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24226"/>
  <mc:AlternateContent xmlns:mc="http://schemas.openxmlformats.org/markup-compatibility/2006">
    <mc:Choice Requires="x15">
      <x15ac:absPath xmlns:x15ac="http://schemas.microsoft.com/office/spreadsheetml/2010/11/ac" url="D:\Banua Karya Kerta kerja komplit\"/>
    </mc:Choice>
  </mc:AlternateContent>
  <xr:revisionPtr revIDLastSave="0" documentId="8_{3587FF71-C0CA-7E4E-8498-24C4994FE605}" xr6:coauthVersionLast="47" xr6:coauthVersionMax="47" xr10:uidLastSave="{00000000-0000-0000-0000-000000000000}"/>
  <bookViews>
    <workbookView xWindow="-120" yWindow="-120" windowWidth="20730" windowHeight="11160" tabRatio="934" activeTab="1" xr2:uid="{00000000-000D-0000-FFFF-FFFF00000000}"/>
  </bookViews>
  <sheets>
    <sheet name="DAPUR" sheetId="101" r:id="rId1"/>
    <sheet name="COVER DRAF" sheetId="92" r:id="rId2"/>
    <sheet name="COVER AUDIT" sheetId="98" state="hidden" r:id="rId3"/>
    <sheet name="Direksi" sheetId="117" r:id="rId4"/>
    <sheet name="NRC" sheetId="82" r:id="rId5"/>
    <sheet name="L-R" sheetId="83" r:id="rId6"/>
    <sheet name="L-R FISK 2019" sheetId="89" r:id="rId7"/>
    <sheet name="LRF 2019" sheetId="90" r:id="rId8"/>
    <sheet name="LTD" sheetId="84" r:id="rId9"/>
    <sheet name="ARK" sheetId="91" r:id="rId10"/>
    <sheet name="CAT (2)" sheetId="99" state="hidden" r:id="rId11"/>
    <sheet name="CAT" sheetId="125" r:id="rId12"/>
    <sheet name="PJL" sheetId="86" r:id="rId13"/>
    <sheet name="ALK" sheetId="103" r:id="rId14"/>
    <sheet name="PENY 17" sheetId="122" state="hidden" r:id="rId15"/>
    <sheet name="PENY 16" sheetId="119" state="hidden" r:id="rId16"/>
    <sheet name="PENY Des 19" sheetId="124" r:id="rId17"/>
    <sheet name="JK" sheetId="68" r:id="rId18"/>
    <sheet name="WBS" sheetId="26" r:id="rId19"/>
    <sheet name="WPL" sheetId="25" r:id="rId20"/>
    <sheet name="A" sheetId="1" r:id="rId21"/>
    <sheet name="A.1" sheetId="106" r:id="rId22"/>
    <sheet name="B" sheetId="32" r:id="rId23"/>
    <sheet name="B.1" sheetId="107" r:id="rId24"/>
    <sheet name="C" sheetId="76" r:id="rId25"/>
    <sheet name="D" sheetId="77" r:id="rId26"/>
    <sheet name="D1" sheetId="129" r:id="rId27"/>
    <sheet name="E" sheetId="7" r:id="rId28"/>
    <sheet name="E1" sheetId="130" r:id="rId29"/>
    <sheet name="F" sheetId="6" r:id="rId30"/>
    <sheet name="G" sheetId="5" r:id="rId31"/>
    <sheet name="H" sheetId="8" r:id="rId32"/>
    <sheet name="I" sheetId="9" r:id="rId33"/>
    <sheet name="J" sheetId="10" r:id="rId34"/>
    <sheet name="J.1" sheetId="108" r:id="rId35"/>
    <sheet name="K" sheetId="75" r:id="rId36"/>
    <sheet name="L" sheetId="12" r:id="rId37"/>
    <sheet name="L1" sheetId="131" r:id="rId38"/>
    <sheet name="M" sheetId="29" r:id="rId39"/>
    <sheet name="N" sheetId="14" r:id="rId40"/>
    <sheet name="O" sheetId="33" r:id="rId41"/>
    <sheet name="P" sheetId="17" r:id="rId42"/>
    <sheet name="Q" sheetId="105" r:id="rId43"/>
    <sheet name="R" sheetId="79" r:id="rId44"/>
    <sheet name="AA" sheetId="18" r:id="rId45"/>
    <sheet name="AA-1" sheetId="127" r:id="rId46"/>
    <sheet name="BB" sheetId="19" r:id="rId47"/>
    <sheet name="BB-1" sheetId="128" r:id="rId48"/>
    <sheet name="CC" sheetId="20" r:id="rId49"/>
    <sheet name="DD" sheetId="21" r:id="rId50"/>
    <sheet name="EE" sheetId="104" r:id="rId51"/>
    <sheet name="Analisa" sheetId="133" r:id="rId52"/>
    <sheet name="VouchingBNI Rek. No. 1188898818" sheetId="134" r:id="rId53"/>
    <sheet name="Vouching No. 1188899811" sheetId="135" r:id="rId54"/>
    <sheet name="Sheet1" sheetId="132" r:id="rId55"/>
    <sheet name="NLM" sheetId="126" r:id="rId56"/>
    <sheet name="LRF 2016" sheetId="123" state="hidden" r:id="rId57"/>
    <sheet name="FF" sheetId="112" state="hidden" r:id="rId58"/>
    <sheet name="REK KORAN 18" sheetId="121" state="hidden" r:id="rId59"/>
    <sheet name="Faktur Pajak" sheetId="120" state="hidden" r:id="rId60"/>
    <sheet name="EE2" sheetId="22" state="hidden" r:id="rId61"/>
  </sheets>
  <externalReferences>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s>
  <definedNames>
    <definedName name="\0" localSheetId="21">[1]okt!#REF!</definedName>
    <definedName name="\0" localSheetId="13">[1]okt!#REF!</definedName>
    <definedName name="\0" localSheetId="51">[1]okt!#REF!</definedName>
    <definedName name="\0" localSheetId="23">[1]okt!#REF!</definedName>
    <definedName name="\0" localSheetId="11">[1]okt!#REF!</definedName>
    <definedName name="\0" localSheetId="26">[1]okt!#REF!</definedName>
    <definedName name="\0" localSheetId="3">[1]okt!#REF!</definedName>
    <definedName name="\0" localSheetId="28">[1]okt!#REF!</definedName>
    <definedName name="\0" localSheetId="50">[1]okt!#REF!</definedName>
    <definedName name="\0" localSheetId="57">[1]okt!#REF!</definedName>
    <definedName name="\0" localSheetId="34">[1]okt!#REF!</definedName>
    <definedName name="\0" localSheetId="37">[1]okt!#REF!</definedName>
    <definedName name="\0" localSheetId="6">[1]okt!#REF!</definedName>
    <definedName name="\0" localSheetId="56">[1]okt!#REF!</definedName>
    <definedName name="\0" localSheetId="55">[1]okt!#REF!</definedName>
    <definedName name="\0" localSheetId="15">[1]okt!#REF!</definedName>
    <definedName name="\0" localSheetId="14">[1]okt!#REF!</definedName>
    <definedName name="\0" localSheetId="16">[1]okt!#REF!</definedName>
    <definedName name="\0" localSheetId="42">[1]okt!#REF!</definedName>
    <definedName name="\0">[1]okt!#REF!</definedName>
    <definedName name="\1" localSheetId="51">#REF!</definedName>
    <definedName name="\1" localSheetId="26">#REF!</definedName>
    <definedName name="\1" localSheetId="28">#REF!</definedName>
    <definedName name="\1" localSheetId="37">#REF!</definedName>
    <definedName name="\1" localSheetId="55">#REF!</definedName>
    <definedName name="\1">#REF!</definedName>
    <definedName name="\2" localSheetId="51">#REF!</definedName>
    <definedName name="\2" localSheetId="26">#REF!</definedName>
    <definedName name="\2" localSheetId="28">#REF!</definedName>
    <definedName name="\2" localSheetId="37">#REF!</definedName>
    <definedName name="\2" localSheetId="55">#REF!</definedName>
    <definedName name="\2">#REF!</definedName>
    <definedName name="\3" localSheetId="51">#REF!</definedName>
    <definedName name="\3" localSheetId="26">#REF!</definedName>
    <definedName name="\3" localSheetId="28">#REF!</definedName>
    <definedName name="\3" localSheetId="37">#REF!</definedName>
    <definedName name="\3" localSheetId="55">#REF!</definedName>
    <definedName name="\3">#REF!</definedName>
    <definedName name="\4" localSheetId="51">#REF!</definedName>
    <definedName name="\4" localSheetId="26">#REF!</definedName>
    <definedName name="\4" localSheetId="28">#REF!</definedName>
    <definedName name="\4" localSheetId="37">#REF!</definedName>
    <definedName name="\4" localSheetId="55">#REF!</definedName>
    <definedName name="\4">#REF!</definedName>
    <definedName name="\5" localSheetId="51">#REF!</definedName>
    <definedName name="\5" localSheetId="26">#REF!</definedName>
    <definedName name="\5" localSheetId="28">#REF!</definedName>
    <definedName name="\5" localSheetId="37">#REF!</definedName>
    <definedName name="\5" localSheetId="55">#REF!</definedName>
    <definedName name="\5">#REF!</definedName>
    <definedName name="\6" localSheetId="51">#REF!</definedName>
    <definedName name="\6" localSheetId="26">#REF!</definedName>
    <definedName name="\6" localSheetId="28">#REF!</definedName>
    <definedName name="\6" localSheetId="37">#REF!</definedName>
    <definedName name="\6" localSheetId="55">#REF!</definedName>
    <definedName name="\6">#REF!</definedName>
    <definedName name="\a" localSheetId="21">[1]okt!#REF!</definedName>
    <definedName name="\a" localSheetId="13">[1]okt!#REF!</definedName>
    <definedName name="\a" localSheetId="51">[1]okt!#REF!</definedName>
    <definedName name="\a" localSheetId="23">[1]okt!#REF!</definedName>
    <definedName name="\a" localSheetId="11">[1]okt!#REF!</definedName>
    <definedName name="\a" localSheetId="26">[1]okt!#REF!</definedName>
    <definedName name="\a" localSheetId="3">[1]okt!#REF!</definedName>
    <definedName name="\a" localSheetId="28">[1]okt!#REF!</definedName>
    <definedName name="\a" localSheetId="50">[1]okt!#REF!</definedName>
    <definedName name="\a" localSheetId="57">[1]okt!#REF!</definedName>
    <definedName name="\a" localSheetId="34">[1]okt!#REF!</definedName>
    <definedName name="\a" localSheetId="37">[1]okt!#REF!</definedName>
    <definedName name="\a" localSheetId="6">[1]okt!#REF!</definedName>
    <definedName name="\a" localSheetId="56">[1]okt!#REF!</definedName>
    <definedName name="\a" localSheetId="55">[1]okt!#REF!</definedName>
    <definedName name="\a" localSheetId="15">[1]okt!#REF!</definedName>
    <definedName name="\a" localSheetId="14">[1]okt!#REF!</definedName>
    <definedName name="\a" localSheetId="16">[1]okt!#REF!</definedName>
    <definedName name="\a" localSheetId="42">[1]okt!#REF!</definedName>
    <definedName name="\a">[1]okt!#REF!</definedName>
    <definedName name="\B" localSheetId="51">[2]analitis!#REF!</definedName>
    <definedName name="\B" localSheetId="26">[2]analitis!#REF!</definedName>
    <definedName name="\B" localSheetId="28">[2]analitis!#REF!</definedName>
    <definedName name="\B" localSheetId="37">[2]analitis!#REF!</definedName>
    <definedName name="\B" localSheetId="55">[2]analitis!#REF!</definedName>
    <definedName name="\B">[2]analitis!#REF!</definedName>
    <definedName name="\C" localSheetId="51">[2]analitis!#REF!</definedName>
    <definedName name="\C" localSheetId="26">[2]analitis!#REF!</definedName>
    <definedName name="\C" localSheetId="28">[2]analitis!#REF!</definedName>
    <definedName name="\C" localSheetId="37">[2]analitis!#REF!</definedName>
    <definedName name="\C" localSheetId="55">[2]analitis!#REF!</definedName>
    <definedName name="\C">[2]analitis!#REF!</definedName>
    <definedName name="\D" localSheetId="51">[2]analitis!#REF!</definedName>
    <definedName name="\D" localSheetId="26">[2]analitis!#REF!</definedName>
    <definedName name="\D" localSheetId="28">[2]analitis!#REF!</definedName>
    <definedName name="\D" localSheetId="37">[2]analitis!#REF!</definedName>
    <definedName name="\D" localSheetId="55">[2]analitis!#REF!</definedName>
    <definedName name="\D">[2]analitis!#REF!</definedName>
    <definedName name="\E" localSheetId="51">[2]analitis!#REF!</definedName>
    <definedName name="\E" localSheetId="26">[2]analitis!#REF!</definedName>
    <definedName name="\E" localSheetId="28">[2]analitis!#REF!</definedName>
    <definedName name="\E" localSheetId="37">[2]analitis!#REF!</definedName>
    <definedName name="\E" localSheetId="55">[2]analitis!#REF!</definedName>
    <definedName name="\E">[2]analitis!#REF!</definedName>
    <definedName name="\F" localSheetId="51">[2]analitis!#REF!</definedName>
    <definedName name="\F" localSheetId="26">[2]analitis!#REF!</definedName>
    <definedName name="\F" localSheetId="28">[2]analitis!#REF!</definedName>
    <definedName name="\F" localSheetId="37">[2]analitis!#REF!</definedName>
    <definedName name="\F" localSheetId="55">[2]analitis!#REF!</definedName>
    <definedName name="\F">[2]analitis!#REF!</definedName>
    <definedName name="\G" localSheetId="51">[2]analitis!#REF!</definedName>
    <definedName name="\G" localSheetId="26">[2]analitis!#REF!</definedName>
    <definedName name="\G" localSheetId="28">[2]analitis!#REF!</definedName>
    <definedName name="\G" localSheetId="37">[2]analitis!#REF!</definedName>
    <definedName name="\G" localSheetId="55">[2]analitis!#REF!</definedName>
    <definedName name="\G">[2]analitis!#REF!</definedName>
    <definedName name="\H" localSheetId="51">[2]analitis!#REF!</definedName>
    <definedName name="\H" localSheetId="26">[2]analitis!#REF!</definedName>
    <definedName name="\H" localSheetId="28">[2]analitis!#REF!</definedName>
    <definedName name="\H" localSheetId="37">[2]analitis!#REF!</definedName>
    <definedName name="\H" localSheetId="55">[2]analitis!#REF!</definedName>
    <definedName name="\H">[2]analitis!#REF!</definedName>
    <definedName name="\I" localSheetId="51">[2]analitis!#REF!</definedName>
    <definedName name="\I" localSheetId="26">[2]analitis!#REF!</definedName>
    <definedName name="\I" localSheetId="28">[2]analitis!#REF!</definedName>
    <definedName name="\I" localSheetId="37">[2]analitis!#REF!</definedName>
    <definedName name="\I" localSheetId="55">[2]analitis!#REF!</definedName>
    <definedName name="\I">[2]analitis!#REF!</definedName>
    <definedName name="\J" localSheetId="51">[2]analitis!#REF!</definedName>
    <definedName name="\J" localSheetId="26">[2]analitis!#REF!</definedName>
    <definedName name="\J" localSheetId="28">[2]analitis!#REF!</definedName>
    <definedName name="\J" localSheetId="37">[2]analitis!#REF!</definedName>
    <definedName name="\J" localSheetId="55">[2]analitis!#REF!</definedName>
    <definedName name="\J">[2]analitis!#REF!</definedName>
    <definedName name="\K" localSheetId="51">[2]analitis!#REF!</definedName>
    <definedName name="\K" localSheetId="26">[2]analitis!#REF!</definedName>
    <definedName name="\K" localSheetId="28">[2]analitis!#REF!</definedName>
    <definedName name="\K" localSheetId="37">[2]analitis!#REF!</definedName>
    <definedName name="\K" localSheetId="55">[2]analitis!#REF!</definedName>
    <definedName name="\K">[2]analitis!#REF!</definedName>
    <definedName name="\L" localSheetId="51">[2]analitis!#REF!</definedName>
    <definedName name="\L" localSheetId="26">[2]analitis!#REF!</definedName>
    <definedName name="\L" localSheetId="28">[2]analitis!#REF!</definedName>
    <definedName name="\L" localSheetId="37">[2]analitis!#REF!</definedName>
    <definedName name="\L" localSheetId="55">[2]analitis!#REF!</definedName>
    <definedName name="\L">[2]analitis!#REF!</definedName>
    <definedName name="\M">[3]A!$J$40</definedName>
    <definedName name="\N" localSheetId="51">[2]analitis!#REF!</definedName>
    <definedName name="\N" localSheetId="26">[2]analitis!#REF!</definedName>
    <definedName name="\N" localSheetId="28">[2]analitis!#REF!</definedName>
    <definedName name="\N" localSheetId="37">[2]analitis!#REF!</definedName>
    <definedName name="\N" localSheetId="55">[2]analitis!#REF!</definedName>
    <definedName name="\N">[2]analitis!#REF!</definedName>
    <definedName name="\O" localSheetId="51">#REF!</definedName>
    <definedName name="\O" localSheetId="26">#REF!</definedName>
    <definedName name="\O" localSheetId="28">#REF!</definedName>
    <definedName name="\O" localSheetId="37">#REF!</definedName>
    <definedName name="\O" localSheetId="55">#REF!</definedName>
    <definedName name="\O">#REF!</definedName>
    <definedName name="\P">[3]A!$J$5</definedName>
    <definedName name="\Q" localSheetId="21">#REF!</definedName>
    <definedName name="\Q" localSheetId="13">#REF!</definedName>
    <definedName name="\Q" localSheetId="51">#REF!</definedName>
    <definedName name="\Q" localSheetId="9">#REF!</definedName>
    <definedName name="\Q" localSheetId="23">#REF!</definedName>
    <definedName name="\Q" localSheetId="11">#REF!</definedName>
    <definedName name="\Q" localSheetId="26">#REF!</definedName>
    <definedName name="\Q" localSheetId="3">#REF!</definedName>
    <definedName name="\Q" localSheetId="28">#REF!</definedName>
    <definedName name="\Q" localSheetId="50">#REF!</definedName>
    <definedName name="\Q" localSheetId="57">#REF!</definedName>
    <definedName name="\Q" localSheetId="34">#REF!</definedName>
    <definedName name="\Q" localSheetId="37">#REF!</definedName>
    <definedName name="\Q" localSheetId="6">#REF!</definedName>
    <definedName name="\Q" localSheetId="56">#REF!</definedName>
    <definedName name="\Q" localSheetId="7">#REF!</definedName>
    <definedName name="\Q" localSheetId="55">#REF!</definedName>
    <definedName name="\Q" localSheetId="15">#REF!</definedName>
    <definedName name="\Q" localSheetId="14">#REF!</definedName>
    <definedName name="\Q" localSheetId="16">#REF!</definedName>
    <definedName name="\Q" localSheetId="42">#REF!</definedName>
    <definedName name="\Q">#REF!</definedName>
    <definedName name="\R" localSheetId="51">#REF!</definedName>
    <definedName name="\R" localSheetId="26">#REF!</definedName>
    <definedName name="\R" localSheetId="28">#REF!</definedName>
    <definedName name="\R" localSheetId="37">#REF!</definedName>
    <definedName name="\R" localSheetId="55">#REF!</definedName>
    <definedName name="\R">#REF!</definedName>
    <definedName name="\S">[3]A!$J$34</definedName>
    <definedName name="\T" localSheetId="51">#REF!</definedName>
    <definedName name="\T" localSheetId="26">#REF!</definedName>
    <definedName name="\T" localSheetId="28">#REF!</definedName>
    <definedName name="\T" localSheetId="37">#REF!</definedName>
    <definedName name="\T" localSheetId="55">#REF!</definedName>
    <definedName name="\T">#REF!</definedName>
    <definedName name="\U" localSheetId="51">#REF!</definedName>
    <definedName name="\U" localSheetId="26">#REF!</definedName>
    <definedName name="\U" localSheetId="28">#REF!</definedName>
    <definedName name="\U" localSheetId="37">#REF!</definedName>
    <definedName name="\U" localSheetId="55">#REF!</definedName>
    <definedName name="\U">#REF!</definedName>
    <definedName name="\V" localSheetId="51">#REF!</definedName>
    <definedName name="\V" localSheetId="26">#REF!</definedName>
    <definedName name="\V" localSheetId="28">#REF!</definedName>
    <definedName name="\V" localSheetId="37">#REF!</definedName>
    <definedName name="\V" localSheetId="55">#REF!</definedName>
    <definedName name="\V">#REF!</definedName>
    <definedName name="\X">[4]A!$B$505:$B$513</definedName>
    <definedName name="_______________________________________RA11" localSheetId="51">#REF!</definedName>
    <definedName name="_______________________________________RA11" localSheetId="26">#REF!</definedName>
    <definedName name="_______________________________________RA11" localSheetId="28">#REF!</definedName>
    <definedName name="_______________________________________RA11" localSheetId="37">#REF!</definedName>
    <definedName name="_______________________________________RA11" localSheetId="55">#REF!</definedName>
    <definedName name="_______________________________________RA11">#REF!</definedName>
    <definedName name="_______________________________________RA13" localSheetId="51">#REF!</definedName>
    <definedName name="_______________________________________RA13" localSheetId="26">#REF!</definedName>
    <definedName name="_______________________________________RA13" localSheetId="28">#REF!</definedName>
    <definedName name="_______________________________________RA13" localSheetId="37">#REF!</definedName>
    <definedName name="_______________________________________RA13" localSheetId="55">#REF!</definedName>
    <definedName name="_______________________________________RA13">#REF!</definedName>
    <definedName name="_______________________________________RA14" localSheetId="51">#REF!</definedName>
    <definedName name="_______________________________________RA14" localSheetId="26">#REF!</definedName>
    <definedName name="_______________________________________RA14" localSheetId="28">#REF!</definedName>
    <definedName name="_______________________________________RA14" localSheetId="37">#REF!</definedName>
    <definedName name="_______________________________________RA14" localSheetId="55">#REF!</definedName>
    <definedName name="_______________________________________RA14">#REF!</definedName>
    <definedName name="_______________________________________RA4" localSheetId="51">#REF!</definedName>
    <definedName name="_______________________________________RA4" localSheetId="26">#REF!</definedName>
    <definedName name="_______________________________________RA4" localSheetId="28">#REF!</definedName>
    <definedName name="_______________________________________RA4" localSheetId="37">#REF!</definedName>
    <definedName name="_______________________________________RA4" localSheetId="55">#REF!</definedName>
    <definedName name="_______________________________________RA4">#REF!</definedName>
    <definedName name="_______________________________________RA7" localSheetId="51">#REF!</definedName>
    <definedName name="_______________________________________RA7" localSheetId="26">#REF!</definedName>
    <definedName name="_______________________________________RA7" localSheetId="28">#REF!</definedName>
    <definedName name="_______________________________________RA7" localSheetId="37">#REF!</definedName>
    <definedName name="_______________________________________RA7" localSheetId="55">#REF!</definedName>
    <definedName name="_______________________________________RA7">#REF!</definedName>
    <definedName name="_______________________________________RA8" localSheetId="51">#REF!</definedName>
    <definedName name="_______________________________________RA8" localSheetId="26">#REF!</definedName>
    <definedName name="_______________________________________RA8" localSheetId="28">#REF!</definedName>
    <definedName name="_______________________________________RA8" localSheetId="37">#REF!</definedName>
    <definedName name="_______________________________________RA8" localSheetId="55">#REF!</definedName>
    <definedName name="_______________________________________RA8">#REF!</definedName>
    <definedName name="_______________________________________RA9" localSheetId="51">#REF!</definedName>
    <definedName name="_______________________________________RA9" localSheetId="26">#REF!</definedName>
    <definedName name="_______________________________________RA9" localSheetId="28">#REF!</definedName>
    <definedName name="_______________________________________RA9" localSheetId="37">#REF!</definedName>
    <definedName name="_______________________________________RA9" localSheetId="55">#REF!</definedName>
    <definedName name="_______________________________________RA9">#REF!</definedName>
    <definedName name="_______________________________________RB3" localSheetId="51">#REF!</definedName>
    <definedName name="_______________________________________RB3" localSheetId="26">#REF!</definedName>
    <definedName name="_______________________________________RB3" localSheetId="28">#REF!</definedName>
    <definedName name="_______________________________________RB3" localSheetId="37">#REF!</definedName>
    <definedName name="_______________________________________RB3" localSheetId="55">#REF!</definedName>
    <definedName name="_______________________________________RB3">#REF!</definedName>
    <definedName name="_______________________________________RB5" localSheetId="51">#REF!</definedName>
    <definedName name="_______________________________________RB5" localSheetId="26">#REF!</definedName>
    <definedName name="_______________________________________RB5" localSheetId="28">#REF!</definedName>
    <definedName name="_______________________________________RB5" localSheetId="37">#REF!</definedName>
    <definedName name="_______________________________________RB5" localSheetId="55">#REF!</definedName>
    <definedName name="_______________________________________RB5">#REF!</definedName>
    <definedName name="_______________________________________RD1" localSheetId="51">#REF!</definedName>
    <definedName name="_______________________________________RD1" localSheetId="26">#REF!</definedName>
    <definedName name="_______________________________________RD1" localSheetId="28">#REF!</definedName>
    <definedName name="_______________________________________RD1" localSheetId="37">#REF!</definedName>
    <definedName name="_______________________________________RD1" localSheetId="55">#REF!</definedName>
    <definedName name="_______________________________________RD1">#REF!</definedName>
    <definedName name="_______________________________________RE1" localSheetId="51">#REF!</definedName>
    <definedName name="_______________________________________RE1" localSheetId="26">#REF!</definedName>
    <definedName name="_______________________________________RE1" localSheetId="28">#REF!</definedName>
    <definedName name="_______________________________________RE1" localSheetId="37">#REF!</definedName>
    <definedName name="_______________________________________RE1" localSheetId="55">#REF!</definedName>
    <definedName name="_______________________________________RE1">#REF!</definedName>
    <definedName name="_______________________________________RF1" localSheetId="51">#REF!</definedName>
    <definedName name="_______________________________________RF1" localSheetId="26">#REF!</definedName>
    <definedName name="_______________________________________RF1" localSheetId="28">#REF!</definedName>
    <definedName name="_______________________________________RF1" localSheetId="37">#REF!</definedName>
    <definedName name="_______________________________________RF1" localSheetId="55">#REF!</definedName>
    <definedName name="_______________________________________RF1">#REF!</definedName>
    <definedName name="_______________________________________RG1" localSheetId="51">#REF!</definedName>
    <definedName name="_______________________________________RG1" localSheetId="26">#REF!</definedName>
    <definedName name="_______________________________________RG1" localSheetId="28">#REF!</definedName>
    <definedName name="_______________________________________RG1" localSheetId="37">#REF!</definedName>
    <definedName name="_______________________________________RG1" localSheetId="55">#REF!</definedName>
    <definedName name="_______________________________________RG1">#REF!</definedName>
    <definedName name="_______________________________________RG2" localSheetId="51">#REF!</definedName>
    <definedName name="_______________________________________RG2" localSheetId="26">#REF!</definedName>
    <definedName name="_______________________________________RG2" localSheetId="28">#REF!</definedName>
    <definedName name="_______________________________________RG2" localSheetId="37">#REF!</definedName>
    <definedName name="_______________________________________RG2" localSheetId="55">#REF!</definedName>
    <definedName name="_______________________________________RG2">#REF!</definedName>
    <definedName name="_______________________________________RI1" localSheetId="51">#REF!</definedName>
    <definedName name="_______________________________________RI1" localSheetId="26">#REF!</definedName>
    <definedName name="_______________________________________RI1" localSheetId="28">#REF!</definedName>
    <definedName name="_______________________________________RI1" localSheetId="37">#REF!</definedName>
    <definedName name="_______________________________________RI1" localSheetId="55">#REF!</definedName>
    <definedName name="_______________________________________RI1">#REF!</definedName>
    <definedName name="_______________________________________RJ1" localSheetId="51">#REF!</definedName>
    <definedName name="_______________________________________RJ1" localSheetId="26">#REF!</definedName>
    <definedName name="_______________________________________RJ1" localSheetId="28">#REF!</definedName>
    <definedName name="_______________________________________RJ1" localSheetId="37">#REF!</definedName>
    <definedName name="_______________________________________RJ1" localSheetId="55">#REF!</definedName>
    <definedName name="_______________________________________RJ1">#REF!</definedName>
    <definedName name="_______________________________________RK1" localSheetId="51">#REF!</definedName>
    <definedName name="_______________________________________RK1" localSheetId="26">#REF!</definedName>
    <definedName name="_______________________________________RK1" localSheetId="28">#REF!</definedName>
    <definedName name="_______________________________________RK1" localSheetId="37">#REF!</definedName>
    <definedName name="_______________________________________RK1" localSheetId="55">#REF!</definedName>
    <definedName name="_______________________________________RK1">#REF!</definedName>
    <definedName name="_______________________________________RL1" localSheetId="51">#REF!</definedName>
    <definedName name="_______________________________________RL1" localSheetId="26">#REF!</definedName>
    <definedName name="_______________________________________RL1" localSheetId="28">#REF!</definedName>
    <definedName name="_______________________________________RL1" localSheetId="37">#REF!</definedName>
    <definedName name="_______________________________________RL1" localSheetId="55">#REF!</definedName>
    <definedName name="_______________________________________RL1">#REF!</definedName>
    <definedName name="_______________________________________RM1" localSheetId="51">#REF!</definedName>
    <definedName name="_______________________________________RM1" localSheetId="26">#REF!</definedName>
    <definedName name="_______________________________________RM1" localSheetId="28">#REF!</definedName>
    <definedName name="_______________________________________RM1" localSheetId="37">#REF!</definedName>
    <definedName name="_______________________________________RM1" localSheetId="55">#REF!</definedName>
    <definedName name="_______________________________________RM1">#REF!</definedName>
    <definedName name="_______________________________________RN1" localSheetId="51">#REF!</definedName>
    <definedName name="_______________________________________RN1" localSheetId="26">#REF!</definedName>
    <definedName name="_______________________________________RN1" localSheetId="28">#REF!</definedName>
    <definedName name="_______________________________________RN1" localSheetId="37">#REF!</definedName>
    <definedName name="_______________________________________RN1" localSheetId="55">#REF!</definedName>
    <definedName name="_______________________________________RN1">#REF!</definedName>
    <definedName name="_______________________________________RO1" localSheetId="51">#REF!</definedName>
    <definedName name="_______________________________________RO1" localSheetId="26">#REF!</definedName>
    <definedName name="_______________________________________RO1" localSheetId="28">#REF!</definedName>
    <definedName name="_______________________________________RO1" localSheetId="37">#REF!</definedName>
    <definedName name="_______________________________________RO1" localSheetId="55">#REF!</definedName>
    <definedName name="_______________________________________RO1">#REF!</definedName>
    <definedName name="_______________________________________RP1" localSheetId="51">#REF!</definedName>
    <definedName name="_______________________________________RP1" localSheetId="26">#REF!</definedName>
    <definedName name="_______________________________________RP1" localSheetId="28">#REF!</definedName>
    <definedName name="_______________________________________RP1" localSheetId="37">#REF!</definedName>
    <definedName name="_______________________________________RP1" localSheetId="55">#REF!</definedName>
    <definedName name="_______________________________________RP1">#REF!</definedName>
    <definedName name="_______________________________________RQ1" localSheetId="51">#REF!</definedName>
    <definedName name="_______________________________________RQ1" localSheetId="26">#REF!</definedName>
    <definedName name="_______________________________________RQ1" localSheetId="28">#REF!</definedName>
    <definedName name="_______________________________________RQ1" localSheetId="37">#REF!</definedName>
    <definedName name="_______________________________________RQ1" localSheetId="55">#REF!</definedName>
    <definedName name="_______________________________________RQ1">#REF!</definedName>
    <definedName name="_______________________________________RR1" localSheetId="51">#REF!</definedName>
    <definedName name="_______________________________________RR1" localSheetId="26">#REF!</definedName>
    <definedName name="_______________________________________RR1" localSheetId="28">#REF!</definedName>
    <definedName name="_______________________________________RR1" localSheetId="37">#REF!</definedName>
    <definedName name="_______________________________________RR1" localSheetId="55">#REF!</definedName>
    <definedName name="_______________________________________RR1">#REF!</definedName>
    <definedName name="_______________________________________RS1" localSheetId="51">#REF!</definedName>
    <definedName name="_______________________________________RS1" localSheetId="26">#REF!</definedName>
    <definedName name="_______________________________________RS1" localSheetId="28">#REF!</definedName>
    <definedName name="_______________________________________RS1" localSheetId="37">#REF!</definedName>
    <definedName name="_______________________________________RS1" localSheetId="55">#REF!</definedName>
    <definedName name="_______________________________________RS1">#REF!</definedName>
    <definedName name="_______________________________________RT1" localSheetId="51">#REF!</definedName>
    <definedName name="_______________________________________RT1" localSheetId="26">#REF!</definedName>
    <definedName name="_______________________________________RT1" localSheetId="28">#REF!</definedName>
    <definedName name="_______________________________________RT1" localSheetId="37">#REF!</definedName>
    <definedName name="_______________________________________RT1" localSheetId="55">#REF!</definedName>
    <definedName name="_______________________________________RT1">#REF!</definedName>
    <definedName name="______________________________________RA11" localSheetId="51">#REF!</definedName>
    <definedName name="______________________________________RA11" localSheetId="26">#REF!</definedName>
    <definedName name="______________________________________RA11" localSheetId="28">#REF!</definedName>
    <definedName name="______________________________________RA11" localSheetId="37">#REF!</definedName>
    <definedName name="______________________________________RA11" localSheetId="55">#REF!</definedName>
    <definedName name="______________________________________RA11">#REF!</definedName>
    <definedName name="______________________________________RA13" localSheetId="51">#REF!</definedName>
    <definedName name="______________________________________RA13" localSheetId="26">#REF!</definedName>
    <definedName name="______________________________________RA13" localSheetId="28">#REF!</definedName>
    <definedName name="______________________________________RA13" localSheetId="37">#REF!</definedName>
    <definedName name="______________________________________RA13" localSheetId="55">#REF!</definedName>
    <definedName name="______________________________________RA13">#REF!</definedName>
    <definedName name="______________________________________RA14" localSheetId="51">#REF!</definedName>
    <definedName name="______________________________________RA14" localSheetId="26">#REF!</definedName>
    <definedName name="______________________________________RA14" localSheetId="28">#REF!</definedName>
    <definedName name="______________________________________RA14" localSheetId="37">#REF!</definedName>
    <definedName name="______________________________________RA14" localSheetId="55">#REF!</definedName>
    <definedName name="______________________________________RA14">#REF!</definedName>
    <definedName name="______________________________________RA4" localSheetId="51">#REF!</definedName>
    <definedName name="______________________________________RA4" localSheetId="26">#REF!</definedName>
    <definedName name="______________________________________RA4" localSheetId="28">#REF!</definedName>
    <definedName name="______________________________________RA4" localSheetId="37">#REF!</definedName>
    <definedName name="______________________________________RA4" localSheetId="55">#REF!</definedName>
    <definedName name="______________________________________RA4">#REF!</definedName>
    <definedName name="______________________________________RA7" localSheetId="51">#REF!</definedName>
    <definedName name="______________________________________RA7" localSheetId="26">#REF!</definedName>
    <definedName name="______________________________________RA7" localSheetId="28">#REF!</definedName>
    <definedName name="______________________________________RA7" localSheetId="37">#REF!</definedName>
    <definedName name="______________________________________RA7" localSheetId="55">#REF!</definedName>
    <definedName name="______________________________________RA7">#REF!</definedName>
    <definedName name="______________________________________RA8" localSheetId="51">#REF!</definedName>
    <definedName name="______________________________________RA8" localSheetId="26">#REF!</definedName>
    <definedName name="______________________________________RA8" localSheetId="28">#REF!</definedName>
    <definedName name="______________________________________RA8" localSheetId="37">#REF!</definedName>
    <definedName name="______________________________________RA8" localSheetId="55">#REF!</definedName>
    <definedName name="______________________________________RA8">#REF!</definedName>
    <definedName name="______________________________________RA9" localSheetId="51">#REF!</definedName>
    <definedName name="______________________________________RA9" localSheetId="26">#REF!</definedName>
    <definedName name="______________________________________RA9" localSheetId="28">#REF!</definedName>
    <definedName name="______________________________________RA9" localSheetId="37">#REF!</definedName>
    <definedName name="______________________________________RA9" localSheetId="55">#REF!</definedName>
    <definedName name="______________________________________RA9">#REF!</definedName>
    <definedName name="______________________________________RB3" localSheetId="51">#REF!</definedName>
    <definedName name="______________________________________RB3" localSheetId="26">#REF!</definedName>
    <definedName name="______________________________________RB3" localSheetId="28">#REF!</definedName>
    <definedName name="______________________________________RB3" localSheetId="37">#REF!</definedName>
    <definedName name="______________________________________RB3" localSheetId="55">#REF!</definedName>
    <definedName name="______________________________________RB3">#REF!</definedName>
    <definedName name="______________________________________RB5" localSheetId="51">#REF!</definedName>
    <definedName name="______________________________________RB5" localSheetId="26">#REF!</definedName>
    <definedName name="______________________________________RB5" localSheetId="28">#REF!</definedName>
    <definedName name="______________________________________RB5" localSheetId="37">#REF!</definedName>
    <definedName name="______________________________________RB5" localSheetId="55">#REF!</definedName>
    <definedName name="______________________________________RB5">#REF!</definedName>
    <definedName name="______________________________________RD1" localSheetId="51">#REF!</definedName>
    <definedName name="______________________________________RD1" localSheetId="26">#REF!</definedName>
    <definedName name="______________________________________RD1" localSheetId="28">#REF!</definedName>
    <definedName name="______________________________________RD1" localSheetId="37">#REF!</definedName>
    <definedName name="______________________________________RD1" localSheetId="55">#REF!</definedName>
    <definedName name="______________________________________RD1">#REF!</definedName>
    <definedName name="______________________________________RE1" localSheetId="51">#REF!</definedName>
    <definedName name="______________________________________RE1" localSheetId="26">#REF!</definedName>
    <definedName name="______________________________________RE1" localSheetId="28">#REF!</definedName>
    <definedName name="______________________________________RE1" localSheetId="37">#REF!</definedName>
    <definedName name="______________________________________RE1" localSheetId="55">#REF!</definedName>
    <definedName name="______________________________________RE1">#REF!</definedName>
    <definedName name="______________________________________RF1" localSheetId="51">#REF!</definedName>
    <definedName name="______________________________________RF1" localSheetId="26">#REF!</definedName>
    <definedName name="______________________________________RF1" localSheetId="28">#REF!</definedName>
    <definedName name="______________________________________RF1" localSheetId="37">#REF!</definedName>
    <definedName name="______________________________________RF1" localSheetId="55">#REF!</definedName>
    <definedName name="______________________________________RF1">#REF!</definedName>
    <definedName name="______________________________________RG1" localSheetId="51">#REF!</definedName>
    <definedName name="______________________________________RG1" localSheetId="26">#REF!</definedName>
    <definedName name="______________________________________RG1" localSheetId="28">#REF!</definedName>
    <definedName name="______________________________________RG1" localSheetId="37">#REF!</definedName>
    <definedName name="______________________________________RG1" localSheetId="55">#REF!</definedName>
    <definedName name="______________________________________RG1">#REF!</definedName>
    <definedName name="______________________________________RG2" localSheetId="51">#REF!</definedName>
    <definedName name="______________________________________RG2" localSheetId="26">#REF!</definedName>
    <definedName name="______________________________________RG2" localSheetId="28">#REF!</definedName>
    <definedName name="______________________________________RG2" localSheetId="37">#REF!</definedName>
    <definedName name="______________________________________RG2" localSheetId="55">#REF!</definedName>
    <definedName name="______________________________________RG2">#REF!</definedName>
    <definedName name="______________________________________RI1" localSheetId="51">#REF!</definedName>
    <definedName name="______________________________________RI1" localSheetId="26">#REF!</definedName>
    <definedName name="______________________________________RI1" localSheetId="28">#REF!</definedName>
    <definedName name="______________________________________RI1" localSheetId="37">#REF!</definedName>
    <definedName name="______________________________________RI1" localSheetId="55">#REF!</definedName>
    <definedName name="______________________________________RI1">#REF!</definedName>
    <definedName name="______________________________________RJ1" localSheetId="51">#REF!</definedName>
    <definedName name="______________________________________RJ1" localSheetId="26">#REF!</definedName>
    <definedName name="______________________________________RJ1" localSheetId="28">#REF!</definedName>
    <definedName name="______________________________________RJ1" localSheetId="37">#REF!</definedName>
    <definedName name="______________________________________RJ1" localSheetId="55">#REF!</definedName>
    <definedName name="______________________________________RJ1">#REF!</definedName>
    <definedName name="______________________________________RK1" localSheetId="51">#REF!</definedName>
    <definedName name="______________________________________RK1" localSheetId="26">#REF!</definedName>
    <definedName name="______________________________________RK1" localSheetId="28">#REF!</definedName>
    <definedName name="______________________________________RK1" localSheetId="37">#REF!</definedName>
    <definedName name="______________________________________RK1" localSheetId="55">#REF!</definedName>
    <definedName name="______________________________________RK1">#REF!</definedName>
    <definedName name="______________________________________RL1" localSheetId="51">#REF!</definedName>
    <definedName name="______________________________________RL1" localSheetId="26">#REF!</definedName>
    <definedName name="______________________________________RL1" localSheetId="28">#REF!</definedName>
    <definedName name="______________________________________RL1" localSheetId="37">#REF!</definedName>
    <definedName name="______________________________________RL1" localSheetId="55">#REF!</definedName>
    <definedName name="______________________________________RL1">#REF!</definedName>
    <definedName name="______________________________________RM1" localSheetId="51">#REF!</definedName>
    <definedName name="______________________________________RM1" localSheetId="26">#REF!</definedName>
    <definedName name="______________________________________RM1" localSheetId="28">#REF!</definedName>
    <definedName name="______________________________________RM1" localSheetId="37">#REF!</definedName>
    <definedName name="______________________________________RM1" localSheetId="55">#REF!</definedName>
    <definedName name="______________________________________RM1">#REF!</definedName>
    <definedName name="______________________________________RN1" localSheetId="51">#REF!</definedName>
    <definedName name="______________________________________RN1" localSheetId="26">#REF!</definedName>
    <definedName name="______________________________________RN1" localSheetId="28">#REF!</definedName>
    <definedName name="______________________________________RN1" localSheetId="37">#REF!</definedName>
    <definedName name="______________________________________RN1" localSheetId="55">#REF!</definedName>
    <definedName name="______________________________________RN1">#REF!</definedName>
    <definedName name="______________________________________RO1" localSheetId="51">#REF!</definedName>
    <definedName name="______________________________________RO1" localSheetId="26">#REF!</definedName>
    <definedName name="______________________________________RO1" localSheetId="28">#REF!</definedName>
    <definedName name="______________________________________RO1" localSheetId="37">#REF!</definedName>
    <definedName name="______________________________________RO1" localSheetId="55">#REF!</definedName>
    <definedName name="______________________________________RO1">#REF!</definedName>
    <definedName name="______________________________________RP1" localSheetId="51">#REF!</definedName>
    <definedName name="______________________________________RP1" localSheetId="26">#REF!</definedName>
    <definedName name="______________________________________RP1" localSheetId="28">#REF!</definedName>
    <definedName name="______________________________________RP1" localSheetId="37">#REF!</definedName>
    <definedName name="______________________________________RP1" localSheetId="55">#REF!</definedName>
    <definedName name="______________________________________RP1">#REF!</definedName>
    <definedName name="______________________________________RQ1" localSheetId="51">#REF!</definedName>
    <definedName name="______________________________________RQ1" localSheetId="26">#REF!</definedName>
    <definedName name="______________________________________RQ1" localSheetId="28">#REF!</definedName>
    <definedName name="______________________________________RQ1" localSheetId="37">#REF!</definedName>
    <definedName name="______________________________________RQ1" localSheetId="55">#REF!</definedName>
    <definedName name="______________________________________RQ1">#REF!</definedName>
    <definedName name="______________________________________RR1" localSheetId="51">#REF!</definedName>
    <definedName name="______________________________________RR1" localSheetId="26">#REF!</definedName>
    <definedName name="______________________________________RR1" localSheetId="28">#REF!</definedName>
    <definedName name="______________________________________RR1" localSheetId="37">#REF!</definedName>
    <definedName name="______________________________________RR1" localSheetId="55">#REF!</definedName>
    <definedName name="______________________________________RR1">#REF!</definedName>
    <definedName name="______________________________________RS1" localSheetId="51">#REF!</definedName>
    <definedName name="______________________________________RS1" localSheetId="26">#REF!</definedName>
    <definedName name="______________________________________RS1" localSheetId="28">#REF!</definedName>
    <definedName name="______________________________________RS1" localSheetId="37">#REF!</definedName>
    <definedName name="______________________________________RS1" localSheetId="55">#REF!</definedName>
    <definedName name="______________________________________RS1">#REF!</definedName>
    <definedName name="______________________________________RT1" localSheetId="51">#REF!</definedName>
    <definedName name="______________________________________RT1" localSheetId="26">#REF!</definedName>
    <definedName name="______________________________________RT1" localSheetId="28">#REF!</definedName>
    <definedName name="______________________________________RT1" localSheetId="37">#REF!</definedName>
    <definedName name="______________________________________RT1" localSheetId="55">#REF!</definedName>
    <definedName name="______________________________________RT1">#REF!</definedName>
    <definedName name="_____________________________________RA11" localSheetId="51">#REF!</definedName>
    <definedName name="_____________________________________RA11" localSheetId="26">#REF!</definedName>
    <definedName name="_____________________________________RA11" localSheetId="28">#REF!</definedName>
    <definedName name="_____________________________________RA11" localSheetId="37">#REF!</definedName>
    <definedName name="_____________________________________RA11" localSheetId="55">#REF!</definedName>
    <definedName name="_____________________________________RA11">#REF!</definedName>
    <definedName name="_____________________________________RA13" localSheetId="51">#REF!</definedName>
    <definedName name="_____________________________________RA13" localSheetId="26">#REF!</definedName>
    <definedName name="_____________________________________RA13" localSheetId="28">#REF!</definedName>
    <definedName name="_____________________________________RA13" localSheetId="37">#REF!</definedName>
    <definedName name="_____________________________________RA13" localSheetId="55">#REF!</definedName>
    <definedName name="_____________________________________RA13">#REF!</definedName>
    <definedName name="_____________________________________RA14" localSheetId="51">#REF!</definedName>
    <definedName name="_____________________________________RA14" localSheetId="26">#REF!</definedName>
    <definedName name="_____________________________________RA14" localSheetId="28">#REF!</definedName>
    <definedName name="_____________________________________RA14" localSheetId="37">#REF!</definedName>
    <definedName name="_____________________________________RA14" localSheetId="55">#REF!</definedName>
    <definedName name="_____________________________________RA14">#REF!</definedName>
    <definedName name="_____________________________________RA4" localSheetId="51">#REF!</definedName>
    <definedName name="_____________________________________RA4" localSheetId="26">#REF!</definedName>
    <definedName name="_____________________________________RA4" localSheetId="28">#REF!</definedName>
    <definedName name="_____________________________________RA4" localSheetId="37">#REF!</definedName>
    <definedName name="_____________________________________RA4" localSheetId="55">#REF!</definedName>
    <definedName name="_____________________________________RA4">#REF!</definedName>
    <definedName name="_____________________________________RA7" localSheetId="51">#REF!</definedName>
    <definedName name="_____________________________________RA7" localSheetId="26">#REF!</definedName>
    <definedName name="_____________________________________RA7" localSheetId="28">#REF!</definedName>
    <definedName name="_____________________________________RA7" localSheetId="37">#REF!</definedName>
    <definedName name="_____________________________________RA7" localSheetId="55">#REF!</definedName>
    <definedName name="_____________________________________RA7">#REF!</definedName>
    <definedName name="_____________________________________RA8" localSheetId="51">#REF!</definedName>
    <definedName name="_____________________________________RA8" localSheetId="26">#REF!</definedName>
    <definedName name="_____________________________________RA8" localSheetId="28">#REF!</definedName>
    <definedName name="_____________________________________RA8" localSheetId="37">#REF!</definedName>
    <definedName name="_____________________________________RA8" localSheetId="55">#REF!</definedName>
    <definedName name="_____________________________________RA8">#REF!</definedName>
    <definedName name="_____________________________________RA9" localSheetId="51">#REF!</definedName>
    <definedName name="_____________________________________RA9" localSheetId="26">#REF!</definedName>
    <definedName name="_____________________________________RA9" localSheetId="28">#REF!</definedName>
    <definedName name="_____________________________________RA9" localSheetId="37">#REF!</definedName>
    <definedName name="_____________________________________RA9" localSheetId="55">#REF!</definedName>
    <definedName name="_____________________________________RA9">#REF!</definedName>
    <definedName name="_____________________________________RB3" localSheetId="51">#REF!</definedName>
    <definedName name="_____________________________________RB3" localSheetId="26">#REF!</definedName>
    <definedName name="_____________________________________RB3" localSheetId="28">#REF!</definedName>
    <definedName name="_____________________________________RB3" localSheetId="37">#REF!</definedName>
    <definedName name="_____________________________________RB3" localSheetId="55">#REF!</definedName>
    <definedName name="_____________________________________RB3">#REF!</definedName>
    <definedName name="_____________________________________RB5" localSheetId="51">#REF!</definedName>
    <definedName name="_____________________________________RB5" localSheetId="26">#REF!</definedName>
    <definedName name="_____________________________________RB5" localSheetId="28">#REF!</definedName>
    <definedName name="_____________________________________RB5" localSheetId="37">#REF!</definedName>
    <definedName name="_____________________________________RB5" localSheetId="55">#REF!</definedName>
    <definedName name="_____________________________________RB5">#REF!</definedName>
    <definedName name="_____________________________________RD1" localSheetId="51">#REF!</definedName>
    <definedName name="_____________________________________RD1" localSheetId="26">#REF!</definedName>
    <definedName name="_____________________________________RD1" localSheetId="28">#REF!</definedName>
    <definedName name="_____________________________________RD1" localSheetId="37">#REF!</definedName>
    <definedName name="_____________________________________RD1" localSheetId="55">#REF!</definedName>
    <definedName name="_____________________________________RD1">#REF!</definedName>
    <definedName name="_____________________________________RE1" localSheetId="51">#REF!</definedName>
    <definedName name="_____________________________________RE1" localSheetId="26">#REF!</definedName>
    <definedName name="_____________________________________RE1" localSheetId="28">#REF!</definedName>
    <definedName name="_____________________________________RE1" localSheetId="37">#REF!</definedName>
    <definedName name="_____________________________________RE1" localSheetId="55">#REF!</definedName>
    <definedName name="_____________________________________RE1">#REF!</definedName>
    <definedName name="_____________________________________RF1" localSheetId="51">#REF!</definedName>
    <definedName name="_____________________________________RF1" localSheetId="26">#REF!</definedName>
    <definedName name="_____________________________________RF1" localSheetId="28">#REF!</definedName>
    <definedName name="_____________________________________RF1" localSheetId="37">#REF!</definedName>
    <definedName name="_____________________________________RF1" localSheetId="55">#REF!</definedName>
    <definedName name="_____________________________________RF1">#REF!</definedName>
    <definedName name="_____________________________________RG1" localSheetId="51">#REF!</definedName>
    <definedName name="_____________________________________RG1" localSheetId="26">#REF!</definedName>
    <definedName name="_____________________________________RG1" localSheetId="28">#REF!</definedName>
    <definedName name="_____________________________________RG1" localSheetId="37">#REF!</definedName>
    <definedName name="_____________________________________RG1" localSheetId="55">#REF!</definedName>
    <definedName name="_____________________________________RG1">#REF!</definedName>
    <definedName name="_____________________________________RG2" localSheetId="51">#REF!</definedName>
    <definedName name="_____________________________________RG2" localSheetId="26">#REF!</definedName>
    <definedName name="_____________________________________RG2" localSheetId="28">#REF!</definedName>
    <definedName name="_____________________________________RG2" localSheetId="37">#REF!</definedName>
    <definedName name="_____________________________________RG2" localSheetId="55">#REF!</definedName>
    <definedName name="_____________________________________RG2">#REF!</definedName>
    <definedName name="_____________________________________RI1" localSheetId="51">#REF!</definedName>
    <definedName name="_____________________________________RI1" localSheetId="26">#REF!</definedName>
    <definedName name="_____________________________________RI1" localSheetId="28">#REF!</definedName>
    <definedName name="_____________________________________RI1" localSheetId="37">#REF!</definedName>
    <definedName name="_____________________________________RI1" localSheetId="55">#REF!</definedName>
    <definedName name="_____________________________________RI1">#REF!</definedName>
    <definedName name="_____________________________________RJ1" localSheetId="51">#REF!</definedName>
    <definedName name="_____________________________________RJ1" localSheetId="26">#REF!</definedName>
    <definedName name="_____________________________________RJ1" localSheetId="28">#REF!</definedName>
    <definedName name="_____________________________________RJ1" localSheetId="37">#REF!</definedName>
    <definedName name="_____________________________________RJ1" localSheetId="55">#REF!</definedName>
    <definedName name="_____________________________________RJ1">#REF!</definedName>
    <definedName name="_____________________________________RK1" localSheetId="51">#REF!</definedName>
    <definedName name="_____________________________________RK1" localSheetId="26">#REF!</definedName>
    <definedName name="_____________________________________RK1" localSheetId="28">#REF!</definedName>
    <definedName name="_____________________________________RK1" localSheetId="37">#REF!</definedName>
    <definedName name="_____________________________________RK1" localSheetId="55">#REF!</definedName>
    <definedName name="_____________________________________RK1">#REF!</definedName>
    <definedName name="_____________________________________RL1" localSheetId="51">#REF!</definedName>
    <definedName name="_____________________________________RL1" localSheetId="26">#REF!</definedName>
    <definedName name="_____________________________________RL1" localSheetId="28">#REF!</definedName>
    <definedName name="_____________________________________RL1" localSheetId="37">#REF!</definedName>
    <definedName name="_____________________________________RL1" localSheetId="55">#REF!</definedName>
    <definedName name="_____________________________________RL1">#REF!</definedName>
    <definedName name="_____________________________________RM1" localSheetId="51">#REF!</definedName>
    <definedName name="_____________________________________RM1" localSheetId="26">#REF!</definedName>
    <definedName name="_____________________________________RM1" localSheetId="28">#REF!</definedName>
    <definedName name="_____________________________________RM1" localSheetId="37">#REF!</definedName>
    <definedName name="_____________________________________RM1" localSheetId="55">#REF!</definedName>
    <definedName name="_____________________________________RM1">#REF!</definedName>
    <definedName name="_____________________________________RN1" localSheetId="51">#REF!</definedName>
    <definedName name="_____________________________________RN1" localSheetId="26">#REF!</definedName>
    <definedName name="_____________________________________RN1" localSheetId="28">#REF!</definedName>
    <definedName name="_____________________________________RN1" localSheetId="37">#REF!</definedName>
    <definedName name="_____________________________________RN1" localSheetId="55">#REF!</definedName>
    <definedName name="_____________________________________RN1">#REF!</definedName>
    <definedName name="_____________________________________RO1" localSheetId="51">#REF!</definedName>
    <definedName name="_____________________________________RO1" localSheetId="26">#REF!</definedName>
    <definedName name="_____________________________________RO1" localSheetId="28">#REF!</definedName>
    <definedName name="_____________________________________RO1" localSheetId="37">#REF!</definedName>
    <definedName name="_____________________________________RO1" localSheetId="55">#REF!</definedName>
    <definedName name="_____________________________________RO1">#REF!</definedName>
    <definedName name="_____________________________________RP1" localSheetId="51">#REF!</definedName>
    <definedName name="_____________________________________RP1" localSheetId="26">#REF!</definedName>
    <definedName name="_____________________________________RP1" localSheetId="28">#REF!</definedName>
    <definedName name="_____________________________________RP1" localSheetId="37">#REF!</definedName>
    <definedName name="_____________________________________RP1" localSheetId="55">#REF!</definedName>
    <definedName name="_____________________________________RP1">#REF!</definedName>
    <definedName name="_____________________________________RQ1" localSheetId="51">#REF!</definedName>
    <definedName name="_____________________________________RQ1" localSheetId="26">#REF!</definedName>
    <definedName name="_____________________________________RQ1" localSheetId="28">#REF!</definedName>
    <definedName name="_____________________________________RQ1" localSheetId="37">#REF!</definedName>
    <definedName name="_____________________________________RQ1" localSheetId="55">#REF!</definedName>
    <definedName name="_____________________________________RQ1">#REF!</definedName>
    <definedName name="_____________________________________RR1" localSheetId="51">#REF!</definedName>
    <definedName name="_____________________________________RR1" localSheetId="26">#REF!</definedName>
    <definedName name="_____________________________________RR1" localSheetId="28">#REF!</definedName>
    <definedName name="_____________________________________RR1" localSheetId="37">#REF!</definedName>
    <definedName name="_____________________________________RR1" localSheetId="55">#REF!</definedName>
    <definedName name="_____________________________________RR1">#REF!</definedName>
    <definedName name="_____________________________________RS1" localSheetId="51">#REF!</definedName>
    <definedName name="_____________________________________RS1" localSheetId="26">#REF!</definedName>
    <definedName name="_____________________________________RS1" localSheetId="28">#REF!</definedName>
    <definedName name="_____________________________________RS1" localSheetId="37">#REF!</definedName>
    <definedName name="_____________________________________RS1" localSheetId="55">#REF!</definedName>
    <definedName name="_____________________________________RS1">#REF!</definedName>
    <definedName name="_____________________________________RT1" localSheetId="51">#REF!</definedName>
    <definedName name="_____________________________________RT1" localSheetId="26">#REF!</definedName>
    <definedName name="_____________________________________RT1" localSheetId="28">#REF!</definedName>
    <definedName name="_____________________________________RT1" localSheetId="37">#REF!</definedName>
    <definedName name="_____________________________________RT1" localSheetId="55">#REF!</definedName>
    <definedName name="_____________________________________RT1">#REF!</definedName>
    <definedName name="____________________________________RA11" localSheetId="51">#REF!</definedName>
    <definedName name="____________________________________RA11" localSheetId="26">#REF!</definedName>
    <definedName name="____________________________________RA11" localSheetId="28">#REF!</definedName>
    <definedName name="____________________________________RA11" localSheetId="37">#REF!</definedName>
    <definedName name="____________________________________RA11" localSheetId="55">#REF!</definedName>
    <definedName name="____________________________________RA11">#REF!</definedName>
    <definedName name="____________________________________RA13" localSheetId="51">#REF!</definedName>
    <definedName name="____________________________________RA13" localSheetId="26">#REF!</definedName>
    <definedName name="____________________________________RA13" localSheetId="28">#REF!</definedName>
    <definedName name="____________________________________RA13" localSheetId="37">#REF!</definedName>
    <definedName name="____________________________________RA13" localSheetId="55">#REF!</definedName>
    <definedName name="____________________________________RA13">#REF!</definedName>
    <definedName name="____________________________________RA14" localSheetId="51">#REF!</definedName>
    <definedName name="____________________________________RA14" localSheetId="26">#REF!</definedName>
    <definedName name="____________________________________RA14" localSheetId="28">#REF!</definedName>
    <definedName name="____________________________________RA14" localSheetId="37">#REF!</definedName>
    <definedName name="____________________________________RA14" localSheetId="55">#REF!</definedName>
    <definedName name="____________________________________RA14">#REF!</definedName>
    <definedName name="____________________________________RA4" localSheetId="51">#REF!</definedName>
    <definedName name="____________________________________RA4" localSheetId="26">#REF!</definedName>
    <definedName name="____________________________________RA4" localSheetId="28">#REF!</definedName>
    <definedName name="____________________________________RA4" localSheetId="37">#REF!</definedName>
    <definedName name="____________________________________RA4" localSheetId="55">#REF!</definedName>
    <definedName name="____________________________________RA4">#REF!</definedName>
    <definedName name="____________________________________RA7" localSheetId="51">#REF!</definedName>
    <definedName name="____________________________________RA7" localSheetId="26">#REF!</definedName>
    <definedName name="____________________________________RA7" localSheetId="28">#REF!</definedName>
    <definedName name="____________________________________RA7" localSheetId="37">#REF!</definedName>
    <definedName name="____________________________________RA7" localSheetId="55">#REF!</definedName>
    <definedName name="____________________________________RA7">#REF!</definedName>
    <definedName name="____________________________________RA8" localSheetId="51">#REF!</definedName>
    <definedName name="____________________________________RA8" localSheetId="26">#REF!</definedName>
    <definedName name="____________________________________RA8" localSheetId="28">#REF!</definedName>
    <definedName name="____________________________________RA8" localSheetId="37">#REF!</definedName>
    <definedName name="____________________________________RA8" localSheetId="55">#REF!</definedName>
    <definedName name="____________________________________RA8">#REF!</definedName>
    <definedName name="____________________________________RA9" localSheetId="51">#REF!</definedName>
    <definedName name="____________________________________RA9" localSheetId="26">#REF!</definedName>
    <definedName name="____________________________________RA9" localSheetId="28">#REF!</definedName>
    <definedName name="____________________________________RA9" localSheetId="37">#REF!</definedName>
    <definedName name="____________________________________RA9" localSheetId="55">#REF!</definedName>
    <definedName name="____________________________________RA9">#REF!</definedName>
    <definedName name="____________________________________RB3" localSheetId="51">#REF!</definedName>
    <definedName name="____________________________________RB3" localSheetId="26">#REF!</definedName>
    <definedName name="____________________________________RB3" localSheetId="28">#REF!</definedName>
    <definedName name="____________________________________RB3" localSheetId="37">#REF!</definedName>
    <definedName name="____________________________________RB3" localSheetId="55">#REF!</definedName>
    <definedName name="____________________________________RB3">#REF!</definedName>
    <definedName name="____________________________________RB5" localSheetId="51">#REF!</definedName>
    <definedName name="____________________________________RB5" localSheetId="26">#REF!</definedName>
    <definedName name="____________________________________RB5" localSheetId="28">#REF!</definedName>
    <definedName name="____________________________________RB5" localSheetId="37">#REF!</definedName>
    <definedName name="____________________________________RB5" localSheetId="55">#REF!</definedName>
    <definedName name="____________________________________RB5">#REF!</definedName>
    <definedName name="____________________________________RD1" localSheetId="51">#REF!</definedName>
    <definedName name="____________________________________RD1" localSheetId="26">#REF!</definedName>
    <definedName name="____________________________________RD1" localSheetId="28">#REF!</definedName>
    <definedName name="____________________________________RD1" localSheetId="37">#REF!</definedName>
    <definedName name="____________________________________RD1" localSheetId="55">#REF!</definedName>
    <definedName name="____________________________________RD1">#REF!</definedName>
    <definedName name="____________________________________RE1" localSheetId="51">#REF!</definedName>
    <definedName name="____________________________________RE1" localSheetId="26">#REF!</definedName>
    <definedName name="____________________________________RE1" localSheetId="28">#REF!</definedName>
    <definedName name="____________________________________RE1" localSheetId="37">#REF!</definedName>
    <definedName name="____________________________________RE1" localSheetId="55">#REF!</definedName>
    <definedName name="____________________________________RE1">#REF!</definedName>
    <definedName name="____________________________________RF1" localSheetId="51">#REF!</definedName>
    <definedName name="____________________________________RF1" localSheetId="26">#REF!</definedName>
    <definedName name="____________________________________RF1" localSheetId="28">#REF!</definedName>
    <definedName name="____________________________________RF1" localSheetId="37">#REF!</definedName>
    <definedName name="____________________________________RF1" localSheetId="55">#REF!</definedName>
    <definedName name="____________________________________RF1">#REF!</definedName>
    <definedName name="____________________________________RG1" localSheetId="51">#REF!</definedName>
    <definedName name="____________________________________RG1" localSheetId="26">#REF!</definedName>
    <definedName name="____________________________________RG1" localSheetId="28">#REF!</definedName>
    <definedName name="____________________________________RG1" localSheetId="37">#REF!</definedName>
    <definedName name="____________________________________RG1" localSheetId="55">#REF!</definedName>
    <definedName name="____________________________________RG1">#REF!</definedName>
    <definedName name="____________________________________RG2" localSheetId="51">#REF!</definedName>
    <definedName name="____________________________________RG2" localSheetId="26">#REF!</definedName>
    <definedName name="____________________________________RG2" localSheetId="28">#REF!</definedName>
    <definedName name="____________________________________RG2" localSheetId="37">#REF!</definedName>
    <definedName name="____________________________________RG2" localSheetId="55">#REF!</definedName>
    <definedName name="____________________________________RG2">#REF!</definedName>
    <definedName name="____________________________________RI1" localSheetId="51">#REF!</definedName>
    <definedName name="____________________________________RI1" localSheetId="26">#REF!</definedName>
    <definedName name="____________________________________RI1" localSheetId="28">#REF!</definedName>
    <definedName name="____________________________________RI1" localSheetId="37">#REF!</definedName>
    <definedName name="____________________________________RI1" localSheetId="55">#REF!</definedName>
    <definedName name="____________________________________RI1">#REF!</definedName>
    <definedName name="____________________________________RJ1" localSheetId="51">#REF!</definedName>
    <definedName name="____________________________________RJ1" localSheetId="26">#REF!</definedName>
    <definedName name="____________________________________RJ1" localSheetId="28">#REF!</definedName>
    <definedName name="____________________________________RJ1" localSheetId="37">#REF!</definedName>
    <definedName name="____________________________________RJ1" localSheetId="55">#REF!</definedName>
    <definedName name="____________________________________RJ1">#REF!</definedName>
    <definedName name="____________________________________RK1" localSheetId="51">#REF!</definedName>
    <definedName name="____________________________________RK1" localSheetId="26">#REF!</definedName>
    <definedName name="____________________________________RK1" localSheetId="28">#REF!</definedName>
    <definedName name="____________________________________RK1" localSheetId="37">#REF!</definedName>
    <definedName name="____________________________________RK1" localSheetId="55">#REF!</definedName>
    <definedName name="____________________________________RK1">#REF!</definedName>
    <definedName name="____________________________________RL1" localSheetId="51">#REF!</definedName>
    <definedName name="____________________________________RL1" localSheetId="26">#REF!</definedName>
    <definedName name="____________________________________RL1" localSheetId="28">#REF!</definedName>
    <definedName name="____________________________________RL1" localSheetId="37">#REF!</definedName>
    <definedName name="____________________________________RL1" localSheetId="55">#REF!</definedName>
    <definedName name="____________________________________RL1">#REF!</definedName>
    <definedName name="____________________________________RM1" localSheetId="51">#REF!</definedName>
    <definedName name="____________________________________RM1" localSheetId="26">#REF!</definedName>
    <definedName name="____________________________________RM1" localSheetId="28">#REF!</definedName>
    <definedName name="____________________________________RM1" localSheetId="37">#REF!</definedName>
    <definedName name="____________________________________RM1" localSheetId="55">#REF!</definedName>
    <definedName name="____________________________________RM1">#REF!</definedName>
    <definedName name="____________________________________RN1" localSheetId="51">#REF!</definedName>
    <definedName name="____________________________________RN1" localSheetId="26">#REF!</definedName>
    <definedName name="____________________________________RN1" localSheetId="28">#REF!</definedName>
    <definedName name="____________________________________RN1" localSheetId="37">#REF!</definedName>
    <definedName name="____________________________________RN1" localSheetId="55">#REF!</definedName>
    <definedName name="____________________________________RN1">#REF!</definedName>
    <definedName name="____________________________________RO1" localSheetId="51">#REF!</definedName>
    <definedName name="____________________________________RO1" localSheetId="26">#REF!</definedName>
    <definedName name="____________________________________RO1" localSheetId="28">#REF!</definedName>
    <definedName name="____________________________________RO1" localSheetId="37">#REF!</definedName>
    <definedName name="____________________________________RO1" localSheetId="55">#REF!</definedName>
    <definedName name="____________________________________RO1">#REF!</definedName>
    <definedName name="____________________________________RP1" localSheetId="51">#REF!</definedName>
    <definedName name="____________________________________RP1" localSheetId="26">#REF!</definedName>
    <definedName name="____________________________________RP1" localSheetId="28">#REF!</definedName>
    <definedName name="____________________________________RP1" localSheetId="37">#REF!</definedName>
    <definedName name="____________________________________RP1" localSheetId="55">#REF!</definedName>
    <definedName name="____________________________________RP1">#REF!</definedName>
    <definedName name="____________________________________RQ1" localSheetId="51">#REF!</definedName>
    <definedName name="____________________________________RQ1" localSheetId="26">#REF!</definedName>
    <definedName name="____________________________________RQ1" localSheetId="28">#REF!</definedName>
    <definedName name="____________________________________RQ1" localSheetId="37">#REF!</definedName>
    <definedName name="____________________________________RQ1" localSheetId="55">#REF!</definedName>
    <definedName name="____________________________________RQ1">#REF!</definedName>
    <definedName name="____________________________________RR1" localSheetId="51">#REF!</definedName>
    <definedName name="____________________________________RR1" localSheetId="26">#REF!</definedName>
    <definedName name="____________________________________RR1" localSheetId="28">#REF!</definedName>
    <definedName name="____________________________________RR1" localSheetId="37">#REF!</definedName>
    <definedName name="____________________________________RR1" localSheetId="55">#REF!</definedName>
    <definedName name="____________________________________RR1">#REF!</definedName>
    <definedName name="____________________________________RS1" localSheetId="51">#REF!</definedName>
    <definedName name="____________________________________RS1" localSheetId="26">#REF!</definedName>
    <definedName name="____________________________________RS1" localSheetId="28">#REF!</definedName>
    <definedName name="____________________________________RS1" localSheetId="37">#REF!</definedName>
    <definedName name="____________________________________RS1" localSheetId="55">#REF!</definedName>
    <definedName name="____________________________________RS1">#REF!</definedName>
    <definedName name="____________________________________RT1" localSheetId="51">#REF!</definedName>
    <definedName name="____________________________________RT1" localSheetId="26">#REF!</definedName>
    <definedName name="____________________________________RT1" localSheetId="28">#REF!</definedName>
    <definedName name="____________________________________RT1" localSheetId="37">#REF!</definedName>
    <definedName name="____________________________________RT1" localSheetId="55">#REF!</definedName>
    <definedName name="____________________________________RT1">#REF!</definedName>
    <definedName name="___________________________________RA11" localSheetId="51">#REF!</definedName>
    <definedName name="___________________________________RA11" localSheetId="26">#REF!</definedName>
    <definedName name="___________________________________RA11" localSheetId="28">#REF!</definedName>
    <definedName name="___________________________________RA11" localSheetId="37">#REF!</definedName>
    <definedName name="___________________________________RA11" localSheetId="55">#REF!</definedName>
    <definedName name="___________________________________RA11">#REF!</definedName>
    <definedName name="___________________________________RA13" localSheetId="51">#REF!</definedName>
    <definedName name="___________________________________RA13" localSheetId="26">#REF!</definedName>
    <definedName name="___________________________________RA13" localSheetId="28">#REF!</definedName>
    <definedName name="___________________________________RA13" localSheetId="37">#REF!</definedName>
    <definedName name="___________________________________RA13" localSheetId="55">#REF!</definedName>
    <definedName name="___________________________________RA13">#REF!</definedName>
    <definedName name="___________________________________RA14" localSheetId="51">#REF!</definedName>
    <definedName name="___________________________________RA14" localSheetId="26">#REF!</definedName>
    <definedName name="___________________________________RA14" localSheetId="28">#REF!</definedName>
    <definedName name="___________________________________RA14" localSheetId="37">#REF!</definedName>
    <definedName name="___________________________________RA14" localSheetId="55">#REF!</definedName>
    <definedName name="___________________________________RA14">#REF!</definedName>
    <definedName name="___________________________________RA4" localSheetId="51">#REF!</definedName>
    <definedName name="___________________________________RA4" localSheetId="26">#REF!</definedName>
    <definedName name="___________________________________RA4" localSheetId="28">#REF!</definedName>
    <definedName name="___________________________________RA4" localSheetId="37">#REF!</definedName>
    <definedName name="___________________________________RA4" localSheetId="55">#REF!</definedName>
    <definedName name="___________________________________RA4">#REF!</definedName>
    <definedName name="___________________________________RA7" localSheetId="51">#REF!</definedName>
    <definedName name="___________________________________RA7" localSheetId="26">#REF!</definedName>
    <definedName name="___________________________________RA7" localSheetId="28">#REF!</definedName>
    <definedName name="___________________________________RA7" localSheetId="37">#REF!</definedName>
    <definedName name="___________________________________RA7" localSheetId="55">#REF!</definedName>
    <definedName name="___________________________________RA7">#REF!</definedName>
    <definedName name="___________________________________RA8" localSheetId="51">#REF!</definedName>
    <definedName name="___________________________________RA8" localSheetId="26">#REF!</definedName>
    <definedName name="___________________________________RA8" localSheetId="28">#REF!</definedName>
    <definedName name="___________________________________RA8" localSheetId="37">#REF!</definedName>
    <definedName name="___________________________________RA8" localSheetId="55">#REF!</definedName>
    <definedName name="___________________________________RA8">#REF!</definedName>
    <definedName name="___________________________________RA9" localSheetId="51">#REF!</definedName>
    <definedName name="___________________________________RA9" localSheetId="26">#REF!</definedName>
    <definedName name="___________________________________RA9" localSheetId="28">#REF!</definedName>
    <definedName name="___________________________________RA9" localSheetId="37">#REF!</definedName>
    <definedName name="___________________________________RA9" localSheetId="55">#REF!</definedName>
    <definedName name="___________________________________RA9">#REF!</definedName>
    <definedName name="___________________________________RB3" localSheetId="51">#REF!</definedName>
    <definedName name="___________________________________RB3" localSheetId="26">#REF!</definedName>
    <definedName name="___________________________________RB3" localSheetId="28">#REF!</definedName>
    <definedName name="___________________________________RB3" localSheetId="37">#REF!</definedName>
    <definedName name="___________________________________RB3" localSheetId="55">#REF!</definedName>
    <definedName name="___________________________________RB3">#REF!</definedName>
    <definedName name="___________________________________RB5" localSheetId="51">#REF!</definedName>
    <definedName name="___________________________________RB5" localSheetId="26">#REF!</definedName>
    <definedName name="___________________________________RB5" localSheetId="28">#REF!</definedName>
    <definedName name="___________________________________RB5" localSheetId="37">#REF!</definedName>
    <definedName name="___________________________________RB5" localSheetId="55">#REF!</definedName>
    <definedName name="___________________________________RB5">#REF!</definedName>
    <definedName name="___________________________________RD1" localSheetId="51">#REF!</definedName>
    <definedName name="___________________________________RD1" localSheetId="26">#REF!</definedName>
    <definedName name="___________________________________RD1" localSheetId="28">#REF!</definedName>
    <definedName name="___________________________________RD1" localSheetId="37">#REF!</definedName>
    <definedName name="___________________________________RD1" localSheetId="55">#REF!</definedName>
    <definedName name="___________________________________RD1">#REF!</definedName>
    <definedName name="___________________________________RE1" localSheetId="51">#REF!</definedName>
    <definedName name="___________________________________RE1" localSheetId="26">#REF!</definedName>
    <definedName name="___________________________________RE1" localSheetId="28">#REF!</definedName>
    <definedName name="___________________________________RE1" localSheetId="37">#REF!</definedName>
    <definedName name="___________________________________RE1" localSheetId="55">#REF!</definedName>
    <definedName name="___________________________________RE1">#REF!</definedName>
    <definedName name="___________________________________RF1" localSheetId="51">#REF!</definedName>
    <definedName name="___________________________________RF1" localSheetId="26">#REF!</definedName>
    <definedName name="___________________________________RF1" localSheetId="28">#REF!</definedName>
    <definedName name="___________________________________RF1" localSheetId="37">#REF!</definedName>
    <definedName name="___________________________________RF1" localSheetId="55">#REF!</definedName>
    <definedName name="___________________________________RF1">#REF!</definedName>
    <definedName name="___________________________________RG1" localSheetId="51">#REF!</definedName>
    <definedName name="___________________________________RG1" localSheetId="26">#REF!</definedName>
    <definedName name="___________________________________RG1" localSheetId="28">#REF!</definedName>
    <definedName name="___________________________________RG1" localSheetId="37">#REF!</definedName>
    <definedName name="___________________________________RG1" localSheetId="55">#REF!</definedName>
    <definedName name="___________________________________RG1">#REF!</definedName>
    <definedName name="___________________________________RG2" localSheetId="51">#REF!</definedName>
    <definedName name="___________________________________RG2" localSheetId="26">#REF!</definedName>
    <definedName name="___________________________________RG2" localSheetId="28">#REF!</definedName>
    <definedName name="___________________________________RG2" localSheetId="37">#REF!</definedName>
    <definedName name="___________________________________RG2" localSheetId="55">#REF!</definedName>
    <definedName name="___________________________________RG2">#REF!</definedName>
    <definedName name="___________________________________RI1" localSheetId="51">#REF!</definedName>
    <definedName name="___________________________________RI1" localSheetId="26">#REF!</definedName>
    <definedName name="___________________________________RI1" localSheetId="28">#REF!</definedName>
    <definedName name="___________________________________RI1" localSheetId="37">#REF!</definedName>
    <definedName name="___________________________________RI1" localSheetId="55">#REF!</definedName>
    <definedName name="___________________________________RI1">#REF!</definedName>
    <definedName name="___________________________________RJ1" localSheetId="51">#REF!</definedName>
    <definedName name="___________________________________RJ1" localSheetId="26">#REF!</definedName>
    <definedName name="___________________________________RJ1" localSheetId="28">#REF!</definedName>
    <definedName name="___________________________________RJ1" localSheetId="37">#REF!</definedName>
    <definedName name="___________________________________RJ1" localSheetId="55">#REF!</definedName>
    <definedName name="___________________________________RJ1">#REF!</definedName>
    <definedName name="___________________________________RK1" localSheetId="51">#REF!</definedName>
    <definedName name="___________________________________RK1" localSheetId="26">#REF!</definedName>
    <definedName name="___________________________________RK1" localSheetId="28">#REF!</definedName>
    <definedName name="___________________________________RK1" localSheetId="37">#REF!</definedName>
    <definedName name="___________________________________RK1" localSheetId="55">#REF!</definedName>
    <definedName name="___________________________________RK1">#REF!</definedName>
    <definedName name="___________________________________RL1" localSheetId="51">#REF!</definedName>
    <definedName name="___________________________________RL1" localSheetId="26">#REF!</definedName>
    <definedName name="___________________________________RL1" localSheetId="28">#REF!</definedName>
    <definedName name="___________________________________RL1" localSheetId="37">#REF!</definedName>
    <definedName name="___________________________________RL1" localSheetId="55">#REF!</definedName>
    <definedName name="___________________________________RL1">#REF!</definedName>
    <definedName name="___________________________________RM1" localSheetId="51">#REF!</definedName>
    <definedName name="___________________________________RM1" localSheetId="26">#REF!</definedName>
    <definedName name="___________________________________RM1" localSheetId="28">#REF!</definedName>
    <definedName name="___________________________________RM1" localSheetId="37">#REF!</definedName>
    <definedName name="___________________________________RM1" localSheetId="55">#REF!</definedName>
    <definedName name="___________________________________RM1">#REF!</definedName>
    <definedName name="___________________________________RN1" localSheetId="51">#REF!</definedName>
    <definedName name="___________________________________RN1" localSheetId="26">#REF!</definedName>
    <definedName name="___________________________________RN1" localSheetId="28">#REF!</definedName>
    <definedName name="___________________________________RN1" localSheetId="37">#REF!</definedName>
    <definedName name="___________________________________RN1" localSheetId="55">#REF!</definedName>
    <definedName name="___________________________________RN1">#REF!</definedName>
    <definedName name="___________________________________RO1" localSheetId="51">#REF!</definedName>
    <definedName name="___________________________________RO1" localSheetId="26">#REF!</definedName>
    <definedName name="___________________________________RO1" localSheetId="28">#REF!</definedName>
    <definedName name="___________________________________RO1" localSheetId="37">#REF!</definedName>
    <definedName name="___________________________________RO1" localSheetId="55">#REF!</definedName>
    <definedName name="___________________________________RO1">#REF!</definedName>
    <definedName name="___________________________________RP1" localSheetId="51">#REF!</definedName>
    <definedName name="___________________________________RP1" localSheetId="26">#REF!</definedName>
    <definedName name="___________________________________RP1" localSheetId="28">#REF!</definedName>
    <definedName name="___________________________________RP1" localSheetId="37">#REF!</definedName>
    <definedName name="___________________________________RP1" localSheetId="55">#REF!</definedName>
    <definedName name="___________________________________RP1">#REF!</definedName>
    <definedName name="___________________________________RQ1" localSheetId="51">#REF!</definedName>
    <definedName name="___________________________________RQ1" localSheetId="26">#REF!</definedName>
    <definedName name="___________________________________RQ1" localSheetId="28">#REF!</definedName>
    <definedName name="___________________________________RQ1" localSheetId="37">#REF!</definedName>
    <definedName name="___________________________________RQ1" localSheetId="55">#REF!</definedName>
    <definedName name="___________________________________RQ1">#REF!</definedName>
    <definedName name="___________________________________RR1" localSheetId="51">#REF!</definedName>
    <definedName name="___________________________________RR1" localSheetId="26">#REF!</definedName>
    <definedName name="___________________________________RR1" localSheetId="28">#REF!</definedName>
    <definedName name="___________________________________RR1" localSheetId="37">#REF!</definedName>
    <definedName name="___________________________________RR1" localSheetId="55">#REF!</definedName>
    <definedName name="___________________________________RR1">#REF!</definedName>
    <definedName name="___________________________________RS1" localSheetId="51">#REF!</definedName>
    <definedName name="___________________________________RS1" localSheetId="26">#REF!</definedName>
    <definedName name="___________________________________RS1" localSheetId="28">#REF!</definedName>
    <definedName name="___________________________________RS1" localSheetId="37">#REF!</definedName>
    <definedName name="___________________________________RS1" localSheetId="55">#REF!</definedName>
    <definedName name="___________________________________RS1">#REF!</definedName>
    <definedName name="___________________________________RT1" localSheetId="51">#REF!</definedName>
    <definedName name="___________________________________RT1" localSheetId="26">#REF!</definedName>
    <definedName name="___________________________________RT1" localSheetId="28">#REF!</definedName>
    <definedName name="___________________________________RT1" localSheetId="37">#REF!</definedName>
    <definedName name="___________________________________RT1" localSheetId="55">#REF!</definedName>
    <definedName name="___________________________________RT1">#REF!</definedName>
    <definedName name="__________________________________RA11" localSheetId="51">#REF!</definedName>
    <definedName name="__________________________________RA11" localSheetId="26">#REF!</definedName>
    <definedName name="__________________________________RA11" localSheetId="28">#REF!</definedName>
    <definedName name="__________________________________RA11" localSheetId="37">#REF!</definedName>
    <definedName name="__________________________________RA11" localSheetId="55">#REF!</definedName>
    <definedName name="__________________________________RA11">#REF!</definedName>
    <definedName name="__________________________________RA13" localSheetId="51">#REF!</definedName>
    <definedName name="__________________________________RA13" localSheetId="26">#REF!</definedName>
    <definedName name="__________________________________RA13" localSheetId="28">#REF!</definedName>
    <definedName name="__________________________________RA13" localSheetId="37">#REF!</definedName>
    <definedName name="__________________________________RA13" localSheetId="55">#REF!</definedName>
    <definedName name="__________________________________RA13">#REF!</definedName>
    <definedName name="__________________________________RA14" localSheetId="51">#REF!</definedName>
    <definedName name="__________________________________RA14" localSheetId="26">#REF!</definedName>
    <definedName name="__________________________________RA14" localSheetId="28">#REF!</definedName>
    <definedName name="__________________________________RA14" localSheetId="37">#REF!</definedName>
    <definedName name="__________________________________RA14" localSheetId="55">#REF!</definedName>
    <definedName name="__________________________________RA14">#REF!</definedName>
    <definedName name="__________________________________RA4" localSheetId="51">#REF!</definedName>
    <definedName name="__________________________________RA4" localSheetId="26">#REF!</definedName>
    <definedName name="__________________________________RA4" localSheetId="28">#REF!</definedName>
    <definedName name="__________________________________RA4" localSheetId="37">#REF!</definedName>
    <definedName name="__________________________________RA4" localSheetId="55">#REF!</definedName>
    <definedName name="__________________________________RA4">#REF!</definedName>
    <definedName name="__________________________________RA7" localSheetId="51">#REF!</definedName>
    <definedName name="__________________________________RA7" localSheetId="26">#REF!</definedName>
    <definedName name="__________________________________RA7" localSheetId="28">#REF!</definedName>
    <definedName name="__________________________________RA7" localSheetId="37">#REF!</definedName>
    <definedName name="__________________________________RA7" localSheetId="55">#REF!</definedName>
    <definedName name="__________________________________RA7">#REF!</definedName>
    <definedName name="__________________________________RA8" localSheetId="51">#REF!</definedName>
    <definedName name="__________________________________RA8" localSheetId="26">#REF!</definedName>
    <definedName name="__________________________________RA8" localSheetId="28">#REF!</definedName>
    <definedName name="__________________________________RA8" localSheetId="37">#REF!</definedName>
    <definedName name="__________________________________RA8" localSheetId="55">#REF!</definedName>
    <definedName name="__________________________________RA8">#REF!</definedName>
    <definedName name="__________________________________RA9" localSheetId="51">#REF!</definedName>
    <definedName name="__________________________________RA9" localSheetId="26">#REF!</definedName>
    <definedName name="__________________________________RA9" localSheetId="28">#REF!</definedName>
    <definedName name="__________________________________RA9" localSheetId="37">#REF!</definedName>
    <definedName name="__________________________________RA9" localSheetId="55">#REF!</definedName>
    <definedName name="__________________________________RA9">#REF!</definedName>
    <definedName name="__________________________________RB3" localSheetId="51">#REF!</definedName>
    <definedName name="__________________________________RB3" localSheetId="26">#REF!</definedName>
    <definedName name="__________________________________RB3" localSheetId="28">#REF!</definedName>
    <definedName name="__________________________________RB3" localSheetId="37">#REF!</definedName>
    <definedName name="__________________________________RB3" localSheetId="55">#REF!</definedName>
    <definedName name="__________________________________RB3">#REF!</definedName>
    <definedName name="__________________________________RB5" localSheetId="51">#REF!</definedName>
    <definedName name="__________________________________RB5" localSheetId="26">#REF!</definedName>
    <definedName name="__________________________________RB5" localSheetId="28">#REF!</definedName>
    <definedName name="__________________________________RB5" localSheetId="37">#REF!</definedName>
    <definedName name="__________________________________RB5" localSheetId="55">#REF!</definedName>
    <definedName name="__________________________________RB5">#REF!</definedName>
    <definedName name="__________________________________RD1" localSheetId="51">#REF!</definedName>
    <definedName name="__________________________________RD1" localSheetId="26">#REF!</definedName>
    <definedName name="__________________________________RD1" localSheetId="28">#REF!</definedName>
    <definedName name="__________________________________RD1" localSheetId="37">#REF!</definedName>
    <definedName name="__________________________________RD1" localSheetId="55">#REF!</definedName>
    <definedName name="__________________________________RD1">#REF!</definedName>
    <definedName name="__________________________________RE1" localSheetId="51">#REF!</definedName>
    <definedName name="__________________________________RE1" localSheetId="26">#REF!</definedName>
    <definedName name="__________________________________RE1" localSheetId="28">#REF!</definedName>
    <definedName name="__________________________________RE1" localSheetId="37">#REF!</definedName>
    <definedName name="__________________________________RE1" localSheetId="55">#REF!</definedName>
    <definedName name="__________________________________RE1">#REF!</definedName>
    <definedName name="__________________________________RF1" localSheetId="51">#REF!</definedName>
    <definedName name="__________________________________RF1" localSheetId="26">#REF!</definedName>
    <definedName name="__________________________________RF1" localSheetId="28">#REF!</definedName>
    <definedName name="__________________________________RF1" localSheetId="37">#REF!</definedName>
    <definedName name="__________________________________RF1" localSheetId="55">#REF!</definedName>
    <definedName name="__________________________________RF1">#REF!</definedName>
    <definedName name="__________________________________RG1" localSheetId="51">#REF!</definedName>
    <definedName name="__________________________________RG1" localSheetId="26">#REF!</definedName>
    <definedName name="__________________________________RG1" localSheetId="28">#REF!</definedName>
    <definedName name="__________________________________RG1" localSheetId="37">#REF!</definedName>
    <definedName name="__________________________________RG1" localSheetId="55">#REF!</definedName>
    <definedName name="__________________________________RG1">#REF!</definedName>
    <definedName name="__________________________________RG2" localSheetId="51">#REF!</definedName>
    <definedName name="__________________________________RG2" localSheetId="26">#REF!</definedName>
    <definedName name="__________________________________RG2" localSheetId="28">#REF!</definedName>
    <definedName name="__________________________________RG2" localSheetId="37">#REF!</definedName>
    <definedName name="__________________________________RG2" localSheetId="55">#REF!</definedName>
    <definedName name="__________________________________RG2">#REF!</definedName>
    <definedName name="__________________________________RI1" localSheetId="51">#REF!</definedName>
    <definedName name="__________________________________RI1" localSheetId="26">#REF!</definedName>
    <definedName name="__________________________________RI1" localSheetId="28">#REF!</definedName>
    <definedName name="__________________________________RI1" localSheetId="37">#REF!</definedName>
    <definedName name="__________________________________RI1" localSheetId="55">#REF!</definedName>
    <definedName name="__________________________________RI1">#REF!</definedName>
    <definedName name="__________________________________RJ1" localSheetId="51">#REF!</definedName>
    <definedName name="__________________________________RJ1" localSheetId="26">#REF!</definedName>
    <definedName name="__________________________________RJ1" localSheetId="28">#REF!</definedName>
    <definedName name="__________________________________RJ1" localSheetId="37">#REF!</definedName>
    <definedName name="__________________________________RJ1" localSheetId="55">#REF!</definedName>
    <definedName name="__________________________________RJ1">#REF!</definedName>
    <definedName name="__________________________________RK1" localSheetId="51">#REF!</definedName>
    <definedName name="__________________________________RK1" localSheetId="26">#REF!</definedName>
    <definedName name="__________________________________RK1" localSheetId="28">#REF!</definedName>
    <definedName name="__________________________________RK1" localSheetId="37">#REF!</definedName>
    <definedName name="__________________________________RK1" localSheetId="55">#REF!</definedName>
    <definedName name="__________________________________RK1">#REF!</definedName>
    <definedName name="__________________________________RL1" localSheetId="51">#REF!</definedName>
    <definedName name="__________________________________RL1" localSheetId="26">#REF!</definedName>
    <definedName name="__________________________________RL1" localSheetId="28">#REF!</definedName>
    <definedName name="__________________________________RL1" localSheetId="37">#REF!</definedName>
    <definedName name="__________________________________RL1" localSheetId="55">#REF!</definedName>
    <definedName name="__________________________________RL1">#REF!</definedName>
    <definedName name="__________________________________RM1" localSheetId="51">#REF!</definedName>
    <definedName name="__________________________________RM1" localSheetId="26">#REF!</definedName>
    <definedName name="__________________________________RM1" localSheetId="28">#REF!</definedName>
    <definedName name="__________________________________RM1" localSheetId="37">#REF!</definedName>
    <definedName name="__________________________________RM1" localSheetId="55">#REF!</definedName>
    <definedName name="__________________________________RM1">#REF!</definedName>
    <definedName name="__________________________________RN1" localSheetId="51">#REF!</definedName>
    <definedName name="__________________________________RN1" localSheetId="26">#REF!</definedName>
    <definedName name="__________________________________RN1" localSheetId="28">#REF!</definedName>
    <definedName name="__________________________________RN1" localSheetId="37">#REF!</definedName>
    <definedName name="__________________________________RN1" localSheetId="55">#REF!</definedName>
    <definedName name="__________________________________RN1">#REF!</definedName>
    <definedName name="__________________________________RO1" localSheetId="51">#REF!</definedName>
    <definedName name="__________________________________RO1" localSheetId="26">#REF!</definedName>
    <definedName name="__________________________________RO1" localSheetId="28">#REF!</definedName>
    <definedName name="__________________________________RO1" localSheetId="37">#REF!</definedName>
    <definedName name="__________________________________RO1" localSheetId="55">#REF!</definedName>
    <definedName name="__________________________________RO1">#REF!</definedName>
    <definedName name="__________________________________RP1" localSheetId="51">#REF!</definedName>
    <definedName name="__________________________________RP1" localSheetId="26">#REF!</definedName>
    <definedName name="__________________________________RP1" localSheetId="28">#REF!</definedName>
    <definedName name="__________________________________RP1" localSheetId="37">#REF!</definedName>
    <definedName name="__________________________________RP1" localSheetId="55">#REF!</definedName>
    <definedName name="__________________________________RP1">#REF!</definedName>
    <definedName name="__________________________________RQ1" localSheetId="51">#REF!</definedName>
    <definedName name="__________________________________RQ1" localSheetId="26">#REF!</definedName>
    <definedName name="__________________________________RQ1" localSheetId="28">#REF!</definedName>
    <definedName name="__________________________________RQ1" localSheetId="37">#REF!</definedName>
    <definedName name="__________________________________RQ1" localSheetId="55">#REF!</definedName>
    <definedName name="__________________________________RQ1">#REF!</definedName>
    <definedName name="__________________________________RR1" localSheetId="51">#REF!</definedName>
    <definedName name="__________________________________RR1" localSheetId="26">#REF!</definedName>
    <definedName name="__________________________________RR1" localSheetId="28">#REF!</definedName>
    <definedName name="__________________________________RR1" localSheetId="37">#REF!</definedName>
    <definedName name="__________________________________RR1" localSheetId="55">#REF!</definedName>
    <definedName name="__________________________________RR1">#REF!</definedName>
    <definedName name="__________________________________RS1" localSheetId="51">#REF!</definedName>
    <definedName name="__________________________________RS1" localSheetId="26">#REF!</definedName>
    <definedName name="__________________________________RS1" localSheetId="28">#REF!</definedName>
    <definedName name="__________________________________RS1" localSheetId="37">#REF!</definedName>
    <definedName name="__________________________________RS1" localSheetId="55">#REF!</definedName>
    <definedName name="__________________________________RS1">#REF!</definedName>
    <definedName name="__________________________________RT1" localSheetId="51">#REF!</definedName>
    <definedName name="__________________________________RT1" localSheetId="26">#REF!</definedName>
    <definedName name="__________________________________RT1" localSheetId="28">#REF!</definedName>
    <definedName name="__________________________________RT1" localSheetId="37">#REF!</definedName>
    <definedName name="__________________________________RT1" localSheetId="55">#REF!</definedName>
    <definedName name="__________________________________RT1">#REF!</definedName>
    <definedName name="_________________________________RA11" localSheetId="51">#REF!</definedName>
    <definedName name="_________________________________RA11" localSheetId="26">#REF!</definedName>
    <definedName name="_________________________________RA11" localSheetId="28">#REF!</definedName>
    <definedName name="_________________________________RA11" localSheetId="37">#REF!</definedName>
    <definedName name="_________________________________RA11" localSheetId="55">#REF!</definedName>
    <definedName name="_________________________________RA11">#REF!</definedName>
    <definedName name="_________________________________RA13" localSheetId="51">#REF!</definedName>
    <definedName name="_________________________________RA13" localSheetId="26">#REF!</definedName>
    <definedName name="_________________________________RA13" localSheetId="28">#REF!</definedName>
    <definedName name="_________________________________RA13" localSheetId="37">#REF!</definedName>
    <definedName name="_________________________________RA13" localSheetId="55">#REF!</definedName>
    <definedName name="_________________________________RA13">#REF!</definedName>
    <definedName name="_________________________________RA14" localSheetId="51">#REF!</definedName>
    <definedName name="_________________________________RA14" localSheetId="26">#REF!</definedName>
    <definedName name="_________________________________RA14" localSheetId="28">#REF!</definedName>
    <definedName name="_________________________________RA14" localSheetId="37">#REF!</definedName>
    <definedName name="_________________________________RA14" localSheetId="55">#REF!</definedName>
    <definedName name="_________________________________RA14">#REF!</definedName>
    <definedName name="_________________________________RA4" localSheetId="51">#REF!</definedName>
    <definedName name="_________________________________RA4" localSheetId="26">#REF!</definedName>
    <definedName name="_________________________________RA4" localSheetId="28">#REF!</definedName>
    <definedName name="_________________________________RA4" localSheetId="37">#REF!</definedName>
    <definedName name="_________________________________RA4" localSheetId="55">#REF!</definedName>
    <definedName name="_________________________________RA4">#REF!</definedName>
    <definedName name="_________________________________RA7" localSheetId="51">#REF!</definedName>
    <definedName name="_________________________________RA7" localSheetId="26">#REF!</definedName>
    <definedName name="_________________________________RA7" localSheetId="28">#REF!</definedName>
    <definedName name="_________________________________RA7" localSheetId="37">#REF!</definedName>
    <definedName name="_________________________________RA7" localSheetId="55">#REF!</definedName>
    <definedName name="_________________________________RA7">#REF!</definedName>
    <definedName name="_________________________________RA8" localSheetId="51">#REF!</definedName>
    <definedName name="_________________________________RA8" localSheetId="26">#REF!</definedName>
    <definedName name="_________________________________RA8" localSheetId="28">#REF!</definedName>
    <definedName name="_________________________________RA8" localSheetId="37">#REF!</definedName>
    <definedName name="_________________________________RA8" localSheetId="55">#REF!</definedName>
    <definedName name="_________________________________RA8">#REF!</definedName>
    <definedName name="_________________________________RA9" localSheetId="51">#REF!</definedName>
    <definedName name="_________________________________RA9" localSheetId="26">#REF!</definedName>
    <definedName name="_________________________________RA9" localSheetId="28">#REF!</definedName>
    <definedName name="_________________________________RA9" localSheetId="37">#REF!</definedName>
    <definedName name="_________________________________RA9" localSheetId="55">#REF!</definedName>
    <definedName name="_________________________________RA9">#REF!</definedName>
    <definedName name="_________________________________RB3" localSheetId="51">#REF!</definedName>
    <definedName name="_________________________________RB3" localSheetId="26">#REF!</definedName>
    <definedName name="_________________________________RB3" localSheetId="28">#REF!</definedName>
    <definedName name="_________________________________RB3" localSheetId="37">#REF!</definedName>
    <definedName name="_________________________________RB3" localSheetId="55">#REF!</definedName>
    <definedName name="_________________________________RB3">#REF!</definedName>
    <definedName name="_________________________________RB5" localSheetId="51">#REF!</definedName>
    <definedName name="_________________________________RB5" localSheetId="26">#REF!</definedName>
    <definedName name="_________________________________RB5" localSheetId="28">#REF!</definedName>
    <definedName name="_________________________________RB5" localSheetId="37">#REF!</definedName>
    <definedName name="_________________________________RB5" localSheetId="55">#REF!</definedName>
    <definedName name="_________________________________RB5">#REF!</definedName>
    <definedName name="_________________________________RD1" localSheetId="51">#REF!</definedName>
    <definedName name="_________________________________RD1" localSheetId="26">#REF!</definedName>
    <definedName name="_________________________________RD1" localSheetId="28">#REF!</definedName>
    <definedName name="_________________________________RD1" localSheetId="37">#REF!</definedName>
    <definedName name="_________________________________RD1" localSheetId="55">#REF!</definedName>
    <definedName name="_________________________________RD1">#REF!</definedName>
    <definedName name="_________________________________RE1" localSheetId="51">#REF!</definedName>
    <definedName name="_________________________________RE1" localSheetId="26">#REF!</definedName>
    <definedName name="_________________________________RE1" localSheetId="28">#REF!</definedName>
    <definedName name="_________________________________RE1" localSheetId="37">#REF!</definedName>
    <definedName name="_________________________________RE1" localSheetId="55">#REF!</definedName>
    <definedName name="_________________________________RE1">#REF!</definedName>
    <definedName name="_________________________________RF1" localSheetId="51">#REF!</definedName>
    <definedName name="_________________________________RF1" localSheetId="26">#REF!</definedName>
    <definedName name="_________________________________RF1" localSheetId="28">#REF!</definedName>
    <definedName name="_________________________________RF1" localSheetId="37">#REF!</definedName>
    <definedName name="_________________________________RF1" localSheetId="55">#REF!</definedName>
    <definedName name="_________________________________RF1">#REF!</definedName>
    <definedName name="_________________________________RG1" localSheetId="51">#REF!</definedName>
    <definedName name="_________________________________RG1" localSheetId="26">#REF!</definedName>
    <definedName name="_________________________________RG1" localSheetId="28">#REF!</definedName>
    <definedName name="_________________________________RG1" localSheetId="37">#REF!</definedName>
    <definedName name="_________________________________RG1" localSheetId="55">#REF!</definedName>
    <definedName name="_________________________________RG1">#REF!</definedName>
    <definedName name="_________________________________RG2" localSheetId="51">#REF!</definedName>
    <definedName name="_________________________________RG2" localSheetId="26">#REF!</definedName>
    <definedName name="_________________________________RG2" localSheetId="28">#REF!</definedName>
    <definedName name="_________________________________RG2" localSheetId="37">#REF!</definedName>
    <definedName name="_________________________________RG2" localSheetId="55">#REF!</definedName>
    <definedName name="_________________________________RG2">#REF!</definedName>
    <definedName name="_________________________________RI1" localSheetId="51">#REF!</definedName>
    <definedName name="_________________________________RI1" localSheetId="26">#REF!</definedName>
    <definedName name="_________________________________RI1" localSheetId="28">#REF!</definedName>
    <definedName name="_________________________________RI1" localSheetId="37">#REF!</definedName>
    <definedName name="_________________________________RI1" localSheetId="55">#REF!</definedName>
    <definedName name="_________________________________RI1">#REF!</definedName>
    <definedName name="_________________________________RJ1" localSheetId="51">#REF!</definedName>
    <definedName name="_________________________________RJ1" localSheetId="26">#REF!</definedName>
    <definedName name="_________________________________RJ1" localSheetId="28">#REF!</definedName>
    <definedName name="_________________________________RJ1" localSheetId="37">#REF!</definedName>
    <definedName name="_________________________________RJ1" localSheetId="55">#REF!</definedName>
    <definedName name="_________________________________RJ1">#REF!</definedName>
    <definedName name="_________________________________RK1" localSheetId="51">#REF!</definedName>
    <definedName name="_________________________________RK1" localSheetId="26">#REF!</definedName>
    <definedName name="_________________________________RK1" localSheetId="28">#REF!</definedName>
    <definedName name="_________________________________RK1" localSheetId="37">#REF!</definedName>
    <definedName name="_________________________________RK1" localSheetId="55">#REF!</definedName>
    <definedName name="_________________________________RK1">#REF!</definedName>
    <definedName name="_________________________________RL1" localSheetId="51">#REF!</definedName>
    <definedName name="_________________________________RL1" localSheetId="26">#REF!</definedName>
    <definedName name="_________________________________RL1" localSheetId="28">#REF!</definedName>
    <definedName name="_________________________________RL1" localSheetId="37">#REF!</definedName>
    <definedName name="_________________________________RL1" localSheetId="55">#REF!</definedName>
    <definedName name="_________________________________RL1">#REF!</definedName>
    <definedName name="_________________________________RM1" localSheetId="51">#REF!</definedName>
    <definedName name="_________________________________RM1" localSheetId="26">#REF!</definedName>
    <definedName name="_________________________________RM1" localSheetId="28">#REF!</definedName>
    <definedName name="_________________________________RM1" localSheetId="37">#REF!</definedName>
    <definedName name="_________________________________RM1" localSheetId="55">#REF!</definedName>
    <definedName name="_________________________________RM1">#REF!</definedName>
    <definedName name="_________________________________RN1" localSheetId="51">#REF!</definedName>
    <definedName name="_________________________________RN1" localSheetId="26">#REF!</definedName>
    <definedName name="_________________________________RN1" localSheetId="28">#REF!</definedName>
    <definedName name="_________________________________RN1" localSheetId="37">#REF!</definedName>
    <definedName name="_________________________________RN1" localSheetId="55">#REF!</definedName>
    <definedName name="_________________________________RN1">#REF!</definedName>
    <definedName name="_________________________________RO1" localSheetId="51">#REF!</definedName>
    <definedName name="_________________________________RO1" localSheetId="26">#REF!</definedName>
    <definedName name="_________________________________RO1" localSheetId="28">#REF!</definedName>
    <definedName name="_________________________________RO1" localSheetId="37">#REF!</definedName>
    <definedName name="_________________________________RO1" localSheetId="55">#REF!</definedName>
    <definedName name="_________________________________RO1">#REF!</definedName>
    <definedName name="_________________________________RP1" localSheetId="51">#REF!</definedName>
    <definedName name="_________________________________RP1" localSheetId="26">#REF!</definedName>
    <definedName name="_________________________________RP1" localSheetId="28">#REF!</definedName>
    <definedName name="_________________________________RP1" localSheetId="37">#REF!</definedName>
    <definedName name="_________________________________RP1" localSheetId="55">#REF!</definedName>
    <definedName name="_________________________________RP1">#REF!</definedName>
    <definedName name="_________________________________RQ1" localSheetId="51">#REF!</definedName>
    <definedName name="_________________________________RQ1" localSheetId="26">#REF!</definedName>
    <definedName name="_________________________________RQ1" localSheetId="28">#REF!</definedName>
    <definedName name="_________________________________RQ1" localSheetId="37">#REF!</definedName>
    <definedName name="_________________________________RQ1" localSheetId="55">#REF!</definedName>
    <definedName name="_________________________________RQ1">#REF!</definedName>
    <definedName name="_________________________________RR1" localSheetId="51">#REF!</definedName>
    <definedName name="_________________________________RR1" localSheetId="26">#REF!</definedName>
    <definedName name="_________________________________RR1" localSheetId="28">#REF!</definedName>
    <definedName name="_________________________________RR1" localSheetId="37">#REF!</definedName>
    <definedName name="_________________________________RR1" localSheetId="55">#REF!</definedName>
    <definedName name="_________________________________RR1">#REF!</definedName>
    <definedName name="_________________________________RS1" localSheetId="51">#REF!</definedName>
    <definedName name="_________________________________RS1" localSheetId="26">#REF!</definedName>
    <definedName name="_________________________________RS1" localSheetId="28">#REF!</definedName>
    <definedName name="_________________________________RS1" localSheetId="37">#REF!</definedName>
    <definedName name="_________________________________RS1" localSheetId="55">#REF!</definedName>
    <definedName name="_________________________________RS1">#REF!</definedName>
    <definedName name="_________________________________RT1" localSheetId="51">#REF!</definedName>
    <definedName name="_________________________________RT1" localSheetId="26">#REF!</definedName>
    <definedName name="_________________________________RT1" localSheetId="28">#REF!</definedName>
    <definedName name="_________________________________RT1" localSheetId="37">#REF!</definedName>
    <definedName name="_________________________________RT1" localSheetId="55">#REF!</definedName>
    <definedName name="_________________________________RT1">#REF!</definedName>
    <definedName name="________________________________RA11" localSheetId="51">#REF!</definedName>
    <definedName name="________________________________RA11" localSheetId="26">#REF!</definedName>
    <definedName name="________________________________RA11" localSheetId="28">#REF!</definedName>
    <definedName name="________________________________RA11" localSheetId="37">#REF!</definedName>
    <definedName name="________________________________RA11" localSheetId="55">#REF!</definedName>
    <definedName name="________________________________RA11">#REF!</definedName>
    <definedName name="________________________________RA13" localSheetId="51">#REF!</definedName>
    <definedName name="________________________________RA13" localSheetId="26">#REF!</definedName>
    <definedName name="________________________________RA13" localSheetId="28">#REF!</definedName>
    <definedName name="________________________________RA13" localSheetId="37">#REF!</definedName>
    <definedName name="________________________________RA13" localSheetId="55">#REF!</definedName>
    <definedName name="________________________________RA13">#REF!</definedName>
    <definedName name="________________________________RA14" localSheetId="51">#REF!</definedName>
    <definedName name="________________________________RA14" localSheetId="26">#REF!</definedName>
    <definedName name="________________________________RA14" localSheetId="28">#REF!</definedName>
    <definedName name="________________________________RA14" localSheetId="37">#REF!</definedName>
    <definedName name="________________________________RA14" localSheetId="55">#REF!</definedName>
    <definedName name="________________________________RA14">#REF!</definedName>
    <definedName name="________________________________RA4" localSheetId="51">#REF!</definedName>
    <definedName name="________________________________RA4" localSheetId="26">#REF!</definedName>
    <definedName name="________________________________RA4" localSheetId="28">#REF!</definedName>
    <definedName name="________________________________RA4" localSheetId="37">#REF!</definedName>
    <definedName name="________________________________RA4" localSheetId="55">#REF!</definedName>
    <definedName name="________________________________RA4">#REF!</definedName>
    <definedName name="________________________________RA7" localSheetId="51">#REF!</definedName>
    <definedName name="________________________________RA7" localSheetId="26">#REF!</definedName>
    <definedName name="________________________________RA7" localSheetId="28">#REF!</definedName>
    <definedName name="________________________________RA7" localSheetId="37">#REF!</definedName>
    <definedName name="________________________________RA7" localSheetId="55">#REF!</definedName>
    <definedName name="________________________________RA7">#REF!</definedName>
    <definedName name="________________________________RA8" localSheetId="51">#REF!</definedName>
    <definedName name="________________________________RA8" localSheetId="26">#REF!</definedName>
    <definedName name="________________________________RA8" localSheetId="28">#REF!</definedName>
    <definedName name="________________________________RA8" localSheetId="37">#REF!</definedName>
    <definedName name="________________________________RA8" localSheetId="55">#REF!</definedName>
    <definedName name="________________________________RA8">#REF!</definedName>
    <definedName name="________________________________RA9" localSheetId="51">#REF!</definedName>
    <definedName name="________________________________RA9" localSheetId="26">#REF!</definedName>
    <definedName name="________________________________RA9" localSheetId="28">#REF!</definedName>
    <definedName name="________________________________RA9" localSheetId="37">#REF!</definedName>
    <definedName name="________________________________RA9" localSheetId="55">#REF!</definedName>
    <definedName name="________________________________RA9">#REF!</definedName>
    <definedName name="________________________________RB3" localSheetId="51">#REF!</definedName>
    <definedName name="________________________________RB3" localSheetId="26">#REF!</definedName>
    <definedName name="________________________________RB3" localSheetId="28">#REF!</definedName>
    <definedName name="________________________________RB3" localSheetId="37">#REF!</definedName>
    <definedName name="________________________________RB3" localSheetId="55">#REF!</definedName>
    <definedName name="________________________________RB3">#REF!</definedName>
    <definedName name="________________________________RB5" localSheetId="51">#REF!</definedName>
    <definedName name="________________________________RB5" localSheetId="26">#REF!</definedName>
    <definedName name="________________________________RB5" localSheetId="28">#REF!</definedName>
    <definedName name="________________________________RB5" localSheetId="37">#REF!</definedName>
    <definedName name="________________________________RB5" localSheetId="55">#REF!</definedName>
    <definedName name="________________________________RB5">#REF!</definedName>
    <definedName name="________________________________RD1" localSheetId="51">#REF!</definedName>
    <definedName name="________________________________RD1" localSheetId="26">#REF!</definedName>
    <definedName name="________________________________RD1" localSheetId="28">#REF!</definedName>
    <definedName name="________________________________RD1" localSheetId="37">#REF!</definedName>
    <definedName name="________________________________RD1" localSheetId="55">#REF!</definedName>
    <definedName name="________________________________RD1">#REF!</definedName>
    <definedName name="________________________________RE1" localSheetId="51">#REF!</definedName>
    <definedName name="________________________________RE1" localSheetId="26">#REF!</definedName>
    <definedName name="________________________________RE1" localSheetId="28">#REF!</definedName>
    <definedName name="________________________________RE1" localSheetId="37">#REF!</definedName>
    <definedName name="________________________________RE1" localSheetId="55">#REF!</definedName>
    <definedName name="________________________________RE1">#REF!</definedName>
    <definedName name="________________________________RF1" localSheetId="51">#REF!</definedName>
    <definedName name="________________________________RF1" localSheetId="26">#REF!</definedName>
    <definedName name="________________________________RF1" localSheetId="28">#REF!</definedName>
    <definedName name="________________________________RF1" localSheetId="37">#REF!</definedName>
    <definedName name="________________________________RF1" localSheetId="55">#REF!</definedName>
    <definedName name="________________________________RF1">#REF!</definedName>
    <definedName name="________________________________RG1" localSheetId="51">#REF!</definedName>
    <definedName name="________________________________RG1" localSheetId="26">#REF!</definedName>
    <definedName name="________________________________RG1" localSheetId="28">#REF!</definedName>
    <definedName name="________________________________RG1" localSheetId="37">#REF!</definedName>
    <definedName name="________________________________RG1" localSheetId="55">#REF!</definedName>
    <definedName name="________________________________RG1">#REF!</definedName>
    <definedName name="________________________________RG2" localSheetId="51">#REF!</definedName>
    <definedName name="________________________________RG2" localSheetId="26">#REF!</definedName>
    <definedName name="________________________________RG2" localSheetId="28">#REF!</definedName>
    <definedName name="________________________________RG2" localSheetId="37">#REF!</definedName>
    <definedName name="________________________________RG2" localSheetId="55">#REF!</definedName>
    <definedName name="________________________________RG2">#REF!</definedName>
    <definedName name="________________________________RI1" localSheetId="51">#REF!</definedName>
    <definedName name="________________________________RI1" localSheetId="26">#REF!</definedName>
    <definedName name="________________________________RI1" localSheetId="28">#REF!</definedName>
    <definedName name="________________________________RI1" localSheetId="37">#REF!</definedName>
    <definedName name="________________________________RI1" localSheetId="55">#REF!</definedName>
    <definedName name="________________________________RI1">#REF!</definedName>
    <definedName name="________________________________RJ1" localSheetId="51">#REF!</definedName>
    <definedName name="________________________________RJ1" localSheetId="26">#REF!</definedName>
    <definedName name="________________________________RJ1" localSheetId="28">#REF!</definedName>
    <definedName name="________________________________RJ1" localSheetId="37">#REF!</definedName>
    <definedName name="________________________________RJ1" localSheetId="55">#REF!</definedName>
    <definedName name="________________________________RJ1">#REF!</definedName>
    <definedName name="________________________________RK1" localSheetId="51">#REF!</definedName>
    <definedName name="________________________________RK1" localSheetId="26">#REF!</definedName>
    <definedName name="________________________________RK1" localSheetId="28">#REF!</definedName>
    <definedName name="________________________________RK1" localSheetId="37">#REF!</definedName>
    <definedName name="________________________________RK1" localSheetId="55">#REF!</definedName>
    <definedName name="________________________________RK1">#REF!</definedName>
    <definedName name="________________________________RL1" localSheetId="51">#REF!</definedName>
    <definedName name="________________________________RL1" localSheetId="26">#REF!</definedName>
    <definedName name="________________________________RL1" localSheetId="28">#REF!</definedName>
    <definedName name="________________________________RL1" localSheetId="37">#REF!</definedName>
    <definedName name="________________________________RL1" localSheetId="55">#REF!</definedName>
    <definedName name="________________________________RL1">#REF!</definedName>
    <definedName name="________________________________RM1" localSheetId="51">#REF!</definedName>
    <definedName name="________________________________RM1" localSheetId="26">#REF!</definedName>
    <definedName name="________________________________RM1" localSheetId="28">#REF!</definedName>
    <definedName name="________________________________RM1" localSheetId="37">#REF!</definedName>
    <definedName name="________________________________RM1" localSheetId="55">#REF!</definedName>
    <definedName name="________________________________RM1">#REF!</definedName>
    <definedName name="________________________________RN1" localSheetId="51">#REF!</definedName>
    <definedName name="________________________________RN1" localSheetId="26">#REF!</definedName>
    <definedName name="________________________________RN1" localSheetId="28">#REF!</definedName>
    <definedName name="________________________________RN1" localSheetId="37">#REF!</definedName>
    <definedName name="________________________________RN1" localSheetId="55">#REF!</definedName>
    <definedName name="________________________________RN1">#REF!</definedName>
    <definedName name="________________________________RO1" localSheetId="51">#REF!</definedName>
    <definedName name="________________________________RO1" localSheetId="26">#REF!</definedName>
    <definedName name="________________________________RO1" localSheetId="28">#REF!</definedName>
    <definedName name="________________________________RO1" localSheetId="37">#REF!</definedName>
    <definedName name="________________________________RO1" localSheetId="55">#REF!</definedName>
    <definedName name="________________________________RO1">#REF!</definedName>
    <definedName name="________________________________RP1" localSheetId="51">#REF!</definedName>
    <definedName name="________________________________RP1" localSheetId="26">#REF!</definedName>
    <definedName name="________________________________RP1" localSheetId="28">#REF!</definedName>
    <definedName name="________________________________RP1" localSheetId="37">#REF!</definedName>
    <definedName name="________________________________RP1" localSheetId="55">#REF!</definedName>
    <definedName name="________________________________RP1">#REF!</definedName>
    <definedName name="________________________________RQ1" localSheetId="51">#REF!</definedName>
    <definedName name="________________________________RQ1" localSheetId="26">#REF!</definedName>
    <definedName name="________________________________RQ1" localSheetId="28">#REF!</definedName>
    <definedName name="________________________________RQ1" localSheetId="37">#REF!</definedName>
    <definedName name="________________________________RQ1" localSheetId="55">#REF!</definedName>
    <definedName name="________________________________RQ1">#REF!</definedName>
    <definedName name="________________________________RR1" localSheetId="51">#REF!</definedName>
    <definedName name="________________________________RR1" localSheetId="26">#REF!</definedName>
    <definedName name="________________________________RR1" localSheetId="28">#REF!</definedName>
    <definedName name="________________________________RR1" localSheetId="37">#REF!</definedName>
    <definedName name="________________________________RR1" localSheetId="55">#REF!</definedName>
    <definedName name="________________________________RR1">#REF!</definedName>
    <definedName name="________________________________RS1" localSheetId="51">#REF!</definedName>
    <definedName name="________________________________RS1" localSheetId="26">#REF!</definedName>
    <definedName name="________________________________RS1" localSheetId="28">#REF!</definedName>
    <definedName name="________________________________RS1" localSheetId="37">#REF!</definedName>
    <definedName name="________________________________RS1" localSheetId="55">#REF!</definedName>
    <definedName name="________________________________RS1">#REF!</definedName>
    <definedName name="________________________________RT1" localSheetId="51">#REF!</definedName>
    <definedName name="________________________________RT1" localSheetId="26">#REF!</definedName>
    <definedName name="________________________________RT1" localSheetId="28">#REF!</definedName>
    <definedName name="________________________________RT1" localSheetId="37">#REF!</definedName>
    <definedName name="________________________________RT1" localSheetId="55">#REF!</definedName>
    <definedName name="________________________________RT1">#REF!</definedName>
    <definedName name="_______________________________RA11" localSheetId="51">#REF!</definedName>
    <definedName name="_______________________________RA11" localSheetId="26">#REF!</definedName>
    <definedName name="_______________________________RA11" localSheetId="28">#REF!</definedName>
    <definedName name="_______________________________RA11" localSheetId="37">#REF!</definedName>
    <definedName name="_______________________________RA11" localSheetId="55">#REF!</definedName>
    <definedName name="_______________________________RA11">#REF!</definedName>
    <definedName name="_______________________________RA13" localSheetId="51">#REF!</definedName>
    <definedName name="_______________________________RA13" localSheetId="26">#REF!</definedName>
    <definedName name="_______________________________RA13" localSheetId="28">#REF!</definedName>
    <definedName name="_______________________________RA13" localSheetId="37">#REF!</definedName>
    <definedName name="_______________________________RA13" localSheetId="55">#REF!</definedName>
    <definedName name="_______________________________RA13">#REF!</definedName>
    <definedName name="_______________________________RA14" localSheetId="51">#REF!</definedName>
    <definedName name="_______________________________RA14" localSheetId="26">#REF!</definedName>
    <definedName name="_______________________________RA14" localSheetId="28">#REF!</definedName>
    <definedName name="_______________________________RA14" localSheetId="37">#REF!</definedName>
    <definedName name="_______________________________RA14" localSheetId="55">#REF!</definedName>
    <definedName name="_______________________________RA14">#REF!</definedName>
    <definedName name="_______________________________RA4" localSheetId="51">#REF!</definedName>
    <definedName name="_______________________________RA4" localSheetId="26">#REF!</definedName>
    <definedName name="_______________________________RA4" localSheetId="28">#REF!</definedName>
    <definedName name="_______________________________RA4" localSheetId="37">#REF!</definedName>
    <definedName name="_______________________________RA4" localSheetId="55">#REF!</definedName>
    <definedName name="_______________________________RA4">#REF!</definedName>
    <definedName name="_______________________________RA7" localSheetId="51">#REF!</definedName>
    <definedName name="_______________________________RA7" localSheetId="26">#REF!</definedName>
    <definedName name="_______________________________RA7" localSheetId="28">#REF!</definedName>
    <definedName name="_______________________________RA7" localSheetId="37">#REF!</definedName>
    <definedName name="_______________________________RA7" localSheetId="55">#REF!</definedName>
    <definedName name="_______________________________RA7">#REF!</definedName>
    <definedName name="_______________________________RA8" localSheetId="51">#REF!</definedName>
    <definedName name="_______________________________RA8" localSheetId="26">#REF!</definedName>
    <definedName name="_______________________________RA8" localSheetId="28">#REF!</definedName>
    <definedName name="_______________________________RA8" localSheetId="37">#REF!</definedName>
    <definedName name="_______________________________RA8" localSheetId="55">#REF!</definedName>
    <definedName name="_______________________________RA8">#REF!</definedName>
    <definedName name="_______________________________RA9" localSheetId="51">#REF!</definedName>
    <definedName name="_______________________________RA9" localSheetId="26">#REF!</definedName>
    <definedName name="_______________________________RA9" localSheetId="28">#REF!</definedName>
    <definedName name="_______________________________RA9" localSheetId="37">#REF!</definedName>
    <definedName name="_______________________________RA9" localSheetId="55">#REF!</definedName>
    <definedName name="_______________________________RA9">#REF!</definedName>
    <definedName name="_______________________________RB3" localSheetId="51">#REF!</definedName>
    <definedName name="_______________________________RB3" localSheetId="26">#REF!</definedName>
    <definedName name="_______________________________RB3" localSheetId="28">#REF!</definedName>
    <definedName name="_______________________________RB3" localSheetId="37">#REF!</definedName>
    <definedName name="_______________________________RB3" localSheetId="55">#REF!</definedName>
    <definedName name="_______________________________RB3">#REF!</definedName>
    <definedName name="_______________________________RB5" localSheetId="51">#REF!</definedName>
    <definedName name="_______________________________RB5" localSheetId="26">#REF!</definedName>
    <definedName name="_______________________________RB5" localSheetId="28">#REF!</definedName>
    <definedName name="_______________________________RB5" localSheetId="37">#REF!</definedName>
    <definedName name="_______________________________RB5" localSheetId="55">#REF!</definedName>
    <definedName name="_______________________________RB5">#REF!</definedName>
    <definedName name="_______________________________RD1" localSheetId="51">#REF!</definedName>
    <definedName name="_______________________________RD1" localSheetId="26">#REF!</definedName>
    <definedName name="_______________________________RD1" localSheetId="28">#REF!</definedName>
    <definedName name="_______________________________RD1" localSheetId="37">#REF!</definedName>
    <definedName name="_______________________________RD1" localSheetId="55">#REF!</definedName>
    <definedName name="_______________________________RD1">#REF!</definedName>
    <definedName name="_______________________________RE1" localSheetId="51">#REF!</definedName>
    <definedName name="_______________________________RE1" localSheetId="26">#REF!</definedName>
    <definedName name="_______________________________RE1" localSheetId="28">#REF!</definedName>
    <definedName name="_______________________________RE1" localSheetId="37">#REF!</definedName>
    <definedName name="_______________________________RE1" localSheetId="55">#REF!</definedName>
    <definedName name="_______________________________RE1">#REF!</definedName>
    <definedName name="_______________________________RF1" localSheetId="51">#REF!</definedName>
    <definedName name="_______________________________RF1" localSheetId="26">#REF!</definedName>
    <definedName name="_______________________________RF1" localSheetId="28">#REF!</definedName>
    <definedName name="_______________________________RF1" localSheetId="37">#REF!</definedName>
    <definedName name="_______________________________RF1" localSheetId="55">#REF!</definedName>
    <definedName name="_______________________________RF1">#REF!</definedName>
    <definedName name="_______________________________RG1" localSheetId="51">#REF!</definedName>
    <definedName name="_______________________________RG1" localSheetId="26">#REF!</definedName>
    <definedName name="_______________________________RG1" localSheetId="28">#REF!</definedName>
    <definedName name="_______________________________RG1" localSheetId="37">#REF!</definedName>
    <definedName name="_______________________________RG1" localSheetId="55">#REF!</definedName>
    <definedName name="_______________________________RG1">#REF!</definedName>
    <definedName name="_______________________________RG2" localSheetId="51">#REF!</definedName>
    <definedName name="_______________________________RG2" localSheetId="26">#REF!</definedName>
    <definedName name="_______________________________RG2" localSheetId="28">#REF!</definedName>
    <definedName name="_______________________________RG2" localSheetId="37">#REF!</definedName>
    <definedName name="_______________________________RG2" localSheetId="55">#REF!</definedName>
    <definedName name="_______________________________RG2">#REF!</definedName>
    <definedName name="_______________________________RI1" localSheetId="51">#REF!</definedName>
    <definedName name="_______________________________RI1" localSheetId="26">#REF!</definedName>
    <definedName name="_______________________________RI1" localSheetId="28">#REF!</definedName>
    <definedName name="_______________________________RI1" localSheetId="37">#REF!</definedName>
    <definedName name="_______________________________RI1" localSheetId="55">#REF!</definedName>
    <definedName name="_______________________________RI1">#REF!</definedName>
    <definedName name="_______________________________RJ1" localSheetId="51">#REF!</definedName>
    <definedName name="_______________________________RJ1" localSheetId="26">#REF!</definedName>
    <definedName name="_______________________________RJ1" localSheetId="28">#REF!</definedName>
    <definedName name="_______________________________RJ1" localSheetId="37">#REF!</definedName>
    <definedName name="_______________________________RJ1" localSheetId="55">#REF!</definedName>
    <definedName name="_______________________________RJ1">#REF!</definedName>
    <definedName name="_______________________________RK1" localSheetId="51">#REF!</definedName>
    <definedName name="_______________________________RK1" localSheetId="26">#REF!</definedName>
    <definedName name="_______________________________RK1" localSheetId="28">#REF!</definedName>
    <definedName name="_______________________________RK1" localSheetId="37">#REF!</definedName>
    <definedName name="_______________________________RK1" localSheetId="55">#REF!</definedName>
    <definedName name="_______________________________RK1">#REF!</definedName>
    <definedName name="_______________________________RL1" localSheetId="51">#REF!</definedName>
    <definedName name="_______________________________RL1" localSheetId="26">#REF!</definedName>
    <definedName name="_______________________________RL1" localSheetId="28">#REF!</definedName>
    <definedName name="_______________________________RL1" localSheetId="37">#REF!</definedName>
    <definedName name="_______________________________RL1" localSheetId="55">#REF!</definedName>
    <definedName name="_______________________________RL1">#REF!</definedName>
    <definedName name="_______________________________RM1" localSheetId="51">#REF!</definedName>
    <definedName name="_______________________________RM1" localSheetId="26">#REF!</definedName>
    <definedName name="_______________________________RM1" localSheetId="28">#REF!</definedName>
    <definedName name="_______________________________RM1" localSheetId="37">#REF!</definedName>
    <definedName name="_______________________________RM1" localSheetId="55">#REF!</definedName>
    <definedName name="_______________________________RM1">#REF!</definedName>
    <definedName name="_______________________________RN1" localSheetId="51">#REF!</definedName>
    <definedName name="_______________________________RN1" localSheetId="26">#REF!</definedName>
    <definedName name="_______________________________RN1" localSheetId="28">#REF!</definedName>
    <definedName name="_______________________________RN1" localSheetId="37">#REF!</definedName>
    <definedName name="_______________________________RN1" localSheetId="55">#REF!</definedName>
    <definedName name="_______________________________RN1">#REF!</definedName>
    <definedName name="_______________________________RO1" localSheetId="51">#REF!</definedName>
    <definedName name="_______________________________RO1" localSheetId="26">#REF!</definedName>
    <definedName name="_______________________________RO1" localSheetId="28">#REF!</definedName>
    <definedName name="_______________________________RO1" localSheetId="37">#REF!</definedName>
    <definedName name="_______________________________RO1" localSheetId="55">#REF!</definedName>
    <definedName name="_______________________________RO1">#REF!</definedName>
    <definedName name="_______________________________RP1" localSheetId="51">#REF!</definedName>
    <definedName name="_______________________________RP1" localSheetId="26">#REF!</definedName>
    <definedName name="_______________________________RP1" localSheetId="28">#REF!</definedName>
    <definedName name="_______________________________RP1" localSheetId="37">#REF!</definedName>
    <definedName name="_______________________________RP1" localSheetId="55">#REF!</definedName>
    <definedName name="_______________________________RP1">#REF!</definedName>
    <definedName name="_______________________________RQ1" localSheetId="51">#REF!</definedName>
    <definedName name="_______________________________RQ1" localSheetId="26">#REF!</definedName>
    <definedName name="_______________________________RQ1" localSheetId="28">#REF!</definedName>
    <definedName name="_______________________________RQ1" localSheetId="37">#REF!</definedName>
    <definedName name="_______________________________RQ1" localSheetId="55">#REF!</definedName>
    <definedName name="_______________________________RQ1">#REF!</definedName>
    <definedName name="_______________________________RR1" localSheetId="51">#REF!</definedName>
    <definedName name="_______________________________RR1" localSheetId="26">#REF!</definedName>
    <definedName name="_______________________________RR1" localSheetId="28">#REF!</definedName>
    <definedName name="_______________________________RR1" localSheetId="37">#REF!</definedName>
    <definedName name="_______________________________RR1" localSheetId="55">#REF!</definedName>
    <definedName name="_______________________________RR1">#REF!</definedName>
    <definedName name="_______________________________RS1" localSheetId="51">#REF!</definedName>
    <definedName name="_______________________________RS1" localSheetId="26">#REF!</definedName>
    <definedName name="_______________________________RS1" localSheetId="28">#REF!</definedName>
    <definedName name="_______________________________RS1" localSheetId="37">#REF!</definedName>
    <definedName name="_______________________________RS1" localSheetId="55">#REF!</definedName>
    <definedName name="_______________________________RS1">#REF!</definedName>
    <definedName name="_______________________________RT1" localSheetId="51">#REF!</definedName>
    <definedName name="_______________________________RT1" localSheetId="26">#REF!</definedName>
    <definedName name="_______________________________RT1" localSheetId="28">#REF!</definedName>
    <definedName name="_______________________________RT1" localSheetId="37">#REF!</definedName>
    <definedName name="_______________________________RT1" localSheetId="55">#REF!</definedName>
    <definedName name="_______________________________RT1">#REF!</definedName>
    <definedName name="______________________________RA11" localSheetId="51">#REF!</definedName>
    <definedName name="______________________________RA11" localSheetId="26">#REF!</definedName>
    <definedName name="______________________________RA11" localSheetId="28">#REF!</definedName>
    <definedName name="______________________________RA11" localSheetId="37">#REF!</definedName>
    <definedName name="______________________________RA11" localSheetId="55">#REF!</definedName>
    <definedName name="______________________________RA11">#REF!</definedName>
    <definedName name="______________________________RA13" localSheetId="51">#REF!</definedName>
    <definedName name="______________________________RA13" localSheetId="26">#REF!</definedName>
    <definedName name="______________________________RA13" localSheetId="28">#REF!</definedName>
    <definedName name="______________________________RA13" localSheetId="37">#REF!</definedName>
    <definedName name="______________________________RA13" localSheetId="55">#REF!</definedName>
    <definedName name="______________________________RA13">#REF!</definedName>
    <definedName name="______________________________RA14" localSheetId="51">#REF!</definedName>
    <definedName name="______________________________RA14" localSheetId="26">#REF!</definedName>
    <definedName name="______________________________RA14" localSheetId="28">#REF!</definedName>
    <definedName name="______________________________RA14" localSheetId="37">#REF!</definedName>
    <definedName name="______________________________RA14" localSheetId="55">#REF!</definedName>
    <definedName name="______________________________RA14">#REF!</definedName>
    <definedName name="______________________________RA4" localSheetId="51">#REF!</definedName>
    <definedName name="______________________________RA4" localSheetId="26">#REF!</definedName>
    <definedName name="______________________________RA4" localSheetId="28">#REF!</definedName>
    <definedName name="______________________________RA4" localSheetId="37">#REF!</definedName>
    <definedName name="______________________________RA4" localSheetId="55">#REF!</definedName>
    <definedName name="______________________________RA4">#REF!</definedName>
    <definedName name="______________________________RA7" localSheetId="51">#REF!</definedName>
    <definedName name="______________________________RA7" localSheetId="26">#REF!</definedName>
    <definedName name="______________________________RA7" localSheetId="28">#REF!</definedName>
    <definedName name="______________________________RA7" localSheetId="37">#REF!</definedName>
    <definedName name="______________________________RA7" localSheetId="55">#REF!</definedName>
    <definedName name="______________________________RA7">#REF!</definedName>
    <definedName name="______________________________RA8" localSheetId="51">#REF!</definedName>
    <definedName name="______________________________RA8" localSheetId="26">#REF!</definedName>
    <definedName name="______________________________RA8" localSheetId="28">#REF!</definedName>
    <definedName name="______________________________RA8" localSheetId="37">#REF!</definedName>
    <definedName name="______________________________RA8" localSheetId="55">#REF!</definedName>
    <definedName name="______________________________RA8">#REF!</definedName>
    <definedName name="______________________________RA9" localSheetId="51">#REF!</definedName>
    <definedName name="______________________________RA9" localSheetId="26">#REF!</definedName>
    <definedName name="______________________________RA9" localSheetId="28">#REF!</definedName>
    <definedName name="______________________________RA9" localSheetId="37">#REF!</definedName>
    <definedName name="______________________________RA9" localSheetId="55">#REF!</definedName>
    <definedName name="______________________________RA9">#REF!</definedName>
    <definedName name="______________________________RB3" localSheetId="51">#REF!</definedName>
    <definedName name="______________________________RB3" localSheetId="26">#REF!</definedName>
    <definedName name="______________________________RB3" localSheetId="28">#REF!</definedName>
    <definedName name="______________________________RB3" localSheetId="37">#REF!</definedName>
    <definedName name="______________________________RB3" localSheetId="55">#REF!</definedName>
    <definedName name="______________________________RB3">#REF!</definedName>
    <definedName name="______________________________RB5" localSheetId="51">#REF!</definedName>
    <definedName name="______________________________RB5" localSheetId="26">#REF!</definedName>
    <definedName name="______________________________RB5" localSheetId="28">#REF!</definedName>
    <definedName name="______________________________RB5" localSheetId="37">#REF!</definedName>
    <definedName name="______________________________RB5" localSheetId="55">#REF!</definedName>
    <definedName name="______________________________RB5">#REF!</definedName>
    <definedName name="______________________________RD1" localSheetId="51">#REF!</definedName>
    <definedName name="______________________________RD1" localSheetId="26">#REF!</definedName>
    <definedName name="______________________________RD1" localSheetId="28">#REF!</definedName>
    <definedName name="______________________________RD1" localSheetId="37">#REF!</definedName>
    <definedName name="______________________________RD1" localSheetId="55">#REF!</definedName>
    <definedName name="______________________________RD1">#REF!</definedName>
    <definedName name="______________________________RE1" localSheetId="51">#REF!</definedName>
    <definedName name="______________________________RE1" localSheetId="26">#REF!</definedName>
    <definedName name="______________________________RE1" localSheetId="28">#REF!</definedName>
    <definedName name="______________________________RE1" localSheetId="37">#REF!</definedName>
    <definedName name="______________________________RE1" localSheetId="55">#REF!</definedName>
    <definedName name="______________________________RE1">#REF!</definedName>
    <definedName name="______________________________RF1" localSheetId="51">#REF!</definedName>
    <definedName name="______________________________RF1" localSheetId="26">#REF!</definedName>
    <definedName name="______________________________RF1" localSheetId="28">#REF!</definedName>
    <definedName name="______________________________RF1" localSheetId="37">#REF!</definedName>
    <definedName name="______________________________RF1" localSheetId="55">#REF!</definedName>
    <definedName name="______________________________RF1">#REF!</definedName>
    <definedName name="______________________________RG1" localSheetId="51">#REF!</definedName>
    <definedName name="______________________________RG1" localSheetId="26">#REF!</definedName>
    <definedName name="______________________________RG1" localSheetId="28">#REF!</definedName>
    <definedName name="______________________________RG1" localSheetId="37">#REF!</definedName>
    <definedName name="______________________________RG1" localSheetId="55">#REF!</definedName>
    <definedName name="______________________________RG1">#REF!</definedName>
    <definedName name="______________________________RG2" localSheetId="51">#REF!</definedName>
    <definedName name="______________________________RG2" localSheetId="26">#REF!</definedName>
    <definedName name="______________________________RG2" localSheetId="28">#REF!</definedName>
    <definedName name="______________________________RG2" localSheetId="37">#REF!</definedName>
    <definedName name="______________________________RG2" localSheetId="55">#REF!</definedName>
    <definedName name="______________________________RG2">#REF!</definedName>
    <definedName name="______________________________RI1" localSheetId="51">#REF!</definedName>
    <definedName name="______________________________RI1" localSheetId="26">#REF!</definedName>
    <definedName name="______________________________RI1" localSheetId="28">#REF!</definedName>
    <definedName name="______________________________RI1" localSheetId="37">#REF!</definedName>
    <definedName name="______________________________RI1" localSheetId="55">#REF!</definedName>
    <definedName name="______________________________RI1">#REF!</definedName>
    <definedName name="______________________________RJ1" localSheetId="51">#REF!</definedName>
    <definedName name="______________________________RJ1" localSheetId="26">#REF!</definedName>
    <definedName name="______________________________RJ1" localSheetId="28">#REF!</definedName>
    <definedName name="______________________________RJ1" localSheetId="37">#REF!</definedName>
    <definedName name="______________________________RJ1" localSheetId="55">#REF!</definedName>
    <definedName name="______________________________RJ1">#REF!</definedName>
    <definedName name="______________________________RK1" localSheetId="51">#REF!</definedName>
    <definedName name="______________________________RK1" localSheetId="26">#REF!</definedName>
    <definedName name="______________________________RK1" localSheetId="28">#REF!</definedName>
    <definedName name="______________________________RK1" localSheetId="37">#REF!</definedName>
    <definedName name="______________________________RK1" localSheetId="55">#REF!</definedName>
    <definedName name="______________________________RK1">#REF!</definedName>
    <definedName name="______________________________RL1" localSheetId="51">#REF!</definedName>
    <definedName name="______________________________RL1" localSheetId="26">#REF!</definedName>
    <definedName name="______________________________RL1" localSheetId="28">#REF!</definedName>
    <definedName name="______________________________RL1" localSheetId="37">#REF!</definedName>
    <definedName name="______________________________RL1" localSheetId="55">#REF!</definedName>
    <definedName name="______________________________RL1">#REF!</definedName>
    <definedName name="______________________________RM1" localSheetId="51">#REF!</definedName>
    <definedName name="______________________________RM1" localSheetId="26">#REF!</definedName>
    <definedName name="______________________________RM1" localSheetId="28">#REF!</definedName>
    <definedName name="______________________________RM1" localSheetId="37">#REF!</definedName>
    <definedName name="______________________________RM1" localSheetId="55">#REF!</definedName>
    <definedName name="______________________________RM1">#REF!</definedName>
    <definedName name="______________________________RN1" localSheetId="51">#REF!</definedName>
    <definedName name="______________________________RN1" localSheetId="26">#REF!</definedName>
    <definedName name="______________________________RN1" localSheetId="28">#REF!</definedName>
    <definedName name="______________________________RN1" localSheetId="37">#REF!</definedName>
    <definedName name="______________________________RN1" localSheetId="55">#REF!</definedName>
    <definedName name="______________________________RN1">#REF!</definedName>
    <definedName name="______________________________RO1" localSheetId="51">#REF!</definedName>
    <definedName name="______________________________RO1" localSheetId="26">#REF!</definedName>
    <definedName name="______________________________RO1" localSheetId="28">#REF!</definedName>
    <definedName name="______________________________RO1" localSheetId="37">#REF!</definedName>
    <definedName name="______________________________RO1" localSheetId="55">#REF!</definedName>
    <definedName name="______________________________RO1">#REF!</definedName>
    <definedName name="______________________________RP1" localSheetId="51">#REF!</definedName>
    <definedName name="______________________________RP1" localSheetId="26">#REF!</definedName>
    <definedName name="______________________________RP1" localSheetId="28">#REF!</definedName>
    <definedName name="______________________________RP1" localSheetId="37">#REF!</definedName>
    <definedName name="______________________________RP1" localSheetId="55">#REF!</definedName>
    <definedName name="______________________________RP1">#REF!</definedName>
    <definedName name="______________________________RQ1" localSheetId="51">#REF!</definedName>
    <definedName name="______________________________RQ1" localSheetId="26">#REF!</definedName>
    <definedName name="______________________________RQ1" localSheetId="28">#REF!</definedName>
    <definedName name="______________________________RQ1" localSheetId="37">#REF!</definedName>
    <definedName name="______________________________RQ1" localSheetId="55">#REF!</definedName>
    <definedName name="______________________________RQ1">#REF!</definedName>
    <definedName name="______________________________RR1" localSheetId="51">#REF!</definedName>
    <definedName name="______________________________RR1" localSheetId="26">#REF!</definedName>
    <definedName name="______________________________RR1" localSheetId="28">#REF!</definedName>
    <definedName name="______________________________RR1" localSheetId="37">#REF!</definedName>
    <definedName name="______________________________RR1" localSheetId="55">#REF!</definedName>
    <definedName name="______________________________RR1">#REF!</definedName>
    <definedName name="______________________________RS1" localSheetId="51">#REF!</definedName>
    <definedName name="______________________________RS1" localSheetId="26">#REF!</definedName>
    <definedName name="______________________________RS1" localSheetId="28">#REF!</definedName>
    <definedName name="______________________________RS1" localSheetId="37">#REF!</definedName>
    <definedName name="______________________________RS1" localSheetId="55">#REF!</definedName>
    <definedName name="______________________________RS1">#REF!</definedName>
    <definedName name="______________________________RT1" localSheetId="51">#REF!</definedName>
    <definedName name="______________________________RT1" localSheetId="26">#REF!</definedName>
    <definedName name="______________________________RT1" localSheetId="28">#REF!</definedName>
    <definedName name="______________________________RT1" localSheetId="37">#REF!</definedName>
    <definedName name="______________________________RT1" localSheetId="55">#REF!</definedName>
    <definedName name="______________________________RT1">#REF!</definedName>
    <definedName name="_____________________________RA11" localSheetId="51">#REF!</definedName>
    <definedName name="_____________________________RA11" localSheetId="26">#REF!</definedName>
    <definedName name="_____________________________RA11" localSheetId="28">#REF!</definedName>
    <definedName name="_____________________________RA11" localSheetId="37">#REF!</definedName>
    <definedName name="_____________________________RA11" localSheetId="55">#REF!</definedName>
    <definedName name="_____________________________RA11">#REF!</definedName>
    <definedName name="_____________________________RA13" localSheetId="51">#REF!</definedName>
    <definedName name="_____________________________RA13" localSheetId="26">#REF!</definedName>
    <definedName name="_____________________________RA13" localSheetId="28">#REF!</definedName>
    <definedName name="_____________________________RA13" localSheetId="37">#REF!</definedName>
    <definedName name="_____________________________RA13" localSheetId="55">#REF!</definedName>
    <definedName name="_____________________________RA13">#REF!</definedName>
    <definedName name="_____________________________RA14" localSheetId="51">#REF!</definedName>
    <definedName name="_____________________________RA14" localSheetId="26">#REF!</definedName>
    <definedName name="_____________________________RA14" localSheetId="28">#REF!</definedName>
    <definedName name="_____________________________RA14" localSheetId="37">#REF!</definedName>
    <definedName name="_____________________________RA14" localSheetId="55">#REF!</definedName>
    <definedName name="_____________________________RA14">#REF!</definedName>
    <definedName name="_____________________________RA4" localSheetId="51">#REF!</definedName>
    <definedName name="_____________________________RA4" localSheetId="26">#REF!</definedName>
    <definedName name="_____________________________RA4" localSheetId="28">#REF!</definedName>
    <definedName name="_____________________________RA4" localSheetId="37">#REF!</definedName>
    <definedName name="_____________________________RA4" localSheetId="55">#REF!</definedName>
    <definedName name="_____________________________RA4">#REF!</definedName>
    <definedName name="_____________________________RA7" localSheetId="51">#REF!</definedName>
    <definedName name="_____________________________RA7" localSheetId="26">#REF!</definedName>
    <definedName name="_____________________________RA7" localSheetId="28">#REF!</definedName>
    <definedName name="_____________________________RA7" localSheetId="37">#REF!</definedName>
    <definedName name="_____________________________RA7" localSheetId="55">#REF!</definedName>
    <definedName name="_____________________________RA7">#REF!</definedName>
    <definedName name="_____________________________RA8" localSheetId="51">#REF!</definedName>
    <definedName name="_____________________________RA8" localSheetId="26">#REF!</definedName>
    <definedName name="_____________________________RA8" localSheetId="28">#REF!</definedName>
    <definedName name="_____________________________RA8" localSheetId="37">#REF!</definedName>
    <definedName name="_____________________________RA8" localSheetId="55">#REF!</definedName>
    <definedName name="_____________________________RA8">#REF!</definedName>
    <definedName name="_____________________________RA9" localSheetId="51">#REF!</definedName>
    <definedName name="_____________________________RA9" localSheetId="26">#REF!</definedName>
    <definedName name="_____________________________RA9" localSheetId="28">#REF!</definedName>
    <definedName name="_____________________________RA9" localSheetId="37">#REF!</definedName>
    <definedName name="_____________________________RA9" localSheetId="55">#REF!</definedName>
    <definedName name="_____________________________RA9">#REF!</definedName>
    <definedName name="_____________________________RB3" localSheetId="51">#REF!</definedName>
    <definedName name="_____________________________RB3" localSheetId="26">#REF!</definedName>
    <definedName name="_____________________________RB3" localSheetId="28">#REF!</definedName>
    <definedName name="_____________________________RB3" localSheetId="37">#REF!</definedName>
    <definedName name="_____________________________RB3" localSheetId="55">#REF!</definedName>
    <definedName name="_____________________________RB3">#REF!</definedName>
    <definedName name="_____________________________RB5" localSheetId="51">#REF!</definedName>
    <definedName name="_____________________________RB5" localSheetId="26">#REF!</definedName>
    <definedName name="_____________________________RB5" localSheetId="28">#REF!</definedName>
    <definedName name="_____________________________RB5" localSheetId="37">#REF!</definedName>
    <definedName name="_____________________________RB5" localSheetId="55">#REF!</definedName>
    <definedName name="_____________________________RB5">#REF!</definedName>
    <definedName name="_____________________________RD1" localSheetId="51">#REF!</definedName>
    <definedName name="_____________________________RD1" localSheetId="26">#REF!</definedName>
    <definedName name="_____________________________RD1" localSheetId="28">#REF!</definedName>
    <definedName name="_____________________________RD1" localSheetId="37">#REF!</definedName>
    <definedName name="_____________________________RD1" localSheetId="55">#REF!</definedName>
    <definedName name="_____________________________RD1">#REF!</definedName>
    <definedName name="_____________________________RE1" localSheetId="51">#REF!</definedName>
    <definedName name="_____________________________RE1" localSheetId="26">#REF!</definedName>
    <definedName name="_____________________________RE1" localSheetId="28">#REF!</definedName>
    <definedName name="_____________________________RE1" localSheetId="37">#REF!</definedName>
    <definedName name="_____________________________RE1" localSheetId="55">#REF!</definedName>
    <definedName name="_____________________________RE1">#REF!</definedName>
    <definedName name="_____________________________RF1" localSheetId="51">#REF!</definedName>
    <definedName name="_____________________________RF1" localSheetId="26">#REF!</definedName>
    <definedName name="_____________________________RF1" localSheetId="28">#REF!</definedName>
    <definedName name="_____________________________RF1" localSheetId="37">#REF!</definedName>
    <definedName name="_____________________________RF1" localSheetId="55">#REF!</definedName>
    <definedName name="_____________________________RF1">#REF!</definedName>
    <definedName name="_____________________________RG1" localSheetId="51">#REF!</definedName>
    <definedName name="_____________________________RG1" localSheetId="26">#REF!</definedName>
    <definedName name="_____________________________RG1" localSheetId="28">#REF!</definedName>
    <definedName name="_____________________________RG1" localSheetId="37">#REF!</definedName>
    <definedName name="_____________________________RG1" localSheetId="55">#REF!</definedName>
    <definedName name="_____________________________RG1">#REF!</definedName>
    <definedName name="_____________________________RG2" localSheetId="51">#REF!</definedName>
    <definedName name="_____________________________RG2" localSheetId="26">#REF!</definedName>
    <definedName name="_____________________________RG2" localSheetId="28">#REF!</definedName>
    <definedName name="_____________________________RG2" localSheetId="37">#REF!</definedName>
    <definedName name="_____________________________RG2" localSheetId="55">#REF!</definedName>
    <definedName name="_____________________________RG2">#REF!</definedName>
    <definedName name="_____________________________RI1" localSheetId="51">#REF!</definedName>
    <definedName name="_____________________________RI1" localSheetId="26">#REF!</definedName>
    <definedName name="_____________________________RI1" localSheetId="28">#REF!</definedName>
    <definedName name="_____________________________RI1" localSheetId="37">#REF!</definedName>
    <definedName name="_____________________________RI1" localSheetId="55">#REF!</definedName>
    <definedName name="_____________________________RI1">#REF!</definedName>
    <definedName name="_____________________________RJ1" localSheetId="51">#REF!</definedName>
    <definedName name="_____________________________RJ1" localSheetId="26">#REF!</definedName>
    <definedName name="_____________________________RJ1" localSheetId="28">#REF!</definedName>
    <definedName name="_____________________________RJ1" localSheetId="37">#REF!</definedName>
    <definedName name="_____________________________RJ1" localSheetId="55">#REF!</definedName>
    <definedName name="_____________________________RJ1">#REF!</definedName>
    <definedName name="_____________________________RK1" localSheetId="51">#REF!</definedName>
    <definedName name="_____________________________RK1" localSheetId="26">#REF!</definedName>
    <definedName name="_____________________________RK1" localSheetId="28">#REF!</definedName>
    <definedName name="_____________________________RK1" localSheetId="37">#REF!</definedName>
    <definedName name="_____________________________RK1" localSheetId="55">#REF!</definedName>
    <definedName name="_____________________________RK1">#REF!</definedName>
    <definedName name="_____________________________RL1" localSheetId="51">#REF!</definedName>
    <definedName name="_____________________________RL1" localSheetId="26">#REF!</definedName>
    <definedName name="_____________________________RL1" localSheetId="28">#REF!</definedName>
    <definedName name="_____________________________RL1" localSheetId="37">#REF!</definedName>
    <definedName name="_____________________________RL1" localSheetId="55">#REF!</definedName>
    <definedName name="_____________________________RL1">#REF!</definedName>
    <definedName name="_____________________________RM1" localSheetId="51">#REF!</definedName>
    <definedName name="_____________________________RM1" localSheetId="26">#REF!</definedName>
    <definedName name="_____________________________RM1" localSheetId="28">#REF!</definedName>
    <definedName name="_____________________________RM1" localSheetId="37">#REF!</definedName>
    <definedName name="_____________________________RM1" localSheetId="55">#REF!</definedName>
    <definedName name="_____________________________RM1">#REF!</definedName>
    <definedName name="_____________________________RN1" localSheetId="51">#REF!</definedName>
    <definedName name="_____________________________RN1" localSheetId="26">#REF!</definedName>
    <definedName name="_____________________________RN1" localSheetId="28">#REF!</definedName>
    <definedName name="_____________________________RN1" localSheetId="37">#REF!</definedName>
    <definedName name="_____________________________RN1" localSheetId="55">#REF!</definedName>
    <definedName name="_____________________________RN1">#REF!</definedName>
    <definedName name="_____________________________RO1" localSheetId="51">#REF!</definedName>
    <definedName name="_____________________________RO1" localSheetId="26">#REF!</definedName>
    <definedName name="_____________________________RO1" localSheetId="28">#REF!</definedName>
    <definedName name="_____________________________RO1" localSheetId="37">#REF!</definedName>
    <definedName name="_____________________________RO1" localSheetId="55">#REF!</definedName>
    <definedName name="_____________________________RO1">#REF!</definedName>
    <definedName name="_____________________________RP1" localSheetId="51">#REF!</definedName>
    <definedName name="_____________________________RP1" localSheetId="26">#REF!</definedName>
    <definedName name="_____________________________RP1" localSheetId="28">#REF!</definedName>
    <definedName name="_____________________________RP1" localSheetId="37">#REF!</definedName>
    <definedName name="_____________________________RP1" localSheetId="55">#REF!</definedName>
    <definedName name="_____________________________RP1">#REF!</definedName>
    <definedName name="_____________________________RQ1" localSheetId="51">#REF!</definedName>
    <definedName name="_____________________________RQ1" localSheetId="26">#REF!</definedName>
    <definedName name="_____________________________RQ1" localSheetId="28">#REF!</definedName>
    <definedName name="_____________________________RQ1" localSheetId="37">#REF!</definedName>
    <definedName name="_____________________________RQ1" localSheetId="55">#REF!</definedName>
    <definedName name="_____________________________RQ1">#REF!</definedName>
    <definedName name="_____________________________RR1" localSheetId="51">#REF!</definedName>
    <definedName name="_____________________________RR1" localSheetId="26">#REF!</definedName>
    <definedName name="_____________________________RR1" localSheetId="28">#REF!</definedName>
    <definedName name="_____________________________RR1" localSheetId="37">#REF!</definedName>
    <definedName name="_____________________________RR1" localSheetId="55">#REF!</definedName>
    <definedName name="_____________________________RR1">#REF!</definedName>
    <definedName name="_____________________________RS1" localSheetId="51">#REF!</definedName>
    <definedName name="_____________________________RS1" localSheetId="26">#REF!</definedName>
    <definedName name="_____________________________RS1" localSheetId="28">#REF!</definedName>
    <definedName name="_____________________________RS1" localSheetId="37">#REF!</definedName>
    <definedName name="_____________________________RS1" localSheetId="55">#REF!</definedName>
    <definedName name="_____________________________RS1">#REF!</definedName>
    <definedName name="_____________________________RT1" localSheetId="51">#REF!</definedName>
    <definedName name="_____________________________RT1" localSheetId="26">#REF!</definedName>
    <definedName name="_____________________________RT1" localSheetId="28">#REF!</definedName>
    <definedName name="_____________________________RT1" localSheetId="37">#REF!</definedName>
    <definedName name="_____________________________RT1" localSheetId="55">#REF!</definedName>
    <definedName name="_____________________________RT1">#REF!</definedName>
    <definedName name="____________________________RA11" localSheetId="51">#REF!</definedName>
    <definedName name="____________________________RA11" localSheetId="26">#REF!</definedName>
    <definedName name="____________________________RA11" localSheetId="28">#REF!</definedName>
    <definedName name="____________________________RA11" localSheetId="37">#REF!</definedName>
    <definedName name="____________________________RA11" localSheetId="55">#REF!</definedName>
    <definedName name="____________________________RA11">#REF!</definedName>
    <definedName name="____________________________RA13" localSheetId="51">#REF!</definedName>
    <definedName name="____________________________RA13" localSheetId="26">#REF!</definedName>
    <definedName name="____________________________RA13" localSheetId="28">#REF!</definedName>
    <definedName name="____________________________RA13" localSheetId="37">#REF!</definedName>
    <definedName name="____________________________RA13" localSheetId="55">#REF!</definedName>
    <definedName name="____________________________RA13">#REF!</definedName>
    <definedName name="____________________________RA14" localSheetId="51">#REF!</definedName>
    <definedName name="____________________________RA14" localSheetId="26">#REF!</definedName>
    <definedName name="____________________________RA14" localSheetId="28">#REF!</definedName>
    <definedName name="____________________________RA14" localSheetId="37">#REF!</definedName>
    <definedName name="____________________________RA14" localSheetId="55">#REF!</definedName>
    <definedName name="____________________________RA14">#REF!</definedName>
    <definedName name="____________________________RA4" localSheetId="51">#REF!</definedName>
    <definedName name="____________________________RA4" localSheetId="26">#REF!</definedName>
    <definedName name="____________________________RA4" localSheetId="28">#REF!</definedName>
    <definedName name="____________________________RA4" localSheetId="37">#REF!</definedName>
    <definedName name="____________________________RA4" localSheetId="55">#REF!</definedName>
    <definedName name="____________________________RA4">#REF!</definedName>
    <definedName name="____________________________RA7" localSheetId="51">#REF!</definedName>
    <definedName name="____________________________RA7" localSheetId="26">#REF!</definedName>
    <definedName name="____________________________RA7" localSheetId="28">#REF!</definedName>
    <definedName name="____________________________RA7" localSheetId="37">#REF!</definedName>
    <definedName name="____________________________RA7" localSheetId="55">#REF!</definedName>
    <definedName name="____________________________RA7">#REF!</definedName>
    <definedName name="____________________________RA8" localSheetId="51">#REF!</definedName>
    <definedName name="____________________________RA8" localSheetId="26">#REF!</definedName>
    <definedName name="____________________________RA8" localSheetId="28">#REF!</definedName>
    <definedName name="____________________________RA8" localSheetId="37">#REF!</definedName>
    <definedName name="____________________________RA8" localSheetId="55">#REF!</definedName>
    <definedName name="____________________________RA8">#REF!</definedName>
    <definedName name="____________________________RA9" localSheetId="51">#REF!</definedName>
    <definedName name="____________________________RA9" localSheetId="26">#REF!</definedName>
    <definedName name="____________________________RA9" localSheetId="28">#REF!</definedName>
    <definedName name="____________________________RA9" localSheetId="37">#REF!</definedName>
    <definedName name="____________________________RA9" localSheetId="55">#REF!</definedName>
    <definedName name="____________________________RA9">#REF!</definedName>
    <definedName name="____________________________RB3" localSheetId="51">#REF!</definedName>
    <definedName name="____________________________RB3" localSheetId="26">#REF!</definedName>
    <definedName name="____________________________RB3" localSheetId="28">#REF!</definedName>
    <definedName name="____________________________RB3" localSheetId="37">#REF!</definedName>
    <definedName name="____________________________RB3" localSheetId="55">#REF!</definedName>
    <definedName name="____________________________RB3">#REF!</definedName>
    <definedName name="____________________________RB5" localSheetId="51">#REF!</definedName>
    <definedName name="____________________________RB5" localSheetId="26">#REF!</definedName>
    <definedName name="____________________________RB5" localSheetId="28">#REF!</definedName>
    <definedName name="____________________________RB5" localSheetId="37">#REF!</definedName>
    <definedName name="____________________________RB5" localSheetId="55">#REF!</definedName>
    <definedName name="____________________________RB5">#REF!</definedName>
    <definedName name="____________________________RD1" localSheetId="51">#REF!</definedName>
    <definedName name="____________________________RD1" localSheetId="26">#REF!</definedName>
    <definedName name="____________________________RD1" localSheetId="28">#REF!</definedName>
    <definedName name="____________________________RD1" localSheetId="37">#REF!</definedName>
    <definedName name="____________________________RD1" localSheetId="55">#REF!</definedName>
    <definedName name="____________________________RD1">#REF!</definedName>
    <definedName name="____________________________RE1" localSheetId="51">#REF!</definedName>
    <definedName name="____________________________RE1" localSheetId="26">#REF!</definedName>
    <definedName name="____________________________RE1" localSheetId="28">#REF!</definedName>
    <definedName name="____________________________RE1" localSheetId="37">#REF!</definedName>
    <definedName name="____________________________RE1" localSheetId="55">#REF!</definedName>
    <definedName name="____________________________RE1">#REF!</definedName>
    <definedName name="____________________________RF1" localSheetId="51">#REF!</definedName>
    <definedName name="____________________________RF1" localSheetId="26">#REF!</definedName>
    <definedName name="____________________________RF1" localSheetId="28">#REF!</definedName>
    <definedName name="____________________________RF1" localSheetId="37">#REF!</definedName>
    <definedName name="____________________________RF1" localSheetId="55">#REF!</definedName>
    <definedName name="____________________________RF1">#REF!</definedName>
    <definedName name="____________________________RG1" localSheetId="51">#REF!</definedName>
    <definedName name="____________________________RG1" localSheetId="26">#REF!</definedName>
    <definedName name="____________________________RG1" localSheetId="28">#REF!</definedName>
    <definedName name="____________________________RG1" localSheetId="37">#REF!</definedName>
    <definedName name="____________________________RG1" localSheetId="55">#REF!</definedName>
    <definedName name="____________________________RG1">#REF!</definedName>
    <definedName name="____________________________RG2" localSheetId="51">#REF!</definedName>
    <definedName name="____________________________RG2" localSheetId="26">#REF!</definedName>
    <definedName name="____________________________RG2" localSheetId="28">#REF!</definedName>
    <definedName name="____________________________RG2" localSheetId="37">#REF!</definedName>
    <definedName name="____________________________RG2" localSheetId="55">#REF!</definedName>
    <definedName name="____________________________RG2">#REF!</definedName>
    <definedName name="____________________________RI1" localSheetId="51">#REF!</definedName>
    <definedName name="____________________________RI1" localSheetId="26">#REF!</definedName>
    <definedName name="____________________________RI1" localSheetId="28">#REF!</definedName>
    <definedName name="____________________________RI1" localSheetId="37">#REF!</definedName>
    <definedName name="____________________________RI1" localSheetId="55">#REF!</definedName>
    <definedName name="____________________________RI1">#REF!</definedName>
    <definedName name="____________________________RJ1" localSheetId="51">#REF!</definedName>
    <definedName name="____________________________RJ1" localSheetId="26">#REF!</definedName>
    <definedName name="____________________________RJ1" localSheetId="28">#REF!</definedName>
    <definedName name="____________________________RJ1" localSheetId="37">#REF!</definedName>
    <definedName name="____________________________RJ1" localSheetId="55">#REF!</definedName>
    <definedName name="____________________________RJ1">#REF!</definedName>
    <definedName name="____________________________RK1" localSheetId="51">#REF!</definedName>
    <definedName name="____________________________RK1" localSheetId="26">#REF!</definedName>
    <definedName name="____________________________RK1" localSheetId="28">#REF!</definedName>
    <definedName name="____________________________RK1" localSheetId="37">#REF!</definedName>
    <definedName name="____________________________RK1" localSheetId="55">#REF!</definedName>
    <definedName name="____________________________RK1">#REF!</definedName>
    <definedName name="____________________________RL1" localSheetId="51">#REF!</definedName>
    <definedName name="____________________________RL1" localSheetId="26">#REF!</definedName>
    <definedName name="____________________________RL1" localSheetId="28">#REF!</definedName>
    <definedName name="____________________________RL1" localSheetId="37">#REF!</definedName>
    <definedName name="____________________________RL1" localSheetId="55">#REF!</definedName>
    <definedName name="____________________________RL1">#REF!</definedName>
    <definedName name="____________________________RM1" localSheetId="51">#REF!</definedName>
    <definedName name="____________________________RM1" localSheetId="26">#REF!</definedName>
    <definedName name="____________________________RM1" localSheetId="28">#REF!</definedName>
    <definedName name="____________________________RM1" localSheetId="37">#REF!</definedName>
    <definedName name="____________________________RM1" localSheetId="55">#REF!</definedName>
    <definedName name="____________________________RM1">#REF!</definedName>
    <definedName name="____________________________RN1" localSheetId="51">#REF!</definedName>
    <definedName name="____________________________RN1" localSheetId="26">#REF!</definedName>
    <definedName name="____________________________RN1" localSheetId="28">#REF!</definedName>
    <definedName name="____________________________RN1" localSheetId="37">#REF!</definedName>
    <definedName name="____________________________RN1" localSheetId="55">#REF!</definedName>
    <definedName name="____________________________RN1">#REF!</definedName>
    <definedName name="____________________________RO1" localSheetId="51">#REF!</definedName>
    <definedName name="____________________________RO1" localSheetId="26">#REF!</definedName>
    <definedName name="____________________________RO1" localSheetId="28">#REF!</definedName>
    <definedName name="____________________________RO1" localSheetId="37">#REF!</definedName>
    <definedName name="____________________________RO1" localSheetId="55">#REF!</definedName>
    <definedName name="____________________________RO1">#REF!</definedName>
    <definedName name="____________________________RP1" localSheetId="51">#REF!</definedName>
    <definedName name="____________________________RP1" localSheetId="26">#REF!</definedName>
    <definedName name="____________________________RP1" localSheetId="28">#REF!</definedName>
    <definedName name="____________________________RP1" localSheetId="37">#REF!</definedName>
    <definedName name="____________________________RP1" localSheetId="55">#REF!</definedName>
    <definedName name="____________________________RP1">#REF!</definedName>
    <definedName name="____________________________RQ1" localSheetId="51">#REF!</definedName>
    <definedName name="____________________________RQ1" localSheetId="26">#REF!</definedName>
    <definedName name="____________________________RQ1" localSheetId="28">#REF!</definedName>
    <definedName name="____________________________RQ1" localSheetId="37">#REF!</definedName>
    <definedName name="____________________________RQ1" localSheetId="55">#REF!</definedName>
    <definedName name="____________________________RQ1">#REF!</definedName>
    <definedName name="____________________________RR1" localSheetId="51">#REF!</definedName>
    <definedName name="____________________________RR1" localSheetId="26">#REF!</definedName>
    <definedName name="____________________________RR1" localSheetId="28">#REF!</definedName>
    <definedName name="____________________________RR1" localSheetId="37">#REF!</definedName>
    <definedName name="____________________________RR1" localSheetId="55">#REF!</definedName>
    <definedName name="____________________________RR1">#REF!</definedName>
    <definedName name="____________________________RS1" localSheetId="51">#REF!</definedName>
    <definedName name="____________________________RS1" localSheetId="26">#REF!</definedName>
    <definedName name="____________________________RS1" localSheetId="28">#REF!</definedName>
    <definedName name="____________________________RS1" localSheetId="37">#REF!</definedName>
    <definedName name="____________________________RS1" localSheetId="55">#REF!</definedName>
    <definedName name="____________________________RS1">#REF!</definedName>
    <definedName name="____________________________RT1" localSheetId="51">#REF!</definedName>
    <definedName name="____________________________RT1" localSheetId="26">#REF!</definedName>
    <definedName name="____________________________RT1" localSheetId="28">#REF!</definedName>
    <definedName name="____________________________RT1" localSheetId="37">#REF!</definedName>
    <definedName name="____________________________RT1" localSheetId="55">#REF!</definedName>
    <definedName name="____________________________RT1">#REF!</definedName>
    <definedName name="___________________________RA11" localSheetId="51">#REF!</definedName>
    <definedName name="___________________________RA11" localSheetId="26">#REF!</definedName>
    <definedName name="___________________________RA11" localSheetId="28">#REF!</definedName>
    <definedName name="___________________________RA11" localSheetId="37">#REF!</definedName>
    <definedName name="___________________________RA11" localSheetId="55">#REF!</definedName>
    <definedName name="___________________________RA11">#REF!</definedName>
    <definedName name="___________________________RA13" localSheetId="51">#REF!</definedName>
    <definedName name="___________________________RA13" localSheetId="26">#REF!</definedName>
    <definedName name="___________________________RA13" localSheetId="28">#REF!</definedName>
    <definedName name="___________________________RA13" localSheetId="37">#REF!</definedName>
    <definedName name="___________________________RA13" localSheetId="55">#REF!</definedName>
    <definedName name="___________________________RA13">#REF!</definedName>
    <definedName name="___________________________RA14" localSheetId="51">#REF!</definedName>
    <definedName name="___________________________RA14" localSheetId="26">#REF!</definedName>
    <definedName name="___________________________RA14" localSheetId="28">#REF!</definedName>
    <definedName name="___________________________RA14" localSheetId="37">#REF!</definedName>
    <definedName name="___________________________RA14" localSheetId="55">#REF!</definedName>
    <definedName name="___________________________RA14">#REF!</definedName>
    <definedName name="___________________________RA4" localSheetId="51">#REF!</definedName>
    <definedName name="___________________________RA4" localSheetId="26">#REF!</definedName>
    <definedName name="___________________________RA4" localSheetId="28">#REF!</definedName>
    <definedName name="___________________________RA4" localSheetId="37">#REF!</definedName>
    <definedName name="___________________________RA4" localSheetId="55">#REF!</definedName>
    <definedName name="___________________________RA4">#REF!</definedName>
    <definedName name="___________________________RA7" localSheetId="51">#REF!</definedName>
    <definedName name="___________________________RA7" localSheetId="26">#REF!</definedName>
    <definedName name="___________________________RA7" localSheetId="28">#REF!</definedName>
    <definedName name="___________________________RA7" localSheetId="37">#REF!</definedName>
    <definedName name="___________________________RA7" localSheetId="55">#REF!</definedName>
    <definedName name="___________________________RA7">#REF!</definedName>
    <definedName name="___________________________RA8" localSheetId="51">#REF!</definedName>
    <definedName name="___________________________RA8" localSheetId="26">#REF!</definedName>
    <definedName name="___________________________RA8" localSheetId="28">#REF!</definedName>
    <definedName name="___________________________RA8" localSheetId="37">#REF!</definedName>
    <definedName name="___________________________RA8" localSheetId="55">#REF!</definedName>
    <definedName name="___________________________RA8">#REF!</definedName>
    <definedName name="___________________________RA9" localSheetId="51">#REF!</definedName>
    <definedName name="___________________________RA9" localSheetId="26">#REF!</definedName>
    <definedName name="___________________________RA9" localSheetId="28">#REF!</definedName>
    <definedName name="___________________________RA9" localSheetId="37">#REF!</definedName>
    <definedName name="___________________________RA9" localSheetId="55">#REF!</definedName>
    <definedName name="___________________________RA9">#REF!</definedName>
    <definedName name="___________________________RB3" localSheetId="51">#REF!</definedName>
    <definedName name="___________________________RB3" localSheetId="26">#REF!</definedName>
    <definedName name="___________________________RB3" localSheetId="28">#REF!</definedName>
    <definedName name="___________________________RB3" localSheetId="37">#REF!</definedName>
    <definedName name="___________________________RB3" localSheetId="55">#REF!</definedName>
    <definedName name="___________________________RB3">#REF!</definedName>
    <definedName name="___________________________RB5" localSheetId="51">#REF!</definedName>
    <definedName name="___________________________RB5" localSheetId="26">#REF!</definedName>
    <definedName name="___________________________RB5" localSheetId="28">#REF!</definedName>
    <definedName name="___________________________RB5" localSheetId="37">#REF!</definedName>
    <definedName name="___________________________RB5" localSheetId="55">#REF!</definedName>
    <definedName name="___________________________RB5">#REF!</definedName>
    <definedName name="___________________________RD1" localSheetId="51">#REF!</definedName>
    <definedName name="___________________________RD1" localSheetId="26">#REF!</definedName>
    <definedName name="___________________________RD1" localSheetId="28">#REF!</definedName>
    <definedName name="___________________________RD1" localSheetId="37">#REF!</definedName>
    <definedName name="___________________________RD1" localSheetId="55">#REF!</definedName>
    <definedName name="___________________________RD1">#REF!</definedName>
    <definedName name="___________________________RE1" localSheetId="51">#REF!</definedName>
    <definedName name="___________________________RE1" localSheetId="26">#REF!</definedName>
    <definedName name="___________________________RE1" localSheetId="28">#REF!</definedName>
    <definedName name="___________________________RE1" localSheetId="37">#REF!</definedName>
    <definedName name="___________________________RE1" localSheetId="55">#REF!</definedName>
    <definedName name="___________________________RE1">#REF!</definedName>
    <definedName name="___________________________RF1" localSheetId="51">#REF!</definedName>
    <definedName name="___________________________RF1" localSheetId="26">#REF!</definedName>
    <definedName name="___________________________RF1" localSheetId="28">#REF!</definedName>
    <definedName name="___________________________RF1" localSheetId="37">#REF!</definedName>
    <definedName name="___________________________RF1" localSheetId="55">#REF!</definedName>
    <definedName name="___________________________RF1">#REF!</definedName>
    <definedName name="___________________________RG1" localSheetId="51">#REF!</definedName>
    <definedName name="___________________________RG1" localSheetId="26">#REF!</definedName>
    <definedName name="___________________________RG1" localSheetId="28">#REF!</definedName>
    <definedName name="___________________________RG1" localSheetId="37">#REF!</definedName>
    <definedName name="___________________________RG1" localSheetId="55">#REF!</definedName>
    <definedName name="___________________________RG1">#REF!</definedName>
    <definedName name="___________________________RG2" localSheetId="51">#REF!</definedName>
    <definedName name="___________________________RG2" localSheetId="26">#REF!</definedName>
    <definedName name="___________________________RG2" localSheetId="28">#REF!</definedName>
    <definedName name="___________________________RG2" localSheetId="37">#REF!</definedName>
    <definedName name="___________________________RG2" localSheetId="55">#REF!</definedName>
    <definedName name="___________________________RG2">#REF!</definedName>
    <definedName name="___________________________RI1" localSheetId="51">#REF!</definedName>
    <definedName name="___________________________RI1" localSheetId="26">#REF!</definedName>
    <definedName name="___________________________RI1" localSheetId="28">#REF!</definedName>
    <definedName name="___________________________RI1" localSheetId="37">#REF!</definedName>
    <definedName name="___________________________RI1" localSheetId="55">#REF!</definedName>
    <definedName name="___________________________RI1">#REF!</definedName>
    <definedName name="___________________________RJ1" localSheetId="51">#REF!</definedName>
    <definedName name="___________________________RJ1" localSheetId="26">#REF!</definedName>
    <definedName name="___________________________RJ1" localSheetId="28">#REF!</definedName>
    <definedName name="___________________________RJ1" localSheetId="37">#REF!</definedName>
    <definedName name="___________________________RJ1" localSheetId="55">#REF!</definedName>
    <definedName name="___________________________RJ1">#REF!</definedName>
    <definedName name="___________________________RK1" localSheetId="51">#REF!</definedName>
    <definedName name="___________________________RK1" localSheetId="26">#REF!</definedName>
    <definedName name="___________________________RK1" localSheetId="28">#REF!</definedName>
    <definedName name="___________________________RK1" localSheetId="37">#REF!</definedName>
    <definedName name="___________________________RK1" localSheetId="55">#REF!</definedName>
    <definedName name="___________________________RK1">#REF!</definedName>
    <definedName name="___________________________RL1" localSheetId="51">#REF!</definedName>
    <definedName name="___________________________RL1" localSheetId="26">#REF!</definedName>
    <definedName name="___________________________RL1" localSheetId="28">#REF!</definedName>
    <definedName name="___________________________RL1" localSheetId="37">#REF!</definedName>
    <definedName name="___________________________RL1" localSheetId="55">#REF!</definedName>
    <definedName name="___________________________RL1">#REF!</definedName>
    <definedName name="___________________________RM1" localSheetId="51">#REF!</definedName>
    <definedName name="___________________________RM1" localSheetId="26">#REF!</definedName>
    <definedName name="___________________________RM1" localSheetId="28">#REF!</definedName>
    <definedName name="___________________________RM1" localSheetId="37">#REF!</definedName>
    <definedName name="___________________________RM1" localSheetId="55">#REF!</definedName>
    <definedName name="___________________________RM1">#REF!</definedName>
    <definedName name="___________________________RN1" localSheetId="51">#REF!</definedName>
    <definedName name="___________________________RN1" localSheetId="26">#REF!</definedName>
    <definedName name="___________________________RN1" localSheetId="28">#REF!</definedName>
    <definedName name="___________________________RN1" localSheetId="37">#REF!</definedName>
    <definedName name="___________________________RN1" localSheetId="55">#REF!</definedName>
    <definedName name="___________________________RN1">#REF!</definedName>
    <definedName name="___________________________RO1" localSheetId="51">#REF!</definedName>
    <definedName name="___________________________RO1" localSheetId="26">#REF!</definedName>
    <definedName name="___________________________RO1" localSheetId="28">#REF!</definedName>
    <definedName name="___________________________RO1" localSheetId="37">#REF!</definedName>
    <definedName name="___________________________RO1" localSheetId="55">#REF!</definedName>
    <definedName name="___________________________RO1">#REF!</definedName>
    <definedName name="___________________________RP1" localSheetId="51">#REF!</definedName>
    <definedName name="___________________________RP1" localSheetId="26">#REF!</definedName>
    <definedName name="___________________________RP1" localSheetId="28">#REF!</definedName>
    <definedName name="___________________________RP1" localSheetId="37">#REF!</definedName>
    <definedName name="___________________________RP1" localSheetId="55">#REF!</definedName>
    <definedName name="___________________________RP1">#REF!</definedName>
    <definedName name="___________________________RQ1" localSheetId="51">#REF!</definedName>
    <definedName name="___________________________RQ1" localSheetId="26">#REF!</definedName>
    <definedName name="___________________________RQ1" localSheetId="28">#REF!</definedName>
    <definedName name="___________________________RQ1" localSheetId="37">#REF!</definedName>
    <definedName name="___________________________RQ1" localSheetId="55">#REF!</definedName>
    <definedName name="___________________________RQ1">#REF!</definedName>
    <definedName name="___________________________RR1" localSheetId="51">#REF!</definedName>
    <definedName name="___________________________RR1" localSheetId="26">#REF!</definedName>
    <definedName name="___________________________RR1" localSheetId="28">#REF!</definedName>
    <definedName name="___________________________RR1" localSheetId="37">#REF!</definedName>
    <definedName name="___________________________RR1" localSheetId="55">#REF!</definedName>
    <definedName name="___________________________RR1">#REF!</definedName>
    <definedName name="___________________________RS1" localSheetId="51">#REF!</definedName>
    <definedName name="___________________________RS1" localSheetId="26">#REF!</definedName>
    <definedName name="___________________________RS1" localSheetId="28">#REF!</definedName>
    <definedName name="___________________________RS1" localSheetId="37">#REF!</definedName>
    <definedName name="___________________________RS1" localSheetId="55">#REF!</definedName>
    <definedName name="___________________________RS1">#REF!</definedName>
    <definedName name="___________________________RT1" localSheetId="51">#REF!</definedName>
    <definedName name="___________________________RT1" localSheetId="26">#REF!</definedName>
    <definedName name="___________________________RT1" localSheetId="28">#REF!</definedName>
    <definedName name="___________________________RT1" localSheetId="37">#REF!</definedName>
    <definedName name="___________________________RT1" localSheetId="55">#REF!</definedName>
    <definedName name="___________________________RT1">#REF!</definedName>
    <definedName name="__________________________RA11" localSheetId="51">#REF!</definedName>
    <definedName name="__________________________RA11" localSheetId="26">#REF!</definedName>
    <definedName name="__________________________RA11" localSheetId="28">#REF!</definedName>
    <definedName name="__________________________RA11" localSheetId="37">#REF!</definedName>
    <definedName name="__________________________RA11" localSheetId="55">#REF!</definedName>
    <definedName name="__________________________RA11">#REF!</definedName>
    <definedName name="__________________________RA13" localSheetId="51">#REF!</definedName>
    <definedName name="__________________________RA13" localSheetId="26">#REF!</definedName>
    <definedName name="__________________________RA13" localSheetId="28">#REF!</definedName>
    <definedName name="__________________________RA13" localSheetId="37">#REF!</definedName>
    <definedName name="__________________________RA13" localSheetId="55">#REF!</definedName>
    <definedName name="__________________________RA13">#REF!</definedName>
    <definedName name="__________________________RA14" localSheetId="51">#REF!</definedName>
    <definedName name="__________________________RA14" localSheetId="26">#REF!</definedName>
    <definedName name="__________________________RA14" localSheetId="28">#REF!</definedName>
    <definedName name="__________________________RA14" localSheetId="37">#REF!</definedName>
    <definedName name="__________________________RA14" localSheetId="55">#REF!</definedName>
    <definedName name="__________________________RA14">#REF!</definedName>
    <definedName name="__________________________RA4" localSheetId="51">#REF!</definedName>
    <definedName name="__________________________RA4" localSheetId="26">#REF!</definedName>
    <definedName name="__________________________RA4" localSheetId="28">#REF!</definedName>
    <definedName name="__________________________RA4" localSheetId="37">#REF!</definedName>
    <definedName name="__________________________RA4" localSheetId="55">#REF!</definedName>
    <definedName name="__________________________RA4">#REF!</definedName>
    <definedName name="__________________________RA7" localSheetId="51">#REF!</definedName>
    <definedName name="__________________________RA7" localSheetId="26">#REF!</definedName>
    <definedName name="__________________________RA7" localSheetId="28">#REF!</definedName>
    <definedName name="__________________________RA7" localSheetId="37">#REF!</definedName>
    <definedName name="__________________________RA7" localSheetId="55">#REF!</definedName>
    <definedName name="__________________________RA7">#REF!</definedName>
    <definedName name="__________________________RA8" localSheetId="51">#REF!</definedName>
    <definedName name="__________________________RA8" localSheetId="26">#REF!</definedName>
    <definedName name="__________________________RA8" localSheetId="28">#REF!</definedName>
    <definedName name="__________________________RA8" localSheetId="37">#REF!</definedName>
    <definedName name="__________________________RA8" localSheetId="55">#REF!</definedName>
    <definedName name="__________________________RA8">#REF!</definedName>
    <definedName name="__________________________RA9" localSheetId="51">#REF!</definedName>
    <definedName name="__________________________RA9" localSheetId="26">#REF!</definedName>
    <definedName name="__________________________RA9" localSheetId="28">#REF!</definedName>
    <definedName name="__________________________RA9" localSheetId="37">#REF!</definedName>
    <definedName name="__________________________RA9" localSheetId="55">#REF!</definedName>
    <definedName name="__________________________RA9">#REF!</definedName>
    <definedName name="__________________________RB3" localSheetId="51">#REF!</definedName>
    <definedName name="__________________________RB3" localSheetId="26">#REF!</definedName>
    <definedName name="__________________________RB3" localSheetId="28">#REF!</definedName>
    <definedName name="__________________________RB3" localSheetId="37">#REF!</definedName>
    <definedName name="__________________________RB3" localSheetId="55">#REF!</definedName>
    <definedName name="__________________________RB3">#REF!</definedName>
    <definedName name="__________________________RB5" localSheetId="51">#REF!</definedName>
    <definedName name="__________________________RB5" localSheetId="26">#REF!</definedName>
    <definedName name="__________________________RB5" localSheetId="28">#REF!</definedName>
    <definedName name="__________________________RB5" localSheetId="37">#REF!</definedName>
    <definedName name="__________________________RB5" localSheetId="55">#REF!</definedName>
    <definedName name="__________________________RB5">#REF!</definedName>
    <definedName name="__________________________RD1" localSheetId="51">#REF!</definedName>
    <definedName name="__________________________RD1" localSheetId="26">#REF!</definedName>
    <definedName name="__________________________RD1" localSheetId="28">#REF!</definedName>
    <definedName name="__________________________RD1" localSheetId="37">#REF!</definedName>
    <definedName name="__________________________RD1" localSheetId="55">#REF!</definedName>
    <definedName name="__________________________RD1">#REF!</definedName>
    <definedName name="__________________________RE1" localSheetId="51">#REF!</definedName>
    <definedName name="__________________________RE1" localSheetId="26">#REF!</definedName>
    <definedName name="__________________________RE1" localSheetId="28">#REF!</definedName>
    <definedName name="__________________________RE1" localSheetId="37">#REF!</definedName>
    <definedName name="__________________________RE1" localSheetId="55">#REF!</definedName>
    <definedName name="__________________________RE1">#REF!</definedName>
    <definedName name="__________________________RF1" localSheetId="51">#REF!</definedName>
    <definedName name="__________________________RF1" localSheetId="26">#REF!</definedName>
    <definedName name="__________________________RF1" localSheetId="28">#REF!</definedName>
    <definedName name="__________________________RF1" localSheetId="37">#REF!</definedName>
    <definedName name="__________________________RF1" localSheetId="55">#REF!</definedName>
    <definedName name="__________________________RF1">#REF!</definedName>
    <definedName name="__________________________RG1" localSheetId="51">#REF!</definedName>
    <definedName name="__________________________RG1" localSheetId="26">#REF!</definedName>
    <definedName name="__________________________RG1" localSheetId="28">#REF!</definedName>
    <definedName name="__________________________RG1" localSheetId="37">#REF!</definedName>
    <definedName name="__________________________RG1" localSheetId="55">#REF!</definedName>
    <definedName name="__________________________RG1">#REF!</definedName>
    <definedName name="__________________________RG2" localSheetId="51">#REF!</definedName>
    <definedName name="__________________________RG2" localSheetId="26">#REF!</definedName>
    <definedName name="__________________________RG2" localSheetId="28">#REF!</definedName>
    <definedName name="__________________________RG2" localSheetId="37">#REF!</definedName>
    <definedName name="__________________________RG2" localSheetId="55">#REF!</definedName>
    <definedName name="__________________________RG2">#REF!</definedName>
    <definedName name="__________________________RI1" localSheetId="51">#REF!</definedName>
    <definedName name="__________________________RI1" localSheetId="26">#REF!</definedName>
    <definedName name="__________________________RI1" localSheetId="28">#REF!</definedName>
    <definedName name="__________________________RI1" localSheetId="37">#REF!</definedName>
    <definedName name="__________________________RI1" localSheetId="55">#REF!</definedName>
    <definedName name="__________________________RI1">#REF!</definedName>
    <definedName name="__________________________RJ1" localSheetId="51">#REF!</definedName>
    <definedName name="__________________________RJ1" localSheetId="26">#REF!</definedName>
    <definedName name="__________________________RJ1" localSheetId="28">#REF!</definedName>
    <definedName name="__________________________RJ1" localSheetId="37">#REF!</definedName>
    <definedName name="__________________________RJ1" localSheetId="55">#REF!</definedName>
    <definedName name="__________________________RJ1">#REF!</definedName>
    <definedName name="__________________________RK1" localSheetId="51">#REF!</definedName>
    <definedName name="__________________________RK1" localSheetId="26">#REF!</definedName>
    <definedName name="__________________________RK1" localSheetId="28">#REF!</definedName>
    <definedName name="__________________________RK1" localSheetId="37">#REF!</definedName>
    <definedName name="__________________________RK1" localSheetId="55">#REF!</definedName>
    <definedName name="__________________________RK1">#REF!</definedName>
    <definedName name="__________________________RL1" localSheetId="51">#REF!</definedName>
    <definedName name="__________________________RL1" localSheetId="26">#REF!</definedName>
    <definedName name="__________________________RL1" localSheetId="28">#REF!</definedName>
    <definedName name="__________________________RL1" localSheetId="37">#REF!</definedName>
    <definedName name="__________________________RL1" localSheetId="55">#REF!</definedName>
    <definedName name="__________________________RL1">#REF!</definedName>
    <definedName name="__________________________RM1" localSheetId="51">#REF!</definedName>
    <definedName name="__________________________RM1" localSheetId="26">#REF!</definedName>
    <definedName name="__________________________RM1" localSheetId="28">#REF!</definedName>
    <definedName name="__________________________RM1" localSheetId="37">#REF!</definedName>
    <definedName name="__________________________RM1" localSheetId="55">#REF!</definedName>
    <definedName name="__________________________RM1">#REF!</definedName>
    <definedName name="__________________________RN1" localSheetId="51">#REF!</definedName>
    <definedName name="__________________________RN1" localSheetId="26">#REF!</definedName>
    <definedName name="__________________________RN1" localSheetId="28">#REF!</definedName>
    <definedName name="__________________________RN1" localSheetId="37">#REF!</definedName>
    <definedName name="__________________________RN1" localSheetId="55">#REF!</definedName>
    <definedName name="__________________________RN1">#REF!</definedName>
    <definedName name="__________________________RO1" localSheetId="51">#REF!</definedName>
    <definedName name="__________________________RO1" localSheetId="26">#REF!</definedName>
    <definedName name="__________________________RO1" localSheetId="28">#REF!</definedName>
    <definedName name="__________________________RO1" localSheetId="37">#REF!</definedName>
    <definedName name="__________________________RO1" localSheetId="55">#REF!</definedName>
    <definedName name="__________________________RO1">#REF!</definedName>
    <definedName name="__________________________RP1" localSheetId="51">#REF!</definedName>
    <definedName name="__________________________RP1" localSheetId="26">#REF!</definedName>
    <definedName name="__________________________RP1" localSheetId="28">#REF!</definedName>
    <definedName name="__________________________RP1" localSheetId="37">#REF!</definedName>
    <definedName name="__________________________RP1" localSheetId="55">#REF!</definedName>
    <definedName name="__________________________RP1">#REF!</definedName>
    <definedName name="__________________________RQ1" localSheetId="51">#REF!</definedName>
    <definedName name="__________________________RQ1" localSheetId="26">#REF!</definedName>
    <definedName name="__________________________RQ1" localSheetId="28">#REF!</definedName>
    <definedName name="__________________________RQ1" localSheetId="37">#REF!</definedName>
    <definedName name="__________________________RQ1" localSheetId="55">#REF!</definedName>
    <definedName name="__________________________RQ1">#REF!</definedName>
    <definedName name="__________________________RR1" localSheetId="51">#REF!</definedName>
    <definedName name="__________________________RR1" localSheetId="26">#REF!</definedName>
    <definedName name="__________________________RR1" localSheetId="28">#REF!</definedName>
    <definedName name="__________________________RR1" localSheetId="37">#REF!</definedName>
    <definedName name="__________________________RR1" localSheetId="55">#REF!</definedName>
    <definedName name="__________________________RR1">#REF!</definedName>
    <definedName name="__________________________RS1" localSheetId="51">#REF!</definedName>
    <definedName name="__________________________RS1" localSheetId="26">#REF!</definedName>
    <definedName name="__________________________RS1" localSheetId="28">#REF!</definedName>
    <definedName name="__________________________RS1" localSheetId="37">#REF!</definedName>
    <definedName name="__________________________RS1" localSheetId="55">#REF!</definedName>
    <definedName name="__________________________RS1">#REF!</definedName>
    <definedName name="__________________________RT1" localSheetId="51">#REF!</definedName>
    <definedName name="__________________________RT1" localSheetId="26">#REF!</definedName>
    <definedName name="__________________________RT1" localSheetId="28">#REF!</definedName>
    <definedName name="__________________________RT1" localSheetId="37">#REF!</definedName>
    <definedName name="__________________________RT1" localSheetId="55">#REF!</definedName>
    <definedName name="__________________________RT1">#REF!</definedName>
    <definedName name="_________________________RA11" localSheetId="51">#REF!</definedName>
    <definedName name="_________________________RA11" localSheetId="26">#REF!</definedName>
    <definedName name="_________________________RA11" localSheetId="28">#REF!</definedName>
    <definedName name="_________________________RA11" localSheetId="37">#REF!</definedName>
    <definedName name="_________________________RA11" localSheetId="55">#REF!</definedName>
    <definedName name="_________________________RA11">#REF!</definedName>
    <definedName name="_________________________RA13" localSheetId="51">#REF!</definedName>
    <definedName name="_________________________RA13" localSheetId="26">#REF!</definedName>
    <definedName name="_________________________RA13" localSheetId="28">#REF!</definedName>
    <definedName name="_________________________RA13" localSheetId="37">#REF!</definedName>
    <definedName name="_________________________RA13" localSheetId="55">#REF!</definedName>
    <definedName name="_________________________RA13">#REF!</definedName>
    <definedName name="_________________________RA14" localSheetId="51">#REF!</definedName>
    <definedName name="_________________________RA14" localSheetId="26">#REF!</definedName>
    <definedName name="_________________________RA14" localSheetId="28">#REF!</definedName>
    <definedName name="_________________________RA14" localSheetId="37">#REF!</definedName>
    <definedName name="_________________________RA14" localSheetId="55">#REF!</definedName>
    <definedName name="_________________________RA14">#REF!</definedName>
    <definedName name="_________________________RA4" localSheetId="51">#REF!</definedName>
    <definedName name="_________________________RA4" localSheetId="26">#REF!</definedName>
    <definedName name="_________________________RA4" localSheetId="28">#REF!</definedName>
    <definedName name="_________________________RA4" localSheetId="37">#REF!</definedName>
    <definedName name="_________________________RA4" localSheetId="55">#REF!</definedName>
    <definedName name="_________________________RA4">#REF!</definedName>
    <definedName name="_________________________RA7" localSheetId="51">#REF!</definedName>
    <definedName name="_________________________RA7" localSheetId="26">#REF!</definedName>
    <definedName name="_________________________RA7" localSheetId="28">#REF!</definedName>
    <definedName name="_________________________RA7" localSheetId="37">#REF!</definedName>
    <definedName name="_________________________RA7" localSheetId="55">#REF!</definedName>
    <definedName name="_________________________RA7">#REF!</definedName>
    <definedName name="_________________________RA8" localSheetId="51">#REF!</definedName>
    <definedName name="_________________________RA8" localSheetId="26">#REF!</definedName>
    <definedName name="_________________________RA8" localSheetId="28">#REF!</definedName>
    <definedName name="_________________________RA8" localSheetId="37">#REF!</definedName>
    <definedName name="_________________________RA8" localSheetId="55">#REF!</definedName>
    <definedName name="_________________________RA8">#REF!</definedName>
    <definedName name="_________________________RA9" localSheetId="51">#REF!</definedName>
    <definedName name="_________________________RA9" localSheetId="26">#REF!</definedName>
    <definedName name="_________________________RA9" localSheetId="28">#REF!</definedName>
    <definedName name="_________________________RA9" localSheetId="37">#REF!</definedName>
    <definedName name="_________________________RA9" localSheetId="55">#REF!</definedName>
    <definedName name="_________________________RA9">#REF!</definedName>
    <definedName name="_________________________RB3" localSheetId="51">#REF!</definedName>
    <definedName name="_________________________RB3" localSheetId="26">#REF!</definedName>
    <definedName name="_________________________RB3" localSheetId="28">#REF!</definedName>
    <definedName name="_________________________RB3" localSheetId="37">#REF!</definedName>
    <definedName name="_________________________RB3" localSheetId="55">#REF!</definedName>
    <definedName name="_________________________RB3">#REF!</definedName>
    <definedName name="_________________________RB5" localSheetId="51">#REF!</definedName>
    <definedName name="_________________________RB5" localSheetId="26">#REF!</definedName>
    <definedName name="_________________________RB5" localSheetId="28">#REF!</definedName>
    <definedName name="_________________________RB5" localSheetId="37">#REF!</definedName>
    <definedName name="_________________________RB5" localSheetId="55">#REF!</definedName>
    <definedName name="_________________________RB5">#REF!</definedName>
    <definedName name="_________________________RD1" localSheetId="51">#REF!</definedName>
    <definedName name="_________________________RD1" localSheetId="26">#REF!</definedName>
    <definedName name="_________________________RD1" localSheetId="28">#REF!</definedName>
    <definedName name="_________________________RD1" localSheetId="37">#REF!</definedName>
    <definedName name="_________________________RD1" localSheetId="55">#REF!</definedName>
    <definedName name="_________________________RD1">#REF!</definedName>
    <definedName name="_________________________RE1" localSheetId="51">#REF!</definedName>
    <definedName name="_________________________RE1" localSheetId="26">#REF!</definedName>
    <definedName name="_________________________RE1" localSheetId="28">#REF!</definedName>
    <definedName name="_________________________RE1" localSheetId="37">#REF!</definedName>
    <definedName name="_________________________RE1" localSheetId="55">#REF!</definedName>
    <definedName name="_________________________RE1">#REF!</definedName>
    <definedName name="_________________________RF1" localSheetId="51">#REF!</definedName>
    <definedName name="_________________________RF1" localSheetId="26">#REF!</definedName>
    <definedName name="_________________________RF1" localSheetId="28">#REF!</definedName>
    <definedName name="_________________________RF1" localSheetId="37">#REF!</definedName>
    <definedName name="_________________________RF1" localSheetId="55">#REF!</definedName>
    <definedName name="_________________________RF1">#REF!</definedName>
    <definedName name="_________________________RG1" localSheetId="51">#REF!</definedName>
    <definedName name="_________________________RG1" localSheetId="26">#REF!</definedName>
    <definedName name="_________________________RG1" localSheetId="28">#REF!</definedName>
    <definedName name="_________________________RG1" localSheetId="37">#REF!</definedName>
    <definedName name="_________________________RG1" localSheetId="55">#REF!</definedName>
    <definedName name="_________________________RG1">#REF!</definedName>
    <definedName name="_________________________RG2" localSheetId="51">#REF!</definedName>
    <definedName name="_________________________RG2" localSheetId="26">#REF!</definedName>
    <definedName name="_________________________RG2" localSheetId="28">#REF!</definedName>
    <definedName name="_________________________RG2" localSheetId="37">#REF!</definedName>
    <definedName name="_________________________RG2" localSheetId="55">#REF!</definedName>
    <definedName name="_________________________RG2">#REF!</definedName>
    <definedName name="_________________________RI1" localSheetId="51">#REF!</definedName>
    <definedName name="_________________________RI1" localSheetId="26">#REF!</definedName>
    <definedName name="_________________________RI1" localSheetId="28">#REF!</definedName>
    <definedName name="_________________________RI1" localSheetId="37">#REF!</definedName>
    <definedName name="_________________________RI1" localSheetId="55">#REF!</definedName>
    <definedName name="_________________________RI1">#REF!</definedName>
    <definedName name="_________________________RJ1" localSheetId="51">#REF!</definedName>
    <definedName name="_________________________RJ1" localSheetId="26">#REF!</definedName>
    <definedName name="_________________________RJ1" localSheetId="28">#REF!</definedName>
    <definedName name="_________________________RJ1" localSheetId="37">#REF!</definedName>
    <definedName name="_________________________RJ1" localSheetId="55">#REF!</definedName>
    <definedName name="_________________________RJ1">#REF!</definedName>
    <definedName name="_________________________RK1" localSheetId="51">#REF!</definedName>
    <definedName name="_________________________RK1" localSheetId="26">#REF!</definedName>
    <definedName name="_________________________RK1" localSheetId="28">#REF!</definedName>
    <definedName name="_________________________RK1" localSheetId="37">#REF!</definedName>
    <definedName name="_________________________RK1" localSheetId="55">#REF!</definedName>
    <definedName name="_________________________RK1">#REF!</definedName>
    <definedName name="_________________________RL1" localSheetId="51">#REF!</definedName>
    <definedName name="_________________________RL1" localSheetId="26">#REF!</definedName>
    <definedName name="_________________________RL1" localSheetId="28">#REF!</definedName>
    <definedName name="_________________________RL1" localSheetId="37">#REF!</definedName>
    <definedName name="_________________________RL1" localSheetId="55">#REF!</definedName>
    <definedName name="_________________________RL1">#REF!</definedName>
    <definedName name="_________________________RM1" localSheetId="51">#REF!</definedName>
    <definedName name="_________________________RM1" localSheetId="26">#REF!</definedName>
    <definedName name="_________________________RM1" localSheetId="28">#REF!</definedName>
    <definedName name="_________________________RM1" localSheetId="37">#REF!</definedName>
    <definedName name="_________________________RM1" localSheetId="55">#REF!</definedName>
    <definedName name="_________________________RM1">#REF!</definedName>
    <definedName name="_________________________RN1" localSheetId="51">#REF!</definedName>
    <definedName name="_________________________RN1" localSheetId="26">#REF!</definedName>
    <definedName name="_________________________RN1" localSheetId="28">#REF!</definedName>
    <definedName name="_________________________RN1" localSheetId="37">#REF!</definedName>
    <definedName name="_________________________RN1" localSheetId="55">#REF!</definedName>
    <definedName name="_________________________RN1">#REF!</definedName>
    <definedName name="_________________________RO1" localSheetId="51">#REF!</definedName>
    <definedName name="_________________________RO1" localSheetId="26">#REF!</definedName>
    <definedName name="_________________________RO1" localSheetId="28">#REF!</definedName>
    <definedName name="_________________________RO1" localSheetId="37">#REF!</definedName>
    <definedName name="_________________________RO1" localSheetId="55">#REF!</definedName>
    <definedName name="_________________________RO1">#REF!</definedName>
    <definedName name="_________________________RP1" localSheetId="51">#REF!</definedName>
    <definedName name="_________________________RP1" localSheetId="26">#REF!</definedName>
    <definedName name="_________________________RP1" localSheetId="28">#REF!</definedName>
    <definedName name="_________________________RP1" localSheetId="37">#REF!</definedName>
    <definedName name="_________________________RP1" localSheetId="55">#REF!</definedName>
    <definedName name="_________________________RP1">#REF!</definedName>
    <definedName name="_________________________RQ1" localSheetId="51">#REF!</definedName>
    <definedName name="_________________________RQ1" localSheetId="26">#REF!</definedName>
    <definedName name="_________________________RQ1" localSheetId="28">#REF!</definedName>
    <definedName name="_________________________RQ1" localSheetId="37">#REF!</definedName>
    <definedName name="_________________________RQ1" localSheetId="55">#REF!</definedName>
    <definedName name="_________________________RQ1">#REF!</definedName>
    <definedName name="_________________________RR1" localSheetId="51">#REF!</definedName>
    <definedName name="_________________________RR1" localSheetId="26">#REF!</definedName>
    <definedName name="_________________________RR1" localSheetId="28">#REF!</definedName>
    <definedName name="_________________________RR1" localSheetId="37">#REF!</definedName>
    <definedName name="_________________________RR1" localSheetId="55">#REF!</definedName>
    <definedName name="_________________________RR1">#REF!</definedName>
    <definedName name="_________________________RS1" localSheetId="51">#REF!</definedName>
    <definedName name="_________________________RS1" localSheetId="26">#REF!</definedName>
    <definedName name="_________________________RS1" localSheetId="28">#REF!</definedName>
    <definedName name="_________________________RS1" localSheetId="37">#REF!</definedName>
    <definedName name="_________________________RS1" localSheetId="55">#REF!</definedName>
    <definedName name="_________________________RS1">#REF!</definedName>
    <definedName name="_________________________RT1" localSheetId="51">#REF!</definedName>
    <definedName name="_________________________RT1" localSheetId="26">#REF!</definedName>
    <definedName name="_________________________RT1" localSheetId="28">#REF!</definedName>
    <definedName name="_________________________RT1" localSheetId="37">#REF!</definedName>
    <definedName name="_________________________RT1" localSheetId="55">#REF!</definedName>
    <definedName name="_________________________RT1">#REF!</definedName>
    <definedName name="________________________RA11" localSheetId="51">#REF!</definedName>
    <definedName name="________________________RA11" localSheetId="26">#REF!</definedName>
    <definedName name="________________________RA11" localSheetId="28">#REF!</definedName>
    <definedName name="________________________RA11" localSheetId="37">#REF!</definedName>
    <definedName name="________________________RA11" localSheetId="55">#REF!</definedName>
    <definedName name="________________________RA11">#REF!</definedName>
    <definedName name="________________________RA13" localSheetId="51">#REF!</definedName>
    <definedName name="________________________RA13" localSheetId="26">#REF!</definedName>
    <definedName name="________________________RA13" localSheetId="28">#REF!</definedName>
    <definedName name="________________________RA13" localSheetId="37">#REF!</definedName>
    <definedName name="________________________RA13" localSheetId="55">#REF!</definedName>
    <definedName name="________________________RA13">#REF!</definedName>
    <definedName name="________________________RA14" localSheetId="51">#REF!</definedName>
    <definedName name="________________________RA14" localSheetId="26">#REF!</definedName>
    <definedName name="________________________RA14" localSheetId="28">#REF!</definedName>
    <definedName name="________________________RA14" localSheetId="37">#REF!</definedName>
    <definedName name="________________________RA14" localSheetId="55">#REF!</definedName>
    <definedName name="________________________RA14">#REF!</definedName>
    <definedName name="________________________RA4" localSheetId="51">#REF!</definedName>
    <definedName name="________________________RA4" localSheetId="26">#REF!</definedName>
    <definedName name="________________________RA4" localSheetId="28">#REF!</definedName>
    <definedName name="________________________RA4" localSheetId="37">#REF!</definedName>
    <definedName name="________________________RA4" localSheetId="55">#REF!</definedName>
    <definedName name="________________________RA4">#REF!</definedName>
    <definedName name="________________________RA7" localSheetId="51">#REF!</definedName>
    <definedName name="________________________RA7" localSheetId="26">#REF!</definedName>
    <definedName name="________________________RA7" localSheetId="28">#REF!</definedName>
    <definedName name="________________________RA7" localSheetId="37">#REF!</definedName>
    <definedName name="________________________RA7" localSheetId="55">#REF!</definedName>
    <definedName name="________________________RA7">#REF!</definedName>
    <definedName name="________________________RA8" localSheetId="51">#REF!</definedName>
    <definedName name="________________________RA8" localSheetId="26">#REF!</definedName>
    <definedName name="________________________RA8" localSheetId="28">#REF!</definedName>
    <definedName name="________________________RA8" localSheetId="37">#REF!</definedName>
    <definedName name="________________________RA8" localSheetId="55">#REF!</definedName>
    <definedName name="________________________RA8">#REF!</definedName>
    <definedName name="________________________RA9" localSheetId="51">#REF!</definedName>
    <definedName name="________________________RA9" localSheetId="26">#REF!</definedName>
    <definedName name="________________________RA9" localSheetId="28">#REF!</definedName>
    <definedName name="________________________RA9" localSheetId="37">#REF!</definedName>
    <definedName name="________________________RA9" localSheetId="55">#REF!</definedName>
    <definedName name="________________________RA9">#REF!</definedName>
    <definedName name="________________________RB3" localSheetId="51">#REF!</definedName>
    <definedName name="________________________RB3" localSheetId="26">#REF!</definedName>
    <definedName name="________________________RB3" localSheetId="28">#REF!</definedName>
    <definedName name="________________________RB3" localSheetId="37">#REF!</definedName>
    <definedName name="________________________RB3" localSheetId="55">#REF!</definedName>
    <definedName name="________________________RB3">#REF!</definedName>
    <definedName name="________________________RB5" localSheetId="51">#REF!</definedName>
    <definedName name="________________________RB5" localSheetId="26">#REF!</definedName>
    <definedName name="________________________RB5" localSheetId="28">#REF!</definedName>
    <definedName name="________________________RB5" localSheetId="37">#REF!</definedName>
    <definedName name="________________________RB5" localSheetId="55">#REF!</definedName>
    <definedName name="________________________RB5">#REF!</definedName>
    <definedName name="________________________RD1" localSheetId="51">#REF!</definedName>
    <definedName name="________________________RD1" localSheetId="26">#REF!</definedName>
    <definedName name="________________________RD1" localSheetId="28">#REF!</definedName>
    <definedName name="________________________RD1" localSheetId="37">#REF!</definedName>
    <definedName name="________________________RD1" localSheetId="55">#REF!</definedName>
    <definedName name="________________________RD1">#REF!</definedName>
    <definedName name="________________________RE1" localSheetId="51">#REF!</definedName>
    <definedName name="________________________RE1" localSheetId="26">#REF!</definedName>
    <definedName name="________________________RE1" localSheetId="28">#REF!</definedName>
    <definedName name="________________________RE1" localSheetId="37">#REF!</definedName>
    <definedName name="________________________RE1" localSheetId="55">#REF!</definedName>
    <definedName name="________________________RE1">#REF!</definedName>
    <definedName name="________________________RF1" localSheetId="51">#REF!</definedName>
    <definedName name="________________________RF1" localSheetId="26">#REF!</definedName>
    <definedName name="________________________RF1" localSheetId="28">#REF!</definedName>
    <definedName name="________________________RF1" localSheetId="37">#REF!</definedName>
    <definedName name="________________________RF1" localSheetId="55">#REF!</definedName>
    <definedName name="________________________RF1">#REF!</definedName>
    <definedName name="________________________RG1" localSheetId="51">#REF!</definedName>
    <definedName name="________________________RG1" localSheetId="26">#REF!</definedName>
    <definedName name="________________________RG1" localSheetId="28">#REF!</definedName>
    <definedName name="________________________RG1" localSheetId="37">#REF!</definedName>
    <definedName name="________________________RG1" localSheetId="55">#REF!</definedName>
    <definedName name="________________________RG1">#REF!</definedName>
    <definedName name="________________________RG2" localSheetId="51">#REF!</definedName>
    <definedName name="________________________RG2" localSheetId="26">#REF!</definedName>
    <definedName name="________________________RG2" localSheetId="28">#REF!</definedName>
    <definedName name="________________________RG2" localSheetId="37">#REF!</definedName>
    <definedName name="________________________RG2" localSheetId="55">#REF!</definedName>
    <definedName name="________________________RG2">#REF!</definedName>
    <definedName name="________________________RI1" localSheetId="51">#REF!</definedName>
    <definedName name="________________________RI1" localSheetId="26">#REF!</definedName>
    <definedName name="________________________RI1" localSheetId="28">#REF!</definedName>
    <definedName name="________________________RI1" localSheetId="37">#REF!</definedName>
    <definedName name="________________________RI1" localSheetId="55">#REF!</definedName>
    <definedName name="________________________RI1">#REF!</definedName>
    <definedName name="________________________RJ1" localSheetId="51">#REF!</definedName>
    <definedName name="________________________RJ1" localSheetId="26">#REF!</definedName>
    <definedName name="________________________RJ1" localSheetId="28">#REF!</definedName>
    <definedName name="________________________RJ1" localSheetId="37">#REF!</definedName>
    <definedName name="________________________RJ1" localSheetId="55">#REF!</definedName>
    <definedName name="________________________RJ1">#REF!</definedName>
    <definedName name="________________________RK1" localSheetId="51">#REF!</definedName>
    <definedName name="________________________RK1" localSheetId="26">#REF!</definedName>
    <definedName name="________________________RK1" localSheetId="28">#REF!</definedName>
    <definedName name="________________________RK1" localSheetId="37">#REF!</definedName>
    <definedName name="________________________RK1" localSheetId="55">#REF!</definedName>
    <definedName name="________________________RK1">#REF!</definedName>
    <definedName name="________________________RL1" localSheetId="51">#REF!</definedName>
    <definedName name="________________________RL1" localSheetId="26">#REF!</definedName>
    <definedName name="________________________RL1" localSheetId="28">#REF!</definedName>
    <definedName name="________________________RL1" localSheetId="37">#REF!</definedName>
    <definedName name="________________________RL1" localSheetId="55">#REF!</definedName>
    <definedName name="________________________RL1">#REF!</definedName>
    <definedName name="________________________RM1" localSheetId="51">#REF!</definedName>
    <definedName name="________________________RM1" localSheetId="26">#REF!</definedName>
    <definedName name="________________________RM1" localSheetId="28">#REF!</definedName>
    <definedName name="________________________RM1" localSheetId="37">#REF!</definedName>
    <definedName name="________________________RM1" localSheetId="55">#REF!</definedName>
    <definedName name="________________________RM1">#REF!</definedName>
    <definedName name="________________________RN1" localSheetId="51">#REF!</definedName>
    <definedName name="________________________RN1" localSheetId="26">#REF!</definedName>
    <definedName name="________________________RN1" localSheetId="28">#REF!</definedName>
    <definedName name="________________________RN1" localSheetId="37">#REF!</definedName>
    <definedName name="________________________RN1" localSheetId="55">#REF!</definedName>
    <definedName name="________________________RN1">#REF!</definedName>
    <definedName name="________________________RO1" localSheetId="51">#REF!</definedName>
    <definedName name="________________________RO1" localSheetId="26">#REF!</definedName>
    <definedName name="________________________RO1" localSheetId="28">#REF!</definedName>
    <definedName name="________________________RO1" localSheetId="37">#REF!</definedName>
    <definedName name="________________________RO1" localSheetId="55">#REF!</definedName>
    <definedName name="________________________RO1">#REF!</definedName>
    <definedName name="________________________RP1" localSheetId="51">#REF!</definedName>
    <definedName name="________________________RP1" localSheetId="26">#REF!</definedName>
    <definedName name="________________________RP1" localSheetId="28">#REF!</definedName>
    <definedName name="________________________RP1" localSheetId="37">#REF!</definedName>
    <definedName name="________________________RP1" localSheetId="55">#REF!</definedName>
    <definedName name="________________________RP1">#REF!</definedName>
    <definedName name="________________________RQ1" localSheetId="51">#REF!</definedName>
    <definedName name="________________________RQ1" localSheetId="26">#REF!</definedName>
    <definedName name="________________________RQ1" localSheetId="28">#REF!</definedName>
    <definedName name="________________________RQ1" localSheetId="37">#REF!</definedName>
    <definedName name="________________________RQ1" localSheetId="55">#REF!</definedName>
    <definedName name="________________________RQ1">#REF!</definedName>
    <definedName name="________________________RR1" localSheetId="51">#REF!</definedName>
    <definedName name="________________________RR1" localSheetId="26">#REF!</definedName>
    <definedName name="________________________RR1" localSheetId="28">#REF!</definedName>
    <definedName name="________________________RR1" localSheetId="37">#REF!</definedName>
    <definedName name="________________________RR1" localSheetId="55">#REF!</definedName>
    <definedName name="________________________RR1">#REF!</definedName>
    <definedName name="________________________RS1" localSheetId="51">#REF!</definedName>
    <definedName name="________________________RS1" localSheetId="26">#REF!</definedName>
    <definedName name="________________________RS1" localSheetId="28">#REF!</definedName>
    <definedName name="________________________RS1" localSheetId="37">#REF!</definedName>
    <definedName name="________________________RS1" localSheetId="55">#REF!</definedName>
    <definedName name="________________________RS1">#REF!</definedName>
    <definedName name="________________________RT1" localSheetId="51">#REF!</definedName>
    <definedName name="________________________RT1" localSheetId="26">#REF!</definedName>
    <definedName name="________________________RT1" localSheetId="28">#REF!</definedName>
    <definedName name="________________________RT1" localSheetId="37">#REF!</definedName>
    <definedName name="________________________RT1" localSheetId="55">#REF!</definedName>
    <definedName name="________________________RT1">#REF!</definedName>
    <definedName name="_______________________RA11" localSheetId="51">#REF!</definedName>
    <definedName name="_______________________RA11" localSheetId="26">#REF!</definedName>
    <definedName name="_______________________RA11" localSheetId="28">#REF!</definedName>
    <definedName name="_______________________RA11" localSheetId="37">#REF!</definedName>
    <definedName name="_______________________RA11" localSheetId="55">#REF!</definedName>
    <definedName name="_______________________RA11">#REF!</definedName>
    <definedName name="_______________________RA13" localSheetId="51">#REF!</definedName>
    <definedName name="_______________________RA13" localSheetId="26">#REF!</definedName>
    <definedName name="_______________________RA13" localSheetId="28">#REF!</definedName>
    <definedName name="_______________________RA13" localSheetId="37">#REF!</definedName>
    <definedName name="_______________________RA13" localSheetId="55">#REF!</definedName>
    <definedName name="_______________________RA13">#REF!</definedName>
    <definedName name="_______________________RA14" localSheetId="51">#REF!</definedName>
    <definedName name="_______________________RA14" localSheetId="26">#REF!</definedName>
    <definedName name="_______________________RA14" localSheetId="28">#REF!</definedName>
    <definedName name="_______________________RA14" localSheetId="37">#REF!</definedName>
    <definedName name="_______________________RA14" localSheetId="55">#REF!</definedName>
    <definedName name="_______________________RA14">#REF!</definedName>
    <definedName name="_______________________RA4" localSheetId="51">#REF!</definedName>
    <definedName name="_______________________RA4" localSheetId="26">#REF!</definedName>
    <definedName name="_______________________RA4" localSheetId="28">#REF!</definedName>
    <definedName name="_______________________RA4" localSheetId="37">#REF!</definedName>
    <definedName name="_______________________RA4" localSheetId="55">#REF!</definedName>
    <definedName name="_______________________RA4">#REF!</definedName>
    <definedName name="_______________________RA7" localSheetId="51">#REF!</definedName>
    <definedName name="_______________________RA7" localSheetId="26">#REF!</definedName>
    <definedName name="_______________________RA7" localSheetId="28">#REF!</definedName>
    <definedName name="_______________________RA7" localSheetId="37">#REF!</definedName>
    <definedName name="_______________________RA7" localSheetId="55">#REF!</definedName>
    <definedName name="_______________________RA7">#REF!</definedName>
    <definedName name="_______________________RA8" localSheetId="51">#REF!</definedName>
    <definedName name="_______________________RA8" localSheetId="26">#REF!</definedName>
    <definedName name="_______________________RA8" localSheetId="28">#REF!</definedName>
    <definedName name="_______________________RA8" localSheetId="37">#REF!</definedName>
    <definedName name="_______________________RA8" localSheetId="55">#REF!</definedName>
    <definedName name="_______________________RA8">#REF!</definedName>
    <definedName name="_______________________RA9" localSheetId="51">#REF!</definedName>
    <definedName name="_______________________RA9" localSheetId="26">#REF!</definedName>
    <definedName name="_______________________RA9" localSheetId="28">#REF!</definedName>
    <definedName name="_______________________RA9" localSheetId="37">#REF!</definedName>
    <definedName name="_______________________RA9" localSheetId="55">#REF!</definedName>
    <definedName name="_______________________RA9">#REF!</definedName>
    <definedName name="_______________________RB3" localSheetId="51">#REF!</definedName>
    <definedName name="_______________________RB3" localSheetId="26">#REF!</definedName>
    <definedName name="_______________________RB3" localSheetId="28">#REF!</definedName>
    <definedName name="_______________________RB3" localSheetId="37">#REF!</definedName>
    <definedName name="_______________________RB3" localSheetId="55">#REF!</definedName>
    <definedName name="_______________________RB3">#REF!</definedName>
    <definedName name="_______________________RB5" localSheetId="51">#REF!</definedName>
    <definedName name="_______________________RB5" localSheetId="26">#REF!</definedName>
    <definedName name="_______________________RB5" localSheetId="28">#REF!</definedName>
    <definedName name="_______________________RB5" localSheetId="37">#REF!</definedName>
    <definedName name="_______________________RB5" localSheetId="55">#REF!</definedName>
    <definedName name="_______________________RB5">#REF!</definedName>
    <definedName name="_______________________RD1" localSheetId="51">#REF!</definedName>
    <definedName name="_______________________RD1" localSheetId="26">#REF!</definedName>
    <definedName name="_______________________RD1" localSheetId="28">#REF!</definedName>
    <definedName name="_______________________RD1" localSheetId="37">#REF!</definedName>
    <definedName name="_______________________RD1" localSheetId="55">#REF!</definedName>
    <definedName name="_______________________RD1">#REF!</definedName>
    <definedName name="_______________________RE1" localSheetId="51">#REF!</definedName>
    <definedName name="_______________________RE1" localSheetId="26">#REF!</definedName>
    <definedName name="_______________________RE1" localSheetId="28">#REF!</definedName>
    <definedName name="_______________________RE1" localSheetId="37">#REF!</definedName>
    <definedName name="_______________________RE1" localSheetId="55">#REF!</definedName>
    <definedName name="_______________________RE1">#REF!</definedName>
    <definedName name="_______________________RF1" localSheetId="51">#REF!</definedName>
    <definedName name="_______________________RF1" localSheetId="26">#REF!</definedName>
    <definedName name="_______________________RF1" localSheetId="28">#REF!</definedName>
    <definedName name="_______________________RF1" localSheetId="37">#REF!</definedName>
    <definedName name="_______________________RF1" localSheetId="55">#REF!</definedName>
    <definedName name="_______________________RF1">#REF!</definedName>
    <definedName name="_______________________RG1" localSheetId="51">#REF!</definedName>
    <definedName name="_______________________RG1" localSheetId="26">#REF!</definedName>
    <definedName name="_______________________RG1" localSheetId="28">#REF!</definedName>
    <definedName name="_______________________RG1" localSheetId="37">#REF!</definedName>
    <definedName name="_______________________RG1" localSheetId="55">#REF!</definedName>
    <definedName name="_______________________RG1">#REF!</definedName>
    <definedName name="_______________________RG2" localSheetId="51">#REF!</definedName>
    <definedName name="_______________________RG2" localSheetId="26">#REF!</definedName>
    <definedName name="_______________________RG2" localSheetId="28">#REF!</definedName>
    <definedName name="_______________________RG2" localSheetId="37">#REF!</definedName>
    <definedName name="_______________________RG2" localSheetId="55">#REF!</definedName>
    <definedName name="_______________________RG2">#REF!</definedName>
    <definedName name="_______________________RI1" localSheetId="51">#REF!</definedName>
    <definedName name="_______________________RI1" localSheetId="26">#REF!</definedName>
    <definedName name="_______________________RI1" localSheetId="28">#REF!</definedName>
    <definedName name="_______________________RI1" localSheetId="37">#REF!</definedName>
    <definedName name="_______________________RI1" localSheetId="55">#REF!</definedName>
    <definedName name="_______________________RI1">#REF!</definedName>
    <definedName name="_______________________RJ1" localSheetId="51">#REF!</definedName>
    <definedName name="_______________________RJ1" localSheetId="26">#REF!</definedName>
    <definedName name="_______________________RJ1" localSheetId="28">#REF!</definedName>
    <definedName name="_______________________RJ1" localSheetId="37">#REF!</definedName>
    <definedName name="_______________________RJ1" localSheetId="55">#REF!</definedName>
    <definedName name="_______________________RJ1">#REF!</definedName>
    <definedName name="_______________________RK1" localSheetId="51">#REF!</definedName>
    <definedName name="_______________________RK1" localSheetId="26">#REF!</definedName>
    <definedName name="_______________________RK1" localSheetId="28">#REF!</definedName>
    <definedName name="_______________________RK1" localSheetId="37">#REF!</definedName>
    <definedName name="_______________________RK1" localSheetId="55">#REF!</definedName>
    <definedName name="_______________________RK1">#REF!</definedName>
    <definedName name="_______________________RL1" localSheetId="51">#REF!</definedName>
    <definedName name="_______________________RL1" localSheetId="26">#REF!</definedName>
    <definedName name="_______________________RL1" localSheetId="28">#REF!</definedName>
    <definedName name="_______________________RL1" localSheetId="37">#REF!</definedName>
    <definedName name="_______________________RL1" localSheetId="55">#REF!</definedName>
    <definedName name="_______________________RL1">#REF!</definedName>
    <definedName name="_______________________RM1" localSheetId="51">#REF!</definedName>
    <definedName name="_______________________RM1" localSheetId="26">#REF!</definedName>
    <definedName name="_______________________RM1" localSheetId="28">#REF!</definedName>
    <definedName name="_______________________RM1" localSheetId="37">#REF!</definedName>
    <definedName name="_______________________RM1" localSheetId="55">#REF!</definedName>
    <definedName name="_______________________RM1">#REF!</definedName>
    <definedName name="_______________________RN1" localSheetId="51">#REF!</definedName>
    <definedName name="_______________________RN1" localSheetId="26">#REF!</definedName>
    <definedName name="_______________________RN1" localSheetId="28">#REF!</definedName>
    <definedName name="_______________________RN1" localSheetId="37">#REF!</definedName>
    <definedName name="_______________________RN1" localSheetId="55">#REF!</definedName>
    <definedName name="_______________________RN1">#REF!</definedName>
    <definedName name="_______________________RO1" localSheetId="51">#REF!</definedName>
    <definedName name="_______________________RO1" localSheetId="26">#REF!</definedName>
    <definedName name="_______________________RO1" localSheetId="28">#REF!</definedName>
    <definedName name="_______________________RO1" localSheetId="37">#REF!</definedName>
    <definedName name="_______________________RO1" localSheetId="55">#REF!</definedName>
    <definedName name="_______________________RO1">#REF!</definedName>
    <definedName name="_______________________RP1" localSheetId="51">#REF!</definedName>
    <definedName name="_______________________RP1" localSheetId="26">#REF!</definedName>
    <definedName name="_______________________RP1" localSheetId="28">#REF!</definedName>
    <definedName name="_______________________RP1" localSheetId="37">#REF!</definedName>
    <definedName name="_______________________RP1" localSheetId="55">#REF!</definedName>
    <definedName name="_______________________RP1">#REF!</definedName>
    <definedName name="_______________________RQ1" localSheetId="51">#REF!</definedName>
    <definedName name="_______________________RQ1" localSheetId="26">#REF!</definedName>
    <definedName name="_______________________RQ1" localSheetId="28">#REF!</definedName>
    <definedName name="_______________________RQ1" localSheetId="37">#REF!</definedName>
    <definedName name="_______________________RQ1" localSheetId="55">#REF!</definedName>
    <definedName name="_______________________RQ1">#REF!</definedName>
    <definedName name="_______________________RR1" localSheetId="51">#REF!</definedName>
    <definedName name="_______________________RR1" localSheetId="26">#REF!</definedName>
    <definedName name="_______________________RR1" localSheetId="28">#REF!</definedName>
    <definedName name="_______________________RR1" localSheetId="37">#REF!</definedName>
    <definedName name="_______________________RR1" localSheetId="55">#REF!</definedName>
    <definedName name="_______________________RR1">#REF!</definedName>
    <definedName name="_______________________RS1" localSheetId="51">#REF!</definedName>
    <definedName name="_______________________RS1" localSheetId="26">#REF!</definedName>
    <definedName name="_______________________RS1" localSheetId="28">#REF!</definedName>
    <definedName name="_______________________RS1" localSheetId="37">#REF!</definedName>
    <definedName name="_______________________RS1" localSheetId="55">#REF!</definedName>
    <definedName name="_______________________RS1">#REF!</definedName>
    <definedName name="_______________________RT1" localSheetId="51">#REF!</definedName>
    <definedName name="_______________________RT1" localSheetId="26">#REF!</definedName>
    <definedName name="_______________________RT1" localSheetId="28">#REF!</definedName>
    <definedName name="_______________________RT1" localSheetId="37">#REF!</definedName>
    <definedName name="_______________________RT1" localSheetId="55">#REF!</definedName>
    <definedName name="_______________________RT1">#REF!</definedName>
    <definedName name="______________________RA11" localSheetId="51">#REF!</definedName>
    <definedName name="______________________RA11" localSheetId="26">#REF!</definedName>
    <definedName name="______________________RA11" localSheetId="28">#REF!</definedName>
    <definedName name="______________________RA11" localSheetId="37">#REF!</definedName>
    <definedName name="______________________RA11" localSheetId="55">#REF!</definedName>
    <definedName name="______________________RA11">#REF!</definedName>
    <definedName name="______________________RA13" localSheetId="51">#REF!</definedName>
    <definedName name="______________________RA13" localSheetId="26">#REF!</definedName>
    <definedName name="______________________RA13" localSheetId="28">#REF!</definedName>
    <definedName name="______________________RA13" localSheetId="37">#REF!</definedName>
    <definedName name="______________________RA13" localSheetId="55">#REF!</definedName>
    <definedName name="______________________RA13">#REF!</definedName>
    <definedName name="______________________RA14" localSheetId="51">#REF!</definedName>
    <definedName name="______________________RA14" localSheetId="26">#REF!</definedName>
    <definedName name="______________________RA14" localSheetId="28">#REF!</definedName>
    <definedName name="______________________RA14" localSheetId="37">#REF!</definedName>
    <definedName name="______________________RA14" localSheetId="55">#REF!</definedName>
    <definedName name="______________________RA14">#REF!</definedName>
    <definedName name="______________________RA4" localSheetId="51">#REF!</definedName>
    <definedName name="______________________RA4" localSheetId="26">#REF!</definedName>
    <definedName name="______________________RA4" localSheetId="28">#REF!</definedName>
    <definedName name="______________________RA4" localSheetId="37">#REF!</definedName>
    <definedName name="______________________RA4" localSheetId="55">#REF!</definedName>
    <definedName name="______________________RA4">#REF!</definedName>
    <definedName name="______________________RA7" localSheetId="51">#REF!</definedName>
    <definedName name="______________________RA7" localSheetId="26">#REF!</definedName>
    <definedName name="______________________RA7" localSheetId="28">#REF!</definedName>
    <definedName name="______________________RA7" localSheetId="37">#REF!</definedName>
    <definedName name="______________________RA7" localSheetId="55">#REF!</definedName>
    <definedName name="______________________RA7">#REF!</definedName>
    <definedName name="______________________RA8" localSheetId="51">#REF!</definedName>
    <definedName name="______________________RA8" localSheetId="26">#REF!</definedName>
    <definedName name="______________________RA8" localSheetId="28">#REF!</definedName>
    <definedName name="______________________RA8" localSheetId="37">#REF!</definedName>
    <definedName name="______________________RA8" localSheetId="55">#REF!</definedName>
    <definedName name="______________________RA8">#REF!</definedName>
    <definedName name="______________________RA9" localSheetId="51">#REF!</definedName>
    <definedName name="______________________RA9" localSheetId="26">#REF!</definedName>
    <definedName name="______________________RA9" localSheetId="28">#REF!</definedName>
    <definedName name="______________________RA9" localSheetId="37">#REF!</definedName>
    <definedName name="______________________RA9" localSheetId="55">#REF!</definedName>
    <definedName name="______________________RA9">#REF!</definedName>
    <definedName name="______________________RB3" localSheetId="51">#REF!</definedName>
    <definedName name="______________________RB3" localSheetId="26">#REF!</definedName>
    <definedName name="______________________RB3" localSheetId="28">#REF!</definedName>
    <definedName name="______________________RB3" localSheetId="37">#REF!</definedName>
    <definedName name="______________________RB3" localSheetId="55">#REF!</definedName>
    <definedName name="______________________RB3">#REF!</definedName>
    <definedName name="______________________RB5" localSheetId="51">#REF!</definedName>
    <definedName name="______________________RB5" localSheetId="26">#REF!</definedName>
    <definedName name="______________________RB5" localSheetId="28">#REF!</definedName>
    <definedName name="______________________RB5" localSheetId="37">#REF!</definedName>
    <definedName name="______________________RB5" localSheetId="55">#REF!</definedName>
    <definedName name="______________________RB5">#REF!</definedName>
    <definedName name="______________________RD1" localSheetId="51">#REF!</definedName>
    <definedName name="______________________RD1" localSheetId="26">#REF!</definedName>
    <definedName name="______________________RD1" localSheetId="28">#REF!</definedName>
    <definedName name="______________________RD1" localSheetId="37">#REF!</definedName>
    <definedName name="______________________RD1" localSheetId="55">#REF!</definedName>
    <definedName name="______________________RD1">#REF!</definedName>
    <definedName name="______________________RE1" localSheetId="51">#REF!</definedName>
    <definedName name="______________________RE1" localSheetId="26">#REF!</definedName>
    <definedName name="______________________RE1" localSheetId="28">#REF!</definedName>
    <definedName name="______________________RE1" localSheetId="37">#REF!</definedName>
    <definedName name="______________________RE1" localSheetId="55">#REF!</definedName>
    <definedName name="______________________RE1">#REF!</definedName>
    <definedName name="______________________RF1" localSheetId="51">#REF!</definedName>
    <definedName name="______________________RF1" localSheetId="26">#REF!</definedName>
    <definedName name="______________________RF1" localSheetId="28">#REF!</definedName>
    <definedName name="______________________RF1" localSheetId="37">#REF!</definedName>
    <definedName name="______________________RF1" localSheetId="55">#REF!</definedName>
    <definedName name="______________________RF1">#REF!</definedName>
    <definedName name="______________________RG1" localSheetId="51">#REF!</definedName>
    <definedName name="______________________RG1" localSheetId="26">#REF!</definedName>
    <definedName name="______________________RG1" localSheetId="28">#REF!</definedName>
    <definedName name="______________________RG1" localSheetId="37">#REF!</definedName>
    <definedName name="______________________RG1" localSheetId="55">#REF!</definedName>
    <definedName name="______________________RG1">#REF!</definedName>
    <definedName name="______________________RG2" localSheetId="51">#REF!</definedName>
    <definedName name="______________________RG2" localSheetId="26">#REF!</definedName>
    <definedName name="______________________RG2" localSheetId="28">#REF!</definedName>
    <definedName name="______________________RG2" localSheetId="37">#REF!</definedName>
    <definedName name="______________________RG2" localSheetId="55">#REF!</definedName>
    <definedName name="______________________RG2">#REF!</definedName>
    <definedName name="______________________RI1" localSheetId="51">#REF!</definedName>
    <definedName name="______________________RI1" localSheetId="26">#REF!</definedName>
    <definedName name="______________________RI1" localSheetId="28">#REF!</definedName>
    <definedName name="______________________RI1" localSheetId="37">#REF!</definedName>
    <definedName name="______________________RI1" localSheetId="55">#REF!</definedName>
    <definedName name="______________________RI1">#REF!</definedName>
    <definedName name="______________________RJ1" localSheetId="51">#REF!</definedName>
    <definedName name="______________________RJ1" localSheetId="26">#REF!</definedName>
    <definedName name="______________________RJ1" localSheetId="28">#REF!</definedName>
    <definedName name="______________________RJ1" localSheetId="37">#REF!</definedName>
    <definedName name="______________________RJ1" localSheetId="55">#REF!</definedName>
    <definedName name="______________________RJ1">#REF!</definedName>
    <definedName name="______________________RK1" localSheetId="51">#REF!</definedName>
    <definedName name="______________________RK1" localSheetId="26">#REF!</definedName>
    <definedName name="______________________RK1" localSheetId="28">#REF!</definedName>
    <definedName name="______________________RK1" localSheetId="37">#REF!</definedName>
    <definedName name="______________________RK1" localSheetId="55">#REF!</definedName>
    <definedName name="______________________RK1">#REF!</definedName>
    <definedName name="______________________RL1" localSheetId="51">#REF!</definedName>
    <definedName name="______________________RL1" localSheetId="26">#REF!</definedName>
    <definedName name="______________________RL1" localSheetId="28">#REF!</definedName>
    <definedName name="______________________RL1" localSheetId="37">#REF!</definedName>
    <definedName name="______________________RL1" localSheetId="55">#REF!</definedName>
    <definedName name="______________________RL1">#REF!</definedName>
    <definedName name="______________________RM1" localSheetId="51">#REF!</definedName>
    <definedName name="______________________RM1" localSheetId="26">#REF!</definedName>
    <definedName name="______________________RM1" localSheetId="28">#REF!</definedName>
    <definedName name="______________________RM1" localSheetId="37">#REF!</definedName>
    <definedName name="______________________RM1" localSheetId="55">#REF!</definedName>
    <definedName name="______________________RM1">#REF!</definedName>
    <definedName name="______________________RN1" localSheetId="51">#REF!</definedName>
    <definedName name="______________________RN1" localSheetId="26">#REF!</definedName>
    <definedName name="______________________RN1" localSheetId="28">#REF!</definedName>
    <definedName name="______________________RN1" localSheetId="37">#REF!</definedName>
    <definedName name="______________________RN1" localSheetId="55">#REF!</definedName>
    <definedName name="______________________RN1">#REF!</definedName>
    <definedName name="______________________RO1" localSheetId="51">#REF!</definedName>
    <definedName name="______________________RO1" localSheetId="26">#REF!</definedName>
    <definedName name="______________________RO1" localSheetId="28">#REF!</definedName>
    <definedName name="______________________RO1" localSheetId="37">#REF!</definedName>
    <definedName name="______________________RO1" localSheetId="55">#REF!</definedName>
    <definedName name="______________________RO1">#REF!</definedName>
    <definedName name="______________________RP1" localSheetId="51">#REF!</definedName>
    <definedName name="______________________RP1" localSheetId="26">#REF!</definedName>
    <definedName name="______________________RP1" localSheetId="28">#REF!</definedName>
    <definedName name="______________________RP1" localSheetId="37">#REF!</definedName>
    <definedName name="______________________RP1" localSheetId="55">#REF!</definedName>
    <definedName name="______________________RP1">#REF!</definedName>
    <definedName name="______________________RQ1" localSheetId="51">#REF!</definedName>
    <definedName name="______________________RQ1" localSheetId="26">#REF!</definedName>
    <definedName name="______________________RQ1" localSheetId="28">#REF!</definedName>
    <definedName name="______________________RQ1" localSheetId="37">#REF!</definedName>
    <definedName name="______________________RQ1" localSheetId="55">#REF!</definedName>
    <definedName name="______________________RQ1">#REF!</definedName>
    <definedName name="______________________RR1" localSheetId="51">#REF!</definedName>
    <definedName name="______________________RR1" localSheetId="26">#REF!</definedName>
    <definedName name="______________________RR1" localSheetId="28">#REF!</definedName>
    <definedName name="______________________RR1" localSheetId="37">#REF!</definedName>
    <definedName name="______________________RR1" localSheetId="55">#REF!</definedName>
    <definedName name="______________________RR1">#REF!</definedName>
    <definedName name="______________________RS1" localSheetId="51">#REF!</definedName>
    <definedName name="______________________RS1" localSheetId="26">#REF!</definedName>
    <definedName name="______________________RS1" localSheetId="28">#REF!</definedName>
    <definedName name="______________________RS1" localSheetId="37">#REF!</definedName>
    <definedName name="______________________RS1" localSheetId="55">#REF!</definedName>
    <definedName name="______________________RS1">#REF!</definedName>
    <definedName name="______________________RT1" localSheetId="51">#REF!</definedName>
    <definedName name="______________________RT1" localSheetId="26">#REF!</definedName>
    <definedName name="______________________RT1" localSheetId="28">#REF!</definedName>
    <definedName name="______________________RT1" localSheetId="37">#REF!</definedName>
    <definedName name="______________________RT1" localSheetId="55">#REF!</definedName>
    <definedName name="______________________RT1">#REF!</definedName>
    <definedName name="_____________________RA11" localSheetId="51">#REF!</definedName>
    <definedName name="_____________________RA11" localSheetId="26">#REF!</definedName>
    <definedName name="_____________________RA11" localSheetId="28">#REF!</definedName>
    <definedName name="_____________________RA11" localSheetId="37">#REF!</definedName>
    <definedName name="_____________________RA11" localSheetId="55">#REF!</definedName>
    <definedName name="_____________________RA11">#REF!</definedName>
    <definedName name="_____________________RA13" localSheetId="51">#REF!</definedName>
    <definedName name="_____________________RA13" localSheetId="26">#REF!</definedName>
    <definedName name="_____________________RA13" localSheetId="28">#REF!</definedName>
    <definedName name="_____________________RA13" localSheetId="37">#REF!</definedName>
    <definedName name="_____________________RA13" localSheetId="55">#REF!</definedName>
    <definedName name="_____________________RA13">#REF!</definedName>
    <definedName name="_____________________RA14" localSheetId="51">#REF!</definedName>
    <definedName name="_____________________RA14" localSheetId="26">#REF!</definedName>
    <definedName name="_____________________RA14" localSheetId="28">#REF!</definedName>
    <definedName name="_____________________RA14" localSheetId="37">#REF!</definedName>
    <definedName name="_____________________RA14" localSheetId="55">#REF!</definedName>
    <definedName name="_____________________RA14">#REF!</definedName>
    <definedName name="_____________________RA4" localSheetId="51">#REF!</definedName>
    <definedName name="_____________________RA4" localSheetId="26">#REF!</definedName>
    <definedName name="_____________________RA4" localSheetId="28">#REF!</definedName>
    <definedName name="_____________________RA4" localSheetId="37">#REF!</definedName>
    <definedName name="_____________________RA4" localSheetId="55">#REF!</definedName>
    <definedName name="_____________________RA4">#REF!</definedName>
    <definedName name="_____________________RA7" localSheetId="51">#REF!</definedName>
    <definedName name="_____________________RA7" localSheetId="26">#REF!</definedName>
    <definedName name="_____________________RA7" localSheetId="28">#REF!</definedName>
    <definedName name="_____________________RA7" localSheetId="37">#REF!</definedName>
    <definedName name="_____________________RA7" localSheetId="55">#REF!</definedName>
    <definedName name="_____________________RA7">#REF!</definedName>
    <definedName name="_____________________RA8" localSheetId="51">#REF!</definedName>
    <definedName name="_____________________RA8" localSheetId="26">#REF!</definedName>
    <definedName name="_____________________RA8" localSheetId="28">#REF!</definedName>
    <definedName name="_____________________RA8" localSheetId="37">#REF!</definedName>
    <definedName name="_____________________RA8" localSheetId="55">#REF!</definedName>
    <definedName name="_____________________RA8">#REF!</definedName>
    <definedName name="_____________________RA9" localSheetId="51">#REF!</definedName>
    <definedName name="_____________________RA9" localSheetId="26">#REF!</definedName>
    <definedName name="_____________________RA9" localSheetId="28">#REF!</definedName>
    <definedName name="_____________________RA9" localSheetId="37">#REF!</definedName>
    <definedName name="_____________________RA9" localSheetId="55">#REF!</definedName>
    <definedName name="_____________________RA9">#REF!</definedName>
    <definedName name="_____________________RB3" localSheetId="51">#REF!</definedName>
    <definedName name="_____________________RB3" localSheetId="26">#REF!</definedName>
    <definedName name="_____________________RB3" localSheetId="28">#REF!</definedName>
    <definedName name="_____________________RB3" localSheetId="37">#REF!</definedName>
    <definedName name="_____________________RB3" localSheetId="55">#REF!</definedName>
    <definedName name="_____________________RB3">#REF!</definedName>
    <definedName name="_____________________RB5" localSheetId="51">#REF!</definedName>
    <definedName name="_____________________RB5" localSheetId="26">#REF!</definedName>
    <definedName name="_____________________RB5" localSheetId="28">#REF!</definedName>
    <definedName name="_____________________RB5" localSheetId="37">#REF!</definedName>
    <definedName name="_____________________RB5" localSheetId="55">#REF!</definedName>
    <definedName name="_____________________RB5">#REF!</definedName>
    <definedName name="_____________________RD1" localSheetId="51">#REF!</definedName>
    <definedName name="_____________________RD1" localSheetId="26">#REF!</definedName>
    <definedName name="_____________________RD1" localSheetId="28">#REF!</definedName>
    <definedName name="_____________________RD1" localSheetId="37">#REF!</definedName>
    <definedName name="_____________________RD1" localSheetId="55">#REF!</definedName>
    <definedName name="_____________________RD1">#REF!</definedName>
    <definedName name="_____________________RE1" localSheetId="51">#REF!</definedName>
    <definedName name="_____________________RE1" localSheetId="26">#REF!</definedName>
    <definedName name="_____________________RE1" localSheetId="28">#REF!</definedName>
    <definedName name="_____________________RE1" localSheetId="37">#REF!</definedName>
    <definedName name="_____________________RE1" localSheetId="55">#REF!</definedName>
    <definedName name="_____________________RE1">#REF!</definedName>
    <definedName name="_____________________RF1" localSheetId="51">#REF!</definedName>
    <definedName name="_____________________RF1" localSheetId="26">#REF!</definedName>
    <definedName name="_____________________RF1" localSheetId="28">#REF!</definedName>
    <definedName name="_____________________RF1" localSheetId="37">#REF!</definedName>
    <definedName name="_____________________RF1" localSheetId="55">#REF!</definedName>
    <definedName name="_____________________RF1">#REF!</definedName>
    <definedName name="_____________________RG1" localSheetId="51">#REF!</definedName>
    <definedName name="_____________________RG1" localSheetId="26">#REF!</definedName>
    <definedName name="_____________________RG1" localSheetId="28">#REF!</definedName>
    <definedName name="_____________________RG1" localSheetId="37">#REF!</definedName>
    <definedName name="_____________________RG1" localSheetId="55">#REF!</definedName>
    <definedName name="_____________________RG1">#REF!</definedName>
    <definedName name="_____________________RG2" localSheetId="51">#REF!</definedName>
    <definedName name="_____________________RG2" localSheetId="26">#REF!</definedName>
    <definedName name="_____________________RG2" localSheetId="28">#REF!</definedName>
    <definedName name="_____________________RG2" localSheetId="37">#REF!</definedName>
    <definedName name="_____________________RG2" localSheetId="55">#REF!</definedName>
    <definedName name="_____________________RG2">#REF!</definedName>
    <definedName name="_____________________RI1" localSheetId="51">#REF!</definedName>
    <definedName name="_____________________RI1" localSheetId="26">#REF!</definedName>
    <definedName name="_____________________RI1" localSheetId="28">#REF!</definedName>
    <definedName name="_____________________RI1" localSheetId="37">#REF!</definedName>
    <definedName name="_____________________RI1" localSheetId="55">#REF!</definedName>
    <definedName name="_____________________RI1">#REF!</definedName>
    <definedName name="_____________________RJ1" localSheetId="51">#REF!</definedName>
    <definedName name="_____________________RJ1" localSheetId="26">#REF!</definedName>
    <definedName name="_____________________RJ1" localSheetId="28">#REF!</definedName>
    <definedName name="_____________________RJ1" localSheetId="37">#REF!</definedName>
    <definedName name="_____________________RJ1" localSheetId="55">#REF!</definedName>
    <definedName name="_____________________RJ1">#REF!</definedName>
    <definedName name="_____________________RK1" localSheetId="51">#REF!</definedName>
    <definedName name="_____________________RK1" localSheetId="26">#REF!</definedName>
    <definedName name="_____________________RK1" localSheetId="28">#REF!</definedName>
    <definedName name="_____________________RK1" localSheetId="37">#REF!</definedName>
    <definedName name="_____________________RK1" localSheetId="55">#REF!</definedName>
    <definedName name="_____________________RK1">#REF!</definedName>
    <definedName name="_____________________RL1" localSheetId="51">#REF!</definedName>
    <definedName name="_____________________RL1" localSheetId="26">#REF!</definedName>
    <definedName name="_____________________RL1" localSheetId="28">#REF!</definedName>
    <definedName name="_____________________RL1" localSheetId="37">#REF!</definedName>
    <definedName name="_____________________RL1" localSheetId="55">#REF!</definedName>
    <definedName name="_____________________RL1">#REF!</definedName>
    <definedName name="_____________________RM1" localSheetId="51">#REF!</definedName>
    <definedName name="_____________________RM1" localSheetId="26">#REF!</definedName>
    <definedName name="_____________________RM1" localSheetId="28">#REF!</definedName>
    <definedName name="_____________________RM1" localSheetId="37">#REF!</definedName>
    <definedName name="_____________________RM1" localSheetId="55">#REF!</definedName>
    <definedName name="_____________________RM1">#REF!</definedName>
    <definedName name="_____________________RN1" localSheetId="51">#REF!</definedName>
    <definedName name="_____________________RN1" localSheetId="26">#REF!</definedName>
    <definedName name="_____________________RN1" localSheetId="28">#REF!</definedName>
    <definedName name="_____________________RN1" localSheetId="37">#REF!</definedName>
    <definedName name="_____________________RN1" localSheetId="55">#REF!</definedName>
    <definedName name="_____________________RN1">#REF!</definedName>
    <definedName name="_____________________RO1" localSheetId="51">#REF!</definedName>
    <definedName name="_____________________RO1" localSheetId="26">#REF!</definedName>
    <definedName name="_____________________RO1" localSheetId="28">#REF!</definedName>
    <definedName name="_____________________RO1" localSheetId="37">#REF!</definedName>
    <definedName name="_____________________RO1" localSheetId="55">#REF!</definedName>
    <definedName name="_____________________RO1">#REF!</definedName>
    <definedName name="_____________________RP1" localSheetId="51">#REF!</definedName>
    <definedName name="_____________________RP1" localSheetId="26">#REF!</definedName>
    <definedName name="_____________________RP1" localSheetId="28">#REF!</definedName>
    <definedName name="_____________________RP1" localSheetId="37">#REF!</definedName>
    <definedName name="_____________________RP1" localSheetId="55">#REF!</definedName>
    <definedName name="_____________________RP1">#REF!</definedName>
    <definedName name="_____________________RQ1" localSheetId="51">#REF!</definedName>
    <definedName name="_____________________RQ1" localSheetId="26">#REF!</definedName>
    <definedName name="_____________________RQ1" localSheetId="28">#REF!</definedName>
    <definedName name="_____________________RQ1" localSheetId="37">#REF!</definedName>
    <definedName name="_____________________RQ1" localSheetId="55">#REF!</definedName>
    <definedName name="_____________________RQ1">#REF!</definedName>
    <definedName name="_____________________RR1" localSheetId="51">#REF!</definedName>
    <definedName name="_____________________RR1" localSheetId="26">#REF!</definedName>
    <definedName name="_____________________RR1" localSheetId="28">#REF!</definedName>
    <definedName name="_____________________RR1" localSheetId="37">#REF!</definedName>
    <definedName name="_____________________RR1" localSheetId="55">#REF!</definedName>
    <definedName name="_____________________RR1">#REF!</definedName>
    <definedName name="_____________________RS1" localSheetId="51">#REF!</definedName>
    <definedName name="_____________________RS1" localSheetId="26">#REF!</definedName>
    <definedName name="_____________________RS1" localSheetId="28">#REF!</definedName>
    <definedName name="_____________________RS1" localSheetId="37">#REF!</definedName>
    <definedName name="_____________________RS1" localSheetId="55">#REF!</definedName>
    <definedName name="_____________________RS1">#REF!</definedName>
    <definedName name="_____________________RT1" localSheetId="51">#REF!</definedName>
    <definedName name="_____________________RT1" localSheetId="26">#REF!</definedName>
    <definedName name="_____________________RT1" localSheetId="28">#REF!</definedName>
    <definedName name="_____________________RT1" localSheetId="37">#REF!</definedName>
    <definedName name="_____________________RT1" localSheetId="55">#REF!</definedName>
    <definedName name="_____________________RT1">#REF!</definedName>
    <definedName name="____________________PST3">[5]Sheet1!$A$5:$C$31</definedName>
    <definedName name="____________________RA11" localSheetId="51">#REF!</definedName>
    <definedName name="____________________RA11" localSheetId="26">#REF!</definedName>
    <definedName name="____________________RA11" localSheetId="28">#REF!</definedName>
    <definedName name="____________________RA11" localSheetId="37">#REF!</definedName>
    <definedName name="____________________RA11" localSheetId="55">#REF!</definedName>
    <definedName name="____________________RA11">#REF!</definedName>
    <definedName name="____________________RA13" localSheetId="51">#REF!</definedName>
    <definedName name="____________________RA13" localSheetId="26">#REF!</definedName>
    <definedName name="____________________RA13" localSheetId="28">#REF!</definedName>
    <definedName name="____________________RA13" localSheetId="37">#REF!</definedName>
    <definedName name="____________________RA13" localSheetId="55">#REF!</definedName>
    <definedName name="____________________RA13">#REF!</definedName>
    <definedName name="____________________RA14" localSheetId="51">#REF!</definedName>
    <definedName name="____________________RA14" localSheetId="26">#REF!</definedName>
    <definedName name="____________________RA14" localSheetId="28">#REF!</definedName>
    <definedName name="____________________RA14" localSheetId="37">#REF!</definedName>
    <definedName name="____________________RA14" localSheetId="55">#REF!</definedName>
    <definedName name="____________________RA14">#REF!</definedName>
    <definedName name="____________________RA4" localSheetId="51">#REF!</definedName>
    <definedName name="____________________RA4" localSheetId="26">#REF!</definedName>
    <definedName name="____________________RA4" localSheetId="28">#REF!</definedName>
    <definedName name="____________________RA4" localSheetId="37">#REF!</definedName>
    <definedName name="____________________RA4" localSheetId="55">#REF!</definedName>
    <definedName name="____________________RA4">#REF!</definedName>
    <definedName name="____________________RA7" localSheetId="51">#REF!</definedName>
    <definedName name="____________________RA7" localSheetId="26">#REF!</definedName>
    <definedName name="____________________RA7" localSheetId="28">#REF!</definedName>
    <definedName name="____________________RA7" localSheetId="37">#REF!</definedName>
    <definedName name="____________________RA7" localSheetId="55">#REF!</definedName>
    <definedName name="____________________RA7">#REF!</definedName>
    <definedName name="____________________RA8" localSheetId="51">#REF!</definedName>
    <definedName name="____________________RA8" localSheetId="26">#REF!</definedName>
    <definedName name="____________________RA8" localSheetId="28">#REF!</definedName>
    <definedName name="____________________RA8" localSheetId="37">#REF!</definedName>
    <definedName name="____________________RA8" localSheetId="55">#REF!</definedName>
    <definedName name="____________________RA8">#REF!</definedName>
    <definedName name="____________________RA9" localSheetId="51">#REF!</definedName>
    <definedName name="____________________RA9" localSheetId="26">#REF!</definedName>
    <definedName name="____________________RA9" localSheetId="28">#REF!</definedName>
    <definedName name="____________________RA9" localSheetId="37">#REF!</definedName>
    <definedName name="____________________RA9" localSheetId="55">#REF!</definedName>
    <definedName name="____________________RA9">#REF!</definedName>
    <definedName name="____________________RB3" localSheetId="51">#REF!</definedName>
    <definedName name="____________________RB3" localSheetId="26">#REF!</definedName>
    <definedName name="____________________RB3" localSheetId="28">#REF!</definedName>
    <definedName name="____________________RB3" localSheetId="37">#REF!</definedName>
    <definedName name="____________________RB3" localSheetId="55">#REF!</definedName>
    <definedName name="____________________RB3">#REF!</definedName>
    <definedName name="____________________RB5" localSheetId="51">#REF!</definedName>
    <definedName name="____________________RB5" localSheetId="26">#REF!</definedName>
    <definedName name="____________________RB5" localSheetId="28">#REF!</definedName>
    <definedName name="____________________RB5" localSheetId="37">#REF!</definedName>
    <definedName name="____________________RB5" localSheetId="55">#REF!</definedName>
    <definedName name="____________________RB5">#REF!</definedName>
    <definedName name="____________________RD1" localSheetId="51">#REF!</definedName>
    <definedName name="____________________RD1" localSheetId="26">#REF!</definedName>
    <definedName name="____________________RD1" localSheetId="28">#REF!</definedName>
    <definedName name="____________________RD1" localSheetId="37">#REF!</definedName>
    <definedName name="____________________RD1" localSheetId="55">#REF!</definedName>
    <definedName name="____________________RD1">#REF!</definedName>
    <definedName name="____________________RE1" localSheetId="51">#REF!</definedName>
    <definedName name="____________________RE1" localSheetId="26">#REF!</definedName>
    <definedName name="____________________RE1" localSheetId="28">#REF!</definedName>
    <definedName name="____________________RE1" localSheetId="37">#REF!</definedName>
    <definedName name="____________________RE1" localSheetId="55">#REF!</definedName>
    <definedName name="____________________RE1">#REF!</definedName>
    <definedName name="____________________RF1" localSheetId="51">#REF!</definedName>
    <definedName name="____________________RF1" localSheetId="26">#REF!</definedName>
    <definedName name="____________________RF1" localSheetId="28">#REF!</definedName>
    <definedName name="____________________RF1" localSheetId="37">#REF!</definedName>
    <definedName name="____________________RF1" localSheetId="55">#REF!</definedName>
    <definedName name="____________________RF1">#REF!</definedName>
    <definedName name="____________________RG1" localSheetId="51">#REF!</definedName>
    <definedName name="____________________RG1" localSheetId="26">#REF!</definedName>
    <definedName name="____________________RG1" localSheetId="28">#REF!</definedName>
    <definedName name="____________________RG1" localSheetId="37">#REF!</definedName>
    <definedName name="____________________RG1" localSheetId="55">#REF!</definedName>
    <definedName name="____________________RG1">#REF!</definedName>
    <definedName name="____________________RG2" localSheetId="51">#REF!</definedName>
    <definedName name="____________________RG2" localSheetId="26">#REF!</definedName>
    <definedName name="____________________RG2" localSheetId="28">#REF!</definedName>
    <definedName name="____________________RG2" localSheetId="37">#REF!</definedName>
    <definedName name="____________________RG2" localSheetId="55">#REF!</definedName>
    <definedName name="____________________RG2">#REF!</definedName>
    <definedName name="____________________RI1" localSheetId="51">#REF!</definedName>
    <definedName name="____________________RI1" localSheetId="26">#REF!</definedName>
    <definedName name="____________________RI1" localSheetId="28">#REF!</definedName>
    <definedName name="____________________RI1" localSheetId="37">#REF!</definedName>
    <definedName name="____________________RI1" localSheetId="55">#REF!</definedName>
    <definedName name="____________________RI1">#REF!</definedName>
    <definedName name="____________________RJ1" localSheetId="51">#REF!</definedName>
    <definedName name="____________________RJ1" localSheetId="26">#REF!</definedName>
    <definedName name="____________________RJ1" localSheetId="28">#REF!</definedName>
    <definedName name="____________________RJ1" localSheetId="37">#REF!</definedName>
    <definedName name="____________________RJ1" localSheetId="55">#REF!</definedName>
    <definedName name="____________________RJ1">#REF!</definedName>
    <definedName name="____________________RK1" localSheetId="51">#REF!</definedName>
    <definedName name="____________________RK1" localSheetId="26">#REF!</definedName>
    <definedName name="____________________RK1" localSheetId="28">#REF!</definedName>
    <definedName name="____________________RK1" localSheetId="37">#REF!</definedName>
    <definedName name="____________________RK1" localSheetId="55">#REF!</definedName>
    <definedName name="____________________RK1">#REF!</definedName>
    <definedName name="____________________RL1" localSheetId="51">#REF!</definedName>
    <definedName name="____________________RL1" localSheetId="26">#REF!</definedName>
    <definedName name="____________________RL1" localSheetId="28">#REF!</definedName>
    <definedName name="____________________RL1" localSheetId="37">#REF!</definedName>
    <definedName name="____________________RL1" localSheetId="55">#REF!</definedName>
    <definedName name="____________________RL1">#REF!</definedName>
    <definedName name="____________________RM1" localSheetId="51">#REF!</definedName>
    <definedName name="____________________RM1" localSheetId="26">#REF!</definedName>
    <definedName name="____________________RM1" localSheetId="28">#REF!</definedName>
    <definedName name="____________________RM1" localSheetId="37">#REF!</definedName>
    <definedName name="____________________RM1" localSheetId="55">#REF!</definedName>
    <definedName name="____________________RM1">#REF!</definedName>
    <definedName name="____________________RN1" localSheetId="51">#REF!</definedName>
    <definedName name="____________________RN1" localSheetId="26">#REF!</definedName>
    <definedName name="____________________RN1" localSheetId="28">#REF!</definedName>
    <definedName name="____________________RN1" localSheetId="37">#REF!</definedName>
    <definedName name="____________________RN1" localSheetId="55">#REF!</definedName>
    <definedName name="____________________RN1">#REF!</definedName>
    <definedName name="____________________RO1" localSheetId="51">#REF!</definedName>
    <definedName name="____________________RO1" localSheetId="26">#REF!</definedName>
    <definedName name="____________________RO1" localSheetId="28">#REF!</definedName>
    <definedName name="____________________RO1" localSheetId="37">#REF!</definedName>
    <definedName name="____________________RO1" localSheetId="55">#REF!</definedName>
    <definedName name="____________________RO1">#REF!</definedName>
    <definedName name="____________________RP1" localSheetId="51">#REF!</definedName>
    <definedName name="____________________RP1" localSheetId="26">#REF!</definedName>
    <definedName name="____________________RP1" localSheetId="28">#REF!</definedName>
    <definedName name="____________________RP1" localSheetId="37">#REF!</definedName>
    <definedName name="____________________RP1" localSheetId="55">#REF!</definedName>
    <definedName name="____________________RP1">#REF!</definedName>
    <definedName name="____________________RQ1" localSheetId="51">#REF!</definedName>
    <definedName name="____________________RQ1" localSheetId="26">#REF!</definedName>
    <definedName name="____________________RQ1" localSheetId="28">#REF!</definedName>
    <definedName name="____________________RQ1" localSheetId="37">#REF!</definedName>
    <definedName name="____________________RQ1" localSheetId="55">#REF!</definedName>
    <definedName name="____________________RQ1">#REF!</definedName>
    <definedName name="____________________RR1" localSheetId="51">#REF!</definedName>
    <definedName name="____________________RR1" localSheetId="26">#REF!</definedName>
    <definedName name="____________________RR1" localSheetId="28">#REF!</definedName>
    <definedName name="____________________RR1" localSheetId="37">#REF!</definedName>
    <definedName name="____________________RR1" localSheetId="55">#REF!</definedName>
    <definedName name="____________________RR1">#REF!</definedName>
    <definedName name="____________________RS1" localSheetId="51">#REF!</definedName>
    <definedName name="____________________RS1" localSheetId="26">#REF!</definedName>
    <definedName name="____________________RS1" localSheetId="28">#REF!</definedName>
    <definedName name="____________________RS1" localSheetId="37">#REF!</definedName>
    <definedName name="____________________RS1" localSheetId="55">#REF!</definedName>
    <definedName name="____________________RS1">#REF!</definedName>
    <definedName name="____________________RT1" localSheetId="51">#REF!</definedName>
    <definedName name="____________________RT1" localSheetId="26">#REF!</definedName>
    <definedName name="____________________RT1" localSheetId="28">#REF!</definedName>
    <definedName name="____________________RT1" localSheetId="37">#REF!</definedName>
    <definedName name="____________________RT1" localSheetId="55">#REF!</definedName>
    <definedName name="____________________RT1">#REF!</definedName>
    <definedName name="___________________PPK3">[6]Sheet1!$E$5:$G$15</definedName>
    <definedName name="___________________PPK4">[6]Sheet1!$A$5:$C$31</definedName>
    <definedName name="___________________PRO1">'[7]Rumus Prosesing'!$J$6:$K$30</definedName>
    <definedName name="___________________PST2">[6]Sheet1!$A$5:$C$31</definedName>
    <definedName name="___________________PST3">[5]Sheet1!$A$5:$C$31</definedName>
    <definedName name="___________________RA11" localSheetId="51">#REF!</definedName>
    <definedName name="___________________RA11" localSheetId="26">#REF!</definedName>
    <definedName name="___________________RA11" localSheetId="28">#REF!</definedName>
    <definedName name="___________________RA11" localSheetId="37">#REF!</definedName>
    <definedName name="___________________RA11" localSheetId="55">#REF!</definedName>
    <definedName name="___________________RA11">#REF!</definedName>
    <definedName name="___________________RA13" localSheetId="51">#REF!</definedName>
    <definedName name="___________________RA13" localSheetId="26">#REF!</definedName>
    <definedName name="___________________RA13" localSheetId="28">#REF!</definedName>
    <definedName name="___________________RA13" localSheetId="37">#REF!</definedName>
    <definedName name="___________________RA13" localSheetId="55">#REF!</definedName>
    <definedName name="___________________RA13">#REF!</definedName>
    <definedName name="___________________RA14" localSheetId="51">#REF!</definedName>
    <definedName name="___________________RA14" localSheetId="26">#REF!</definedName>
    <definedName name="___________________RA14" localSheetId="28">#REF!</definedName>
    <definedName name="___________________RA14" localSheetId="37">#REF!</definedName>
    <definedName name="___________________RA14" localSheetId="55">#REF!</definedName>
    <definedName name="___________________RA14">#REF!</definedName>
    <definedName name="___________________RA4" localSheetId="51">#REF!</definedName>
    <definedName name="___________________RA4" localSheetId="26">#REF!</definedName>
    <definedName name="___________________RA4" localSheetId="28">#REF!</definedName>
    <definedName name="___________________RA4" localSheetId="37">#REF!</definedName>
    <definedName name="___________________RA4" localSheetId="55">#REF!</definedName>
    <definedName name="___________________RA4">#REF!</definedName>
    <definedName name="___________________RA7" localSheetId="51">#REF!</definedName>
    <definedName name="___________________RA7" localSheetId="26">#REF!</definedName>
    <definedName name="___________________RA7" localSheetId="28">#REF!</definedName>
    <definedName name="___________________RA7" localSheetId="37">#REF!</definedName>
    <definedName name="___________________RA7" localSheetId="55">#REF!</definedName>
    <definedName name="___________________RA7">#REF!</definedName>
    <definedName name="___________________RA8" localSheetId="51">#REF!</definedName>
    <definedName name="___________________RA8" localSheetId="26">#REF!</definedName>
    <definedName name="___________________RA8" localSheetId="28">#REF!</definedName>
    <definedName name="___________________RA8" localSheetId="37">#REF!</definedName>
    <definedName name="___________________RA8" localSheetId="55">#REF!</definedName>
    <definedName name="___________________RA8">#REF!</definedName>
    <definedName name="___________________RA9" localSheetId="51">#REF!</definedName>
    <definedName name="___________________RA9" localSheetId="26">#REF!</definedName>
    <definedName name="___________________RA9" localSheetId="28">#REF!</definedName>
    <definedName name="___________________RA9" localSheetId="37">#REF!</definedName>
    <definedName name="___________________RA9" localSheetId="55">#REF!</definedName>
    <definedName name="___________________RA9">#REF!</definedName>
    <definedName name="___________________RB3" localSheetId="51">#REF!</definedName>
    <definedName name="___________________RB3" localSheetId="26">#REF!</definedName>
    <definedName name="___________________RB3" localSheetId="28">#REF!</definedName>
    <definedName name="___________________RB3" localSheetId="37">#REF!</definedName>
    <definedName name="___________________RB3" localSheetId="55">#REF!</definedName>
    <definedName name="___________________RB3">#REF!</definedName>
    <definedName name="___________________RB5" localSheetId="51">#REF!</definedName>
    <definedName name="___________________RB5" localSheetId="26">#REF!</definedName>
    <definedName name="___________________RB5" localSheetId="28">#REF!</definedName>
    <definedName name="___________________RB5" localSheetId="37">#REF!</definedName>
    <definedName name="___________________RB5" localSheetId="55">#REF!</definedName>
    <definedName name="___________________RB5">#REF!</definedName>
    <definedName name="___________________RD1" localSheetId="51">#REF!</definedName>
    <definedName name="___________________RD1" localSheetId="26">#REF!</definedName>
    <definedName name="___________________RD1" localSheetId="28">#REF!</definedName>
    <definedName name="___________________RD1" localSheetId="37">#REF!</definedName>
    <definedName name="___________________RD1" localSheetId="55">#REF!</definedName>
    <definedName name="___________________RD1">#REF!</definedName>
    <definedName name="___________________RE1" localSheetId="51">#REF!</definedName>
    <definedName name="___________________RE1" localSheetId="26">#REF!</definedName>
    <definedName name="___________________RE1" localSheetId="28">#REF!</definedName>
    <definedName name="___________________RE1" localSheetId="37">#REF!</definedName>
    <definedName name="___________________RE1" localSheetId="55">#REF!</definedName>
    <definedName name="___________________RE1">#REF!</definedName>
    <definedName name="___________________RF1" localSheetId="51">#REF!</definedName>
    <definedName name="___________________RF1" localSheetId="26">#REF!</definedName>
    <definedName name="___________________RF1" localSheetId="28">#REF!</definedName>
    <definedName name="___________________RF1" localSheetId="37">#REF!</definedName>
    <definedName name="___________________RF1" localSheetId="55">#REF!</definedName>
    <definedName name="___________________RF1">#REF!</definedName>
    <definedName name="___________________RG1" localSheetId="51">#REF!</definedName>
    <definedName name="___________________RG1" localSheetId="26">#REF!</definedName>
    <definedName name="___________________RG1" localSheetId="28">#REF!</definedName>
    <definedName name="___________________RG1" localSheetId="37">#REF!</definedName>
    <definedName name="___________________RG1" localSheetId="55">#REF!</definedName>
    <definedName name="___________________RG1">#REF!</definedName>
    <definedName name="___________________RG2" localSheetId="51">#REF!</definedName>
    <definedName name="___________________RG2" localSheetId="26">#REF!</definedName>
    <definedName name="___________________RG2" localSheetId="28">#REF!</definedName>
    <definedName name="___________________RG2" localSheetId="37">#REF!</definedName>
    <definedName name="___________________RG2" localSheetId="55">#REF!</definedName>
    <definedName name="___________________RG2">#REF!</definedName>
    <definedName name="___________________RI1" localSheetId="51">#REF!</definedName>
    <definedName name="___________________RI1" localSheetId="26">#REF!</definedName>
    <definedName name="___________________RI1" localSheetId="28">#REF!</definedName>
    <definedName name="___________________RI1" localSheetId="37">#REF!</definedName>
    <definedName name="___________________RI1" localSheetId="55">#REF!</definedName>
    <definedName name="___________________RI1">#REF!</definedName>
    <definedName name="___________________RJ1" localSheetId="51">#REF!</definedName>
    <definedName name="___________________RJ1" localSheetId="26">#REF!</definedName>
    <definedName name="___________________RJ1" localSheetId="28">#REF!</definedName>
    <definedName name="___________________RJ1" localSheetId="37">#REF!</definedName>
    <definedName name="___________________RJ1" localSheetId="55">#REF!</definedName>
    <definedName name="___________________RJ1">#REF!</definedName>
    <definedName name="___________________RK1" localSheetId="51">#REF!</definedName>
    <definedName name="___________________RK1" localSheetId="26">#REF!</definedName>
    <definedName name="___________________RK1" localSheetId="28">#REF!</definedName>
    <definedName name="___________________RK1" localSheetId="37">#REF!</definedName>
    <definedName name="___________________RK1" localSheetId="55">#REF!</definedName>
    <definedName name="___________________RK1">#REF!</definedName>
    <definedName name="___________________RL1" localSheetId="51">#REF!</definedName>
    <definedName name="___________________RL1" localSheetId="26">#REF!</definedName>
    <definedName name="___________________RL1" localSheetId="28">#REF!</definedName>
    <definedName name="___________________RL1" localSheetId="37">#REF!</definedName>
    <definedName name="___________________RL1" localSheetId="55">#REF!</definedName>
    <definedName name="___________________RL1">#REF!</definedName>
    <definedName name="___________________RM1" localSheetId="51">#REF!</definedName>
    <definedName name="___________________RM1" localSheetId="26">#REF!</definedName>
    <definedName name="___________________RM1" localSheetId="28">#REF!</definedName>
    <definedName name="___________________RM1" localSheetId="37">#REF!</definedName>
    <definedName name="___________________RM1" localSheetId="55">#REF!</definedName>
    <definedName name="___________________RM1">#REF!</definedName>
    <definedName name="___________________RN1" localSheetId="51">#REF!</definedName>
    <definedName name="___________________RN1" localSheetId="26">#REF!</definedName>
    <definedName name="___________________RN1" localSheetId="28">#REF!</definedName>
    <definedName name="___________________RN1" localSheetId="37">#REF!</definedName>
    <definedName name="___________________RN1" localSheetId="55">#REF!</definedName>
    <definedName name="___________________RN1">#REF!</definedName>
    <definedName name="___________________RO1" localSheetId="51">#REF!</definedName>
    <definedName name="___________________RO1" localSheetId="26">#REF!</definedName>
    <definedName name="___________________RO1" localSheetId="28">#REF!</definedName>
    <definedName name="___________________RO1" localSheetId="37">#REF!</definedName>
    <definedName name="___________________RO1" localSheetId="55">#REF!</definedName>
    <definedName name="___________________RO1">#REF!</definedName>
    <definedName name="___________________RP1" localSheetId="51">#REF!</definedName>
    <definedName name="___________________RP1" localSheetId="26">#REF!</definedName>
    <definedName name="___________________RP1" localSheetId="28">#REF!</definedName>
    <definedName name="___________________RP1" localSheetId="37">#REF!</definedName>
    <definedName name="___________________RP1" localSheetId="55">#REF!</definedName>
    <definedName name="___________________RP1">#REF!</definedName>
    <definedName name="___________________RQ1" localSheetId="51">#REF!</definedName>
    <definedName name="___________________RQ1" localSheetId="26">#REF!</definedName>
    <definedName name="___________________RQ1" localSheetId="28">#REF!</definedName>
    <definedName name="___________________RQ1" localSheetId="37">#REF!</definedName>
    <definedName name="___________________RQ1" localSheetId="55">#REF!</definedName>
    <definedName name="___________________RQ1">#REF!</definedName>
    <definedName name="___________________RR1" localSheetId="51">#REF!</definedName>
    <definedName name="___________________RR1" localSheetId="26">#REF!</definedName>
    <definedName name="___________________RR1" localSheetId="28">#REF!</definedName>
    <definedName name="___________________RR1" localSheetId="37">#REF!</definedName>
    <definedName name="___________________RR1" localSheetId="55">#REF!</definedName>
    <definedName name="___________________RR1">#REF!</definedName>
    <definedName name="___________________RS1" localSheetId="51">#REF!</definedName>
    <definedName name="___________________RS1" localSheetId="26">#REF!</definedName>
    <definedName name="___________________RS1" localSheetId="28">#REF!</definedName>
    <definedName name="___________________RS1" localSheetId="37">#REF!</definedName>
    <definedName name="___________________RS1" localSheetId="55">#REF!</definedName>
    <definedName name="___________________RS1">#REF!</definedName>
    <definedName name="___________________RT1" localSheetId="51">#REF!</definedName>
    <definedName name="___________________RT1" localSheetId="26">#REF!</definedName>
    <definedName name="___________________RT1" localSheetId="28">#REF!</definedName>
    <definedName name="___________________RT1" localSheetId="37">#REF!</definedName>
    <definedName name="___________________RT1" localSheetId="55">#REF!</definedName>
    <definedName name="___________________RT1">#REF!</definedName>
    <definedName name="__________________PPK3">[6]Sheet1!$E$5:$G$15</definedName>
    <definedName name="__________________PPK4">[6]Sheet1!$A$5:$C$31</definedName>
    <definedName name="__________________PRO1">'[7]Rumus Prosesing'!$J$6:$K$30</definedName>
    <definedName name="__________________PST2">[6]Sheet1!$A$5:$C$31</definedName>
    <definedName name="__________________PST3">[5]Sheet1!$A$5:$C$31</definedName>
    <definedName name="__________________RA11" localSheetId="51">#REF!</definedName>
    <definedName name="__________________RA11" localSheetId="26">#REF!</definedName>
    <definedName name="__________________RA11" localSheetId="28">#REF!</definedName>
    <definedName name="__________________RA11" localSheetId="37">#REF!</definedName>
    <definedName name="__________________RA11" localSheetId="55">#REF!</definedName>
    <definedName name="__________________RA11">#REF!</definedName>
    <definedName name="__________________RA13" localSheetId="51">#REF!</definedName>
    <definedName name="__________________RA13" localSheetId="26">#REF!</definedName>
    <definedName name="__________________RA13" localSheetId="28">#REF!</definedName>
    <definedName name="__________________RA13" localSheetId="37">#REF!</definedName>
    <definedName name="__________________RA13" localSheetId="55">#REF!</definedName>
    <definedName name="__________________RA13">#REF!</definedName>
    <definedName name="__________________RA14" localSheetId="51">#REF!</definedName>
    <definedName name="__________________RA14" localSheetId="26">#REF!</definedName>
    <definedName name="__________________RA14" localSheetId="28">#REF!</definedName>
    <definedName name="__________________RA14" localSheetId="37">#REF!</definedName>
    <definedName name="__________________RA14" localSheetId="55">#REF!</definedName>
    <definedName name="__________________RA14">#REF!</definedName>
    <definedName name="__________________RA4" localSheetId="51">#REF!</definedName>
    <definedName name="__________________RA4" localSheetId="26">#REF!</definedName>
    <definedName name="__________________RA4" localSheetId="28">#REF!</definedName>
    <definedName name="__________________RA4" localSheetId="37">#REF!</definedName>
    <definedName name="__________________RA4" localSheetId="55">#REF!</definedName>
    <definedName name="__________________RA4">#REF!</definedName>
    <definedName name="__________________RA7" localSheetId="51">#REF!</definedName>
    <definedName name="__________________RA7" localSheetId="26">#REF!</definedName>
    <definedName name="__________________RA7" localSheetId="28">#REF!</definedName>
    <definedName name="__________________RA7" localSheetId="37">#REF!</definedName>
    <definedName name="__________________RA7" localSheetId="55">#REF!</definedName>
    <definedName name="__________________RA7">#REF!</definedName>
    <definedName name="__________________RA8" localSheetId="51">#REF!</definedName>
    <definedName name="__________________RA8" localSheetId="26">#REF!</definedName>
    <definedName name="__________________RA8" localSheetId="28">#REF!</definedName>
    <definedName name="__________________RA8" localSheetId="37">#REF!</definedName>
    <definedName name="__________________RA8" localSheetId="55">#REF!</definedName>
    <definedName name="__________________RA8">#REF!</definedName>
    <definedName name="__________________RA9" localSheetId="51">#REF!</definedName>
    <definedName name="__________________RA9" localSheetId="26">#REF!</definedName>
    <definedName name="__________________RA9" localSheetId="28">#REF!</definedName>
    <definedName name="__________________RA9" localSheetId="37">#REF!</definedName>
    <definedName name="__________________RA9" localSheetId="55">#REF!</definedName>
    <definedName name="__________________RA9">#REF!</definedName>
    <definedName name="__________________RB3" localSheetId="51">#REF!</definedName>
    <definedName name="__________________RB3" localSheetId="26">#REF!</definedName>
    <definedName name="__________________RB3" localSheetId="28">#REF!</definedName>
    <definedName name="__________________RB3" localSheetId="37">#REF!</definedName>
    <definedName name="__________________RB3" localSheetId="55">#REF!</definedName>
    <definedName name="__________________RB3">#REF!</definedName>
    <definedName name="__________________RB5" localSheetId="51">#REF!</definedName>
    <definedName name="__________________RB5" localSheetId="26">#REF!</definedName>
    <definedName name="__________________RB5" localSheetId="28">#REF!</definedName>
    <definedName name="__________________RB5" localSheetId="37">#REF!</definedName>
    <definedName name="__________________RB5" localSheetId="55">#REF!</definedName>
    <definedName name="__________________RB5">#REF!</definedName>
    <definedName name="__________________RD1" localSheetId="51">#REF!</definedName>
    <definedName name="__________________RD1" localSheetId="26">#REF!</definedName>
    <definedName name="__________________RD1" localSheetId="28">#REF!</definedName>
    <definedName name="__________________RD1" localSheetId="37">#REF!</definedName>
    <definedName name="__________________RD1" localSheetId="55">#REF!</definedName>
    <definedName name="__________________RD1">#REF!</definedName>
    <definedName name="__________________RE1" localSheetId="51">#REF!</definedName>
    <definedName name="__________________RE1" localSheetId="26">#REF!</definedName>
    <definedName name="__________________RE1" localSheetId="28">#REF!</definedName>
    <definedName name="__________________RE1" localSheetId="37">#REF!</definedName>
    <definedName name="__________________RE1" localSheetId="55">#REF!</definedName>
    <definedName name="__________________RE1">#REF!</definedName>
    <definedName name="__________________RF1" localSheetId="51">#REF!</definedName>
    <definedName name="__________________RF1" localSheetId="26">#REF!</definedName>
    <definedName name="__________________RF1" localSheetId="28">#REF!</definedName>
    <definedName name="__________________RF1" localSheetId="37">#REF!</definedName>
    <definedName name="__________________RF1" localSheetId="55">#REF!</definedName>
    <definedName name="__________________RF1">#REF!</definedName>
    <definedName name="__________________RG1" localSheetId="51">#REF!</definedName>
    <definedName name="__________________RG1" localSheetId="26">#REF!</definedName>
    <definedName name="__________________RG1" localSheetId="28">#REF!</definedName>
    <definedName name="__________________RG1" localSheetId="37">#REF!</definedName>
    <definedName name="__________________RG1" localSheetId="55">#REF!</definedName>
    <definedName name="__________________RG1">#REF!</definedName>
    <definedName name="__________________RG2" localSheetId="51">#REF!</definedName>
    <definedName name="__________________RG2" localSheetId="26">#REF!</definedName>
    <definedName name="__________________RG2" localSheetId="28">#REF!</definedName>
    <definedName name="__________________RG2" localSheetId="37">#REF!</definedName>
    <definedName name="__________________RG2" localSheetId="55">#REF!</definedName>
    <definedName name="__________________RG2">#REF!</definedName>
    <definedName name="__________________RI1" localSheetId="51">#REF!</definedName>
    <definedName name="__________________RI1" localSheetId="26">#REF!</definedName>
    <definedName name="__________________RI1" localSheetId="28">#REF!</definedName>
    <definedName name="__________________RI1" localSheetId="37">#REF!</definedName>
    <definedName name="__________________RI1" localSheetId="55">#REF!</definedName>
    <definedName name="__________________RI1">#REF!</definedName>
    <definedName name="__________________RJ1" localSheetId="51">#REF!</definedName>
    <definedName name="__________________RJ1" localSheetId="26">#REF!</definedName>
    <definedName name="__________________RJ1" localSheetId="28">#REF!</definedName>
    <definedName name="__________________RJ1" localSheetId="37">#REF!</definedName>
    <definedName name="__________________RJ1" localSheetId="55">#REF!</definedName>
    <definedName name="__________________RJ1">#REF!</definedName>
    <definedName name="__________________RK1" localSheetId="51">#REF!</definedName>
    <definedName name="__________________RK1" localSheetId="26">#REF!</definedName>
    <definedName name="__________________RK1" localSheetId="28">#REF!</definedName>
    <definedName name="__________________RK1" localSheetId="37">#REF!</definedName>
    <definedName name="__________________RK1" localSheetId="55">#REF!</definedName>
    <definedName name="__________________RK1">#REF!</definedName>
    <definedName name="__________________RL1" localSheetId="51">#REF!</definedName>
    <definedName name="__________________RL1" localSheetId="26">#REF!</definedName>
    <definedName name="__________________RL1" localSheetId="28">#REF!</definedName>
    <definedName name="__________________RL1" localSheetId="37">#REF!</definedName>
    <definedName name="__________________RL1" localSheetId="55">#REF!</definedName>
    <definedName name="__________________RL1">#REF!</definedName>
    <definedName name="__________________RM1" localSheetId="51">#REF!</definedName>
    <definedName name="__________________RM1" localSheetId="26">#REF!</definedName>
    <definedName name="__________________RM1" localSheetId="28">#REF!</definedName>
    <definedName name="__________________RM1" localSheetId="37">#REF!</definedName>
    <definedName name="__________________RM1" localSheetId="55">#REF!</definedName>
    <definedName name="__________________RM1">#REF!</definedName>
    <definedName name="__________________RN1" localSheetId="51">#REF!</definedName>
    <definedName name="__________________RN1" localSheetId="26">#REF!</definedName>
    <definedName name="__________________RN1" localSheetId="28">#REF!</definedName>
    <definedName name="__________________RN1" localSheetId="37">#REF!</definedName>
    <definedName name="__________________RN1" localSheetId="55">#REF!</definedName>
    <definedName name="__________________RN1">#REF!</definedName>
    <definedName name="__________________RO1" localSheetId="51">#REF!</definedName>
    <definedName name="__________________RO1" localSheetId="26">#REF!</definedName>
    <definedName name="__________________RO1" localSheetId="28">#REF!</definedName>
    <definedName name="__________________RO1" localSheetId="37">#REF!</definedName>
    <definedName name="__________________RO1" localSheetId="55">#REF!</definedName>
    <definedName name="__________________RO1">#REF!</definedName>
    <definedName name="__________________RP1" localSheetId="51">#REF!</definedName>
    <definedName name="__________________RP1" localSheetId="26">#REF!</definedName>
    <definedName name="__________________RP1" localSheetId="28">#REF!</definedName>
    <definedName name="__________________RP1" localSheetId="37">#REF!</definedName>
    <definedName name="__________________RP1" localSheetId="55">#REF!</definedName>
    <definedName name="__________________RP1">#REF!</definedName>
    <definedName name="__________________RQ1" localSheetId="51">#REF!</definedName>
    <definedName name="__________________RQ1" localSheetId="26">#REF!</definedName>
    <definedName name="__________________RQ1" localSheetId="28">#REF!</definedName>
    <definedName name="__________________RQ1" localSheetId="37">#REF!</definedName>
    <definedName name="__________________RQ1" localSheetId="55">#REF!</definedName>
    <definedName name="__________________RQ1">#REF!</definedName>
    <definedName name="__________________RR1" localSheetId="51">#REF!</definedName>
    <definedName name="__________________RR1" localSheetId="26">#REF!</definedName>
    <definedName name="__________________RR1" localSheetId="28">#REF!</definedName>
    <definedName name="__________________RR1" localSheetId="37">#REF!</definedName>
    <definedName name="__________________RR1" localSheetId="55">#REF!</definedName>
    <definedName name="__________________RR1">#REF!</definedName>
    <definedName name="__________________RS1" localSheetId="51">#REF!</definedName>
    <definedName name="__________________RS1" localSheetId="26">#REF!</definedName>
    <definedName name="__________________RS1" localSheetId="28">#REF!</definedName>
    <definedName name="__________________RS1" localSheetId="37">#REF!</definedName>
    <definedName name="__________________RS1" localSheetId="55">#REF!</definedName>
    <definedName name="__________________RS1">#REF!</definedName>
    <definedName name="__________________RT1" localSheetId="51">#REF!</definedName>
    <definedName name="__________________RT1" localSheetId="26">#REF!</definedName>
    <definedName name="__________________RT1" localSheetId="28">#REF!</definedName>
    <definedName name="__________________RT1" localSheetId="37">#REF!</definedName>
    <definedName name="__________________RT1" localSheetId="55">#REF!</definedName>
    <definedName name="__________________RT1">#REF!</definedName>
    <definedName name="_________________AST1" localSheetId="51">#REF!</definedName>
    <definedName name="_________________AST1" localSheetId="26">#REF!</definedName>
    <definedName name="_________________AST1" localSheetId="28">#REF!</definedName>
    <definedName name="_________________AST1" localSheetId="37">#REF!</definedName>
    <definedName name="_________________AST1" localSheetId="55">#REF!</definedName>
    <definedName name="_________________AST1">#REF!</definedName>
    <definedName name="_________________CFL1" localSheetId="51">#REF!</definedName>
    <definedName name="_________________CFL1" localSheetId="26">#REF!</definedName>
    <definedName name="_________________CFL1" localSheetId="28">#REF!</definedName>
    <definedName name="_________________CFL1" localSheetId="37">#REF!</definedName>
    <definedName name="_________________CFL1" localSheetId="55">#REF!</definedName>
    <definedName name="_________________CFL1">#REF!</definedName>
    <definedName name="_________________FAC1" localSheetId="51">#REF!</definedName>
    <definedName name="_________________FAC1" localSheetId="26">#REF!</definedName>
    <definedName name="_________________FAC1" localSheetId="28">#REF!</definedName>
    <definedName name="_________________FAC1" localSheetId="37">#REF!</definedName>
    <definedName name="_________________FAC1" localSheetId="55">#REF!</definedName>
    <definedName name="_________________FAC1">#REF!</definedName>
    <definedName name="_________________LIA1" localSheetId="51">#REF!</definedName>
    <definedName name="_________________LIA1" localSheetId="26">#REF!</definedName>
    <definedName name="_________________LIA1" localSheetId="28">#REF!</definedName>
    <definedName name="_________________LIA1" localSheetId="37">#REF!</definedName>
    <definedName name="_________________LIA1" localSheetId="55">#REF!</definedName>
    <definedName name="_________________LIA1">#REF!</definedName>
    <definedName name="_________________PPK3">[6]Sheet1!$E$5:$G$15</definedName>
    <definedName name="_________________PPK4">[6]Sheet1!$A$5:$C$31</definedName>
    <definedName name="_________________PRO1">'[8]Rumus Prosesing'!$J$6:$K$30</definedName>
    <definedName name="_________________PST2">[6]Sheet1!$A$5:$C$31</definedName>
    <definedName name="_________________PST3">[5]Sheet1!$A$5:$C$31</definedName>
    <definedName name="_________________RA11" localSheetId="51">#REF!</definedName>
    <definedName name="_________________RA11" localSheetId="26">#REF!</definedName>
    <definedName name="_________________RA11" localSheetId="28">#REF!</definedName>
    <definedName name="_________________RA11" localSheetId="37">#REF!</definedName>
    <definedName name="_________________RA11" localSheetId="55">#REF!</definedName>
    <definedName name="_________________RA11">#REF!</definedName>
    <definedName name="_________________RA13" localSheetId="51">#REF!</definedName>
    <definedName name="_________________RA13" localSheetId="26">#REF!</definedName>
    <definedName name="_________________RA13" localSheetId="28">#REF!</definedName>
    <definedName name="_________________RA13" localSheetId="37">#REF!</definedName>
    <definedName name="_________________RA13" localSheetId="55">#REF!</definedName>
    <definedName name="_________________RA13">#REF!</definedName>
    <definedName name="_________________RA14" localSheetId="51">#REF!</definedName>
    <definedName name="_________________RA14" localSheetId="26">#REF!</definedName>
    <definedName name="_________________RA14" localSheetId="28">#REF!</definedName>
    <definedName name="_________________RA14" localSheetId="37">#REF!</definedName>
    <definedName name="_________________RA14" localSheetId="55">#REF!</definedName>
    <definedName name="_________________RA14">#REF!</definedName>
    <definedName name="_________________RA4" localSheetId="51">#REF!</definedName>
    <definedName name="_________________RA4" localSheetId="26">#REF!</definedName>
    <definedName name="_________________RA4" localSheetId="28">#REF!</definedName>
    <definedName name="_________________RA4" localSheetId="37">#REF!</definedName>
    <definedName name="_________________RA4" localSheetId="55">#REF!</definedName>
    <definedName name="_________________RA4">#REF!</definedName>
    <definedName name="_________________RA7" localSheetId="51">#REF!</definedName>
    <definedName name="_________________RA7" localSheetId="26">#REF!</definedName>
    <definedName name="_________________RA7" localSheetId="28">#REF!</definedName>
    <definedName name="_________________RA7" localSheetId="37">#REF!</definedName>
    <definedName name="_________________RA7" localSheetId="55">#REF!</definedName>
    <definedName name="_________________RA7">#REF!</definedName>
    <definedName name="_________________RA8" localSheetId="51">#REF!</definedName>
    <definedName name="_________________RA8" localSheetId="26">#REF!</definedName>
    <definedName name="_________________RA8" localSheetId="28">#REF!</definedName>
    <definedName name="_________________RA8" localSheetId="37">#REF!</definedName>
    <definedName name="_________________RA8" localSheetId="55">#REF!</definedName>
    <definedName name="_________________RA8">#REF!</definedName>
    <definedName name="_________________RA9" localSheetId="51">#REF!</definedName>
    <definedName name="_________________RA9" localSheetId="26">#REF!</definedName>
    <definedName name="_________________RA9" localSheetId="28">#REF!</definedName>
    <definedName name="_________________RA9" localSheetId="37">#REF!</definedName>
    <definedName name="_________________RA9" localSheetId="55">#REF!</definedName>
    <definedName name="_________________RA9">#REF!</definedName>
    <definedName name="_________________RB3" localSheetId="51">#REF!</definedName>
    <definedName name="_________________RB3" localSheetId="26">#REF!</definedName>
    <definedName name="_________________RB3" localSheetId="28">#REF!</definedName>
    <definedName name="_________________RB3" localSheetId="37">#REF!</definedName>
    <definedName name="_________________RB3" localSheetId="55">#REF!</definedName>
    <definedName name="_________________RB3">#REF!</definedName>
    <definedName name="_________________RB5" localSheetId="51">#REF!</definedName>
    <definedName name="_________________RB5" localSheetId="26">#REF!</definedName>
    <definedName name="_________________RB5" localSheetId="28">#REF!</definedName>
    <definedName name="_________________RB5" localSheetId="37">#REF!</definedName>
    <definedName name="_________________RB5" localSheetId="55">#REF!</definedName>
    <definedName name="_________________RB5">#REF!</definedName>
    <definedName name="_________________RD1" localSheetId="51">#REF!</definedName>
    <definedName name="_________________RD1" localSheetId="26">#REF!</definedName>
    <definedName name="_________________RD1" localSheetId="28">#REF!</definedName>
    <definedName name="_________________RD1" localSheetId="37">#REF!</definedName>
    <definedName name="_________________RD1" localSheetId="55">#REF!</definedName>
    <definedName name="_________________RD1">#REF!</definedName>
    <definedName name="_________________RE1" localSheetId="51">#REF!</definedName>
    <definedName name="_________________RE1" localSheetId="26">#REF!</definedName>
    <definedName name="_________________RE1" localSheetId="28">#REF!</definedName>
    <definedName name="_________________RE1" localSheetId="37">#REF!</definedName>
    <definedName name="_________________RE1" localSheetId="55">#REF!</definedName>
    <definedName name="_________________RE1">#REF!</definedName>
    <definedName name="_________________RF1" localSheetId="51">#REF!</definedName>
    <definedName name="_________________RF1" localSheetId="26">#REF!</definedName>
    <definedName name="_________________RF1" localSheetId="28">#REF!</definedName>
    <definedName name="_________________RF1" localSheetId="37">#REF!</definedName>
    <definedName name="_________________RF1" localSheetId="55">#REF!</definedName>
    <definedName name="_________________RF1">#REF!</definedName>
    <definedName name="_________________RG1" localSheetId="51">#REF!</definedName>
    <definedName name="_________________RG1" localSheetId="26">#REF!</definedName>
    <definedName name="_________________RG1" localSheetId="28">#REF!</definedName>
    <definedName name="_________________RG1" localSheetId="37">#REF!</definedName>
    <definedName name="_________________RG1" localSheetId="55">#REF!</definedName>
    <definedName name="_________________RG1">#REF!</definedName>
    <definedName name="_________________RG2" localSheetId="51">#REF!</definedName>
    <definedName name="_________________RG2" localSheetId="26">#REF!</definedName>
    <definedName name="_________________RG2" localSheetId="28">#REF!</definedName>
    <definedName name="_________________RG2" localSheetId="37">#REF!</definedName>
    <definedName name="_________________RG2" localSheetId="55">#REF!</definedName>
    <definedName name="_________________RG2">#REF!</definedName>
    <definedName name="_________________RI1" localSheetId="51">#REF!</definedName>
    <definedName name="_________________RI1" localSheetId="26">#REF!</definedName>
    <definedName name="_________________RI1" localSheetId="28">#REF!</definedName>
    <definedName name="_________________RI1" localSheetId="37">#REF!</definedName>
    <definedName name="_________________RI1" localSheetId="55">#REF!</definedName>
    <definedName name="_________________RI1">#REF!</definedName>
    <definedName name="_________________RJ1" localSheetId="51">#REF!</definedName>
    <definedName name="_________________RJ1" localSheetId="26">#REF!</definedName>
    <definedName name="_________________RJ1" localSheetId="28">#REF!</definedName>
    <definedName name="_________________RJ1" localSheetId="37">#REF!</definedName>
    <definedName name="_________________RJ1" localSheetId="55">#REF!</definedName>
    <definedName name="_________________RJ1">#REF!</definedName>
    <definedName name="_________________RK1" localSheetId="51">#REF!</definedName>
    <definedName name="_________________RK1" localSheetId="26">#REF!</definedName>
    <definedName name="_________________RK1" localSheetId="28">#REF!</definedName>
    <definedName name="_________________RK1" localSheetId="37">#REF!</definedName>
    <definedName name="_________________RK1" localSheetId="55">#REF!</definedName>
    <definedName name="_________________RK1">#REF!</definedName>
    <definedName name="_________________RL1" localSheetId="51">#REF!</definedName>
    <definedName name="_________________RL1" localSheetId="26">#REF!</definedName>
    <definedName name="_________________RL1" localSheetId="28">#REF!</definedName>
    <definedName name="_________________RL1" localSheetId="37">#REF!</definedName>
    <definedName name="_________________RL1" localSheetId="55">#REF!</definedName>
    <definedName name="_________________RL1">#REF!</definedName>
    <definedName name="_________________RM1" localSheetId="51">#REF!</definedName>
    <definedName name="_________________RM1" localSheetId="26">#REF!</definedName>
    <definedName name="_________________RM1" localSheetId="28">#REF!</definedName>
    <definedName name="_________________RM1" localSheetId="37">#REF!</definedName>
    <definedName name="_________________RM1" localSheetId="55">#REF!</definedName>
    <definedName name="_________________RM1">#REF!</definedName>
    <definedName name="_________________RN1" localSheetId="51">#REF!</definedName>
    <definedName name="_________________RN1" localSheetId="26">#REF!</definedName>
    <definedName name="_________________RN1" localSheetId="28">#REF!</definedName>
    <definedName name="_________________RN1" localSheetId="37">#REF!</definedName>
    <definedName name="_________________RN1" localSheetId="55">#REF!</definedName>
    <definedName name="_________________RN1">#REF!</definedName>
    <definedName name="_________________RO1" localSheetId="51">#REF!</definedName>
    <definedName name="_________________RO1" localSheetId="26">#REF!</definedName>
    <definedName name="_________________RO1" localSheetId="28">#REF!</definedName>
    <definedName name="_________________RO1" localSheetId="37">#REF!</definedName>
    <definedName name="_________________RO1" localSheetId="55">#REF!</definedName>
    <definedName name="_________________RO1">#REF!</definedName>
    <definedName name="_________________RP1" localSheetId="51">#REF!</definedName>
    <definedName name="_________________RP1" localSheetId="26">#REF!</definedName>
    <definedName name="_________________RP1" localSheetId="28">#REF!</definedName>
    <definedName name="_________________RP1" localSheetId="37">#REF!</definedName>
    <definedName name="_________________RP1" localSheetId="55">#REF!</definedName>
    <definedName name="_________________RP1">#REF!</definedName>
    <definedName name="_________________RQ1" localSheetId="51">#REF!</definedName>
    <definedName name="_________________RQ1" localSheetId="26">#REF!</definedName>
    <definedName name="_________________RQ1" localSheetId="28">#REF!</definedName>
    <definedName name="_________________RQ1" localSheetId="37">#REF!</definedName>
    <definedName name="_________________RQ1" localSheetId="55">#REF!</definedName>
    <definedName name="_________________RQ1">#REF!</definedName>
    <definedName name="_________________RR1" localSheetId="51">#REF!</definedName>
    <definedName name="_________________RR1" localSheetId="26">#REF!</definedName>
    <definedName name="_________________RR1" localSheetId="28">#REF!</definedName>
    <definedName name="_________________RR1" localSheetId="37">#REF!</definedName>
    <definedName name="_________________RR1" localSheetId="55">#REF!</definedName>
    <definedName name="_________________RR1">#REF!</definedName>
    <definedName name="_________________RS1" localSheetId="51">#REF!</definedName>
    <definedName name="_________________RS1" localSheetId="26">#REF!</definedName>
    <definedName name="_________________RS1" localSheetId="28">#REF!</definedName>
    <definedName name="_________________RS1" localSheetId="37">#REF!</definedName>
    <definedName name="_________________RS1" localSheetId="55">#REF!</definedName>
    <definedName name="_________________RS1">#REF!</definedName>
    <definedName name="_________________RT1" localSheetId="51">#REF!</definedName>
    <definedName name="_________________RT1" localSheetId="26">#REF!</definedName>
    <definedName name="_________________RT1" localSheetId="28">#REF!</definedName>
    <definedName name="_________________RT1" localSheetId="37">#REF!</definedName>
    <definedName name="_________________RT1" localSheetId="55">#REF!</definedName>
    <definedName name="_________________RT1">#REF!</definedName>
    <definedName name="________________PPK3">[6]Sheet1!$E$5:$G$15</definedName>
    <definedName name="________________PPK4">[6]Sheet1!$A$5:$C$31</definedName>
    <definedName name="________________PRO1">'[7]Rumus Prosesing'!$J$6:$K$30</definedName>
    <definedName name="________________PST2">[6]Sheet1!$A$5:$C$31</definedName>
    <definedName name="________________PST3">[5]Sheet1!$A$5:$C$31</definedName>
    <definedName name="________________RA11" localSheetId="51">#REF!</definedName>
    <definedName name="________________RA11" localSheetId="26">#REF!</definedName>
    <definedName name="________________RA11" localSheetId="28">#REF!</definedName>
    <definedName name="________________RA11" localSheetId="37">#REF!</definedName>
    <definedName name="________________RA11" localSheetId="55">#REF!</definedName>
    <definedName name="________________RA11">#REF!</definedName>
    <definedName name="________________RA13" localSheetId="51">#REF!</definedName>
    <definedName name="________________RA13" localSheetId="26">#REF!</definedName>
    <definedName name="________________RA13" localSheetId="28">#REF!</definedName>
    <definedName name="________________RA13" localSheetId="37">#REF!</definedName>
    <definedName name="________________RA13" localSheetId="55">#REF!</definedName>
    <definedName name="________________RA13">#REF!</definedName>
    <definedName name="________________RA14" localSheetId="51">#REF!</definedName>
    <definedName name="________________RA14" localSheetId="26">#REF!</definedName>
    <definedName name="________________RA14" localSheetId="28">#REF!</definedName>
    <definedName name="________________RA14" localSheetId="37">#REF!</definedName>
    <definedName name="________________RA14" localSheetId="55">#REF!</definedName>
    <definedName name="________________RA14">#REF!</definedName>
    <definedName name="________________RA4" localSheetId="51">#REF!</definedName>
    <definedName name="________________RA4" localSheetId="26">#REF!</definedName>
    <definedName name="________________RA4" localSheetId="28">#REF!</definedName>
    <definedName name="________________RA4" localSheetId="37">#REF!</definedName>
    <definedName name="________________RA4" localSheetId="55">#REF!</definedName>
    <definedName name="________________RA4">#REF!</definedName>
    <definedName name="________________RA7" localSheetId="51">#REF!</definedName>
    <definedName name="________________RA7" localSheetId="26">#REF!</definedName>
    <definedName name="________________RA7" localSheetId="28">#REF!</definedName>
    <definedName name="________________RA7" localSheetId="37">#REF!</definedName>
    <definedName name="________________RA7" localSheetId="55">#REF!</definedName>
    <definedName name="________________RA7">#REF!</definedName>
    <definedName name="________________RA8" localSheetId="51">#REF!</definedName>
    <definedName name="________________RA8" localSheetId="26">#REF!</definedName>
    <definedName name="________________RA8" localSheetId="28">#REF!</definedName>
    <definedName name="________________RA8" localSheetId="37">#REF!</definedName>
    <definedName name="________________RA8" localSheetId="55">#REF!</definedName>
    <definedName name="________________RA8">#REF!</definedName>
    <definedName name="________________RA9" localSheetId="51">#REF!</definedName>
    <definedName name="________________RA9" localSheetId="26">#REF!</definedName>
    <definedName name="________________RA9" localSheetId="28">#REF!</definedName>
    <definedName name="________________RA9" localSheetId="37">#REF!</definedName>
    <definedName name="________________RA9" localSheetId="55">#REF!</definedName>
    <definedName name="________________RA9">#REF!</definedName>
    <definedName name="________________RB3" localSheetId="51">#REF!</definedName>
    <definedName name="________________RB3" localSheetId="26">#REF!</definedName>
    <definedName name="________________RB3" localSheetId="28">#REF!</definedName>
    <definedName name="________________RB3" localSheetId="37">#REF!</definedName>
    <definedName name="________________RB3" localSheetId="55">#REF!</definedName>
    <definedName name="________________RB3">#REF!</definedName>
    <definedName name="________________RB5" localSheetId="51">#REF!</definedName>
    <definedName name="________________RB5" localSheetId="26">#REF!</definedName>
    <definedName name="________________RB5" localSheetId="28">#REF!</definedName>
    <definedName name="________________RB5" localSheetId="37">#REF!</definedName>
    <definedName name="________________RB5" localSheetId="55">#REF!</definedName>
    <definedName name="________________RB5">#REF!</definedName>
    <definedName name="________________RD1" localSheetId="51">#REF!</definedName>
    <definedName name="________________RD1" localSheetId="26">#REF!</definedName>
    <definedName name="________________RD1" localSheetId="28">#REF!</definedName>
    <definedName name="________________RD1" localSheetId="37">#REF!</definedName>
    <definedName name="________________RD1" localSheetId="55">#REF!</definedName>
    <definedName name="________________RD1">#REF!</definedName>
    <definedName name="________________RE1" localSheetId="51">#REF!</definedName>
    <definedName name="________________RE1" localSheetId="26">#REF!</definedName>
    <definedName name="________________RE1" localSheetId="28">#REF!</definedName>
    <definedName name="________________RE1" localSheetId="37">#REF!</definedName>
    <definedName name="________________RE1" localSheetId="55">#REF!</definedName>
    <definedName name="________________RE1">#REF!</definedName>
    <definedName name="________________RF1" localSheetId="51">#REF!</definedName>
    <definedName name="________________RF1" localSheetId="26">#REF!</definedName>
    <definedName name="________________RF1" localSheetId="28">#REF!</definedName>
    <definedName name="________________RF1" localSheetId="37">#REF!</definedName>
    <definedName name="________________RF1" localSheetId="55">#REF!</definedName>
    <definedName name="________________RF1">#REF!</definedName>
    <definedName name="________________RG1" localSheetId="51">#REF!</definedName>
    <definedName name="________________RG1" localSheetId="26">#REF!</definedName>
    <definedName name="________________RG1" localSheetId="28">#REF!</definedName>
    <definedName name="________________RG1" localSheetId="37">#REF!</definedName>
    <definedName name="________________RG1" localSheetId="55">#REF!</definedName>
    <definedName name="________________RG1">#REF!</definedName>
    <definedName name="________________RG2" localSheetId="51">#REF!</definedName>
    <definedName name="________________RG2" localSheetId="26">#REF!</definedName>
    <definedName name="________________RG2" localSheetId="28">#REF!</definedName>
    <definedName name="________________RG2" localSheetId="37">#REF!</definedName>
    <definedName name="________________RG2" localSheetId="55">#REF!</definedName>
    <definedName name="________________RG2">#REF!</definedName>
    <definedName name="________________RI1" localSheetId="51">#REF!</definedName>
    <definedName name="________________RI1" localSheetId="26">#REF!</definedName>
    <definedName name="________________RI1" localSheetId="28">#REF!</definedName>
    <definedName name="________________RI1" localSheetId="37">#REF!</definedName>
    <definedName name="________________RI1" localSheetId="55">#REF!</definedName>
    <definedName name="________________RI1">#REF!</definedName>
    <definedName name="________________RJ1" localSheetId="51">#REF!</definedName>
    <definedName name="________________RJ1" localSheetId="26">#REF!</definedName>
    <definedName name="________________RJ1" localSheetId="28">#REF!</definedName>
    <definedName name="________________RJ1" localSheetId="37">#REF!</definedName>
    <definedName name="________________RJ1" localSheetId="55">#REF!</definedName>
    <definedName name="________________RJ1">#REF!</definedName>
    <definedName name="________________RK1" localSheetId="51">#REF!</definedName>
    <definedName name="________________RK1" localSheetId="26">#REF!</definedName>
    <definedName name="________________RK1" localSheetId="28">#REF!</definedName>
    <definedName name="________________RK1" localSheetId="37">#REF!</definedName>
    <definedName name="________________RK1" localSheetId="55">#REF!</definedName>
    <definedName name="________________RK1">#REF!</definedName>
    <definedName name="________________RL1" localSheetId="51">#REF!</definedName>
    <definedName name="________________RL1" localSheetId="26">#REF!</definedName>
    <definedName name="________________RL1" localSheetId="28">#REF!</definedName>
    <definedName name="________________RL1" localSheetId="37">#REF!</definedName>
    <definedName name="________________RL1" localSheetId="55">#REF!</definedName>
    <definedName name="________________RL1">#REF!</definedName>
    <definedName name="________________RM1" localSheetId="51">#REF!</definedName>
    <definedName name="________________RM1" localSheetId="26">#REF!</definedName>
    <definedName name="________________RM1" localSheetId="28">#REF!</definedName>
    <definedName name="________________RM1" localSheetId="37">#REF!</definedName>
    <definedName name="________________RM1" localSheetId="55">#REF!</definedName>
    <definedName name="________________RM1">#REF!</definedName>
    <definedName name="________________RN1" localSheetId="51">#REF!</definedName>
    <definedName name="________________RN1" localSheetId="26">#REF!</definedName>
    <definedName name="________________RN1" localSheetId="28">#REF!</definedName>
    <definedName name="________________RN1" localSheetId="37">#REF!</definedName>
    <definedName name="________________RN1" localSheetId="55">#REF!</definedName>
    <definedName name="________________RN1">#REF!</definedName>
    <definedName name="________________RO1" localSheetId="51">#REF!</definedName>
    <definedName name="________________RO1" localSheetId="26">#REF!</definedName>
    <definedName name="________________RO1" localSheetId="28">#REF!</definedName>
    <definedName name="________________RO1" localSheetId="37">#REF!</definedName>
    <definedName name="________________RO1" localSheetId="55">#REF!</definedName>
    <definedName name="________________RO1">#REF!</definedName>
    <definedName name="________________RP1" localSheetId="51">#REF!</definedName>
    <definedName name="________________RP1" localSheetId="26">#REF!</definedName>
    <definedName name="________________RP1" localSheetId="28">#REF!</definedName>
    <definedName name="________________RP1" localSheetId="37">#REF!</definedName>
    <definedName name="________________RP1" localSheetId="55">#REF!</definedName>
    <definedName name="________________RP1">#REF!</definedName>
    <definedName name="________________RQ1" localSheetId="51">#REF!</definedName>
    <definedName name="________________RQ1" localSheetId="26">#REF!</definedName>
    <definedName name="________________RQ1" localSheetId="28">#REF!</definedName>
    <definedName name="________________RQ1" localSheetId="37">#REF!</definedName>
    <definedName name="________________RQ1" localSheetId="55">#REF!</definedName>
    <definedName name="________________RQ1">#REF!</definedName>
    <definedName name="________________RR1" localSheetId="51">#REF!</definedName>
    <definedName name="________________RR1" localSheetId="26">#REF!</definedName>
    <definedName name="________________RR1" localSheetId="28">#REF!</definedName>
    <definedName name="________________RR1" localSheetId="37">#REF!</definedName>
    <definedName name="________________RR1" localSheetId="55">#REF!</definedName>
    <definedName name="________________RR1">#REF!</definedName>
    <definedName name="________________RS1" localSheetId="51">#REF!</definedName>
    <definedName name="________________RS1" localSheetId="26">#REF!</definedName>
    <definedName name="________________RS1" localSheetId="28">#REF!</definedName>
    <definedName name="________________RS1" localSheetId="37">#REF!</definedName>
    <definedName name="________________RS1" localSheetId="55">#REF!</definedName>
    <definedName name="________________RS1">#REF!</definedName>
    <definedName name="________________RT1" localSheetId="51">#REF!</definedName>
    <definedName name="________________RT1" localSheetId="26">#REF!</definedName>
    <definedName name="________________RT1" localSheetId="28">#REF!</definedName>
    <definedName name="________________RT1" localSheetId="37">#REF!</definedName>
    <definedName name="________________RT1" localSheetId="55">#REF!</definedName>
    <definedName name="________________RT1">#REF!</definedName>
    <definedName name="_______________AST1">[9]analitis!$A$5:$L$51</definedName>
    <definedName name="_______________CFL1">[9]analitis!$A$235:$H$319</definedName>
    <definedName name="_______________FAC1">[9]analitis!$A$177:$H$234</definedName>
    <definedName name="_______________LIA1">[9]analitis!$A$53:$H$102</definedName>
    <definedName name="_______________PPK3">[6]Sheet1!$E$5:$G$15</definedName>
    <definedName name="_______________PPK4">[6]Sheet1!$A$5:$C$31</definedName>
    <definedName name="_______________PRO1">'[7]Rumus Prosesing'!$J$6:$K$30</definedName>
    <definedName name="_______________PRO6">'[8]Rumus Prosesing'!$J$6:$K$30</definedName>
    <definedName name="_______________PST04">[10]Sheet1!$A$5:$C$31</definedName>
    <definedName name="_______________PST2">[6]Sheet1!$A$5:$C$31</definedName>
    <definedName name="_______________PST3">[5]Sheet1!$A$5:$C$31</definedName>
    <definedName name="_______________RA11" localSheetId="51">#REF!</definedName>
    <definedName name="_______________RA11" localSheetId="26">#REF!</definedName>
    <definedName name="_______________RA11" localSheetId="28">#REF!</definedName>
    <definedName name="_______________RA11" localSheetId="37">#REF!</definedName>
    <definedName name="_______________RA11" localSheetId="55">#REF!</definedName>
    <definedName name="_______________RA11">#REF!</definedName>
    <definedName name="_______________RA13" localSheetId="51">#REF!</definedName>
    <definedName name="_______________RA13" localSheetId="26">#REF!</definedName>
    <definedName name="_______________RA13" localSheetId="28">#REF!</definedName>
    <definedName name="_______________RA13" localSheetId="37">#REF!</definedName>
    <definedName name="_______________RA13" localSheetId="55">#REF!</definedName>
    <definedName name="_______________RA13">#REF!</definedName>
    <definedName name="_______________RA14" localSheetId="51">#REF!</definedName>
    <definedName name="_______________RA14" localSheetId="26">#REF!</definedName>
    <definedName name="_______________RA14" localSheetId="28">#REF!</definedName>
    <definedName name="_______________RA14" localSheetId="37">#REF!</definedName>
    <definedName name="_______________RA14" localSheetId="55">#REF!</definedName>
    <definedName name="_______________RA14">#REF!</definedName>
    <definedName name="_______________RA4" localSheetId="51">#REF!</definedName>
    <definedName name="_______________RA4" localSheetId="26">#REF!</definedName>
    <definedName name="_______________RA4" localSheetId="28">#REF!</definedName>
    <definedName name="_______________RA4" localSheetId="37">#REF!</definedName>
    <definedName name="_______________RA4" localSheetId="55">#REF!</definedName>
    <definedName name="_______________RA4">#REF!</definedName>
    <definedName name="_______________RA7" localSheetId="51">#REF!</definedName>
    <definedName name="_______________RA7" localSheetId="26">#REF!</definedName>
    <definedName name="_______________RA7" localSheetId="28">#REF!</definedName>
    <definedName name="_______________RA7" localSheetId="37">#REF!</definedName>
    <definedName name="_______________RA7" localSheetId="55">#REF!</definedName>
    <definedName name="_______________RA7">#REF!</definedName>
    <definedName name="_______________RA8" localSheetId="51">#REF!</definedName>
    <definedName name="_______________RA8" localSheetId="26">#REF!</definedName>
    <definedName name="_______________RA8" localSheetId="28">#REF!</definedName>
    <definedName name="_______________RA8" localSheetId="37">#REF!</definedName>
    <definedName name="_______________RA8" localSheetId="55">#REF!</definedName>
    <definedName name="_______________RA8">#REF!</definedName>
    <definedName name="_______________RA9" localSheetId="51">#REF!</definedName>
    <definedName name="_______________RA9" localSheetId="26">#REF!</definedName>
    <definedName name="_______________RA9" localSheetId="28">#REF!</definedName>
    <definedName name="_______________RA9" localSheetId="37">#REF!</definedName>
    <definedName name="_______________RA9" localSheetId="55">#REF!</definedName>
    <definedName name="_______________RA9">#REF!</definedName>
    <definedName name="_______________RB3" localSheetId="51">#REF!</definedName>
    <definedName name="_______________RB3" localSheetId="26">#REF!</definedName>
    <definedName name="_______________RB3" localSheetId="28">#REF!</definedName>
    <definedName name="_______________RB3" localSheetId="37">#REF!</definedName>
    <definedName name="_______________RB3" localSheetId="55">#REF!</definedName>
    <definedName name="_______________RB3">#REF!</definedName>
    <definedName name="_______________RB5" localSheetId="51">#REF!</definedName>
    <definedName name="_______________RB5" localSheetId="26">#REF!</definedName>
    <definedName name="_______________RB5" localSheetId="28">#REF!</definedName>
    <definedName name="_______________RB5" localSheetId="37">#REF!</definedName>
    <definedName name="_______________RB5" localSheetId="55">#REF!</definedName>
    <definedName name="_______________RB5">#REF!</definedName>
    <definedName name="_______________RD1" localSheetId="51">#REF!</definedName>
    <definedName name="_______________RD1" localSheetId="26">#REF!</definedName>
    <definedName name="_______________RD1" localSheetId="28">#REF!</definedName>
    <definedName name="_______________RD1" localSheetId="37">#REF!</definedName>
    <definedName name="_______________RD1" localSheetId="55">#REF!</definedName>
    <definedName name="_______________RD1">#REF!</definedName>
    <definedName name="_______________RE1" localSheetId="51">#REF!</definedName>
    <definedName name="_______________RE1" localSheetId="26">#REF!</definedName>
    <definedName name="_______________RE1" localSheetId="28">#REF!</definedName>
    <definedName name="_______________RE1" localSheetId="37">#REF!</definedName>
    <definedName name="_______________RE1" localSheetId="55">#REF!</definedName>
    <definedName name="_______________RE1">#REF!</definedName>
    <definedName name="_______________RF1" localSheetId="51">#REF!</definedName>
    <definedName name="_______________RF1" localSheetId="26">#REF!</definedName>
    <definedName name="_______________RF1" localSheetId="28">#REF!</definedName>
    <definedName name="_______________RF1" localSheetId="37">#REF!</definedName>
    <definedName name="_______________RF1" localSheetId="55">#REF!</definedName>
    <definedName name="_______________RF1">#REF!</definedName>
    <definedName name="_______________RG1" localSheetId="51">#REF!</definedName>
    <definedName name="_______________RG1" localSheetId="26">#REF!</definedName>
    <definedName name="_______________RG1" localSheetId="28">#REF!</definedName>
    <definedName name="_______________RG1" localSheetId="37">#REF!</definedName>
    <definedName name="_______________RG1" localSheetId="55">#REF!</definedName>
    <definedName name="_______________RG1">#REF!</definedName>
    <definedName name="_______________RG2" localSheetId="51">#REF!</definedName>
    <definedName name="_______________RG2" localSheetId="26">#REF!</definedName>
    <definedName name="_______________RG2" localSheetId="28">#REF!</definedName>
    <definedName name="_______________RG2" localSheetId="37">#REF!</definedName>
    <definedName name="_______________RG2" localSheetId="55">#REF!</definedName>
    <definedName name="_______________RG2">#REF!</definedName>
    <definedName name="_______________RI1" localSheetId="51">#REF!</definedName>
    <definedName name="_______________RI1" localSheetId="26">#REF!</definedName>
    <definedName name="_______________RI1" localSheetId="28">#REF!</definedName>
    <definedName name="_______________RI1" localSheetId="37">#REF!</definedName>
    <definedName name="_______________RI1" localSheetId="55">#REF!</definedName>
    <definedName name="_______________RI1">#REF!</definedName>
    <definedName name="_______________RJ1" localSheetId="51">#REF!</definedName>
    <definedName name="_______________RJ1" localSheetId="26">#REF!</definedName>
    <definedName name="_______________RJ1" localSheetId="28">#REF!</definedName>
    <definedName name="_______________RJ1" localSheetId="37">#REF!</definedName>
    <definedName name="_______________RJ1" localSheetId="55">#REF!</definedName>
    <definedName name="_______________RJ1">#REF!</definedName>
    <definedName name="_______________RK1" localSheetId="51">#REF!</definedName>
    <definedName name="_______________RK1" localSheetId="26">#REF!</definedName>
    <definedName name="_______________RK1" localSheetId="28">#REF!</definedName>
    <definedName name="_______________RK1" localSheetId="37">#REF!</definedName>
    <definedName name="_______________RK1" localSheetId="55">#REF!</definedName>
    <definedName name="_______________RK1">#REF!</definedName>
    <definedName name="_______________RL1" localSheetId="51">#REF!</definedName>
    <definedName name="_______________RL1" localSheetId="26">#REF!</definedName>
    <definedName name="_______________RL1" localSheetId="28">#REF!</definedName>
    <definedName name="_______________RL1" localSheetId="37">#REF!</definedName>
    <definedName name="_______________RL1" localSheetId="55">#REF!</definedName>
    <definedName name="_______________RL1">#REF!</definedName>
    <definedName name="_______________RM1" localSheetId="51">#REF!</definedName>
    <definedName name="_______________RM1" localSheetId="26">#REF!</definedName>
    <definedName name="_______________RM1" localSheetId="28">#REF!</definedName>
    <definedName name="_______________RM1" localSheetId="37">#REF!</definedName>
    <definedName name="_______________RM1" localSheetId="55">#REF!</definedName>
    <definedName name="_______________RM1">#REF!</definedName>
    <definedName name="_______________RN1" localSheetId="51">#REF!</definedName>
    <definedName name="_______________RN1" localSheetId="26">#REF!</definedName>
    <definedName name="_______________RN1" localSheetId="28">#REF!</definedName>
    <definedName name="_______________RN1" localSheetId="37">#REF!</definedName>
    <definedName name="_______________RN1" localSheetId="55">#REF!</definedName>
    <definedName name="_______________RN1">#REF!</definedName>
    <definedName name="_______________RO1" localSheetId="51">#REF!</definedName>
    <definedName name="_______________RO1" localSheetId="26">#REF!</definedName>
    <definedName name="_______________RO1" localSheetId="28">#REF!</definedName>
    <definedName name="_______________RO1" localSheetId="37">#REF!</definedName>
    <definedName name="_______________RO1" localSheetId="55">#REF!</definedName>
    <definedName name="_______________RO1">#REF!</definedName>
    <definedName name="_______________RP1" localSheetId="51">#REF!</definedName>
    <definedName name="_______________RP1" localSheetId="26">#REF!</definedName>
    <definedName name="_______________RP1" localSheetId="28">#REF!</definedName>
    <definedName name="_______________RP1" localSheetId="37">#REF!</definedName>
    <definedName name="_______________RP1" localSheetId="55">#REF!</definedName>
    <definedName name="_______________RP1">#REF!</definedName>
    <definedName name="_______________RQ1" localSheetId="51">#REF!</definedName>
    <definedName name="_______________RQ1" localSheetId="26">#REF!</definedName>
    <definedName name="_______________RQ1" localSheetId="28">#REF!</definedName>
    <definedName name="_______________RQ1" localSheetId="37">#REF!</definedName>
    <definedName name="_______________RQ1" localSheetId="55">#REF!</definedName>
    <definedName name="_______________RQ1">#REF!</definedName>
    <definedName name="_______________RR1" localSheetId="51">#REF!</definedName>
    <definedName name="_______________RR1" localSheetId="26">#REF!</definedName>
    <definedName name="_______________RR1" localSheetId="28">#REF!</definedName>
    <definedName name="_______________RR1" localSheetId="37">#REF!</definedName>
    <definedName name="_______________RR1" localSheetId="55">#REF!</definedName>
    <definedName name="_______________RR1">#REF!</definedName>
    <definedName name="_______________RS1" localSheetId="51">#REF!</definedName>
    <definedName name="_______________RS1" localSheetId="26">#REF!</definedName>
    <definedName name="_______________RS1" localSheetId="28">#REF!</definedName>
    <definedName name="_______________RS1" localSheetId="37">#REF!</definedName>
    <definedName name="_______________RS1" localSheetId="55">#REF!</definedName>
    <definedName name="_______________RS1">#REF!</definedName>
    <definedName name="_______________RT1" localSheetId="51">#REF!</definedName>
    <definedName name="_______________RT1" localSheetId="26">#REF!</definedName>
    <definedName name="_______________RT1" localSheetId="28">#REF!</definedName>
    <definedName name="_______________RT1" localSheetId="37">#REF!</definedName>
    <definedName name="_______________RT1" localSheetId="55">#REF!</definedName>
    <definedName name="_______________RT1">#REF!</definedName>
    <definedName name="______________AST1" localSheetId="51">#REF!</definedName>
    <definedName name="______________AST1" localSheetId="26">#REF!</definedName>
    <definedName name="______________AST1" localSheetId="28">#REF!</definedName>
    <definedName name="______________AST1" localSheetId="37">#REF!</definedName>
    <definedName name="______________AST1" localSheetId="55">#REF!</definedName>
    <definedName name="______________AST1">#REF!</definedName>
    <definedName name="______________CFL1" localSheetId="51">#REF!</definedName>
    <definedName name="______________CFL1" localSheetId="26">#REF!</definedName>
    <definedName name="______________CFL1" localSheetId="28">#REF!</definedName>
    <definedName name="______________CFL1" localSheetId="37">#REF!</definedName>
    <definedName name="______________CFL1" localSheetId="55">#REF!</definedName>
    <definedName name="______________CFL1">#REF!</definedName>
    <definedName name="______________FAC1" localSheetId="51">#REF!</definedName>
    <definedName name="______________FAC1" localSheetId="26">#REF!</definedName>
    <definedName name="______________FAC1" localSheetId="28">#REF!</definedName>
    <definedName name="______________FAC1" localSheetId="37">#REF!</definedName>
    <definedName name="______________FAC1" localSheetId="55">#REF!</definedName>
    <definedName name="______________FAC1">#REF!</definedName>
    <definedName name="______________LIA1" localSheetId="51">#REF!</definedName>
    <definedName name="______________LIA1" localSheetId="26">#REF!</definedName>
    <definedName name="______________LIA1" localSheetId="28">#REF!</definedName>
    <definedName name="______________LIA1" localSheetId="37">#REF!</definedName>
    <definedName name="______________LIA1" localSheetId="55">#REF!</definedName>
    <definedName name="______________LIA1">#REF!</definedName>
    <definedName name="______________PJL2" localSheetId="51">#REF!</definedName>
    <definedName name="______________PJL2" localSheetId="26">#REF!</definedName>
    <definedName name="______________PJL2" localSheetId="28">#REF!</definedName>
    <definedName name="______________PJL2" localSheetId="37">#REF!</definedName>
    <definedName name="______________PJL2" localSheetId="55">#REF!</definedName>
    <definedName name="______________PJL2">#REF!</definedName>
    <definedName name="______________PPK3">[6]Sheet1!$E$5:$G$15</definedName>
    <definedName name="______________PPK4">[6]Sheet1!$A$5:$C$31</definedName>
    <definedName name="______________PRO1">'[7]Rumus Prosesing'!$J$6:$K$30</definedName>
    <definedName name="______________PRO6">'[8]Rumus Prosesing'!$J$6:$K$30</definedName>
    <definedName name="______________PST04">[10]Sheet1!$A$5:$C$31</definedName>
    <definedName name="______________PST2">[6]Sheet1!$A$5:$C$31</definedName>
    <definedName name="______________PST3">[5]Sheet1!$A$5:$C$31</definedName>
    <definedName name="______________RA11" localSheetId="51">#REF!</definedName>
    <definedName name="______________RA11" localSheetId="26">#REF!</definedName>
    <definedName name="______________RA11" localSheetId="28">#REF!</definedName>
    <definedName name="______________RA11" localSheetId="37">#REF!</definedName>
    <definedName name="______________RA11" localSheetId="55">#REF!</definedName>
    <definedName name="______________RA11">#REF!</definedName>
    <definedName name="______________RA13" localSheetId="51">#REF!</definedName>
    <definedName name="______________RA13" localSheetId="26">#REF!</definedName>
    <definedName name="______________RA13" localSheetId="28">#REF!</definedName>
    <definedName name="______________RA13" localSheetId="37">#REF!</definedName>
    <definedName name="______________RA13" localSheetId="55">#REF!</definedName>
    <definedName name="______________RA13">#REF!</definedName>
    <definedName name="______________RA14" localSheetId="51">#REF!</definedName>
    <definedName name="______________RA14" localSheetId="26">#REF!</definedName>
    <definedName name="______________RA14" localSheetId="28">#REF!</definedName>
    <definedName name="______________RA14" localSheetId="37">#REF!</definedName>
    <definedName name="______________RA14" localSheetId="55">#REF!</definedName>
    <definedName name="______________RA14">#REF!</definedName>
    <definedName name="______________RA4" localSheetId="51">#REF!</definedName>
    <definedName name="______________RA4" localSheetId="26">#REF!</definedName>
    <definedName name="______________RA4" localSheetId="28">#REF!</definedName>
    <definedName name="______________RA4" localSheetId="37">#REF!</definedName>
    <definedName name="______________RA4" localSheetId="55">#REF!</definedName>
    <definedName name="______________RA4">#REF!</definedName>
    <definedName name="______________RA7" localSheetId="51">#REF!</definedName>
    <definedName name="______________RA7" localSheetId="26">#REF!</definedName>
    <definedName name="______________RA7" localSheetId="28">#REF!</definedName>
    <definedName name="______________RA7" localSheetId="37">#REF!</definedName>
    <definedName name="______________RA7" localSheetId="55">#REF!</definedName>
    <definedName name="______________RA7">#REF!</definedName>
    <definedName name="______________RA8" localSheetId="51">#REF!</definedName>
    <definedName name="______________RA8" localSheetId="26">#REF!</definedName>
    <definedName name="______________RA8" localSheetId="28">#REF!</definedName>
    <definedName name="______________RA8" localSheetId="37">#REF!</definedName>
    <definedName name="______________RA8" localSheetId="55">#REF!</definedName>
    <definedName name="______________RA8">#REF!</definedName>
    <definedName name="______________RA9" localSheetId="51">#REF!</definedName>
    <definedName name="______________RA9" localSheetId="26">#REF!</definedName>
    <definedName name="______________RA9" localSheetId="28">#REF!</definedName>
    <definedName name="______________RA9" localSheetId="37">#REF!</definedName>
    <definedName name="______________RA9" localSheetId="55">#REF!</definedName>
    <definedName name="______________RA9">#REF!</definedName>
    <definedName name="______________RB3" localSheetId="51">#REF!</definedName>
    <definedName name="______________RB3" localSheetId="26">#REF!</definedName>
    <definedName name="______________RB3" localSheetId="28">#REF!</definedName>
    <definedName name="______________RB3" localSheetId="37">#REF!</definedName>
    <definedName name="______________RB3" localSheetId="55">#REF!</definedName>
    <definedName name="______________RB3">#REF!</definedName>
    <definedName name="______________RB5" localSheetId="51">#REF!</definedName>
    <definedName name="______________RB5" localSheetId="26">#REF!</definedName>
    <definedName name="______________RB5" localSheetId="28">#REF!</definedName>
    <definedName name="______________RB5" localSheetId="37">#REF!</definedName>
    <definedName name="______________RB5" localSheetId="55">#REF!</definedName>
    <definedName name="______________RB5">#REF!</definedName>
    <definedName name="______________RD1" localSheetId="51">#REF!</definedName>
    <definedName name="______________RD1" localSheetId="26">#REF!</definedName>
    <definedName name="______________RD1" localSheetId="28">#REF!</definedName>
    <definedName name="______________RD1" localSheetId="37">#REF!</definedName>
    <definedName name="______________RD1" localSheetId="55">#REF!</definedName>
    <definedName name="______________RD1">#REF!</definedName>
    <definedName name="______________RE1" localSheetId="51">#REF!</definedName>
    <definedName name="______________RE1" localSheetId="26">#REF!</definedName>
    <definedName name="______________RE1" localSheetId="28">#REF!</definedName>
    <definedName name="______________RE1" localSheetId="37">#REF!</definedName>
    <definedName name="______________RE1" localSheetId="55">#REF!</definedName>
    <definedName name="______________RE1">#REF!</definedName>
    <definedName name="______________RF1" localSheetId="51">#REF!</definedName>
    <definedName name="______________RF1" localSheetId="26">#REF!</definedName>
    <definedName name="______________RF1" localSheetId="28">#REF!</definedName>
    <definedName name="______________RF1" localSheetId="37">#REF!</definedName>
    <definedName name="______________RF1" localSheetId="55">#REF!</definedName>
    <definedName name="______________RF1">#REF!</definedName>
    <definedName name="______________RG1" localSheetId="51">#REF!</definedName>
    <definedName name="______________RG1" localSheetId="26">#REF!</definedName>
    <definedName name="______________RG1" localSheetId="28">#REF!</definedName>
    <definedName name="______________RG1" localSheetId="37">#REF!</definedName>
    <definedName name="______________RG1" localSheetId="55">#REF!</definedName>
    <definedName name="______________RG1">#REF!</definedName>
    <definedName name="______________RG2" localSheetId="51">#REF!</definedName>
    <definedName name="______________RG2" localSheetId="26">#REF!</definedName>
    <definedName name="______________RG2" localSheetId="28">#REF!</definedName>
    <definedName name="______________RG2" localSheetId="37">#REF!</definedName>
    <definedName name="______________RG2" localSheetId="55">#REF!</definedName>
    <definedName name="______________RG2">#REF!</definedName>
    <definedName name="______________RI1" localSheetId="51">#REF!</definedName>
    <definedName name="______________RI1" localSheetId="26">#REF!</definedName>
    <definedName name="______________RI1" localSheetId="28">#REF!</definedName>
    <definedName name="______________RI1" localSheetId="37">#REF!</definedName>
    <definedName name="______________RI1" localSheetId="55">#REF!</definedName>
    <definedName name="______________RI1">#REF!</definedName>
    <definedName name="______________RJ1" localSheetId="51">#REF!</definedName>
    <definedName name="______________RJ1" localSheetId="26">#REF!</definedName>
    <definedName name="______________RJ1" localSheetId="28">#REF!</definedName>
    <definedName name="______________RJ1" localSheetId="37">#REF!</definedName>
    <definedName name="______________RJ1" localSheetId="55">#REF!</definedName>
    <definedName name="______________RJ1">#REF!</definedName>
    <definedName name="______________RK1" localSheetId="51">#REF!</definedName>
    <definedName name="______________RK1" localSheetId="26">#REF!</definedName>
    <definedName name="______________RK1" localSheetId="28">#REF!</definedName>
    <definedName name="______________RK1" localSheetId="37">#REF!</definedName>
    <definedName name="______________RK1" localSheetId="55">#REF!</definedName>
    <definedName name="______________RK1">#REF!</definedName>
    <definedName name="______________RL1" localSheetId="51">#REF!</definedName>
    <definedName name="______________RL1" localSheetId="26">#REF!</definedName>
    <definedName name="______________RL1" localSheetId="28">#REF!</definedName>
    <definedName name="______________RL1" localSheetId="37">#REF!</definedName>
    <definedName name="______________RL1" localSheetId="55">#REF!</definedName>
    <definedName name="______________RL1">#REF!</definedName>
    <definedName name="______________RM1" localSheetId="51">#REF!</definedName>
    <definedName name="______________RM1" localSheetId="26">#REF!</definedName>
    <definedName name="______________RM1" localSheetId="28">#REF!</definedName>
    <definedName name="______________RM1" localSheetId="37">#REF!</definedName>
    <definedName name="______________RM1" localSheetId="55">#REF!</definedName>
    <definedName name="______________RM1">#REF!</definedName>
    <definedName name="______________RN1" localSheetId="51">#REF!</definedName>
    <definedName name="______________RN1" localSheetId="26">#REF!</definedName>
    <definedName name="______________RN1" localSheetId="28">#REF!</definedName>
    <definedName name="______________RN1" localSheetId="37">#REF!</definedName>
    <definedName name="______________RN1" localSheetId="55">#REF!</definedName>
    <definedName name="______________RN1">#REF!</definedName>
    <definedName name="______________RO1" localSheetId="51">#REF!</definedName>
    <definedName name="______________RO1" localSheetId="26">#REF!</definedName>
    <definedName name="______________RO1" localSheetId="28">#REF!</definedName>
    <definedName name="______________RO1" localSheetId="37">#REF!</definedName>
    <definedName name="______________RO1" localSheetId="55">#REF!</definedName>
    <definedName name="______________RO1">#REF!</definedName>
    <definedName name="______________RP1" localSheetId="51">#REF!</definedName>
    <definedName name="______________RP1" localSheetId="26">#REF!</definedName>
    <definedName name="______________RP1" localSheetId="28">#REF!</definedName>
    <definedName name="______________RP1" localSheetId="37">#REF!</definedName>
    <definedName name="______________RP1" localSheetId="55">#REF!</definedName>
    <definedName name="______________RP1">#REF!</definedName>
    <definedName name="______________RQ1" localSheetId="51">#REF!</definedName>
    <definedName name="______________RQ1" localSheetId="26">#REF!</definedName>
    <definedName name="______________RQ1" localSheetId="28">#REF!</definedName>
    <definedName name="______________RQ1" localSheetId="37">#REF!</definedName>
    <definedName name="______________RQ1" localSheetId="55">#REF!</definedName>
    <definedName name="______________RQ1">#REF!</definedName>
    <definedName name="______________RR1" localSheetId="51">#REF!</definedName>
    <definedName name="______________RR1" localSheetId="26">#REF!</definedName>
    <definedName name="______________RR1" localSheetId="28">#REF!</definedName>
    <definedName name="______________RR1" localSheetId="37">#REF!</definedName>
    <definedName name="______________RR1" localSheetId="55">#REF!</definedName>
    <definedName name="______________RR1">#REF!</definedName>
    <definedName name="______________RS1" localSheetId="51">#REF!</definedName>
    <definedName name="______________RS1" localSheetId="26">#REF!</definedName>
    <definedName name="______________RS1" localSheetId="28">#REF!</definedName>
    <definedName name="______________RS1" localSheetId="37">#REF!</definedName>
    <definedName name="______________RS1" localSheetId="55">#REF!</definedName>
    <definedName name="______________RS1">#REF!</definedName>
    <definedName name="______________RT1" localSheetId="51">#REF!</definedName>
    <definedName name="______________RT1" localSheetId="26">#REF!</definedName>
    <definedName name="______________RT1" localSheetId="28">#REF!</definedName>
    <definedName name="______________RT1" localSheetId="37">#REF!</definedName>
    <definedName name="______________RT1" localSheetId="55">#REF!</definedName>
    <definedName name="______________RT1">#REF!</definedName>
    <definedName name="______________TP6" localSheetId="51">#REF!</definedName>
    <definedName name="______________TP6" localSheetId="26">#REF!</definedName>
    <definedName name="______________TP6" localSheetId="28">#REF!</definedName>
    <definedName name="______________TP6" localSheetId="37">#REF!</definedName>
    <definedName name="______________TP6" localSheetId="55">#REF!</definedName>
    <definedName name="______________TP6">#REF!</definedName>
    <definedName name="_____________AST1">[11]analitis!$A$5:$L$51</definedName>
    <definedName name="_____________AST2">[9]analitis!$I$2:$L$52</definedName>
    <definedName name="_____________CFL1">[11]analitis!$A$235:$H$319</definedName>
    <definedName name="_____________CFL2">[9]analitis!$I$235:$L$319</definedName>
    <definedName name="_____________FAC1">[11]analitis!$A$177:$H$234</definedName>
    <definedName name="_____________FAC2">[9]analitis!$I$177:$L$234</definedName>
    <definedName name="_____________HDG1">[9]analitis!$A$2:$H$4</definedName>
    <definedName name="_____________HDG2">[9]analitis!$I$2:$L$4</definedName>
    <definedName name="_____________LIA1">[11]analitis!$A$53:$H$102</definedName>
    <definedName name="_____________LIA2">[9]analitis!$I$53:$L$102</definedName>
    <definedName name="_____________PJL2" localSheetId="51">#REF!</definedName>
    <definedName name="_____________PJL2" localSheetId="26">#REF!</definedName>
    <definedName name="_____________PJL2" localSheetId="28">#REF!</definedName>
    <definedName name="_____________PJL2" localSheetId="37">#REF!</definedName>
    <definedName name="_____________PJL2" localSheetId="55">#REF!</definedName>
    <definedName name="_____________PJL2">#REF!</definedName>
    <definedName name="_____________PPK3">[6]Sheet1!$E$5:$G$15</definedName>
    <definedName name="_____________PPK4">[6]Sheet1!$A$5:$C$31</definedName>
    <definedName name="_____________PRO1">'[7]Rumus Prosesing'!$J$6:$K$30</definedName>
    <definedName name="_____________PRO6">'[8]Rumus Prosesing'!$J$6:$K$30</definedName>
    <definedName name="_____________PST04">[10]Sheet1!$A$5:$C$31</definedName>
    <definedName name="_____________PST2">[6]Sheet1!$A$5:$C$31</definedName>
    <definedName name="_____________PST3">[5]Sheet1!$A$5:$C$31</definedName>
    <definedName name="_____________RA11" localSheetId="51">#REF!</definedName>
    <definedName name="_____________RA11" localSheetId="26">#REF!</definedName>
    <definedName name="_____________RA11" localSheetId="28">#REF!</definedName>
    <definedName name="_____________RA11" localSheetId="37">#REF!</definedName>
    <definedName name="_____________RA11" localSheetId="55">#REF!</definedName>
    <definedName name="_____________RA11">#REF!</definedName>
    <definedName name="_____________RA13" localSheetId="51">#REF!</definedName>
    <definedName name="_____________RA13" localSheetId="26">#REF!</definedName>
    <definedName name="_____________RA13" localSheetId="28">#REF!</definedName>
    <definedName name="_____________RA13" localSheetId="37">#REF!</definedName>
    <definedName name="_____________RA13" localSheetId="55">#REF!</definedName>
    <definedName name="_____________RA13">#REF!</definedName>
    <definedName name="_____________RA14" localSheetId="51">#REF!</definedName>
    <definedName name="_____________RA14" localSheetId="26">#REF!</definedName>
    <definedName name="_____________RA14" localSheetId="28">#REF!</definedName>
    <definedName name="_____________RA14" localSheetId="37">#REF!</definedName>
    <definedName name="_____________RA14" localSheetId="55">#REF!</definedName>
    <definedName name="_____________RA14">#REF!</definedName>
    <definedName name="_____________RA4" localSheetId="51">#REF!</definedName>
    <definedName name="_____________RA4" localSheetId="26">#REF!</definedName>
    <definedName name="_____________RA4" localSheetId="28">#REF!</definedName>
    <definedName name="_____________RA4" localSheetId="37">#REF!</definedName>
    <definedName name="_____________RA4" localSheetId="55">#REF!</definedName>
    <definedName name="_____________RA4">#REF!</definedName>
    <definedName name="_____________RA7" localSheetId="51">#REF!</definedName>
    <definedName name="_____________RA7" localSheetId="26">#REF!</definedName>
    <definedName name="_____________RA7" localSheetId="28">#REF!</definedName>
    <definedName name="_____________RA7" localSheetId="37">#REF!</definedName>
    <definedName name="_____________RA7" localSheetId="55">#REF!</definedName>
    <definedName name="_____________RA7">#REF!</definedName>
    <definedName name="_____________RA8" localSheetId="51">#REF!</definedName>
    <definedName name="_____________RA8" localSheetId="26">#REF!</definedName>
    <definedName name="_____________RA8" localSheetId="28">#REF!</definedName>
    <definedName name="_____________RA8" localSheetId="37">#REF!</definedName>
    <definedName name="_____________RA8" localSheetId="55">#REF!</definedName>
    <definedName name="_____________RA8">#REF!</definedName>
    <definedName name="_____________RA9" localSheetId="51">#REF!</definedName>
    <definedName name="_____________RA9" localSheetId="26">#REF!</definedName>
    <definedName name="_____________RA9" localSheetId="28">#REF!</definedName>
    <definedName name="_____________RA9" localSheetId="37">#REF!</definedName>
    <definedName name="_____________RA9" localSheetId="55">#REF!</definedName>
    <definedName name="_____________RA9">#REF!</definedName>
    <definedName name="_____________RB3" localSheetId="51">#REF!</definedName>
    <definedName name="_____________RB3" localSheetId="26">#REF!</definedName>
    <definedName name="_____________RB3" localSheetId="28">#REF!</definedName>
    <definedName name="_____________RB3" localSheetId="37">#REF!</definedName>
    <definedName name="_____________RB3" localSheetId="55">#REF!</definedName>
    <definedName name="_____________RB3">#REF!</definedName>
    <definedName name="_____________RB5" localSheetId="51">#REF!</definedName>
    <definedName name="_____________RB5" localSheetId="26">#REF!</definedName>
    <definedName name="_____________RB5" localSheetId="28">#REF!</definedName>
    <definedName name="_____________RB5" localSheetId="37">#REF!</definedName>
    <definedName name="_____________RB5" localSheetId="55">#REF!</definedName>
    <definedName name="_____________RB5">#REF!</definedName>
    <definedName name="_____________RD1" localSheetId="51">#REF!</definedName>
    <definedName name="_____________RD1" localSheetId="26">#REF!</definedName>
    <definedName name="_____________RD1" localSheetId="28">#REF!</definedName>
    <definedName name="_____________RD1" localSheetId="37">#REF!</definedName>
    <definedName name="_____________RD1" localSheetId="55">#REF!</definedName>
    <definedName name="_____________RD1">#REF!</definedName>
    <definedName name="_____________RE1" localSheetId="51">#REF!</definedName>
    <definedName name="_____________RE1" localSheetId="26">#REF!</definedName>
    <definedName name="_____________RE1" localSheetId="28">#REF!</definedName>
    <definedName name="_____________RE1" localSheetId="37">#REF!</definedName>
    <definedName name="_____________RE1" localSheetId="55">#REF!</definedName>
    <definedName name="_____________RE1">#REF!</definedName>
    <definedName name="_____________RF1" localSheetId="51">#REF!</definedName>
    <definedName name="_____________RF1" localSheetId="26">#REF!</definedName>
    <definedName name="_____________RF1" localSheetId="28">#REF!</definedName>
    <definedName name="_____________RF1" localSheetId="37">#REF!</definedName>
    <definedName name="_____________RF1" localSheetId="55">#REF!</definedName>
    <definedName name="_____________RF1">#REF!</definedName>
    <definedName name="_____________RG1" localSheetId="51">#REF!</definedName>
    <definedName name="_____________RG1" localSheetId="26">#REF!</definedName>
    <definedName name="_____________RG1" localSheetId="28">#REF!</definedName>
    <definedName name="_____________RG1" localSheetId="37">#REF!</definedName>
    <definedName name="_____________RG1" localSheetId="55">#REF!</definedName>
    <definedName name="_____________RG1">#REF!</definedName>
    <definedName name="_____________RG2" localSheetId="51">#REF!</definedName>
    <definedName name="_____________RG2" localSheetId="26">#REF!</definedName>
    <definedName name="_____________RG2" localSheetId="28">#REF!</definedName>
    <definedName name="_____________RG2" localSheetId="37">#REF!</definedName>
    <definedName name="_____________RG2" localSheetId="55">#REF!</definedName>
    <definedName name="_____________RG2">#REF!</definedName>
    <definedName name="_____________RI1" localSheetId="51">#REF!</definedName>
    <definedName name="_____________RI1" localSheetId="26">#REF!</definedName>
    <definedName name="_____________RI1" localSheetId="28">#REF!</definedName>
    <definedName name="_____________RI1" localSheetId="37">#REF!</definedName>
    <definedName name="_____________RI1" localSheetId="55">#REF!</definedName>
    <definedName name="_____________RI1">#REF!</definedName>
    <definedName name="_____________RJ1" localSheetId="51">#REF!</definedName>
    <definedName name="_____________RJ1" localSheetId="26">#REF!</definedName>
    <definedName name="_____________RJ1" localSheetId="28">#REF!</definedName>
    <definedName name="_____________RJ1" localSheetId="37">#REF!</definedName>
    <definedName name="_____________RJ1" localSheetId="55">#REF!</definedName>
    <definedName name="_____________RJ1">#REF!</definedName>
    <definedName name="_____________RK1" localSheetId="51">#REF!</definedName>
    <definedName name="_____________RK1" localSheetId="26">#REF!</definedName>
    <definedName name="_____________RK1" localSheetId="28">#REF!</definedName>
    <definedName name="_____________RK1" localSheetId="37">#REF!</definedName>
    <definedName name="_____________RK1" localSheetId="55">#REF!</definedName>
    <definedName name="_____________RK1">#REF!</definedName>
    <definedName name="_____________RL1" localSheetId="51">#REF!</definedName>
    <definedName name="_____________RL1" localSheetId="26">#REF!</definedName>
    <definedName name="_____________RL1" localSheetId="28">#REF!</definedName>
    <definedName name="_____________RL1" localSheetId="37">#REF!</definedName>
    <definedName name="_____________RL1" localSheetId="55">#REF!</definedName>
    <definedName name="_____________RL1">#REF!</definedName>
    <definedName name="_____________RM1" localSheetId="51">#REF!</definedName>
    <definedName name="_____________RM1" localSheetId="26">#REF!</definedName>
    <definedName name="_____________RM1" localSheetId="28">#REF!</definedName>
    <definedName name="_____________RM1" localSheetId="37">#REF!</definedName>
    <definedName name="_____________RM1" localSheetId="55">#REF!</definedName>
    <definedName name="_____________RM1">#REF!</definedName>
    <definedName name="_____________RN1" localSheetId="51">#REF!</definedName>
    <definedName name="_____________RN1" localSheetId="26">#REF!</definedName>
    <definedName name="_____________RN1" localSheetId="28">#REF!</definedName>
    <definedName name="_____________RN1" localSheetId="37">#REF!</definedName>
    <definedName name="_____________RN1" localSheetId="55">#REF!</definedName>
    <definedName name="_____________RN1">#REF!</definedName>
    <definedName name="_____________RO1" localSheetId="51">#REF!</definedName>
    <definedName name="_____________RO1" localSheetId="26">#REF!</definedName>
    <definedName name="_____________RO1" localSheetId="28">#REF!</definedName>
    <definedName name="_____________RO1" localSheetId="37">#REF!</definedName>
    <definedName name="_____________RO1" localSheetId="55">#REF!</definedName>
    <definedName name="_____________RO1">#REF!</definedName>
    <definedName name="_____________RP1" localSheetId="51">#REF!</definedName>
    <definedName name="_____________RP1" localSheetId="26">#REF!</definedName>
    <definedName name="_____________RP1" localSheetId="28">#REF!</definedName>
    <definedName name="_____________RP1" localSheetId="37">#REF!</definedName>
    <definedName name="_____________RP1" localSheetId="55">#REF!</definedName>
    <definedName name="_____________RP1">#REF!</definedName>
    <definedName name="_____________RQ1" localSheetId="51">#REF!</definedName>
    <definedName name="_____________RQ1" localSheetId="26">#REF!</definedName>
    <definedName name="_____________RQ1" localSheetId="28">#REF!</definedName>
    <definedName name="_____________RQ1" localSheetId="37">#REF!</definedName>
    <definedName name="_____________RQ1" localSheetId="55">#REF!</definedName>
    <definedName name="_____________RQ1">#REF!</definedName>
    <definedName name="_____________RR1" localSheetId="51">#REF!</definedName>
    <definedName name="_____________RR1" localSheetId="26">#REF!</definedName>
    <definedName name="_____________RR1" localSheetId="28">#REF!</definedName>
    <definedName name="_____________RR1" localSheetId="37">#REF!</definedName>
    <definedName name="_____________RR1" localSheetId="55">#REF!</definedName>
    <definedName name="_____________RR1">#REF!</definedName>
    <definedName name="_____________RS1" localSheetId="51">#REF!</definedName>
    <definedName name="_____________RS1" localSheetId="26">#REF!</definedName>
    <definedName name="_____________RS1" localSheetId="28">#REF!</definedName>
    <definedName name="_____________RS1" localSheetId="37">#REF!</definedName>
    <definedName name="_____________RS1" localSheetId="55">#REF!</definedName>
    <definedName name="_____________RS1">#REF!</definedName>
    <definedName name="_____________RT1" localSheetId="51">#REF!</definedName>
    <definedName name="_____________RT1" localSheetId="26">#REF!</definedName>
    <definedName name="_____________RT1" localSheetId="28">#REF!</definedName>
    <definedName name="_____________RT1" localSheetId="37">#REF!</definedName>
    <definedName name="_____________RT1" localSheetId="55">#REF!</definedName>
    <definedName name="_____________RT1">#REF!</definedName>
    <definedName name="_____________TP6" localSheetId="51">#REF!</definedName>
    <definedName name="_____________TP6" localSheetId="26">#REF!</definedName>
    <definedName name="_____________TP6" localSheetId="28">#REF!</definedName>
    <definedName name="_____________TP6" localSheetId="37">#REF!</definedName>
    <definedName name="_____________TP6" localSheetId="55">#REF!</definedName>
    <definedName name="_____________TP6">#REF!</definedName>
    <definedName name="____________AST1" localSheetId="51">#REF!</definedName>
    <definedName name="____________AST1" localSheetId="26">#REF!</definedName>
    <definedName name="____________AST1" localSheetId="28">#REF!</definedName>
    <definedName name="____________AST1" localSheetId="37">#REF!</definedName>
    <definedName name="____________AST1" localSheetId="55">#REF!</definedName>
    <definedName name="____________AST1">#REF!</definedName>
    <definedName name="____________AST2">[9]analitis!$I$2:$L$52</definedName>
    <definedName name="____________CFL1" localSheetId="51">#REF!</definedName>
    <definedName name="____________CFL1" localSheetId="26">#REF!</definedName>
    <definedName name="____________CFL1" localSheetId="28">#REF!</definedName>
    <definedName name="____________CFL1" localSheetId="37">#REF!</definedName>
    <definedName name="____________CFL1" localSheetId="55">#REF!</definedName>
    <definedName name="____________CFL1">#REF!</definedName>
    <definedName name="____________CFL2">[9]analitis!$I$235:$L$319</definedName>
    <definedName name="____________FAC1" localSheetId="51">#REF!</definedName>
    <definedName name="____________FAC1" localSheetId="26">#REF!</definedName>
    <definedName name="____________FAC1" localSheetId="28">#REF!</definedName>
    <definedName name="____________FAC1" localSheetId="37">#REF!</definedName>
    <definedName name="____________FAC1" localSheetId="55">#REF!</definedName>
    <definedName name="____________FAC1">#REF!</definedName>
    <definedName name="____________FAC2">[9]analitis!$I$177:$L$234</definedName>
    <definedName name="____________HDG1">[9]analitis!$A$2:$H$4</definedName>
    <definedName name="____________HDG2">[9]analitis!$I$2:$L$4</definedName>
    <definedName name="____________LIA1" localSheetId="51">#REF!</definedName>
    <definedName name="____________LIA1" localSheetId="26">#REF!</definedName>
    <definedName name="____________LIA1" localSheetId="28">#REF!</definedName>
    <definedName name="____________LIA1" localSheetId="37">#REF!</definedName>
    <definedName name="____________LIA1" localSheetId="55">#REF!</definedName>
    <definedName name="____________LIA1">#REF!</definedName>
    <definedName name="____________LIA2">[9]analitis!$I$53:$L$102</definedName>
    <definedName name="____________PJL2" localSheetId="51">#REF!</definedName>
    <definedName name="____________PJL2" localSheetId="26">#REF!</definedName>
    <definedName name="____________PJL2" localSheetId="28">#REF!</definedName>
    <definedName name="____________PJL2" localSheetId="37">#REF!</definedName>
    <definedName name="____________PJL2" localSheetId="55">#REF!</definedName>
    <definedName name="____________PJL2">#REF!</definedName>
    <definedName name="____________PPK3">[6]Sheet1!$E$5:$G$15</definedName>
    <definedName name="____________PPK4">[6]Sheet1!$A$5:$C$31</definedName>
    <definedName name="____________PRO1">'[7]Rumus Prosesing'!$J$6:$K$30</definedName>
    <definedName name="____________PRO6">'[8]Rumus Prosesing'!$J$6:$K$30</definedName>
    <definedName name="____________PST04">[10]Sheet1!$A$5:$C$31</definedName>
    <definedName name="____________PST2">[6]Sheet1!$A$5:$C$31</definedName>
    <definedName name="____________PST3">[5]Sheet1!$A$5:$C$31</definedName>
    <definedName name="____________RA11" localSheetId="51">#REF!</definedName>
    <definedName name="____________RA11" localSheetId="26">#REF!</definedName>
    <definedName name="____________RA11" localSheetId="28">#REF!</definedName>
    <definedName name="____________RA11" localSheetId="37">#REF!</definedName>
    <definedName name="____________RA11" localSheetId="55">#REF!</definedName>
    <definedName name="____________RA11">#REF!</definedName>
    <definedName name="____________RA13" localSheetId="51">#REF!</definedName>
    <definedName name="____________RA13" localSheetId="26">#REF!</definedName>
    <definedName name="____________RA13" localSheetId="28">#REF!</definedName>
    <definedName name="____________RA13" localSheetId="37">#REF!</definedName>
    <definedName name="____________RA13" localSheetId="55">#REF!</definedName>
    <definedName name="____________RA13">#REF!</definedName>
    <definedName name="____________RA14" localSheetId="51">#REF!</definedName>
    <definedName name="____________RA14" localSheetId="26">#REF!</definedName>
    <definedName name="____________RA14" localSheetId="28">#REF!</definedName>
    <definedName name="____________RA14" localSheetId="37">#REF!</definedName>
    <definedName name="____________RA14" localSheetId="55">#REF!</definedName>
    <definedName name="____________RA14">#REF!</definedName>
    <definedName name="____________RA4" localSheetId="51">#REF!</definedName>
    <definedName name="____________RA4" localSheetId="26">#REF!</definedName>
    <definedName name="____________RA4" localSheetId="28">#REF!</definedName>
    <definedName name="____________RA4" localSheetId="37">#REF!</definedName>
    <definedName name="____________RA4" localSheetId="55">#REF!</definedName>
    <definedName name="____________RA4">#REF!</definedName>
    <definedName name="____________RA7" localSheetId="51">#REF!</definedName>
    <definedName name="____________RA7" localSheetId="26">#REF!</definedName>
    <definedName name="____________RA7" localSheetId="28">#REF!</definedName>
    <definedName name="____________RA7" localSheetId="37">#REF!</definedName>
    <definedName name="____________RA7" localSheetId="55">#REF!</definedName>
    <definedName name="____________RA7">#REF!</definedName>
    <definedName name="____________RA8" localSheetId="51">#REF!</definedName>
    <definedName name="____________RA8" localSheetId="26">#REF!</definedName>
    <definedName name="____________RA8" localSheetId="28">#REF!</definedName>
    <definedName name="____________RA8" localSheetId="37">#REF!</definedName>
    <definedName name="____________RA8" localSheetId="55">#REF!</definedName>
    <definedName name="____________RA8">#REF!</definedName>
    <definedName name="____________RA9" localSheetId="51">#REF!</definedName>
    <definedName name="____________RA9" localSheetId="26">#REF!</definedName>
    <definedName name="____________RA9" localSheetId="28">#REF!</definedName>
    <definedName name="____________RA9" localSheetId="37">#REF!</definedName>
    <definedName name="____________RA9" localSheetId="55">#REF!</definedName>
    <definedName name="____________RA9">#REF!</definedName>
    <definedName name="____________RB3" localSheetId="51">#REF!</definedName>
    <definedName name="____________RB3" localSheetId="26">#REF!</definedName>
    <definedName name="____________RB3" localSheetId="28">#REF!</definedName>
    <definedName name="____________RB3" localSheetId="37">#REF!</definedName>
    <definedName name="____________RB3" localSheetId="55">#REF!</definedName>
    <definedName name="____________RB3">#REF!</definedName>
    <definedName name="____________RB5" localSheetId="51">#REF!</definedName>
    <definedName name="____________RB5" localSheetId="26">#REF!</definedName>
    <definedName name="____________RB5" localSheetId="28">#REF!</definedName>
    <definedName name="____________RB5" localSheetId="37">#REF!</definedName>
    <definedName name="____________RB5" localSheetId="55">#REF!</definedName>
    <definedName name="____________RB5">#REF!</definedName>
    <definedName name="____________RD1" localSheetId="51">#REF!</definedName>
    <definedName name="____________RD1" localSheetId="26">#REF!</definedName>
    <definedName name="____________RD1" localSheetId="28">#REF!</definedName>
    <definedName name="____________RD1" localSheetId="37">#REF!</definedName>
    <definedName name="____________RD1" localSheetId="55">#REF!</definedName>
    <definedName name="____________RD1">#REF!</definedName>
    <definedName name="____________RE1" localSheetId="51">#REF!</definedName>
    <definedName name="____________RE1" localSheetId="26">#REF!</definedName>
    <definedName name="____________RE1" localSheetId="28">#REF!</definedName>
    <definedName name="____________RE1" localSheetId="37">#REF!</definedName>
    <definedName name="____________RE1" localSheetId="55">#REF!</definedName>
    <definedName name="____________RE1">#REF!</definedName>
    <definedName name="____________RF1" localSheetId="51">#REF!</definedName>
    <definedName name="____________RF1" localSheetId="26">#REF!</definedName>
    <definedName name="____________RF1" localSheetId="28">#REF!</definedName>
    <definedName name="____________RF1" localSheetId="37">#REF!</definedName>
    <definedName name="____________RF1" localSheetId="55">#REF!</definedName>
    <definedName name="____________RF1">#REF!</definedName>
    <definedName name="____________RG1" localSheetId="51">#REF!</definedName>
    <definedName name="____________RG1" localSheetId="26">#REF!</definedName>
    <definedName name="____________RG1" localSheetId="28">#REF!</definedName>
    <definedName name="____________RG1" localSheetId="37">#REF!</definedName>
    <definedName name="____________RG1" localSheetId="55">#REF!</definedName>
    <definedName name="____________RG1">#REF!</definedName>
    <definedName name="____________RG2" localSheetId="51">#REF!</definedName>
    <definedName name="____________RG2" localSheetId="26">#REF!</definedName>
    <definedName name="____________RG2" localSheetId="28">#REF!</definedName>
    <definedName name="____________RG2" localSheetId="37">#REF!</definedName>
    <definedName name="____________RG2" localSheetId="55">#REF!</definedName>
    <definedName name="____________RG2">#REF!</definedName>
    <definedName name="____________RI1" localSheetId="51">#REF!</definedName>
    <definedName name="____________RI1" localSheetId="26">#REF!</definedName>
    <definedName name="____________RI1" localSheetId="28">#REF!</definedName>
    <definedName name="____________RI1" localSheetId="37">#REF!</definedName>
    <definedName name="____________RI1" localSheetId="55">#REF!</definedName>
    <definedName name="____________RI1">#REF!</definedName>
    <definedName name="____________RJ1" localSheetId="51">#REF!</definedName>
    <definedName name="____________RJ1" localSheetId="26">#REF!</definedName>
    <definedName name="____________RJ1" localSheetId="28">#REF!</definedName>
    <definedName name="____________RJ1" localSheetId="37">#REF!</definedName>
    <definedName name="____________RJ1" localSheetId="55">#REF!</definedName>
    <definedName name="____________RJ1">#REF!</definedName>
    <definedName name="____________RK1" localSheetId="51">#REF!</definedName>
    <definedName name="____________RK1" localSheetId="26">#REF!</definedName>
    <definedName name="____________RK1" localSheetId="28">#REF!</definedName>
    <definedName name="____________RK1" localSheetId="37">#REF!</definedName>
    <definedName name="____________RK1" localSheetId="55">#REF!</definedName>
    <definedName name="____________RK1">#REF!</definedName>
    <definedName name="____________RL1" localSheetId="51">#REF!</definedName>
    <definedName name="____________RL1" localSheetId="26">#REF!</definedName>
    <definedName name="____________RL1" localSheetId="28">#REF!</definedName>
    <definedName name="____________RL1" localSheetId="37">#REF!</definedName>
    <definedName name="____________RL1" localSheetId="55">#REF!</definedName>
    <definedName name="____________RL1">#REF!</definedName>
    <definedName name="____________RM1" localSheetId="51">#REF!</definedName>
    <definedName name="____________RM1" localSheetId="26">#REF!</definedName>
    <definedName name="____________RM1" localSheetId="28">#REF!</definedName>
    <definedName name="____________RM1" localSheetId="37">#REF!</definedName>
    <definedName name="____________RM1" localSheetId="55">#REF!</definedName>
    <definedName name="____________RM1">#REF!</definedName>
    <definedName name="____________RN1" localSheetId="51">#REF!</definedName>
    <definedName name="____________RN1" localSheetId="26">#REF!</definedName>
    <definedName name="____________RN1" localSheetId="28">#REF!</definedName>
    <definedName name="____________RN1" localSheetId="37">#REF!</definedName>
    <definedName name="____________RN1" localSheetId="55">#REF!</definedName>
    <definedName name="____________RN1">#REF!</definedName>
    <definedName name="____________RO1" localSheetId="51">#REF!</definedName>
    <definedName name="____________RO1" localSheetId="26">#REF!</definedName>
    <definedName name="____________RO1" localSheetId="28">#REF!</definedName>
    <definedName name="____________RO1" localSheetId="37">#REF!</definedName>
    <definedName name="____________RO1" localSheetId="55">#REF!</definedName>
    <definedName name="____________RO1">#REF!</definedName>
    <definedName name="____________RP1" localSheetId="51">#REF!</definedName>
    <definedName name="____________RP1" localSheetId="26">#REF!</definedName>
    <definedName name="____________RP1" localSheetId="28">#REF!</definedName>
    <definedName name="____________RP1" localSheetId="37">#REF!</definedName>
    <definedName name="____________RP1" localSheetId="55">#REF!</definedName>
    <definedName name="____________RP1">#REF!</definedName>
    <definedName name="____________RQ1" localSheetId="51">#REF!</definedName>
    <definedName name="____________RQ1" localSheetId="26">#REF!</definedName>
    <definedName name="____________RQ1" localSheetId="28">#REF!</definedName>
    <definedName name="____________RQ1" localSheetId="37">#REF!</definedName>
    <definedName name="____________RQ1" localSheetId="55">#REF!</definedName>
    <definedName name="____________RQ1">#REF!</definedName>
    <definedName name="____________RR1" localSheetId="51">#REF!</definedName>
    <definedName name="____________RR1" localSheetId="26">#REF!</definedName>
    <definedName name="____________RR1" localSheetId="28">#REF!</definedName>
    <definedName name="____________RR1" localSheetId="37">#REF!</definedName>
    <definedName name="____________RR1" localSheetId="55">#REF!</definedName>
    <definedName name="____________RR1">#REF!</definedName>
    <definedName name="____________RS1" localSheetId="51">#REF!</definedName>
    <definedName name="____________RS1" localSheetId="26">#REF!</definedName>
    <definedName name="____________RS1" localSheetId="28">#REF!</definedName>
    <definedName name="____________RS1" localSheetId="37">#REF!</definedName>
    <definedName name="____________RS1" localSheetId="55">#REF!</definedName>
    <definedName name="____________RS1">#REF!</definedName>
    <definedName name="____________RT1" localSheetId="51">#REF!</definedName>
    <definedName name="____________RT1" localSheetId="26">#REF!</definedName>
    <definedName name="____________RT1" localSheetId="28">#REF!</definedName>
    <definedName name="____________RT1" localSheetId="37">#REF!</definedName>
    <definedName name="____________RT1" localSheetId="55">#REF!</definedName>
    <definedName name="____________RT1">#REF!</definedName>
    <definedName name="____________TP6" localSheetId="51">#REF!</definedName>
    <definedName name="____________TP6" localSheetId="26">#REF!</definedName>
    <definedName name="____________TP6" localSheetId="28">#REF!</definedName>
    <definedName name="____________TP6" localSheetId="37">#REF!</definedName>
    <definedName name="____________TP6" localSheetId="55">#REF!</definedName>
    <definedName name="____________TP6">#REF!</definedName>
    <definedName name="___________AST1" localSheetId="51">#REF!</definedName>
    <definedName name="___________AST1" localSheetId="26">#REF!</definedName>
    <definedName name="___________AST1" localSheetId="28">#REF!</definedName>
    <definedName name="___________AST1" localSheetId="37">#REF!</definedName>
    <definedName name="___________AST1" localSheetId="55">#REF!</definedName>
    <definedName name="___________AST1">#REF!</definedName>
    <definedName name="___________AST2">[11]analitis!$I$2:$L$52</definedName>
    <definedName name="___________CFL1" localSheetId="51">#REF!</definedName>
    <definedName name="___________CFL1" localSheetId="26">#REF!</definedName>
    <definedName name="___________CFL1" localSheetId="28">#REF!</definedName>
    <definedName name="___________CFL1" localSheetId="37">#REF!</definedName>
    <definedName name="___________CFL1" localSheetId="55">#REF!</definedName>
    <definedName name="___________CFL1">#REF!</definedName>
    <definedName name="___________CFL2">[11]analitis!$I$235:$L$319</definedName>
    <definedName name="___________FAC1" localSheetId="51">#REF!</definedName>
    <definedName name="___________FAC1" localSheetId="26">#REF!</definedName>
    <definedName name="___________FAC1" localSheetId="28">#REF!</definedName>
    <definedName name="___________FAC1" localSheetId="37">#REF!</definedName>
    <definedName name="___________FAC1" localSheetId="55">#REF!</definedName>
    <definedName name="___________FAC1">#REF!</definedName>
    <definedName name="___________FAC2">[11]analitis!$I$177:$L$234</definedName>
    <definedName name="___________HDG1">[11]analitis!$A$2:$H$4</definedName>
    <definedName name="___________HDG2">[11]analitis!$I$2:$L$4</definedName>
    <definedName name="___________LIA1" localSheetId="51">#REF!</definedName>
    <definedName name="___________LIA1" localSheetId="26">#REF!</definedName>
    <definedName name="___________LIA1" localSheetId="28">#REF!</definedName>
    <definedName name="___________LIA1" localSheetId="37">#REF!</definedName>
    <definedName name="___________LIA1" localSheetId="55">#REF!</definedName>
    <definedName name="___________LIA1">#REF!</definedName>
    <definedName name="___________LIA2">[11]analitis!$I$53:$L$102</definedName>
    <definedName name="___________PJL2" localSheetId="51">#REF!</definedName>
    <definedName name="___________PJL2" localSheetId="26">#REF!</definedName>
    <definedName name="___________PJL2" localSheetId="28">#REF!</definedName>
    <definedName name="___________PJL2" localSheetId="37">#REF!</definedName>
    <definedName name="___________PJL2" localSheetId="55">#REF!</definedName>
    <definedName name="___________PJL2">#REF!</definedName>
    <definedName name="___________PPK3">[6]Sheet1!$E$5:$G$15</definedName>
    <definedName name="___________PPK4">[6]Sheet1!$A$5:$C$31</definedName>
    <definedName name="___________PRO1">'[7]Rumus Prosesing'!$J$6:$K$30</definedName>
    <definedName name="___________PRO6">'[8]Rumus Prosesing'!$J$6:$K$30</definedName>
    <definedName name="___________PST04">[10]Sheet1!$A$5:$C$31</definedName>
    <definedName name="___________PST2">[6]Sheet1!$A$5:$C$31</definedName>
    <definedName name="___________PST3">[5]Sheet1!$A$5:$C$31</definedName>
    <definedName name="___________RA11" localSheetId="51">#REF!</definedName>
    <definedName name="___________RA11" localSheetId="26">#REF!</definedName>
    <definedName name="___________RA11" localSheetId="28">#REF!</definedName>
    <definedName name="___________RA11" localSheetId="37">#REF!</definedName>
    <definedName name="___________RA11" localSheetId="55">#REF!</definedName>
    <definedName name="___________RA11">#REF!</definedName>
    <definedName name="___________RA13" localSheetId="51">#REF!</definedName>
    <definedName name="___________RA13" localSheetId="26">#REF!</definedName>
    <definedName name="___________RA13" localSheetId="28">#REF!</definedName>
    <definedName name="___________RA13" localSheetId="37">#REF!</definedName>
    <definedName name="___________RA13" localSheetId="55">#REF!</definedName>
    <definedName name="___________RA13">#REF!</definedName>
    <definedName name="___________RA14" localSheetId="51">#REF!</definedName>
    <definedName name="___________RA14" localSheetId="26">#REF!</definedName>
    <definedName name="___________RA14" localSheetId="28">#REF!</definedName>
    <definedName name="___________RA14" localSheetId="37">#REF!</definedName>
    <definedName name="___________RA14" localSheetId="55">#REF!</definedName>
    <definedName name="___________RA14">#REF!</definedName>
    <definedName name="___________RA4" localSheetId="51">#REF!</definedName>
    <definedName name="___________RA4" localSheetId="26">#REF!</definedName>
    <definedName name="___________RA4" localSheetId="28">#REF!</definedName>
    <definedName name="___________RA4" localSheetId="37">#REF!</definedName>
    <definedName name="___________RA4" localSheetId="55">#REF!</definedName>
    <definedName name="___________RA4">#REF!</definedName>
    <definedName name="___________RA7" localSheetId="51">#REF!</definedName>
    <definedName name="___________RA7" localSheetId="26">#REF!</definedName>
    <definedName name="___________RA7" localSheetId="28">#REF!</definedName>
    <definedName name="___________RA7" localSheetId="37">#REF!</definedName>
    <definedName name="___________RA7" localSheetId="55">#REF!</definedName>
    <definedName name="___________RA7">#REF!</definedName>
    <definedName name="___________RA8" localSheetId="51">#REF!</definedName>
    <definedName name="___________RA8" localSheetId="26">#REF!</definedName>
    <definedName name="___________RA8" localSheetId="28">#REF!</definedName>
    <definedName name="___________RA8" localSheetId="37">#REF!</definedName>
    <definedName name="___________RA8" localSheetId="55">#REF!</definedName>
    <definedName name="___________RA8">#REF!</definedName>
    <definedName name="___________RA9" localSheetId="51">#REF!</definedName>
    <definedName name="___________RA9" localSheetId="26">#REF!</definedName>
    <definedName name="___________RA9" localSheetId="28">#REF!</definedName>
    <definedName name="___________RA9" localSheetId="37">#REF!</definedName>
    <definedName name="___________RA9" localSheetId="55">#REF!</definedName>
    <definedName name="___________RA9">#REF!</definedName>
    <definedName name="___________RB3" localSheetId="51">#REF!</definedName>
    <definedName name="___________RB3" localSheetId="26">#REF!</definedName>
    <definedName name="___________RB3" localSheetId="28">#REF!</definedName>
    <definedName name="___________RB3" localSheetId="37">#REF!</definedName>
    <definedName name="___________RB3" localSheetId="55">#REF!</definedName>
    <definedName name="___________RB3">#REF!</definedName>
    <definedName name="___________RB5" localSheetId="51">#REF!</definedName>
    <definedName name="___________RB5" localSheetId="26">#REF!</definedName>
    <definedName name="___________RB5" localSheetId="28">#REF!</definedName>
    <definedName name="___________RB5" localSheetId="37">#REF!</definedName>
    <definedName name="___________RB5" localSheetId="55">#REF!</definedName>
    <definedName name="___________RB5">#REF!</definedName>
    <definedName name="___________RD1" localSheetId="51">#REF!</definedName>
    <definedName name="___________RD1" localSheetId="26">#REF!</definedName>
    <definedName name="___________RD1" localSheetId="28">#REF!</definedName>
    <definedName name="___________RD1" localSheetId="37">#REF!</definedName>
    <definedName name="___________RD1" localSheetId="55">#REF!</definedName>
    <definedName name="___________RD1">#REF!</definedName>
    <definedName name="___________RE1" localSheetId="51">#REF!</definedName>
    <definedName name="___________RE1" localSheetId="26">#REF!</definedName>
    <definedName name="___________RE1" localSheetId="28">#REF!</definedName>
    <definedName name="___________RE1" localSheetId="37">#REF!</definedName>
    <definedName name="___________RE1" localSheetId="55">#REF!</definedName>
    <definedName name="___________RE1">#REF!</definedName>
    <definedName name="___________RF1" localSheetId="51">#REF!</definedName>
    <definedName name="___________RF1" localSheetId="26">#REF!</definedName>
    <definedName name="___________RF1" localSheetId="28">#REF!</definedName>
    <definedName name="___________RF1" localSheetId="37">#REF!</definedName>
    <definedName name="___________RF1" localSheetId="55">#REF!</definedName>
    <definedName name="___________RF1">#REF!</definedName>
    <definedName name="___________RG1" localSheetId="51">#REF!</definedName>
    <definedName name="___________RG1" localSheetId="26">#REF!</definedName>
    <definedName name="___________RG1" localSheetId="28">#REF!</definedName>
    <definedName name="___________RG1" localSheetId="37">#REF!</definedName>
    <definedName name="___________RG1" localSheetId="55">#REF!</definedName>
    <definedName name="___________RG1">#REF!</definedName>
    <definedName name="___________RG2" localSheetId="51">#REF!</definedName>
    <definedName name="___________RG2" localSheetId="26">#REF!</definedName>
    <definedName name="___________RG2" localSheetId="28">#REF!</definedName>
    <definedName name="___________RG2" localSheetId="37">#REF!</definedName>
    <definedName name="___________RG2" localSheetId="55">#REF!</definedName>
    <definedName name="___________RG2">#REF!</definedName>
    <definedName name="___________RI1" localSheetId="51">#REF!</definedName>
    <definedName name="___________RI1" localSheetId="26">#REF!</definedName>
    <definedName name="___________RI1" localSheetId="28">#REF!</definedName>
    <definedName name="___________RI1" localSheetId="37">#REF!</definedName>
    <definedName name="___________RI1" localSheetId="55">#REF!</definedName>
    <definedName name="___________RI1">#REF!</definedName>
    <definedName name="___________RJ1" localSheetId="51">#REF!</definedName>
    <definedName name="___________RJ1" localSheetId="26">#REF!</definedName>
    <definedName name="___________RJ1" localSheetId="28">#REF!</definedName>
    <definedName name="___________RJ1" localSheetId="37">#REF!</definedName>
    <definedName name="___________RJ1" localSheetId="55">#REF!</definedName>
    <definedName name="___________RJ1">#REF!</definedName>
    <definedName name="___________RK1" localSheetId="51">#REF!</definedName>
    <definedName name="___________RK1" localSheetId="26">#REF!</definedName>
    <definedName name="___________RK1" localSheetId="28">#REF!</definedName>
    <definedName name="___________RK1" localSheetId="37">#REF!</definedName>
    <definedName name="___________RK1" localSheetId="55">#REF!</definedName>
    <definedName name="___________RK1">#REF!</definedName>
    <definedName name="___________RL1" localSheetId="51">#REF!</definedName>
    <definedName name="___________RL1" localSheetId="26">#REF!</definedName>
    <definedName name="___________RL1" localSheetId="28">#REF!</definedName>
    <definedName name="___________RL1" localSheetId="37">#REF!</definedName>
    <definedName name="___________RL1" localSheetId="55">#REF!</definedName>
    <definedName name="___________RL1">#REF!</definedName>
    <definedName name="___________RM1" localSheetId="51">#REF!</definedName>
    <definedName name="___________RM1" localSheetId="26">#REF!</definedName>
    <definedName name="___________RM1" localSheetId="28">#REF!</definedName>
    <definedName name="___________RM1" localSheetId="37">#REF!</definedName>
    <definedName name="___________RM1" localSheetId="55">#REF!</definedName>
    <definedName name="___________RM1">#REF!</definedName>
    <definedName name="___________RN1" localSheetId="51">#REF!</definedName>
    <definedName name="___________RN1" localSheetId="26">#REF!</definedName>
    <definedName name="___________RN1" localSheetId="28">#REF!</definedName>
    <definedName name="___________RN1" localSheetId="37">#REF!</definedName>
    <definedName name="___________RN1" localSheetId="55">#REF!</definedName>
    <definedName name="___________RN1">#REF!</definedName>
    <definedName name="___________RO1" localSheetId="51">#REF!</definedName>
    <definedName name="___________RO1" localSheetId="26">#REF!</definedName>
    <definedName name="___________RO1" localSheetId="28">#REF!</definedName>
    <definedName name="___________RO1" localSheetId="37">#REF!</definedName>
    <definedName name="___________RO1" localSheetId="55">#REF!</definedName>
    <definedName name="___________RO1">#REF!</definedName>
    <definedName name="___________RP1" localSheetId="51">#REF!</definedName>
    <definedName name="___________RP1" localSheetId="26">#REF!</definedName>
    <definedName name="___________RP1" localSheetId="28">#REF!</definedName>
    <definedName name="___________RP1" localSheetId="37">#REF!</definedName>
    <definedName name="___________RP1" localSheetId="55">#REF!</definedName>
    <definedName name="___________RP1">#REF!</definedName>
    <definedName name="___________RQ1" localSheetId="51">#REF!</definedName>
    <definedName name="___________RQ1" localSheetId="26">#REF!</definedName>
    <definedName name="___________RQ1" localSheetId="28">#REF!</definedName>
    <definedName name="___________RQ1" localSheetId="37">#REF!</definedName>
    <definedName name="___________RQ1" localSheetId="55">#REF!</definedName>
    <definedName name="___________RQ1">#REF!</definedName>
    <definedName name="___________RR1" localSheetId="51">#REF!</definedName>
    <definedName name="___________RR1" localSheetId="26">#REF!</definedName>
    <definedName name="___________RR1" localSheetId="28">#REF!</definedName>
    <definedName name="___________RR1" localSheetId="37">#REF!</definedName>
    <definedName name="___________RR1" localSheetId="55">#REF!</definedName>
    <definedName name="___________RR1">#REF!</definedName>
    <definedName name="___________RS1" localSheetId="51">#REF!</definedName>
    <definedName name="___________RS1" localSheetId="26">#REF!</definedName>
    <definedName name="___________RS1" localSheetId="28">#REF!</definedName>
    <definedName name="___________RS1" localSheetId="37">#REF!</definedName>
    <definedName name="___________RS1" localSheetId="55">#REF!</definedName>
    <definedName name="___________RS1">#REF!</definedName>
    <definedName name="___________RT1" localSheetId="51">#REF!</definedName>
    <definedName name="___________RT1" localSheetId="26">#REF!</definedName>
    <definedName name="___________RT1" localSheetId="28">#REF!</definedName>
    <definedName name="___________RT1" localSheetId="37">#REF!</definedName>
    <definedName name="___________RT1" localSheetId="55">#REF!</definedName>
    <definedName name="___________RT1">#REF!</definedName>
    <definedName name="___________TP6" localSheetId="51">#REF!</definedName>
    <definedName name="___________TP6" localSheetId="26">#REF!</definedName>
    <definedName name="___________TP6" localSheetId="28">#REF!</definedName>
    <definedName name="___________TP6" localSheetId="37">#REF!</definedName>
    <definedName name="___________TP6" localSheetId="55">#REF!</definedName>
    <definedName name="___________TP6">#REF!</definedName>
    <definedName name="__________AST1">[12]analitis!$A$5:$L$51</definedName>
    <definedName name="__________AST2">[12]analitis!$I$2:$L$52</definedName>
    <definedName name="__________CFL1">[12]analitis!$A$235:$H$319</definedName>
    <definedName name="__________CFL2">[12]analitis!$I$235:$L$319</definedName>
    <definedName name="__________FAC1">[12]analitis!$A$177:$H$234</definedName>
    <definedName name="__________FAC2">[12]analitis!$I$177:$L$234</definedName>
    <definedName name="__________HDG1">[12]analitis!$A$2:$H$4</definedName>
    <definedName name="__________HDG2">[12]analitis!$I$2:$L$4</definedName>
    <definedName name="__________LIA1">[12]analitis!$A$53:$H$102</definedName>
    <definedName name="__________LIA2">[12]analitis!$I$53:$L$102</definedName>
    <definedName name="__________PJL2" localSheetId="51">#REF!</definedName>
    <definedName name="__________PJL2" localSheetId="26">#REF!</definedName>
    <definedName name="__________PJL2" localSheetId="28">#REF!</definedName>
    <definedName name="__________PJL2" localSheetId="37">#REF!</definedName>
    <definedName name="__________PJL2" localSheetId="55">#REF!</definedName>
    <definedName name="__________PJL2">#REF!</definedName>
    <definedName name="__________PPK3">[6]Sheet1!$E$5:$G$15</definedName>
    <definedName name="__________PPK4">[6]Sheet1!$A$5:$C$31</definedName>
    <definedName name="__________PRO1">'[7]Rumus Prosesing'!$J$6:$K$30</definedName>
    <definedName name="__________PRO6">'[8]Rumus Prosesing'!$J$6:$K$30</definedName>
    <definedName name="__________PST04">[10]Sheet1!$A$5:$C$31</definedName>
    <definedName name="__________PST2">[6]Sheet1!$A$5:$C$31</definedName>
    <definedName name="__________PST3">[5]Sheet1!$A$5:$C$31</definedName>
    <definedName name="__________RA11" localSheetId="51">#REF!</definedName>
    <definedName name="__________RA11" localSheetId="26">#REF!</definedName>
    <definedName name="__________RA11" localSheetId="28">#REF!</definedName>
    <definedName name="__________RA11" localSheetId="37">#REF!</definedName>
    <definedName name="__________RA11" localSheetId="55">#REF!</definedName>
    <definedName name="__________RA11">#REF!</definedName>
    <definedName name="__________RA13" localSheetId="51">#REF!</definedName>
    <definedName name="__________RA13" localSheetId="26">#REF!</definedName>
    <definedName name="__________RA13" localSheetId="28">#REF!</definedName>
    <definedName name="__________RA13" localSheetId="37">#REF!</definedName>
    <definedName name="__________RA13" localSheetId="55">#REF!</definedName>
    <definedName name="__________RA13">#REF!</definedName>
    <definedName name="__________RA14" localSheetId="51">#REF!</definedName>
    <definedName name="__________RA14" localSheetId="26">#REF!</definedName>
    <definedName name="__________RA14" localSheetId="28">#REF!</definedName>
    <definedName name="__________RA14" localSheetId="37">#REF!</definedName>
    <definedName name="__________RA14" localSheetId="55">#REF!</definedName>
    <definedName name="__________RA14">#REF!</definedName>
    <definedName name="__________RA4" localSheetId="51">#REF!</definedName>
    <definedName name="__________RA4" localSheetId="26">#REF!</definedName>
    <definedName name="__________RA4" localSheetId="28">#REF!</definedName>
    <definedName name="__________RA4" localSheetId="37">#REF!</definedName>
    <definedName name="__________RA4" localSheetId="55">#REF!</definedName>
    <definedName name="__________RA4">#REF!</definedName>
    <definedName name="__________RA7" localSheetId="51">#REF!</definedName>
    <definedName name="__________RA7" localSheetId="26">#REF!</definedName>
    <definedName name="__________RA7" localSheetId="28">#REF!</definedName>
    <definedName name="__________RA7" localSheetId="37">#REF!</definedName>
    <definedName name="__________RA7" localSheetId="55">#REF!</definedName>
    <definedName name="__________RA7">#REF!</definedName>
    <definedName name="__________RA8" localSheetId="51">#REF!</definedName>
    <definedName name="__________RA8" localSheetId="26">#REF!</definedName>
    <definedName name="__________RA8" localSheetId="28">#REF!</definedName>
    <definedName name="__________RA8" localSheetId="37">#REF!</definedName>
    <definedName name="__________RA8" localSheetId="55">#REF!</definedName>
    <definedName name="__________RA8">#REF!</definedName>
    <definedName name="__________RA9" localSheetId="51">#REF!</definedName>
    <definedName name="__________RA9" localSheetId="26">#REF!</definedName>
    <definedName name="__________RA9" localSheetId="28">#REF!</definedName>
    <definedName name="__________RA9" localSheetId="37">#REF!</definedName>
    <definedName name="__________RA9" localSheetId="55">#REF!</definedName>
    <definedName name="__________RA9">#REF!</definedName>
    <definedName name="__________RB3" localSheetId="51">#REF!</definedName>
    <definedName name="__________RB3" localSheetId="26">#REF!</definedName>
    <definedName name="__________RB3" localSheetId="28">#REF!</definedName>
    <definedName name="__________RB3" localSheetId="37">#REF!</definedName>
    <definedName name="__________RB3" localSheetId="55">#REF!</definedName>
    <definedName name="__________RB3">#REF!</definedName>
    <definedName name="__________RB5" localSheetId="51">#REF!</definedName>
    <definedName name="__________RB5" localSheetId="26">#REF!</definedName>
    <definedName name="__________RB5" localSheetId="28">#REF!</definedName>
    <definedName name="__________RB5" localSheetId="37">#REF!</definedName>
    <definedName name="__________RB5" localSheetId="55">#REF!</definedName>
    <definedName name="__________RB5">#REF!</definedName>
    <definedName name="__________RD1" localSheetId="51">#REF!</definedName>
    <definedName name="__________RD1" localSheetId="26">#REF!</definedName>
    <definedName name="__________RD1" localSheetId="28">#REF!</definedName>
    <definedName name="__________RD1" localSheetId="37">#REF!</definedName>
    <definedName name="__________RD1" localSheetId="55">#REF!</definedName>
    <definedName name="__________RD1">#REF!</definedName>
    <definedName name="__________RE1" localSheetId="51">#REF!</definedName>
    <definedName name="__________RE1" localSheetId="26">#REF!</definedName>
    <definedName name="__________RE1" localSheetId="28">#REF!</definedName>
    <definedName name="__________RE1" localSheetId="37">#REF!</definedName>
    <definedName name="__________RE1" localSheetId="55">#REF!</definedName>
    <definedName name="__________RE1">#REF!</definedName>
    <definedName name="__________RF1" localSheetId="51">#REF!</definedName>
    <definedName name="__________RF1" localSheetId="26">#REF!</definedName>
    <definedName name="__________RF1" localSheetId="28">#REF!</definedName>
    <definedName name="__________RF1" localSheetId="37">#REF!</definedName>
    <definedName name="__________RF1" localSheetId="55">#REF!</definedName>
    <definedName name="__________RF1">#REF!</definedName>
    <definedName name="__________RG1" localSheetId="51">#REF!</definedName>
    <definedName name="__________RG1" localSheetId="26">#REF!</definedName>
    <definedName name="__________RG1" localSheetId="28">#REF!</definedName>
    <definedName name="__________RG1" localSheetId="37">#REF!</definedName>
    <definedName name="__________RG1" localSheetId="55">#REF!</definedName>
    <definedName name="__________RG1">#REF!</definedName>
    <definedName name="__________RG2" localSheetId="51">#REF!</definedName>
    <definedName name="__________RG2" localSheetId="26">#REF!</definedName>
    <definedName name="__________RG2" localSheetId="28">#REF!</definedName>
    <definedName name="__________RG2" localSheetId="37">#REF!</definedName>
    <definedName name="__________RG2" localSheetId="55">#REF!</definedName>
    <definedName name="__________RG2">#REF!</definedName>
    <definedName name="__________RI1" localSheetId="51">#REF!</definedName>
    <definedName name="__________RI1" localSheetId="26">#REF!</definedName>
    <definedName name="__________RI1" localSheetId="28">#REF!</definedName>
    <definedName name="__________RI1" localSheetId="37">#REF!</definedName>
    <definedName name="__________RI1" localSheetId="55">#REF!</definedName>
    <definedName name="__________RI1">#REF!</definedName>
    <definedName name="__________RJ1" localSheetId="51">#REF!</definedName>
    <definedName name="__________RJ1" localSheetId="26">#REF!</definedName>
    <definedName name="__________RJ1" localSheetId="28">#REF!</definedName>
    <definedName name="__________RJ1" localSheetId="37">#REF!</definedName>
    <definedName name="__________RJ1" localSheetId="55">#REF!</definedName>
    <definedName name="__________RJ1">#REF!</definedName>
    <definedName name="__________RK1" localSheetId="51">#REF!</definedName>
    <definedName name="__________RK1" localSheetId="26">#REF!</definedName>
    <definedName name="__________RK1" localSheetId="28">#REF!</definedName>
    <definedName name="__________RK1" localSheetId="37">#REF!</definedName>
    <definedName name="__________RK1" localSheetId="55">#REF!</definedName>
    <definedName name="__________RK1">#REF!</definedName>
    <definedName name="__________RL1" localSheetId="51">#REF!</definedName>
    <definedName name="__________RL1" localSheetId="26">#REF!</definedName>
    <definedName name="__________RL1" localSheetId="28">#REF!</definedName>
    <definedName name="__________RL1" localSheetId="37">#REF!</definedName>
    <definedName name="__________RL1" localSheetId="55">#REF!</definedName>
    <definedName name="__________RL1">#REF!</definedName>
    <definedName name="__________RM1" localSheetId="51">#REF!</definedName>
    <definedName name="__________RM1" localSheetId="26">#REF!</definedName>
    <definedName name="__________RM1" localSheetId="28">#REF!</definedName>
    <definedName name="__________RM1" localSheetId="37">#REF!</definedName>
    <definedName name="__________RM1" localSheetId="55">#REF!</definedName>
    <definedName name="__________RM1">#REF!</definedName>
    <definedName name="__________RN1" localSheetId="51">#REF!</definedName>
    <definedName name="__________RN1" localSheetId="26">#REF!</definedName>
    <definedName name="__________RN1" localSheetId="28">#REF!</definedName>
    <definedName name="__________RN1" localSheetId="37">#REF!</definedName>
    <definedName name="__________RN1" localSheetId="55">#REF!</definedName>
    <definedName name="__________RN1">#REF!</definedName>
    <definedName name="__________RO1" localSheetId="51">#REF!</definedName>
    <definedName name="__________RO1" localSheetId="26">#REF!</definedName>
    <definedName name="__________RO1" localSheetId="28">#REF!</definedName>
    <definedName name="__________RO1" localSheetId="37">#REF!</definedName>
    <definedName name="__________RO1" localSheetId="55">#REF!</definedName>
    <definedName name="__________RO1">#REF!</definedName>
    <definedName name="__________RP1" localSheetId="51">#REF!</definedName>
    <definedName name="__________RP1" localSheetId="26">#REF!</definedName>
    <definedName name="__________RP1" localSheetId="28">#REF!</definedName>
    <definedName name="__________RP1" localSheetId="37">#REF!</definedName>
    <definedName name="__________RP1" localSheetId="55">#REF!</definedName>
    <definedName name="__________RP1">#REF!</definedName>
    <definedName name="__________RQ1" localSheetId="51">#REF!</definedName>
    <definedName name="__________RQ1" localSheetId="26">#REF!</definedName>
    <definedName name="__________RQ1" localSheetId="28">#REF!</definedName>
    <definedName name="__________RQ1" localSheetId="37">#REF!</definedName>
    <definedName name="__________RQ1" localSheetId="55">#REF!</definedName>
    <definedName name="__________RQ1">#REF!</definedName>
    <definedName name="__________RR1" localSheetId="51">#REF!</definedName>
    <definedName name="__________RR1" localSheetId="26">#REF!</definedName>
    <definedName name="__________RR1" localSheetId="28">#REF!</definedName>
    <definedName name="__________RR1" localSheetId="37">#REF!</definedName>
    <definedName name="__________RR1" localSheetId="55">#REF!</definedName>
    <definedName name="__________RR1">#REF!</definedName>
    <definedName name="__________RS1" localSheetId="51">#REF!</definedName>
    <definedName name="__________RS1" localSheetId="26">#REF!</definedName>
    <definedName name="__________RS1" localSheetId="28">#REF!</definedName>
    <definedName name="__________RS1" localSheetId="37">#REF!</definedName>
    <definedName name="__________RS1" localSheetId="55">#REF!</definedName>
    <definedName name="__________RS1">#REF!</definedName>
    <definedName name="__________RT1" localSheetId="51">#REF!</definedName>
    <definedName name="__________RT1" localSheetId="26">#REF!</definedName>
    <definedName name="__________RT1" localSheetId="28">#REF!</definedName>
    <definedName name="__________RT1" localSheetId="37">#REF!</definedName>
    <definedName name="__________RT1" localSheetId="55">#REF!</definedName>
    <definedName name="__________RT1">#REF!</definedName>
    <definedName name="__________TP6" localSheetId="51">#REF!</definedName>
    <definedName name="__________TP6" localSheetId="26">#REF!</definedName>
    <definedName name="__________TP6" localSheetId="28">#REF!</definedName>
    <definedName name="__________TP6" localSheetId="37">#REF!</definedName>
    <definedName name="__________TP6" localSheetId="55">#REF!</definedName>
    <definedName name="__________TP6">#REF!</definedName>
    <definedName name="_________AST1" localSheetId="51">#REF!</definedName>
    <definedName name="_________AST1" localSheetId="26">#REF!</definedName>
    <definedName name="_________AST1" localSheetId="28">#REF!</definedName>
    <definedName name="_________AST1" localSheetId="37">#REF!</definedName>
    <definedName name="_________AST1" localSheetId="55">#REF!</definedName>
    <definedName name="_________AST1">#REF!</definedName>
    <definedName name="_________AST2">[9]analitis!$I$2:$L$52</definedName>
    <definedName name="_________CFL1" localSheetId="51">#REF!</definedName>
    <definedName name="_________CFL1" localSheetId="26">#REF!</definedName>
    <definedName name="_________CFL1" localSheetId="28">#REF!</definedName>
    <definedName name="_________CFL1" localSheetId="37">#REF!</definedName>
    <definedName name="_________CFL1" localSheetId="55">#REF!</definedName>
    <definedName name="_________CFL1">#REF!</definedName>
    <definedName name="_________CFL2">[9]analitis!$I$235:$L$319</definedName>
    <definedName name="_________FAC1" localSheetId="51">#REF!</definedName>
    <definedName name="_________FAC1" localSheetId="26">#REF!</definedName>
    <definedName name="_________FAC1" localSheetId="28">#REF!</definedName>
    <definedName name="_________FAC1" localSheetId="37">#REF!</definedName>
    <definedName name="_________FAC1" localSheetId="55">#REF!</definedName>
    <definedName name="_________FAC1">#REF!</definedName>
    <definedName name="_________FAC2">[9]analitis!$I$177:$L$234</definedName>
    <definedName name="_________HDG1">[9]analitis!$A$2:$H$4</definedName>
    <definedName name="_________HDG2">[9]analitis!$I$2:$L$4</definedName>
    <definedName name="_________LIA1" localSheetId="51">#REF!</definedName>
    <definedName name="_________LIA1" localSheetId="26">#REF!</definedName>
    <definedName name="_________LIA1" localSheetId="28">#REF!</definedName>
    <definedName name="_________LIA1" localSheetId="37">#REF!</definedName>
    <definedName name="_________LIA1" localSheetId="55">#REF!</definedName>
    <definedName name="_________LIA1">#REF!</definedName>
    <definedName name="_________LIA2">[9]analitis!$I$53:$L$102</definedName>
    <definedName name="_________PJL2" localSheetId="51">#REF!</definedName>
    <definedName name="_________PJL2" localSheetId="26">#REF!</definedName>
    <definedName name="_________PJL2" localSheetId="28">#REF!</definedName>
    <definedName name="_________PJL2" localSheetId="37">#REF!</definedName>
    <definedName name="_________PJL2" localSheetId="55">#REF!</definedName>
    <definedName name="_________PJL2">#REF!</definedName>
    <definedName name="_________PPK3">[6]Sheet1!$E$5:$G$15</definedName>
    <definedName name="_________PPK4">[6]Sheet1!$A$5:$C$31</definedName>
    <definedName name="_________PRO1">'[7]Rumus Prosesing'!$J$6:$K$30</definedName>
    <definedName name="_________PRO6">'[8]Rumus Prosesing'!$J$6:$K$30</definedName>
    <definedName name="_________PST04">[10]Sheet1!$A$5:$C$31</definedName>
    <definedName name="_________PST2">[6]Sheet1!$A$5:$C$31</definedName>
    <definedName name="_________PST3">[5]Sheet1!$A$5:$C$31</definedName>
    <definedName name="_________RA11" localSheetId="51">#REF!</definedName>
    <definedName name="_________RA11" localSheetId="26">#REF!</definedName>
    <definedName name="_________RA11" localSheetId="28">#REF!</definedName>
    <definedName name="_________RA11" localSheetId="37">#REF!</definedName>
    <definedName name="_________RA11" localSheetId="55">#REF!</definedName>
    <definedName name="_________RA11">#REF!</definedName>
    <definedName name="_________RA13" localSheetId="51">#REF!</definedName>
    <definedName name="_________RA13" localSheetId="26">#REF!</definedName>
    <definedName name="_________RA13" localSheetId="28">#REF!</definedName>
    <definedName name="_________RA13" localSheetId="37">#REF!</definedName>
    <definedName name="_________RA13" localSheetId="55">#REF!</definedName>
    <definedName name="_________RA13">#REF!</definedName>
    <definedName name="_________RA14" localSheetId="51">#REF!</definedName>
    <definedName name="_________RA14" localSheetId="26">#REF!</definedName>
    <definedName name="_________RA14" localSheetId="28">#REF!</definedName>
    <definedName name="_________RA14" localSheetId="37">#REF!</definedName>
    <definedName name="_________RA14" localSheetId="55">#REF!</definedName>
    <definedName name="_________RA14">#REF!</definedName>
    <definedName name="_________RA4" localSheetId="51">#REF!</definedName>
    <definedName name="_________RA4" localSheetId="26">#REF!</definedName>
    <definedName name="_________RA4" localSheetId="28">#REF!</definedName>
    <definedName name="_________RA4" localSheetId="37">#REF!</definedName>
    <definedName name="_________RA4" localSheetId="55">#REF!</definedName>
    <definedName name="_________RA4">#REF!</definedName>
    <definedName name="_________RA7" localSheetId="51">#REF!</definedName>
    <definedName name="_________RA7" localSheetId="26">#REF!</definedName>
    <definedName name="_________RA7" localSheetId="28">#REF!</definedName>
    <definedName name="_________RA7" localSheetId="37">#REF!</definedName>
    <definedName name="_________RA7" localSheetId="55">#REF!</definedName>
    <definedName name="_________RA7">#REF!</definedName>
    <definedName name="_________RA8" localSheetId="51">#REF!</definedName>
    <definedName name="_________RA8" localSheetId="26">#REF!</definedName>
    <definedName name="_________RA8" localSheetId="28">#REF!</definedName>
    <definedName name="_________RA8" localSheetId="37">#REF!</definedName>
    <definedName name="_________RA8" localSheetId="55">#REF!</definedName>
    <definedName name="_________RA8">#REF!</definedName>
    <definedName name="_________RA9" localSheetId="51">#REF!</definedName>
    <definedName name="_________RA9" localSheetId="26">#REF!</definedName>
    <definedName name="_________RA9" localSheetId="28">#REF!</definedName>
    <definedName name="_________RA9" localSheetId="37">#REF!</definedName>
    <definedName name="_________RA9" localSheetId="55">#REF!</definedName>
    <definedName name="_________RA9">#REF!</definedName>
    <definedName name="_________RB3" localSheetId="51">#REF!</definedName>
    <definedName name="_________RB3" localSheetId="26">#REF!</definedName>
    <definedName name="_________RB3" localSheetId="28">#REF!</definedName>
    <definedName name="_________RB3" localSheetId="37">#REF!</definedName>
    <definedName name="_________RB3" localSheetId="55">#REF!</definedName>
    <definedName name="_________RB3">#REF!</definedName>
    <definedName name="_________RB5" localSheetId="51">#REF!</definedName>
    <definedName name="_________RB5" localSheetId="26">#REF!</definedName>
    <definedName name="_________RB5" localSheetId="28">#REF!</definedName>
    <definedName name="_________RB5" localSheetId="37">#REF!</definedName>
    <definedName name="_________RB5" localSheetId="55">#REF!</definedName>
    <definedName name="_________RB5">#REF!</definedName>
    <definedName name="_________RD1" localSheetId="51">#REF!</definedName>
    <definedName name="_________RD1" localSheetId="26">#REF!</definedName>
    <definedName name="_________RD1" localSheetId="28">#REF!</definedName>
    <definedName name="_________RD1" localSheetId="37">#REF!</definedName>
    <definedName name="_________RD1" localSheetId="55">#REF!</definedName>
    <definedName name="_________RD1">#REF!</definedName>
    <definedName name="_________RE1" localSheetId="51">#REF!</definedName>
    <definedName name="_________RE1" localSheetId="26">#REF!</definedName>
    <definedName name="_________RE1" localSheetId="28">#REF!</definedName>
    <definedName name="_________RE1" localSheetId="37">#REF!</definedName>
    <definedName name="_________RE1" localSheetId="55">#REF!</definedName>
    <definedName name="_________RE1">#REF!</definedName>
    <definedName name="_________RF1" localSheetId="51">#REF!</definedName>
    <definedName name="_________RF1" localSheetId="26">#REF!</definedName>
    <definedName name="_________RF1" localSheetId="28">#REF!</definedName>
    <definedName name="_________RF1" localSheetId="37">#REF!</definedName>
    <definedName name="_________RF1" localSheetId="55">#REF!</definedName>
    <definedName name="_________RF1">#REF!</definedName>
    <definedName name="_________RG1" localSheetId="51">#REF!</definedName>
    <definedName name="_________RG1" localSheetId="26">#REF!</definedName>
    <definedName name="_________RG1" localSheetId="28">#REF!</definedName>
    <definedName name="_________RG1" localSheetId="37">#REF!</definedName>
    <definedName name="_________RG1" localSheetId="55">#REF!</definedName>
    <definedName name="_________RG1">#REF!</definedName>
    <definedName name="_________RG2" localSheetId="51">#REF!</definedName>
    <definedName name="_________RG2" localSheetId="26">#REF!</definedName>
    <definedName name="_________RG2" localSheetId="28">#REF!</definedName>
    <definedName name="_________RG2" localSheetId="37">#REF!</definedName>
    <definedName name="_________RG2" localSheetId="55">#REF!</definedName>
    <definedName name="_________RG2">#REF!</definedName>
    <definedName name="_________RI1" localSheetId="51">#REF!</definedName>
    <definedName name="_________RI1" localSheetId="26">#REF!</definedName>
    <definedName name="_________RI1" localSheetId="28">#REF!</definedName>
    <definedName name="_________RI1" localSheetId="37">#REF!</definedName>
    <definedName name="_________RI1" localSheetId="55">#REF!</definedName>
    <definedName name="_________RI1">#REF!</definedName>
    <definedName name="_________RJ1" localSheetId="51">#REF!</definedName>
    <definedName name="_________RJ1" localSheetId="26">#REF!</definedName>
    <definedName name="_________RJ1" localSheetId="28">#REF!</definedName>
    <definedName name="_________RJ1" localSheetId="37">#REF!</definedName>
    <definedName name="_________RJ1" localSheetId="55">#REF!</definedName>
    <definedName name="_________RJ1">#REF!</definedName>
    <definedName name="_________RK1" localSheetId="51">#REF!</definedName>
    <definedName name="_________RK1" localSheetId="26">#REF!</definedName>
    <definedName name="_________RK1" localSheetId="28">#REF!</definedName>
    <definedName name="_________RK1" localSheetId="37">#REF!</definedName>
    <definedName name="_________RK1" localSheetId="55">#REF!</definedName>
    <definedName name="_________RK1">#REF!</definedName>
    <definedName name="_________RL1" localSheetId="51">#REF!</definedName>
    <definedName name="_________RL1" localSheetId="26">#REF!</definedName>
    <definedName name="_________RL1" localSheetId="28">#REF!</definedName>
    <definedName name="_________RL1" localSheetId="37">#REF!</definedName>
    <definedName name="_________RL1" localSheetId="55">#REF!</definedName>
    <definedName name="_________RL1">#REF!</definedName>
    <definedName name="_________RM1" localSheetId="51">#REF!</definedName>
    <definedName name="_________RM1" localSheetId="26">#REF!</definedName>
    <definedName name="_________RM1" localSheetId="28">#REF!</definedName>
    <definedName name="_________RM1" localSheetId="37">#REF!</definedName>
    <definedName name="_________RM1" localSheetId="55">#REF!</definedName>
    <definedName name="_________RM1">#REF!</definedName>
    <definedName name="_________RN1" localSheetId="51">#REF!</definedName>
    <definedName name="_________RN1" localSheetId="26">#REF!</definedName>
    <definedName name="_________RN1" localSheetId="28">#REF!</definedName>
    <definedName name="_________RN1" localSheetId="37">#REF!</definedName>
    <definedName name="_________RN1" localSheetId="55">#REF!</definedName>
    <definedName name="_________RN1">#REF!</definedName>
    <definedName name="_________RO1" localSheetId="51">#REF!</definedName>
    <definedName name="_________RO1" localSheetId="26">#REF!</definedName>
    <definedName name="_________RO1" localSheetId="28">#REF!</definedName>
    <definedName name="_________RO1" localSheetId="37">#REF!</definedName>
    <definedName name="_________RO1" localSheetId="55">#REF!</definedName>
    <definedName name="_________RO1">#REF!</definedName>
    <definedName name="_________RP1" localSheetId="51">#REF!</definedName>
    <definedName name="_________RP1" localSheetId="26">#REF!</definedName>
    <definedName name="_________RP1" localSheetId="28">#REF!</definedName>
    <definedName name="_________RP1" localSheetId="37">#REF!</definedName>
    <definedName name="_________RP1" localSheetId="55">#REF!</definedName>
    <definedName name="_________RP1">#REF!</definedName>
    <definedName name="_________RQ1" localSheetId="51">#REF!</definedName>
    <definedName name="_________RQ1" localSheetId="26">#REF!</definedName>
    <definedName name="_________RQ1" localSheetId="28">#REF!</definedName>
    <definedName name="_________RQ1" localSheetId="37">#REF!</definedName>
    <definedName name="_________RQ1" localSheetId="55">#REF!</definedName>
    <definedName name="_________RQ1">#REF!</definedName>
    <definedName name="_________RR1" localSheetId="51">#REF!</definedName>
    <definedName name="_________RR1" localSheetId="26">#REF!</definedName>
    <definedName name="_________RR1" localSheetId="28">#REF!</definedName>
    <definedName name="_________RR1" localSheetId="37">#REF!</definedName>
    <definedName name="_________RR1" localSheetId="55">#REF!</definedName>
    <definedName name="_________RR1">#REF!</definedName>
    <definedName name="_________RS1" localSheetId="51">#REF!</definedName>
    <definedName name="_________RS1" localSheetId="26">#REF!</definedName>
    <definedName name="_________RS1" localSheetId="28">#REF!</definedName>
    <definedName name="_________RS1" localSheetId="37">#REF!</definedName>
    <definedName name="_________RS1" localSheetId="55">#REF!</definedName>
    <definedName name="_________RS1">#REF!</definedName>
    <definedName name="_________RT1" localSheetId="51">#REF!</definedName>
    <definedName name="_________RT1" localSheetId="26">#REF!</definedName>
    <definedName name="_________RT1" localSheetId="28">#REF!</definedName>
    <definedName name="_________RT1" localSheetId="37">#REF!</definedName>
    <definedName name="_________RT1" localSheetId="55">#REF!</definedName>
    <definedName name="_________RT1">#REF!</definedName>
    <definedName name="_________TP6" localSheetId="51">#REF!</definedName>
    <definedName name="_________TP6" localSheetId="26">#REF!</definedName>
    <definedName name="_________TP6" localSheetId="28">#REF!</definedName>
    <definedName name="_________TP6" localSheetId="37">#REF!</definedName>
    <definedName name="_________TP6" localSheetId="55">#REF!</definedName>
    <definedName name="_________TP6">#REF!</definedName>
    <definedName name="________AST1" localSheetId="51">#REF!</definedName>
    <definedName name="________AST1" localSheetId="26">#REF!</definedName>
    <definedName name="________AST1" localSheetId="28">#REF!</definedName>
    <definedName name="________AST1" localSheetId="37">#REF!</definedName>
    <definedName name="________AST1" localSheetId="55">#REF!</definedName>
    <definedName name="________AST1">#REF!</definedName>
    <definedName name="________CFL1" localSheetId="51">#REF!</definedName>
    <definedName name="________CFL1" localSheetId="26">#REF!</definedName>
    <definedName name="________CFL1" localSheetId="28">#REF!</definedName>
    <definedName name="________CFL1" localSheetId="37">#REF!</definedName>
    <definedName name="________CFL1" localSheetId="55">#REF!</definedName>
    <definedName name="________CFL1">#REF!</definedName>
    <definedName name="________FAC1" localSheetId="51">#REF!</definedName>
    <definedName name="________FAC1" localSheetId="26">#REF!</definedName>
    <definedName name="________FAC1" localSheetId="28">#REF!</definedName>
    <definedName name="________FAC1" localSheetId="37">#REF!</definedName>
    <definedName name="________FAC1" localSheetId="55">#REF!</definedName>
    <definedName name="________FAC1">#REF!</definedName>
    <definedName name="________LIA1" localSheetId="51">#REF!</definedName>
    <definedName name="________LIA1" localSheetId="26">#REF!</definedName>
    <definedName name="________LIA1" localSheetId="28">#REF!</definedName>
    <definedName name="________LIA1" localSheetId="37">#REF!</definedName>
    <definedName name="________LIA1" localSheetId="55">#REF!</definedName>
    <definedName name="________LIA1">#REF!</definedName>
    <definedName name="________PJL2" localSheetId="51">#REF!</definedName>
    <definedName name="________PJL2" localSheetId="26">#REF!</definedName>
    <definedName name="________PJL2" localSheetId="28">#REF!</definedName>
    <definedName name="________PJL2" localSheetId="37">#REF!</definedName>
    <definedName name="________PJL2" localSheetId="55">#REF!</definedName>
    <definedName name="________PJL2">#REF!</definedName>
    <definedName name="________PPK3">[6]Sheet1!$E$5:$G$15</definedName>
    <definedName name="________PPK4">[6]Sheet1!$A$5:$C$31</definedName>
    <definedName name="________PRO1">'[7]Rumus Prosesing'!$J$6:$K$30</definedName>
    <definedName name="________PRO6">'[8]Rumus Prosesing'!$J$6:$K$30</definedName>
    <definedName name="________PST04">[10]Sheet1!$A$5:$C$31</definedName>
    <definedName name="________PST2">[6]Sheet1!$A$5:$C$31</definedName>
    <definedName name="________PST3">[5]Sheet1!$A$5:$C$31</definedName>
    <definedName name="________RA11" localSheetId="51">#REF!</definedName>
    <definedName name="________RA11" localSheetId="26">#REF!</definedName>
    <definedName name="________RA11" localSheetId="28">#REF!</definedName>
    <definedName name="________RA11" localSheetId="37">#REF!</definedName>
    <definedName name="________RA11" localSheetId="55">#REF!</definedName>
    <definedName name="________RA11">#REF!</definedName>
    <definedName name="________RA13" localSheetId="51">#REF!</definedName>
    <definedName name="________RA13" localSheetId="26">#REF!</definedName>
    <definedName name="________RA13" localSheetId="28">#REF!</definedName>
    <definedName name="________RA13" localSheetId="37">#REF!</definedName>
    <definedName name="________RA13" localSheetId="55">#REF!</definedName>
    <definedName name="________RA13">#REF!</definedName>
    <definedName name="________RA14" localSheetId="51">#REF!</definedName>
    <definedName name="________RA14" localSheetId="26">#REF!</definedName>
    <definedName name="________RA14" localSheetId="28">#REF!</definedName>
    <definedName name="________RA14" localSheetId="37">#REF!</definedName>
    <definedName name="________RA14" localSheetId="55">#REF!</definedName>
    <definedName name="________RA14">#REF!</definedName>
    <definedName name="________RA4" localSheetId="51">#REF!</definedName>
    <definedName name="________RA4" localSheetId="26">#REF!</definedName>
    <definedName name="________RA4" localSheetId="28">#REF!</definedName>
    <definedName name="________RA4" localSheetId="37">#REF!</definedName>
    <definedName name="________RA4" localSheetId="55">#REF!</definedName>
    <definedName name="________RA4">#REF!</definedName>
    <definedName name="________RA7" localSheetId="51">#REF!</definedName>
    <definedName name="________RA7" localSheetId="26">#REF!</definedName>
    <definedName name="________RA7" localSheetId="28">#REF!</definedName>
    <definedName name="________RA7" localSheetId="37">#REF!</definedName>
    <definedName name="________RA7" localSheetId="55">#REF!</definedName>
    <definedName name="________RA7">#REF!</definedName>
    <definedName name="________RA8" localSheetId="51">#REF!</definedName>
    <definedName name="________RA8" localSheetId="26">#REF!</definedName>
    <definedName name="________RA8" localSheetId="28">#REF!</definedName>
    <definedName name="________RA8" localSheetId="37">#REF!</definedName>
    <definedName name="________RA8" localSheetId="55">#REF!</definedName>
    <definedName name="________RA8">#REF!</definedName>
    <definedName name="________RA9" localSheetId="51">#REF!</definedName>
    <definedName name="________RA9" localSheetId="26">#REF!</definedName>
    <definedName name="________RA9" localSheetId="28">#REF!</definedName>
    <definedName name="________RA9" localSheetId="37">#REF!</definedName>
    <definedName name="________RA9" localSheetId="55">#REF!</definedName>
    <definedName name="________RA9">#REF!</definedName>
    <definedName name="________RB3" localSheetId="51">#REF!</definedName>
    <definedName name="________RB3" localSheetId="26">#REF!</definedName>
    <definedName name="________RB3" localSheetId="28">#REF!</definedName>
    <definedName name="________RB3" localSheetId="37">#REF!</definedName>
    <definedName name="________RB3" localSheetId="55">#REF!</definedName>
    <definedName name="________RB3">#REF!</definedName>
    <definedName name="________RB5" localSheetId="51">#REF!</definedName>
    <definedName name="________RB5" localSheetId="26">#REF!</definedName>
    <definedName name="________RB5" localSheetId="28">#REF!</definedName>
    <definedName name="________RB5" localSheetId="37">#REF!</definedName>
    <definedName name="________RB5" localSheetId="55">#REF!</definedName>
    <definedName name="________RB5">#REF!</definedName>
    <definedName name="________RD1" localSheetId="51">#REF!</definedName>
    <definedName name="________RD1" localSheetId="26">#REF!</definedName>
    <definedName name="________RD1" localSheetId="28">#REF!</definedName>
    <definedName name="________RD1" localSheetId="37">#REF!</definedName>
    <definedName name="________RD1" localSheetId="55">#REF!</definedName>
    <definedName name="________RD1">#REF!</definedName>
    <definedName name="________RE1" localSheetId="51">#REF!</definedName>
    <definedName name="________RE1" localSheetId="26">#REF!</definedName>
    <definedName name="________RE1" localSheetId="28">#REF!</definedName>
    <definedName name="________RE1" localSheetId="37">#REF!</definedName>
    <definedName name="________RE1" localSheetId="55">#REF!</definedName>
    <definedName name="________RE1">#REF!</definedName>
    <definedName name="________RF1" localSheetId="51">#REF!</definedName>
    <definedName name="________RF1" localSheetId="26">#REF!</definedName>
    <definedName name="________RF1" localSheetId="28">#REF!</definedName>
    <definedName name="________RF1" localSheetId="37">#REF!</definedName>
    <definedName name="________RF1" localSheetId="55">#REF!</definedName>
    <definedName name="________RF1">#REF!</definedName>
    <definedName name="________RG1" localSheetId="51">#REF!</definedName>
    <definedName name="________RG1" localSheetId="26">#REF!</definedName>
    <definedName name="________RG1" localSheetId="28">#REF!</definedName>
    <definedName name="________RG1" localSheetId="37">#REF!</definedName>
    <definedName name="________RG1" localSheetId="55">#REF!</definedName>
    <definedName name="________RG1">#REF!</definedName>
    <definedName name="________RG2" localSheetId="51">#REF!</definedName>
    <definedName name="________RG2" localSheetId="26">#REF!</definedName>
    <definedName name="________RG2" localSheetId="28">#REF!</definedName>
    <definedName name="________RG2" localSheetId="37">#REF!</definedName>
    <definedName name="________RG2" localSheetId="55">#REF!</definedName>
    <definedName name="________RG2">#REF!</definedName>
    <definedName name="________RI1" localSheetId="51">#REF!</definedName>
    <definedName name="________RI1" localSheetId="26">#REF!</definedName>
    <definedName name="________RI1" localSheetId="28">#REF!</definedName>
    <definedName name="________RI1" localSheetId="37">#REF!</definedName>
    <definedName name="________RI1" localSheetId="55">#REF!</definedName>
    <definedName name="________RI1">#REF!</definedName>
    <definedName name="________RJ1" localSheetId="51">#REF!</definedName>
    <definedName name="________RJ1" localSheetId="26">#REF!</definedName>
    <definedName name="________RJ1" localSheetId="28">#REF!</definedName>
    <definedName name="________RJ1" localSheetId="37">#REF!</definedName>
    <definedName name="________RJ1" localSheetId="55">#REF!</definedName>
    <definedName name="________RJ1">#REF!</definedName>
    <definedName name="________RK1" localSheetId="51">#REF!</definedName>
    <definedName name="________RK1" localSheetId="26">#REF!</definedName>
    <definedName name="________RK1" localSheetId="28">#REF!</definedName>
    <definedName name="________RK1" localSheetId="37">#REF!</definedName>
    <definedName name="________RK1" localSheetId="55">#REF!</definedName>
    <definedName name="________RK1">#REF!</definedName>
    <definedName name="________RL1" localSheetId="51">#REF!</definedName>
    <definedName name="________RL1" localSheetId="26">#REF!</definedName>
    <definedName name="________RL1" localSheetId="28">#REF!</definedName>
    <definedName name="________RL1" localSheetId="37">#REF!</definedName>
    <definedName name="________RL1" localSheetId="55">#REF!</definedName>
    <definedName name="________RL1">#REF!</definedName>
    <definedName name="________RM1" localSheetId="51">#REF!</definedName>
    <definedName name="________RM1" localSheetId="26">#REF!</definedName>
    <definedName name="________RM1" localSheetId="28">#REF!</definedName>
    <definedName name="________RM1" localSheetId="37">#REF!</definedName>
    <definedName name="________RM1" localSheetId="55">#REF!</definedName>
    <definedName name="________RM1">#REF!</definedName>
    <definedName name="________RN1" localSheetId="51">#REF!</definedName>
    <definedName name="________RN1" localSheetId="26">#REF!</definedName>
    <definedName name="________RN1" localSheetId="28">#REF!</definedName>
    <definedName name="________RN1" localSheetId="37">#REF!</definedName>
    <definedName name="________RN1" localSheetId="55">#REF!</definedName>
    <definedName name="________RN1">#REF!</definedName>
    <definedName name="________RO1" localSheetId="51">#REF!</definedName>
    <definedName name="________RO1" localSheetId="26">#REF!</definedName>
    <definedName name="________RO1" localSheetId="28">#REF!</definedName>
    <definedName name="________RO1" localSheetId="37">#REF!</definedName>
    <definedName name="________RO1" localSheetId="55">#REF!</definedName>
    <definedName name="________RO1">#REF!</definedName>
    <definedName name="________RP1" localSheetId="51">#REF!</definedName>
    <definedName name="________RP1" localSheetId="26">#REF!</definedName>
    <definedName name="________RP1" localSheetId="28">#REF!</definedName>
    <definedName name="________RP1" localSheetId="37">#REF!</definedName>
    <definedName name="________RP1" localSheetId="55">#REF!</definedName>
    <definedName name="________RP1">#REF!</definedName>
    <definedName name="________RQ1" localSheetId="51">#REF!</definedName>
    <definedName name="________RQ1" localSheetId="26">#REF!</definedName>
    <definedName name="________RQ1" localSheetId="28">#REF!</definedName>
    <definedName name="________RQ1" localSheetId="37">#REF!</definedName>
    <definedName name="________RQ1" localSheetId="55">#REF!</definedName>
    <definedName name="________RQ1">#REF!</definedName>
    <definedName name="________RR1" localSheetId="51">#REF!</definedName>
    <definedName name="________RR1" localSheetId="26">#REF!</definedName>
    <definedName name="________RR1" localSheetId="28">#REF!</definedName>
    <definedName name="________RR1" localSheetId="37">#REF!</definedName>
    <definedName name="________RR1" localSheetId="55">#REF!</definedName>
    <definedName name="________RR1">#REF!</definedName>
    <definedName name="________RS1" localSheetId="51">#REF!</definedName>
    <definedName name="________RS1" localSheetId="26">#REF!</definedName>
    <definedName name="________RS1" localSheetId="28">#REF!</definedName>
    <definedName name="________RS1" localSheetId="37">#REF!</definedName>
    <definedName name="________RS1" localSheetId="55">#REF!</definedName>
    <definedName name="________RS1">#REF!</definedName>
    <definedName name="________RT1" localSheetId="51">#REF!</definedName>
    <definedName name="________RT1" localSheetId="26">#REF!</definedName>
    <definedName name="________RT1" localSheetId="28">#REF!</definedName>
    <definedName name="________RT1" localSheetId="37">#REF!</definedName>
    <definedName name="________RT1" localSheetId="55">#REF!</definedName>
    <definedName name="________RT1">#REF!</definedName>
    <definedName name="________TP6" localSheetId="51">#REF!</definedName>
    <definedName name="________TP6" localSheetId="26">#REF!</definedName>
    <definedName name="________TP6" localSheetId="28">#REF!</definedName>
    <definedName name="________TP6" localSheetId="37">#REF!</definedName>
    <definedName name="________TP6" localSheetId="55">#REF!</definedName>
    <definedName name="________TP6">#REF!</definedName>
    <definedName name="_______AST1" localSheetId="51">#REF!</definedName>
    <definedName name="_______AST1" localSheetId="26">#REF!</definedName>
    <definedName name="_______AST1" localSheetId="28">#REF!</definedName>
    <definedName name="_______AST1" localSheetId="37">#REF!</definedName>
    <definedName name="_______AST1" localSheetId="55">#REF!</definedName>
    <definedName name="_______AST1">#REF!</definedName>
    <definedName name="_______CFL1" localSheetId="51">#REF!</definedName>
    <definedName name="_______CFL1" localSheetId="26">#REF!</definedName>
    <definedName name="_______CFL1" localSheetId="28">#REF!</definedName>
    <definedName name="_______CFL1" localSheetId="37">#REF!</definedName>
    <definedName name="_______CFL1" localSheetId="55">#REF!</definedName>
    <definedName name="_______CFL1">#REF!</definedName>
    <definedName name="_______FAC1" localSheetId="51">#REF!</definedName>
    <definedName name="_______FAC1" localSheetId="26">#REF!</definedName>
    <definedName name="_______FAC1" localSheetId="28">#REF!</definedName>
    <definedName name="_______FAC1" localSheetId="37">#REF!</definedName>
    <definedName name="_______FAC1" localSheetId="55">#REF!</definedName>
    <definedName name="_______FAC1">#REF!</definedName>
    <definedName name="_______LIA1" localSheetId="51">#REF!</definedName>
    <definedName name="_______LIA1" localSheetId="26">#REF!</definedName>
    <definedName name="_______LIA1" localSheetId="28">#REF!</definedName>
    <definedName name="_______LIA1" localSheetId="37">#REF!</definedName>
    <definedName name="_______LIA1" localSheetId="55">#REF!</definedName>
    <definedName name="_______LIA1">#REF!</definedName>
    <definedName name="_______PJL2" localSheetId="51">#REF!</definedName>
    <definedName name="_______PJL2" localSheetId="26">#REF!</definedName>
    <definedName name="_______PJL2" localSheetId="28">#REF!</definedName>
    <definedName name="_______PJL2" localSheetId="37">#REF!</definedName>
    <definedName name="_______PJL2" localSheetId="55">#REF!</definedName>
    <definedName name="_______PJL2">#REF!</definedName>
    <definedName name="_______PPK3">[6]Sheet1!$E$5:$G$15</definedName>
    <definedName name="_______PPK4">[6]Sheet1!$A$5:$C$31</definedName>
    <definedName name="_______PRO1">'[7]Rumus Prosesing'!$J$6:$K$30</definedName>
    <definedName name="_______PRO6">'[8]Rumus Prosesing'!$J$6:$K$30</definedName>
    <definedName name="_______PST04">[10]Sheet1!$A$5:$C$31</definedName>
    <definedName name="_______PST2">[6]Sheet1!$A$5:$C$31</definedName>
    <definedName name="_______PST3">[5]Sheet1!$A$5:$C$31</definedName>
    <definedName name="_______RA11" localSheetId="51">#REF!</definedName>
    <definedName name="_______RA11" localSheetId="26">#REF!</definedName>
    <definedName name="_______RA11" localSheetId="28">#REF!</definedName>
    <definedName name="_______RA11" localSheetId="37">#REF!</definedName>
    <definedName name="_______RA11" localSheetId="55">#REF!</definedName>
    <definedName name="_______RA11">#REF!</definedName>
    <definedName name="_______RA13" localSheetId="51">#REF!</definedName>
    <definedName name="_______RA13" localSheetId="26">#REF!</definedName>
    <definedName name="_______RA13" localSheetId="28">#REF!</definedName>
    <definedName name="_______RA13" localSheetId="37">#REF!</definedName>
    <definedName name="_______RA13" localSheetId="55">#REF!</definedName>
    <definedName name="_______RA13">#REF!</definedName>
    <definedName name="_______RA14" localSheetId="51">#REF!</definedName>
    <definedName name="_______RA14" localSheetId="26">#REF!</definedName>
    <definedName name="_______RA14" localSheetId="28">#REF!</definedName>
    <definedName name="_______RA14" localSheetId="37">#REF!</definedName>
    <definedName name="_______RA14" localSheetId="55">#REF!</definedName>
    <definedName name="_______RA14">#REF!</definedName>
    <definedName name="_______RA4" localSheetId="51">#REF!</definedName>
    <definedName name="_______RA4" localSheetId="26">#REF!</definedName>
    <definedName name="_______RA4" localSheetId="28">#REF!</definedName>
    <definedName name="_______RA4" localSheetId="37">#REF!</definedName>
    <definedName name="_______RA4" localSheetId="55">#REF!</definedName>
    <definedName name="_______RA4">#REF!</definedName>
    <definedName name="_______RA7" localSheetId="51">#REF!</definedName>
    <definedName name="_______RA7" localSheetId="26">#REF!</definedName>
    <definedName name="_______RA7" localSheetId="28">#REF!</definedName>
    <definedName name="_______RA7" localSheetId="37">#REF!</definedName>
    <definedName name="_______RA7" localSheetId="55">#REF!</definedName>
    <definedName name="_______RA7">#REF!</definedName>
    <definedName name="_______RA8" localSheetId="51">#REF!</definedName>
    <definedName name="_______RA8" localSheetId="26">#REF!</definedName>
    <definedName name="_______RA8" localSheetId="28">#REF!</definedName>
    <definedName name="_______RA8" localSheetId="37">#REF!</definedName>
    <definedName name="_______RA8" localSheetId="55">#REF!</definedName>
    <definedName name="_______RA8">#REF!</definedName>
    <definedName name="_______RA9" localSheetId="51">#REF!</definedName>
    <definedName name="_______RA9" localSheetId="26">#REF!</definedName>
    <definedName name="_______RA9" localSheetId="28">#REF!</definedName>
    <definedName name="_______RA9" localSheetId="37">#REF!</definedName>
    <definedName name="_______RA9" localSheetId="55">#REF!</definedName>
    <definedName name="_______RA9">#REF!</definedName>
    <definedName name="_______RB3" localSheetId="51">#REF!</definedName>
    <definedName name="_______RB3" localSheetId="26">#REF!</definedName>
    <definedName name="_______RB3" localSheetId="28">#REF!</definedName>
    <definedName name="_______RB3" localSheetId="37">#REF!</definedName>
    <definedName name="_______RB3" localSheetId="55">#REF!</definedName>
    <definedName name="_______RB3">#REF!</definedName>
    <definedName name="_______RB5" localSheetId="51">#REF!</definedName>
    <definedName name="_______RB5" localSheetId="26">#REF!</definedName>
    <definedName name="_______RB5" localSheetId="28">#REF!</definedName>
    <definedName name="_______RB5" localSheetId="37">#REF!</definedName>
    <definedName name="_______RB5" localSheetId="55">#REF!</definedName>
    <definedName name="_______RB5">#REF!</definedName>
    <definedName name="_______RD1" localSheetId="51">#REF!</definedName>
    <definedName name="_______RD1" localSheetId="26">#REF!</definedName>
    <definedName name="_______RD1" localSheetId="28">#REF!</definedName>
    <definedName name="_______RD1" localSheetId="37">#REF!</definedName>
    <definedName name="_______RD1" localSheetId="55">#REF!</definedName>
    <definedName name="_______RD1">#REF!</definedName>
    <definedName name="_______RE1" localSheetId="51">#REF!</definedName>
    <definedName name="_______RE1" localSheetId="26">#REF!</definedName>
    <definedName name="_______RE1" localSheetId="28">#REF!</definedName>
    <definedName name="_______RE1" localSheetId="37">#REF!</definedName>
    <definedName name="_______RE1" localSheetId="55">#REF!</definedName>
    <definedName name="_______RE1">#REF!</definedName>
    <definedName name="_______RF1" localSheetId="51">#REF!</definedName>
    <definedName name="_______RF1" localSheetId="26">#REF!</definedName>
    <definedName name="_______RF1" localSheetId="28">#REF!</definedName>
    <definedName name="_______RF1" localSheetId="37">#REF!</definedName>
    <definedName name="_______RF1" localSheetId="55">#REF!</definedName>
    <definedName name="_______RF1">#REF!</definedName>
    <definedName name="_______RG1" localSheetId="51">#REF!</definedName>
    <definedName name="_______RG1" localSheetId="26">#REF!</definedName>
    <definedName name="_______RG1" localSheetId="28">#REF!</definedName>
    <definedName name="_______RG1" localSheetId="37">#REF!</definedName>
    <definedName name="_______RG1" localSheetId="55">#REF!</definedName>
    <definedName name="_______RG1">#REF!</definedName>
    <definedName name="_______RG2" localSheetId="51">#REF!</definedName>
    <definedName name="_______RG2" localSheetId="26">#REF!</definedName>
    <definedName name="_______RG2" localSheetId="28">#REF!</definedName>
    <definedName name="_______RG2" localSheetId="37">#REF!</definedName>
    <definedName name="_______RG2" localSheetId="55">#REF!</definedName>
    <definedName name="_______RG2">#REF!</definedName>
    <definedName name="_______RI1" localSheetId="51">#REF!</definedName>
    <definedName name="_______RI1" localSheetId="26">#REF!</definedName>
    <definedName name="_______RI1" localSheetId="28">#REF!</definedName>
    <definedName name="_______RI1" localSheetId="37">#REF!</definedName>
    <definedName name="_______RI1" localSheetId="55">#REF!</definedName>
    <definedName name="_______RI1">#REF!</definedName>
    <definedName name="_______RJ1" localSheetId="51">#REF!</definedName>
    <definedName name="_______RJ1" localSheetId="26">#REF!</definedName>
    <definedName name="_______RJ1" localSheetId="28">#REF!</definedName>
    <definedName name="_______RJ1" localSheetId="37">#REF!</definedName>
    <definedName name="_______RJ1" localSheetId="55">#REF!</definedName>
    <definedName name="_______RJ1">#REF!</definedName>
    <definedName name="_______RK1" localSheetId="51">#REF!</definedName>
    <definedName name="_______RK1" localSheetId="26">#REF!</definedName>
    <definedName name="_______RK1" localSheetId="28">#REF!</definedName>
    <definedName name="_______RK1" localSheetId="37">#REF!</definedName>
    <definedName name="_______RK1" localSheetId="55">#REF!</definedName>
    <definedName name="_______RK1">#REF!</definedName>
    <definedName name="_______RL1" localSheetId="51">#REF!</definedName>
    <definedName name="_______RL1" localSheetId="26">#REF!</definedName>
    <definedName name="_______RL1" localSheetId="28">#REF!</definedName>
    <definedName name="_______RL1" localSheetId="37">#REF!</definedName>
    <definedName name="_______RL1" localSheetId="55">#REF!</definedName>
    <definedName name="_______RL1">#REF!</definedName>
    <definedName name="_______RM1" localSheetId="51">#REF!</definedName>
    <definedName name="_______RM1" localSheetId="26">#REF!</definedName>
    <definedName name="_______RM1" localSheetId="28">#REF!</definedName>
    <definedName name="_______RM1" localSheetId="37">#REF!</definedName>
    <definedName name="_______RM1" localSheetId="55">#REF!</definedName>
    <definedName name="_______RM1">#REF!</definedName>
    <definedName name="_______RN1" localSheetId="51">#REF!</definedName>
    <definedName name="_______RN1" localSheetId="26">#REF!</definedName>
    <definedName name="_______RN1" localSheetId="28">#REF!</definedName>
    <definedName name="_______RN1" localSheetId="37">#REF!</definedName>
    <definedName name="_______RN1" localSheetId="55">#REF!</definedName>
    <definedName name="_______RN1">#REF!</definedName>
    <definedName name="_______RO1" localSheetId="51">#REF!</definedName>
    <definedName name="_______RO1" localSheetId="26">#REF!</definedName>
    <definedName name="_______RO1" localSheetId="28">#REF!</definedName>
    <definedName name="_______RO1" localSheetId="37">#REF!</definedName>
    <definedName name="_______RO1" localSheetId="55">#REF!</definedName>
    <definedName name="_______RO1">#REF!</definedName>
    <definedName name="_______RP1" localSheetId="51">#REF!</definedName>
    <definedName name="_______RP1" localSheetId="26">#REF!</definedName>
    <definedName name="_______RP1" localSheetId="28">#REF!</definedName>
    <definedName name="_______RP1" localSheetId="37">#REF!</definedName>
    <definedName name="_______RP1" localSheetId="55">#REF!</definedName>
    <definedName name="_______RP1">#REF!</definedName>
    <definedName name="_______RQ1" localSheetId="51">#REF!</definedName>
    <definedName name="_______RQ1" localSheetId="26">#REF!</definedName>
    <definedName name="_______RQ1" localSheetId="28">#REF!</definedName>
    <definedName name="_______RQ1" localSheetId="37">#REF!</definedName>
    <definedName name="_______RQ1" localSheetId="55">#REF!</definedName>
    <definedName name="_______RQ1">#REF!</definedName>
    <definedName name="_______RR1" localSheetId="51">#REF!</definedName>
    <definedName name="_______RR1" localSheetId="26">#REF!</definedName>
    <definedName name="_______RR1" localSheetId="28">#REF!</definedName>
    <definedName name="_______RR1" localSheetId="37">#REF!</definedName>
    <definedName name="_______RR1" localSheetId="55">#REF!</definedName>
    <definedName name="_______RR1">#REF!</definedName>
    <definedName name="_______RS1" localSheetId="51">#REF!</definedName>
    <definedName name="_______RS1" localSheetId="26">#REF!</definedName>
    <definedName name="_______RS1" localSheetId="28">#REF!</definedName>
    <definedName name="_______RS1" localSheetId="37">#REF!</definedName>
    <definedName name="_______RS1" localSheetId="55">#REF!</definedName>
    <definedName name="_______RS1">#REF!</definedName>
    <definedName name="_______RT1" localSheetId="51">#REF!</definedName>
    <definedName name="_______RT1" localSheetId="26">#REF!</definedName>
    <definedName name="_______RT1" localSheetId="28">#REF!</definedName>
    <definedName name="_______RT1" localSheetId="37">#REF!</definedName>
    <definedName name="_______RT1" localSheetId="55">#REF!</definedName>
    <definedName name="_______RT1">#REF!</definedName>
    <definedName name="_______TB1" localSheetId="21">[13]TB!$B$7:$C$10</definedName>
    <definedName name="_______TB1" localSheetId="23">[13]TB!$B$7:$C$10</definedName>
    <definedName name="_______TB1" localSheetId="11">[14]TB!$B$7:$C$10</definedName>
    <definedName name="_______TB1" localSheetId="26">[13]TB!$B$7:$C$10</definedName>
    <definedName name="_______TB1" localSheetId="0">[15]TB!$B$7:$C$10</definedName>
    <definedName name="_______TB1" localSheetId="28">[13]TB!$B$7:$C$10</definedName>
    <definedName name="_______TB1" localSheetId="34">[13]TB!$B$7:$C$10</definedName>
    <definedName name="_______TB1" localSheetId="37">[13]TB!$B$7:$C$10</definedName>
    <definedName name="_______TB1" localSheetId="55">[14]TB!$B$7:$C$10</definedName>
    <definedName name="_______TB1" localSheetId="15">[14]TB!$B$7:$C$10</definedName>
    <definedName name="_______TB1" localSheetId="14">[14]TB!$B$7:$C$10</definedName>
    <definedName name="_______TB1" localSheetId="16">[14]TB!$B$7:$C$10</definedName>
    <definedName name="_______TB1">[16]TB!$B$7:$C$10</definedName>
    <definedName name="_______TB3" localSheetId="21">[13]TB!$B$30:$C$33</definedName>
    <definedName name="_______TB3" localSheetId="23">[13]TB!$B$30:$C$33</definedName>
    <definedName name="_______TB3" localSheetId="11">[14]TB!$B$30:$C$33</definedName>
    <definedName name="_______TB3" localSheetId="26">[13]TB!$B$30:$C$33</definedName>
    <definedName name="_______TB3" localSheetId="0">[15]TB!$B$30:$C$33</definedName>
    <definedName name="_______TB3" localSheetId="28">[13]TB!$B$30:$C$33</definedName>
    <definedName name="_______TB3" localSheetId="34">[13]TB!$B$30:$C$33</definedName>
    <definedName name="_______TB3" localSheetId="37">[13]TB!$B$30:$C$33</definedName>
    <definedName name="_______TB3" localSheetId="55">[14]TB!$B$30:$C$33</definedName>
    <definedName name="_______TB3" localSheetId="15">[14]TB!$B$30:$C$33</definedName>
    <definedName name="_______TB3" localSheetId="14">[14]TB!$B$30:$C$33</definedName>
    <definedName name="_______TB3" localSheetId="16">[14]TB!$B$30:$C$33</definedName>
    <definedName name="_______TB3">[16]TB!$B$30:$C$33</definedName>
    <definedName name="_______TP6" localSheetId="51">#REF!</definedName>
    <definedName name="_______TP6" localSheetId="26">#REF!</definedName>
    <definedName name="_______TP6" localSheetId="28">#REF!</definedName>
    <definedName name="_______TP6" localSheetId="37">#REF!</definedName>
    <definedName name="_______TP6" localSheetId="55">#REF!</definedName>
    <definedName name="_______TP6">#REF!</definedName>
    <definedName name="______AST1" localSheetId="51">#REF!</definedName>
    <definedName name="______AST1" localSheetId="26">#REF!</definedName>
    <definedName name="______AST1" localSheetId="28">#REF!</definedName>
    <definedName name="______AST1" localSheetId="37">#REF!</definedName>
    <definedName name="______AST1" localSheetId="55">#REF!</definedName>
    <definedName name="______AST1">#REF!</definedName>
    <definedName name="______AST2">[9]analitis!$I$2:$L$52</definedName>
    <definedName name="______CFL1" localSheetId="51">#REF!</definedName>
    <definedName name="______CFL1" localSheetId="26">#REF!</definedName>
    <definedName name="______CFL1" localSheetId="28">#REF!</definedName>
    <definedName name="______CFL1" localSheetId="37">#REF!</definedName>
    <definedName name="______CFL1" localSheetId="55">#REF!</definedName>
    <definedName name="______CFL1">#REF!</definedName>
    <definedName name="______CFL2">[9]analitis!$I$235:$L$319</definedName>
    <definedName name="______FAC1" localSheetId="51">#REF!</definedName>
    <definedName name="______FAC1" localSheetId="26">#REF!</definedName>
    <definedName name="______FAC1" localSheetId="28">#REF!</definedName>
    <definedName name="______FAC1" localSheetId="37">#REF!</definedName>
    <definedName name="______FAC1" localSheetId="55">#REF!</definedName>
    <definedName name="______FAC1">#REF!</definedName>
    <definedName name="______FAC2">[9]analitis!$I$177:$L$234</definedName>
    <definedName name="______HDG1">[9]analitis!$A$2:$H$4</definedName>
    <definedName name="______HDG2">[9]analitis!$I$2:$L$4</definedName>
    <definedName name="______LIA1" localSheetId="51">#REF!</definedName>
    <definedName name="______LIA1" localSheetId="26">#REF!</definedName>
    <definedName name="______LIA1" localSheetId="28">#REF!</definedName>
    <definedName name="______LIA1" localSheetId="37">#REF!</definedName>
    <definedName name="______LIA1" localSheetId="55">#REF!</definedName>
    <definedName name="______LIA1">#REF!</definedName>
    <definedName name="______LIA2">[9]analitis!$I$53:$L$102</definedName>
    <definedName name="______MUS1" localSheetId="21">#REF!</definedName>
    <definedName name="______MUS1" localSheetId="13">#REF!</definedName>
    <definedName name="______MUS1" localSheetId="51">#REF!</definedName>
    <definedName name="______MUS1" localSheetId="23">#REF!</definedName>
    <definedName name="______MUS1" localSheetId="11">#REF!</definedName>
    <definedName name="______MUS1" localSheetId="26">#REF!</definedName>
    <definedName name="______MUS1" localSheetId="0">#REF!</definedName>
    <definedName name="______MUS1" localSheetId="28">#REF!</definedName>
    <definedName name="______MUS1" localSheetId="50">#REF!</definedName>
    <definedName name="______MUS1" localSheetId="57">#REF!</definedName>
    <definedName name="______MUS1" localSheetId="34">#REF!</definedName>
    <definedName name="______MUS1" localSheetId="37">#REF!</definedName>
    <definedName name="______MUS1" localSheetId="5">#REF!</definedName>
    <definedName name="______MUS1" localSheetId="56">#REF!</definedName>
    <definedName name="______MUS1" localSheetId="8">#REF!</definedName>
    <definedName name="______MUS1" localSheetId="55">#REF!</definedName>
    <definedName name="______MUS1" localSheetId="4">#REF!</definedName>
    <definedName name="______MUS1" localSheetId="15">#REF!</definedName>
    <definedName name="______MUS1" localSheetId="14">#REF!</definedName>
    <definedName name="______MUS1" localSheetId="16">#REF!</definedName>
    <definedName name="______MUS1" localSheetId="12">#REF!</definedName>
    <definedName name="______MUS1" localSheetId="42">#REF!</definedName>
    <definedName name="______MUS1">#REF!</definedName>
    <definedName name="______MUS10" localSheetId="21">#REF!</definedName>
    <definedName name="______MUS10" localSheetId="13">#REF!</definedName>
    <definedName name="______MUS10" localSheetId="51">#REF!</definedName>
    <definedName name="______MUS10" localSheetId="23">#REF!</definedName>
    <definedName name="______MUS10" localSheetId="11">#REF!</definedName>
    <definedName name="______MUS10" localSheetId="26">#REF!</definedName>
    <definedName name="______MUS10" localSheetId="0">#REF!</definedName>
    <definedName name="______MUS10" localSheetId="28">#REF!</definedName>
    <definedName name="______MUS10" localSheetId="50">#REF!</definedName>
    <definedName name="______MUS10" localSheetId="57">#REF!</definedName>
    <definedName name="______MUS10" localSheetId="34">#REF!</definedName>
    <definedName name="______MUS10" localSheetId="37">#REF!</definedName>
    <definedName name="______MUS10" localSheetId="56">#REF!</definedName>
    <definedName name="______MUS10" localSheetId="55">#REF!</definedName>
    <definedName name="______MUS10" localSheetId="15">#REF!</definedName>
    <definedName name="______MUS10" localSheetId="14">#REF!</definedName>
    <definedName name="______MUS10" localSheetId="16">#REF!</definedName>
    <definedName name="______MUS10" localSheetId="12">#REF!</definedName>
    <definedName name="______MUS10" localSheetId="42">#REF!</definedName>
    <definedName name="______MUS10">#REF!</definedName>
    <definedName name="______MUS11" localSheetId="21">#REF!</definedName>
    <definedName name="______MUS11" localSheetId="13">#REF!</definedName>
    <definedName name="______MUS11" localSheetId="51">#REF!</definedName>
    <definedName name="______MUS11" localSheetId="23">#REF!</definedName>
    <definedName name="______MUS11" localSheetId="11">#REF!</definedName>
    <definedName name="______MUS11" localSheetId="26">#REF!</definedName>
    <definedName name="______MUS11" localSheetId="0">#REF!</definedName>
    <definedName name="______MUS11" localSheetId="28">#REF!</definedName>
    <definedName name="______MUS11" localSheetId="50">#REF!</definedName>
    <definedName name="______MUS11" localSheetId="57">#REF!</definedName>
    <definedName name="______MUS11" localSheetId="34">#REF!</definedName>
    <definedName name="______MUS11" localSheetId="37">#REF!</definedName>
    <definedName name="______MUS11" localSheetId="56">#REF!</definedName>
    <definedName name="______MUS11" localSheetId="55">#REF!</definedName>
    <definedName name="______MUS11" localSheetId="15">#REF!</definedName>
    <definedName name="______MUS11" localSheetId="14">#REF!</definedName>
    <definedName name="______MUS11" localSheetId="16">#REF!</definedName>
    <definedName name="______MUS11" localSheetId="12">#REF!</definedName>
    <definedName name="______MUS11" localSheetId="42">#REF!</definedName>
    <definedName name="______MUS11">#REF!</definedName>
    <definedName name="______MUS12" localSheetId="21">#REF!</definedName>
    <definedName name="______MUS12" localSheetId="13">#REF!</definedName>
    <definedName name="______MUS12" localSheetId="51">#REF!</definedName>
    <definedName name="______MUS12" localSheetId="23">#REF!</definedName>
    <definedName name="______MUS12" localSheetId="11">#REF!</definedName>
    <definedName name="______MUS12" localSheetId="26">#REF!</definedName>
    <definedName name="______MUS12" localSheetId="0">#REF!</definedName>
    <definedName name="______MUS12" localSheetId="28">#REF!</definedName>
    <definedName name="______MUS12" localSheetId="50">#REF!</definedName>
    <definedName name="______MUS12" localSheetId="57">#REF!</definedName>
    <definedName name="______MUS12" localSheetId="34">#REF!</definedName>
    <definedName name="______MUS12" localSheetId="37">#REF!</definedName>
    <definedName name="______MUS12" localSheetId="56">#REF!</definedName>
    <definedName name="______MUS12" localSheetId="55">#REF!</definedName>
    <definedName name="______MUS12" localSheetId="15">#REF!</definedName>
    <definedName name="______MUS12" localSheetId="14">#REF!</definedName>
    <definedName name="______MUS12" localSheetId="16">#REF!</definedName>
    <definedName name="______MUS12" localSheetId="12">#REF!</definedName>
    <definedName name="______MUS12" localSheetId="42">#REF!</definedName>
    <definedName name="______MUS12">#REF!</definedName>
    <definedName name="______MUS2" localSheetId="21">#REF!</definedName>
    <definedName name="______MUS2" localSheetId="13">#REF!</definedName>
    <definedName name="______MUS2" localSheetId="51">#REF!</definedName>
    <definedName name="______MUS2" localSheetId="23">#REF!</definedName>
    <definedName name="______MUS2" localSheetId="11">#REF!</definedName>
    <definedName name="______MUS2" localSheetId="26">#REF!</definedName>
    <definedName name="______MUS2" localSheetId="0">#REF!</definedName>
    <definedName name="______MUS2" localSheetId="28">#REF!</definedName>
    <definedName name="______MUS2" localSheetId="50">#REF!</definedName>
    <definedName name="______MUS2" localSheetId="57">#REF!</definedName>
    <definedName name="______MUS2" localSheetId="34">#REF!</definedName>
    <definedName name="______MUS2" localSheetId="37">#REF!</definedName>
    <definedName name="______MUS2" localSheetId="56">#REF!</definedName>
    <definedName name="______MUS2" localSheetId="55">#REF!</definedName>
    <definedName name="______MUS2" localSheetId="15">#REF!</definedName>
    <definedName name="______MUS2" localSheetId="14">#REF!</definedName>
    <definedName name="______MUS2" localSheetId="16">#REF!</definedName>
    <definedName name="______MUS2" localSheetId="12">#REF!</definedName>
    <definedName name="______MUS2" localSheetId="42">#REF!</definedName>
    <definedName name="______MUS2">#REF!</definedName>
    <definedName name="______MUS3" localSheetId="21">#REF!</definedName>
    <definedName name="______MUS3" localSheetId="13">#REF!</definedName>
    <definedName name="______MUS3" localSheetId="51">#REF!</definedName>
    <definedName name="______MUS3" localSheetId="23">#REF!</definedName>
    <definedName name="______MUS3" localSheetId="11">#REF!</definedName>
    <definedName name="______MUS3" localSheetId="26">#REF!</definedName>
    <definedName name="______MUS3" localSheetId="0">#REF!</definedName>
    <definedName name="______MUS3" localSheetId="28">#REF!</definedName>
    <definedName name="______MUS3" localSheetId="50">#REF!</definedName>
    <definedName name="______MUS3" localSheetId="57">#REF!</definedName>
    <definedName name="______MUS3" localSheetId="34">#REF!</definedName>
    <definedName name="______MUS3" localSheetId="37">#REF!</definedName>
    <definedName name="______MUS3" localSheetId="56">#REF!</definedName>
    <definedName name="______MUS3" localSheetId="55">#REF!</definedName>
    <definedName name="______MUS3" localSheetId="15">#REF!</definedName>
    <definedName name="______MUS3" localSheetId="14">#REF!</definedName>
    <definedName name="______MUS3" localSheetId="16">#REF!</definedName>
    <definedName name="______MUS3" localSheetId="12">#REF!</definedName>
    <definedName name="______MUS3" localSheetId="42">#REF!</definedName>
    <definedName name="______MUS3">#REF!</definedName>
    <definedName name="______MUS4" localSheetId="21">#REF!</definedName>
    <definedName name="______MUS4" localSheetId="13">#REF!</definedName>
    <definedName name="______MUS4" localSheetId="51">#REF!</definedName>
    <definedName name="______MUS4" localSheetId="23">#REF!</definedName>
    <definedName name="______MUS4" localSheetId="11">#REF!</definedName>
    <definedName name="______MUS4" localSheetId="26">#REF!</definedName>
    <definedName name="______MUS4" localSheetId="0">#REF!</definedName>
    <definedName name="______MUS4" localSheetId="28">#REF!</definedName>
    <definedName name="______MUS4" localSheetId="50">#REF!</definedName>
    <definedName name="______MUS4" localSheetId="57">#REF!</definedName>
    <definedName name="______MUS4" localSheetId="34">#REF!</definedName>
    <definedName name="______MUS4" localSheetId="37">#REF!</definedName>
    <definedName name="______MUS4" localSheetId="56">#REF!</definedName>
    <definedName name="______MUS4" localSheetId="55">#REF!</definedName>
    <definedName name="______MUS4" localSheetId="15">#REF!</definedName>
    <definedName name="______MUS4" localSheetId="14">#REF!</definedName>
    <definedName name="______MUS4" localSheetId="16">#REF!</definedName>
    <definedName name="______MUS4" localSheetId="12">#REF!</definedName>
    <definedName name="______MUS4" localSheetId="42">#REF!</definedName>
    <definedName name="______MUS4">#REF!</definedName>
    <definedName name="______MUS5" localSheetId="21">#REF!</definedName>
    <definedName name="______MUS5" localSheetId="13">#REF!</definedName>
    <definedName name="______MUS5" localSheetId="51">#REF!</definedName>
    <definedName name="______MUS5" localSheetId="23">#REF!</definedName>
    <definedName name="______MUS5" localSheetId="11">#REF!</definedName>
    <definedName name="______MUS5" localSheetId="26">#REF!</definedName>
    <definedName name="______MUS5" localSheetId="0">#REF!</definedName>
    <definedName name="______MUS5" localSheetId="28">#REF!</definedName>
    <definedName name="______MUS5" localSheetId="50">#REF!</definedName>
    <definedName name="______MUS5" localSheetId="57">#REF!</definedName>
    <definedName name="______MUS5" localSheetId="34">#REF!</definedName>
    <definedName name="______MUS5" localSheetId="37">#REF!</definedName>
    <definedName name="______MUS5" localSheetId="56">#REF!</definedName>
    <definedName name="______MUS5" localSheetId="55">#REF!</definedName>
    <definedName name="______MUS5" localSheetId="15">#REF!</definedName>
    <definedName name="______MUS5" localSheetId="14">#REF!</definedName>
    <definedName name="______MUS5" localSheetId="16">#REF!</definedName>
    <definedName name="______MUS5" localSheetId="12">#REF!</definedName>
    <definedName name="______MUS5" localSheetId="42">#REF!</definedName>
    <definedName name="______MUS5">#REF!</definedName>
    <definedName name="______MUS6" localSheetId="21">#REF!</definedName>
    <definedName name="______MUS6" localSheetId="13">#REF!</definedName>
    <definedName name="______MUS6" localSheetId="51">#REF!</definedName>
    <definedName name="______MUS6" localSheetId="23">#REF!</definedName>
    <definedName name="______MUS6" localSheetId="11">#REF!</definedName>
    <definedName name="______MUS6" localSheetId="26">#REF!</definedName>
    <definedName name="______MUS6" localSheetId="0">#REF!</definedName>
    <definedName name="______MUS6" localSheetId="28">#REF!</definedName>
    <definedName name="______MUS6" localSheetId="50">#REF!</definedName>
    <definedName name="______MUS6" localSheetId="57">#REF!</definedName>
    <definedName name="______MUS6" localSheetId="34">#REF!</definedName>
    <definedName name="______MUS6" localSheetId="37">#REF!</definedName>
    <definedName name="______MUS6" localSheetId="56">#REF!</definedName>
    <definedName name="______MUS6" localSheetId="55">#REF!</definedName>
    <definedName name="______MUS6" localSheetId="15">#REF!</definedName>
    <definedName name="______MUS6" localSheetId="14">#REF!</definedName>
    <definedName name="______MUS6" localSheetId="16">#REF!</definedName>
    <definedName name="______MUS6" localSheetId="12">#REF!</definedName>
    <definedName name="______MUS6" localSheetId="42">#REF!</definedName>
    <definedName name="______MUS6">#REF!</definedName>
    <definedName name="______MUS7" localSheetId="21">#REF!</definedName>
    <definedName name="______MUS7" localSheetId="13">#REF!</definedName>
    <definedName name="______MUS7" localSheetId="51">#REF!</definedName>
    <definedName name="______MUS7" localSheetId="23">#REF!</definedName>
    <definedName name="______MUS7" localSheetId="11">#REF!</definedName>
    <definedName name="______MUS7" localSheetId="26">#REF!</definedName>
    <definedName name="______MUS7" localSheetId="0">#REF!</definedName>
    <definedName name="______MUS7" localSheetId="28">#REF!</definedName>
    <definedName name="______MUS7" localSheetId="50">#REF!</definedName>
    <definedName name="______MUS7" localSheetId="57">#REF!</definedName>
    <definedName name="______MUS7" localSheetId="34">#REF!</definedName>
    <definedName name="______MUS7" localSheetId="37">#REF!</definedName>
    <definedName name="______MUS7" localSheetId="56">#REF!</definedName>
    <definedName name="______MUS7" localSheetId="55">#REF!</definedName>
    <definedName name="______MUS7" localSheetId="15">#REF!</definedName>
    <definedName name="______MUS7" localSheetId="14">#REF!</definedName>
    <definedName name="______MUS7" localSheetId="16">#REF!</definedName>
    <definedName name="______MUS7" localSheetId="12">#REF!</definedName>
    <definedName name="______MUS7" localSheetId="42">#REF!</definedName>
    <definedName name="______MUS7">#REF!</definedName>
    <definedName name="______MUS8" localSheetId="21">#REF!</definedName>
    <definedName name="______MUS8" localSheetId="13">#REF!</definedName>
    <definedName name="______MUS8" localSheetId="51">#REF!</definedName>
    <definedName name="______MUS8" localSheetId="23">#REF!</definedName>
    <definedName name="______MUS8" localSheetId="11">#REF!</definedName>
    <definedName name="______MUS8" localSheetId="26">#REF!</definedName>
    <definedName name="______MUS8" localSheetId="0">#REF!</definedName>
    <definedName name="______MUS8" localSheetId="28">#REF!</definedName>
    <definedName name="______MUS8" localSheetId="50">#REF!</definedName>
    <definedName name="______MUS8" localSheetId="57">#REF!</definedName>
    <definedName name="______MUS8" localSheetId="34">#REF!</definedName>
    <definedName name="______MUS8" localSheetId="37">#REF!</definedName>
    <definedName name="______MUS8" localSheetId="56">#REF!</definedName>
    <definedName name="______MUS8" localSheetId="55">#REF!</definedName>
    <definedName name="______MUS8" localSheetId="15">#REF!</definedName>
    <definedName name="______MUS8" localSheetId="14">#REF!</definedName>
    <definedName name="______MUS8" localSheetId="16">#REF!</definedName>
    <definedName name="______MUS8" localSheetId="12">#REF!</definedName>
    <definedName name="______MUS8" localSheetId="42">#REF!</definedName>
    <definedName name="______MUS8">#REF!</definedName>
    <definedName name="______MUS9" localSheetId="21">#REF!</definedName>
    <definedName name="______MUS9" localSheetId="13">#REF!</definedName>
    <definedName name="______MUS9" localSheetId="51">#REF!</definedName>
    <definedName name="______MUS9" localSheetId="23">#REF!</definedName>
    <definedName name="______MUS9" localSheetId="11">#REF!</definedName>
    <definedName name="______MUS9" localSheetId="26">#REF!</definedName>
    <definedName name="______MUS9" localSheetId="0">#REF!</definedName>
    <definedName name="______MUS9" localSheetId="28">#REF!</definedName>
    <definedName name="______MUS9" localSheetId="50">#REF!</definedName>
    <definedName name="______MUS9" localSheetId="57">#REF!</definedName>
    <definedName name="______MUS9" localSheetId="34">#REF!</definedName>
    <definedName name="______MUS9" localSheetId="37">#REF!</definedName>
    <definedName name="______MUS9" localSheetId="56">#REF!</definedName>
    <definedName name="______MUS9" localSheetId="55">#REF!</definedName>
    <definedName name="______MUS9" localSheetId="15">#REF!</definedName>
    <definedName name="______MUS9" localSheetId="14">#REF!</definedName>
    <definedName name="______MUS9" localSheetId="16">#REF!</definedName>
    <definedName name="______MUS9" localSheetId="12">#REF!</definedName>
    <definedName name="______MUS9" localSheetId="42">#REF!</definedName>
    <definedName name="______MUS9">#REF!</definedName>
    <definedName name="______PJL2" localSheetId="51">#REF!</definedName>
    <definedName name="______PJL2" localSheetId="26">#REF!</definedName>
    <definedName name="______PJL2" localSheetId="28">#REF!</definedName>
    <definedName name="______PJL2" localSheetId="37">#REF!</definedName>
    <definedName name="______PJL2" localSheetId="55">#REF!</definedName>
    <definedName name="______PJL2">#REF!</definedName>
    <definedName name="______PPK3">[6]Sheet1!$E$5:$G$15</definedName>
    <definedName name="______PPK4">[6]Sheet1!$A$5:$C$31</definedName>
    <definedName name="______PRO1">'[7]Rumus Prosesing'!$J$6:$K$30</definedName>
    <definedName name="______PRO6">'[8]Rumus Prosesing'!$J$6:$K$30</definedName>
    <definedName name="______PST04">[10]Sheet1!$A$5:$C$31</definedName>
    <definedName name="______PST2">[6]Sheet1!$A$5:$C$31</definedName>
    <definedName name="______PST3">[5]Sheet1!$A$5:$C$31</definedName>
    <definedName name="______RA11" localSheetId="51">#REF!</definedName>
    <definedName name="______RA11" localSheetId="26">#REF!</definedName>
    <definedName name="______RA11" localSheetId="28">#REF!</definedName>
    <definedName name="______RA11" localSheetId="37">#REF!</definedName>
    <definedName name="______RA11" localSheetId="55">#REF!</definedName>
    <definedName name="______RA11">#REF!</definedName>
    <definedName name="______RA13" localSheetId="51">#REF!</definedName>
    <definedName name="______RA13" localSheetId="26">#REF!</definedName>
    <definedName name="______RA13" localSheetId="28">#REF!</definedName>
    <definedName name="______RA13" localSheetId="37">#REF!</definedName>
    <definedName name="______RA13" localSheetId="55">#REF!</definedName>
    <definedName name="______RA13">#REF!</definedName>
    <definedName name="______RA14" localSheetId="51">#REF!</definedName>
    <definedName name="______RA14" localSheetId="26">#REF!</definedName>
    <definedName name="______RA14" localSheetId="28">#REF!</definedName>
    <definedName name="______RA14" localSheetId="37">#REF!</definedName>
    <definedName name="______RA14" localSheetId="55">#REF!</definedName>
    <definedName name="______RA14">#REF!</definedName>
    <definedName name="______RA4" localSheetId="51">#REF!</definedName>
    <definedName name="______RA4" localSheetId="26">#REF!</definedName>
    <definedName name="______RA4" localSheetId="28">#REF!</definedName>
    <definedName name="______RA4" localSheetId="37">#REF!</definedName>
    <definedName name="______RA4" localSheetId="55">#REF!</definedName>
    <definedName name="______RA4">#REF!</definedName>
    <definedName name="______RA7" localSheetId="51">#REF!</definedName>
    <definedName name="______RA7" localSheetId="26">#REF!</definedName>
    <definedName name="______RA7" localSheetId="28">#REF!</definedName>
    <definedName name="______RA7" localSheetId="37">#REF!</definedName>
    <definedName name="______RA7" localSheetId="55">#REF!</definedName>
    <definedName name="______RA7">#REF!</definedName>
    <definedName name="______RA8" localSheetId="51">#REF!</definedName>
    <definedName name="______RA8" localSheetId="26">#REF!</definedName>
    <definedName name="______RA8" localSheetId="28">#REF!</definedName>
    <definedName name="______RA8" localSheetId="37">#REF!</definedName>
    <definedName name="______RA8" localSheetId="55">#REF!</definedName>
    <definedName name="______RA8">#REF!</definedName>
    <definedName name="______RA9" localSheetId="51">#REF!</definedName>
    <definedName name="______RA9" localSheetId="26">#REF!</definedName>
    <definedName name="______RA9" localSheetId="28">#REF!</definedName>
    <definedName name="______RA9" localSheetId="37">#REF!</definedName>
    <definedName name="______RA9" localSheetId="55">#REF!</definedName>
    <definedName name="______RA9">#REF!</definedName>
    <definedName name="______RB3" localSheetId="51">#REF!</definedName>
    <definedName name="______RB3" localSheetId="26">#REF!</definedName>
    <definedName name="______RB3" localSheetId="28">#REF!</definedName>
    <definedName name="______RB3" localSheetId="37">#REF!</definedName>
    <definedName name="______RB3" localSheetId="55">#REF!</definedName>
    <definedName name="______RB3">#REF!</definedName>
    <definedName name="______RB5" localSheetId="51">#REF!</definedName>
    <definedName name="______RB5" localSheetId="26">#REF!</definedName>
    <definedName name="______RB5" localSheetId="28">#REF!</definedName>
    <definedName name="______RB5" localSheetId="37">#REF!</definedName>
    <definedName name="______RB5" localSheetId="55">#REF!</definedName>
    <definedName name="______RB5">#REF!</definedName>
    <definedName name="______RD1" localSheetId="51">#REF!</definedName>
    <definedName name="______RD1" localSheetId="26">#REF!</definedName>
    <definedName name="______RD1" localSheetId="28">#REF!</definedName>
    <definedName name="______RD1" localSheetId="37">#REF!</definedName>
    <definedName name="______RD1" localSheetId="55">#REF!</definedName>
    <definedName name="______RD1">#REF!</definedName>
    <definedName name="______RE1" localSheetId="51">#REF!</definedName>
    <definedName name="______RE1" localSheetId="26">#REF!</definedName>
    <definedName name="______RE1" localSheetId="28">#REF!</definedName>
    <definedName name="______RE1" localSheetId="37">#REF!</definedName>
    <definedName name="______RE1" localSheetId="55">#REF!</definedName>
    <definedName name="______RE1">#REF!</definedName>
    <definedName name="______RF1" localSheetId="51">#REF!</definedName>
    <definedName name="______RF1" localSheetId="26">#REF!</definedName>
    <definedName name="______RF1" localSheetId="28">#REF!</definedName>
    <definedName name="______RF1" localSheetId="37">#REF!</definedName>
    <definedName name="______RF1" localSheetId="55">#REF!</definedName>
    <definedName name="______RF1">#REF!</definedName>
    <definedName name="______RG1" localSheetId="51">#REF!</definedName>
    <definedName name="______RG1" localSheetId="26">#REF!</definedName>
    <definedName name="______RG1" localSheetId="28">#REF!</definedName>
    <definedName name="______RG1" localSheetId="37">#REF!</definedName>
    <definedName name="______RG1" localSheetId="55">#REF!</definedName>
    <definedName name="______RG1">#REF!</definedName>
    <definedName name="______RG2" localSheetId="51">#REF!</definedName>
    <definedName name="______RG2" localSheetId="26">#REF!</definedName>
    <definedName name="______RG2" localSheetId="28">#REF!</definedName>
    <definedName name="______RG2" localSheetId="37">#REF!</definedName>
    <definedName name="______RG2" localSheetId="55">#REF!</definedName>
    <definedName name="______RG2">#REF!</definedName>
    <definedName name="______RI1" localSheetId="51">#REF!</definedName>
    <definedName name="______RI1" localSheetId="26">#REF!</definedName>
    <definedName name="______RI1" localSheetId="28">#REF!</definedName>
    <definedName name="______RI1" localSheetId="37">#REF!</definedName>
    <definedName name="______RI1" localSheetId="55">#REF!</definedName>
    <definedName name="______RI1">#REF!</definedName>
    <definedName name="______RJ1" localSheetId="51">#REF!</definedName>
    <definedName name="______RJ1" localSheetId="26">#REF!</definedName>
    <definedName name="______RJ1" localSheetId="28">#REF!</definedName>
    <definedName name="______RJ1" localSheetId="37">#REF!</definedName>
    <definedName name="______RJ1" localSheetId="55">#REF!</definedName>
    <definedName name="______RJ1">#REF!</definedName>
    <definedName name="______RK1" localSheetId="51">#REF!</definedName>
    <definedName name="______RK1" localSheetId="26">#REF!</definedName>
    <definedName name="______RK1" localSheetId="28">#REF!</definedName>
    <definedName name="______RK1" localSheetId="37">#REF!</definedName>
    <definedName name="______RK1" localSheetId="55">#REF!</definedName>
    <definedName name="______RK1">#REF!</definedName>
    <definedName name="______RL1" localSheetId="51">#REF!</definedName>
    <definedName name="______RL1" localSheetId="26">#REF!</definedName>
    <definedName name="______RL1" localSheetId="28">#REF!</definedName>
    <definedName name="______RL1" localSheetId="37">#REF!</definedName>
    <definedName name="______RL1" localSheetId="55">#REF!</definedName>
    <definedName name="______RL1">#REF!</definedName>
    <definedName name="______RM1" localSheetId="51">#REF!</definedName>
    <definedName name="______RM1" localSheetId="26">#REF!</definedName>
    <definedName name="______RM1" localSheetId="28">#REF!</definedName>
    <definedName name="______RM1" localSheetId="37">#REF!</definedName>
    <definedName name="______RM1" localSheetId="55">#REF!</definedName>
    <definedName name="______RM1">#REF!</definedName>
    <definedName name="______RN1" localSheetId="51">#REF!</definedName>
    <definedName name="______RN1" localSheetId="26">#REF!</definedName>
    <definedName name="______RN1" localSheetId="28">#REF!</definedName>
    <definedName name="______RN1" localSheetId="37">#REF!</definedName>
    <definedName name="______RN1" localSheetId="55">#REF!</definedName>
    <definedName name="______RN1">#REF!</definedName>
    <definedName name="______RO1" localSheetId="51">#REF!</definedName>
    <definedName name="______RO1" localSheetId="26">#REF!</definedName>
    <definedName name="______RO1" localSheetId="28">#REF!</definedName>
    <definedName name="______RO1" localSheetId="37">#REF!</definedName>
    <definedName name="______RO1" localSheetId="55">#REF!</definedName>
    <definedName name="______RO1">#REF!</definedName>
    <definedName name="______RP1" localSheetId="51">#REF!</definedName>
    <definedName name="______RP1" localSheetId="26">#REF!</definedName>
    <definedName name="______RP1" localSheetId="28">#REF!</definedName>
    <definedName name="______RP1" localSheetId="37">#REF!</definedName>
    <definedName name="______RP1" localSheetId="55">#REF!</definedName>
    <definedName name="______RP1">#REF!</definedName>
    <definedName name="______RQ1" localSheetId="51">#REF!</definedName>
    <definedName name="______RQ1" localSheetId="26">#REF!</definedName>
    <definedName name="______RQ1" localSheetId="28">#REF!</definedName>
    <definedName name="______RQ1" localSheetId="37">#REF!</definedName>
    <definedName name="______RQ1" localSheetId="55">#REF!</definedName>
    <definedName name="______RQ1">#REF!</definedName>
    <definedName name="______RR1" localSheetId="51">#REF!</definedName>
    <definedName name="______RR1" localSheetId="26">#REF!</definedName>
    <definedName name="______RR1" localSheetId="28">#REF!</definedName>
    <definedName name="______RR1" localSheetId="37">#REF!</definedName>
    <definedName name="______RR1" localSheetId="55">#REF!</definedName>
    <definedName name="______RR1">#REF!</definedName>
    <definedName name="______RS1" localSheetId="51">#REF!</definedName>
    <definedName name="______RS1" localSheetId="26">#REF!</definedName>
    <definedName name="______RS1" localSheetId="28">#REF!</definedName>
    <definedName name="______RS1" localSheetId="37">#REF!</definedName>
    <definedName name="______RS1" localSheetId="55">#REF!</definedName>
    <definedName name="______RS1">#REF!</definedName>
    <definedName name="______RT1" localSheetId="51">#REF!</definedName>
    <definedName name="______RT1" localSheetId="26">#REF!</definedName>
    <definedName name="______RT1" localSheetId="28">#REF!</definedName>
    <definedName name="______RT1" localSheetId="37">#REF!</definedName>
    <definedName name="______RT1" localSheetId="55">#REF!</definedName>
    <definedName name="______RT1">#REF!</definedName>
    <definedName name="______SUM1" localSheetId="21">#REF!</definedName>
    <definedName name="______SUM1" localSheetId="13">#REF!</definedName>
    <definedName name="______SUM1" localSheetId="51">#REF!</definedName>
    <definedName name="______SUM1" localSheetId="23">#REF!</definedName>
    <definedName name="______SUM1" localSheetId="11">#REF!</definedName>
    <definedName name="______SUM1" localSheetId="26">#REF!</definedName>
    <definedName name="______SUM1" localSheetId="0">#REF!</definedName>
    <definedName name="______SUM1" localSheetId="28">#REF!</definedName>
    <definedName name="______SUM1" localSheetId="50">#REF!</definedName>
    <definedName name="______SUM1" localSheetId="57">#REF!</definedName>
    <definedName name="______SUM1" localSheetId="34">#REF!</definedName>
    <definedName name="______SUM1" localSheetId="37">#REF!</definedName>
    <definedName name="______SUM1" localSheetId="56">#REF!</definedName>
    <definedName name="______SUM1" localSheetId="55">#REF!</definedName>
    <definedName name="______SUM1" localSheetId="15">#REF!</definedName>
    <definedName name="______SUM1" localSheetId="14">#REF!</definedName>
    <definedName name="______SUM1" localSheetId="16">#REF!</definedName>
    <definedName name="______SUM1" localSheetId="12">#REF!</definedName>
    <definedName name="______SUM1" localSheetId="42">#REF!</definedName>
    <definedName name="______SUM1">#REF!</definedName>
    <definedName name="______SUM10" localSheetId="21">#REF!</definedName>
    <definedName name="______SUM10" localSheetId="13">#REF!</definedName>
    <definedName name="______SUM10" localSheetId="51">#REF!</definedName>
    <definedName name="______SUM10" localSheetId="23">#REF!</definedName>
    <definedName name="______SUM10" localSheetId="11">#REF!</definedName>
    <definedName name="______SUM10" localSheetId="26">#REF!</definedName>
    <definedName name="______SUM10" localSheetId="0">#REF!</definedName>
    <definedName name="______SUM10" localSheetId="28">#REF!</definedName>
    <definedName name="______SUM10" localSheetId="50">#REF!</definedName>
    <definedName name="______SUM10" localSheetId="57">#REF!</definedName>
    <definedName name="______SUM10" localSheetId="34">#REF!</definedName>
    <definedName name="______SUM10" localSheetId="37">#REF!</definedName>
    <definedName name="______SUM10" localSheetId="56">#REF!</definedName>
    <definedName name="______SUM10" localSheetId="55">#REF!</definedName>
    <definedName name="______SUM10" localSheetId="15">#REF!</definedName>
    <definedName name="______SUM10" localSheetId="14">#REF!</definedName>
    <definedName name="______SUM10" localSheetId="16">#REF!</definedName>
    <definedName name="______SUM10" localSheetId="12">#REF!</definedName>
    <definedName name="______SUM10" localSheetId="42">#REF!</definedName>
    <definedName name="______SUM10">#REF!</definedName>
    <definedName name="______SUM11" localSheetId="21">#REF!</definedName>
    <definedName name="______SUM11" localSheetId="13">#REF!</definedName>
    <definedName name="______SUM11" localSheetId="51">#REF!</definedName>
    <definedName name="______SUM11" localSheetId="23">#REF!</definedName>
    <definedName name="______SUM11" localSheetId="11">#REF!</definedName>
    <definedName name="______SUM11" localSheetId="26">#REF!</definedName>
    <definedName name="______SUM11" localSheetId="0">#REF!</definedName>
    <definedName name="______SUM11" localSheetId="28">#REF!</definedName>
    <definedName name="______SUM11" localSheetId="50">#REF!</definedName>
    <definedName name="______SUM11" localSheetId="57">#REF!</definedName>
    <definedName name="______SUM11" localSheetId="34">#REF!</definedName>
    <definedName name="______SUM11" localSheetId="37">#REF!</definedName>
    <definedName name="______SUM11" localSheetId="56">#REF!</definedName>
    <definedName name="______SUM11" localSheetId="55">#REF!</definedName>
    <definedName name="______SUM11" localSheetId="15">#REF!</definedName>
    <definedName name="______SUM11" localSheetId="14">#REF!</definedName>
    <definedName name="______SUM11" localSheetId="16">#REF!</definedName>
    <definedName name="______SUM11" localSheetId="12">#REF!</definedName>
    <definedName name="______SUM11" localSheetId="42">#REF!</definedName>
    <definedName name="______SUM11">#REF!</definedName>
    <definedName name="______SUM12" localSheetId="21">#REF!</definedName>
    <definedName name="______SUM12" localSheetId="13">#REF!</definedName>
    <definedName name="______SUM12" localSheetId="51">#REF!</definedName>
    <definedName name="______SUM12" localSheetId="23">#REF!</definedName>
    <definedName name="______SUM12" localSheetId="11">#REF!</definedName>
    <definedName name="______SUM12" localSheetId="26">#REF!</definedName>
    <definedName name="______SUM12" localSheetId="0">#REF!</definedName>
    <definedName name="______SUM12" localSheetId="28">#REF!</definedName>
    <definedName name="______SUM12" localSheetId="50">#REF!</definedName>
    <definedName name="______SUM12" localSheetId="57">#REF!</definedName>
    <definedName name="______SUM12" localSheetId="34">#REF!</definedName>
    <definedName name="______SUM12" localSheetId="37">#REF!</definedName>
    <definedName name="______SUM12" localSheetId="56">#REF!</definedName>
    <definedName name="______SUM12" localSheetId="55">#REF!</definedName>
    <definedName name="______SUM12" localSheetId="15">#REF!</definedName>
    <definedName name="______SUM12" localSheetId="14">#REF!</definedName>
    <definedName name="______SUM12" localSheetId="16">#REF!</definedName>
    <definedName name="______SUM12" localSheetId="12">#REF!</definedName>
    <definedName name="______SUM12" localSheetId="42">#REF!</definedName>
    <definedName name="______SUM12">#REF!</definedName>
    <definedName name="______SUM2" localSheetId="21">#REF!</definedName>
    <definedName name="______SUM2" localSheetId="13">#REF!</definedName>
    <definedName name="______SUM2" localSheetId="51">#REF!</definedName>
    <definedName name="______SUM2" localSheetId="23">#REF!</definedName>
    <definedName name="______SUM2" localSheetId="11">#REF!</definedName>
    <definedName name="______SUM2" localSheetId="26">#REF!</definedName>
    <definedName name="______SUM2" localSheetId="0">#REF!</definedName>
    <definedName name="______SUM2" localSheetId="28">#REF!</definedName>
    <definedName name="______SUM2" localSheetId="50">#REF!</definedName>
    <definedName name="______SUM2" localSheetId="57">#REF!</definedName>
    <definedName name="______SUM2" localSheetId="34">#REF!</definedName>
    <definedName name="______SUM2" localSheetId="37">#REF!</definedName>
    <definedName name="______SUM2" localSheetId="56">#REF!</definedName>
    <definedName name="______SUM2" localSheetId="55">#REF!</definedName>
    <definedName name="______SUM2" localSheetId="15">#REF!</definedName>
    <definedName name="______SUM2" localSheetId="14">#REF!</definedName>
    <definedName name="______SUM2" localSheetId="16">#REF!</definedName>
    <definedName name="______SUM2" localSheetId="12">#REF!</definedName>
    <definedName name="______SUM2" localSheetId="42">#REF!</definedName>
    <definedName name="______SUM2">#REF!</definedName>
    <definedName name="______SUM3" localSheetId="21">#REF!</definedName>
    <definedName name="______SUM3" localSheetId="13">#REF!</definedName>
    <definedName name="______SUM3" localSheetId="51">#REF!</definedName>
    <definedName name="______SUM3" localSheetId="23">#REF!</definedName>
    <definedName name="______SUM3" localSheetId="11">#REF!</definedName>
    <definedName name="______SUM3" localSheetId="26">#REF!</definedName>
    <definedName name="______SUM3" localSheetId="0">#REF!</definedName>
    <definedName name="______SUM3" localSheetId="28">#REF!</definedName>
    <definedName name="______SUM3" localSheetId="50">#REF!</definedName>
    <definedName name="______SUM3" localSheetId="57">#REF!</definedName>
    <definedName name="______SUM3" localSheetId="34">#REF!</definedName>
    <definedName name="______SUM3" localSheetId="37">#REF!</definedName>
    <definedName name="______SUM3" localSheetId="56">#REF!</definedName>
    <definedName name="______SUM3" localSheetId="55">#REF!</definedName>
    <definedName name="______SUM3" localSheetId="15">#REF!</definedName>
    <definedName name="______SUM3" localSheetId="14">#REF!</definedName>
    <definedName name="______SUM3" localSheetId="16">#REF!</definedName>
    <definedName name="______SUM3" localSheetId="12">#REF!</definedName>
    <definedName name="______SUM3" localSheetId="42">#REF!</definedName>
    <definedName name="______SUM3">#REF!</definedName>
    <definedName name="______SUM4" localSheetId="21">#REF!</definedName>
    <definedName name="______SUM4" localSheetId="13">#REF!</definedName>
    <definedName name="______SUM4" localSheetId="51">#REF!</definedName>
    <definedName name="______SUM4" localSheetId="23">#REF!</definedName>
    <definedName name="______SUM4" localSheetId="11">#REF!</definedName>
    <definedName name="______SUM4" localSheetId="26">#REF!</definedName>
    <definedName name="______SUM4" localSheetId="0">#REF!</definedName>
    <definedName name="______SUM4" localSheetId="28">#REF!</definedName>
    <definedName name="______SUM4" localSheetId="50">#REF!</definedName>
    <definedName name="______SUM4" localSheetId="57">#REF!</definedName>
    <definedName name="______SUM4" localSheetId="34">#REF!</definedName>
    <definedName name="______SUM4" localSheetId="37">#REF!</definedName>
    <definedName name="______SUM4" localSheetId="56">#REF!</definedName>
    <definedName name="______SUM4" localSheetId="55">#REF!</definedName>
    <definedName name="______SUM4" localSheetId="15">#REF!</definedName>
    <definedName name="______SUM4" localSheetId="14">#REF!</definedName>
    <definedName name="______SUM4" localSheetId="16">#REF!</definedName>
    <definedName name="______SUM4" localSheetId="12">#REF!</definedName>
    <definedName name="______SUM4" localSheetId="42">#REF!</definedName>
    <definedName name="______SUM4">#REF!</definedName>
    <definedName name="______SUM5" localSheetId="21">#REF!</definedName>
    <definedName name="______SUM5" localSheetId="13">#REF!</definedName>
    <definedName name="______SUM5" localSheetId="51">#REF!</definedName>
    <definedName name="______SUM5" localSheetId="23">#REF!</definedName>
    <definedName name="______SUM5" localSheetId="11">#REF!</definedName>
    <definedName name="______SUM5" localSheetId="26">#REF!</definedName>
    <definedName name="______SUM5" localSheetId="0">#REF!</definedName>
    <definedName name="______SUM5" localSheetId="28">#REF!</definedName>
    <definedName name="______SUM5" localSheetId="50">#REF!</definedName>
    <definedName name="______SUM5" localSheetId="57">#REF!</definedName>
    <definedName name="______SUM5" localSheetId="34">#REF!</definedName>
    <definedName name="______SUM5" localSheetId="37">#REF!</definedName>
    <definedName name="______SUM5" localSheetId="56">#REF!</definedName>
    <definedName name="______SUM5" localSheetId="55">#REF!</definedName>
    <definedName name="______SUM5" localSheetId="15">#REF!</definedName>
    <definedName name="______SUM5" localSheetId="14">#REF!</definedName>
    <definedName name="______SUM5" localSheetId="16">#REF!</definedName>
    <definedName name="______SUM5" localSheetId="12">#REF!</definedName>
    <definedName name="______SUM5" localSheetId="42">#REF!</definedName>
    <definedName name="______SUM5">#REF!</definedName>
    <definedName name="______SUM6" localSheetId="21">#REF!</definedName>
    <definedName name="______SUM6" localSheetId="13">#REF!</definedName>
    <definedName name="______SUM6" localSheetId="51">#REF!</definedName>
    <definedName name="______SUM6" localSheetId="23">#REF!</definedName>
    <definedName name="______SUM6" localSheetId="11">#REF!</definedName>
    <definedName name="______SUM6" localSheetId="26">#REF!</definedName>
    <definedName name="______SUM6" localSheetId="0">#REF!</definedName>
    <definedName name="______SUM6" localSheetId="28">#REF!</definedName>
    <definedName name="______SUM6" localSheetId="50">#REF!</definedName>
    <definedName name="______SUM6" localSheetId="57">#REF!</definedName>
    <definedName name="______SUM6" localSheetId="34">#REF!</definedName>
    <definedName name="______SUM6" localSheetId="37">#REF!</definedName>
    <definedName name="______SUM6" localSheetId="56">#REF!</definedName>
    <definedName name="______SUM6" localSheetId="55">#REF!</definedName>
    <definedName name="______SUM6" localSheetId="15">#REF!</definedName>
    <definedName name="______SUM6" localSheetId="14">#REF!</definedName>
    <definedName name="______SUM6" localSheetId="16">#REF!</definedName>
    <definedName name="______SUM6" localSheetId="12">#REF!</definedName>
    <definedName name="______SUM6" localSheetId="42">#REF!</definedName>
    <definedName name="______SUM6">#REF!</definedName>
    <definedName name="______SUM7" localSheetId="21">#REF!</definedName>
    <definedName name="______SUM7" localSheetId="13">#REF!</definedName>
    <definedName name="______SUM7" localSheetId="51">#REF!</definedName>
    <definedName name="______SUM7" localSheetId="23">#REF!</definedName>
    <definedName name="______SUM7" localSheetId="11">#REF!</definedName>
    <definedName name="______SUM7" localSheetId="26">#REF!</definedName>
    <definedName name="______SUM7" localSheetId="0">#REF!</definedName>
    <definedName name="______SUM7" localSheetId="28">#REF!</definedName>
    <definedName name="______SUM7" localSheetId="50">#REF!</definedName>
    <definedName name="______SUM7" localSheetId="57">#REF!</definedName>
    <definedName name="______SUM7" localSheetId="34">#REF!</definedName>
    <definedName name="______SUM7" localSheetId="37">#REF!</definedName>
    <definedName name="______SUM7" localSheetId="56">#REF!</definedName>
    <definedName name="______SUM7" localSheetId="55">#REF!</definedName>
    <definedName name="______SUM7" localSheetId="15">#REF!</definedName>
    <definedName name="______SUM7" localSheetId="14">#REF!</definedName>
    <definedName name="______SUM7" localSheetId="16">#REF!</definedName>
    <definedName name="______SUM7" localSheetId="12">#REF!</definedName>
    <definedName name="______SUM7" localSheetId="42">#REF!</definedName>
    <definedName name="______SUM7">#REF!</definedName>
    <definedName name="______SUM8" localSheetId="21">#REF!</definedName>
    <definedName name="______SUM8" localSheetId="13">#REF!</definedName>
    <definedName name="______SUM8" localSheetId="51">#REF!</definedName>
    <definedName name="______SUM8" localSheetId="23">#REF!</definedName>
    <definedName name="______SUM8" localSheetId="11">#REF!</definedName>
    <definedName name="______SUM8" localSheetId="26">#REF!</definedName>
    <definedName name="______SUM8" localSheetId="0">#REF!</definedName>
    <definedName name="______SUM8" localSheetId="28">#REF!</definedName>
    <definedName name="______SUM8" localSheetId="50">#REF!</definedName>
    <definedName name="______SUM8" localSheetId="57">#REF!</definedName>
    <definedName name="______SUM8" localSheetId="34">#REF!</definedName>
    <definedName name="______SUM8" localSheetId="37">#REF!</definedName>
    <definedName name="______SUM8" localSheetId="56">#REF!</definedName>
    <definedName name="______SUM8" localSheetId="55">#REF!</definedName>
    <definedName name="______SUM8" localSheetId="15">#REF!</definedName>
    <definedName name="______SUM8" localSheetId="14">#REF!</definedName>
    <definedName name="______SUM8" localSheetId="16">#REF!</definedName>
    <definedName name="______SUM8" localSheetId="12">#REF!</definedName>
    <definedName name="______SUM8" localSheetId="42">#REF!</definedName>
    <definedName name="______SUM8">#REF!</definedName>
    <definedName name="______SUM9" localSheetId="21">#REF!</definedName>
    <definedName name="______SUM9" localSheetId="13">#REF!</definedName>
    <definedName name="______SUM9" localSheetId="51">#REF!</definedName>
    <definedName name="______SUM9" localSheetId="23">#REF!</definedName>
    <definedName name="______SUM9" localSheetId="11">#REF!</definedName>
    <definedName name="______SUM9" localSheetId="26">#REF!</definedName>
    <definedName name="______SUM9" localSheetId="0">#REF!</definedName>
    <definedName name="______SUM9" localSheetId="28">#REF!</definedName>
    <definedName name="______SUM9" localSheetId="50">#REF!</definedName>
    <definedName name="______SUM9" localSheetId="57">#REF!</definedName>
    <definedName name="______SUM9" localSheetId="34">#REF!</definedName>
    <definedName name="______SUM9" localSheetId="37">#REF!</definedName>
    <definedName name="______SUM9" localSheetId="56">#REF!</definedName>
    <definedName name="______SUM9" localSheetId="55">#REF!</definedName>
    <definedName name="______SUM9" localSheetId="15">#REF!</definedName>
    <definedName name="______SUM9" localSheetId="14">#REF!</definedName>
    <definedName name="______SUM9" localSheetId="16">#REF!</definedName>
    <definedName name="______SUM9" localSheetId="12">#REF!</definedName>
    <definedName name="______SUM9" localSheetId="42">#REF!</definedName>
    <definedName name="______SUM9">#REF!</definedName>
    <definedName name="______TB1" localSheetId="9">[17]TB!$B$7:$C$10</definedName>
    <definedName name="______TB1" localSheetId="10">[18]TB!$B$7:$C$10</definedName>
    <definedName name="______TB1" localSheetId="1">[18]TB!$B$7:$C$10</definedName>
    <definedName name="______TB1" localSheetId="0">[19]TB!$B$7:$C$10</definedName>
    <definedName name="______TB1" localSheetId="3">[20]TB!$B$7:$C$10</definedName>
    <definedName name="______TB1" localSheetId="6">[21]TB!$B$7:$C$10</definedName>
    <definedName name="______TB1" localSheetId="56">[22]TB!$B$7:$C$10</definedName>
    <definedName name="______TB1" localSheetId="7">[22]TB!$B$7:$C$10</definedName>
    <definedName name="______TB1">[23]TB!$B$7:$C$10</definedName>
    <definedName name="______TB3" localSheetId="9">[17]TB!$B$30:$C$33</definedName>
    <definedName name="______TB3" localSheetId="10">[18]TB!$B$30:$C$33</definedName>
    <definedName name="______TB3" localSheetId="1">[18]TB!$B$30:$C$33</definedName>
    <definedName name="______TB3" localSheetId="0">[19]TB!$B$30:$C$33</definedName>
    <definedName name="______TB3" localSheetId="3">[20]TB!$B$30:$C$33</definedName>
    <definedName name="______TB3" localSheetId="6">[21]TB!$B$30:$C$33</definedName>
    <definedName name="______TB3" localSheetId="56">[22]TB!$B$30:$C$33</definedName>
    <definedName name="______TB3" localSheetId="7">[22]TB!$B$30:$C$33</definedName>
    <definedName name="______TB3">[23]TB!$B$30:$C$33</definedName>
    <definedName name="______TP6" localSheetId="51">#REF!</definedName>
    <definedName name="______TP6" localSheetId="26">#REF!</definedName>
    <definedName name="______TP6" localSheetId="28">#REF!</definedName>
    <definedName name="______TP6" localSheetId="37">#REF!</definedName>
    <definedName name="______TP6" localSheetId="55">#REF!</definedName>
    <definedName name="______TP6">#REF!</definedName>
    <definedName name="_____AST1">[9]analitis!$A$5:$L$51</definedName>
    <definedName name="_____AST2">[9]analitis!$I$2:$L$52</definedName>
    <definedName name="_____CFL1">[9]analitis!$A$235:$H$319</definedName>
    <definedName name="_____CFL2">[9]analitis!$I$235:$L$319</definedName>
    <definedName name="_____FAC1">[9]analitis!$A$177:$H$234</definedName>
    <definedName name="_____FAC2">[9]analitis!$I$177:$L$234</definedName>
    <definedName name="_____HDG1">[9]analitis!$A$2:$H$4</definedName>
    <definedName name="_____HDG2">[9]analitis!$I$2:$L$4</definedName>
    <definedName name="_____HSN2" localSheetId="55">[24]Sheet5!$A$13:$B$16</definedName>
    <definedName name="_____HSN2">[25]Sheet5!$A$13:$B$16</definedName>
    <definedName name="_____LIA1">[9]analitis!$A$53:$H$102</definedName>
    <definedName name="_____LIA2">[9]analitis!$I$53:$L$102</definedName>
    <definedName name="_____MUS1" localSheetId="21">#REF!</definedName>
    <definedName name="_____MUS1" localSheetId="13">#REF!</definedName>
    <definedName name="_____MUS1" localSheetId="51">#REF!</definedName>
    <definedName name="_____MUS1" localSheetId="23">#REF!</definedName>
    <definedName name="_____MUS1" localSheetId="11">#REF!</definedName>
    <definedName name="_____MUS1" localSheetId="26">#REF!</definedName>
    <definedName name="_____MUS1" localSheetId="0">#REF!</definedName>
    <definedName name="_____MUS1" localSheetId="28">#REF!</definedName>
    <definedName name="_____MUS1" localSheetId="50">#REF!</definedName>
    <definedName name="_____MUS1" localSheetId="57">#REF!</definedName>
    <definedName name="_____MUS1" localSheetId="34">#REF!</definedName>
    <definedName name="_____MUS1" localSheetId="37">#REF!</definedName>
    <definedName name="_____MUS1" localSheetId="5">#REF!</definedName>
    <definedName name="_____MUS1" localSheetId="56">#REF!</definedName>
    <definedName name="_____MUS1" localSheetId="8">#REF!</definedName>
    <definedName name="_____MUS1" localSheetId="55">#REF!</definedName>
    <definedName name="_____MUS1" localSheetId="4">#REF!</definedName>
    <definedName name="_____MUS1" localSheetId="15">#REF!</definedName>
    <definedName name="_____MUS1" localSheetId="14">#REF!</definedName>
    <definedName name="_____MUS1" localSheetId="16">#REF!</definedName>
    <definedName name="_____MUS1" localSheetId="12">#REF!</definedName>
    <definedName name="_____MUS1" localSheetId="42">#REF!</definedName>
    <definedName name="_____MUS1">#REF!</definedName>
    <definedName name="_____MUS10" localSheetId="21">#REF!</definedName>
    <definedName name="_____MUS10" localSheetId="13">#REF!</definedName>
    <definedName name="_____MUS10" localSheetId="51">#REF!</definedName>
    <definedName name="_____MUS10" localSheetId="23">#REF!</definedName>
    <definedName name="_____MUS10" localSheetId="11">#REF!</definedName>
    <definedName name="_____MUS10" localSheetId="26">#REF!</definedName>
    <definedName name="_____MUS10" localSheetId="0">#REF!</definedName>
    <definedName name="_____MUS10" localSheetId="28">#REF!</definedName>
    <definedName name="_____MUS10" localSheetId="50">#REF!</definedName>
    <definedName name="_____MUS10" localSheetId="57">#REF!</definedName>
    <definedName name="_____MUS10" localSheetId="34">#REF!</definedName>
    <definedName name="_____MUS10" localSheetId="37">#REF!</definedName>
    <definedName name="_____MUS10" localSheetId="56">#REF!</definedName>
    <definedName name="_____MUS10" localSheetId="55">#REF!</definedName>
    <definedName name="_____MUS10" localSheetId="15">#REF!</definedName>
    <definedName name="_____MUS10" localSheetId="14">#REF!</definedName>
    <definedName name="_____MUS10" localSheetId="16">#REF!</definedName>
    <definedName name="_____MUS10" localSheetId="12">#REF!</definedName>
    <definedName name="_____MUS10" localSheetId="42">#REF!</definedName>
    <definedName name="_____MUS10">#REF!</definedName>
    <definedName name="_____MUS11" localSheetId="21">#REF!</definedName>
    <definedName name="_____MUS11" localSheetId="13">#REF!</definedName>
    <definedName name="_____MUS11" localSheetId="51">#REF!</definedName>
    <definedName name="_____MUS11" localSheetId="23">#REF!</definedName>
    <definedName name="_____MUS11" localSheetId="11">#REF!</definedName>
    <definedName name="_____MUS11" localSheetId="26">#REF!</definedName>
    <definedName name="_____MUS11" localSheetId="0">#REF!</definedName>
    <definedName name="_____MUS11" localSheetId="28">#REF!</definedName>
    <definedName name="_____MUS11" localSheetId="50">#REF!</definedName>
    <definedName name="_____MUS11" localSheetId="57">#REF!</definedName>
    <definedName name="_____MUS11" localSheetId="34">#REF!</definedName>
    <definedName name="_____MUS11" localSheetId="37">#REF!</definedName>
    <definedName name="_____MUS11" localSheetId="56">#REF!</definedName>
    <definedName name="_____MUS11" localSheetId="55">#REF!</definedName>
    <definedName name="_____MUS11" localSheetId="15">#REF!</definedName>
    <definedName name="_____MUS11" localSheetId="14">#REF!</definedName>
    <definedName name="_____MUS11" localSheetId="16">#REF!</definedName>
    <definedName name="_____MUS11" localSheetId="12">#REF!</definedName>
    <definedName name="_____MUS11" localSheetId="42">#REF!</definedName>
    <definedName name="_____MUS11">#REF!</definedName>
    <definedName name="_____MUS12" localSheetId="21">#REF!</definedName>
    <definedName name="_____MUS12" localSheetId="13">#REF!</definedName>
    <definedName name="_____MUS12" localSheetId="51">#REF!</definedName>
    <definedName name="_____MUS12" localSheetId="23">#REF!</definedName>
    <definedName name="_____MUS12" localSheetId="11">#REF!</definedName>
    <definedName name="_____MUS12" localSheetId="26">#REF!</definedName>
    <definedName name="_____MUS12" localSheetId="0">#REF!</definedName>
    <definedName name="_____MUS12" localSheetId="28">#REF!</definedName>
    <definedName name="_____MUS12" localSheetId="50">#REF!</definedName>
    <definedName name="_____MUS12" localSheetId="57">#REF!</definedName>
    <definedName name="_____MUS12" localSheetId="34">#REF!</definedName>
    <definedName name="_____MUS12" localSheetId="37">#REF!</definedName>
    <definedName name="_____MUS12" localSheetId="56">#REF!</definedName>
    <definedName name="_____MUS12" localSheetId="55">#REF!</definedName>
    <definedName name="_____MUS12" localSheetId="15">#REF!</definedName>
    <definedName name="_____MUS12" localSheetId="14">#REF!</definedName>
    <definedName name="_____MUS12" localSheetId="16">#REF!</definedName>
    <definedName name="_____MUS12" localSheetId="12">#REF!</definedName>
    <definedName name="_____MUS12" localSheetId="42">#REF!</definedName>
    <definedName name="_____MUS12">#REF!</definedName>
    <definedName name="_____MUS2" localSheetId="21">#REF!</definedName>
    <definedName name="_____MUS2" localSheetId="13">#REF!</definedName>
    <definedName name="_____MUS2" localSheetId="51">#REF!</definedName>
    <definedName name="_____MUS2" localSheetId="23">#REF!</definedName>
    <definedName name="_____MUS2" localSheetId="11">#REF!</definedName>
    <definedName name="_____MUS2" localSheetId="26">#REF!</definedName>
    <definedName name="_____MUS2" localSheetId="0">#REF!</definedName>
    <definedName name="_____MUS2" localSheetId="28">#REF!</definedName>
    <definedName name="_____MUS2" localSheetId="50">#REF!</definedName>
    <definedName name="_____MUS2" localSheetId="57">#REF!</definedName>
    <definedName name="_____MUS2" localSheetId="34">#REF!</definedName>
    <definedName name="_____MUS2" localSheetId="37">#REF!</definedName>
    <definedName name="_____MUS2" localSheetId="56">#REF!</definedName>
    <definedName name="_____MUS2" localSheetId="55">#REF!</definedName>
    <definedName name="_____MUS2" localSheetId="15">#REF!</definedName>
    <definedName name="_____MUS2" localSheetId="14">#REF!</definedName>
    <definedName name="_____MUS2" localSheetId="16">#REF!</definedName>
    <definedName name="_____MUS2" localSheetId="12">#REF!</definedName>
    <definedName name="_____MUS2" localSheetId="42">#REF!</definedName>
    <definedName name="_____MUS2">#REF!</definedName>
    <definedName name="_____MUS3" localSheetId="21">#REF!</definedName>
    <definedName name="_____MUS3" localSheetId="13">#REF!</definedName>
    <definedName name="_____MUS3" localSheetId="51">#REF!</definedName>
    <definedName name="_____MUS3" localSheetId="23">#REF!</definedName>
    <definedName name="_____MUS3" localSheetId="11">#REF!</definedName>
    <definedName name="_____MUS3" localSheetId="26">#REF!</definedName>
    <definedName name="_____MUS3" localSheetId="0">#REF!</definedName>
    <definedName name="_____MUS3" localSheetId="28">#REF!</definedName>
    <definedName name="_____MUS3" localSheetId="50">#REF!</definedName>
    <definedName name="_____MUS3" localSheetId="57">#REF!</definedName>
    <definedName name="_____MUS3" localSheetId="34">#REF!</definedName>
    <definedName name="_____MUS3" localSheetId="37">#REF!</definedName>
    <definedName name="_____MUS3" localSheetId="56">#REF!</definedName>
    <definedName name="_____MUS3" localSheetId="55">#REF!</definedName>
    <definedName name="_____MUS3" localSheetId="15">#REF!</definedName>
    <definedName name="_____MUS3" localSheetId="14">#REF!</definedName>
    <definedName name="_____MUS3" localSheetId="16">#REF!</definedName>
    <definedName name="_____MUS3" localSheetId="12">#REF!</definedName>
    <definedName name="_____MUS3" localSheetId="42">#REF!</definedName>
    <definedName name="_____MUS3">#REF!</definedName>
    <definedName name="_____MUS4" localSheetId="21">#REF!</definedName>
    <definedName name="_____MUS4" localSheetId="13">#REF!</definedName>
    <definedName name="_____MUS4" localSheetId="51">#REF!</definedName>
    <definedName name="_____MUS4" localSheetId="23">#REF!</definedName>
    <definedName name="_____MUS4" localSheetId="11">#REF!</definedName>
    <definedName name="_____MUS4" localSheetId="26">#REF!</definedName>
    <definedName name="_____MUS4" localSheetId="0">#REF!</definedName>
    <definedName name="_____MUS4" localSheetId="28">#REF!</definedName>
    <definedName name="_____MUS4" localSheetId="50">#REF!</definedName>
    <definedName name="_____MUS4" localSheetId="57">#REF!</definedName>
    <definedName name="_____MUS4" localSheetId="34">#REF!</definedName>
    <definedName name="_____MUS4" localSheetId="37">#REF!</definedName>
    <definedName name="_____MUS4" localSheetId="56">#REF!</definedName>
    <definedName name="_____MUS4" localSheetId="55">#REF!</definedName>
    <definedName name="_____MUS4" localSheetId="15">#REF!</definedName>
    <definedName name="_____MUS4" localSheetId="14">#REF!</definedName>
    <definedName name="_____MUS4" localSheetId="16">#REF!</definedName>
    <definedName name="_____MUS4" localSheetId="12">#REF!</definedName>
    <definedName name="_____MUS4" localSheetId="42">#REF!</definedName>
    <definedName name="_____MUS4">#REF!</definedName>
    <definedName name="_____MUS5" localSheetId="21">#REF!</definedName>
    <definedName name="_____MUS5" localSheetId="13">#REF!</definedName>
    <definedName name="_____MUS5" localSheetId="51">#REF!</definedName>
    <definedName name="_____MUS5" localSheetId="23">#REF!</definedName>
    <definedName name="_____MUS5" localSheetId="11">#REF!</definedName>
    <definedName name="_____MUS5" localSheetId="26">#REF!</definedName>
    <definedName name="_____MUS5" localSheetId="0">#REF!</definedName>
    <definedName name="_____MUS5" localSheetId="28">#REF!</definedName>
    <definedName name="_____MUS5" localSheetId="50">#REF!</definedName>
    <definedName name="_____MUS5" localSheetId="57">#REF!</definedName>
    <definedName name="_____MUS5" localSheetId="34">#REF!</definedName>
    <definedName name="_____MUS5" localSheetId="37">#REF!</definedName>
    <definedName name="_____MUS5" localSheetId="56">#REF!</definedName>
    <definedName name="_____MUS5" localSheetId="55">#REF!</definedName>
    <definedName name="_____MUS5" localSheetId="15">#REF!</definedName>
    <definedName name="_____MUS5" localSheetId="14">#REF!</definedName>
    <definedName name="_____MUS5" localSheetId="16">#REF!</definedName>
    <definedName name="_____MUS5" localSheetId="12">#REF!</definedName>
    <definedName name="_____MUS5" localSheetId="42">#REF!</definedName>
    <definedName name="_____MUS5">#REF!</definedName>
    <definedName name="_____MUS6" localSheetId="21">#REF!</definedName>
    <definedName name="_____MUS6" localSheetId="13">#REF!</definedName>
    <definedName name="_____MUS6" localSheetId="51">#REF!</definedName>
    <definedName name="_____MUS6" localSheetId="23">#REF!</definedName>
    <definedName name="_____MUS6" localSheetId="11">#REF!</definedName>
    <definedName name="_____MUS6" localSheetId="26">#REF!</definedName>
    <definedName name="_____MUS6" localSheetId="0">#REF!</definedName>
    <definedName name="_____MUS6" localSheetId="28">#REF!</definedName>
    <definedName name="_____MUS6" localSheetId="50">#REF!</definedName>
    <definedName name="_____MUS6" localSheetId="57">#REF!</definedName>
    <definedName name="_____MUS6" localSheetId="34">#REF!</definedName>
    <definedName name="_____MUS6" localSheetId="37">#REF!</definedName>
    <definedName name="_____MUS6" localSheetId="56">#REF!</definedName>
    <definedName name="_____MUS6" localSheetId="55">#REF!</definedName>
    <definedName name="_____MUS6" localSheetId="15">#REF!</definedName>
    <definedName name="_____MUS6" localSheetId="14">#REF!</definedName>
    <definedName name="_____MUS6" localSheetId="16">#REF!</definedName>
    <definedName name="_____MUS6" localSheetId="12">#REF!</definedName>
    <definedName name="_____MUS6" localSheetId="42">#REF!</definedName>
    <definedName name="_____MUS6">#REF!</definedName>
    <definedName name="_____MUS7" localSheetId="21">#REF!</definedName>
    <definedName name="_____MUS7" localSheetId="13">#REF!</definedName>
    <definedName name="_____MUS7" localSheetId="51">#REF!</definedName>
    <definedName name="_____MUS7" localSheetId="23">#REF!</definedName>
    <definedName name="_____MUS7" localSheetId="11">#REF!</definedName>
    <definedName name="_____MUS7" localSheetId="26">#REF!</definedName>
    <definedName name="_____MUS7" localSheetId="0">#REF!</definedName>
    <definedName name="_____MUS7" localSheetId="28">#REF!</definedName>
    <definedName name="_____MUS7" localSheetId="50">#REF!</definedName>
    <definedName name="_____MUS7" localSheetId="57">#REF!</definedName>
    <definedName name="_____MUS7" localSheetId="34">#REF!</definedName>
    <definedName name="_____MUS7" localSheetId="37">#REF!</definedName>
    <definedName name="_____MUS7" localSheetId="56">#REF!</definedName>
    <definedName name="_____MUS7" localSheetId="55">#REF!</definedName>
    <definedName name="_____MUS7" localSheetId="15">#REF!</definedName>
    <definedName name="_____MUS7" localSheetId="14">#REF!</definedName>
    <definedName name="_____MUS7" localSheetId="16">#REF!</definedName>
    <definedName name="_____MUS7" localSheetId="12">#REF!</definedName>
    <definedName name="_____MUS7" localSheetId="42">#REF!</definedName>
    <definedName name="_____MUS7">#REF!</definedName>
    <definedName name="_____MUS8" localSheetId="21">#REF!</definedName>
    <definedName name="_____MUS8" localSheetId="13">#REF!</definedName>
    <definedName name="_____MUS8" localSheetId="51">#REF!</definedName>
    <definedName name="_____MUS8" localSheetId="23">#REF!</definedName>
    <definedName name="_____MUS8" localSheetId="11">#REF!</definedName>
    <definedName name="_____MUS8" localSheetId="26">#REF!</definedName>
    <definedName name="_____MUS8" localSheetId="0">#REF!</definedName>
    <definedName name="_____MUS8" localSheetId="28">#REF!</definedName>
    <definedName name="_____MUS8" localSheetId="50">#REF!</definedName>
    <definedName name="_____MUS8" localSheetId="57">#REF!</definedName>
    <definedName name="_____MUS8" localSheetId="34">#REF!</definedName>
    <definedName name="_____MUS8" localSheetId="37">#REF!</definedName>
    <definedName name="_____MUS8" localSheetId="56">#REF!</definedName>
    <definedName name="_____MUS8" localSheetId="55">#REF!</definedName>
    <definedName name="_____MUS8" localSheetId="15">#REF!</definedName>
    <definedName name="_____MUS8" localSheetId="14">#REF!</definedName>
    <definedName name="_____MUS8" localSheetId="16">#REF!</definedName>
    <definedName name="_____MUS8" localSheetId="12">#REF!</definedName>
    <definedName name="_____MUS8" localSheetId="42">#REF!</definedName>
    <definedName name="_____MUS8">#REF!</definedName>
    <definedName name="_____MUS9" localSheetId="21">#REF!</definedName>
    <definedName name="_____MUS9" localSheetId="13">#REF!</definedName>
    <definedName name="_____MUS9" localSheetId="51">#REF!</definedName>
    <definedName name="_____MUS9" localSheetId="23">#REF!</definedName>
    <definedName name="_____MUS9" localSheetId="11">#REF!</definedName>
    <definedName name="_____MUS9" localSheetId="26">#REF!</definedName>
    <definedName name="_____MUS9" localSheetId="0">#REF!</definedName>
    <definedName name="_____MUS9" localSheetId="28">#REF!</definedName>
    <definedName name="_____MUS9" localSheetId="50">#REF!</definedName>
    <definedName name="_____MUS9" localSheetId="57">#REF!</definedName>
    <definedName name="_____MUS9" localSheetId="34">#REF!</definedName>
    <definedName name="_____MUS9" localSheetId="37">#REF!</definedName>
    <definedName name="_____MUS9" localSheetId="56">#REF!</definedName>
    <definedName name="_____MUS9" localSheetId="55">#REF!</definedName>
    <definedName name="_____MUS9" localSheetId="15">#REF!</definedName>
    <definedName name="_____MUS9" localSheetId="14">#REF!</definedName>
    <definedName name="_____MUS9" localSheetId="16">#REF!</definedName>
    <definedName name="_____MUS9" localSheetId="12">#REF!</definedName>
    <definedName name="_____MUS9" localSheetId="42">#REF!</definedName>
    <definedName name="_____MUS9">#REF!</definedName>
    <definedName name="_____PJL2" localSheetId="51">#REF!</definedName>
    <definedName name="_____PJL2" localSheetId="26">#REF!</definedName>
    <definedName name="_____PJL2" localSheetId="28">#REF!</definedName>
    <definedName name="_____PJL2" localSheetId="37">#REF!</definedName>
    <definedName name="_____PJL2" localSheetId="55">#REF!</definedName>
    <definedName name="_____PJL2">#REF!</definedName>
    <definedName name="_____PPK3">[6]Sheet1!$E$5:$G$15</definedName>
    <definedName name="_____PPK4">[6]Sheet1!$A$5:$C$31</definedName>
    <definedName name="_____PRO1">'[7]Rumus Prosesing'!$J$6:$K$30</definedName>
    <definedName name="_____PRO6">'[8]Rumus Prosesing'!$J$6:$K$30</definedName>
    <definedName name="_____PST04">[10]Sheet1!$A$5:$C$31</definedName>
    <definedName name="_____PST2">[6]Sheet1!$A$5:$C$31</definedName>
    <definedName name="_____PST3">[5]Sheet1!$A$5:$C$31</definedName>
    <definedName name="_____RA11" localSheetId="51">#REF!</definedName>
    <definedName name="_____RA11" localSheetId="26">#REF!</definedName>
    <definedName name="_____RA11" localSheetId="28">#REF!</definedName>
    <definedName name="_____RA11" localSheetId="37">#REF!</definedName>
    <definedName name="_____RA11" localSheetId="55">#REF!</definedName>
    <definedName name="_____RA11">#REF!</definedName>
    <definedName name="_____RA13" localSheetId="51">#REF!</definedName>
    <definedName name="_____RA13" localSheetId="26">#REF!</definedName>
    <definedName name="_____RA13" localSheetId="28">#REF!</definedName>
    <definedName name="_____RA13" localSheetId="37">#REF!</definedName>
    <definedName name="_____RA13" localSheetId="55">#REF!</definedName>
    <definedName name="_____RA13">#REF!</definedName>
    <definedName name="_____RA14" localSheetId="51">#REF!</definedName>
    <definedName name="_____RA14" localSheetId="26">#REF!</definedName>
    <definedName name="_____RA14" localSheetId="28">#REF!</definedName>
    <definedName name="_____RA14" localSheetId="37">#REF!</definedName>
    <definedName name="_____RA14" localSheetId="55">#REF!</definedName>
    <definedName name="_____RA14">#REF!</definedName>
    <definedName name="_____RA4" localSheetId="51">#REF!</definedName>
    <definedName name="_____RA4" localSheetId="26">#REF!</definedName>
    <definedName name="_____RA4" localSheetId="28">#REF!</definedName>
    <definedName name="_____RA4" localSheetId="37">#REF!</definedName>
    <definedName name="_____RA4" localSheetId="55">#REF!</definedName>
    <definedName name="_____RA4">#REF!</definedName>
    <definedName name="_____RA7" localSheetId="51">#REF!</definedName>
    <definedName name="_____RA7" localSheetId="26">#REF!</definedName>
    <definedName name="_____RA7" localSheetId="28">#REF!</definedName>
    <definedName name="_____RA7" localSheetId="37">#REF!</definedName>
    <definedName name="_____RA7" localSheetId="55">#REF!</definedName>
    <definedName name="_____RA7">#REF!</definedName>
    <definedName name="_____RA8" localSheetId="51">#REF!</definedName>
    <definedName name="_____RA8" localSheetId="26">#REF!</definedName>
    <definedName name="_____RA8" localSheetId="28">#REF!</definedName>
    <definedName name="_____RA8" localSheetId="37">#REF!</definedName>
    <definedName name="_____RA8" localSheetId="55">#REF!</definedName>
    <definedName name="_____RA8">#REF!</definedName>
    <definedName name="_____RA9" localSheetId="51">#REF!</definedName>
    <definedName name="_____RA9" localSheetId="26">#REF!</definedName>
    <definedName name="_____RA9" localSheetId="28">#REF!</definedName>
    <definedName name="_____RA9" localSheetId="37">#REF!</definedName>
    <definedName name="_____RA9" localSheetId="55">#REF!</definedName>
    <definedName name="_____RA9">#REF!</definedName>
    <definedName name="_____RB3" localSheetId="51">#REF!</definedName>
    <definedName name="_____RB3" localSheetId="26">#REF!</definedName>
    <definedName name="_____RB3" localSheetId="28">#REF!</definedName>
    <definedName name="_____RB3" localSheetId="37">#REF!</definedName>
    <definedName name="_____RB3" localSheetId="55">#REF!</definedName>
    <definedName name="_____RB3">#REF!</definedName>
    <definedName name="_____RB5" localSheetId="51">#REF!</definedName>
    <definedName name="_____RB5" localSheetId="26">#REF!</definedName>
    <definedName name="_____RB5" localSheetId="28">#REF!</definedName>
    <definedName name="_____RB5" localSheetId="37">#REF!</definedName>
    <definedName name="_____RB5" localSheetId="55">#REF!</definedName>
    <definedName name="_____RB5">#REF!</definedName>
    <definedName name="_____RD1" localSheetId="51">#REF!</definedName>
    <definedName name="_____RD1" localSheetId="26">#REF!</definedName>
    <definedName name="_____RD1" localSheetId="28">#REF!</definedName>
    <definedName name="_____RD1" localSheetId="37">#REF!</definedName>
    <definedName name="_____RD1" localSheetId="55">#REF!</definedName>
    <definedName name="_____RD1">#REF!</definedName>
    <definedName name="_____RE1" localSheetId="51">#REF!</definedName>
    <definedName name="_____RE1" localSheetId="26">#REF!</definedName>
    <definedName name="_____RE1" localSheetId="28">#REF!</definedName>
    <definedName name="_____RE1" localSheetId="37">#REF!</definedName>
    <definedName name="_____RE1" localSheetId="55">#REF!</definedName>
    <definedName name="_____RE1">#REF!</definedName>
    <definedName name="_____RF1" localSheetId="51">#REF!</definedName>
    <definedName name="_____RF1" localSheetId="26">#REF!</definedName>
    <definedName name="_____RF1" localSheetId="28">#REF!</definedName>
    <definedName name="_____RF1" localSheetId="37">#REF!</definedName>
    <definedName name="_____RF1" localSheetId="55">#REF!</definedName>
    <definedName name="_____RF1">#REF!</definedName>
    <definedName name="_____RG1" localSheetId="51">#REF!</definedName>
    <definedName name="_____RG1" localSheetId="26">#REF!</definedName>
    <definedName name="_____RG1" localSheetId="28">#REF!</definedName>
    <definedName name="_____RG1" localSheetId="37">#REF!</definedName>
    <definedName name="_____RG1" localSheetId="55">#REF!</definedName>
    <definedName name="_____RG1">#REF!</definedName>
    <definedName name="_____RG2" localSheetId="51">#REF!</definedName>
    <definedName name="_____RG2" localSheetId="26">#REF!</definedName>
    <definedName name="_____RG2" localSheetId="28">#REF!</definedName>
    <definedName name="_____RG2" localSheetId="37">#REF!</definedName>
    <definedName name="_____RG2" localSheetId="55">#REF!</definedName>
    <definedName name="_____RG2">#REF!</definedName>
    <definedName name="_____RI1" localSheetId="51">#REF!</definedName>
    <definedName name="_____RI1" localSheetId="26">#REF!</definedName>
    <definedName name="_____RI1" localSheetId="28">#REF!</definedName>
    <definedName name="_____RI1" localSheetId="37">#REF!</definedName>
    <definedName name="_____RI1" localSheetId="55">#REF!</definedName>
    <definedName name="_____RI1">#REF!</definedName>
    <definedName name="_____RJ1" localSheetId="51">#REF!</definedName>
    <definedName name="_____RJ1" localSheetId="26">#REF!</definedName>
    <definedName name="_____RJ1" localSheetId="28">#REF!</definedName>
    <definedName name="_____RJ1" localSheetId="37">#REF!</definedName>
    <definedName name="_____RJ1" localSheetId="55">#REF!</definedName>
    <definedName name="_____RJ1">#REF!</definedName>
    <definedName name="_____RK1" localSheetId="51">#REF!</definedName>
    <definedName name="_____RK1" localSheetId="26">#REF!</definedName>
    <definedName name="_____RK1" localSheetId="28">#REF!</definedName>
    <definedName name="_____RK1" localSheetId="37">#REF!</definedName>
    <definedName name="_____RK1" localSheetId="55">#REF!</definedName>
    <definedName name="_____RK1">#REF!</definedName>
    <definedName name="_____RL1" localSheetId="51">#REF!</definedName>
    <definedName name="_____RL1" localSheetId="26">#REF!</definedName>
    <definedName name="_____RL1" localSheetId="28">#REF!</definedName>
    <definedName name="_____RL1" localSheetId="37">#REF!</definedName>
    <definedName name="_____RL1" localSheetId="55">#REF!</definedName>
    <definedName name="_____RL1">#REF!</definedName>
    <definedName name="_____RM1" localSheetId="51">#REF!</definedName>
    <definedName name="_____RM1" localSheetId="26">#REF!</definedName>
    <definedName name="_____RM1" localSheetId="28">#REF!</definedName>
    <definedName name="_____RM1" localSheetId="37">#REF!</definedName>
    <definedName name="_____RM1" localSheetId="55">#REF!</definedName>
    <definedName name="_____RM1">#REF!</definedName>
    <definedName name="_____RN1" localSheetId="51">#REF!</definedName>
    <definedName name="_____RN1" localSheetId="26">#REF!</definedName>
    <definedName name="_____RN1" localSheetId="28">#REF!</definedName>
    <definedName name="_____RN1" localSheetId="37">#REF!</definedName>
    <definedName name="_____RN1" localSheetId="55">#REF!</definedName>
    <definedName name="_____RN1">#REF!</definedName>
    <definedName name="_____RO1" localSheetId="51">#REF!</definedName>
    <definedName name="_____RO1" localSheetId="26">#REF!</definedName>
    <definedName name="_____RO1" localSheetId="28">#REF!</definedName>
    <definedName name="_____RO1" localSheetId="37">#REF!</definedName>
    <definedName name="_____RO1" localSheetId="55">#REF!</definedName>
    <definedName name="_____RO1">#REF!</definedName>
    <definedName name="_____RP1" localSheetId="51">#REF!</definedName>
    <definedName name="_____RP1" localSheetId="26">#REF!</definedName>
    <definedName name="_____RP1" localSheetId="28">#REF!</definedName>
    <definedName name="_____RP1" localSheetId="37">#REF!</definedName>
    <definedName name="_____RP1" localSheetId="55">#REF!</definedName>
    <definedName name="_____RP1">#REF!</definedName>
    <definedName name="_____RQ1" localSheetId="51">#REF!</definedName>
    <definedName name="_____RQ1" localSheetId="26">#REF!</definedName>
    <definedName name="_____RQ1" localSheetId="28">#REF!</definedName>
    <definedName name="_____RQ1" localSheetId="37">#REF!</definedName>
    <definedName name="_____RQ1" localSheetId="55">#REF!</definedName>
    <definedName name="_____RQ1">#REF!</definedName>
    <definedName name="_____RR1" localSheetId="51">#REF!</definedName>
    <definedName name="_____RR1" localSheetId="26">#REF!</definedName>
    <definedName name="_____RR1" localSheetId="28">#REF!</definedName>
    <definedName name="_____RR1" localSheetId="37">#REF!</definedName>
    <definedName name="_____RR1" localSheetId="55">#REF!</definedName>
    <definedName name="_____RR1">#REF!</definedName>
    <definedName name="_____RS1" localSheetId="51">#REF!</definedName>
    <definedName name="_____RS1" localSheetId="26">#REF!</definedName>
    <definedName name="_____RS1" localSheetId="28">#REF!</definedName>
    <definedName name="_____RS1" localSheetId="37">#REF!</definedName>
    <definedName name="_____RS1" localSheetId="55">#REF!</definedName>
    <definedName name="_____RS1">#REF!</definedName>
    <definedName name="_____RT1" localSheetId="51">#REF!</definedName>
    <definedName name="_____RT1" localSheetId="26">#REF!</definedName>
    <definedName name="_____RT1" localSheetId="28">#REF!</definedName>
    <definedName name="_____RT1" localSheetId="37">#REF!</definedName>
    <definedName name="_____RT1" localSheetId="55">#REF!</definedName>
    <definedName name="_____RT1">#REF!</definedName>
    <definedName name="_____SUM1" localSheetId="21">#REF!</definedName>
    <definedName name="_____SUM1" localSheetId="13">#REF!</definedName>
    <definedName name="_____SUM1" localSheetId="51">#REF!</definedName>
    <definedName name="_____SUM1" localSheetId="23">#REF!</definedName>
    <definedName name="_____SUM1" localSheetId="11">#REF!</definedName>
    <definedName name="_____SUM1" localSheetId="26">#REF!</definedName>
    <definedName name="_____SUM1" localSheetId="0">#REF!</definedName>
    <definedName name="_____SUM1" localSheetId="28">#REF!</definedName>
    <definedName name="_____SUM1" localSheetId="50">#REF!</definedName>
    <definedName name="_____SUM1" localSheetId="57">#REF!</definedName>
    <definedName name="_____SUM1" localSheetId="34">#REF!</definedName>
    <definedName name="_____SUM1" localSheetId="37">#REF!</definedName>
    <definedName name="_____SUM1" localSheetId="56">#REF!</definedName>
    <definedName name="_____SUM1" localSheetId="55">#REF!</definedName>
    <definedName name="_____SUM1" localSheetId="15">#REF!</definedName>
    <definedName name="_____SUM1" localSheetId="14">#REF!</definedName>
    <definedName name="_____SUM1" localSheetId="16">#REF!</definedName>
    <definedName name="_____SUM1" localSheetId="12">#REF!</definedName>
    <definedName name="_____SUM1" localSheetId="42">#REF!</definedName>
    <definedName name="_____SUM1">#REF!</definedName>
    <definedName name="_____SUM10" localSheetId="21">#REF!</definedName>
    <definedName name="_____SUM10" localSheetId="13">#REF!</definedName>
    <definedName name="_____SUM10" localSheetId="51">#REF!</definedName>
    <definedName name="_____SUM10" localSheetId="23">#REF!</definedName>
    <definedName name="_____SUM10" localSheetId="11">#REF!</definedName>
    <definedName name="_____SUM10" localSheetId="26">#REF!</definedName>
    <definedName name="_____SUM10" localSheetId="0">#REF!</definedName>
    <definedName name="_____SUM10" localSheetId="28">#REF!</definedName>
    <definedName name="_____SUM10" localSheetId="50">#REF!</definedName>
    <definedName name="_____SUM10" localSheetId="57">#REF!</definedName>
    <definedName name="_____SUM10" localSheetId="34">#REF!</definedName>
    <definedName name="_____SUM10" localSheetId="37">#REF!</definedName>
    <definedName name="_____SUM10" localSheetId="56">#REF!</definedName>
    <definedName name="_____SUM10" localSheetId="55">#REF!</definedName>
    <definedName name="_____SUM10" localSheetId="15">#REF!</definedName>
    <definedName name="_____SUM10" localSheetId="14">#REF!</definedName>
    <definedName name="_____SUM10" localSheetId="16">#REF!</definedName>
    <definedName name="_____SUM10" localSheetId="12">#REF!</definedName>
    <definedName name="_____SUM10" localSheetId="42">#REF!</definedName>
    <definedName name="_____SUM10">#REF!</definedName>
    <definedName name="_____SUM11" localSheetId="21">#REF!</definedName>
    <definedName name="_____SUM11" localSheetId="13">#REF!</definedName>
    <definedName name="_____SUM11" localSheetId="51">#REF!</definedName>
    <definedName name="_____SUM11" localSheetId="23">#REF!</definedName>
    <definedName name="_____SUM11" localSheetId="11">#REF!</definedName>
    <definedName name="_____SUM11" localSheetId="26">#REF!</definedName>
    <definedName name="_____SUM11" localSheetId="0">#REF!</definedName>
    <definedName name="_____SUM11" localSheetId="28">#REF!</definedName>
    <definedName name="_____SUM11" localSheetId="50">#REF!</definedName>
    <definedName name="_____SUM11" localSheetId="57">#REF!</definedName>
    <definedName name="_____SUM11" localSheetId="34">#REF!</definedName>
    <definedName name="_____SUM11" localSheetId="37">#REF!</definedName>
    <definedName name="_____SUM11" localSheetId="56">#REF!</definedName>
    <definedName name="_____SUM11" localSheetId="55">#REF!</definedName>
    <definedName name="_____SUM11" localSheetId="15">#REF!</definedName>
    <definedName name="_____SUM11" localSheetId="14">#REF!</definedName>
    <definedName name="_____SUM11" localSheetId="16">#REF!</definedName>
    <definedName name="_____SUM11" localSheetId="12">#REF!</definedName>
    <definedName name="_____SUM11" localSheetId="42">#REF!</definedName>
    <definedName name="_____SUM11">#REF!</definedName>
    <definedName name="_____SUM12" localSheetId="21">#REF!</definedName>
    <definedName name="_____SUM12" localSheetId="13">#REF!</definedName>
    <definedName name="_____SUM12" localSheetId="51">#REF!</definedName>
    <definedName name="_____SUM12" localSheetId="23">#REF!</definedName>
    <definedName name="_____SUM12" localSheetId="11">#REF!</definedName>
    <definedName name="_____SUM12" localSheetId="26">#REF!</definedName>
    <definedName name="_____SUM12" localSheetId="0">#REF!</definedName>
    <definedName name="_____SUM12" localSheetId="28">#REF!</definedName>
    <definedName name="_____SUM12" localSheetId="50">#REF!</definedName>
    <definedName name="_____SUM12" localSheetId="57">#REF!</definedName>
    <definedName name="_____SUM12" localSheetId="34">#REF!</definedName>
    <definedName name="_____SUM12" localSheetId="37">#REF!</definedName>
    <definedName name="_____SUM12" localSheetId="56">#REF!</definedName>
    <definedName name="_____SUM12" localSheetId="55">#REF!</definedName>
    <definedName name="_____SUM12" localSheetId="15">#REF!</definedName>
    <definedName name="_____SUM12" localSheetId="14">#REF!</definedName>
    <definedName name="_____SUM12" localSheetId="16">#REF!</definedName>
    <definedName name="_____SUM12" localSheetId="12">#REF!</definedName>
    <definedName name="_____SUM12" localSheetId="42">#REF!</definedName>
    <definedName name="_____SUM12">#REF!</definedName>
    <definedName name="_____SUM2" localSheetId="21">#REF!</definedName>
    <definedName name="_____SUM2" localSheetId="13">#REF!</definedName>
    <definedName name="_____SUM2" localSheetId="51">#REF!</definedName>
    <definedName name="_____SUM2" localSheetId="23">#REF!</definedName>
    <definedName name="_____SUM2" localSheetId="11">#REF!</definedName>
    <definedName name="_____SUM2" localSheetId="26">#REF!</definedName>
    <definedName name="_____SUM2" localSheetId="0">#REF!</definedName>
    <definedName name="_____SUM2" localSheetId="28">#REF!</definedName>
    <definedName name="_____SUM2" localSheetId="50">#REF!</definedName>
    <definedName name="_____SUM2" localSheetId="57">#REF!</definedName>
    <definedName name="_____SUM2" localSheetId="34">#REF!</definedName>
    <definedName name="_____SUM2" localSheetId="37">#REF!</definedName>
    <definedName name="_____SUM2" localSheetId="56">#REF!</definedName>
    <definedName name="_____SUM2" localSheetId="55">#REF!</definedName>
    <definedName name="_____SUM2" localSheetId="15">#REF!</definedName>
    <definedName name="_____SUM2" localSheetId="14">#REF!</definedName>
    <definedName name="_____SUM2" localSheetId="16">#REF!</definedName>
    <definedName name="_____SUM2" localSheetId="12">#REF!</definedName>
    <definedName name="_____SUM2" localSheetId="42">#REF!</definedName>
    <definedName name="_____SUM2">#REF!</definedName>
    <definedName name="_____SUM3" localSheetId="21">#REF!</definedName>
    <definedName name="_____SUM3" localSheetId="13">#REF!</definedName>
    <definedName name="_____SUM3" localSheetId="51">#REF!</definedName>
    <definedName name="_____SUM3" localSheetId="23">#REF!</definedName>
    <definedName name="_____SUM3" localSheetId="11">#REF!</definedName>
    <definedName name="_____SUM3" localSheetId="26">#REF!</definedName>
    <definedName name="_____SUM3" localSheetId="0">#REF!</definedName>
    <definedName name="_____SUM3" localSheetId="28">#REF!</definedName>
    <definedName name="_____SUM3" localSheetId="50">#REF!</definedName>
    <definedName name="_____SUM3" localSheetId="57">#REF!</definedName>
    <definedName name="_____SUM3" localSheetId="34">#REF!</definedName>
    <definedName name="_____SUM3" localSheetId="37">#REF!</definedName>
    <definedName name="_____SUM3" localSheetId="56">#REF!</definedName>
    <definedName name="_____SUM3" localSheetId="55">#REF!</definedName>
    <definedName name="_____SUM3" localSheetId="15">#REF!</definedName>
    <definedName name="_____SUM3" localSheetId="14">#REF!</definedName>
    <definedName name="_____SUM3" localSheetId="16">#REF!</definedName>
    <definedName name="_____SUM3" localSheetId="12">#REF!</definedName>
    <definedName name="_____SUM3" localSheetId="42">#REF!</definedName>
    <definedName name="_____SUM3">#REF!</definedName>
    <definedName name="_____SUM4" localSheetId="21">#REF!</definedName>
    <definedName name="_____SUM4" localSheetId="13">#REF!</definedName>
    <definedName name="_____SUM4" localSheetId="51">#REF!</definedName>
    <definedName name="_____SUM4" localSheetId="23">#REF!</definedName>
    <definedName name="_____SUM4" localSheetId="11">#REF!</definedName>
    <definedName name="_____SUM4" localSheetId="26">#REF!</definedName>
    <definedName name="_____SUM4" localSheetId="0">#REF!</definedName>
    <definedName name="_____SUM4" localSheetId="28">#REF!</definedName>
    <definedName name="_____SUM4" localSheetId="50">#REF!</definedName>
    <definedName name="_____SUM4" localSheetId="57">#REF!</definedName>
    <definedName name="_____SUM4" localSheetId="34">#REF!</definedName>
    <definedName name="_____SUM4" localSheetId="37">#REF!</definedName>
    <definedName name="_____SUM4" localSheetId="56">#REF!</definedName>
    <definedName name="_____SUM4" localSheetId="55">#REF!</definedName>
    <definedName name="_____SUM4" localSheetId="15">#REF!</definedName>
    <definedName name="_____SUM4" localSheetId="14">#REF!</definedName>
    <definedName name="_____SUM4" localSheetId="16">#REF!</definedName>
    <definedName name="_____SUM4" localSheetId="12">#REF!</definedName>
    <definedName name="_____SUM4" localSheetId="42">#REF!</definedName>
    <definedName name="_____SUM4">#REF!</definedName>
    <definedName name="_____SUM5" localSheetId="21">#REF!</definedName>
    <definedName name="_____SUM5" localSheetId="13">#REF!</definedName>
    <definedName name="_____SUM5" localSheetId="51">#REF!</definedName>
    <definedName name="_____SUM5" localSheetId="23">#REF!</definedName>
    <definedName name="_____SUM5" localSheetId="11">#REF!</definedName>
    <definedName name="_____SUM5" localSheetId="26">#REF!</definedName>
    <definedName name="_____SUM5" localSheetId="0">#REF!</definedName>
    <definedName name="_____SUM5" localSheetId="28">#REF!</definedName>
    <definedName name="_____SUM5" localSheetId="50">#REF!</definedName>
    <definedName name="_____SUM5" localSheetId="57">#REF!</definedName>
    <definedName name="_____SUM5" localSheetId="34">#REF!</definedName>
    <definedName name="_____SUM5" localSheetId="37">#REF!</definedName>
    <definedName name="_____SUM5" localSheetId="56">#REF!</definedName>
    <definedName name="_____SUM5" localSheetId="55">#REF!</definedName>
    <definedName name="_____SUM5" localSheetId="15">#REF!</definedName>
    <definedName name="_____SUM5" localSheetId="14">#REF!</definedName>
    <definedName name="_____SUM5" localSheetId="16">#REF!</definedName>
    <definedName name="_____SUM5" localSheetId="12">#REF!</definedName>
    <definedName name="_____SUM5" localSheetId="42">#REF!</definedName>
    <definedName name="_____SUM5">#REF!</definedName>
    <definedName name="_____SUM6" localSheetId="21">#REF!</definedName>
    <definedName name="_____SUM6" localSheetId="13">#REF!</definedName>
    <definedName name="_____SUM6" localSheetId="51">#REF!</definedName>
    <definedName name="_____SUM6" localSheetId="23">#REF!</definedName>
    <definedName name="_____SUM6" localSheetId="11">#REF!</definedName>
    <definedName name="_____SUM6" localSheetId="26">#REF!</definedName>
    <definedName name="_____SUM6" localSheetId="0">#REF!</definedName>
    <definedName name="_____SUM6" localSheetId="28">#REF!</definedName>
    <definedName name="_____SUM6" localSheetId="50">#REF!</definedName>
    <definedName name="_____SUM6" localSheetId="57">#REF!</definedName>
    <definedName name="_____SUM6" localSheetId="34">#REF!</definedName>
    <definedName name="_____SUM6" localSheetId="37">#REF!</definedName>
    <definedName name="_____SUM6" localSheetId="56">#REF!</definedName>
    <definedName name="_____SUM6" localSheetId="55">#REF!</definedName>
    <definedName name="_____SUM6" localSheetId="15">#REF!</definedName>
    <definedName name="_____SUM6" localSheetId="14">#REF!</definedName>
    <definedName name="_____SUM6" localSheetId="16">#REF!</definedName>
    <definedName name="_____SUM6" localSheetId="12">#REF!</definedName>
    <definedName name="_____SUM6" localSheetId="42">#REF!</definedName>
    <definedName name="_____SUM6">#REF!</definedName>
    <definedName name="_____SUM7" localSheetId="21">#REF!</definedName>
    <definedName name="_____SUM7" localSheetId="13">#REF!</definedName>
    <definedName name="_____SUM7" localSheetId="51">#REF!</definedName>
    <definedName name="_____SUM7" localSheetId="23">#REF!</definedName>
    <definedName name="_____SUM7" localSheetId="11">#REF!</definedName>
    <definedName name="_____SUM7" localSheetId="26">#REF!</definedName>
    <definedName name="_____SUM7" localSheetId="0">#REF!</definedName>
    <definedName name="_____SUM7" localSheetId="28">#REF!</definedName>
    <definedName name="_____SUM7" localSheetId="50">#REF!</definedName>
    <definedName name="_____SUM7" localSheetId="57">#REF!</definedName>
    <definedName name="_____SUM7" localSheetId="34">#REF!</definedName>
    <definedName name="_____SUM7" localSheetId="37">#REF!</definedName>
    <definedName name="_____SUM7" localSheetId="56">#REF!</definedName>
    <definedName name="_____SUM7" localSheetId="55">#REF!</definedName>
    <definedName name="_____SUM7" localSheetId="15">#REF!</definedName>
    <definedName name="_____SUM7" localSheetId="14">#REF!</definedName>
    <definedName name="_____SUM7" localSheetId="16">#REF!</definedName>
    <definedName name="_____SUM7" localSheetId="12">#REF!</definedName>
    <definedName name="_____SUM7" localSheetId="42">#REF!</definedName>
    <definedName name="_____SUM7">#REF!</definedName>
    <definedName name="_____SUM8" localSheetId="21">#REF!</definedName>
    <definedName name="_____SUM8" localSheetId="13">#REF!</definedName>
    <definedName name="_____SUM8" localSheetId="51">#REF!</definedName>
    <definedName name="_____SUM8" localSheetId="23">#REF!</definedName>
    <definedName name="_____SUM8" localSheetId="11">#REF!</definedName>
    <definedName name="_____SUM8" localSheetId="26">#REF!</definedName>
    <definedName name="_____SUM8" localSheetId="0">#REF!</definedName>
    <definedName name="_____SUM8" localSheetId="28">#REF!</definedName>
    <definedName name="_____SUM8" localSheetId="50">#REF!</definedName>
    <definedName name="_____SUM8" localSheetId="57">#REF!</definedName>
    <definedName name="_____SUM8" localSheetId="34">#REF!</definedName>
    <definedName name="_____SUM8" localSheetId="37">#REF!</definedName>
    <definedName name="_____SUM8" localSheetId="56">#REF!</definedName>
    <definedName name="_____SUM8" localSheetId="55">#REF!</definedName>
    <definedName name="_____SUM8" localSheetId="15">#REF!</definedName>
    <definedName name="_____SUM8" localSheetId="14">#REF!</definedName>
    <definedName name="_____SUM8" localSheetId="16">#REF!</definedName>
    <definedName name="_____SUM8" localSheetId="12">#REF!</definedName>
    <definedName name="_____SUM8" localSheetId="42">#REF!</definedName>
    <definedName name="_____SUM8">#REF!</definedName>
    <definedName name="_____SUM9" localSheetId="21">#REF!</definedName>
    <definedName name="_____SUM9" localSheetId="13">#REF!</definedName>
    <definedName name="_____SUM9" localSheetId="51">#REF!</definedName>
    <definedName name="_____SUM9" localSheetId="23">#REF!</definedName>
    <definedName name="_____SUM9" localSheetId="11">#REF!</definedName>
    <definedName name="_____SUM9" localSheetId="26">#REF!</definedName>
    <definedName name="_____SUM9" localSheetId="0">#REF!</definedName>
    <definedName name="_____SUM9" localSheetId="28">#REF!</definedName>
    <definedName name="_____SUM9" localSheetId="50">#REF!</definedName>
    <definedName name="_____SUM9" localSheetId="57">#REF!</definedName>
    <definedName name="_____SUM9" localSheetId="34">#REF!</definedName>
    <definedName name="_____SUM9" localSheetId="37">#REF!</definedName>
    <definedName name="_____SUM9" localSheetId="56">#REF!</definedName>
    <definedName name="_____SUM9" localSheetId="55">#REF!</definedName>
    <definedName name="_____SUM9" localSheetId="15">#REF!</definedName>
    <definedName name="_____SUM9" localSheetId="14">#REF!</definedName>
    <definedName name="_____SUM9" localSheetId="16">#REF!</definedName>
    <definedName name="_____SUM9" localSheetId="12">#REF!</definedName>
    <definedName name="_____SUM9" localSheetId="42">#REF!</definedName>
    <definedName name="_____SUM9">#REF!</definedName>
    <definedName name="_____TB1" localSheetId="9">[26]TB!$B$7:$C$10</definedName>
    <definedName name="_____TB1" localSheetId="10">[18]TB!$B$7:$C$10</definedName>
    <definedName name="_____TB1" localSheetId="1">[18]TB!$B$7:$C$10</definedName>
    <definedName name="_____TB1" localSheetId="0">[19]TB!$B$7:$C$10</definedName>
    <definedName name="_____TB1" localSheetId="3">[20]TB!$B$7:$C$10</definedName>
    <definedName name="_____TB1" localSheetId="6">[27]TB!$B$7:$C$10</definedName>
    <definedName name="_____TB1" localSheetId="56">[22]TB!$B$7:$C$10</definedName>
    <definedName name="_____TB1" localSheetId="7">[22]TB!$B$7:$C$10</definedName>
    <definedName name="_____TB1">[23]TB!$B$7:$C$10</definedName>
    <definedName name="_____TB3" localSheetId="9">[26]TB!$B$30:$C$33</definedName>
    <definedName name="_____TB3" localSheetId="10">[18]TB!$B$30:$C$33</definedName>
    <definedName name="_____TB3" localSheetId="1">[18]TB!$B$30:$C$33</definedName>
    <definedName name="_____TB3" localSheetId="0">[19]TB!$B$30:$C$33</definedName>
    <definedName name="_____TB3" localSheetId="3">[20]TB!$B$30:$C$33</definedName>
    <definedName name="_____TB3" localSheetId="6">[27]TB!$B$30:$C$33</definedName>
    <definedName name="_____TB3" localSheetId="56">[22]TB!$B$30:$C$33</definedName>
    <definedName name="_____TB3" localSheetId="7">[22]TB!$B$30:$C$33</definedName>
    <definedName name="_____TB3">[23]TB!$B$30:$C$33</definedName>
    <definedName name="_____TP6" localSheetId="51">#REF!</definedName>
    <definedName name="_____TP6" localSheetId="26">#REF!</definedName>
    <definedName name="_____TP6" localSheetId="28">#REF!</definedName>
    <definedName name="_____TP6" localSheetId="37">#REF!</definedName>
    <definedName name="_____TP6" localSheetId="55">#REF!</definedName>
    <definedName name="_____TP6">#REF!</definedName>
    <definedName name="____AST1">[4]A!$A$4:$IV$2031</definedName>
    <definedName name="____AST2">[9]analitis!$I$2:$L$52</definedName>
    <definedName name="____CFL1">[4]A!$A$241:$IV$2031</definedName>
    <definedName name="____CFL2">[9]analitis!$I$235:$L$319</definedName>
    <definedName name="____FAC1">[4]A!$A$181:$IV$2031</definedName>
    <definedName name="____FAC2">[9]analitis!$I$177:$L$234</definedName>
    <definedName name="____HDG1">[9]analitis!$A$2:$H$4</definedName>
    <definedName name="____HDG2">[9]analitis!$I$2:$L$4</definedName>
    <definedName name="____HSN2" localSheetId="21">[28]Sheet5!$A$13:$B$16</definedName>
    <definedName name="____HSN2" localSheetId="9">[28]Sheet5!$A$13:$B$16</definedName>
    <definedName name="____HSN2" localSheetId="23">[28]Sheet5!$A$13:$B$16</definedName>
    <definedName name="____HSN2" localSheetId="10">[29]Sheet5!$A$13:$B$16</definedName>
    <definedName name="____HSN2" localSheetId="1">[29]Sheet5!$A$13:$B$16</definedName>
    <definedName name="____HSN2" localSheetId="26">[28]Sheet5!$A$13:$B$16</definedName>
    <definedName name="____HSN2" localSheetId="3">[30]Sheet5!$A$13:$B$16</definedName>
    <definedName name="____HSN2" localSheetId="28">[28]Sheet5!$A$13:$B$16</definedName>
    <definedName name="____HSN2" localSheetId="34">[28]Sheet5!$A$13:$B$16</definedName>
    <definedName name="____HSN2" localSheetId="37">[28]Sheet5!$A$13:$B$16</definedName>
    <definedName name="____HSN2" localSheetId="6">[31]Sheet5!$A$13:$B$16</definedName>
    <definedName name="____HSN2" localSheetId="56">[30]Sheet5!$A$13:$B$16</definedName>
    <definedName name="____HSN2" localSheetId="7">[30]Sheet5!$A$13:$B$16</definedName>
    <definedName name="____HSN2" localSheetId="55">[32]Sheet5!$A$13:$B$16</definedName>
    <definedName name="____HSN2">[32]Sheet5!$A$13:$B$16</definedName>
    <definedName name="____LIA1">[4]A!$A$54:$IV$2031</definedName>
    <definedName name="____LIA2">[9]analitis!$I$53:$L$102</definedName>
    <definedName name="____MUS1" localSheetId="21">#REF!</definedName>
    <definedName name="____MUS1" localSheetId="13">#REF!</definedName>
    <definedName name="____MUS1" localSheetId="51">#REF!</definedName>
    <definedName name="____MUS1" localSheetId="23">#REF!</definedName>
    <definedName name="____MUS1" localSheetId="11">#REF!</definedName>
    <definedName name="____MUS1" localSheetId="26">#REF!</definedName>
    <definedName name="____MUS1" localSheetId="0">#REF!</definedName>
    <definedName name="____MUS1" localSheetId="28">#REF!</definedName>
    <definedName name="____MUS1" localSheetId="50">#REF!</definedName>
    <definedName name="____MUS1" localSheetId="57">#REF!</definedName>
    <definedName name="____MUS1" localSheetId="34">#REF!</definedName>
    <definedName name="____MUS1" localSheetId="37">#REF!</definedName>
    <definedName name="____MUS1" localSheetId="5">#REF!</definedName>
    <definedName name="____MUS1" localSheetId="56">#REF!</definedName>
    <definedName name="____MUS1" localSheetId="8">#REF!</definedName>
    <definedName name="____MUS1" localSheetId="55">#REF!</definedName>
    <definedName name="____MUS1" localSheetId="4">#REF!</definedName>
    <definedName name="____MUS1" localSheetId="15">#REF!</definedName>
    <definedName name="____MUS1" localSheetId="14">#REF!</definedName>
    <definedName name="____MUS1" localSheetId="16">#REF!</definedName>
    <definedName name="____MUS1" localSheetId="12">#REF!</definedName>
    <definedName name="____MUS1" localSheetId="42">#REF!</definedName>
    <definedName name="____MUS1">#REF!</definedName>
    <definedName name="____MUS10" localSheetId="21">#REF!</definedName>
    <definedName name="____MUS10" localSheetId="13">#REF!</definedName>
    <definedName name="____MUS10" localSheetId="51">#REF!</definedName>
    <definedName name="____MUS10" localSheetId="23">#REF!</definedName>
    <definedName name="____MUS10" localSheetId="11">#REF!</definedName>
    <definedName name="____MUS10" localSheetId="26">#REF!</definedName>
    <definedName name="____MUS10" localSheetId="0">#REF!</definedName>
    <definedName name="____MUS10" localSheetId="28">#REF!</definedName>
    <definedName name="____MUS10" localSheetId="50">#REF!</definedName>
    <definedName name="____MUS10" localSheetId="57">#REF!</definedName>
    <definedName name="____MUS10" localSheetId="34">#REF!</definedName>
    <definedName name="____MUS10" localSheetId="37">#REF!</definedName>
    <definedName name="____MUS10" localSheetId="56">#REF!</definedName>
    <definedName name="____MUS10" localSheetId="55">#REF!</definedName>
    <definedName name="____MUS10" localSheetId="15">#REF!</definedName>
    <definedName name="____MUS10" localSheetId="14">#REF!</definedName>
    <definedName name="____MUS10" localSheetId="16">#REF!</definedName>
    <definedName name="____MUS10" localSheetId="12">#REF!</definedName>
    <definedName name="____MUS10" localSheetId="42">#REF!</definedName>
    <definedName name="____MUS10">#REF!</definedName>
    <definedName name="____MUS11" localSheetId="21">#REF!</definedName>
    <definedName name="____MUS11" localSheetId="13">#REF!</definedName>
    <definedName name="____MUS11" localSheetId="51">#REF!</definedName>
    <definedName name="____MUS11" localSheetId="23">#REF!</definedName>
    <definedName name="____MUS11" localSheetId="11">#REF!</definedName>
    <definedName name="____MUS11" localSheetId="26">#REF!</definedName>
    <definedName name="____MUS11" localSheetId="0">#REF!</definedName>
    <definedName name="____MUS11" localSheetId="28">#REF!</definedName>
    <definedName name="____MUS11" localSheetId="50">#REF!</definedName>
    <definedName name="____MUS11" localSheetId="57">#REF!</definedName>
    <definedName name="____MUS11" localSheetId="34">#REF!</definedName>
    <definedName name="____MUS11" localSheetId="37">#REF!</definedName>
    <definedName name="____MUS11" localSheetId="56">#REF!</definedName>
    <definedName name="____MUS11" localSheetId="55">#REF!</definedName>
    <definedName name="____MUS11" localSheetId="15">#REF!</definedName>
    <definedName name="____MUS11" localSheetId="14">#REF!</definedName>
    <definedName name="____MUS11" localSheetId="16">#REF!</definedName>
    <definedName name="____MUS11" localSheetId="12">#REF!</definedName>
    <definedName name="____MUS11" localSheetId="42">#REF!</definedName>
    <definedName name="____MUS11">#REF!</definedName>
    <definedName name="____MUS12" localSheetId="21">#REF!</definedName>
    <definedName name="____MUS12" localSheetId="13">#REF!</definedName>
    <definedName name="____MUS12" localSheetId="51">#REF!</definedName>
    <definedName name="____MUS12" localSheetId="23">#REF!</definedName>
    <definedName name="____MUS12" localSheetId="11">#REF!</definedName>
    <definedName name="____MUS12" localSheetId="26">#REF!</definedName>
    <definedName name="____MUS12" localSheetId="0">#REF!</definedName>
    <definedName name="____MUS12" localSheetId="28">#REF!</definedName>
    <definedName name="____MUS12" localSheetId="50">#REF!</definedName>
    <definedName name="____MUS12" localSheetId="57">#REF!</definedName>
    <definedName name="____MUS12" localSheetId="34">#REF!</definedName>
    <definedName name="____MUS12" localSheetId="37">#REF!</definedName>
    <definedName name="____MUS12" localSheetId="56">#REF!</definedName>
    <definedName name="____MUS12" localSheetId="55">#REF!</definedName>
    <definedName name="____MUS12" localSheetId="15">#REF!</definedName>
    <definedName name="____MUS12" localSheetId="14">#REF!</definedName>
    <definedName name="____MUS12" localSheetId="16">#REF!</definedName>
    <definedName name="____MUS12" localSheetId="12">#REF!</definedName>
    <definedName name="____MUS12" localSheetId="42">#REF!</definedName>
    <definedName name="____MUS12">#REF!</definedName>
    <definedName name="____MUS2" localSheetId="21">#REF!</definedName>
    <definedName name="____MUS2" localSheetId="13">#REF!</definedName>
    <definedName name="____MUS2" localSheetId="51">#REF!</definedName>
    <definedName name="____MUS2" localSheetId="23">#REF!</definedName>
    <definedName name="____MUS2" localSheetId="11">#REF!</definedName>
    <definedName name="____MUS2" localSheetId="26">#REF!</definedName>
    <definedName name="____MUS2" localSheetId="0">#REF!</definedName>
    <definedName name="____MUS2" localSheetId="28">#REF!</definedName>
    <definedName name="____MUS2" localSheetId="50">#REF!</definedName>
    <definedName name="____MUS2" localSheetId="57">#REF!</definedName>
    <definedName name="____MUS2" localSheetId="34">#REF!</definedName>
    <definedName name="____MUS2" localSheetId="37">#REF!</definedName>
    <definedName name="____MUS2" localSheetId="56">#REF!</definedName>
    <definedName name="____MUS2" localSheetId="55">#REF!</definedName>
    <definedName name="____MUS2" localSheetId="15">#REF!</definedName>
    <definedName name="____MUS2" localSheetId="14">#REF!</definedName>
    <definedName name="____MUS2" localSheetId="16">#REF!</definedName>
    <definedName name="____MUS2" localSheetId="12">#REF!</definedName>
    <definedName name="____MUS2" localSheetId="42">#REF!</definedName>
    <definedName name="____MUS2">#REF!</definedName>
    <definedName name="____MUS3" localSheetId="21">#REF!</definedName>
    <definedName name="____MUS3" localSheetId="13">#REF!</definedName>
    <definedName name="____MUS3" localSheetId="51">#REF!</definedName>
    <definedName name="____MUS3" localSheetId="23">#REF!</definedName>
    <definedName name="____MUS3" localSheetId="11">#REF!</definedName>
    <definedName name="____MUS3" localSheetId="26">#REF!</definedName>
    <definedName name="____MUS3" localSheetId="0">#REF!</definedName>
    <definedName name="____MUS3" localSheetId="28">#REF!</definedName>
    <definedName name="____MUS3" localSheetId="50">#REF!</definedName>
    <definedName name="____MUS3" localSheetId="57">#REF!</definedName>
    <definedName name="____MUS3" localSheetId="34">#REF!</definedName>
    <definedName name="____MUS3" localSheetId="37">#REF!</definedName>
    <definedName name="____MUS3" localSheetId="56">#REF!</definedName>
    <definedName name="____MUS3" localSheetId="55">#REF!</definedName>
    <definedName name="____MUS3" localSheetId="15">#REF!</definedName>
    <definedName name="____MUS3" localSheetId="14">#REF!</definedName>
    <definedName name="____MUS3" localSheetId="16">#REF!</definedName>
    <definedName name="____MUS3" localSheetId="12">#REF!</definedName>
    <definedName name="____MUS3" localSheetId="42">#REF!</definedName>
    <definedName name="____MUS3">#REF!</definedName>
    <definedName name="____MUS4" localSheetId="21">#REF!</definedName>
    <definedName name="____MUS4" localSheetId="13">#REF!</definedName>
    <definedName name="____MUS4" localSheetId="51">#REF!</definedName>
    <definedName name="____MUS4" localSheetId="23">#REF!</definedName>
    <definedName name="____MUS4" localSheetId="11">#REF!</definedName>
    <definedName name="____MUS4" localSheetId="26">#REF!</definedName>
    <definedName name="____MUS4" localSheetId="0">#REF!</definedName>
    <definedName name="____MUS4" localSheetId="28">#REF!</definedName>
    <definedName name="____MUS4" localSheetId="50">#REF!</definedName>
    <definedName name="____MUS4" localSheetId="57">#REF!</definedName>
    <definedName name="____MUS4" localSheetId="34">#REF!</definedName>
    <definedName name="____MUS4" localSheetId="37">#REF!</definedName>
    <definedName name="____MUS4" localSheetId="56">#REF!</definedName>
    <definedName name="____MUS4" localSheetId="55">#REF!</definedName>
    <definedName name="____MUS4" localSheetId="15">#REF!</definedName>
    <definedName name="____MUS4" localSheetId="14">#REF!</definedName>
    <definedName name="____MUS4" localSheetId="16">#REF!</definedName>
    <definedName name="____MUS4" localSheetId="12">#REF!</definedName>
    <definedName name="____MUS4" localSheetId="42">#REF!</definedName>
    <definedName name="____MUS4">#REF!</definedName>
    <definedName name="____MUS5" localSheetId="21">#REF!</definedName>
    <definedName name="____MUS5" localSheetId="13">#REF!</definedName>
    <definedName name="____MUS5" localSheetId="51">#REF!</definedName>
    <definedName name="____MUS5" localSheetId="23">#REF!</definedName>
    <definedName name="____MUS5" localSheetId="11">#REF!</definedName>
    <definedName name="____MUS5" localSheetId="26">#REF!</definedName>
    <definedName name="____MUS5" localSheetId="0">#REF!</definedName>
    <definedName name="____MUS5" localSheetId="28">#REF!</definedName>
    <definedName name="____MUS5" localSheetId="50">#REF!</definedName>
    <definedName name="____MUS5" localSheetId="57">#REF!</definedName>
    <definedName name="____MUS5" localSheetId="34">#REF!</definedName>
    <definedName name="____MUS5" localSheetId="37">#REF!</definedName>
    <definedName name="____MUS5" localSheetId="56">#REF!</definedName>
    <definedName name="____MUS5" localSheetId="55">#REF!</definedName>
    <definedName name="____MUS5" localSheetId="15">#REF!</definedName>
    <definedName name="____MUS5" localSheetId="14">#REF!</definedName>
    <definedName name="____MUS5" localSheetId="16">#REF!</definedName>
    <definedName name="____MUS5" localSheetId="12">#REF!</definedName>
    <definedName name="____MUS5" localSheetId="42">#REF!</definedName>
    <definedName name="____MUS5">#REF!</definedName>
    <definedName name="____MUS6" localSheetId="21">#REF!</definedName>
    <definedName name="____MUS6" localSheetId="13">#REF!</definedName>
    <definedName name="____MUS6" localSheetId="51">#REF!</definedName>
    <definedName name="____MUS6" localSheetId="23">#REF!</definedName>
    <definedName name="____MUS6" localSheetId="11">#REF!</definedName>
    <definedName name="____MUS6" localSheetId="26">#REF!</definedName>
    <definedName name="____MUS6" localSheetId="0">#REF!</definedName>
    <definedName name="____MUS6" localSheetId="28">#REF!</definedName>
    <definedName name="____MUS6" localSheetId="50">#REF!</definedName>
    <definedName name="____MUS6" localSheetId="57">#REF!</definedName>
    <definedName name="____MUS6" localSheetId="34">#REF!</definedName>
    <definedName name="____MUS6" localSheetId="37">#REF!</definedName>
    <definedName name="____MUS6" localSheetId="56">#REF!</definedName>
    <definedName name="____MUS6" localSheetId="55">#REF!</definedName>
    <definedName name="____MUS6" localSheetId="15">#REF!</definedName>
    <definedName name="____MUS6" localSheetId="14">#REF!</definedName>
    <definedName name="____MUS6" localSheetId="16">#REF!</definedName>
    <definedName name="____MUS6" localSheetId="12">#REF!</definedName>
    <definedName name="____MUS6" localSheetId="42">#REF!</definedName>
    <definedName name="____MUS6">#REF!</definedName>
    <definedName name="____MUS7" localSheetId="21">#REF!</definedName>
    <definedName name="____MUS7" localSheetId="13">#REF!</definedName>
    <definedName name="____MUS7" localSheetId="51">#REF!</definedName>
    <definedName name="____MUS7" localSheetId="23">#REF!</definedName>
    <definedName name="____MUS7" localSheetId="11">#REF!</definedName>
    <definedName name="____MUS7" localSheetId="26">#REF!</definedName>
    <definedName name="____MUS7" localSheetId="0">#REF!</definedName>
    <definedName name="____MUS7" localSheetId="28">#REF!</definedName>
    <definedName name="____MUS7" localSheetId="50">#REF!</definedName>
    <definedName name="____MUS7" localSheetId="57">#REF!</definedName>
    <definedName name="____MUS7" localSheetId="34">#REF!</definedName>
    <definedName name="____MUS7" localSheetId="37">#REF!</definedName>
    <definedName name="____MUS7" localSheetId="56">#REF!</definedName>
    <definedName name="____MUS7" localSheetId="55">#REF!</definedName>
    <definedName name="____MUS7" localSheetId="15">#REF!</definedName>
    <definedName name="____MUS7" localSheetId="14">#REF!</definedName>
    <definedName name="____MUS7" localSheetId="16">#REF!</definedName>
    <definedName name="____MUS7" localSheetId="12">#REF!</definedName>
    <definedName name="____MUS7" localSheetId="42">#REF!</definedName>
    <definedName name="____MUS7">#REF!</definedName>
    <definedName name="____MUS8" localSheetId="21">#REF!</definedName>
    <definedName name="____MUS8" localSheetId="13">#REF!</definedName>
    <definedName name="____MUS8" localSheetId="51">#REF!</definedName>
    <definedName name="____MUS8" localSheetId="23">#REF!</definedName>
    <definedName name="____MUS8" localSheetId="11">#REF!</definedName>
    <definedName name="____MUS8" localSheetId="26">#REF!</definedName>
    <definedName name="____MUS8" localSheetId="0">#REF!</definedName>
    <definedName name="____MUS8" localSheetId="28">#REF!</definedName>
    <definedName name="____MUS8" localSheetId="50">#REF!</definedName>
    <definedName name="____MUS8" localSheetId="57">#REF!</definedName>
    <definedName name="____MUS8" localSheetId="34">#REF!</definedName>
    <definedName name="____MUS8" localSheetId="37">#REF!</definedName>
    <definedName name="____MUS8" localSheetId="56">#REF!</definedName>
    <definedName name="____MUS8" localSheetId="55">#REF!</definedName>
    <definedName name="____MUS8" localSheetId="15">#REF!</definedName>
    <definedName name="____MUS8" localSheetId="14">#REF!</definedName>
    <definedName name="____MUS8" localSheetId="16">#REF!</definedName>
    <definedName name="____MUS8" localSheetId="12">#REF!</definedName>
    <definedName name="____MUS8" localSheetId="42">#REF!</definedName>
    <definedName name="____MUS8">#REF!</definedName>
    <definedName name="____MUS9" localSheetId="21">#REF!</definedName>
    <definedName name="____MUS9" localSheetId="13">#REF!</definedName>
    <definedName name="____MUS9" localSheetId="51">#REF!</definedName>
    <definedName name="____MUS9" localSheetId="23">#REF!</definedName>
    <definedName name="____MUS9" localSheetId="11">#REF!</definedName>
    <definedName name="____MUS9" localSheetId="26">#REF!</definedName>
    <definedName name="____MUS9" localSheetId="0">#REF!</definedName>
    <definedName name="____MUS9" localSheetId="28">#REF!</definedName>
    <definedName name="____MUS9" localSheetId="50">#REF!</definedName>
    <definedName name="____MUS9" localSheetId="57">#REF!</definedName>
    <definedName name="____MUS9" localSheetId="34">#REF!</definedName>
    <definedName name="____MUS9" localSheetId="37">#REF!</definedName>
    <definedName name="____MUS9" localSheetId="56">#REF!</definedName>
    <definedName name="____MUS9" localSheetId="55">#REF!</definedName>
    <definedName name="____MUS9" localSheetId="15">#REF!</definedName>
    <definedName name="____MUS9" localSheetId="14">#REF!</definedName>
    <definedName name="____MUS9" localSheetId="16">#REF!</definedName>
    <definedName name="____MUS9" localSheetId="12">#REF!</definedName>
    <definedName name="____MUS9" localSheetId="42">#REF!</definedName>
    <definedName name="____MUS9">#REF!</definedName>
    <definedName name="____NLM08" localSheetId="21">#REF!</definedName>
    <definedName name="____NLM08" localSheetId="51">#REF!</definedName>
    <definedName name="____NLM08" localSheetId="23">#REF!</definedName>
    <definedName name="____NLM08" localSheetId="11">#REF!</definedName>
    <definedName name="____NLM08" localSheetId="26">#REF!</definedName>
    <definedName name="____NLM08" localSheetId="28">#REF!</definedName>
    <definedName name="____NLM08" localSheetId="57">#REF!</definedName>
    <definedName name="____NLM08" localSheetId="34">#REF!</definedName>
    <definedName name="____NLM08" localSheetId="37">#REF!</definedName>
    <definedName name="____NLM08" localSheetId="56">#REF!</definedName>
    <definedName name="____NLM08" localSheetId="55">#REF!</definedName>
    <definedName name="____NLM08" localSheetId="15">#REF!</definedName>
    <definedName name="____NLM08" localSheetId="14">#REF!</definedName>
    <definedName name="____NLM08" localSheetId="16">#REF!</definedName>
    <definedName name="____NLM08">#REF!</definedName>
    <definedName name="____PJL2" localSheetId="51">#REF!</definedName>
    <definedName name="____PJL2" localSheetId="26">#REF!</definedName>
    <definedName name="____PJL2" localSheetId="28">#REF!</definedName>
    <definedName name="____PJL2" localSheetId="37">#REF!</definedName>
    <definedName name="____PJL2" localSheetId="55">#REF!</definedName>
    <definedName name="____PJL2">#REF!</definedName>
    <definedName name="____PPK3">[6]Sheet1!$E$5:$G$15</definedName>
    <definedName name="____PPK4">[6]Sheet1!$A$5:$C$31</definedName>
    <definedName name="____PRO1">'[7]Rumus Prosesing'!$J$6:$K$30</definedName>
    <definedName name="____PRO6">'[8]Rumus Prosesing'!$J$6:$K$30</definedName>
    <definedName name="____PST04">[10]Sheet1!$A$5:$C$31</definedName>
    <definedName name="____PST2">[6]Sheet1!$A$5:$C$31</definedName>
    <definedName name="____PST3">[5]Sheet1!$A$5:$C$31</definedName>
    <definedName name="____RA11" localSheetId="51">#REF!</definedName>
    <definedName name="____RA11" localSheetId="26">#REF!</definedName>
    <definedName name="____RA11" localSheetId="28">#REF!</definedName>
    <definedName name="____RA11" localSheetId="37">#REF!</definedName>
    <definedName name="____RA11" localSheetId="55">#REF!</definedName>
    <definedName name="____RA11">#REF!</definedName>
    <definedName name="____RA13" localSheetId="51">#REF!</definedName>
    <definedName name="____RA13" localSheetId="26">#REF!</definedName>
    <definedName name="____RA13" localSheetId="28">#REF!</definedName>
    <definedName name="____RA13" localSheetId="37">#REF!</definedName>
    <definedName name="____RA13" localSheetId="55">#REF!</definedName>
    <definedName name="____RA13">#REF!</definedName>
    <definedName name="____RA14" localSheetId="51">#REF!</definedName>
    <definedName name="____RA14" localSheetId="26">#REF!</definedName>
    <definedName name="____RA14" localSheetId="28">#REF!</definedName>
    <definedName name="____RA14" localSheetId="37">#REF!</definedName>
    <definedName name="____RA14" localSheetId="55">#REF!</definedName>
    <definedName name="____RA14">#REF!</definedName>
    <definedName name="____RA4" localSheetId="51">#REF!</definedName>
    <definedName name="____RA4" localSheetId="26">#REF!</definedName>
    <definedName name="____RA4" localSheetId="28">#REF!</definedName>
    <definedName name="____RA4" localSheetId="37">#REF!</definedName>
    <definedName name="____RA4" localSheetId="55">#REF!</definedName>
    <definedName name="____RA4">#REF!</definedName>
    <definedName name="____RA7" localSheetId="51">#REF!</definedName>
    <definedName name="____RA7" localSheetId="26">#REF!</definedName>
    <definedName name="____RA7" localSheetId="28">#REF!</definedName>
    <definedName name="____RA7" localSheetId="37">#REF!</definedName>
    <definedName name="____RA7" localSheetId="55">#REF!</definedName>
    <definedName name="____RA7">#REF!</definedName>
    <definedName name="____RA8" localSheetId="51">#REF!</definedName>
    <definedName name="____RA8" localSheetId="26">#REF!</definedName>
    <definedName name="____RA8" localSheetId="28">#REF!</definedName>
    <definedName name="____RA8" localSheetId="37">#REF!</definedName>
    <definedName name="____RA8" localSheetId="55">#REF!</definedName>
    <definedName name="____RA8">#REF!</definedName>
    <definedName name="____RA9" localSheetId="51">#REF!</definedName>
    <definedName name="____RA9" localSheetId="26">#REF!</definedName>
    <definedName name="____RA9" localSheetId="28">#REF!</definedName>
    <definedName name="____RA9" localSheetId="37">#REF!</definedName>
    <definedName name="____RA9" localSheetId="55">#REF!</definedName>
    <definedName name="____RA9">#REF!</definedName>
    <definedName name="____RB3" localSheetId="51">#REF!</definedName>
    <definedName name="____RB3" localSheetId="26">#REF!</definedName>
    <definedName name="____RB3" localSheetId="28">#REF!</definedName>
    <definedName name="____RB3" localSheetId="37">#REF!</definedName>
    <definedName name="____RB3" localSheetId="55">#REF!</definedName>
    <definedName name="____RB3">#REF!</definedName>
    <definedName name="____RB5" localSheetId="51">#REF!</definedName>
    <definedName name="____RB5" localSheetId="26">#REF!</definedName>
    <definedName name="____RB5" localSheetId="28">#REF!</definedName>
    <definedName name="____RB5" localSheetId="37">#REF!</definedName>
    <definedName name="____RB5" localSheetId="55">#REF!</definedName>
    <definedName name="____RB5">#REF!</definedName>
    <definedName name="____RD1" localSheetId="51">#REF!</definedName>
    <definedName name="____RD1" localSheetId="26">#REF!</definedName>
    <definedName name="____RD1" localSheetId="28">#REF!</definedName>
    <definedName name="____RD1" localSheetId="37">#REF!</definedName>
    <definedName name="____RD1" localSheetId="55">#REF!</definedName>
    <definedName name="____RD1">#REF!</definedName>
    <definedName name="____RE1" localSheetId="51">#REF!</definedName>
    <definedName name="____RE1" localSheetId="26">#REF!</definedName>
    <definedName name="____RE1" localSheetId="28">#REF!</definedName>
    <definedName name="____RE1" localSheetId="37">#REF!</definedName>
    <definedName name="____RE1" localSheetId="55">#REF!</definedName>
    <definedName name="____RE1">#REF!</definedName>
    <definedName name="____RF1" localSheetId="51">#REF!</definedName>
    <definedName name="____RF1" localSheetId="26">#REF!</definedName>
    <definedName name="____RF1" localSheetId="28">#REF!</definedName>
    <definedName name="____RF1" localSheetId="37">#REF!</definedName>
    <definedName name="____RF1" localSheetId="55">#REF!</definedName>
    <definedName name="____RF1">#REF!</definedName>
    <definedName name="____RG1" localSheetId="51">#REF!</definedName>
    <definedName name="____RG1" localSheetId="26">#REF!</definedName>
    <definedName name="____RG1" localSheetId="28">#REF!</definedName>
    <definedName name="____RG1" localSheetId="37">#REF!</definedName>
    <definedName name="____RG1" localSheetId="55">#REF!</definedName>
    <definedName name="____RG1">#REF!</definedName>
    <definedName name="____RG2" localSheetId="51">#REF!</definedName>
    <definedName name="____RG2" localSheetId="26">#REF!</definedName>
    <definedName name="____RG2" localSheetId="28">#REF!</definedName>
    <definedName name="____RG2" localSheetId="37">#REF!</definedName>
    <definedName name="____RG2" localSheetId="55">#REF!</definedName>
    <definedName name="____RG2">#REF!</definedName>
    <definedName name="____RI1" localSheetId="51">#REF!</definedName>
    <definedName name="____RI1" localSheetId="26">#REF!</definedName>
    <definedName name="____RI1" localSheetId="28">#REF!</definedName>
    <definedName name="____RI1" localSheetId="37">#REF!</definedName>
    <definedName name="____RI1" localSheetId="55">#REF!</definedName>
    <definedName name="____RI1">#REF!</definedName>
    <definedName name="____RJ1" localSheetId="51">#REF!</definedName>
    <definedName name="____RJ1" localSheetId="26">#REF!</definedName>
    <definedName name="____RJ1" localSheetId="28">#REF!</definedName>
    <definedName name="____RJ1" localSheetId="37">#REF!</definedName>
    <definedName name="____RJ1" localSheetId="55">#REF!</definedName>
    <definedName name="____RJ1">#REF!</definedName>
    <definedName name="____RK1" localSheetId="51">#REF!</definedName>
    <definedName name="____RK1" localSheetId="26">#REF!</definedName>
    <definedName name="____RK1" localSheetId="28">#REF!</definedName>
    <definedName name="____RK1" localSheetId="37">#REF!</definedName>
    <definedName name="____RK1" localSheetId="55">#REF!</definedName>
    <definedName name="____RK1">#REF!</definedName>
    <definedName name="____RL1" localSheetId="51">#REF!</definedName>
    <definedName name="____RL1" localSheetId="26">#REF!</definedName>
    <definedName name="____RL1" localSheetId="28">#REF!</definedName>
    <definedName name="____RL1" localSheetId="37">#REF!</definedName>
    <definedName name="____RL1" localSheetId="55">#REF!</definedName>
    <definedName name="____RL1">#REF!</definedName>
    <definedName name="____RM1" localSheetId="51">#REF!</definedName>
    <definedName name="____RM1" localSheetId="26">#REF!</definedName>
    <definedName name="____RM1" localSheetId="28">#REF!</definedName>
    <definedName name="____RM1" localSheetId="37">#REF!</definedName>
    <definedName name="____RM1" localSheetId="55">#REF!</definedName>
    <definedName name="____RM1">#REF!</definedName>
    <definedName name="____RN1" localSheetId="51">#REF!</definedName>
    <definedName name="____RN1" localSheetId="26">#REF!</definedName>
    <definedName name="____RN1" localSheetId="28">#REF!</definedName>
    <definedName name="____RN1" localSheetId="37">#REF!</definedName>
    <definedName name="____RN1" localSheetId="55">#REF!</definedName>
    <definedName name="____RN1">#REF!</definedName>
    <definedName name="____RO1" localSheetId="51">#REF!</definedName>
    <definedName name="____RO1" localSheetId="26">#REF!</definedName>
    <definedName name="____RO1" localSheetId="28">#REF!</definedName>
    <definedName name="____RO1" localSheetId="37">#REF!</definedName>
    <definedName name="____RO1" localSheetId="55">#REF!</definedName>
    <definedName name="____RO1">#REF!</definedName>
    <definedName name="____RP1" localSheetId="51">#REF!</definedName>
    <definedName name="____RP1" localSheetId="26">#REF!</definedName>
    <definedName name="____RP1" localSheetId="28">#REF!</definedName>
    <definedName name="____RP1" localSheetId="37">#REF!</definedName>
    <definedName name="____RP1" localSheetId="55">#REF!</definedName>
    <definedName name="____RP1">#REF!</definedName>
    <definedName name="____RQ1" localSheetId="51">#REF!</definedName>
    <definedName name="____RQ1" localSheetId="26">#REF!</definedName>
    <definedName name="____RQ1" localSheetId="28">#REF!</definedName>
    <definedName name="____RQ1" localSheetId="37">#REF!</definedName>
    <definedName name="____RQ1" localSheetId="55">#REF!</definedName>
    <definedName name="____RQ1">#REF!</definedName>
    <definedName name="____RR1" localSheetId="51">#REF!</definedName>
    <definedName name="____RR1" localSheetId="26">#REF!</definedName>
    <definedName name="____RR1" localSheetId="28">#REF!</definedName>
    <definedName name="____RR1" localSheetId="37">#REF!</definedName>
    <definedName name="____RR1" localSheetId="55">#REF!</definedName>
    <definedName name="____RR1">#REF!</definedName>
    <definedName name="____RS1" localSheetId="51">#REF!</definedName>
    <definedName name="____RS1" localSheetId="26">#REF!</definedName>
    <definedName name="____RS1" localSheetId="28">#REF!</definedName>
    <definedName name="____RS1" localSheetId="37">#REF!</definedName>
    <definedName name="____RS1" localSheetId="55">#REF!</definedName>
    <definedName name="____RS1">#REF!</definedName>
    <definedName name="____RT1" localSheetId="51">#REF!</definedName>
    <definedName name="____RT1" localSheetId="26">#REF!</definedName>
    <definedName name="____RT1" localSheetId="28">#REF!</definedName>
    <definedName name="____RT1" localSheetId="37">#REF!</definedName>
    <definedName name="____RT1" localSheetId="55">#REF!</definedName>
    <definedName name="____RT1">#REF!</definedName>
    <definedName name="____SUM1" localSheetId="21">#REF!</definedName>
    <definedName name="____SUM1" localSheetId="13">#REF!</definedName>
    <definedName name="____SUM1" localSheetId="51">#REF!</definedName>
    <definedName name="____SUM1" localSheetId="23">#REF!</definedName>
    <definedName name="____SUM1" localSheetId="11">#REF!</definedName>
    <definedName name="____SUM1" localSheetId="26">#REF!</definedName>
    <definedName name="____SUM1" localSheetId="0">#REF!</definedName>
    <definedName name="____SUM1" localSheetId="28">#REF!</definedName>
    <definedName name="____SUM1" localSheetId="50">#REF!</definedName>
    <definedName name="____SUM1" localSheetId="57">#REF!</definedName>
    <definedName name="____SUM1" localSheetId="34">#REF!</definedName>
    <definedName name="____SUM1" localSheetId="37">#REF!</definedName>
    <definedName name="____SUM1" localSheetId="56">#REF!</definedName>
    <definedName name="____SUM1" localSheetId="55">#REF!</definedName>
    <definedName name="____SUM1" localSheetId="15">#REF!</definedName>
    <definedName name="____SUM1" localSheetId="14">#REF!</definedName>
    <definedName name="____SUM1" localSheetId="16">#REF!</definedName>
    <definedName name="____SUM1" localSheetId="12">#REF!</definedName>
    <definedName name="____SUM1" localSheetId="42">#REF!</definedName>
    <definedName name="____SUM1">#REF!</definedName>
    <definedName name="____SUM10" localSheetId="21">#REF!</definedName>
    <definedName name="____SUM10" localSheetId="13">#REF!</definedName>
    <definedName name="____SUM10" localSheetId="51">#REF!</definedName>
    <definedName name="____SUM10" localSheetId="23">#REF!</definedName>
    <definedName name="____SUM10" localSheetId="11">#REF!</definedName>
    <definedName name="____SUM10" localSheetId="26">#REF!</definedName>
    <definedName name="____SUM10" localSheetId="0">#REF!</definedName>
    <definedName name="____SUM10" localSheetId="28">#REF!</definedName>
    <definedName name="____SUM10" localSheetId="50">#REF!</definedName>
    <definedName name="____SUM10" localSheetId="57">#REF!</definedName>
    <definedName name="____SUM10" localSheetId="34">#REF!</definedName>
    <definedName name="____SUM10" localSheetId="37">#REF!</definedName>
    <definedName name="____SUM10" localSheetId="56">#REF!</definedName>
    <definedName name="____SUM10" localSheetId="55">#REF!</definedName>
    <definedName name="____SUM10" localSheetId="15">#REF!</definedName>
    <definedName name="____SUM10" localSheetId="14">#REF!</definedName>
    <definedName name="____SUM10" localSheetId="16">#REF!</definedName>
    <definedName name="____SUM10" localSheetId="12">#REF!</definedName>
    <definedName name="____SUM10" localSheetId="42">#REF!</definedName>
    <definedName name="____SUM10">#REF!</definedName>
    <definedName name="____SUM11" localSheetId="21">#REF!</definedName>
    <definedName name="____SUM11" localSheetId="13">#REF!</definedName>
    <definedName name="____SUM11" localSheetId="51">#REF!</definedName>
    <definedName name="____SUM11" localSheetId="23">#REF!</definedName>
    <definedName name="____SUM11" localSheetId="11">#REF!</definedName>
    <definedName name="____SUM11" localSheetId="26">#REF!</definedName>
    <definedName name="____SUM11" localSheetId="0">#REF!</definedName>
    <definedName name="____SUM11" localSheetId="28">#REF!</definedName>
    <definedName name="____SUM11" localSheetId="50">#REF!</definedName>
    <definedName name="____SUM11" localSheetId="57">#REF!</definedName>
    <definedName name="____SUM11" localSheetId="34">#REF!</definedName>
    <definedName name="____SUM11" localSheetId="37">#REF!</definedName>
    <definedName name="____SUM11" localSheetId="56">#REF!</definedName>
    <definedName name="____SUM11" localSheetId="55">#REF!</definedName>
    <definedName name="____SUM11" localSheetId="15">#REF!</definedName>
    <definedName name="____SUM11" localSheetId="14">#REF!</definedName>
    <definedName name="____SUM11" localSheetId="16">#REF!</definedName>
    <definedName name="____SUM11" localSheetId="12">#REF!</definedName>
    <definedName name="____SUM11" localSheetId="42">#REF!</definedName>
    <definedName name="____SUM11">#REF!</definedName>
    <definedName name="____SUM12" localSheetId="21">#REF!</definedName>
    <definedName name="____SUM12" localSheetId="13">#REF!</definedName>
    <definedName name="____SUM12" localSheetId="51">#REF!</definedName>
    <definedName name="____SUM12" localSheetId="23">#REF!</definedName>
    <definedName name="____SUM12" localSheetId="11">#REF!</definedName>
    <definedName name="____SUM12" localSheetId="26">#REF!</definedName>
    <definedName name="____SUM12" localSheetId="0">#REF!</definedName>
    <definedName name="____SUM12" localSheetId="28">#REF!</definedName>
    <definedName name="____SUM12" localSheetId="50">#REF!</definedName>
    <definedName name="____SUM12" localSheetId="57">#REF!</definedName>
    <definedName name="____SUM12" localSheetId="34">#REF!</definedName>
    <definedName name="____SUM12" localSheetId="37">#REF!</definedName>
    <definedName name="____SUM12" localSheetId="56">#REF!</definedName>
    <definedName name="____SUM12" localSheetId="55">#REF!</definedName>
    <definedName name="____SUM12" localSheetId="15">#REF!</definedName>
    <definedName name="____SUM12" localSheetId="14">#REF!</definedName>
    <definedName name="____SUM12" localSheetId="16">#REF!</definedName>
    <definedName name="____SUM12" localSheetId="12">#REF!</definedName>
    <definedName name="____SUM12" localSheetId="42">#REF!</definedName>
    <definedName name="____SUM12">#REF!</definedName>
    <definedName name="____SUM2" localSheetId="21">#REF!</definedName>
    <definedName name="____SUM2" localSheetId="13">#REF!</definedName>
    <definedName name="____SUM2" localSheetId="51">#REF!</definedName>
    <definedName name="____SUM2" localSheetId="23">#REF!</definedName>
    <definedName name="____SUM2" localSheetId="11">#REF!</definedName>
    <definedName name="____SUM2" localSheetId="26">#REF!</definedName>
    <definedName name="____SUM2" localSheetId="0">#REF!</definedName>
    <definedName name="____SUM2" localSheetId="28">#REF!</definedName>
    <definedName name="____SUM2" localSheetId="50">#REF!</definedName>
    <definedName name="____SUM2" localSheetId="57">#REF!</definedName>
    <definedName name="____SUM2" localSheetId="34">#REF!</definedName>
    <definedName name="____SUM2" localSheetId="37">#REF!</definedName>
    <definedName name="____SUM2" localSheetId="56">#REF!</definedName>
    <definedName name="____SUM2" localSheetId="55">#REF!</definedName>
    <definedName name="____SUM2" localSheetId="15">#REF!</definedName>
    <definedName name="____SUM2" localSheetId="14">#REF!</definedName>
    <definedName name="____SUM2" localSheetId="16">#REF!</definedName>
    <definedName name="____SUM2" localSheetId="12">#REF!</definedName>
    <definedName name="____SUM2" localSheetId="42">#REF!</definedName>
    <definedName name="____SUM2">#REF!</definedName>
    <definedName name="____SUM3" localSheetId="21">#REF!</definedName>
    <definedName name="____SUM3" localSheetId="13">#REF!</definedName>
    <definedName name="____SUM3" localSheetId="51">#REF!</definedName>
    <definedName name="____SUM3" localSheetId="23">#REF!</definedName>
    <definedName name="____SUM3" localSheetId="11">#REF!</definedName>
    <definedName name="____SUM3" localSheetId="26">#REF!</definedName>
    <definedName name="____SUM3" localSheetId="0">#REF!</definedName>
    <definedName name="____SUM3" localSheetId="28">#REF!</definedName>
    <definedName name="____SUM3" localSheetId="50">#REF!</definedName>
    <definedName name="____SUM3" localSheetId="57">#REF!</definedName>
    <definedName name="____SUM3" localSheetId="34">#REF!</definedName>
    <definedName name="____SUM3" localSheetId="37">#REF!</definedName>
    <definedName name="____SUM3" localSheetId="56">#REF!</definedName>
    <definedName name="____SUM3" localSheetId="55">#REF!</definedName>
    <definedName name="____SUM3" localSheetId="15">#REF!</definedName>
    <definedName name="____SUM3" localSheetId="14">#REF!</definedName>
    <definedName name="____SUM3" localSheetId="16">#REF!</definedName>
    <definedName name="____SUM3" localSheetId="12">#REF!</definedName>
    <definedName name="____SUM3" localSheetId="42">#REF!</definedName>
    <definedName name="____SUM3">#REF!</definedName>
    <definedName name="____SUM4" localSheetId="21">#REF!</definedName>
    <definedName name="____SUM4" localSheetId="13">#REF!</definedName>
    <definedName name="____SUM4" localSheetId="51">#REF!</definedName>
    <definedName name="____SUM4" localSheetId="23">#REF!</definedName>
    <definedName name="____SUM4" localSheetId="11">#REF!</definedName>
    <definedName name="____SUM4" localSheetId="26">#REF!</definedName>
    <definedName name="____SUM4" localSheetId="0">#REF!</definedName>
    <definedName name="____SUM4" localSheetId="28">#REF!</definedName>
    <definedName name="____SUM4" localSheetId="50">#REF!</definedName>
    <definedName name="____SUM4" localSheetId="57">#REF!</definedName>
    <definedName name="____SUM4" localSheetId="34">#REF!</definedName>
    <definedName name="____SUM4" localSheetId="37">#REF!</definedName>
    <definedName name="____SUM4" localSheetId="56">#REF!</definedName>
    <definedName name="____SUM4" localSheetId="55">#REF!</definedName>
    <definedName name="____SUM4" localSheetId="15">#REF!</definedName>
    <definedName name="____SUM4" localSheetId="14">#REF!</definedName>
    <definedName name="____SUM4" localSheetId="16">#REF!</definedName>
    <definedName name="____SUM4" localSheetId="12">#REF!</definedName>
    <definedName name="____SUM4" localSheetId="42">#REF!</definedName>
    <definedName name="____SUM4">#REF!</definedName>
    <definedName name="____SUM5" localSheetId="21">#REF!</definedName>
    <definedName name="____SUM5" localSheetId="13">#REF!</definedName>
    <definedName name="____SUM5" localSheetId="51">#REF!</definedName>
    <definedName name="____SUM5" localSheetId="23">#REF!</definedName>
    <definedName name="____SUM5" localSheetId="11">#REF!</definedName>
    <definedName name="____SUM5" localSheetId="26">#REF!</definedName>
    <definedName name="____SUM5" localSheetId="0">#REF!</definedName>
    <definedName name="____SUM5" localSheetId="28">#REF!</definedName>
    <definedName name="____SUM5" localSheetId="50">#REF!</definedName>
    <definedName name="____SUM5" localSheetId="57">#REF!</definedName>
    <definedName name="____SUM5" localSheetId="34">#REF!</definedName>
    <definedName name="____SUM5" localSheetId="37">#REF!</definedName>
    <definedName name="____SUM5" localSheetId="56">#REF!</definedName>
    <definedName name="____SUM5" localSheetId="55">#REF!</definedName>
    <definedName name="____SUM5" localSheetId="15">#REF!</definedName>
    <definedName name="____SUM5" localSheetId="14">#REF!</definedName>
    <definedName name="____SUM5" localSheetId="16">#REF!</definedName>
    <definedName name="____SUM5" localSheetId="12">#REF!</definedName>
    <definedName name="____SUM5" localSheetId="42">#REF!</definedName>
    <definedName name="____SUM5">#REF!</definedName>
    <definedName name="____SUM6" localSheetId="21">#REF!</definedName>
    <definedName name="____SUM6" localSheetId="13">#REF!</definedName>
    <definedName name="____SUM6" localSheetId="51">#REF!</definedName>
    <definedName name="____SUM6" localSheetId="23">#REF!</definedName>
    <definedName name="____SUM6" localSheetId="11">#REF!</definedName>
    <definedName name="____SUM6" localSheetId="26">#REF!</definedName>
    <definedName name="____SUM6" localSheetId="0">#REF!</definedName>
    <definedName name="____SUM6" localSheetId="28">#REF!</definedName>
    <definedName name="____SUM6" localSheetId="50">#REF!</definedName>
    <definedName name="____SUM6" localSheetId="57">#REF!</definedName>
    <definedName name="____SUM6" localSheetId="34">#REF!</definedName>
    <definedName name="____SUM6" localSheetId="37">#REF!</definedName>
    <definedName name="____SUM6" localSheetId="56">#REF!</definedName>
    <definedName name="____SUM6" localSheetId="55">#REF!</definedName>
    <definedName name="____SUM6" localSheetId="15">#REF!</definedName>
    <definedName name="____SUM6" localSheetId="14">#REF!</definedName>
    <definedName name="____SUM6" localSheetId="16">#REF!</definedName>
    <definedName name="____SUM6" localSheetId="12">#REF!</definedName>
    <definedName name="____SUM6" localSheetId="42">#REF!</definedName>
    <definedName name="____SUM6">#REF!</definedName>
    <definedName name="____SUM7" localSheetId="21">#REF!</definedName>
    <definedName name="____SUM7" localSheetId="13">#REF!</definedName>
    <definedName name="____SUM7" localSheetId="51">#REF!</definedName>
    <definedName name="____SUM7" localSheetId="23">#REF!</definedName>
    <definedName name="____SUM7" localSheetId="11">#REF!</definedName>
    <definedName name="____SUM7" localSheetId="26">#REF!</definedName>
    <definedName name="____SUM7" localSheetId="0">#REF!</definedName>
    <definedName name="____SUM7" localSheetId="28">#REF!</definedName>
    <definedName name="____SUM7" localSheetId="50">#REF!</definedName>
    <definedName name="____SUM7" localSheetId="57">#REF!</definedName>
    <definedName name="____SUM7" localSheetId="34">#REF!</definedName>
    <definedName name="____SUM7" localSheetId="37">#REF!</definedName>
    <definedName name="____SUM7" localSheetId="56">#REF!</definedName>
    <definedName name="____SUM7" localSheetId="55">#REF!</definedName>
    <definedName name="____SUM7" localSheetId="15">#REF!</definedName>
    <definedName name="____SUM7" localSheetId="14">#REF!</definedName>
    <definedName name="____SUM7" localSheetId="16">#REF!</definedName>
    <definedName name="____SUM7" localSheetId="12">#REF!</definedName>
    <definedName name="____SUM7" localSheetId="42">#REF!</definedName>
    <definedName name="____SUM7">#REF!</definedName>
    <definedName name="____SUM8" localSheetId="21">#REF!</definedName>
    <definedName name="____SUM8" localSheetId="13">#REF!</definedName>
    <definedName name="____SUM8" localSheetId="51">#REF!</definedName>
    <definedName name="____SUM8" localSheetId="23">#REF!</definedName>
    <definedName name="____SUM8" localSheetId="11">#REF!</definedName>
    <definedName name="____SUM8" localSheetId="26">#REF!</definedName>
    <definedName name="____SUM8" localSheetId="0">#REF!</definedName>
    <definedName name="____SUM8" localSheetId="28">#REF!</definedName>
    <definedName name="____SUM8" localSheetId="50">#REF!</definedName>
    <definedName name="____SUM8" localSheetId="57">#REF!</definedName>
    <definedName name="____SUM8" localSheetId="34">#REF!</definedName>
    <definedName name="____SUM8" localSheetId="37">#REF!</definedName>
    <definedName name="____SUM8" localSheetId="56">#REF!</definedName>
    <definedName name="____SUM8" localSheetId="55">#REF!</definedName>
    <definedName name="____SUM8" localSheetId="15">#REF!</definedName>
    <definedName name="____SUM8" localSheetId="14">#REF!</definedName>
    <definedName name="____SUM8" localSheetId="16">#REF!</definedName>
    <definedName name="____SUM8" localSheetId="12">#REF!</definedName>
    <definedName name="____SUM8" localSheetId="42">#REF!</definedName>
    <definedName name="____SUM8">#REF!</definedName>
    <definedName name="____SUM9" localSheetId="21">#REF!</definedName>
    <definedName name="____SUM9" localSheetId="13">#REF!</definedName>
    <definedName name="____SUM9" localSheetId="51">#REF!</definedName>
    <definedName name="____SUM9" localSheetId="23">#REF!</definedName>
    <definedName name="____SUM9" localSheetId="11">#REF!</definedName>
    <definedName name="____SUM9" localSheetId="26">#REF!</definedName>
    <definedName name="____SUM9" localSheetId="0">#REF!</definedName>
    <definedName name="____SUM9" localSheetId="28">#REF!</definedName>
    <definedName name="____SUM9" localSheetId="50">#REF!</definedName>
    <definedName name="____SUM9" localSheetId="57">#REF!</definedName>
    <definedName name="____SUM9" localSheetId="34">#REF!</definedName>
    <definedName name="____SUM9" localSheetId="37">#REF!</definedName>
    <definedName name="____SUM9" localSheetId="56">#REF!</definedName>
    <definedName name="____SUM9" localSheetId="55">#REF!</definedName>
    <definedName name="____SUM9" localSheetId="15">#REF!</definedName>
    <definedName name="____SUM9" localSheetId="14">#REF!</definedName>
    <definedName name="____SUM9" localSheetId="16">#REF!</definedName>
    <definedName name="____SUM9" localSheetId="12">#REF!</definedName>
    <definedName name="____SUM9" localSheetId="42">#REF!</definedName>
    <definedName name="____SUM9">#REF!</definedName>
    <definedName name="____TB1" localSheetId="21">[33]TB!$B$7:$C$10</definedName>
    <definedName name="____TB1" localSheetId="9">[17]TB!$B$7:$C$10</definedName>
    <definedName name="____TB1" localSheetId="23">[33]TB!$B$7:$C$10</definedName>
    <definedName name="____TB1" localSheetId="10">[18]TB!$B$7:$C$10</definedName>
    <definedName name="____TB1" localSheetId="1">[18]TB!$B$7:$C$10</definedName>
    <definedName name="____TB1" localSheetId="26">[33]TB!$B$7:$C$10</definedName>
    <definedName name="____TB1" localSheetId="0">[19]TB!$B$7:$C$10</definedName>
    <definedName name="____TB1" localSheetId="3">[34]TB!$B$7:$C$10</definedName>
    <definedName name="____TB1" localSheetId="28">[33]TB!$B$7:$C$10</definedName>
    <definedName name="____TB1" localSheetId="34">[33]TB!$B$7:$C$10</definedName>
    <definedName name="____TB1" localSheetId="37">[33]TB!$B$7:$C$10</definedName>
    <definedName name="____TB1" localSheetId="6">[35]TB!$B$7:$C$10</definedName>
    <definedName name="____TB1" localSheetId="56">[34]TB!$B$7:$C$10</definedName>
    <definedName name="____TB1" localSheetId="7">[34]TB!$B$7:$C$10</definedName>
    <definedName name="____TB1" localSheetId="55">[23]TB!$B$7:$C$10</definedName>
    <definedName name="____TB1">[23]TB!$B$7:$C$10</definedName>
    <definedName name="____TB3" localSheetId="21">[33]TB!$B$30:$C$33</definedName>
    <definedName name="____TB3" localSheetId="9">[17]TB!$B$30:$C$33</definedName>
    <definedName name="____TB3" localSheetId="23">[33]TB!$B$30:$C$33</definedName>
    <definedName name="____TB3" localSheetId="10">[18]TB!$B$30:$C$33</definedName>
    <definedName name="____TB3" localSheetId="1">[18]TB!$B$30:$C$33</definedName>
    <definedName name="____TB3" localSheetId="26">[33]TB!$B$30:$C$33</definedName>
    <definedName name="____TB3" localSheetId="0">[19]TB!$B$30:$C$33</definedName>
    <definedName name="____TB3" localSheetId="3">[34]TB!$B$30:$C$33</definedName>
    <definedName name="____TB3" localSheetId="28">[33]TB!$B$30:$C$33</definedName>
    <definedName name="____TB3" localSheetId="34">[33]TB!$B$30:$C$33</definedName>
    <definedName name="____TB3" localSheetId="37">[33]TB!$B$30:$C$33</definedName>
    <definedName name="____TB3" localSheetId="6">[35]TB!$B$30:$C$33</definedName>
    <definedName name="____TB3" localSheetId="56">[34]TB!$B$30:$C$33</definedName>
    <definedName name="____TB3" localSheetId="7">[34]TB!$B$30:$C$33</definedName>
    <definedName name="____TB3" localSheetId="55">[23]TB!$B$30:$C$33</definedName>
    <definedName name="____TB3">[23]TB!$B$30:$C$33</definedName>
    <definedName name="____TP6" localSheetId="51">#REF!</definedName>
    <definedName name="____TP6" localSheetId="26">#REF!</definedName>
    <definedName name="____TP6" localSheetId="28">#REF!</definedName>
    <definedName name="____TP6" localSheetId="37">#REF!</definedName>
    <definedName name="____TP6" localSheetId="55">#REF!</definedName>
    <definedName name="____TP6">#REF!</definedName>
    <definedName name="___AST1" localSheetId="51">#REF!</definedName>
    <definedName name="___AST1" localSheetId="26">#REF!</definedName>
    <definedName name="___AST1" localSheetId="28">#REF!</definedName>
    <definedName name="___AST1" localSheetId="37">#REF!</definedName>
    <definedName name="___AST1" localSheetId="55">#REF!</definedName>
    <definedName name="___AST1">#REF!</definedName>
    <definedName name="___AST2">[9]analitis!$I$2:$L$52</definedName>
    <definedName name="___CFL1" localSheetId="51">#REF!</definedName>
    <definedName name="___CFL1" localSheetId="26">#REF!</definedName>
    <definedName name="___CFL1" localSheetId="28">#REF!</definedName>
    <definedName name="___CFL1" localSheetId="37">#REF!</definedName>
    <definedName name="___CFL1" localSheetId="55">#REF!</definedName>
    <definedName name="___CFL1">#REF!</definedName>
    <definedName name="___CFL2">[9]analitis!$I$235:$L$319</definedName>
    <definedName name="___FAC1" localSheetId="51">#REF!</definedName>
    <definedName name="___FAC1" localSheetId="26">#REF!</definedName>
    <definedName name="___FAC1" localSheetId="28">#REF!</definedName>
    <definedName name="___FAC1" localSheetId="37">#REF!</definedName>
    <definedName name="___FAC1" localSheetId="55">#REF!</definedName>
    <definedName name="___FAC1">#REF!</definedName>
    <definedName name="___FAC2">[9]analitis!$I$177:$L$234</definedName>
    <definedName name="___HDG1">[9]analitis!$A$2:$H$4</definedName>
    <definedName name="___HDG2">[9]analitis!$I$2:$L$4</definedName>
    <definedName name="___HSN2" localSheetId="21">[36]Sheet5!$A$13:$B$16</definedName>
    <definedName name="___HSN2" localSheetId="9">[28]Sheet5!$A$13:$B$16</definedName>
    <definedName name="___HSN2" localSheetId="23">[36]Sheet5!$A$13:$B$16</definedName>
    <definedName name="___HSN2" localSheetId="10">[29]Sheet5!$A$13:$B$16</definedName>
    <definedName name="___HSN2" localSheetId="1">[29]Sheet5!$A$13:$B$16</definedName>
    <definedName name="___HSN2" localSheetId="26">[36]Sheet5!$A$13:$B$16</definedName>
    <definedName name="___HSN2" localSheetId="0">[37]Sheet5!$A$13:$B$16</definedName>
    <definedName name="___HSN2" localSheetId="3">[30]Sheet5!$A$13:$B$16</definedName>
    <definedName name="___HSN2" localSheetId="28">[36]Sheet5!$A$13:$B$16</definedName>
    <definedName name="___HSN2" localSheetId="34">[36]Sheet5!$A$13:$B$16</definedName>
    <definedName name="___HSN2" localSheetId="37">[36]Sheet5!$A$13:$B$16</definedName>
    <definedName name="___HSN2" localSheetId="6">[31]Sheet5!$A$13:$B$16</definedName>
    <definedName name="___HSN2" localSheetId="56">[30]Sheet5!$A$13:$B$16</definedName>
    <definedName name="___HSN2" localSheetId="7">[30]Sheet5!$A$13:$B$16</definedName>
    <definedName name="___HSN2" localSheetId="55">[38]Sheet5!$A$13:$B$16</definedName>
    <definedName name="___HSN2">[38]Sheet5!$A$13:$B$16</definedName>
    <definedName name="___LIA1" localSheetId="51">#REF!</definedName>
    <definedName name="___LIA1" localSheetId="26">#REF!</definedName>
    <definedName name="___LIA1" localSheetId="28">#REF!</definedName>
    <definedName name="___LIA1" localSheetId="37">#REF!</definedName>
    <definedName name="___LIA1" localSheetId="55">#REF!</definedName>
    <definedName name="___LIA1">#REF!</definedName>
    <definedName name="___LIA2">[9]analitis!$I$53:$L$102</definedName>
    <definedName name="___MUS1" localSheetId="21">#REF!</definedName>
    <definedName name="___MUS1" localSheetId="13">#REF!</definedName>
    <definedName name="___MUS1" localSheetId="51">#REF!</definedName>
    <definedName name="___MUS1" localSheetId="23">#REF!</definedName>
    <definedName name="___MUS1" localSheetId="11">#REF!</definedName>
    <definedName name="___MUS1" localSheetId="26">#REF!</definedName>
    <definedName name="___MUS1" localSheetId="0">#REF!</definedName>
    <definedName name="___MUS1" localSheetId="28">#REF!</definedName>
    <definedName name="___MUS1" localSheetId="50">#REF!</definedName>
    <definedName name="___MUS1" localSheetId="57">#REF!</definedName>
    <definedName name="___MUS1" localSheetId="34">#REF!</definedName>
    <definedName name="___MUS1" localSheetId="37">#REF!</definedName>
    <definedName name="___MUS1" localSheetId="5">#REF!</definedName>
    <definedName name="___MUS1" localSheetId="56">#REF!</definedName>
    <definedName name="___MUS1" localSheetId="8">#REF!</definedName>
    <definedName name="___MUS1" localSheetId="55">#REF!</definedName>
    <definedName name="___MUS1" localSheetId="4">#REF!</definedName>
    <definedName name="___MUS1" localSheetId="15">#REF!</definedName>
    <definedName name="___MUS1" localSheetId="14">#REF!</definedName>
    <definedName name="___MUS1" localSheetId="16">#REF!</definedName>
    <definedName name="___MUS1" localSheetId="12">#REF!</definedName>
    <definedName name="___MUS1" localSheetId="42">#REF!</definedName>
    <definedName name="___MUS1">#REF!</definedName>
    <definedName name="___MUS10" localSheetId="21">#REF!</definedName>
    <definedName name="___MUS10" localSheetId="13">#REF!</definedName>
    <definedName name="___MUS10" localSheetId="51">#REF!</definedName>
    <definedName name="___MUS10" localSheetId="23">#REF!</definedName>
    <definedName name="___MUS10" localSheetId="11">#REF!</definedName>
    <definedName name="___MUS10" localSheetId="26">#REF!</definedName>
    <definedName name="___MUS10" localSheetId="0">#REF!</definedName>
    <definedName name="___MUS10" localSheetId="28">#REF!</definedName>
    <definedName name="___MUS10" localSheetId="50">#REF!</definedName>
    <definedName name="___MUS10" localSheetId="57">#REF!</definedName>
    <definedName name="___MUS10" localSheetId="34">#REF!</definedName>
    <definedName name="___MUS10" localSheetId="37">#REF!</definedName>
    <definedName name="___MUS10" localSheetId="56">#REF!</definedName>
    <definedName name="___MUS10" localSheetId="55">#REF!</definedName>
    <definedName name="___MUS10" localSheetId="15">#REF!</definedName>
    <definedName name="___MUS10" localSheetId="14">#REF!</definedName>
    <definedName name="___MUS10" localSheetId="16">#REF!</definedName>
    <definedName name="___MUS10" localSheetId="12">#REF!</definedName>
    <definedName name="___MUS10" localSheetId="42">#REF!</definedName>
    <definedName name="___MUS10">#REF!</definedName>
    <definedName name="___MUS11" localSheetId="21">#REF!</definedName>
    <definedName name="___MUS11" localSheetId="13">#REF!</definedName>
    <definedName name="___MUS11" localSheetId="51">#REF!</definedName>
    <definedName name="___MUS11" localSheetId="23">#REF!</definedName>
    <definedName name="___MUS11" localSheetId="11">#REF!</definedName>
    <definedName name="___MUS11" localSheetId="26">#REF!</definedName>
    <definedName name="___MUS11" localSheetId="0">#REF!</definedName>
    <definedName name="___MUS11" localSheetId="28">#REF!</definedName>
    <definedName name="___MUS11" localSheetId="50">#REF!</definedName>
    <definedName name="___MUS11" localSheetId="57">#REF!</definedName>
    <definedName name="___MUS11" localSheetId="34">#REF!</definedName>
    <definedName name="___MUS11" localSheetId="37">#REF!</definedName>
    <definedName name="___MUS11" localSheetId="56">#REF!</definedName>
    <definedName name="___MUS11" localSheetId="55">#REF!</definedName>
    <definedName name="___MUS11" localSheetId="15">#REF!</definedName>
    <definedName name="___MUS11" localSheetId="14">#REF!</definedName>
    <definedName name="___MUS11" localSheetId="16">#REF!</definedName>
    <definedName name="___MUS11" localSheetId="12">#REF!</definedName>
    <definedName name="___MUS11" localSheetId="42">#REF!</definedName>
    <definedName name="___MUS11">#REF!</definedName>
    <definedName name="___MUS12" localSheetId="21">#REF!</definedName>
    <definedName name="___MUS12" localSheetId="13">#REF!</definedName>
    <definedName name="___MUS12" localSheetId="51">#REF!</definedName>
    <definedName name="___MUS12" localSheetId="23">#REF!</definedName>
    <definedName name="___MUS12" localSheetId="11">#REF!</definedName>
    <definedName name="___MUS12" localSheetId="26">#REF!</definedName>
    <definedName name="___MUS12" localSheetId="0">#REF!</definedName>
    <definedName name="___MUS12" localSheetId="28">#REF!</definedName>
    <definedName name="___MUS12" localSheetId="50">#REF!</definedName>
    <definedName name="___MUS12" localSheetId="57">#REF!</definedName>
    <definedName name="___MUS12" localSheetId="34">#REF!</definedName>
    <definedName name="___MUS12" localSheetId="37">#REF!</definedName>
    <definedName name="___MUS12" localSheetId="56">#REF!</definedName>
    <definedName name="___MUS12" localSheetId="55">#REF!</definedName>
    <definedName name="___MUS12" localSheetId="15">#REF!</definedName>
    <definedName name="___MUS12" localSheetId="14">#REF!</definedName>
    <definedName name="___MUS12" localSheetId="16">#REF!</definedName>
    <definedName name="___MUS12" localSheetId="12">#REF!</definedName>
    <definedName name="___MUS12" localSheetId="42">#REF!</definedName>
    <definedName name="___MUS12">#REF!</definedName>
    <definedName name="___MUS2" localSheetId="21">#REF!</definedName>
    <definedName name="___MUS2" localSheetId="13">#REF!</definedName>
    <definedName name="___MUS2" localSheetId="51">#REF!</definedName>
    <definedName name="___MUS2" localSheetId="23">#REF!</definedName>
    <definedName name="___MUS2" localSheetId="11">#REF!</definedName>
    <definedName name="___MUS2" localSheetId="26">#REF!</definedName>
    <definedName name="___MUS2" localSheetId="0">#REF!</definedName>
    <definedName name="___MUS2" localSheetId="28">#REF!</definedName>
    <definedName name="___MUS2" localSheetId="50">#REF!</definedName>
    <definedName name="___MUS2" localSheetId="57">#REF!</definedName>
    <definedName name="___MUS2" localSheetId="34">#REF!</definedName>
    <definedName name="___MUS2" localSheetId="37">#REF!</definedName>
    <definedName name="___MUS2" localSheetId="56">#REF!</definedName>
    <definedName name="___MUS2" localSheetId="55">#REF!</definedName>
    <definedName name="___MUS2" localSheetId="15">#REF!</definedName>
    <definedName name="___MUS2" localSheetId="14">#REF!</definedName>
    <definedName name="___MUS2" localSheetId="16">#REF!</definedName>
    <definedName name="___MUS2" localSheetId="12">#REF!</definedName>
    <definedName name="___MUS2" localSheetId="42">#REF!</definedName>
    <definedName name="___MUS2">#REF!</definedName>
    <definedName name="___MUS3" localSheetId="21">#REF!</definedName>
    <definedName name="___MUS3" localSheetId="13">#REF!</definedName>
    <definedName name="___MUS3" localSheetId="51">#REF!</definedName>
    <definedName name="___MUS3" localSheetId="23">#REF!</definedName>
    <definedName name="___MUS3" localSheetId="11">#REF!</definedName>
    <definedName name="___MUS3" localSheetId="26">#REF!</definedName>
    <definedName name="___MUS3" localSheetId="0">#REF!</definedName>
    <definedName name="___MUS3" localSheetId="28">#REF!</definedName>
    <definedName name="___MUS3" localSheetId="50">#REF!</definedName>
    <definedName name="___MUS3" localSheetId="57">#REF!</definedName>
    <definedName name="___MUS3" localSheetId="34">#REF!</definedName>
    <definedName name="___MUS3" localSheetId="37">#REF!</definedName>
    <definedName name="___MUS3" localSheetId="56">#REF!</definedName>
    <definedName name="___MUS3" localSheetId="55">#REF!</definedName>
    <definedName name="___MUS3" localSheetId="15">#REF!</definedName>
    <definedName name="___MUS3" localSheetId="14">#REF!</definedName>
    <definedName name="___MUS3" localSheetId="16">#REF!</definedName>
    <definedName name="___MUS3" localSheetId="12">#REF!</definedName>
    <definedName name="___MUS3" localSheetId="42">#REF!</definedName>
    <definedName name="___MUS3">#REF!</definedName>
    <definedName name="___MUS4" localSheetId="21">#REF!</definedName>
    <definedName name="___MUS4" localSheetId="13">#REF!</definedName>
    <definedName name="___MUS4" localSheetId="51">#REF!</definedName>
    <definedName name="___MUS4" localSheetId="23">#REF!</definedName>
    <definedName name="___MUS4" localSheetId="11">#REF!</definedName>
    <definedName name="___MUS4" localSheetId="26">#REF!</definedName>
    <definedName name="___MUS4" localSheetId="0">#REF!</definedName>
    <definedName name="___MUS4" localSheetId="28">#REF!</definedName>
    <definedName name="___MUS4" localSheetId="50">#REF!</definedName>
    <definedName name="___MUS4" localSheetId="57">#REF!</definedName>
    <definedName name="___MUS4" localSheetId="34">#REF!</definedName>
    <definedName name="___MUS4" localSheetId="37">#REF!</definedName>
    <definedName name="___MUS4" localSheetId="56">#REF!</definedName>
    <definedName name="___MUS4" localSheetId="55">#REF!</definedName>
    <definedName name="___MUS4" localSheetId="15">#REF!</definedName>
    <definedName name="___MUS4" localSheetId="14">#REF!</definedName>
    <definedName name="___MUS4" localSheetId="16">#REF!</definedName>
    <definedName name="___MUS4" localSheetId="12">#REF!</definedName>
    <definedName name="___MUS4" localSheetId="42">#REF!</definedName>
    <definedName name="___MUS4">#REF!</definedName>
    <definedName name="___MUS5" localSheetId="21">#REF!</definedName>
    <definedName name="___MUS5" localSheetId="13">#REF!</definedName>
    <definedName name="___MUS5" localSheetId="51">#REF!</definedName>
    <definedName name="___MUS5" localSheetId="23">#REF!</definedName>
    <definedName name="___MUS5" localSheetId="11">#REF!</definedName>
    <definedName name="___MUS5" localSheetId="26">#REF!</definedName>
    <definedName name="___MUS5" localSheetId="0">#REF!</definedName>
    <definedName name="___MUS5" localSheetId="28">#REF!</definedName>
    <definedName name="___MUS5" localSheetId="50">#REF!</definedName>
    <definedName name="___MUS5" localSheetId="57">#REF!</definedName>
    <definedName name="___MUS5" localSheetId="34">#REF!</definedName>
    <definedName name="___MUS5" localSheetId="37">#REF!</definedName>
    <definedName name="___MUS5" localSheetId="56">#REF!</definedName>
    <definedName name="___MUS5" localSheetId="55">#REF!</definedName>
    <definedName name="___MUS5" localSheetId="15">#REF!</definedName>
    <definedName name="___MUS5" localSheetId="14">#REF!</definedName>
    <definedName name="___MUS5" localSheetId="16">#REF!</definedName>
    <definedName name="___MUS5" localSheetId="12">#REF!</definedName>
    <definedName name="___MUS5" localSheetId="42">#REF!</definedName>
    <definedName name="___MUS5">#REF!</definedName>
    <definedName name="___MUS6" localSheetId="21">#REF!</definedName>
    <definedName name="___MUS6" localSheetId="13">#REF!</definedName>
    <definedName name="___MUS6" localSheetId="51">#REF!</definedName>
    <definedName name="___MUS6" localSheetId="23">#REF!</definedName>
    <definedName name="___MUS6" localSheetId="11">#REF!</definedName>
    <definedName name="___MUS6" localSheetId="26">#REF!</definedName>
    <definedName name="___MUS6" localSheetId="0">#REF!</definedName>
    <definedName name="___MUS6" localSheetId="28">#REF!</definedName>
    <definedName name="___MUS6" localSheetId="50">#REF!</definedName>
    <definedName name="___MUS6" localSheetId="57">#REF!</definedName>
    <definedName name="___MUS6" localSheetId="34">#REF!</definedName>
    <definedName name="___MUS6" localSheetId="37">#REF!</definedName>
    <definedName name="___MUS6" localSheetId="56">#REF!</definedName>
    <definedName name="___MUS6" localSheetId="55">#REF!</definedName>
    <definedName name="___MUS6" localSheetId="15">#REF!</definedName>
    <definedName name="___MUS6" localSheetId="14">#REF!</definedName>
    <definedName name="___MUS6" localSheetId="16">#REF!</definedName>
    <definedName name="___MUS6" localSheetId="12">#REF!</definedName>
    <definedName name="___MUS6" localSheetId="42">#REF!</definedName>
    <definedName name="___MUS6">#REF!</definedName>
    <definedName name="___MUS7" localSheetId="21">#REF!</definedName>
    <definedName name="___MUS7" localSheetId="13">#REF!</definedName>
    <definedName name="___MUS7" localSheetId="51">#REF!</definedName>
    <definedName name="___MUS7" localSheetId="23">#REF!</definedName>
    <definedName name="___MUS7" localSheetId="11">#REF!</definedName>
    <definedName name="___MUS7" localSheetId="26">#REF!</definedName>
    <definedName name="___MUS7" localSheetId="0">#REF!</definedName>
    <definedName name="___MUS7" localSheetId="28">#REF!</definedName>
    <definedName name="___MUS7" localSheetId="50">#REF!</definedName>
    <definedName name="___MUS7" localSheetId="57">#REF!</definedName>
    <definedName name="___MUS7" localSheetId="34">#REF!</definedName>
    <definedName name="___MUS7" localSheetId="37">#REF!</definedName>
    <definedName name="___MUS7" localSheetId="56">#REF!</definedName>
    <definedName name="___MUS7" localSheetId="55">#REF!</definedName>
    <definedName name="___MUS7" localSheetId="15">#REF!</definedName>
    <definedName name="___MUS7" localSheetId="14">#REF!</definedName>
    <definedName name="___MUS7" localSheetId="16">#REF!</definedName>
    <definedName name="___MUS7" localSheetId="12">#REF!</definedName>
    <definedName name="___MUS7" localSheetId="42">#REF!</definedName>
    <definedName name="___MUS7">#REF!</definedName>
    <definedName name="___MUS8" localSheetId="21">#REF!</definedName>
    <definedName name="___MUS8" localSheetId="13">#REF!</definedName>
    <definedName name="___MUS8" localSheetId="51">#REF!</definedName>
    <definedName name="___MUS8" localSheetId="23">#REF!</definedName>
    <definedName name="___MUS8" localSheetId="11">#REF!</definedName>
    <definedName name="___MUS8" localSheetId="26">#REF!</definedName>
    <definedName name="___MUS8" localSheetId="0">#REF!</definedName>
    <definedName name="___MUS8" localSheetId="28">#REF!</definedName>
    <definedName name="___MUS8" localSheetId="50">#REF!</definedName>
    <definedName name="___MUS8" localSheetId="57">#REF!</definedName>
    <definedName name="___MUS8" localSheetId="34">#REF!</definedName>
    <definedName name="___MUS8" localSheetId="37">#REF!</definedName>
    <definedName name="___MUS8" localSheetId="56">#REF!</definedName>
    <definedName name="___MUS8" localSheetId="55">#REF!</definedName>
    <definedName name="___MUS8" localSheetId="15">#REF!</definedName>
    <definedName name="___MUS8" localSheetId="14">#REF!</definedName>
    <definedName name="___MUS8" localSheetId="16">#REF!</definedName>
    <definedName name="___MUS8" localSheetId="12">#REF!</definedName>
    <definedName name="___MUS8" localSheetId="42">#REF!</definedName>
    <definedName name="___MUS8">#REF!</definedName>
    <definedName name="___MUS9" localSheetId="21">#REF!</definedName>
    <definedName name="___MUS9" localSheetId="13">#REF!</definedName>
    <definedName name="___MUS9" localSheetId="51">#REF!</definedName>
    <definedName name="___MUS9" localSheetId="23">#REF!</definedName>
    <definedName name="___MUS9" localSheetId="11">#REF!</definedName>
    <definedName name="___MUS9" localSheetId="26">#REF!</definedName>
    <definedName name="___MUS9" localSheetId="0">#REF!</definedName>
    <definedName name="___MUS9" localSheetId="28">#REF!</definedName>
    <definedName name="___MUS9" localSheetId="50">#REF!</definedName>
    <definedName name="___MUS9" localSheetId="57">#REF!</definedName>
    <definedName name="___MUS9" localSheetId="34">#REF!</definedName>
    <definedName name="___MUS9" localSheetId="37">#REF!</definedName>
    <definedName name="___MUS9" localSheetId="56">#REF!</definedName>
    <definedName name="___MUS9" localSheetId="55">#REF!</definedName>
    <definedName name="___MUS9" localSheetId="15">#REF!</definedName>
    <definedName name="___MUS9" localSheetId="14">#REF!</definedName>
    <definedName name="___MUS9" localSheetId="16">#REF!</definedName>
    <definedName name="___MUS9" localSheetId="12">#REF!</definedName>
    <definedName name="___MUS9" localSheetId="42">#REF!</definedName>
    <definedName name="___MUS9">#REF!</definedName>
    <definedName name="___NLM08" localSheetId="21">#REF!</definedName>
    <definedName name="___NLM08" localSheetId="51">#REF!</definedName>
    <definedName name="___NLM08" localSheetId="23">#REF!</definedName>
    <definedName name="___NLM08" localSheetId="11">#REF!</definedName>
    <definedName name="___NLM08" localSheetId="26">#REF!</definedName>
    <definedName name="___NLM08" localSheetId="28">#REF!</definedName>
    <definedName name="___NLM08" localSheetId="57">#REF!</definedName>
    <definedName name="___NLM08" localSheetId="34">#REF!</definedName>
    <definedName name="___NLM08" localSheetId="37">#REF!</definedName>
    <definedName name="___NLM08" localSheetId="56">#REF!</definedName>
    <definedName name="___NLM08" localSheetId="55">#REF!</definedName>
    <definedName name="___NLM08" localSheetId="15">#REF!</definedName>
    <definedName name="___NLM08" localSheetId="14">#REF!</definedName>
    <definedName name="___NLM08" localSheetId="16">#REF!</definedName>
    <definedName name="___NLM08">#REF!</definedName>
    <definedName name="___PJL2" localSheetId="51">#REF!</definedName>
    <definedName name="___PJL2" localSheetId="26">#REF!</definedName>
    <definedName name="___PJL2" localSheetId="28">#REF!</definedName>
    <definedName name="___PJL2" localSheetId="37">#REF!</definedName>
    <definedName name="___PJL2" localSheetId="55">#REF!</definedName>
    <definedName name="___PJL2">#REF!</definedName>
    <definedName name="___PPK3">[6]Sheet1!$E$5:$G$15</definedName>
    <definedName name="___PPK4">[6]Sheet1!$A$5:$C$31</definedName>
    <definedName name="___PRO1">'[7]Rumus Prosesing'!$J$6:$K$30</definedName>
    <definedName name="___PRO6">'[8]Rumus Prosesing'!$J$6:$K$30</definedName>
    <definedName name="___PST04">[10]Sheet1!$A$5:$C$31</definedName>
    <definedName name="___PST2">[6]Sheet1!$A$5:$C$31</definedName>
    <definedName name="___PST3">[5]Sheet1!$A$5:$C$31</definedName>
    <definedName name="___RA11" localSheetId="51">#REF!</definedName>
    <definedName name="___RA11" localSheetId="26">#REF!</definedName>
    <definedName name="___RA11" localSheetId="28">#REF!</definedName>
    <definedName name="___RA11" localSheetId="37">#REF!</definedName>
    <definedName name="___RA11" localSheetId="55">#REF!</definedName>
    <definedName name="___RA11">#REF!</definedName>
    <definedName name="___RA13" localSheetId="51">#REF!</definedName>
    <definedName name="___RA13" localSheetId="26">#REF!</definedName>
    <definedName name="___RA13" localSheetId="28">#REF!</definedName>
    <definedName name="___RA13" localSheetId="37">#REF!</definedName>
    <definedName name="___RA13" localSheetId="55">#REF!</definedName>
    <definedName name="___RA13">#REF!</definedName>
    <definedName name="___RA14" localSheetId="51">#REF!</definedName>
    <definedName name="___RA14" localSheetId="26">#REF!</definedName>
    <definedName name="___RA14" localSheetId="28">#REF!</definedName>
    <definedName name="___RA14" localSheetId="37">#REF!</definedName>
    <definedName name="___RA14" localSheetId="55">#REF!</definedName>
    <definedName name="___RA14">#REF!</definedName>
    <definedName name="___RA4" localSheetId="51">#REF!</definedName>
    <definedName name="___RA4" localSheetId="26">#REF!</definedName>
    <definedName name="___RA4" localSheetId="28">#REF!</definedName>
    <definedName name="___RA4" localSheetId="37">#REF!</definedName>
    <definedName name="___RA4" localSheetId="55">#REF!</definedName>
    <definedName name="___RA4">#REF!</definedName>
    <definedName name="___RA7" localSheetId="51">#REF!</definedName>
    <definedName name="___RA7" localSheetId="26">#REF!</definedName>
    <definedName name="___RA7" localSheetId="28">#REF!</definedName>
    <definedName name="___RA7" localSheetId="37">#REF!</definedName>
    <definedName name="___RA7" localSheetId="55">#REF!</definedName>
    <definedName name="___RA7">#REF!</definedName>
    <definedName name="___RA8" localSheetId="51">#REF!</definedName>
    <definedName name="___RA8" localSheetId="26">#REF!</definedName>
    <definedName name="___RA8" localSheetId="28">#REF!</definedName>
    <definedName name="___RA8" localSheetId="37">#REF!</definedName>
    <definedName name="___RA8" localSheetId="55">#REF!</definedName>
    <definedName name="___RA8">#REF!</definedName>
    <definedName name="___RA9" localSheetId="51">#REF!</definedName>
    <definedName name="___RA9" localSheetId="26">#REF!</definedName>
    <definedName name="___RA9" localSheetId="28">#REF!</definedName>
    <definedName name="___RA9" localSheetId="37">#REF!</definedName>
    <definedName name="___RA9" localSheetId="55">#REF!</definedName>
    <definedName name="___RA9">#REF!</definedName>
    <definedName name="___RB2" localSheetId="51">#REF!</definedName>
    <definedName name="___RB2" localSheetId="26">#REF!</definedName>
    <definedName name="___RB2" localSheetId="28">#REF!</definedName>
    <definedName name="___RB2" localSheetId="37">#REF!</definedName>
    <definedName name="___RB2" localSheetId="55">#REF!</definedName>
    <definedName name="___RB2">#REF!</definedName>
    <definedName name="___RB3" localSheetId="51">#REF!</definedName>
    <definedName name="___RB3" localSheetId="26">#REF!</definedName>
    <definedName name="___RB3" localSheetId="28">#REF!</definedName>
    <definedName name="___RB3" localSheetId="37">#REF!</definedName>
    <definedName name="___RB3" localSheetId="55">#REF!</definedName>
    <definedName name="___RB3">#REF!</definedName>
    <definedName name="___RB5" localSheetId="51">#REF!</definedName>
    <definedName name="___RB5" localSheetId="26">#REF!</definedName>
    <definedName name="___RB5" localSheetId="28">#REF!</definedName>
    <definedName name="___RB5" localSheetId="37">#REF!</definedName>
    <definedName name="___RB5" localSheetId="55">#REF!</definedName>
    <definedName name="___RB5">#REF!</definedName>
    <definedName name="___RD1" localSheetId="51">#REF!</definedName>
    <definedName name="___RD1" localSheetId="26">#REF!</definedName>
    <definedName name="___RD1" localSheetId="28">#REF!</definedName>
    <definedName name="___RD1" localSheetId="37">#REF!</definedName>
    <definedName name="___RD1" localSheetId="55">#REF!</definedName>
    <definedName name="___RD1">#REF!</definedName>
    <definedName name="___RE1" localSheetId="51">#REF!</definedName>
    <definedName name="___RE1" localSheetId="26">#REF!</definedName>
    <definedName name="___RE1" localSheetId="28">#REF!</definedName>
    <definedName name="___RE1" localSheetId="37">#REF!</definedName>
    <definedName name="___RE1" localSheetId="55">#REF!</definedName>
    <definedName name="___RE1">#REF!</definedName>
    <definedName name="___RF1" localSheetId="51">#REF!</definedName>
    <definedName name="___RF1" localSheetId="26">#REF!</definedName>
    <definedName name="___RF1" localSheetId="28">#REF!</definedName>
    <definedName name="___RF1" localSheetId="37">#REF!</definedName>
    <definedName name="___RF1" localSheetId="55">#REF!</definedName>
    <definedName name="___RF1">#REF!</definedName>
    <definedName name="___RG1" localSheetId="51">#REF!</definedName>
    <definedName name="___RG1" localSheetId="26">#REF!</definedName>
    <definedName name="___RG1" localSheetId="28">#REF!</definedName>
    <definedName name="___RG1" localSheetId="37">#REF!</definedName>
    <definedName name="___RG1" localSheetId="55">#REF!</definedName>
    <definedName name="___RG1">#REF!</definedName>
    <definedName name="___RG2" localSheetId="51">#REF!</definedName>
    <definedName name="___RG2" localSheetId="26">#REF!</definedName>
    <definedName name="___RG2" localSheetId="28">#REF!</definedName>
    <definedName name="___RG2" localSheetId="37">#REF!</definedName>
    <definedName name="___RG2" localSheetId="55">#REF!</definedName>
    <definedName name="___RG2">#REF!</definedName>
    <definedName name="___RI1" localSheetId="51">#REF!</definedName>
    <definedName name="___RI1" localSheetId="26">#REF!</definedName>
    <definedName name="___RI1" localSheetId="28">#REF!</definedName>
    <definedName name="___RI1" localSheetId="37">#REF!</definedName>
    <definedName name="___RI1" localSheetId="55">#REF!</definedName>
    <definedName name="___RI1">#REF!</definedName>
    <definedName name="___RJ1" localSheetId="51">#REF!</definedName>
    <definedName name="___RJ1" localSheetId="26">#REF!</definedName>
    <definedName name="___RJ1" localSheetId="28">#REF!</definedName>
    <definedName name="___RJ1" localSheetId="37">#REF!</definedName>
    <definedName name="___RJ1" localSheetId="55">#REF!</definedName>
    <definedName name="___RJ1">#REF!</definedName>
    <definedName name="___RK1" localSheetId="51">#REF!</definedName>
    <definedName name="___RK1" localSheetId="26">#REF!</definedName>
    <definedName name="___RK1" localSheetId="28">#REF!</definedName>
    <definedName name="___RK1" localSheetId="37">#REF!</definedName>
    <definedName name="___RK1" localSheetId="55">#REF!</definedName>
    <definedName name="___RK1">#REF!</definedName>
    <definedName name="___RL1" localSheetId="51">#REF!</definedName>
    <definedName name="___RL1" localSheetId="26">#REF!</definedName>
    <definedName name="___RL1" localSheetId="28">#REF!</definedName>
    <definedName name="___RL1" localSheetId="37">#REF!</definedName>
    <definedName name="___RL1" localSheetId="55">#REF!</definedName>
    <definedName name="___RL1">#REF!</definedName>
    <definedName name="___RM1" localSheetId="51">#REF!</definedName>
    <definedName name="___RM1" localSheetId="26">#REF!</definedName>
    <definedName name="___RM1" localSheetId="28">#REF!</definedName>
    <definedName name="___RM1" localSheetId="37">#REF!</definedName>
    <definedName name="___RM1" localSheetId="55">#REF!</definedName>
    <definedName name="___RM1">#REF!</definedName>
    <definedName name="___RN1" localSheetId="51">#REF!</definedName>
    <definedName name="___RN1" localSheetId="26">#REF!</definedName>
    <definedName name="___RN1" localSheetId="28">#REF!</definedName>
    <definedName name="___RN1" localSheetId="37">#REF!</definedName>
    <definedName name="___RN1" localSheetId="55">#REF!</definedName>
    <definedName name="___RN1">#REF!</definedName>
    <definedName name="___RO1" localSheetId="51">#REF!</definedName>
    <definedName name="___RO1" localSheetId="26">#REF!</definedName>
    <definedName name="___RO1" localSheetId="28">#REF!</definedName>
    <definedName name="___RO1" localSheetId="37">#REF!</definedName>
    <definedName name="___RO1" localSheetId="55">#REF!</definedName>
    <definedName name="___RO1">#REF!</definedName>
    <definedName name="___RP1" localSheetId="51">#REF!</definedName>
    <definedName name="___RP1" localSheetId="26">#REF!</definedName>
    <definedName name="___RP1" localSheetId="28">#REF!</definedName>
    <definedName name="___RP1" localSheetId="37">#REF!</definedName>
    <definedName name="___RP1" localSheetId="55">#REF!</definedName>
    <definedName name="___RP1">#REF!</definedName>
    <definedName name="___RQ1" localSheetId="51">#REF!</definedName>
    <definedName name="___RQ1" localSheetId="26">#REF!</definedName>
    <definedName name="___RQ1" localSheetId="28">#REF!</definedName>
    <definedName name="___RQ1" localSheetId="37">#REF!</definedName>
    <definedName name="___RQ1" localSheetId="55">#REF!</definedName>
    <definedName name="___RQ1">#REF!</definedName>
    <definedName name="___RR1" localSheetId="51">#REF!</definedName>
    <definedName name="___RR1" localSheetId="26">#REF!</definedName>
    <definedName name="___RR1" localSheetId="28">#REF!</definedName>
    <definedName name="___RR1" localSheetId="37">#REF!</definedName>
    <definedName name="___RR1" localSheetId="55">#REF!</definedName>
    <definedName name="___RR1">#REF!</definedName>
    <definedName name="___RS1" localSheetId="51">#REF!</definedName>
    <definedName name="___RS1" localSheetId="26">#REF!</definedName>
    <definedName name="___RS1" localSheetId="28">#REF!</definedName>
    <definedName name="___RS1" localSheetId="37">#REF!</definedName>
    <definedName name="___RS1" localSheetId="55">#REF!</definedName>
    <definedName name="___RS1">#REF!</definedName>
    <definedName name="___RT1" localSheetId="51">#REF!</definedName>
    <definedName name="___RT1" localSheetId="26">#REF!</definedName>
    <definedName name="___RT1" localSheetId="28">#REF!</definedName>
    <definedName name="___RT1" localSheetId="37">#REF!</definedName>
    <definedName name="___RT1" localSheetId="55">#REF!</definedName>
    <definedName name="___RT1">#REF!</definedName>
    <definedName name="___SUM1" localSheetId="21">#REF!</definedName>
    <definedName name="___SUM1" localSheetId="13">#REF!</definedName>
    <definedName name="___SUM1" localSheetId="51">#REF!</definedName>
    <definedName name="___SUM1" localSheetId="23">#REF!</definedName>
    <definedName name="___SUM1" localSheetId="11">#REF!</definedName>
    <definedName name="___SUM1" localSheetId="26">#REF!</definedName>
    <definedName name="___SUM1" localSheetId="0">#REF!</definedName>
    <definedName name="___SUM1" localSheetId="28">#REF!</definedName>
    <definedName name="___SUM1" localSheetId="50">#REF!</definedName>
    <definedName name="___SUM1" localSheetId="57">#REF!</definedName>
    <definedName name="___SUM1" localSheetId="34">#REF!</definedName>
    <definedName name="___SUM1" localSheetId="37">#REF!</definedName>
    <definedName name="___SUM1" localSheetId="56">#REF!</definedName>
    <definedName name="___SUM1" localSheetId="55">#REF!</definedName>
    <definedName name="___SUM1" localSheetId="15">#REF!</definedName>
    <definedName name="___SUM1" localSheetId="14">#REF!</definedName>
    <definedName name="___SUM1" localSheetId="16">#REF!</definedName>
    <definedName name="___SUM1" localSheetId="12">#REF!</definedName>
    <definedName name="___SUM1" localSheetId="42">#REF!</definedName>
    <definedName name="___SUM1">#REF!</definedName>
    <definedName name="___SUM10" localSheetId="21">#REF!</definedName>
    <definedName name="___SUM10" localSheetId="13">#REF!</definedName>
    <definedName name="___SUM10" localSheetId="51">#REF!</definedName>
    <definedName name="___SUM10" localSheetId="23">#REF!</definedName>
    <definedName name="___SUM10" localSheetId="11">#REF!</definedName>
    <definedName name="___SUM10" localSheetId="26">#REF!</definedName>
    <definedName name="___SUM10" localSheetId="0">#REF!</definedName>
    <definedName name="___SUM10" localSheetId="28">#REF!</definedName>
    <definedName name="___SUM10" localSheetId="50">#REF!</definedName>
    <definedName name="___SUM10" localSheetId="57">#REF!</definedName>
    <definedName name="___SUM10" localSheetId="34">#REF!</definedName>
    <definedName name="___SUM10" localSheetId="37">#REF!</definedName>
    <definedName name="___SUM10" localSheetId="56">#REF!</definedName>
    <definedName name="___SUM10" localSheetId="55">#REF!</definedName>
    <definedName name="___SUM10" localSheetId="15">#REF!</definedName>
    <definedName name="___SUM10" localSheetId="14">#REF!</definedName>
    <definedName name="___SUM10" localSheetId="16">#REF!</definedName>
    <definedName name="___SUM10" localSheetId="12">#REF!</definedName>
    <definedName name="___SUM10" localSheetId="42">#REF!</definedName>
    <definedName name="___SUM10">#REF!</definedName>
    <definedName name="___SUM11" localSheetId="21">#REF!</definedName>
    <definedName name="___SUM11" localSheetId="13">#REF!</definedName>
    <definedName name="___SUM11" localSheetId="51">#REF!</definedName>
    <definedName name="___SUM11" localSheetId="23">#REF!</definedName>
    <definedName name="___SUM11" localSheetId="11">#REF!</definedName>
    <definedName name="___SUM11" localSheetId="26">#REF!</definedName>
    <definedName name="___SUM11" localSheetId="0">#REF!</definedName>
    <definedName name="___SUM11" localSheetId="28">#REF!</definedName>
    <definedName name="___SUM11" localSheetId="50">#REF!</definedName>
    <definedName name="___SUM11" localSheetId="57">#REF!</definedName>
    <definedName name="___SUM11" localSheetId="34">#REF!</definedName>
    <definedName name="___SUM11" localSheetId="37">#REF!</definedName>
    <definedName name="___SUM11" localSheetId="56">#REF!</definedName>
    <definedName name="___SUM11" localSheetId="55">#REF!</definedName>
    <definedName name="___SUM11" localSheetId="15">#REF!</definedName>
    <definedName name="___SUM11" localSheetId="14">#REF!</definedName>
    <definedName name="___SUM11" localSheetId="16">#REF!</definedName>
    <definedName name="___SUM11" localSheetId="12">#REF!</definedName>
    <definedName name="___SUM11" localSheetId="42">#REF!</definedName>
    <definedName name="___SUM11">#REF!</definedName>
    <definedName name="___SUM12" localSheetId="21">#REF!</definedName>
    <definedName name="___SUM12" localSheetId="13">#REF!</definedName>
    <definedName name="___SUM12" localSheetId="51">#REF!</definedName>
    <definedName name="___SUM12" localSheetId="23">#REF!</definedName>
    <definedName name="___SUM12" localSheetId="11">#REF!</definedName>
    <definedName name="___SUM12" localSheetId="26">#REF!</definedName>
    <definedName name="___SUM12" localSheetId="0">#REF!</definedName>
    <definedName name="___SUM12" localSheetId="28">#REF!</definedName>
    <definedName name="___SUM12" localSheetId="50">#REF!</definedName>
    <definedName name="___SUM12" localSheetId="57">#REF!</definedName>
    <definedName name="___SUM12" localSheetId="34">#REF!</definedName>
    <definedName name="___SUM12" localSheetId="37">#REF!</definedName>
    <definedName name="___SUM12" localSheetId="56">#REF!</definedName>
    <definedName name="___SUM12" localSheetId="55">#REF!</definedName>
    <definedName name="___SUM12" localSheetId="15">#REF!</definedName>
    <definedName name="___SUM12" localSheetId="14">#REF!</definedName>
    <definedName name="___SUM12" localSheetId="16">#REF!</definedName>
    <definedName name="___SUM12" localSheetId="12">#REF!</definedName>
    <definedName name="___SUM12" localSheetId="42">#REF!</definedName>
    <definedName name="___SUM12">#REF!</definedName>
    <definedName name="___SUM2" localSheetId="21">#REF!</definedName>
    <definedName name="___SUM2" localSheetId="13">#REF!</definedName>
    <definedName name="___SUM2" localSheetId="51">#REF!</definedName>
    <definedName name="___SUM2" localSheetId="23">#REF!</definedName>
    <definedName name="___SUM2" localSheetId="11">#REF!</definedName>
    <definedName name="___SUM2" localSheetId="26">#REF!</definedName>
    <definedName name="___SUM2" localSheetId="0">#REF!</definedName>
    <definedName name="___SUM2" localSheetId="28">#REF!</definedName>
    <definedName name="___SUM2" localSheetId="50">#REF!</definedName>
    <definedName name="___SUM2" localSheetId="57">#REF!</definedName>
    <definedName name="___SUM2" localSheetId="34">#REF!</definedName>
    <definedName name="___SUM2" localSheetId="37">#REF!</definedName>
    <definedName name="___SUM2" localSheetId="56">#REF!</definedName>
    <definedName name="___SUM2" localSheetId="55">#REF!</definedName>
    <definedName name="___SUM2" localSheetId="15">#REF!</definedName>
    <definedName name="___SUM2" localSheetId="14">#REF!</definedName>
    <definedName name="___SUM2" localSheetId="16">#REF!</definedName>
    <definedName name="___SUM2" localSheetId="12">#REF!</definedName>
    <definedName name="___SUM2" localSheetId="42">#REF!</definedName>
    <definedName name="___SUM2">#REF!</definedName>
    <definedName name="___SUM3" localSheetId="21">#REF!</definedName>
    <definedName name="___SUM3" localSheetId="13">#REF!</definedName>
    <definedName name="___SUM3" localSheetId="51">#REF!</definedName>
    <definedName name="___SUM3" localSheetId="23">#REF!</definedName>
    <definedName name="___SUM3" localSheetId="11">#REF!</definedName>
    <definedName name="___SUM3" localSheetId="26">#REF!</definedName>
    <definedName name="___SUM3" localSheetId="0">#REF!</definedName>
    <definedName name="___SUM3" localSheetId="28">#REF!</definedName>
    <definedName name="___SUM3" localSheetId="50">#REF!</definedName>
    <definedName name="___SUM3" localSheetId="57">#REF!</definedName>
    <definedName name="___SUM3" localSheetId="34">#REF!</definedName>
    <definedName name="___SUM3" localSheetId="37">#REF!</definedName>
    <definedName name="___SUM3" localSheetId="56">#REF!</definedName>
    <definedName name="___SUM3" localSheetId="55">#REF!</definedName>
    <definedName name="___SUM3" localSheetId="15">#REF!</definedName>
    <definedName name="___SUM3" localSheetId="14">#REF!</definedName>
    <definedName name="___SUM3" localSheetId="16">#REF!</definedName>
    <definedName name="___SUM3" localSheetId="12">#REF!</definedName>
    <definedName name="___SUM3" localSheetId="42">#REF!</definedName>
    <definedName name="___SUM3">#REF!</definedName>
    <definedName name="___SUM4" localSheetId="21">#REF!</definedName>
    <definedName name="___SUM4" localSheetId="13">#REF!</definedName>
    <definedName name="___SUM4" localSheetId="51">#REF!</definedName>
    <definedName name="___SUM4" localSheetId="23">#REF!</definedName>
    <definedName name="___SUM4" localSheetId="11">#REF!</definedName>
    <definedName name="___SUM4" localSheetId="26">#REF!</definedName>
    <definedName name="___SUM4" localSheetId="0">#REF!</definedName>
    <definedName name="___SUM4" localSheetId="28">#REF!</definedName>
    <definedName name="___SUM4" localSheetId="50">#REF!</definedName>
    <definedName name="___SUM4" localSheetId="57">#REF!</definedName>
    <definedName name="___SUM4" localSheetId="34">#REF!</definedName>
    <definedName name="___SUM4" localSheetId="37">#REF!</definedName>
    <definedName name="___SUM4" localSheetId="56">#REF!</definedName>
    <definedName name="___SUM4" localSheetId="55">#REF!</definedName>
    <definedName name="___SUM4" localSheetId="15">#REF!</definedName>
    <definedName name="___SUM4" localSheetId="14">#REF!</definedName>
    <definedName name="___SUM4" localSheetId="16">#REF!</definedName>
    <definedName name="___SUM4" localSheetId="12">#REF!</definedName>
    <definedName name="___SUM4" localSheetId="42">#REF!</definedName>
    <definedName name="___SUM4">#REF!</definedName>
    <definedName name="___SUM5" localSheetId="21">#REF!</definedName>
    <definedName name="___SUM5" localSheetId="13">#REF!</definedName>
    <definedName name="___SUM5" localSheetId="51">#REF!</definedName>
    <definedName name="___SUM5" localSheetId="23">#REF!</definedName>
    <definedName name="___SUM5" localSheetId="11">#REF!</definedName>
    <definedName name="___SUM5" localSheetId="26">#REF!</definedName>
    <definedName name="___SUM5" localSheetId="0">#REF!</definedName>
    <definedName name="___SUM5" localSheetId="28">#REF!</definedName>
    <definedName name="___SUM5" localSheetId="50">#REF!</definedName>
    <definedName name="___SUM5" localSheetId="57">#REF!</definedName>
    <definedName name="___SUM5" localSheetId="34">#REF!</definedName>
    <definedName name="___SUM5" localSheetId="37">#REF!</definedName>
    <definedName name="___SUM5" localSheetId="56">#REF!</definedName>
    <definedName name="___SUM5" localSheetId="55">#REF!</definedName>
    <definedName name="___SUM5" localSheetId="15">#REF!</definedName>
    <definedName name="___SUM5" localSheetId="14">#REF!</definedName>
    <definedName name="___SUM5" localSheetId="16">#REF!</definedName>
    <definedName name="___SUM5" localSheetId="12">#REF!</definedName>
    <definedName name="___SUM5" localSheetId="42">#REF!</definedName>
    <definedName name="___SUM5">#REF!</definedName>
    <definedName name="___SUM6" localSheetId="21">#REF!</definedName>
    <definedName name="___SUM6" localSheetId="13">#REF!</definedName>
    <definedName name="___SUM6" localSheetId="51">#REF!</definedName>
    <definedName name="___SUM6" localSheetId="23">#REF!</definedName>
    <definedName name="___SUM6" localSheetId="11">#REF!</definedName>
    <definedName name="___SUM6" localSheetId="26">#REF!</definedName>
    <definedName name="___SUM6" localSheetId="0">#REF!</definedName>
    <definedName name="___SUM6" localSheetId="28">#REF!</definedName>
    <definedName name="___SUM6" localSheetId="50">#REF!</definedName>
    <definedName name="___SUM6" localSheetId="57">#REF!</definedName>
    <definedName name="___SUM6" localSheetId="34">#REF!</definedName>
    <definedName name="___SUM6" localSheetId="37">#REF!</definedName>
    <definedName name="___SUM6" localSheetId="56">#REF!</definedName>
    <definedName name="___SUM6" localSheetId="55">#REF!</definedName>
    <definedName name="___SUM6" localSheetId="15">#REF!</definedName>
    <definedName name="___SUM6" localSheetId="14">#REF!</definedName>
    <definedName name="___SUM6" localSheetId="16">#REF!</definedName>
    <definedName name="___SUM6" localSheetId="12">#REF!</definedName>
    <definedName name="___SUM6" localSheetId="42">#REF!</definedName>
    <definedName name="___SUM6">#REF!</definedName>
    <definedName name="___SUM7" localSheetId="21">#REF!</definedName>
    <definedName name="___SUM7" localSheetId="13">#REF!</definedName>
    <definedName name="___SUM7" localSheetId="51">#REF!</definedName>
    <definedName name="___SUM7" localSheetId="23">#REF!</definedName>
    <definedName name="___SUM7" localSheetId="11">#REF!</definedName>
    <definedName name="___SUM7" localSheetId="26">#REF!</definedName>
    <definedName name="___SUM7" localSheetId="0">#REF!</definedName>
    <definedName name="___SUM7" localSheetId="28">#REF!</definedName>
    <definedName name="___SUM7" localSheetId="50">#REF!</definedName>
    <definedName name="___SUM7" localSheetId="57">#REF!</definedName>
    <definedName name="___SUM7" localSheetId="34">#REF!</definedName>
    <definedName name="___SUM7" localSheetId="37">#REF!</definedName>
    <definedName name="___SUM7" localSheetId="56">#REF!</definedName>
    <definedName name="___SUM7" localSheetId="55">#REF!</definedName>
    <definedName name="___SUM7" localSheetId="15">#REF!</definedName>
    <definedName name="___SUM7" localSheetId="14">#REF!</definedName>
    <definedName name="___SUM7" localSheetId="16">#REF!</definedName>
    <definedName name="___SUM7" localSheetId="12">#REF!</definedName>
    <definedName name="___SUM7" localSheetId="42">#REF!</definedName>
    <definedName name="___SUM7">#REF!</definedName>
    <definedName name="___SUM8" localSheetId="21">#REF!</definedName>
    <definedName name="___SUM8" localSheetId="13">#REF!</definedName>
    <definedName name="___SUM8" localSheetId="51">#REF!</definedName>
    <definedName name="___SUM8" localSheetId="23">#REF!</definedName>
    <definedName name="___SUM8" localSheetId="11">#REF!</definedName>
    <definedName name="___SUM8" localSheetId="26">#REF!</definedName>
    <definedName name="___SUM8" localSheetId="0">#REF!</definedName>
    <definedName name="___SUM8" localSheetId="28">#REF!</definedName>
    <definedName name="___SUM8" localSheetId="50">#REF!</definedName>
    <definedName name="___SUM8" localSheetId="57">#REF!</definedName>
    <definedName name="___SUM8" localSheetId="34">#REF!</definedName>
    <definedName name="___SUM8" localSheetId="37">#REF!</definedName>
    <definedName name="___SUM8" localSheetId="56">#REF!</definedName>
    <definedName name="___SUM8" localSheetId="55">#REF!</definedName>
    <definedName name="___SUM8" localSheetId="15">#REF!</definedName>
    <definedName name="___SUM8" localSheetId="14">#REF!</definedName>
    <definedName name="___SUM8" localSheetId="16">#REF!</definedName>
    <definedName name="___SUM8" localSheetId="12">#REF!</definedName>
    <definedName name="___SUM8" localSheetId="42">#REF!</definedName>
    <definedName name="___SUM8">#REF!</definedName>
    <definedName name="___SUM9" localSheetId="21">#REF!</definedName>
    <definedName name="___SUM9" localSheetId="13">#REF!</definedName>
    <definedName name="___SUM9" localSheetId="51">#REF!</definedName>
    <definedName name="___SUM9" localSheetId="23">#REF!</definedName>
    <definedName name="___SUM9" localSheetId="11">#REF!</definedName>
    <definedName name="___SUM9" localSheetId="26">#REF!</definedName>
    <definedName name="___SUM9" localSheetId="0">#REF!</definedName>
    <definedName name="___SUM9" localSheetId="28">#REF!</definedName>
    <definedName name="___SUM9" localSheetId="50">#REF!</definedName>
    <definedName name="___SUM9" localSheetId="57">#REF!</definedName>
    <definedName name="___SUM9" localSheetId="34">#REF!</definedName>
    <definedName name="___SUM9" localSheetId="37">#REF!</definedName>
    <definedName name="___SUM9" localSheetId="56">#REF!</definedName>
    <definedName name="___SUM9" localSheetId="55">#REF!</definedName>
    <definedName name="___SUM9" localSheetId="15">#REF!</definedName>
    <definedName name="___SUM9" localSheetId="14">#REF!</definedName>
    <definedName name="___SUM9" localSheetId="16">#REF!</definedName>
    <definedName name="___SUM9" localSheetId="12">#REF!</definedName>
    <definedName name="___SUM9" localSheetId="42">#REF!</definedName>
    <definedName name="___SUM9">#REF!</definedName>
    <definedName name="___TB1" localSheetId="21">[39]TB!$B$7:$C$10</definedName>
    <definedName name="___TB1" localSheetId="9">[17]TB!$B$7:$C$10</definedName>
    <definedName name="___TB1" localSheetId="23">[39]TB!$B$7:$C$10</definedName>
    <definedName name="___TB1" localSheetId="10">[18]TB!$B$7:$C$10</definedName>
    <definedName name="___TB1" localSheetId="1">[18]TB!$B$7:$C$10</definedName>
    <definedName name="___TB1" localSheetId="26">[39]TB!$B$7:$C$10</definedName>
    <definedName name="___TB1" localSheetId="0">[19]TB!$B$7:$C$10</definedName>
    <definedName name="___TB1" localSheetId="3">[34]TB!$B$7:$C$10</definedName>
    <definedName name="___TB1" localSheetId="28">[39]TB!$B$7:$C$10</definedName>
    <definedName name="___TB1" localSheetId="34">[39]TB!$B$7:$C$10</definedName>
    <definedName name="___TB1" localSheetId="37">[39]TB!$B$7:$C$10</definedName>
    <definedName name="___TB1" localSheetId="6">[35]TB!$B$7:$C$10</definedName>
    <definedName name="___TB1" localSheetId="56">[34]TB!$B$7:$C$10</definedName>
    <definedName name="___TB1" localSheetId="7">[34]TB!$B$7:$C$10</definedName>
    <definedName name="___TB1" localSheetId="55">[23]TB!$B$7:$C$10</definedName>
    <definedName name="___TB1">[23]TB!$B$7:$C$10</definedName>
    <definedName name="___TB3" localSheetId="21">[39]TB!$B$30:$C$33</definedName>
    <definedName name="___TB3" localSheetId="9">[17]TB!$B$30:$C$33</definedName>
    <definedName name="___TB3" localSheetId="23">[39]TB!$B$30:$C$33</definedName>
    <definedName name="___TB3" localSheetId="10">[18]TB!$B$30:$C$33</definedName>
    <definedName name="___TB3" localSheetId="1">[18]TB!$B$30:$C$33</definedName>
    <definedName name="___TB3" localSheetId="26">[39]TB!$B$30:$C$33</definedName>
    <definedName name="___TB3" localSheetId="0">[19]TB!$B$30:$C$33</definedName>
    <definedName name="___TB3" localSheetId="3">[34]TB!$B$30:$C$33</definedName>
    <definedName name="___TB3" localSheetId="28">[39]TB!$B$30:$C$33</definedName>
    <definedName name="___TB3" localSheetId="34">[39]TB!$B$30:$C$33</definedName>
    <definedName name="___TB3" localSheetId="37">[39]TB!$B$30:$C$33</definedName>
    <definedName name="___TB3" localSheetId="6">[35]TB!$B$30:$C$33</definedName>
    <definedName name="___TB3" localSheetId="56">[34]TB!$B$30:$C$33</definedName>
    <definedName name="___TB3" localSheetId="7">[34]TB!$B$30:$C$33</definedName>
    <definedName name="___TB3" localSheetId="55">[23]TB!$B$30:$C$33</definedName>
    <definedName name="___TB3">[23]TB!$B$30:$C$33</definedName>
    <definedName name="___TP6" localSheetId="51">#REF!</definedName>
    <definedName name="___TP6" localSheetId="26">#REF!</definedName>
    <definedName name="___TP6" localSheetId="28">#REF!</definedName>
    <definedName name="___TP6" localSheetId="37">#REF!</definedName>
    <definedName name="___TP6" localSheetId="55">#REF!</definedName>
    <definedName name="___TP6">#REF!</definedName>
    <definedName name="__123Graph_A" localSheetId="9" hidden="1">[40]mob!$G$28:$G$33</definedName>
    <definedName name="__123Graph_A" hidden="1">[40]mob!$G$28:$G$33</definedName>
    <definedName name="__123Graph_B" localSheetId="9" hidden="1">[40]mob!$H$28:$H$33</definedName>
    <definedName name="__123Graph_B" hidden="1">[40]mob!$H$28:$H$33</definedName>
    <definedName name="__123Graph_C" localSheetId="51" hidden="1">'[41]aktdit(WP)'!#REF!</definedName>
    <definedName name="__123Graph_C" localSheetId="26" hidden="1">'[41]aktdit(WP)'!#REF!</definedName>
    <definedName name="__123Graph_C" localSheetId="28" hidden="1">'[41]aktdit(WP)'!#REF!</definedName>
    <definedName name="__123Graph_C" localSheetId="37" hidden="1">'[41]aktdit(WP)'!#REF!</definedName>
    <definedName name="__123Graph_C" localSheetId="55" hidden="1">'[41]aktdit(WP)'!#REF!</definedName>
    <definedName name="__123Graph_C" hidden="1">'[41]aktdit(WP)'!#REF!</definedName>
    <definedName name="__123Graph_D" localSheetId="51" hidden="1">'[41]aktdit(WP)'!#REF!</definedName>
    <definedName name="__123Graph_D" localSheetId="26" hidden="1">'[41]aktdit(WP)'!#REF!</definedName>
    <definedName name="__123Graph_D" localSheetId="28" hidden="1">'[41]aktdit(WP)'!#REF!</definedName>
    <definedName name="__123Graph_D" localSheetId="37" hidden="1">'[41]aktdit(WP)'!#REF!</definedName>
    <definedName name="__123Graph_D" localSheetId="55" hidden="1">'[41]aktdit(WP)'!#REF!</definedName>
    <definedName name="__123Graph_D" hidden="1">'[41]aktdit(WP)'!#REF!</definedName>
    <definedName name="__123Graph_E" localSheetId="51" hidden="1">'[41]aktdit(WP)'!#REF!</definedName>
    <definedName name="__123Graph_E" localSheetId="26" hidden="1">'[41]aktdit(WP)'!#REF!</definedName>
    <definedName name="__123Graph_E" localSheetId="28" hidden="1">'[41]aktdit(WP)'!#REF!</definedName>
    <definedName name="__123Graph_E" localSheetId="37" hidden="1">'[41]aktdit(WP)'!#REF!</definedName>
    <definedName name="__123Graph_E" localSheetId="55" hidden="1">'[41]aktdit(WP)'!#REF!</definedName>
    <definedName name="__123Graph_E" hidden="1">'[41]aktdit(WP)'!#REF!</definedName>
    <definedName name="__123Graph_F" localSheetId="51" hidden="1">'[41]aktdit(WP)'!#REF!</definedName>
    <definedName name="__123Graph_F" localSheetId="26" hidden="1">'[41]aktdit(WP)'!#REF!</definedName>
    <definedName name="__123Graph_F" localSheetId="28" hidden="1">'[41]aktdit(WP)'!#REF!</definedName>
    <definedName name="__123Graph_F" localSheetId="37" hidden="1">'[41]aktdit(WP)'!#REF!</definedName>
    <definedName name="__123Graph_F" localSheetId="55" hidden="1">'[41]aktdit(WP)'!#REF!</definedName>
    <definedName name="__123Graph_F" hidden="1">'[41]aktdit(WP)'!#REF!</definedName>
    <definedName name="__123Graph_X" localSheetId="9" hidden="1">[40]mob!$F$28:$F$33</definedName>
    <definedName name="__123Graph_X" hidden="1">[40]mob!$F$28:$F$33</definedName>
    <definedName name="__AST1">[4]A!$A$4:$IV$2031</definedName>
    <definedName name="__AST2" localSheetId="51">#REF!</definedName>
    <definedName name="__AST2" localSheetId="26">#REF!</definedName>
    <definedName name="__AST2" localSheetId="28">#REF!</definedName>
    <definedName name="__AST2" localSheetId="37">#REF!</definedName>
    <definedName name="__AST2" localSheetId="55">#REF!</definedName>
    <definedName name="__AST2">#REF!</definedName>
    <definedName name="__CFL1">[4]A!$A$241:$IV$2031</definedName>
    <definedName name="__CFL2" localSheetId="51">#REF!</definedName>
    <definedName name="__CFL2" localSheetId="26">#REF!</definedName>
    <definedName name="__CFL2" localSheetId="28">#REF!</definedName>
    <definedName name="__CFL2" localSheetId="37">#REF!</definedName>
    <definedName name="__CFL2" localSheetId="55">#REF!</definedName>
    <definedName name="__CFL2">#REF!</definedName>
    <definedName name="__DIV1" localSheetId="9">'[40]Kuantitas &amp; Harga'!$J$32</definedName>
    <definedName name="__DIV1">'[40]Kuantitas &amp; Harga'!$J$32</definedName>
    <definedName name="__DIV10" localSheetId="21">'[42]Kuantitas &amp; Harga'!#REF!</definedName>
    <definedName name="__DIV10" localSheetId="13">'[42]Kuantitas &amp; Harga'!#REF!</definedName>
    <definedName name="__DIV10" localSheetId="51">'[42]Kuantitas &amp; Harga'!#REF!</definedName>
    <definedName name="__DIV10" localSheetId="9">'[42]Kuantitas &amp; Harga'!#REF!</definedName>
    <definedName name="__DIV10" localSheetId="23">'[42]Kuantitas &amp; Harga'!#REF!</definedName>
    <definedName name="__DIV10" localSheetId="11">'[42]Kuantitas &amp; Harga'!#REF!</definedName>
    <definedName name="__DIV10" localSheetId="26">'[42]Kuantitas &amp; Harga'!#REF!</definedName>
    <definedName name="__DIV10" localSheetId="3">'[42]Kuantitas &amp; Harga'!#REF!</definedName>
    <definedName name="__DIV10" localSheetId="28">'[42]Kuantitas &amp; Harga'!#REF!</definedName>
    <definedName name="__DIV10" localSheetId="50">'[42]Kuantitas &amp; Harga'!#REF!</definedName>
    <definedName name="__DIV10" localSheetId="57">'[42]Kuantitas &amp; Harga'!#REF!</definedName>
    <definedName name="__DIV10" localSheetId="34">'[42]Kuantitas &amp; Harga'!#REF!</definedName>
    <definedName name="__DIV10" localSheetId="37">'[42]Kuantitas &amp; Harga'!#REF!</definedName>
    <definedName name="__DIV10" localSheetId="6">'[43]Kuantitas &amp; Harga'!#REF!</definedName>
    <definedName name="__DIV10" localSheetId="56">'[43]Kuantitas &amp; Harga'!#REF!</definedName>
    <definedName name="__DIV10" localSheetId="7">'[43]Kuantitas &amp; Harga'!#REF!</definedName>
    <definedName name="__DIV10" localSheetId="55">'[42]Kuantitas &amp; Harga'!#REF!</definedName>
    <definedName name="__DIV10" localSheetId="15">'[42]Kuantitas &amp; Harga'!#REF!</definedName>
    <definedName name="__DIV10" localSheetId="14">'[42]Kuantitas &amp; Harga'!#REF!</definedName>
    <definedName name="__DIV10" localSheetId="16">'[42]Kuantitas &amp; Harga'!#REF!</definedName>
    <definedName name="__DIV10" localSheetId="42">'[42]Kuantitas &amp; Harga'!#REF!</definedName>
    <definedName name="__DIV10">'[42]Kuantitas &amp; Harga'!#REF!</definedName>
    <definedName name="__DIV11" localSheetId="21">'[42]Kuantitas &amp; Harga'!#REF!</definedName>
    <definedName name="__DIV11" localSheetId="13">'[42]Kuantitas &amp; Harga'!#REF!</definedName>
    <definedName name="__DIV11" localSheetId="51">'[42]Kuantitas &amp; Harga'!#REF!</definedName>
    <definedName name="__DIV11" localSheetId="9">'[42]Kuantitas &amp; Harga'!#REF!</definedName>
    <definedName name="__DIV11" localSheetId="23">'[42]Kuantitas &amp; Harga'!#REF!</definedName>
    <definedName name="__DIV11" localSheetId="11">'[42]Kuantitas &amp; Harga'!#REF!</definedName>
    <definedName name="__DIV11" localSheetId="26">'[42]Kuantitas &amp; Harga'!#REF!</definedName>
    <definedName name="__DIV11" localSheetId="3">'[42]Kuantitas &amp; Harga'!#REF!</definedName>
    <definedName name="__DIV11" localSheetId="28">'[42]Kuantitas &amp; Harga'!#REF!</definedName>
    <definedName name="__DIV11" localSheetId="50">'[42]Kuantitas &amp; Harga'!#REF!</definedName>
    <definedName name="__DIV11" localSheetId="57">'[42]Kuantitas &amp; Harga'!#REF!</definedName>
    <definedName name="__DIV11" localSheetId="34">'[42]Kuantitas &amp; Harga'!#REF!</definedName>
    <definedName name="__DIV11" localSheetId="37">'[42]Kuantitas &amp; Harga'!#REF!</definedName>
    <definedName name="__DIV11" localSheetId="6">'[43]Kuantitas &amp; Harga'!#REF!</definedName>
    <definedName name="__DIV11" localSheetId="56">'[43]Kuantitas &amp; Harga'!#REF!</definedName>
    <definedName name="__DIV11" localSheetId="7">'[43]Kuantitas &amp; Harga'!#REF!</definedName>
    <definedName name="__DIV11" localSheetId="55">'[42]Kuantitas &amp; Harga'!#REF!</definedName>
    <definedName name="__DIV11" localSheetId="15">'[42]Kuantitas &amp; Harga'!#REF!</definedName>
    <definedName name="__DIV11" localSheetId="14">'[42]Kuantitas &amp; Harga'!#REF!</definedName>
    <definedName name="__DIV11" localSheetId="16">'[42]Kuantitas &amp; Harga'!#REF!</definedName>
    <definedName name="__DIV11" localSheetId="42">'[42]Kuantitas &amp; Harga'!#REF!</definedName>
    <definedName name="__DIV11">'[42]Kuantitas &amp; Harga'!#REF!</definedName>
    <definedName name="__DIV2" localSheetId="9">'[40]Kuantitas &amp; Harga'!$J$43</definedName>
    <definedName name="__DIV2">'[40]Kuantitas &amp; Harga'!$J$43</definedName>
    <definedName name="__DIV3" localSheetId="9">'[40]Kuantitas &amp; Harga'!$J$58</definedName>
    <definedName name="__DIV3">'[40]Kuantitas &amp; Harga'!$J$58</definedName>
    <definedName name="__DIV4" localSheetId="21">'[42]Kuantitas &amp; Harga'!#REF!</definedName>
    <definedName name="__DIV4" localSheetId="13">'[42]Kuantitas &amp; Harga'!#REF!</definedName>
    <definedName name="__DIV4" localSheetId="51">'[42]Kuantitas &amp; Harga'!#REF!</definedName>
    <definedName name="__DIV4" localSheetId="9">'[42]Kuantitas &amp; Harga'!#REF!</definedName>
    <definedName name="__DIV4" localSheetId="23">'[42]Kuantitas &amp; Harga'!#REF!</definedName>
    <definedName name="__DIV4" localSheetId="11">'[42]Kuantitas &amp; Harga'!#REF!</definedName>
    <definedName name="__DIV4" localSheetId="26">'[42]Kuantitas &amp; Harga'!#REF!</definedName>
    <definedName name="__DIV4" localSheetId="3">'[42]Kuantitas &amp; Harga'!#REF!</definedName>
    <definedName name="__DIV4" localSheetId="28">'[42]Kuantitas &amp; Harga'!#REF!</definedName>
    <definedName name="__DIV4" localSheetId="50">'[42]Kuantitas &amp; Harga'!#REF!</definedName>
    <definedName name="__DIV4" localSheetId="57">'[42]Kuantitas &amp; Harga'!#REF!</definedName>
    <definedName name="__DIV4" localSheetId="34">'[42]Kuantitas &amp; Harga'!#REF!</definedName>
    <definedName name="__DIV4" localSheetId="37">'[42]Kuantitas &amp; Harga'!#REF!</definedName>
    <definedName name="__DIV4" localSheetId="6">'[43]Kuantitas &amp; Harga'!#REF!</definedName>
    <definedName name="__DIV4" localSheetId="56">'[43]Kuantitas &amp; Harga'!#REF!</definedName>
    <definedName name="__DIV4" localSheetId="7">'[43]Kuantitas &amp; Harga'!#REF!</definedName>
    <definedName name="__DIV4" localSheetId="55">'[42]Kuantitas &amp; Harga'!#REF!</definedName>
    <definedName name="__DIV4" localSheetId="15">'[42]Kuantitas &amp; Harga'!#REF!</definedName>
    <definedName name="__DIV4" localSheetId="14">'[42]Kuantitas &amp; Harga'!#REF!</definedName>
    <definedName name="__DIV4" localSheetId="16">'[42]Kuantitas &amp; Harga'!#REF!</definedName>
    <definedName name="__DIV4" localSheetId="42">'[42]Kuantitas &amp; Harga'!#REF!</definedName>
    <definedName name="__DIV4">'[42]Kuantitas &amp; Harga'!#REF!</definedName>
    <definedName name="__DIV5" localSheetId="21">'[42]Kuantitas &amp; Harga'!#REF!</definedName>
    <definedName name="__DIV5" localSheetId="13">'[42]Kuantitas &amp; Harga'!#REF!</definedName>
    <definedName name="__DIV5" localSheetId="51">'[42]Kuantitas &amp; Harga'!#REF!</definedName>
    <definedName name="__DIV5" localSheetId="9">'[42]Kuantitas &amp; Harga'!#REF!</definedName>
    <definedName name="__DIV5" localSheetId="23">'[42]Kuantitas &amp; Harga'!#REF!</definedName>
    <definedName name="__DIV5" localSheetId="11">'[42]Kuantitas &amp; Harga'!#REF!</definedName>
    <definedName name="__DIV5" localSheetId="26">'[42]Kuantitas &amp; Harga'!#REF!</definedName>
    <definedName name="__DIV5" localSheetId="3">'[42]Kuantitas &amp; Harga'!#REF!</definedName>
    <definedName name="__DIV5" localSheetId="28">'[42]Kuantitas &amp; Harga'!#REF!</definedName>
    <definedName name="__DIV5" localSheetId="50">'[42]Kuantitas &amp; Harga'!#REF!</definedName>
    <definedName name="__DIV5" localSheetId="57">'[42]Kuantitas &amp; Harga'!#REF!</definedName>
    <definedName name="__DIV5" localSheetId="34">'[42]Kuantitas &amp; Harga'!#REF!</definedName>
    <definedName name="__DIV5" localSheetId="37">'[42]Kuantitas &amp; Harga'!#REF!</definedName>
    <definedName name="__DIV5" localSheetId="6">'[43]Kuantitas &amp; Harga'!#REF!</definedName>
    <definedName name="__DIV5" localSheetId="56">'[43]Kuantitas &amp; Harga'!#REF!</definedName>
    <definedName name="__DIV5" localSheetId="7">'[43]Kuantitas &amp; Harga'!#REF!</definedName>
    <definedName name="__DIV5" localSheetId="55">'[42]Kuantitas &amp; Harga'!#REF!</definedName>
    <definedName name="__DIV5" localSheetId="15">'[42]Kuantitas &amp; Harga'!#REF!</definedName>
    <definedName name="__DIV5" localSheetId="14">'[42]Kuantitas &amp; Harga'!#REF!</definedName>
    <definedName name="__DIV5" localSheetId="16">'[42]Kuantitas &amp; Harga'!#REF!</definedName>
    <definedName name="__DIV5" localSheetId="42">'[42]Kuantitas &amp; Harga'!#REF!</definedName>
    <definedName name="__DIV5">'[42]Kuantitas &amp; Harga'!#REF!</definedName>
    <definedName name="__DIV6" localSheetId="21">'[42]Kuantitas &amp; Harga'!#REF!</definedName>
    <definedName name="__DIV6" localSheetId="13">'[42]Kuantitas &amp; Harga'!#REF!</definedName>
    <definedName name="__DIV6" localSheetId="51">'[42]Kuantitas &amp; Harga'!#REF!</definedName>
    <definedName name="__DIV6" localSheetId="9">'[42]Kuantitas &amp; Harga'!#REF!</definedName>
    <definedName name="__DIV6" localSheetId="23">'[42]Kuantitas &amp; Harga'!#REF!</definedName>
    <definedName name="__DIV6" localSheetId="11">'[42]Kuantitas &amp; Harga'!#REF!</definedName>
    <definedName name="__DIV6" localSheetId="26">'[42]Kuantitas &amp; Harga'!#REF!</definedName>
    <definedName name="__DIV6" localSheetId="3">'[42]Kuantitas &amp; Harga'!#REF!</definedName>
    <definedName name="__DIV6" localSheetId="28">'[42]Kuantitas &amp; Harga'!#REF!</definedName>
    <definedName name="__DIV6" localSheetId="50">'[42]Kuantitas &amp; Harga'!#REF!</definedName>
    <definedName name="__DIV6" localSheetId="57">'[42]Kuantitas &amp; Harga'!#REF!</definedName>
    <definedName name="__DIV6" localSheetId="34">'[42]Kuantitas &amp; Harga'!#REF!</definedName>
    <definedName name="__DIV6" localSheetId="37">'[42]Kuantitas &amp; Harga'!#REF!</definedName>
    <definedName name="__DIV6" localSheetId="6">'[43]Kuantitas &amp; Harga'!#REF!</definedName>
    <definedName name="__DIV6" localSheetId="56">'[42]Kuantitas &amp; Harga'!#REF!</definedName>
    <definedName name="__DIV6" localSheetId="55">'[42]Kuantitas &amp; Harga'!#REF!</definedName>
    <definedName name="__DIV6" localSheetId="15">'[42]Kuantitas &amp; Harga'!#REF!</definedName>
    <definedName name="__DIV6" localSheetId="14">'[42]Kuantitas &amp; Harga'!#REF!</definedName>
    <definedName name="__DIV6" localSheetId="16">'[42]Kuantitas &amp; Harga'!#REF!</definedName>
    <definedName name="__DIV6" localSheetId="42">'[42]Kuantitas &amp; Harga'!#REF!</definedName>
    <definedName name="__DIV6">'[42]Kuantitas &amp; Harga'!#REF!</definedName>
    <definedName name="__DIV7" localSheetId="21">'[42]Kuantitas &amp; Harga'!#REF!</definedName>
    <definedName name="__DIV7" localSheetId="13">'[42]Kuantitas &amp; Harga'!#REF!</definedName>
    <definedName name="__DIV7" localSheetId="51">'[42]Kuantitas &amp; Harga'!#REF!</definedName>
    <definedName name="__DIV7" localSheetId="9">'[42]Kuantitas &amp; Harga'!#REF!</definedName>
    <definedName name="__DIV7" localSheetId="23">'[42]Kuantitas &amp; Harga'!#REF!</definedName>
    <definedName name="__DIV7" localSheetId="11">'[42]Kuantitas &amp; Harga'!#REF!</definedName>
    <definedName name="__DIV7" localSheetId="26">'[42]Kuantitas &amp; Harga'!#REF!</definedName>
    <definedName name="__DIV7" localSheetId="3">'[42]Kuantitas &amp; Harga'!#REF!</definedName>
    <definedName name="__DIV7" localSheetId="28">'[42]Kuantitas &amp; Harga'!#REF!</definedName>
    <definedName name="__DIV7" localSheetId="50">'[42]Kuantitas &amp; Harga'!#REF!</definedName>
    <definedName name="__DIV7" localSheetId="57">'[42]Kuantitas &amp; Harga'!#REF!</definedName>
    <definedName name="__DIV7" localSheetId="34">'[42]Kuantitas &amp; Harga'!#REF!</definedName>
    <definedName name="__DIV7" localSheetId="37">'[42]Kuantitas &amp; Harga'!#REF!</definedName>
    <definedName name="__DIV7" localSheetId="6">'[43]Kuantitas &amp; Harga'!#REF!</definedName>
    <definedName name="__DIV7" localSheetId="56">'[42]Kuantitas &amp; Harga'!#REF!</definedName>
    <definedName name="__DIV7" localSheetId="55">'[42]Kuantitas &amp; Harga'!#REF!</definedName>
    <definedName name="__DIV7" localSheetId="15">'[42]Kuantitas &amp; Harga'!#REF!</definedName>
    <definedName name="__DIV7" localSheetId="14">'[42]Kuantitas &amp; Harga'!#REF!</definedName>
    <definedName name="__DIV7" localSheetId="16">'[42]Kuantitas &amp; Harga'!#REF!</definedName>
    <definedName name="__DIV7" localSheetId="42">'[42]Kuantitas &amp; Harga'!#REF!</definedName>
    <definedName name="__DIV7">'[42]Kuantitas &amp; Harga'!#REF!</definedName>
    <definedName name="__DIV8" localSheetId="21">'[42]Kuantitas &amp; Harga'!#REF!</definedName>
    <definedName name="__DIV8" localSheetId="13">'[42]Kuantitas &amp; Harga'!#REF!</definedName>
    <definedName name="__DIV8" localSheetId="51">'[42]Kuantitas &amp; Harga'!#REF!</definedName>
    <definedName name="__DIV8" localSheetId="9">'[42]Kuantitas &amp; Harga'!#REF!</definedName>
    <definedName name="__DIV8" localSheetId="23">'[42]Kuantitas &amp; Harga'!#REF!</definedName>
    <definedName name="__DIV8" localSheetId="11">'[42]Kuantitas &amp; Harga'!#REF!</definedName>
    <definedName name="__DIV8" localSheetId="26">'[42]Kuantitas &amp; Harga'!#REF!</definedName>
    <definedName name="__DIV8" localSheetId="3">'[42]Kuantitas &amp; Harga'!#REF!</definedName>
    <definedName name="__DIV8" localSheetId="28">'[42]Kuantitas &amp; Harga'!#REF!</definedName>
    <definedName name="__DIV8" localSheetId="50">'[42]Kuantitas &amp; Harga'!#REF!</definedName>
    <definedName name="__DIV8" localSheetId="57">'[42]Kuantitas &amp; Harga'!#REF!</definedName>
    <definedName name="__DIV8" localSheetId="34">'[42]Kuantitas &amp; Harga'!#REF!</definedName>
    <definedName name="__DIV8" localSheetId="37">'[42]Kuantitas &amp; Harga'!#REF!</definedName>
    <definedName name="__DIV8" localSheetId="6">'[43]Kuantitas &amp; Harga'!#REF!</definedName>
    <definedName name="__DIV8" localSheetId="56">'[42]Kuantitas &amp; Harga'!#REF!</definedName>
    <definedName name="__DIV8" localSheetId="55">'[42]Kuantitas &amp; Harga'!#REF!</definedName>
    <definedName name="__DIV8" localSheetId="15">'[42]Kuantitas &amp; Harga'!#REF!</definedName>
    <definedName name="__DIV8" localSheetId="14">'[42]Kuantitas &amp; Harga'!#REF!</definedName>
    <definedName name="__DIV8" localSheetId="16">'[42]Kuantitas &amp; Harga'!#REF!</definedName>
    <definedName name="__DIV8" localSheetId="42">'[42]Kuantitas &amp; Harga'!#REF!</definedName>
    <definedName name="__DIV8">'[42]Kuantitas &amp; Harga'!#REF!</definedName>
    <definedName name="__DIV9" localSheetId="21">'[42]Kuantitas &amp; Harga'!#REF!</definedName>
    <definedName name="__DIV9" localSheetId="13">'[42]Kuantitas &amp; Harga'!#REF!</definedName>
    <definedName name="__DIV9" localSheetId="51">'[42]Kuantitas &amp; Harga'!#REF!</definedName>
    <definedName name="__DIV9" localSheetId="9">'[42]Kuantitas &amp; Harga'!#REF!</definedName>
    <definedName name="__DIV9" localSheetId="23">'[42]Kuantitas &amp; Harga'!#REF!</definedName>
    <definedName name="__DIV9" localSheetId="11">'[42]Kuantitas &amp; Harga'!#REF!</definedName>
    <definedName name="__DIV9" localSheetId="26">'[42]Kuantitas &amp; Harga'!#REF!</definedName>
    <definedName name="__DIV9" localSheetId="3">'[42]Kuantitas &amp; Harga'!#REF!</definedName>
    <definedName name="__DIV9" localSheetId="28">'[42]Kuantitas &amp; Harga'!#REF!</definedName>
    <definedName name="__DIV9" localSheetId="50">'[42]Kuantitas &amp; Harga'!#REF!</definedName>
    <definedName name="__DIV9" localSheetId="57">'[42]Kuantitas &amp; Harga'!#REF!</definedName>
    <definedName name="__DIV9" localSheetId="34">'[42]Kuantitas &amp; Harga'!#REF!</definedName>
    <definedName name="__DIV9" localSheetId="37">'[42]Kuantitas &amp; Harga'!#REF!</definedName>
    <definedName name="__DIV9" localSheetId="6">'[43]Kuantitas &amp; Harga'!#REF!</definedName>
    <definedName name="__DIV9" localSheetId="56">'[42]Kuantitas &amp; Harga'!#REF!</definedName>
    <definedName name="__DIV9" localSheetId="55">'[42]Kuantitas &amp; Harga'!#REF!</definedName>
    <definedName name="__DIV9" localSheetId="15">'[42]Kuantitas &amp; Harga'!#REF!</definedName>
    <definedName name="__DIV9" localSheetId="14">'[42]Kuantitas &amp; Harga'!#REF!</definedName>
    <definedName name="__DIV9" localSheetId="16">'[42]Kuantitas &amp; Harga'!#REF!</definedName>
    <definedName name="__DIV9" localSheetId="42">'[42]Kuantitas &amp; Harga'!#REF!</definedName>
    <definedName name="__DIV9">'[42]Kuantitas &amp; Harga'!#REF!</definedName>
    <definedName name="__EEE01" localSheetId="21">#REF!</definedName>
    <definedName name="__EEE01" localSheetId="51">#REF!</definedName>
    <definedName name="__EEE01" localSheetId="9">#REF!</definedName>
    <definedName name="__EEE01" localSheetId="23">#REF!</definedName>
    <definedName name="__EEE01" localSheetId="11">#REF!</definedName>
    <definedName name="__EEE01" localSheetId="26">#REF!</definedName>
    <definedName name="__EEE01" localSheetId="3">#REF!</definedName>
    <definedName name="__EEE01" localSheetId="28">#REF!</definedName>
    <definedName name="__EEE01" localSheetId="57">#REF!</definedName>
    <definedName name="__EEE01" localSheetId="34">#REF!</definedName>
    <definedName name="__EEE01" localSheetId="37">#REF!</definedName>
    <definedName name="__EEE01" localSheetId="6">#REF!</definedName>
    <definedName name="__EEE01" localSheetId="56">#REF!</definedName>
    <definedName name="__EEE01" localSheetId="7">#REF!</definedName>
    <definedName name="__EEE01" localSheetId="55">#REF!</definedName>
    <definedName name="__EEE01" localSheetId="15">#REF!</definedName>
    <definedName name="__EEE01" localSheetId="14">#REF!</definedName>
    <definedName name="__EEE01" localSheetId="16">#REF!</definedName>
    <definedName name="__EEE01">#REF!</definedName>
    <definedName name="__EEE02" localSheetId="21">#REF!</definedName>
    <definedName name="__EEE02" localSheetId="51">#REF!</definedName>
    <definedName name="__EEE02" localSheetId="9">#REF!</definedName>
    <definedName name="__EEE02" localSheetId="23">#REF!</definedName>
    <definedName name="__EEE02" localSheetId="11">#REF!</definedName>
    <definedName name="__EEE02" localSheetId="26">#REF!</definedName>
    <definedName name="__EEE02" localSheetId="3">#REF!</definedName>
    <definedName name="__EEE02" localSheetId="28">#REF!</definedName>
    <definedName name="__EEE02" localSheetId="57">#REF!</definedName>
    <definedName name="__EEE02" localSheetId="34">#REF!</definedName>
    <definedName name="__EEE02" localSheetId="37">#REF!</definedName>
    <definedName name="__EEE02" localSheetId="6">#REF!</definedName>
    <definedName name="__EEE02" localSheetId="56">#REF!</definedName>
    <definedName name="__EEE02" localSheetId="7">#REF!</definedName>
    <definedName name="__EEE02" localSheetId="55">#REF!</definedName>
    <definedName name="__EEE02" localSheetId="15">#REF!</definedName>
    <definedName name="__EEE02" localSheetId="14">#REF!</definedName>
    <definedName name="__EEE02" localSheetId="16">#REF!</definedName>
    <definedName name="__EEE02">#REF!</definedName>
    <definedName name="__EEE03" localSheetId="21">#REF!</definedName>
    <definedName name="__EEE03" localSheetId="51">#REF!</definedName>
    <definedName name="__EEE03" localSheetId="9">#REF!</definedName>
    <definedName name="__EEE03" localSheetId="23">#REF!</definedName>
    <definedName name="__EEE03" localSheetId="11">#REF!</definedName>
    <definedName name="__EEE03" localSheetId="26">#REF!</definedName>
    <definedName name="__EEE03" localSheetId="3">#REF!</definedName>
    <definedName name="__EEE03" localSheetId="28">#REF!</definedName>
    <definedName name="__EEE03" localSheetId="57">#REF!</definedName>
    <definedName name="__EEE03" localSheetId="34">#REF!</definedName>
    <definedName name="__EEE03" localSheetId="37">#REF!</definedName>
    <definedName name="__EEE03" localSheetId="6">#REF!</definedName>
    <definedName name="__EEE03" localSheetId="56">#REF!</definedName>
    <definedName name="__EEE03" localSheetId="7">#REF!</definedName>
    <definedName name="__EEE03" localSheetId="55">#REF!</definedName>
    <definedName name="__EEE03" localSheetId="15">#REF!</definedName>
    <definedName name="__EEE03" localSheetId="14">#REF!</definedName>
    <definedName name="__EEE03" localSheetId="16">#REF!</definedName>
    <definedName name="__EEE03">#REF!</definedName>
    <definedName name="__EEE04" localSheetId="21">#REF!</definedName>
    <definedName name="__EEE04" localSheetId="51">#REF!</definedName>
    <definedName name="__EEE04" localSheetId="23">#REF!</definedName>
    <definedName name="__EEE04" localSheetId="11">#REF!</definedName>
    <definedName name="__EEE04" localSheetId="26">#REF!</definedName>
    <definedName name="__EEE04" localSheetId="3">#REF!</definedName>
    <definedName name="__EEE04" localSheetId="28">#REF!</definedName>
    <definedName name="__EEE04" localSheetId="57">#REF!</definedName>
    <definedName name="__EEE04" localSheetId="34">#REF!</definedName>
    <definedName name="__EEE04" localSheetId="37">#REF!</definedName>
    <definedName name="__EEE04" localSheetId="6">#REF!</definedName>
    <definedName name="__EEE04" localSheetId="56">#REF!</definedName>
    <definedName name="__EEE04" localSheetId="7">#REF!</definedName>
    <definedName name="__EEE04" localSheetId="55">#REF!</definedName>
    <definedName name="__EEE04" localSheetId="15">#REF!</definedName>
    <definedName name="__EEE04" localSheetId="14">#REF!</definedName>
    <definedName name="__EEE04" localSheetId="16">#REF!</definedName>
    <definedName name="__EEE04">#REF!</definedName>
    <definedName name="__EEE05" localSheetId="21">#REF!</definedName>
    <definedName name="__EEE05" localSheetId="13">#REF!</definedName>
    <definedName name="__EEE05" localSheetId="51">#REF!</definedName>
    <definedName name="__EEE05" localSheetId="23">#REF!</definedName>
    <definedName name="__EEE05" localSheetId="11">#REF!</definedName>
    <definedName name="__EEE05" localSheetId="26">#REF!</definedName>
    <definedName name="__EEE05" localSheetId="3">#REF!</definedName>
    <definedName name="__EEE05" localSheetId="28">#REF!</definedName>
    <definedName name="__EEE05" localSheetId="50">#REF!</definedName>
    <definedName name="__EEE05" localSheetId="57">#REF!</definedName>
    <definedName name="__EEE05" localSheetId="34">#REF!</definedName>
    <definedName name="__EEE05" localSheetId="37">#REF!</definedName>
    <definedName name="__EEE05" localSheetId="6">#REF!</definedName>
    <definedName name="__EEE05" localSheetId="56">#REF!</definedName>
    <definedName name="__EEE05" localSheetId="7">#REF!</definedName>
    <definedName name="__EEE05" localSheetId="55">#REF!</definedName>
    <definedName name="__EEE05" localSheetId="15">#REF!</definedName>
    <definedName name="__EEE05" localSheetId="14">#REF!</definedName>
    <definedName name="__EEE05" localSheetId="16">#REF!</definedName>
    <definedName name="__EEE05" localSheetId="42">#REF!</definedName>
    <definedName name="__EEE05">#REF!</definedName>
    <definedName name="__EEE06" localSheetId="21">#REF!</definedName>
    <definedName name="__EEE06" localSheetId="13">#REF!</definedName>
    <definedName name="__EEE06" localSheetId="51">#REF!</definedName>
    <definedName name="__EEE06" localSheetId="23">#REF!</definedName>
    <definedName name="__EEE06" localSheetId="11">#REF!</definedName>
    <definedName name="__EEE06" localSheetId="26">#REF!</definedName>
    <definedName name="__EEE06" localSheetId="3">#REF!</definedName>
    <definedName name="__EEE06" localSheetId="28">#REF!</definedName>
    <definedName name="__EEE06" localSheetId="50">#REF!</definedName>
    <definedName name="__EEE06" localSheetId="57">#REF!</definedName>
    <definedName name="__EEE06" localSheetId="34">#REF!</definedName>
    <definedName name="__EEE06" localSheetId="37">#REF!</definedName>
    <definedName name="__EEE06" localSheetId="6">#REF!</definedName>
    <definedName name="__EEE06" localSheetId="56">#REF!</definedName>
    <definedName name="__EEE06" localSheetId="7">#REF!</definedName>
    <definedName name="__EEE06" localSheetId="55">#REF!</definedName>
    <definedName name="__EEE06" localSheetId="15">#REF!</definedName>
    <definedName name="__EEE06" localSheetId="14">#REF!</definedName>
    <definedName name="__EEE06" localSheetId="16">#REF!</definedName>
    <definedName name="__EEE06" localSheetId="42">#REF!</definedName>
    <definedName name="__EEE06">#REF!</definedName>
    <definedName name="__EEE07" localSheetId="21">#REF!</definedName>
    <definedName name="__EEE07" localSheetId="13">#REF!</definedName>
    <definedName name="__EEE07" localSheetId="51">#REF!</definedName>
    <definedName name="__EEE07" localSheetId="23">#REF!</definedName>
    <definedName name="__EEE07" localSheetId="11">#REF!</definedName>
    <definedName name="__EEE07" localSheetId="26">#REF!</definedName>
    <definedName name="__EEE07" localSheetId="3">#REF!</definedName>
    <definedName name="__EEE07" localSheetId="28">#REF!</definedName>
    <definedName name="__EEE07" localSheetId="50">#REF!</definedName>
    <definedName name="__EEE07" localSheetId="57">#REF!</definedName>
    <definedName name="__EEE07" localSheetId="34">#REF!</definedName>
    <definedName name="__EEE07" localSheetId="37">#REF!</definedName>
    <definedName name="__EEE07" localSheetId="6">#REF!</definedName>
    <definedName name="__EEE07" localSheetId="56">#REF!</definedName>
    <definedName name="__EEE07" localSheetId="7">#REF!</definedName>
    <definedName name="__EEE07" localSheetId="55">#REF!</definedName>
    <definedName name="__EEE07" localSheetId="15">#REF!</definedName>
    <definedName name="__EEE07" localSheetId="14">#REF!</definedName>
    <definedName name="__EEE07" localSheetId="16">#REF!</definedName>
    <definedName name="__EEE07" localSheetId="42">#REF!</definedName>
    <definedName name="__EEE07">#REF!</definedName>
    <definedName name="__EEE08" localSheetId="21">#REF!</definedName>
    <definedName name="__EEE08" localSheetId="13">#REF!</definedName>
    <definedName name="__EEE08" localSheetId="51">#REF!</definedName>
    <definedName name="__EEE08" localSheetId="23">#REF!</definedName>
    <definedName name="__EEE08" localSheetId="11">#REF!</definedName>
    <definedName name="__EEE08" localSheetId="26">#REF!</definedName>
    <definedName name="__EEE08" localSheetId="3">#REF!</definedName>
    <definedName name="__EEE08" localSheetId="28">#REF!</definedName>
    <definedName name="__EEE08" localSheetId="50">#REF!</definedName>
    <definedName name="__EEE08" localSheetId="57">#REF!</definedName>
    <definedName name="__EEE08" localSheetId="34">#REF!</definedName>
    <definedName name="__EEE08" localSheetId="37">#REF!</definedName>
    <definedName name="__EEE08" localSheetId="6">#REF!</definedName>
    <definedName name="__EEE08" localSheetId="56">#REF!</definedName>
    <definedName name="__EEE08" localSheetId="7">#REF!</definedName>
    <definedName name="__EEE08" localSheetId="55">#REF!</definedName>
    <definedName name="__EEE08" localSheetId="15">#REF!</definedName>
    <definedName name="__EEE08" localSheetId="14">#REF!</definedName>
    <definedName name="__EEE08" localSheetId="16">#REF!</definedName>
    <definedName name="__EEE08" localSheetId="42">#REF!</definedName>
    <definedName name="__EEE08">#REF!</definedName>
    <definedName name="__EEE09" localSheetId="21">#REF!</definedName>
    <definedName name="__EEE09" localSheetId="13">#REF!</definedName>
    <definedName name="__EEE09" localSheetId="51">#REF!</definedName>
    <definedName name="__EEE09" localSheetId="23">#REF!</definedName>
    <definedName name="__EEE09" localSheetId="11">#REF!</definedName>
    <definedName name="__EEE09" localSheetId="26">#REF!</definedName>
    <definedName name="__EEE09" localSheetId="3">#REF!</definedName>
    <definedName name="__EEE09" localSheetId="28">#REF!</definedName>
    <definedName name="__EEE09" localSheetId="50">#REF!</definedName>
    <definedName name="__EEE09" localSheetId="57">#REF!</definedName>
    <definedName name="__EEE09" localSheetId="34">#REF!</definedName>
    <definedName name="__EEE09" localSheetId="37">#REF!</definedName>
    <definedName name="__EEE09" localSheetId="6">#REF!</definedName>
    <definedName name="__EEE09" localSheetId="56">#REF!</definedName>
    <definedName name="__EEE09" localSheetId="7">#REF!</definedName>
    <definedName name="__EEE09" localSheetId="55">#REF!</definedName>
    <definedName name="__EEE09" localSheetId="15">#REF!</definedName>
    <definedName name="__EEE09" localSheetId="14">#REF!</definedName>
    <definedName name="__EEE09" localSheetId="16">#REF!</definedName>
    <definedName name="__EEE09" localSheetId="42">#REF!</definedName>
    <definedName name="__EEE09">#REF!</definedName>
    <definedName name="__EEE10" localSheetId="21">#REF!</definedName>
    <definedName name="__EEE10" localSheetId="13">#REF!</definedName>
    <definedName name="__EEE10" localSheetId="51">#REF!</definedName>
    <definedName name="__EEE10" localSheetId="23">#REF!</definedName>
    <definedName name="__EEE10" localSheetId="11">#REF!</definedName>
    <definedName name="__EEE10" localSheetId="26">#REF!</definedName>
    <definedName name="__EEE10" localSheetId="3">#REF!</definedName>
    <definedName name="__EEE10" localSheetId="28">#REF!</definedName>
    <definedName name="__EEE10" localSheetId="50">#REF!</definedName>
    <definedName name="__EEE10" localSheetId="57">#REF!</definedName>
    <definedName name="__EEE10" localSheetId="34">#REF!</definedName>
    <definedName name="__EEE10" localSheetId="37">#REF!</definedName>
    <definedName name="__EEE10" localSheetId="6">#REF!</definedName>
    <definedName name="__EEE10" localSheetId="56">#REF!</definedName>
    <definedName name="__EEE10" localSheetId="7">#REF!</definedName>
    <definedName name="__EEE10" localSheetId="55">#REF!</definedName>
    <definedName name="__EEE10" localSheetId="15">#REF!</definedName>
    <definedName name="__EEE10" localSheetId="14">#REF!</definedName>
    <definedName name="__EEE10" localSheetId="16">#REF!</definedName>
    <definedName name="__EEE10" localSheetId="42">#REF!</definedName>
    <definedName name="__EEE10">#REF!</definedName>
    <definedName name="__EEE11" localSheetId="21">#REF!</definedName>
    <definedName name="__EEE11" localSheetId="13">#REF!</definedName>
    <definedName name="__EEE11" localSheetId="51">#REF!</definedName>
    <definedName name="__EEE11" localSheetId="23">#REF!</definedName>
    <definedName name="__EEE11" localSheetId="11">#REF!</definedName>
    <definedName name="__EEE11" localSheetId="26">#REF!</definedName>
    <definedName name="__EEE11" localSheetId="3">#REF!</definedName>
    <definedName name="__EEE11" localSheetId="28">#REF!</definedName>
    <definedName name="__EEE11" localSheetId="50">#REF!</definedName>
    <definedName name="__EEE11" localSheetId="57">#REF!</definedName>
    <definedName name="__EEE11" localSheetId="34">#REF!</definedName>
    <definedName name="__EEE11" localSheetId="37">#REF!</definedName>
    <definedName name="__EEE11" localSheetId="6">#REF!</definedName>
    <definedName name="__EEE11" localSheetId="56">#REF!</definedName>
    <definedName name="__EEE11" localSheetId="7">#REF!</definedName>
    <definedName name="__EEE11" localSheetId="55">#REF!</definedName>
    <definedName name="__EEE11" localSheetId="15">#REF!</definedName>
    <definedName name="__EEE11" localSheetId="14">#REF!</definedName>
    <definedName name="__EEE11" localSheetId="16">#REF!</definedName>
    <definedName name="__EEE11" localSheetId="42">#REF!</definedName>
    <definedName name="__EEE11">#REF!</definedName>
    <definedName name="__EEE12" localSheetId="21">#REF!</definedName>
    <definedName name="__EEE12" localSheetId="13">#REF!</definedName>
    <definedName name="__EEE12" localSheetId="51">#REF!</definedName>
    <definedName name="__EEE12" localSheetId="23">#REF!</definedName>
    <definedName name="__EEE12" localSheetId="11">#REF!</definedName>
    <definedName name="__EEE12" localSheetId="26">#REF!</definedName>
    <definedName name="__EEE12" localSheetId="3">#REF!</definedName>
    <definedName name="__EEE12" localSheetId="28">#REF!</definedName>
    <definedName name="__EEE12" localSheetId="50">#REF!</definedName>
    <definedName name="__EEE12" localSheetId="57">#REF!</definedName>
    <definedName name="__EEE12" localSheetId="34">#REF!</definedName>
    <definedName name="__EEE12" localSheetId="37">#REF!</definedName>
    <definedName name="__EEE12" localSheetId="6">#REF!</definedName>
    <definedName name="__EEE12" localSheetId="56">#REF!</definedName>
    <definedName name="__EEE12" localSheetId="7">#REF!</definedName>
    <definedName name="__EEE12" localSheetId="55">#REF!</definedName>
    <definedName name="__EEE12" localSheetId="15">#REF!</definedName>
    <definedName name="__EEE12" localSheetId="14">#REF!</definedName>
    <definedName name="__EEE12" localSheetId="16">#REF!</definedName>
    <definedName name="__EEE12" localSheetId="42">#REF!</definedName>
    <definedName name="__EEE12">#REF!</definedName>
    <definedName name="__EEE13" localSheetId="21">#REF!</definedName>
    <definedName name="__EEE13" localSheetId="13">#REF!</definedName>
    <definedName name="__EEE13" localSheetId="51">#REF!</definedName>
    <definedName name="__EEE13" localSheetId="23">#REF!</definedName>
    <definedName name="__EEE13" localSheetId="11">#REF!</definedName>
    <definedName name="__EEE13" localSheetId="26">#REF!</definedName>
    <definedName name="__EEE13" localSheetId="3">#REF!</definedName>
    <definedName name="__EEE13" localSheetId="28">#REF!</definedName>
    <definedName name="__EEE13" localSheetId="50">#REF!</definedName>
    <definedName name="__EEE13" localSheetId="57">#REF!</definedName>
    <definedName name="__EEE13" localSheetId="34">#REF!</definedName>
    <definedName name="__EEE13" localSheetId="37">#REF!</definedName>
    <definedName name="__EEE13" localSheetId="6">#REF!</definedName>
    <definedName name="__EEE13" localSheetId="56">#REF!</definedName>
    <definedName name="__EEE13" localSheetId="7">#REF!</definedName>
    <definedName name="__EEE13" localSheetId="55">#REF!</definedName>
    <definedName name="__EEE13" localSheetId="15">#REF!</definedName>
    <definedName name="__EEE13" localSheetId="14">#REF!</definedName>
    <definedName name="__EEE13" localSheetId="16">#REF!</definedName>
    <definedName name="__EEE13" localSheetId="42">#REF!</definedName>
    <definedName name="__EEE13">#REF!</definedName>
    <definedName name="__EEE14" localSheetId="21">#REF!</definedName>
    <definedName name="__EEE14" localSheetId="13">#REF!</definedName>
    <definedName name="__EEE14" localSheetId="51">#REF!</definedName>
    <definedName name="__EEE14" localSheetId="23">#REF!</definedName>
    <definedName name="__EEE14" localSheetId="11">#REF!</definedName>
    <definedName name="__EEE14" localSheetId="26">#REF!</definedName>
    <definedName name="__EEE14" localSheetId="3">#REF!</definedName>
    <definedName name="__EEE14" localSheetId="28">#REF!</definedName>
    <definedName name="__EEE14" localSheetId="50">#REF!</definedName>
    <definedName name="__EEE14" localSheetId="57">#REF!</definedName>
    <definedName name="__EEE14" localSheetId="34">#REF!</definedName>
    <definedName name="__EEE14" localSheetId="37">#REF!</definedName>
    <definedName name="__EEE14" localSheetId="6">#REF!</definedName>
    <definedName name="__EEE14" localSheetId="56">#REF!</definedName>
    <definedName name="__EEE14" localSheetId="7">#REF!</definedName>
    <definedName name="__EEE14" localSheetId="55">#REF!</definedName>
    <definedName name="__EEE14" localSheetId="15">#REF!</definedName>
    <definedName name="__EEE14" localSheetId="14">#REF!</definedName>
    <definedName name="__EEE14" localSheetId="16">#REF!</definedName>
    <definedName name="__EEE14" localSheetId="42">#REF!</definedName>
    <definedName name="__EEE14">#REF!</definedName>
    <definedName name="__EEE15" localSheetId="21">#REF!</definedName>
    <definedName name="__EEE15" localSheetId="13">#REF!</definedName>
    <definedName name="__EEE15" localSheetId="51">#REF!</definedName>
    <definedName name="__EEE15" localSheetId="23">#REF!</definedName>
    <definedName name="__EEE15" localSheetId="11">#REF!</definedName>
    <definedName name="__EEE15" localSheetId="26">#REF!</definedName>
    <definedName name="__EEE15" localSheetId="3">#REF!</definedName>
    <definedName name="__EEE15" localSheetId="28">#REF!</definedName>
    <definedName name="__EEE15" localSheetId="50">#REF!</definedName>
    <definedName name="__EEE15" localSheetId="57">#REF!</definedName>
    <definedName name="__EEE15" localSheetId="34">#REF!</definedName>
    <definedName name="__EEE15" localSheetId="37">#REF!</definedName>
    <definedName name="__EEE15" localSheetId="6">#REF!</definedName>
    <definedName name="__EEE15" localSheetId="56">#REF!</definedName>
    <definedName name="__EEE15" localSheetId="7">#REF!</definedName>
    <definedName name="__EEE15" localSheetId="55">#REF!</definedName>
    <definedName name="__EEE15" localSheetId="15">#REF!</definedName>
    <definedName name="__EEE15" localSheetId="14">#REF!</definedName>
    <definedName name="__EEE15" localSheetId="16">#REF!</definedName>
    <definedName name="__EEE15" localSheetId="42">#REF!</definedName>
    <definedName name="__EEE15">#REF!</definedName>
    <definedName name="__EEE16" localSheetId="21">#REF!</definedName>
    <definedName name="__EEE16" localSheetId="13">#REF!</definedName>
    <definedName name="__EEE16" localSheetId="51">#REF!</definedName>
    <definedName name="__EEE16" localSheetId="23">#REF!</definedName>
    <definedName name="__EEE16" localSheetId="11">#REF!</definedName>
    <definedName name="__EEE16" localSheetId="26">#REF!</definedName>
    <definedName name="__EEE16" localSheetId="3">#REF!</definedName>
    <definedName name="__EEE16" localSheetId="28">#REF!</definedName>
    <definedName name="__EEE16" localSheetId="50">#REF!</definedName>
    <definedName name="__EEE16" localSheetId="57">#REF!</definedName>
    <definedName name="__EEE16" localSheetId="34">#REF!</definedName>
    <definedName name="__EEE16" localSheetId="37">#REF!</definedName>
    <definedName name="__EEE16" localSheetId="6">#REF!</definedName>
    <definedName name="__EEE16" localSheetId="56">#REF!</definedName>
    <definedName name="__EEE16" localSheetId="7">#REF!</definedName>
    <definedName name="__EEE16" localSheetId="55">#REF!</definedName>
    <definedName name="__EEE16" localSheetId="15">#REF!</definedName>
    <definedName name="__EEE16" localSheetId="14">#REF!</definedName>
    <definedName name="__EEE16" localSheetId="16">#REF!</definedName>
    <definedName name="__EEE16" localSheetId="42">#REF!</definedName>
    <definedName name="__EEE16">#REF!</definedName>
    <definedName name="__EEE17" localSheetId="21">#REF!</definedName>
    <definedName name="__EEE17" localSheetId="13">#REF!</definedName>
    <definedName name="__EEE17" localSheetId="51">#REF!</definedName>
    <definedName name="__EEE17" localSheetId="23">#REF!</definedName>
    <definedName name="__EEE17" localSheetId="11">#REF!</definedName>
    <definedName name="__EEE17" localSheetId="26">#REF!</definedName>
    <definedName name="__EEE17" localSheetId="3">#REF!</definedName>
    <definedName name="__EEE17" localSheetId="28">#REF!</definedName>
    <definedName name="__EEE17" localSheetId="50">#REF!</definedName>
    <definedName name="__EEE17" localSheetId="57">#REF!</definedName>
    <definedName name="__EEE17" localSheetId="34">#REF!</definedName>
    <definedName name="__EEE17" localSheetId="37">#REF!</definedName>
    <definedName name="__EEE17" localSheetId="6">#REF!</definedName>
    <definedName name="__EEE17" localSheetId="56">#REF!</definedName>
    <definedName name="__EEE17" localSheetId="7">#REF!</definedName>
    <definedName name="__EEE17" localSheetId="55">#REF!</definedName>
    <definedName name="__EEE17" localSheetId="15">#REF!</definedName>
    <definedName name="__EEE17" localSheetId="14">#REF!</definedName>
    <definedName name="__EEE17" localSheetId="16">#REF!</definedName>
    <definedName name="__EEE17" localSheetId="42">#REF!</definedName>
    <definedName name="__EEE17">#REF!</definedName>
    <definedName name="__EEE18" localSheetId="21">#REF!</definedName>
    <definedName name="__EEE18" localSheetId="13">#REF!</definedName>
    <definedName name="__EEE18" localSheetId="51">#REF!</definedName>
    <definedName name="__EEE18" localSheetId="23">#REF!</definedName>
    <definedName name="__EEE18" localSheetId="11">#REF!</definedName>
    <definedName name="__EEE18" localSheetId="26">#REF!</definedName>
    <definedName name="__EEE18" localSheetId="3">#REF!</definedName>
    <definedName name="__EEE18" localSheetId="28">#REF!</definedName>
    <definedName name="__EEE18" localSheetId="50">#REF!</definedName>
    <definedName name="__EEE18" localSheetId="57">#REF!</definedName>
    <definedName name="__EEE18" localSheetId="34">#REF!</definedName>
    <definedName name="__EEE18" localSheetId="37">#REF!</definedName>
    <definedName name="__EEE18" localSheetId="6">#REF!</definedName>
    <definedName name="__EEE18" localSheetId="56">#REF!</definedName>
    <definedName name="__EEE18" localSheetId="7">#REF!</definedName>
    <definedName name="__EEE18" localSheetId="55">#REF!</definedName>
    <definedName name="__EEE18" localSheetId="15">#REF!</definedName>
    <definedName name="__EEE18" localSheetId="14">#REF!</definedName>
    <definedName name="__EEE18" localSheetId="16">#REF!</definedName>
    <definedName name="__EEE18" localSheetId="42">#REF!</definedName>
    <definedName name="__EEE18">#REF!</definedName>
    <definedName name="__EEE19" localSheetId="21">#REF!</definedName>
    <definedName name="__EEE19" localSheetId="13">#REF!</definedName>
    <definedName name="__EEE19" localSheetId="51">#REF!</definedName>
    <definedName name="__EEE19" localSheetId="23">#REF!</definedName>
    <definedName name="__EEE19" localSheetId="11">#REF!</definedName>
    <definedName name="__EEE19" localSheetId="26">#REF!</definedName>
    <definedName name="__EEE19" localSheetId="3">#REF!</definedName>
    <definedName name="__EEE19" localSheetId="28">#REF!</definedName>
    <definedName name="__EEE19" localSheetId="50">#REF!</definedName>
    <definedName name="__EEE19" localSheetId="57">#REF!</definedName>
    <definedName name="__EEE19" localSheetId="34">#REF!</definedName>
    <definedName name="__EEE19" localSheetId="37">#REF!</definedName>
    <definedName name="__EEE19" localSheetId="6">#REF!</definedName>
    <definedName name="__EEE19" localSheetId="56">#REF!</definedName>
    <definedName name="__EEE19" localSheetId="7">#REF!</definedName>
    <definedName name="__EEE19" localSheetId="55">#REF!</definedName>
    <definedName name="__EEE19" localSheetId="15">#REF!</definedName>
    <definedName name="__EEE19" localSheetId="14">#REF!</definedName>
    <definedName name="__EEE19" localSheetId="16">#REF!</definedName>
    <definedName name="__EEE19" localSheetId="42">#REF!</definedName>
    <definedName name="__EEE19">#REF!</definedName>
    <definedName name="__EEE20" localSheetId="21">#REF!</definedName>
    <definedName name="__EEE20" localSheetId="13">#REF!</definedName>
    <definedName name="__EEE20" localSheetId="51">#REF!</definedName>
    <definedName name="__EEE20" localSheetId="23">#REF!</definedName>
    <definedName name="__EEE20" localSheetId="11">#REF!</definedName>
    <definedName name="__EEE20" localSheetId="26">#REF!</definedName>
    <definedName name="__EEE20" localSheetId="3">#REF!</definedName>
    <definedName name="__EEE20" localSheetId="28">#REF!</definedName>
    <definedName name="__EEE20" localSheetId="50">#REF!</definedName>
    <definedName name="__EEE20" localSheetId="57">#REF!</definedName>
    <definedName name="__EEE20" localSheetId="34">#REF!</definedName>
    <definedName name="__EEE20" localSheetId="37">#REF!</definedName>
    <definedName name="__EEE20" localSheetId="6">#REF!</definedName>
    <definedName name="__EEE20" localSheetId="56">#REF!</definedName>
    <definedName name="__EEE20" localSheetId="7">#REF!</definedName>
    <definedName name="__EEE20" localSheetId="55">#REF!</definedName>
    <definedName name="__EEE20" localSheetId="15">#REF!</definedName>
    <definedName name="__EEE20" localSheetId="14">#REF!</definedName>
    <definedName name="__EEE20" localSheetId="16">#REF!</definedName>
    <definedName name="__EEE20" localSheetId="42">#REF!</definedName>
    <definedName name="__EEE20">#REF!</definedName>
    <definedName name="__EEE21" localSheetId="21">#REF!</definedName>
    <definedName name="__EEE21" localSheetId="13">#REF!</definedName>
    <definedName name="__EEE21" localSheetId="51">#REF!</definedName>
    <definedName name="__EEE21" localSheetId="23">#REF!</definedName>
    <definedName name="__EEE21" localSheetId="11">#REF!</definedName>
    <definedName name="__EEE21" localSheetId="26">#REF!</definedName>
    <definedName name="__EEE21" localSheetId="3">#REF!</definedName>
    <definedName name="__EEE21" localSheetId="28">#REF!</definedName>
    <definedName name="__EEE21" localSheetId="50">#REF!</definedName>
    <definedName name="__EEE21" localSheetId="57">#REF!</definedName>
    <definedName name="__EEE21" localSheetId="34">#REF!</definedName>
    <definedName name="__EEE21" localSheetId="37">#REF!</definedName>
    <definedName name="__EEE21" localSheetId="6">#REF!</definedName>
    <definedName name="__EEE21" localSheetId="56">#REF!</definedName>
    <definedName name="__EEE21" localSheetId="7">#REF!</definedName>
    <definedName name="__EEE21" localSheetId="55">#REF!</definedName>
    <definedName name="__EEE21" localSheetId="15">#REF!</definedName>
    <definedName name="__EEE21" localSheetId="14">#REF!</definedName>
    <definedName name="__EEE21" localSheetId="16">#REF!</definedName>
    <definedName name="__EEE21" localSheetId="42">#REF!</definedName>
    <definedName name="__EEE21">#REF!</definedName>
    <definedName name="__EEE22" localSheetId="21">#REF!</definedName>
    <definedName name="__EEE22" localSheetId="13">#REF!</definedName>
    <definedName name="__EEE22" localSheetId="51">#REF!</definedName>
    <definedName name="__EEE22" localSheetId="23">#REF!</definedName>
    <definedName name="__EEE22" localSheetId="11">#REF!</definedName>
    <definedName name="__EEE22" localSheetId="26">#REF!</definedName>
    <definedName name="__EEE22" localSheetId="3">#REF!</definedName>
    <definedName name="__EEE22" localSheetId="28">#REF!</definedName>
    <definedName name="__EEE22" localSheetId="50">#REF!</definedName>
    <definedName name="__EEE22" localSheetId="57">#REF!</definedName>
    <definedName name="__EEE22" localSheetId="34">#REF!</definedName>
    <definedName name="__EEE22" localSheetId="37">#REF!</definedName>
    <definedName name="__EEE22" localSheetId="6">#REF!</definedName>
    <definedName name="__EEE22" localSheetId="56">#REF!</definedName>
    <definedName name="__EEE22" localSheetId="7">#REF!</definedName>
    <definedName name="__EEE22" localSheetId="55">#REF!</definedName>
    <definedName name="__EEE22" localSheetId="15">#REF!</definedName>
    <definedName name="__EEE22" localSheetId="14">#REF!</definedName>
    <definedName name="__EEE22" localSheetId="16">#REF!</definedName>
    <definedName name="__EEE22" localSheetId="42">#REF!</definedName>
    <definedName name="__EEE22">#REF!</definedName>
    <definedName name="__EEE23" localSheetId="21">#REF!</definedName>
    <definedName name="__EEE23" localSheetId="13">#REF!</definedName>
    <definedName name="__EEE23" localSheetId="51">#REF!</definedName>
    <definedName name="__EEE23" localSheetId="23">#REF!</definedName>
    <definedName name="__EEE23" localSheetId="11">#REF!</definedName>
    <definedName name="__EEE23" localSheetId="26">#REF!</definedName>
    <definedName name="__EEE23" localSheetId="3">#REF!</definedName>
    <definedName name="__EEE23" localSheetId="28">#REF!</definedName>
    <definedName name="__EEE23" localSheetId="50">#REF!</definedName>
    <definedName name="__EEE23" localSheetId="57">#REF!</definedName>
    <definedName name="__EEE23" localSheetId="34">#REF!</definedName>
    <definedName name="__EEE23" localSheetId="37">#REF!</definedName>
    <definedName name="__EEE23" localSheetId="6">#REF!</definedName>
    <definedName name="__EEE23" localSheetId="56">#REF!</definedName>
    <definedName name="__EEE23" localSheetId="7">#REF!</definedName>
    <definedName name="__EEE23" localSheetId="55">#REF!</definedName>
    <definedName name="__EEE23" localSheetId="15">#REF!</definedName>
    <definedName name="__EEE23" localSheetId="14">#REF!</definedName>
    <definedName name="__EEE23" localSheetId="16">#REF!</definedName>
    <definedName name="__EEE23" localSheetId="42">#REF!</definedName>
    <definedName name="__EEE23">#REF!</definedName>
    <definedName name="__EEE24" localSheetId="21">#REF!</definedName>
    <definedName name="__EEE24" localSheetId="13">#REF!</definedName>
    <definedName name="__EEE24" localSheetId="51">#REF!</definedName>
    <definedName name="__EEE24" localSheetId="23">#REF!</definedName>
    <definedName name="__EEE24" localSheetId="11">#REF!</definedName>
    <definedName name="__EEE24" localSheetId="26">#REF!</definedName>
    <definedName name="__EEE24" localSheetId="3">#REF!</definedName>
    <definedName name="__EEE24" localSheetId="28">#REF!</definedName>
    <definedName name="__EEE24" localSheetId="50">#REF!</definedName>
    <definedName name="__EEE24" localSheetId="57">#REF!</definedName>
    <definedName name="__EEE24" localSheetId="34">#REF!</definedName>
    <definedName name="__EEE24" localSheetId="37">#REF!</definedName>
    <definedName name="__EEE24" localSheetId="6">#REF!</definedName>
    <definedName name="__EEE24" localSheetId="56">#REF!</definedName>
    <definedName name="__EEE24" localSheetId="7">#REF!</definedName>
    <definedName name="__EEE24" localSheetId="55">#REF!</definedName>
    <definedName name="__EEE24" localSheetId="15">#REF!</definedName>
    <definedName name="__EEE24" localSheetId="14">#REF!</definedName>
    <definedName name="__EEE24" localSheetId="16">#REF!</definedName>
    <definedName name="__EEE24" localSheetId="42">#REF!</definedName>
    <definedName name="__EEE24">#REF!</definedName>
    <definedName name="__EEE25" localSheetId="21">#REF!</definedName>
    <definedName name="__EEE25" localSheetId="13">#REF!</definedName>
    <definedName name="__EEE25" localSheetId="51">#REF!</definedName>
    <definedName name="__EEE25" localSheetId="23">#REF!</definedName>
    <definedName name="__EEE25" localSheetId="11">#REF!</definedName>
    <definedName name="__EEE25" localSheetId="26">#REF!</definedName>
    <definedName name="__EEE25" localSheetId="3">#REF!</definedName>
    <definedName name="__EEE25" localSheetId="28">#REF!</definedName>
    <definedName name="__EEE25" localSheetId="50">#REF!</definedName>
    <definedName name="__EEE25" localSheetId="57">#REF!</definedName>
    <definedName name="__EEE25" localSheetId="34">#REF!</definedName>
    <definedName name="__EEE25" localSheetId="37">#REF!</definedName>
    <definedName name="__EEE25" localSheetId="6">#REF!</definedName>
    <definedName name="__EEE25" localSheetId="56">#REF!</definedName>
    <definedName name="__EEE25" localSheetId="7">#REF!</definedName>
    <definedName name="__EEE25" localSheetId="55">#REF!</definedName>
    <definedName name="__EEE25" localSheetId="15">#REF!</definedName>
    <definedName name="__EEE25" localSheetId="14">#REF!</definedName>
    <definedName name="__EEE25" localSheetId="16">#REF!</definedName>
    <definedName name="__EEE25" localSheetId="42">#REF!</definedName>
    <definedName name="__EEE25">#REF!</definedName>
    <definedName name="__EEE26" localSheetId="21">#REF!</definedName>
    <definedName name="__EEE26" localSheetId="13">#REF!</definedName>
    <definedName name="__EEE26" localSheetId="51">#REF!</definedName>
    <definedName name="__EEE26" localSheetId="23">#REF!</definedName>
    <definedName name="__EEE26" localSheetId="11">#REF!</definedName>
    <definedName name="__EEE26" localSheetId="26">#REF!</definedName>
    <definedName name="__EEE26" localSheetId="3">#REF!</definedName>
    <definedName name="__EEE26" localSheetId="28">#REF!</definedName>
    <definedName name="__EEE26" localSheetId="50">#REF!</definedName>
    <definedName name="__EEE26" localSheetId="57">#REF!</definedName>
    <definedName name="__EEE26" localSheetId="34">#REF!</definedName>
    <definedName name="__EEE26" localSheetId="37">#REF!</definedName>
    <definedName name="__EEE26" localSheetId="6">#REF!</definedName>
    <definedName name="__EEE26" localSheetId="56">#REF!</definedName>
    <definedName name="__EEE26" localSheetId="7">#REF!</definedName>
    <definedName name="__EEE26" localSheetId="55">#REF!</definedName>
    <definedName name="__EEE26" localSheetId="15">#REF!</definedName>
    <definedName name="__EEE26" localSheetId="14">#REF!</definedName>
    <definedName name="__EEE26" localSheetId="16">#REF!</definedName>
    <definedName name="__EEE26" localSheetId="42">#REF!</definedName>
    <definedName name="__EEE26">#REF!</definedName>
    <definedName name="__EEE27" localSheetId="21">#REF!</definedName>
    <definedName name="__EEE27" localSheetId="13">#REF!</definedName>
    <definedName name="__EEE27" localSheetId="51">#REF!</definedName>
    <definedName name="__EEE27" localSheetId="23">#REF!</definedName>
    <definedName name="__EEE27" localSheetId="11">#REF!</definedName>
    <definedName name="__EEE27" localSheetId="26">#REF!</definedName>
    <definedName name="__EEE27" localSheetId="3">#REF!</definedName>
    <definedName name="__EEE27" localSheetId="28">#REF!</definedName>
    <definedName name="__EEE27" localSheetId="50">#REF!</definedName>
    <definedName name="__EEE27" localSheetId="57">#REF!</definedName>
    <definedName name="__EEE27" localSheetId="34">#REF!</definedName>
    <definedName name="__EEE27" localSheetId="37">#REF!</definedName>
    <definedName name="__EEE27" localSheetId="6">#REF!</definedName>
    <definedName name="__EEE27" localSheetId="56">#REF!</definedName>
    <definedName name="__EEE27" localSheetId="7">#REF!</definedName>
    <definedName name="__EEE27" localSheetId="55">#REF!</definedName>
    <definedName name="__EEE27" localSheetId="15">#REF!</definedName>
    <definedName name="__EEE27" localSheetId="14">#REF!</definedName>
    <definedName name="__EEE27" localSheetId="16">#REF!</definedName>
    <definedName name="__EEE27" localSheetId="42">#REF!</definedName>
    <definedName name="__EEE27">#REF!</definedName>
    <definedName name="__EEE28" localSheetId="21">#REF!</definedName>
    <definedName name="__EEE28" localSheetId="13">#REF!</definedName>
    <definedName name="__EEE28" localSheetId="51">#REF!</definedName>
    <definedName name="__EEE28" localSheetId="23">#REF!</definedName>
    <definedName name="__EEE28" localSheetId="11">#REF!</definedName>
    <definedName name="__EEE28" localSheetId="26">#REF!</definedName>
    <definedName name="__EEE28" localSheetId="3">#REF!</definedName>
    <definedName name="__EEE28" localSheetId="28">#REF!</definedName>
    <definedName name="__EEE28" localSheetId="50">#REF!</definedName>
    <definedName name="__EEE28" localSheetId="57">#REF!</definedName>
    <definedName name="__EEE28" localSheetId="34">#REF!</definedName>
    <definedName name="__EEE28" localSheetId="37">#REF!</definedName>
    <definedName name="__EEE28" localSheetId="6">#REF!</definedName>
    <definedName name="__EEE28" localSheetId="56">#REF!</definedName>
    <definedName name="__EEE28" localSheetId="7">#REF!</definedName>
    <definedName name="__EEE28" localSheetId="55">#REF!</definedName>
    <definedName name="__EEE28" localSheetId="15">#REF!</definedName>
    <definedName name="__EEE28" localSheetId="14">#REF!</definedName>
    <definedName name="__EEE28" localSheetId="16">#REF!</definedName>
    <definedName name="__EEE28" localSheetId="42">#REF!</definedName>
    <definedName name="__EEE28">#REF!</definedName>
    <definedName name="__EEE29" localSheetId="21">#REF!</definedName>
    <definedName name="__EEE29" localSheetId="13">#REF!</definedName>
    <definedName name="__EEE29" localSheetId="51">#REF!</definedName>
    <definedName name="__EEE29" localSheetId="23">#REF!</definedName>
    <definedName name="__EEE29" localSheetId="11">#REF!</definedName>
    <definedName name="__EEE29" localSheetId="26">#REF!</definedName>
    <definedName name="__EEE29" localSheetId="3">#REF!</definedName>
    <definedName name="__EEE29" localSheetId="28">#REF!</definedName>
    <definedName name="__EEE29" localSheetId="50">#REF!</definedName>
    <definedName name="__EEE29" localSheetId="57">#REF!</definedName>
    <definedName name="__EEE29" localSheetId="34">#REF!</definedName>
    <definedName name="__EEE29" localSheetId="37">#REF!</definedName>
    <definedName name="__EEE29" localSheetId="6">#REF!</definedName>
    <definedName name="__EEE29" localSheetId="56">#REF!</definedName>
    <definedName name="__EEE29" localSheetId="7">#REF!</definedName>
    <definedName name="__EEE29" localSheetId="55">#REF!</definedName>
    <definedName name="__EEE29" localSheetId="15">#REF!</definedName>
    <definedName name="__EEE29" localSheetId="14">#REF!</definedName>
    <definedName name="__EEE29" localSheetId="16">#REF!</definedName>
    <definedName name="__EEE29" localSheetId="42">#REF!</definedName>
    <definedName name="__EEE29">#REF!</definedName>
    <definedName name="__EEE30" localSheetId="21">#REF!</definedName>
    <definedName name="__EEE30" localSheetId="13">#REF!</definedName>
    <definedName name="__EEE30" localSheetId="51">#REF!</definedName>
    <definedName name="__EEE30" localSheetId="23">#REF!</definedName>
    <definedName name="__EEE30" localSheetId="11">#REF!</definedName>
    <definedName name="__EEE30" localSheetId="26">#REF!</definedName>
    <definedName name="__EEE30" localSheetId="3">#REF!</definedName>
    <definedName name="__EEE30" localSheetId="28">#REF!</definedName>
    <definedName name="__EEE30" localSheetId="50">#REF!</definedName>
    <definedName name="__EEE30" localSheetId="57">#REF!</definedName>
    <definedName name="__EEE30" localSheetId="34">#REF!</definedName>
    <definedName name="__EEE30" localSheetId="37">#REF!</definedName>
    <definedName name="__EEE30" localSheetId="6">#REF!</definedName>
    <definedName name="__EEE30" localSheetId="56">#REF!</definedName>
    <definedName name="__EEE30" localSheetId="7">#REF!</definedName>
    <definedName name="__EEE30" localSheetId="55">#REF!</definedName>
    <definedName name="__EEE30" localSheetId="15">#REF!</definedName>
    <definedName name="__EEE30" localSheetId="14">#REF!</definedName>
    <definedName name="__EEE30" localSheetId="16">#REF!</definedName>
    <definedName name="__EEE30" localSheetId="42">#REF!</definedName>
    <definedName name="__EEE30">#REF!</definedName>
    <definedName name="__EEE31" localSheetId="21">#REF!</definedName>
    <definedName name="__EEE31" localSheetId="13">#REF!</definedName>
    <definedName name="__EEE31" localSheetId="51">#REF!</definedName>
    <definedName name="__EEE31" localSheetId="23">#REF!</definedName>
    <definedName name="__EEE31" localSheetId="11">#REF!</definedName>
    <definedName name="__EEE31" localSheetId="26">#REF!</definedName>
    <definedName name="__EEE31" localSheetId="3">#REF!</definedName>
    <definedName name="__EEE31" localSheetId="28">#REF!</definedName>
    <definedName name="__EEE31" localSheetId="50">#REF!</definedName>
    <definedName name="__EEE31" localSheetId="57">#REF!</definedName>
    <definedName name="__EEE31" localSheetId="34">#REF!</definedName>
    <definedName name="__EEE31" localSheetId="37">#REF!</definedName>
    <definedName name="__EEE31" localSheetId="6">#REF!</definedName>
    <definedName name="__EEE31" localSheetId="56">#REF!</definedName>
    <definedName name="__EEE31" localSheetId="7">#REF!</definedName>
    <definedName name="__EEE31" localSheetId="55">#REF!</definedName>
    <definedName name="__EEE31" localSheetId="15">#REF!</definedName>
    <definedName name="__EEE31" localSheetId="14">#REF!</definedName>
    <definedName name="__EEE31" localSheetId="16">#REF!</definedName>
    <definedName name="__EEE31" localSheetId="42">#REF!</definedName>
    <definedName name="__EEE31">#REF!</definedName>
    <definedName name="__EEE32" localSheetId="21">#REF!</definedName>
    <definedName name="__EEE32" localSheetId="13">#REF!</definedName>
    <definedName name="__EEE32" localSheetId="51">#REF!</definedName>
    <definedName name="__EEE32" localSheetId="23">#REF!</definedName>
    <definedName name="__EEE32" localSheetId="11">#REF!</definedName>
    <definedName name="__EEE32" localSheetId="26">#REF!</definedName>
    <definedName name="__EEE32" localSheetId="3">#REF!</definedName>
    <definedName name="__EEE32" localSheetId="28">#REF!</definedName>
    <definedName name="__EEE32" localSheetId="50">#REF!</definedName>
    <definedName name="__EEE32" localSheetId="57">#REF!</definedName>
    <definedName name="__EEE32" localSheetId="34">#REF!</definedName>
    <definedName name="__EEE32" localSheetId="37">#REF!</definedName>
    <definedName name="__EEE32" localSheetId="6">#REF!</definedName>
    <definedName name="__EEE32" localSheetId="56">#REF!</definedName>
    <definedName name="__EEE32" localSheetId="7">#REF!</definedName>
    <definedName name="__EEE32" localSheetId="55">#REF!</definedName>
    <definedName name="__EEE32" localSheetId="15">#REF!</definedName>
    <definedName name="__EEE32" localSheetId="14">#REF!</definedName>
    <definedName name="__EEE32" localSheetId="16">#REF!</definedName>
    <definedName name="__EEE32" localSheetId="42">#REF!</definedName>
    <definedName name="__EEE32">#REF!</definedName>
    <definedName name="__EEE33" localSheetId="21">#REF!</definedName>
    <definedName name="__EEE33" localSheetId="13">#REF!</definedName>
    <definedName name="__EEE33" localSheetId="51">#REF!</definedName>
    <definedName name="__EEE33" localSheetId="23">#REF!</definedName>
    <definedName name="__EEE33" localSheetId="11">#REF!</definedName>
    <definedName name="__EEE33" localSheetId="26">#REF!</definedName>
    <definedName name="__EEE33" localSheetId="3">#REF!</definedName>
    <definedName name="__EEE33" localSheetId="28">#REF!</definedName>
    <definedName name="__EEE33" localSheetId="50">#REF!</definedName>
    <definedName name="__EEE33" localSheetId="57">#REF!</definedName>
    <definedName name="__EEE33" localSheetId="34">#REF!</definedName>
    <definedName name="__EEE33" localSheetId="37">#REF!</definedName>
    <definedName name="__EEE33" localSheetId="6">#REF!</definedName>
    <definedName name="__EEE33" localSheetId="56">#REF!</definedName>
    <definedName name="__EEE33" localSheetId="7">#REF!</definedName>
    <definedName name="__EEE33" localSheetId="55">#REF!</definedName>
    <definedName name="__EEE33" localSheetId="15">#REF!</definedName>
    <definedName name="__EEE33" localSheetId="14">#REF!</definedName>
    <definedName name="__EEE33" localSheetId="16">#REF!</definedName>
    <definedName name="__EEE33" localSheetId="42">#REF!</definedName>
    <definedName name="__EEE33">#REF!</definedName>
    <definedName name="__FAC1">[4]A!$A$181:$IV$2031</definedName>
    <definedName name="__FAC2" localSheetId="51">#REF!</definedName>
    <definedName name="__FAC2" localSheetId="26">#REF!</definedName>
    <definedName name="__FAC2" localSheetId="28">#REF!</definedName>
    <definedName name="__FAC2" localSheetId="37">#REF!</definedName>
    <definedName name="__FAC2" localSheetId="55">#REF!</definedName>
    <definedName name="__FAC2">#REF!</definedName>
    <definedName name="__HAL1" localSheetId="9">'[40]Kuantitas &amp; Harga'!$A$1:$L$59</definedName>
    <definedName name="__HAL1">'[40]Kuantitas &amp; Harga'!$A$1:$L$59</definedName>
    <definedName name="__HAL2" localSheetId="9">'[40]Kuantitas &amp; Harga'!$A$60:$L$60</definedName>
    <definedName name="__HAL2">'[40]Kuantitas &amp; Harga'!$A$60:$L$60</definedName>
    <definedName name="__HAL3" localSheetId="21">'[42]Kuantitas &amp; Harga'!#REF!</definedName>
    <definedName name="__HAL3" localSheetId="13">'[42]Kuantitas &amp; Harga'!#REF!</definedName>
    <definedName name="__HAL3" localSheetId="51">'[42]Kuantitas &amp; Harga'!#REF!</definedName>
    <definedName name="__HAL3" localSheetId="9">'[42]Kuantitas &amp; Harga'!#REF!</definedName>
    <definedName name="__HAL3" localSheetId="23">'[42]Kuantitas &amp; Harga'!#REF!</definedName>
    <definedName name="__HAL3" localSheetId="11">'[42]Kuantitas &amp; Harga'!#REF!</definedName>
    <definedName name="__HAL3" localSheetId="26">'[42]Kuantitas &amp; Harga'!#REF!</definedName>
    <definedName name="__HAL3" localSheetId="3">'[42]Kuantitas &amp; Harga'!#REF!</definedName>
    <definedName name="__HAL3" localSheetId="28">'[42]Kuantitas &amp; Harga'!#REF!</definedName>
    <definedName name="__HAL3" localSheetId="50">'[42]Kuantitas &amp; Harga'!#REF!</definedName>
    <definedName name="__HAL3" localSheetId="57">'[42]Kuantitas &amp; Harga'!#REF!</definedName>
    <definedName name="__HAL3" localSheetId="34">'[42]Kuantitas &amp; Harga'!#REF!</definedName>
    <definedName name="__HAL3" localSheetId="37">'[42]Kuantitas &amp; Harga'!#REF!</definedName>
    <definedName name="__HAL3" localSheetId="6">'[43]Kuantitas &amp; Harga'!#REF!</definedName>
    <definedName name="__HAL3" localSheetId="56">'[43]Kuantitas &amp; Harga'!#REF!</definedName>
    <definedName name="__HAL3" localSheetId="7">'[43]Kuantitas &amp; Harga'!#REF!</definedName>
    <definedName name="__HAL3" localSheetId="55">'[42]Kuantitas &amp; Harga'!#REF!</definedName>
    <definedName name="__HAL3" localSheetId="15">'[42]Kuantitas &amp; Harga'!#REF!</definedName>
    <definedName name="__HAL3" localSheetId="14">'[42]Kuantitas &amp; Harga'!#REF!</definedName>
    <definedName name="__HAL3" localSheetId="16">'[42]Kuantitas &amp; Harga'!#REF!</definedName>
    <definedName name="__HAL3" localSheetId="42">'[42]Kuantitas &amp; Harga'!#REF!</definedName>
    <definedName name="__HAL3">'[42]Kuantitas &amp; Harga'!#REF!</definedName>
    <definedName name="__HAL4" localSheetId="21">'[42]Kuantitas &amp; Harga'!#REF!</definedName>
    <definedName name="__HAL4" localSheetId="13">'[42]Kuantitas &amp; Harga'!#REF!</definedName>
    <definedName name="__HAL4" localSheetId="51">'[42]Kuantitas &amp; Harga'!#REF!</definedName>
    <definedName name="__HAL4" localSheetId="9">'[42]Kuantitas &amp; Harga'!#REF!</definedName>
    <definedName name="__HAL4" localSheetId="23">'[42]Kuantitas &amp; Harga'!#REF!</definedName>
    <definedName name="__HAL4" localSheetId="11">'[42]Kuantitas &amp; Harga'!#REF!</definedName>
    <definedName name="__HAL4" localSheetId="26">'[42]Kuantitas &amp; Harga'!#REF!</definedName>
    <definedName name="__HAL4" localSheetId="3">'[42]Kuantitas &amp; Harga'!#REF!</definedName>
    <definedName name="__HAL4" localSheetId="28">'[42]Kuantitas &amp; Harga'!#REF!</definedName>
    <definedName name="__HAL4" localSheetId="50">'[42]Kuantitas &amp; Harga'!#REF!</definedName>
    <definedName name="__HAL4" localSheetId="57">'[42]Kuantitas &amp; Harga'!#REF!</definedName>
    <definedName name="__HAL4" localSheetId="34">'[42]Kuantitas &amp; Harga'!#REF!</definedName>
    <definedName name="__HAL4" localSheetId="37">'[42]Kuantitas &amp; Harga'!#REF!</definedName>
    <definedName name="__HAL4" localSheetId="6">'[43]Kuantitas &amp; Harga'!#REF!</definedName>
    <definedName name="__HAL4" localSheetId="56">'[43]Kuantitas &amp; Harga'!#REF!</definedName>
    <definedName name="__HAL4" localSheetId="7">'[43]Kuantitas &amp; Harga'!#REF!</definedName>
    <definedName name="__HAL4" localSheetId="55">'[42]Kuantitas &amp; Harga'!#REF!</definedName>
    <definedName name="__HAL4" localSheetId="15">'[42]Kuantitas &amp; Harga'!#REF!</definedName>
    <definedName name="__HAL4" localSheetId="14">'[42]Kuantitas &amp; Harga'!#REF!</definedName>
    <definedName name="__HAL4" localSheetId="16">'[42]Kuantitas &amp; Harga'!#REF!</definedName>
    <definedName name="__HAL4" localSheetId="42">'[42]Kuantitas &amp; Harga'!#REF!</definedName>
    <definedName name="__HAL4">'[42]Kuantitas &amp; Harga'!#REF!</definedName>
    <definedName name="__HAL5" localSheetId="21">'[42]Kuantitas &amp; Harga'!#REF!</definedName>
    <definedName name="__HAL5" localSheetId="13">'[42]Kuantitas &amp; Harga'!#REF!</definedName>
    <definedName name="__HAL5" localSheetId="51">'[42]Kuantitas &amp; Harga'!#REF!</definedName>
    <definedName name="__HAL5" localSheetId="9">'[42]Kuantitas &amp; Harga'!#REF!</definedName>
    <definedName name="__HAL5" localSheetId="23">'[42]Kuantitas &amp; Harga'!#REF!</definedName>
    <definedName name="__HAL5" localSheetId="11">'[42]Kuantitas &amp; Harga'!#REF!</definedName>
    <definedName name="__HAL5" localSheetId="26">'[42]Kuantitas &amp; Harga'!#REF!</definedName>
    <definedName name="__HAL5" localSheetId="3">'[42]Kuantitas &amp; Harga'!#REF!</definedName>
    <definedName name="__HAL5" localSheetId="28">'[42]Kuantitas &amp; Harga'!#REF!</definedName>
    <definedName name="__HAL5" localSheetId="50">'[42]Kuantitas &amp; Harga'!#REF!</definedName>
    <definedName name="__HAL5" localSheetId="57">'[42]Kuantitas &amp; Harga'!#REF!</definedName>
    <definedName name="__HAL5" localSheetId="34">'[42]Kuantitas &amp; Harga'!#REF!</definedName>
    <definedName name="__HAL5" localSheetId="37">'[42]Kuantitas &amp; Harga'!#REF!</definedName>
    <definedName name="__HAL5" localSheetId="6">'[43]Kuantitas &amp; Harga'!#REF!</definedName>
    <definedName name="__HAL5" localSheetId="56">'[42]Kuantitas &amp; Harga'!#REF!</definedName>
    <definedName name="__HAL5" localSheetId="55">'[42]Kuantitas &amp; Harga'!#REF!</definedName>
    <definedName name="__HAL5" localSheetId="15">'[42]Kuantitas &amp; Harga'!#REF!</definedName>
    <definedName name="__HAL5" localSheetId="14">'[42]Kuantitas &amp; Harga'!#REF!</definedName>
    <definedName name="__HAL5" localSheetId="16">'[42]Kuantitas &amp; Harga'!#REF!</definedName>
    <definedName name="__HAL5" localSheetId="42">'[42]Kuantitas &amp; Harga'!#REF!</definedName>
    <definedName name="__HAL5">'[42]Kuantitas &amp; Harga'!#REF!</definedName>
    <definedName name="__HAL6" localSheetId="21">'[42]Kuantitas &amp; Harga'!#REF!</definedName>
    <definedName name="__HAL6" localSheetId="13">'[42]Kuantitas &amp; Harga'!#REF!</definedName>
    <definedName name="__HAL6" localSheetId="51">'[42]Kuantitas &amp; Harga'!#REF!</definedName>
    <definedName name="__HAL6" localSheetId="9">'[42]Kuantitas &amp; Harga'!#REF!</definedName>
    <definedName name="__HAL6" localSheetId="23">'[42]Kuantitas &amp; Harga'!#REF!</definedName>
    <definedName name="__HAL6" localSheetId="11">'[42]Kuantitas &amp; Harga'!#REF!</definedName>
    <definedName name="__HAL6" localSheetId="26">'[42]Kuantitas &amp; Harga'!#REF!</definedName>
    <definedName name="__HAL6" localSheetId="3">'[42]Kuantitas &amp; Harga'!#REF!</definedName>
    <definedName name="__HAL6" localSheetId="28">'[42]Kuantitas &amp; Harga'!#REF!</definedName>
    <definedName name="__HAL6" localSheetId="50">'[42]Kuantitas &amp; Harga'!#REF!</definedName>
    <definedName name="__HAL6" localSheetId="57">'[42]Kuantitas &amp; Harga'!#REF!</definedName>
    <definedName name="__HAL6" localSheetId="34">'[42]Kuantitas &amp; Harga'!#REF!</definedName>
    <definedName name="__HAL6" localSheetId="37">'[42]Kuantitas &amp; Harga'!#REF!</definedName>
    <definedName name="__HAL6" localSheetId="6">'[43]Kuantitas &amp; Harga'!#REF!</definedName>
    <definedName name="__HAL6" localSheetId="56">'[42]Kuantitas &amp; Harga'!#REF!</definedName>
    <definedName name="__HAL6" localSheetId="55">'[42]Kuantitas &amp; Harga'!#REF!</definedName>
    <definedName name="__HAL6" localSheetId="15">'[42]Kuantitas &amp; Harga'!#REF!</definedName>
    <definedName name="__HAL6" localSheetId="14">'[42]Kuantitas &amp; Harga'!#REF!</definedName>
    <definedName name="__HAL6" localSheetId="16">'[42]Kuantitas &amp; Harga'!#REF!</definedName>
    <definedName name="__HAL6" localSheetId="42">'[42]Kuantitas &amp; Harga'!#REF!</definedName>
    <definedName name="__HAL6">'[42]Kuantitas &amp; Harga'!#REF!</definedName>
    <definedName name="__HAL7" localSheetId="21">'[42]Kuantitas &amp; Harga'!#REF!</definedName>
    <definedName name="__HAL7" localSheetId="13">'[42]Kuantitas &amp; Harga'!#REF!</definedName>
    <definedName name="__HAL7" localSheetId="51">'[42]Kuantitas &amp; Harga'!#REF!</definedName>
    <definedName name="__HAL7" localSheetId="9">'[42]Kuantitas &amp; Harga'!#REF!</definedName>
    <definedName name="__HAL7" localSheetId="23">'[42]Kuantitas &amp; Harga'!#REF!</definedName>
    <definedName name="__HAL7" localSheetId="11">'[42]Kuantitas &amp; Harga'!#REF!</definedName>
    <definedName name="__HAL7" localSheetId="26">'[42]Kuantitas &amp; Harga'!#REF!</definedName>
    <definedName name="__HAL7" localSheetId="3">'[42]Kuantitas &amp; Harga'!#REF!</definedName>
    <definedName name="__HAL7" localSheetId="28">'[42]Kuantitas &amp; Harga'!#REF!</definedName>
    <definedName name="__HAL7" localSheetId="50">'[42]Kuantitas &amp; Harga'!#REF!</definedName>
    <definedName name="__HAL7" localSheetId="57">'[42]Kuantitas &amp; Harga'!#REF!</definedName>
    <definedName name="__HAL7" localSheetId="34">'[42]Kuantitas &amp; Harga'!#REF!</definedName>
    <definedName name="__HAL7" localSheetId="37">'[42]Kuantitas &amp; Harga'!#REF!</definedName>
    <definedName name="__HAL7" localSheetId="6">'[43]Kuantitas &amp; Harga'!#REF!</definedName>
    <definedName name="__HAL7" localSheetId="56">'[42]Kuantitas &amp; Harga'!#REF!</definedName>
    <definedName name="__HAL7" localSheetId="55">'[42]Kuantitas &amp; Harga'!#REF!</definedName>
    <definedName name="__HAL7" localSheetId="15">'[42]Kuantitas &amp; Harga'!#REF!</definedName>
    <definedName name="__HAL7" localSheetId="14">'[42]Kuantitas &amp; Harga'!#REF!</definedName>
    <definedName name="__HAL7" localSheetId="16">'[42]Kuantitas &amp; Harga'!#REF!</definedName>
    <definedName name="__HAL7" localSheetId="42">'[42]Kuantitas &amp; Harga'!#REF!</definedName>
    <definedName name="__HAL7">'[42]Kuantitas &amp; Harga'!#REF!</definedName>
    <definedName name="__HAL8" localSheetId="21">'[42]Kuantitas &amp; Harga'!#REF!</definedName>
    <definedName name="__HAL8" localSheetId="13">'[42]Kuantitas &amp; Harga'!#REF!</definedName>
    <definedName name="__HAL8" localSheetId="51">'[42]Kuantitas &amp; Harga'!#REF!</definedName>
    <definedName name="__HAL8" localSheetId="9">'[42]Kuantitas &amp; Harga'!#REF!</definedName>
    <definedName name="__HAL8" localSheetId="23">'[42]Kuantitas &amp; Harga'!#REF!</definedName>
    <definedName name="__HAL8" localSheetId="11">'[42]Kuantitas &amp; Harga'!#REF!</definedName>
    <definedName name="__HAL8" localSheetId="26">'[42]Kuantitas &amp; Harga'!#REF!</definedName>
    <definedName name="__HAL8" localSheetId="3">'[42]Kuantitas &amp; Harga'!#REF!</definedName>
    <definedName name="__HAL8" localSheetId="28">'[42]Kuantitas &amp; Harga'!#REF!</definedName>
    <definedName name="__HAL8" localSheetId="50">'[42]Kuantitas &amp; Harga'!#REF!</definedName>
    <definedName name="__HAL8" localSheetId="57">'[42]Kuantitas &amp; Harga'!#REF!</definedName>
    <definedName name="__HAL8" localSheetId="34">'[42]Kuantitas &amp; Harga'!#REF!</definedName>
    <definedName name="__HAL8" localSheetId="37">'[42]Kuantitas &amp; Harga'!#REF!</definedName>
    <definedName name="__HAL8" localSheetId="6">'[43]Kuantitas &amp; Harga'!#REF!</definedName>
    <definedName name="__HAL8" localSheetId="56">'[42]Kuantitas &amp; Harga'!#REF!</definedName>
    <definedName name="__HAL8" localSheetId="55">'[42]Kuantitas &amp; Harga'!#REF!</definedName>
    <definedName name="__HAL8" localSheetId="15">'[42]Kuantitas &amp; Harga'!#REF!</definedName>
    <definedName name="__HAL8" localSheetId="14">'[42]Kuantitas &amp; Harga'!#REF!</definedName>
    <definedName name="__HAL8" localSheetId="16">'[42]Kuantitas &amp; Harga'!#REF!</definedName>
    <definedName name="__HAL8" localSheetId="42">'[42]Kuantitas &amp; Harga'!#REF!</definedName>
    <definedName name="__HAL8">'[42]Kuantitas &amp; Harga'!#REF!</definedName>
    <definedName name="__HDG1">[9]analitis!$A$2:$H$4</definedName>
    <definedName name="__HDG2" localSheetId="51">#REF!</definedName>
    <definedName name="__HDG2" localSheetId="26">#REF!</definedName>
    <definedName name="__HDG2" localSheetId="28">#REF!</definedName>
    <definedName name="__HDG2" localSheetId="37">#REF!</definedName>
    <definedName name="__HDG2" localSheetId="55">#REF!</definedName>
    <definedName name="__HDG2">#REF!</definedName>
    <definedName name="__HSN2" localSheetId="21">[44]Sheet5!$A$13:$B$16</definedName>
    <definedName name="__HSN2" localSheetId="9">[45]Sheet5!$A$13:$B$16</definedName>
    <definedName name="__HSN2" localSheetId="23">[44]Sheet5!$A$13:$B$16</definedName>
    <definedName name="__HSN2" localSheetId="10">[46]Sheet5!$A$13:$B$16</definedName>
    <definedName name="__HSN2" localSheetId="1">[46]Sheet5!$A$13:$B$16</definedName>
    <definedName name="__HSN2" localSheetId="26">[44]Sheet5!$A$13:$B$16</definedName>
    <definedName name="__HSN2" localSheetId="0">[46]Sheet5!$A$13:$B$16</definedName>
    <definedName name="__HSN2" localSheetId="3">[47]Sheet5!$A$13:$B$16</definedName>
    <definedName name="__HSN2" localSheetId="28">[44]Sheet5!$A$13:$B$16</definedName>
    <definedName name="__HSN2" localSheetId="34">[44]Sheet5!$A$13:$B$16</definedName>
    <definedName name="__HSN2" localSheetId="37">[44]Sheet5!$A$13:$B$16</definedName>
    <definedName name="__HSN2" localSheetId="6">[48]Sheet5!$A$13:$B$16</definedName>
    <definedName name="__HSN2" localSheetId="56">[47]Sheet5!$A$13:$B$16</definedName>
    <definedName name="__HSN2" localSheetId="7">[47]Sheet5!$A$13:$B$16</definedName>
    <definedName name="__HSN2" localSheetId="55">[38]Sheet5!$A$13:$B$16</definedName>
    <definedName name="__HSN2">[38]Sheet5!$A$13:$B$16</definedName>
    <definedName name="__Inv2" localSheetId="51">[49]JSiar!#REF!</definedName>
    <definedName name="__Inv2" localSheetId="26">[49]JSiar!#REF!</definedName>
    <definedName name="__Inv2" localSheetId="28">[49]JSiar!#REF!</definedName>
    <definedName name="__Inv2" localSheetId="37">[49]JSiar!#REF!</definedName>
    <definedName name="__Inv2" localSheetId="55">[49]JSiar!#REF!</definedName>
    <definedName name="__Inv2">[49]JSiar!#REF!</definedName>
    <definedName name="__K3" localSheetId="21">#REF!</definedName>
    <definedName name="__K3" localSheetId="51">#REF!</definedName>
    <definedName name="__K3" localSheetId="9">#REF!</definedName>
    <definedName name="__K3" localSheetId="23">#REF!</definedName>
    <definedName name="__K3" localSheetId="11">#REF!</definedName>
    <definedName name="__K3" localSheetId="26">#REF!</definedName>
    <definedName name="__K3" localSheetId="3">#REF!</definedName>
    <definedName name="__K3" localSheetId="28">#REF!</definedName>
    <definedName name="__K3" localSheetId="57">#REF!</definedName>
    <definedName name="__K3" localSheetId="34">#REF!</definedName>
    <definedName name="__K3" localSheetId="37">#REF!</definedName>
    <definedName name="__K3" localSheetId="6">#REF!</definedName>
    <definedName name="__K3" localSheetId="56">#REF!</definedName>
    <definedName name="__K3" localSheetId="7">#REF!</definedName>
    <definedName name="__K3" localSheetId="55">#REF!</definedName>
    <definedName name="__K3" localSheetId="15">#REF!</definedName>
    <definedName name="__K3" localSheetId="14">#REF!</definedName>
    <definedName name="__K3" localSheetId="16">#REF!</definedName>
    <definedName name="__K3">#REF!</definedName>
    <definedName name="__KES3" localSheetId="21">#REF!</definedName>
    <definedName name="__KES3" localSheetId="51">#REF!</definedName>
    <definedName name="__KES3" localSheetId="9">#REF!</definedName>
    <definedName name="__KES3" localSheetId="23">#REF!</definedName>
    <definedName name="__KES3" localSheetId="11">#REF!</definedName>
    <definedName name="__KES3" localSheetId="26">#REF!</definedName>
    <definedName name="__KES3" localSheetId="3">#REF!</definedName>
    <definedName name="__KES3" localSheetId="28">#REF!</definedName>
    <definedName name="__KES3" localSheetId="57">#REF!</definedName>
    <definedName name="__KES3" localSheetId="34">#REF!</definedName>
    <definedName name="__KES3" localSheetId="37">#REF!</definedName>
    <definedName name="__KES3" localSheetId="6">#REF!</definedName>
    <definedName name="__KES3" localSheetId="56">#REF!</definedName>
    <definedName name="__KES3" localSheetId="7">#REF!</definedName>
    <definedName name="__KES3" localSheetId="55">#REF!</definedName>
    <definedName name="__KES3" localSheetId="15">#REF!</definedName>
    <definedName name="__KES3" localSheetId="14">#REF!</definedName>
    <definedName name="__KES3" localSheetId="16">#REF!</definedName>
    <definedName name="__KES3">#REF!</definedName>
    <definedName name="__LIA1">[4]A!$A$54:$IV$2031</definedName>
    <definedName name="__LIA2" localSheetId="51">#REF!</definedName>
    <definedName name="__LIA2" localSheetId="26">#REF!</definedName>
    <definedName name="__LIA2" localSheetId="28">#REF!</definedName>
    <definedName name="__LIA2" localSheetId="37">#REF!</definedName>
    <definedName name="__LIA2" localSheetId="55">#REF!</definedName>
    <definedName name="__LIA2">#REF!</definedName>
    <definedName name="__MUS1" localSheetId="21">#REF!</definedName>
    <definedName name="__MUS1" localSheetId="13">#REF!</definedName>
    <definedName name="__MUS1" localSheetId="51">#REF!</definedName>
    <definedName name="__MUS1" localSheetId="23">#REF!</definedName>
    <definedName name="__MUS1" localSheetId="11">#REF!</definedName>
    <definedName name="__MUS1" localSheetId="26">#REF!</definedName>
    <definedName name="__MUS1" localSheetId="0">#REF!</definedName>
    <definedName name="__MUS1" localSheetId="28">#REF!</definedName>
    <definedName name="__MUS1" localSheetId="50">#REF!</definedName>
    <definedName name="__MUS1" localSheetId="57">#REF!</definedName>
    <definedName name="__MUS1" localSheetId="34">#REF!</definedName>
    <definedName name="__MUS1" localSheetId="37">#REF!</definedName>
    <definedName name="__MUS1" localSheetId="5">#REF!</definedName>
    <definedName name="__MUS1" localSheetId="56">#REF!</definedName>
    <definedName name="__MUS1" localSheetId="8">#REF!</definedName>
    <definedName name="__MUS1" localSheetId="55">#REF!</definedName>
    <definedName name="__MUS1" localSheetId="4">#REF!</definedName>
    <definedName name="__MUS1" localSheetId="15">#REF!</definedName>
    <definedName name="__MUS1" localSheetId="14">#REF!</definedName>
    <definedName name="__MUS1" localSheetId="16">#REF!</definedName>
    <definedName name="__MUS1" localSheetId="12">#REF!</definedName>
    <definedName name="__MUS1" localSheetId="42">#REF!</definedName>
    <definedName name="__MUS1">#REF!</definedName>
    <definedName name="__MUS10" localSheetId="21">#REF!</definedName>
    <definedName name="__MUS10" localSheetId="13">#REF!</definedName>
    <definedName name="__MUS10" localSheetId="51">#REF!</definedName>
    <definedName name="__MUS10" localSheetId="23">#REF!</definedName>
    <definedName name="__MUS10" localSheetId="11">#REF!</definedName>
    <definedName name="__MUS10" localSheetId="26">#REF!</definedName>
    <definedName name="__MUS10" localSheetId="0">#REF!</definedName>
    <definedName name="__MUS10" localSheetId="28">#REF!</definedName>
    <definedName name="__MUS10" localSheetId="50">#REF!</definedName>
    <definedName name="__MUS10" localSheetId="57">#REF!</definedName>
    <definedName name="__MUS10" localSheetId="34">#REF!</definedName>
    <definedName name="__MUS10" localSheetId="37">#REF!</definedName>
    <definedName name="__MUS10" localSheetId="56">#REF!</definedName>
    <definedName name="__MUS10" localSheetId="55">#REF!</definedName>
    <definedName name="__MUS10" localSheetId="15">#REF!</definedName>
    <definedName name="__MUS10" localSheetId="14">#REF!</definedName>
    <definedName name="__MUS10" localSheetId="16">#REF!</definedName>
    <definedName name="__MUS10" localSheetId="12">#REF!</definedName>
    <definedName name="__MUS10" localSheetId="42">#REF!</definedName>
    <definedName name="__MUS10">#REF!</definedName>
    <definedName name="__MUS11" localSheetId="21">#REF!</definedName>
    <definedName name="__MUS11" localSheetId="13">#REF!</definedName>
    <definedName name="__MUS11" localSheetId="51">#REF!</definedName>
    <definedName name="__MUS11" localSheetId="23">#REF!</definedName>
    <definedName name="__MUS11" localSheetId="11">#REF!</definedName>
    <definedName name="__MUS11" localSheetId="26">#REF!</definedName>
    <definedName name="__MUS11" localSheetId="0">#REF!</definedName>
    <definedName name="__MUS11" localSheetId="28">#REF!</definedName>
    <definedName name="__MUS11" localSheetId="50">#REF!</definedName>
    <definedName name="__MUS11" localSheetId="57">#REF!</definedName>
    <definedName name="__MUS11" localSheetId="34">#REF!</definedName>
    <definedName name="__MUS11" localSheetId="37">#REF!</definedName>
    <definedName name="__MUS11" localSheetId="56">#REF!</definedName>
    <definedName name="__MUS11" localSheetId="55">#REF!</definedName>
    <definedName name="__MUS11" localSheetId="15">#REF!</definedName>
    <definedName name="__MUS11" localSheetId="14">#REF!</definedName>
    <definedName name="__MUS11" localSheetId="16">#REF!</definedName>
    <definedName name="__MUS11" localSheetId="12">#REF!</definedName>
    <definedName name="__MUS11" localSheetId="42">#REF!</definedName>
    <definedName name="__MUS11">#REF!</definedName>
    <definedName name="__MUS12" localSheetId="21">#REF!</definedName>
    <definedName name="__MUS12" localSheetId="13">#REF!</definedName>
    <definedName name="__MUS12" localSheetId="51">#REF!</definedName>
    <definedName name="__MUS12" localSheetId="23">#REF!</definedName>
    <definedName name="__MUS12" localSheetId="11">#REF!</definedName>
    <definedName name="__MUS12" localSheetId="26">#REF!</definedName>
    <definedName name="__MUS12" localSheetId="0">#REF!</definedName>
    <definedName name="__MUS12" localSheetId="28">#REF!</definedName>
    <definedName name="__MUS12" localSheetId="50">#REF!</definedName>
    <definedName name="__MUS12" localSheetId="57">#REF!</definedName>
    <definedName name="__MUS12" localSheetId="34">#REF!</definedName>
    <definedName name="__MUS12" localSheetId="37">#REF!</definedName>
    <definedName name="__MUS12" localSheetId="56">#REF!</definedName>
    <definedName name="__MUS12" localSheetId="55">#REF!</definedName>
    <definedName name="__MUS12" localSheetId="15">#REF!</definedName>
    <definedName name="__MUS12" localSheetId="14">#REF!</definedName>
    <definedName name="__MUS12" localSheetId="16">#REF!</definedName>
    <definedName name="__MUS12" localSheetId="12">#REF!</definedName>
    <definedName name="__MUS12" localSheetId="42">#REF!</definedName>
    <definedName name="__MUS12">#REF!</definedName>
    <definedName name="__MUS2" localSheetId="21">#REF!</definedName>
    <definedName name="__MUS2" localSheetId="13">#REF!</definedName>
    <definedName name="__MUS2" localSheetId="51">#REF!</definedName>
    <definedName name="__MUS2" localSheetId="23">#REF!</definedName>
    <definedName name="__MUS2" localSheetId="11">#REF!</definedName>
    <definedName name="__MUS2" localSheetId="26">#REF!</definedName>
    <definedName name="__MUS2" localSheetId="0">#REF!</definedName>
    <definedName name="__MUS2" localSheetId="28">#REF!</definedName>
    <definedName name="__MUS2" localSheetId="50">#REF!</definedName>
    <definedName name="__MUS2" localSheetId="57">#REF!</definedName>
    <definedName name="__MUS2" localSheetId="34">#REF!</definedName>
    <definedName name="__MUS2" localSheetId="37">#REF!</definedName>
    <definedName name="__MUS2" localSheetId="56">#REF!</definedName>
    <definedName name="__MUS2" localSheetId="55">#REF!</definedName>
    <definedName name="__MUS2" localSheetId="15">#REF!</definedName>
    <definedName name="__MUS2" localSheetId="14">#REF!</definedName>
    <definedName name="__MUS2" localSheetId="16">#REF!</definedName>
    <definedName name="__MUS2" localSheetId="12">#REF!</definedName>
    <definedName name="__MUS2" localSheetId="42">#REF!</definedName>
    <definedName name="__MUS2">#REF!</definedName>
    <definedName name="__MUS3" localSheetId="21">#REF!</definedName>
    <definedName name="__MUS3" localSheetId="13">#REF!</definedName>
    <definedName name="__MUS3" localSheetId="51">#REF!</definedName>
    <definedName name="__MUS3" localSheetId="23">#REF!</definedName>
    <definedName name="__MUS3" localSheetId="11">#REF!</definedName>
    <definedName name="__MUS3" localSheetId="26">#REF!</definedName>
    <definedName name="__MUS3" localSheetId="0">#REF!</definedName>
    <definedName name="__MUS3" localSheetId="28">#REF!</definedName>
    <definedName name="__MUS3" localSheetId="50">#REF!</definedName>
    <definedName name="__MUS3" localSheetId="57">#REF!</definedName>
    <definedName name="__MUS3" localSheetId="34">#REF!</definedName>
    <definedName name="__MUS3" localSheetId="37">#REF!</definedName>
    <definedName name="__MUS3" localSheetId="56">#REF!</definedName>
    <definedName name="__MUS3" localSheetId="55">#REF!</definedName>
    <definedName name="__MUS3" localSheetId="15">#REF!</definedName>
    <definedName name="__MUS3" localSheetId="14">#REF!</definedName>
    <definedName name="__MUS3" localSheetId="16">#REF!</definedName>
    <definedName name="__MUS3" localSheetId="12">#REF!</definedName>
    <definedName name="__MUS3" localSheetId="42">#REF!</definedName>
    <definedName name="__MUS3">#REF!</definedName>
    <definedName name="__MUS4" localSheetId="21">#REF!</definedName>
    <definedName name="__MUS4" localSheetId="13">#REF!</definedName>
    <definedName name="__MUS4" localSheetId="51">#REF!</definedName>
    <definedName name="__MUS4" localSheetId="23">#REF!</definedName>
    <definedName name="__MUS4" localSheetId="11">#REF!</definedName>
    <definedName name="__MUS4" localSheetId="26">#REF!</definedName>
    <definedName name="__MUS4" localSheetId="0">#REF!</definedName>
    <definedName name="__MUS4" localSheetId="28">#REF!</definedName>
    <definedName name="__MUS4" localSheetId="50">#REF!</definedName>
    <definedName name="__MUS4" localSheetId="57">#REF!</definedName>
    <definedName name="__MUS4" localSheetId="34">#REF!</definedName>
    <definedName name="__MUS4" localSheetId="37">#REF!</definedName>
    <definedName name="__MUS4" localSheetId="56">#REF!</definedName>
    <definedName name="__MUS4" localSheetId="55">#REF!</definedName>
    <definedName name="__MUS4" localSheetId="15">#REF!</definedName>
    <definedName name="__MUS4" localSheetId="14">#REF!</definedName>
    <definedName name="__MUS4" localSheetId="16">#REF!</definedName>
    <definedName name="__MUS4" localSheetId="12">#REF!</definedName>
    <definedName name="__MUS4" localSheetId="42">#REF!</definedName>
    <definedName name="__MUS4">#REF!</definedName>
    <definedName name="__MUS5" localSheetId="21">#REF!</definedName>
    <definedName name="__MUS5" localSheetId="13">#REF!</definedName>
    <definedName name="__MUS5" localSheetId="51">#REF!</definedName>
    <definedName name="__MUS5" localSheetId="23">#REF!</definedName>
    <definedName name="__MUS5" localSheetId="11">#REF!</definedName>
    <definedName name="__MUS5" localSheetId="26">#REF!</definedName>
    <definedName name="__MUS5" localSheetId="0">#REF!</definedName>
    <definedName name="__MUS5" localSheetId="28">#REF!</definedName>
    <definedName name="__MUS5" localSheetId="50">#REF!</definedName>
    <definedName name="__MUS5" localSheetId="57">#REF!</definedName>
    <definedName name="__MUS5" localSheetId="34">#REF!</definedName>
    <definedName name="__MUS5" localSheetId="37">#REF!</definedName>
    <definedName name="__MUS5" localSheetId="56">#REF!</definedName>
    <definedName name="__MUS5" localSheetId="55">#REF!</definedName>
    <definedName name="__MUS5" localSheetId="15">#REF!</definedName>
    <definedName name="__MUS5" localSheetId="14">#REF!</definedName>
    <definedName name="__MUS5" localSheetId="16">#REF!</definedName>
    <definedName name="__MUS5" localSheetId="12">#REF!</definedName>
    <definedName name="__MUS5" localSheetId="42">#REF!</definedName>
    <definedName name="__MUS5">#REF!</definedName>
    <definedName name="__MUS6" localSheetId="21">#REF!</definedName>
    <definedName name="__MUS6" localSheetId="13">#REF!</definedName>
    <definedName name="__MUS6" localSheetId="51">#REF!</definedName>
    <definedName name="__MUS6" localSheetId="23">#REF!</definedName>
    <definedName name="__MUS6" localSheetId="11">#REF!</definedName>
    <definedName name="__MUS6" localSheetId="26">#REF!</definedName>
    <definedName name="__MUS6" localSheetId="0">#REF!</definedName>
    <definedName name="__MUS6" localSheetId="28">#REF!</definedName>
    <definedName name="__MUS6" localSheetId="50">#REF!</definedName>
    <definedName name="__MUS6" localSheetId="57">#REF!</definedName>
    <definedName name="__MUS6" localSheetId="34">#REF!</definedName>
    <definedName name="__MUS6" localSheetId="37">#REF!</definedName>
    <definedName name="__MUS6" localSheetId="56">#REF!</definedName>
    <definedName name="__MUS6" localSheetId="55">#REF!</definedName>
    <definedName name="__MUS6" localSheetId="15">#REF!</definedName>
    <definedName name="__MUS6" localSheetId="14">#REF!</definedName>
    <definedName name="__MUS6" localSheetId="16">#REF!</definedName>
    <definedName name="__MUS6" localSheetId="12">#REF!</definedName>
    <definedName name="__MUS6" localSheetId="42">#REF!</definedName>
    <definedName name="__MUS6">#REF!</definedName>
    <definedName name="__MUS7" localSheetId="21">#REF!</definedName>
    <definedName name="__MUS7" localSheetId="13">#REF!</definedName>
    <definedName name="__MUS7" localSheetId="51">#REF!</definedName>
    <definedName name="__MUS7" localSheetId="23">#REF!</definedName>
    <definedName name="__MUS7" localSheetId="11">#REF!</definedName>
    <definedName name="__MUS7" localSheetId="26">#REF!</definedName>
    <definedName name="__MUS7" localSheetId="0">#REF!</definedName>
    <definedName name="__MUS7" localSheetId="28">#REF!</definedName>
    <definedName name="__MUS7" localSheetId="50">#REF!</definedName>
    <definedName name="__MUS7" localSheetId="57">#REF!</definedName>
    <definedName name="__MUS7" localSheetId="34">#REF!</definedName>
    <definedName name="__MUS7" localSheetId="37">#REF!</definedName>
    <definedName name="__MUS7" localSheetId="56">#REF!</definedName>
    <definedName name="__MUS7" localSheetId="55">#REF!</definedName>
    <definedName name="__MUS7" localSheetId="15">#REF!</definedName>
    <definedName name="__MUS7" localSheetId="14">#REF!</definedName>
    <definedName name="__MUS7" localSheetId="16">#REF!</definedName>
    <definedName name="__MUS7" localSheetId="12">#REF!</definedName>
    <definedName name="__MUS7" localSheetId="42">#REF!</definedName>
    <definedName name="__MUS7">#REF!</definedName>
    <definedName name="__MUS8" localSheetId="21">#REF!</definedName>
    <definedName name="__MUS8" localSheetId="13">#REF!</definedName>
    <definedName name="__MUS8" localSheetId="51">#REF!</definedName>
    <definedName name="__MUS8" localSheetId="23">#REF!</definedName>
    <definedName name="__MUS8" localSheetId="11">#REF!</definedName>
    <definedName name="__MUS8" localSheetId="26">#REF!</definedName>
    <definedName name="__MUS8" localSheetId="0">#REF!</definedName>
    <definedName name="__MUS8" localSheetId="28">#REF!</definedName>
    <definedName name="__MUS8" localSheetId="50">#REF!</definedName>
    <definedName name="__MUS8" localSheetId="57">#REF!</definedName>
    <definedName name="__MUS8" localSheetId="34">#REF!</definedName>
    <definedName name="__MUS8" localSheetId="37">#REF!</definedName>
    <definedName name="__MUS8" localSheetId="56">#REF!</definedName>
    <definedName name="__MUS8" localSheetId="55">#REF!</definedName>
    <definedName name="__MUS8" localSheetId="15">#REF!</definedName>
    <definedName name="__MUS8" localSheetId="14">#REF!</definedName>
    <definedName name="__MUS8" localSheetId="16">#REF!</definedName>
    <definedName name="__MUS8" localSheetId="12">#REF!</definedName>
    <definedName name="__MUS8" localSheetId="42">#REF!</definedName>
    <definedName name="__MUS8">#REF!</definedName>
    <definedName name="__MUS9" localSheetId="21">#REF!</definedName>
    <definedName name="__MUS9" localSheetId="13">#REF!</definedName>
    <definedName name="__MUS9" localSheetId="51">#REF!</definedName>
    <definedName name="__MUS9" localSheetId="23">#REF!</definedName>
    <definedName name="__MUS9" localSheetId="11">#REF!</definedName>
    <definedName name="__MUS9" localSheetId="26">#REF!</definedName>
    <definedName name="__MUS9" localSheetId="0">#REF!</definedName>
    <definedName name="__MUS9" localSheetId="28">#REF!</definedName>
    <definedName name="__MUS9" localSheetId="50">#REF!</definedName>
    <definedName name="__MUS9" localSheetId="57">#REF!</definedName>
    <definedName name="__MUS9" localSheetId="34">#REF!</definedName>
    <definedName name="__MUS9" localSheetId="37">#REF!</definedName>
    <definedName name="__MUS9" localSheetId="56">#REF!</definedName>
    <definedName name="__MUS9" localSheetId="55">#REF!</definedName>
    <definedName name="__MUS9" localSheetId="15">#REF!</definedName>
    <definedName name="__MUS9" localSheetId="14">#REF!</definedName>
    <definedName name="__MUS9" localSheetId="16">#REF!</definedName>
    <definedName name="__MUS9" localSheetId="12">#REF!</definedName>
    <definedName name="__MUS9" localSheetId="42">#REF!</definedName>
    <definedName name="__MUS9">#REF!</definedName>
    <definedName name="__NLM08" localSheetId="21">#REF!</definedName>
    <definedName name="__NLM08" localSheetId="13">#REF!</definedName>
    <definedName name="__NLM08" localSheetId="51">#REF!</definedName>
    <definedName name="__NLM08" localSheetId="9">#REF!</definedName>
    <definedName name="__NLM08" localSheetId="23">#REF!</definedName>
    <definedName name="__NLM08" localSheetId="11">#REF!</definedName>
    <definedName name="__NLM08" localSheetId="26">#REF!</definedName>
    <definedName name="__NLM08" localSheetId="0">#REF!</definedName>
    <definedName name="__NLM08" localSheetId="3">#REF!</definedName>
    <definedName name="__NLM08" localSheetId="28">#REF!</definedName>
    <definedName name="__NLM08" localSheetId="50">#REF!</definedName>
    <definedName name="__NLM08" localSheetId="57">#REF!</definedName>
    <definedName name="__NLM08" localSheetId="34">#REF!</definedName>
    <definedName name="__NLM08" localSheetId="37">#REF!</definedName>
    <definedName name="__NLM08" localSheetId="6">#REF!</definedName>
    <definedName name="__NLM08" localSheetId="56">#REF!</definedName>
    <definedName name="__NLM08" localSheetId="7">#REF!</definedName>
    <definedName name="__NLM08" localSheetId="55">#REF!</definedName>
    <definedName name="__NLM08" localSheetId="15">#REF!</definedName>
    <definedName name="__NLM08" localSheetId="14">#REF!</definedName>
    <definedName name="__NLM08" localSheetId="16">#REF!</definedName>
    <definedName name="__NLM08" localSheetId="42">#REF!</definedName>
    <definedName name="__NLM08">#REF!</definedName>
    <definedName name="__PJL2" localSheetId="51">#REF!</definedName>
    <definedName name="__PJL2" localSheetId="26">#REF!</definedName>
    <definedName name="__PJL2" localSheetId="28">#REF!</definedName>
    <definedName name="__PJL2" localSheetId="37">#REF!</definedName>
    <definedName name="__PJL2" localSheetId="55">#REF!</definedName>
    <definedName name="__PJL2">#REF!</definedName>
    <definedName name="__PPK3">[6]Sheet1!$E$5:$G$15</definedName>
    <definedName name="__PPK4">[6]Sheet1!$A$5:$C$31</definedName>
    <definedName name="__PRO1">'[7]Rumus Prosesing'!$J$6:$K$30</definedName>
    <definedName name="__PRO6">'[8]Rumus Prosesing'!$J$6:$K$30</definedName>
    <definedName name="__PST04">[10]Sheet1!$A$5:$C$31</definedName>
    <definedName name="__PST2">[6]Sheet1!$A$5:$C$31</definedName>
    <definedName name="__PST3">[5]Sheet1!$A$5:$C$31</definedName>
    <definedName name="__RA11" localSheetId="51">#REF!</definedName>
    <definedName name="__RA11" localSheetId="26">#REF!</definedName>
    <definedName name="__RA11" localSheetId="28">#REF!</definedName>
    <definedName name="__RA11" localSheetId="37">#REF!</definedName>
    <definedName name="__RA11" localSheetId="55">#REF!</definedName>
    <definedName name="__RA11">#REF!</definedName>
    <definedName name="__RA13" localSheetId="51">#REF!</definedName>
    <definedName name="__RA13" localSheetId="26">#REF!</definedName>
    <definedName name="__RA13" localSheetId="28">#REF!</definedName>
    <definedName name="__RA13" localSheetId="37">#REF!</definedName>
    <definedName name="__RA13" localSheetId="55">#REF!</definedName>
    <definedName name="__RA13">#REF!</definedName>
    <definedName name="__RA14" localSheetId="51">#REF!</definedName>
    <definedName name="__RA14" localSheetId="26">#REF!</definedName>
    <definedName name="__RA14" localSheetId="28">#REF!</definedName>
    <definedName name="__RA14" localSheetId="37">#REF!</definedName>
    <definedName name="__RA14" localSheetId="55">#REF!</definedName>
    <definedName name="__RA14">#REF!</definedName>
    <definedName name="__RA4" localSheetId="51">#REF!</definedName>
    <definedName name="__RA4" localSheetId="26">#REF!</definedName>
    <definedName name="__RA4" localSheetId="28">#REF!</definedName>
    <definedName name="__RA4" localSheetId="37">#REF!</definedName>
    <definedName name="__RA4" localSheetId="55">#REF!</definedName>
    <definedName name="__RA4">#REF!</definedName>
    <definedName name="__RA7" localSheetId="51">#REF!</definedName>
    <definedName name="__RA7" localSheetId="26">#REF!</definedName>
    <definedName name="__RA7" localSheetId="28">#REF!</definedName>
    <definedName name="__RA7" localSheetId="37">#REF!</definedName>
    <definedName name="__RA7" localSheetId="55">#REF!</definedName>
    <definedName name="__RA7">#REF!</definedName>
    <definedName name="__RA8" localSheetId="51">#REF!</definedName>
    <definedName name="__RA8" localSheetId="26">#REF!</definedName>
    <definedName name="__RA8" localSheetId="28">#REF!</definedName>
    <definedName name="__RA8" localSheetId="37">#REF!</definedName>
    <definedName name="__RA8" localSheetId="55">#REF!</definedName>
    <definedName name="__RA8">#REF!</definedName>
    <definedName name="__RA9" localSheetId="51">#REF!</definedName>
    <definedName name="__RA9" localSheetId="26">#REF!</definedName>
    <definedName name="__RA9" localSheetId="28">#REF!</definedName>
    <definedName name="__RA9" localSheetId="37">#REF!</definedName>
    <definedName name="__RA9" localSheetId="55">#REF!</definedName>
    <definedName name="__RA9">#REF!</definedName>
    <definedName name="__RB2" localSheetId="51">#REF!</definedName>
    <definedName name="__RB2" localSheetId="26">#REF!</definedName>
    <definedName name="__RB2" localSheetId="28">#REF!</definedName>
    <definedName name="__RB2" localSheetId="37">#REF!</definedName>
    <definedName name="__RB2" localSheetId="55">#REF!</definedName>
    <definedName name="__RB2">#REF!</definedName>
    <definedName name="__RB3" localSheetId="51">#REF!</definedName>
    <definedName name="__RB3" localSheetId="26">#REF!</definedName>
    <definedName name="__RB3" localSheetId="28">#REF!</definedName>
    <definedName name="__RB3" localSheetId="37">#REF!</definedName>
    <definedName name="__RB3" localSheetId="55">#REF!</definedName>
    <definedName name="__RB3">#REF!</definedName>
    <definedName name="__RB5" localSheetId="51">#REF!</definedName>
    <definedName name="__RB5" localSheetId="26">#REF!</definedName>
    <definedName name="__RB5" localSheetId="28">#REF!</definedName>
    <definedName name="__RB5" localSheetId="37">#REF!</definedName>
    <definedName name="__RB5" localSheetId="55">#REF!</definedName>
    <definedName name="__RB5">#REF!</definedName>
    <definedName name="__RD1" localSheetId="51">#REF!</definedName>
    <definedName name="__RD1" localSheetId="26">#REF!</definedName>
    <definedName name="__RD1" localSheetId="28">#REF!</definedName>
    <definedName name="__RD1" localSheetId="37">#REF!</definedName>
    <definedName name="__RD1" localSheetId="55">#REF!</definedName>
    <definedName name="__RD1">#REF!</definedName>
    <definedName name="__RE1" localSheetId="51">#REF!</definedName>
    <definedName name="__RE1" localSheetId="26">#REF!</definedName>
    <definedName name="__RE1" localSheetId="28">#REF!</definedName>
    <definedName name="__RE1" localSheetId="37">#REF!</definedName>
    <definedName name="__RE1" localSheetId="55">#REF!</definedName>
    <definedName name="__RE1">#REF!</definedName>
    <definedName name="__RF1" localSheetId="51">#REF!</definedName>
    <definedName name="__RF1" localSheetId="26">#REF!</definedName>
    <definedName name="__RF1" localSheetId="28">#REF!</definedName>
    <definedName name="__RF1" localSheetId="37">#REF!</definedName>
    <definedName name="__RF1" localSheetId="55">#REF!</definedName>
    <definedName name="__RF1">#REF!</definedName>
    <definedName name="__RG1" localSheetId="51">#REF!</definedName>
    <definedName name="__RG1" localSheetId="26">#REF!</definedName>
    <definedName name="__RG1" localSheetId="28">#REF!</definedName>
    <definedName name="__RG1" localSheetId="37">#REF!</definedName>
    <definedName name="__RG1" localSheetId="55">#REF!</definedName>
    <definedName name="__RG1">#REF!</definedName>
    <definedName name="__RG2" localSheetId="51">#REF!</definedName>
    <definedName name="__RG2" localSheetId="26">#REF!</definedName>
    <definedName name="__RG2" localSheetId="28">#REF!</definedName>
    <definedName name="__RG2" localSheetId="37">#REF!</definedName>
    <definedName name="__RG2" localSheetId="55">#REF!</definedName>
    <definedName name="__RG2">#REF!</definedName>
    <definedName name="__RI1" localSheetId="51">#REF!</definedName>
    <definedName name="__RI1" localSheetId="26">#REF!</definedName>
    <definedName name="__RI1" localSheetId="28">#REF!</definedName>
    <definedName name="__RI1" localSheetId="37">#REF!</definedName>
    <definedName name="__RI1" localSheetId="55">#REF!</definedName>
    <definedName name="__RI1">#REF!</definedName>
    <definedName name="__RJ1" localSheetId="51">#REF!</definedName>
    <definedName name="__RJ1" localSheetId="26">#REF!</definedName>
    <definedName name="__RJ1" localSheetId="28">#REF!</definedName>
    <definedName name="__RJ1" localSheetId="37">#REF!</definedName>
    <definedName name="__RJ1" localSheetId="55">#REF!</definedName>
    <definedName name="__RJ1">#REF!</definedName>
    <definedName name="__RK1" localSheetId="51">#REF!</definedName>
    <definedName name="__RK1" localSheetId="26">#REF!</definedName>
    <definedName name="__RK1" localSheetId="28">#REF!</definedName>
    <definedName name="__RK1" localSheetId="37">#REF!</definedName>
    <definedName name="__RK1" localSheetId="55">#REF!</definedName>
    <definedName name="__RK1">#REF!</definedName>
    <definedName name="__RL1" localSheetId="51">#REF!</definedName>
    <definedName name="__RL1" localSheetId="26">#REF!</definedName>
    <definedName name="__RL1" localSheetId="28">#REF!</definedName>
    <definedName name="__RL1" localSheetId="37">#REF!</definedName>
    <definedName name="__RL1" localSheetId="55">#REF!</definedName>
    <definedName name="__RL1">#REF!</definedName>
    <definedName name="__RM1" localSheetId="51">#REF!</definedName>
    <definedName name="__RM1" localSheetId="26">#REF!</definedName>
    <definedName name="__RM1" localSheetId="28">#REF!</definedName>
    <definedName name="__RM1" localSheetId="37">#REF!</definedName>
    <definedName name="__RM1" localSheetId="55">#REF!</definedName>
    <definedName name="__RM1">#REF!</definedName>
    <definedName name="__RN1" localSheetId="51">#REF!</definedName>
    <definedName name="__RN1" localSheetId="26">#REF!</definedName>
    <definedName name="__RN1" localSheetId="28">#REF!</definedName>
    <definedName name="__RN1" localSheetId="37">#REF!</definedName>
    <definedName name="__RN1" localSheetId="55">#REF!</definedName>
    <definedName name="__RN1">#REF!</definedName>
    <definedName name="__RO1" localSheetId="51">#REF!</definedName>
    <definedName name="__RO1" localSheetId="26">#REF!</definedName>
    <definedName name="__RO1" localSheetId="28">#REF!</definedName>
    <definedName name="__RO1" localSheetId="37">#REF!</definedName>
    <definedName name="__RO1" localSheetId="55">#REF!</definedName>
    <definedName name="__RO1">#REF!</definedName>
    <definedName name="__RP1" localSheetId="51">#REF!</definedName>
    <definedName name="__RP1" localSheetId="26">#REF!</definedName>
    <definedName name="__RP1" localSheetId="28">#REF!</definedName>
    <definedName name="__RP1" localSheetId="37">#REF!</definedName>
    <definedName name="__RP1" localSheetId="55">#REF!</definedName>
    <definedName name="__RP1">#REF!</definedName>
    <definedName name="__RQ1" localSheetId="51">#REF!</definedName>
    <definedName name="__RQ1" localSheetId="26">#REF!</definedName>
    <definedName name="__RQ1" localSheetId="28">#REF!</definedName>
    <definedName name="__RQ1" localSheetId="37">#REF!</definedName>
    <definedName name="__RQ1" localSheetId="55">#REF!</definedName>
    <definedName name="__RQ1">#REF!</definedName>
    <definedName name="__RR1" localSheetId="51">#REF!</definedName>
    <definedName name="__RR1" localSheetId="26">#REF!</definedName>
    <definedName name="__RR1" localSheetId="28">#REF!</definedName>
    <definedName name="__RR1" localSheetId="37">#REF!</definedName>
    <definedName name="__RR1" localSheetId="55">#REF!</definedName>
    <definedName name="__RR1">#REF!</definedName>
    <definedName name="__RS1" localSheetId="51">#REF!</definedName>
    <definedName name="__RS1" localSheetId="26">#REF!</definedName>
    <definedName name="__RS1" localSheetId="28">#REF!</definedName>
    <definedName name="__RS1" localSheetId="37">#REF!</definedName>
    <definedName name="__RS1" localSheetId="55">#REF!</definedName>
    <definedName name="__RS1">#REF!</definedName>
    <definedName name="__RT1" localSheetId="51">#REF!</definedName>
    <definedName name="__RT1" localSheetId="26">#REF!</definedName>
    <definedName name="__RT1" localSheetId="28">#REF!</definedName>
    <definedName name="__RT1" localSheetId="37">#REF!</definedName>
    <definedName name="__RT1" localSheetId="55">#REF!</definedName>
    <definedName name="__RT1">#REF!</definedName>
    <definedName name="__SP1" localSheetId="51">#REF!</definedName>
    <definedName name="__SP1" localSheetId="26">#REF!</definedName>
    <definedName name="__SP1" localSheetId="28">#REF!</definedName>
    <definedName name="__SP1" localSheetId="37">#REF!</definedName>
    <definedName name="__SP1" localSheetId="55">#REF!</definedName>
    <definedName name="__SP1">#REF!</definedName>
    <definedName name="__SUM1" localSheetId="21">#REF!</definedName>
    <definedName name="__SUM1" localSheetId="13">#REF!</definedName>
    <definedName name="__SUM1" localSheetId="51">#REF!</definedName>
    <definedName name="__SUM1" localSheetId="23">#REF!</definedName>
    <definedName name="__SUM1" localSheetId="11">#REF!</definedName>
    <definedName name="__SUM1" localSheetId="26">#REF!</definedName>
    <definedName name="__SUM1" localSheetId="0">#REF!</definedName>
    <definedName name="__SUM1" localSheetId="28">#REF!</definedName>
    <definedName name="__SUM1" localSheetId="50">#REF!</definedName>
    <definedName name="__SUM1" localSheetId="57">#REF!</definedName>
    <definedName name="__SUM1" localSheetId="34">#REF!</definedName>
    <definedName name="__SUM1" localSheetId="37">#REF!</definedName>
    <definedName name="__SUM1" localSheetId="56">#REF!</definedName>
    <definedName name="__SUM1" localSheetId="55">#REF!</definedName>
    <definedName name="__SUM1" localSheetId="15">#REF!</definedName>
    <definedName name="__SUM1" localSheetId="14">#REF!</definedName>
    <definedName name="__SUM1" localSheetId="16">#REF!</definedName>
    <definedName name="__SUM1" localSheetId="12">#REF!</definedName>
    <definedName name="__SUM1" localSheetId="42">#REF!</definedName>
    <definedName name="__SUM1">#REF!</definedName>
    <definedName name="__SUM10" localSheetId="21">#REF!</definedName>
    <definedName name="__SUM10" localSheetId="13">#REF!</definedName>
    <definedName name="__SUM10" localSheetId="51">#REF!</definedName>
    <definedName name="__SUM10" localSheetId="23">#REF!</definedName>
    <definedName name="__SUM10" localSheetId="11">#REF!</definedName>
    <definedName name="__SUM10" localSheetId="26">#REF!</definedName>
    <definedName name="__SUM10" localSheetId="0">#REF!</definedName>
    <definedName name="__SUM10" localSheetId="28">#REF!</definedName>
    <definedName name="__SUM10" localSheetId="50">#REF!</definedName>
    <definedName name="__SUM10" localSheetId="57">#REF!</definedName>
    <definedName name="__SUM10" localSheetId="34">#REF!</definedName>
    <definedName name="__SUM10" localSheetId="37">#REF!</definedName>
    <definedName name="__SUM10" localSheetId="56">#REF!</definedName>
    <definedName name="__SUM10" localSheetId="55">#REF!</definedName>
    <definedName name="__SUM10" localSheetId="15">#REF!</definedName>
    <definedName name="__SUM10" localSheetId="14">#REF!</definedName>
    <definedName name="__SUM10" localSheetId="16">#REF!</definedName>
    <definedName name="__SUM10" localSheetId="12">#REF!</definedName>
    <definedName name="__SUM10" localSheetId="42">#REF!</definedName>
    <definedName name="__SUM10">#REF!</definedName>
    <definedName name="__SUM11" localSheetId="21">#REF!</definedName>
    <definedName name="__SUM11" localSheetId="13">#REF!</definedName>
    <definedName name="__SUM11" localSheetId="51">#REF!</definedName>
    <definedName name="__SUM11" localSheetId="23">#REF!</definedName>
    <definedName name="__SUM11" localSheetId="11">#REF!</definedName>
    <definedName name="__SUM11" localSheetId="26">#REF!</definedName>
    <definedName name="__SUM11" localSheetId="0">#REF!</definedName>
    <definedName name="__SUM11" localSheetId="28">#REF!</definedName>
    <definedName name="__SUM11" localSheetId="50">#REF!</definedName>
    <definedName name="__SUM11" localSheetId="57">#REF!</definedName>
    <definedName name="__SUM11" localSheetId="34">#REF!</definedName>
    <definedName name="__SUM11" localSheetId="37">#REF!</definedName>
    <definedName name="__SUM11" localSheetId="56">#REF!</definedName>
    <definedName name="__SUM11" localSheetId="55">#REF!</definedName>
    <definedName name="__SUM11" localSheetId="15">#REF!</definedName>
    <definedName name="__SUM11" localSheetId="14">#REF!</definedName>
    <definedName name="__SUM11" localSheetId="16">#REF!</definedName>
    <definedName name="__SUM11" localSheetId="12">#REF!</definedName>
    <definedName name="__SUM11" localSheetId="42">#REF!</definedName>
    <definedName name="__SUM11">#REF!</definedName>
    <definedName name="__SUM12" localSheetId="21">#REF!</definedName>
    <definedName name="__SUM12" localSheetId="13">#REF!</definedName>
    <definedName name="__SUM12" localSheetId="51">#REF!</definedName>
    <definedName name="__SUM12" localSheetId="23">#REF!</definedName>
    <definedName name="__SUM12" localSheetId="11">#REF!</definedName>
    <definedName name="__SUM12" localSheetId="26">#REF!</definedName>
    <definedName name="__SUM12" localSheetId="0">#REF!</definedName>
    <definedName name="__SUM12" localSheetId="28">#REF!</definedName>
    <definedName name="__SUM12" localSheetId="50">#REF!</definedName>
    <definedName name="__SUM12" localSheetId="57">#REF!</definedName>
    <definedName name="__SUM12" localSheetId="34">#REF!</definedName>
    <definedName name="__SUM12" localSheetId="37">#REF!</definedName>
    <definedName name="__SUM12" localSheetId="56">#REF!</definedName>
    <definedName name="__SUM12" localSheetId="55">#REF!</definedName>
    <definedName name="__SUM12" localSheetId="15">#REF!</definedName>
    <definedName name="__SUM12" localSheetId="14">#REF!</definedName>
    <definedName name="__SUM12" localSheetId="16">#REF!</definedName>
    <definedName name="__SUM12" localSheetId="12">#REF!</definedName>
    <definedName name="__SUM12" localSheetId="42">#REF!</definedName>
    <definedName name="__SUM12">#REF!</definedName>
    <definedName name="__SUM2" localSheetId="21">#REF!</definedName>
    <definedName name="__SUM2" localSheetId="13">#REF!</definedName>
    <definedName name="__SUM2" localSheetId="51">#REF!</definedName>
    <definedName name="__SUM2" localSheetId="23">#REF!</definedName>
    <definedName name="__SUM2" localSheetId="11">#REF!</definedName>
    <definedName name="__SUM2" localSheetId="26">#REF!</definedName>
    <definedName name="__SUM2" localSheetId="0">#REF!</definedName>
    <definedName name="__SUM2" localSheetId="28">#REF!</definedName>
    <definedName name="__SUM2" localSheetId="50">#REF!</definedName>
    <definedName name="__SUM2" localSheetId="57">#REF!</definedName>
    <definedName name="__SUM2" localSheetId="34">#REF!</definedName>
    <definedName name="__SUM2" localSheetId="37">#REF!</definedName>
    <definedName name="__SUM2" localSheetId="56">#REF!</definedName>
    <definedName name="__SUM2" localSheetId="55">#REF!</definedName>
    <definedName name="__SUM2" localSheetId="15">#REF!</definedName>
    <definedName name="__SUM2" localSheetId="14">#REF!</definedName>
    <definedName name="__SUM2" localSheetId="16">#REF!</definedName>
    <definedName name="__SUM2" localSheetId="12">#REF!</definedName>
    <definedName name="__SUM2" localSheetId="42">#REF!</definedName>
    <definedName name="__SUM2">#REF!</definedName>
    <definedName name="__SUM3" localSheetId="21">#REF!</definedName>
    <definedName name="__SUM3" localSheetId="13">#REF!</definedName>
    <definedName name="__SUM3" localSheetId="51">#REF!</definedName>
    <definedName name="__SUM3" localSheetId="23">#REF!</definedName>
    <definedName name="__SUM3" localSheetId="11">#REF!</definedName>
    <definedName name="__SUM3" localSheetId="26">#REF!</definedName>
    <definedName name="__SUM3" localSheetId="0">#REF!</definedName>
    <definedName name="__SUM3" localSheetId="28">#REF!</definedName>
    <definedName name="__SUM3" localSheetId="50">#REF!</definedName>
    <definedName name="__SUM3" localSheetId="57">#REF!</definedName>
    <definedName name="__SUM3" localSheetId="34">#REF!</definedName>
    <definedName name="__SUM3" localSheetId="37">#REF!</definedName>
    <definedName name="__SUM3" localSheetId="56">#REF!</definedName>
    <definedName name="__SUM3" localSheetId="55">#REF!</definedName>
    <definedName name="__SUM3" localSheetId="15">#REF!</definedName>
    <definedName name="__SUM3" localSheetId="14">#REF!</definedName>
    <definedName name="__SUM3" localSheetId="16">#REF!</definedName>
    <definedName name="__SUM3" localSheetId="12">#REF!</definedName>
    <definedName name="__SUM3" localSheetId="42">#REF!</definedName>
    <definedName name="__SUM3">#REF!</definedName>
    <definedName name="__SUM4" localSheetId="21">#REF!</definedName>
    <definedName name="__SUM4" localSheetId="13">#REF!</definedName>
    <definedName name="__SUM4" localSheetId="51">#REF!</definedName>
    <definedName name="__SUM4" localSheetId="23">#REF!</definedName>
    <definedName name="__SUM4" localSheetId="11">#REF!</definedName>
    <definedName name="__SUM4" localSheetId="26">#REF!</definedName>
    <definedName name="__SUM4" localSheetId="0">#REF!</definedName>
    <definedName name="__SUM4" localSheetId="28">#REF!</definedName>
    <definedName name="__SUM4" localSheetId="50">#REF!</definedName>
    <definedName name="__SUM4" localSheetId="57">#REF!</definedName>
    <definedName name="__SUM4" localSheetId="34">#REF!</definedName>
    <definedName name="__SUM4" localSheetId="37">#REF!</definedName>
    <definedName name="__SUM4" localSheetId="56">#REF!</definedName>
    <definedName name="__SUM4" localSheetId="55">#REF!</definedName>
    <definedName name="__SUM4" localSheetId="15">#REF!</definedName>
    <definedName name="__SUM4" localSheetId="14">#REF!</definedName>
    <definedName name="__SUM4" localSheetId="16">#REF!</definedName>
    <definedName name="__SUM4" localSheetId="12">#REF!</definedName>
    <definedName name="__SUM4" localSheetId="42">#REF!</definedName>
    <definedName name="__SUM4">#REF!</definedName>
    <definedName name="__SUM5" localSheetId="21">#REF!</definedName>
    <definedName name="__SUM5" localSheetId="13">#REF!</definedName>
    <definedName name="__SUM5" localSheetId="51">#REF!</definedName>
    <definedName name="__SUM5" localSheetId="23">#REF!</definedName>
    <definedName name="__SUM5" localSheetId="11">#REF!</definedName>
    <definedName name="__SUM5" localSheetId="26">#REF!</definedName>
    <definedName name="__SUM5" localSheetId="0">#REF!</definedName>
    <definedName name="__SUM5" localSheetId="28">#REF!</definedName>
    <definedName name="__SUM5" localSheetId="50">#REF!</definedName>
    <definedName name="__SUM5" localSheetId="57">#REF!</definedName>
    <definedName name="__SUM5" localSheetId="34">#REF!</definedName>
    <definedName name="__SUM5" localSheetId="37">#REF!</definedName>
    <definedName name="__SUM5" localSheetId="56">#REF!</definedName>
    <definedName name="__SUM5" localSheetId="55">#REF!</definedName>
    <definedName name="__SUM5" localSheetId="15">#REF!</definedName>
    <definedName name="__SUM5" localSheetId="14">#REF!</definedName>
    <definedName name="__SUM5" localSheetId="16">#REF!</definedName>
    <definedName name="__SUM5" localSheetId="12">#REF!</definedName>
    <definedName name="__SUM5" localSheetId="42">#REF!</definedName>
    <definedName name="__SUM5">#REF!</definedName>
    <definedName name="__SUM6" localSheetId="21">#REF!</definedName>
    <definedName name="__SUM6" localSheetId="13">#REF!</definedName>
    <definedName name="__SUM6" localSheetId="51">#REF!</definedName>
    <definedName name="__SUM6" localSheetId="23">#REF!</definedName>
    <definedName name="__SUM6" localSheetId="11">#REF!</definedName>
    <definedName name="__SUM6" localSheetId="26">#REF!</definedName>
    <definedName name="__SUM6" localSheetId="0">#REF!</definedName>
    <definedName name="__SUM6" localSheetId="28">#REF!</definedName>
    <definedName name="__SUM6" localSheetId="50">#REF!</definedName>
    <definedName name="__SUM6" localSheetId="57">#REF!</definedName>
    <definedName name="__SUM6" localSheetId="34">#REF!</definedName>
    <definedName name="__SUM6" localSheetId="37">#REF!</definedName>
    <definedName name="__SUM6" localSheetId="56">#REF!</definedName>
    <definedName name="__SUM6" localSheetId="55">#REF!</definedName>
    <definedName name="__SUM6" localSheetId="15">#REF!</definedName>
    <definedName name="__SUM6" localSheetId="14">#REF!</definedName>
    <definedName name="__SUM6" localSheetId="16">#REF!</definedName>
    <definedName name="__SUM6" localSheetId="12">#REF!</definedName>
    <definedName name="__SUM6" localSheetId="42">#REF!</definedName>
    <definedName name="__SUM6">#REF!</definedName>
    <definedName name="__SUM7" localSheetId="21">#REF!</definedName>
    <definedName name="__SUM7" localSheetId="13">#REF!</definedName>
    <definedName name="__SUM7" localSheetId="51">#REF!</definedName>
    <definedName name="__SUM7" localSheetId="23">#REF!</definedName>
    <definedName name="__SUM7" localSheetId="11">#REF!</definedName>
    <definedName name="__SUM7" localSheetId="26">#REF!</definedName>
    <definedName name="__SUM7" localSheetId="0">#REF!</definedName>
    <definedName name="__SUM7" localSheetId="28">#REF!</definedName>
    <definedName name="__SUM7" localSheetId="50">#REF!</definedName>
    <definedName name="__SUM7" localSheetId="57">#REF!</definedName>
    <definedName name="__SUM7" localSheetId="34">#REF!</definedName>
    <definedName name="__SUM7" localSheetId="37">#REF!</definedName>
    <definedName name="__SUM7" localSheetId="56">#REF!</definedName>
    <definedName name="__SUM7" localSheetId="55">#REF!</definedName>
    <definedName name="__SUM7" localSheetId="15">#REF!</definedName>
    <definedName name="__SUM7" localSheetId="14">#REF!</definedName>
    <definedName name="__SUM7" localSheetId="16">#REF!</definedName>
    <definedName name="__SUM7" localSheetId="12">#REF!</definedName>
    <definedName name="__SUM7" localSheetId="42">#REF!</definedName>
    <definedName name="__SUM7">#REF!</definedName>
    <definedName name="__SUM8" localSheetId="21">#REF!</definedName>
    <definedName name="__SUM8" localSheetId="13">#REF!</definedName>
    <definedName name="__SUM8" localSheetId="51">#REF!</definedName>
    <definedName name="__SUM8" localSheetId="23">#REF!</definedName>
    <definedName name="__SUM8" localSheetId="11">#REF!</definedName>
    <definedName name="__SUM8" localSheetId="26">#REF!</definedName>
    <definedName name="__SUM8" localSheetId="0">#REF!</definedName>
    <definedName name="__SUM8" localSheetId="28">#REF!</definedName>
    <definedName name="__SUM8" localSheetId="50">#REF!</definedName>
    <definedName name="__SUM8" localSheetId="57">#REF!</definedName>
    <definedName name="__SUM8" localSheetId="34">#REF!</definedName>
    <definedName name="__SUM8" localSheetId="37">#REF!</definedName>
    <definedName name="__SUM8" localSheetId="56">#REF!</definedName>
    <definedName name="__SUM8" localSheetId="55">#REF!</definedName>
    <definedName name="__SUM8" localSheetId="15">#REF!</definedName>
    <definedName name="__SUM8" localSheetId="14">#REF!</definedName>
    <definedName name="__SUM8" localSheetId="16">#REF!</definedName>
    <definedName name="__SUM8" localSheetId="12">#REF!</definedName>
    <definedName name="__SUM8" localSheetId="42">#REF!</definedName>
    <definedName name="__SUM8">#REF!</definedName>
    <definedName name="__SUM9" localSheetId="21">#REF!</definedName>
    <definedName name="__SUM9" localSheetId="13">#REF!</definedName>
    <definedName name="__SUM9" localSheetId="51">#REF!</definedName>
    <definedName name="__SUM9" localSheetId="23">#REF!</definedName>
    <definedName name="__SUM9" localSheetId="11">#REF!</definedName>
    <definedName name="__SUM9" localSheetId="26">#REF!</definedName>
    <definedName name="__SUM9" localSheetId="0">#REF!</definedName>
    <definedName name="__SUM9" localSheetId="28">#REF!</definedName>
    <definedName name="__SUM9" localSheetId="50">#REF!</definedName>
    <definedName name="__SUM9" localSheetId="57">#REF!</definedName>
    <definedName name="__SUM9" localSheetId="34">#REF!</definedName>
    <definedName name="__SUM9" localSheetId="37">#REF!</definedName>
    <definedName name="__SUM9" localSheetId="56">#REF!</definedName>
    <definedName name="__SUM9" localSheetId="55">#REF!</definedName>
    <definedName name="__SUM9" localSheetId="15">#REF!</definedName>
    <definedName name="__SUM9" localSheetId="14">#REF!</definedName>
    <definedName name="__SUM9" localSheetId="16">#REF!</definedName>
    <definedName name="__SUM9" localSheetId="12">#REF!</definedName>
    <definedName name="__SUM9" localSheetId="42">#REF!</definedName>
    <definedName name="__SUM9">#REF!</definedName>
    <definedName name="__TB1" localSheetId="21">[50]TB!$B$7:$C$10</definedName>
    <definedName name="__TB1" localSheetId="9">[51]TB!$B$7:$C$10</definedName>
    <definedName name="__TB1" localSheetId="23">[50]TB!$B$7:$C$10</definedName>
    <definedName name="__TB1" localSheetId="10">[52]TB!$B$7:$C$10</definedName>
    <definedName name="__TB1" localSheetId="1">[52]TB!$B$7:$C$10</definedName>
    <definedName name="__TB1" localSheetId="26">[50]TB!$B$7:$C$10</definedName>
    <definedName name="__TB1" localSheetId="0">[52]TB!$B$7:$C$10</definedName>
    <definedName name="__TB1" localSheetId="3">[53]TB!$B$7:$C$10</definedName>
    <definedName name="__TB1" localSheetId="28">[50]TB!$B$7:$C$10</definedName>
    <definedName name="__TB1" localSheetId="34">[50]TB!$B$7:$C$10</definedName>
    <definedName name="__TB1" localSheetId="37">[50]TB!$B$7:$C$10</definedName>
    <definedName name="__TB1" localSheetId="6">[21]TB!$B$7:$C$10</definedName>
    <definedName name="__TB1" localSheetId="56">[53]TB!$B$7:$C$10</definedName>
    <definedName name="__TB1" localSheetId="7">[53]TB!$B$7:$C$10</definedName>
    <definedName name="__TB1" localSheetId="55">[23]TB!$B$7:$C$10</definedName>
    <definedName name="__TB1">[23]TB!$B$7:$C$10</definedName>
    <definedName name="__TB3" localSheetId="21">[50]TB!$B$30:$C$33</definedName>
    <definedName name="__TB3" localSheetId="9">[51]TB!$B$30:$C$33</definedName>
    <definedName name="__TB3" localSheetId="23">[50]TB!$B$30:$C$33</definedName>
    <definedName name="__TB3" localSheetId="10">[52]TB!$B$30:$C$33</definedName>
    <definedName name="__TB3" localSheetId="1">[52]TB!$B$30:$C$33</definedName>
    <definedName name="__TB3" localSheetId="26">[50]TB!$B$30:$C$33</definedName>
    <definedName name="__TB3" localSheetId="0">[52]TB!$B$30:$C$33</definedName>
    <definedName name="__TB3" localSheetId="3">[53]TB!$B$30:$C$33</definedName>
    <definedName name="__TB3" localSheetId="28">[50]TB!$B$30:$C$33</definedName>
    <definedName name="__TB3" localSheetId="34">[50]TB!$B$30:$C$33</definedName>
    <definedName name="__TB3" localSheetId="37">[50]TB!$B$30:$C$33</definedName>
    <definedName name="__TB3" localSheetId="6">[21]TB!$B$30:$C$33</definedName>
    <definedName name="__TB3" localSheetId="56">[53]TB!$B$30:$C$33</definedName>
    <definedName name="__TB3" localSheetId="7">[53]TB!$B$30:$C$33</definedName>
    <definedName name="__TB3" localSheetId="55">[23]TB!$B$30:$C$33</definedName>
    <definedName name="__TB3">[23]TB!$B$30:$C$33</definedName>
    <definedName name="__TP6" localSheetId="51">#REF!</definedName>
    <definedName name="__TP6" localSheetId="26">#REF!</definedName>
    <definedName name="__TP6" localSheetId="28">#REF!</definedName>
    <definedName name="__TP6" localSheetId="37">#REF!</definedName>
    <definedName name="__TP6" localSheetId="55">#REF!</definedName>
    <definedName name="__TP6">#REF!</definedName>
    <definedName name="_1" localSheetId="21">#REF!</definedName>
    <definedName name="_1" localSheetId="51">#REF!</definedName>
    <definedName name="_1" localSheetId="9">#REF!</definedName>
    <definedName name="_1" localSheetId="23">#REF!</definedName>
    <definedName name="_1" localSheetId="11">#REF!</definedName>
    <definedName name="_1" localSheetId="26">#REF!</definedName>
    <definedName name="_1" localSheetId="3">#REF!</definedName>
    <definedName name="_1" localSheetId="28">#REF!</definedName>
    <definedName name="_1" localSheetId="57">#REF!</definedName>
    <definedName name="_1" localSheetId="34">#REF!</definedName>
    <definedName name="_1" localSheetId="37">#REF!</definedName>
    <definedName name="_1" localSheetId="6">#REF!</definedName>
    <definedName name="_1" localSheetId="56">#REF!</definedName>
    <definedName name="_1" localSheetId="7">#REF!</definedName>
    <definedName name="_1" localSheetId="55">#REF!</definedName>
    <definedName name="_1" localSheetId="15">#REF!</definedName>
    <definedName name="_1" localSheetId="14">#REF!</definedName>
    <definedName name="_1" localSheetId="16">#REF!</definedName>
    <definedName name="_1">#REF!</definedName>
    <definedName name="_1.1" localSheetId="51">#REF!</definedName>
    <definedName name="_1.1" localSheetId="26">#REF!</definedName>
    <definedName name="_1.1" localSheetId="28">#REF!</definedName>
    <definedName name="_1.1" localSheetId="37">#REF!</definedName>
    <definedName name="_1.1" localSheetId="55">#REF!</definedName>
    <definedName name="_1.1">#REF!</definedName>
    <definedName name="_10" localSheetId="51">#REF!</definedName>
    <definedName name="_10" localSheetId="26">#REF!</definedName>
    <definedName name="_10" localSheetId="28">#REF!</definedName>
    <definedName name="_10" localSheetId="37">#REF!</definedName>
    <definedName name="_10" localSheetId="55">#REF!</definedName>
    <definedName name="_10">#REF!</definedName>
    <definedName name="_12" localSheetId="21">#REF!</definedName>
    <definedName name="_12" localSheetId="51">#REF!</definedName>
    <definedName name="_12" localSheetId="9">#REF!</definedName>
    <definedName name="_12" localSheetId="23">#REF!</definedName>
    <definedName name="_12" localSheetId="11">#REF!</definedName>
    <definedName name="_12" localSheetId="26">#REF!</definedName>
    <definedName name="_12" localSheetId="3">#REF!</definedName>
    <definedName name="_12" localSheetId="28">#REF!</definedName>
    <definedName name="_12" localSheetId="57">#REF!</definedName>
    <definedName name="_12" localSheetId="34">#REF!</definedName>
    <definedName name="_12" localSheetId="37">#REF!</definedName>
    <definedName name="_12" localSheetId="6">#REF!</definedName>
    <definedName name="_12" localSheetId="56">#REF!</definedName>
    <definedName name="_12" localSheetId="7">#REF!</definedName>
    <definedName name="_12" localSheetId="55">#REF!</definedName>
    <definedName name="_12" localSheetId="15">#REF!</definedName>
    <definedName name="_12" localSheetId="14">#REF!</definedName>
    <definedName name="_12" localSheetId="16">#REF!</definedName>
    <definedName name="_12">#REF!</definedName>
    <definedName name="_13" localSheetId="51">#REF!</definedName>
    <definedName name="_13" localSheetId="26">#REF!</definedName>
    <definedName name="_13" localSheetId="28">#REF!</definedName>
    <definedName name="_13" localSheetId="37">#REF!</definedName>
    <definedName name="_13" localSheetId="55">#REF!</definedName>
    <definedName name="_13">#REF!</definedName>
    <definedName name="_1A" localSheetId="21">[1]okt!#REF!</definedName>
    <definedName name="_1A" localSheetId="51">[1]okt!#REF!</definedName>
    <definedName name="_1A" localSheetId="9">[1]okt!#REF!</definedName>
    <definedName name="_1A" localSheetId="23">[1]okt!#REF!</definedName>
    <definedName name="_1A" localSheetId="11">[1]okt!#REF!</definedName>
    <definedName name="_1A" localSheetId="26">[1]okt!#REF!</definedName>
    <definedName name="_1A" localSheetId="3">[1]okt!#REF!</definedName>
    <definedName name="_1A" localSheetId="28">[1]okt!#REF!</definedName>
    <definedName name="_1A" localSheetId="57">[1]okt!#REF!</definedName>
    <definedName name="_1A" localSheetId="34">[1]okt!#REF!</definedName>
    <definedName name="_1A" localSheetId="37">[1]okt!#REF!</definedName>
    <definedName name="_1A" localSheetId="6">[1]okt!#REF!</definedName>
    <definedName name="_1A" localSheetId="56">[1]okt!#REF!</definedName>
    <definedName name="_1A" localSheetId="7">[1]okt!#REF!</definedName>
    <definedName name="_1A" localSheetId="55">[1]okt!#REF!</definedName>
    <definedName name="_1A" localSheetId="15">[1]okt!#REF!</definedName>
    <definedName name="_1A" localSheetId="14">[1]okt!#REF!</definedName>
    <definedName name="_1A" localSheetId="16">[1]okt!#REF!</definedName>
    <definedName name="_1A">[1]okt!#REF!</definedName>
    <definedName name="_1B" localSheetId="21">[1]okt!#REF!</definedName>
    <definedName name="_1B" localSheetId="51">[1]okt!#REF!</definedName>
    <definedName name="_1B" localSheetId="9">[1]okt!#REF!</definedName>
    <definedName name="_1B" localSheetId="23">[1]okt!#REF!</definedName>
    <definedName name="_1B" localSheetId="11">[1]okt!#REF!</definedName>
    <definedName name="_1B" localSheetId="26">[1]okt!#REF!</definedName>
    <definedName name="_1B" localSheetId="3">[1]okt!#REF!</definedName>
    <definedName name="_1B" localSheetId="28">[1]okt!#REF!</definedName>
    <definedName name="_1B" localSheetId="57">[1]okt!#REF!</definedName>
    <definedName name="_1B" localSheetId="34">[1]okt!#REF!</definedName>
    <definedName name="_1B" localSheetId="37">[1]okt!#REF!</definedName>
    <definedName name="_1B" localSheetId="6">[1]okt!#REF!</definedName>
    <definedName name="_1B" localSheetId="56">[1]okt!#REF!</definedName>
    <definedName name="_1B" localSheetId="7">[1]okt!#REF!</definedName>
    <definedName name="_1B" localSheetId="55">[1]okt!#REF!</definedName>
    <definedName name="_1B" localSheetId="15">[1]okt!#REF!</definedName>
    <definedName name="_1B" localSheetId="14">[1]okt!#REF!</definedName>
    <definedName name="_1B" localSheetId="16">[1]okt!#REF!</definedName>
    <definedName name="_1B">[1]okt!#REF!</definedName>
    <definedName name="_1C">#N/A</definedName>
    <definedName name="_1D">#N/A</definedName>
    <definedName name="_1E">#N/A</definedName>
    <definedName name="_1Excel_BuiltIn_Print_Area_9_1" localSheetId="21">#REF!,#REF!</definedName>
    <definedName name="_1Excel_BuiltIn_Print_Area_9_1" localSheetId="51">#REF!,#REF!</definedName>
    <definedName name="_1Excel_BuiltIn_Print_Area_9_1" localSheetId="23">#REF!,#REF!</definedName>
    <definedName name="_1Excel_BuiltIn_Print_Area_9_1" localSheetId="11">#REF!,#REF!</definedName>
    <definedName name="_1Excel_BuiltIn_Print_Area_9_1" localSheetId="26">#REF!,#REF!</definedName>
    <definedName name="_1Excel_BuiltIn_Print_Area_9_1" localSheetId="28">#REF!,#REF!</definedName>
    <definedName name="_1Excel_BuiltIn_Print_Area_9_1" localSheetId="57">#REF!,#REF!</definedName>
    <definedName name="_1Excel_BuiltIn_Print_Area_9_1" localSheetId="34">#REF!,#REF!</definedName>
    <definedName name="_1Excel_BuiltIn_Print_Area_9_1" localSheetId="37">#REF!,#REF!</definedName>
    <definedName name="_1Excel_BuiltIn_Print_Area_9_1" localSheetId="56">#REF!,#REF!</definedName>
    <definedName name="_1Excel_BuiltIn_Print_Area_9_1" localSheetId="55">#REF!,#REF!</definedName>
    <definedName name="_1Excel_BuiltIn_Print_Area_9_1" localSheetId="15">#REF!,#REF!</definedName>
    <definedName name="_1Excel_BuiltIn_Print_Area_9_1" localSheetId="14">#REF!,#REF!</definedName>
    <definedName name="_1Excel_BuiltIn_Print_Area_9_1" localSheetId="16">#REF!,#REF!</definedName>
    <definedName name="_1Excel_BuiltIn_Print_Area_9_1">#REF!,#REF!</definedName>
    <definedName name="_1F">#N/A</definedName>
    <definedName name="_1G" localSheetId="21">[1]okt!#REF!</definedName>
    <definedName name="_1G" localSheetId="51">[1]okt!#REF!</definedName>
    <definedName name="_1G" localSheetId="9">[1]okt!#REF!</definedName>
    <definedName name="_1G" localSheetId="23">[1]okt!#REF!</definedName>
    <definedName name="_1G" localSheetId="11">[1]okt!#REF!</definedName>
    <definedName name="_1G" localSheetId="26">[1]okt!#REF!</definedName>
    <definedName name="_1G" localSheetId="3">[1]okt!#REF!</definedName>
    <definedName name="_1G" localSheetId="28">[1]okt!#REF!</definedName>
    <definedName name="_1G" localSheetId="57">[1]okt!#REF!</definedName>
    <definedName name="_1G" localSheetId="34">[1]okt!#REF!</definedName>
    <definedName name="_1G" localSheetId="37">[1]okt!#REF!</definedName>
    <definedName name="_1G" localSheetId="6">[1]okt!#REF!</definedName>
    <definedName name="_1G" localSheetId="56">[1]okt!#REF!</definedName>
    <definedName name="_1G" localSheetId="55">[1]okt!#REF!</definedName>
    <definedName name="_1G" localSheetId="15">[1]okt!#REF!</definedName>
    <definedName name="_1G" localSheetId="14">[1]okt!#REF!</definedName>
    <definedName name="_1G" localSheetId="16">[1]okt!#REF!</definedName>
    <definedName name="_1G">[1]okt!#REF!</definedName>
    <definedName name="_1m2_Membongkar_dinding_tembok" localSheetId="21">#REF!</definedName>
    <definedName name="_1m2_Membongkar_dinding_tembok" localSheetId="51">#REF!</definedName>
    <definedName name="_1m2_Membongkar_dinding_tembok" localSheetId="9">#REF!</definedName>
    <definedName name="_1m2_Membongkar_dinding_tembok" localSheetId="23">#REF!</definedName>
    <definedName name="_1m2_Membongkar_dinding_tembok" localSheetId="11">#REF!</definedName>
    <definedName name="_1m2_Membongkar_dinding_tembok" localSheetId="26">#REF!</definedName>
    <definedName name="_1m2_Membongkar_dinding_tembok" localSheetId="3">#REF!</definedName>
    <definedName name="_1m2_Membongkar_dinding_tembok" localSheetId="28">#REF!</definedName>
    <definedName name="_1m2_Membongkar_dinding_tembok" localSheetId="57">#REF!</definedName>
    <definedName name="_1m2_Membongkar_dinding_tembok" localSheetId="34">#REF!</definedName>
    <definedName name="_1m2_Membongkar_dinding_tembok" localSheetId="37">#REF!</definedName>
    <definedName name="_1m2_Membongkar_dinding_tembok" localSheetId="6">#REF!</definedName>
    <definedName name="_1m2_Membongkar_dinding_tembok" localSheetId="56">#REF!</definedName>
    <definedName name="_1m2_Membongkar_dinding_tembok" localSheetId="7">#REF!</definedName>
    <definedName name="_1m2_Membongkar_dinding_tembok" localSheetId="55">#REF!</definedName>
    <definedName name="_1m2_Membongkar_dinding_tembok" localSheetId="15">#REF!</definedName>
    <definedName name="_1m2_Membongkar_dinding_tembok" localSheetId="14">#REF!</definedName>
    <definedName name="_1m2_Membongkar_dinding_tembok" localSheetId="16">#REF!</definedName>
    <definedName name="_1m2_Membongkar_dinding_tembok">#REF!</definedName>
    <definedName name="_1THOMAS" localSheetId="35">'[54]1721 003'!#REF!</definedName>
    <definedName name="_2" localSheetId="21">#REF!</definedName>
    <definedName name="_2" localSheetId="51">#REF!</definedName>
    <definedName name="_2" localSheetId="9">#REF!</definedName>
    <definedName name="_2" localSheetId="23">#REF!</definedName>
    <definedName name="_2" localSheetId="11">#REF!</definedName>
    <definedName name="_2" localSheetId="26">#REF!</definedName>
    <definedName name="_2" localSheetId="3">#REF!</definedName>
    <definedName name="_2" localSheetId="28">#REF!</definedName>
    <definedName name="_2" localSheetId="57">#REF!</definedName>
    <definedName name="_2" localSheetId="34">#REF!</definedName>
    <definedName name="_2" localSheetId="37">#REF!</definedName>
    <definedName name="_2" localSheetId="6">#REF!</definedName>
    <definedName name="_2" localSheetId="56">#REF!</definedName>
    <definedName name="_2" localSheetId="7">#REF!</definedName>
    <definedName name="_2" localSheetId="55">#REF!</definedName>
    <definedName name="_2" localSheetId="15">#REF!</definedName>
    <definedName name="_2" localSheetId="14">#REF!</definedName>
    <definedName name="_2" localSheetId="16">#REF!</definedName>
    <definedName name="_2">#REF!</definedName>
    <definedName name="_2THOMAS" localSheetId="21">'[54]1721 003'!#REF!</definedName>
    <definedName name="_2THOMAS" localSheetId="13">'[54]1721 003'!#REF!</definedName>
    <definedName name="_2THOMAS" localSheetId="51">'[54]1721 003'!#REF!</definedName>
    <definedName name="_2THOMAS" localSheetId="23">'[54]1721 003'!#REF!</definedName>
    <definedName name="_2THOMAS" localSheetId="24">'[54]1721 003'!#REF!</definedName>
    <definedName name="_2THOMAS" localSheetId="11">'[54]1721 003'!#REF!</definedName>
    <definedName name="_2THOMAS" localSheetId="25">'[54]1721 003'!#REF!</definedName>
    <definedName name="_2THOMAS" localSheetId="26">'[54]1721 003'!#REF!</definedName>
    <definedName name="_2THOMAS" localSheetId="28">'[54]1721 003'!#REF!</definedName>
    <definedName name="_2THOMAS" localSheetId="50">'[54]1721 003'!#REF!</definedName>
    <definedName name="_2THOMAS" localSheetId="57">'[54]1721 003'!#REF!</definedName>
    <definedName name="_2THOMAS" localSheetId="34">'[54]1721 003'!#REF!</definedName>
    <definedName name="_2THOMAS" localSheetId="37">'[54]1721 003'!#REF!</definedName>
    <definedName name="_2THOMAS" localSheetId="56">'[54]1721 003'!#REF!</definedName>
    <definedName name="_2THOMAS" localSheetId="55">'[54]1721 003'!#REF!</definedName>
    <definedName name="_2THOMAS" localSheetId="15">'[54]1721 003'!#REF!</definedName>
    <definedName name="_2THOMAS" localSheetId="14">'[54]1721 003'!#REF!</definedName>
    <definedName name="_2THOMAS" localSheetId="16">'[54]1721 003'!#REF!</definedName>
    <definedName name="_2THOMAS" localSheetId="42">'[54]1721 003'!#REF!</definedName>
    <definedName name="_2THOMAS" localSheetId="43">'[54]1721 003'!#REF!</definedName>
    <definedName name="_2THOMAS">'[54]1721 003'!#REF!</definedName>
    <definedName name="_3" localSheetId="21">#REF!</definedName>
    <definedName name="_3" localSheetId="51">#REF!</definedName>
    <definedName name="_3" localSheetId="9">#REF!</definedName>
    <definedName name="_3" localSheetId="23">#REF!</definedName>
    <definedName name="_3" localSheetId="11">#REF!</definedName>
    <definedName name="_3" localSheetId="26">#REF!</definedName>
    <definedName name="_3" localSheetId="3">#REF!</definedName>
    <definedName name="_3" localSheetId="28">#REF!</definedName>
    <definedName name="_3" localSheetId="57">#REF!</definedName>
    <definedName name="_3" localSheetId="34">#REF!</definedName>
    <definedName name="_3" localSheetId="37">#REF!</definedName>
    <definedName name="_3" localSheetId="6">#REF!</definedName>
    <definedName name="_3" localSheetId="56">#REF!</definedName>
    <definedName name="_3" localSheetId="7">#REF!</definedName>
    <definedName name="_3" localSheetId="55">#REF!</definedName>
    <definedName name="_3" localSheetId="15">#REF!</definedName>
    <definedName name="_3" localSheetId="14">#REF!</definedName>
    <definedName name="_3" localSheetId="16">#REF!</definedName>
    <definedName name="_3">#REF!</definedName>
    <definedName name="_3.1" localSheetId="51">#REF!</definedName>
    <definedName name="_3.1" localSheetId="26">#REF!</definedName>
    <definedName name="_3.1" localSheetId="28">#REF!</definedName>
    <definedName name="_3.1" localSheetId="37">#REF!</definedName>
    <definedName name="_3.1" localSheetId="55">#REF!</definedName>
    <definedName name="_3.1">#REF!</definedName>
    <definedName name="_3.2" localSheetId="51">#REF!</definedName>
    <definedName name="_3.2" localSheetId="26">#REF!</definedName>
    <definedName name="_3.2" localSheetId="28">#REF!</definedName>
    <definedName name="_3.2" localSheetId="37">#REF!</definedName>
    <definedName name="_3.2" localSheetId="55">#REF!</definedName>
    <definedName name="_3.2">#REF!</definedName>
    <definedName name="_3.3" localSheetId="51">#REF!</definedName>
    <definedName name="_3.3" localSheetId="26">#REF!</definedName>
    <definedName name="_3.3" localSheetId="28">#REF!</definedName>
    <definedName name="_3.3" localSheetId="37">#REF!</definedName>
    <definedName name="_3.3" localSheetId="55">#REF!</definedName>
    <definedName name="_3.3">#REF!</definedName>
    <definedName name="_3.4" localSheetId="51">#REF!</definedName>
    <definedName name="_3.4" localSheetId="26">#REF!</definedName>
    <definedName name="_3.4" localSheetId="28">#REF!</definedName>
    <definedName name="_3.4" localSheetId="37">#REF!</definedName>
    <definedName name="_3.4" localSheetId="55">#REF!</definedName>
    <definedName name="_3.4">#REF!</definedName>
    <definedName name="_3.5" localSheetId="51">#REF!</definedName>
    <definedName name="_3.5" localSheetId="26">#REF!</definedName>
    <definedName name="_3.5" localSheetId="28">#REF!</definedName>
    <definedName name="_3.5" localSheetId="37">#REF!</definedName>
    <definedName name="_3.5" localSheetId="55">#REF!</definedName>
    <definedName name="_3.5">#REF!</definedName>
    <definedName name="_345" localSheetId="21">#REF!</definedName>
    <definedName name="_345" localSheetId="51">#REF!</definedName>
    <definedName name="_345" localSheetId="9">#REF!</definedName>
    <definedName name="_345" localSheetId="23">#REF!</definedName>
    <definedName name="_345" localSheetId="11">#REF!</definedName>
    <definedName name="_345" localSheetId="26">#REF!</definedName>
    <definedName name="_345" localSheetId="3">#REF!</definedName>
    <definedName name="_345" localSheetId="28">#REF!</definedName>
    <definedName name="_345" localSheetId="57">#REF!</definedName>
    <definedName name="_345" localSheetId="34">#REF!</definedName>
    <definedName name="_345" localSheetId="37">#REF!</definedName>
    <definedName name="_345" localSheetId="6">#REF!</definedName>
    <definedName name="_345" localSheetId="56">#REF!</definedName>
    <definedName name="_345" localSheetId="7">#REF!</definedName>
    <definedName name="_345" localSheetId="55">#REF!</definedName>
    <definedName name="_345" localSheetId="15">#REF!</definedName>
    <definedName name="_345" localSheetId="14">#REF!</definedName>
    <definedName name="_345" localSheetId="16">#REF!</definedName>
    <definedName name="_345">#REF!</definedName>
    <definedName name="_3THOMAS" localSheetId="21">'[54]1721 003'!#REF!</definedName>
    <definedName name="_3THOMAS" localSheetId="51">'[54]1721 003'!#REF!</definedName>
    <definedName name="_3THOMAS" localSheetId="9">'[54]1721 003'!#REF!</definedName>
    <definedName name="_3THOMAS" localSheetId="23">'[54]1721 003'!#REF!</definedName>
    <definedName name="_3THOMAS" localSheetId="11">'[54]1721 003'!#REF!</definedName>
    <definedName name="_3THOMAS" localSheetId="26">'[54]1721 003'!#REF!</definedName>
    <definedName name="_3THOMAS" localSheetId="3">'[54]1721 003'!#REF!</definedName>
    <definedName name="_3THOMAS" localSheetId="28">'[54]1721 003'!#REF!</definedName>
    <definedName name="_3THOMAS" localSheetId="57">'[54]1721 003'!#REF!</definedName>
    <definedName name="_3THOMAS" localSheetId="34">'[54]1721 003'!#REF!</definedName>
    <definedName name="_3THOMAS" localSheetId="37">'[54]1721 003'!#REF!</definedName>
    <definedName name="_3THOMAS" localSheetId="6">'[54]1721 003'!#REF!</definedName>
    <definedName name="_3THOMAS" localSheetId="56">'[54]1721 003'!#REF!</definedName>
    <definedName name="_3THOMAS" localSheetId="7">'[54]1721 003'!#REF!</definedName>
    <definedName name="_3THOMAS" localSheetId="55">'[54]1721 003'!#REF!</definedName>
    <definedName name="_3THOMAS" localSheetId="15">'[54]1721 003'!#REF!</definedName>
    <definedName name="_3THOMAS" localSheetId="14">'[54]1721 003'!#REF!</definedName>
    <definedName name="_3THOMAS" localSheetId="16">'[54]1721 003'!#REF!</definedName>
    <definedName name="_3THOMAS">'[54]1721 003'!#REF!</definedName>
    <definedName name="_4" localSheetId="51">#REF!</definedName>
    <definedName name="_4" localSheetId="26">#REF!</definedName>
    <definedName name="_4" localSheetId="28">#REF!</definedName>
    <definedName name="_4" localSheetId="37">#REF!</definedName>
    <definedName name="_4" localSheetId="55">#REF!</definedName>
    <definedName name="_4">#REF!</definedName>
    <definedName name="_4.1" localSheetId="51">#REF!</definedName>
    <definedName name="_4.1" localSheetId="26">#REF!</definedName>
    <definedName name="_4.1" localSheetId="28">#REF!</definedName>
    <definedName name="_4.1" localSheetId="37">#REF!</definedName>
    <definedName name="_4.1" localSheetId="55">#REF!</definedName>
    <definedName name="_4.1">#REF!</definedName>
    <definedName name="_5" localSheetId="21">#REF!</definedName>
    <definedName name="_5" localSheetId="51">#REF!</definedName>
    <definedName name="_5" localSheetId="9">#REF!</definedName>
    <definedName name="_5" localSheetId="23">#REF!</definedName>
    <definedName name="_5" localSheetId="11">#REF!</definedName>
    <definedName name="_5" localSheetId="26">#REF!</definedName>
    <definedName name="_5" localSheetId="3">#REF!</definedName>
    <definedName name="_5" localSheetId="28">#REF!</definedName>
    <definedName name="_5" localSheetId="57">#REF!</definedName>
    <definedName name="_5" localSheetId="34">#REF!</definedName>
    <definedName name="_5" localSheetId="37">#REF!</definedName>
    <definedName name="_5" localSheetId="6">#REF!</definedName>
    <definedName name="_5" localSheetId="56">#REF!</definedName>
    <definedName name="_5" localSheetId="7">#REF!</definedName>
    <definedName name="_5" localSheetId="55">#REF!</definedName>
    <definedName name="_5" localSheetId="15">#REF!</definedName>
    <definedName name="_5" localSheetId="14">#REF!</definedName>
    <definedName name="_5" localSheetId="16">#REF!</definedName>
    <definedName name="_5">#REF!</definedName>
    <definedName name="_5THOMAS" localSheetId="21">'[54]1721 003'!#REF!</definedName>
    <definedName name="_5THOMAS" localSheetId="51">'[54]1721 003'!#REF!</definedName>
    <definedName name="_5THOMAS" localSheetId="9">'[54]1721 003'!#REF!</definedName>
    <definedName name="_5THOMAS" localSheetId="23">'[54]1721 003'!#REF!</definedName>
    <definedName name="_5THOMAS" localSheetId="11">'[54]1721 003'!#REF!</definedName>
    <definedName name="_5THOMAS" localSheetId="26">'[54]1721 003'!#REF!</definedName>
    <definedName name="_5THOMAS" localSheetId="3">'[54]1721 003'!#REF!</definedName>
    <definedName name="_5THOMAS" localSheetId="28">'[54]1721 003'!#REF!</definedName>
    <definedName name="_5THOMAS" localSheetId="57">'[54]1721 003'!#REF!</definedName>
    <definedName name="_5THOMAS" localSheetId="34">'[54]1721 003'!#REF!</definedName>
    <definedName name="_5THOMAS" localSheetId="37">'[54]1721 003'!#REF!</definedName>
    <definedName name="_5THOMAS" localSheetId="56">'[54]1721 003'!#REF!</definedName>
    <definedName name="_5THOMAS" localSheetId="7">'[54]1721 003'!#REF!</definedName>
    <definedName name="_5THOMAS" localSheetId="55">'[54]1721 003'!#REF!</definedName>
    <definedName name="_5THOMAS" localSheetId="15">'[54]1721 003'!#REF!</definedName>
    <definedName name="_5THOMAS" localSheetId="14">'[54]1721 003'!#REF!</definedName>
    <definedName name="_5THOMAS" localSheetId="16">'[54]1721 003'!#REF!</definedName>
    <definedName name="_5THOMAS">'[54]1721 003'!#REF!</definedName>
    <definedName name="_6" localSheetId="51">#REF!</definedName>
    <definedName name="_6" localSheetId="26">#REF!</definedName>
    <definedName name="_6" localSheetId="28">#REF!</definedName>
    <definedName name="_6" localSheetId="37">#REF!</definedName>
    <definedName name="_6" localSheetId="55">#REF!</definedName>
    <definedName name="_6">#REF!</definedName>
    <definedName name="_6.1" localSheetId="51">#REF!</definedName>
    <definedName name="_6.1" localSheetId="26">#REF!</definedName>
    <definedName name="_6.1" localSheetId="28">#REF!</definedName>
    <definedName name="_6.1" localSheetId="37">#REF!</definedName>
    <definedName name="_6.1" localSheetId="55">#REF!</definedName>
    <definedName name="_6.1">#REF!</definedName>
    <definedName name="_6.1.1" localSheetId="51">#REF!</definedName>
    <definedName name="_6.1.1" localSheetId="26">#REF!</definedName>
    <definedName name="_6.1.1" localSheetId="28">#REF!</definedName>
    <definedName name="_6.1.1" localSheetId="37">#REF!</definedName>
    <definedName name="_6.1.1" localSheetId="55">#REF!</definedName>
    <definedName name="_6.1.1">#REF!</definedName>
    <definedName name="_6.1.2" localSheetId="51">#REF!</definedName>
    <definedName name="_6.1.2" localSheetId="26">#REF!</definedName>
    <definedName name="_6.1.2" localSheetId="28">#REF!</definedName>
    <definedName name="_6.1.2" localSheetId="37">#REF!</definedName>
    <definedName name="_6.1.2" localSheetId="55">#REF!</definedName>
    <definedName name="_6.1.2">#REF!</definedName>
    <definedName name="_6.2" localSheetId="51">#REF!</definedName>
    <definedName name="_6.2" localSheetId="26">#REF!</definedName>
    <definedName name="_6.2" localSheetId="28">#REF!</definedName>
    <definedName name="_6.2" localSheetId="37">#REF!</definedName>
    <definedName name="_6.2" localSheetId="55">#REF!</definedName>
    <definedName name="_6.2">#REF!</definedName>
    <definedName name="_6.2.1" localSheetId="51">#REF!</definedName>
    <definedName name="_6.2.1" localSheetId="26">#REF!</definedName>
    <definedName name="_6.2.1" localSheetId="28">#REF!</definedName>
    <definedName name="_6.2.1" localSheetId="37">#REF!</definedName>
    <definedName name="_6.2.1" localSheetId="55">#REF!</definedName>
    <definedName name="_6.2.1">#REF!</definedName>
    <definedName name="_6.2.2" localSheetId="51">#REF!</definedName>
    <definedName name="_6.2.2" localSheetId="26">#REF!</definedName>
    <definedName name="_6.2.2" localSheetId="28">#REF!</definedName>
    <definedName name="_6.2.2" localSheetId="37">#REF!</definedName>
    <definedName name="_6.2.2" localSheetId="55">#REF!</definedName>
    <definedName name="_6.2.2">#REF!</definedName>
    <definedName name="_67" localSheetId="21">#REF!</definedName>
    <definedName name="_67" localSheetId="51">#REF!</definedName>
    <definedName name="_67" localSheetId="9">#REF!</definedName>
    <definedName name="_67" localSheetId="23">#REF!</definedName>
    <definedName name="_67" localSheetId="11">#REF!</definedName>
    <definedName name="_67" localSheetId="26">#REF!</definedName>
    <definedName name="_67" localSheetId="3">#REF!</definedName>
    <definedName name="_67" localSheetId="28">#REF!</definedName>
    <definedName name="_67" localSheetId="57">#REF!</definedName>
    <definedName name="_67" localSheetId="34">#REF!</definedName>
    <definedName name="_67" localSheetId="37">#REF!</definedName>
    <definedName name="_67" localSheetId="6">#REF!</definedName>
    <definedName name="_67" localSheetId="56">#REF!</definedName>
    <definedName name="_67" localSheetId="7">#REF!</definedName>
    <definedName name="_67" localSheetId="55">#REF!</definedName>
    <definedName name="_67" localSheetId="15">#REF!</definedName>
    <definedName name="_67" localSheetId="14">#REF!</definedName>
    <definedName name="_67" localSheetId="16">#REF!</definedName>
    <definedName name="_67">#REF!</definedName>
    <definedName name="_7" localSheetId="51">#REF!</definedName>
    <definedName name="_7" localSheetId="26">#REF!</definedName>
    <definedName name="_7" localSheetId="28">#REF!</definedName>
    <definedName name="_7" localSheetId="37">#REF!</definedName>
    <definedName name="_7" localSheetId="55">#REF!</definedName>
    <definedName name="_7">#REF!</definedName>
    <definedName name="_7.1" localSheetId="51">#REF!</definedName>
    <definedName name="_7.1" localSheetId="26">#REF!</definedName>
    <definedName name="_7.1" localSheetId="28">#REF!</definedName>
    <definedName name="_7.1" localSheetId="37">#REF!</definedName>
    <definedName name="_7.1" localSheetId="55">#REF!</definedName>
    <definedName name="_7.1">#REF!</definedName>
    <definedName name="_7.1.1" localSheetId="51">#REF!</definedName>
    <definedName name="_7.1.1" localSheetId="26">#REF!</definedName>
    <definedName name="_7.1.1" localSheetId="28">#REF!</definedName>
    <definedName name="_7.1.1" localSheetId="37">#REF!</definedName>
    <definedName name="_7.1.1" localSheetId="55">#REF!</definedName>
    <definedName name="_7.1.1">#REF!</definedName>
    <definedName name="_7.1.2" localSheetId="51">#REF!</definedName>
    <definedName name="_7.1.2" localSheetId="26">#REF!</definedName>
    <definedName name="_7.1.2" localSheetId="28">#REF!</definedName>
    <definedName name="_7.1.2" localSheetId="37">#REF!</definedName>
    <definedName name="_7.1.2" localSheetId="55">#REF!</definedName>
    <definedName name="_7.1.2">#REF!</definedName>
    <definedName name="_7.2" localSheetId="51">#REF!</definedName>
    <definedName name="_7.2" localSheetId="26">#REF!</definedName>
    <definedName name="_7.2" localSheetId="28">#REF!</definedName>
    <definedName name="_7.2" localSheetId="37">#REF!</definedName>
    <definedName name="_7.2" localSheetId="55">#REF!</definedName>
    <definedName name="_7.2">#REF!</definedName>
    <definedName name="_7.2.1" localSheetId="51">#REF!</definedName>
    <definedName name="_7.2.1" localSheetId="26">#REF!</definedName>
    <definedName name="_7.2.1" localSheetId="28">#REF!</definedName>
    <definedName name="_7.2.1" localSheetId="37">#REF!</definedName>
    <definedName name="_7.2.1" localSheetId="55">#REF!</definedName>
    <definedName name="_7.2.1">#REF!</definedName>
    <definedName name="_7THOMAS" localSheetId="21">'[54]1721 003'!#REF!</definedName>
    <definedName name="_7THOMAS" localSheetId="51">'[54]1721 003'!#REF!</definedName>
    <definedName name="_7THOMAS" localSheetId="23">'[54]1721 003'!#REF!</definedName>
    <definedName name="_7THOMAS" localSheetId="11">'[54]1721 003'!#REF!</definedName>
    <definedName name="_7THOMAS" localSheetId="26">'[54]1721 003'!#REF!</definedName>
    <definedName name="_7THOMAS" localSheetId="28">'[54]1721 003'!#REF!</definedName>
    <definedName name="_7THOMAS" localSheetId="57">'[54]1721 003'!#REF!</definedName>
    <definedName name="_7THOMAS" localSheetId="34">'[54]1721 003'!#REF!</definedName>
    <definedName name="_7THOMAS" localSheetId="37">'[54]1721 003'!#REF!</definedName>
    <definedName name="_7THOMAS" localSheetId="56">'[54]1721 003'!#REF!</definedName>
    <definedName name="_7THOMAS" localSheetId="55">'[54]1721 003'!#REF!</definedName>
    <definedName name="_7THOMAS" localSheetId="15">'[54]1721 003'!#REF!</definedName>
    <definedName name="_7THOMAS" localSheetId="14">'[54]1721 003'!#REF!</definedName>
    <definedName name="_7THOMAS" localSheetId="16">'[54]1721 003'!#REF!</definedName>
    <definedName name="_7THOMAS">'[54]1721 003'!#REF!</definedName>
    <definedName name="_8" localSheetId="21">#REF!</definedName>
    <definedName name="_8" localSheetId="51">#REF!</definedName>
    <definedName name="_8" localSheetId="9">#REF!</definedName>
    <definedName name="_8" localSheetId="23">#REF!</definedName>
    <definedName name="_8" localSheetId="11">#REF!</definedName>
    <definedName name="_8" localSheetId="26">#REF!</definedName>
    <definedName name="_8" localSheetId="3">#REF!</definedName>
    <definedName name="_8" localSheetId="28">#REF!</definedName>
    <definedName name="_8" localSheetId="57">#REF!</definedName>
    <definedName name="_8" localSheetId="34">#REF!</definedName>
    <definedName name="_8" localSheetId="37">#REF!</definedName>
    <definedName name="_8" localSheetId="6">#REF!</definedName>
    <definedName name="_8" localSheetId="56">#REF!</definedName>
    <definedName name="_8" localSheetId="7">#REF!</definedName>
    <definedName name="_8" localSheetId="55">#REF!</definedName>
    <definedName name="_8" localSheetId="15">#REF!</definedName>
    <definedName name="_8" localSheetId="14">#REF!</definedName>
    <definedName name="_8" localSheetId="16">#REF!</definedName>
    <definedName name="_8">#REF!</definedName>
    <definedName name="_818FA" localSheetId="21">#REF!</definedName>
    <definedName name="_818FA" localSheetId="51">#REF!</definedName>
    <definedName name="_818FA" localSheetId="9">#REF!</definedName>
    <definedName name="_818FA" localSheetId="23">#REF!</definedName>
    <definedName name="_818FA" localSheetId="11">#REF!</definedName>
    <definedName name="_818FA" localSheetId="26">#REF!</definedName>
    <definedName name="_818FA" localSheetId="3">#REF!</definedName>
    <definedName name="_818FA" localSheetId="28">#REF!</definedName>
    <definedName name="_818FA" localSheetId="57">#REF!</definedName>
    <definedName name="_818FA" localSheetId="34">#REF!</definedName>
    <definedName name="_818FA" localSheetId="37">#REF!</definedName>
    <definedName name="_818FA" localSheetId="6">#REF!</definedName>
    <definedName name="_818FA" localSheetId="56">#REF!</definedName>
    <definedName name="_818FA" localSheetId="7">#REF!</definedName>
    <definedName name="_818FA" localSheetId="55">#REF!</definedName>
    <definedName name="_818FA" localSheetId="15">#REF!</definedName>
    <definedName name="_818FA" localSheetId="14">#REF!</definedName>
    <definedName name="_818FA" localSheetId="16">#REF!</definedName>
    <definedName name="_818FA">#REF!</definedName>
    <definedName name="_818PK" localSheetId="21">#REF!</definedName>
    <definedName name="_818PK" localSheetId="13">#REF!</definedName>
    <definedName name="_818PK" localSheetId="51">#REF!</definedName>
    <definedName name="_818PK" localSheetId="23">#REF!</definedName>
    <definedName name="_818PK" localSheetId="11">#REF!</definedName>
    <definedName name="_818PK" localSheetId="26">#REF!</definedName>
    <definedName name="_818PK" localSheetId="3">#REF!</definedName>
    <definedName name="_818PK" localSheetId="28">#REF!</definedName>
    <definedName name="_818PK" localSheetId="50">#REF!</definedName>
    <definedName name="_818PK" localSheetId="57">#REF!</definedName>
    <definedName name="_818PK" localSheetId="34">#REF!</definedName>
    <definedName name="_818PK" localSheetId="37">#REF!</definedName>
    <definedName name="_818PK" localSheetId="6">#REF!</definedName>
    <definedName name="_818PK" localSheetId="56">#REF!</definedName>
    <definedName name="_818PK" localSheetId="7">#REF!</definedName>
    <definedName name="_818PK" localSheetId="55">#REF!</definedName>
    <definedName name="_818PK" localSheetId="15">#REF!</definedName>
    <definedName name="_818PK" localSheetId="14">#REF!</definedName>
    <definedName name="_818PK" localSheetId="16">#REF!</definedName>
    <definedName name="_818PK" localSheetId="42">#REF!</definedName>
    <definedName name="_818PK">#REF!</definedName>
    <definedName name="_9" localSheetId="21">#REF!</definedName>
    <definedName name="_9" localSheetId="13">#REF!</definedName>
    <definedName name="_9" localSheetId="51">#REF!</definedName>
    <definedName name="_9" localSheetId="23">#REF!</definedName>
    <definedName name="_9" localSheetId="11">#REF!</definedName>
    <definedName name="_9" localSheetId="26">#REF!</definedName>
    <definedName name="_9" localSheetId="3">#REF!</definedName>
    <definedName name="_9" localSheetId="28">#REF!</definedName>
    <definedName name="_9" localSheetId="50">#REF!</definedName>
    <definedName name="_9" localSheetId="57">#REF!</definedName>
    <definedName name="_9" localSheetId="34">#REF!</definedName>
    <definedName name="_9" localSheetId="37">#REF!</definedName>
    <definedName name="_9" localSheetId="6">#REF!</definedName>
    <definedName name="_9" localSheetId="56">#REF!</definedName>
    <definedName name="_9" localSheetId="7">#REF!</definedName>
    <definedName name="_9" localSheetId="55">#REF!</definedName>
    <definedName name="_9" localSheetId="15">#REF!</definedName>
    <definedName name="_9" localSheetId="14">#REF!</definedName>
    <definedName name="_9" localSheetId="16">#REF!</definedName>
    <definedName name="_9" localSheetId="42">#REF!</definedName>
    <definedName name="_9">#REF!</definedName>
    <definedName name="_a2" localSheetId="55" hidden="1">{#N/A,#N/A,FALSE,"Aging Summary";#N/A,#N/A,FALSE,"Ratio Analysis";#N/A,#N/A,FALSE,"Test 120 Day Accts";#N/A,#N/A,FALSE,"Tickmarks"}</definedName>
    <definedName name="_a2" hidden="1">{#N/A,#N/A,FALSE,"Aging Summary";#N/A,#N/A,FALSE,"Ratio Analysis";#N/A,#N/A,FALSE,"Test 120 Day Accts";#N/A,#N/A,FALSE,"Tickmarks"}</definedName>
    <definedName name="_A6" localSheetId="55" hidden="1">{#N/A,#N/A,FALSE,"Aging Summary";#N/A,#N/A,FALSE,"Ratio Analysis";#N/A,#N/A,FALSE,"Test 120 Day Accts";#N/A,#N/A,FALSE,"Tickmarks"}</definedName>
    <definedName name="_A6" hidden="1">{#N/A,#N/A,FALSE,"Aging Summary";#N/A,#N/A,FALSE,"Ratio Analysis";#N/A,#N/A,FALSE,"Test 120 Day Accts";#N/A,#N/A,FALSE,"Tickmarks"}</definedName>
    <definedName name="_AS1" localSheetId="55" hidden="1">{#N/A,#N/A,FALSE,"Aging Summary";#N/A,#N/A,FALSE,"Ratio Analysis";#N/A,#N/A,FALSE,"Test 120 Day Accts";#N/A,#N/A,FALSE,"Tickmarks"}</definedName>
    <definedName name="_AS1" hidden="1">{#N/A,#N/A,FALSE,"Aging Summary";#N/A,#N/A,FALSE,"Ratio Analysis";#N/A,#N/A,FALSE,"Test 120 Day Accts";#N/A,#N/A,FALSE,"Tickmarks"}</definedName>
    <definedName name="_ASE022" localSheetId="51">[55]ASE!#REF!</definedName>
    <definedName name="_ASE022" localSheetId="26">[55]ASE!#REF!</definedName>
    <definedName name="_ASE022" localSheetId="28">[55]ASE!#REF!</definedName>
    <definedName name="_ASE022" localSheetId="37">[55]ASE!#REF!</definedName>
    <definedName name="_ASE022" localSheetId="55">[55]ASE!#REF!</definedName>
    <definedName name="_ASE022">[55]ASE!#REF!</definedName>
    <definedName name="_ASE023" localSheetId="51">[55]ASE!#REF!</definedName>
    <definedName name="_ASE023" localSheetId="26">[55]ASE!#REF!</definedName>
    <definedName name="_ASE023" localSheetId="28">[55]ASE!#REF!</definedName>
    <definedName name="_ASE023" localSheetId="37">[55]ASE!#REF!</definedName>
    <definedName name="_ASE023" localSheetId="55">[55]ASE!#REF!</definedName>
    <definedName name="_ASE023">[55]ASE!#REF!</definedName>
    <definedName name="_ASE03" localSheetId="51">[55]ASE!#REF!</definedName>
    <definedName name="_ASE03" localSheetId="26">[55]ASE!#REF!</definedName>
    <definedName name="_ASE03" localSheetId="28">[55]ASE!#REF!</definedName>
    <definedName name="_ASE03" localSheetId="37">[55]ASE!#REF!</definedName>
    <definedName name="_ASE03" localSheetId="55">[55]ASE!#REF!</definedName>
    <definedName name="_ASE03">[55]ASE!#REF!</definedName>
    <definedName name="_AST1">[4]A!$A$4:$IV$2031</definedName>
    <definedName name="_AST2" localSheetId="51">#REF!</definedName>
    <definedName name="_AST2" localSheetId="26">#REF!</definedName>
    <definedName name="_AST2" localSheetId="28">#REF!</definedName>
    <definedName name="_AST2" localSheetId="37">#REF!</definedName>
    <definedName name="_AST2" localSheetId="55">#REF!</definedName>
    <definedName name="_AST2">#REF!</definedName>
    <definedName name="_bsc100" localSheetId="21">#REF!</definedName>
    <definedName name="_bsc100" localSheetId="51">#REF!</definedName>
    <definedName name="_bsc100" localSheetId="23">#REF!</definedName>
    <definedName name="_bsc100" localSheetId="11">#REF!</definedName>
    <definedName name="_bsc100" localSheetId="26">#REF!</definedName>
    <definedName name="_bsc100" localSheetId="28">#REF!</definedName>
    <definedName name="_bsc100" localSheetId="57">#REF!</definedName>
    <definedName name="_bsc100" localSheetId="34">#REF!</definedName>
    <definedName name="_bsc100" localSheetId="37">#REF!</definedName>
    <definedName name="_bsc100" localSheetId="56">#REF!</definedName>
    <definedName name="_bsc100" localSheetId="55">#REF!</definedName>
    <definedName name="_bsc100" localSheetId="15">#REF!</definedName>
    <definedName name="_bsc100" localSheetId="14">#REF!</definedName>
    <definedName name="_bsc100" localSheetId="16">#REF!</definedName>
    <definedName name="_bsc100">#REF!</definedName>
    <definedName name="_C">[3]A!$A$4:$G$6</definedName>
    <definedName name="_CFL1">[4]A!$A$241:$IV$2031</definedName>
    <definedName name="_CFL2" localSheetId="51">#REF!</definedName>
    <definedName name="_CFL2" localSheetId="26">#REF!</definedName>
    <definedName name="_CFL2" localSheetId="28">#REF!</definedName>
    <definedName name="_CFL2" localSheetId="37">#REF!</definedName>
    <definedName name="_CFL2" localSheetId="55">#REF!</definedName>
    <definedName name="_CFL2">#REF!</definedName>
    <definedName name="_CSO58" localSheetId="51">#REF!</definedName>
    <definedName name="_CSO58" localSheetId="26">#REF!</definedName>
    <definedName name="_CSO58" localSheetId="28">#REF!</definedName>
    <definedName name="_CSO58" localSheetId="37">#REF!</definedName>
    <definedName name="_CSO58" localSheetId="55">#REF!</definedName>
    <definedName name="_CSO58">#REF!</definedName>
    <definedName name="_dt04" localSheetId="51">#REF!</definedName>
    <definedName name="_dt04" localSheetId="26">#REF!</definedName>
    <definedName name="_dt04" localSheetId="28">#REF!</definedName>
    <definedName name="_dt04" localSheetId="37">#REF!</definedName>
    <definedName name="_dt04" localSheetId="55">#REF!</definedName>
    <definedName name="_dt04">#REF!</definedName>
    <definedName name="_dt05" localSheetId="51">#REF!</definedName>
    <definedName name="_dt05" localSheetId="26">#REF!</definedName>
    <definedName name="_dt05" localSheetId="28">#REF!</definedName>
    <definedName name="_dt05" localSheetId="37">#REF!</definedName>
    <definedName name="_dt05" localSheetId="55">#REF!</definedName>
    <definedName name="_dt05">#REF!</definedName>
    <definedName name="_ewr4" localSheetId="21">#REF!</definedName>
    <definedName name="_ewr4" localSheetId="51">#REF!</definedName>
    <definedName name="_ewr4" localSheetId="23">#REF!</definedName>
    <definedName name="_ewr4" localSheetId="11">#REF!</definedName>
    <definedName name="_ewr4" localSheetId="26">#REF!</definedName>
    <definedName name="_ewr4" localSheetId="28">#REF!</definedName>
    <definedName name="_ewr4" localSheetId="57">#REF!</definedName>
    <definedName name="_ewr4" localSheetId="34">#REF!</definedName>
    <definedName name="_ewr4" localSheetId="37">#REF!</definedName>
    <definedName name="_ewr4" localSheetId="56">#REF!</definedName>
    <definedName name="_ewr4" localSheetId="55">#REF!</definedName>
    <definedName name="_ewr4" localSheetId="15">#REF!</definedName>
    <definedName name="_ewr4" localSheetId="14">#REF!</definedName>
    <definedName name="_ewr4" localSheetId="16">#REF!</definedName>
    <definedName name="_ewr4">#REF!</definedName>
    <definedName name="_FAC1">[4]A!$A$181:$IV$2031</definedName>
    <definedName name="_FAC2" localSheetId="51">#REF!</definedName>
    <definedName name="_FAC2" localSheetId="26">#REF!</definedName>
    <definedName name="_FAC2" localSheetId="28">#REF!</definedName>
    <definedName name="_FAC2" localSheetId="37">#REF!</definedName>
    <definedName name="_FAC2" localSheetId="55">#REF!</definedName>
    <definedName name="_FAC2">#REF!</definedName>
    <definedName name="_Fill" localSheetId="21" hidden="1">#REF!</definedName>
    <definedName name="_Fill" localSheetId="13" hidden="1">#REF!</definedName>
    <definedName name="_Fill" localSheetId="51" hidden="1">#REF!</definedName>
    <definedName name="_Fill" localSheetId="9" hidden="1">#REF!</definedName>
    <definedName name="_Fill" localSheetId="23" hidden="1">#REF!</definedName>
    <definedName name="_Fill" localSheetId="11" hidden="1">#REF!</definedName>
    <definedName name="_Fill" localSheetId="10" hidden="1">#REF!</definedName>
    <definedName name="_Fill" localSheetId="2" hidden="1">#REF!</definedName>
    <definedName name="_Fill" localSheetId="1" hidden="1">#REF!</definedName>
    <definedName name="_Fill" localSheetId="26" hidden="1">#REF!</definedName>
    <definedName name="_Fill" localSheetId="0" hidden="1">#REF!</definedName>
    <definedName name="_Fill" localSheetId="3" hidden="1">#REF!</definedName>
    <definedName name="_Fill" localSheetId="28" hidden="1">#REF!</definedName>
    <definedName name="_Fill" localSheetId="50" hidden="1">#REF!</definedName>
    <definedName name="_Fill" localSheetId="57" hidden="1">#REF!</definedName>
    <definedName name="_Fill" localSheetId="34" hidden="1">#REF!</definedName>
    <definedName name="_Fill" localSheetId="37" hidden="1">#REF!</definedName>
    <definedName name="_Fill" localSheetId="5" hidden="1">#REF!</definedName>
    <definedName name="_Fill" localSheetId="6" hidden="1">#REF!</definedName>
    <definedName name="_Fill" localSheetId="56" hidden="1">#REF!</definedName>
    <definedName name="_Fill" localSheetId="7" hidden="1">#REF!</definedName>
    <definedName name="_Fill" localSheetId="8" hidden="1">#REF!</definedName>
    <definedName name="_Fill" localSheetId="55" hidden="1">#REF!</definedName>
    <definedName name="_Fill" localSheetId="4" hidden="1">#REF!</definedName>
    <definedName name="_Fill" localSheetId="15" hidden="1">#REF!</definedName>
    <definedName name="_Fill" localSheetId="14" hidden="1">#REF!</definedName>
    <definedName name="_Fill" localSheetId="16" hidden="1">#REF!</definedName>
    <definedName name="_Fill" localSheetId="12" hidden="1">#REF!</definedName>
    <definedName name="_Fill" localSheetId="42" hidden="1">#REF!</definedName>
    <definedName name="_Fill" hidden="1">#REF!</definedName>
    <definedName name="_xlnm._FilterDatabase" localSheetId="21" hidden="1">'[56]HRG BAHAN &amp; UPAH okk'!#REF!</definedName>
    <definedName name="_xlnm._FilterDatabase" localSheetId="51" hidden="1">'[56]HRG BAHAN &amp; UPAH okk'!#REF!</definedName>
    <definedName name="_xlnm._FilterDatabase" localSheetId="23" hidden="1">'[56]HRG BAHAN &amp; UPAH okk'!#REF!</definedName>
    <definedName name="_xlnm._FilterDatabase" localSheetId="11" hidden="1">'[56]HRG BAHAN &amp; UPAH okk'!#REF!</definedName>
    <definedName name="_xlnm._FilterDatabase" localSheetId="26" hidden="1">'[56]HRG BAHAN &amp; UPAH okk'!#REF!</definedName>
    <definedName name="_xlnm._FilterDatabase" localSheetId="28" hidden="1">'[56]HRG BAHAN &amp; UPAH okk'!#REF!</definedName>
    <definedName name="_xlnm._FilterDatabase" localSheetId="57" hidden="1">'[56]HRG BAHAN &amp; UPAH okk'!#REF!</definedName>
    <definedName name="_xlnm._FilterDatabase" localSheetId="34" hidden="1">'[56]HRG BAHAN &amp; UPAH okk'!#REF!</definedName>
    <definedName name="_xlnm._FilterDatabase" localSheetId="37" hidden="1">'[56]HRG BAHAN &amp; UPAH okk'!#REF!</definedName>
    <definedName name="_xlnm._FilterDatabase" localSheetId="56" hidden="1">'[56]HRG BAHAN &amp; UPAH okk'!#REF!</definedName>
    <definedName name="_xlnm._FilterDatabase" localSheetId="55" hidden="1">'[56]HRG BAHAN &amp; UPAH okk'!#REF!</definedName>
    <definedName name="_xlnm._FilterDatabase" localSheetId="15" hidden="1">'[56]HRG BAHAN &amp; UPAH okk'!#REF!</definedName>
    <definedName name="_xlnm._FilterDatabase" localSheetId="14" hidden="1">'[56]HRG BAHAN &amp; UPAH okk'!#REF!</definedName>
    <definedName name="_xlnm._FilterDatabase" localSheetId="16" hidden="1">'[56]HRG BAHAN &amp; UPAH okk'!#REF!</definedName>
    <definedName name="_xlnm._FilterDatabase" localSheetId="58" hidden="1">'REK KORAN 18'!$A$7:$E$211</definedName>
    <definedName name="_xlnm._FilterDatabase" hidden="1">'[56]HRG BAHAN &amp; UPAH okk'!#REF!</definedName>
    <definedName name="_HAL4">#N/A</definedName>
    <definedName name="_HDG1">[11]analitis!$A$2:$H$4</definedName>
    <definedName name="_HDG2" localSheetId="51">#REF!</definedName>
    <definedName name="_HDG2" localSheetId="26">#REF!</definedName>
    <definedName name="_HDG2" localSheetId="28">#REF!</definedName>
    <definedName name="_HDG2" localSheetId="37">#REF!</definedName>
    <definedName name="_HDG2" localSheetId="55">#REF!</definedName>
    <definedName name="_HDG2">#REF!</definedName>
    <definedName name="_HSN2" localSheetId="21">[57]Sheet5!$A$13:$B$16</definedName>
    <definedName name="_HSN2" localSheetId="9">[28]Sheet5!$A$13:$B$16</definedName>
    <definedName name="_HSN2" localSheetId="23">[57]Sheet5!$A$13:$B$16</definedName>
    <definedName name="_HSN2" localSheetId="10">[46]Sheet5!$A$13:$B$16</definedName>
    <definedName name="_HSN2" localSheetId="1">[46]Sheet5!$A$13:$B$16</definedName>
    <definedName name="_HSN2" localSheetId="26">[57]Sheet5!$A$13:$B$16</definedName>
    <definedName name="_HSN2" localSheetId="0">[58]Sheet5!$A$13:$B$16</definedName>
    <definedName name="_HSN2" localSheetId="3">[30]Sheet5!$A$13:$B$16</definedName>
    <definedName name="_HSN2" localSheetId="28">[57]Sheet5!$A$13:$B$16</definedName>
    <definedName name="_HSN2" localSheetId="34">[57]Sheet5!$A$13:$B$16</definedName>
    <definedName name="_HSN2" localSheetId="37">[57]Sheet5!$A$13:$B$16</definedName>
    <definedName name="_HSN2" localSheetId="6">[59]Sheet5!$A$13:$B$16</definedName>
    <definedName name="_HSN2" localSheetId="56">[30]Sheet5!$A$13:$B$16</definedName>
    <definedName name="_HSN2" localSheetId="7">[30]Sheet5!$A$13:$B$16</definedName>
    <definedName name="_HSN2" localSheetId="55">[38]Sheet5!$A$13:$B$16</definedName>
    <definedName name="_HSN2">[38]Sheet5!$A$13:$B$16</definedName>
    <definedName name="_Inv2" localSheetId="51">[49]JSiar!#REF!</definedName>
    <definedName name="_Inv2" localSheetId="26">[49]JSiar!#REF!</definedName>
    <definedName name="_Inv2" localSheetId="28">[49]JSiar!#REF!</definedName>
    <definedName name="_Inv2" localSheetId="37">[49]JSiar!#REF!</definedName>
    <definedName name="_Inv2" localSheetId="55">[49]JSiar!#REF!</definedName>
    <definedName name="_Inv2">[49]JSiar!#REF!</definedName>
    <definedName name="_JAT022" localSheetId="51">[55]JAT!#REF!</definedName>
    <definedName name="_JAT022" localSheetId="26">[55]JAT!#REF!</definedName>
    <definedName name="_JAT022" localSheetId="28">[55]JAT!#REF!</definedName>
    <definedName name="_JAT022" localSheetId="37">[55]JAT!#REF!</definedName>
    <definedName name="_JAT022" localSheetId="55">[55]JAT!#REF!</definedName>
    <definedName name="_JAT022">[55]JAT!#REF!</definedName>
    <definedName name="_JAT023" localSheetId="51">[55]JAT!#REF!</definedName>
    <definedName name="_JAT023" localSheetId="26">[55]JAT!#REF!</definedName>
    <definedName name="_JAT023" localSheetId="28">[55]JAT!#REF!</definedName>
    <definedName name="_JAT023" localSheetId="37">[55]JAT!#REF!</definedName>
    <definedName name="_JAT023" localSheetId="55">[55]JAT!#REF!</definedName>
    <definedName name="_JAT023">[55]JAT!#REF!</definedName>
    <definedName name="_JAT03" localSheetId="51">[55]JAT!#REF!</definedName>
    <definedName name="_JAT03" localSheetId="26">[55]JAT!#REF!</definedName>
    <definedName name="_JAT03" localSheetId="28">[55]JAT!#REF!</definedName>
    <definedName name="_JAT03" localSheetId="37">[55]JAT!#REF!</definedName>
    <definedName name="_JAT03" localSheetId="55">[55]JAT!#REF!</definedName>
    <definedName name="_JAT03">[55]JAT!#REF!</definedName>
    <definedName name="_jk64" localSheetId="21">#REF!</definedName>
    <definedName name="_jk64" localSheetId="51">#REF!</definedName>
    <definedName name="_jk64" localSheetId="23">#REF!</definedName>
    <definedName name="_jk64" localSheetId="11">#REF!</definedName>
    <definedName name="_jk64" localSheetId="26">#REF!</definedName>
    <definedName name="_jk64" localSheetId="28">#REF!</definedName>
    <definedName name="_jk64" localSheetId="57">#REF!</definedName>
    <definedName name="_jk64" localSheetId="34">#REF!</definedName>
    <definedName name="_jk64" localSheetId="37">#REF!</definedName>
    <definedName name="_jk64" localSheetId="56">#REF!</definedName>
    <definedName name="_jk64" localSheetId="55">#REF!</definedName>
    <definedName name="_jk64" localSheetId="15">#REF!</definedName>
    <definedName name="_jk64" localSheetId="14">#REF!</definedName>
    <definedName name="_jk64" localSheetId="16">#REF!</definedName>
    <definedName name="_jk64">#REF!</definedName>
    <definedName name="_KAN022" localSheetId="51">[55]KAN!#REF!</definedName>
    <definedName name="_KAN022" localSheetId="26">[55]KAN!#REF!</definedName>
    <definedName name="_KAN022" localSheetId="28">[55]KAN!#REF!</definedName>
    <definedName name="_KAN022" localSheetId="37">[55]KAN!#REF!</definedName>
    <definedName name="_KAN022" localSheetId="55">[55]KAN!#REF!</definedName>
    <definedName name="_KAN022">[55]KAN!#REF!</definedName>
    <definedName name="_KAN023" localSheetId="51">[55]KAN!#REF!</definedName>
    <definedName name="_KAN023" localSheetId="26">[55]KAN!#REF!</definedName>
    <definedName name="_KAN023" localSheetId="28">[55]KAN!#REF!</definedName>
    <definedName name="_KAN023" localSheetId="37">[55]KAN!#REF!</definedName>
    <definedName name="_KAN023" localSheetId="55">[55]KAN!#REF!</definedName>
    <definedName name="_KAN023">[55]KAN!#REF!</definedName>
    <definedName name="_KAN03" localSheetId="51">[55]KAN!#REF!</definedName>
    <definedName name="_KAN03" localSheetId="26">[55]KAN!#REF!</definedName>
    <definedName name="_KAN03" localSheetId="28">[55]KAN!#REF!</definedName>
    <definedName name="_KAN03" localSheetId="37">[55]KAN!#REF!</definedName>
    <definedName name="_KAN03" localSheetId="55">[55]KAN!#REF!</definedName>
    <definedName name="_KAN03">[55]KAN!#REF!</definedName>
    <definedName name="_ked021" localSheetId="51">#REF!</definedName>
    <definedName name="_ked021" localSheetId="26">#REF!</definedName>
    <definedName name="_ked021" localSheetId="28">#REF!</definedName>
    <definedName name="_ked021" localSheetId="37">#REF!</definedName>
    <definedName name="_ked021" localSheetId="55">#REF!</definedName>
    <definedName name="_ked021">#REF!</definedName>
    <definedName name="_ker1020" localSheetId="21">#REF!</definedName>
    <definedName name="_ker1020" localSheetId="51">#REF!</definedName>
    <definedName name="_ker1020" localSheetId="23">#REF!</definedName>
    <definedName name="_ker1020" localSheetId="11">#REF!</definedName>
    <definedName name="_ker1020" localSheetId="26">#REF!</definedName>
    <definedName name="_ker1020" localSheetId="28">#REF!</definedName>
    <definedName name="_ker1020" localSheetId="57">#REF!</definedName>
    <definedName name="_ker1020" localSheetId="34">#REF!</definedName>
    <definedName name="_ker1020" localSheetId="37">#REF!</definedName>
    <definedName name="_ker1020" localSheetId="56">#REF!</definedName>
    <definedName name="_ker1020" localSheetId="55">#REF!</definedName>
    <definedName name="_ker1020" localSheetId="15">#REF!</definedName>
    <definedName name="_ker1020" localSheetId="14">#REF!</definedName>
    <definedName name="_ker1020" localSheetId="16">#REF!</definedName>
    <definedName name="_ker1020">#REF!</definedName>
    <definedName name="_ker2020" localSheetId="21">#REF!</definedName>
    <definedName name="_ker2020" localSheetId="51">#REF!</definedName>
    <definedName name="_ker2020" localSheetId="23">#REF!</definedName>
    <definedName name="_ker2020" localSheetId="11">#REF!</definedName>
    <definedName name="_ker2020" localSheetId="26">#REF!</definedName>
    <definedName name="_ker2020" localSheetId="28">#REF!</definedName>
    <definedName name="_ker2020" localSheetId="57">#REF!</definedName>
    <definedName name="_ker2020" localSheetId="34">#REF!</definedName>
    <definedName name="_ker2020" localSheetId="37">#REF!</definedName>
    <definedName name="_ker2020" localSheetId="56">#REF!</definedName>
    <definedName name="_ker2020" localSheetId="55">#REF!</definedName>
    <definedName name="_ker2020" localSheetId="15">#REF!</definedName>
    <definedName name="_ker2020" localSheetId="14">#REF!</definedName>
    <definedName name="_ker2020" localSheetId="16">#REF!</definedName>
    <definedName name="_ker2020">#REF!</definedName>
    <definedName name="_ker2025" localSheetId="21">#REF!</definedName>
    <definedName name="_ker2025" localSheetId="51">#REF!</definedName>
    <definedName name="_ker2025" localSheetId="23">#REF!</definedName>
    <definedName name="_ker2025" localSheetId="11">#REF!</definedName>
    <definedName name="_ker2025" localSheetId="26">#REF!</definedName>
    <definedName name="_ker2025" localSheetId="28">#REF!</definedName>
    <definedName name="_ker2025" localSheetId="57">#REF!</definedName>
    <definedName name="_ker2025" localSheetId="34">#REF!</definedName>
    <definedName name="_ker2025" localSheetId="37">#REF!</definedName>
    <definedName name="_ker2025" localSheetId="56">#REF!</definedName>
    <definedName name="_ker2025" localSheetId="55">#REF!</definedName>
    <definedName name="_ker2025" localSheetId="15">#REF!</definedName>
    <definedName name="_ker2025" localSheetId="14">#REF!</definedName>
    <definedName name="_ker2025" localSheetId="16">#REF!</definedName>
    <definedName name="_ker2025">#REF!</definedName>
    <definedName name="_ker3030" localSheetId="21">#REF!</definedName>
    <definedName name="_ker3030" localSheetId="51">#REF!</definedName>
    <definedName name="_ker3030" localSheetId="23">#REF!</definedName>
    <definedName name="_ker3030" localSheetId="11">#REF!</definedName>
    <definedName name="_ker3030" localSheetId="26">#REF!</definedName>
    <definedName name="_ker3030" localSheetId="28">#REF!</definedName>
    <definedName name="_ker3030" localSheetId="57">#REF!</definedName>
    <definedName name="_ker3030" localSheetId="34">#REF!</definedName>
    <definedName name="_ker3030" localSheetId="37">#REF!</definedName>
    <definedName name="_ker3030" localSheetId="56">#REF!</definedName>
    <definedName name="_ker3030" localSheetId="55">#REF!</definedName>
    <definedName name="_ker3030" localSheetId="15">#REF!</definedName>
    <definedName name="_ker3030" localSheetId="14">#REF!</definedName>
    <definedName name="_ker3030" localSheetId="16">#REF!</definedName>
    <definedName name="_ker3030">#REF!</definedName>
    <definedName name="_ker40" localSheetId="21">'[60]HB '!#REF!</definedName>
    <definedName name="_ker40" localSheetId="51">'[60]HB '!#REF!</definedName>
    <definedName name="_ker40" localSheetId="23">'[60]HB '!#REF!</definedName>
    <definedName name="_ker40" localSheetId="11">'[60]HB '!#REF!</definedName>
    <definedName name="_ker40" localSheetId="26">'[60]HB '!#REF!</definedName>
    <definedName name="_ker40" localSheetId="28">'[60]HB '!#REF!</definedName>
    <definedName name="_ker40" localSheetId="57">'[60]HB '!#REF!</definedName>
    <definedName name="_ker40" localSheetId="34">'[60]HB '!#REF!</definedName>
    <definedName name="_ker40" localSheetId="37">'[60]HB '!#REF!</definedName>
    <definedName name="_ker40" localSheetId="56">'[60]HB '!#REF!</definedName>
    <definedName name="_ker40" localSheetId="55">'[60]HB '!#REF!</definedName>
    <definedName name="_ker40" localSheetId="15">'[60]HB '!#REF!</definedName>
    <definedName name="_ker40" localSheetId="14">'[60]HB '!#REF!</definedName>
    <definedName name="_ker40" localSheetId="16">'[60]HB '!#REF!</definedName>
    <definedName name="_ker40">'[60]HB '!#REF!</definedName>
    <definedName name="_Key1" localSheetId="21" hidden="1">#REF!</definedName>
    <definedName name="_Key1" localSheetId="51" hidden="1">#REF!</definedName>
    <definedName name="_Key1" localSheetId="9" hidden="1">#REF!</definedName>
    <definedName name="_Key1" localSheetId="23" hidden="1">#REF!</definedName>
    <definedName name="_Key1" localSheetId="11" hidden="1">#REF!</definedName>
    <definedName name="_Key1" localSheetId="26" hidden="1">#REF!</definedName>
    <definedName name="_Key1" localSheetId="3" hidden="1">#REF!</definedName>
    <definedName name="_Key1" localSheetId="28" hidden="1">#REF!</definedName>
    <definedName name="_Key1" localSheetId="57" hidden="1">#REF!</definedName>
    <definedName name="_Key1" localSheetId="34" hidden="1">#REF!</definedName>
    <definedName name="_Key1" localSheetId="37" hidden="1">#REF!</definedName>
    <definedName name="_Key1" localSheetId="6" hidden="1">#REF!</definedName>
    <definedName name="_Key1" localSheetId="56" hidden="1">#REF!</definedName>
    <definedName name="_Key1" localSheetId="7" hidden="1">#REF!</definedName>
    <definedName name="_Key1" localSheetId="55" hidden="1">#REF!</definedName>
    <definedName name="_Key1" localSheetId="15" hidden="1">#REF!</definedName>
    <definedName name="_Key1" localSheetId="14" hidden="1">#REF!</definedName>
    <definedName name="_Key1" localSheetId="16" hidden="1">#REF!</definedName>
    <definedName name="_Key1" hidden="1">#REF!</definedName>
    <definedName name="_Key2" localSheetId="21" hidden="1">#REF!</definedName>
    <definedName name="_Key2" localSheetId="51" hidden="1">#REF!</definedName>
    <definedName name="_Key2" localSheetId="9" hidden="1">#REF!</definedName>
    <definedName name="_Key2" localSheetId="23" hidden="1">#REF!</definedName>
    <definedName name="_Key2" localSheetId="11" hidden="1">#REF!</definedName>
    <definedName name="_Key2" localSheetId="26" hidden="1">#REF!</definedName>
    <definedName name="_Key2" localSheetId="3" hidden="1">#REF!</definedName>
    <definedName name="_Key2" localSheetId="28" hidden="1">#REF!</definedName>
    <definedName name="_Key2" localSheetId="57" hidden="1">#REF!</definedName>
    <definedName name="_Key2" localSheetId="34" hidden="1">#REF!</definedName>
    <definedName name="_Key2" localSheetId="37" hidden="1">#REF!</definedName>
    <definedName name="_Key2" localSheetId="6" hidden="1">#REF!</definedName>
    <definedName name="_Key2" localSheetId="56" hidden="1">#REF!</definedName>
    <definedName name="_Key2" localSheetId="7" hidden="1">#REF!</definedName>
    <definedName name="_Key2" localSheetId="55" hidden="1">#REF!</definedName>
    <definedName name="_Key2" localSheetId="15" hidden="1">#REF!</definedName>
    <definedName name="_Key2" localSheetId="14" hidden="1">#REF!</definedName>
    <definedName name="_Key2" localSheetId="16" hidden="1">#REF!</definedName>
    <definedName name="_Key2" hidden="1">#REF!</definedName>
    <definedName name="_ko2" localSheetId="21">#REF!</definedName>
    <definedName name="_ko2" localSheetId="51">#REF!</definedName>
    <definedName name="_ko2" localSheetId="23">#REF!</definedName>
    <definedName name="_ko2" localSheetId="11">#REF!</definedName>
    <definedName name="_ko2" localSheetId="26">#REF!</definedName>
    <definedName name="_ko2" localSheetId="28">#REF!</definedName>
    <definedName name="_ko2" localSheetId="57">#REF!</definedName>
    <definedName name="_ko2" localSheetId="34">#REF!</definedName>
    <definedName name="_ko2" localSheetId="37">#REF!</definedName>
    <definedName name="_ko2" localSheetId="56">#REF!</definedName>
    <definedName name="_ko2" localSheetId="55">#REF!</definedName>
    <definedName name="_ko2" localSheetId="15">#REF!</definedName>
    <definedName name="_ko2" localSheetId="14">#REF!</definedName>
    <definedName name="_ko2" localSheetId="16">#REF!</definedName>
    <definedName name="_ko2">#REF!</definedName>
    <definedName name="_LIA1">[4]A!$A$54:$IV$2031</definedName>
    <definedName name="_LIA2" localSheetId="51">#REF!</definedName>
    <definedName name="_LIA2" localSheetId="26">#REF!</definedName>
    <definedName name="_LIA2" localSheetId="28">#REF!</definedName>
    <definedName name="_LIA2" localSheetId="37">#REF!</definedName>
    <definedName name="_LIA2" localSheetId="55">#REF!</definedName>
    <definedName name="_LIA2">#REF!</definedName>
    <definedName name="_ltx1" localSheetId="51">#REF!</definedName>
    <definedName name="_ltx1" localSheetId="26">#REF!</definedName>
    <definedName name="_ltx1" localSheetId="28">#REF!</definedName>
    <definedName name="_ltx1" localSheetId="37">#REF!</definedName>
    <definedName name="_ltx1" localSheetId="55">#REF!</definedName>
    <definedName name="_ltx1">#REF!</definedName>
    <definedName name="_ltx2" localSheetId="51">#REF!</definedName>
    <definedName name="_ltx2" localSheetId="26">#REF!</definedName>
    <definedName name="_ltx2" localSheetId="28">#REF!</definedName>
    <definedName name="_ltx2" localSheetId="37">#REF!</definedName>
    <definedName name="_ltx2" localSheetId="55">#REF!</definedName>
    <definedName name="_ltx2">#REF!</definedName>
    <definedName name="_MatMult_B" localSheetId="51" hidden="1">'[61]Finance Projection-07'!#REF!</definedName>
    <definedName name="_MatMult_B" localSheetId="26" hidden="1">'[61]Finance Projection-07'!#REF!</definedName>
    <definedName name="_MatMult_B" localSheetId="28" hidden="1">'[61]Finance Projection-07'!#REF!</definedName>
    <definedName name="_MatMult_B" localSheetId="37" hidden="1">'[61]Finance Projection-07'!#REF!</definedName>
    <definedName name="_MatMult_B" localSheetId="55" hidden="1">'[61]Finance Projection-07'!#REF!</definedName>
    <definedName name="_MatMult_B" hidden="1">'[61]Finance Projection-07'!#REF!</definedName>
    <definedName name="_MUS1" localSheetId="21">#REF!</definedName>
    <definedName name="_MUS1" localSheetId="13">#REF!</definedName>
    <definedName name="_MUS1" localSheetId="51">#REF!</definedName>
    <definedName name="_MUS1" localSheetId="9">#REF!</definedName>
    <definedName name="_MUS1" localSheetId="23">#REF!</definedName>
    <definedName name="_MUS1" localSheetId="11">#REF!</definedName>
    <definedName name="_MUS1" localSheetId="10">#REF!</definedName>
    <definedName name="_MUS1" localSheetId="1">#REF!</definedName>
    <definedName name="_MUS1" localSheetId="26">#REF!</definedName>
    <definedName name="_MUS1" localSheetId="0">#REF!</definedName>
    <definedName name="_MUS1" localSheetId="3">#REF!</definedName>
    <definedName name="_MUS1" localSheetId="28">#REF!</definedName>
    <definedName name="_MUS1" localSheetId="50">#REF!</definedName>
    <definedName name="_MUS1" localSheetId="57">#REF!</definedName>
    <definedName name="_MUS1" localSheetId="34">#REF!</definedName>
    <definedName name="_MUS1" localSheetId="37">#REF!</definedName>
    <definedName name="_MUS1" localSheetId="5">#REF!</definedName>
    <definedName name="_MUS1" localSheetId="6">#REF!</definedName>
    <definedName name="_MUS1" localSheetId="56">#REF!</definedName>
    <definedName name="_MUS1" localSheetId="7">#REF!</definedName>
    <definedName name="_MUS1" localSheetId="8">#REF!</definedName>
    <definedName name="_MUS1" localSheetId="55">#REF!</definedName>
    <definedName name="_MUS1" localSheetId="4">#REF!</definedName>
    <definedName name="_MUS1" localSheetId="15">#REF!</definedName>
    <definedName name="_MUS1" localSheetId="14">#REF!</definedName>
    <definedName name="_MUS1" localSheetId="16">#REF!</definedName>
    <definedName name="_MUS1" localSheetId="12">#REF!</definedName>
    <definedName name="_MUS1" localSheetId="42">#REF!</definedName>
    <definedName name="_MUS1">#REF!</definedName>
    <definedName name="_MUS10" localSheetId="21">#REF!</definedName>
    <definedName name="_MUS10" localSheetId="13">#REF!</definedName>
    <definedName name="_MUS10" localSheetId="51">#REF!</definedName>
    <definedName name="_MUS10" localSheetId="9">#REF!</definedName>
    <definedName name="_MUS10" localSheetId="23">#REF!</definedName>
    <definedName name="_MUS10" localSheetId="11">#REF!</definedName>
    <definedName name="_MUS10" localSheetId="10">#REF!</definedName>
    <definedName name="_MUS10" localSheetId="1">#REF!</definedName>
    <definedName name="_MUS10" localSheetId="26">#REF!</definedName>
    <definedName name="_MUS10" localSheetId="0">#REF!</definedName>
    <definedName name="_MUS10" localSheetId="3">#REF!</definedName>
    <definedName name="_MUS10" localSheetId="28">#REF!</definedName>
    <definedName name="_MUS10" localSheetId="50">#REF!</definedName>
    <definedName name="_MUS10" localSheetId="57">#REF!</definedName>
    <definedName name="_MUS10" localSheetId="34">#REF!</definedName>
    <definedName name="_MUS10" localSheetId="37">#REF!</definedName>
    <definedName name="_MUS10" localSheetId="6">#REF!</definedName>
    <definedName name="_MUS10" localSheetId="56">#REF!</definedName>
    <definedName name="_MUS10" localSheetId="7">#REF!</definedName>
    <definedName name="_MUS10" localSheetId="55">#REF!</definedName>
    <definedName name="_MUS10" localSheetId="15">#REF!</definedName>
    <definedName name="_MUS10" localSheetId="14">#REF!</definedName>
    <definedName name="_MUS10" localSheetId="16">#REF!</definedName>
    <definedName name="_MUS10" localSheetId="42">#REF!</definedName>
    <definedName name="_MUS10">#REF!</definedName>
    <definedName name="_MUS11" localSheetId="21">#REF!</definedName>
    <definedName name="_MUS11" localSheetId="13">#REF!</definedName>
    <definedName name="_MUS11" localSheetId="51">#REF!</definedName>
    <definedName name="_MUS11" localSheetId="9">#REF!</definedName>
    <definedName name="_MUS11" localSheetId="23">#REF!</definedName>
    <definedName name="_MUS11" localSheetId="11">#REF!</definedName>
    <definedName name="_MUS11" localSheetId="10">#REF!</definedName>
    <definedName name="_MUS11" localSheetId="1">#REF!</definedName>
    <definedName name="_MUS11" localSheetId="26">#REF!</definedName>
    <definedName name="_MUS11" localSheetId="0">#REF!</definedName>
    <definedName name="_MUS11" localSheetId="3">#REF!</definedName>
    <definedName name="_MUS11" localSheetId="28">#REF!</definedName>
    <definedName name="_MUS11" localSheetId="50">#REF!</definedName>
    <definedName name="_MUS11" localSheetId="57">#REF!</definedName>
    <definedName name="_MUS11" localSheetId="34">#REF!</definedName>
    <definedName name="_MUS11" localSheetId="37">#REF!</definedName>
    <definedName name="_MUS11" localSheetId="6">#REF!</definedName>
    <definedName name="_MUS11" localSheetId="56">#REF!</definedName>
    <definedName name="_MUS11" localSheetId="7">#REF!</definedName>
    <definedName name="_MUS11" localSheetId="55">#REF!</definedName>
    <definedName name="_MUS11" localSheetId="15">#REF!</definedName>
    <definedName name="_MUS11" localSheetId="14">#REF!</definedName>
    <definedName name="_MUS11" localSheetId="16">#REF!</definedName>
    <definedName name="_MUS11" localSheetId="42">#REF!</definedName>
    <definedName name="_MUS11">#REF!</definedName>
    <definedName name="_MUS12" localSheetId="21">#REF!</definedName>
    <definedName name="_MUS12" localSheetId="13">#REF!</definedName>
    <definedName name="_MUS12" localSheetId="51">#REF!</definedName>
    <definedName name="_MUS12" localSheetId="9">#REF!</definedName>
    <definedName name="_MUS12" localSheetId="23">#REF!</definedName>
    <definedName name="_MUS12" localSheetId="11">#REF!</definedName>
    <definedName name="_MUS12" localSheetId="10">#REF!</definedName>
    <definedName name="_MUS12" localSheetId="1">#REF!</definedName>
    <definedName name="_MUS12" localSheetId="26">#REF!</definedName>
    <definedName name="_MUS12" localSheetId="0">#REF!</definedName>
    <definedName name="_MUS12" localSheetId="3">#REF!</definedName>
    <definedName name="_MUS12" localSheetId="28">#REF!</definedName>
    <definedName name="_MUS12" localSheetId="50">#REF!</definedName>
    <definedName name="_MUS12" localSheetId="57">#REF!</definedName>
    <definedName name="_MUS12" localSheetId="34">#REF!</definedName>
    <definedName name="_MUS12" localSheetId="37">#REF!</definedName>
    <definedName name="_MUS12" localSheetId="6">#REF!</definedName>
    <definedName name="_MUS12" localSheetId="56">#REF!</definedName>
    <definedName name="_MUS12" localSheetId="7">#REF!</definedName>
    <definedName name="_MUS12" localSheetId="55">#REF!</definedName>
    <definedName name="_MUS12" localSheetId="15">#REF!</definedName>
    <definedName name="_MUS12" localSheetId="14">#REF!</definedName>
    <definedName name="_MUS12" localSheetId="16">#REF!</definedName>
    <definedName name="_MUS12" localSheetId="42">#REF!</definedName>
    <definedName name="_MUS12">#REF!</definedName>
    <definedName name="_MUS2" localSheetId="21">#REF!</definedName>
    <definedName name="_MUS2" localSheetId="13">#REF!</definedName>
    <definedName name="_MUS2" localSheetId="51">#REF!</definedName>
    <definedName name="_MUS2" localSheetId="9">#REF!</definedName>
    <definedName name="_MUS2" localSheetId="23">#REF!</definedName>
    <definedName name="_MUS2" localSheetId="11">#REF!</definedName>
    <definedName name="_MUS2" localSheetId="10">#REF!</definedName>
    <definedName name="_MUS2" localSheetId="1">#REF!</definedName>
    <definedName name="_MUS2" localSheetId="26">#REF!</definedName>
    <definedName name="_MUS2" localSheetId="0">#REF!</definedName>
    <definedName name="_MUS2" localSheetId="3">#REF!</definedName>
    <definedName name="_MUS2" localSheetId="28">#REF!</definedName>
    <definedName name="_MUS2" localSheetId="50">#REF!</definedName>
    <definedName name="_MUS2" localSheetId="57">#REF!</definedName>
    <definedName name="_MUS2" localSheetId="34">#REF!</definedName>
    <definedName name="_MUS2" localSheetId="37">#REF!</definedName>
    <definedName name="_MUS2" localSheetId="6">#REF!</definedName>
    <definedName name="_MUS2" localSheetId="56">#REF!</definedName>
    <definedName name="_MUS2" localSheetId="7">#REF!</definedName>
    <definedName name="_MUS2" localSheetId="55">#REF!</definedName>
    <definedName name="_MUS2" localSheetId="15">#REF!</definedName>
    <definedName name="_MUS2" localSheetId="14">#REF!</definedName>
    <definedName name="_MUS2" localSheetId="16">#REF!</definedName>
    <definedName name="_MUS2" localSheetId="42">#REF!</definedName>
    <definedName name="_MUS2">#REF!</definedName>
    <definedName name="_MUS3" localSheetId="21">#REF!</definedName>
    <definedName name="_MUS3" localSheetId="13">#REF!</definedName>
    <definedName name="_MUS3" localSheetId="51">#REF!</definedName>
    <definedName name="_MUS3" localSheetId="9">#REF!</definedName>
    <definedName name="_MUS3" localSheetId="23">#REF!</definedName>
    <definedName name="_MUS3" localSheetId="11">#REF!</definedName>
    <definedName name="_MUS3" localSheetId="10">#REF!</definedName>
    <definedName name="_MUS3" localSheetId="1">#REF!</definedName>
    <definedName name="_MUS3" localSheetId="26">#REF!</definedName>
    <definedName name="_MUS3" localSheetId="0">#REF!</definedName>
    <definedName name="_MUS3" localSheetId="3">#REF!</definedName>
    <definedName name="_MUS3" localSheetId="28">#REF!</definedName>
    <definedName name="_MUS3" localSheetId="50">#REF!</definedName>
    <definedName name="_MUS3" localSheetId="57">#REF!</definedName>
    <definedName name="_MUS3" localSheetId="34">#REF!</definedName>
    <definedName name="_MUS3" localSheetId="37">#REF!</definedName>
    <definedName name="_MUS3" localSheetId="6">#REF!</definedName>
    <definedName name="_MUS3" localSheetId="56">#REF!</definedName>
    <definedName name="_MUS3" localSheetId="7">#REF!</definedName>
    <definedName name="_MUS3" localSheetId="55">#REF!</definedName>
    <definedName name="_MUS3" localSheetId="15">#REF!</definedName>
    <definedName name="_MUS3" localSheetId="14">#REF!</definedName>
    <definedName name="_MUS3" localSheetId="16">#REF!</definedName>
    <definedName name="_MUS3" localSheetId="42">#REF!</definedName>
    <definedName name="_MUS3">#REF!</definedName>
    <definedName name="_MUS4" localSheetId="21">#REF!</definedName>
    <definedName name="_MUS4" localSheetId="13">#REF!</definedName>
    <definedName name="_MUS4" localSheetId="51">#REF!</definedName>
    <definedName name="_MUS4" localSheetId="9">#REF!</definedName>
    <definedName name="_MUS4" localSheetId="23">#REF!</definedName>
    <definedName name="_MUS4" localSheetId="11">#REF!</definedName>
    <definedName name="_MUS4" localSheetId="10">#REF!</definedName>
    <definedName name="_MUS4" localSheetId="1">#REF!</definedName>
    <definedName name="_MUS4" localSheetId="26">#REF!</definedName>
    <definedName name="_MUS4" localSheetId="0">#REF!</definedName>
    <definedName name="_MUS4" localSheetId="3">#REF!</definedName>
    <definedName name="_MUS4" localSheetId="28">#REF!</definedName>
    <definedName name="_MUS4" localSheetId="50">#REF!</definedName>
    <definedName name="_MUS4" localSheetId="57">#REF!</definedName>
    <definedName name="_MUS4" localSheetId="34">#REF!</definedName>
    <definedName name="_MUS4" localSheetId="37">#REF!</definedName>
    <definedName name="_MUS4" localSheetId="6">#REF!</definedName>
    <definedName name="_MUS4" localSheetId="56">#REF!</definedName>
    <definedName name="_MUS4" localSheetId="7">#REF!</definedName>
    <definedName name="_MUS4" localSheetId="55">#REF!</definedName>
    <definedName name="_MUS4" localSheetId="15">#REF!</definedName>
    <definedName name="_MUS4" localSheetId="14">#REF!</definedName>
    <definedName name="_MUS4" localSheetId="16">#REF!</definedName>
    <definedName name="_MUS4" localSheetId="42">#REF!</definedName>
    <definedName name="_MUS4">#REF!</definedName>
    <definedName name="_MUS5" localSheetId="21">#REF!</definedName>
    <definedName name="_MUS5" localSheetId="13">#REF!</definedName>
    <definedName name="_MUS5" localSheetId="51">#REF!</definedName>
    <definedName name="_MUS5" localSheetId="9">#REF!</definedName>
    <definedName name="_MUS5" localSheetId="23">#REF!</definedName>
    <definedName name="_MUS5" localSheetId="11">#REF!</definedName>
    <definedName name="_MUS5" localSheetId="10">#REF!</definedName>
    <definedName name="_MUS5" localSheetId="1">#REF!</definedName>
    <definedName name="_MUS5" localSheetId="26">#REF!</definedName>
    <definedName name="_MUS5" localSheetId="0">#REF!</definedName>
    <definedName name="_MUS5" localSheetId="3">#REF!</definedName>
    <definedName name="_MUS5" localSheetId="28">#REF!</definedName>
    <definedName name="_MUS5" localSheetId="50">#REF!</definedName>
    <definedName name="_MUS5" localSheetId="57">#REF!</definedName>
    <definedName name="_MUS5" localSheetId="34">#REF!</definedName>
    <definedName name="_MUS5" localSheetId="37">#REF!</definedName>
    <definedName name="_MUS5" localSheetId="6">#REF!</definedName>
    <definedName name="_MUS5" localSheetId="56">#REF!</definedName>
    <definedName name="_MUS5" localSheetId="7">#REF!</definedName>
    <definedName name="_MUS5" localSheetId="55">#REF!</definedName>
    <definedName name="_MUS5" localSheetId="15">#REF!</definedName>
    <definedName name="_MUS5" localSheetId="14">#REF!</definedName>
    <definedName name="_MUS5" localSheetId="16">#REF!</definedName>
    <definedName name="_MUS5" localSheetId="42">#REF!</definedName>
    <definedName name="_MUS5">#REF!</definedName>
    <definedName name="_MUS6" localSheetId="21">#REF!</definedName>
    <definedName name="_MUS6" localSheetId="13">#REF!</definedName>
    <definedName name="_MUS6" localSheetId="51">#REF!</definedName>
    <definedName name="_MUS6" localSheetId="9">#REF!</definedName>
    <definedName name="_MUS6" localSheetId="23">#REF!</definedName>
    <definedName name="_MUS6" localSheetId="11">#REF!</definedName>
    <definedName name="_MUS6" localSheetId="10">#REF!</definedName>
    <definedName name="_MUS6" localSheetId="1">#REF!</definedName>
    <definedName name="_MUS6" localSheetId="26">#REF!</definedName>
    <definedName name="_MUS6" localSheetId="0">#REF!</definedName>
    <definedName name="_MUS6" localSheetId="3">#REF!</definedName>
    <definedName name="_MUS6" localSheetId="28">#REF!</definedName>
    <definedName name="_MUS6" localSheetId="50">#REF!</definedName>
    <definedName name="_MUS6" localSheetId="57">#REF!</definedName>
    <definedName name="_MUS6" localSheetId="34">#REF!</definedName>
    <definedName name="_MUS6" localSheetId="37">#REF!</definedName>
    <definedName name="_MUS6" localSheetId="6">#REF!</definedName>
    <definedName name="_MUS6" localSheetId="56">#REF!</definedName>
    <definedName name="_MUS6" localSheetId="7">#REF!</definedName>
    <definedName name="_MUS6" localSheetId="55">#REF!</definedName>
    <definedName name="_MUS6" localSheetId="15">#REF!</definedName>
    <definedName name="_MUS6" localSheetId="14">#REF!</definedName>
    <definedName name="_MUS6" localSheetId="16">#REF!</definedName>
    <definedName name="_MUS6" localSheetId="42">#REF!</definedName>
    <definedName name="_MUS6">#REF!</definedName>
    <definedName name="_MUS7" localSheetId="21">#REF!</definedName>
    <definedName name="_MUS7" localSheetId="13">#REF!</definedName>
    <definedName name="_MUS7" localSheetId="51">#REF!</definedName>
    <definedName name="_MUS7" localSheetId="9">#REF!</definedName>
    <definedName name="_MUS7" localSheetId="23">#REF!</definedName>
    <definedName name="_MUS7" localSheetId="11">#REF!</definedName>
    <definedName name="_MUS7" localSheetId="10">#REF!</definedName>
    <definedName name="_MUS7" localSheetId="1">#REF!</definedName>
    <definedName name="_MUS7" localSheetId="26">#REF!</definedName>
    <definedName name="_MUS7" localSheetId="0">#REF!</definedName>
    <definedName name="_MUS7" localSheetId="3">#REF!</definedName>
    <definedName name="_MUS7" localSheetId="28">#REF!</definedName>
    <definedName name="_MUS7" localSheetId="50">#REF!</definedName>
    <definedName name="_MUS7" localSheetId="57">#REF!</definedName>
    <definedName name="_MUS7" localSheetId="34">#REF!</definedName>
    <definedName name="_MUS7" localSheetId="37">#REF!</definedName>
    <definedName name="_MUS7" localSheetId="6">#REF!</definedName>
    <definedName name="_MUS7" localSheetId="56">#REF!</definedName>
    <definedName name="_MUS7" localSheetId="7">#REF!</definedName>
    <definedName name="_MUS7" localSheetId="55">#REF!</definedName>
    <definedName name="_MUS7" localSheetId="15">#REF!</definedName>
    <definedName name="_MUS7" localSheetId="14">#REF!</definedName>
    <definedName name="_MUS7" localSheetId="16">#REF!</definedName>
    <definedName name="_MUS7" localSheetId="42">#REF!</definedName>
    <definedName name="_MUS7">#REF!</definedName>
    <definedName name="_MUS8" localSheetId="21">#REF!</definedName>
    <definedName name="_MUS8" localSheetId="13">#REF!</definedName>
    <definedName name="_MUS8" localSheetId="51">#REF!</definedName>
    <definedName name="_MUS8" localSheetId="9">#REF!</definedName>
    <definedName name="_MUS8" localSheetId="23">#REF!</definedName>
    <definedName name="_MUS8" localSheetId="11">#REF!</definedName>
    <definedName name="_MUS8" localSheetId="10">#REF!</definedName>
    <definedName name="_MUS8" localSheetId="1">#REF!</definedName>
    <definedName name="_MUS8" localSheetId="26">#REF!</definedName>
    <definedName name="_MUS8" localSheetId="0">#REF!</definedName>
    <definedName name="_MUS8" localSheetId="3">#REF!</definedName>
    <definedName name="_MUS8" localSheetId="28">#REF!</definedName>
    <definedName name="_MUS8" localSheetId="50">#REF!</definedName>
    <definedName name="_MUS8" localSheetId="57">#REF!</definedName>
    <definedName name="_MUS8" localSheetId="34">#REF!</definedName>
    <definedName name="_MUS8" localSheetId="37">#REF!</definedName>
    <definedName name="_MUS8" localSheetId="6">#REF!</definedName>
    <definedName name="_MUS8" localSheetId="56">#REF!</definedName>
    <definedName name="_MUS8" localSheetId="7">#REF!</definedName>
    <definedName name="_MUS8" localSheetId="55">#REF!</definedName>
    <definedName name="_MUS8" localSheetId="15">#REF!</definedName>
    <definedName name="_MUS8" localSheetId="14">#REF!</definedName>
    <definedName name="_MUS8" localSheetId="16">#REF!</definedName>
    <definedName name="_MUS8" localSheetId="42">#REF!</definedName>
    <definedName name="_MUS8">#REF!</definedName>
    <definedName name="_MUS9" localSheetId="21">#REF!</definedName>
    <definedName name="_MUS9" localSheetId="13">#REF!</definedName>
    <definedName name="_MUS9" localSheetId="51">#REF!</definedName>
    <definedName name="_MUS9" localSheetId="9">#REF!</definedName>
    <definedName name="_MUS9" localSheetId="23">#REF!</definedName>
    <definedName name="_MUS9" localSheetId="11">#REF!</definedName>
    <definedName name="_MUS9" localSheetId="10">#REF!</definedName>
    <definedName name="_MUS9" localSheetId="1">#REF!</definedName>
    <definedName name="_MUS9" localSheetId="26">#REF!</definedName>
    <definedName name="_MUS9" localSheetId="0">#REF!</definedName>
    <definedName name="_MUS9" localSheetId="3">#REF!</definedName>
    <definedName name="_MUS9" localSheetId="28">#REF!</definedName>
    <definedName name="_MUS9" localSheetId="50">#REF!</definedName>
    <definedName name="_MUS9" localSheetId="57">#REF!</definedName>
    <definedName name="_MUS9" localSheetId="34">#REF!</definedName>
    <definedName name="_MUS9" localSheetId="37">#REF!</definedName>
    <definedName name="_MUS9" localSheetId="6">#REF!</definedName>
    <definedName name="_MUS9" localSheetId="56">#REF!</definedName>
    <definedName name="_MUS9" localSheetId="7">#REF!</definedName>
    <definedName name="_MUS9" localSheetId="55">#REF!</definedName>
    <definedName name="_MUS9" localSheetId="15">#REF!</definedName>
    <definedName name="_MUS9" localSheetId="14">#REF!</definedName>
    <definedName name="_MUS9" localSheetId="16">#REF!</definedName>
    <definedName name="_MUS9" localSheetId="42">#REF!</definedName>
    <definedName name="_MUS9">#REF!</definedName>
    <definedName name="_N" localSheetId="21">#REF!</definedName>
    <definedName name="_N" localSheetId="51">#REF!</definedName>
    <definedName name="_N" localSheetId="23">#REF!</definedName>
    <definedName name="_N" localSheetId="11">#REF!</definedName>
    <definedName name="_N" localSheetId="26">#REF!</definedName>
    <definedName name="_N" localSheetId="3">#REF!</definedName>
    <definedName name="_N" localSheetId="28">#REF!</definedName>
    <definedName name="_N" localSheetId="57">#REF!</definedName>
    <definedName name="_N" localSheetId="34">#REF!</definedName>
    <definedName name="_N" localSheetId="37">#REF!</definedName>
    <definedName name="_N" localSheetId="6">#REF!</definedName>
    <definedName name="_N" localSheetId="56">#REF!</definedName>
    <definedName name="_N" localSheetId="7">#REF!</definedName>
    <definedName name="_N" localSheetId="55">#REF!</definedName>
    <definedName name="_N" localSheetId="15">#REF!</definedName>
    <definedName name="_N" localSheetId="14">#REF!</definedName>
    <definedName name="_N" localSheetId="16">#REF!</definedName>
    <definedName name="_N">#REF!</definedName>
    <definedName name="_NLM08" localSheetId="21">#REF!</definedName>
    <definedName name="_NLM08" localSheetId="13">#REF!</definedName>
    <definedName name="_NLM08" localSheetId="51">#REF!</definedName>
    <definedName name="_NLM08" localSheetId="9">#REF!</definedName>
    <definedName name="_NLM08" localSheetId="23">#REF!</definedName>
    <definedName name="_NLM08" localSheetId="11">#REF!</definedName>
    <definedName name="_NLM08" localSheetId="10">#REF!</definedName>
    <definedName name="_NLM08" localSheetId="1">#REF!</definedName>
    <definedName name="_NLM08" localSheetId="26">#REF!</definedName>
    <definedName name="_NLM08" localSheetId="0">#REF!</definedName>
    <definedName name="_NLM08" localSheetId="3">#REF!</definedName>
    <definedName name="_NLM08" localSheetId="28">#REF!</definedName>
    <definedName name="_NLM08" localSheetId="50">#REF!</definedName>
    <definedName name="_NLM08" localSheetId="57">#REF!</definedName>
    <definedName name="_NLM08" localSheetId="34">#REF!</definedName>
    <definedName name="_NLM08" localSheetId="37">#REF!</definedName>
    <definedName name="_NLM08" localSheetId="6">#REF!</definedName>
    <definedName name="_NLM08" localSheetId="56">#REF!</definedName>
    <definedName name="_NLM08" localSheetId="7">#REF!</definedName>
    <definedName name="_NLM08" localSheetId="55">#REF!</definedName>
    <definedName name="_NLM08" localSheetId="15">#REF!</definedName>
    <definedName name="_NLM08" localSheetId="14">#REF!</definedName>
    <definedName name="_NLM08" localSheetId="16">#REF!</definedName>
    <definedName name="_NLM08" localSheetId="42">#REF!</definedName>
    <definedName name="_NLM08">#REF!</definedName>
    <definedName name="_nol1" localSheetId="51">#REF!</definedName>
    <definedName name="_nol1" localSheetId="26">#REF!</definedName>
    <definedName name="_nol1" localSheetId="28">#REF!</definedName>
    <definedName name="_nol1" localSheetId="37">#REF!</definedName>
    <definedName name="_nol1" localSheetId="55">#REF!</definedName>
    <definedName name="_nol1">#REF!</definedName>
    <definedName name="_OCC1" localSheetId="51">#REF!</definedName>
    <definedName name="_OCC1" localSheetId="26">#REF!</definedName>
    <definedName name="_OCC1" localSheetId="28">#REF!</definedName>
    <definedName name="_OCC1" localSheetId="37">#REF!</definedName>
    <definedName name="_OCC1" localSheetId="55">#REF!</definedName>
    <definedName name="_OCC1">#REF!</definedName>
    <definedName name="_Order1" hidden="1">255</definedName>
    <definedName name="_Order2" hidden="1">255</definedName>
    <definedName name="_P" localSheetId="21">#REF!</definedName>
    <definedName name="_P" localSheetId="51">#REF!</definedName>
    <definedName name="_P" localSheetId="9">#REF!</definedName>
    <definedName name="_P" localSheetId="23">#REF!</definedName>
    <definedName name="_P" localSheetId="11">#REF!</definedName>
    <definedName name="_P" localSheetId="26">#REF!</definedName>
    <definedName name="_P" localSheetId="3">#REF!</definedName>
    <definedName name="_P" localSheetId="28">#REF!</definedName>
    <definedName name="_P" localSheetId="57">#REF!</definedName>
    <definedName name="_P" localSheetId="34">#REF!</definedName>
    <definedName name="_P" localSheetId="37">#REF!</definedName>
    <definedName name="_P" localSheetId="6">#REF!</definedName>
    <definedName name="_P" localSheetId="56">#REF!</definedName>
    <definedName name="_P" localSheetId="7">#REF!</definedName>
    <definedName name="_P" localSheetId="55">#REF!</definedName>
    <definedName name="_P" localSheetId="15">#REF!</definedName>
    <definedName name="_P" localSheetId="14">#REF!</definedName>
    <definedName name="_P" localSheetId="16">#REF!</definedName>
    <definedName name="_P">#REF!</definedName>
    <definedName name="_PAG022" localSheetId="51">[55]PAG!#REF!</definedName>
    <definedName name="_PAG022" localSheetId="26">[55]PAG!#REF!</definedName>
    <definedName name="_PAG022" localSheetId="28">[55]PAG!#REF!</definedName>
    <definedName name="_PAG022" localSheetId="37">[55]PAG!#REF!</definedName>
    <definedName name="_PAG022" localSheetId="55">[55]PAG!#REF!</definedName>
    <definedName name="_PAG022">[55]PAG!#REF!</definedName>
    <definedName name="_PAG023" localSheetId="51">[55]PAG!#REF!</definedName>
    <definedName name="_PAG023" localSheetId="26">[55]PAG!#REF!</definedName>
    <definedName name="_PAG023" localSheetId="28">[55]PAG!#REF!</definedName>
    <definedName name="_PAG023" localSheetId="37">[55]PAG!#REF!</definedName>
    <definedName name="_PAG023" localSheetId="55">[55]PAG!#REF!</definedName>
    <definedName name="_PAG023">[55]PAG!#REF!</definedName>
    <definedName name="_PAG03" localSheetId="51">[55]PAG!#REF!</definedName>
    <definedName name="_PAG03" localSheetId="26">[55]PAG!#REF!</definedName>
    <definedName name="_PAG03" localSheetId="28">[55]PAG!#REF!</definedName>
    <definedName name="_PAG03" localSheetId="37">[55]PAG!#REF!</definedName>
    <definedName name="_PAG03" localSheetId="55">[55]PAG!#REF!</definedName>
    <definedName name="_PAG03">[55]PAG!#REF!</definedName>
    <definedName name="_Parse_Out" localSheetId="51" hidden="1">#REF!</definedName>
    <definedName name="_Parse_Out" localSheetId="26" hidden="1">#REF!</definedName>
    <definedName name="_Parse_Out" localSheetId="28" hidden="1">#REF!</definedName>
    <definedName name="_Parse_Out" localSheetId="37" hidden="1">#REF!</definedName>
    <definedName name="_Parse_Out" localSheetId="55" hidden="1">#REF!</definedName>
    <definedName name="_Parse_Out" hidden="1">#REF!</definedName>
    <definedName name="_pav8" localSheetId="21">#REF!</definedName>
    <definedName name="_pav8" localSheetId="51">#REF!</definedName>
    <definedName name="_pav8" localSheetId="23">#REF!</definedName>
    <definedName name="_pav8" localSheetId="11">#REF!</definedName>
    <definedName name="_pav8" localSheetId="26">#REF!</definedName>
    <definedName name="_pav8" localSheetId="28">#REF!</definedName>
    <definedName name="_pav8" localSheetId="57">#REF!</definedName>
    <definedName name="_pav8" localSheetId="34">#REF!</definedName>
    <definedName name="_pav8" localSheetId="37">#REF!</definedName>
    <definedName name="_pav8" localSheetId="56">#REF!</definedName>
    <definedName name="_pav8" localSheetId="55">#REF!</definedName>
    <definedName name="_pav8" localSheetId="15">#REF!</definedName>
    <definedName name="_pav8" localSheetId="14">#REF!</definedName>
    <definedName name="_pav8" localSheetId="16">#REF!</definedName>
    <definedName name="_pav8">#REF!</definedName>
    <definedName name="_pg021" localSheetId="51">#REF!</definedName>
    <definedName name="_pg021" localSheetId="26">#REF!</definedName>
    <definedName name="_pg021" localSheetId="28">#REF!</definedName>
    <definedName name="_pg021" localSheetId="37">#REF!</definedName>
    <definedName name="_pg021" localSheetId="55">#REF!</definedName>
    <definedName name="_pg021">#REF!</definedName>
    <definedName name="_pg022" localSheetId="51">#REF!</definedName>
    <definedName name="_pg022" localSheetId="26">#REF!</definedName>
    <definedName name="_pg022" localSheetId="28">#REF!</definedName>
    <definedName name="_pg022" localSheetId="37">#REF!</definedName>
    <definedName name="_pg022" localSheetId="55">#REF!</definedName>
    <definedName name="_pg022">#REF!</definedName>
    <definedName name="_pg023" localSheetId="51">#REF!</definedName>
    <definedName name="_pg023" localSheetId="26">#REF!</definedName>
    <definedName name="_pg023" localSheetId="28">#REF!</definedName>
    <definedName name="_pg023" localSheetId="37">#REF!</definedName>
    <definedName name="_pg023" localSheetId="55">#REF!</definedName>
    <definedName name="_pg023">#REF!</definedName>
    <definedName name="_pg03" localSheetId="51">#REF!</definedName>
    <definedName name="_pg03" localSheetId="26">#REF!</definedName>
    <definedName name="_pg03" localSheetId="28">#REF!</definedName>
    <definedName name="_pg03" localSheetId="37">#REF!</definedName>
    <definedName name="_pg03" localSheetId="55">#REF!</definedName>
    <definedName name="_pg03">#REF!</definedName>
    <definedName name="_PJL2" localSheetId="51">#REF!</definedName>
    <definedName name="_PJL2" localSheetId="26">#REF!</definedName>
    <definedName name="_PJL2" localSheetId="28">#REF!</definedName>
    <definedName name="_PJL2" localSheetId="37">#REF!</definedName>
    <definedName name="_PJL2" localSheetId="55">#REF!</definedName>
    <definedName name="_PJL2">#REF!</definedName>
    <definedName name="_PPK3">[6]Sheet1!$E$5:$G$15</definedName>
    <definedName name="_PPK4">[6]Sheet1!$A$5:$C$31</definedName>
    <definedName name="_PRA022" localSheetId="51">[55]PRA!#REF!</definedName>
    <definedName name="_PRA022" localSheetId="26">[55]PRA!#REF!</definedName>
    <definedName name="_PRA022" localSheetId="28">[55]PRA!#REF!</definedName>
    <definedName name="_PRA022" localSheetId="37">[55]PRA!#REF!</definedName>
    <definedName name="_PRA022" localSheetId="55">[55]PRA!#REF!</definedName>
    <definedName name="_PRA022">[55]PRA!#REF!</definedName>
    <definedName name="_PRA023" localSheetId="51">[55]PRA!#REF!</definedName>
    <definedName name="_PRA023" localSheetId="26">[55]PRA!#REF!</definedName>
    <definedName name="_PRA023" localSheetId="28">[55]PRA!#REF!</definedName>
    <definedName name="_PRA023" localSheetId="37">[55]PRA!#REF!</definedName>
    <definedName name="_PRA023" localSheetId="55">[55]PRA!#REF!</definedName>
    <definedName name="_PRA023">[55]PRA!#REF!</definedName>
    <definedName name="_PRA03" localSheetId="51">[55]PRA!#REF!</definedName>
    <definedName name="_PRA03" localSheetId="26">[55]PRA!#REF!</definedName>
    <definedName name="_PRA03" localSheetId="28">[55]PRA!#REF!</definedName>
    <definedName name="_PRA03" localSheetId="37">[55]PRA!#REF!</definedName>
    <definedName name="_PRA03" localSheetId="55">[55]PRA!#REF!</definedName>
    <definedName name="_PRA03">[55]PRA!#REF!</definedName>
    <definedName name="_PRO1">'[7]Rumus Prosesing'!$J$6:$K$30</definedName>
    <definedName name="_PRO6">'[8]Rumus Prosesing'!$J$6:$K$30</definedName>
    <definedName name="_psf280202" localSheetId="51">#REF!</definedName>
    <definedName name="_psf280202" localSheetId="26">#REF!</definedName>
    <definedName name="_psf280202" localSheetId="28">#REF!</definedName>
    <definedName name="_psf280202" localSheetId="37">#REF!</definedName>
    <definedName name="_psf280202" localSheetId="55">#REF!</definedName>
    <definedName name="_psf280202">#REF!</definedName>
    <definedName name="_PST04">[10]Sheet1!$A$5:$C$31</definedName>
    <definedName name="_PST2">[6]Sheet1!$A$5:$C$31</definedName>
    <definedName name="_PST3">[5]Sheet1!$A$5:$C$31</definedName>
    <definedName name="_PUR022" localSheetId="51">[55]PUR!#REF!</definedName>
    <definedName name="_PUR022" localSheetId="26">[55]PUR!#REF!</definedName>
    <definedName name="_PUR022" localSheetId="28">[55]PUR!#REF!</definedName>
    <definedName name="_PUR022" localSheetId="37">[55]PUR!#REF!</definedName>
    <definedName name="_PUR022" localSheetId="55">[55]PUR!#REF!</definedName>
    <definedName name="_PUR022">[55]PUR!#REF!</definedName>
    <definedName name="_PUR023" localSheetId="51">[55]PUR!#REF!</definedName>
    <definedName name="_PUR023" localSheetId="26">[55]PUR!#REF!</definedName>
    <definedName name="_PUR023" localSheetId="28">[55]PUR!#REF!</definedName>
    <definedName name="_PUR023" localSheetId="37">[55]PUR!#REF!</definedName>
    <definedName name="_PUR023" localSheetId="55">[55]PUR!#REF!</definedName>
    <definedName name="_PUR023">[55]PUR!#REF!</definedName>
    <definedName name="_PUR03" localSheetId="51">[55]PUR!#REF!</definedName>
    <definedName name="_PUR03" localSheetId="26">[55]PUR!#REF!</definedName>
    <definedName name="_PUR03" localSheetId="28">[55]PUR!#REF!</definedName>
    <definedName name="_PUR03" localSheetId="37">[55]PUR!#REF!</definedName>
    <definedName name="_PUR03" localSheetId="55">[55]PUR!#REF!</definedName>
    <definedName name="_PUR03">[55]PUR!#REF!</definedName>
    <definedName name="_pvc1" localSheetId="21">#REF!</definedName>
    <definedName name="_pvc1" localSheetId="51">#REF!</definedName>
    <definedName name="_pvc1" localSheetId="23">#REF!</definedName>
    <definedName name="_pvc1" localSheetId="11">#REF!</definedName>
    <definedName name="_pvc1" localSheetId="26">#REF!</definedName>
    <definedName name="_pvc1" localSheetId="28">#REF!</definedName>
    <definedName name="_pvc1" localSheetId="57">#REF!</definedName>
    <definedName name="_pvc1" localSheetId="34">#REF!</definedName>
    <definedName name="_pvc1" localSheetId="37">#REF!</definedName>
    <definedName name="_pvc1" localSheetId="56">#REF!</definedName>
    <definedName name="_pvc1" localSheetId="55">#REF!</definedName>
    <definedName name="_pvc1" localSheetId="15">#REF!</definedName>
    <definedName name="_pvc1" localSheetId="14">#REF!</definedName>
    <definedName name="_pvc1" localSheetId="16">#REF!</definedName>
    <definedName name="_pvc1">#REF!</definedName>
    <definedName name="_pvc12" localSheetId="21">#REF!</definedName>
    <definedName name="_pvc12" localSheetId="51">#REF!</definedName>
    <definedName name="_pvc12" localSheetId="23">#REF!</definedName>
    <definedName name="_pvc12" localSheetId="11">#REF!</definedName>
    <definedName name="_pvc12" localSheetId="26">#REF!</definedName>
    <definedName name="_pvc12" localSheetId="28">#REF!</definedName>
    <definedName name="_pvc12" localSheetId="57">#REF!</definedName>
    <definedName name="_pvc12" localSheetId="34">#REF!</definedName>
    <definedName name="_pvc12" localSheetId="37">#REF!</definedName>
    <definedName name="_pvc12" localSheetId="56">#REF!</definedName>
    <definedName name="_pvc12" localSheetId="55">#REF!</definedName>
    <definedName name="_pvc12" localSheetId="15">#REF!</definedName>
    <definedName name="_pvc12" localSheetId="14">#REF!</definedName>
    <definedName name="_pvc12" localSheetId="16">#REF!</definedName>
    <definedName name="_pvc12">#REF!</definedName>
    <definedName name="_pvc3" localSheetId="21">#REF!</definedName>
    <definedName name="_pvc3" localSheetId="51">#REF!</definedName>
    <definedName name="_pvc3" localSheetId="23">#REF!</definedName>
    <definedName name="_pvc3" localSheetId="11">#REF!</definedName>
    <definedName name="_pvc3" localSheetId="26">#REF!</definedName>
    <definedName name="_pvc3" localSheetId="28">#REF!</definedName>
    <definedName name="_pvc3" localSheetId="57">#REF!</definedName>
    <definedName name="_pvc3" localSheetId="34">#REF!</definedName>
    <definedName name="_pvc3" localSheetId="37">#REF!</definedName>
    <definedName name="_pvc3" localSheetId="56">#REF!</definedName>
    <definedName name="_pvc3" localSheetId="55">#REF!</definedName>
    <definedName name="_pvc3" localSheetId="15">#REF!</definedName>
    <definedName name="_pvc3" localSheetId="14">#REF!</definedName>
    <definedName name="_pvc3" localSheetId="16">#REF!</definedName>
    <definedName name="_pvc3">#REF!</definedName>
    <definedName name="_pvc34" localSheetId="21">#REF!</definedName>
    <definedName name="_pvc34" localSheetId="51">#REF!</definedName>
    <definedName name="_pvc34" localSheetId="23">#REF!</definedName>
    <definedName name="_pvc34" localSheetId="11">#REF!</definedName>
    <definedName name="_pvc34" localSheetId="26">#REF!</definedName>
    <definedName name="_pvc34" localSheetId="28">#REF!</definedName>
    <definedName name="_pvc34" localSheetId="57">#REF!</definedName>
    <definedName name="_pvc34" localSheetId="34">#REF!</definedName>
    <definedName name="_pvc34" localSheetId="37">#REF!</definedName>
    <definedName name="_pvc34" localSheetId="56">#REF!</definedName>
    <definedName name="_pvc34" localSheetId="55">#REF!</definedName>
    <definedName name="_pvc34" localSheetId="15">#REF!</definedName>
    <definedName name="_pvc34" localSheetId="14">#REF!</definedName>
    <definedName name="_pvc34" localSheetId="16">#REF!</definedName>
    <definedName name="_pvc34">#REF!</definedName>
    <definedName name="_pvc44" localSheetId="21">#REF!</definedName>
    <definedName name="_pvc44" localSheetId="51">#REF!</definedName>
    <definedName name="_pvc44" localSheetId="23">#REF!</definedName>
    <definedName name="_pvc44" localSheetId="11">#REF!</definedName>
    <definedName name="_pvc44" localSheetId="26">#REF!</definedName>
    <definedName name="_pvc44" localSheetId="28">#REF!</definedName>
    <definedName name="_pvc44" localSheetId="57">#REF!</definedName>
    <definedName name="_pvc44" localSheetId="34">#REF!</definedName>
    <definedName name="_pvc44" localSheetId="37">#REF!</definedName>
    <definedName name="_pvc44" localSheetId="56">#REF!</definedName>
    <definedName name="_pvc44" localSheetId="55">#REF!</definedName>
    <definedName name="_pvc44" localSheetId="15">#REF!</definedName>
    <definedName name="_pvc44" localSheetId="14">#REF!</definedName>
    <definedName name="_pvc44" localSheetId="16">#REF!</definedName>
    <definedName name="_pvc44">#REF!</definedName>
    <definedName name="_RA11" localSheetId="51">#REF!</definedName>
    <definedName name="_RA11" localSheetId="26">#REF!</definedName>
    <definedName name="_RA11" localSheetId="28">#REF!</definedName>
    <definedName name="_RA11" localSheetId="37">#REF!</definedName>
    <definedName name="_RA11" localSheetId="55">#REF!</definedName>
    <definedName name="_RA11">#REF!</definedName>
    <definedName name="_RA13" localSheetId="51">#REF!</definedName>
    <definedName name="_RA13" localSheetId="26">#REF!</definedName>
    <definedName name="_RA13" localSheetId="28">#REF!</definedName>
    <definedName name="_RA13" localSheetId="37">#REF!</definedName>
    <definedName name="_RA13" localSheetId="55">#REF!</definedName>
    <definedName name="_RA13">#REF!</definedName>
    <definedName name="_RA14" localSheetId="51">#REF!</definedName>
    <definedName name="_RA14" localSheetId="26">#REF!</definedName>
    <definedName name="_RA14" localSheetId="28">#REF!</definedName>
    <definedName name="_RA14" localSheetId="37">#REF!</definedName>
    <definedName name="_RA14" localSheetId="55">#REF!</definedName>
    <definedName name="_RA14">#REF!</definedName>
    <definedName name="_RA4" localSheetId="51">#REF!</definedName>
    <definedName name="_RA4" localSheetId="26">#REF!</definedName>
    <definedName name="_RA4" localSheetId="28">#REF!</definedName>
    <definedName name="_RA4" localSheetId="37">#REF!</definedName>
    <definedName name="_RA4" localSheetId="55">#REF!</definedName>
    <definedName name="_RA4">#REF!</definedName>
    <definedName name="_RA7" localSheetId="51">#REF!</definedName>
    <definedName name="_RA7" localSheetId="26">#REF!</definedName>
    <definedName name="_RA7" localSheetId="28">#REF!</definedName>
    <definedName name="_RA7" localSheetId="37">#REF!</definedName>
    <definedName name="_RA7" localSheetId="55">#REF!</definedName>
    <definedName name="_RA7">#REF!</definedName>
    <definedName name="_RA8" localSheetId="51">#REF!</definedName>
    <definedName name="_RA8" localSheetId="26">#REF!</definedName>
    <definedName name="_RA8" localSheetId="28">#REF!</definedName>
    <definedName name="_RA8" localSheetId="37">#REF!</definedName>
    <definedName name="_RA8" localSheetId="55">#REF!</definedName>
    <definedName name="_RA8">#REF!</definedName>
    <definedName name="_RA9" localSheetId="51">#REF!</definedName>
    <definedName name="_RA9" localSheetId="26">#REF!</definedName>
    <definedName name="_RA9" localSheetId="28">#REF!</definedName>
    <definedName name="_RA9" localSheetId="37">#REF!</definedName>
    <definedName name="_RA9" localSheetId="55">#REF!</definedName>
    <definedName name="_RA9">#REF!</definedName>
    <definedName name="_RB2" localSheetId="51">#REF!</definedName>
    <definedName name="_RB2" localSheetId="26">#REF!</definedName>
    <definedName name="_RB2" localSheetId="28">#REF!</definedName>
    <definedName name="_RB2" localSheetId="37">#REF!</definedName>
    <definedName name="_RB2" localSheetId="55">#REF!</definedName>
    <definedName name="_RB2">#REF!</definedName>
    <definedName name="_RB3" localSheetId="51">#REF!</definedName>
    <definedName name="_RB3" localSheetId="26">#REF!</definedName>
    <definedName name="_RB3" localSheetId="28">#REF!</definedName>
    <definedName name="_RB3" localSheetId="37">#REF!</definedName>
    <definedName name="_RB3" localSheetId="55">#REF!</definedName>
    <definedName name="_RB3">#REF!</definedName>
    <definedName name="_RB5" localSheetId="51">#REF!</definedName>
    <definedName name="_RB5" localSheetId="26">#REF!</definedName>
    <definedName name="_RB5" localSheetId="28">#REF!</definedName>
    <definedName name="_RB5" localSheetId="37">#REF!</definedName>
    <definedName name="_RB5" localSheetId="55">#REF!</definedName>
    <definedName name="_RB5">#REF!</definedName>
    <definedName name="_RD1" localSheetId="51">#REF!</definedName>
    <definedName name="_RD1" localSheetId="26">#REF!</definedName>
    <definedName name="_RD1" localSheetId="28">#REF!</definedName>
    <definedName name="_RD1" localSheetId="37">#REF!</definedName>
    <definedName name="_RD1" localSheetId="55">#REF!</definedName>
    <definedName name="_RD1">#REF!</definedName>
    <definedName name="_RE1" localSheetId="51">#REF!</definedName>
    <definedName name="_RE1" localSheetId="26">#REF!</definedName>
    <definedName name="_RE1" localSheetId="28">#REF!</definedName>
    <definedName name="_RE1" localSheetId="37">#REF!</definedName>
    <definedName name="_RE1" localSheetId="55">#REF!</definedName>
    <definedName name="_RE1">#REF!</definedName>
    <definedName name="_Regression_X" localSheetId="51" hidden="1">#REF!</definedName>
    <definedName name="_Regression_X" localSheetId="26" hidden="1">#REF!</definedName>
    <definedName name="_Regression_X" localSheetId="28" hidden="1">#REF!</definedName>
    <definedName name="_Regression_X" localSheetId="37" hidden="1">#REF!</definedName>
    <definedName name="_Regression_X" localSheetId="55" hidden="1">#REF!</definedName>
    <definedName name="_Regression_X" hidden="1">#REF!</definedName>
    <definedName name="_REJ022" localSheetId="51">[55]REJ!#REF!</definedName>
    <definedName name="_REJ022" localSheetId="26">[55]REJ!#REF!</definedName>
    <definedName name="_REJ022" localSheetId="28">[55]REJ!#REF!</definedName>
    <definedName name="_REJ022" localSheetId="37">[55]REJ!#REF!</definedName>
    <definedName name="_REJ022" localSheetId="55">[55]REJ!#REF!</definedName>
    <definedName name="_REJ022">[55]REJ!#REF!</definedName>
    <definedName name="_REJ023" localSheetId="51">[55]REJ!#REF!</definedName>
    <definedName name="_REJ023" localSheetId="26">[55]REJ!#REF!</definedName>
    <definedName name="_REJ023" localSheetId="28">[55]REJ!#REF!</definedName>
    <definedName name="_REJ023" localSheetId="37">[55]REJ!#REF!</definedName>
    <definedName name="_REJ023" localSheetId="55">[55]REJ!#REF!</definedName>
    <definedName name="_REJ023">[55]REJ!#REF!</definedName>
    <definedName name="_REJ03" localSheetId="51">[55]REJ!#REF!</definedName>
    <definedName name="_REJ03" localSheetId="26">[55]REJ!#REF!</definedName>
    <definedName name="_REJ03" localSheetId="28">[55]REJ!#REF!</definedName>
    <definedName name="_REJ03" localSheetId="37">[55]REJ!#REF!</definedName>
    <definedName name="_REJ03" localSheetId="55">[55]REJ!#REF!</definedName>
    <definedName name="_REJ03">[55]REJ!#REF!</definedName>
    <definedName name="_RF1" localSheetId="51">#REF!</definedName>
    <definedName name="_RF1" localSheetId="26">#REF!</definedName>
    <definedName name="_RF1" localSheetId="28">#REF!</definedName>
    <definedName name="_RF1" localSheetId="37">#REF!</definedName>
    <definedName name="_RF1" localSheetId="55">#REF!</definedName>
    <definedName name="_RF1">#REF!</definedName>
    <definedName name="_RG1" localSheetId="51">#REF!</definedName>
    <definedName name="_RG1" localSheetId="26">#REF!</definedName>
    <definedName name="_RG1" localSheetId="28">#REF!</definedName>
    <definedName name="_RG1" localSheetId="37">#REF!</definedName>
    <definedName name="_RG1" localSheetId="55">#REF!</definedName>
    <definedName name="_RG1">#REF!</definedName>
    <definedName name="_RG2" localSheetId="51">#REF!</definedName>
    <definedName name="_RG2" localSheetId="26">#REF!</definedName>
    <definedName name="_RG2" localSheetId="28">#REF!</definedName>
    <definedName name="_RG2" localSheetId="37">#REF!</definedName>
    <definedName name="_RG2" localSheetId="55">#REF!</definedName>
    <definedName name="_RG2">#REF!</definedName>
    <definedName name="_RI1" localSheetId="51">#REF!</definedName>
    <definedName name="_RI1" localSheetId="26">#REF!</definedName>
    <definedName name="_RI1" localSheetId="28">#REF!</definedName>
    <definedName name="_RI1" localSheetId="37">#REF!</definedName>
    <definedName name="_RI1" localSheetId="55">#REF!</definedName>
    <definedName name="_RI1">#REF!</definedName>
    <definedName name="_rin140" localSheetId="51">[62]tabel140!#REF!</definedName>
    <definedName name="_rin140" localSheetId="26">[62]tabel140!#REF!</definedName>
    <definedName name="_rin140" localSheetId="28">[62]tabel140!#REF!</definedName>
    <definedName name="_rin140" localSheetId="37">[62]tabel140!#REF!</definedName>
    <definedName name="_rin140" localSheetId="55">[62]tabel140!#REF!</definedName>
    <definedName name="_rin140">[62]tabel140!#REF!</definedName>
    <definedName name="_RJ1" localSheetId="51">#REF!</definedName>
    <definedName name="_RJ1" localSheetId="26">#REF!</definedName>
    <definedName name="_RJ1" localSheetId="28">#REF!</definedName>
    <definedName name="_RJ1" localSheetId="37">#REF!</definedName>
    <definedName name="_RJ1" localSheetId="55">#REF!</definedName>
    <definedName name="_RJ1">#REF!</definedName>
    <definedName name="_RK1" localSheetId="51">#REF!</definedName>
    <definedName name="_RK1" localSheetId="26">#REF!</definedName>
    <definedName name="_RK1" localSheetId="28">#REF!</definedName>
    <definedName name="_RK1" localSheetId="37">#REF!</definedName>
    <definedName name="_RK1" localSheetId="55">#REF!</definedName>
    <definedName name="_RK1">#REF!</definedName>
    <definedName name="_RL1" localSheetId="51">#REF!</definedName>
    <definedName name="_RL1" localSheetId="26">#REF!</definedName>
    <definedName name="_RL1" localSheetId="28">#REF!</definedName>
    <definedName name="_RL1" localSheetId="37">#REF!</definedName>
    <definedName name="_RL1" localSheetId="55">#REF!</definedName>
    <definedName name="_RL1">#REF!</definedName>
    <definedName name="_RM1" localSheetId="51">#REF!</definedName>
    <definedName name="_RM1" localSheetId="26">#REF!</definedName>
    <definedName name="_RM1" localSheetId="28">#REF!</definedName>
    <definedName name="_RM1" localSheetId="37">#REF!</definedName>
    <definedName name="_RM1" localSheetId="55">#REF!</definedName>
    <definedName name="_RM1">#REF!</definedName>
    <definedName name="_RN1" localSheetId="51">#REF!</definedName>
    <definedName name="_RN1" localSheetId="26">#REF!</definedName>
    <definedName name="_RN1" localSheetId="28">#REF!</definedName>
    <definedName name="_RN1" localSheetId="37">#REF!</definedName>
    <definedName name="_RN1" localSheetId="55">#REF!</definedName>
    <definedName name="_RN1">#REF!</definedName>
    <definedName name="_RO1" localSheetId="51">#REF!</definedName>
    <definedName name="_RO1" localSheetId="26">#REF!</definedName>
    <definedName name="_RO1" localSheetId="28">#REF!</definedName>
    <definedName name="_RO1" localSheetId="37">#REF!</definedName>
    <definedName name="_RO1" localSheetId="55">#REF!</definedName>
    <definedName name="_RO1">#REF!</definedName>
    <definedName name="_RP1" localSheetId="51">#REF!</definedName>
    <definedName name="_RP1" localSheetId="26">#REF!</definedName>
    <definedName name="_RP1" localSheetId="28">#REF!</definedName>
    <definedName name="_RP1" localSheetId="37">#REF!</definedName>
    <definedName name="_RP1" localSheetId="55">#REF!</definedName>
    <definedName name="_RP1">#REF!</definedName>
    <definedName name="_RQ1" localSheetId="51">#REF!</definedName>
    <definedName name="_RQ1" localSheetId="26">#REF!</definedName>
    <definedName name="_RQ1" localSheetId="28">#REF!</definedName>
    <definedName name="_RQ1" localSheetId="37">#REF!</definedName>
    <definedName name="_RQ1" localSheetId="55">#REF!</definedName>
    <definedName name="_RQ1">#REF!</definedName>
    <definedName name="_RR1" localSheetId="51">#REF!</definedName>
    <definedName name="_RR1" localSheetId="26">#REF!</definedName>
    <definedName name="_RR1" localSheetId="28">#REF!</definedName>
    <definedName name="_RR1" localSheetId="37">#REF!</definedName>
    <definedName name="_RR1" localSheetId="55">#REF!</definedName>
    <definedName name="_RR1">#REF!</definedName>
    <definedName name="_RS1" localSheetId="51">#REF!</definedName>
    <definedName name="_RS1" localSheetId="26">#REF!</definedName>
    <definedName name="_RS1" localSheetId="28">#REF!</definedName>
    <definedName name="_RS1" localSheetId="37">#REF!</definedName>
    <definedName name="_RS1" localSheetId="55">#REF!</definedName>
    <definedName name="_RS1">#REF!</definedName>
    <definedName name="_RT1" localSheetId="51">#REF!</definedName>
    <definedName name="_RT1" localSheetId="26">#REF!</definedName>
    <definedName name="_RT1" localSheetId="28">#REF!</definedName>
    <definedName name="_RT1" localSheetId="37">#REF!</definedName>
    <definedName name="_RT1" localSheetId="55">#REF!</definedName>
    <definedName name="_RT1">#REF!</definedName>
    <definedName name="_SDM1" localSheetId="51">#REF!</definedName>
    <definedName name="_SDM1" localSheetId="26">#REF!</definedName>
    <definedName name="_SDM1" localSheetId="28">#REF!</definedName>
    <definedName name="_SDM1" localSheetId="37">#REF!</definedName>
    <definedName name="_SDM1" localSheetId="55">#REF!</definedName>
    <definedName name="_SDM1">#REF!</definedName>
    <definedName name="_SEM022" localSheetId="51">[55]SEM!#REF!</definedName>
    <definedName name="_SEM022" localSheetId="26">[55]SEM!#REF!</definedName>
    <definedName name="_SEM022" localSheetId="28">[55]SEM!#REF!</definedName>
    <definedName name="_SEM022" localSheetId="37">[55]SEM!#REF!</definedName>
    <definedName name="_SEM022" localSheetId="55">[55]SEM!#REF!</definedName>
    <definedName name="_SEM022">[55]SEM!#REF!</definedName>
    <definedName name="_SEM023" localSheetId="51">[55]SEM!#REF!</definedName>
    <definedName name="_SEM023" localSheetId="26">[55]SEM!#REF!</definedName>
    <definedName name="_SEM023" localSheetId="28">[55]SEM!#REF!</definedName>
    <definedName name="_SEM023" localSheetId="37">[55]SEM!#REF!</definedName>
    <definedName name="_SEM023" localSheetId="55">[55]SEM!#REF!</definedName>
    <definedName name="_SEM023">[55]SEM!#REF!</definedName>
    <definedName name="_SEM03" localSheetId="51">[55]SEM!#REF!</definedName>
    <definedName name="_SEM03" localSheetId="26">[55]SEM!#REF!</definedName>
    <definedName name="_SEM03" localSheetId="28">[55]SEM!#REF!</definedName>
    <definedName name="_SEM03" localSheetId="37">[55]SEM!#REF!</definedName>
    <definedName name="_SEM03" localSheetId="55">[55]SEM!#REF!</definedName>
    <definedName name="_SEM03">[55]SEM!#REF!</definedName>
    <definedName name="_Sort" localSheetId="21" hidden="1">#REF!</definedName>
    <definedName name="_Sort" localSheetId="51" hidden="1">#REF!</definedName>
    <definedName name="_Sort" localSheetId="9" hidden="1">#REF!</definedName>
    <definedName name="_Sort" localSheetId="23" hidden="1">#REF!</definedName>
    <definedName name="_Sort" localSheetId="11" hidden="1">#REF!</definedName>
    <definedName name="_Sort" localSheetId="26" hidden="1">#REF!</definedName>
    <definedName name="_Sort" localSheetId="3" hidden="1">#REF!</definedName>
    <definedName name="_Sort" localSheetId="28" hidden="1">#REF!</definedName>
    <definedName name="_Sort" localSheetId="57" hidden="1">#REF!</definedName>
    <definedName name="_Sort" localSheetId="34" hidden="1">#REF!</definedName>
    <definedName name="_Sort" localSheetId="37" hidden="1">#REF!</definedName>
    <definedName name="_Sort" localSheetId="6" hidden="1">#REF!</definedName>
    <definedName name="_Sort" localSheetId="56" hidden="1">#REF!</definedName>
    <definedName name="_Sort" localSheetId="7" hidden="1">#REF!</definedName>
    <definedName name="_Sort" localSheetId="55" hidden="1">#REF!</definedName>
    <definedName name="_Sort" localSheetId="15" hidden="1">#REF!</definedName>
    <definedName name="_Sort" localSheetId="14" hidden="1">#REF!</definedName>
    <definedName name="_Sort" localSheetId="16" hidden="1">#REF!</definedName>
    <definedName name="_Sort" hidden="1">#REF!</definedName>
    <definedName name="_SP1" localSheetId="51">#REF!</definedName>
    <definedName name="_SP1" localSheetId="26">#REF!</definedName>
    <definedName name="_SP1" localSheetId="28">#REF!</definedName>
    <definedName name="_SP1" localSheetId="37">#REF!</definedName>
    <definedName name="_SP1" localSheetId="55">#REF!</definedName>
    <definedName name="_SP1">#REF!</definedName>
    <definedName name="_SUD022" localSheetId="51">[55]SUD!#REF!</definedName>
    <definedName name="_SUD022" localSheetId="26">[55]SUD!#REF!</definedName>
    <definedName name="_SUD022" localSheetId="28">[55]SUD!#REF!</definedName>
    <definedName name="_SUD022" localSheetId="37">[55]SUD!#REF!</definedName>
    <definedName name="_SUD022" localSheetId="55">[55]SUD!#REF!</definedName>
    <definedName name="_SUD022">[55]SUD!#REF!</definedName>
    <definedName name="_SUD023" localSheetId="51">[55]SUD!#REF!</definedName>
    <definedName name="_SUD023" localSheetId="26">[55]SUD!#REF!</definedName>
    <definedName name="_SUD023" localSheetId="28">[55]SUD!#REF!</definedName>
    <definedName name="_SUD023" localSheetId="37">[55]SUD!#REF!</definedName>
    <definedName name="_SUD023" localSheetId="55">[55]SUD!#REF!</definedName>
    <definedName name="_SUD023">[55]SUD!#REF!</definedName>
    <definedName name="_SUD03" localSheetId="51">[55]SUD!#REF!</definedName>
    <definedName name="_SUD03" localSheetId="26">[55]SUD!#REF!</definedName>
    <definedName name="_SUD03" localSheetId="28">[55]SUD!#REF!</definedName>
    <definedName name="_SUD03" localSheetId="37">[55]SUD!#REF!</definedName>
    <definedName name="_SUD03" localSheetId="55">[55]SUD!#REF!</definedName>
    <definedName name="_SUD03">[55]SUD!#REF!</definedName>
    <definedName name="_SUM1" localSheetId="21">#REF!</definedName>
    <definedName name="_SUM1" localSheetId="13">#REF!</definedName>
    <definedName name="_SUM1" localSheetId="51">#REF!</definedName>
    <definedName name="_SUM1" localSheetId="9">#REF!</definedName>
    <definedName name="_SUM1" localSheetId="23">#REF!</definedName>
    <definedName name="_SUM1" localSheetId="11">#REF!</definedName>
    <definedName name="_SUM1" localSheetId="10">#REF!</definedName>
    <definedName name="_SUM1" localSheetId="1">#REF!</definedName>
    <definedName name="_SUM1" localSheetId="26">#REF!</definedName>
    <definedName name="_SUM1" localSheetId="0">#REF!</definedName>
    <definedName name="_SUM1" localSheetId="3">#REF!</definedName>
    <definedName name="_SUM1" localSheetId="28">#REF!</definedName>
    <definedName name="_SUM1" localSheetId="50">#REF!</definedName>
    <definedName name="_SUM1" localSheetId="57">#REF!</definedName>
    <definedName name="_SUM1" localSheetId="34">#REF!</definedName>
    <definedName name="_SUM1" localSheetId="37">#REF!</definedName>
    <definedName name="_SUM1" localSheetId="5">#REF!</definedName>
    <definedName name="_SUM1" localSheetId="6">#REF!</definedName>
    <definedName name="_SUM1" localSheetId="56">#REF!</definedName>
    <definedName name="_SUM1" localSheetId="7">#REF!</definedName>
    <definedName name="_SUM1" localSheetId="8">#REF!</definedName>
    <definedName name="_SUM1" localSheetId="55">#REF!</definedName>
    <definedName name="_SUM1" localSheetId="4">#REF!</definedName>
    <definedName name="_SUM1" localSheetId="15">#REF!</definedName>
    <definedName name="_SUM1" localSheetId="14">#REF!</definedName>
    <definedName name="_SUM1" localSheetId="16">#REF!</definedName>
    <definedName name="_SUM1" localSheetId="12">#REF!</definedName>
    <definedName name="_SUM1" localSheetId="42">#REF!</definedName>
    <definedName name="_SUM1">#REF!</definedName>
    <definedName name="_SUM10" localSheetId="21">#REF!</definedName>
    <definedName name="_SUM10" localSheetId="13">#REF!</definedName>
    <definedName name="_SUM10" localSheetId="51">#REF!</definedName>
    <definedName name="_SUM10" localSheetId="9">#REF!</definedName>
    <definedName name="_SUM10" localSheetId="23">#REF!</definedName>
    <definedName name="_SUM10" localSheetId="11">#REF!</definedName>
    <definedName name="_SUM10" localSheetId="10">#REF!</definedName>
    <definedName name="_SUM10" localSheetId="1">#REF!</definedName>
    <definedName name="_SUM10" localSheetId="26">#REF!</definedName>
    <definedName name="_SUM10" localSheetId="0">#REF!</definedName>
    <definedName name="_SUM10" localSheetId="3">#REF!</definedName>
    <definedName name="_SUM10" localSheetId="28">#REF!</definedName>
    <definedName name="_SUM10" localSheetId="50">#REF!</definedName>
    <definedName name="_SUM10" localSheetId="57">#REF!</definedName>
    <definedName name="_SUM10" localSheetId="34">#REF!</definedName>
    <definedName name="_SUM10" localSheetId="37">#REF!</definedName>
    <definedName name="_SUM10" localSheetId="6">#REF!</definedName>
    <definedName name="_SUM10" localSheetId="56">#REF!</definedName>
    <definedName name="_SUM10" localSheetId="7">#REF!</definedName>
    <definedName name="_SUM10" localSheetId="55">#REF!</definedName>
    <definedName name="_SUM10" localSheetId="15">#REF!</definedName>
    <definedName name="_SUM10" localSheetId="14">#REF!</definedName>
    <definedName name="_SUM10" localSheetId="16">#REF!</definedName>
    <definedName name="_SUM10" localSheetId="42">#REF!</definedName>
    <definedName name="_SUM10">#REF!</definedName>
    <definedName name="_SUM11" localSheetId="21">#REF!</definedName>
    <definedName name="_SUM11" localSheetId="13">#REF!</definedName>
    <definedName name="_SUM11" localSheetId="51">#REF!</definedName>
    <definedName name="_SUM11" localSheetId="9">#REF!</definedName>
    <definedName name="_SUM11" localSheetId="23">#REF!</definedName>
    <definedName name="_SUM11" localSheetId="11">#REF!</definedName>
    <definedName name="_SUM11" localSheetId="10">#REF!</definedName>
    <definedName name="_SUM11" localSheetId="1">#REF!</definedName>
    <definedName name="_SUM11" localSheetId="26">#REF!</definedName>
    <definedName name="_SUM11" localSheetId="0">#REF!</definedName>
    <definedName name="_SUM11" localSheetId="3">#REF!</definedName>
    <definedName name="_SUM11" localSheetId="28">#REF!</definedName>
    <definedName name="_SUM11" localSheetId="50">#REF!</definedName>
    <definedName name="_SUM11" localSheetId="57">#REF!</definedName>
    <definedName name="_SUM11" localSheetId="34">#REF!</definedName>
    <definedName name="_SUM11" localSheetId="37">#REF!</definedName>
    <definedName name="_SUM11" localSheetId="6">#REF!</definedName>
    <definedName name="_SUM11" localSheetId="56">#REF!</definedName>
    <definedName name="_SUM11" localSheetId="7">#REF!</definedName>
    <definedName name="_SUM11" localSheetId="55">#REF!</definedName>
    <definedName name="_SUM11" localSheetId="15">#REF!</definedName>
    <definedName name="_SUM11" localSheetId="14">#REF!</definedName>
    <definedName name="_SUM11" localSheetId="16">#REF!</definedName>
    <definedName name="_SUM11" localSheetId="42">#REF!</definedName>
    <definedName name="_SUM11">#REF!</definedName>
    <definedName name="_SUM12" localSheetId="21">#REF!</definedName>
    <definedName name="_SUM12" localSheetId="13">#REF!</definedName>
    <definedName name="_SUM12" localSheetId="51">#REF!</definedName>
    <definedName name="_SUM12" localSheetId="9">#REF!</definedName>
    <definedName name="_SUM12" localSheetId="23">#REF!</definedName>
    <definedName name="_SUM12" localSheetId="11">#REF!</definedName>
    <definedName name="_SUM12" localSheetId="10">#REF!</definedName>
    <definedName name="_SUM12" localSheetId="1">#REF!</definedName>
    <definedName name="_SUM12" localSheetId="26">#REF!</definedName>
    <definedName name="_SUM12" localSheetId="0">#REF!</definedName>
    <definedName name="_SUM12" localSheetId="3">#REF!</definedName>
    <definedName name="_SUM12" localSheetId="28">#REF!</definedName>
    <definedName name="_SUM12" localSheetId="50">#REF!</definedName>
    <definedName name="_SUM12" localSheetId="57">#REF!</definedName>
    <definedName name="_SUM12" localSheetId="34">#REF!</definedName>
    <definedName name="_SUM12" localSheetId="37">#REF!</definedName>
    <definedName name="_SUM12" localSheetId="6">#REF!</definedName>
    <definedName name="_SUM12" localSheetId="56">#REF!</definedName>
    <definedName name="_SUM12" localSheetId="7">#REF!</definedName>
    <definedName name="_SUM12" localSheetId="55">#REF!</definedName>
    <definedName name="_SUM12" localSheetId="15">#REF!</definedName>
    <definedName name="_SUM12" localSheetId="14">#REF!</definedName>
    <definedName name="_SUM12" localSheetId="16">#REF!</definedName>
    <definedName name="_SUM12" localSheetId="42">#REF!</definedName>
    <definedName name="_SUM12">#REF!</definedName>
    <definedName name="_SUM2" localSheetId="21">#REF!</definedName>
    <definedName name="_SUM2" localSheetId="13">#REF!</definedName>
    <definedName name="_SUM2" localSheetId="51">#REF!</definedName>
    <definedName name="_SUM2" localSheetId="9">#REF!</definedName>
    <definedName name="_SUM2" localSheetId="23">#REF!</definedName>
    <definedName name="_SUM2" localSheetId="11">#REF!</definedName>
    <definedName name="_SUM2" localSheetId="10">#REF!</definedName>
    <definedName name="_SUM2" localSheetId="1">#REF!</definedName>
    <definedName name="_SUM2" localSheetId="26">#REF!</definedName>
    <definedName name="_SUM2" localSheetId="0">#REF!</definedName>
    <definedName name="_SUM2" localSheetId="3">#REF!</definedName>
    <definedName name="_SUM2" localSheetId="28">#REF!</definedName>
    <definedName name="_SUM2" localSheetId="50">#REF!</definedName>
    <definedName name="_SUM2" localSheetId="57">#REF!</definedName>
    <definedName name="_SUM2" localSheetId="34">#REF!</definedName>
    <definedName name="_SUM2" localSheetId="37">#REF!</definedName>
    <definedName name="_SUM2" localSheetId="6">#REF!</definedName>
    <definedName name="_SUM2" localSheetId="56">#REF!</definedName>
    <definedName name="_SUM2" localSheetId="7">#REF!</definedName>
    <definedName name="_SUM2" localSheetId="55">#REF!</definedName>
    <definedName name="_SUM2" localSheetId="15">#REF!</definedName>
    <definedName name="_SUM2" localSheetId="14">#REF!</definedName>
    <definedName name="_SUM2" localSheetId="16">#REF!</definedName>
    <definedName name="_SUM2" localSheetId="42">#REF!</definedName>
    <definedName name="_SUM2">#REF!</definedName>
    <definedName name="_SUM3" localSheetId="21">#REF!</definedName>
    <definedName name="_SUM3" localSheetId="13">#REF!</definedName>
    <definedName name="_SUM3" localSheetId="51">#REF!</definedName>
    <definedName name="_SUM3" localSheetId="9">#REF!</definedName>
    <definedName name="_SUM3" localSheetId="23">#REF!</definedName>
    <definedName name="_SUM3" localSheetId="11">#REF!</definedName>
    <definedName name="_SUM3" localSheetId="10">#REF!</definedName>
    <definedName name="_SUM3" localSheetId="1">#REF!</definedName>
    <definedName name="_SUM3" localSheetId="26">#REF!</definedName>
    <definedName name="_SUM3" localSheetId="0">#REF!</definedName>
    <definedName name="_SUM3" localSheetId="3">#REF!</definedName>
    <definedName name="_SUM3" localSheetId="28">#REF!</definedName>
    <definedName name="_SUM3" localSheetId="50">#REF!</definedName>
    <definedName name="_SUM3" localSheetId="57">#REF!</definedName>
    <definedName name="_SUM3" localSheetId="34">#REF!</definedName>
    <definedName name="_SUM3" localSheetId="37">#REF!</definedName>
    <definedName name="_SUM3" localSheetId="6">#REF!</definedName>
    <definedName name="_SUM3" localSheetId="56">#REF!</definedName>
    <definedName name="_SUM3" localSheetId="7">#REF!</definedName>
    <definedName name="_SUM3" localSheetId="55">#REF!</definedName>
    <definedName name="_SUM3" localSheetId="15">#REF!</definedName>
    <definedName name="_SUM3" localSheetId="14">#REF!</definedName>
    <definedName name="_SUM3" localSheetId="16">#REF!</definedName>
    <definedName name="_SUM3" localSheetId="42">#REF!</definedName>
    <definedName name="_SUM3">#REF!</definedName>
    <definedName name="_SUM4" localSheetId="21">#REF!</definedName>
    <definedName name="_SUM4" localSheetId="13">#REF!</definedName>
    <definedName name="_SUM4" localSheetId="51">#REF!</definedName>
    <definedName name="_SUM4" localSheetId="9">#REF!</definedName>
    <definedName name="_SUM4" localSheetId="23">#REF!</definedName>
    <definedName name="_SUM4" localSheetId="11">#REF!</definedName>
    <definedName name="_SUM4" localSheetId="10">#REF!</definedName>
    <definedName name="_SUM4" localSheetId="1">#REF!</definedName>
    <definedName name="_SUM4" localSheetId="26">#REF!</definedName>
    <definedName name="_SUM4" localSheetId="0">#REF!</definedName>
    <definedName name="_SUM4" localSheetId="3">#REF!</definedName>
    <definedName name="_SUM4" localSheetId="28">#REF!</definedName>
    <definedName name="_SUM4" localSheetId="50">#REF!</definedName>
    <definedName name="_SUM4" localSheetId="57">#REF!</definedName>
    <definedName name="_SUM4" localSheetId="34">#REF!</definedName>
    <definedName name="_SUM4" localSheetId="37">#REF!</definedName>
    <definedName name="_SUM4" localSheetId="6">#REF!</definedName>
    <definedName name="_SUM4" localSheetId="56">#REF!</definedName>
    <definedName name="_SUM4" localSheetId="7">#REF!</definedName>
    <definedName name="_SUM4" localSheetId="55">#REF!</definedName>
    <definedName name="_SUM4" localSheetId="15">#REF!</definedName>
    <definedName name="_SUM4" localSheetId="14">#REF!</definedName>
    <definedName name="_SUM4" localSheetId="16">#REF!</definedName>
    <definedName name="_SUM4" localSheetId="42">#REF!</definedName>
    <definedName name="_SUM4">#REF!</definedName>
    <definedName name="_SUM5" localSheetId="21">#REF!</definedName>
    <definedName name="_SUM5" localSheetId="13">#REF!</definedName>
    <definedName name="_SUM5" localSheetId="51">#REF!</definedName>
    <definedName name="_SUM5" localSheetId="9">#REF!</definedName>
    <definedName name="_SUM5" localSheetId="23">#REF!</definedName>
    <definedName name="_SUM5" localSheetId="11">#REF!</definedName>
    <definedName name="_SUM5" localSheetId="10">#REF!</definedName>
    <definedName name="_SUM5" localSheetId="1">#REF!</definedName>
    <definedName name="_SUM5" localSheetId="26">#REF!</definedName>
    <definedName name="_SUM5" localSheetId="0">#REF!</definedName>
    <definedName name="_SUM5" localSheetId="3">#REF!</definedName>
    <definedName name="_SUM5" localSheetId="28">#REF!</definedName>
    <definedName name="_SUM5" localSheetId="50">#REF!</definedName>
    <definedName name="_SUM5" localSheetId="57">#REF!</definedName>
    <definedName name="_SUM5" localSheetId="34">#REF!</definedName>
    <definedName name="_SUM5" localSheetId="37">#REF!</definedName>
    <definedName name="_SUM5" localSheetId="6">#REF!</definedName>
    <definedName name="_SUM5" localSheetId="56">#REF!</definedName>
    <definedName name="_SUM5" localSheetId="7">#REF!</definedName>
    <definedName name="_SUM5" localSheetId="55">#REF!</definedName>
    <definedName name="_SUM5" localSheetId="15">#REF!</definedName>
    <definedName name="_SUM5" localSheetId="14">#REF!</definedName>
    <definedName name="_SUM5" localSheetId="16">#REF!</definedName>
    <definedName name="_SUM5" localSheetId="42">#REF!</definedName>
    <definedName name="_SUM5">#REF!</definedName>
    <definedName name="_SUM6" localSheetId="21">#REF!</definedName>
    <definedName name="_SUM6" localSheetId="13">#REF!</definedName>
    <definedName name="_SUM6" localSheetId="51">#REF!</definedName>
    <definedName name="_SUM6" localSheetId="9">#REF!</definedName>
    <definedName name="_SUM6" localSheetId="23">#REF!</definedName>
    <definedName name="_SUM6" localSheetId="11">#REF!</definedName>
    <definedName name="_SUM6" localSheetId="10">#REF!</definedName>
    <definedName name="_SUM6" localSheetId="1">#REF!</definedName>
    <definedName name="_SUM6" localSheetId="26">#REF!</definedName>
    <definedName name="_SUM6" localSheetId="0">#REF!</definedName>
    <definedName name="_SUM6" localSheetId="3">#REF!</definedName>
    <definedName name="_SUM6" localSheetId="28">#REF!</definedName>
    <definedName name="_SUM6" localSheetId="50">#REF!</definedName>
    <definedName name="_SUM6" localSheetId="57">#REF!</definedName>
    <definedName name="_SUM6" localSheetId="34">#REF!</definedName>
    <definedName name="_SUM6" localSheetId="37">#REF!</definedName>
    <definedName name="_SUM6" localSheetId="6">#REF!</definedName>
    <definedName name="_SUM6" localSheetId="56">#REF!</definedName>
    <definedName name="_SUM6" localSheetId="7">#REF!</definedName>
    <definedName name="_SUM6" localSheetId="55">#REF!</definedName>
    <definedName name="_SUM6" localSheetId="15">#REF!</definedName>
    <definedName name="_SUM6" localSheetId="14">#REF!</definedName>
    <definedName name="_SUM6" localSheetId="16">#REF!</definedName>
    <definedName name="_SUM6" localSheetId="42">#REF!</definedName>
    <definedName name="_SUM6">#REF!</definedName>
    <definedName name="_SUM7" localSheetId="21">#REF!</definedName>
    <definedName name="_SUM7" localSheetId="13">#REF!</definedName>
    <definedName name="_SUM7" localSheetId="51">#REF!</definedName>
    <definedName name="_SUM7" localSheetId="9">#REF!</definedName>
    <definedName name="_SUM7" localSheetId="23">#REF!</definedName>
    <definedName name="_SUM7" localSheetId="11">#REF!</definedName>
    <definedName name="_SUM7" localSheetId="10">#REF!</definedName>
    <definedName name="_SUM7" localSheetId="1">#REF!</definedName>
    <definedName name="_SUM7" localSheetId="26">#REF!</definedName>
    <definedName name="_SUM7" localSheetId="0">#REF!</definedName>
    <definedName name="_SUM7" localSheetId="3">#REF!</definedName>
    <definedName name="_SUM7" localSheetId="28">#REF!</definedName>
    <definedName name="_SUM7" localSheetId="50">#REF!</definedName>
    <definedName name="_SUM7" localSheetId="57">#REF!</definedName>
    <definedName name="_SUM7" localSheetId="34">#REF!</definedName>
    <definedName name="_SUM7" localSheetId="37">#REF!</definedName>
    <definedName name="_SUM7" localSheetId="6">#REF!</definedName>
    <definedName name="_SUM7" localSheetId="56">#REF!</definedName>
    <definedName name="_SUM7" localSheetId="7">#REF!</definedName>
    <definedName name="_SUM7" localSheetId="55">#REF!</definedName>
    <definedName name="_SUM7" localSheetId="15">#REF!</definedName>
    <definedName name="_SUM7" localSheetId="14">#REF!</definedName>
    <definedName name="_SUM7" localSheetId="16">#REF!</definedName>
    <definedName name="_SUM7" localSheetId="42">#REF!</definedName>
    <definedName name="_SUM7">#REF!</definedName>
    <definedName name="_SUM8" localSheetId="21">#REF!</definedName>
    <definedName name="_SUM8" localSheetId="13">#REF!</definedName>
    <definedName name="_SUM8" localSheetId="51">#REF!</definedName>
    <definedName name="_SUM8" localSheetId="9">#REF!</definedName>
    <definedName name="_SUM8" localSheetId="23">#REF!</definedName>
    <definedName name="_SUM8" localSheetId="11">#REF!</definedName>
    <definedName name="_SUM8" localSheetId="10">#REF!</definedName>
    <definedName name="_SUM8" localSheetId="1">#REF!</definedName>
    <definedName name="_SUM8" localSheetId="26">#REF!</definedName>
    <definedName name="_SUM8" localSheetId="0">#REF!</definedName>
    <definedName name="_SUM8" localSheetId="3">#REF!</definedName>
    <definedName name="_SUM8" localSheetId="28">#REF!</definedName>
    <definedName name="_SUM8" localSheetId="50">#REF!</definedName>
    <definedName name="_SUM8" localSheetId="57">#REF!</definedName>
    <definedName name="_SUM8" localSheetId="34">#REF!</definedName>
    <definedName name="_SUM8" localSheetId="37">#REF!</definedName>
    <definedName name="_SUM8" localSheetId="6">#REF!</definedName>
    <definedName name="_SUM8" localSheetId="56">#REF!</definedName>
    <definedName name="_SUM8" localSheetId="7">#REF!</definedName>
    <definedName name="_SUM8" localSheetId="55">#REF!</definedName>
    <definedName name="_SUM8" localSheetId="15">#REF!</definedName>
    <definedName name="_SUM8" localSheetId="14">#REF!</definedName>
    <definedName name="_SUM8" localSheetId="16">#REF!</definedName>
    <definedName name="_SUM8" localSheetId="42">#REF!</definedName>
    <definedName name="_SUM8">#REF!</definedName>
    <definedName name="_SUM9" localSheetId="21">#REF!</definedName>
    <definedName name="_SUM9" localSheetId="13">#REF!</definedName>
    <definedName name="_SUM9" localSheetId="51">#REF!</definedName>
    <definedName name="_SUM9" localSheetId="9">#REF!</definedName>
    <definedName name="_SUM9" localSheetId="23">#REF!</definedName>
    <definedName name="_SUM9" localSheetId="11">#REF!</definedName>
    <definedName name="_SUM9" localSheetId="10">#REF!</definedName>
    <definedName name="_SUM9" localSheetId="1">#REF!</definedName>
    <definedName name="_SUM9" localSheetId="26">#REF!</definedName>
    <definedName name="_SUM9" localSheetId="0">#REF!</definedName>
    <definedName name="_SUM9" localSheetId="3">#REF!</definedName>
    <definedName name="_SUM9" localSheetId="28">#REF!</definedName>
    <definedName name="_SUM9" localSheetId="50">#REF!</definedName>
    <definedName name="_SUM9" localSheetId="57">#REF!</definedName>
    <definedName name="_SUM9" localSheetId="34">#REF!</definedName>
    <definedName name="_SUM9" localSheetId="37">#REF!</definedName>
    <definedName name="_SUM9" localSheetId="6">#REF!</definedName>
    <definedName name="_SUM9" localSheetId="56">#REF!</definedName>
    <definedName name="_SUM9" localSheetId="7">#REF!</definedName>
    <definedName name="_SUM9" localSheetId="55">#REF!</definedName>
    <definedName name="_SUM9" localSheetId="15">#REF!</definedName>
    <definedName name="_SUM9" localSheetId="14">#REF!</definedName>
    <definedName name="_SUM9" localSheetId="16">#REF!</definedName>
    <definedName name="_SUM9" localSheetId="42">#REF!</definedName>
    <definedName name="_SUM9">#REF!</definedName>
    <definedName name="_TB1" localSheetId="21">[63]TB!$B$7:$C$10</definedName>
    <definedName name="_TB1" localSheetId="9">[17]TB!$B$7:$C$10</definedName>
    <definedName name="_TB1" localSheetId="23">[63]TB!$B$7:$C$10</definedName>
    <definedName name="_TB1" localSheetId="10">[52]TB!$B$7:$C$10</definedName>
    <definedName name="_TB1" localSheetId="1">[52]TB!$B$7:$C$10</definedName>
    <definedName name="_TB1" localSheetId="26">[63]TB!$B$7:$C$10</definedName>
    <definedName name="_TB1" localSheetId="0">[64]TB!$B$7:$C$10</definedName>
    <definedName name="_TB1" localSheetId="3">[34]TB!$B$7:$C$10</definedName>
    <definedName name="_TB1" localSheetId="28">[63]TB!$B$7:$C$10</definedName>
    <definedName name="_TB1" localSheetId="34">[63]TB!$B$7:$C$10</definedName>
    <definedName name="_TB1" localSheetId="37">[63]TB!$B$7:$C$10</definedName>
    <definedName name="_TB1" localSheetId="6">[65]TB!$B$7:$C$10</definedName>
    <definedName name="_TB1" localSheetId="56">[34]TB!$B$7:$C$10</definedName>
    <definedName name="_TB1" localSheetId="7">[34]TB!$B$7:$C$10</definedName>
    <definedName name="_TB1" localSheetId="55">[66]TB!$B$7:$C$10</definedName>
    <definedName name="_TB1">[66]TB!$B$7:$C$10</definedName>
    <definedName name="_TB3" localSheetId="21">[63]TB!$B$30:$C$33</definedName>
    <definedName name="_TB3" localSheetId="9">[17]TB!$B$30:$C$33</definedName>
    <definedName name="_TB3" localSheetId="23">[63]TB!$B$30:$C$33</definedName>
    <definedName name="_TB3" localSheetId="10">[52]TB!$B$30:$C$33</definedName>
    <definedName name="_TB3" localSheetId="1">[52]TB!$B$30:$C$33</definedName>
    <definedName name="_TB3" localSheetId="26">[63]TB!$B$30:$C$33</definedName>
    <definedName name="_TB3" localSheetId="0">[64]TB!$B$30:$C$33</definedName>
    <definedName name="_TB3" localSheetId="3">[34]TB!$B$30:$C$33</definedName>
    <definedName name="_TB3" localSheetId="28">[63]TB!$B$30:$C$33</definedName>
    <definedName name="_TB3" localSheetId="34">[63]TB!$B$30:$C$33</definedName>
    <definedName name="_TB3" localSheetId="37">[63]TB!$B$30:$C$33</definedName>
    <definedName name="_TB3" localSheetId="6">[65]TB!$B$30:$C$33</definedName>
    <definedName name="_TB3" localSheetId="56">[34]TB!$B$30:$C$33</definedName>
    <definedName name="_TB3" localSheetId="7">[34]TB!$B$30:$C$33</definedName>
    <definedName name="_TB3" localSheetId="55">[66]TB!$B$30:$C$33</definedName>
    <definedName name="_TB3">[66]TB!$B$30:$C$33</definedName>
    <definedName name="_TB4">[67]TB!$B$30:$C$33</definedName>
    <definedName name="_TBL1" localSheetId="51">#REF!</definedName>
    <definedName name="_TBL1" localSheetId="26">#REF!</definedName>
    <definedName name="_TBL1" localSheetId="28">#REF!</definedName>
    <definedName name="_TBL1" localSheetId="37">#REF!</definedName>
    <definedName name="_TBL1" localSheetId="55">#REF!</definedName>
    <definedName name="_TBL1">#REF!</definedName>
    <definedName name="_TBL4" localSheetId="51">[68]kepmenaker150!#REF!</definedName>
    <definedName name="_TBL4" localSheetId="26">[68]kepmenaker150!#REF!</definedName>
    <definedName name="_TBL4" localSheetId="28">[68]kepmenaker150!#REF!</definedName>
    <definedName name="_TBL4" localSheetId="37">[68]kepmenaker150!#REF!</definedName>
    <definedName name="_TBL4" localSheetId="55">[68]kepmenaker150!#REF!</definedName>
    <definedName name="_TBL4">[68]kepmenaker150!#REF!</definedName>
    <definedName name="_TOP1" localSheetId="51">#REF!</definedName>
    <definedName name="_TOP1" localSheetId="26">#REF!</definedName>
    <definedName name="_TOP1" localSheetId="28">#REF!</definedName>
    <definedName name="_TOP1" localSheetId="37">#REF!</definedName>
    <definedName name="_TOP1" localSheetId="55">#REF!</definedName>
    <definedName name="_TOP1">#REF!</definedName>
    <definedName name="_TOP2" localSheetId="51">#REF!</definedName>
    <definedName name="_TOP2" localSheetId="26">#REF!</definedName>
    <definedName name="_TOP2" localSheetId="28">#REF!</definedName>
    <definedName name="_TOP2" localSheetId="37">#REF!</definedName>
    <definedName name="_TOP2" localSheetId="55">#REF!</definedName>
    <definedName name="_TOP2">#REF!</definedName>
    <definedName name="_TOP3" localSheetId="51">#REF!</definedName>
    <definedName name="_TOP3" localSheetId="26">#REF!</definedName>
    <definedName name="_TOP3" localSheetId="28">#REF!</definedName>
    <definedName name="_TOP3" localSheetId="37">#REF!</definedName>
    <definedName name="_TOP3" localSheetId="55">#REF!</definedName>
    <definedName name="_TOP3">#REF!</definedName>
    <definedName name="_TOP4" localSheetId="51">#REF!</definedName>
    <definedName name="_TOP4" localSheetId="26">#REF!</definedName>
    <definedName name="_TOP4" localSheetId="28">#REF!</definedName>
    <definedName name="_TOP4" localSheetId="37">#REF!</definedName>
    <definedName name="_TOP4" localSheetId="55">#REF!</definedName>
    <definedName name="_TOP4">#REF!</definedName>
    <definedName name="_TP6" localSheetId="51">#REF!</definedName>
    <definedName name="_TP6" localSheetId="26">#REF!</definedName>
    <definedName name="_TP6" localSheetId="28">#REF!</definedName>
    <definedName name="_TP6" localSheetId="37">#REF!</definedName>
    <definedName name="_TP6" localSheetId="55">#REF!</definedName>
    <definedName name="_TP6">#REF!</definedName>
    <definedName name="_TUR1" localSheetId="51">#REF!</definedName>
    <definedName name="_TUR1" localSheetId="26">#REF!</definedName>
    <definedName name="_TUR1" localSheetId="28">#REF!</definedName>
    <definedName name="_TUR1" localSheetId="37">#REF!</definedName>
    <definedName name="_TUR1" localSheetId="55">#REF!</definedName>
    <definedName name="_TUR1">#REF!</definedName>
    <definedName name="_U" localSheetId="21">#REF!</definedName>
    <definedName name="_U" localSheetId="51">#REF!</definedName>
    <definedName name="_U" localSheetId="9">#REF!</definedName>
    <definedName name="_U" localSheetId="23">#REF!</definedName>
    <definedName name="_U" localSheetId="11">#REF!</definedName>
    <definedName name="_U" localSheetId="26">#REF!</definedName>
    <definedName name="_U" localSheetId="3">#REF!</definedName>
    <definedName name="_U" localSheetId="28">#REF!</definedName>
    <definedName name="_U" localSheetId="57">#REF!</definedName>
    <definedName name="_U" localSheetId="34">#REF!</definedName>
    <definedName name="_U" localSheetId="37">#REF!</definedName>
    <definedName name="_U" localSheetId="6">#REF!</definedName>
    <definedName name="_U" localSheetId="56">#REF!</definedName>
    <definedName name="_U" localSheetId="7">#REF!</definedName>
    <definedName name="_U" localSheetId="55">#REF!</definedName>
    <definedName name="_U" localSheetId="15">#REF!</definedName>
    <definedName name="_U" localSheetId="14">#REF!</definedName>
    <definedName name="_U" localSheetId="16">#REF!</definedName>
    <definedName name="_U">#REF!</definedName>
    <definedName name="_UPAYA" localSheetId="21">#REF!</definedName>
    <definedName name="_UPAYA" localSheetId="51">#REF!</definedName>
    <definedName name="_UPAYA" localSheetId="9">#REF!</definedName>
    <definedName name="_UPAYA" localSheetId="23">#REF!</definedName>
    <definedName name="_UPAYA" localSheetId="11">#REF!</definedName>
    <definedName name="_UPAYA" localSheetId="26">#REF!</definedName>
    <definedName name="_UPAYA" localSheetId="3">#REF!</definedName>
    <definedName name="_UPAYA" localSheetId="28">#REF!</definedName>
    <definedName name="_UPAYA" localSheetId="57">#REF!</definedName>
    <definedName name="_UPAYA" localSheetId="34">#REF!</definedName>
    <definedName name="_UPAYA" localSheetId="37">#REF!</definedName>
    <definedName name="_UPAYA" localSheetId="6">#REF!</definedName>
    <definedName name="_UPAYA" localSheetId="56">#REF!</definedName>
    <definedName name="_UPAYA" localSheetId="7">#REF!</definedName>
    <definedName name="_UPAYA" localSheetId="55">#REF!</definedName>
    <definedName name="_UPAYA" localSheetId="15">#REF!</definedName>
    <definedName name="_UPAYA" localSheetId="14">#REF!</definedName>
    <definedName name="_UPAYA" localSheetId="16">#REF!</definedName>
    <definedName name="_UPAYA">#REF!</definedName>
    <definedName name="_zk080" localSheetId="51">#REF!</definedName>
    <definedName name="_zk080" localSheetId="26">#REF!</definedName>
    <definedName name="_zk080" localSheetId="28">#REF!</definedName>
    <definedName name="_zk080" localSheetId="37">#REF!</definedName>
    <definedName name="_zk080" localSheetId="55">#REF!</definedName>
    <definedName name="_zk080">#REF!</definedName>
    <definedName name="_zk081" localSheetId="51">#REF!</definedName>
    <definedName name="_zk081" localSheetId="26">#REF!</definedName>
    <definedName name="_zk081" localSheetId="28">#REF!</definedName>
    <definedName name="_zk081" localSheetId="37">#REF!</definedName>
    <definedName name="_zk081" localSheetId="55">#REF!</definedName>
    <definedName name="_zk081">#REF!</definedName>
    <definedName name="_zk082" localSheetId="51">#REF!</definedName>
    <definedName name="_zk082" localSheetId="26">#REF!</definedName>
    <definedName name="_zk082" localSheetId="28">#REF!</definedName>
    <definedName name="_zk082" localSheetId="37">#REF!</definedName>
    <definedName name="_zk082" localSheetId="55">#REF!</definedName>
    <definedName name="_zk082">#REF!</definedName>
    <definedName name="_zk083" localSheetId="51">#REF!</definedName>
    <definedName name="_zk083" localSheetId="26">#REF!</definedName>
    <definedName name="_zk083" localSheetId="28">#REF!</definedName>
    <definedName name="_zk083" localSheetId="37">#REF!</definedName>
    <definedName name="_zk083" localSheetId="55">#REF!</definedName>
    <definedName name="_zk083">#REF!</definedName>
    <definedName name="_zk4070" localSheetId="51">#REF!</definedName>
    <definedName name="_zk4070" localSheetId="26">#REF!</definedName>
    <definedName name="_zk4070" localSheetId="28">#REF!</definedName>
    <definedName name="_zk4070" localSheetId="37">#REF!</definedName>
    <definedName name="_zk4070" localSheetId="55">#REF!</definedName>
    <definedName name="_zk4070">#REF!</definedName>
    <definedName name="A" localSheetId="21">#REF!</definedName>
    <definedName name="A" localSheetId="13">#REF!</definedName>
    <definedName name="A" localSheetId="51">#REF!</definedName>
    <definedName name="A" localSheetId="9">#REF!</definedName>
    <definedName name="A" localSheetId="23">#REF!</definedName>
    <definedName name="A" localSheetId="24">#REF!</definedName>
    <definedName name="A" localSheetId="11">#REF!</definedName>
    <definedName name="A" localSheetId="10">#REF!</definedName>
    <definedName name="A" localSheetId="2">#REF!</definedName>
    <definedName name="A" localSheetId="1">#REF!</definedName>
    <definedName name="A" localSheetId="25">#REF!</definedName>
    <definedName name="A" localSheetId="26">#REF!</definedName>
    <definedName name="A" localSheetId="0">#REF!</definedName>
    <definedName name="A" localSheetId="3">#REF!</definedName>
    <definedName name="A" localSheetId="28">#REF!</definedName>
    <definedName name="A" localSheetId="50">#REF!</definedName>
    <definedName name="A" localSheetId="57">#REF!</definedName>
    <definedName name="A" localSheetId="34">#REF!</definedName>
    <definedName name="A" localSheetId="35">#REF!</definedName>
    <definedName name="A" localSheetId="37">#REF!</definedName>
    <definedName name="A" localSheetId="6">#REF!</definedName>
    <definedName name="A" localSheetId="56">#REF!</definedName>
    <definedName name="A" localSheetId="7">#REF!</definedName>
    <definedName name="A" localSheetId="55">#REF!</definedName>
    <definedName name="A" localSheetId="15">#REF!</definedName>
    <definedName name="A" localSheetId="14">#REF!</definedName>
    <definedName name="A" localSheetId="16">#REF!</definedName>
    <definedName name="A" localSheetId="12">#REF!</definedName>
    <definedName name="A" localSheetId="42">#REF!</definedName>
    <definedName name="A" localSheetId="43">#REF!</definedName>
    <definedName name="A">#REF!</definedName>
    <definedName name="A12P6" localSheetId="21">#REF!</definedName>
    <definedName name="A12P6" localSheetId="51">#REF!</definedName>
    <definedName name="A12P6" localSheetId="23">#REF!</definedName>
    <definedName name="A12P6" localSheetId="11">#REF!</definedName>
    <definedName name="A12P6" localSheetId="26">#REF!</definedName>
    <definedName name="A12P6" localSheetId="28">#REF!</definedName>
    <definedName name="A12P6" localSheetId="57">#REF!</definedName>
    <definedName name="A12P6" localSheetId="34">#REF!</definedName>
    <definedName name="A12P6" localSheetId="37">#REF!</definedName>
    <definedName name="A12P6" localSheetId="56">#REF!</definedName>
    <definedName name="A12P6" localSheetId="55">#REF!</definedName>
    <definedName name="A12P6" localSheetId="15">#REF!</definedName>
    <definedName name="A12P6" localSheetId="14">#REF!</definedName>
    <definedName name="A12P6" localSheetId="16">#REF!</definedName>
    <definedName name="A12P6">#REF!</definedName>
    <definedName name="a1f62" localSheetId="21">#REF!</definedName>
    <definedName name="a1f62" localSheetId="51">#REF!</definedName>
    <definedName name="a1f62" localSheetId="23">#REF!</definedName>
    <definedName name="a1f62" localSheetId="11">#REF!</definedName>
    <definedName name="a1f62" localSheetId="26">#REF!</definedName>
    <definedName name="a1f62" localSheetId="28">#REF!</definedName>
    <definedName name="a1f62" localSheetId="57">#REF!</definedName>
    <definedName name="a1f62" localSheetId="34">#REF!</definedName>
    <definedName name="a1f62" localSheetId="37">#REF!</definedName>
    <definedName name="a1f62" localSheetId="56">#REF!</definedName>
    <definedName name="a1f62" localSheetId="55">#REF!</definedName>
    <definedName name="a1f62" localSheetId="15">#REF!</definedName>
    <definedName name="a1f62" localSheetId="14">#REF!</definedName>
    <definedName name="a1f62" localSheetId="16">#REF!</definedName>
    <definedName name="a1f62">#REF!</definedName>
    <definedName name="A460." localSheetId="21">#REF!</definedName>
    <definedName name="A460." localSheetId="51">#REF!</definedName>
    <definedName name="A460." localSheetId="23">#REF!</definedName>
    <definedName name="A460." localSheetId="11">#REF!</definedName>
    <definedName name="A460." localSheetId="26">#REF!</definedName>
    <definedName name="A460." localSheetId="28">#REF!</definedName>
    <definedName name="A460." localSheetId="57">#REF!</definedName>
    <definedName name="A460." localSheetId="34">#REF!</definedName>
    <definedName name="A460." localSheetId="37">#REF!</definedName>
    <definedName name="A460." localSheetId="56">#REF!</definedName>
    <definedName name="A460." localSheetId="55">#REF!</definedName>
    <definedName name="A460." localSheetId="15">#REF!</definedName>
    <definedName name="A460." localSheetId="14">#REF!</definedName>
    <definedName name="A460." localSheetId="16">#REF!</definedName>
    <definedName name="A460.">#REF!</definedName>
    <definedName name="A901." localSheetId="21">#REF!</definedName>
    <definedName name="A901." localSheetId="51">#REF!</definedName>
    <definedName name="A901." localSheetId="23">#REF!</definedName>
    <definedName name="A901." localSheetId="11">#REF!</definedName>
    <definedName name="A901." localSheetId="26">#REF!</definedName>
    <definedName name="A901." localSheetId="28">#REF!</definedName>
    <definedName name="A901." localSheetId="57">#REF!</definedName>
    <definedName name="A901." localSheetId="34">#REF!</definedName>
    <definedName name="A901." localSheetId="37">#REF!</definedName>
    <definedName name="A901." localSheetId="56">#REF!</definedName>
    <definedName name="A901." localSheetId="55">#REF!</definedName>
    <definedName name="A901." localSheetId="15">#REF!</definedName>
    <definedName name="A901." localSheetId="14">#REF!</definedName>
    <definedName name="A901." localSheetId="16">#REF!</definedName>
    <definedName name="A901.">#REF!</definedName>
    <definedName name="aa">'[69]L3 An H Sat Mob'!$I$43</definedName>
    <definedName name="AAA" localSheetId="21">#REF!</definedName>
    <definedName name="AAA" localSheetId="51">#REF!</definedName>
    <definedName name="AAA" localSheetId="23">#REF!</definedName>
    <definedName name="AAA" localSheetId="11">#REF!</definedName>
    <definedName name="AAA" localSheetId="26">#REF!</definedName>
    <definedName name="AAA" localSheetId="28">#REF!</definedName>
    <definedName name="AAA" localSheetId="57">#REF!</definedName>
    <definedName name="AAA" localSheetId="34">#REF!</definedName>
    <definedName name="AAA" localSheetId="37">#REF!</definedName>
    <definedName name="AAA" localSheetId="56">#REF!</definedName>
    <definedName name="AAA" localSheetId="55">#REF!</definedName>
    <definedName name="AAA" localSheetId="15">#REF!</definedName>
    <definedName name="AAA" localSheetId="14">#REF!</definedName>
    <definedName name="AAA" localSheetId="16">#REF!</definedName>
    <definedName name="AAA">#REF!</definedName>
    <definedName name="aaaaaaaaaaaaaa">[70]SAA!$C$10:$C$371</definedName>
    <definedName name="aaaaaaaaaaaaaaa">[70]SAA!$C$10:$C$371</definedName>
    <definedName name="AB" localSheetId="21">#REF!</definedName>
    <definedName name="AB" localSheetId="13">#REF!</definedName>
    <definedName name="AB" localSheetId="51">#REF!</definedName>
    <definedName name="AB" localSheetId="9">[1]okt!#REF!</definedName>
    <definedName name="AB" localSheetId="23">#REF!</definedName>
    <definedName name="AB" localSheetId="24">#REF!</definedName>
    <definedName name="AB" localSheetId="11">#REF!</definedName>
    <definedName name="AB" localSheetId="25">#REF!</definedName>
    <definedName name="AB" localSheetId="26">#REF!</definedName>
    <definedName name="AB" localSheetId="3">#REF!</definedName>
    <definedName name="AB" localSheetId="28">#REF!</definedName>
    <definedName name="AB" localSheetId="50">#REF!</definedName>
    <definedName name="AB" localSheetId="57">#REF!</definedName>
    <definedName name="AB" localSheetId="34">#REF!</definedName>
    <definedName name="AB" localSheetId="35">#REF!</definedName>
    <definedName name="AB" localSheetId="37">#REF!</definedName>
    <definedName name="AB" localSheetId="6">#REF!</definedName>
    <definedName name="AB" localSheetId="56">#REF!</definedName>
    <definedName name="AB" localSheetId="7">#REF!</definedName>
    <definedName name="AB" localSheetId="55">#REF!</definedName>
    <definedName name="AB" localSheetId="15">#REF!</definedName>
    <definedName name="AB" localSheetId="14">#REF!</definedName>
    <definedName name="AB" localSheetId="16">#REF!</definedName>
    <definedName name="AB" localSheetId="42">#REF!</definedName>
    <definedName name="AB" localSheetId="43">#REF!</definedName>
    <definedName name="AB">#REF!</definedName>
    <definedName name="ABC" localSheetId="21">#REF!</definedName>
    <definedName name="ABC" localSheetId="51">#REF!</definedName>
    <definedName name="ABC" localSheetId="23">#REF!</definedName>
    <definedName name="ABC" localSheetId="11">#REF!</definedName>
    <definedName name="ABC" localSheetId="26">#REF!</definedName>
    <definedName name="ABC" localSheetId="3">#REF!</definedName>
    <definedName name="ABC" localSheetId="28">#REF!</definedName>
    <definedName name="ABC" localSheetId="57">#REF!</definedName>
    <definedName name="ABC" localSheetId="34">#REF!</definedName>
    <definedName name="ABC" localSheetId="37">#REF!</definedName>
    <definedName name="ABC" localSheetId="6">#REF!</definedName>
    <definedName name="ABC" localSheetId="56">#REF!</definedName>
    <definedName name="ABC" localSheetId="7">#REF!</definedName>
    <definedName name="ABC" localSheetId="55">#REF!</definedName>
    <definedName name="ABC" localSheetId="15">#REF!</definedName>
    <definedName name="ABC" localSheetId="14">#REF!</definedName>
    <definedName name="ABC" localSheetId="16">#REF!</definedName>
    <definedName name="ABC">#REF!</definedName>
    <definedName name="ABS" localSheetId="51">[71]INVESTASI!#REF!</definedName>
    <definedName name="ABS" localSheetId="26">[71]INVESTASI!#REF!</definedName>
    <definedName name="ABS" localSheetId="28">[71]INVESTASI!#REF!</definedName>
    <definedName name="ABS" localSheetId="37">[71]INVESTASI!#REF!</definedName>
    <definedName name="ABS" localSheetId="55">[71]INVESTASI!#REF!</definedName>
    <definedName name="ABS">[71]INVESTASI!#REF!</definedName>
    <definedName name="ACC" localSheetId="21">[72]NP!$B$3:$D$58</definedName>
    <definedName name="ACC" localSheetId="9">[73]NP!$B$3:$D$58</definedName>
    <definedName name="ACC" localSheetId="23">[72]NP!$B$3:$D$58</definedName>
    <definedName name="ACC" localSheetId="10">[74]Account!$B$6:$E$241</definedName>
    <definedName name="ACC" localSheetId="2">#REF!</definedName>
    <definedName name="ACC" localSheetId="1">[74]Account!$B$6:$E$241</definedName>
    <definedName name="ACC" localSheetId="26">[72]NP!$B$3:$D$58</definedName>
    <definedName name="ACC" localSheetId="0">[74]Account!$B$6:$E$241</definedName>
    <definedName name="ACC" localSheetId="3">[73]NP!$B$3:$D$58</definedName>
    <definedName name="ACC" localSheetId="28">[72]NP!$B$3:$D$58</definedName>
    <definedName name="ACC" localSheetId="34">[72]NP!$B$3:$D$58</definedName>
    <definedName name="ACC" localSheetId="37">[72]NP!$B$3:$D$58</definedName>
    <definedName name="ACC" localSheetId="6">[75]NP!$B$3:$D$58</definedName>
    <definedName name="ACC" localSheetId="56">[75]NP!$B$3:$D$58</definedName>
    <definedName name="ACC" localSheetId="7">[75]NP!$B$3:$D$58</definedName>
    <definedName name="ACC" localSheetId="55">[76]NP!$B$3:$D$58</definedName>
    <definedName name="ACC">[76]NP!$B$3:$D$58</definedName>
    <definedName name="ACCC" localSheetId="21">#REF!</definedName>
    <definedName name="ACCC" localSheetId="13">#REF!</definedName>
    <definedName name="ACCC" localSheetId="51">#REF!</definedName>
    <definedName name="ACCC" localSheetId="23">#REF!</definedName>
    <definedName name="ACCC" localSheetId="11">#REF!</definedName>
    <definedName name="ACCC" localSheetId="2">#REF!</definedName>
    <definedName name="ACCC" localSheetId="26">#REF!</definedName>
    <definedName name="ACCC" localSheetId="28">#REF!</definedName>
    <definedName name="ACCC" localSheetId="50">#REF!</definedName>
    <definedName name="ACCC" localSheetId="57">#REF!</definedName>
    <definedName name="ACCC" localSheetId="34">#REF!</definedName>
    <definedName name="ACCC" localSheetId="37">#REF!</definedName>
    <definedName name="ACCC" localSheetId="56">#REF!</definedName>
    <definedName name="ACCC" localSheetId="55">#REF!</definedName>
    <definedName name="ACCC" localSheetId="15">#REF!</definedName>
    <definedName name="ACCC" localSheetId="14">#REF!</definedName>
    <definedName name="ACCC" localSheetId="16">#REF!</definedName>
    <definedName name="ACCC" localSheetId="42">#REF!</definedName>
    <definedName name="ACCC">#REF!</definedName>
    <definedName name="ACCMKL" localSheetId="21">#REF!</definedName>
    <definedName name="ACCMKL" localSheetId="51">#REF!</definedName>
    <definedName name="ACCMKL" localSheetId="23">#REF!</definedName>
    <definedName name="ACCMKL" localSheetId="11">#REF!</definedName>
    <definedName name="ACCMKL" localSheetId="26">#REF!</definedName>
    <definedName name="ACCMKL" localSheetId="28">#REF!</definedName>
    <definedName name="ACCMKL" localSheetId="57">#REF!</definedName>
    <definedName name="ACCMKL" localSheetId="34">#REF!</definedName>
    <definedName name="ACCMKL" localSheetId="37">#REF!</definedName>
    <definedName name="ACCMKL" localSheetId="56">#REF!</definedName>
    <definedName name="ACCMKL" localSheetId="55">#REF!</definedName>
    <definedName name="ACCMKL" localSheetId="15">#REF!</definedName>
    <definedName name="ACCMKL" localSheetId="14">#REF!</definedName>
    <definedName name="ACCMKL" localSheetId="16">#REF!</definedName>
    <definedName name="ACCMKL">#REF!</definedName>
    <definedName name="ACCOUNT" localSheetId="21">#REF!</definedName>
    <definedName name="ACCOUNT" localSheetId="13">#REF!</definedName>
    <definedName name="ACCOUNT" localSheetId="51">#REF!</definedName>
    <definedName name="ACCOUNT" localSheetId="9">[77]ACC!$B$8:$E$67</definedName>
    <definedName name="ACCOUNT" localSheetId="23">#REF!</definedName>
    <definedName name="ACCOUNT" localSheetId="10">[74]NLM!$B$8:$C$282</definedName>
    <definedName name="ACCOUNT" localSheetId="2">#REF!</definedName>
    <definedName name="ACCOUNT" localSheetId="1">[74]NLM!$B$8:$C$282</definedName>
    <definedName name="ACCOUNT" localSheetId="26">#REF!</definedName>
    <definedName name="ACCOUNT" localSheetId="0">#REF!</definedName>
    <definedName name="ACCOUNT" localSheetId="3">[77]ACC!$B$8:$E$67</definedName>
    <definedName name="ACCOUNT" localSheetId="28">#REF!</definedName>
    <definedName name="ACCOUNT" localSheetId="34">#REF!</definedName>
    <definedName name="ACCOUNT" localSheetId="37">#REF!</definedName>
    <definedName name="ACCOUNT" localSheetId="5">#REF!</definedName>
    <definedName name="ACCOUNT" localSheetId="6">[78]ACC!$B$8:$E$67</definedName>
    <definedName name="ACCOUNT" localSheetId="56">[78]ACC!$B$8:$E$67</definedName>
    <definedName name="ACCOUNT" localSheetId="7">[78]ACC!$B$8:$E$67</definedName>
    <definedName name="ACCOUNT" localSheetId="8">#REF!</definedName>
    <definedName name="ACCOUNT" localSheetId="55">[79]ACCOUNT!$C$8:$F$254</definedName>
    <definedName name="ACCOUNT" localSheetId="4">#REF!</definedName>
    <definedName name="ACCOUNT" localSheetId="12">#REF!</definedName>
    <definedName name="ACCOUNT">[79]ACCOUNT!$C$8:$F$254</definedName>
    <definedName name="ad" localSheetId="51">'[80]WP PASIVA'!#REF!</definedName>
    <definedName name="ad" localSheetId="26">'[80]WP PASIVA'!#REF!</definedName>
    <definedName name="ad" localSheetId="28">'[80]WP PASIVA'!#REF!</definedName>
    <definedName name="ad" localSheetId="37">'[80]WP PASIVA'!#REF!</definedName>
    <definedName name="ad" localSheetId="55">'[80]WP PASIVA'!#REF!</definedName>
    <definedName name="ad">'[80]WP PASIVA'!#REF!</definedName>
    <definedName name="add_trans">'[81]Add-trans'!$J$7:$R$187</definedName>
    <definedName name="ADDRESS" localSheetId="51">#REF!</definedName>
    <definedName name="ADDRESS" localSheetId="26">#REF!</definedName>
    <definedName name="ADDRESS" localSheetId="28">#REF!</definedName>
    <definedName name="ADDRESS" localSheetId="37">#REF!</definedName>
    <definedName name="ADDRESS" localSheetId="55">#REF!</definedName>
    <definedName name="ADDRESS">#REF!</definedName>
    <definedName name="AGDJa" localSheetId="21">#REF!</definedName>
    <definedName name="AGDJa" localSheetId="13">#REF!</definedName>
    <definedName name="AGDJa" localSheetId="51">#REF!</definedName>
    <definedName name="AGDJa" localSheetId="9">#REF!</definedName>
    <definedName name="AGDJa" localSheetId="23">#REF!</definedName>
    <definedName name="AGDJa" localSheetId="24">#REF!</definedName>
    <definedName name="AGDJa" localSheetId="11">#REF!</definedName>
    <definedName name="AGDJa" localSheetId="25">#REF!</definedName>
    <definedName name="AGDJa" localSheetId="26">#REF!</definedName>
    <definedName name="AGDJa" localSheetId="3">#REF!</definedName>
    <definedName name="AGDJa" localSheetId="28">#REF!</definedName>
    <definedName name="AGDJa" localSheetId="50">#REF!</definedName>
    <definedName name="AGDJa" localSheetId="57">#REF!</definedName>
    <definedName name="AGDJa" localSheetId="34">#REF!</definedName>
    <definedName name="AGDJa" localSheetId="35">#REF!</definedName>
    <definedName name="AGDJa" localSheetId="37">#REF!</definedName>
    <definedName name="AGDJa" localSheetId="6">#REF!</definedName>
    <definedName name="AGDJa" localSheetId="56">#REF!</definedName>
    <definedName name="AGDJa" localSheetId="7">#REF!</definedName>
    <definedName name="AGDJa" localSheetId="55">#REF!</definedName>
    <definedName name="AGDJa" localSheetId="15">#REF!</definedName>
    <definedName name="AGDJa" localSheetId="14">#REF!</definedName>
    <definedName name="AGDJa" localSheetId="16">#REF!</definedName>
    <definedName name="AGDJa" localSheetId="42">#REF!</definedName>
    <definedName name="AGDJa" localSheetId="43">#REF!</definedName>
    <definedName name="AGDJa">#REF!</definedName>
    <definedName name="AGREGAT" localSheetId="21">'[42]Kuantitas &amp; Harga'!#REF!</definedName>
    <definedName name="AGREGAT" localSheetId="51">'[42]Kuantitas &amp; Harga'!#REF!</definedName>
    <definedName name="AGREGAT" localSheetId="9">'[42]Kuantitas &amp; Harga'!#REF!</definedName>
    <definedName name="AGREGAT" localSheetId="23">'[42]Kuantitas &amp; Harga'!#REF!</definedName>
    <definedName name="AGREGAT" localSheetId="11">'[42]Kuantitas &amp; Harga'!#REF!</definedName>
    <definedName name="AGREGAT" localSheetId="26">'[42]Kuantitas &amp; Harga'!#REF!</definedName>
    <definedName name="AGREGAT" localSheetId="3">'[42]Kuantitas &amp; Harga'!#REF!</definedName>
    <definedName name="AGREGAT" localSheetId="28">'[42]Kuantitas &amp; Harga'!#REF!</definedName>
    <definedName name="AGREGAT" localSheetId="57">'[42]Kuantitas &amp; Harga'!#REF!</definedName>
    <definedName name="AGREGAT" localSheetId="34">'[42]Kuantitas &amp; Harga'!#REF!</definedName>
    <definedName name="AGREGAT" localSheetId="37">'[42]Kuantitas &amp; Harga'!#REF!</definedName>
    <definedName name="AGREGAT" localSheetId="6">'[43]Kuantitas &amp; Harga'!#REF!</definedName>
    <definedName name="AGREGAT" localSheetId="56">'[43]Kuantitas &amp; Harga'!#REF!</definedName>
    <definedName name="AGREGAT" localSheetId="7">'[43]Kuantitas &amp; Harga'!#REF!</definedName>
    <definedName name="AGREGAT" localSheetId="55">'[42]Kuantitas &amp; Harga'!#REF!</definedName>
    <definedName name="AGREGAT" localSheetId="15">'[42]Kuantitas &amp; Harga'!#REF!</definedName>
    <definedName name="AGREGAT" localSheetId="14">'[42]Kuantitas &amp; Harga'!#REF!</definedName>
    <definedName name="AGREGAT" localSheetId="16">'[42]Kuantitas &amp; Harga'!#REF!</definedName>
    <definedName name="AGREGAT">'[42]Kuantitas &amp; Harga'!#REF!</definedName>
    <definedName name="agregat_1" localSheetId="21">[82]HB!#REF!</definedName>
    <definedName name="agregat_1" localSheetId="51">[82]HB!#REF!</definedName>
    <definedName name="agregat_1" localSheetId="23">[82]HB!#REF!</definedName>
    <definedName name="agregat_1" localSheetId="11">[82]HB!#REF!</definedName>
    <definedName name="agregat_1" localSheetId="26">[82]HB!#REF!</definedName>
    <definedName name="agregat_1" localSheetId="28">[82]HB!#REF!</definedName>
    <definedName name="agregat_1" localSheetId="57">[82]HB!#REF!</definedName>
    <definedName name="agregat_1" localSheetId="34">[82]HB!#REF!</definedName>
    <definedName name="agregat_1" localSheetId="37">[82]HB!#REF!</definedName>
    <definedName name="agregat_1" localSheetId="56">[82]HB!#REF!</definedName>
    <definedName name="agregat_1" localSheetId="55">[82]HB!#REF!</definedName>
    <definedName name="agregat_1" localSheetId="15">[82]HB!#REF!</definedName>
    <definedName name="agregat_1" localSheetId="14">[82]HB!#REF!</definedName>
    <definedName name="agregat_1" localSheetId="16">[82]HB!#REF!</definedName>
    <definedName name="agregat_1">[82]HB!#REF!</definedName>
    <definedName name="Akun">[83]SAA!$D$11:$D$252</definedName>
    <definedName name="Alamat" localSheetId="51">#REF!</definedName>
    <definedName name="Alamat" localSheetId="26">#REF!</definedName>
    <definedName name="Alamat" localSheetId="28">#REF!</definedName>
    <definedName name="Alamat" localSheetId="37">#REF!</definedName>
    <definedName name="Alamat" localSheetId="55">#REF!</definedName>
    <definedName name="Alamat">#REF!</definedName>
    <definedName name="ALAT" localSheetId="21">#REF!</definedName>
    <definedName name="ALAT" localSheetId="51">#REF!</definedName>
    <definedName name="ALAT" localSheetId="9">#REF!</definedName>
    <definedName name="ALAT" localSheetId="23">#REF!</definedName>
    <definedName name="ALAT" localSheetId="11">#REF!</definedName>
    <definedName name="ALAT" localSheetId="26">#REF!</definedName>
    <definedName name="ALAT" localSheetId="3">#REF!</definedName>
    <definedName name="ALAT" localSheetId="28">#REF!</definedName>
    <definedName name="ALAT" localSheetId="57">#REF!</definedName>
    <definedName name="ALAT" localSheetId="34">#REF!</definedName>
    <definedName name="ALAT" localSheetId="37">#REF!</definedName>
    <definedName name="ALAT" localSheetId="6">#REF!</definedName>
    <definedName name="ALAT" localSheetId="56">#REF!</definedName>
    <definedName name="ALAT" localSheetId="7">#REF!</definedName>
    <definedName name="ALAT" localSheetId="55">#REF!</definedName>
    <definedName name="ALAT" localSheetId="15">#REF!</definedName>
    <definedName name="ALAT" localSheetId="14">#REF!</definedName>
    <definedName name="ALAT" localSheetId="16">#REF!</definedName>
    <definedName name="ALAT">#REF!</definedName>
    <definedName name="alat1" localSheetId="21">'[84]HARGA ALAT'!#REF!</definedName>
    <definedName name="alat1" localSheetId="51">'[84]HARGA ALAT'!#REF!</definedName>
    <definedName name="alat1" localSheetId="23">'[84]HARGA ALAT'!#REF!</definedName>
    <definedName name="alat1" localSheetId="11">'[84]HARGA ALAT'!#REF!</definedName>
    <definedName name="alat1" localSheetId="26">'[84]HARGA ALAT'!#REF!</definedName>
    <definedName name="alat1" localSheetId="28">'[84]HARGA ALAT'!#REF!</definedName>
    <definedName name="alat1" localSheetId="57">'[84]HARGA ALAT'!#REF!</definedName>
    <definedName name="alat1" localSheetId="34">'[84]HARGA ALAT'!#REF!</definedName>
    <definedName name="alat1" localSheetId="37">'[84]HARGA ALAT'!#REF!</definedName>
    <definedName name="alat1" localSheetId="56">'[84]HARGA ALAT'!#REF!</definedName>
    <definedName name="alat1" localSheetId="55">'[84]HARGA ALAT'!#REF!</definedName>
    <definedName name="alat1" localSheetId="15">'[84]HARGA ALAT'!#REF!</definedName>
    <definedName name="alat1" localSheetId="14">'[84]HARGA ALAT'!#REF!</definedName>
    <definedName name="alat1" localSheetId="16">'[84]HARGA ALAT'!#REF!</definedName>
    <definedName name="alat1">'[84]HARGA ALAT'!#REF!</definedName>
    <definedName name="ALATUTAMA" localSheetId="21">#REF!</definedName>
    <definedName name="ALATUTAMA" localSheetId="51">#REF!</definedName>
    <definedName name="ALATUTAMA" localSheetId="9">#REF!</definedName>
    <definedName name="ALATUTAMA" localSheetId="23">#REF!</definedName>
    <definedName name="ALATUTAMA" localSheetId="11">#REF!</definedName>
    <definedName name="ALATUTAMA" localSheetId="26">#REF!</definedName>
    <definedName name="ALATUTAMA" localSheetId="3">#REF!</definedName>
    <definedName name="ALATUTAMA" localSheetId="28">#REF!</definedName>
    <definedName name="ALATUTAMA" localSheetId="57">#REF!</definedName>
    <definedName name="ALATUTAMA" localSheetId="34">#REF!</definedName>
    <definedName name="ALATUTAMA" localSheetId="37">#REF!</definedName>
    <definedName name="ALATUTAMA" localSheetId="6">#REF!</definedName>
    <definedName name="ALATUTAMA" localSheetId="56">#REF!</definedName>
    <definedName name="ALATUTAMA" localSheetId="7">#REF!</definedName>
    <definedName name="ALATUTAMA" localSheetId="55">#REF!</definedName>
    <definedName name="ALATUTAMA" localSheetId="15">#REF!</definedName>
    <definedName name="ALATUTAMA" localSheetId="14">#REF!</definedName>
    <definedName name="ALATUTAMA" localSheetId="16">#REF!</definedName>
    <definedName name="ALATUTAMA">#REF!</definedName>
    <definedName name="ALK" localSheetId="9">[85]Sheet5!$A$7:$C$129</definedName>
    <definedName name="ALK" localSheetId="2">[86]Sheet5!$A$7:$C$129</definedName>
    <definedName name="ALK" localSheetId="6">[87]Sheet5!$A$7:$C$129</definedName>
    <definedName name="ALK">[85]Sheet5!$A$7:$C$129</definedName>
    <definedName name="AMAE" localSheetId="21">#REF!</definedName>
    <definedName name="AMAE" localSheetId="13">#REF!</definedName>
    <definedName name="AMAE" localSheetId="51">#REF!</definedName>
    <definedName name="AMAE" localSheetId="9">#REF!</definedName>
    <definedName name="AMAE" localSheetId="23">#REF!</definedName>
    <definedName name="AMAE" localSheetId="11">#REF!</definedName>
    <definedName name="AMAE" localSheetId="10">#REF!</definedName>
    <definedName name="AMAE" localSheetId="2">#REF!</definedName>
    <definedName name="AMAE" localSheetId="1">#REF!</definedName>
    <definedName name="AMAE" localSheetId="26">#REF!</definedName>
    <definedName name="AMAE" localSheetId="0">#REF!</definedName>
    <definedName name="AMAE" localSheetId="3">#REF!</definedName>
    <definedName name="AMAE" localSheetId="28">#REF!</definedName>
    <definedName name="AMAE" localSheetId="50">#REF!</definedName>
    <definedName name="AMAE" localSheetId="57">#REF!</definedName>
    <definedName name="AMAE" localSheetId="34">#REF!</definedName>
    <definedName name="AMAE" localSheetId="37">#REF!</definedName>
    <definedName name="AMAE" localSheetId="5">#REF!</definedName>
    <definedName name="AMAE" localSheetId="6">#REF!</definedName>
    <definedName name="AMAE" localSheetId="56">#REF!</definedName>
    <definedName name="AMAE" localSheetId="7">#REF!</definedName>
    <definedName name="AMAE" localSheetId="8">#REF!</definedName>
    <definedName name="AMAE" localSheetId="55">#REF!</definedName>
    <definedName name="AMAE" localSheetId="4">#REF!</definedName>
    <definedName name="AMAE" localSheetId="15">#REF!</definedName>
    <definedName name="AMAE" localSheetId="14">#REF!</definedName>
    <definedName name="AMAE" localSheetId="16">#REF!</definedName>
    <definedName name="AMAE" localSheetId="12">#REF!</definedName>
    <definedName name="AMAE" localSheetId="42">#REF!</definedName>
    <definedName name="AMAE">#REF!</definedName>
    <definedName name="AMBLOB" localSheetId="21">#REF!</definedName>
    <definedName name="AMBLOB" localSheetId="13">#REF!</definedName>
    <definedName name="AMBLOB" localSheetId="51">#REF!</definedName>
    <definedName name="AMBLOB" localSheetId="9">#REF!</definedName>
    <definedName name="AMBLOB" localSheetId="23">#REF!</definedName>
    <definedName name="AMBLOB" localSheetId="11">#REF!</definedName>
    <definedName name="AMBLOB" localSheetId="10">#REF!</definedName>
    <definedName name="AMBLOB" localSheetId="1">#REF!</definedName>
    <definedName name="AMBLOB" localSheetId="26">#REF!</definedName>
    <definedName name="AMBLOB" localSheetId="0">#REF!</definedName>
    <definedName name="AMBLOB" localSheetId="3">#REF!</definedName>
    <definedName name="AMBLOB" localSheetId="28">#REF!</definedName>
    <definedName name="AMBLOB" localSheetId="50">#REF!</definedName>
    <definedName name="AMBLOB" localSheetId="57">#REF!</definedName>
    <definedName name="AMBLOB" localSheetId="34">#REF!</definedName>
    <definedName name="AMBLOB" localSheetId="37">#REF!</definedName>
    <definedName name="AMBLOB" localSheetId="6">#REF!</definedName>
    <definedName name="AMBLOB" localSheetId="56">#REF!</definedName>
    <definedName name="AMBLOB" localSheetId="7">#REF!</definedName>
    <definedName name="AMBLOB" localSheetId="55">#REF!</definedName>
    <definedName name="AMBLOB" localSheetId="15">#REF!</definedName>
    <definedName name="AMBLOB" localSheetId="14">#REF!</definedName>
    <definedName name="AMBLOB" localSheetId="16">#REF!</definedName>
    <definedName name="AMBLOB" localSheetId="12">#REF!</definedName>
    <definedName name="AMBLOB" localSheetId="42">#REF!</definedName>
    <definedName name="AMBLOB">#REF!</definedName>
    <definedName name="AMP" localSheetId="21">#REF!</definedName>
    <definedName name="AMP" localSheetId="51">#REF!</definedName>
    <definedName name="AMP" localSheetId="23">#REF!</definedName>
    <definedName name="AMP" localSheetId="11">#REF!</definedName>
    <definedName name="AMP" localSheetId="26">#REF!</definedName>
    <definedName name="AMP" localSheetId="3">#REF!</definedName>
    <definedName name="AMP" localSheetId="28">#REF!</definedName>
    <definedName name="AMP" localSheetId="57">#REF!</definedName>
    <definedName name="AMP" localSheetId="34">#REF!</definedName>
    <definedName name="AMP" localSheetId="37">#REF!</definedName>
    <definedName name="AMP" localSheetId="6">#REF!</definedName>
    <definedName name="AMP" localSheetId="56">#REF!</definedName>
    <definedName name="AMP" localSheetId="7">#REF!</definedName>
    <definedName name="AMP" localSheetId="55">#REF!</definedName>
    <definedName name="AMP" localSheetId="15">#REF!</definedName>
    <definedName name="AMP" localSheetId="14">#REF!</definedName>
    <definedName name="AMP" localSheetId="16">#REF!</definedName>
    <definedName name="AMP">#REF!</definedName>
    <definedName name="amplas" localSheetId="21">#REF!</definedName>
    <definedName name="amplas" localSheetId="51">#REF!</definedName>
    <definedName name="amplas" localSheetId="23">#REF!</definedName>
    <definedName name="amplas" localSheetId="11">#REF!</definedName>
    <definedName name="amplas" localSheetId="26">#REF!</definedName>
    <definedName name="amplas" localSheetId="28">#REF!</definedName>
    <definedName name="amplas" localSheetId="57">#REF!</definedName>
    <definedName name="amplas" localSheetId="34">#REF!</definedName>
    <definedName name="amplas" localSheetId="37">#REF!</definedName>
    <definedName name="amplas" localSheetId="56">#REF!</definedName>
    <definedName name="amplas" localSheetId="55">#REF!</definedName>
    <definedName name="amplas" localSheetId="15">#REF!</definedName>
    <definedName name="amplas" localSheetId="14">#REF!</definedName>
    <definedName name="amplas" localSheetId="16">#REF!</definedName>
    <definedName name="amplas">#REF!</definedName>
    <definedName name="anak">[88]tarip!$N$14:$O$39</definedName>
    <definedName name="angkor" localSheetId="21">#REF!</definedName>
    <definedName name="angkor" localSheetId="51">#REF!</definedName>
    <definedName name="angkor" localSheetId="23">#REF!</definedName>
    <definedName name="angkor" localSheetId="11">#REF!</definedName>
    <definedName name="angkor" localSheetId="26">#REF!</definedName>
    <definedName name="angkor" localSheetId="28">#REF!</definedName>
    <definedName name="angkor" localSheetId="57">#REF!</definedName>
    <definedName name="angkor" localSheetId="34">#REF!</definedName>
    <definedName name="angkor" localSheetId="37">#REF!</definedName>
    <definedName name="angkor" localSheetId="56">#REF!</definedName>
    <definedName name="angkor" localSheetId="55">#REF!</definedName>
    <definedName name="angkor" localSheetId="15">#REF!</definedName>
    <definedName name="angkor" localSheetId="14">#REF!</definedName>
    <definedName name="angkor" localSheetId="16">#REF!</definedName>
    <definedName name="angkor">#REF!</definedName>
    <definedName name="ANGSURAN_KI" localSheetId="21">#REF!</definedName>
    <definedName name="ANGSURAN_KI" localSheetId="13">#REF!</definedName>
    <definedName name="ANGSURAN_KI" localSheetId="51">#REF!</definedName>
    <definedName name="ANGSURAN_KI" localSheetId="9">#REF!</definedName>
    <definedName name="ANGSURAN_KI" localSheetId="23">#REF!</definedName>
    <definedName name="ANGSURAN_KI" localSheetId="24">#REF!</definedName>
    <definedName name="ANGSURAN_KI" localSheetId="11">#REF!</definedName>
    <definedName name="ANGSURAN_KI" localSheetId="25">#REF!</definedName>
    <definedName name="ANGSURAN_KI" localSheetId="26">#REF!</definedName>
    <definedName name="ANGSURAN_KI" localSheetId="3">#REF!</definedName>
    <definedName name="ANGSURAN_KI" localSheetId="28">#REF!</definedName>
    <definedName name="ANGSURAN_KI" localSheetId="50">#REF!</definedName>
    <definedName name="ANGSURAN_KI" localSheetId="57">#REF!</definedName>
    <definedName name="ANGSURAN_KI" localSheetId="34">#REF!</definedName>
    <definedName name="ANGSURAN_KI" localSheetId="35">#REF!</definedName>
    <definedName name="ANGSURAN_KI" localSheetId="37">#REF!</definedName>
    <definedName name="ANGSURAN_KI" localSheetId="6">#REF!</definedName>
    <definedName name="ANGSURAN_KI" localSheetId="56">#REF!</definedName>
    <definedName name="ANGSURAN_KI" localSheetId="7">#REF!</definedName>
    <definedName name="ANGSURAN_KI" localSheetId="55">#REF!</definedName>
    <definedName name="ANGSURAN_KI" localSheetId="15">#REF!</definedName>
    <definedName name="ANGSURAN_KI" localSheetId="14">#REF!</definedName>
    <definedName name="ANGSURAN_KI" localSheetId="16">#REF!</definedName>
    <definedName name="ANGSURAN_KI" localSheetId="42">#REF!</definedName>
    <definedName name="ANGSURAN_KI" localSheetId="43">#REF!</definedName>
    <definedName name="ANGSURAN_KI">#REF!</definedName>
    <definedName name="ANIN">'[89]tanggalan anin'!$G$5:$L$370</definedName>
    <definedName name="anscount" hidden="1">4</definedName>
    <definedName name="antok" localSheetId="51">#REF!</definedName>
    <definedName name="antok" localSheetId="26">#REF!</definedName>
    <definedName name="antok" localSheetId="28">#REF!</definedName>
    <definedName name="antok" localSheetId="37">#REF!</definedName>
    <definedName name="antok" localSheetId="55">#REF!</definedName>
    <definedName name="antok">#REF!</definedName>
    <definedName name="anuita" localSheetId="51">#REF!</definedName>
    <definedName name="anuita" localSheetId="26">#REF!</definedName>
    <definedName name="anuita" localSheetId="28">#REF!</definedName>
    <definedName name="anuita" localSheetId="37">#REF!</definedName>
    <definedName name="anuita" localSheetId="55">#REF!</definedName>
    <definedName name="anuita">#REF!</definedName>
    <definedName name="anuitastunda" localSheetId="51">#REF!</definedName>
    <definedName name="anuitastunda" localSheetId="26">#REF!</definedName>
    <definedName name="anuitastunda" localSheetId="28">#REF!</definedName>
    <definedName name="anuitastunda" localSheetId="37">#REF!</definedName>
    <definedName name="anuitastunda" localSheetId="55">#REF!</definedName>
    <definedName name="anuitastunda">#REF!</definedName>
    <definedName name="anuitatebus" localSheetId="51">#REF!</definedName>
    <definedName name="anuitatebus" localSheetId="26">#REF!</definedName>
    <definedName name="anuitatebus" localSheetId="28">#REF!</definedName>
    <definedName name="anuitatebus" localSheetId="37">#REF!</definedName>
    <definedName name="anuitatebus" localSheetId="55">#REF!</definedName>
    <definedName name="anuitatebus">#REF!</definedName>
    <definedName name="anuta2" localSheetId="51">#REF!</definedName>
    <definedName name="anuta2" localSheetId="26">#REF!</definedName>
    <definedName name="anuta2" localSheetId="28">#REF!</definedName>
    <definedName name="anuta2" localSheetId="37">#REF!</definedName>
    <definedName name="anuta2" localSheetId="55">#REF!</definedName>
    <definedName name="anuta2">#REF!</definedName>
    <definedName name="aoi" localSheetId="51">#REF!</definedName>
    <definedName name="aoi" localSheetId="26">#REF!</definedName>
    <definedName name="aoi" localSheetId="28">#REF!</definedName>
    <definedName name="aoi" localSheetId="37">#REF!</definedName>
    <definedName name="aoi" localSheetId="55">#REF!</definedName>
    <definedName name="aoi">#REF!</definedName>
    <definedName name="apbpg021" localSheetId="51">#REF!</definedName>
    <definedName name="apbpg021" localSheetId="26">#REF!</definedName>
    <definedName name="apbpg021" localSheetId="28">#REF!</definedName>
    <definedName name="apbpg021" localSheetId="37">#REF!</definedName>
    <definedName name="apbpg021" localSheetId="55">#REF!</definedName>
    <definedName name="apbpg021">#REF!</definedName>
    <definedName name="apbpg021_1" localSheetId="51">#REF!</definedName>
    <definedName name="apbpg021_1" localSheetId="26">#REF!</definedName>
    <definedName name="apbpg021_1" localSheetId="28">#REF!</definedName>
    <definedName name="apbpg021_1" localSheetId="37">#REF!</definedName>
    <definedName name="apbpg021_1" localSheetId="55">#REF!</definedName>
    <definedName name="apbpg021_1">#REF!</definedName>
    <definedName name="apbpg022" localSheetId="51">#REF!</definedName>
    <definedName name="apbpg022" localSheetId="26">#REF!</definedName>
    <definedName name="apbpg022" localSheetId="28">#REF!</definedName>
    <definedName name="apbpg022" localSheetId="37">#REF!</definedName>
    <definedName name="apbpg022" localSheetId="55">#REF!</definedName>
    <definedName name="apbpg022">#REF!</definedName>
    <definedName name="apbpg022_1" localSheetId="51">#REF!</definedName>
    <definedName name="apbpg022_1" localSheetId="26">#REF!</definedName>
    <definedName name="apbpg022_1" localSheetId="28">#REF!</definedName>
    <definedName name="apbpg022_1" localSheetId="37">#REF!</definedName>
    <definedName name="apbpg022_1" localSheetId="55">#REF!</definedName>
    <definedName name="apbpg022_1">#REF!</definedName>
    <definedName name="apbpg023" localSheetId="51">#REF!</definedName>
    <definedName name="apbpg023" localSheetId="26">#REF!</definedName>
    <definedName name="apbpg023" localSheetId="28">#REF!</definedName>
    <definedName name="apbpg023" localSheetId="37">#REF!</definedName>
    <definedName name="apbpg023" localSheetId="55">#REF!</definedName>
    <definedName name="apbpg023">#REF!</definedName>
    <definedName name="apbpg023_1" localSheetId="51">#REF!</definedName>
    <definedName name="apbpg023_1" localSheetId="26">#REF!</definedName>
    <definedName name="apbpg023_1" localSheetId="28">#REF!</definedName>
    <definedName name="apbpg023_1" localSheetId="37">#REF!</definedName>
    <definedName name="apbpg023_1" localSheetId="55">#REF!</definedName>
    <definedName name="apbpg023_1">#REF!</definedName>
    <definedName name="apbpg03" localSheetId="51">#REF!</definedName>
    <definedName name="apbpg03" localSheetId="26">#REF!</definedName>
    <definedName name="apbpg03" localSheetId="28">#REF!</definedName>
    <definedName name="apbpg03" localSheetId="37">#REF!</definedName>
    <definedName name="apbpg03" localSheetId="55">#REF!</definedName>
    <definedName name="apbpg03">#REF!</definedName>
    <definedName name="apbpg03_1" localSheetId="51">#REF!</definedName>
    <definedName name="apbpg03_1" localSheetId="26">#REF!</definedName>
    <definedName name="apbpg03_1" localSheetId="28">#REF!</definedName>
    <definedName name="apbpg03_1" localSheetId="37">#REF!</definedName>
    <definedName name="apbpg03_1" localSheetId="55">#REF!</definedName>
    <definedName name="apbpg03_1">#REF!</definedName>
    <definedName name="ar" localSheetId="55" hidden="1">{#N/A,#N/A,FALSE,"Aging Summary";#N/A,#N/A,FALSE,"Ratio Analysis";#N/A,#N/A,FALSE,"Test 120 Day Accts";#N/A,#N/A,FALSE,"Tickmarks"}</definedName>
    <definedName name="ar" hidden="1">{#N/A,#N/A,FALSE,"Aging Summary";#N/A,#N/A,FALSE,"Ratio Analysis";#N/A,#N/A,FALSE,"Test 120 Day Accts";#N/A,#N/A,FALSE,"Tickmarks"}</definedName>
    <definedName name="arah_sisa" localSheetId="51">#REF!</definedName>
    <definedName name="arah_sisa" localSheetId="26">#REF!</definedName>
    <definedName name="arah_sisa" localSheetId="28">#REF!</definedName>
    <definedName name="arah_sisa" localSheetId="37">#REF!</definedName>
    <definedName name="arah_sisa" localSheetId="55">#REF!</definedName>
    <definedName name="arah_sisa">#REF!</definedName>
    <definedName name="ArchA777" localSheetId="21">#REF!</definedName>
    <definedName name="ArchA777" localSheetId="13">#REF!</definedName>
    <definedName name="ArchA777" localSheetId="51">#REF!</definedName>
    <definedName name="ArchA777" localSheetId="9">#REF!</definedName>
    <definedName name="ArchA777" localSheetId="23">#REF!</definedName>
    <definedName name="ArchA777" localSheetId="24">#REF!</definedName>
    <definedName name="ArchA777" localSheetId="11">#REF!</definedName>
    <definedName name="ArchA777" localSheetId="25">#REF!</definedName>
    <definedName name="ArchA777" localSheetId="26">#REF!</definedName>
    <definedName name="ArchA777" localSheetId="3">#REF!</definedName>
    <definedName name="ArchA777" localSheetId="28">#REF!</definedName>
    <definedName name="ArchA777" localSheetId="50">#REF!</definedName>
    <definedName name="ArchA777" localSheetId="57">#REF!</definedName>
    <definedName name="ArchA777" localSheetId="34">#REF!</definedName>
    <definedName name="ArchA777" localSheetId="35">#REF!</definedName>
    <definedName name="ArchA777" localSheetId="37">#REF!</definedName>
    <definedName name="ArchA777" localSheetId="6">#REF!</definedName>
    <definedName name="ArchA777" localSheetId="56">#REF!</definedName>
    <definedName name="ArchA777" localSheetId="7">#REF!</definedName>
    <definedName name="ArchA777" localSheetId="55">#REF!</definedName>
    <definedName name="ArchA777" localSheetId="15">#REF!</definedName>
    <definedName name="ArchA777" localSheetId="14">#REF!</definedName>
    <definedName name="ArchA777" localSheetId="16">#REF!</definedName>
    <definedName name="ArchA777" localSheetId="42">#REF!</definedName>
    <definedName name="ArchA777" localSheetId="43">#REF!</definedName>
    <definedName name="ArchA777">#REF!</definedName>
    <definedName name="arde" localSheetId="21">#REF!</definedName>
    <definedName name="arde" localSheetId="51">#REF!</definedName>
    <definedName name="arde" localSheetId="23">#REF!</definedName>
    <definedName name="arde" localSheetId="11">#REF!</definedName>
    <definedName name="arde" localSheetId="26">#REF!</definedName>
    <definedName name="arde" localSheetId="28">#REF!</definedName>
    <definedName name="arde" localSheetId="57">#REF!</definedName>
    <definedName name="arde" localSheetId="34">#REF!</definedName>
    <definedName name="arde" localSheetId="37">#REF!</definedName>
    <definedName name="arde" localSheetId="56">#REF!</definedName>
    <definedName name="arde" localSheetId="55">#REF!</definedName>
    <definedName name="arde" localSheetId="15">#REF!</definedName>
    <definedName name="arde" localSheetId="14">#REF!</definedName>
    <definedName name="arde" localSheetId="16">#REF!</definedName>
    <definedName name="arde">#REF!</definedName>
    <definedName name="ART">[90]ASRI!$B$7:$D$295</definedName>
    <definedName name="AS" localSheetId="21">#REF!</definedName>
    <definedName name="AS" localSheetId="13">#REF!</definedName>
    <definedName name="AS" localSheetId="51">#REF!</definedName>
    <definedName name="AS" localSheetId="9">#REF!</definedName>
    <definedName name="AS" localSheetId="23">#REF!</definedName>
    <definedName name="AS" localSheetId="24">#REF!</definedName>
    <definedName name="AS" localSheetId="11">#REF!</definedName>
    <definedName name="AS" localSheetId="25">#REF!</definedName>
    <definedName name="AS" localSheetId="26">#REF!</definedName>
    <definedName name="AS" localSheetId="3">#REF!</definedName>
    <definedName name="AS" localSheetId="28">#REF!</definedName>
    <definedName name="AS" localSheetId="50">#REF!</definedName>
    <definedName name="AS" localSheetId="57">#REF!</definedName>
    <definedName name="AS" localSheetId="34">#REF!</definedName>
    <definedName name="AS" localSheetId="35">#REF!</definedName>
    <definedName name="AS" localSheetId="37">#REF!</definedName>
    <definedName name="AS" localSheetId="6">#REF!</definedName>
    <definedName name="AS" localSheetId="56">#REF!</definedName>
    <definedName name="AS" localSheetId="7">#REF!</definedName>
    <definedName name="AS" localSheetId="55">#REF!</definedName>
    <definedName name="AS" localSheetId="15">#REF!</definedName>
    <definedName name="AS" localSheetId="14">#REF!</definedName>
    <definedName name="AS" localSheetId="16">#REF!</definedName>
    <definedName name="AS" localSheetId="42">#REF!</definedName>
    <definedName name="AS" localSheetId="43">#REF!</definedName>
    <definedName name="AS">#REF!</definedName>
    <definedName name="AS2DocOpenMode" hidden="1">"AS2DocumentEdit"</definedName>
    <definedName name="AS2ReportLS" hidden="1">1</definedName>
    <definedName name="AS2SyncStepLS" hidden="1">0</definedName>
    <definedName name="AS2TickmarkLS" localSheetId="51" hidden="1">#REF!</definedName>
    <definedName name="AS2TickmarkLS" localSheetId="26" hidden="1">#REF!</definedName>
    <definedName name="AS2TickmarkLS" localSheetId="28" hidden="1">#REF!</definedName>
    <definedName name="AS2TickmarkLS" localSheetId="37" hidden="1">#REF!</definedName>
    <definedName name="AS2TickmarkLS" localSheetId="55" hidden="1">#REF!</definedName>
    <definedName name="AS2TickmarkLS" hidden="1">#REF!</definedName>
    <definedName name="AS2VersionLS" hidden="1">300</definedName>
    <definedName name="ASAL" localSheetId="51">[91]SIL!#REF!</definedName>
    <definedName name="ASAL" localSheetId="26">[91]SIL!#REF!</definedName>
    <definedName name="ASAL" localSheetId="28">[91]SIL!#REF!</definedName>
    <definedName name="ASAL" localSheetId="37">[91]SIL!#REF!</definedName>
    <definedName name="ASAL" localSheetId="55">[91]SIL!#REF!</definedName>
    <definedName name="ASAL">[91]SIL!#REF!</definedName>
    <definedName name="asan" localSheetId="21">#REF!</definedName>
    <definedName name="asan" localSheetId="13">#REF!</definedName>
    <definedName name="asan" localSheetId="51">#REF!</definedName>
    <definedName name="asan" localSheetId="9">#REF!</definedName>
    <definedName name="asan" localSheetId="23">#REF!</definedName>
    <definedName name="asan" localSheetId="24">#REF!</definedName>
    <definedName name="asan" localSheetId="11">#REF!</definedName>
    <definedName name="asan" localSheetId="25">#REF!</definedName>
    <definedName name="asan" localSheetId="26">#REF!</definedName>
    <definedName name="asan" localSheetId="3">#REF!</definedName>
    <definedName name="asan" localSheetId="28">#REF!</definedName>
    <definedName name="asan" localSheetId="50">#REF!</definedName>
    <definedName name="asan" localSheetId="57">#REF!</definedName>
    <definedName name="asan" localSheetId="34">#REF!</definedName>
    <definedName name="asan" localSheetId="35">#REF!</definedName>
    <definedName name="asan" localSheetId="37">#REF!</definedName>
    <definedName name="asan" localSheetId="6">#REF!</definedName>
    <definedName name="asan" localSheetId="56">#REF!</definedName>
    <definedName name="asan" localSheetId="7">#REF!</definedName>
    <definedName name="asan" localSheetId="55">#REF!</definedName>
    <definedName name="asan" localSheetId="15">#REF!</definedName>
    <definedName name="asan" localSheetId="14">#REF!</definedName>
    <definedName name="asan" localSheetId="16">#REF!</definedName>
    <definedName name="asan" localSheetId="42">#REF!</definedName>
    <definedName name="asan" localSheetId="43">#REF!</definedName>
    <definedName name="asan">#REF!</definedName>
    <definedName name="asbes" localSheetId="21">'[92]HB '!#REF!</definedName>
    <definedName name="asbes" localSheetId="51">'[92]HB '!#REF!</definedName>
    <definedName name="asbes" localSheetId="23">'[92]HB '!#REF!</definedName>
    <definedName name="asbes" localSheetId="11">'[92]HB '!#REF!</definedName>
    <definedName name="asbes" localSheetId="26">'[92]HB '!#REF!</definedName>
    <definedName name="asbes" localSheetId="28">'[92]HB '!#REF!</definedName>
    <definedName name="asbes" localSheetId="57">'[92]HB '!#REF!</definedName>
    <definedName name="asbes" localSheetId="34">'[92]HB '!#REF!</definedName>
    <definedName name="asbes" localSheetId="37">'[92]HB '!#REF!</definedName>
    <definedName name="asbes" localSheetId="56">'[92]HB '!#REF!</definedName>
    <definedName name="asbes" localSheetId="55">'[92]HB '!#REF!</definedName>
    <definedName name="asbes" localSheetId="15">'[92]HB '!#REF!</definedName>
    <definedName name="asbes" localSheetId="14">'[92]HB '!#REF!</definedName>
    <definedName name="asbes" localSheetId="16">'[92]HB '!#REF!</definedName>
    <definedName name="asbes">'[92]HB '!#REF!</definedName>
    <definedName name="asbes_1" localSheetId="21">[82]HB!#REF!</definedName>
    <definedName name="asbes_1" localSheetId="51">[82]HB!#REF!</definedName>
    <definedName name="asbes_1" localSheetId="23">[82]HB!#REF!</definedName>
    <definedName name="asbes_1" localSheetId="11">[82]HB!#REF!</definedName>
    <definedName name="asbes_1" localSheetId="26">[82]HB!#REF!</definedName>
    <definedName name="asbes_1" localSheetId="28">[82]HB!#REF!</definedName>
    <definedName name="asbes_1" localSheetId="57">[82]HB!#REF!</definedName>
    <definedName name="asbes_1" localSheetId="34">[82]HB!#REF!</definedName>
    <definedName name="asbes_1" localSheetId="37">[82]HB!#REF!</definedName>
    <definedName name="asbes_1" localSheetId="56">[82]HB!#REF!</definedName>
    <definedName name="asbes_1" localSheetId="55">[82]HB!#REF!</definedName>
    <definedName name="asbes_1" localSheetId="15">[82]HB!#REF!</definedName>
    <definedName name="asbes_1" localSheetId="14">[82]HB!#REF!</definedName>
    <definedName name="asbes_1" localSheetId="16">[82]HB!#REF!</definedName>
    <definedName name="asbes_1">[82]HB!#REF!</definedName>
    <definedName name="Asdat" localSheetId="21">'[92]HB '!#REF!</definedName>
    <definedName name="Asdat" localSheetId="51">'[92]HB '!#REF!</definedName>
    <definedName name="Asdat" localSheetId="23">'[92]HB '!#REF!</definedName>
    <definedName name="Asdat" localSheetId="11">'[92]HB '!#REF!</definedName>
    <definedName name="Asdat" localSheetId="26">'[92]HB '!#REF!</definedName>
    <definedName name="Asdat" localSheetId="28">'[92]HB '!#REF!</definedName>
    <definedName name="Asdat" localSheetId="57">'[92]HB '!#REF!</definedName>
    <definedName name="Asdat" localSheetId="34">'[92]HB '!#REF!</definedName>
    <definedName name="Asdat" localSheetId="37">'[92]HB '!#REF!</definedName>
    <definedName name="Asdat" localSheetId="56">'[92]HB '!#REF!</definedName>
    <definedName name="Asdat" localSheetId="55">'[92]HB '!#REF!</definedName>
    <definedName name="Asdat" localSheetId="15">'[92]HB '!#REF!</definedName>
    <definedName name="Asdat" localSheetId="14">'[92]HB '!#REF!</definedName>
    <definedName name="Asdat" localSheetId="16">'[92]HB '!#REF!</definedName>
    <definedName name="Asdat">'[92]HB '!#REF!</definedName>
    <definedName name="Asdat_1" localSheetId="21">[82]HB!#REF!</definedName>
    <definedName name="Asdat_1" localSheetId="51">[82]HB!#REF!</definedName>
    <definedName name="Asdat_1" localSheetId="23">[82]HB!#REF!</definedName>
    <definedName name="Asdat_1" localSheetId="11">[82]HB!#REF!</definedName>
    <definedName name="Asdat_1" localSheetId="26">[82]HB!#REF!</definedName>
    <definedName name="Asdat_1" localSheetId="28">[82]HB!#REF!</definedName>
    <definedName name="Asdat_1" localSheetId="57">[82]HB!#REF!</definedName>
    <definedName name="Asdat_1" localSheetId="34">[82]HB!#REF!</definedName>
    <definedName name="Asdat_1" localSheetId="37">[82]HB!#REF!</definedName>
    <definedName name="Asdat_1" localSheetId="56">[82]HB!#REF!</definedName>
    <definedName name="Asdat_1" localSheetId="55">[82]HB!#REF!</definedName>
    <definedName name="Asdat_1" localSheetId="15">[82]HB!#REF!</definedName>
    <definedName name="Asdat_1" localSheetId="14">[82]HB!#REF!</definedName>
    <definedName name="Asdat_1" localSheetId="16">[82]HB!#REF!</definedName>
    <definedName name="Asdat_1">[82]HB!#REF!</definedName>
    <definedName name="ASDF" localSheetId="21" hidden="1">#REF!</definedName>
    <definedName name="ASDF" localSheetId="13" hidden="1">#REF!</definedName>
    <definedName name="ASDF" localSheetId="51" hidden="1">#REF!</definedName>
    <definedName name="ASDF" localSheetId="9" hidden="1">#REF!</definedName>
    <definedName name="ASDF" localSheetId="23" hidden="1">#REF!</definedName>
    <definedName name="ASDF" localSheetId="11" hidden="1">#REF!</definedName>
    <definedName name="ASDF" localSheetId="10" hidden="1">#REF!</definedName>
    <definedName name="ASDF" localSheetId="1" hidden="1">#REF!</definedName>
    <definedName name="ASDF" localSheetId="26" hidden="1">#REF!</definedName>
    <definedName name="ASDF" localSheetId="0" hidden="1">#REF!</definedName>
    <definedName name="ASDF" localSheetId="3" hidden="1">#REF!</definedName>
    <definedName name="ASDF" localSheetId="28" hidden="1">#REF!</definedName>
    <definedName name="ASDF" localSheetId="50" hidden="1">#REF!</definedName>
    <definedName name="ASDF" localSheetId="57" hidden="1">#REF!</definedName>
    <definedName name="ASDF" localSheetId="34" hidden="1">#REF!</definedName>
    <definedName name="ASDF" localSheetId="37" hidden="1">#REF!</definedName>
    <definedName name="ASDF" localSheetId="6" hidden="1">#REF!</definedName>
    <definedName name="ASDF" localSheetId="56" hidden="1">#REF!</definedName>
    <definedName name="ASDF" localSheetId="7" hidden="1">#REF!</definedName>
    <definedName name="ASDF" localSheetId="55" hidden="1">#REF!</definedName>
    <definedName name="ASDF" localSheetId="15" hidden="1">#REF!</definedName>
    <definedName name="ASDF" localSheetId="14" hidden="1">#REF!</definedName>
    <definedName name="ASDF" localSheetId="16" hidden="1">#REF!</definedName>
    <definedName name="ASDF" localSheetId="42" hidden="1">#REF!</definedName>
    <definedName name="ASDF" hidden="1">#REF!</definedName>
    <definedName name="ASETEBANG" localSheetId="51">[55]ASE!#REF!</definedName>
    <definedName name="ASETEBANG" localSheetId="26">[55]ASE!#REF!</definedName>
    <definedName name="ASETEBANG" localSheetId="28">[55]ASE!#REF!</definedName>
    <definedName name="ASETEBANG" localSheetId="37">[55]ASE!#REF!</definedName>
    <definedName name="ASETEBANG" localSheetId="55">[55]ASE!#REF!</definedName>
    <definedName name="ASETEBANG">[55]ASE!#REF!</definedName>
    <definedName name="asgel5" localSheetId="21">#REF!</definedName>
    <definedName name="asgel5" localSheetId="51">#REF!</definedName>
    <definedName name="asgel5" localSheetId="23">#REF!</definedName>
    <definedName name="asgel5" localSheetId="11">#REF!</definedName>
    <definedName name="asgel5" localSheetId="26">#REF!</definedName>
    <definedName name="asgel5" localSheetId="28">#REF!</definedName>
    <definedName name="asgel5" localSheetId="57">#REF!</definedName>
    <definedName name="asgel5" localSheetId="34">#REF!</definedName>
    <definedName name="asgel5" localSheetId="37">#REF!</definedName>
    <definedName name="asgel5" localSheetId="56">#REF!</definedName>
    <definedName name="asgel5" localSheetId="55">#REF!</definedName>
    <definedName name="asgel5" localSheetId="15">#REF!</definedName>
    <definedName name="asgel5" localSheetId="14">#REF!</definedName>
    <definedName name="asgel5" localSheetId="16">#REF!</definedName>
    <definedName name="asgel5">#REF!</definedName>
    <definedName name="asgel5mm" localSheetId="21">'[92]HB '!#REF!</definedName>
    <definedName name="asgel5mm" localSheetId="51">'[92]HB '!#REF!</definedName>
    <definedName name="asgel5mm" localSheetId="23">'[92]HB '!#REF!</definedName>
    <definedName name="asgel5mm" localSheetId="11">'[92]HB '!#REF!</definedName>
    <definedName name="asgel5mm" localSheetId="26">'[92]HB '!#REF!</definedName>
    <definedName name="asgel5mm" localSheetId="28">'[92]HB '!#REF!</definedName>
    <definedName name="asgel5mm" localSheetId="57">'[92]HB '!#REF!</definedName>
    <definedName name="asgel5mm" localSheetId="34">'[92]HB '!#REF!</definedName>
    <definedName name="asgel5mm" localSheetId="37">'[92]HB '!#REF!</definedName>
    <definedName name="asgel5mm" localSheetId="56">'[92]HB '!#REF!</definedName>
    <definedName name="asgel5mm" localSheetId="55">'[92]HB '!#REF!</definedName>
    <definedName name="asgel5mm" localSheetId="15">'[92]HB '!#REF!</definedName>
    <definedName name="asgel5mm" localSheetId="14">'[92]HB '!#REF!</definedName>
    <definedName name="asgel5mm" localSheetId="16">'[92]HB '!#REF!</definedName>
    <definedName name="asgel5mm">'[92]HB '!#REF!</definedName>
    <definedName name="asgel5mm_1" localSheetId="21">[82]HB!#REF!</definedName>
    <definedName name="asgel5mm_1" localSheetId="51">[82]HB!#REF!</definedName>
    <definedName name="asgel5mm_1" localSheetId="23">[82]HB!#REF!</definedName>
    <definedName name="asgel5mm_1" localSheetId="11">[82]HB!#REF!</definedName>
    <definedName name="asgel5mm_1" localSheetId="26">[82]HB!#REF!</definedName>
    <definedName name="asgel5mm_1" localSheetId="28">[82]HB!#REF!</definedName>
    <definedName name="asgel5mm_1" localSheetId="57">[82]HB!#REF!</definedName>
    <definedName name="asgel5mm_1" localSheetId="34">[82]HB!#REF!</definedName>
    <definedName name="asgel5mm_1" localSheetId="37">[82]HB!#REF!</definedName>
    <definedName name="asgel5mm_1" localSheetId="56">[82]HB!#REF!</definedName>
    <definedName name="asgel5mm_1" localSheetId="55">[82]HB!#REF!</definedName>
    <definedName name="asgel5mm_1" localSheetId="15">[82]HB!#REF!</definedName>
    <definedName name="asgel5mm_1" localSheetId="14">[82]HB!#REF!</definedName>
    <definedName name="asgel5mm_1" localSheetId="16">[82]HB!#REF!</definedName>
    <definedName name="asgel5mm_1">[82]HB!#REF!</definedName>
    <definedName name="asgel6" localSheetId="21">#REF!</definedName>
    <definedName name="asgel6" localSheetId="51">#REF!</definedName>
    <definedName name="asgel6" localSheetId="23">#REF!</definedName>
    <definedName name="asgel6" localSheetId="11">#REF!</definedName>
    <definedName name="asgel6" localSheetId="26">#REF!</definedName>
    <definedName name="asgel6" localSheetId="28">#REF!</definedName>
    <definedName name="asgel6" localSheetId="57">#REF!</definedName>
    <definedName name="asgel6" localSheetId="34">#REF!</definedName>
    <definedName name="asgel6" localSheetId="37">#REF!</definedName>
    <definedName name="asgel6" localSheetId="56">#REF!</definedName>
    <definedName name="asgel6" localSheetId="55">#REF!</definedName>
    <definedName name="asgel6" localSheetId="15">#REF!</definedName>
    <definedName name="asgel6" localSheetId="14">#REF!</definedName>
    <definedName name="asgel6" localSheetId="16">#REF!</definedName>
    <definedName name="asgel6">#REF!</definedName>
    <definedName name="asgel6mm">'[93]HB '!$F$9</definedName>
    <definedName name="asgel6mm_1" localSheetId="21">[82]HB!#REF!</definedName>
    <definedName name="asgel6mm_1" localSheetId="51">[82]HB!#REF!</definedName>
    <definedName name="asgel6mm_1" localSheetId="23">[82]HB!#REF!</definedName>
    <definedName name="asgel6mm_1" localSheetId="11">[82]HB!#REF!</definedName>
    <definedName name="asgel6mm_1" localSheetId="26">[82]HB!#REF!</definedName>
    <definedName name="asgel6mm_1" localSheetId="28">[82]HB!#REF!</definedName>
    <definedName name="asgel6mm_1" localSheetId="57">[82]HB!#REF!</definedName>
    <definedName name="asgel6mm_1" localSheetId="34">[82]HB!#REF!</definedName>
    <definedName name="asgel6mm_1" localSheetId="37">[82]HB!#REF!</definedName>
    <definedName name="asgel6mm_1" localSheetId="56">[82]HB!#REF!</definedName>
    <definedName name="asgel6mm_1" localSheetId="55">[82]HB!#REF!</definedName>
    <definedName name="asgel6mm_1" localSheetId="15">[82]HB!#REF!</definedName>
    <definedName name="asgel6mm_1" localSheetId="14">[82]HB!#REF!</definedName>
    <definedName name="asgel6mm_1" localSheetId="16">[82]HB!#REF!</definedName>
    <definedName name="asgel6mm_1">[82]HB!#REF!</definedName>
    <definedName name="ASPAL" localSheetId="21">'[42]Kuantitas &amp; Harga'!#REF!</definedName>
    <definedName name="ASPAL" localSheetId="51">'[42]Kuantitas &amp; Harga'!#REF!</definedName>
    <definedName name="ASPAL" localSheetId="9">'[42]Kuantitas &amp; Harga'!#REF!</definedName>
    <definedName name="ASPAL" localSheetId="23">'[42]Kuantitas &amp; Harga'!#REF!</definedName>
    <definedName name="ASPAL" localSheetId="11">'[42]Kuantitas &amp; Harga'!#REF!</definedName>
    <definedName name="ASPAL" localSheetId="26">'[42]Kuantitas &amp; Harga'!#REF!</definedName>
    <definedName name="ASPAL" localSheetId="3">'[42]Kuantitas &amp; Harga'!#REF!</definedName>
    <definedName name="ASPAL" localSheetId="28">'[42]Kuantitas &amp; Harga'!#REF!</definedName>
    <definedName name="ASPAL" localSheetId="57">'[42]Kuantitas &amp; Harga'!#REF!</definedName>
    <definedName name="ASPAL" localSheetId="34">'[42]Kuantitas &amp; Harga'!#REF!</definedName>
    <definedName name="ASPAL" localSheetId="37">'[42]Kuantitas &amp; Harga'!#REF!</definedName>
    <definedName name="ASPAL" localSheetId="6">'[43]Kuantitas &amp; Harga'!#REF!</definedName>
    <definedName name="ASPAL" localSheetId="56">'[43]Kuantitas &amp; Harga'!#REF!</definedName>
    <definedName name="ASPAL" localSheetId="7">'[43]Kuantitas &amp; Harga'!#REF!</definedName>
    <definedName name="ASPAL" localSheetId="55">'[42]Kuantitas &amp; Harga'!#REF!</definedName>
    <definedName name="ASPAL" localSheetId="15">'[42]Kuantitas &amp; Harga'!#REF!</definedName>
    <definedName name="ASPAL" localSheetId="14">'[42]Kuantitas &amp; Harga'!#REF!</definedName>
    <definedName name="ASPAL" localSheetId="16">'[42]Kuantitas &amp; Harga'!#REF!</definedName>
    <definedName name="ASPAL">'[42]Kuantitas &amp; Harga'!#REF!</definedName>
    <definedName name="asr" localSheetId="55" hidden="1">{#N/A,#N/A,FALSE,"Aging Summary";#N/A,#N/A,FALSE,"Ratio Analysis";#N/A,#N/A,FALSE,"Test 120 Day Accts";#N/A,#N/A,FALSE,"Tickmarks"}</definedName>
    <definedName name="asr" hidden="1">{#N/A,#N/A,FALSE,"Aging Summary";#N/A,#N/A,FALSE,"Ratio Analysis";#N/A,#N/A,FALSE,"Test 120 Day Accts";#N/A,#N/A,FALSE,"Tickmarks"}</definedName>
    <definedName name="ASSETS">[4]A!$A$1:$AF$51</definedName>
    <definedName name="ASUMSI" localSheetId="21">[94]Resume!#REF!</definedName>
    <definedName name="ASUMSI" localSheetId="51">[94]Resume!#REF!</definedName>
    <definedName name="ASUMSI" localSheetId="9">[94]Resume!#REF!</definedName>
    <definedName name="ASUMSI" localSheetId="23">[94]Resume!#REF!</definedName>
    <definedName name="ASUMSI" localSheetId="11">[94]Resume!#REF!</definedName>
    <definedName name="ASUMSI" localSheetId="26">[94]Resume!#REF!</definedName>
    <definedName name="ASUMSI" localSheetId="3">[94]Resume!#REF!</definedName>
    <definedName name="ASUMSI" localSheetId="28">[94]Resume!#REF!</definedName>
    <definedName name="ASUMSI" localSheetId="57">[94]Resume!#REF!</definedName>
    <definedName name="ASUMSI" localSheetId="34">[94]Resume!#REF!</definedName>
    <definedName name="ASUMSI" localSheetId="37">[94]Resume!#REF!</definedName>
    <definedName name="ASUMSI" localSheetId="6">[95]Resume!#REF!</definedName>
    <definedName name="ASUMSI" localSheetId="56">[95]Resume!#REF!</definedName>
    <definedName name="ASUMSI" localSheetId="7">[95]Resume!#REF!</definedName>
    <definedName name="ASUMSI" localSheetId="55">[94]Resume!#REF!</definedName>
    <definedName name="ASUMSI" localSheetId="15">[94]Resume!#REF!</definedName>
    <definedName name="ASUMSI" localSheetId="14">[94]Resume!#REF!</definedName>
    <definedName name="ASUMSI" localSheetId="16">[94]Resume!#REF!</definedName>
    <definedName name="ASUMSI">[94]Resume!#REF!</definedName>
    <definedName name="ASURANSI">'[96]9. DATA ASURANSI'!$A$6:$Z$204</definedName>
    <definedName name="aswung4mm">'[93]HB '!$F$10</definedName>
    <definedName name="aswung4mm_1" localSheetId="21">[82]HB!#REF!</definedName>
    <definedName name="aswung4mm_1" localSheetId="51">[82]HB!#REF!</definedName>
    <definedName name="aswung4mm_1" localSheetId="23">[82]HB!#REF!</definedName>
    <definedName name="aswung4mm_1" localSheetId="11">[82]HB!#REF!</definedName>
    <definedName name="aswung4mm_1" localSheetId="26">[82]HB!#REF!</definedName>
    <definedName name="aswung4mm_1" localSheetId="28">[82]HB!#REF!</definedName>
    <definedName name="aswung4mm_1" localSheetId="57">[82]HB!#REF!</definedName>
    <definedName name="aswung4mm_1" localSheetId="34">[82]HB!#REF!</definedName>
    <definedName name="aswung4mm_1" localSheetId="37">[82]HB!#REF!</definedName>
    <definedName name="aswung4mm_1" localSheetId="56">[82]HB!#REF!</definedName>
    <definedName name="aswung4mm_1" localSheetId="55">[82]HB!#REF!</definedName>
    <definedName name="aswung4mm_1" localSheetId="15">[82]HB!#REF!</definedName>
    <definedName name="aswung4mm_1" localSheetId="14">[82]HB!#REF!</definedName>
    <definedName name="aswung4mm_1" localSheetId="16">[82]HB!#REF!</definedName>
    <definedName name="aswung4mm_1">[82]HB!#REF!</definedName>
    <definedName name="aswung5mm" localSheetId="21">'[92]HB '!#REF!</definedName>
    <definedName name="aswung5mm" localSheetId="51">'[92]HB '!#REF!</definedName>
    <definedName name="aswung5mm" localSheetId="23">'[92]HB '!#REF!</definedName>
    <definedName name="aswung5mm" localSheetId="11">'[92]HB '!#REF!</definedName>
    <definedName name="aswung5mm" localSheetId="26">'[92]HB '!#REF!</definedName>
    <definedName name="aswung5mm" localSheetId="28">'[92]HB '!#REF!</definedName>
    <definedName name="aswung5mm" localSheetId="57">'[92]HB '!#REF!</definedName>
    <definedName name="aswung5mm" localSheetId="34">'[92]HB '!#REF!</definedName>
    <definedName name="aswung5mm" localSheetId="37">'[92]HB '!#REF!</definedName>
    <definedName name="aswung5mm" localSheetId="56">'[92]HB '!#REF!</definedName>
    <definedName name="aswung5mm" localSheetId="55">'[92]HB '!#REF!</definedName>
    <definedName name="aswung5mm" localSheetId="15">'[92]HB '!#REF!</definedName>
    <definedName name="aswung5mm" localSheetId="14">'[92]HB '!#REF!</definedName>
    <definedName name="aswung5mm" localSheetId="16">'[92]HB '!#REF!</definedName>
    <definedName name="aswung5mm">'[92]HB '!#REF!</definedName>
    <definedName name="aswung5mm_1" localSheetId="21">[82]HB!#REF!</definedName>
    <definedName name="aswung5mm_1" localSheetId="51">[82]HB!#REF!</definedName>
    <definedName name="aswung5mm_1" localSheetId="23">[82]HB!#REF!</definedName>
    <definedName name="aswung5mm_1" localSheetId="11">[82]HB!#REF!</definedName>
    <definedName name="aswung5mm_1" localSheetId="26">[82]HB!#REF!</definedName>
    <definedName name="aswung5mm_1" localSheetId="28">[82]HB!#REF!</definedName>
    <definedName name="aswung5mm_1" localSheetId="57">[82]HB!#REF!</definedName>
    <definedName name="aswung5mm_1" localSheetId="34">[82]HB!#REF!</definedName>
    <definedName name="aswung5mm_1" localSheetId="37">[82]HB!#REF!</definedName>
    <definedName name="aswung5mm_1" localSheetId="56">[82]HB!#REF!</definedName>
    <definedName name="aswung5mm_1" localSheetId="55">[82]HB!#REF!</definedName>
    <definedName name="aswung5mm_1" localSheetId="15">[82]HB!#REF!</definedName>
    <definedName name="aswung5mm_1" localSheetId="14">[82]HB!#REF!</definedName>
    <definedName name="aswung5mm_1" localSheetId="16">[82]HB!#REF!</definedName>
    <definedName name="aswung5mm_1">[82]HB!#REF!</definedName>
    <definedName name="ataaagyayar" localSheetId="21">#REF!</definedName>
    <definedName name="ataaagyayar" localSheetId="13">#REF!</definedName>
    <definedName name="ataaagyayar" localSheetId="51">#REF!</definedName>
    <definedName name="ataaagyayar" localSheetId="9">#REF!</definedName>
    <definedName name="ataaagyayar" localSheetId="23">#REF!</definedName>
    <definedName name="ataaagyayar" localSheetId="11">#REF!</definedName>
    <definedName name="ataaagyayar" localSheetId="10">#REF!</definedName>
    <definedName name="ataaagyayar" localSheetId="1">#REF!</definedName>
    <definedName name="ataaagyayar" localSheetId="26">#REF!</definedName>
    <definedName name="ataaagyayar" localSheetId="0">#REF!</definedName>
    <definedName name="ataaagyayar" localSheetId="3">#REF!</definedName>
    <definedName name="ataaagyayar" localSheetId="28">#REF!</definedName>
    <definedName name="ataaagyayar" localSheetId="50">#REF!</definedName>
    <definedName name="ataaagyayar" localSheetId="57">#REF!</definedName>
    <definedName name="ataaagyayar" localSheetId="34">#REF!</definedName>
    <definedName name="ataaagyayar" localSheetId="37">#REF!</definedName>
    <definedName name="ataaagyayar" localSheetId="6">#REF!</definedName>
    <definedName name="ataaagyayar" localSheetId="56">#REF!</definedName>
    <definedName name="ataaagyayar" localSheetId="7">#REF!</definedName>
    <definedName name="ataaagyayar" localSheetId="55">#REF!</definedName>
    <definedName name="ataaagyayar" localSheetId="15">#REF!</definedName>
    <definedName name="ataaagyayar" localSheetId="14">#REF!</definedName>
    <definedName name="ataaagyayar" localSheetId="16">#REF!</definedName>
    <definedName name="ataaagyayar" localSheetId="42">#REF!</definedName>
    <definedName name="ataaagyayar">#REF!</definedName>
    <definedName name="ATTP" localSheetId="21">[97]okt!#REF!</definedName>
    <definedName name="ATTP" localSheetId="51">[97]okt!#REF!</definedName>
    <definedName name="ATTP" localSheetId="9">[97]okt!#REF!</definedName>
    <definedName name="ATTP" localSheetId="23">[97]okt!#REF!</definedName>
    <definedName name="ATTP" localSheetId="11">[97]okt!#REF!</definedName>
    <definedName name="ATTP" localSheetId="26">[97]okt!#REF!</definedName>
    <definedName name="ATTP" localSheetId="3">[97]okt!#REF!</definedName>
    <definedName name="ATTP" localSheetId="28">[97]okt!#REF!</definedName>
    <definedName name="ATTP" localSheetId="57">[97]okt!#REF!</definedName>
    <definedName name="ATTP" localSheetId="34">[97]okt!#REF!</definedName>
    <definedName name="ATTP" localSheetId="37">[97]okt!#REF!</definedName>
    <definedName name="ATTP" localSheetId="6">[97]okt!#REF!</definedName>
    <definedName name="ATTP" localSheetId="56">[97]okt!#REF!</definedName>
    <definedName name="ATTP" localSheetId="7">[97]okt!#REF!</definedName>
    <definedName name="ATTP" localSheetId="55">[97]okt!#REF!</definedName>
    <definedName name="ATTP" localSheetId="15">[97]okt!#REF!</definedName>
    <definedName name="ATTP" localSheetId="14">[97]okt!#REF!</definedName>
    <definedName name="ATTP" localSheetId="16">[97]okt!#REF!</definedName>
    <definedName name="ATTP">[97]okt!#REF!</definedName>
    <definedName name="ATTP08" localSheetId="21">[97]okt!#REF!</definedName>
    <definedName name="ATTP08" localSheetId="51">[97]okt!#REF!</definedName>
    <definedName name="ATTP08" localSheetId="9">[97]okt!#REF!</definedName>
    <definedName name="ATTP08" localSheetId="23">[97]okt!#REF!</definedName>
    <definedName name="ATTP08" localSheetId="11">[97]okt!#REF!</definedName>
    <definedName name="ATTP08" localSheetId="26">[97]okt!#REF!</definedName>
    <definedName name="ATTP08" localSheetId="3">[97]okt!#REF!</definedName>
    <definedName name="ATTP08" localSheetId="28">[97]okt!#REF!</definedName>
    <definedName name="ATTP08" localSheetId="57">[97]okt!#REF!</definedName>
    <definedName name="ATTP08" localSheetId="34">[97]okt!#REF!</definedName>
    <definedName name="ATTP08" localSheetId="37">[97]okt!#REF!</definedName>
    <definedName name="ATTP08" localSheetId="6">[97]okt!#REF!</definedName>
    <definedName name="ATTP08" localSheetId="56">[97]okt!#REF!</definedName>
    <definedName name="ATTP08" localSheetId="7">[97]okt!#REF!</definedName>
    <definedName name="ATTP08" localSheetId="55">[97]okt!#REF!</definedName>
    <definedName name="ATTP08" localSheetId="15">[97]okt!#REF!</definedName>
    <definedName name="ATTP08" localSheetId="14">[97]okt!#REF!</definedName>
    <definedName name="ATTP08" localSheetId="16">[97]okt!#REF!</definedName>
    <definedName name="ATTP08">[97]okt!#REF!</definedName>
    <definedName name="atyareraeyaeyge" localSheetId="21">#REF!</definedName>
    <definedName name="atyareraeyaeyge" localSheetId="13">#REF!</definedName>
    <definedName name="atyareraeyaeyge" localSheetId="51">#REF!</definedName>
    <definedName name="atyareraeyaeyge" localSheetId="9">#REF!</definedName>
    <definedName name="atyareraeyaeyge" localSheetId="23">#REF!</definedName>
    <definedName name="atyareraeyaeyge" localSheetId="11">#REF!</definedName>
    <definedName name="atyareraeyaeyge" localSheetId="10">#REF!</definedName>
    <definedName name="atyareraeyaeyge" localSheetId="1">#REF!</definedName>
    <definedName name="atyareraeyaeyge" localSheetId="26">#REF!</definedName>
    <definedName name="atyareraeyaeyge" localSheetId="0">#REF!</definedName>
    <definedName name="atyareraeyaeyge" localSheetId="3">#REF!</definedName>
    <definedName name="atyareraeyaeyge" localSheetId="28">#REF!</definedName>
    <definedName name="atyareraeyaeyge" localSheetId="50">#REF!</definedName>
    <definedName name="atyareraeyaeyge" localSheetId="57">#REF!</definedName>
    <definedName name="atyareraeyaeyge" localSheetId="34">#REF!</definedName>
    <definedName name="atyareraeyaeyge" localSheetId="37">#REF!</definedName>
    <definedName name="atyareraeyaeyge" localSheetId="6">#REF!</definedName>
    <definedName name="atyareraeyaeyge" localSheetId="56">#REF!</definedName>
    <definedName name="atyareraeyaeyge" localSheetId="7">#REF!</definedName>
    <definedName name="atyareraeyaeyge" localSheetId="55">#REF!</definedName>
    <definedName name="atyareraeyaeyge" localSheetId="15">#REF!</definedName>
    <definedName name="atyareraeyaeyge" localSheetId="14">#REF!</definedName>
    <definedName name="atyareraeyaeyge" localSheetId="16">#REF!</definedName>
    <definedName name="atyareraeyaeyge" localSheetId="42">#REF!</definedName>
    <definedName name="atyareraeyaeyge">#REF!</definedName>
    <definedName name="AUDIT">[98]kalender!$B$4:$F$368</definedName>
    <definedName name="avaur" localSheetId="21">#REF!</definedName>
    <definedName name="avaur" localSheetId="51">#REF!</definedName>
    <definedName name="avaur" localSheetId="23">#REF!</definedName>
    <definedName name="avaur" localSheetId="11">#REF!</definedName>
    <definedName name="avaur" localSheetId="26">#REF!</definedName>
    <definedName name="avaur" localSheetId="28">#REF!</definedName>
    <definedName name="avaur" localSheetId="57">#REF!</definedName>
    <definedName name="avaur" localSheetId="34">#REF!</definedName>
    <definedName name="avaur" localSheetId="37">#REF!</definedName>
    <definedName name="avaur" localSheetId="56">#REF!</definedName>
    <definedName name="avaur" localSheetId="55">#REF!</definedName>
    <definedName name="avaur" localSheetId="15">#REF!</definedName>
    <definedName name="avaur" localSheetId="14">#REF!</definedName>
    <definedName name="avaur" localSheetId="16">#REF!</definedName>
    <definedName name="avaur">#REF!</definedName>
    <definedName name="avaur_1" localSheetId="21">[82]HB!#REF!</definedName>
    <definedName name="avaur_1" localSheetId="51">[82]HB!#REF!</definedName>
    <definedName name="avaur_1" localSheetId="23">[82]HB!#REF!</definedName>
    <definedName name="avaur_1" localSheetId="11">[82]HB!#REF!</definedName>
    <definedName name="avaur_1" localSheetId="26">[82]HB!#REF!</definedName>
    <definedName name="avaur_1" localSheetId="28">[82]HB!#REF!</definedName>
    <definedName name="avaur_1" localSheetId="57">[82]HB!#REF!</definedName>
    <definedName name="avaur_1" localSheetId="34">[82]HB!#REF!</definedName>
    <definedName name="avaur_1" localSheetId="37">[82]HB!#REF!</definedName>
    <definedName name="avaur_1" localSheetId="56">[82]HB!#REF!</definedName>
    <definedName name="avaur_1" localSheetId="55">[82]HB!#REF!</definedName>
    <definedName name="avaur_1" localSheetId="15">[82]HB!#REF!</definedName>
    <definedName name="avaur_1" localSheetId="14">[82]HB!#REF!</definedName>
    <definedName name="avaur_1" localSheetId="16">[82]HB!#REF!</definedName>
    <definedName name="avaur_1">[82]HB!#REF!</definedName>
    <definedName name="AVY" localSheetId="21">#REF!</definedName>
    <definedName name="AVY" localSheetId="51">#REF!</definedName>
    <definedName name="AVY" localSheetId="23">#REF!</definedName>
    <definedName name="AVY" localSheetId="11">#REF!</definedName>
    <definedName name="AVY" localSheetId="26">#REF!</definedName>
    <definedName name="AVY" localSheetId="28">#REF!</definedName>
    <definedName name="AVY" localSheetId="57">#REF!</definedName>
    <definedName name="AVY" localSheetId="34">#REF!</definedName>
    <definedName name="AVY" localSheetId="37">#REF!</definedName>
    <definedName name="AVY" localSheetId="56">#REF!</definedName>
    <definedName name="AVY" localSheetId="55">#REF!</definedName>
    <definedName name="AVY" localSheetId="15">#REF!</definedName>
    <definedName name="AVY" localSheetId="14">#REF!</definedName>
    <definedName name="AVY" localSheetId="16">#REF!</definedName>
    <definedName name="AVY">#REF!</definedName>
    <definedName name="AY_Accounts_Receivable">'[99]Balance Sheet'!$B$6</definedName>
    <definedName name="AY_Administration">'[99]Income Statement'!$B$9</definedName>
    <definedName name="AY_Cash">'[99]Balance Sheet'!$B$4</definedName>
    <definedName name="AY_Cost_of_Sales">'[99]Income Statement'!$B$5</definedName>
    <definedName name="AY_Current_Liabilities">'[99]Balance Sheet'!$B$21</definedName>
    <definedName name="AY_Depreciation">'[99]Income Statement'!$B$11</definedName>
    <definedName name="AY_Gross_Profit">'[99]Income Statement'!$B$7</definedName>
    <definedName name="AY_Inc_Bef_Tax">'[99]Income Statement'!$B$18</definedName>
    <definedName name="AY_Intangible_Assets">'[99]Balance Sheet'!$B$16</definedName>
    <definedName name="AY_Interest_Expense">'[99]Income Statement'!$B$15</definedName>
    <definedName name="AY_Interest_Income">'[99]Income Statement'!$B$16</definedName>
    <definedName name="AY_Inventory">'[99]Balance Sheet'!$B$10</definedName>
    <definedName name="AY_LIABIL_EQUITY">'[99]Balance Sheet'!$B$31</definedName>
    <definedName name="AY_LT_Debt">'[99]Balance Sheet'!$B$22</definedName>
    <definedName name="AY_Marketable_Sec">'[99]Balance Sheet'!$B$5</definedName>
    <definedName name="AY_NET_PROFIT">'[99]Income Statement'!$B$23</definedName>
    <definedName name="AY_Net_Revenue">'[99]Income Statement'!$B$4</definedName>
    <definedName name="AY_Operating_Income">'[99]Income Statement'!$B$13</definedName>
    <definedName name="AY_Other_Curr_Assets">'[99]Balance Sheet'!$B$11</definedName>
    <definedName name="AY_Other_LT_Assets">'[99]Balance Sheet'!$B$17</definedName>
    <definedName name="AY_Preferred_Stock">'[99]Balance Sheet'!$B$26</definedName>
    <definedName name="AY_QUICK_ASSETS">'[99]Balance Sheet'!$B$8</definedName>
    <definedName name="AY_Retained_Earnings">'[99]Balance Sheet'!$B$27</definedName>
    <definedName name="AY_Selling">'[99]Income Statement'!$B$10</definedName>
    <definedName name="AY_Tangible_Assets">'[99]Balance Sheet'!$B$15</definedName>
    <definedName name="AY_Taxes">'[99]Income Statement'!$B$21</definedName>
    <definedName name="AY_TOTAL_ASSETS">'[99]Balance Sheet'!$B$19</definedName>
    <definedName name="AY_TOTAL_CURR_ASSETS">'[99]Balance Sheet'!$B$13</definedName>
    <definedName name="AY_TOTAL_DEBT">'[99]Balance Sheet'!$B$24</definedName>
    <definedName name="AY_TOTAL_EQUITY">'[99]Balance Sheet'!$B$29</definedName>
    <definedName name="B" localSheetId="21">#REF!</definedName>
    <definedName name="B" localSheetId="13">#REF!</definedName>
    <definedName name="B" localSheetId="51">#REF!</definedName>
    <definedName name="B" localSheetId="9">#N/A</definedName>
    <definedName name="B" localSheetId="23">#REF!</definedName>
    <definedName name="B" localSheetId="24">#REF!</definedName>
    <definedName name="B" localSheetId="11">#REF!</definedName>
    <definedName name="B" localSheetId="25">#REF!</definedName>
    <definedName name="B" localSheetId="26">#REF!</definedName>
    <definedName name="B" localSheetId="3">#REF!</definedName>
    <definedName name="B" localSheetId="28">#REF!</definedName>
    <definedName name="B" localSheetId="50">#REF!</definedName>
    <definedName name="B" localSheetId="57">#REF!</definedName>
    <definedName name="B" localSheetId="34">#REF!</definedName>
    <definedName name="B" localSheetId="35">#REF!</definedName>
    <definedName name="B" localSheetId="37">#REF!</definedName>
    <definedName name="B" localSheetId="6">#REF!</definedName>
    <definedName name="B" localSheetId="56">#REF!</definedName>
    <definedName name="B" localSheetId="7">#REF!</definedName>
    <definedName name="B" localSheetId="55">#REF!</definedName>
    <definedName name="B" localSheetId="15">#REF!</definedName>
    <definedName name="B" localSheetId="14">#REF!</definedName>
    <definedName name="B" localSheetId="16">#REF!</definedName>
    <definedName name="B" localSheetId="42">#REF!</definedName>
    <definedName name="B" localSheetId="43">#REF!</definedName>
    <definedName name="B">#REF!</definedName>
    <definedName name="BADGE" localSheetId="51">#REF!</definedName>
    <definedName name="BADGE" localSheetId="26">#REF!</definedName>
    <definedName name="BADGE" localSheetId="28">#REF!</definedName>
    <definedName name="BADGE" localSheetId="37">#REF!</definedName>
    <definedName name="BADGE" localSheetId="55">#REF!</definedName>
    <definedName name="BADGE">#REF!</definedName>
    <definedName name="BAG" localSheetId="51">#REF!</definedName>
    <definedName name="BAG" localSheetId="26">#REF!</definedName>
    <definedName name="BAG" localSheetId="28">#REF!</definedName>
    <definedName name="BAG" localSheetId="37">#REF!</definedName>
    <definedName name="BAG" localSheetId="55">#REF!</definedName>
    <definedName name="BAG">#REF!</definedName>
    <definedName name="bagihasil" localSheetId="51">#REF!</definedName>
    <definedName name="bagihasil" localSheetId="26">#REF!</definedName>
    <definedName name="bagihasil" localSheetId="28">#REF!</definedName>
    <definedName name="bagihasil" localSheetId="37">#REF!</definedName>
    <definedName name="bagihasil" localSheetId="55">#REF!</definedName>
    <definedName name="bagihasil">#REF!</definedName>
    <definedName name="BAHAN" localSheetId="21">#REF!</definedName>
    <definedName name="BAHAN" localSheetId="51">#REF!</definedName>
    <definedName name="BAHAN" localSheetId="23">#REF!</definedName>
    <definedName name="BAHAN" localSheetId="11">#REF!</definedName>
    <definedName name="BAHAN" localSheetId="26">#REF!</definedName>
    <definedName name="BAHAN" localSheetId="28">#REF!</definedName>
    <definedName name="BAHAN" localSheetId="57">#REF!</definedName>
    <definedName name="BAHAN" localSheetId="34">#REF!</definedName>
    <definedName name="BAHAN" localSheetId="37">#REF!</definedName>
    <definedName name="BAHAN" localSheetId="56">#REF!</definedName>
    <definedName name="BAHAN" localSheetId="55">#REF!</definedName>
    <definedName name="BAHAN" localSheetId="15">#REF!</definedName>
    <definedName name="BAHAN" localSheetId="14">#REF!</definedName>
    <definedName name="BAHAN" localSheetId="16">#REF!</definedName>
    <definedName name="BAHAN">#REF!</definedName>
    <definedName name="BAHAN1">[3]A!$A$29:$G$72</definedName>
    <definedName name="BAHAN2">[3]A!$A$73:$G$116</definedName>
    <definedName name="BAHAN3">[3]A!$A$117:$G$160</definedName>
    <definedName name="BAHU" localSheetId="21">'[42]Kuantitas &amp; Harga'!#REF!</definedName>
    <definedName name="BAHU" localSheetId="51">'[42]Kuantitas &amp; Harga'!#REF!</definedName>
    <definedName name="BAHU" localSheetId="9">'[42]Kuantitas &amp; Harga'!#REF!</definedName>
    <definedName name="BAHU" localSheetId="23">'[42]Kuantitas &amp; Harga'!#REF!</definedName>
    <definedName name="BAHU" localSheetId="11">'[42]Kuantitas &amp; Harga'!#REF!</definedName>
    <definedName name="BAHU" localSheetId="26">'[42]Kuantitas &amp; Harga'!#REF!</definedName>
    <definedName name="BAHU" localSheetId="3">'[42]Kuantitas &amp; Harga'!#REF!</definedName>
    <definedName name="BAHU" localSheetId="28">'[42]Kuantitas &amp; Harga'!#REF!</definedName>
    <definedName name="BAHU" localSheetId="57">'[42]Kuantitas &amp; Harga'!#REF!</definedName>
    <definedName name="BAHU" localSheetId="34">'[42]Kuantitas &amp; Harga'!#REF!</definedName>
    <definedName name="BAHU" localSheetId="37">'[42]Kuantitas &amp; Harga'!#REF!</definedName>
    <definedName name="BAHU" localSheetId="6">'[43]Kuantitas &amp; Harga'!#REF!</definedName>
    <definedName name="BAHU" localSheetId="56">'[43]Kuantitas &amp; Harga'!#REF!</definedName>
    <definedName name="BAHU" localSheetId="7">'[43]Kuantitas &amp; Harga'!#REF!</definedName>
    <definedName name="BAHU" localSheetId="55">'[42]Kuantitas &amp; Harga'!#REF!</definedName>
    <definedName name="BAHU" localSheetId="15">'[42]Kuantitas &amp; Harga'!#REF!</definedName>
    <definedName name="BAHU" localSheetId="14">'[42]Kuantitas &amp; Harga'!#REF!</definedName>
    <definedName name="BAHU" localSheetId="16">'[42]Kuantitas &amp; Harga'!#REF!</definedName>
    <definedName name="BAHU">'[42]Kuantitas &amp; Harga'!#REF!</definedName>
    <definedName name="bakmandi">'[93]HB '!$F$160</definedName>
    <definedName name="bakmandi_1" localSheetId="21">[82]HB!#REF!</definedName>
    <definedName name="bakmandi_1" localSheetId="51">[82]HB!#REF!</definedName>
    <definedName name="bakmandi_1" localSheetId="23">[82]HB!#REF!</definedName>
    <definedName name="bakmandi_1" localSheetId="11">[82]HB!#REF!</definedName>
    <definedName name="bakmandi_1" localSheetId="26">[82]HB!#REF!</definedName>
    <definedName name="bakmandi_1" localSheetId="28">[82]HB!#REF!</definedName>
    <definedName name="bakmandi_1" localSheetId="57">[82]HB!#REF!</definedName>
    <definedName name="bakmandi_1" localSheetId="34">[82]HB!#REF!</definedName>
    <definedName name="bakmandi_1" localSheetId="37">[82]HB!#REF!</definedName>
    <definedName name="bakmandi_1" localSheetId="56">[82]HB!#REF!</definedName>
    <definedName name="bakmandi_1" localSheetId="55">[82]HB!#REF!</definedName>
    <definedName name="bakmandi_1" localSheetId="15">[82]HB!#REF!</definedName>
    <definedName name="bakmandi_1" localSheetId="14">[82]HB!#REF!</definedName>
    <definedName name="bakmandi_1" localSheetId="16">[82]HB!#REF!</definedName>
    <definedName name="bakmandi_1">[82]HB!#REF!</definedName>
    <definedName name="baktraso" localSheetId="21">#REF!</definedName>
    <definedName name="baktraso" localSheetId="51">#REF!</definedName>
    <definedName name="baktraso" localSheetId="23">#REF!</definedName>
    <definedName name="baktraso" localSheetId="11">#REF!</definedName>
    <definedName name="baktraso" localSheetId="26">#REF!</definedName>
    <definedName name="baktraso" localSheetId="28">#REF!</definedName>
    <definedName name="baktraso" localSheetId="57">#REF!</definedName>
    <definedName name="baktraso" localSheetId="34">#REF!</definedName>
    <definedName name="baktraso" localSheetId="37">#REF!</definedName>
    <definedName name="baktraso" localSheetId="56">#REF!</definedName>
    <definedName name="baktraso" localSheetId="55">#REF!</definedName>
    <definedName name="baktraso" localSheetId="15">#REF!</definedName>
    <definedName name="baktraso" localSheetId="14">#REF!</definedName>
    <definedName name="baktraso" localSheetId="16">#REF!</definedName>
    <definedName name="baktraso">#REF!</definedName>
    <definedName name="BALANCE_S">[4]A!$A$1:$AV$99</definedName>
    <definedName name="bangunan" localSheetId="21">'[100]FORM X COST'!#REF!</definedName>
    <definedName name="bangunan" localSheetId="51">'[100]FORM X COST'!#REF!</definedName>
    <definedName name="bangunan" localSheetId="23">'[100]FORM X COST'!#REF!</definedName>
    <definedName name="bangunan" localSheetId="11">'[100]FORM X COST'!#REF!</definedName>
    <definedName name="bangunan" localSheetId="26">'[100]FORM X COST'!#REF!</definedName>
    <definedName name="bangunan" localSheetId="28">'[100]FORM X COST'!#REF!</definedName>
    <definedName name="bangunan" localSheetId="57">'[100]FORM X COST'!#REF!</definedName>
    <definedName name="bangunan" localSheetId="34">'[100]FORM X COST'!#REF!</definedName>
    <definedName name="bangunan" localSheetId="37">'[100]FORM X COST'!#REF!</definedName>
    <definedName name="bangunan" localSheetId="56">'[100]FORM X COST'!#REF!</definedName>
    <definedName name="bangunan" localSheetId="55">'[100]FORM X COST'!#REF!</definedName>
    <definedName name="bangunan" localSheetId="15">'[100]FORM X COST'!#REF!</definedName>
    <definedName name="bangunan" localSheetId="14">'[100]FORM X COST'!#REF!</definedName>
    <definedName name="bangunan" localSheetId="16">'[100]FORM X COST'!#REF!</definedName>
    <definedName name="bangunan">'[100]FORM X COST'!#REF!</definedName>
    <definedName name="Bangunan_2" localSheetId="21">'[101]FORM X COST'!#REF!</definedName>
    <definedName name="Bangunan_2" localSheetId="51">'[101]FORM X COST'!#REF!</definedName>
    <definedName name="Bangunan_2" localSheetId="23">'[101]FORM X COST'!#REF!</definedName>
    <definedName name="Bangunan_2" localSheetId="11">'[101]FORM X COST'!#REF!</definedName>
    <definedName name="Bangunan_2" localSheetId="26">'[101]FORM X COST'!#REF!</definedName>
    <definedName name="Bangunan_2" localSheetId="28">'[101]FORM X COST'!#REF!</definedName>
    <definedName name="Bangunan_2" localSheetId="57">'[101]FORM X COST'!#REF!</definedName>
    <definedName name="Bangunan_2" localSheetId="34">'[101]FORM X COST'!#REF!</definedName>
    <definedName name="Bangunan_2" localSheetId="37">'[101]FORM X COST'!#REF!</definedName>
    <definedName name="Bangunan_2" localSheetId="56">'[101]FORM X COST'!#REF!</definedName>
    <definedName name="Bangunan_2" localSheetId="55">'[101]FORM X COST'!#REF!</definedName>
    <definedName name="Bangunan_2" localSheetId="15">'[101]FORM X COST'!#REF!</definedName>
    <definedName name="Bangunan_2" localSheetId="14">'[101]FORM X COST'!#REF!</definedName>
    <definedName name="Bangunan_2" localSheetId="16">'[101]FORM X COST'!#REF!</definedName>
    <definedName name="Bangunan_2">'[101]FORM X COST'!#REF!</definedName>
    <definedName name="Bangunan_3" localSheetId="21">'[101]FORM X COST'!#REF!</definedName>
    <definedName name="Bangunan_3" localSheetId="51">'[101]FORM X COST'!#REF!</definedName>
    <definedName name="Bangunan_3" localSheetId="23">'[101]FORM X COST'!#REF!</definedName>
    <definedName name="Bangunan_3" localSheetId="11">'[101]FORM X COST'!#REF!</definedName>
    <definedName name="Bangunan_3" localSheetId="26">'[101]FORM X COST'!#REF!</definedName>
    <definedName name="Bangunan_3" localSheetId="28">'[101]FORM X COST'!#REF!</definedName>
    <definedName name="Bangunan_3" localSheetId="57">'[101]FORM X COST'!#REF!</definedName>
    <definedName name="Bangunan_3" localSheetId="34">'[101]FORM X COST'!#REF!</definedName>
    <definedName name="Bangunan_3" localSheetId="37">'[101]FORM X COST'!#REF!</definedName>
    <definedName name="Bangunan_3" localSheetId="56">'[101]FORM X COST'!#REF!</definedName>
    <definedName name="Bangunan_3" localSheetId="55">'[101]FORM X COST'!#REF!</definedName>
    <definedName name="Bangunan_3" localSheetId="15">'[101]FORM X COST'!#REF!</definedName>
    <definedName name="Bangunan_3" localSheetId="14">'[101]FORM X COST'!#REF!</definedName>
    <definedName name="Bangunan_3" localSheetId="16">'[101]FORM X COST'!#REF!</definedName>
    <definedName name="Bangunan_3">'[101]FORM X COST'!#REF!</definedName>
    <definedName name="Bangunan_4" localSheetId="21">'[101]FORM X COST'!#REF!</definedName>
    <definedName name="Bangunan_4" localSheetId="51">'[101]FORM X COST'!#REF!</definedName>
    <definedName name="Bangunan_4" localSheetId="23">'[101]FORM X COST'!#REF!</definedName>
    <definedName name="Bangunan_4" localSheetId="11">'[101]FORM X COST'!#REF!</definedName>
    <definedName name="Bangunan_4" localSheetId="26">'[101]FORM X COST'!#REF!</definedName>
    <definedName name="Bangunan_4" localSheetId="28">'[101]FORM X COST'!#REF!</definedName>
    <definedName name="Bangunan_4" localSheetId="57">'[101]FORM X COST'!#REF!</definedName>
    <definedName name="Bangunan_4" localSheetId="34">'[101]FORM X COST'!#REF!</definedName>
    <definedName name="Bangunan_4" localSheetId="37">'[101]FORM X COST'!#REF!</definedName>
    <definedName name="Bangunan_4" localSheetId="56">'[101]FORM X COST'!#REF!</definedName>
    <definedName name="Bangunan_4" localSheetId="55">'[101]FORM X COST'!#REF!</definedName>
    <definedName name="Bangunan_4" localSheetId="15">'[101]FORM X COST'!#REF!</definedName>
    <definedName name="Bangunan_4" localSheetId="14">'[101]FORM X COST'!#REF!</definedName>
    <definedName name="Bangunan_4" localSheetId="16">'[101]FORM X COST'!#REF!</definedName>
    <definedName name="Bangunan_4">'[101]FORM X COST'!#REF!</definedName>
    <definedName name="bangunan_5" localSheetId="21">'[101]FORM X COST'!#REF!</definedName>
    <definedName name="bangunan_5" localSheetId="51">'[101]FORM X COST'!#REF!</definedName>
    <definedName name="bangunan_5" localSheetId="23">'[101]FORM X COST'!#REF!</definedName>
    <definedName name="bangunan_5" localSheetId="11">'[101]FORM X COST'!#REF!</definedName>
    <definedName name="bangunan_5" localSheetId="26">'[101]FORM X COST'!#REF!</definedName>
    <definedName name="bangunan_5" localSheetId="28">'[101]FORM X COST'!#REF!</definedName>
    <definedName name="bangunan_5" localSheetId="57">'[101]FORM X COST'!#REF!</definedName>
    <definedName name="bangunan_5" localSheetId="34">'[101]FORM X COST'!#REF!</definedName>
    <definedName name="bangunan_5" localSheetId="37">'[101]FORM X COST'!#REF!</definedName>
    <definedName name="bangunan_5" localSheetId="56">'[101]FORM X COST'!#REF!</definedName>
    <definedName name="bangunan_5" localSheetId="55">'[101]FORM X COST'!#REF!</definedName>
    <definedName name="bangunan_5" localSheetId="15">'[101]FORM X COST'!#REF!</definedName>
    <definedName name="bangunan_5" localSheetId="14">'[101]FORM X COST'!#REF!</definedName>
    <definedName name="bangunan_5" localSheetId="16">'[101]FORM X COST'!#REF!</definedName>
    <definedName name="bangunan_5">'[101]FORM X COST'!#REF!</definedName>
    <definedName name="Bangunan_6" localSheetId="21">'[101]FORM X COST'!#REF!</definedName>
    <definedName name="Bangunan_6" localSheetId="51">'[101]FORM X COST'!#REF!</definedName>
    <definedName name="Bangunan_6" localSheetId="23">'[101]FORM X COST'!#REF!</definedName>
    <definedName name="Bangunan_6" localSheetId="11">'[101]FORM X COST'!#REF!</definedName>
    <definedName name="Bangunan_6" localSheetId="26">'[101]FORM X COST'!#REF!</definedName>
    <definedName name="Bangunan_6" localSheetId="28">'[101]FORM X COST'!#REF!</definedName>
    <definedName name="Bangunan_6" localSheetId="57">'[101]FORM X COST'!#REF!</definedName>
    <definedName name="Bangunan_6" localSheetId="34">'[101]FORM X COST'!#REF!</definedName>
    <definedName name="Bangunan_6" localSheetId="37">'[101]FORM X COST'!#REF!</definedName>
    <definedName name="Bangunan_6" localSheetId="56">'[101]FORM X COST'!#REF!</definedName>
    <definedName name="Bangunan_6" localSheetId="55">'[101]FORM X COST'!#REF!</definedName>
    <definedName name="Bangunan_6" localSheetId="15">'[101]FORM X COST'!#REF!</definedName>
    <definedName name="Bangunan_6" localSheetId="14">'[101]FORM X COST'!#REF!</definedName>
    <definedName name="Bangunan_6" localSheetId="16">'[101]FORM X COST'!#REF!</definedName>
    <definedName name="Bangunan_6">'[101]FORM X COST'!#REF!</definedName>
    <definedName name="bangunan_7" localSheetId="21">#REF!</definedName>
    <definedName name="bangunan_7" localSheetId="51">#REF!</definedName>
    <definedName name="bangunan_7" localSheetId="23">#REF!</definedName>
    <definedName name="bangunan_7" localSheetId="11">#REF!</definedName>
    <definedName name="bangunan_7" localSheetId="26">#REF!</definedName>
    <definedName name="bangunan_7" localSheetId="28">#REF!</definedName>
    <definedName name="bangunan_7" localSheetId="57">#REF!</definedName>
    <definedName name="bangunan_7" localSheetId="34">#REF!</definedName>
    <definedName name="bangunan_7" localSheetId="37">#REF!</definedName>
    <definedName name="bangunan_7" localSheetId="56">#REF!</definedName>
    <definedName name="bangunan_7" localSheetId="55">#REF!</definedName>
    <definedName name="bangunan_7" localSheetId="15">#REF!</definedName>
    <definedName name="bangunan_7" localSheetId="14">#REF!</definedName>
    <definedName name="bangunan_7" localSheetId="16">#REF!</definedName>
    <definedName name="bangunan_7">#REF!</definedName>
    <definedName name="Bank">'[102]BKP-Bank'!$A$14:$J$18</definedName>
    <definedName name="BAOP" localSheetId="21">#REF!</definedName>
    <definedName name="BAOP" localSheetId="51">#REF!</definedName>
    <definedName name="BAOP" localSheetId="9">#REF!</definedName>
    <definedName name="BAOP" localSheetId="23">#REF!</definedName>
    <definedName name="BAOP" localSheetId="11">#REF!</definedName>
    <definedName name="BAOP" localSheetId="26">#REF!</definedName>
    <definedName name="BAOP" localSheetId="3">#REF!</definedName>
    <definedName name="BAOP" localSheetId="28">#REF!</definedName>
    <definedName name="BAOP" localSheetId="57">#REF!</definedName>
    <definedName name="BAOP" localSheetId="34">#REF!</definedName>
    <definedName name="BAOP" localSheetId="37">#REF!</definedName>
    <definedName name="BAOP" localSheetId="6">#REF!</definedName>
    <definedName name="BAOP" localSheetId="56">#REF!</definedName>
    <definedName name="BAOP" localSheetId="7">#REF!</definedName>
    <definedName name="BAOP" localSheetId="55">#REF!</definedName>
    <definedName name="BAOP" localSheetId="15">#REF!</definedName>
    <definedName name="BAOP" localSheetId="14">#REF!</definedName>
    <definedName name="BAOP" localSheetId="16">#REF!</definedName>
    <definedName name="BAOP">#REF!</definedName>
    <definedName name="BAP" localSheetId="21">#REF!</definedName>
    <definedName name="BAP" localSheetId="13">#REF!</definedName>
    <definedName name="BAP" localSheetId="51">#REF!</definedName>
    <definedName name="BAP" localSheetId="9">#REF!</definedName>
    <definedName name="BAP" localSheetId="23">#REF!</definedName>
    <definedName name="BAP" localSheetId="11">#REF!</definedName>
    <definedName name="BAP" localSheetId="10">#REF!</definedName>
    <definedName name="BAP" localSheetId="1">#REF!</definedName>
    <definedName name="BAP" localSheetId="26">#REF!</definedName>
    <definedName name="BAP" localSheetId="0">#REF!</definedName>
    <definedName name="BAP" localSheetId="3">#REF!</definedName>
    <definedName name="BAP" localSheetId="28">#REF!</definedName>
    <definedName name="BAP" localSheetId="50">#REF!</definedName>
    <definedName name="BAP" localSheetId="57">#REF!</definedName>
    <definedName name="BAP" localSheetId="34">#REF!</definedName>
    <definedName name="BAP" localSheetId="37">#REF!</definedName>
    <definedName name="BAP" localSheetId="6">#REF!</definedName>
    <definedName name="BAP" localSheetId="56">#REF!</definedName>
    <definedName name="BAP" localSheetId="7">#REF!</definedName>
    <definedName name="BAP" localSheetId="55">#REF!</definedName>
    <definedName name="BAP" localSheetId="15">#REF!</definedName>
    <definedName name="BAP" localSheetId="14">#REF!</definedName>
    <definedName name="BAP" localSheetId="16">#REF!</definedName>
    <definedName name="BAP" localSheetId="12">#REF!</definedName>
    <definedName name="BAP" localSheetId="42">#REF!</definedName>
    <definedName name="BAP">#REF!</definedName>
    <definedName name="base" localSheetId="21">#REF!</definedName>
    <definedName name="base" localSheetId="51">#REF!</definedName>
    <definedName name="base" localSheetId="23">#REF!</definedName>
    <definedName name="base" localSheetId="11">#REF!</definedName>
    <definedName name="base" localSheetId="26">#REF!</definedName>
    <definedName name="base" localSheetId="28">#REF!</definedName>
    <definedName name="base" localSheetId="57">#REF!</definedName>
    <definedName name="base" localSheetId="34">#REF!</definedName>
    <definedName name="base" localSheetId="37">#REF!</definedName>
    <definedName name="base" localSheetId="56">#REF!</definedName>
    <definedName name="base" localSheetId="55">#REF!</definedName>
    <definedName name="base" localSheetId="15">#REF!</definedName>
    <definedName name="base" localSheetId="14">#REF!</definedName>
    <definedName name="base" localSheetId="16">#REF!</definedName>
    <definedName name="base">#REF!</definedName>
    <definedName name="bata" localSheetId="21">#REF!</definedName>
    <definedName name="bata" localSheetId="51">#REF!</definedName>
    <definedName name="bata" localSheetId="23">#REF!</definedName>
    <definedName name="bata" localSheetId="11">#REF!</definedName>
    <definedName name="bata" localSheetId="26">#REF!</definedName>
    <definedName name="bata" localSheetId="28">#REF!</definedName>
    <definedName name="bata" localSheetId="57">#REF!</definedName>
    <definedName name="bata" localSheetId="34">#REF!</definedName>
    <definedName name="bata" localSheetId="37">#REF!</definedName>
    <definedName name="bata" localSheetId="56">#REF!</definedName>
    <definedName name="bata" localSheetId="55">#REF!</definedName>
    <definedName name="bata" localSheetId="15">#REF!</definedName>
    <definedName name="bata" localSheetId="14">#REF!</definedName>
    <definedName name="bata" localSheetId="16">#REF!</definedName>
    <definedName name="bata">#REF!</definedName>
    <definedName name="bata_1" localSheetId="21">[82]HB!#REF!</definedName>
    <definedName name="bata_1" localSheetId="51">[82]HB!#REF!</definedName>
    <definedName name="bata_1" localSheetId="23">[82]HB!#REF!</definedName>
    <definedName name="bata_1" localSheetId="11">[82]HB!#REF!</definedName>
    <definedName name="bata_1" localSheetId="26">[82]HB!#REF!</definedName>
    <definedName name="bata_1" localSheetId="28">[82]HB!#REF!</definedName>
    <definedName name="bata_1" localSheetId="57">[82]HB!#REF!</definedName>
    <definedName name="bata_1" localSheetId="34">[82]HB!#REF!</definedName>
    <definedName name="bata_1" localSheetId="37">[82]HB!#REF!</definedName>
    <definedName name="bata_1" localSheetId="56">[82]HB!#REF!</definedName>
    <definedName name="bata_1" localSheetId="55">[82]HB!#REF!</definedName>
    <definedName name="bata_1" localSheetId="15">[82]HB!#REF!</definedName>
    <definedName name="bata_1" localSheetId="14">[82]HB!#REF!</definedName>
    <definedName name="bata_1" localSheetId="16">[82]HB!#REF!</definedName>
    <definedName name="bata_1">[82]HB!#REF!</definedName>
    <definedName name="batako" localSheetId="21">#REF!</definedName>
    <definedName name="batako" localSheetId="51">#REF!</definedName>
    <definedName name="batako" localSheetId="23">#REF!</definedName>
    <definedName name="batako" localSheetId="11">#REF!</definedName>
    <definedName name="batako" localSheetId="26">#REF!</definedName>
    <definedName name="batako" localSheetId="28">#REF!</definedName>
    <definedName name="batako" localSheetId="57">#REF!</definedName>
    <definedName name="batako" localSheetId="34">#REF!</definedName>
    <definedName name="batako" localSheetId="37">#REF!</definedName>
    <definedName name="batako" localSheetId="56">#REF!</definedName>
    <definedName name="batako" localSheetId="55">#REF!</definedName>
    <definedName name="batako" localSheetId="15">#REF!</definedName>
    <definedName name="batako" localSheetId="14">#REF!</definedName>
    <definedName name="batako" localSheetId="16">#REF!</definedName>
    <definedName name="batako">#REF!</definedName>
    <definedName name="bautasb" localSheetId="21">#REF!</definedName>
    <definedName name="bautasb" localSheetId="51">#REF!</definedName>
    <definedName name="bautasb" localSheetId="23">#REF!</definedName>
    <definedName name="bautasb" localSheetId="11">#REF!</definedName>
    <definedName name="bautasb" localSheetId="26">#REF!</definedName>
    <definedName name="bautasb" localSheetId="28">#REF!</definedName>
    <definedName name="bautasb" localSheetId="57">#REF!</definedName>
    <definedName name="bautasb" localSheetId="34">#REF!</definedName>
    <definedName name="bautasb" localSheetId="37">#REF!</definedName>
    <definedName name="bautasb" localSheetId="56">#REF!</definedName>
    <definedName name="bautasb" localSheetId="55">#REF!</definedName>
    <definedName name="bautasb" localSheetId="15">#REF!</definedName>
    <definedName name="bautasb" localSheetId="14">#REF!</definedName>
    <definedName name="bautasb" localSheetId="16">#REF!</definedName>
    <definedName name="bautasb">#REF!</definedName>
    <definedName name="bautbgl" localSheetId="21">#REF!</definedName>
    <definedName name="bautbgl" localSheetId="51">#REF!</definedName>
    <definedName name="bautbgl" localSheetId="23">#REF!</definedName>
    <definedName name="bautbgl" localSheetId="11">#REF!</definedName>
    <definedName name="bautbgl" localSheetId="26">#REF!</definedName>
    <definedName name="bautbgl" localSheetId="28">#REF!</definedName>
    <definedName name="bautbgl" localSheetId="57">#REF!</definedName>
    <definedName name="bautbgl" localSheetId="34">#REF!</definedName>
    <definedName name="bautbgl" localSheetId="37">#REF!</definedName>
    <definedName name="bautbgl" localSheetId="56">#REF!</definedName>
    <definedName name="bautbgl" localSheetId="55">#REF!</definedName>
    <definedName name="bautbgl" localSheetId="15">#REF!</definedName>
    <definedName name="bautbgl" localSheetId="14">#REF!</definedName>
    <definedName name="bautbgl" localSheetId="16">#REF!</definedName>
    <definedName name="bautbgl">#REF!</definedName>
    <definedName name="BAV" localSheetId="51">[103]Tabela!#REF!</definedName>
    <definedName name="BAV" localSheetId="26">[103]Tabela!#REF!</definedName>
    <definedName name="BAV" localSheetId="28">[103]Tabela!#REF!</definedName>
    <definedName name="BAV" localSheetId="37">[103]Tabela!#REF!</definedName>
    <definedName name="BAV" localSheetId="55">[103]Tabela!#REF!</definedName>
    <definedName name="BAV">[103]Tabela!#REF!</definedName>
    <definedName name="BB" localSheetId="0">[104]Account!$B$8:$E$234</definedName>
    <definedName name="BB">[105]Account!$B$8:$E$234</definedName>
    <definedName name="bbbbb" localSheetId="51">#REF!</definedName>
    <definedName name="bbbbb" localSheetId="26">#REF!</definedName>
    <definedName name="bbbbb" localSheetId="28">#REF!</definedName>
    <definedName name="bbbbb" localSheetId="37">#REF!</definedName>
    <definedName name="bbbbb" localSheetId="55">#REF!</definedName>
    <definedName name="bbbbb">#REF!</definedName>
    <definedName name="BBD" localSheetId="51">#REF!</definedName>
    <definedName name="BBD" localSheetId="26">#REF!</definedName>
    <definedName name="BBD" localSheetId="28">#REF!</definedName>
    <definedName name="BBD" localSheetId="37">#REF!</definedName>
    <definedName name="BBD" localSheetId="55">#REF!</definedName>
    <definedName name="BBD">#REF!</definedName>
    <definedName name="bca" localSheetId="51">#REF!</definedName>
    <definedName name="bca" localSheetId="26">#REF!</definedName>
    <definedName name="bca" localSheetId="28">#REF!</definedName>
    <definedName name="bca" localSheetId="37">#REF!</definedName>
    <definedName name="bca" localSheetId="55">#REF!</definedName>
    <definedName name="bca">#REF!</definedName>
    <definedName name="BCT" localSheetId="21">#REF!</definedName>
    <definedName name="BCT" localSheetId="51">#REF!</definedName>
    <definedName name="BCT" localSheetId="23">#REF!</definedName>
    <definedName name="BCT" localSheetId="11">#REF!</definedName>
    <definedName name="BCT" localSheetId="26">#REF!</definedName>
    <definedName name="BCT" localSheetId="28">#REF!</definedName>
    <definedName name="BCT" localSheetId="57">#REF!</definedName>
    <definedName name="BCT" localSheetId="34">#REF!</definedName>
    <definedName name="BCT" localSheetId="37">#REF!</definedName>
    <definedName name="BCT" localSheetId="56">#REF!</definedName>
    <definedName name="BCT" localSheetId="55">#REF!</definedName>
    <definedName name="BCT" localSheetId="15">#REF!</definedName>
    <definedName name="BCT" localSheetId="14">#REF!</definedName>
    <definedName name="BCT" localSheetId="16">#REF!</definedName>
    <definedName name="BCT">#REF!</definedName>
    <definedName name="bdd" localSheetId="21">[1]okt!#REF!</definedName>
    <definedName name="bdd" localSheetId="51">[1]okt!#REF!</definedName>
    <definedName name="bdd" localSheetId="9">[1]okt!#REF!</definedName>
    <definedName name="bdd" localSheetId="23">[1]okt!#REF!</definedName>
    <definedName name="bdd" localSheetId="11">[1]okt!#REF!</definedName>
    <definedName name="bdd" localSheetId="26">[1]okt!#REF!</definedName>
    <definedName name="bdd" localSheetId="3">[1]okt!#REF!</definedName>
    <definedName name="bdd" localSheetId="28">[1]okt!#REF!</definedName>
    <definedName name="bdd" localSheetId="57">[1]okt!#REF!</definedName>
    <definedName name="bdd" localSheetId="34">[1]okt!#REF!</definedName>
    <definedName name="bdd" localSheetId="37">[1]okt!#REF!</definedName>
    <definedName name="bdd" localSheetId="6">[1]okt!#REF!</definedName>
    <definedName name="bdd" localSheetId="56">[1]okt!#REF!</definedName>
    <definedName name="bdd" localSheetId="7">[1]okt!#REF!</definedName>
    <definedName name="bdd" localSheetId="55">[1]okt!#REF!</definedName>
    <definedName name="bdd" localSheetId="15">[1]okt!#REF!</definedName>
    <definedName name="bdd" localSheetId="14">[1]okt!#REF!</definedName>
    <definedName name="bdd" localSheetId="16">[1]okt!#REF!</definedName>
    <definedName name="bdd">[1]okt!#REF!</definedName>
    <definedName name="bekisting" localSheetId="21">#REF!</definedName>
    <definedName name="bekisting" localSheetId="51">#REF!</definedName>
    <definedName name="bekisting" localSheetId="23">#REF!</definedName>
    <definedName name="bekisting" localSheetId="11">#REF!</definedName>
    <definedName name="bekisting" localSheetId="26">#REF!</definedName>
    <definedName name="bekisting" localSheetId="28">#REF!</definedName>
    <definedName name="bekisting" localSheetId="57">#REF!</definedName>
    <definedName name="bekisting" localSheetId="34">#REF!</definedName>
    <definedName name="bekisting" localSheetId="37">#REF!</definedName>
    <definedName name="bekisting" localSheetId="56">#REF!</definedName>
    <definedName name="bekisting" localSheetId="55">#REF!</definedName>
    <definedName name="bekisting" localSheetId="15">#REF!</definedName>
    <definedName name="bekisting" localSheetId="14">#REF!</definedName>
    <definedName name="bekisting" localSheetId="16">#REF!</definedName>
    <definedName name="bekisting">#REF!</definedName>
    <definedName name="Belmera" localSheetId="51">[106]Depr_Ex_Output!#REF!</definedName>
    <definedName name="Belmera" localSheetId="26">[106]Depr_Ex_Output!#REF!</definedName>
    <definedName name="Belmera" localSheetId="28">[106]Depr_Ex_Output!#REF!</definedName>
    <definedName name="Belmera" localSheetId="37">[106]Depr_Ex_Output!#REF!</definedName>
    <definedName name="Belmera" localSheetId="55">[106]Depr_Ex_Output!#REF!</definedName>
    <definedName name="Belmera">[106]Depr_Ex_Output!#REF!</definedName>
    <definedName name="BEND23" localSheetId="21">#REF!</definedName>
    <definedName name="BEND23" localSheetId="13">#REF!</definedName>
    <definedName name="BEND23" localSheetId="51">#REF!</definedName>
    <definedName name="BEND23" localSheetId="23">#REF!</definedName>
    <definedName name="BEND23" localSheetId="11">#REF!</definedName>
    <definedName name="BEND23" localSheetId="2">#REF!</definedName>
    <definedName name="BEND23" localSheetId="26">#REF!</definedName>
    <definedName name="BEND23" localSheetId="28">#REF!</definedName>
    <definedName name="BEND23" localSheetId="50">#REF!</definedName>
    <definedName name="BEND23" localSheetId="57">#REF!</definedName>
    <definedName name="BEND23" localSheetId="34">#REF!</definedName>
    <definedName name="BEND23" localSheetId="37">#REF!</definedName>
    <definedName name="BEND23" localSheetId="56">#REF!</definedName>
    <definedName name="BEND23" localSheetId="55">#REF!</definedName>
    <definedName name="BEND23" localSheetId="15">#REF!</definedName>
    <definedName name="BEND23" localSheetId="14">#REF!</definedName>
    <definedName name="BEND23" localSheetId="16">#REF!</definedName>
    <definedName name="BEND23" localSheetId="42">#REF!</definedName>
    <definedName name="BEND23">#REF!</definedName>
    <definedName name="bendrat" localSheetId="21">#REF!</definedName>
    <definedName name="bendrat" localSheetId="51">#REF!</definedName>
    <definedName name="bendrat" localSheetId="23">#REF!</definedName>
    <definedName name="bendrat" localSheetId="11">#REF!</definedName>
    <definedName name="bendrat" localSheetId="26">#REF!</definedName>
    <definedName name="bendrat" localSheetId="28">#REF!</definedName>
    <definedName name="bendrat" localSheetId="57">#REF!</definedName>
    <definedName name="bendrat" localSheetId="34">#REF!</definedName>
    <definedName name="bendrat" localSheetId="37">#REF!</definedName>
    <definedName name="bendrat" localSheetId="56">#REF!</definedName>
    <definedName name="bendrat" localSheetId="55">#REF!</definedName>
    <definedName name="bendrat" localSheetId="15">#REF!</definedName>
    <definedName name="bendrat" localSheetId="14">#REF!</definedName>
    <definedName name="bendrat" localSheetId="16">#REF!</definedName>
    <definedName name="bendrat">#REF!</definedName>
    <definedName name="bendrat_1" localSheetId="21">[82]HB!#REF!</definedName>
    <definedName name="bendrat_1" localSheetId="51">[82]HB!#REF!</definedName>
    <definedName name="bendrat_1" localSheetId="23">[82]HB!#REF!</definedName>
    <definedName name="bendrat_1" localSheetId="11">[82]HB!#REF!</definedName>
    <definedName name="bendrat_1" localSheetId="26">[82]HB!#REF!</definedName>
    <definedName name="bendrat_1" localSheetId="28">[82]HB!#REF!</definedName>
    <definedName name="bendrat_1" localSheetId="57">[82]HB!#REF!</definedName>
    <definedName name="bendrat_1" localSheetId="34">[82]HB!#REF!</definedName>
    <definedName name="bendrat_1" localSheetId="37">[82]HB!#REF!</definedName>
    <definedName name="bendrat_1" localSheetId="56">[82]HB!#REF!</definedName>
    <definedName name="bendrat_1" localSheetId="55">[82]HB!#REF!</definedName>
    <definedName name="bendrat_1" localSheetId="15">[82]HB!#REF!</definedName>
    <definedName name="bendrat_1" localSheetId="14">[82]HB!#REF!</definedName>
    <definedName name="bendrat_1" localSheetId="16">[82]HB!#REF!</definedName>
    <definedName name="bendrat_1">[82]HB!#REF!</definedName>
    <definedName name="Bentuk">[107]INDEX!$I$4:$I$17</definedName>
    <definedName name="besibeton" localSheetId="21">[108]ANALISA!#REF!</definedName>
    <definedName name="besibeton" localSheetId="51">[108]ANALISA!#REF!</definedName>
    <definedName name="besibeton" localSheetId="23">[108]ANALISA!#REF!</definedName>
    <definedName name="besibeton" localSheetId="11">[108]ANALISA!#REF!</definedName>
    <definedName name="besibeton" localSheetId="26">[108]ANALISA!#REF!</definedName>
    <definedName name="besibeton" localSheetId="28">[108]ANALISA!#REF!</definedName>
    <definedName name="besibeton" localSheetId="57">[108]ANALISA!#REF!</definedName>
    <definedName name="besibeton" localSheetId="34">[108]ANALISA!#REF!</definedName>
    <definedName name="besibeton" localSheetId="37">[108]ANALISA!#REF!</definedName>
    <definedName name="besibeton" localSheetId="56">[108]ANALISA!#REF!</definedName>
    <definedName name="besibeton" localSheetId="55">[108]ANALISA!#REF!</definedName>
    <definedName name="besibeton" localSheetId="15">[108]ANALISA!#REF!</definedName>
    <definedName name="besibeton" localSheetId="14">[108]ANALISA!#REF!</definedName>
    <definedName name="besibeton" localSheetId="16">[108]ANALISA!#REF!</definedName>
    <definedName name="besibeton">[108]ANALISA!#REF!</definedName>
    <definedName name="betagum" localSheetId="21">#REF!</definedName>
    <definedName name="betagum" localSheetId="51">#REF!</definedName>
    <definedName name="betagum" localSheetId="23">#REF!</definedName>
    <definedName name="betagum" localSheetId="11">#REF!</definedName>
    <definedName name="betagum" localSheetId="26">#REF!</definedName>
    <definedName name="betagum" localSheetId="28">#REF!</definedName>
    <definedName name="betagum" localSheetId="57">#REF!</definedName>
    <definedName name="betagum" localSheetId="34">#REF!</definedName>
    <definedName name="betagum" localSheetId="37">#REF!</definedName>
    <definedName name="betagum" localSheetId="56">#REF!</definedName>
    <definedName name="betagum" localSheetId="55">#REF!</definedName>
    <definedName name="betagum" localSheetId="15">#REF!</definedName>
    <definedName name="betagum" localSheetId="14">#REF!</definedName>
    <definedName name="betagum" localSheetId="16">#REF!</definedName>
    <definedName name="betagum">#REF!</definedName>
    <definedName name="beton123" localSheetId="21">[108]ANALISA!#REF!</definedName>
    <definedName name="beton123" localSheetId="51">[108]ANALISA!#REF!</definedName>
    <definedName name="beton123" localSheetId="23">[108]ANALISA!#REF!</definedName>
    <definedName name="beton123" localSheetId="11">[108]ANALISA!#REF!</definedName>
    <definedName name="beton123" localSheetId="26">[108]ANALISA!#REF!</definedName>
    <definedName name="beton123" localSheetId="28">[108]ANALISA!#REF!</definedName>
    <definedName name="beton123" localSheetId="57">[108]ANALISA!#REF!</definedName>
    <definedName name="beton123" localSheetId="34">[108]ANALISA!#REF!</definedName>
    <definedName name="beton123" localSheetId="37">[108]ANALISA!#REF!</definedName>
    <definedName name="beton123" localSheetId="56">[108]ANALISA!#REF!</definedName>
    <definedName name="beton123" localSheetId="55">[108]ANALISA!#REF!</definedName>
    <definedName name="beton123" localSheetId="15">[108]ANALISA!#REF!</definedName>
    <definedName name="beton123" localSheetId="14">[108]ANALISA!#REF!</definedName>
    <definedName name="beton123" localSheetId="16">[108]ANALISA!#REF!</definedName>
    <definedName name="beton123">[108]ANALISA!#REF!</definedName>
    <definedName name="BG">[109]Barge!$C$2:$M$128</definedName>
    <definedName name="BG_Del" hidden="1">15</definedName>
    <definedName name="BG_Ins" hidden="1">4</definedName>
    <definedName name="BG_Mod" hidden="1">6</definedName>
    <definedName name="bgkrbekisting" localSheetId="21">[108]ANALISA!#REF!</definedName>
    <definedName name="bgkrbekisting" localSheetId="51">[108]ANALISA!#REF!</definedName>
    <definedName name="bgkrbekisting" localSheetId="23">[108]ANALISA!#REF!</definedName>
    <definedName name="bgkrbekisting" localSheetId="11">[108]ANALISA!#REF!</definedName>
    <definedName name="bgkrbekisting" localSheetId="26">[108]ANALISA!#REF!</definedName>
    <definedName name="bgkrbekisting" localSheetId="28">[108]ANALISA!#REF!</definedName>
    <definedName name="bgkrbekisting" localSheetId="57">[108]ANALISA!#REF!</definedName>
    <definedName name="bgkrbekisting" localSheetId="34">[108]ANALISA!#REF!</definedName>
    <definedName name="bgkrbekisting" localSheetId="37">[108]ANALISA!#REF!</definedName>
    <definedName name="bgkrbekisting" localSheetId="56">[108]ANALISA!#REF!</definedName>
    <definedName name="bgkrbekisting" localSheetId="55">[108]ANALISA!#REF!</definedName>
    <definedName name="bgkrbekisting" localSheetId="15">[108]ANALISA!#REF!</definedName>
    <definedName name="bgkrbekisting" localSheetId="14">[108]ANALISA!#REF!</definedName>
    <definedName name="bgkrbekisting" localSheetId="16">[108]ANALISA!#REF!</definedName>
    <definedName name="bgkrbekisting">[108]ANALISA!#REF!</definedName>
    <definedName name="bhn">[110]A!$A$29:$G$72</definedName>
    <definedName name="BIALL" localSheetId="51">#REF!</definedName>
    <definedName name="BIALL" localSheetId="26">#REF!</definedName>
    <definedName name="BIALL" localSheetId="28">#REF!</definedName>
    <definedName name="BIALL" localSheetId="37">#REF!</definedName>
    <definedName name="BIALL" localSheetId="55">#REF!</definedName>
    <definedName name="BIALL">#REF!</definedName>
    <definedName name="BIALL_1" localSheetId="51">#REF!</definedName>
    <definedName name="BIALL_1" localSheetId="26">#REF!</definedName>
    <definedName name="BIALL_1" localSheetId="28">#REF!</definedName>
    <definedName name="BIALL_1" localSheetId="37">#REF!</definedName>
    <definedName name="BIALL_1" localSheetId="55">#REF!</definedName>
    <definedName name="BIALL_1">#REF!</definedName>
    <definedName name="Biaya" localSheetId="21">#REF!</definedName>
    <definedName name="Biaya" localSheetId="13">#REF!</definedName>
    <definedName name="Biaya" localSheetId="51">#REF!</definedName>
    <definedName name="Biaya" localSheetId="9">#REF!</definedName>
    <definedName name="Biaya" localSheetId="23">#REF!</definedName>
    <definedName name="Biaya" localSheetId="24">#REF!</definedName>
    <definedName name="Biaya" localSheetId="11">#REF!</definedName>
    <definedName name="Biaya" localSheetId="25">#REF!</definedName>
    <definedName name="Biaya" localSheetId="26">#REF!</definedName>
    <definedName name="Biaya" localSheetId="3">#REF!</definedName>
    <definedName name="Biaya" localSheetId="28">#REF!</definedName>
    <definedName name="Biaya" localSheetId="50">#REF!</definedName>
    <definedName name="Biaya" localSheetId="57">#REF!</definedName>
    <definedName name="Biaya" localSheetId="34">#REF!</definedName>
    <definedName name="Biaya" localSheetId="37">#REF!</definedName>
    <definedName name="Biaya" localSheetId="6">#REF!</definedName>
    <definedName name="Biaya" localSheetId="56">#REF!</definedName>
    <definedName name="Biaya" localSheetId="7">#REF!</definedName>
    <definedName name="Biaya" localSheetId="55">#REF!</definedName>
    <definedName name="Biaya" localSheetId="15">#REF!</definedName>
    <definedName name="Biaya" localSheetId="14">#REF!</definedName>
    <definedName name="Biaya" localSheetId="16">#REF!</definedName>
    <definedName name="Biaya" localSheetId="42">#REF!</definedName>
    <definedName name="Biaya" localSheetId="43">#REF!</definedName>
    <definedName name="Biaya">#REF!</definedName>
    <definedName name="Biaya_510" localSheetId="51">#REF!</definedName>
    <definedName name="Biaya_510" localSheetId="26">#REF!</definedName>
    <definedName name="Biaya_510" localSheetId="28">#REF!</definedName>
    <definedName name="Biaya_510" localSheetId="37">#REF!</definedName>
    <definedName name="Biaya_510" localSheetId="55">#REF!</definedName>
    <definedName name="Biaya_510">#REF!</definedName>
    <definedName name="Biaya_510_1" localSheetId="51">#REF!</definedName>
    <definedName name="Biaya_510_1" localSheetId="26">#REF!</definedName>
    <definedName name="Biaya_510_1" localSheetId="28">#REF!</definedName>
    <definedName name="Biaya_510_1" localSheetId="37">#REF!</definedName>
    <definedName name="Biaya_510_1" localSheetId="55">#REF!</definedName>
    <definedName name="Biaya_510_1">#REF!</definedName>
    <definedName name="Biaya_512" localSheetId="51">#REF!</definedName>
    <definedName name="Biaya_512" localSheetId="26">#REF!</definedName>
    <definedName name="Biaya_512" localSheetId="28">#REF!</definedName>
    <definedName name="Biaya_512" localSheetId="37">#REF!</definedName>
    <definedName name="Biaya_512" localSheetId="55">#REF!</definedName>
    <definedName name="Biaya_512">#REF!</definedName>
    <definedName name="Biaya_512_1" localSheetId="51">#REF!</definedName>
    <definedName name="Biaya_512_1" localSheetId="26">#REF!</definedName>
    <definedName name="Biaya_512_1" localSheetId="28">#REF!</definedName>
    <definedName name="Biaya_512_1" localSheetId="37">#REF!</definedName>
    <definedName name="Biaya_512_1" localSheetId="55">#REF!</definedName>
    <definedName name="Biaya_512_1">#REF!</definedName>
    <definedName name="Biaya_514" localSheetId="51">#REF!</definedName>
    <definedName name="Biaya_514" localSheetId="26">#REF!</definedName>
    <definedName name="Biaya_514" localSheetId="28">#REF!</definedName>
    <definedName name="Biaya_514" localSheetId="37">#REF!</definedName>
    <definedName name="Biaya_514" localSheetId="55">#REF!</definedName>
    <definedName name="Biaya_514">#REF!</definedName>
    <definedName name="Biaya_514_1" localSheetId="51">#REF!</definedName>
    <definedName name="Biaya_514_1" localSheetId="26">#REF!</definedName>
    <definedName name="Biaya_514_1" localSheetId="28">#REF!</definedName>
    <definedName name="Biaya_514_1" localSheetId="37">#REF!</definedName>
    <definedName name="Biaya_514_1" localSheetId="55">#REF!</definedName>
    <definedName name="Biaya_514_1">#REF!</definedName>
    <definedName name="Biaya_515" localSheetId="51">#REF!</definedName>
    <definedName name="Biaya_515" localSheetId="26">#REF!</definedName>
    <definedName name="Biaya_515" localSheetId="28">#REF!</definedName>
    <definedName name="Biaya_515" localSheetId="37">#REF!</definedName>
    <definedName name="Biaya_515" localSheetId="55">#REF!</definedName>
    <definedName name="Biaya_515">#REF!</definedName>
    <definedName name="Biaya_515_1" localSheetId="51">#REF!</definedName>
    <definedName name="Biaya_515_1" localSheetId="26">#REF!</definedName>
    <definedName name="Biaya_515_1" localSheetId="28">#REF!</definedName>
    <definedName name="Biaya_515_1" localSheetId="37">#REF!</definedName>
    <definedName name="Biaya_515_1" localSheetId="55">#REF!</definedName>
    <definedName name="Biaya_515_1">#REF!</definedName>
    <definedName name="BIAYA_LANGSUNG_KONSTRUKSI" localSheetId="21">#REF!</definedName>
    <definedName name="BIAYA_LANGSUNG_KONSTRUKSI" localSheetId="51">#REF!</definedName>
    <definedName name="BIAYA_LANGSUNG_KONSTRUKSI" localSheetId="9">#REF!</definedName>
    <definedName name="BIAYA_LANGSUNG_KONSTRUKSI" localSheetId="23">#REF!</definedName>
    <definedName name="BIAYA_LANGSUNG_KONSTRUKSI" localSheetId="11">#REF!</definedName>
    <definedName name="BIAYA_LANGSUNG_KONSTRUKSI" localSheetId="26">#REF!</definedName>
    <definedName name="BIAYA_LANGSUNG_KONSTRUKSI" localSheetId="3">#REF!</definedName>
    <definedName name="BIAYA_LANGSUNG_KONSTRUKSI" localSheetId="28">#REF!</definedName>
    <definedName name="BIAYA_LANGSUNG_KONSTRUKSI" localSheetId="57">#REF!</definedName>
    <definedName name="BIAYA_LANGSUNG_KONSTRUKSI" localSheetId="34">#REF!</definedName>
    <definedName name="BIAYA_LANGSUNG_KONSTRUKSI" localSheetId="37">#REF!</definedName>
    <definedName name="BIAYA_LANGSUNG_KONSTRUKSI" localSheetId="6">#REF!</definedName>
    <definedName name="BIAYA_LANGSUNG_KONSTRUKSI" localSheetId="56">#REF!</definedName>
    <definedName name="BIAYA_LANGSUNG_KONSTRUKSI" localSheetId="7">#REF!</definedName>
    <definedName name="BIAYA_LANGSUNG_KONSTRUKSI" localSheetId="55">#REF!</definedName>
    <definedName name="BIAYA_LANGSUNG_KONSTRUKSI" localSheetId="15">#REF!</definedName>
    <definedName name="BIAYA_LANGSUNG_KONSTRUKSI" localSheetId="14">#REF!</definedName>
    <definedName name="BIAYA_LANGSUNG_KONSTRUKSI" localSheetId="16">#REF!</definedName>
    <definedName name="BIAYA_LANGSUNG_KONSTRUKSI">#REF!</definedName>
    <definedName name="Biaya_NOL" localSheetId="51">#REF!</definedName>
    <definedName name="Biaya_NOL" localSheetId="26">#REF!</definedName>
    <definedName name="Biaya_NOL" localSheetId="28">#REF!</definedName>
    <definedName name="Biaya_NOL" localSheetId="37">#REF!</definedName>
    <definedName name="Biaya_NOL" localSheetId="55">#REF!</definedName>
    <definedName name="Biaya_NOL">#REF!</definedName>
    <definedName name="Biaya_NOL_1" localSheetId="51">#REF!</definedName>
    <definedName name="Biaya_NOL_1" localSheetId="26">#REF!</definedName>
    <definedName name="Biaya_NOL_1" localSheetId="28">#REF!</definedName>
    <definedName name="Biaya_NOL_1" localSheetId="37">#REF!</definedName>
    <definedName name="Biaya_NOL_1" localSheetId="55">#REF!</definedName>
    <definedName name="Biaya_NOL_1">#REF!</definedName>
    <definedName name="Biaya_TAN" localSheetId="51">#REF!</definedName>
    <definedName name="Biaya_TAN" localSheetId="26">#REF!</definedName>
    <definedName name="Biaya_TAN" localSheetId="28">#REF!</definedName>
    <definedName name="Biaya_TAN" localSheetId="37">#REF!</definedName>
    <definedName name="Biaya_TAN" localSheetId="55">#REF!</definedName>
    <definedName name="Biaya_TAN">#REF!</definedName>
    <definedName name="Biaya_TAN_1" localSheetId="51">#REF!</definedName>
    <definedName name="Biaya_TAN_1" localSheetId="26">#REF!</definedName>
    <definedName name="Biaya_TAN_1" localSheetId="28">#REF!</definedName>
    <definedName name="Biaya_TAN_1" localSheetId="37">#REF!</definedName>
    <definedName name="Biaya_TAN_1" localSheetId="55">#REF!</definedName>
    <definedName name="Biaya_TAN_1">#REF!</definedName>
    <definedName name="Biaya_TEK" localSheetId="51">#REF!</definedName>
    <definedName name="Biaya_TEK" localSheetId="26">#REF!</definedName>
    <definedName name="Biaya_TEK" localSheetId="28">#REF!</definedName>
    <definedName name="Biaya_TEK" localSheetId="37">#REF!</definedName>
    <definedName name="Biaya_TEK" localSheetId="55">#REF!</definedName>
    <definedName name="Biaya_TEK">#REF!</definedName>
    <definedName name="Biaya_TEK_1" localSheetId="51">#REF!</definedName>
    <definedName name="Biaya_TEK_1" localSheetId="26">#REF!</definedName>
    <definedName name="Biaya_TEK_1" localSheetId="28">#REF!</definedName>
    <definedName name="Biaya_TEK_1" localSheetId="37">#REF!</definedName>
    <definedName name="Biaya_TEK_1" localSheetId="55">#REF!</definedName>
    <definedName name="Biaya_TEK_1">#REF!</definedName>
    <definedName name="Biaya_TUK" localSheetId="51">#REF!</definedName>
    <definedName name="Biaya_TUK" localSheetId="26">#REF!</definedName>
    <definedName name="Biaya_TUK" localSheetId="28">#REF!</definedName>
    <definedName name="Biaya_TUK" localSheetId="37">#REF!</definedName>
    <definedName name="Biaya_TUK" localSheetId="55">#REF!</definedName>
    <definedName name="Biaya_TUK">#REF!</definedName>
    <definedName name="Biaya_TUK_1" localSheetId="51">#REF!</definedName>
    <definedName name="Biaya_TUK_1" localSheetId="26">#REF!</definedName>
    <definedName name="Biaya_TUK_1" localSheetId="28">#REF!</definedName>
    <definedName name="Biaya_TUK_1" localSheetId="37">#REF!</definedName>
    <definedName name="Biaya_TUK_1" localSheetId="55">#REF!</definedName>
    <definedName name="Biaya_TUK_1">#REF!</definedName>
    <definedName name="BIP">#N/A</definedName>
    <definedName name="BIPERK" localSheetId="51">#REF!</definedName>
    <definedName name="BIPERK" localSheetId="26">#REF!</definedName>
    <definedName name="BIPERK" localSheetId="28">#REF!</definedName>
    <definedName name="BIPERK" localSheetId="37">#REF!</definedName>
    <definedName name="BIPERK" localSheetId="55">#REF!</definedName>
    <definedName name="BIPERK">#REF!</definedName>
    <definedName name="BIPERK_1" localSheetId="51">#REF!</definedName>
    <definedName name="BIPERK_1" localSheetId="26">#REF!</definedName>
    <definedName name="BIPERK_1" localSheetId="28">#REF!</definedName>
    <definedName name="BIPERK_1" localSheetId="37">#REF!</definedName>
    <definedName name="BIPERK_1" localSheetId="55">#REF!</definedName>
    <definedName name="BIPERK_1">#REF!</definedName>
    <definedName name="BIREKAP" localSheetId="51">#REF!</definedName>
    <definedName name="BIREKAP" localSheetId="26">#REF!</definedName>
    <definedName name="BIREKAP" localSheetId="28">#REF!</definedName>
    <definedName name="BIREKAP" localSheetId="37">#REF!</definedName>
    <definedName name="BIREKAP" localSheetId="55">#REF!</definedName>
    <definedName name="BIREKAP">#REF!</definedName>
    <definedName name="BIREKAP_1" localSheetId="51">#REF!</definedName>
    <definedName name="BIREKAP_1" localSheetId="26">#REF!</definedName>
    <definedName name="BIREKAP_1" localSheetId="28">#REF!</definedName>
    <definedName name="BIREKAP_1" localSheetId="37">#REF!</definedName>
    <definedName name="BIREKAP_1" localSheetId="55">#REF!</definedName>
    <definedName name="BIREKAP_1">#REF!</definedName>
    <definedName name="BISUBPERK" localSheetId="51">#REF!</definedName>
    <definedName name="BISUBPERK" localSheetId="26">#REF!</definedName>
    <definedName name="BISUBPERK" localSheetId="28">#REF!</definedName>
    <definedName name="BISUBPERK" localSheetId="37">#REF!</definedName>
    <definedName name="BISUBPERK" localSheetId="55">#REF!</definedName>
    <definedName name="BISUBPERK">#REF!</definedName>
    <definedName name="BISUBPERK_1" localSheetId="51">#REF!</definedName>
    <definedName name="BISUBPERK_1" localSheetId="26">#REF!</definedName>
    <definedName name="BISUBPERK_1" localSheetId="28">#REF!</definedName>
    <definedName name="BISUBPERK_1" localSheetId="37">#REF!</definedName>
    <definedName name="BISUBPERK_1" localSheetId="55">#REF!</definedName>
    <definedName name="BISUBPERK_1">#REF!</definedName>
    <definedName name="BK" localSheetId="21">'[111]Buku Kas'!$A$7:$I$260</definedName>
    <definedName name="BK" localSheetId="23">'[111]Buku Kas'!$A$7:$I$260</definedName>
    <definedName name="BK" localSheetId="26">'[111]Buku Kas'!$A$7:$I$260</definedName>
    <definedName name="BK" localSheetId="28">'[111]Buku Kas'!$A$7:$I$260</definedName>
    <definedName name="BK" localSheetId="34">'[111]Buku Kas'!$A$7:$I$260</definedName>
    <definedName name="BK" localSheetId="37">'[111]Buku Kas'!$A$7:$I$260</definedName>
    <definedName name="BK">'[112]Buku Kas'!$A$7:$I$260</definedName>
    <definedName name="BK.1" localSheetId="21">#REF!</definedName>
    <definedName name="BK.1" localSheetId="51">#REF!</definedName>
    <definedName name="BK.1" localSheetId="9">#REF!</definedName>
    <definedName name="BK.1" localSheetId="23">#REF!</definedName>
    <definedName name="BK.1" localSheetId="11">#REF!</definedName>
    <definedName name="BK.1" localSheetId="26">#REF!</definedName>
    <definedName name="BK.1" localSheetId="3">#REF!</definedName>
    <definedName name="BK.1" localSheetId="28">#REF!</definedName>
    <definedName name="BK.1" localSheetId="57">#REF!</definedName>
    <definedName name="BK.1" localSheetId="34">#REF!</definedName>
    <definedName name="BK.1" localSheetId="37">#REF!</definedName>
    <definedName name="BK.1" localSheetId="6">#REF!</definedName>
    <definedName name="BK.1" localSheetId="56">#REF!</definedName>
    <definedName name="BK.1" localSheetId="7">#REF!</definedName>
    <definedName name="BK.1" localSheetId="55">#REF!</definedName>
    <definedName name="BK.1" localSheetId="15">#REF!</definedName>
    <definedName name="BK.1" localSheetId="14">#REF!</definedName>
    <definedName name="BK.1" localSheetId="16">#REF!</definedName>
    <definedName name="BK.1">#REF!</definedName>
    <definedName name="BKK" localSheetId="21">#REF!</definedName>
    <definedName name="BKK" localSheetId="13">#REF!</definedName>
    <definedName name="BKK" localSheetId="51">#REF!</definedName>
    <definedName name="BKK" localSheetId="9">#REF!</definedName>
    <definedName name="BKK" localSheetId="23">#REF!</definedName>
    <definedName name="BKK" localSheetId="11">#REF!</definedName>
    <definedName name="BKK" localSheetId="10">#REF!</definedName>
    <definedName name="BKK" localSheetId="1">#REF!</definedName>
    <definedName name="BKK" localSheetId="26">#REF!</definedName>
    <definedName name="BKK" localSheetId="0">#REF!</definedName>
    <definedName name="BKK" localSheetId="3">#REF!</definedName>
    <definedName name="BKK" localSheetId="28">#REF!</definedName>
    <definedName name="BKK" localSheetId="50">#REF!</definedName>
    <definedName name="BKK" localSheetId="57">#REF!</definedName>
    <definedName name="BKK" localSheetId="34">#REF!</definedName>
    <definedName name="BKK" localSheetId="37">#REF!</definedName>
    <definedName name="BKK" localSheetId="6">#REF!</definedName>
    <definedName name="BKK" localSheetId="56">#REF!</definedName>
    <definedName name="BKK" localSheetId="7">#REF!</definedName>
    <definedName name="BKK" localSheetId="8">#REF!</definedName>
    <definedName name="BKK" localSheetId="55">#REF!</definedName>
    <definedName name="BKK" localSheetId="15">#REF!</definedName>
    <definedName name="BKK" localSheetId="14">#REF!</definedName>
    <definedName name="BKK" localSheetId="16">#REF!</definedName>
    <definedName name="BKK" localSheetId="12">#REF!</definedName>
    <definedName name="BKK" localSheetId="42">#REF!</definedName>
    <definedName name="BKK">#REF!</definedName>
    <definedName name="BKM" localSheetId="21">#REF!</definedName>
    <definedName name="BKM" localSheetId="13">#REF!</definedName>
    <definedName name="BKM" localSheetId="51">#REF!</definedName>
    <definedName name="BKM" localSheetId="9">#REF!</definedName>
    <definedName name="BKM" localSheetId="23">#REF!</definedName>
    <definedName name="BKM" localSheetId="11">#REF!</definedName>
    <definedName name="BKM" localSheetId="10">#REF!</definedName>
    <definedName name="BKM" localSheetId="1">#REF!</definedName>
    <definedName name="BKM" localSheetId="26">#REF!</definedName>
    <definedName name="BKM" localSheetId="0">#REF!</definedName>
    <definedName name="BKM" localSheetId="3">#REF!</definedName>
    <definedName name="BKM" localSheetId="28">#REF!</definedName>
    <definedName name="BKM" localSheetId="50">#REF!</definedName>
    <definedName name="BKM" localSheetId="57">#REF!</definedName>
    <definedName name="BKM" localSheetId="34">#REF!</definedName>
    <definedName name="BKM" localSheetId="37">#REF!</definedName>
    <definedName name="BKM" localSheetId="6">#REF!</definedName>
    <definedName name="BKM" localSheetId="56">#REF!</definedName>
    <definedName name="BKM" localSheetId="7">#REF!</definedName>
    <definedName name="BKM" localSheetId="55">#REF!</definedName>
    <definedName name="BKM" localSheetId="15">#REF!</definedName>
    <definedName name="BKM" localSheetId="14">#REF!</definedName>
    <definedName name="BKM" localSheetId="16">#REF!</definedName>
    <definedName name="BKM" localSheetId="12">#REF!</definedName>
    <definedName name="BKM" localSheetId="42">#REF!</definedName>
    <definedName name="BKM">#REF!</definedName>
    <definedName name="BKU" localSheetId="21">#REF!</definedName>
    <definedName name="BKU" localSheetId="13">#REF!</definedName>
    <definedName name="BKU" localSheetId="51">#REF!</definedName>
    <definedName name="BKU" localSheetId="9">#REF!</definedName>
    <definedName name="BKU" localSheetId="23">#REF!</definedName>
    <definedName name="BKU" localSheetId="11">#REF!</definedName>
    <definedName name="BKU" localSheetId="10">#REF!</definedName>
    <definedName name="BKU" localSheetId="1">#REF!</definedName>
    <definedName name="BKU" localSheetId="26">#REF!</definedName>
    <definedName name="BKU" localSheetId="0">#REF!</definedName>
    <definedName name="BKU" localSheetId="3">#REF!</definedName>
    <definedName name="BKU" localSheetId="28">#REF!</definedName>
    <definedName name="BKU" localSheetId="50">#REF!</definedName>
    <definedName name="BKU" localSheetId="57">#REF!</definedName>
    <definedName name="BKU" localSheetId="34">#REF!</definedName>
    <definedName name="BKU" localSheetId="37">#REF!</definedName>
    <definedName name="BKU" localSheetId="6">#REF!</definedName>
    <definedName name="BKU" localSheetId="56">#REF!</definedName>
    <definedName name="BKU" localSheetId="7">#REF!</definedName>
    <definedName name="BKU" localSheetId="55">#REF!</definedName>
    <definedName name="BKU" localSheetId="15">#REF!</definedName>
    <definedName name="BKU" localSheetId="14">#REF!</definedName>
    <definedName name="BKU" localSheetId="16">#REF!</definedName>
    <definedName name="BKU" localSheetId="12">#REF!</definedName>
    <definedName name="BKU" localSheetId="42">#REF!</definedName>
    <definedName name="BKU">#REF!</definedName>
    <definedName name="Bl">[113]Index!$B$9</definedName>
    <definedName name="BLK" localSheetId="9">'[114]Mon Upah+Alat+Material'!$B$7:$P$391</definedName>
    <definedName name="BLK">'[114]Mon Upah+Alat+Material'!$B$7:$P$391</definedName>
    <definedName name="BLL">#N/A</definedName>
    <definedName name="BLN" localSheetId="21">#REF!</definedName>
    <definedName name="BLN" localSheetId="13">#REF!</definedName>
    <definedName name="BLN" localSheetId="51">#REF!</definedName>
    <definedName name="BLN" localSheetId="9">[1]okt!#REF!</definedName>
    <definedName name="BLN" localSheetId="23">#REF!</definedName>
    <definedName name="BLN" localSheetId="11">#REF!</definedName>
    <definedName name="BLN" localSheetId="10">#REF!</definedName>
    <definedName name="BLN" localSheetId="1">#REF!</definedName>
    <definedName name="BLN" localSheetId="26">#REF!</definedName>
    <definedName name="BLN" localSheetId="0">#REF!</definedName>
    <definedName name="BLN" localSheetId="3">#REF!</definedName>
    <definedName name="BLN" localSheetId="28">#REF!</definedName>
    <definedName name="BLN" localSheetId="50">#REF!</definedName>
    <definedName name="BLN" localSheetId="57">#REF!</definedName>
    <definedName name="BLN" localSheetId="34">#REF!</definedName>
    <definedName name="BLN" localSheetId="37">#REF!</definedName>
    <definedName name="BLN" localSheetId="5">#REF!</definedName>
    <definedName name="BLN" localSheetId="6">#REF!</definedName>
    <definedName name="BLN" localSheetId="56">#REF!</definedName>
    <definedName name="BLN" localSheetId="7">#REF!</definedName>
    <definedName name="BLN" localSheetId="8">#REF!</definedName>
    <definedName name="BLN" localSheetId="55">#REF!</definedName>
    <definedName name="BLN" localSheetId="4">#REF!</definedName>
    <definedName name="BLN" localSheetId="15">#REF!</definedName>
    <definedName name="BLN" localSheetId="14">#REF!</definedName>
    <definedName name="BLN" localSheetId="16">#REF!</definedName>
    <definedName name="BLN" localSheetId="12">#REF!</definedName>
    <definedName name="BLN" localSheetId="42">#REF!</definedName>
    <definedName name="BLN">#REF!</definedName>
    <definedName name="Bm">[113]Index!$B$10</definedName>
    <definedName name="Bn">[113]Index!$B$11</definedName>
    <definedName name="bngxgjjx" localSheetId="21">#REF!</definedName>
    <definedName name="bngxgjjx" localSheetId="13">#REF!</definedName>
    <definedName name="bngxgjjx" localSheetId="51">#REF!</definedName>
    <definedName name="bngxgjjx" localSheetId="9">#REF!</definedName>
    <definedName name="bngxgjjx" localSheetId="23">#REF!</definedName>
    <definedName name="bngxgjjx" localSheetId="11">#REF!</definedName>
    <definedName name="bngxgjjx" localSheetId="10">#REF!</definedName>
    <definedName name="bngxgjjx" localSheetId="1">#REF!</definedName>
    <definedName name="bngxgjjx" localSheetId="26">#REF!</definedName>
    <definedName name="bngxgjjx" localSheetId="0">#REF!</definedName>
    <definedName name="bngxgjjx" localSheetId="3">#REF!</definedName>
    <definedName name="bngxgjjx" localSheetId="28">#REF!</definedName>
    <definedName name="bngxgjjx" localSheetId="50">#REF!</definedName>
    <definedName name="bngxgjjx" localSheetId="57">#REF!</definedName>
    <definedName name="bngxgjjx" localSheetId="34">#REF!</definedName>
    <definedName name="bngxgjjx" localSheetId="37">#REF!</definedName>
    <definedName name="bngxgjjx" localSheetId="5">#REF!</definedName>
    <definedName name="bngxgjjx" localSheetId="6">#REF!</definedName>
    <definedName name="bngxgjjx" localSheetId="56">#REF!</definedName>
    <definedName name="bngxgjjx" localSheetId="7">#REF!</definedName>
    <definedName name="bngxgjjx" localSheetId="8">#REF!</definedName>
    <definedName name="bngxgjjx" localSheetId="55">#REF!</definedName>
    <definedName name="bngxgjjx" localSheetId="4">#REF!</definedName>
    <definedName name="bngxgjjx" localSheetId="15">#REF!</definedName>
    <definedName name="bngxgjjx" localSheetId="14">#REF!</definedName>
    <definedName name="bngxgjjx" localSheetId="16">#REF!</definedName>
    <definedName name="bngxgjjx" localSheetId="12">#REF!</definedName>
    <definedName name="bngxgjjx" localSheetId="42">#REF!</definedName>
    <definedName name="bngxgjjx">#REF!</definedName>
    <definedName name="Bo">[113]Index!$B$12</definedName>
    <definedName name="bok" localSheetId="21">#REF!</definedName>
    <definedName name="bok" localSheetId="13">#REF!</definedName>
    <definedName name="bok" localSheetId="51">#REF!</definedName>
    <definedName name="bok" localSheetId="9">#REF!</definedName>
    <definedName name="bok" localSheetId="23">#REF!</definedName>
    <definedName name="bok" localSheetId="11">#REF!</definedName>
    <definedName name="bok" localSheetId="10">#REF!</definedName>
    <definedName name="bok" localSheetId="1">#REF!</definedName>
    <definedName name="bok" localSheetId="26">#REF!</definedName>
    <definedName name="bok" localSheetId="0">#REF!</definedName>
    <definedName name="bok" localSheetId="3">#REF!</definedName>
    <definedName name="bok" localSheetId="28">#REF!</definedName>
    <definedName name="bok" localSheetId="50">#REF!</definedName>
    <definedName name="bok" localSheetId="57">#REF!</definedName>
    <definedName name="bok" localSheetId="34">#REF!</definedName>
    <definedName name="bok" localSheetId="37">#REF!</definedName>
    <definedName name="bok" localSheetId="5">#REF!</definedName>
    <definedName name="bok" localSheetId="6">#REF!</definedName>
    <definedName name="bok" localSheetId="56">#REF!</definedName>
    <definedName name="bok" localSheetId="7">#REF!</definedName>
    <definedName name="bok" localSheetId="8">#REF!</definedName>
    <definedName name="bok" localSheetId="55">#REF!</definedName>
    <definedName name="bok" localSheetId="4">#REF!</definedName>
    <definedName name="bok" localSheetId="15">#REF!</definedName>
    <definedName name="bok" localSheetId="14">#REF!</definedName>
    <definedName name="bok" localSheetId="16">#REF!</definedName>
    <definedName name="bok" localSheetId="12">#REF!</definedName>
    <definedName name="bok" localSheetId="42">#REF!</definedName>
    <definedName name="bok">#REF!</definedName>
    <definedName name="BOR" localSheetId="51">#REF!</definedName>
    <definedName name="BOR" localSheetId="26">#REF!</definedName>
    <definedName name="BOR" localSheetId="28">#REF!</definedName>
    <definedName name="BOR" localSheetId="37">#REF!</definedName>
    <definedName name="BOR" localSheetId="55">#REF!</definedName>
    <definedName name="BOR">#REF!</definedName>
    <definedName name="BORA" localSheetId="51">#REF!</definedName>
    <definedName name="BORA" localSheetId="26">#REF!</definedName>
    <definedName name="BORA" localSheetId="28">#REF!</definedName>
    <definedName name="BORA" localSheetId="37">#REF!</definedName>
    <definedName name="BORA" localSheetId="55">#REF!</definedName>
    <definedName name="BORA">#REF!</definedName>
    <definedName name="BORDER" localSheetId="51">#REF!</definedName>
    <definedName name="BORDER" localSheetId="26">#REF!</definedName>
    <definedName name="BORDER" localSheetId="28">#REF!</definedName>
    <definedName name="BORDER" localSheetId="37">#REF!</definedName>
    <definedName name="BORDER" localSheetId="55">#REF!</definedName>
    <definedName name="BORDER">#REF!</definedName>
    <definedName name="BOTOL" localSheetId="21">#REF!</definedName>
    <definedName name="BOTOL" localSheetId="51">#REF!</definedName>
    <definedName name="BOTOL" localSheetId="23">#REF!</definedName>
    <definedName name="BOTOL" localSheetId="11">#REF!</definedName>
    <definedName name="BOTOL" localSheetId="26">#REF!</definedName>
    <definedName name="BOTOL" localSheetId="28">#REF!</definedName>
    <definedName name="BOTOL" localSheetId="57">#REF!</definedName>
    <definedName name="BOTOL" localSheetId="34">#REF!</definedName>
    <definedName name="BOTOL" localSheetId="37">#REF!</definedName>
    <definedName name="BOTOL" localSheetId="56">#REF!</definedName>
    <definedName name="BOTOL" localSheetId="55">#REF!</definedName>
    <definedName name="BOTOL" localSheetId="15">#REF!</definedName>
    <definedName name="BOTOL" localSheetId="14">#REF!</definedName>
    <definedName name="BOTOL" localSheetId="16">#REF!</definedName>
    <definedName name="BOTOL">#REF!</definedName>
    <definedName name="BRAND">[115]BRAND!$A$3:$B$7</definedName>
    <definedName name="brc" localSheetId="21">#REF!</definedName>
    <definedName name="brc" localSheetId="51">#REF!</definedName>
    <definedName name="brc" localSheetId="23">#REF!</definedName>
    <definedName name="brc" localSheetId="11">#REF!</definedName>
    <definedName name="brc" localSheetId="26">#REF!</definedName>
    <definedName name="brc" localSheetId="28">#REF!</definedName>
    <definedName name="brc" localSheetId="57">#REF!</definedName>
    <definedName name="brc" localSheetId="34">#REF!</definedName>
    <definedName name="brc" localSheetId="37">#REF!</definedName>
    <definedName name="brc" localSheetId="56">#REF!</definedName>
    <definedName name="brc" localSheetId="55">#REF!</definedName>
    <definedName name="brc" localSheetId="15">#REF!</definedName>
    <definedName name="brc" localSheetId="14">#REF!</definedName>
    <definedName name="brc" localSheetId="16">#REF!</definedName>
    <definedName name="brc">#REF!</definedName>
    <definedName name="BREAKDOWN" localSheetId="21">#REF!</definedName>
    <definedName name="BREAKDOWN" localSheetId="51">#REF!</definedName>
    <definedName name="BREAKDOWN" localSheetId="23">#REF!</definedName>
    <definedName name="BREAKDOWN" localSheetId="11">#REF!</definedName>
    <definedName name="BREAKDOWN" localSheetId="26">#REF!</definedName>
    <definedName name="BREAKDOWN" localSheetId="28">#REF!</definedName>
    <definedName name="BREAKDOWN" localSheetId="57">#REF!</definedName>
    <definedName name="BREAKDOWN" localSheetId="34">#REF!</definedName>
    <definedName name="BREAKDOWN" localSheetId="37">#REF!</definedName>
    <definedName name="BREAKDOWN" localSheetId="56">#REF!</definedName>
    <definedName name="BREAKDOWN" localSheetId="55">#REF!</definedName>
    <definedName name="BREAKDOWN" localSheetId="15">#REF!</definedName>
    <definedName name="BREAKDOWN" localSheetId="14">#REF!</definedName>
    <definedName name="BREAKDOWN" localSheetId="16">#REF!</definedName>
    <definedName name="BREAKDOWN">#REF!</definedName>
    <definedName name="BRI" localSheetId="51">#REF!</definedName>
    <definedName name="BRI" localSheetId="26">#REF!</definedName>
    <definedName name="BRI" localSheetId="28">#REF!</definedName>
    <definedName name="BRI" localSheetId="37">#REF!</definedName>
    <definedName name="BRI" localSheetId="55">#REF!</definedName>
    <definedName name="BRI">#REF!</definedName>
    <definedName name="brs">[116]tunj.!$A$8:$E$13</definedName>
    <definedName name="bsbtn" localSheetId="21">#REF!</definedName>
    <definedName name="bsbtn" localSheetId="51">#REF!</definedName>
    <definedName name="bsbtn" localSheetId="23">#REF!</definedName>
    <definedName name="bsbtn" localSheetId="11">#REF!</definedName>
    <definedName name="bsbtn" localSheetId="26">#REF!</definedName>
    <definedName name="bsbtn" localSheetId="28">#REF!</definedName>
    <definedName name="bsbtn" localSheetId="57">#REF!</definedName>
    <definedName name="bsbtn" localSheetId="34">#REF!</definedName>
    <definedName name="bsbtn" localSheetId="37">#REF!</definedName>
    <definedName name="bsbtn" localSheetId="56">#REF!</definedName>
    <definedName name="bsbtn" localSheetId="55">#REF!</definedName>
    <definedName name="bsbtn" localSheetId="15">#REF!</definedName>
    <definedName name="bsbtn" localSheetId="14">#REF!</definedName>
    <definedName name="bsbtn" localSheetId="16">#REF!</definedName>
    <definedName name="bsbtn">#REF!</definedName>
    <definedName name="bsbtn_1" localSheetId="21">[82]HB!#REF!</definedName>
    <definedName name="bsbtn_1" localSheetId="51">[82]HB!#REF!</definedName>
    <definedName name="bsbtn_1" localSheetId="23">[82]HB!#REF!</definedName>
    <definedName name="bsbtn_1" localSheetId="11">[82]HB!#REF!</definedName>
    <definedName name="bsbtn_1" localSheetId="26">[82]HB!#REF!</definedName>
    <definedName name="bsbtn_1" localSheetId="28">[82]HB!#REF!</definedName>
    <definedName name="bsbtn_1" localSheetId="57">[82]HB!#REF!</definedName>
    <definedName name="bsbtn_1" localSheetId="34">[82]HB!#REF!</definedName>
    <definedName name="bsbtn_1" localSheetId="37">[82]HB!#REF!</definedName>
    <definedName name="bsbtn_1" localSheetId="56">[82]HB!#REF!</definedName>
    <definedName name="bsbtn_1" localSheetId="55">[82]HB!#REF!</definedName>
    <definedName name="bsbtn_1" localSheetId="15">[82]HB!#REF!</definedName>
    <definedName name="bsbtn_1" localSheetId="14">[82]HB!#REF!</definedName>
    <definedName name="bsbtn_1" localSheetId="16">[82]HB!#REF!</definedName>
    <definedName name="bsbtn_1">[82]HB!#REF!</definedName>
    <definedName name="bsbtn10" localSheetId="21">#REF!</definedName>
    <definedName name="bsbtn10" localSheetId="51">#REF!</definedName>
    <definedName name="bsbtn10" localSheetId="23">#REF!</definedName>
    <definedName name="bsbtn10" localSheetId="11">#REF!</definedName>
    <definedName name="bsbtn10" localSheetId="26">#REF!</definedName>
    <definedName name="bsbtn10" localSheetId="28">#REF!</definedName>
    <definedName name="bsbtn10" localSheetId="57">#REF!</definedName>
    <definedName name="bsbtn10" localSheetId="34">#REF!</definedName>
    <definedName name="bsbtn10" localSheetId="37">#REF!</definedName>
    <definedName name="bsbtn10" localSheetId="56">#REF!</definedName>
    <definedName name="bsbtn10" localSheetId="55">#REF!</definedName>
    <definedName name="bsbtn10" localSheetId="15">#REF!</definedName>
    <definedName name="bsbtn10" localSheetId="14">#REF!</definedName>
    <definedName name="bsbtn10" localSheetId="16">#REF!</definedName>
    <definedName name="bsbtn10">#REF!</definedName>
    <definedName name="bsbtn12" localSheetId="21">#REF!</definedName>
    <definedName name="bsbtn12" localSheetId="51">#REF!</definedName>
    <definedName name="bsbtn12" localSheetId="23">#REF!</definedName>
    <definedName name="bsbtn12" localSheetId="11">#REF!</definedName>
    <definedName name="bsbtn12" localSheetId="26">#REF!</definedName>
    <definedName name="bsbtn12" localSheetId="28">#REF!</definedName>
    <definedName name="bsbtn12" localSheetId="57">#REF!</definedName>
    <definedName name="bsbtn12" localSheetId="34">#REF!</definedName>
    <definedName name="bsbtn12" localSheetId="37">#REF!</definedName>
    <definedName name="bsbtn12" localSheetId="56">#REF!</definedName>
    <definedName name="bsbtn12" localSheetId="55">#REF!</definedName>
    <definedName name="bsbtn12" localSheetId="15">#REF!</definedName>
    <definedName name="bsbtn12" localSheetId="14">#REF!</definedName>
    <definedName name="bsbtn12" localSheetId="16">#REF!</definedName>
    <definedName name="bsbtn12">#REF!</definedName>
    <definedName name="bsbtn13" localSheetId="21">#REF!</definedName>
    <definedName name="bsbtn13" localSheetId="51">#REF!</definedName>
    <definedName name="bsbtn13" localSheetId="23">#REF!</definedName>
    <definedName name="bsbtn13" localSheetId="11">#REF!</definedName>
    <definedName name="bsbtn13" localSheetId="26">#REF!</definedName>
    <definedName name="bsbtn13" localSheetId="28">#REF!</definedName>
    <definedName name="bsbtn13" localSheetId="57">#REF!</definedName>
    <definedName name="bsbtn13" localSheetId="34">#REF!</definedName>
    <definedName name="bsbtn13" localSheetId="37">#REF!</definedName>
    <definedName name="bsbtn13" localSheetId="56">#REF!</definedName>
    <definedName name="bsbtn13" localSheetId="55">#REF!</definedName>
    <definedName name="bsbtn13" localSheetId="15">#REF!</definedName>
    <definedName name="bsbtn13" localSheetId="14">#REF!</definedName>
    <definedName name="bsbtn13" localSheetId="16">#REF!</definedName>
    <definedName name="bsbtn13">#REF!</definedName>
    <definedName name="bsbtn16" localSheetId="21">#REF!</definedName>
    <definedName name="bsbtn16" localSheetId="51">#REF!</definedName>
    <definedName name="bsbtn16" localSheetId="23">#REF!</definedName>
    <definedName name="bsbtn16" localSheetId="11">#REF!</definedName>
    <definedName name="bsbtn16" localSheetId="26">#REF!</definedName>
    <definedName name="bsbtn16" localSheetId="28">#REF!</definedName>
    <definedName name="bsbtn16" localSheetId="57">#REF!</definedName>
    <definedName name="bsbtn16" localSheetId="34">#REF!</definedName>
    <definedName name="bsbtn16" localSheetId="37">#REF!</definedName>
    <definedName name="bsbtn16" localSheetId="56">#REF!</definedName>
    <definedName name="bsbtn16" localSheetId="55">#REF!</definedName>
    <definedName name="bsbtn16" localSheetId="15">#REF!</definedName>
    <definedName name="bsbtn16" localSheetId="14">#REF!</definedName>
    <definedName name="bsbtn16" localSheetId="16">#REF!</definedName>
    <definedName name="bsbtn16">#REF!</definedName>
    <definedName name="bsbtn19" localSheetId="21">#REF!</definedName>
    <definedName name="bsbtn19" localSheetId="51">#REF!</definedName>
    <definedName name="bsbtn19" localSheetId="23">#REF!</definedName>
    <definedName name="bsbtn19" localSheetId="11">#REF!</definedName>
    <definedName name="bsbtn19" localSheetId="26">#REF!</definedName>
    <definedName name="bsbtn19" localSheetId="28">#REF!</definedName>
    <definedName name="bsbtn19" localSheetId="57">#REF!</definedName>
    <definedName name="bsbtn19" localSheetId="34">#REF!</definedName>
    <definedName name="bsbtn19" localSheetId="37">#REF!</definedName>
    <definedName name="bsbtn19" localSheetId="56">#REF!</definedName>
    <definedName name="bsbtn19" localSheetId="55">#REF!</definedName>
    <definedName name="bsbtn19" localSheetId="15">#REF!</definedName>
    <definedName name="bsbtn19" localSheetId="14">#REF!</definedName>
    <definedName name="bsbtn19" localSheetId="16">#REF!</definedName>
    <definedName name="bsbtn19">#REF!</definedName>
    <definedName name="bsbtn22" localSheetId="21">#REF!</definedName>
    <definedName name="bsbtn22" localSheetId="51">#REF!</definedName>
    <definedName name="bsbtn22" localSheetId="23">#REF!</definedName>
    <definedName name="bsbtn22" localSheetId="11">#REF!</definedName>
    <definedName name="bsbtn22" localSheetId="26">#REF!</definedName>
    <definedName name="bsbtn22" localSheetId="28">#REF!</definedName>
    <definedName name="bsbtn22" localSheetId="57">#REF!</definedName>
    <definedName name="bsbtn22" localSheetId="34">#REF!</definedName>
    <definedName name="bsbtn22" localSheetId="37">#REF!</definedName>
    <definedName name="bsbtn22" localSheetId="56">#REF!</definedName>
    <definedName name="bsbtn22" localSheetId="55">#REF!</definedName>
    <definedName name="bsbtn22" localSheetId="15">#REF!</definedName>
    <definedName name="bsbtn22" localSheetId="14">#REF!</definedName>
    <definedName name="bsbtn22" localSheetId="16">#REF!</definedName>
    <definedName name="bsbtn22">#REF!</definedName>
    <definedName name="bsc" localSheetId="21">#REF!</definedName>
    <definedName name="bsc" localSheetId="51">#REF!</definedName>
    <definedName name="bsc" localSheetId="23">#REF!</definedName>
    <definedName name="bsc" localSheetId="11">#REF!</definedName>
    <definedName name="bsc" localSheetId="26">#REF!</definedName>
    <definedName name="bsc" localSheetId="28">#REF!</definedName>
    <definedName name="bsc" localSheetId="57">#REF!</definedName>
    <definedName name="bsc" localSheetId="34">#REF!</definedName>
    <definedName name="bsc" localSheetId="37">#REF!</definedName>
    <definedName name="bsc" localSheetId="56">#REF!</definedName>
    <definedName name="bsc" localSheetId="55">#REF!</definedName>
    <definedName name="bsc" localSheetId="15">#REF!</definedName>
    <definedName name="bsc" localSheetId="14">#REF!</definedName>
    <definedName name="bsc" localSheetId="16">#REF!</definedName>
    <definedName name="bsc">#REF!</definedName>
    <definedName name="bsplat" localSheetId="21">#REF!</definedName>
    <definedName name="bsplat" localSheetId="51">#REF!</definedName>
    <definedName name="bsplat" localSheetId="23">#REF!</definedName>
    <definedName name="bsplat" localSheetId="11">#REF!</definedName>
    <definedName name="bsplat" localSheetId="26">#REF!</definedName>
    <definedName name="bsplat" localSheetId="28">#REF!</definedName>
    <definedName name="bsplat" localSheetId="57">#REF!</definedName>
    <definedName name="bsplat" localSheetId="34">#REF!</definedName>
    <definedName name="bsplat" localSheetId="37">#REF!</definedName>
    <definedName name="bsplat" localSheetId="56">#REF!</definedName>
    <definedName name="bsplat" localSheetId="55">#REF!</definedName>
    <definedName name="bsplat" localSheetId="15">#REF!</definedName>
    <definedName name="bsplat" localSheetId="14">#REF!</definedName>
    <definedName name="bsplat" localSheetId="16">#REF!</definedName>
    <definedName name="bsplat">#REF!</definedName>
    <definedName name="bssiku" localSheetId="21">#REF!</definedName>
    <definedName name="bssiku" localSheetId="51">#REF!</definedName>
    <definedName name="bssiku" localSheetId="23">#REF!</definedName>
    <definedName name="bssiku" localSheetId="11">#REF!</definedName>
    <definedName name="bssiku" localSheetId="26">#REF!</definedName>
    <definedName name="bssiku" localSheetId="28">#REF!</definedName>
    <definedName name="bssiku" localSheetId="57">#REF!</definedName>
    <definedName name="bssiku" localSheetId="34">#REF!</definedName>
    <definedName name="bssiku" localSheetId="37">#REF!</definedName>
    <definedName name="bssiku" localSheetId="56">#REF!</definedName>
    <definedName name="bssiku" localSheetId="55">#REF!</definedName>
    <definedName name="bssiku" localSheetId="15">#REF!</definedName>
    <definedName name="bssiku" localSheetId="14">#REF!</definedName>
    <definedName name="bssiku" localSheetId="16">#REF!</definedName>
    <definedName name="bssiku">#REF!</definedName>
    <definedName name="bswf" localSheetId="21">#REF!</definedName>
    <definedName name="bswf" localSheetId="51">#REF!</definedName>
    <definedName name="bswf" localSheetId="23">#REF!</definedName>
    <definedName name="bswf" localSheetId="11">#REF!</definedName>
    <definedName name="bswf" localSheetId="26">#REF!</definedName>
    <definedName name="bswf" localSheetId="28">#REF!</definedName>
    <definedName name="bswf" localSheetId="57">#REF!</definedName>
    <definedName name="bswf" localSheetId="34">#REF!</definedName>
    <definedName name="bswf" localSheetId="37">#REF!</definedName>
    <definedName name="bswf" localSheetId="56">#REF!</definedName>
    <definedName name="bswf" localSheetId="55">#REF!</definedName>
    <definedName name="bswf" localSheetId="15">#REF!</definedName>
    <definedName name="bswf" localSheetId="14">#REF!</definedName>
    <definedName name="bswf" localSheetId="16">#REF!</definedName>
    <definedName name="bswf">#REF!</definedName>
    <definedName name="bswf150" localSheetId="21">#REF!</definedName>
    <definedName name="bswf150" localSheetId="51">#REF!</definedName>
    <definedName name="bswf150" localSheetId="23">#REF!</definedName>
    <definedName name="bswf150" localSheetId="11">#REF!</definedName>
    <definedName name="bswf150" localSheetId="26">#REF!</definedName>
    <definedName name="bswf150" localSheetId="28">#REF!</definedName>
    <definedName name="bswf150" localSheetId="57">#REF!</definedName>
    <definedName name="bswf150" localSheetId="34">#REF!</definedName>
    <definedName name="bswf150" localSheetId="37">#REF!</definedName>
    <definedName name="bswf150" localSheetId="56">#REF!</definedName>
    <definedName name="bswf150" localSheetId="55">#REF!</definedName>
    <definedName name="bswf150" localSheetId="15">#REF!</definedName>
    <definedName name="bswf150" localSheetId="14">#REF!</definedName>
    <definedName name="bswf150" localSheetId="16">#REF!</definedName>
    <definedName name="bswf150">#REF!</definedName>
    <definedName name="bswip" localSheetId="51">#REF!</definedName>
    <definedName name="bswip" localSheetId="26">#REF!</definedName>
    <definedName name="bswip" localSheetId="28">#REF!</definedName>
    <definedName name="bswip" localSheetId="37">#REF!</definedName>
    <definedName name="bswip" localSheetId="55">#REF!</definedName>
    <definedName name="bswip">#REF!</definedName>
    <definedName name="BT" localSheetId="21">[117]TB!$A$9:$B$12</definedName>
    <definedName name="BT" localSheetId="9">[118]TB!$A$9:$B$12</definedName>
    <definedName name="BT" localSheetId="23">[117]TB!$A$9:$B$12</definedName>
    <definedName name="BT" localSheetId="10">[119]TB!$A$9:$B$12</definedName>
    <definedName name="BT" localSheetId="1">[119]TB!$A$9:$B$12</definedName>
    <definedName name="BT" localSheetId="26">[117]TB!$A$9:$B$12</definedName>
    <definedName name="BT" localSheetId="0">[120]TB!$A$9:$B$12</definedName>
    <definedName name="BT" localSheetId="3">[121]TB!$A$9:$B$12</definedName>
    <definedName name="BT" localSheetId="28">[117]TB!$A$9:$B$12</definedName>
    <definedName name="BT" localSheetId="34">[117]TB!$A$9:$B$12</definedName>
    <definedName name="BT" localSheetId="37">[117]TB!$A$9:$B$12</definedName>
    <definedName name="BT" localSheetId="6">[122]TB!$A$9:$B$12</definedName>
    <definedName name="BT" localSheetId="56">[121]TB!$A$9:$B$12</definedName>
    <definedName name="BT" localSheetId="7">[121]TB!$A$9:$B$12</definedName>
    <definedName name="BT" localSheetId="55">[123]TB!$A$9:$B$12</definedName>
    <definedName name="BT">[123]TB!$A$9:$B$12</definedName>
    <definedName name="btblh" localSheetId="21">#REF!</definedName>
    <definedName name="btblh" localSheetId="51">#REF!</definedName>
    <definedName name="btblh" localSheetId="23">#REF!</definedName>
    <definedName name="btblh" localSheetId="11">#REF!</definedName>
    <definedName name="btblh" localSheetId="26">#REF!</definedName>
    <definedName name="btblh" localSheetId="28">#REF!</definedName>
    <definedName name="btblh" localSheetId="57">#REF!</definedName>
    <definedName name="btblh" localSheetId="34">#REF!</definedName>
    <definedName name="btblh" localSheetId="37">#REF!</definedName>
    <definedName name="btblh" localSheetId="56">#REF!</definedName>
    <definedName name="btblh" localSheetId="55">#REF!</definedName>
    <definedName name="btblh" localSheetId="15">#REF!</definedName>
    <definedName name="btblh" localSheetId="14">#REF!</definedName>
    <definedName name="btblh" localSheetId="16">#REF!</definedName>
    <definedName name="btblh">#REF!</definedName>
    <definedName name="btblh_1" localSheetId="21">[82]HB!#REF!</definedName>
    <definedName name="btblh_1" localSheetId="51">[82]HB!#REF!</definedName>
    <definedName name="btblh_1" localSheetId="23">[82]HB!#REF!</definedName>
    <definedName name="btblh_1" localSheetId="11">[82]HB!#REF!</definedName>
    <definedName name="btblh_1" localSheetId="26">[82]HB!#REF!</definedName>
    <definedName name="btblh_1" localSheetId="28">[82]HB!#REF!</definedName>
    <definedName name="btblh_1" localSheetId="57">[82]HB!#REF!</definedName>
    <definedName name="btblh_1" localSheetId="34">[82]HB!#REF!</definedName>
    <definedName name="btblh_1" localSheetId="37">[82]HB!#REF!</definedName>
    <definedName name="btblh_1" localSheetId="56">[82]HB!#REF!</definedName>
    <definedName name="btblh_1" localSheetId="55">[82]HB!#REF!</definedName>
    <definedName name="btblh_1" localSheetId="15">[82]HB!#REF!</definedName>
    <definedName name="btblh_1" localSheetId="14">[82]HB!#REF!</definedName>
    <definedName name="btblh_1" localSheetId="16">[82]HB!#REF!</definedName>
    <definedName name="btblh_1">[82]HB!#REF!</definedName>
    <definedName name="btgebal" localSheetId="21">#REF!</definedName>
    <definedName name="btgebal" localSheetId="51">#REF!</definedName>
    <definedName name="btgebal" localSheetId="23">#REF!</definedName>
    <definedName name="btgebal" localSheetId="11">#REF!</definedName>
    <definedName name="btgebal" localSheetId="26">#REF!</definedName>
    <definedName name="btgebal" localSheetId="28">#REF!</definedName>
    <definedName name="btgebal" localSheetId="57">#REF!</definedName>
    <definedName name="btgebal" localSheetId="34">#REF!</definedName>
    <definedName name="btgebal" localSheetId="37">#REF!</definedName>
    <definedName name="btgebal" localSheetId="56">#REF!</definedName>
    <definedName name="btgebal" localSheetId="55">#REF!</definedName>
    <definedName name="btgebal" localSheetId="15">#REF!</definedName>
    <definedName name="btgebal" localSheetId="14">#REF!</definedName>
    <definedName name="btgebal" localSheetId="16">#REF!</definedName>
    <definedName name="btgebal">#REF!</definedName>
    <definedName name="BTK">#N/A</definedName>
    <definedName name="btkali" localSheetId="21">#REF!</definedName>
    <definedName name="btkali" localSheetId="51">#REF!</definedName>
    <definedName name="btkali" localSheetId="23">#REF!</definedName>
    <definedName name="btkali" localSheetId="11">#REF!</definedName>
    <definedName name="btkali" localSheetId="26">#REF!</definedName>
    <definedName name="btkali" localSheetId="28">#REF!</definedName>
    <definedName name="btkali" localSheetId="57">#REF!</definedName>
    <definedName name="btkali" localSheetId="34">#REF!</definedName>
    <definedName name="btkali" localSheetId="37">#REF!</definedName>
    <definedName name="btkali" localSheetId="56">#REF!</definedName>
    <definedName name="btkali" localSheetId="55">#REF!</definedName>
    <definedName name="btkali" localSheetId="15">#REF!</definedName>
    <definedName name="btkali" localSheetId="14">#REF!</definedName>
    <definedName name="btkali" localSheetId="16">#REF!</definedName>
    <definedName name="btkali">#REF!</definedName>
    <definedName name="btnremik" localSheetId="21">[124]ANALISA!#REF!</definedName>
    <definedName name="btnremik" localSheetId="51">[124]ANALISA!#REF!</definedName>
    <definedName name="btnremik" localSheetId="23">[124]ANALISA!#REF!</definedName>
    <definedName name="btnremik" localSheetId="11">[124]ANALISA!#REF!</definedName>
    <definedName name="btnremik" localSheetId="26">[124]ANALISA!#REF!</definedName>
    <definedName name="btnremik" localSheetId="28">[124]ANALISA!#REF!</definedName>
    <definedName name="btnremik" localSheetId="57">[124]ANALISA!#REF!</definedName>
    <definedName name="btnremik" localSheetId="34">[124]ANALISA!#REF!</definedName>
    <definedName name="btnremik" localSheetId="37">[124]ANALISA!#REF!</definedName>
    <definedName name="btnremik" localSheetId="56">[124]ANALISA!#REF!</definedName>
    <definedName name="btnremik" localSheetId="55">[124]ANALISA!#REF!</definedName>
    <definedName name="btnremik" localSheetId="15">[124]ANALISA!#REF!</definedName>
    <definedName name="btnremik" localSheetId="14">[124]ANALISA!#REF!</definedName>
    <definedName name="btnremik" localSheetId="16">[124]ANALISA!#REF!</definedName>
    <definedName name="btnremik">[124]ANALISA!#REF!</definedName>
    <definedName name="BTP" localSheetId="21">[1]okt!#REF!</definedName>
    <definedName name="BTP" localSheetId="13">[1]okt!#REF!</definedName>
    <definedName name="BTP" localSheetId="51">[1]okt!#REF!</definedName>
    <definedName name="BTP" localSheetId="9">[1]okt!#REF!</definedName>
    <definedName name="BTP" localSheetId="23">[1]okt!#REF!</definedName>
    <definedName name="BTP" localSheetId="11">[1]okt!#REF!</definedName>
    <definedName name="BTP" localSheetId="26">[1]okt!#REF!</definedName>
    <definedName name="BTP" localSheetId="3">[1]okt!#REF!</definedName>
    <definedName name="BTP" localSheetId="28">[1]okt!#REF!</definedName>
    <definedName name="BTP" localSheetId="50">[1]okt!#REF!</definedName>
    <definedName name="BTP" localSheetId="57">[1]okt!#REF!</definedName>
    <definedName name="BTP" localSheetId="34">[1]okt!#REF!</definedName>
    <definedName name="BTP" localSheetId="37">[1]okt!#REF!</definedName>
    <definedName name="BTP" localSheetId="6">[1]okt!#REF!</definedName>
    <definedName name="BTP" localSheetId="56">[1]okt!#REF!</definedName>
    <definedName name="BTP" localSheetId="7">[1]okt!#REF!</definedName>
    <definedName name="BTP" localSheetId="55">[1]okt!#REF!</definedName>
    <definedName name="BTP" localSheetId="15">[1]okt!#REF!</definedName>
    <definedName name="BTP" localSheetId="14">[1]okt!#REF!</definedName>
    <definedName name="BTP" localSheetId="16">[1]okt!#REF!</definedName>
    <definedName name="BTP" localSheetId="42">[1]okt!#REF!</definedName>
    <definedName name="BTP">[1]okt!#REF!</definedName>
    <definedName name="bubung" localSheetId="21">'[92]HB '!#REF!</definedName>
    <definedName name="bubung" localSheetId="51">'[92]HB '!#REF!</definedName>
    <definedName name="bubung" localSheetId="23">'[92]HB '!#REF!</definedName>
    <definedName name="bubung" localSheetId="11">'[92]HB '!#REF!</definedName>
    <definedName name="bubung" localSheetId="26">'[92]HB '!#REF!</definedName>
    <definedName name="bubung" localSheetId="28">'[92]HB '!#REF!</definedName>
    <definedName name="bubung" localSheetId="57">'[92]HB '!#REF!</definedName>
    <definedName name="bubung" localSheetId="34">'[92]HB '!#REF!</definedName>
    <definedName name="bubung" localSheetId="37">'[92]HB '!#REF!</definedName>
    <definedName name="bubung" localSheetId="56">'[92]HB '!#REF!</definedName>
    <definedName name="bubung" localSheetId="55">'[92]HB '!#REF!</definedName>
    <definedName name="bubung" localSheetId="15">'[92]HB '!#REF!</definedName>
    <definedName name="bubung" localSheetId="14">'[92]HB '!#REF!</definedName>
    <definedName name="bubung" localSheetId="16">'[92]HB '!#REF!</definedName>
    <definedName name="bubung">'[92]HB '!#REF!</definedName>
    <definedName name="bubung_1" localSheetId="21">[82]HB!#REF!</definedName>
    <definedName name="bubung_1" localSheetId="51">[82]HB!#REF!</definedName>
    <definedName name="bubung_1" localSheetId="23">[82]HB!#REF!</definedName>
    <definedName name="bubung_1" localSheetId="11">[82]HB!#REF!</definedName>
    <definedName name="bubung_1" localSheetId="26">[82]HB!#REF!</definedName>
    <definedName name="bubung_1" localSheetId="28">[82]HB!#REF!</definedName>
    <definedName name="bubung_1" localSheetId="57">[82]HB!#REF!</definedName>
    <definedName name="bubung_1" localSheetId="34">[82]HB!#REF!</definedName>
    <definedName name="bubung_1" localSheetId="37">[82]HB!#REF!</definedName>
    <definedName name="bubung_1" localSheetId="56">[82]HB!#REF!</definedName>
    <definedName name="bubung_1" localSheetId="55">[82]HB!#REF!</definedName>
    <definedName name="bubung_1" localSheetId="15">[82]HB!#REF!</definedName>
    <definedName name="bubung_1" localSheetId="14">[82]HB!#REF!</definedName>
    <definedName name="bubung_1" localSheetId="16">[82]HB!#REF!</definedName>
    <definedName name="bubung_1">[82]HB!#REF!</definedName>
    <definedName name="bubungbtn" localSheetId="21">#REF!</definedName>
    <definedName name="bubungbtn" localSheetId="51">#REF!</definedName>
    <definedName name="bubungbtn" localSheetId="23">#REF!</definedName>
    <definedName name="bubungbtn" localSheetId="11">#REF!</definedName>
    <definedName name="bubungbtn" localSheetId="26">#REF!</definedName>
    <definedName name="bubungbtn" localSheetId="28">#REF!</definedName>
    <definedName name="bubungbtn" localSheetId="57">#REF!</definedName>
    <definedName name="bubungbtn" localSheetId="34">#REF!</definedName>
    <definedName name="bubungbtn" localSheetId="37">#REF!</definedName>
    <definedName name="bubungbtn" localSheetId="56">#REF!</definedName>
    <definedName name="bubungbtn" localSheetId="55">#REF!</definedName>
    <definedName name="bubungbtn" localSheetId="15">#REF!</definedName>
    <definedName name="bubungbtn" localSheetId="14">#REF!</definedName>
    <definedName name="bubungbtn" localSheetId="16">#REF!</definedName>
    <definedName name="bubungbtn">#REF!</definedName>
    <definedName name="buiso100" localSheetId="21">#REF!</definedName>
    <definedName name="buiso100" localSheetId="51">#REF!</definedName>
    <definedName name="buiso100" localSheetId="23">#REF!</definedName>
    <definedName name="buiso100" localSheetId="11">#REF!</definedName>
    <definedName name="buiso100" localSheetId="26">#REF!</definedName>
    <definedName name="buiso100" localSheetId="28">#REF!</definedName>
    <definedName name="buiso100" localSheetId="57">#REF!</definedName>
    <definedName name="buiso100" localSheetId="34">#REF!</definedName>
    <definedName name="buiso100" localSheetId="37">#REF!</definedName>
    <definedName name="buiso100" localSheetId="56">#REF!</definedName>
    <definedName name="buiso100" localSheetId="55">#REF!</definedName>
    <definedName name="buiso100" localSheetId="15">#REF!</definedName>
    <definedName name="buiso100" localSheetId="14">#REF!</definedName>
    <definedName name="buiso100" localSheetId="16">#REF!</definedName>
    <definedName name="buiso100">#REF!</definedName>
    <definedName name="buiso20" localSheetId="21">#REF!</definedName>
    <definedName name="buiso20" localSheetId="51">#REF!</definedName>
    <definedName name="buiso20" localSheetId="23">#REF!</definedName>
    <definedName name="buiso20" localSheetId="11">#REF!</definedName>
    <definedName name="buiso20" localSheetId="26">#REF!</definedName>
    <definedName name="buiso20" localSheetId="28">#REF!</definedName>
    <definedName name="buiso20" localSheetId="57">#REF!</definedName>
    <definedName name="buiso20" localSheetId="34">#REF!</definedName>
    <definedName name="buiso20" localSheetId="37">#REF!</definedName>
    <definedName name="buiso20" localSheetId="56">#REF!</definedName>
    <definedName name="buiso20" localSheetId="55">#REF!</definedName>
    <definedName name="buiso20" localSheetId="15">#REF!</definedName>
    <definedName name="buiso20" localSheetId="14">#REF!</definedName>
    <definedName name="buiso20" localSheetId="16">#REF!</definedName>
    <definedName name="buiso20">#REF!</definedName>
    <definedName name="buiso40" localSheetId="21">#REF!</definedName>
    <definedName name="buiso40" localSheetId="51">#REF!</definedName>
    <definedName name="buiso40" localSheetId="23">#REF!</definedName>
    <definedName name="buiso40" localSheetId="11">#REF!</definedName>
    <definedName name="buiso40" localSheetId="26">#REF!</definedName>
    <definedName name="buiso40" localSheetId="28">#REF!</definedName>
    <definedName name="buiso40" localSheetId="57">#REF!</definedName>
    <definedName name="buiso40" localSheetId="34">#REF!</definedName>
    <definedName name="buiso40" localSheetId="37">#REF!</definedName>
    <definedName name="buiso40" localSheetId="56">#REF!</definedName>
    <definedName name="buiso40" localSheetId="55">#REF!</definedName>
    <definedName name="buiso40" localSheetId="15">#REF!</definedName>
    <definedName name="buiso40" localSheetId="14">#REF!</definedName>
    <definedName name="buiso40" localSheetId="16">#REF!</definedName>
    <definedName name="buiso40">#REF!</definedName>
    <definedName name="buiso50" localSheetId="21">#REF!</definedName>
    <definedName name="buiso50" localSheetId="51">#REF!</definedName>
    <definedName name="buiso50" localSheetId="23">#REF!</definedName>
    <definedName name="buiso50" localSheetId="11">#REF!</definedName>
    <definedName name="buiso50" localSheetId="26">#REF!</definedName>
    <definedName name="buiso50" localSheetId="28">#REF!</definedName>
    <definedName name="buiso50" localSheetId="57">#REF!</definedName>
    <definedName name="buiso50" localSheetId="34">#REF!</definedName>
    <definedName name="buiso50" localSheetId="37">#REF!</definedName>
    <definedName name="buiso50" localSheetId="56">#REF!</definedName>
    <definedName name="buiso50" localSheetId="55">#REF!</definedName>
    <definedName name="buiso50" localSheetId="15">#REF!</definedName>
    <definedName name="buiso50" localSheetId="14">#REF!</definedName>
    <definedName name="buiso50" localSheetId="16">#REF!</definedName>
    <definedName name="buiso50">#REF!</definedName>
    <definedName name="buiso80" localSheetId="21">#REF!</definedName>
    <definedName name="buiso80" localSheetId="51">#REF!</definedName>
    <definedName name="buiso80" localSheetId="23">#REF!</definedName>
    <definedName name="buiso80" localSheetId="11">#REF!</definedName>
    <definedName name="buiso80" localSheetId="26">#REF!</definedName>
    <definedName name="buiso80" localSheetId="28">#REF!</definedName>
    <definedName name="buiso80" localSheetId="57">#REF!</definedName>
    <definedName name="buiso80" localSheetId="34">#REF!</definedName>
    <definedName name="buiso80" localSheetId="37">#REF!</definedName>
    <definedName name="buiso80" localSheetId="56">#REF!</definedName>
    <definedName name="buiso80" localSheetId="55">#REF!</definedName>
    <definedName name="buiso80" localSheetId="15">#REF!</definedName>
    <definedName name="buiso80" localSheetId="14">#REF!</definedName>
    <definedName name="buiso80" localSheetId="16">#REF!</definedName>
    <definedName name="buiso80">#REF!</definedName>
    <definedName name="buisu20" localSheetId="21">#REF!</definedName>
    <definedName name="buisu20" localSheetId="51">#REF!</definedName>
    <definedName name="buisu20" localSheetId="23">#REF!</definedName>
    <definedName name="buisu20" localSheetId="11">#REF!</definedName>
    <definedName name="buisu20" localSheetId="26">#REF!</definedName>
    <definedName name="buisu20" localSheetId="28">#REF!</definedName>
    <definedName name="buisu20" localSheetId="57">#REF!</definedName>
    <definedName name="buisu20" localSheetId="34">#REF!</definedName>
    <definedName name="buisu20" localSheetId="37">#REF!</definedName>
    <definedName name="buisu20" localSheetId="56">#REF!</definedName>
    <definedName name="buisu20" localSheetId="55">#REF!</definedName>
    <definedName name="buisu20" localSheetId="15">#REF!</definedName>
    <definedName name="buisu20" localSheetId="14">#REF!</definedName>
    <definedName name="buisu20" localSheetId="16">#REF!</definedName>
    <definedName name="buisu20">#REF!</definedName>
    <definedName name="buisu30" localSheetId="21">#REF!</definedName>
    <definedName name="buisu30" localSheetId="51">#REF!</definedName>
    <definedName name="buisu30" localSheetId="23">#REF!</definedName>
    <definedName name="buisu30" localSheetId="11">#REF!</definedName>
    <definedName name="buisu30" localSheetId="26">#REF!</definedName>
    <definedName name="buisu30" localSheetId="28">#REF!</definedName>
    <definedName name="buisu30" localSheetId="57">#REF!</definedName>
    <definedName name="buisu30" localSheetId="34">#REF!</definedName>
    <definedName name="buisu30" localSheetId="37">#REF!</definedName>
    <definedName name="buisu30" localSheetId="56">#REF!</definedName>
    <definedName name="buisu30" localSheetId="55">#REF!</definedName>
    <definedName name="buisu30" localSheetId="15">#REF!</definedName>
    <definedName name="buisu30" localSheetId="14">#REF!</definedName>
    <definedName name="buisu30" localSheetId="16">#REF!</definedName>
    <definedName name="buisu30">#REF!</definedName>
    <definedName name="buisu60" localSheetId="21">#REF!</definedName>
    <definedName name="buisu60" localSheetId="51">#REF!</definedName>
    <definedName name="buisu60" localSheetId="23">#REF!</definedName>
    <definedName name="buisu60" localSheetId="11">#REF!</definedName>
    <definedName name="buisu60" localSheetId="26">#REF!</definedName>
    <definedName name="buisu60" localSheetId="28">#REF!</definedName>
    <definedName name="buisu60" localSheetId="57">#REF!</definedName>
    <definedName name="buisu60" localSheetId="34">#REF!</definedName>
    <definedName name="buisu60" localSheetId="37">#REF!</definedName>
    <definedName name="buisu60" localSheetId="56">#REF!</definedName>
    <definedName name="buisu60" localSheetId="55">#REF!</definedName>
    <definedName name="buisu60" localSheetId="15">#REF!</definedName>
    <definedName name="buisu60" localSheetId="14">#REF!</definedName>
    <definedName name="buisu60" localSheetId="16">#REF!</definedName>
    <definedName name="buisu60">#REF!</definedName>
    <definedName name="BUKOPIN" localSheetId="51">#REF!</definedName>
    <definedName name="BUKOPIN" localSheetId="26">#REF!</definedName>
    <definedName name="BUKOPIN" localSheetId="28">#REF!</definedName>
    <definedName name="BUKOPIN" localSheetId="37">#REF!</definedName>
    <definedName name="BUKOPIN" localSheetId="55">#REF!</definedName>
    <definedName name="BUKOPIN">#REF!</definedName>
    <definedName name="BULAN" localSheetId="21">#REF!</definedName>
    <definedName name="BULAN" localSheetId="13">#REF!</definedName>
    <definedName name="BULAN" localSheetId="51">#REF!</definedName>
    <definedName name="BULAN" localSheetId="9">#REF!</definedName>
    <definedName name="BULAN" localSheetId="23">#REF!</definedName>
    <definedName name="BULAN" localSheetId="24">#REF!</definedName>
    <definedName name="BULAN" localSheetId="11">#REF!</definedName>
    <definedName name="BULAN" localSheetId="25">#REF!</definedName>
    <definedName name="BULAN" localSheetId="26">#REF!</definedName>
    <definedName name="BULAN" localSheetId="3">#REF!</definedName>
    <definedName name="BULAN" localSheetId="28">#REF!</definedName>
    <definedName name="BULAN" localSheetId="50">#REF!</definedName>
    <definedName name="BULAN" localSheetId="57">#REF!</definedName>
    <definedName name="BULAN" localSheetId="34">#REF!</definedName>
    <definedName name="BULAN" localSheetId="37">#REF!</definedName>
    <definedName name="BULAN" localSheetId="6">#REF!</definedName>
    <definedName name="BULAN" localSheetId="56">#REF!</definedName>
    <definedName name="BULAN" localSheetId="7">#REF!</definedName>
    <definedName name="BULAN" localSheetId="55">#REF!</definedName>
    <definedName name="BULAN" localSheetId="15">#REF!</definedName>
    <definedName name="BULAN" localSheetId="14">#REF!</definedName>
    <definedName name="BULAN" localSheetId="16">#REF!</definedName>
    <definedName name="BULAN" localSheetId="42">#REF!</definedName>
    <definedName name="BULAN" localSheetId="43">#REF!</definedName>
    <definedName name="BULAN">#REF!</definedName>
    <definedName name="BULAN2" localSheetId="21">#REF!</definedName>
    <definedName name="BULAN2" localSheetId="13">#REF!</definedName>
    <definedName name="BULAN2" localSheetId="51">#REF!</definedName>
    <definedName name="BULAN2" localSheetId="9">#REF!</definedName>
    <definedName name="BULAN2" localSheetId="23">#REF!</definedName>
    <definedName name="BULAN2" localSheetId="24">#REF!</definedName>
    <definedName name="BULAN2" localSheetId="11">#REF!</definedName>
    <definedName name="BULAN2" localSheetId="25">#REF!</definedName>
    <definedName name="BULAN2" localSheetId="26">#REF!</definedName>
    <definedName name="BULAN2" localSheetId="3">#REF!</definedName>
    <definedName name="BULAN2" localSheetId="28">#REF!</definedName>
    <definedName name="BULAN2" localSheetId="50">#REF!</definedName>
    <definedName name="BULAN2" localSheetId="57">#REF!</definedName>
    <definedName name="BULAN2" localSheetId="34">#REF!</definedName>
    <definedName name="BULAN2" localSheetId="37">#REF!</definedName>
    <definedName name="BULAN2" localSheetId="6">#REF!</definedName>
    <definedName name="BULAN2" localSheetId="56">#REF!</definedName>
    <definedName name="BULAN2" localSheetId="7">#REF!</definedName>
    <definedName name="BULAN2" localSheetId="55">#REF!</definedName>
    <definedName name="BULAN2" localSheetId="15">#REF!</definedName>
    <definedName name="BULAN2" localSheetId="14">#REF!</definedName>
    <definedName name="BULAN2" localSheetId="16">#REF!</definedName>
    <definedName name="BULAN2" localSheetId="42">#REF!</definedName>
    <definedName name="BULAN2" localSheetId="43">#REF!</definedName>
    <definedName name="BULAN2">#REF!</definedName>
    <definedName name="BULLDOZER" localSheetId="21">#REF!</definedName>
    <definedName name="BULLDOZER" localSheetId="51">#REF!</definedName>
    <definedName name="BULLDOZER" localSheetId="23">#REF!</definedName>
    <definedName name="BULLDOZER" localSheetId="11">#REF!</definedName>
    <definedName name="BULLDOZER" localSheetId="26">#REF!</definedName>
    <definedName name="BULLDOZER" localSheetId="3">#REF!</definedName>
    <definedName name="BULLDOZER" localSheetId="28">#REF!</definedName>
    <definedName name="BULLDOZER" localSheetId="57">#REF!</definedName>
    <definedName name="BULLDOZER" localSheetId="34">#REF!</definedName>
    <definedName name="BULLDOZER" localSheetId="37">#REF!</definedName>
    <definedName name="BULLDOZER" localSheetId="6">#REF!</definedName>
    <definedName name="BULLDOZER" localSheetId="56">#REF!</definedName>
    <definedName name="BULLDOZER" localSheetId="7">#REF!</definedName>
    <definedName name="BULLDOZER" localSheetId="55">#REF!</definedName>
    <definedName name="BULLDOZER" localSheetId="15">#REF!</definedName>
    <definedName name="BULLDOZER" localSheetId="14">#REF!</definedName>
    <definedName name="BULLDOZER" localSheetId="16">#REF!</definedName>
    <definedName name="BULLDOZER">#REF!</definedName>
    <definedName name="Bust">#N/A</definedName>
    <definedName name="but">[125]HITUNG!$A$1:$BB$33</definedName>
    <definedName name="BUYPLUS" localSheetId="51">'[96]1. DATA BUYER'!#REF!</definedName>
    <definedName name="BUYPLUS" localSheetId="26">'[96]1. DATA BUYER'!#REF!</definedName>
    <definedName name="BUYPLUS" localSheetId="28">'[96]1. DATA BUYER'!#REF!</definedName>
    <definedName name="BUYPLUS" localSheetId="37">'[96]1. DATA BUYER'!#REF!</definedName>
    <definedName name="BUYPLUS" localSheetId="55">'[96]1. DATA BUYER'!#REF!</definedName>
    <definedName name="BUYPLUS">'[96]1. DATA BUYER'!#REF!</definedName>
    <definedName name="C_" localSheetId="21">#REF!</definedName>
    <definedName name="C_" localSheetId="51">#REF!</definedName>
    <definedName name="C_" localSheetId="9">#N/A</definedName>
    <definedName name="C_" localSheetId="23">#REF!</definedName>
    <definedName name="C_" localSheetId="11">#REF!</definedName>
    <definedName name="C_" localSheetId="26">#REF!</definedName>
    <definedName name="C_" localSheetId="3">#REF!</definedName>
    <definedName name="C_" localSheetId="28">#REF!</definedName>
    <definedName name="C_" localSheetId="57">#REF!</definedName>
    <definedName name="C_" localSheetId="34">#REF!</definedName>
    <definedName name="C_" localSheetId="37">#REF!</definedName>
    <definedName name="C_" localSheetId="6">#REF!</definedName>
    <definedName name="C_" localSheetId="56">#REF!</definedName>
    <definedName name="C_" localSheetId="7">#REF!</definedName>
    <definedName name="C_" localSheetId="55">#REF!</definedName>
    <definedName name="C_" localSheetId="15">#REF!</definedName>
    <definedName name="C_" localSheetId="14">#REF!</definedName>
    <definedName name="C_" localSheetId="16">#REF!</definedName>
    <definedName name="C_">#REF!</definedName>
    <definedName name="canal150" localSheetId="21">#REF!</definedName>
    <definedName name="canal150" localSheetId="51">#REF!</definedName>
    <definedName name="canal150" localSheetId="23">#REF!</definedName>
    <definedName name="canal150" localSheetId="11">#REF!</definedName>
    <definedName name="canal150" localSheetId="26">#REF!</definedName>
    <definedName name="canal150" localSheetId="28">#REF!</definedName>
    <definedName name="canal150" localSheetId="57">#REF!</definedName>
    <definedName name="canal150" localSheetId="34">#REF!</definedName>
    <definedName name="canal150" localSheetId="37">#REF!</definedName>
    <definedName name="canal150" localSheetId="56">#REF!</definedName>
    <definedName name="canal150" localSheetId="55">#REF!</definedName>
    <definedName name="canal150" localSheetId="15">#REF!</definedName>
    <definedName name="canal150" localSheetId="14">#REF!</definedName>
    <definedName name="canal150" localSheetId="16">#REF!</definedName>
    <definedName name="canal150">#REF!</definedName>
    <definedName name="canal150_1" localSheetId="21">[82]HB!#REF!</definedName>
    <definedName name="canal150_1" localSheetId="51">[82]HB!#REF!</definedName>
    <definedName name="canal150_1" localSheetId="23">[82]HB!#REF!</definedName>
    <definedName name="canal150_1" localSheetId="11">[82]HB!#REF!</definedName>
    <definedName name="canal150_1" localSheetId="26">[82]HB!#REF!</definedName>
    <definedName name="canal150_1" localSheetId="28">[82]HB!#REF!</definedName>
    <definedName name="canal150_1" localSheetId="57">[82]HB!#REF!</definedName>
    <definedName name="canal150_1" localSheetId="34">[82]HB!#REF!</definedName>
    <definedName name="canal150_1" localSheetId="37">[82]HB!#REF!</definedName>
    <definedName name="canal150_1" localSheetId="56">[82]HB!#REF!</definedName>
    <definedName name="canal150_1" localSheetId="55">[82]HB!#REF!</definedName>
    <definedName name="canal150_1" localSheetId="15">[82]HB!#REF!</definedName>
    <definedName name="canal150_1" localSheetId="14">[82]HB!#REF!</definedName>
    <definedName name="canal150_1" localSheetId="16">[82]HB!#REF!</definedName>
    <definedName name="canal150_1">[82]HB!#REF!</definedName>
    <definedName name="Capacity" localSheetId="21">#REF!</definedName>
    <definedName name="Capacity" localSheetId="13">#REF!</definedName>
    <definedName name="Capacity" localSheetId="51">#REF!</definedName>
    <definedName name="Capacity" localSheetId="9">#REF!</definedName>
    <definedName name="Capacity" localSheetId="23">#REF!</definedName>
    <definedName name="Capacity" localSheetId="24">#REF!</definedName>
    <definedName name="Capacity" localSheetId="11">#REF!</definedName>
    <definedName name="Capacity" localSheetId="25">#REF!</definedName>
    <definedName name="Capacity" localSheetId="26">#REF!</definedName>
    <definedName name="Capacity" localSheetId="3">#REF!</definedName>
    <definedName name="Capacity" localSheetId="28">#REF!</definedName>
    <definedName name="Capacity" localSheetId="50">#REF!</definedName>
    <definedName name="Capacity" localSheetId="57">#REF!</definedName>
    <definedName name="Capacity" localSheetId="34">#REF!</definedName>
    <definedName name="Capacity" localSheetId="35">#REF!</definedName>
    <definedName name="Capacity" localSheetId="37">#REF!</definedName>
    <definedName name="Capacity" localSheetId="6">#REF!</definedName>
    <definedName name="Capacity" localSheetId="56">#REF!</definedName>
    <definedName name="Capacity" localSheetId="7">#REF!</definedName>
    <definedName name="Capacity" localSheetId="55">#REF!</definedName>
    <definedName name="Capacity" localSheetId="15">#REF!</definedName>
    <definedName name="Capacity" localSheetId="14">#REF!</definedName>
    <definedName name="Capacity" localSheetId="16">#REF!</definedName>
    <definedName name="Capacity" localSheetId="42">#REF!</definedName>
    <definedName name="Capacity" localSheetId="43">#REF!</definedName>
    <definedName name="Capacity">#REF!</definedName>
    <definedName name="Capital" localSheetId="21">#REF!</definedName>
    <definedName name="Capital" localSheetId="13">#REF!</definedName>
    <definedName name="Capital" localSheetId="51">#REF!</definedName>
    <definedName name="Capital" localSheetId="9">#REF!</definedName>
    <definedName name="Capital" localSheetId="23">#REF!</definedName>
    <definedName name="Capital" localSheetId="24">#REF!</definedName>
    <definedName name="Capital" localSheetId="11">#REF!</definedName>
    <definedName name="Capital" localSheetId="25">#REF!</definedName>
    <definedName name="Capital" localSheetId="26">#REF!</definedName>
    <definedName name="Capital" localSheetId="3">#REF!</definedName>
    <definedName name="Capital" localSheetId="28">#REF!</definedName>
    <definedName name="Capital" localSheetId="50">#REF!</definedName>
    <definedName name="Capital" localSheetId="57">#REF!</definedName>
    <definedName name="Capital" localSheetId="34">#REF!</definedName>
    <definedName name="Capital" localSheetId="35">#REF!</definedName>
    <definedName name="Capital" localSheetId="37">#REF!</definedName>
    <definedName name="Capital" localSheetId="6">#REF!</definedName>
    <definedName name="Capital" localSheetId="56">#REF!</definedName>
    <definedName name="Capital" localSheetId="7">#REF!</definedName>
    <definedName name="Capital" localSheetId="55">#REF!</definedName>
    <definedName name="Capital" localSheetId="15">#REF!</definedName>
    <definedName name="Capital" localSheetId="14">#REF!</definedName>
    <definedName name="Capital" localSheetId="16">#REF!</definedName>
    <definedName name="Capital" localSheetId="42">#REF!</definedName>
    <definedName name="Capital" localSheetId="43">#REF!</definedName>
    <definedName name="Capital">#REF!</definedName>
    <definedName name="Casfl01" localSheetId="55" hidden="1">{#N/A,#N/A,FALSE,"Aging Summary";#N/A,#N/A,FALSE,"Ratio Analysis";#N/A,#N/A,FALSE,"Test 120 Day Accts";#N/A,#N/A,FALSE,"Tickmarks"}</definedName>
    <definedName name="Casfl01" hidden="1">{#N/A,#N/A,FALSE,"Aging Summary";#N/A,#N/A,FALSE,"Ratio Analysis";#N/A,#N/A,FALSE,"Test 120 Day Accts";#N/A,#N/A,FALSE,"Tickmarks"}</definedName>
    <definedName name="CASHFLOW">[4]A!$A$240:$AV$324</definedName>
    <definedName name="CASHFLOW3">[4]A!$A$240:$AV$325</definedName>
    <definedName name="CAT" localSheetId="21">#REF!</definedName>
    <definedName name="CAT" localSheetId="51">#REF!</definedName>
    <definedName name="CAT" localSheetId="23">#REF!</definedName>
    <definedName name="CAT" localSheetId="11">#REF!</definedName>
    <definedName name="CAT" localSheetId="26">#REF!</definedName>
    <definedName name="CAT" localSheetId="28">#REF!</definedName>
    <definedName name="CAT" localSheetId="57">#REF!</definedName>
    <definedName name="CAT" localSheetId="34">#REF!</definedName>
    <definedName name="CAT" localSheetId="37">#REF!</definedName>
    <definedName name="CAT" localSheetId="56">#REF!</definedName>
    <definedName name="CAT" localSheetId="55">#REF!</definedName>
    <definedName name="CAT" localSheetId="15">#REF!</definedName>
    <definedName name="CAT" localSheetId="14">#REF!</definedName>
    <definedName name="CAT" localSheetId="16">#REF!</definedName>
    <definedName name="CAT">#REF!</definedName>
    <definedName name="catbesi" localSheetId="21">#REF!</definedName>
    <definedName name="catbesi" localSheetId="51">#REF!</definedName>
    <definedName name="catbesi" localSheetId="23">#REF!</definedName>
    <definedName name="catbesi" localSheetId="11">#REF!</definedName>
    <definedName name="catbesi" localSheetId="26">#REF!</definedName>
    <definedName name="catbesi" localSheetId="28">#REF!</definedName>
    <definedName name="catbesi" localSheetId="57">#REF!</definedName>
    <definedName name="catbesi" localSheetId="34">#REF!</definedName>
    <definedName name="catbesi" localSheetId="37">#REF!</definedName>
    <definedName name="catbesi" localSheetId="56">#REF!</definedName>
    <definedName name="catbesi" localSheetId="55">#REF!</definedName>
    <definedName name="catbesi" localSheetId="15">#REF!</definedName>
    <definedName name="catbesi" localSheetId="14">#REF!</definedName>
    <definedName name="catbesi" localSheetId="16">#REF!</definedName>
    <definedName name="catbesi">#REF!</definedName>
    <definedName name="catgenteng" localSheetId="21">#REF!</definedName>
    <definedName name="catgenteng" localSheetId="51">#REF!</definedName>
    <definedName name="catgenteng" localSheetId="23">#REF!</definedName>
    <definedName name="catgenteng" localSheetId="11">#REF!</definedName>
    <definedName name="catgenteng" localSheetId="26">#REF!</definedName>
    <definedName name="catgenteng" localSheetId="28">#REF!</definedName>
    <definedName name="catgenteng" localSheetId="57">#REF!</definedName>
    <definedName name="catgenteng" localSheetId="34">#REF!</definedName>
    <definedName name="catgenteng" localSheetId="37">#REF!</definedName>
    <definedName name="catgenteng" localSheetId="56">#REF!</definedName>
    <definedName name="catgenteng" localSheetId="55">#REF!</definedName>
    <definedName name="catgenteng" localSheetId="15">#REF!</definedName>
    <definedName name="catgenteng" localSheetId="14">#REF!</definedName>
    <definedName name="catgenteng" localSheetId="16">#REF!</definedName>
    <definedName name="catgenteng">#REF!</definedName>
    <definedName name="catkayu" localSheetId="21">#REF!</definedName>
    <definedName name="catkayu" localSheetId="51">#REF!</definedName>
    <definedName name="catkayu" localSheetId="23">#REF!</definedName>
    <definedName name="catkayu" localSheetId="11">#REF!</definedName>
    <definedName name="catkayu" localSheetId="26">#REF!</definedName>
    <definedName name="catkayu" localSheetId="28">#REF!</definedName>
    <definedName name="catkayu" localSheetId="57">#REF!</definedName>
    <definedName name="catkayu" localSheetId="34">#REF!</definedName>
    <definedName name="catkayu" localSheetId="37">#REF!</definedName>
    <definedName name="catkayu" localSheetId="56">#REF!</definedName>
    <definedName name="catkayu" localSheetId="55">#REF!</definedName>
    <definedName name="catkayu" localSheetId="15">#REF!</definedName>
    <definedName name="catkayu" localSheetId="14">#REF!</definedName>
    <definedName name="catkayu" localSheetId="16">#REF!</definedName>
    <definedName name="catkayu">#REF!</definedName>
    <definedName name="catmeni" localSheetId="21">#REF!</definedName>
    <definedName name="catmeni" localSheetId="51">#REF!</definedName>
    <definedName name="catmeni" localSheetId="23">#REF!</definedName>
    <definedName name="catmeni" localSheetId="11">#REF!</definedName>
    <definedName name="catmeni" localSheetId="26">#REF!</definedName>
    <definedName name="catmeni" localSheetId="28">#REF!</definedName>
    <definedName name="catmeni" localSheetId="57">#REF!</definedName>
    <definedName name="catmeni" localSheetId="34">#REF!</definedName>
    <definedName name="catmeni" localSheetId="37">#REF!</definedName>
    <definedName name="catmeni" localSheetId="56">#REF!</definedName>
    <definedName name="catmeni" localSheetId="55">#REF!</definedName>
    <definedName name="catmeni" localSheetId="15">#REF!</definedName>
    <definedName name="catmeni" localSheetId="14">#REF!</definedName>
    <definedName name="catmeni" localSheetId="16">#REF!</definedName>
    <definedName name="catmeni">#REF!</definedName>
    <definedName name="cattbk" localSheetId="21">#REF!</definedName>
    <definedName name="cattbk" localSheetId="51">#REF!</definedName>
    <definedName name="cattbk" localSheetId="23">#REF!</definedName>
    <definedName name="cattbk" localSheetId="11">#REF!</definedName>
    <definedName name="cattbk" localSheetId="26">#REF!</definedName>
    <definedName name="cattbk" localSheetId="28">#REF!</definedName>
    <definedName name="cattbk" localSheetId="57">#REF!</definedName>
    <definedName name="cattbk" localSheetId="34">#REF!</definedName>
    <definedName name="cattbk" localSheetId="37">#REF!</definedName>
    <definedName name="cattbk" localSheetId="56">#REF!</definedName>
    <definedName name="cattbk" localSheetId="55">#REF!</definedName>
    <definedName name="cattbk" localSheetId="15">#REF!</definedName>
    <definedName name="cattbk" localSheetId="14">#REF!</definedName>
    <definedName name="cattbk" localSheetId="16">#REF!</definedName>
    <definedName name="cattbk">#REF!</definedName>
    <definedName name="CC" localSheetId="21">'[126]ES STG'!#REF!</definedName>
    <definedName name="CC" localSheetId="51">'[126]ES STG'!#REF!</definedName>
    <definedName name="CC" localSheetId="9">'[126]ES STG'!#REF!</definedName>
    <definedName name="CC" localSheetId="23">'[126]ES STG'!#REF!</definedName>
    <definedName name="CC" localSheetId="11">'[126]ES STG'!#REF!</definedName>
    <definedName name="CC" localSheetId="26">'[126]ES STG'!#REF!</definedName>
    <definedName name="CC" localSheetId="3">'[126]ES STG'!#REF!</definedName>
    <definedName name="CC" localSheetId="28">'[126]ES STG'!#REF!</definedName>
    <definedName name="CC" localSheetId="57">'[126]ES STG'!#REF!</definedName>
    <definedName name="CC" localSheetId="34">'[126]ES STG'!#REF!</definedName>
    <definedName name="CC" localSheetId="37">'[126]ES STG'!#REF!</definedName>
    <definedName name="CC" localSheetId="6">'[126]ES STG'!#REF!</definedName>
    <definedName name="CC" localSheetId="56">'[126]ES STG'!#REF!</definedName>
    <definedName name="CC" localSheetId="7">'[126]ES STG'!#REF!</definedName>
    <definedName name="CC" localSheetId="55">'[126]ES STG'!#REF!</definedName>
    <definedName name="CC" localSheetId="15">'[126]ES STG'!#REF!</definedName>
    <definedName name="CC" localSheetId="14">'[126]ES STG'!#REF!</definedName>
    <definedName name="CC" localSheetId="16">'[126]ES STG'!#REF!</definedName>
    <definedName name="CC">'[126]ES STG'!#REF!</definedName>
    <definedName name="cemara">'[93]HB '!$F$184</definedName>
    <definedName name="cemara_1" localSheetId="21">[82]HB!#REF!</definedName>
    <definedName name="cemara_1" localSheetId="51">[82]HB!#REF!</definedName>
    <definedName name="cemara_1" localSheetId="23">[82]HB!#REF!</definedName>
    <definedName name="cemara_1" localSheetId="11">[82]HB!#REF!</definedName>
    <definedName name="cemara_1" localSheetId="26">[82]HB!#REF!</definedName>
    <definedName name="cemara_1" localSheetId="28">[82]HB!#REF!</definedName>
    <definedName name="cemara_1" localSheetId="57">[82]HB!#REF!</definedName>
    <definedName name="cemara_1" localSheetId="34">[82]HB!#REF!</definedName>
    <definedName name="cemara_1" localSheetId="37">[82]HB!#REF!</definedName>
    <definedName name="cemara_1" localSheetId="56">[82]HB!#REF!</definedName>
    <definedName name="cemara_1" localSheetId="55">[82]HB!#REF!</definedName>
    <definedName name="cemara_1" localSheetId="15">[82]HB!#REF!</definedName>
    <definedName name="cemara_1" localSheetId="14">[82]HB!#REF!</definedName>
    <definedName name="cemara_1" localSheetId="16">[82]HB!#REF!</definedName>
    <definedName name="cemara_1">[82]HB!#REF!</definedName>
    <definedName name="cenposalm" localSheetId="21">#REF!</definedName>
    <definedName name="cenposalm" localSheetId="51">#REF!</definedName>
    <definedName name="cenposalm" localSheetId="23">#REF!</definedName>
    <definedName name="cenposalm" localSheetId="11">#REF!</definedName>
    <definedName name="cenposalm" localSheetId="26">#REF!</definedName>
    <definedName name="cenposalm" localSheetId="28">#REF!</definedName>
    <definedName name="cenposalm" localSheetId="57">#REF!</definedName>
    <definedName name="cenposalm" localSheetId="34">#REF!</definedName>
    <definedName name="cenposalm" localSheetId="37">#REF!</definedName>
    <definedName name="cenposalm" localSheetId="56">#REF!</definedName>
    <definedName name="cenposalm" localSheetId="55">#REF!</definedName>
    <definedName name="cenposalm" localSheetId="15">#REF!</definedName>
    <definedName name="cenposalm" localSheetId="14">#REF!</definedName>
    <definedName name="cenposalm" localSheetId="16">#REF!</definedName>
    <definedName name="cenposalm">#REF!</definedName>
    <definedName name="cenposstel" localSheetId="21">#REF!</definedName>
    <definedName name="cenposstel" localSheetId="51">#REF!</definedName>
    <definedName name="cenposstel" localSheetId="23">#REF!</definedName>
    <definedName name="cenposstel" localSheetId="11">#REF!</definedName>
    <definedName name="cenposstel" localSheetId="26">#REF!</definedName>
    <definedName name="cenposstel" localSheetId="28">#REF!</definedName>
    <definedName name="cenposstel" localSheetId="57">#REF!</definedName>
    <definedName name="cenposstel" localSheetId="34">#REF!</definedName>
    <definedName name="cenposstel" localSheetId="37">#REF!</definedName>
    <definedName name="cenposstel" localSheetId="56">#REF!</definedName>
    <definedName name="cenposstel" localSheetId="55">#REF!</definedName>
    <definedName name="cenposstel" localSheetId="15">#REF!</definedName>
    <definedName name="cenposstel" localSheetId="14">#REF!</definedName>
    <definedName name="cenposstel" localSheetId="16">#REF!</definedName>
    <definedName name="cenposstel">#REF!</definedName>
    <definedName name="CETAK" localSheetId="51">#REF!</definedName>
    <definedName name="CETAK" localSheetId="26">#REF!</definedName>
    <definedName name="CETAK" localSheetId="28">#REF!</definedName>
    <definedName name="CETAK" localSheetId="37">#REF!</definedName>
    <definedName name="CETAK" localSheetId="55">#REF!</definedName>
    <definedName name="CETAK">#REF!</definedName>
    <definedName name="character" localSheetId="21">#REF!</definedName>
    <definedName name="character" localSheetId="13">#REF!</definedName>
    <definedName name="character" localSheetId="51">#REF!</definedName>
    <definedName name="character" localSheetId="9">#REF!</definedName>
    <definedName name="character" localSheetId="23">#REF!</definedName>
    <definedName name="character" localSheetId="24">#REF!</definedName>
    <definedName name="character" localSheetId="11">#REF!</definedName>
    <definedName name="character" localSheetId="25">#REF!</definedName>
    <definedName name="character" localSheetId="26">#REF!</definedName>
    <definedName name="character" localSheetId="3">#REF!</definedName>
    <definedName name="character" localSheetId="28">#REF!</definedName>
    <definedName name="character" localSheetId="50">#REF!</definedName>
    <definedName name="character" localSheetId="57">#REF!</definedName>
    <definedName name="character" localSheetId="34">#REF!</definedName>
    <definedName name="character" localSheetId="35">#REF!</definedName>
    <definedName name="character" localSheetId="37">#REF!</definedName>
    <definedName name="character" localSheetId="6">#REF!</definedName>
    <definedName name="character" localSheetId="56">#REF!</definedName>
    <definedName name="character" localSheetId="7">#REF!</definedName>
    <definedName name="character" localSheetId="55">#REF!</definedName>
    <definedName name="character" localSheetId="15">#REF!</definedName>
    <definedName name="character" localSheetId="14">#REF!</definedName>
    <definedName name="character" localSheetId="16">#REF!</definedName>
    <definedName name="character" localSheetId="42">#REF!</definedName>
    <definedName name="character" localSheetId="43">#REF!</definedName>
    <definedName name="character">#REF!</definedName>
    <definedName name="Cikampek" localSheetId="51">[106]Depr_Ex_Output!#REF!</definedName>
    <definedName name="Cikampek" localSheetId="26">[106]Depr_Ex_Output!#REF!</definedName>
    <definedName name="Cikampek" localSheetId="28">[106]Depr_Ex_Output!#REF!</definedName>
    <definedName name="Cikampek" localSheetId="37">[106]Depr_Ex_Output!#REF!</definedName>
    <definedName name="Cikampek" localSheetId="55">[106]Depr_Ex_Output!#REF!</definedName>
    <definedName name="Cikampek">[106]Depr_Ex_Output!#REF!</definedName>
    <definedName name="CINDAI" localSheetId="21">#REF!</definedName>
    <definedName name="CINDAI" localSheetId="13">#REF!</definedName>
    <definedName name="CINDAI" localSheetId="51">#REF!</definedName>
    <definedName name="CINDAI" localSheetId="9">#REF!</definedName>
    <definedName name="CINDAI" localSheetId="23">#REF!</definedName>
    <definedName name="CINDAI" localSheetId="11">#REF!</definedName>
    <definedName name="CINDAI" localSheetId="10">#REF!</definedName>
    <definedName name="CINDAI" localSheetId="2">#REF!</definedName>
    <definedName name="CINDAI" localSheetId="1">#REF!</definedName>
    <definedName name="CINDAI" localSheetId="26">#REF!</definedName>
    <definedName name="CINDAI" localSheetId="0">#REF!</definedName>
    <definedName name="CINDAI" localSheetId="3">#REF!</definedName>
    <definedName name="CINDAI" localSheetId="28">#REF!</definedName>
    <definedName name="CINDAI" localSheetId="50">#REF!</definedName>
    <definedName name="CINDAI" localSheetId="57">#REF!</definedName>
    <definedName name="CINDAI" localSheetId="34">#REF!</definedName>
    <definedName name="CINDAI" localSheetId="37">#REF!</definedName>
    <definedName name="CINDAI" localSheetId="6">#REF!</definedName>
    <definedName name="CINDAI" localSheetId="56">#REF!</definedName>
    <definedName name="CINDAI" localSheetId="7">#REF!</definedName>
    <definedName name="CINDAI" localSheetId="55">#REF!</definedName>
    <definedName name="CINDAI" localSheetId="15">#REF!</definedName>
    <definedName name="CINDAI" localSheetId="14">#REF!</definedName>
    <definedName name="CINDAI" localSheetId="16">#REF!</definedName>
    <definedName name="CINDAI" localSheetId="12">#REF!</definedName>
    <definedName name="CINDAI" localSheetId="42">#REF!</definedName>
    <definedName name="CINDAI">#REF!</definedName>
    <definedName name="CINTA" localSheetId="21">#REF!</definedName>
    <definedName name="CINTA" localSheetId="13">#REF!</definedName>
    <definedName name="CINTA" localSheetId="51">#REF!</definedName>
    <definedName name="CINTA" localSheetId="9">#REF!</definedName>
    <definedName name="CINTA" localSheetId="23">#REF!</definedName>
    <definedName name="CINTA" localSheetId="11">#REF!</definedName>
    <definedName name="CINTA" localSheetId="10">#REF!</definedName>
    <definedName name="CINTA" localSheetId="2">#REF!</definedName>
    <definedName name="CINTA" localSheetId="1">#REF!</definedName>
    <definedName name="CINTA" localSheetId="26">#REF!</definedName>
    <definedName name="CINTA" localSheetId="0">#REF!</definedName>
    <definedName name="CINTA" localSheetId="3">#REF!</definedName>
    <definedName name="CINTA" localSheetId="28">#REF!</definedName>
    <definedName name="CINTA" localSheetId="50">#REF!</definedName>
    <definedName name="CINTA" localSheetId="57">#REF!</definedName>
    <definedName name="CINTA" localSheetId="34">#REF!</definedName>
    <definedName name="CINTA" localSheetId="37">#REF!</definedName>
    <definedName name="CINTA" localSheetId="6">#REF!</definedName>
    <definedName name="CINTA" localSheetId="56">#REF!</definedName>
    <definedName name="CINTA" localSheetId="7">#REF!</definedName>
    <definedName name="CINTA" localSheetId="55">#REF!</definedName>
    <definedName name="CINTA" localSheetId="15">#REF!</definedName>
    <definedName name="CINTA" localSheetId="14">#REF!</definedName>
    <definedName name="CINTA" localSheetId="16">#REF!</definedName>
    <definedName name="CINTA" localSheetId="12">#REF!</definedName>
    <definedName name="CINTA" localSheetId="42">#REF!</definedName>
    <definedName name="CINTA">#REF!</definedName>
    <definedName name="CKM" localSheetId="21">#REF!</definedName>
    <definedName name="CKM" localSheetId="51">#REF!</definedName>
    <definedName name="CKM" localSheetId="23">#REF!</definedName>
    <definedName name="CKM" localSheetId="11">#REF!</definedName>
    <definedName name="CKM" localSheetId="26">#REF!</definedName>
    <definedName name="CKM" localSheetId="28">#REF!</definedName>
    <definedName name="CKM" localSheetId="57">#REF!</definedName>
    <definedName name="CKM" localSheetId="34">#REF!</definedName>
    <definedName name="CKM" localSheetId="37">#REF!</definedName>
    <definedName name="CKM" localSheetId="56">#REF!</definedName>
    <definedName name="CKM" localSheetId="55">#REF!</definedName>
    <definedName name="CKM" localSheetId="15">#REF!</definedName>
    <definedName name="CKM" localSheetId="14">#REF!</definedName>
    <definedName name="CKM" localSheetId="16">#REF!</definedName>
    <definedName name="CKM">#REF!</definedName>
    <definedName name="CKMS">[127]AC!$B$8:$D$190</definedName>
    <definedName name="Client_name">'[128]Frontsheet '!$F$9</definedName>
    <definedName name="clk">[129]Sheet5!$A$7:$C$129</definedName>
    <definedName name="COA_NEW">[130]Sheet1!$A$7:$B$259</definedName>
    <definedName name="COBA" localSheetId="51">#REF!</definedName>
    <definedName name="COBA" localSheetId="26">#REF!</definedName>
    <definedName name="COBA" localSheetId="28">#REF!</definedName>
    <definedName name="COBA" localSheetId="37">#REF!</definedName>
    <definedName name="COBA" localSheetId="55">#REF!</definedName>
    <definedName name="COBA">#REF!</definedName>
    <definedName name="Collateral" localSheetId="21">#REF!</definedName>
    <definedName name="Collateral" localSheetId="13">#REF!</definedName>
    <definedName name="Collateral" localSheetId="51">#REF!</definedName>
    <definedName name="Collateral" localSheetId="9">#REF!</definedName>
    <definedName name="Collateral" localSheetId="23">#REF!</definedName>
    <definedName name="Collateral" localSheetId="24">#REF!</definedName>
    <definedName name="Collateral" localSheetId="11">#REF!</definedName>
    <definedName name="Collateral" localSheetId="25">#REF!</definedName>
    <definedName name="Collateral" localSheetId="26">#REF!</definedName>
    <definedName name="Collateral" localSheetId="3">#REF!</definedName>
    <definedName name="Collateral" localSheetId="28">#REF!</definedName>
    <definedName name="Collateral" localSheetId="50">#REF!</definedName>
    <definedName name="Collateral" localSheetId="57">#REF!</definedName>
    <definedName name="Collateral" localSheetId="34">#REF!</definedName>
    <definedName name="Collateral" localSheetId="35">#REF!</definedName>
    <definedName name="Collateral" localSheetId="37">#REF!</definedName>
    <definedName name="Collateral" localSheetId="6">#REF!</definedName>
    <definedName name="Collateral" localSheetId="56">#REF!</definedName>
    <definedName name="Collateral" localSheetId="7">#REF!</definedName>
    <definedName name="Collateral" localSheetId="55">#REF!</definedName>
    <definedName name="Collateral" localSheetId="15">#REF!</definedName>
    <definedName name="Collateral" localSheetId="14">#REF!</definedName>
    <definedName name="Collateral" localSheetId="16">#REF!</definedName>
    <definedName name="Collateral" localSheetId="42">#REF!</definedName>
    <definedName name="Collateral" localSheetId="43">#REF!</definedName>
    <definedName name="Collateral">#REF!</definedName>
    <definedName name="ColorArea" localSheetId="51">#REF!</definedName>
    <definedName name="ColorArea" localSheetId="26">#REF!</definedName>
    <definedName name="ColorArea" localSheetId="28">#REF!</definedName>
    <definedName name="ColorArea" localSheetId="37">#REF!</definedName>
    <definedName name="ColorArea" localSheetId="55">#REF!</definedName>
    <definedName name="ColorArea">#REF!</definedName>
    <definedName name="COMPRESSOR" localSheetId="21">#REF!</definedName>
    <definedName name="COMPRESSOR" localSheetId="51">#REF!</definedName>
    <definedName name="COMPRESSOR" localSheetId="23">#REF!</definedName>
    <definedName name="COMPRESSOR" localSheetId="11">#REF!</definedName>
    <definedName name="COMPRESSOR" localSheetId="26">#REF!</definedName>
    <definedName name="COMPRESSOR" localSheetId="3">#REF!</definedName>
    <definedName name="COMPRESSOR" localSheetId="28">#REF!</definedName>
    <definedName name="COMPRESSOR" localSheetId="57">#REF!</definedName>
    <definedName name="COMPRESSOR" localSheetId="34">#REF!</definedName>
    <definedName name="COMPRESSOR" localSheetId="37">#REF!</definedName>
    <definedName name="COMPRESSOR" localSheetId="6">#REF!</definedName>
    <definedName name="COMPRESSOR" localSheetId="56">#REF!</definedName>
    <definedName name="COMPRESSOR" localSheetId="7">#REF!</definedName>
    <definedName name="COMPRESSOR" localSheetId="55">#REF!</definedName>
    <definedName name="COMPRESSOR" localSheetId="15">#REF!</definedName>
    <definedName name="COMPRESSOR" localSheetId="14">#REF!</definedName>
    <definedName name="COMPRESSOR" localSheetId="16">#REF!</definedName>
    <definedName name="COMPRESSOR">#REF!</definedName>
    <definedName name="CONCRETEMIXER" localSheetId="21">#REF!</definedName>
    <definedName name="CONCRETEMIXER" localSheetId="13">#REF!</definedName>
    <definedName name="CONCRETEMIXER" localSheetId="51">#REF!</definedName>
    <definedName name="CONCRETEMIXER" localSheetId="23">#REF!</definedName>
    <definedName name="CONCRETEMIXER" localSheetId="11">#REF!</definedName>
    <definedName name="CONCRETEMIXER" localSheetId="26">#REF!</definedName>
    <definedName name="CONCRETEMIXER" localSheetId="3">#REF!</definedName>
    <definedName name="CONCRETEMIXER" localSheetId="28">#REF!</definedName>
    <definedName name="CONCRETEMIXER" localSheetId="50">#REF!</definedName>
    <definedName name="CONCRETEMIXER" localSheetId="57">#REF!</definedName>
    <definedName name="CONCRETEMIXER" localSheetId="34">#REF!</definedName>
    <definedName name="CONCRETEMIXER" localSheetId="37">#REF!</definedName>
    <definedName name="CONCRETEMIXER" localSheetId="6">#REF!</definedName>
    <definedName name="CONCRETEMIXER" localSheetId="56">#REF!</definedName>
    <definedName name="CONCRETEMIXER" localSheetId="7">#REF!</definedName>
    <definedName name="CONCRETEMIXER" localSheetId="55">#REF!</definedName>
    <definedName name="CONCRETEMIXER" localSheetId="15">#REF!</definedName>
    <definedName name="CONCRETEMIXER" localSheetId="14">#REF!</definedName>
    <definedName name="CONCRETEMIXER" localSheetId="16">#REF!</definedName>
    <definedName name="CONCRETEMIXER" localSheetId="42">#REF!</definedName>
    <definedName name="CONCRETEMIXER">#REF!</definedName>
    <definedName name="CONCRETEVIBRO" localSheetId="21">#REF!</definedName>
    <definedName name="CONCRETEVIBRO" localSheetId="13">#REF!</definedName>
    <definedName name="CONCRETEVIBRO" localSheetId="51">#REF!</definedName>
    <definedName name="CONCRETEVIBRO" localSheetId="23">#REF!</definedName>
    <definedName name="CONCRETEVIBRO" localSheetId="11">#REF!</definedName>
    <definedName name="CONCRETEVIBRO" localSheetId="26">#REF!</definedName>
    <definedName name="CONCRETEVIBRO" localSheetId="3">#REF!</definedName>
    <definedName name="CONCRETEVIBRO" localSheetId="28">#REF!</definedName>
    <definedName name="CONCRETEVIBRO" localSheetId="50">#REF!</definedName>
    <definedName name="CONCRETEVIBRO" localSheetId="57">#REF!</definedName>
    <definedName name="CONCRETEVIBRO" localSheetId="34">#REF!</definedName>
    <definedName name="CONCRETEVIBRO" localSheetId="37">#REF!</definedName>
    <definedName name="CONCRETEVIBRO" localSheetId="6">#REF!</definedName>
    <definedName name="CONCRETEVIBRO" localSheetId="56">#REF!</definedName>
    <definedName name="CONCRETEVIBRO" localSheetId="7">#REF!</definedName>
    <definedName name="CONCRETEVIBRO" localSheetId="55">#REF!</definedName>
    <definedName name="CONCRETEVIBRO" localSheetId="15">#REF!</definedName>
    <definedName name="CONCRETEVIBRO" localSheetId="14">#REF!</definedName>
    <definedName name="CONCRETEVIBRO" localSheetId="16">#REF!</definedName>
    <definedName name="CONCRETEVIBRO" localSheetId="42">#REF!</definedName>
    <definedName name="CONCRETEVIBRO">#REF!</definedName>
    <definedName name="Condition" localSheetId="21">#REF!</definedName>
    <definedName name="Condition" localSheetId="13">#REF!</definedName>
    <definedName name="Condition" localSheetId="51">#REF!</definedName>
    <definedName name="Condition" localSheetId="9">#REF!</definedName>
    <definedName name="Condition" localSheetId="23">#REF!</definedName>
    <definedName name="Condition" localSheetId="24">#REF!</definedName>
    <definedName name="Condition" localSheetId="11">#REF!</definedName>
    <definedName name="Condition" localSheetId="25">#REF!</definedName>
    <definedName name="Condition" localSheetId="26">#REF!</definedName>
    <definedName name="Condition" localSheetId="3">#REF!</definedName>
    <definedName name="Condition" localSheetId="28">#REF!</definedName>
    <definedName name="Condition" localSheetId="50">#REF!</definedName>
    <definedName name="Condition" localSheetId="57">#REF!</definedName>
    <definedName name="Condition" localSheetId="34">#REF!</definedName>
    <definedName name="Condition" localSheetId="35">#REF!</definedName>
    <definedName name="Condition" localSheetId="37">#REF!</definedName>
    <definedName name="Condition" localSheetId="6">#REF!</definedName>
    <definedName name="Condition" localSheetId="56">#REF!</definedName>
    <definedName name="Condition" localSheetId="7">#REF!</definedName>
    <definedName name="Condition" localSheetId="55">#REF!</definedName>
    <definedName name="Condition" localSheetId="15">#REF!</definedName>
    <definedName name="Condition" localSheetId="14">#REF!</definedName>
    <definedName name="Condition" localSheetId="16">#REF!</definedName>
    <definedName name="Condition" localSheetId="42">#REF!</definedName>
    <definedName name="Condition" localSheetId="43">#REF!</definedName>
    <definedName name="Condition">#REF!</definedName>
    <definedName name="Contingencies" localSheetId="21">#REF!</definedName>
    <definedName name="Contingencies" localSheetId="51">#REF!</definedName>
    <definedName name="Contingencies" localSheetId="23">#REF!</definedName>
    <definedName name="Contingencies" localSheetId="11">#REF!</definedName>
    <definedName name="Contingencies" localSheetId="26">#REF!</definedName>
    <definedName name="Contingencies" localSheetId="28">#REF!</definedName>
    <definedName name="Contingencies" localSheetId="57">#REF!</definedName>
    <definedName name="Contingencies" localSheetId="34">#REF!</definedName>
    <definedName name="Contingencies" localSheetId="37">#REF!</definedName>
    <definedName name="Contingencies" localSheetId="56">#REF!</definedName>
    <definedName name="Contingencies" localSheetId="55">#REF!</definedName>
    <definedName name="Contingencies" localSheetId="15">#REF!</definedName>
    <definedName name="Contingencies" localSheetId="14">#REF!</definedName>
    <definedName name="Contingencies" localSheetId="16">#REF!</definedName>
    <definedName name="Contingencies">#REF!</definedName>
    <definedName name="Continue">#N/A</definedName>
    <definedName name="COPY1" localSheetId="51">#REF!</definedName>
    <definedName name="COPY1" localSheetId="26">#REF!</definedName>
    <definedName name="COPY1" localSheetId="28">#REF!</definedName>
    <definedName name="COPY1" localSheetId="37">#REF!</definedName>
    <definedName name="COPY1" localSheetId="55">#REF!</definedName>
    <definedName name="COPY1">#REF!</definedName>
    <definedName name="CPIAN" localSheetId="51">#REF!</definedName>
    <definedName name="CPIAN" localSheetId="26">#REF!</definedName>
    <definedName name="CPIAN" localSheetId="28">#REF!</definedName>
    <definedName name="CPIAN" localSheetId="37">#REF!</definedName>
    <definedName name="CPIAN" localSheetId="55">#REF!</definedName>
    <definedName name="CPIAN">#REF!</definedName>
    <definedName name="CPP" localSheetId="21">#REF!</definedName>
    <definedName name="CPP" localSheetId="51">#REF!</definedName>
    <definedName name="CPP" localSheetId="23">#REF!</definedName>
    <definedName name="CPP" localSheetId="11">#REF!</definedName>
    <definedName name="CPP" localSheetId="26">#REF!</definedName>
    <definedName name="CPP" localSheetId="3">#REF!</definedName>
    <definedName name="CPP" localSheetId="28">#REF!</definedName>
    <definedName name="CPP" localSheetId="57">#REF!</definedName>
    <definedName name="CPP" localSheetId="34">#REF!</definedName>
    <definedName name="CPP" localSheetId="37">#REF!</definedName>
    <definedName name="CPP" localSheetId="6">#REF!</definedName>
    <definedName name="CPP" localSheetId="56">#REF!</definedName>
    <definedName name="CPP" localSheetId="7">#REF!</definedName>
    <definedName name="CPP" localSheetId="55">#REF!</definedName>
    <definedName name="CPP" localSheetId="15">#REF!</definedName>
    <definedName name="CPP" localSheetId="14">#REF!</definedName>
    <definedName name="CPP" localSheetId="16">#REF!</definedName>
    <definedName name="CPP">#REF!</definedName>
    <definedName name="CRANE" localSheetId="21">#REF!</definedName>
    <definedName name="CRANE" localSheetId="13">#REF!</definedName>
    <definedName name="CRANE" localSheetId="51">#REF!</definedName>
    <definedName name="CRANE" localSheetId="23">#REF!</definedName>
    <definedName name="CRANE" localSheetId="11">#REF!</definedName>
    <definedName name="CRANE" localSheetId="26">#REF!</definedName>
    <definedName name="CRANE" localSheetId="3">#REF!</definedName>
    <definedName name="CRANE" localSheetId="28">#REF!</definedName>
    <definedName name="CRANE" localSheetId="50">#REF!</definedName>
    <definedName name="CRANE" localSheetId="57">#REF!</definedName>
    <definedName name="CRANE" localSheetId="34">#REF!</definedName>
    <definedName name="CRANE" localSheetId="37">#REF!</definedName>
    <definedName name="CRANE" localSheetId="6">#REF!</definedName>
    <definedName name="CRANE" localSheetId="56">#REF!</definedName>
    <definedName name="CRANE" localSheetId="7">#REF!</definedName>
    <definedName name="CRANE" localSheetId="55">#REF!</definedName>
    <definedName name="CRANE" localSheetId="15">#REF!</definedName>
    <definedName name="CRANE" localSheetId="14">#REF!</definedName>
    <definedName name="CRANE" localSheetId="16">#REF!</definedName>
    <definedName name="CRANE" localSheetId="42">#REF!</definedName>
    <definedName name="CRANE">#REF!</definedName>
    <definedName name="Credit2" localSheetId="21">#REF!</definedName>
    <definedName name="Credit2" localSheetId="13">#REF!</definedName>
    <definedName name="Credit2" localSheetId="51">#REF!</definedName>
    <definedName name="Credit2" localSheetId="9">#REF!</definedName>
    <definedName name="Credit2" localSheetId="23">#REF!</definedName>
    <definedName name="Credit2" localSheetId="11">#REF!</definedName>
    <definedName name="Credit2" localSheetId="10">#REF!</definedName>
    <definedName name="Credit2" localSheetId="1">#REF!</definedName>
    <definedName name="Credit2" localSheetId="26">#REF!</definedName>
    <definedName name="Credit2" localSheetId="0">#REF!</definedName>
    <definedName name="Credit2" localSheetId="3">#REF!</definedName>
    <definedName name="Credit2" localSheetId="28">#REF!</definedName>
    <definedName name="Credit2" localSheetId="50">#REF!</definedName>
    <definedName name="Credit2" localSheetId="57">#REF!</definedName>
    <definedName name="Credit2" localSheetId="34">#REF!</definedName>
    <definedName name="Credit2" localSheetId="37">#REF!</definedName>
    <definedName name="Credit2" localSheetId="6">#REF!</definedName>
    <definedName name="Credit2" localSheetId="56">#REF!</definedName>
    <definedName name="Credit2" localSheetId="7">#REF!</definedName>
    <definedName name="Credit2" localSheetId="55">#REF!</definedName>
    <definedName name="Credit2" localSheetId="15">#REF!</definedName>
    <definedName name="Credit2" localSheetId="14">#REF!</definedName>
    <definedName name="Credit2" localSheetId="16">#REF!</definedName>
    <definedName name="Credit2" localSheetId="12">#REF!</definedName>
    <definedName name="Credit2" localSheetId="42">#REF!</definedName>
    <definedName name="Credit2">#REF!</definedName>
    <definedName name="Credit3" localSheetId="21">#REF!</definedName>
    <definedName name="Credit3" localSheetId="13">#REF!</definedName>
    <definedName name="Credit3" localSheetId="51">#REF!</definedName>
    <definedName name="Credit3" localSheetId="9">#REF!</definedName>
    <definedName name="Credit3" localSheetId="23">#REF!</definedName>
    <definedName name="Credit3" localSheetId="11">#REF!</definedName>
    <definedName name="Credit3" localSheetId="10">#REF!</definedName>
    <definedName name="Credit3" localSheetId="1">#REF!</definedName>
    <definedName name="Credit3" localSheetId="26">#REF!</definedName>
    <definedName name="Credit3" localSheetId="0">#REF!</definedName>
    <definedName name="Credit3" localSheetId="3">#REF!</definedName>
    <definedName name="Credit3" localSheetId="28">#REF!</definedName>
    <definedName name="Credit3" localSheetId="50">#REF!</definedName>
    <definedName name="Credit3" localSheetId="57">#REF!</definedName>
    <definedName name="Credit3" localSheetId="34">#REF!</definedName>
    <definedName name="Credit3" localSheetId="37">#REF!</definedName>
    <definedName name="Credit3" localSheetId="6">#REF!</definedName>
    <definedName name="Credit3" localSheetId="56">#REF!</definedName>
    <definedName name="Credit3" localSheetId="7">#REF!</definedName>
    <definedName name="Credit3" localSheetId="55">#REF!</definedName>
    <definedName name="Credit3" localSheetId="15">#REF!</definedName>
    <definedName name="Credit3" localSheetId="14">#REF!</definedName>
    <definedName name="Credit3" localSheetId="16">#REF!</definedName>
    <definedName name="Credit3" localSheetId="12">#REF!</definedName>
    <definedName name="Credit3" localSheetId="42">#REF!</definedName>
    <definedName name="Credit3">#REF!</definedName>
    <definedName name="crss">'[131]B-S'!$C$9:$H$173</definedName>
    <definedName name="CRUSHER_ANALISA" localSheetId="21">#REF!</definedName>
    <definedName name="CRUSHER_ANALISA" localSheetId="51">#REF!</definedName>
    <definedName name="CRUSHER_ANALISA" localSheetId="9">#REF!</definedName>
    <definedName name="CRUSHER_ANALISA" localSheetId="23">#REF!</definedName>
    <definedName name="CRUSHER_ANALISA" localSheetId="11">#REF!</definedName>
    <definedName name="CRUSHER_ANALISA" localSheetId="26">#REF!</definedName>
    <definedName name="CRUSHER_ANALISA" localSheetId="3">#REF!</definedName>
    <definedName name="CRUSHER_ANALISA" localSheetId="28">#REF!</definedName>
    <definedName name="CRUSHER_ANALISA" localSheetId="57">#REF!</definedName>
    <definedName name="CRUSHER_ANALISA" localSheetId="34">#REF!</definedName>
    <definedName name="CRUSHER_ANALISA" localSheetId="37">#REF!</definedName>
    <definedName name="CRUSHER_ANALISA" localSheetId="6">#REF!</definedName>
    <definedName name="CRUSHER_ANALISA" localSheetId="56">#REF!</definedName>
    <definedName name="CRUSHER_ANALISA" localSheetId="7">#REF!</definedName>
    <definedName name="CRUSHER_ANALISA" localSheetId="55">#REF!</definedName>
    <definedName name="CRUSHER_ANALISA" localSheetId="15">#REF!</definedName>
    <definedName name="CRUSHER_ANALISA" localSheetId="14">#REF!</definedName>
    <definedName name="CRUSHER_ANALISA" localSheetId="16">#REF!</definedName>
    <definedName name="CRUSHER_ANALISA">#REF!</definedName>
    <definedName name="CRUSHER_JUDUL" localSheetId="21">#REF!</definedName>
    <definedName name="CRUSHER_JUDUL" localSheetId="51">#REF!</definedName>
    <definedName name="CRUSHER_JUDUL" localSheetId="9">#REF!</definedName>
    <definedName name="CRUSHER_JUDUL" localSheetId="23">#REF!</definedName>
    <definedName name="CRUSHER_JUDUL" localSheetId="11">#REF!</definedName>
    <definedName name="CRUSHER_JUDUL" localSheetId="26">#REF!</definedName>
    <definedName name="CRUSHER_JUDUL" localSheetId="3">#REF!</definedName>
    <definedName name="CRUSHER_JUDUL" localSheetId="28">#REF!</definedName>
    <definedName name="CRUSHER_JUDUL" localSheetId="57">#REF!</definedName>
    <definedName name="CRUSHER_JUDUL" localSheetId="34">#REF!</definedName>
    <definedName name="CRUSHER_JUDUL" localSheetId="37">#REF!</definedName>
    <definedName name="CRUSHER_JUDUL" localSheetId="6">#REF!</definedName>
    <definedName name="CRUSHER_JUDUL" localSheetId="56">#REF!</definedName>
    <definedName name="CRUSHER_JUDUL" localSheetId="7">#REF!</definedName>
    <definedName name="CRUSHER_JUDUL" localSheetId="55">#REF!</definedName>
    <definedName name="CRUSHER_JUDUL" localSheetId="15">#REF!</definedName>
    <definedName name="CRUSHER_JUDUL" localSheetId="14">#REF!</definedName>
    <definedName name="CRUSHER_JUDUL" localSheetId="16">#REF!</definedName>
    <definedName name="CRUSHER_JUDUL">#REF!</definedName>
    <definedName name="csDesignMode">1</definedName>
    <definedName name="CTC" localSheetId="51">[106]Depr_Ex_Output!#REF!</definedName>
    <definedName name="CTC" localSheetId="26">[106]Depr_Ex_Output!#REF!</definedName>
    <definedName name="CTC" localSheetId="28">[106]Depr_Ex_Output!#REF!</definedName>
    <definedName name="CTC" localSheetId="37">[106]Depr_Ex_Output!#REF!</definedName>
    <definedName name="CTC" localSheetId="55">[106]Depr_Ex_Output!#REF!</definedName>
    <definedName name="CTC">[106]Depr_Ex_Output!#REF!</definedName>
    <definedName name="CTR">[132]kki!$A$2</definedName>
    <definedName name="CY_Accounts_Receivable">'[133]Balance Sheet'!$C$5</definedName>
    <definedName name="CY_Administration">'[99]Income Statement'!$C$9</definedName>
    <definedName name="CY_Cash">'[133]Balance Sheet'!$C$4</definedName>
    <definedName name="CY_Cash_Div_Dec">'[99]Income Statement'!$C$27</definedName>
    <definedName name="CY_Common_Equity" localSheetId="51">'[133]Balance Sheet'!#REF!</definedName>
    <definedName name="CY_Common_Equity" localSheetId="26">'[133]Balance Sheet'!#REF!</definedName>
    <definedName name="CY_Common_Equity" localSheetId="28">'[133]Balance Sheet'!#REF!</definedName>
    <definedName name="CY_Common_Equity" localSheetId="37">'[133]Balance Sheet'!#REF!</definedName>
    <definedName name="CY_Common_Equity" localSheetId="55">'[133]Balance Sheet'!#REF!</definedName>
    <definedName name="CY_Common_Equity">'[133]Balance Sheet'!#REF!</definedName>
    <definedName name="CY_Cost_of_Sales">'[133]Income Statement'!$C$5</definedName>
    <definedName name="CY_Current_Liabilities">'[133]Balance Sheet'!$C$19</definedName>
    <definedName name="CY_Depreciation">'[99]Income Statement'!$C$11</definedName>
    <definedName name="CY_Gross_Profit">'[133]Income Statement'!$C$7</definedName>
    <definedName name="CY_Inc_Bef_Tax">'[133]Income Statement'!$C$20</definedName>
    <definedName name="CY_Intangible_Assets" localSheetId="51">'[133]Balance Sheet'!#REF!</definedName>
    <definedName name="CY_Intangible_Assets" localSheetId="26">'[133]Balance Sheet'!#REF!</definedName>
    <definedName name="CY_Intangible_Assets" localSheetId="28">'[133]Balance Sheet'!#REF!</definedName>
    <definedName name="CY_Intangible_Assets" localSheetId="37">'[133]Balance Sheet'!#REF!</definedName>
    <definedName name="CY_Intangible_Assets" localSheetId="55">'[133]Balance Sheet'!#REF!</definedName>
    <definedName name="CY_Intangible_Assets">'[133]Balance Sheet'!#REF!</definedName>
    <definedName name="CY_Interest_Expense">'[133]Income Statement'!$C$15</definedName>
    <definedName name="CY_Interest_Income">'[99]Income Statement'!$C$16</definedName>
    <definedName name="CY_Inventory">'[133]Balance Sheet'!$C$9</definedName>
    <definedName name="CY_LIABIL_EQUITY">'[133]Balance Sheet'!$C$31</definedName>
    <definedName name="CY_LT_Debt">'[133]Balance Sheet'!$C$20</definedName>
    <definedName name="CY_Market_Value_of_Equity">'[99]Income Statement'!$C$31</definedName>
    <definedName name="CY_Marketable_Sec" localSheetId="51">'[133]Balance Sheet'!#REF!</definedName>
    <definedName name="CY_Marketable_Sec" localSheetId="26">'[133]Balance Sheet'!#REF!</definedName>
    <definedName name="CY_Marketable_Sec" localSheetId="28">'[133]Balance Sheet'!#REF!</definedName>
    <definedName name="CY_Marketable_Sec" localSheetId="37">'[133]Balance Sheet'!#REF!</definedName>
    <definedName name="CY_Marketable_Sec" localSheetId="55">'[133]Balance Sheet'!#REF!</definedName>
    <definedName name="CY_Marketable_Sec">'[133]Balance Sheet'!#REF!</definedName>
    <definedName name="CY_NET_PROFIT">'[133]Income Statement'!$C$25</definedName>
    <definedName name="CY_Net_Revenue">'[133]Income Statement'!$C$4</definedName>
    <definedName name="CY_Operating_Income">'[133]Income Statement'!$C$13</definedName>
    <definedName name="CY_Other" localSheetId="51">'[133]Income Statement'!#REF!</definedName>
    <definedName name="CY_Other" localSheetId="26">'[133]Income Statement'!#REF!</definedName>
    <definedName name="CY_Other" localSheetId="28">'[133]Income Statement'!#REF!</definedName>
    <definedName name="CY_Other" localSheetId="37">'[133]Income Statement'!#REF!</definedName>
    <definedName name="CY_Other" localSheetId="55">'[133]Income Statement'!#REF!</definedName>
    <definedName name="CY_Other">'[133]Income Statement'!#REF!</definedName>
    <definedName name="CY_Other_Curr_Assets">'[99]Balance Sheet'!$C$11</definedName>
    <definedName name="CY_Other_LT_Assets">'[99]Balance Sheet'!$C$17</definedName>
    <definedName name="CY_Other_LT_Liabilities" localSheetId="51">'[133]Balance Sheet'!#REF!</definedName>
    <definedName name="CY_Other_LT_Liabilities" localSheetId="26">'[133]Balance Sheet'!#REF!</definedName>
    <definedName name="CY_Other_LT_Liabilities" localSheetId="28">'[133]Balance Sheet'!#REF!</definedName>
    <definedName name="CY_Other_LT_Liabilities" localSheetId="37">'[133]Balance Sheet'!#REF!</definedName>
    <definedName name="CY_Other_LT_Liabilities" localSheetId="55">'[133]Balance Sheet'!#REF!</definedName>
    <definedName name="CY_Other_LT_Liabilities">'[133]Balance Sheet'!#REF!</definedName>
    <definedName name="CY_Preferred_Stock">'[99]Balance Sheet'!$C$26</definedName>
    <definedName name="CY_QUICK_ASSETS">'[133]Balance Sheet'!$C$7</definedName>
    <definedName name="CY_Retained_Earnings">'[99]Balance Sheet'!$C$27</definedName>
    <definedName name="CY_Selling" localSheetId="51">'[133]Income Statement'!#REF!</definedName>
    <definedName name="CY_Selling" localSheetId="26">'[133]Income Statement'!#REF!</definedName>
    <definedName name="CY_Selling" localSheetId="28">'[133]Income Statement'!#REF!</definedName>
    <definedName name="CY_Selling" localSheetId="37">'[133]Income Statement'!#REF!</definedName>
    <definedName name="CY_Selling" localSheetId="55">'[133]Income Statement'!#REF!</definedName>
    <definedName name="CY_Selling">'[133]Income Statement'!#REF!</definedName>
    <definedName name="CY_Tangible_Assets">'[99]Balance Sheet'!$C$15</definedName>
    <definedName name="CY_Tangible_Net_Worth">'[133]Income Statement'!$D$35</definedName>
    <definedName name="CY_Tax_Receivable" localSheetId="51">'[133]Balance Sheet'!#REF!</definedName>
    <definedName name="CY_Tax_Receivable" localSheetId="26">'[133]Balance Sheet'!#REF!</definedName>
    <definedName name="CY_Tax_Receivable" localSheetId="28">'[133]Balance Sheet'!#REF!</definedName>
    <definedName name="CY_Tax_Receivable" localSheetId="37">'[133]Balance Sheet'!#REF!</definedName>
    <definedName name="CY_Tax_Receivable" localSheetId="55">'[133]Balance Sheet'!#REF!</definedName>
    <definedName name="CY_Tax_Receivable">'[133]Balance Sheet'!#REF!</definedName>
    <definedName name="CY_Taxes">'[99]Income Statement'!$C$21</definedName>
    <definedName name="CY_TOTAL_ASSETS">'[133]Balance Sheet'!$C$17</definedName>
    <definedName name="CY_TOTAL_CURR_ASSETS">'[133]Balance Sheet'!$C$12</definedName>
    <definedName name="CY_TOTAL_DEBT">'[133]Balance Sheet'!$C$22</definedName>
    <definedName name="CY_TOTAL_EQUITY">'[133]Balance Sheet'!$C$29</definedName>
    <definedName name="CY_Weighted_Average">'[99]Income Statement'!$C$26</definedName>
    <definedName name="CY_Working_Capital">'[99]Income Statement'!$C$32</definedName>
    <definedName name="d" localSheetId="21" hidden="1">#REF!</definedName>
    <definedName name="d" localSheetId="13" hidden="1">#REF!</definedName>
    <definedName name="d" localSheetId="51" hidden="1">#REF!</definedName>
    <definedName name="D" localSheetId="9">#N/A</definedName>
    <definedName name="d" localSheetId="23" hidden="1">#REF!</definedName>
    <definedName name="d" localSheetId="11" hidden="1">#REF!</definedName>
    <definedName name="d" localSheetId="10" hidden="1">#REF!</definedName>
    <definedName name="d" localSheetId="1" hidden="1">#REF!</definedName>
    <definedName name="d" localSheetId="26" hidden="1">#REF!</definedName>
    <definedName name="d" localSheetId="0" hidden="1">#REF!</definedName>
    <definedName name="d" localSheetId="3" hidden="1">#REF!</definedName>
    <definedName name="d" localSheetId="28" hidden="1">#REF!</definedName>
    <definedName name="d" localSheetId="50" hidden="1">#REF!</definedName>
    <definedName name="d" localSheetId="57" hidden="1">#REF!</definedName>
    <definedName name="d" localSheetId="34" hidden="1">#REF!</definedName>
    <definedName name="d" localSheetId="37" hidden="1">#REF!</definedName>
    <definedName name="d" localSheetId="5" hidden="1">#REF!</definedName>
    <definedName name="d" localSheetId="6" hidden="1">#REF!</definedName>
    <definedName name="d" localSheetId="56" hidden="1">#REF!</definedName>
    <definedName name="d" localSheetId="7" hidden="1">#REF!</definedName>
    <definedName name="d" localSheetId="8" hidden="1">#REF!</definedName>
    <definedName name="d" localSheetId="55" hidden="1">#REF!</definedName>
    <definedName name="d" localSheetId="4" hidden="1">#REF!</definedName>
    <definedName name="d" localSheetId="15" hidden="1">#REF!</definedName>
    <definedName name="d" localSheetId="14" hidden="1">#REF!</definedName>
    <definedName name="d" localSheetId="16" hidden="1">#REF!</definedName>
    <definedName name="d" localSheetId="12" hidden="1">#REF!</definedName>
    <definedName name="d" localSheetId="42" hidden="1">#REF!</definedName>
    <definedName name="d" hidden="1">#REF!</definedName>
    <definedName name="daf_jud_tab">'[81]S-2'!$B$12:$C$39</definedName>
    <definedName name="Daf_Kod">[134]Tabel!$A$7:$M$114</definedName>
    <definedName name="Daftar">[83]SAA!$H$11:$H$252</definedName>
    <definedName name="Daftar_Barang" localSheetId="9">'[135]Harga Satuan'!$C$9:$E$150</definedName>
    <definedName name="Daftar_Barang" localSheetId="3">'[136]Harga Satuan'!$C$9:$E$150</definedName>
    <definedName name="Daftar_Barang" localSheetId="6">'[137]Harga Satuan'!$C$9:$E$150</definedName>
    <definedName name="Daftar_Barang">'[138]Harga Satuan'!$C$9:$E$150</definedName>
    <definedName name="DAFTAR_HARGA_SATUAN_SUMBER_DAYA" localSheetId="9">'[139]hsat-SD'!$A$1:$I$87</definedName>
    <definedName name="DAFTAR_HARGA_SATUAN_SUMBER_DAYA">'[139]hsat-SD'!$A$1:$I$87</definedName>
    <definedName name="Daftar_Pajak">[134]Tabel!$Q$7:$R$115</definedName>
    <definedName name="DAFTAR1" localSheetId="51">#REF!</definedName>
    <definedName name="DAFTAR1" localSheetId="26">#REF!</definedName>
    <definedName name="DAFTAR1" localSheetId="28">#REF!</definedName>
    <definedName name="DAFTAR1" localSheetId="37">#REF!</definedName>
    <definedName name="DAFTAR1" localSheetId="55">#REF!</definedName>
    <definedName name="DAFTAR1">#REF!</definedName>
    <definedName name="DAFTARSEWA" localSheetId="21">#REF!</definedName>
    <definedName name="DAFTARSEWA" localSheetId="51">#REF!</definedName>
    <definedName name="DAFTARSEWA" localSheetId="9">#REF!</definedName>
    <definedName name="DAFTARSEWA" localSheetId="23">#REF!</definedName>
    <definedName name="DAFTARSEWA" localSheetId="11">#REF!</definedName>
    <definedName name="DAFTARSEWA" localSheetId="26">#REF!</definedName>
    <definedName name="DAFTARSEWA" localSheetId="3">#REF!</definedName>
    <definedName name="DAFTARSEWA" localSheetId="28">#REF!</definedName>
    <definedName name="DAFTARSEWA" localSheetId="57">#REF!</definedName>
    <definedName name="DAFTARSEWA" localSheetId="34">#REF!</definedName>
    <definedName name="DAFTARSEWA" localSheetId="37">#REF!</definedName>
    <definedName name="DAFTARSEWA" localSheetId="6">#REF!</definedName>
    <definedName name="DAFTARSEWA" localSheetId="56">#REF!</definedName>
    <definedName name="DAFTARSEWA" localSheetId="7">#REF!</definedName>
    <definedName name="DAFTARSEWA" localSheetId="55">#REF!</definedName>
    <definedName name="DAFTARSEWA" localSheetId="15">#REF!</definedName>
    <definedName name="DAFTARSEWA" localSheetId="14">#REF!</definedName>
    <definedName name="DAFTARSEWA" localSheetId="16">#REF!</definedName>
    <definedName name="DAFTARSEWA">#REF!</definedName>
    <definedName name="DAPUR" localSheetId="21">#REF!</definedName>
    <definedName name="DAPUR" localSheetId="13">#REF!</definedName>
    <definedName name="DAPUR" localSheetId="51">#REF!</definedName>
    <definedName name="DAPUR" localSheetId="9">#REF!</definedName>
    <definedName name="DAPUR" localSheetId="23">#REF!</definedName>
    <definedName name="DAPUR" localSheetId="11">#REF!</definedName>
    <definedName name="DAPUR" localSheetId="10">#REF!</definedName>
    <definedName name="DAPUR" localSheetId="1">#REF!</definedName>
    <definedName name="DAPUR" localSheetId="26">#REF!</definedName>
    <definedName name="DAPUR" localSheetId="0">#REF!</definedName>
    <definedName name="DAPUR" localSheetId="3">#REF!</definedName>
    <definedName name="DAPUR" localSheetId="28">#REF!</definedName>
    <definedName name="DAPUR" localSheetId="50">#REF!</definedName>
    <definedName name="DAPUR" localSheetId="57">#REF!</definedName>
    <definedName name="DAPUR" localSheetId="34">#REF!</definedName>
    <definedName name="DAPUR" localSheetId="37">#REF!</definedName>
    <definedName name="DAPUR" localSheetId="6">#REF!</definedName>
    <definedName name="DAPUR" localSheetId="56">#REF!</definedName>
    <definedName name="DAPUR" localSheetId="7">#REF!</definedName>
    <definedName name="DAPUR" localSheetId="55">#REF!</definedName>
    <definedName name="DAPUR" localSheetId="15">#REF!</definedName>
    <definedName name="DAPUR" localSheetId="14">#REF!</definedName>
    <definedName name="DAPUR" localSheetId="16">#REF!</definedName>
    <definedName name="DAPUR" localSheetId="12">#REF!</definedName>
    <definedName name="DAPUR" localSheetId="42">#REF!</definedName>
    <definedName name="DAPUR">#REF!</definedName>
    <definedName name="dat" localSheetId="51">#REF!</definedName>
    <definedName name="dat" localSheetId="26">#REF!</definedName>
    <definedName name="dat" localSheetId="28">#REF!</definedName>
    <definedName name="dat" localSheetId="37">#REF!</definedName>
    <definedName name="dat" localSheetId="55">#REF!</definedName>
    <definedName name="dat">#REF!</definedName>
    <definedName name="Data" localSheetId="21">#REF!</definedName>
    <definedName name="Data" localSheetId="13">#REF!</definedName>
    <definedName name="Data" localSheetId="51">#REF!</definedName>
    <definedName name="Data" localSheetId="9">#REF!</definedName>
    <definedName name="Data" localSheetId="23">#REF!</definedName>
    <definedName name="Data" localSheetId="24">#REF!</definedName>
    <definedName name="Data" localSheetId="11">#REF!</definedName>
    <definedName name="Data" localSheetId="25">#REF!</definedName>
    <definedName name="Data" localSheetId="26">#REF!</definedName>
    <definedName name="Data" localSheetId="3">#REF!</definedName>
    <definedName name="Data" localSheetId="28">#REF!</definedName>
    <definedName name="Data" localSheetId="50">#REF!</definedName>
    <definedName name="Data" localSheetId="57">#REF!</definedName>
    <definedName name="Data" localSheetId="34">#REF!</definedName>
    <definedName name="Data" localSheetId="37">#REF!</definedName>
    <definedName name="Data" localSheetId="6">#REF!</definedName>
    <definedName name="Data" localSheetId="56">#REF!</definedName>
    <definedName name="Data" localSheetId="7">#REF!</definedName>
    <definedName name="Data" localSheetId="55">#REF!</definedName>
    <definedName name="Data" localSheetId="15">#REF!</definedName>
    <definedName name="Data" localSheetId="14">#REF!</definedName>
    <definedName name="Data" localSheetId="16">#REF!</definedName>
    <definedName name="Data" localSheetId="42">#REF!</definedName>
    <definedName name="Data" localSheetId="43">#REF!</definedName>
    <definedName name="Data">#REF!</definedName>
    <definedName name="DATA_02" localSheetId="51" hidden="1">'[140]Breakeven Analysis Data'!#REF!</definedName>
    <definedName name="DATA_02" localSheetId="26" hidden="1">'[140]Breakeven Analysis Data'!#REF!</definedName>
    <definedName name="DATA_02" localSheetId="28" hidden="1">'[140]Breakeven Analysis Data'!#REF!</definedName>
    <definedName name="DATA_02" localSheetId="37" hidden="1">'[140]Breakeven Analysis Data'!#REF!</definedName>
    <definedName name="DATA_02" localSheetId="55" hidden="1">'[140]Breakeven Analysis Data'!#REF!</definedName>
    <definedName name="DATA_02" hidden="1">'[140]Breakeven Analysis Data'!#REF!</definedName>
    <definedName name="DATA_03" localSheetId="51" hidden="1">'[140]Breakeven Analysis Data'!#REF!</definedName>
    <definedName name="DATA_03" localSheetId="26" hidden="1">'[140]Breakeven Analysis Data'!#REF!</definedName>
    <definedName name="DATA_03" localSheetId="28" hidden="1">'[140]Breakeven Analysis Data'!#REF!</definedName>
    <definedName name="DATA_03" localSheetId="37" hidden="1">'[140]Breakeven Analysis Data'!#REF!</definedName>
    <definedName name="DATA_03" localSheetId="55" hidden="1">'[140]Breakeven Analysis Data'!#REF!</definedName>
    <definedName name="DATA_03" hidden="1">'[140]Breakeven Analysis Data'!#REF!</definedName>
    <definedName name="DATA_04" localSheetId="51" hidden="1">'[140]Breakeven Analysis Data'!#REF!</definedName>
    <definedName name="DATA_04" localSheetId="26" hidden="1">'[140]Breakeven Analysis Data'!#REF!</definedName>
    <definedName name="DATA_04" localSheetId="28" hidden="1">'[140]Breakeven Analysis Data'!#REF!</definedName>
    <definedName name="DATA_04" localSheetId="37" hidden="1">'[140]Breakeven Analysis Data'!#REF!</definedName>
    <definedName name="DATA_04" localSheetId="55" hidden="1">'[140]Breakeven Analysis Data'!#REF!</definedName>
    <definedName name="DATA_04" hidden="1">'[140]Breakeven Analysis Data'!#REF!</definedName>
    <definedName name="DATA_05" localSheetId="51" hidden="1">'[141]Statement of Cash Flows'!#REF!</definedName>
    <definedName name="DATA_05" localSheetId="26" hidden="1">'[141]Statement of Cash Flows'!#REF!</definedName>
    <definedName name="DATA_05" localSheetId="28" hidden="1">'[141]Statement of Cash Flows'!#REF!</definedName>
    <definedName name="DATA_05" localSheetId="37" hidden="1">'[141]Statement of Cash Flows'!#REF!</definedName>
    <definedName name="DATA_05" localSheetId="55" hidden="1">'[141]Statement of Cash Flows'!#REF!</definedName>
    <definedName name="DATA_05" hidden="1">'[141]Statement of Cash Flows'!#REF!</definedName>
    <definedName name="DATA_07" localSheetId="51" hidden="1">'[141]Statement of Cash Flows'!#REF!</definedName>
    <definedName name="DATA_07" localSheetId="26" hidden="1">'[141]Statement of Cash Flows'!#REF!</definedName>
    <definedName name="DATA_07" localSheetId="28" hidden="1">'[141]Statement of Cash Flows'!#REF!</definedName>
    <definedName name="DATA_07" localSheetId="37" hidden="1">'[141]Statement of Cash Flows'!#REF!</definedName>
    <definedName name="DATA_07" localSheetId="55" hidden="1">'[141]Statement of Cash Flows'!#REF!</definedName>
    <definedName name="DATA_07" hidden="1">'[141]Statement of Cash Flows'!#REF!</definedName>
    <definedName name="Data_ppn_Mei05_april" localSheetId="51">#REF!</definedName>
    <definedName name="Data_ppn_Mei05_april" localSheetId="26">#REF!</definedName>
    <definedName name="Data_ppn_Mei05_april" localSheetId="28">#REF!</definedName>
    <definedName name="Data_ppn_Mei05_april" localSheetId="37">#REF!</definedName>
    <definedName name="Data_ppn_Mei05_april" localSheetId="55">#REF!</definedName>
    <definedName name="Data_ppn_Mei05_april">#REF!</definedName>
    <definedName name="Data_ppn_Mei05_april__List" localSheetId="51">#REF!</definedName>
    <definedName name="Data_ppn_Mei05_april__List" localSheetId="26">#REF!</definedName>
    <definedName name="Data_ppn_Mei05_april__List" localSheetId="28">#REF!</definedName>
    <definedName name="Data_ppn_Mei05_april__List" localSheetId="37">#REF!</definedName>
    <definedName name="Data_ppn_Mei05_april__List" localSheetId="55">#REF!</definedName>
    <definedName name="Data_ppn_Mei05_april__List">#REF!</definedName>
    <definedName name="dataas">'[142]Data Asuransi'!$A$5:$X$1727</definedName>
    <definedName name="_xlnm.Database" localSheetId="21">#REF!</definedName>
    <definedName name="_xlnm.Database" localSheetId="13">#REF!</definedName>
    <definedName name="_xlnm.Database" localSheetId="51">#REF!</definedName>
    <definedName name="_xlnm.Database" localSheetId="9">#REF!</definedName>
    <definedName name="_xlnm.Database" localSheetId="23">#REF!</definedName>
    <definedName name="_xlnm.Database" localSheetId="11">#REF!</definedName>
    <definedName name="_xlnm.Database" localSheetId="10">#REF!</definedName>
    <definedName name="_xlnm.Database" localSheetId="2">#REF!</definedName>
    <definedName name="_xlnm.Database" localSheetId="1">#REF!</definedName>
    <definedName name="_xlnm.Database" localSheetId="26">#REF!</definedName>
    <definedName name="_xlnm.Database" localSheetId="0">#REF!</definedName>
    <definedName name="_xlnm.Database" localSheetId="3">#REF!</definedName>
    <definedName name="_xlnm.Database" localSheetId="28">#REF!</definedName>
    <definedName name="_xlnm.Database" localSheetId="50">#REF!</definedName>
    <definedName name="_xlnm.Database" localSheetId="57">#REF!</definedName>
    <definedName name="_xlnm.Database" localSheetId="34">#REF!</definedName>
    <definedName name="_xlnm.Database" localSheetId="37">#REF!</definedName>
    <definedName name="_xlnm.Database" localSheetId="6">#REF!</definedName>
    <definedName name="_xlnm.Database" localSheetId="56">#REF!</definedName>
    <definedName name="_xlnm.Database" localSheetId="7">#REF!</definedName>
    <definedName name="_xlnm.Database" localSheetId="55">#REF!</definedName>
    <definedName name="_xlnm.Database" localSheetId="15">#REF!</definedName>
    <definedName name="_xlnm.Database" localSheetId="14">#REF!</definedName>
    <definedName name="_xlnm.Database" localSheetId="16">#REF!</definedName>
    <definedName name="_xlnm.Database" localSheetId="12">#REF!</definedName>
    <definedName name="_xlnm.Database" localSheetId="42">#REF!</definedName>
    <definedName name="_xlnm.Database">#REF!</definedName>
    <definedName name="Database_MI" localSheetId="51">#REF!</definedName>
    <definedName name="Database_MI" localSheetId="26">#REF!</definedName>
    <definedName name="Database_MI" localSheetId="28">#REF!</definedName>
    <definedName name="Database_MI" localSheetId="37">#REF!</definedName>
    <definedName name="Database_MI" localSheetId="55">#REF!</definedName>
    <definedName name="Database_MI">#REF!</definedName>
    <definedName name="dataPPN" localSheetId="21">#REF!</definedName>
    <definedName name="dataPPN" localSheetId="51">#REF!</definedName>
    <definedName name="dataPPN" localSheetId="23">#REF!</definedName>
    <definedName name="dataPPN" localSheetId="11">#REF!</definedName>
    <definedName name="dataPPN" localSheetId="26">#REF!</definedName>
    <definedName name="dataPPN" localSheetId="28">#REF!</definedName>
    <definedName name="dataPPN" localSheetId="57">#REF!</definedName>
    <definedName name="dataPPN" localSheetId="34">#REF!</definedName>
    <definedName name="dataPPN" localSheetId="37">#REF!</definedName>
    <definedName name="dataPPN" localSheetId="56">#REF!</definedName>
    <definedName name="dataPPN" localSheetId="55">#REF!</definedName>
    <definedName name="dataPPN" localSheetId="15">#REF!</definedName>
    <definedName name="dataPPN" localSheetId="14">#REF!</definedName>
    <definedName name="dataPPN" localSheetId="16">#REF!</definedName>
    <definedName name="dataPPN">#REF!</definedName>
    <definedName name="dataslip" localSheetId="51">'[143]A. Data Permintaan Produk'!#REF!</definedName>
    <definedName name="dataslip" localSheetId="26">'[143]A. Data Permintaan Produk'!#REF!</definedName>
    <definedName name="dataslip" localSheetId="28">'[143]A. Data Permintaan Produk'!#REF!</definedName>
    <definedName name="dataslip" localSheetId="37">'[143]A. Data Permintaan Produk'!#REF!</definedName>
    <definedName name="dataslip" localSheetId="55">'[143]A. Data Permintaan Produk'!#REF!</definedName>
    <definedName name="dataslip">'[143]A. Data Permintaan Produk'!#REF!</definedName>
    <definedName name="DATE" localSheetId="21">#REF!</definedName>
    <definedName name="DATE" localSheetId="13">#REF!</definedName>
    <definedName name="DATE" localSheetId="51">#REF!</definedName>
    <definedName name="DATE" localSheetId="9">#REF!</definedName>
    <definedName name="DATE" localSheetId="23">#REF!</definedName>
    <definedName name="DATE" localSheetId="11">#REF!</definedName>
    <definedName name="DATE" localSheetId="10">#REF!</definedName>
    <definedName name="DATE" localSheetId="1">#REF!</definedName>
    <definedName name="DATE" localSheetId="26">#REF!</definedName>
    <definedName name="DATE" localSheetId="0">#REF!</definedName>
    <definedName name="DATE" localSheetId="3">#REF!</definedName>
    <definedName name="DATE" localSheetId="28">#REF!</definedName>
    <definedName name="DATE" localSheetId="50">#REF!</definedName>
    <definedName name="DATE" localSheetId="57">#REF!</definedName>
    <definedName name="DATE" localSheetId="34">#REF!</definedName>
    <definedName name="DATE" localSheetId="37">#REF!</definedName>
    <definedName name="DATE" localSheetId="6">#REF!</definedName>
    <definedName name="DATE" localSheetId="56">#REF!</definedName>
    <definedName name="DATE" localSheetId="7">#REF!</definedName>
    <definedName name="DATE" localSheetId="55">#REF!</definedName>
    <definedName name="DATE" localSheetId="15">#REF!</definedName>
    <definedName name="DATE" localSheetId="14">#REF!</definedName>
    <definedName name="DATE" localSheetId="16">#REF!</definedName>
    <definedName name="DATE" localSheetId="12">#REF!</definedName>
    <definedName name="DATE" localSheetId="42">#REF!</definedName>
    <definedName name="DATE">#REF!</definedName>
    <definedName name="DATE2" localSheetId="21">#REF!</definedName>
    <definedName name="DATE2" localSheetId="13">#REF!</definedName>
    <definedName name="DATE2" localSheetId="51">#REF!</definedName>
    <definedName name="DATE2" localSheetId="9">#REF!</definedName>
    <definedName name="DATE2" localSheetId="23">#REF!</definedName>
    <definedName name="DATE2" localSheetId="11">#REF!</definedName>
    <definedName name="DATE2" localSheetId="10">#REF!</definedName>
    <definedName name="DATE2" localSheetId="1">#REF!</definedName>
    <definedName name="DATE2" localSheetId="26">#REF!</definedName>
    <definedName name="DATE2" localSheetId="0">#REF!</definedName>
    <definedName name="DATE2" localSheetId="3">#REF!</definedName>
    <definedName name="DATE2" localSheetId="28">#REF!</definedName>
    <definedName name="DATE2" localSheetId="50">#REF!</definedName>
    <definedName name="DATE2" localSheetId="57">#REF!</definedName>
    <definedName name="DATE2" localSheetId="34">#REF!</definedName>
    <definedName name="DATE2" localSheetId="37">#REF!</definedName>
    <definedName name="DATE2" localSheetId="6">#REF!</definedName>
    <definedName name="DATE2" localSheetId="56">#REF!</definedName>
    <definedName name="DATE2" localSheetId="7">#REF!</definedName>
    <definedName name="DATE2" localSheetId="55">#REF!</definedName>
    <definedName name="DATE2" localSheetId="15">#REF!</definedName>
    <definedName name="DATE2" localSheetId="14">#REF!</definedName>
    <definedName name="DATE2" localSheetId="16">#REF!</definedName>
    <definedName name="DATE2" localSheetId="12">#REF!</definedName>
    <definedName name="DATE2" localSheetId="42">#REF!</definedName>
    <definedName name="DATE2">#REF!</definedName>
    <definedName name="DAYWORKS" localSheetId="21">'[42]Kuantitas &amp; Harga'!#REF!</definedName>
    <definedName name="DAYWORKS" localSheetId="51">'[42]Kuantitas &amp; Harga'!#REF!</definedName>
    <definedName name="DAYWORKS" localSheetId="9">'[42]Kuantitas &amp; Harga'!#REF!</definedName>
    <definedName name="DAYWORKS" localSheetId="23">'[42]Kuantitas &amp; Harga'!#REF!</definedName>
    <definedName name="DAYWORKS" localSheetId="11">'[42]Kuantitas &amp; Harga'!#REF!</definedName>
    <definedName name="DAYWORKS" localSheetId="26">'[42]Kuantitas &amp; Harga'!#REF!</definedName>
    <definedName name="DAYWORKS" localSheetId="3">'[42]Kuantitas &amp; Harga'!#REF!</definedName>
    <definedName name="DAYWORKS" localSheetId="28">'[42]Kuantitas &amp; Harga'!#REF!</definedName>
    <definedName name="DAYWORKS" localSheetId="57">'[42]Kuantitas &amp; Harga'!#REF!</definedName>
    <definedName name="DAYWORKS" localSheetId="34">'[42]Kuantitas &amp; Harga'!#REF!</definedName>
    <definedName name="DAYWORKS" localSheetId="37">'[42]Kuantitas &amp; Harga'!#REF!</definedName>
    <definedName name="DAYWORKS" localSheetId="6">'[43]Kuantitas &amp; Harga'!#REF!</definedName>
    <definedName name="DAYWORKS" localSheetId="56">'[43]Kuantitas &amp; Harga'!#REF!</definedName>
    <definedName name="DAYWORKS" localSheetId="7">'[43]Kuantitas &amp; Harga'!#REF!</definedName>
    <definedName name="DAYWORKS" localSheetId="55">'[42]Kuantitas &amp; Harga'!#REF!</definedName>
    <definedName name="DAYWORKS" localSheetId="15">'[42]Kuantitas &amp; Harga'!#REF!</definedName>
    <definedName name="DAYWORKS" localSheetId="14">'[42]Kuantitas &amp; Harga'!#REF!</definedName>
    <definedName name="DAYWORKS" localSheetId="16">'[42]Kuantitas &amp; Harga'!#REF!</definedName>
    <definedName name="DAYWORKS">'[42]Kuantitas &amp; Harga'!#REF!</definedName>
    <definedName name="DBASE" localSheetId="51">#REF!</definedName>
    <definedName name="DBASE" localSheetId="26">#REF!</definedName>
    <definedName name="DBASE" localSheetId="28">#REF!</definedName>
    <definedName name="DBASE" localSheetId="37">#REF!</definedName>
    <definedName name="DBASE" localSheetId="55">#REF!</definedName>
    <definedName name="DBASE">#REF!</definedName>
    <definedName name="dc" localSheetId="51">#REF!</definedName>
    <definedName name="dc" localSheetId="26">#REF!</definedName>
    <definedName name="dc" localSheetId="28">#REF!</definedName>
    <definedName name="dc" localSheetId="37">#REF!</definedName>
    <definedName name="dc" localSheetId="55">#REF!</definedName>
    <definedName name="dc">#REF!</definedName>
    <definedName name="DD" localSheetId="21">'[126]ES STG'!#REF!</definedName>
    <definedName name="DD" localSheetId="51">'[126]ES STG'!#REF!</definedName>
    <definedName name="DD" localSheetId="9">'[126]ES STG'!#REF!</definedName>
    <definedName name="DD" localSheetId="23">'[126]ES STG'!#REF!</definedName>
    <definedName name="DD" localSheetId="11">'[126]ES STG'!#REF!</definedName>
    <definedName name="DD" localSheetId="26">'[126]ES STG'!#REF!</definedName>
    <definedName name="DD" localSheetId="3">'[126]ES STG'!#REF!</definedName>
    <definedName name="DD" localSheetId="28">'[126]ES STG'!#REF!</definedName>
    <definedName name="DD" localSheetId="57">'[126]ES STG'!#REF!</definedName>
    <definedName name="DD" localSheetId="34">'[126]ES STG'!#REF!</definedName>
    <definedName name="DD" localSheetId="37">'[126]ES STG'!#REF!</definedName>
    <definedName name="DD" localSheetId="6">'[126]ES STG'!#REF!</definedName>
    <definedName name="DD" localSheetId="56">'[126]ES STG'!#REF!</definedName>
    <definedName name="DD" localSheetId="7">'[126]ES STG'!#REF!</definedName>
    <definedName name="DD" localSheetId="55">'[126]ES STG'!#REF!</definedName>
    <definedName name="DD" localSheetId="15">'[126]ES STG'!#REF!</definedName>
    <definedName name="DD" localSheetId="14">'[126]ES STG'!#REF!</definedName>
    <definedName name="DD" localSheetId="16">'[126]ES STG'!#REF!</definedName>
    <definedName name="DD">'[126]ES STG'!#REF!</definedName>
    <definedName name="DDDDD" localSheetId="21" hidden="1">#REF!</definedName>
    <definedName name="DDDDD" localSheetId="13" hidden="1">#REF!</definedName>
    <definedName name="DDDDD" localSheetId="51" hidden="1">#REF!</definedName>
    <definedName name="DDDDD" localSheetId="9" hidden="1">#REF!</definedName>
    <definedName name="DDDDD" localSheetId="23" hidden="1">#REF!</definedName>
    <definedName name="DDDDD" localSheetId="11" hidden="1">#REF!</definedName>
    <definedName name="DDDDD" localSheetId="10" hidden="1">#REF!</definedName>
    <definedName name="DDDDD" localSheetId="1" hidden="1">#REF!</definedName>
    <definedName name="DDDDD" localSheetId="26" hidden="1">#REF!</definedName>
    <definedName name="DDDDD" localSheetId="0" hidden="1">#REF!</definedName>
    <definedName name="DDDDD" localSheetId="3" hidden="1">#REF!</definedName>
    <definedName name="DDDDD" localSheetId="28" hidden="1">#REF!</definedName>
    <definedName name="DDDDD" localSheetId="50" hidden="1">#REF!</definedName>
    <definedName name="DDDDD" localSheetId="57" hidden="1">#REF!</definedName>
    <definedName name="DDDDD" localSheetId="34" hidden="1">#REF!</definedName>
    <definedName name="DDDDD" localSheetId="37" hidden="1">#REF!</definedName>
    <definedName name="DDDDD" localSheetId="6" hidden="1">#REF!</definedName>
    <definedName name="DDDDD" localSheetId="56" hidden="1">#REF!</definedName>
    <definedName name="DDDDD" localSheetId="7" hidden="1">#REF!</definedName>
    <definedName name="DDDDD" localSheetId="8" hidden="1">#REF!</definedName>
    <definedName name="DDDDD" localSheetId="55" hidden="1">#REF!</definedName>
    <definedName name="DDDDD" localSheetId="15" hidden="1">#REF!</definedName>
    <definedName name="DDDDD" localSheetId="14" hidden="1">#REF!</definedName>
    <definedName name="DDDDD" localSheetId="16" hidden="1">#REF!</definedName>
    <definedName name="DDDDD" localSheetId="12" hidden="1">#REF!</definedName>
    <definedName name="DDDDD" localSheetId="42" hidden="1">#REF!</definedName>
    <definedName name="DDDDD" hidden="1">#REF!</definedName>
    <definedName name="Debet" localSheetId="51">#REF!</definedName>
    <definedName name="Debet" localSheetId="26">#REF!</definedName>
    <definedName name="Debet" localSheetId="28">#REF!</definedName>
    <definedName name="Debet" localSheetId="37">#REF!</definedName>
    <definedName name="Debet" localSheetId="55">#REF!</definedName>
    <definedName name="Debet">#REF!</definedName>
    <definedName name="Debit2" localSheetId="21">#REF!</definedName>
    <definedName name="Debit2" localSheetId="13">#REF!</definedName>
    <definedName name="Debit2" localSheetId="51">#REF!</definedName>
    <definedName name="Debit2" localSheetId="9">#REF!</definedName>
    <definedName name="Debit2" localSheetId="23">#REF!</definedName>
    <definedName name="Debit2" localSheetId="11">#REF!</definedName>
    <definedName name="Debit2" localSheetId="10">#REF!</definedName>
    <definedName name="Debit2" localSheetId="1">#REF!</definedName>
    <definedName name="Debit2" localSheetId="26">#REF!</definedName>
    <definedName name="Debit2" localSheetId="0">#REF!</definedName>
    <definedName name="Debit2" localSheetId="3">#REF!</definedName>
    <definedName name="Debit2" localSheetId="28">#REF!</definedName>
    <definedName name="Debit2" localSheetId="50">#REF!</definedName>
    <definedName name="Debit2" localSheetId="57">#REF!</definedName>
    <definedName name="Debit2" localSheetId="34">#REF!</definedName>
    <definedName name="Debit2" localSheetId="37">#REF!</definedName>
    <definedName name="Debit2" localSheetId="6">#REF!</definedName>
    <definedName name="Debit2" localSheetId="56">#REF!</definedName>
    <definedName name="Debit2" localSheetId="7">#REF!</definedName>
    <definedName name="Debit2" localSheetId="55">#REF!</definedName>
    <definedName name="Debit2" localSheetId="15">#REF!</definedName>
    <definedName name="Debit2" localSheetId="14">#REF!</definedName>
    <definedName name="Debit2" localSheetId="16">#REF!</definedName>
    <definedName name="Debit2" localSheetId="12">#REF!</definedName>
    <definedName name="Debit2" localSheetId="42">#REF!</definedName>
    <definedName name="Debit2">#REF!</definedName>
    <definedName name="Debit3" localSheetId="21">#REF!</definedName>
    <definedName name="Debit3" localSheetId="13">#REF!</definedName>
    <definedName name="Debit3" localSheetId="51">#REF!</definedName>
    <definedName name="Debit3" localSheetId="9">#REF!</definedName>
    <definedName name="Debit3" localSheetId="23">#REF!</definedName>
    <definedName name="Debit3" localSheetId="11">#REF!</definedName>
    <definedName name="Debit3" localSheetId="10">#REF!</definedName>
    <definedName name="Debit3" localSheetId="1">#REF!</definedName>
    <definedName name="Debit3" localSheetId="26">#REF!</definedName>
    <definedName name="Debit3" localSheetId="0">#REF!</definedName>
    <definedName name="Debit3" localSheetId="3">#REF!</definedName>
    <definedName name="Debit3" localSheetId="28">#REF!</definedName>
    <definedName name="Debit3" localSheetId="50">#REF!</definedName>
    <definedName name="Debit3" localSheetId="57">#REF!</definedName>
    <definedName name="Debit3" localSheetId="34">#REF!</definedName>
    <definedName name="Debit3" localSheetId="37">#REF!</definedName>
    <definedName name="Debit3" localSheetId="6">#REF!</definedName>
    <definedName name="Debit3" localSheetId="56">#REF!</definedName>
    <definedName name="Debit3" localSheetId="7">#REF!</definedName>
    <definedName name="Debit3" localSheetId="55">#REF!</definedName>
    <definedName name="Debit3" localSheetId="15">#REF!</definedName>
    <definedName name="Debit3" localSheetId="14">#REF!</definedName>
    <definedName name="Debit3" localSheetId="16">#REF!</definedName>
    <definedName name="Debit3" localSheetId="12">#REF!</definedName>
    <definedName name="Debit3" localSheetId="42">#REF!</definedName>
    <definedName name="Debit3">#REF!</definedName>
    <definedName name="dempul" localSheetId="21">#REF!</definedName>
    <definedName name="dempul" localSheetId="51">#REF!</definedName>
    <definedName name="dempul" localSheetId="23">#REF!</definedName>
    <definedName name="dempul" localSheetId="11">#REF!</definedName>
    <definedName name="dempul" localSheetId="26">#REF!</definedName>
    <definedName name="dempul" localSheetId="28">#REF!</definedName>
    <definedName name="dempul" localSheetId="57">#REF!</definedName>
    <definedName name="dempul" localSheetId="34">#REF!</definedName>
    <definedName name="dempul" localSheetId="37">#REF!</definedName>
    <definedName name="dempul" localSheetId="56">#REF!</definedName>
    <definedName name="dempul" localSheetId="55">#REF!</definedName>
    <definedName name="dempul" localSheetId="15">#REF!</definedName>
    <definedName name="dempul" localSheetId="14">#REF!</definedName>
    <definedName name="dempul" localSheetId="16">#REF!</definedName>
    <definedName name="dempul">#REF!</definedName>
    <definedName name="dempul_1" localSheetId="21">[82]HB!#REF!</definedName>
    <definedName name="dempul_1" localSheetId="51">[82]HB!#REF!</definedName>
    <definedName name="dempul_1" localSheetId="23">[82]HB!#REF!</definedName>
    <definedName name="dempul_1" localSheetId="11">[82]HB!#REF!</definedName>
    <definedName name="dempul_1" localSheetId="26">[82]HB!#REF!</definedName>
    <definedName name="dempul_1" localSheetId="28">[82]HB!#REF!</definedName>
    <definedName name="dempul_1" localSheetId="57">[82]HB!#REF!</definedName>
    <definedName name="dempul_1" localSheetId="34">[82]HB!#REF!</definedName>
    <definedName name="dempul_1" localSheetId="37">[82]HB!#REF!</definedName>
    <definedName name="dempul_1" localSheetId="56">[82]HB!#REF!</definedName>
    <definedName name="dempul_1" localSheetId="55">[82]HB!#REF!</definedName>
    <definedName name="dempul_1" localSheetId="15">[82]HB!#REF!</definedName>
    <definedName name="dempul_1" localSheetId="14">[82]HB!#REF!</definedName>
    <definedName name="dempul_1" localSheetId="16">[82]HB!#REF!</definedName>
    <definedName name="dempul_1">[82]HB!#REF!</definedName>
    <definedName name="DEP" localSheetId="51">[103]Tabela!#REF!</definedName>
    <definedName name="DEP" localSheetId="26">[103]Tabela!#REF!</definedName>
    <definedName name="DEP" localSheetId="28">[103]Tabela!#REF!</definedName>
    <definedName name="DEP" localSheetId="37">[103]Tabela!#REF!</definedName>
    <definedName name="DEP" localSheetId="55">[103]Tabela!#REF!</definedName>
    <definedName name="DEP">[103]Tabela!#REF!</definedName>
    <definedName name="DevProjectExp" localSheetId="21">#REF!</definedName>
    <definedName name="DevProjectExp" localSheetId="51">#REF!</definedName>
    <definedName name="DevProjectExp" localSheetId="23">#REF!</definedName>
    <definedName name="DevProjectExp" localSheetId="11">#REF!</definedName>
    <definedName name="DevProjectExp" localSheetId="26">#REF!</definedName>
    <definedName name="DevProjectExp" localSheetId="28">#REF!</definedName>
    <definedName name="DevProjectExp" localSheetId="57">#REF!</definedName>
    <definedName name="DevProjectExp" localSheetId="34">#REF!</definedName>
    <definedName name="DevProjectExp" localSheetId="37">#REF!</definedName>
    <definedName name="DevProjectExp" localSheetId="56">#REF!</definedName>
    <definedName name="DevProjectExp" localSheetId="55">#REF!</definedName>
    <definedName name="DevProjectExp" localSheetId="15">#REF!</definedName>
    <definedName name="DevProjectExp" localSheetId="14">#REF!</definedName>
    <definedName name="DevProjectExp" localSheetId="16">#REF!</definedName>
    <definedName name="DevProjectExp">#REF!</definedName>
    <definedName name="df" localSheetId="21">#REF!</definedName>
    <definedName name="df" localSheetId="13">#REF!</definedName>
    <definedName name="df" localSheetId="51">#REF!</definedName>
    <definedName name="df" localSheetId="9">#REF!</definedName>
    <definedName name="df" localSheetId="23">#REF!</definedName>
    <definedName name="df" localSheetId="11">#REF!</definedName>
    <definedName name="df" localSheetId="10">#REF!</definedName>
    <definedName name="df" localSheetId="1">#REF!</definedName>
    <definedName name="df" localSheetId="26">#REF!</definedName>
    <definedName name="df" localSheetId="0">#REF!</definedName>
    <definedName name="df" localSheetId="3">#REF!</definedName>
    <definedName name="df" localSheetId="28">#REF!</definedName>
    <definedName name="df" localSheetId="50">#REF!</definedName>
    <definedName name="df" localSheetId="57">#REF!</definedName>
    <definedName name="df" localSheetId="34">#REF!</definedName>
    <definedName name="df" localSheetId="37">#REF!</definedName>
    <definedName name="df" localSheetId="6">#REF!</definedName>
    <definedName name="df" localSheetId="56">#REF!</definedName>
    <definedName name="df" localSheetId="7">#REF!</definedName>
    <definedName name="df" localSheetId="55">#REF!</definedName>
    <definedName name="df" localSheetId="15">#REF!</definedName>
    <definedName name="df" localSheetId="14">#REF!</definedName>
    <definedName name="df" localSheetId="16">#REF!</definedName>
    <definedName name="df" localSheetId="42">#REF!</definedName>
    <definedName name="df">#REF!</definedName>
    <definedName name="dfsfs" localSheetId="51">#REF!</definedName>
    <definedName name="dfsfs" localSheetId="26">#REF!</definedName>
    <definedName name="dfsfs" localSheetId="28">#REF!</definedName>
    <definedName name="dfsfs" localSheetId="37">#REF!</definedName>
    <definedName name="dfsfs" localSheetId="55">#REF!</definedName>
    <definedName name="dfsfs">#REF!</definedName>
    <definedName name="DG">'[144]Frontsheet '!$F$9</definedName>
    <definedName name="dina" localSheetId="55" hidden="1">{#N/A,#N/A,FALSE,"Aging Summary";#N/A,#N/A,FALSE,"Ratio Analysis";#N/A,#N/A,FALSE,"Test 120 Day Accts";#N/A,#N/A,FALSE,"Tickmarks"}</definedName>
    <definedName name="dina" hidden="1">{#N/A,#N/A,FALSE,"Aging Summary";#N/A,#N/A,FALSE,"Ratio Analysis";#N/A,#N/A,FALSE,"Test 120 Day Accts";#N/A,#N/A,FALSE,"Tickmarks"}</definedName>
    <definedName name="DINO">[145]data!$P$3:$R$9</definedName>
    <definedName name="DISPLAY" localSheetId="21">[1]okt!#REF!</definedName>
    <definedName name="DISPLAY" localSheetId="51">[1]okt!#REF!</definedName>
    <definedName name="DISPLAY" localSheetId="9">[1]okt!#REF!</definedName>
    <definedName name="DISPLAY" localSheetId="23">[1]okt!#REF!</definedName>
    <definedName name="DISPLAY" localSheetId="11">[1]okt!#REF!</definedName>
    <definedName name="DISPLAY" localSheetId="26">[1]okt!#REF!</definedName>
    <definedName name="DISPLAY" localSheetId="3">[1]okt!#REF!</definedName>
    <definedName name="DISPLAY" localSheetId="28">[1]okt!#REF!</definedName>
    <definedName name="DISPLAY" localSheetId="57">[1]okt!#REF!</definedName>
    <definedName name="DISPLAY" localSheetId="34">[1]okt!#REF!</definedName>
    <definedName name="DISPLAY" localSheetId="37">[1]okt!#REF!</definedName>
    <definedName name="DISPLAY" localSheetId="6">[1]okt!#REF!</definedName>
    <definedName name="DISPLAY" localSheetId="56">[1]okt!#REF!</definedName>
    <definedName name="DISPLAY" localSheetId="7">[1]okt!#REF!</definedName>
    <definedName name="DISPLAY" localSheetId="55">[1]okt!#REF!</definedName>
    <definedName name="DISPLAY" localSheetId="15">[1]okt!#REF!</definedName>
    <definedName name="DISPLAY" localSheetId="14">[1]okt!#REF!</definedName>
    <definedName name="DISPLAY" localSheetId="16">[1]okt!#REF!</definedName>
    <definedName name="DISPLAY">[1]okt!#REF!</definedName>
    <definedName name="dist" localSheetId="51">'[143]C. Data Faktur '!#REF!</definedName>
    <definedName name="dist" localSheetId="26">'[143]C. Data Faktur '!#REF!</definedName>
    <definedName name="dist" localSheetId="28">'[143]C. Data Faktur '!#REF!</definedName>
    <definedName name="dist" localSheetId="37">'[143]C. Data Faktur '!#REF!</definedName>
    <definedName name="dist" localSheetId="55">'[143]C. Data Faktur '!#REF!</definedName>
    <definedName name="dist">'[143]C. Data Faktur '!#REF!</definedName>
    <definedName name="DISTRIBUTOR" localSheetId="51">#REF!</definedName>
    <definedName name="DISTRIBUTOR" localSheetId="26">#REF!</definedName>
    <definedName name="DISTRIBUTOR" localSheetId="28">#REF!</definedName>
    <definedName name="DISTRIBUTOR" localSheetId="37">#REF!</definedName>
    <definedName name="DISTRIBUTOR" localSheetId="55">#REF!</definedName>
    <definedName name="DISTRIBUTOR">#REF!</definedName>
    <definedName name="DIV">[146]Biaya!$A$32:$CQ$32</definedName>
    <definedName name="DIVISI" localSheetId="21">#REF!</definedName>
    <definedName name="DIVISI" localSheetId="51">#REF!</definedName>
    <definedName name="DIVISI" localSheetId="9">#REF!</definedName>
    <definedName name="DIVISI" localSheetId="23">#REF!</definedName>
    <definedName name="DIVISI" localSheetId="11">#REF!</definedName>
    <definedName name="DIVISI" localSheetId="26">#REF!</definedName>
    <definedName name="DIVISI" localSheetId="3">#REF!</definedName>
    <definedName name="DIVISI" localSheetId="28">#REF!</definedName>
    <definedName name="DIVISI" localSheetId="57">#REF!</definedName>
    <definedName name="DIVISI" localSheetId="34">#REF!</definedName>
    <definedName name="DIVISI" localSheetId="37">#REF!</definedName>
    <definedName name="DIVISI" localSheetId="6">#REF!</definedName>
    <definedName name="DIVISI" localSheetId="56">#REF!</definedName>
    <definedName name="DIVISI" localSheetId="7">#REF!</definedName>
    <definedName name="DIVISI" localSheetId="55">#REF!</definedName>
    <definedName name="DIVISI" localSheetId="15">#REF!</definedName>
    <definedName name="DIVISI" localSheetId="14">#REF!</definedName>
    <definedName name="DIVISI" localSheetId="16">#REF!</definedName>
    <definedName name="DIVISI">#REF!</definedName>
    <definedName name="dnpntalm" localSheetId="21">#REF!</definedName>
    <definedName name="dnpntalm" localSheetId="51">#REF!</definedName>
    <definedName name="dnpntalm" localSheetId="23">#REF!</definedName>
    <definedName name="dnpntalm" localSheetId="11">#REF!</definedName>
    <definedName name="dnpntalm" localSheetId="26">#REF!</definedName>
    <definedName name="dnpntalm" localSheetId="28">#REF!</definedName>
    <definedName name="dnpntalm" localSheetId="57">#REF!</definedName>
    <definedName name="dnpntalm" localSheetId="34">#REF!</definedName>
    <definedName name="dnpntalm" localSheetId="37">#REF!</definedName>
    <definedName name="dnpntalm" localSheetId="56">#REF!</definedName>
    <definedName name="dnpntalm" localSheetId="55">#REF!</definedName>
    <definedName name="dnpntalm" localSheetId="15">#REF!</definedName>
    <definedName name="dnpntalm" localSheetId="14">#REF!</definedName>
    <definedName name="dnpntalm" localSheetId="16">#REF!</definedName>
    <definedName name="dnpntalm">#REF!</definedName>
    <definedName name="Document_array" localSheetId="11">{"Book1","RAB PASAR 30 AUG SCRAB.xls"}</definedName>
    <definedName name="Document_array" localSheetId="55">{"Book1","RAB PASAR 30 AUG SCRAB.xls"}</definedName>
    <definedName name="Document_array">{"Book1","RAB PASAR 30 AUG SCRAB.xls"}</definedName>
    <definedName name="Documents_array">#N/A</definedName>
    <definedName name="DOKB" localSheetId="51">[147]kampanye!#REF!</definedName>
    <definedName name="DOKB" localSheetId="26">[147]kampanye!#REF!</definedName>
    <definedName name="DOKB" localSheetId="28">[147]kampanye!#REF!</definedName>
    <definedName name="DOKB" localSheetId="37">[147]kampanye!#REF!</definedName>
    <definedName name="DOKB" localSheetId="55">[147]kampanye!#REF!</definedName>
    <definedName name="DOKB">[147]kampanye!#REF!</definedName>
    <definedName name="Dokumen">[107]INDEX!$F$4:$F$22</definedName>
    <definedName name="dolken" localSheetId="21">'[92]HB '!#REF!</definedName>
    <definedName name="dolken" localSheetId="51">'[92]HB '!#REF!</definedName>
    <definedName name="dolken" localSheetId="23">'[92]HB '!#REF!</definedName>
    <definedName name="dolken" localSheetId="11">'[92]HB '!#REF!</definedName>
    <definedName name="dolken" localSheetId="26">'[92]HB '!#REF!</definedName>
    <definedName name="dolken" localSheetId="28">'[92]HB '!#REF!</definedName>
    <definedName name="dolken" localSheetId="57">'[92]HB '!#REF!</definedName>
    <definedName name="dolken" localSheetId="34">'[92]HB '!#REF!</definedName>
    <definedName name="dolken" localSheetId="37">'[92]HB '!#REF!</definedName>
    <definedName name="dolken" localSheetId="56">'[92]HB '!#REF!</definedName>
    <definedName name="dolken" localSheetId="55">'[92]HB '!#REF!</definedName>
    <definedName name="dolken" localSheetId="15">'[92]HB '!#REF!</definedName>
    <definedName name="dolken" localSheetId="14">'[92]HB '!#REF!</definedName>
    <definedName name="dolken" localSheetId="16">'[92]HB '!#REF!</definedName>
    <definedName name="dolken">'[92]HB '!#REF!</definedName>
    <definedName name="dolken_1" localSheetId="21">[82]HB!#REF!</definedName>
    <definedName name="dolken_1" localSheetId="51">[82]HB!#REF!</definedName>
    <definedName name="dolken_1" localSheetId="23">[82]HB!#REF!</definedName>
    <definedName name="dolken_1" localSheetId="11">[82]HB!#REF!</definedName>
    <definedName name="dolken_1" localSheetId="26">[82]HB!#REF!</definedName>
    <definedName name="dolken_1" localSheetId="28">[82]HB!#REF!</definedName>
    <definedName name="dolken_1" localSheetId="57">[82]HB!#REF!</definedName>
    <definedName name="dolken_1" localSheetId="34">[82]HB!#REF!</definedName>
    <definedName name="dolken_1" localSheetId="37">[82]HB!#REF!</definedName>
    <definedName name="dolken_1" localSheetId="56">[82]HB!#REF!</definedName>
    <definedName name="dolken_1" localSheetId="55">[82]HB!#REF!</definedName>
    <definedName name="dolken_1" localSheetId="15">[82]HB!#REF!</definedName>
    <definedName name="dolken_1" localSheetId="14">[82]HB!#REF!</definedName>
    <definedName name="dolken_1" localSheetId="16">[82]HB!#REF!</definedName>
    <definedName name="dolken_1">[82]HB!#REF!</definedName>
    <definedName name="Dollar_Threshold" localSheetId="51">'[133]Balance Sheet'!#REF!</definedName>
    <definedName name="Dollar_Threshold" localSheetId="26">'[133]Balance Sheet'!#REF!</definedName>
    <definedName name="Dollar_Threshold" localSheetId="28">'[133]Balance Sheet'!#REF!</definedName>
    <definedName name="Dollar_Threshold" localSheetId="37">'[133]Balance Sheet'!#REF!</definedName>
    <definedName name="Dollar_Threshold" localSheetId="55">'[133]Balance Sheet'!#REF!</definedName>
    <definedName name="Dollar_Threshold">'[133]Balance Sheet'!#REF!</definedName>
    <definedName name="DP" localSheetId="51">#REF!</definedName>
    <definedName name="DP" localSheetId="26">#REF!</definedName>
    <definedName name="DP" localSheetId="28">#REF!</definedName>
    <definedName name="DP" localSheetId="37">#REF!</definedName>
    <definedName name="DP" localSheetId="55">#REF!</definedName>
    <definedName name="DP">#REF!</definedName>
    <definedName name="DP6b" localSheetId="51">[148]JSiar!#REF!</definedName>
    <definedName name="DP6b" localSheetId="26">[148]JSiar!#REF!</definedName>
    <definedName name="DP6b" localSheetId="28">[148]JSiar!#REF!</definedName>
    <definedName name="DP6b" localSheetId="37">[148]JSiar!#REF!</definedName>
    <definedName name="DP6b" localSheetId="55">[148]JSiar!#REF!</definedName>
    <definedName name="DP6b">[148]JSiar!#REF!</definedName>
    <definedName name="DP6C" localSheetId="51">[148]JSiar!#REF!</definedName>
    <definedName name="DP6C" localSheetId="26">[148]JSiar!#REF!</definedName>
    <definedName name="DP6C" localSheetId="28">[148]JSiar!#REF!</definedName>
    <definedName name="DP6C" localSheetId="37">[148]JSiar!#REF!</definedName>
    <definedName name="DP6C" localSheetId="55">[148]JSiar!#REF!</definedName>
    <definedName name="DP6C">[148]JSiar!#REF!</definedName>
    <definedName name="DP7A" localSheetId="51">[148]JSiar!#REF!</definedName>
    <definedName name="DP7A" localSheetId="26">[148]JSiar!#REF!</definedName>
    <definedName name="DP7A" localSheetId="28">[148]JSiar!#REF!</definedName>
    <definedName name="DP7A" localSheetId="37">[148]JSiar!#REF!</definedName>
    <definedName name="DP7A" localSheetId="55">[148]JSiar!#REF!</definedName>
    <definedName name="DP7A">[148]JSiar!#REF!</definedName>
    <definedName name="DP7B" localSheetId="51">[148]JSiar!#REF!</definedName>
    <definedName name="DP7B" localSheetId="26">[148]JSiar!#REF!</definedName>
    <definedName name="DP7B" localSheetId="28">[148]JSiar!#REF!</definedName>
    <definedName name="DP7B" localSheetId="37">[148]JSiar!#REF!</definedName>
    <definedName name="DP7B" localSheetId="55">[148]JSiar!#REF!</definedName>
    <definedName name="DP7B">[148]JSiar!#REF!</definedName>
    <definedName name="DP7C" localSheetId="51">[148]JSiar!#REF!</definedName>
    <definedName name="DP7C" localSheetId="26">[148]JSiar!#REF!</definedName>
    <definedName name="DP7C" localSheetId="28">[148]JSiar!#REF!</definedName>
    <definedName name="DP7C" localSheetId="37">[148]JSiar!#REF!</definedName>
    <definedName name="DP7C" localSheetId="55">[148]JSiar!#REF!</definedName>
    <definedName name="DP7C">[148]JSiar!#REF!</definedName>
    <definedName name="DP7D" localSheetId="51">[148]JSiar!#REF!</definedName>
    <definedName name="DP7D" localSheetId="26">[148]JSiar!#REF!</definedName>
    <definedName name="DP7D" localSheetId="28">[148]JSiar!#REF!</definedName>
    <definedName name="DP7D" localSheetId="37">[148]JSiar!#REF!</definedName>
    <definedName name="DP7D" localSheetId="55">[148]JSiar!#REF!</definedName>
    <definedName name="DP7D">[148]JSiar!#REF!</definedName>
    <definedName name="DP8A" localSheetId="51">[148]JSiar!#REF!</definedName>
    <definedName name="DP8A" localSheetId="26">[148]JSiar!#REF!</definedName>
    <definedName name="DP8A" localSheetId="28">[148]JSiar!#REF!</definedName>
    <definedName name="DP8A" localSheetId="37">[148]JSiar!#REF!</definedName>
    <definedName name="DP8A" localSheetId="55">[148]JSiar!#REF!</definedName>
    <definedName name="DP8A">[148]JSiar!#REF!</definedName>
    <definedName name="DP8B" localSheetId="51">[148]JSiar!#REF!</definedName>
    <definedName name="DP8B" localSheetId="26">[148]JSiar!#REF!</definedName>
    <definedName name="DP8B" localSheetId="28">[148]JSiar!#REF!</definedName>
    <definedName name="DP8B" localSheetId="37">[148]JSiar!#REF!</definedName>
    <definedName name="DP8B" localSheetId="55">[148]JSiar!#REF!</definedName>
    <definedName name="DP8B">[148]JSiar!#REF!</definedName>
    <definedName name="DP8C" localSheetId="51">[148]JSiar!#REF!</definedName>
    <definedName name="DP8C" localSheetId="26">[148]JSiar!#REF!</definedName>
    <definedName name="DP8C" localSheetId="28">[148]JSiar!#REF!</definedName>
    <definedName name="DP8C" localSheetId="37">[148]JSiar!#REF!</definedName>
    <definedName name="DP8C" localSheetId="55">[148]JSiar!#REF!</definedName>
    <definedName name="DP8C">[148]JSiar!#REF!</definedName>
    <definedName name="DP9A" localSheetId="51">[148]JSiar!#REF!</definedName>
    <definedName name="DP9A" localSheetId="26">[148]JSiar!#REF!</definedName>
    <definedName name="DP9A" localSheetId="28">[148]JSiar!#REF!</definedName>
    <definedName name="DP9A" localSheetId="37">[148]JSiar!#REF!</definedName>
    <definedName name="DP9A" localSheetId="55">[148]JSiar!#REF!</definedName>
    <definedName name="DP9A">[148]JSiar!#REF!</definedName>
    <definedName name="DP9B" localSheetId="51">[148]JSiar!#REF!</definedName>
    <definedName name="DP9B" localSheetId="26">[148]JSiar!#REF!</definedName>
    <definedName name="DP9B" localSheetId="28">[148]JSiar!#REF!</definedName>
    <definedName name="DP9B" localSheetId="37">[148]JSiar!#REF!</definedName>
    <definedName name="DP9B" localSheetId="55">[148]JSiar!#REF!</definedName>
    <definedName name="DP9B">[148]JSiar!#REF!</definedName>
    <definedName name="DP9C" localSheetId="51">[148]JSiar!#REF!</definedName>
    <definedName name="DP9C" localSheetId="26">[148]JSiar!#REF!</definedName>
    <definedName name="DP9C" localSheetId="28">[148]JSiar!#REF!</definedName>
    <definedName name="DP9C" localSheetId="37">[148]JSiar!#REF!</definedName>
    <definedName name="DP9C" localSheetId="55">[148]JSiar!#REF!</definedName>
    <definedName name="DP9C">[148]JSiar!#REF!</definedName>
    <definedName name="DP9d" localSheetId="51">[149]JSiar!#REF!</definedName>
    <definedName name="DP9d" localSheetId="26">[149]JSiar!#REF!</definedName>
    <definedName name="DP9d" localSheetId="28">[149]JSiar!#REF!</definedName>
    <definedName name="DP9d" localSheetId="37">[149]JSiar!#REF!</definedName>
    <definedName name="DP9d" localSheetId="55">[149]JSiar!#REF!</definedName>
    <definedName name="DP9d">[149]JSiar!#REF!</definedName>
    <definedName name="dpu" localSheetId="51">#REF!</definedName>
    <definedName name="dpu" localSheetId="26">#REF!</definedName>
    <definedName name="dpu" localSheetId="28">#REF!</definedName>
    <definedName name="dpu" localSheetId="37">#REF!</definedName>
    <definedName name="dpu" localSheetId="55">#REF!</definedName>
    <definedName name="dpu">#REF!</definedName>
    <definedName name="dpus" localSheetId="51">#REF!</definedName>
    <definedName name="dpus" localSheetId="26">#REF!</definedName>
    <definedName name="dpus" localSheetId="28">#REF!</definedName>
    <definedName name="dpus" localSheetId="37">#REF!</definedName>
    <definedName name="dpus" localSheetId="55">#REF!</definedName>
    <definedName name="dpus">#REF!</definedName>
    <definedName name="Drain" localSheetId="21">#REF!</definedName>
    <definedName name="Drain" localSheetId="51">#REF!</definedName>
    <definedName name="Drain" localSheetId="23">#REF!</definedName>
    <definedName name="Drain" localSheetId="11">#REF!</definedName>
    <definedName name="Drain" localSheetId="26">#REF!</definedName>
    <definedName name="Drain" localSheetId="28">#REF!</definedName>
    <definedName name="Drain" localSheetId="57">#REF!</definedName>
    <definedName name="Drain" localSheetId="34">#REF!</definedName>
    <definedName name="Drain" localSheetId="37">#REF!</definedName>
    <definedName name="Drain" localSheetId="56">#REF!</definedName>
    <definedName name="Drain" localSheetId="55">#REF!</definedName>
    <definedName name="Drain" localSheetId="15">#REF!</definedName>
    <definedName name="Drain" localSheetId="14">#REF!</definedName>
    <definedName name="Drain" localSheetId="16">#REF!</definedName>
    <definedName name="Drain">#REF!</definedName>
    <definedName name="DRAINASE" localSheetId="9">'[40]Kuantitas &amp; Harga'!$B$34:$K$46</definedName>
    <definedName name="DRAINASE">'[40]Kuantitas &amp; Harga'!$B$34:$K$46</definedName>
    <definedName name="DT">'[150]DATA FORWARDER'!$A$6:$E$8</definedName>
    <definedName name="DUA" localSheetId="21">#REF!</definedName>
    <definedName name="DUA" localSheetId="51">#REF!</definedName>
    <definedName name="DUA" localSheetId="9">#REF!</definedName>
    <definedName name="DUA" localSheetId="23">#REF!</definedName>
    <definedName name="DUA" localSheetId="11">#REF!</definedName>
    <definedName name="DUA" localSheetId="26">#REF!</definedName>
    <definedName name="DUA" localSheetId="3">#REF!</definedName>
    <definedName name="DUA" localSheetId="28">#REF!</definedName>
    <definedName name="DUA" localSheetId="57">#REF!</definedName>
    <definedName name="DUA" localSheetId="34">#REF!</definedName>
    <definedName name="DUA" localSheetId="37">#REF!</definedName>
    <definedName name="DUA" localSheetId="6">#REF!</definedName>
    <definedName name="DUA" localSheetId="56">#REF!</definedName>
    <definedName name="DUA" localSheetId="7">#REF!</definedName>
    <definedName name="DUA" localSheetId="55">#REF!</definedName>
    <definedName name="DUA" localSheetId="15">#REF!</definedName>
    <definedName name="DUA" localSheetId="14">#REF!</definedName>
    <definedName name="DUA" localSheetId="16">#REF!</definedName>
    <definedName name="DUA">#REF!</definedName>
    <definedName name="DUA_1" localSheetId="51">#REF!</definedName>
    <definedName name="DUA_1" localSheetId="26">#REF!</definedName>
    <definedName name="DUA_1" localSheetId="28">#REF!</definedName>
    <definedName name="DUA_1" localSheetId="37">#REF!</definedName>
    <definedName name="DUA_1" localSheetId="55">#REF!</definedName>
    <definedName name="DUA_1">#REF!</definedName>
    <definedName name="DUMPTRUCK1" localSheetId="21">#REF!</definedName>
    <definedName name="DUMPTRUCK1" localSheetId="51">#REF!</definedName>
    <definedName name="DUMPTRUCK1" localSheetId="9">#REF!</definedName>
    <definedName name="DUMPTRUCK1" localSheetId="23">#REF!</definedName>
    <definedName name="DUMPTRUCK1" localSheetId="11">#REF!</definedName>
    <definedName name="DUMPTRUCK1" localSheetId="26">#REF!</definedName>
    <definedName name="DUMPTRUCK1" localSheetId="3">#REF!</definedName>
    <definedName name="DUMPTRUCK1" localSheetId="28">#REF!</definedName>
    <definedName name="DUMPTRUCK1" localSheetId="57">#REF!</definedName>
    <definedName name="DUMPTRUCK1" localSheetId="34">#REF!</definedName>
    <definedName name="DUMPTRUCK1" localSheetId="37">#REF!</definedName>
    <definedName name="DUMPTRUCK1" localSheetId="6">#REF!</definedName>
    <definedName name="DUMPTRUCK1" localSheetId="56">#REF!</definedName>
    <definedName name="DUMPTRUCK1" localSheetId="7">#REF!</definedName>
    <definedName name="DUMPTRUCK1" localSheetId="55">#REF!</definedName>
    <definedName name="DUMPTRUCK1" localSheetId="15">#REF!</definedName>
    <definedName name="DUMPTRUCK1" localSheetId="14">#REF!</definedName>
    <definedName name="DUMPTRUCK1" localSheetId="16">#REF!</definedName>
    <definedName name="DUMPTRUCK1">#REF!</definedName>
    <definedName name="DUMPTRUCK2" localSheetId="21">#REF!</definedName>
    <definedName name="DUMPTRUCK2" localSheetId="51">#REF!</definedName>
    <definedName name="DUMPTRUCK2" localSheetId="9">#REF!</definedName>
    <definedName name="DUMPTRUCK2" localSheetId="23">#REF!</definedName>
    <definedName name="DUMPTRUCK2" localSheetId="11">#REF!</definedName>
    <definedName name="DUMPTRUCK2" localSheetId="26">#REF!</definedName>
    <definedName name="DUMPTRUCK2" localSheetId="3">#REF!</definedName>
    <definedName name="DUMPTRUCK2" localSheetId="28">#REF!</definedName>
    <definedName name="DUMPTRUCK2" localSheetId="57">#REF!</definedName>
    <definedName name="DUMPTRUCK2" localSheetId="34">#REF!</definedName>
    <definedName name="DUMPTRUCK2" localSheetId="37">#REF!</definedName>
    <definedName name="DUMPTRUCK2" localSheetId="6">#REF!</definedName>
    <definedName name="DUMPTRUCK2" localSheetId="56">#REF!</definedName>
    <definedName name="DUMPTRUCK2" localSheetId="7">#REF!</definedName>
    <definedName name="DUMPTRUCK2" localSheetId="55">#REF!</definedName>
    <definedName name="DUMPTRUCK2" localSheetId="15">#REF!</definedName>
    <definedName name="DUMPTRUCK2" localSheetId="14">#REF!</definedName>
    <definedName name="DUMPTRUCK2" localSheetId="16">#REF!</definedName>
    <definedName name="DUMPTRUCK2">#REF!</definedName>
    <definedName name="dx" localSheetId="11">{"Book1","RAB PASAR 30 AUG SCRAB.xls"}</definedName>
    <definedName name="dx" localSheetId="55">{"Book1","RAB PASAR 30 AUG SCRAB.xls"}</definedName>
    <definedName name="dx">{"Book1","RAB PASAR 30 AUG SCRAB.xls"}</definedName>
    <definedName name="E" localSheetId="21">#REF!</definedName>
    <definedName name="E" localSheetId="51">#REF!</definedName>
    <definedName name="E" localSheetId="9">#N/A</definedName>
    <definedName name="E" localSheetId="23">#REF!</definedName>
    <definedName name="E" localSheetId="11">#REF!</definedName>
    <definedName name="E" localSheetId="26">#REF!</definedName>
    <definedName name="E" localSheetId="3">#REF!</definedName>
    <definedName name="E" localSheetId="28">#REF!</definedName>
    <definedName name="E" localSheetId="57">#REF!</definedName>
    <definedName name="E" localSheetId="34">#REF!</definedName>
    <definedName name="E" localSheetId="37">#REF!</definedName>
    <definedName name="E" localSheetId="6">#REF!</definedName>
    <definedName name="E" localSheetId="56">#REF!</definedName>
    <definedName name="E" localSheetId="7">#REF!</definedName>
    <definedName name="E" localSheetId="55">#REF!</definedName>
    <definedName name="E" localSheetId="15">#REF!</definedName>
    <definedName name="E" localSheetId="14">#REF!</definedName>
    <definedName name="E" localSheetId="16">#REF!</definedName>
    <definedName name="E">#REF!</definedName>
    <definedName name="EDZ" localSheetId="51">#REF!</definedName>
    <definedName name="EDZ" localSheetId="26">#REF!</definedName>
    <definedName name="EDZ" localSheetId="28">#REF!</definedName>
    <definedName name="EDZ" localSheetId="37">#REF!</definedName>
    <definedName name="EDZ" localSheetId="55">#REF!</definedName>
    <definedName name="EDZ">#REF!</definedName>
    <definedName name="EE" localSheetId="21">'[126]ES STG'!#REF!</definedName>
    <definedName name="EE" localSheetId="51">'[126]ES STG'!#REF!</definedName>
    <definedName name="EE" localSheetId="9">'[126]ES STG'!#REF!</definedName>
    <definedName name="EE" localSheetId="23">'[126]ES STG'!#REF!</definedName>
    <definedName name="EE" localSheetId="11">'[126]ES STG'!#REF!</definedName>
    <definedName name="EE" localSheetId="26">'[126]ES STG'!#REF!</definedName>
    <definedName name="EE" localSheetId="3">'[126]ES STG'!#REF!</definedName>
    <definedName name="EE" localSheetId="28">'[126]ES STG'!#REF!</definedName>
    <definedName name="EE" localSheetId="57">'[126]ES STG'!#REF!</definedName>
    <definedName name="EE" localSheetId="34">'[126]ES STG'!#REF!</definedName>
    <definedName name="EE" localSheetId="37">'[126]ES STG'!#REF!</definedName>
    <definedName name="EE" localSheetId="6">'[126]ES STG'!#REF!</definedName>
    <definedName name="EE" localSheetId="56">'[126]ES STG'!#REF!</definedName>
    <definedName name="EE" localSheetId="7">'[126]ES STG'!#REF!</definedName>
    <definedName name="EE" localSheetId="55">'[126]ES STG'!#REF!</definedName>
    <definedName name="EE" localSheetId="15">'[126]ES STG'!#REF!</definedName>
    <definedName name="EE" localSheetId="14">'[126]ES STG'!#REF!</definedName>
    <definedName name="EE" localSheetId="16">'[126]ES STG'!#REF!</definedName>
    <definedName name="EE">'[126]ES STG'!#REF!</definedName>
    <definedName name="EEE" localSheetId="51">#REF!</definedName>
    <definedName name="EEE" localSheetId="26">#REF!</definedName>
    <definedName name="EEE" localSheetId="28">#REF!</definedName>
    <definedName name="EEE" localSheetId="37">#REF!</definedName>
    <definedName name="EEE" localSheetId="55">#REF!</definedName>
    <definedName name="EEE">#REF!</definedName>
    <definedName name="eephdp" localSheetId="51">#REF!</definedName>
    <definedName name="eephdp" localSheetId="26">#REF!</definedName>
    <definedName name="eephdp" localSheetId="28">#REF!</definedName>
    <definedName name="eephdp" localSheetId="37">#REF!</definedName>
    <definedName name="eephdp" localSheetId="55">#REF!</definedName>
    <definedName name="eephdp">#REF!</definedName>
    <definedName name="EKS" localSheetId="21">#REF!</definedName>
    <definedName name="EKS" localSheetId="51">#REF!</definedName>
    <definedName name="EKS" localSheetId="9">#REF!</definedName>
    <definedName name="EKS" localSheetId="23">#REF!</definedName>
    <definedName name="EKS" localSheetId="11">#REF!</definedName>
    <definedName name="EKS" localSheetId="26">#REF!</definedName>
    <definedName name="EKS" localSheetId="3">#REF!</definedName>
    <definedName name="EKS" localSheetId="28">#REF!</definedName>
    <definedName name="EKS" localSheetId="57">#REF!</definedName>
    <definedName name="EKS" localSheetId="34">#REF!</definedName>
    <definedName name="EKS" localSheetId="37">#REF!</definedName>
    <definedName name="EKS" localSheetId="6">#REF!</definedName>
    <definedName name="EKS" localSheetId="56">#REF!</definedName>
    <definedName name="EKS" localSheetId="7">#REF!</definedName>
    <definedName name="EKS" localSheetId="55">#REF!</definedName>
    <definedName name="EKS" localSheetId="15">#REF!</definedName>
    <definedName name="EKS" localSheetId="14">#REF!</definedName>
    <definedName name="EKS" localSheetId="16">#REF!</definedName>
    <definedName name="EKS">#REF!</definedName>
    <definedName name="ELVY" localSheetId="51">#REF!</definedName>
    <definedName name="ELVY" localSheetId="26">#REF!</definedName>
    <definedName name="ELVY" localSheetId="28">#REF!</definedName>
    <definedName name="ELVY" localSheetId="37">#REF!</definedName>
    <definedName name="ELVY" localSheetId="55">#REF!</definedName>
    <definedName name="ELVY">#REF!</definedName>
    <definedName name="engsel" localSheetId="21">#REF!</definedName>
    <definedName name="engsel" localSheetId="51">#REF!</definedName>
    <definedName name="engsel" localSheetId="23">#REF!</definedName>
    <definedName name="engsel" localSheetId="11">#REF!</definedName>
    <definedName name="engsel" localSheetId="26">#REF!</definedName>
    <definedName name="engsel" localSheetId="28">#REF!</definedName>
    <definedName name="engsel" localSheetId="57">#REF!</definedName>
    <definedName name="engsel" localSheetId="34">#REF!</definedName>
    <definedName name="engsel" localSheetId="37">#REF!</definedName>
    <definedName name="engsel" localSheetId="56">#REF!</definedName>
    <definedName name="engsel" localSheetId="55">#REF!</definedName>
    <definedName name="engsel" localSheetId="15">#REF!</definedName>
    <definedName name="engsel" localSheetId="14">#REF!</definedName>
    <definedName name="engsel" localSheetId="16">#REF!</definedName>
    <definedName name="engsel">#REF!</definedName>
    <definedName name="engselh">'[93]HB '!$F$176</definedName>
    <definedName name="engselh_1" localSheetId="21">[82]HB!#REF!</definedName>
    <definedName name="engselh_1" localSheetId="51">[82]HB!#REF!</definedName>
    <definedName name="engselh_1" localSheetId="23">[82]HB!#REF!</definedName>
    <definedName name="engselh_1" localSheetId="11">[82]HB!#REF!</definedName>
    <definedName name="engselh_1" localSheetId="26">[82]HB!#REF!</definedName>
    <definedName name="engselh_1" localSheetId="28">[82]HB!#REF!</definedName>
    <definedName name="engselh_1" localSheetId="57">[82]HB!#REF!</definedName>
    <definedName name="engselh_1" localSheetId="34">[82]HB!#REF!</definedName>
    <definedName name="engselh_1" localSheetId="37">[82]HB!#REF!</definedName>
    <definedName name="engselh_1" localSheetId="56">[82]HB!#REF!</definedName>
    <definedName name="engselh_1" localSheetId="55">[82]HB!#REF!</definedName>
    <definedName name="engselh_1" localSheetId="15">[82]HB!#REF!</definedName>
    <definedName name="engselh_1" localSheetId="14">[82]HB!#REF!</definedName>
    <definedName name="engselh_1" localSheetId="16">[82]HB!#REF!</definedName>
    <definedName name="engselh_1">[82]HB!#REF!</definedName>
    <definedName name="engselkun">'[60]HB '!$F$177</definedName>
    <definedName name="engselkun_1" localSheetId="21">[82]HB!#REF!</definedName>
    <definedName name="engselkun_1" localSheetId="51">[82]HB!#REF!</definedName>
    <definedName name="engselkun_1" localSheetId="23">[82]HB!#REF!</definedName>
    <definedName name="engselkun_1" localSheetId="11">[82]HB!#REF!</definedName>
    <definedName name="engselkun_1" localSheetId="26">[82]HB!#REF!</definedName>
    <definedName name="engselkun_1" localSheetId="28">[82]HB!#REF!</definedName>
    <definedName name="engselkun_1" localSheetId="57">[82]HB!#REF!</definedName>
    <definedName name="engselkun_1" localSheetId="34">[82]HB!#REF!</definedName>
    <definedName name="engselkun_1" localSheetId="37">[82]HB!#REF!</definedName>
    <definedName name="engselkun_1" localSheetId="56">[82]HB!#REF!</definedName>
    <definedName name="engselkun_1" localSheetId="55">[82]HB!#REF!</definedName>
    <definedName name="engselkun_1" localSheetId="15">[82]HB!#REF!</definedName>
    <definedName name="engselkun_1" localSheetId="14">[82]HB!#REF!</definedName>
    <definedName name="engselkun_1" localSheetId="16">[82]HB!#REF!</definedName>
    <definedName name="engselkun_1">[82]HB!#REF!</definedName>
    <definedName name="erf" localSheetId="51">#REF!</definedName>
    <definedName name="erf" localSheetId="26">#REF!</definedName>
    <definedName name="erf" localSheetId="28">#REF!</definedName>
    <definedName name="erf" localSheetId="37">#REF!</definedName>
    <definedName name="erf" localSheetId="55">#REF!</definedName>
    <definedName name="erf">#REF!</definedName>
    <definedName name="ESTIMASI_KAPASITAS_PRODUKSI_PERALATAN" localSheetId="9">'[139]an-satuan'!$H$1:$O$445</definedName>
    <definedName name="ESTIMASI_KAPASITAS_PRODUKSI_PERALATAN">'[139]an-satuan'!$H$1:$O$445</definedName>
    <definedName name="eternit" localSheetId="21">#REF!</definedName>
    <definedName name="eternit" localSheetId="51">#REF!</definedName>
    <definedName name="eternit" localSheetId="23">#REF!</definedName>
    <definedName name="eternit" localSheetId="11">#REF!</definedName>
    <definedName name="eternit" localSheetId="26">#REF!</definedName>
    <definedName name="eternit" localSheetId="28">#REF!</definedName>
    <definedName name="eternit" localSheetId="57">#REF!</definedName>
    <definedName name="eternit" localSheetId="34">#REF!</definedName>
    <definedName name="eternit" localSheetId="37">#REF!</definedName>
    <definedName name="eternit" localSheetId="56">#REF!</definedName>
    <definedName name="eternit" localSheetId="55">#REF!</definedName>
    <definedName name="eternit" localSheetId="15">#REF!</definedName>
    <definedName name="eternit" localSheetId="14">#REF!</definedName>
    <definedName name="eternit" localSheetId="16">#REF!</definedName>
    <definedName name="eternit">#REF!</definedName>
    <definedName name="eternit_1" localSheetId="21">[82]HB!#REF!</definedName>
    <definedName name="eternit_1" localSheetId="51">[82]HB!#REF!</definedName>
    <definedName name="eternit_1" localSheetId="23">[82]HB!#REF!</definedName>
    <definedName name="eternit_1" localSheetId="11">[82]HB!#REF!</definedName>
    <definedName name="eternit_1" localSheetId="26">[82]HB!#REF!</definedName>
    <definedName name="eternit_1" localSheetId="28">[82]HB!#REF!</definedName>
    <definedName name="eternit_1" localSheetId="57">[82]HB!#REF!</definedName>
    <definedName name="eternit_1" localSheetId="34">[82]HB!#REF!</definedName>
    <definedName name="eternit_1" localSheetId="37">[82]HB!#REF!</definedName>
    <definedName name="eternit_1" localSheetId="56">[82]HB!#REF!</definedName>
    <definedName name="eternit_1" localSheetId="55">[82]HB!#REF!</definedName>
    <definedName name="eternit_1" localSheetId="15">[82]HB!#REF!</definedName>
    <definedName name="eternit_1" localSheetId="14">[82]HB!#REF!</definedName>
    <definedName name="eternit_1" localSheetId="16">[82]HB!#REF!</definedName>
    <definedName name="eternit_1">[82]HB!#REF!</definedName>
    <definedName name="EV_PBM" localSheetId="21">#REF!</definedName>
    <definedName name="EV_PBM" localSheetId="51">#REF!</definedName>
    <definedName name="EV_PBM" localSheetId="9">#REF!</definedName>
    <definedName name="EV_PBM" localSheetId="23">#REF!</definedName>
    <definedName name="EV_PBM" localSheetId="11">#REF!</definedName>
    <definedName name="EV_PBM" localSheetId="26">#REF!</definedName>
    <definedName name="EV_PBM" localSheetId="3">#REF!</definedName>
    <definedName name="EV_PBM" localSheetId="28">#REF!</definedName>
    <definedName name="EV_PBM" localSheetId="57">#REF!</definedName>
    <definedName name="EV_PBM" localSheetId="34">#REF!</definedName>
    <definedName name="EV_PBM" localSheetId="37">#REF!</definedName>
    <definedName name="EV_PBM" localSheetId="6">#REF!</definedName>
    <definedName name="EV_PBM" localSheetId="56">#REF!</definedName>
    <definedName name="EV_PBM" localSheetId="7">#REF!</definedName>
    <definedName name="EV_PBM" localSheetId="55">#REF!</definedName>
    <definedName name="EV_PBM" localSheetId="15">#REF!</definedName>
    <definedName name="EV_PBM" localSheetId="14">#REF!</definedName>
    <definedName name="EV_PBM" localSheetId="16">#REF!</definedName>
    <definedName name="EV_PBM">#REF!</definedName>
    <definedName name="EV_PRO" localSheetId="21">#REF!</definedName>
    <definedName name="EV_PRO" localSheetId="51">#REF!</definedName>
    <definedName name="EV_PRO" localSheetId="9">#REF!</definedName>
    <definedName name="EV_PRO" localSheetId="23">#REF!</definedName>
    <definedName name="EV_PRO" localSheetId="11">#REF!</definedName>
    <definedName name="EV_PRO" localSheetId="26">#REF!</definedName>
    <definedName name="EV_PRO" localSheetId="3">#REF!</definedName>
    <definedName name="EV_PRO" localSheetId="28">#REF!</definedName>
    <definedName name="EV_PRO" localSheetId="57">#REF!</definedName>
    <definedName name="EV_PRO" localSheetId="34">#REF!</definedName>
    <definedName name="EV_PRO" localSheetId="37">#REF!</definedName>
    <definedName name="EV_PRO" localSheetId="6">#REF!</definedName>
    <definedName name="EV_PRO" localSheetId="56">#REF!</definedName>
    <definedName name="EV_PRO" localSheetId="7">#REF!</definedName>
    <definedName name="EV_PRO" localSheetId="55">#REF!</definedName>
    <definedName name="EV_PRO" localSheetId="15">#REF!</definedName>
    <definedName name="EV_PRO" localSheetId="14">#REF!</definedName>
    <definedName name="EV_PRO" localSheetId="16">#REF!</definedName>
    <definedName name="EV_PRO">#REF!</definedName>
    <definedName name="Ewhy" localSheetId="51">#REF!</definedName>
    <definedName name="Ewhy" localSheetId="26">#REF!</definedName>
    <definedName name="Ewhy" localSheetId="28">#REF!</definedName>
    <definedName name="Ewhy" localSheetId="37">#REF!</definedName>
    <definedName name="Ewhy" localSheetId="55">#REF!</definedName>
    <definedName name="Ewhy">#REF!</definedName>
    <definedName name="ex" localSheetId="51">#REF!</definedName>
    <definedName name="ex" localSheetId="26">#REF!</definedName>
    <definedName name="ex" localSheetId="28">#REF!</definedName>
    <definedName name="ex" localSheetId="37">#REF!</definedName>
    <definedName name="ex" localSheetId="55">#REF!</definedName>
    <definedName name="ex">#REF!</definedName>
    <definedName name="Ex_13" localSheetId="51">[106]Ex_Fin_Opt!#REF!</definedName>
    <definedName name="Ex_13" localSheetId="26">[106]Ex_Fin_Opt!#REF!</definedName>
    <definedName name="Ex_13" localSheetId="28">[106]Ex_Fin_Opt!#REF!</definedName>
    <definedName name="Ex_13" localSheetId="37">[106]Ex_Fin_Opt!#REF!</definedName>
    <definedName name="Ex_13" localSheetId="55">[106]Ex_Fin_Opt!#REF!</definedName>
    <definedName name="Ex_13">[106]Ex_Fin_Opt!#REF!</definedName>
    <definedName name="Ex_14" localSheetId="51">[106]Ex_Fin_Opt!#REF!</definedName>
    <definedName name="Ex_14" localSheetId="26">[106]Ex_Fin_Opt!#REF!</definedName>
    <definedName name="Ex_14" localSheetId="28">[106]Ex_Fin_Opt!#REF!</definedName>
    <definedName name="Ex_14" localSheetId="37">[106]Ex_Fin_Opt!#REF!</definedName>
    <definedName name="Ex_14" localSheetId="55">[106]Ex_Fin_Opt!#REF!</definedName>
    <definedName name="Ex_14">[106]Ex_Fin_Opt!#REF!</definedName>
    <definedName name="Ex_15" localSheetId="51">[106]Ex_Fin_Opt!#REF!</definedName>
    <definedName name="Ex_15" localSheetId="26">[106]Ex_Fin_Opt!#REF!</definedName>
    <definedName name="Ex_15" localSheetId="28">[106]Ex_Fin_Opt!#REF!</definedName>
    <definedName name="Ex_15" localSheetId="37">[106]Ex_Fin_Opt!#REF!</definedName>
    <definedName name="Ex_15" localSheetId="55">[106]Ex_Fin_Opt!#REF!</definedName>
    <definedName name="Ex_15">[106]Ex_Fin_Opt!#REF!</definedName>
    <definedName name="Ex_16" localSheetId="51">[106]Ex_Fin_Opt!#REF!</definedName>
    <definedName name="Ex_16" localSheetId="26">[106]Ex_Fin_Opt!#REF!</definedName>
    <definedName name="Ex_16" localSheetId="28">[106]Ex_Fin_Opt!#REF!</definedName>
    <definedName name="Ex_16" localSheetId="37">[106]Ex_Fin_Opt!#REF!</definedName>
    <definedName name="Ex_16" localSheetId="55">[106]Ex_Fin_Opt!#REF!</definedName>
    <definedName name="Ex_16">[106]Ex_Fin_Opt!#REF!</definedName>
    <definedName name="Ex_17" localSheetId="51">[106]Ex_Fin_Opt!#REF!</definedName>
    <definedName name="Ex_17" localSheetId="26">[106]Ex_Fin_Opt!#REF!</definedName>
    <definedName name="Ex_17" localSheetId="28">[106]Ex_Fin_Opt!#REF!</definedName>
    <definedName name="Ex_17" localSheetId="37">[106]Ex_Fin_Opt!#REF!</definedName>
    <definedName name="Ex_17" localSheetId="55">[106]Ex_Fin_Opt!#REF!</definedName>
    <definedName name="Ex_17">[106]Ex_Fin_Opt!#REF!</definedName>
    <definedName name="Ex_18" localSheetId="51">[106]Ex_Fin_Opt!#REF!</definedName>
    <definedName name="Ex_18" localSheetId="26">[106]Ex_Fin_Opt!#REF!</definedName>
    <definedName name="Ex_18" localSheetId="28">[106]Ex_Fin_Opt!#REF!</definedName>
    <definedName name="Ex_18" localSheetId="37">[106]Ex_Fin_Opt!#REF!</definedName>
    <definedName name="Ex_18" localSheetId="55">[106]Ex_Fin_Opt!#REF!</definedName>
    <definedName name="Ex_18">[106]Ex_Fin_Opt!#REF!</definedName>
    <definedName name="Ex_19" localSheetId="51">[106]Ex_Fin_Opt!#REF!</definedName>
    <definedName name="Ex_19" localSheetId="26">[106]Ex_Fin_Opt!#REF!</definedName>
    <definedName name="Ex_19" localSheetId="28">[106]Ex_Fin_Opt!#REF!</definedName>
    <definedName name="Ex_19" localSheetId="37">[106]Ex_Fin_Opt!#REF!</definedName>
    <definedName name="Ex_19" localSheetId="55">[106]Ex_Fin_Opt!#REF!</definedName>
    <definedName name="Ex_19">[106]Ex_Fin_Opt!#REF!</definedName>
    <definedName name="Ex_20" localSheetId="51">[106]Ex_Fin_Opt!#REF!</definedName>
    <definedName name="Ex_20" localSheetId="26">[106]Ex_Fin_Opt!#REF!</definedName>
    <definedName name="Ex_20" localSheetId="28">[106]Ex_Fin_Opt!#REF!</definedName>
    <definedName name="Ex_20" localSheetId="37">[106]Ex_Fin_Opt!#REF!</definedName>
    <definedName name="Ex_20" localSheetId="55">[106]Ex_Fin_Opt!#REF!</definedName>
    <definedName name="Ex_20">[106]Ex_Fin_Opt!#REF!</definedName>
    <definedName name="Ex_21" localSheetId="51">[106]Ex_Fin_Opt!#REF!</definedName>
    <definedName name="Ex_21" localSheetId="26">[106]Ex_Fin_Opt!#REF!</definedName>
    <definedName name="Ex_21" localSheetId="28">[106]Ex_Fin_Opt!#REF!</definedName>
    <definedName name="Ex_21" localSheetId="37">[106]Ex_Fin_Opt!#REF!</definedName>
    <definedName name="Ex_21" localSheetId="55">[106]Ex_Fin_Opt!#REF!</definedName>
    <definedName name="Ex_21">[106]Ex_Fin_Opt!#REF!</definedName>
    <definedName name="Ex_22" localSheetId="51">[106]Ex_Fin_Opt!#REF!</definedName>
    <definedName name="Ex_22" localSheetId="26">[106]Ex_Fin_Opt!#REF!</definedName>
    <definedName name="Ex_22" localSheetId="28">[106]Ex_Fin_Opt!#REF!</definedName>
    <definedName name="Ex_22" localSheetId="37">[106]Ex_Fin_Opt!#REF!</definedName>
    <definedName name="Ex_22" localSheetId="55">[106]Ex_Fin_Opt!#REF!</definedName>
    <definedName name="Ex_22">[106]Ex_Fin_Opt!#REF!</definedName>
    <definedName name="Ex_23" localSheetId="51">[106]Ex_Fin_Opt!#REF!</definedName>
    <definedName name="Ex_23" localSheetId="26">[106]Ex_Fin_Opt!#REF!</definedName>
    <definedName name="Ex_23" localSheetId="28">[106]Ex_Fin_Opt!#REF!</definedName>
    <definedName name="Ex_23" localSheetId="37">[106]Ex_Fin_Opt!#REF!</definedName>
    <definedName name="Ex_23" localSheetId="55">[106]Ex_Fin_Opt!#REF!</definedName>
    <definedName name="Ex_23">[106]Ex_Fin_Opt!#REF!</definedName>
    <definedName name="Ex_24" localSheetId="51">[106]Ex_Fin_Opt!#REF!</definedName>
    <definedName name="Ex_24" localSheetId="26">[106]Ex_Fin_Opt!#REF!</definedName>
    <definedName name="Ex_24" localSheetId="28">[106]Ex_Fin_Opt!#REF!</definedName>
    <definedName name="Ex_24" localSheetId="37">[106]Ex_Fin_Opt!#REF!</definedName>
    <definedName name="Ex_24" localSheetId="55">[106]Ex_Fin_Opt!#REF!</definedName>
    <definedName name="Ex_24">[106]Ex_Fin_Opt!#REF!</definedName>
    <definedName name="Ex_25" localSheetId="51">[106]Ex_Fin_Opt!#REF!</definedName>
    <definedName name="Ex_25" localSheetId="26">[106]Ex_Fin_Opt!#REF!</definedName>
    <definedName name="Ex_25" localSheetId="28">[106]Ex_Fin_Opt!#REF!</definedName>
    <definedName name="Ex_25" localSheetId="37">[106]Ex_Fin_Opt!#REF!</definedName>
    <definedName name="Ex_25" localSheetId="55">[106]Ex_Fin_Opt!#REF!</definedName>
    <definedName name="Ex_25">[106]Ex_Fin_Opt!#REF!</definedName>
    <definedName name="Ex_26" localSheetId="51">[106]Ex_Fin_Opt!#REF!</definedName>
    <definedName name="Ex_26" localSheetId="26">[106]Ex_Fin_Opt!#REF!</definedName>
    <definedName name="Ex_26" localSheetId="28">[106]Ex_Fin_Opt!#REF!</definedName>
    <definedName name="Ex_26" localSheetId="37">[106]Ex_Fin_Opt!#REF!</definedName>
    <definedName name="Ex_26" localSheetId="55">[106]Ex_Fin_Opt!#REF!</definedName>
    <definedName name="Ex_26">[106]Ex_Fin_Opt!#REF!</definedName>
    <definedName name="Ex_27" localSheetId="51">[106]Ex_Fin_Opt!#REF!</definedName>
    <definedName name="Ex_27" localSheetId="26">[106]Ex_Fin_Opt!#REF!</definedName>
    <definedName name="Ex_27" localSheetId="28">[106]Ex_Fin_Opt!#REF!</definedName>
    <definedName name="Ex_27" localSheetId="37">[106]Ex_Fin_Opt!#REF!</definedName>
    <definedName name="Ex_27" localSheetId="55">[106]Ex_Fin_Opt!#REF!</definedName>
    <definedName name="Ex_27">[106]Ex_Fin_Opt!#REF!</definedName>
    <definedName name="Ex_28" localSheetId="51">[106]Ex_Fin_Opt!#REF!</definedName>
    <definedName name="Ex_28" localSheetId="26">[106]Ex_Fin_Opt!#REF!</definedName>
    <definedName name="Ex_28" localSheetId="28">[106]Ex_Fin_Opt!#REF!</definedName>
    <definedName name="Ex_28" localSheetId="37">[106]Ex_Fin_Opt!#REF!</definedName>
    <definedName name="Ex_28" localSheetId="55">[106]Ex_Fin_Opt!#REF!</definedName>
    <definedName name="Ex_28">[106]Ex_Fin_Opt!#REF!</definedName>
    <definedName name="Ex_29" localSheetId="51">[106]Ex_Fin_Opt!#REF!</definedName>
    <definedName name="Ex_29" localSheetId="26">[106]Ex_Fin_Opt!#REF!</definedName>
    <definedName name="Ex_29" localSheetId="28">[106]Ex_Fin_Opt!#REF!</definedName>
    <definedName name="Ex_29" localSheetId="37">[106]Ex_Fin_Opt!#REF!</definedName>
    <definedName name="Ex_29" localSheetId="55">[106]Ex_Fin_Opt!#REF!</definedName>
    <definedName name="Ex_29">[106]Ex_Fin_Opt!#REF!</definedName>
    <definedName name="EXCAVATOR" localSheetId="21">#REF!</definedName>
    <definedName name="EXCAVATOR" localSheetId="51">#REF!</definedName>
    <definedName name="EXCAVATOR" localSheetId="9">#REF!</definedName>
    <definedName name="EXCAVATOR" localSheetId="23">#REF!</definedName>
    <definedName name="EXCAVATOR" localSheetId="11">#REF!</definedName>
    <definedName name="EXCAVATOR" localSheetId="26">#REF!</definedName>
    <definedName name="EXCAVATOR" localSheetId="3">#REF!</definedName>
    <definedName name="EXCAVATOR" localSheetId="28">#REF!</definedName>
    <definedName name="EXCAVATOR" localSheetId="57">#REF!</definedName>
    <definedName name="EXCAVATOR" localSheetId="34">#REF!</definedName>
    <definedName name="EXCAVATOR" localSheetId="37">#REF!</definedName>
    <definedName name="EXCAVATOR" localSheetId="6">#REF!</definedName>
    <definedName name="EXCAVATOR" localSheetId="56">#REF!</definedName>
    <definedName name="EXCAVATOR" localSheetId="7">#REF!</definedName>
    <definedName name="EXCAVATOR" localSheetId="55">#REF!</definedName>
    <definedName name="EXCAVATOR" localSheetId="15">#REF!</definedName>
    <definedName name="EXCAVATOR" localSheetId="14">#REF!</definedName>
    <definedName name="EXCAVATOR" localSheetId="16">#REF!</definedName>
    <definedName name="EXCAVATOR">#REF!</definedName>
    <definedName name="Excel_BuiltIn__FilterDatabase_3" localSheetId="51">#REF!</definedName>
    <definedName name="Excel_BuiltIn__FilterDatabase_3" localSheetId="26">#REF!</definedName>
    <definedName name="Excel_BuiltIn__FilterDatabase_3" localSheetId="28">#REF!</definedName>
    <definedName name="Excel_BuiltIn__FilterDatabase_3" localSheetId="37">#REF!</definedName>
    <definedName name="Excel_BuiltIn__FilterDatabase_3" localSheetId="55">#REF!</definedName>
    <definedName name="Excel_BuiltIn__FilterDatabase_3">#REF!</definedName>
    <definedName name="Excel_BuiltIn__FilterDatabase_7" localSheetId="51">#REF!</definedName>
    <definedName name="Excel_BuiltIn__FilterDatabase_7" localSheetId="26">#REF!</definedName>
    <definedName name="Excel_BuiltIn__FilterDatabase_7" localSheetId="28">#REF!</definedName>
    <definedName name="Excel_BuiltIn__FilterDatabase_7" localSheetId="37">#REF!</definedName>
    <definedName name="Excel_BuiltIn__FilterDatabase_7" localSheetId="55">#REF!</definedName>
    <definedName name="Excel_BuiltIn__FilterDatabase_7">#REF!</definedName>
    <definedName name="Excel_BuiltIn_Database" localSheetId="51">#REF!</definedName>
    <definedName name="Excel_BuiltIn_Database" localSheetId="26">#REF!</definedName>
    <definedName name="Excel_BuiltIn_Database" localSheetId="28">#REF!</definedName>
    <definedName name="Excel_BuiltIn_Database" localSheetId="37">#REF!</definedName>
    <definedName name="Excel_BuiltIn_Database" localSheetId="55">#REF!</definedName>
    <definedName name="Excel_BuiltIn_Database">#REF!</definedName>
    <definedName name="Excel_BuiltIn_Print_Area" localSheetId="51">#REF!</definedName>
    <definedName name="Excel_BuiltIn_Print_Area" localSheetId="26">#REF!</definedName>
    <definedName name="Excel_BuiltIn_Print_Area" localSheetId="28">#REF!</definedName>
    <definedName name="Excel_BuiltIn_Print_Area" localSheetId="37">#REF!</definedName>
    <definedName name="Excel_BuiltIn_Print_Area" localSheetId="55">#REF!</definedName>
    <definedName name="Excel_BuiltIn_Print_Area">#REF!</definedName>
    <definedName name="Excel_BuiltIn_Print_Area_1" localSheetId="51">#REF!</definedName>
    <definedName name="Excel_BuiltIn_Print_Area_1" localSheetId="26">#REF!</definedName>
    <definedName name="Excel_BuiltIn_Print_Area_1" localSheetId="28">#REF!</definedName>
    <definedName name="Excel_BuiltIn_Print_Area_1" localSheetId="37">#REF!</definedName>
    <definedName name="Excel_BuiltIn_Print_Area_1" localSheetId="55">#REF!</definedName>
    <definedName name="Excel_BuiltIn_Print_Area_1">#REF!</definedName>
    <definedName name="Excel_BuiltIn_Print_Area_13" localSheetId="51">#REF!</definedName>
    <definedName name="Excel_BuiltIn_Print_Area_13" localSheetId="26">#REF!</definedName>
    <definedName name="Excel_BuiltIn_Print_Area_13" localSheetId="28">#REF!</definedName>
    <definedName name="Excel_BuiltIn_Print_Area_13" localSheetId="37">#REF!</definedName>
    <definedName name="Excel_BuiltIn_Print_Area_13" localSheetId="55">#REF!</definedName>
    <definedName name="Excel_BuiltIn_Print_Area_13">#REF!</definedName>
    <definedName name="Excel_BuiltIn_Print_Area_15" localSheetId="51">#REF!</definedName>
    <definedName name="Excel_BuiltIn_Print_Area_15" localSheetId="26">#REF!</definedName>
    <definedName name="Excel_BuiltIn_Print_Area_15" localSheetId="28">#REF!</definedName>
    <definedName name="Excel_BuiltIn_Print_Area_15" localSheetId="37">#REF!</definedName>
    <definedName name="Excel_BuiltIn_Print_Area_15" localSheetId="55">#REF!</definedName>
    <definedName name="Excel_BuiltIn_Print_Area_15">#REF!</definedName>
    <definedName name="Excel_BuiltIn_Print_Area_16" localSheetId="51">#REF!</definedName>
    <definedName name="Excel_BuiltIn_Print_Area_16" localSheetId="26">#REF!</definedName>
    <definedName name="Excel_BuiltIn_Print_Area_16" localSheetId="28">#REF!</definedName>
    <definedName name="Excel_BuiltIn_Print_Area_16" localSheetId="37">#REF!</definedName>
    <definedName name="Excel_BuiltIn_Print_Area_16" localSheetId="55">#REF!</definedName>
    <definedName name="Excel_BuiltIn_Print_Area_16">#REF!</definedName>
    <definedName name="Excel_BuiltIn_Print_Area_17" localSheetId="51">#REF!</definedName>
    <definedName name="Excel_BuiltIn_Print_Area_17" localSheetId="26">#REF!</definedName>
    <definedName name="Excel_BuiltIn_Print_Area_17" localSheetId="28">#REF!</definedName>
    <definedName name="Excel_BuiltIn_Print_Area_17" localSheetId="37">#REF!</definedName>
    <definedName name="Excel_BuiltIn_Print_Area_17" localSheetId="55">#REF!</definedName>
    <definedName name="Excel_BuiltIn_Print_Area_17">#REF!</definedName>
    <definedName name="Excel_BuiltIn_Print_Area_18" localSheetId="51">#REF!</definedName>
    <definedName name="Excel_BuiltIn_Print_Area_18" localSheetId="26">#REF!</definedName>
    <definedName name="Excel_BuiltIn_Print_Area_18" localSheetId="28">#REF!</definedName>
    <definedName name="Excel_BuiltIn_Print_Area_18" localSheetId="37">#REF!</definedName>
    <definedName name="Excel_BuiltIn_Print_Area_18" localSheetId="55">#REF!</definedName>
    <definedName name="Excel_BuiltIn_Print_Area_18">#REF!</definedName>
    <definedName name="Excel_BuiltIn_Print_Area_19" localSheetId="51">#REF!</definedName>
    <definedName name="Excel_BuiltIn_Print_Area_19" localSheetId="26">#REF!</definedName>
    <definedName name="Excel_BuiltIn_Print_Area_19" localSheetId="28">#REF!</definedName>
    <definedName name="Excel_BuiltIn_Print_Area_19" localSheetId="37">#REF!</definedName>
    <definedName name="Excel_BuiltIn_Print_Area_19" localSheetId="55">#REF!</definedName>
    <definedName name="Excel_BuiltIn_Print_Area_19">#REF!</definedName>
    <definedName name="Excel_BuiltIn_Print_Area_2" localSheetId="21">#REF!</definedName>
    <definedName name="Excel_BuiltIn_Print_Area_2" localSheetId="51">#REF!</definedName>
    <definedName name="Excel_BuiltIn_Print_Area_2" localSheetId="23">#REF!</definedName>
    <definedName name="Excel_BuiltIn_Print_Area_2" localSheetId="11">#REF!</definedName>
    <definedName name="Excel_BuiltIn_Print_Area_2" localSheetId="26">#REF!</definedName>
    <definedName name="Excel_BuiltIn_Print_Area_2" localSheetId="28">#REF!</definedName>
    <definedName name="Excel_BuiltIn_Print_Area_2" localSheetId="57">#REF!</definedName>
    <definedName name="Excel_BuiltIn_Print_Area_2" localSheetId="34">#REF!</definedName>
    <definedName name="Excel_BuiltIn_Print_Area_2" localSheetId="37">#REF!</definedName>
    <definedName name="Excel_BuiltIn_Print_Area_2" localSheetId="56">#REF!</definedName>
    <definedName name="Excel_BuiltIn_Print_Area_2" localSheetId="55">#REF!</definedName>
    <definedName name="Excel_BuiltIn_Print_Area_2" localSheetId="15">#REF!</definedName>
    <definedName name="Excel_BuiltIn_Print_Area_2" localSheetId="14">#REF!</definedName>
    <definedName name="Excel_BuiltIn_Print_Area_2" localSheetId="16">#REF!</definedName>
    <definedName name="Excel_BuiltIn_Print_Area_2">#REF!</definedName>
    <definedName name="Excel_BuiltIn_Print_Area_2_1" localSheetId="21">#REF!</definedName>
    <definedName name="Excel_BuiltIn_Print_Area_2_1" localSheetId="51">#REF!</definedName>
    <definedName name="Excel_BuiltIn_Print_Area_2_1" localSheetId="23">#REF!</definedName>
    <definedName name="Excel_BuiltIn_Print_Area_2_1" localSheetId="11">#REF!</definedName>
    <definedName name="Excel_BuiltIn_Print_Area_2_1" localSheetId="26">#REF!</definedName>
    <definedName name="Excel_BuiltIn_Print_Area_2_1" localSheetId="28">#REF!</definedName>
    <definedName name="Excel_BuiltIn_Print_Area_2_1" localSheetId="57">#REF!</definedName>
    <definedName name="Excel_BuiltIn_Print_Area_2_1" localSheetId="34">#REF!</definedName>
    <definedName name="Excel_BuiltIn_Print_Area_2_1" localSheetId="37">#REF!</definedName>
    <definedName name="Excel_BuiltIn_Print_Area_2_1" localSheetId="56">#REF!</definedName>
    <definedName name="Excel_BuiltIn_Print_Area_2_1" localSheetId="55">#REF!</definedName>
    <definedName name="Excel_BuiltIn_Print_Area_2_1" localSheetId="15">#REF!</definedName>
    <definedName name="Excel_BuiltIn_Print_Area_2_1" localSheetId="14">#REF!</definedName>
    <definedName name="Excel_BuiltIn_Print_Area_2_1" localSheetId="16">#REF!</definedName>
    <definedName name="Excel_BuiltIn_Print_Area_2_1">#REF!</definedName>
    <definedName name="Excel_BuiltIn_Print_Area_20" localSheetId="51">#REF!</definedName>
    <definedName name="Excel_BuiltIn_Print_Area_20" localSheetId="26">#REF!</definedName>
    <definedName name="Excel_BuiltIn_Print_Area_20" localSheetId="28">#REF!</definedName>
    <definedName name="Excel_BuiltIn_Print_Area_20" localSheetId="37">#REF!</definedName>
    <definedName name="Excel_BuiltIn_Print_Area_20" localSheetId="55">#REF!</definedName>
    <definedName name="Excel_BuiltIn_Print_Area_20">#REF!</definedName>
    <definedName name="Excel_BuiltIn_Print_Area_21" localSheetId="51">#REF!</definedName>
    <definedName name="Excel_BuiltIn_Print_Area_21" localSheetId="26">#REF!</definedName>
    <definedName name="Excel_BuiltIn_Print_Area_21" localSheetId="28">#REF!</definedName>
    <definedName name="Excel_BuiltIn_Print_Area_21" localSheetId="37">#REF!</definedName>
    <definedName name="Excel_BuiltIn_Print_Area_21" localSheetId="55">#REF!</definedName>
    <definedName name="Excel_BuiltIn_Print_Area_21">#REF!</definedName>
    <definedName name="Excel_BuiltIn_Print_Area_22" localSheetId="51">#REF!</definedName>
    <definedName name="Excel_BuiltIn_Print_Area_22" localSheetId="26">#REF!</definedName>
    <definedName name="Excel_BuiltIn_Print_Area_22" localSheetId="28">#REF!</definedName>
    <definedName name="Excel_BuiltIn_Print_Area_22" localSheetId="37">#REF!</definedName>
    <definedName name="Excel_BuiltIn_Print_Area_22" localSheetId="55">#REF!</definedName>
    <definedName name="Excel_BuiltIn_Print_Area_22">#REF!</definedName>
    <definedName name="Excel_BuiltIn_Print_Area_23" localSheetId="51">#REF!</definedName>
    <definedName name="Excel_BuiltIn_Print_Area_23" localSheetId="26">#REF!</definedName>
    <definedName name="Excel_BuiltIn_Print_Area_23" localSheetId="28">#REF!</definedName>
    <definedName name="Excel_BuiltIn_Print_Area_23" localSheetId="37">#REF!</definedName>
    <definedName name="Excel_BuiltIn_Print_Area_23" localSheetId="55">#REF!</definedName>
    <definedName name="Excel_BuiltIn_Print_Area_23">#REF!</definedName>
    <definedName name="Excel_BuiltIn_Print_Area_24" localSheetId="51">#REF!</definedName>
    <definedName name="Excel_BuiltIn_Print_Area_24" localSheetId="26">#REF!</definedName>
    <definedName name="Excel_BuiltIn_Print_Area_24" localSheetId="28">#REF!</definedName>
    <definedName name="Excel_BuiltIn_Print_Area_24" localSheetId="37">#REF!</definedName>
    <definedName name="Excel_BuiltIn_Print_Area_24" localSheetId="55">#REF!</definedName>
    <definedName name="Excel_BuiltIn_Print_Area_24">#REF!</definedName>
    <definedName name="Excel_BuiltIn_Print_Area_25">[151]AT!$C$1:$Q$351</definedName>
    <definedName name="Excel_BuiltIn_Print_Area_27" localSheetId="51">'[152]BIAYA OVER'!#REF!</definedName>
    <definedName name="Excel_BuiltIn_Print_Area_27" localSheetId="26">'[152]BIAYA OVER'!#REF!</definedName>
    <definedName name="Excel_BuiltIn_Print_Area_27" localSheetId="28">'[152]BIAYA OVER'!#REF!</definedName>
    <definedName name="Excel_BuiltIn_Print_Area_27" localSheetId="37">'[152]BIAYA OVER'!#REF!</definedName>
    <definedName name="Excel_BuiltIn_Print_Area_27" localSheetId="55">'[152]BIAYA OVER'!#REF!</definedName>
    <definedName name="Excel_BuiltIn_Print_Area_27">'[152]BIAYA OVER'!#REF!</definedName>
    <definedName name="Excel_BuiltIn_Print_Area_27_15" localSheetId="51">'[153]BIAYA OVER'!#REF!</definedName>
    <definedName name="Excel_BuiltIn_Print_Area_27_15" localSheetId="26">'[153]BIAYA OVER'!#REF!</definedName>
    <definedName name="Excel_BuiltIn_Print_Area_27_15" localSheetId="28">'[153]BIAYA OVER'!#REF!</definedName>
    <definedName name="Excel_BuiltIn_Print_Area_27_15" localSheetId="37">'[153]BIAYA OVER'!#REF!</definedName>
    <definedName name="Excel_BuiltIn_Print_Area_27_15" localSheetId="55">'[153]BIAYA OVER'!#REF!</definedName>
    <definedName name="Excel_BuiltIn_Print_Area_27_15">'[153]BIAYA OVER'!#REF!</definedName>
    <definedName name="Excel_BuiltIn_Print_Area_27_16" localSheetId="51">'[153]BIAYA OVER'!#REF!</definedName>
    <definedName name="Excel_BuiltIn_Print_Area_27_16" localSheetId="26">'[153]BIAYA OVER'!#REF!</definedName>
    <definedName name="Excel_BuiltIn_Print_Area_27_16" localSheetId="28">'[153]BIAYA OVER'!#REF!</definedName>
    <definedName name="Excel_BuiltIn_Print_Area_27_16" localSheetId="37">'[153]BIAYA OVER'!#REF!</definedName>
    <definedName name="Excel_BuiltIn_Print_Area_27_16" localSheetId="55">'[153]BIAYA OVER'!#REF!</definedName>
    <definedName name="Excel_BuiltIn_Print_Area_27_16">'[153]BIAYA OVER'!#REF!</definedName>
    <definedName name="Excel_BuiltIn_Print_Area_27_17" localSheetId="51">'[153]BIAYA OVER'!#REF!</definedName>
    <definedName name="Excel_BuiltIn_Print_Area_27_17" localSheetId="26">'[153]BIAYA OVER'!#REF!</definedName>
    <definedName name="Excel_BuiltIn_Print_Area_27_17" localSheetId="28">'[153]BIAYA OVER'!#REF!</definedName>
    <definedName name="Excel_BuiltIn_Print_Area_27_17" localSheetId="37">'[153]BIAYA OVER'!#REF!</definedName>
    <definedName name="Excel_BuiltIn_Print_Area_27_17" localSheetId="55">'[153]BIAYA OVER'!#REF!</definedName>
    <definedName name="Excel_BuiltIn_Print_Area_27_17">'[153]BIAYA OVER'!#REF!</definedName>
    <definedName name="Excel_BuiltIn_Print_Area_27_18" localSheetId="51">'[153]BIAYA OVER'!#REF!</definedName>
    <definedName name="Excel_BuiltIn_Print_Area_27_18" localSheetId="26">'[153]BIAYA OVER'!#REF!</definedName>
    <definedName name="Excel_BuiltIn_Print_Area_27_18" localSheetId="28">'[153]BIAYA OVER'!#REF!</definedName>
    <definedName name="Excel_BuiltIn_Print_Area_27_18" localSheetId="37">'[153]BIAYA OVER'!#REF!</definedName>
    <definedName name="Excel_BuiltIn_Print_Area_27_18" localSheetId="55">'[153]BIAYA OVER'!#REF!</definedName>
    <definedName name="Excel_BuiltIn_Print_Area_27_18">'[153]BIAYA OVER'!#REF!</definedName>
    <definedName name="Excel_BuiltIn_Print_Area_27_19" localSheetId="51">'[153]BIAYA OVER'!#REF!</definedName>
    <definedName name="Excel_BuiltIn_Print_Area_27_19" localSheetId="26">'[153]BIAYA OVER'!#REF!</definedName>
    <definedName name="Excel_BuiltIn_Print_Area_27_19" localSheetId="28">'[153]BIAYA OVER'!#REF!</definedName>
    <definedName name="Excel_BuiltIn_Print_Area_27_19" localSheetId="37">'[153]BIAYA OVER'!#REF!</definedName>
    <definedName name="Excel_BuiltIn_Print_Area_27_19" localSheetId="55">'[153]BIAYA OVER'!#REF!</definedName>
    <definedName name="Excel_BuiltIn_Print_Area_27_19">'[153]BIAYA OVER'!#REF!</definedName>
    <definedName name="Excel_BuiltIn_Print_Area_27_20" localSheetId="51">'[153]BIAYA OVER'!#REF!</definedName>
    <definedName name="Excel_BuiltIn_Print_Area_27_20" localSheetId="26">'[153]BIAYA OVER'!#REF!</definedName>
    <definedName name="Excel_BuiltIn_Print_Area_27_20" localSheetId="28">'[153]BIAYA OVER'!#REF!</definedName>
    <definedName name="Excel_BuiltIn_Print_Area_27_20" localSheetId="37">'[153]BIAYA OVER'!#REF!</definedName>
    <definedName name="Excel_BuiltIn_Print_Area_27_20" localSheetId="55">'[153]BIAYA OVER'!#REF!</definedName>
    <definedName name="Excel_BuiltIn_Print_Area_27_20">'[153]BIAYA OVER'!#REF!</definedName>
    <definedName name="Excel_BuiltIn_Print_Area_27_21" localSheetId="51">'[153]BIAYA OVER'!#REF!</definedName>
    <definedName name="Excel_BuiltIn_Print_Area_27_21" localSheetId="26">'[153]BIAYA OVER'!#REF!</definedName>
    <definedName name="Excel_BuiltIn_Print_Area_27_21" localSheetId="28">'[153]BIAYA OVER'!#REF!</definedName>
    <definedName name="Excel_BuiltIn_Print_Area_27_21" localSheetId="37">'[153]BIAYA OVER'!#REF!</definedName>
    <definedName name="Excel_BuiltIn_Print_Area_27_21" localSheetId="55">'[153]BIAYA OVER'!#REF!</definedName>
    <definedName name="Excel_BuiltIn_Print_Area_27_21">'[153]BIAYA OVER'!#REF!</definedName>
    <definedName name="Excel_BuiltIn_Print_Area_27_22" localSheetId="51">'[153]BIAYA OVER'!#REF!</definedName>
    <definedName name="Excel_BuiltIn_Print_Area_27_22" localSheetId="26">'[153]BIAYA OVER'!#REF!</definedName>
    <definedName name="Excel_BuiltIn_Print_Area_27_22" localSheetId="28">'[153]BIAYA OVER'!#REF!</definedName>
    <definedName name="Excel_BuiltIn_Print_Area_27_22" localSheetId="37">'[153]BIAYA OVER'!#REF!</definedName>
    <definedName name="Excel_BuiltIn_Print_Area_27_22" localSheetId="55">'[153]BIAYA OVER'!#REF!</definedName>
    <definedName name="Excel_BuiltIn_Print_Area_27_22">'[153]BIAYA OVER'!#REF!</definedName>
    <definedName name="Excel_BuiltIn_Print_Area_27_23" localSheetId="51">'[153]BIAYA OVER'!#REF!</definedName>
    <definedName name="Excel_BuiltIn_Print_Area_27_23" localSheetId="26">'[153]BIAYA OVER'!#REF!</definedName>
    <definedName name="Excel_BuiltIn_Print_Area_27_23" localSheetId="28">'[153]BIAYA OVER'!#REF!</definedName>
    <definedName name="Excel_BuiltIn_Print_Area_27_23" localSheetId="37">'[153]BIAYA OVER'!#REF!</definedName>
    <definedName name="Excel_BuiltIn_Print_Area_27_23" localSheetId="55">'[153]BIAYA OVER'!#REF!</definedName>
    <definedName name="Excel_BuiltIn_Print_Area_27_23">'[153]BIAYA OVER'!#REF!</definedName>
    <definedName name="Excel_BuiltIn_Print_Area_27_24" localSheetId="51">'[153]BIAYA OVER'!#REF!</definedName>
    <definedName name="Excel_BuiltIn_Print_Area_27_24" localSheetId="26">'[153]BIAYA OVER'!#REF!</definedName>
    <definedName name="Excel_BuiltIn_Print_Area_27_24" localSheetId="28">'[153]BIAYA OVER'!#REF!</definedName>
    <definedName name="Excel_BuiltIn_Print_Area_27_24" localSheetId="37">'[153]BIAYA OVER'!#REF!</definedName>
    <definedName name="Excel_BuiltIn_Print_Area_27_24" localSheetId="55">'[153]BIAYA OVER'!#REF!</definedName>
    <definedName name="Excel_BuiltIn_Print_Area_27_24">'[153]BIAYA OVER'!#REF!</definedName>
    <definedName name="Excel_BuiltIn_Print_Area_27_5" localSheetId="51">'[153]BIAYA OVER'!#REF!</definedName>
    <definedName name="Excel_BuiltIn_Print_Area_27_5" localSheetId="26">'[153]BIAYA OVER'!#REF!</definedName>
    <definedName name="Excel_BuiltIn_Print_Area_27_5" localSheetId="28">'[153]BIAYA OVER'!#REF!</definedName>
    <definedName name="Excel_BuiltIn_Print_Area_27_5" localSheetId="37">'[153]BIAYA OVER'!#REF!</definedName>
    <definedName name="Excel_BuiltIn_Print_Area_27_5" localSheetId="55">'[153]BIAYA OVER'!#REF!</definedName>
    <definedName name="Excel_BuiltIn_Print_Area_27_5">'[153]BIAYA OVER'!#REF!</definedName>
    <definedName name="Excel_BuiltIn_Print_Area_3" localSheetId="21">#REF!</definedName>
    <definedName name="Excel_BuiltIn_Print_Area_3" localSheetId="51">#REF!</definedName>
    <definedName name="Excel_BuiltIn_Print_Area_3" localSheetId="23">#REF!</definedName>
    <definedName name="Excel_BuiltIn_Print_Area_3" localSheetId="11">#REF!</definedName>
    <definedName name="Excel_BuiltIn_Print_Area_3" localSheetId="26">#REF!</definedName>
    <definedName name="Excel_BuiltIn_Print_Area_3" localSheetId="28">#REF!</definedName>
    <definedName name="Excel_BuiltIn_Print_Area_3" localSheetId="57">#REF!</definedName>
    <definedName name="Excel_BuiltIn_Print_Area_3" localSheetId="34">#REF!</definedName>
    <definedName name="Excel_BuiltIn_Print_Area_3" localSheetId="37">#REF!</definedName>
    <definedName name="Excel_BuiltIn_Print_Area_3" localSheetId="56">#REF!</definedName>
    <definedName name="Excel_BuiltIn_Print_Area_3" localSheetId="55">#REF!</definedName>
    <definedName name="Excel_BuiltIn_Print_Area_3" localSheetId="15">#REF!</definedName>
    <definedName name="Excel_BuiltIn_Print_Area_3" localSheetId="14">#REF!</definedName>
    <definedName name="Excel_BuiltIn_Print_Area_3" localSheetId="16">#REF!</definedName>
    <definedName name="Excel_BuiltIn_Print_Area_3">#REF!</definedName>
    <definedName name="Excel_BuiltIn_Print_Area_3_1" localSheetId="51">#REF!</definedName>
    <definedName name="Excel_BuiltIn_Print_Area_3_1" localSheetId="26">#REF!</definedName>
    <definedName name="Excel_BuiltIn_Print_Area_3_1" localSheetId="28">#REF!</definedName>
    <definedName name="Excel_BuiltIn_Print_Area_3_1" localSheetId="37">#REF!</definedName>
    <definedName name="Excel_BuiltIn_Print_Area_3_1" localSheetId="55">#REF!</definedName>
    <definedName name="Excel_BuiltIn_Print_Area_3_1">#REF!</definedName>
    <definedName name="Excel_BuiltIn_Print_Area_4" localSheetId="21">#REF!</definedName>
    <definedName name="Excel_BuiltIn_Print_Area_4" localSheetId="51">#REF!</definedName>
    <definedName name="Excel_BuiltIn_Print_Area_4" localSheetId="23">#REF!</definedName>
    <definedName name="Excel_BuiltIn_Print_Area_4" localSheetId="11">#REF!</definedName>
    <definedName name="Excel_BuiltIn_Print_Area_4" localSheetId="26">#REF!</definedName>
    <definedName name="Excel_BuiltIn_Print_Area_4" localSheetId="28">#REF!</definedName>
    <definedName name="Excel_BuiltIn_Print_Area_4" localSheetId="57">#REF!</definedName>
    <definedName name="Excel_BuiltIn_Print_Area_4" localSheetId="34">#REF!</definedName>
    <definedName name="Excel_BuiltIn_Print_Area_4" localSheetId="37">#REF!</definedName>
    <definedName name="Excel_BuiltIn_Print_Area_4" localSheetId="56">#REF!</definedName>
    <definedName name="Excel_BuiltIn_Print_Area_4" localSheetId="55">#REF!</definedName>
    <definedName name="Excel_BuiltIn_Print_Area_4" localSheetId="15">#REF!</definedName>
    <definedName name="Excel_BuiltIn_Print_Area_4" localSheetId="14">#REF!</definedName>
    <definedName name="Excel_BuiltIn_Print_Area_4" localSheetId="16">#REF!</definedName>
    <definedName name="Excel_BuiltIn_Print_Area_4">#REF!</definedName>
    <definedName name="Excel_BuiltIn_Print_Area_4_1" localSheetId="51">#REF!</definedName>
    <definedName name="Excel_BuiltIn_Print_Area_4_1" localSheetId="26">#REF!</definedName>
    <definedName name="Excel_BuiltIn_Print_Area_4_1" localSheetId="28">#REF!</definedName>
    <definedName name="Excel_BuiltIn_Print_Area_4_1" localSheetId="37">#REF!</definedName>
    <definedName name="Excel_BuiltIn_Print_Area_4_1" localSheetId="55">#REF!</definedName>
    <definedName name="Excel_BuiltIn_Print_Area_4_1">#REF!</definedName>
    <definedName name="Excel_BuiltIn_Print_Area_5" localSheetId="51">#REF!</definedName>
    <definedName name="Excel_BuiltIn_Print_Area_5" localSheetId="26">#REF!</definedName>
    <definedName name="Excel_BuiltIn_Print_Area_5" localSheetId="28">#REF!</definedName>
    <definedName name="Excel_BuiltIn_Print_Area_5" localSheetId="37">#REF!</definedName>
    <definedName name="Excel_BuiltIn_Print_Area_5" localSheetId="55">#REF!</definedName>
    <definedName name="Excel_BuiltIn_Print_Area_5">#REF!</definedName>
    <definedName name="Excel_BuiltIn_Print_Area_6" localSheetId="21">#REF!</definedName>
    <definedName name="Excel_BuiltIn_Print_Area_6" localSheetId="51">#REF!</definedName>
    <definedName name="Excel_BuiltIn_Print_Area_6" localSheetId="23">#REF!</definedName>
    <definedName name="Excel_BuiltIn_Print_Area_6" localSheetId="11">#REF!</definedName>
    <definedName name="Excel_BuiltIn_Print_Area_6" localSheetId="26">#REF!</definedName>
    <definedName name="Excel_BuiltIn_Print_Area_6" localSheetId="28">#REF!</definedName>
    <definedName name="Excel_BuiltIn_Print_Area_6" localSheetId="57">#REF!</definedName>
    <definedName name="Excel_BuiltIn_Print_Area_6" localSheetId="34">#REF!</definedName>
    <definedName name="Excel_BuiltIn_Print_Area_6" localSheetId="37">#REF!</definedName>
    <definedName name="Excel_BuiltIn_Print_Area_6" localSheetId="56">#REF!</definedName>
    <definedName name="Excel_BuiltIn_Print_Area_6" localSheetId="55">#REF!</definedName>
    <definedName name="Excel_BuiltIn_Print_Area_6" localSheetId="15">#REF!</definedName>
    <definedName name="Excel_BuiltIn_Print_Area_6" localSheetId="14">#REF!</definedName>
    <definedName name="Excel_BuiltIn_Print_Area_6" localSheetId="16">#REF!</definedName>
    <definedName name="Excel_BuiltIn_Print_Area_6">#REF!</definedName>
    <definedName name="Excel_BuiltIn_Print_Area_7" localSheetId="21">#REF!</definedName>
    <definedName name="Excel_BuiltIn_Print_Area_7" localSheetId="51">#REF!</definedName>
    <definedName name="Excel_BuiltIn_Print_Area_7" localSheetId="23">#REF!</definedName>
    <definedName name="Excel_BuiltIn_Print_Area_7" localSheetId="11">#REF!</definedName>
    <definedName name="Excel_BuiltIn_Print_Area_7" localSheetId="26">#REF!</definedName>
    <definedName name="Excel_BuiltIn_Print_Area_7" localSheetId="28">#REF!</definedName>
    <definedName name="Excel_BuiltIn_Print_Area_7" localSheetId="57">#REF!</definedName>
    <definedName name="Excel_BuiltIn_Print_Area_7" localSheetId="34">#REF!</definedName>
    <definedName name="Excel_BuiltIn_Print_Area_7" localSheetId="37">#REF!</definedName>
    <definedName name="Excel_BuiltIn_Print_Area_7" localSheetId="56">#REF!</definedName>
    <definedName name="Excel_BuiltIn_Print_Area_7" localSheetId="55">#REF!</definedName>
    <definedName name="Excel_BuiltIn_Print_Area_7" localSheetId="15">#REF!</definedName>
    <definedName name="Excel_BuiltIn_Print_Area_7" localSheetId="14">#REF!</definedName>
    <definedName name="Excel_BuiltIn_Print_Area_7" localSheetId="16">#REF!</definedName>
    <definedName name="Excel_BuiltIn_Print_Area_7">#REF!</definedName>
    <definedName name="Excel_BuiltIn_Print_Area_8_1" localSheetId="21">#REF!</definedName>
    <definedName name="Excel_BuiltIn_Print_Area_8_1" localSheetId="51">#REF!</definedName>
    <definedName name="Excel_BuiltIn_Print_Area_8_1" localSheetId="23">#REF!</definedName>
    <definedName name="Excel_BuiltIn_Print_Area_8_1" localSheetId="11">#REF!</definedName>
    <definedName name="Excel_BuiltIn_Print_Area_8_1" localSheetId="26">#REF!</definedName>
    <definedName name="Excel_BuiltIn_Print_Area_8_1" localSheetId="28">#REF!</definedName>
    <definedName name="Excel_BuiltIn_Print_Area_8_1" localSheetId="57">#REF!</definedName>
    <definedName name="Excel_BuiltIn_Print_Area_8_1" localSheetId="34">#REF!</definedName>
    <definedName name="Excel_BuiltIn_Print_Area_8_1" localSheetId="37">#REF!</definedName>
    <definedName name="Excel_BuiltIn_Print_Area_8_1" localSheetId="56">#REF!</definedName>
    <definedName name="Excel_BuiltIn_Print_Area_8_1" localSheetId="55">#REF!</definedName>
    <definedName name="Excel_BuiltIn_Print_Area_8_1" localSheetId="15">#REF!</definedName>
    <definedName name="Excel_BuiltIn_Print_Area_8_1" localSheetId="14">#REF!</definedName>
    <definedName name="Excel_BuiltIn_Print_Area_8_1" localSheetId="16">#REF!</definedName>
    <definedName name="Excel_BuiltIn_Print_Area_8_1">#REF!</definedName>
    <definedName name="Excel_BuiltIn_Print_Area_9" localSheetId="21">#REF!</definedName>
    <definedName name="Excel_BuiltIn_Print_Area_9" localSheetId="51">#REF!</definedName>
    <definedName name="Excel_BuiltIn_Print_Area_9" localSheetId="23">#REF!</definedName>
    <definedName name="Excel_BuiltIn_Print_Area_9" localSheetId="11">#REF!</definedName>
    <definedName name="Excel_BuiltIn_Print_Area_9" localSheetId="26">#REF!</definedName>
    <definedName name="Excel_BuiltIn_Print_Area_9" localSheetId="28">#REF!</definedName>
    <definedName name="Excel_BuiltIn_Print_Area_9" localSheetId="57">#REF!</definedName>
    <definedName name="Excel_BuiltIn_Print_Area_9" localSheetId="34">#REF!</definedName>
    <definedName name="Excel_BuiltIn_Print_Area_9" localSheetId="37">#REF!</definedName>
    <definedName name="Excel_BuiltIn_Print_Area_9" localSheetId="56">#REF!</definedName>
    <definedName name="Excel_BuiltIn_Print_Area_9" localSheetId="55">#REF!</definedName>
    <definedName name="Excel_BuiltIn_Print_Area_9" localSheetId="15">#REF!</definedName>
    <definedName name="Excel_BuiltIn_Print_Area_9" localSheetId="14">#REF!</definedName>
    <definedName name="Excel_BuiltIn_Print_Area_9" localSheetId="16">#REF!</definedName>
    <definedName name="Excel_BuiltIn_Print_Area_9">#REF!</definedName>
    <definedName name="Excel_BuiltIn_Print_Area_9_1" localSheetId="21">#REF!</definedName>
    <definedName name="Excel_BuiltIn_Print_Area_9_1" localSheetId="51">#REF!</definedName>
    <definedName name="Excel_BuiltIn_Print_Area_9_1" localSheetId="23">#REF!</definedName>
    <definedName name="Excel_BuiltIn_Print_Area_9_1" localSheetId="11">#REF!</definedName>
    <definedName name="Excel_BuiltIn_Print_Area_9_1" localSheetId="26">#REF!</definedName>
    <definedName name="Excel_BuiltIn_Print_Area_9_1" localSheetId="28">#REF!</definedName>
    <definedName name="Excel_BuiltIn_Print_Area_9_1" localSheetId="57">#REF!</definedName>
    <definedName name="Excel_BuiltIn_Print_Area_9_1" localSheetId="34">#REF!</definedName>
    <definedName name="Excel_BuiltIn_Print_Area_9_1" localSheetId="37">#REF!</definedName>
    <definedName name="Excel_BuiltIn_Print_Area_9_1" localSheetId="56">#REF!</definedName>
    <definedName name="Excel_BuiltIn_Print_Area_9_1" localSheetId="55">#REF!</definedName>
    <definedName name="Excel_BuiltIn_Print_Area_9_1" localSheetId="15">#REF!</definedName>
    <definedName name="Excel_BuiltIn_Print_Area_9_1" localSheetId="14">#REF!</definedName>
    <definedName name="Excel_BuiltIn_Print_Area_9_1" localSheetId="16">#REF!</definedName>
    <definedName name="Excel_BuiltIn_Print_Area_9_1">#REF!</definedName>
    <definedName name="Excel_BuiltIn_Print_Titles_1">'[154]01A- RAB'!$A$1:$N$65536,'[154]01A- RAB'!$A$3:$IV$5</definedName>
    <definedName name="Excel_BuiltIn_Print_Titles_1_1">'[154]01A- RAB'!$A$1:$N$65536,'[154]01A- RAB'!$A$3:$IV$5</definedName>
    <definedName name="Excel_BuiltIn_Print_Titles_1_1_1">'[154]01A- RAB'!$A$1:$N$65536,'[154]01A- RAB'!$A$3:$IV$5</definedName>
    <definedName name="Excel_BuiltIn_Print_Titles_10_1" localSheetId="51">#REF!,#REF!</definedName>
    <definedName name="Excel_BuiltIn_Print_Titles_10_1" localSheetId="26">#REF!,#REF!</definedName>
    <definedName name="Excel_BuiltIn_Print_Titles_10_1" localSheetId="28">#REF!,#REF!</definedName>
    <definedName name="Excel_BuiltIn_Print_Titles_10_1" localSheetId="37">#REF!,#REF!</definedName>
    <definedName name="Excel_BuiltIn_Print_Titles_10_1" localSheetId="55">#REF!,#REF!</definedName>
    <definedName name="Excel_BuiltIn_Print_Titles_10_1">#REF!,#REF!</definedName>
    <definedName name="Excel_BuiltIn_Print_Titles_11" localSheetId="51">#REF!</definedName>
    <definedName name="Excel_BuiltIn_Print_Titles_11" localSheetId="26">#REF!</definedName>
    <definedName name="Excel_BuiltIn_Print_Titles_11" localSheetId="28">#REF!</definedName>
    <definedName name="Excel_BuiltIn_Print_Titles_11" localSheetId="37">#REF!</definedName>
    <definedName name="Excel_BuiltIn_Print_Titles_11" localSheetId="55">#REF!</definedName>
    <definedName name="Excel_BuiltIn_Print_Titles_11">#REF!</definedName>
    <definedName name="Excel_BuiltIn_Print_Titles_12" localSheetId="51">#REF!</definedName>
    <definedName name="Excel_BuiltIn_Print_Titles_12" localSheetId="26">#REF!</definedName>
    <definedName name="Excel_BuiltIn_Print_Titles_12" localSheetId="28">#REF!</definedName>
    <definedName name="Excel_BuiltIn_Print_Titles_12" localSheetId="37">#REF!</definedName>
    <definedName name="Excel_BuiltIn_Print_Titles_12" localSheetId="55">#REF!</definedName>
    <definedName name="Excel_BuiltIn_Print_Titles_12">#REF!</definedName>
    <definedName name="Excel_BuiltIn_Print_Titles_12_1" localSheetId="51">#REF!</definedName>
    <definedName name="Excel_BuiltIn_Print_Titles_12_1" localSheetId="26">#REF!</definedName>
    <definedName name="Excel_BuiltIn_Print_Titles_12_1" localSheetId="28">#REF!</definedName>
    <definedName name="Excel_BuiltIn_Print_Titles_12_1" localSheetId="37">#REF!</definedName>
    <definedName name="Excel_BuiltIn_Print_Titles_12_1" localSheetId="55">#REF!</definedName>
    <definedName name="Excel_BuiltIn_Print_Titles_12_1">#REF!</definedName>
    <definedName name="Excel_BuiltIn_Print_Titles_13" localSheetId="51">#REF!,#REF!</definedName>
    <definedName name="Excel_BuiltIn_Print_Titles_13" localSheetId="26">#REF!,#REF!</definedName>
    <definedName name="Excel_BuiltIn_Print_Titles_13" localSheetId="28">#REF!,#REF!</definedName>
    <definedName name="Excel_BuiltIn_Print_Titles_13" localSheetId="37">#REF!,#REF!</definedName>
    <definedName name="Excel_BuiltIn_Print_Titles_13" localSheetId="55">#REF!,#REF!</definedName>
    <definedName name="Excel_BuiltIn_Print_Titles_13">#REF!,#REF!</definedName>
    <definedName name="Excel_BuiltIn_Print_Titles_14" localSheetId="51">#REF!,#REF!</definedName>
    <definedName name="Excel_BuiltIn_Print_Titles_14" localSheetId="26">#REF!,#REF!</definedName>
    <definedName name="Excel_BuiltIn_Print_Titles_14" localSheetId="28">#REF!,#REF!</definedName>
    <definedName name="Excel_BuiltIn_Print_Titles_14" localSheetId="37">#REF!,#REF!</definedName>
    <definedName name="Excel_BuiltIn_Print_Titles_14" localSheetId="55">#REF!,#REF!</definedName>
    <definedName name="Excel_BuiltIn_Print_Titles_14">#REF!,#REF!</definedName>
    <definedName name="Excel_BuiltIn_Print_Titles_14_1" localSheetId="51">#REF!</definedName>
    <definedName name="Excel_BuiltIn_Print_Titles_14_1" localSheetId="26">#REF!</definedName>
    <definedName name="Excel_BuiltIn_Print_Titles_14_1" localSheetId="28">#REF!</definedName>
    <definedName name="Excel_BuiltIn_Print_Titles_14_1" localSheetId="37">#REF!</definedName>
    <definedName name="Excel_BuiltIn_Print_Titles_14_1" localSheetId="55">#REF!</definedName>
    <definedName name="Excel_BuiltIn_Print_Titles_14_1">#REF!</definedName>
    <definedName name="Excel_BuiltIn_Print_Titles_15" localSheetId="51">#REF!,#REF!</definedName>
    <definedName name="Excel_BuiltIn_Print_Titles_15" localSheetId="26">#REF!,#REF!</definedName>
    <definedName name="Excel_BuiltIn_Print_Titles_15" localSheetId="28">#REF!,#REF!</definedName>
    <definedName name="Excel_BuiltIn_Print_Titles_15" localSheetId="37">#REF!,#REF!</definedName>
    <definedName name="Excel_BuiltIn_Print_Titles_15" localSheetId="55">#REF!,#REF!</definedName>
    <definedName name="Excel_BuiltIn_Print_Titles_15">#REF!,#REF!</definedName>
    <definedName name="Excel_BuiltIn_Print_Titles_15_1" localSheetId="51">#REF!</definedName>
    <definedName name="Excel_BuiltIn_Print_Titles_15_1" localSheetId="26">#REF!</definedName>
    <definedName name="Excel_BuiltIn_Print_Titles_15_1" localSheetId="28">#REF!</definedName>
    <definedName name="Excel_BuiltIn_Print_Titles_15_1" localSheetId="37">#REF!</definedName>
    <definedName name="Excel_BuiltIn_Print_Titles_15_1" localSheetId="55">#REF!</definedName>
    <definedName name="Excel_BuiltIn_Print_Titles_15_1">#REF!</definedName>
    <definedName name="Excel_BuiltIn_Print_Titles_16" localSheetId="51">#REF!,#REF!</definedName>
    <definedName name="Excel_BuiltIn_Print_Titles_16" localSheetId="26">#REF!,#REF!</definedName>
    <definedName name="Excel_BuiltIn_Print_Titles_16" localSheetId="28">#REF!,#REF!</definedName>
    <definedName name="Excel_BuiltIn_Print_Titles_16" localSheetId="37">#REF!,#REF!</definedName>
    <definedName name="Excel_BuiltIn_Print_Titles_16" localSheetId="55">#REF!,#REF!</definedName>
    <definedName name="Excel_BuiltIn_Print_Titles_16">#REF!,#REF!</definedName>
    <definedName name="Excel_BuiltIn_Print_Titles_17" localSheetId="51">#REF!,#REF!</definedName>
    <definedName name="Excel_BuiltIn_Print_Titles_17" localSheetId="26">#REF!,#REF!</definedName>
    <definedName name="Excel_BuiltIn_Print_Titles_17" localSheetId="28">#REF!,#REF!</definedName>
    <definedName name="Excel_BuiltIn_Print_Titles_17" localSheetId="37">#REF!,#REF!</definedName>
    <definedName name="Excel_BuiltIn_Print_Titles_17" localSheetId="55">#REF!,#REF!</definedName>
    <definedName name="Excel_BuiltIn_Print_Titles_17">#REF!,#REF!</definedName>
    <definedName name="Excel_BuiltIn_Print_Titles_2" localSheetId="21">#REF!</definedName>
    <definedName name="Excel_BuiltIn_Print_Titles_2" localSheetId="51">#REF!</definedName>
    <definedName name="Excel_BuiltIn_Print_Titles_2" localSheetId="23">#REF!</definedName>
    <definedName name="Excel_BuiltIn_Print_Titles_2" localSheetId="11">#REF!</definedName>
    <definedName name="Excel_BuiltIn_Print_Titles_2" localSheetId="26">#REF!</definedName>
    <definedName name="Excel_BuiltIn_Print_Titles_2" localSheetId="28">#REF!</definedName>
    <definedName name="Excel_BuiltIn_Print_Titles_2" localSheetId="57">#REF!</definedName>
    <definedName name="Excel_BuiltIn_Print_Titles_2" localSheetId="34">#REF!</definedName>
    <definedName name="Excel_BuiltIn_Print_Titles_2" localSheetId="37">#REF!</definedName>
    <definedName name="Excel_BuiltIn_Print_Titles_2" localSheetId="56">#REF!</definedName>
    <definedName name="Excel_BuiltIn_Print_Titles_2" localSheetId="55">#REF!</definedName>
    <definedName name="Excel_BuiltIn_Print_Titles_2" localSheetId="15">#REF!</definedName>
    <definedName name="Excel_BuiltIn_Print_Titles_2" localSheetId="14">#REF!</definedName>
    <definedName name="Excel_BuiltIn_Print_Titles_2" localSheetId="16">#REF!</definedName>
    <definedName name="Excel_BuiltIn_Print_Titles_2">#REF!</definedName>
    <definedName name="Excel_BuiltIn_Print_Titles_2_1" localSheetId="21">#REF!</definedName>
    <definedName name="Excel_BuiltIn_Print_Titles_2_1" localSheetId="51">#REF!</definedName>
    <definedName name="Excel_BuiltIn_Print_Titles_2_1" localSheetId="23">#REF!</definedName>
    <definedName name="Excel_BuiltIn_Print_Titles_2_1" localSheetId="11">#REF!</definedName>
    <definedName name="Excel_BuiltIn_Print_Titles_2_1" localSheetId="26">#REF!</definedName>
    <definedName name="Excel_BuiltIn_Print_Titles_2_1" localSheetId="28">#REF!</definedName>
    <definedName name="Excel_BuiltIn_Print_Titles_2_1" localSheetId="57">#REF!</definedName>
    <definedName name="Excel_BuiltIn_Print_Titles_2_1" localSheetId="34">#REF!</definedName>
    <definedName name="Excel_BuiltIn_Print_Titles_2_1" localSheetId="37">#REF!</definedName>
    <definedName name="Excel_BuiltIn_Print_Titles_2_1" localSheetId="56">#REF!</definedName>
    <definedName name="Excel_BuiltIn_Print_Titles_2_1" localSheetId="55">#REF!</definedName>
    <definedName name="Excel_BuiltIn_Print_Titles_2_1" localSheetId="15">#REF!</definedName>
    <definedName name="Excel_BuiltIn_Print_Titles_2_1" localSheetId="14">#REF!</definedName>
    <definedName name="Excel_BuiltIn_Print_Titles_2_1" localSheetId="16">#REF!</definedName>
    <definedName name="Excel_BuiltIn_Print_Titles_2_1">#REF!</definedName>
    <definedName name="Excel_BuiltIn_Print_Titles_25">[151]AT!$A$1:$IV$8</definedName>
    <definedName name="Excel_BuiltIn_Print_Titles_3" localSheetId="51">#REF!</definedName>
    <definedName name="Excel_BuiltIn_Print_Titles_3" localSheetId="26">#REF!</definedName>
    <definedName name="Excel_BuiltIn_Print_Titles_3" localSheetId="28">#REF!</definedName>
    <definedName name="Excel_BuiltIn_Print_Titles_3" localSheetId="37">#REF!</definedName>
    <definedName name="Excel_BuiltIn_Print_Titles_3" localSheetId="55">#REF!</definedName>
    <definedName name="Excel_BuiltIn_Print_Titles_3">#REF!</definedName>
    <definedName name="Excel_BuiltIn_Print_Titles_3_1">'[154]01A- RAB'!$A$1:$N$65536,'[154]01A- RAB'!$A$3:$IV$5</definedName>
    <definedName name="Excel_BuiltIn_Print_Titles_3_1_1">'[154]01A- RAB'!$A$1:$N$65536,'[154]01A- RAB'!$A$3:$IV$5</definedName>
    <definedName name="Excel_BuiltIn_Print_Titles_3_1_1_1">'[154]01A- RAB'!$A$1:$N$65536,'[154]01A- RAB'!$A$3:$IV$5</definedName>
    <definedName name="Excel_BuiltIn_Print_Titles_3_1_1_1_1">'[154]01A- RAB'!$A$1:$N$65536,'[154]01A- RAB'!$A$3:$IV$5</definedName>
    <definedName name="Excel_BuiltIn_Print_Titles_39" localSheetId="21">[155]Pekalongan!#REF!</definedName>
    <definedName name="Excel_BuiltIn_Print_Titles_39" localSheetId="51">[155]Pekalongan!#REF!</definedName>
    <definedName name="Excel_BuiltIn_Print_Titles_39" localSheetId="23">[155]Pekalongan!#REF!</definedName>
    <definedName name="Excel_BuiltIn_Print_Titles_39" localSheetId="11">[155]Pekalongan!#REF!</definedName>
    <definedName name="Excel_BuiltIn_Print_Titles_39" localSheetId="26">[155]Pekalongan!#REF!</definedName>
    <definedName name="Excel_BuiltIn_Print_Titles_39" localSheetId="28">[155]Pekalongan!#REF!</definedName>
    <definedName name="Excel_BuiltIn_Print_Titles_39" localSheetId="57">[155]Pekalongan!#REF!</definedName>
    <definedName name="Excel_BuiltIn_Print_Titles_39" localSheetId="34">[155]Pekalongan!#REF!</definedName>
    <definedName name="Excel_BuiltIn_Print_Titles_39" localSheetId="37">[155]Pekalongan!#REF!</definedName>
    <definedName name="Excel_BuiltIn_Print_Titles_39" localSheetId="56">[155]Pekalongan!#REF!</definedName>
    <definedName name="Excel_BuiltIn_Print_Titles_39" localSheetId="55">[155]Pekalongan!#REF!</definedName>
    <definedName name="Excel_BuiltIn_Print_Titles_39" localSheetId="15">[155]Pekalongan!#REF!</definedName>
    <definedName name="Excel_BuiltIn_Print_Titles_39" localSheetId="14">[155]Pekalongan!#REF!</definedName>
    <definedName name="Excel_BuiltIn_Print_Titles_39" localSheetId="16">[155]Pekalongan!#REF!</definedName>
    <definedName name="Excel_BuiltIn_Print_Titles_39">[155]Pekalongan!#REF!</definedName>
    <definedName name="Excel_BuiltIn_Print_Titles_4">'[154]01A- RAB'!$A$1:$N$65536,'[154]01A- RAB'!$A$3:$IV$5</definedName>
    <definedName name="Excel_BuiltIn_Print_Titles_5" localSheetId="21">#REF!</definedName>
    <definedName name="Excel_BuiltIn_Print_Titles_5" localSheetId="51">#REF!</definedName>
    <definedName name="Excel_BuiltIn_Print_Titles_5" localSheetId="23">#REF!</definedName>
    <definedName name="Excel_BuiltIn_Print_Titles_5" localSheetId="11">#REF!</definedName>
    <definedName name="Excel_BuiltIn_Print_Titles_5" localSheetId="26">#REF!</definedName>
    <definedName name="Excel_BuiltIn_Print_Titles_5" localSheetId="28">#REF!</definedName>
    <definedName name="Excel_BuiltIn_Print_Titles_5" localSheetId="57">#REF!</definedName>
    <definedName name="Excel_BuiltIn_Print_Titles_5" localSheetId="34">#REF!</definedName>
    <definedName name="Excel_BuiltIn_Print_Titles_5" localSheetId="37">#REF!</definedName>
    <definedName name="Excel_BuiltIn_Print_Titles_5" localSheetId="56">#REF!</definedName>
    <definedName name="Excel_BuiltIn_Print_Titles_5" localSheetId="55">#REF!</definedName>
    <definedName name="Excel_BuiltIn_Print_Titles_5" localSheetId="15">#REF!</definedName>
    <definedName name="Excel_BuiltIn_Print_Titles_5" localSheetId="14">#REF!</definedName>
    <definedName name="Excel_BuiltIn_Print_Titles_5" localSheetId="16">#REF!</definedName>
    <definedName name="Excel_BuiltIn_Print_Titles_5">#REF!</definedName>
    <definedName name="Excel_BuiltIn_Print_Titles_6">"$'1595'.$A$#REF!:$IV$#REF!"</definedName>
    <definedName name="Excel_BuiltIn_Print_Titles_8_1" localSheetId="51">#REF!,#REF!</definedName>
    <definedName name="Excel_BuiltIn_Print_Titles_8_1" localSheetId="26">#REF!,#REF!</definedName>
    <definedName name="Excel_BuiltIn_Print_Titles_8_1" localSheetId="28">#REF!,#REF!</definedName>
    <definedName name="Excel_BuiltIn_Print_Titles_8_1" localSheetId="37">#REF!,#REF!</definedName>
    <definedName name="Excel_BuiltIn_Print_Titles_8_1" localSheetId="55">#REF!,#REF!</definedName>
    <definedName name="Excel_BuiltIn_Print_Titles_8_1">#REF!,#REF!</definedName>
    <definedName name="Excel_BuiltIn_Print_Titles_9_1" localSheetId="51">#REF!,#REF!</definedName>
    <definedName name="Excel_BuiltIn_Print_Titles_9_1" localSheetId="26">#REF!,#REF!</definedName>
    <definedName name="Excel_BuiltIn_Print_Titles_9_1" localSheetId="28">#REF!,#REF!</definedName>
    <definedName name="Excel_BuiltIn_Print_Titles_9_1" localSheetId="37">#REF!,#REF!</definedName>
    <definedName name="Excel_BuiltIn_Print_Titles_9_1" localSheetId="55">#REF!,#REF!</definedName>
    <definedName name="Excel_BuiltIn_Print_Titles_9_1">#REF!,#REF!</definedName>
    <definedName name="exp" localSheetId="51">#REF!</definedName>
    <definedName name="exp" localSheetId="26">#REF!</definedName>
    <definedName name="exp" localSheetId="28">#REF!</definedName>
    <definedName name="exp" localSheetId="37">#REF!</definedName>
    <definedName name="exp" localSheetId="55">#REF!</definedName>
    <definedName name="exp">#REF!</definedName>
    <definedName name="Externalworks" localSheetId="21">#REF!</definedName>
    <definedName name="Externalworks" localSheetId="51">#REF!</definedName>
    <definedName name="Externalworks" localSheetId="23">#REF!</definedName>
    <definedName name="Externalworks" localSheetId="11">#REF!</definedName>
    <definedName name="Externalworks" localSheetId="26">#REF!</definedName>
    <definedName name="Externalworks" localSheetId="28">#REF!</definedName>
    <definedName name="Externalworks" localSheetId="57">#REF!</definedName>
    <definedName name="Externalworks" localSheetId="34">#REF!</definedName>
    <definedName name="Externalworks" localSheetId="37">#REF!</definedName>
    <definedName name="Externalworks" localSheetId="56">#REF!</definedName>
    <definedName name="Externalworks" localSheetId="55">#REF!</definedName>
    <definedName name="Externalworks" localSheetId="15">#REF!</definedName>
    <definedName name="Externalworks" localSheetId="14">#REF!</definedName>
    <definedName name="Externalworks" localSheetId="16">#REF!</definedName>
    <definedName name="Externalworks">#REF!</definedName>
    <definedName name="f" localSheetId="21">#REF!</definedName>
    <definedName name="f" localSheetId="51">#REF!</definedName>
    <definedName name="F" localSheetId="9">#N/A</definedName>
    <definedName name="f" localSheetId="23">#REF!</definedName>
    <definedName name="f" localSheetId="11">#REF!</definedName>
    <definedName name="f" localSheetId="26">#REF!</definedName>
    <definedName name="f" localSheetId="3">#REF!</definedName>
    <definedName name="f" localSheetId="28">#REF!</definedName>
    <definedName name="f" localSheetId="57">#REF!</definedName>
    <definedName name="f" localSheetId="34">#REF!</definedName>
    <definedName name="f" localSheetId="37">#REF!</definedName>
    <definedName name="f" localSheetId="6">#REF!</definedName>
    <definedName name="f" localSheetId="56">#REF!</definedName>
    <definedName name="f" localSheetId="7">#REF!</definedName>
    <definedName name="f" localSheetId="55">#REF!</definedName>
    <definedName name="f" localSheetId="15">#REF!</definedName>
    <definedName name="f" localSheetId="14">#REF!</definedName>
    <definedName name="f" localSheetId="16">#REF!</definedName>
    <definedName name="f">#REF!</definedName>
    <definedName name="fact">[156]Factors!$L$16:$P$115</definedName>
    <definedName name="fact1">[156]Factors!$R$16:$X$116</definedName>
    <definedName name="FACTSHEET">[4]A!$A$180:$AF$237</definedName>
    <definedName name="FACTSHEET2">[4]A!$A$180:$AF$237</definedName>
    <definedName name="FACTSHEET3">[4]A!$A$180:$AF$238</definedName>
    <definedName name="faktorpens05" localSheetId="51">#REF!</definedName>
    <definedName name="faktorpens05" localSheetId="26">#REF!</definedName>
    <definedName name="faktorpens05" localSheetId="28">#REF!</definedName>
    <definedName name="faktorpens05" localSheetId="37">#REF!</definedName>
    <definedName name="faktorpens05" localSheetId="55">#REF!</definedName>
    <definedName name="faktorpens05">#REF!</definedName>
    <definedName name="faktur">'[157]C. Data Faktur '!$C$3:$R$65536</definedName>
    <definedName name="FASILITAS" localSheetId="21">#REF!</definedName>
    <definedName name="FASILITAS" localSheetId="51">#REF!</definedName>
    <definedName name="FASILITAS" localSheetId="23">#REF!</definedName>
    <definedName name="FASILITAS" localSheetId="11">#REF!</definedName>
    <definedName name="FASILITAS" localSheetId="26">#REF!</definedName>
    <definedName name="FASILITAS" localSheetId="28">#REF!</definedName>
    <definedName name="FASILITAS" localSheetId="57">#REF!</definedName>
    <definedName name="FASILITAS" localSheetId="34">#REF!</definedName>
    <definedName name="FASILITAS" localSheetId="37">#REF!</definedName>
    <definedName name="FASILITAS" localSheetId="56">#REF!</definedName>
    <definedName name="FASILITAS" localSheetId="55">#REF!</definedName>
    <definedName name="FASILITAS" localSheetId="15">#REF!</definedName>
    <definedName name="FASILITAS" localSheetId="14">#REF!</definedName>
    <definedName name="FASILITAS" localSheetId="16">#REF!</definedName>
    <definedName name="FASILITAS">#REF!</definedName>
    <definedName name="fc" localSheetId="21">#REF!</definedName>
    <definedName name="fc" localSheetId="13">#REF!</definedName>
    <definedName name="fc" localSheetId="51">#REF!</definedName>
    <definedName name="fc" localSheetId="23">#REF!</definedName>
    <definedName name="fc" localSheetId="11">#REF!</definedName>
    <definedName name="fc" localSheetId="26">#REF!</definedName>
    <definedName name="fc" localSheetId="0">#REF!</definedName>
    <definedName name="fc" localSheetId="28">#REF!</definedName>
    <definedName name="fc" localSheetId="50">#REF!</definedName>
    <definedName name="fc" localSheetId="57">#REF!</definedName>
    <definedName name="fc" localSheetId="34">#REF!</definedName>
    <definedName name="fc" localSheetId="37">#REF!</definedName>
    <definedName name="fc" localSheetId="56">#REF!</definedName>
    <definedName name="fc" localSheetId="55">#REF!</definedName>
    <definedName name="fc" localSheetId="15">#REF!</definedName>
    <definedName name="fc" localSheetId="14">#REF!</definedName>
    <definedName name="fc" localSheetId="16">#REF!</definedName>
    <definedName name="fc" localSheetId="42">#REF!</definedName>
    <definedName name="fc">#REF!</definedName>
    <definedName name="fdpchii" localSheetId="51">#REF!</definedName>
    <definedName name="fdpchii" localSheetId="26">#REF!</definedName>
    <definedName name="fdpchii" localSheetId="28">#REF!</definedName>
    <definedName name="fdpchii" localSheetId="37">#REF!</definedName>
    <definedName name="fdpchii" localSheetId="55">#REF!</definedName>
    <definedName name="fdpchii">#REF!</definedName>
    <definedName name="FDTD">[158]A!$AW$17:$AY$43</definedName>
    <definedName name="FF" localSheetId="51">'[159]WP PASIVA'!#REF!</definedName>
    <definedName name="FF" localSheetId="26">'[159]WP PASIVA'!#REF!</definedName>
    <definedName name="FF" localSheetId="28">'[159]WP PASIVA'!#REF!</definedName>
    <definedName name="FF" localSheetId="37">'[159]WP PASIVA'!#REF!</definedName>
    <definedName name="FF" localSheetId="55">'[159]WP PASIVA'!#REF!</definedName>
    <definedName name="FF">'[159]WP PASIVA'!#REF!</definedName>
    <definedName name="fgfag" localSheetId="51">#REF!</definedName>
    <definedName name="fgfag" localSheetId="26">#REF!</definedName>
    <definedName name="fgfag" localSheetId="28">#REF!</definedName>
    <definedName name="fgfag" localSheetId="37">#REF!</definedName>
    <definedName name="fgfag" localSheetId="55">#REF!</definedName>
    <definedName name="fgfag">#REF!</definedName>
    <definedName name="FGH" localSheetId="21">#REF!</definedName>
    <definedName name="FGH" localSheetId="51">#REF!</definedName>
    <definedName name="FGH" localSheetId="23">#REF!</definedName>
    <definedName name="FGH" localSheetId="11">#REF!</definedName>
    <definedName name="FGH" localSheetId="26">#REF!</definedName>
    <definedName name="FGH" localSheetId="28">#REF!</definedName>
    <definedName name="FGH" localSheetId="57">#REF!</definedName>
    <definedName name="FGH" localSheetId="34">#REF!</definedName>
    <definedName name="FGH" localSheetId="37">#REF!</definedName>
    <definedName name="FGH" localSheetId="56">#REF!</definedName>
    <definedName name="FGH" localSheetId="55">#REF!</definedName>
    <definedName name="FGH" localSheetId="15">#REF!</definedName>
    <definedName name="FGH" localSheetId="14">#REF!</definedName>
    <definedName name="FGH" localSheetId="16">#REF!</definedName>
    <definedName name="FGH">#REF!</definedName>
    <definedName name="fiber" localSheetId="21">#REF!</definedName>
    <definedName name="fiber" localSheetId="51">#REF!</definedName>
    <definedName name="fiber" localSheetId="23">#REF!</definedName>
    <definedName name="fiber" localSheetId="11">#REF!</definedName>
    <definedName name="fiber" localSheetId="26">#REF!</definedName>
    <definedName name="fiber" localSheetId="28">#REF!</definedName>
    <definedName name="fiber" localSheetId="57">#REF!</definedName>
    <definedName name="fiber" localSheetId="34">#REF!</definedName>
    <definedName name="fiber" localSheetId="37">#REF!</definedName>
    <definedName name="fiber" localSheetId="56">#REF!</definedName>
    <definedName name="fiber" localSheetId="55">#REF!</definedName>
    <definedName name="fiber" localSheetId="15">#REF!</definedName>
    <definedName name="fiber" localSheetId="14">#REF!</definedName>
    <definedName name="fiber" localSheetId="16">#REF!</definedName>
    <definedName name="fiber">#REF!</definedName>
    <definedName name="FINISHER" localSheetId="21">#REF!</definedName>
    <definedName name="FINISHER" localSheetId="51">#REF!</definedName>
    <definedName name="FINISHER" localSheetId="9">#REF!</definedName>
    <definedName name="FINISHER" localSheetId="23">#REF!</definedName>
    <definedName name="FINISHER" localSheetId="11">#REF!</definedName>
    <definedName name="FINISHER" localSheetId="26">#REF!</definedName>
    <definedName name="FINISHER" localSheetId="3">#REF!</definedName>
    <definedName name="FINISHER" localSheetId="28">#REF!</definedName>
    <definedName name="FINISHER" localSheetId="57">#REF!</definedName>
    <definedName name="FINISHER" localSheetId="34">#REF!</definedName>
    <definedName name="FINISHER" localSheetId="37">#REF!</definedName>
    <definedName name="FINISHER" localSheetId="6">#REF!</definedName>
    <definedName name="FINISHER" localSheetId="56">#REF!</definedName>
    <definedName name="FINISHER" localSheetId="7">#REF!</definedName>
    <definedName name="FINISHER" localSheetId="55">#REF!</definedName>
    <definedName name="FINISHER" localSheetId="15">#REF!</definedName>
    <definedName name="FINISHER" localSheetId="14">#REF!</definedName>
    <definedName name="FINISHER" localSheetId="16">#REF!</definedName>
    <definedName name="FINISHER">#REF!</definedName>
    <definedName name="firkan" localSheetId="21">#REF!</definedName>
    <definedName name="firkan" localSheetId="51">#REF!</definedName>
    <definedName name="firkan" localSheetId="23">#REF!</definedName>
    <definedName name="firkan" localSheetId="11">#REF!</definedName>
    <definedName name="firkan" localSheetId="26">#REF!</definedName>
    <definedName name="firkan" localSheetId="28">#REF!</definedName>
    <definedName name="firkan" localSheetId="57">#REF!</definedName>
    <definedName name="firkan" localSheetId="34">#REF!</definedName>
    <definedName name="firkan" localSheetId="37">#REF!</definedName>
    <definedName name="firkan" localSheetId="56">#REF!</definedName>
    <definedName name="firkan" localSheetId="55">#REF!</definedName>
    <definedName name="firkan" localSheetId="15">#REF!</definedName>
    <definedName name="firkan" localSheetId="14">#REF!</definedName>
    <definedName name="firkan" localSheetId="16">#REF!</definedName>
    <definedName name="firkan">#REF!</definedName>
    <definedName name="FittingsandFurnishing" localSheetId="21">#REF!</definedName>
    <definedName name="FittingsandFurnishing" localSheetId="51">#REF!</definedName>
    <definedName name="FittingsandFurnishing" localSheetId="23">#REF!</definedName>
    <definedName name="FittingsandFurnishing" localSheetId="11">#REF!</definedName>
    <definedName name="FittingsandFurnishing" localSheetId="26">#REF!</definedName>
    <definedName name="FittingsandFurnishing" localSheetId="28">#REF!</definedName>
    <definedName name="FittingsandFurnishing" localSheetId="57">#REF!</definedName>
    <definedName name="FittingsandFurnishing" localSheetId="34">#REF!</definedName>
    <definedName name="FittingsandFurnishing" localSheetId="37">#REF!</definedName>
    <definedName name="FittingsandFurnishing" localSheetId="56">#REF!</definedName>
    <definedName name="FittingsandFurnishing" localSheetId="55">#REF!</definedName>
    <definedName name="FittingsandFurnishing" localSheetId="15">#REF!</definedName>
    <definedName name="FittingsandFurnishing" localSheetId="14">#REF!</definedName>
    <definedName name="FittingsandFurnishing" localSheetId="16">#REF!</definedName>
    <definedName name="FittingsandFurnishing">#REF!</definedName>
    <definedName name="Fixed_costs">'[140]Breakeven Analysis Data'!$F$91:$F$93</definedName>
    <definedName name="FJHFIHGFDJ" localSheetId="21">#REF!</definedName>
    <definedName name="FJHFIHGFDJ" localSheetId="13">#REF!</definedName>
    <definedName name="FJHFIHGFDJ" localSheetId="51">#REF!</definedName>
    <definedName name="FJHFIHGFDJ" localSheetId="9">#REF!</definedName>
    <definedName name="FJHFIHGFDJ" localSheetId="23">#REF!</definedName>
    <definedName name="FJHFIHGFDJ" localSheetId="11">#REF!</definedName>
    <definedName name="FJHFIHGFDJ" localSheetId="10">#REF!</definedName>
    <definedName name="FJHFIHGFDJ" localSheetId="1">#REF!</definedName>
    <definedName name="FJHFIHGFDJ" localSheetId="26">#REF!</definedName>
    <definedName name="FJHFIHGFDJ" localSheetId="0">#REF!</definedName>
    <definedName name="FJHFIHGFDJ" localSheetId="3">#REF!</definedName>
    <definedName name="FJHFIHGFDJ" localSheetId="28">#REF!</definedName>
    <definedName name="FJHFIHGFDJ" localSheetId="50">#REF!</definedName>
    <definedName name="FJHFIHGFDJ" localSheetId="57">#REF!</definedName>
    <definedName name="FJHFIHGFDJ" localSheetId="34">#REF!</definedName>
    <definedName name="FJHFIHGFDJ" localSheetId="37">#REF!</definedName>
    <definedName name="FJHFIHGFDJ" localSheetId="6">#REF!</definedName>
    <definedName name="FJHFIHGFDJ" localSheetId="56">#REF!</definedName>
    <definedName name="FJHFIHGFDJ" localSheetId="7">#REF!</definedName>
    <definedName name="FJHFIHGFDJ" localSheetId="55">#REF!</definedName>
    <definedName name="FJHFIHGFDJ" localSheetId="15">#REF!</definedName>
    <definedName name="FJHFIHGFDJ" localSheetId="14">#REF!</definedName>
    <definedName name="FJHFIHGFDJ" localSheetId="16">#REF!</definedName>
    <definedName name="FJHFIHGFDJ" localSheetId="42">#REF!</definedName>
    <definedName name="FJHFIHGFDJ">#REF!</definedName>
    <definedName name="fk" localSheetId="51">#REF!</definedName>
    <definedName name="fk" localSheetId="26">#REF!</definedName>
    <definedName name="fk" localSheetId="28">#REF!</definedName>
    <definedName name="fk" localSheetId="37">#REF!</definedName>
    <definedName name="fk" localSheetId="55">#REF!</definedName>
    <definedName name="fk">#REF!</definedName>
    <definedName name="fkfm" localSheetId="51">'[160]Data Mentah'!#REF!</definedName>
    <definedName name="fkfm" localSheetId="26">'[160]Data Mentah'!#REF!</definedName>
    <definedName name="fkfm" localSheetId="28">'[160]Data Mentah'!#REF!</definedName>
    <definedName name="fkfm" localSheetId="37">'[160]Data Mentah'!#REF!</definedName>
    <definedName name="fkfm" localSheetId="55">'[160]Data Mentah'!#REF!</definedName>
    <definedName name="fkfm">'[160]Data Mentah'!#REF!</definedName>
    <definedName name="FLATBEDTRUCK" localSheetId="21">#REF!</definedName>
    <definedName name="FLATBEDTRUCK" localSheetId="51">#REF!</definedName>
    <definedName name="FLATBEDTRUCK" localSheetId="23">#REF!</definedName>
    <definedName name="FLATBEDTRUCK" localSheetId="11">#REF!</definedName>
    <definedName name="FLATBEDTRUCK" localSheetId="26">#REF!</definedName>
    <definedName name="FLATBEDTRUCK" localSheetId="3">#REF!</definedName>
    <definedName name="FLATBEDTRUCK" localSheetId="28">#REF!</definedName>
    <definedName name="FLATBEDTRUCK" localSheetId="57">#REF!</definedName>
    <definedName name="FLATBEDTRUCK" localSheetId="34">#REF!</definedName>
    <definedName name="FLATBEDTRUCK" localSheetId="37">#REF!</definedName>
    <definedName name="FLATBEDTRUCK" localSheetId="6">#REF!</definedName>
    <definedName name="FLATBEDTRUCK" localSheetId="56">#REF!</definedName>
    <definedName name="FLATBEDTRUCK" localSheetId="7">#REF!</definedName>
    <definedName name="FLATBEDTRUCK" localSheetId="55">#REF!</definedName>
    <definedName name="FLATBEDTRUCK" localSheetId="15">#REF!</definedName>
    <definedName name="FLATBEDTRUCK" localSheetId="14">#REF!</definedName>
    <definedName name="FLATBEDTRUCK" localSheetId="16">#REF!</definedName>
    <definedName name="FLATBEDTRUCK">#REF!</definedName>
    <definedName name="Form_LR" localSheetId="21">'[161]PEJ LR'!$E$10:$E$17,'[161]PEJ LR'!$E$21:$E$26,'[161]PEJ LR'!$E$45:$E$81,'[161]PEJ LR'!$E$90:$E$93,'[161]PEJ LR'!$E$98:$E$104</definedName>
    <definedName name="Form_LR" localSheetId="9">'[162]PEJ LR'!$E$10:$E$17,'[162]PEJ LR'!$E$21:$E$26,'[162]PEJ LR'!$E$45:$E$81,'[162]PEJ LR'!$E$90:$E$93,'[162]PEJ LR'!$E$98:$E$104</definedName>
    <definedName name="Form_LR" localSheetId="23">'[161]PEJ LR'!$E$10:$E$17,'[161]PEJ LR'!$E$21:$E$26,'[161]PEJ LR'!$E$45:$E$81,'[161]PEJ LR'!$E$90:$E$93,'[161]PEJ LR'!$E$98:$E$104</definedName>
    <definedName name="Form_LR" localSheetId="10">'[163]PEJ LR'!$E$10:$E$17,'[163]PEJ LR'!$E$21:$E$26,'[163]PEJ LR'!$E$45:$E$81,'[163]PEJ LR'!$E$90:$E$93,'[163]PEJ LR'!$E$98:$E$104</definedName>
    <definedName name="Form_LR" localSheetId="2">'[164]PEJ LR'!$E$10:$E$17,'[164]PEJ LR'!$E$21:$E$26,'[164]PEJ LR'!$E$45:$E$81,'[164]PEJ LR'!$E$90:$E$93,'[164]PEJ LR'!$E$98:$E$104</definedName>
    <definedName name="Form_LR" localSheetId="1">'[163]PEJ LR'!$E$10:$E$17,'[163]PEJ LR'!$E$21:$E$26,'[163]PEJ LR'!$E$45:$E$81,'[163]PEJ LR'!$E$90:$E$93,'[163]PEJ LR'!$E$98:$E$104</definedName>
    <definedName name="Form_LR" localSheetId="26">'[161]PEJ LR'!$E$10:$E$17,'[161]PEJ LR'!$E$21:$E$26,'[161]PEJ LR'!$E$45:$E$81,'[161]PEJ LR'!$E$90:$E$93,'[161]PEJ LR'!$E$98:$E$104</definedName>
    <definedName name="Form_LR" localSheetId="0">'[165]PEJ LR'!$E$10:$E$17,'[165]PEJ LR'!$E$21:$E$26,'[165]PEJ LR'!$E$45:$E$81,'[165]PEJ LR'!$E$90:$E$93,'[165]PEJ LR'!$E$98:$E$104</definedName>
    <definedName name="Form_LR" localSheetId="3">'[166]PEJ LR'!$E$10:$E$17,'[166]PEJ LR'!$E$21:$E$26,'[166]PEJ LR'!$E$45:$E$81,'[166]PEJ LR'!$E$90:$E$93,'[166]PEJ LR'!$E$98:$E$104</definedName>
    <definedName name="Form_LR" localSheetId="28">'[161]PEJ LR'!$E$10:$E$17,'[161]PEJ LR'!$E$21:$E$26,'[161]PEJ LR'!$E$45:$E$81,'[161]PEJ LR'!$E$90:$E$93,'[161]PEJ LR'!$E$98:$E$104</definedName>
    <definedName name="Form_LR" localSheetId="34">'[161]PEJ LR'!$E$10:$E$17,'[161]PEJ LR'!$E$21:$E$26,'[161]PEJ LR'!$E$45:$E$81,'[161]PEJ LR'!$E$90:$E$93,'[161]PEJ LR'!$E$98:$E$104</definedName>
    <definedName name="Form_LR" localSheetId="37">'[161]PEJ LR'!$E$10:$E$17,'[161]PEJ LR'!$E$21:$E$26,'[161]PEJ LR'!$E$45:$E$81,'[161]PEJ LR'!$E$90:$E$93,'[161]PEJ LR'!$E$98:$E$104</definedName>
    <definedName name="Form_LR" localSheetId="6">'[167]PEJ LR'!$E$10:$E$17,'[167]PEJ LR'!$E$21:$E$26,'[167]PEJ LR'!$E$45:$E$81,'[167]PEJ LR'!$E$90:$E$93,'[167]PEJ LR'!$E$98:$E$104</definedName>
    <definedName name="Form_LR" localSheetId="56">'[166]PEJ LR'!$E$10:$E$17,'[166]PEJ LR'!$E$21:$E$26,'[166]PEJ LR'!$E$45:$E$81,'[166]PEJ LR'!$E$90:$E$93,'[166]PEJ LR'!$E$98:$E$104</definedName>
    <definedName name="Form_LR" localSheetId="7">'[166]PEJ LR'!$E$10:$E$17,'[166]PEJ LR'!$E$21:$E$26,'[166]PEJ LR'!$E$45:$E$81,'[166]PEJ LR'!$E$90:$E$93,'[166]PEJ LR'!$E$98:$E$104</definedName>
    <definedName name="Form_LR" localSheetId="55">'[168]PEJ LR'!$E$10:$E$17,'[168]PEJ LR'!$E$21:$E$26,'[168]PEJ LR'!$E$45:$E$81,'[168]PEJ LR'!$E$90:$E$93,'[168]PEJ LR'!$E$98:$E$104</definedName>
    <definedName name="Form_LR">'[168]PEJ LR'!$E$10:$E$17,'[168]PEJ LR'!$E$21:$E$26,'[168]PEJ LR'!$E$45:$E$81,'[168]PEJ LR'!$E$90:$E$93,'[168]PEJ LR'!$E$98:$E$104</definedName>
    <definedName name="Form_LR4" localSheetId="21">[169]DETAIL_KP!$E$10:$E$10,[169]DETAIL_KP!$E$14:$E$29</definedName>
    <definedName name="Form_LR4" localSheetId="9">[170]DETAIL_KP!$E$10:$E$10,[170]DETAIL_KP!$E$14:$E$29</definedName>
    <definedName name="Form_LR4" localSheetId="23">[169]DETAIL_KP!$E$10:$E$10,[169]DETAIL_KP!$E$14:$E$29</definedName>
    <definedName name="Form_LR4" localSheetId="10">[171]DETAIL_KP!$E$10:$E$10,[171]DETAIL_KP!$E$14:$E$29</definedName>
    <definedName name="Form_LR4" localSheetId="1">[172]DETAIL_KP!$E$10:$E$10,[172]DETAIL_KP!$E$14:$E$49</definedName>
    <definedName name="Form_LR4" localSheetId="26">[169]DETAIL_KP!$E$10:$E$10,[169]DETAIL_KP!$E$14:$E$29</definedName>
    <definedName name="Form_LR4" localSheetId="3">[173]DETAIL_KP!$E$10:$E$10,[173]DETAIL_KP!$E$14:$E$29</definedName>
    <definedName name="Form_LR4" localSheetId="28">[169]DETAIL_KP!$E$10:$E$10,[169]DETAIL_KP!$E$14:$E$29</definedName>
    <definedName name="Form_LR4" localSheetId="34">[169]DETAIL_KP!$E$10:$E$10,[169]DETAIL_KP!$E$14:$E$29</definedName>
    <definedName name="Form_LR4" localSheetId="37">[169]DETAIL_KP!$E$10:$E$10,[169]DETAIL_KP!$E$14:$E$29</definedName>
    <definedName name="Form_LR4" localSheetId="6">[174]DETAIL_KP!$E$10:$E$10,[174]DETAIL_KP!$E$14:$E$29</definedName>
    <definedName name="Form_LR4" localSheetId="55">[175]DETAIL_KP!$E$10:$E$10,[175]DETAIL_KP!$E$14:$E$29</definedName>
    <definedName name="Form_LR4">[175]DETAIL_KP!$E$10:$E$10,[175]DETAIL_KP!$E$14:$E$29</definedName>
    <definedName name="Form_LR5" localSheetId="21">[169]DETAIL_NOP!$E$10:$E$13,[169]DETAIL_NOP!$E$18:$E$29</definedName>
    <definedName name="Form_LR5" localSheetId="9">[170]DETAIL_NOP!$E$10:$E$13,[170]DETAIL_NOP!$E$18:$E$29</definedName>
    <definedName name="Form_LR5" localSheetId="23">[169]DETAIL_NOP!$E$10:$E$13,[169]DETAIL_NOP!$E$18:$E$29</definedName>
    <definedName name="Form_LR5" localSheetId="10">[171]DETAIL_NOP!$E$10:$E$13,[171]DETAIL_NOP!$E$18:$E$29</definedName>
    <definedName name="Form_LR5" localSheetId="2">[170]DETAIL_NOP!$E$10:$E$13,[170]DETAIL_NOP!$E$18:$E$29</definedName>
    <definedName name="Form_LR5" localSheetId="1">[172]DETAIL_NOP!$E$10:$E$10,[172]DETAIL_NOP!$E$15:$E$19</definedName>
    <definedName name="Form_LR5" localSheetId="26">[169]DETAIL_NOP!$E$10:$E$13,[169]DETAIL_NOP!$E$18:$E$29</definedName>
    <definedName name="Form_LR5" localSheetId="3">[173]DETAIL_NOP!$E$10:$E$13,[173]DETAIL_NOP!$E$18:$E$29</definedName>
    <definedName name="Form_LR5" localSheetId="28">[169]DETAIL_NOP!$E$10:$E$13,[169]DETAIL_NOP!$E$18:$E$29</definedName>
    <definedName name="Form_LR5" localSheetId="34">[169]DETAIL_NOP!$E$10:$E$13,[169]DETAIL_NOP!$E$18:$E$29</definedName>
    <definedName name="Form_LR5" localSheetId="37">[169]DETAIL_NOP!$E$10:$E$13,[169]DETAIL_NOP!$E$18:$E$29</definedName>
    <definedName name="Form_LR5" localSheetId="6">[174]DETAIL_NOP!$E$10:$E$13,[174]DETAIL_NOP!$E$18:$E$29</definedName>
    <definedName name="Form_LR5" localSheetId="55">[175]DETAIL_NOP!$E$10:$E$13,[175]DETAIL_NOP!$E$18:$E$29</definedName>
    <definedName name="Form_LR5">[175]DETAIL_NOP!$E$10:$E$13,[175]DETAIL_NOP!$E$18:$E$29</definedName>
    <definedName name="Form_Neraca" localSheetId="21">#REF!</definedName>
    <definedName name="Form_Neraca" localSheetId="13">#REF!</definedName>
    <definedName name="Form_Neraca" localSheetId="51">#REF!</definedName>
    <definedName name="Form_Neraca" localSheetId="9">#REF!</definedName>
    <definedName name="Form_Neraca" localSheetId="23">#REF!</definedName>
    <definedName name="Form_Neraca" localSheetId="11">#REF!</definedName>
    <definedName name="Form_Neraca" localSheetId="10">#REF!</definedName>
    <definedName name="Form_Neraca" localSheetId="1">#REF!</definedName>
    <definedName name="Form_Neraca" localSheetId="26">#REF!</definedName>
    <definedName name="Form_Neraca" localSheetId="0">#REF!</definedName>
    <definedName name="Form_Neraca" localSheetId="3">#REF!</definedName>
    <definedName name="Form_Neraca" localSheetId="28">#REF!</definedName>
    <definedName name="Form_Neraca" localSheetId="50">#REF!</definedName>
    <definedName name="Form_Neraca" localSheetId="57">#REF!</definedName>
    <definedName name="Form_Neraca" localSheetId="34">#REF!</definedName>
    <definedName name="Form_Neraca" localSheetId="37">#REF!</definedName>
    <definedName name="Form_Neraca" localSheetId="5">#REF!</definedName>
    <definedName name="Form_Neraca" localSheetId="6">#REF!</definedName>
    <definedName name="Form_Neraca" localSheetId="56">#REF!</definedName>
    <definedName name="Form_Neraca" localSheetId="7">#REF!</definedName>
    <definedName name="Form_Neraca" localSheetId="8">#REF!</definedName>
    <definedName name="Form_Neraca" localSheetId="55">#REF!</definedName>
    <definedName name="Form_Neraca" localSheetId="4">#REF!</definedName>
    <definedName name="Form_Neraca" localSheetId="15">#REF!</definedName>
    <definedName name="Form_Neraca" localSheetId="14">#REF!</definedName>
    <definedName name="Form_Neraca" localSheetId="16">#REF!</definedName>
    <definedName name="Form_Neraca" localSheetId="12">#REF!</definedName>
    <definedName name="Form_Neraca" localSheetId="42">#REF!</definedName>
    <definedName name="Form_Neraca">#REF!</definedName>
    <definedName name="FORM_NONPERUMAHAN" localSheetId="21">#REF!</definedName>
    <definedName name="FORM_NONPERUMAHAN" localSheetId="51">#REF!</definedName>
    <definedName name="FORM_NONPERUMAHAN" localSheetId="23">#REF!</definedName>
    <definedName name="FORM_NONPERUMAHAN" localSheetId="11">#REF!</definedName>
    <definedName name="FORM_NONPERUMAHAN" localSheetId="26">#REF!</definedName>
    <definedName name="FORM_NONPERUMAHAN" localSheetId="28">#REF!</definedName>
    <definedName name="FORM_NONPERUMAHAN" localSheetId="57">#REF!</definedName>
    <definedName name="FORM_NONPERUMAHAN" localSheetId="34">#REF!</definedName>
    <definedName name="FORM_NONPERUMAHAN" localSheetId="37">#REF!</definedName>
    <definedName name="FORM_NONPERUMAHAN" localSheetId="56">#REF!</definedName>
    <definedName name="FORM_NONPERUMAHAN" localSheetId="55">#REF!</definedName>
    <definedName name="FORM_NONPERUMAHAN" localSheetId="15">#REF!</definedName>
    <definedName name="FORM_NONPERUMAHAN" localSheetId="14">#REF!</definedName>
    <definedName name="FORM_NONPERUMAHAN" localSheetId="16">#REF!</definedName>
    <definedName name="FORM_NONPERUMAHAN">#REF!</definedName>
    <definedName name="FORM_PERUMAHAN" localSheetId="21">#REF!</definedName>
    <definedName name="FORM_PERUMAHAN" localSheetId="51">#REF!</definedName>
    <definedName name="FORM_PERUMAHAN" localSheetId="23">#REF!</definedName>
    <definedName name="FORM_PERUMAHAN" localSheetId="11">#REF!</definedName>
    <definedName name="FORM_PERUMAHAN" localSheetId="26">#REF!</definedName>
    <definedName name="FORM_PERUMAHAN" localSheetId="28">#REF!</definedName>
    <definedName name="FORM_PERUMAHAN" localSheetId="57">#REF!</definedName>
    <definedName name="FORM_PERUMAHAN" localSheetId="34">#REF!</definedName>
    <definedName name="FORM_PERUMAHAN" localSheetId="37">#REF!</definedName>
    <definedName name="FORM_PERUMAHAN" localSheetId="56">#REF!</definedName>
    <definedName name="FORM_PERUMAHAN" localSheetId="55">#REF!</definedName>
    <definedName name="FORM_PERUMAHAN" localSheetId="15">#REF!</definedName>
    <definedName name="FORM_PERUMAHAN" localSheetId="14">#REF!</definedName>
    <definedName name="FORM_PERUMAHAN" localSheetId="16">#REF!</definedName>
    <definedName name="FORM_PERUMAHAN">#REF!</definedName>
    <definedName name="FORM101" localSheetId="21">#REF!</definedName>
    <definedName name="FORM101" localSheetId="51">#REF!</definedName>
    <definedName name="FORM101" localSheetId="23">#REF!</definedName>
    <definedName name="FORM101" localSheetId="11">#REF!</definedName>
    <definedName name="FORM101" localSheetId="26">#REF!</definedName>
    <definedName name="FORM101" localSheetId="3">#REF!</definedName>
    <definedName name="FORM101" localSheetId="28">#REF!</definedName>
    <definedName name="FORM101" localSheetId="57">#REF!</definedName>
    <definedName name="FORM101" localSheetId="34">#REF!</definedName>
    <definedName name="FORM101" localSheetId="37">#REF!</definedName>
    <definedName name="FORM101" localSheetId="6">#REF!</definedName>
    <definedName name="FORM101" localSheetId="56">#REF!</definedName>
    <definedName name="FORM101" localSheetId="7">#REF!</definedName>
    <definedName name="FORM101" localSheetId="55">#REF!</definedName>
    <definedName name="FORM101" localSheetId="15">#REF!</definedName>
    <definedName name="FORM101" localSheetId="14">#REF!</definedName>
    <definedName name="FORM101" localSheetId="16">#REF!</definedName>
    <definedName name="FORM101">#REF!</definedName>
    <definedName name="FORM1021" localSheetId="21">#REF!</definedName>
    <definedName name="FORM1021" localSheetId="13">#REF!</definedName>
    <definedName name="FORM1021" localSheetId="51">#REF!</definedName>
    <definedName name="FORM1021" localSheetId="23">#REF!</definedName>
    <definedName name="FORM1021" localSheetId="11">#REF!</definedName>
    <definedName name="FORM1021" localSheetId="26">#REF!</definedName>
    <definedName name="FORM1021" localSheetId="3">#REF!</definedName>
    <definedName name="FORM1021" localSheetId="28">#REF!</definedName>
    <definedName name="FORM1021" localSheetId="50">#REF!</definedName>
    <definedName name="FORM1021" localSheetId="57">#REF!</definedName>
    <definedName name="FORM1021" localSheetId="34">#REF!</definedName>
    <definedName name="FORM1021" localSheetId="37">#REF!</definedName>
    <definedName name="FORM1021" localSheetId="6">#REF!</definedName>
    <definedName name="FORM1021" localSheetId="56">#REF!</definedName>
    <definedName name="FORM1021" localSheetId="7">#REF!</definedName>
    <definedName name="FORM1021" localSheetId="55">#REF!</definedName>
    <definedName name="FORM1021" localSheetId="15">#REF!</definedName>
    <definedName name="FORM1021" localSheetId="14">#REF!</definedName>
    <definedName name="FORM1021" localSheetId="16">#REF!</definedName>
    <definedName name="FORM1021" localSheetId="42">#REF!</definedName>
    <definedName name="FORM1021">#REF!</definedName>
    <definedName name="FORM1022" localSheetId="21">#REF!</definedName>
    <definedName name="FORM1022" localSheetId="13">#REF!</definedName>
    <definedName name="FORM1022" localSheetId="51">#REF!</definedName>
    <definedName name="FORM1022" localSheetId="23">#REF!</definedName>
    <definedName name="FORM1022" localSheetId="11">#REF!</definedName>
    <definedName name="FORM1022" localSheetId="26">#REF!</definedName>
    <definedName name="FORM1022" localSheetId="3">#REF!</definedName>
    <definedName name="FORM1022" localSheetId="28">#REF!</definedName>
    <definedName name="FORM1022" localSheetId="50">#REF!</definedName>
    <definedName name="FORM1022" localSheetId="57">#REF!</definedName>
    <definedName name="FORM1022" localSheetId="34">#REF!</definedName>
    <definedName name="FORM1022" localSheetId="37">#REF!</definedName>
    <definedName name="FORM1022" localSheetId="6">#REF!</definedName>
    <definedName name="FORM1022" localSheetId="56">#REF!</definedName>
    <definedName name="FORM1022" localSheetId="7">#REF!</definedName>
    <definedName name="FORM1022" localSheetId="55">#REF!</definedName>
    <definedName name="FORM1022" localSheetId="15">#REF!</definedName>
    <definedName name="FORM1022" localSheetId="14">#REF!</definedName>
    <definedName name="FORM1022" localSheetId="16">#REF!</definedName>
    <definedName name="FORM1022" localSheetId="42">#REF!</definedName>
    <definedName name="FORM1022">#REF!</definedName>
    <definedName name="FORM1031" localSheetId="21">#REF!</definedName>
    <definedName name="FORM1031" localSheetId="13">#REF!</definedName>
    <definedName name="FORM1031" localSheetId="51">#REF!</definedName>
    <definedName name="FORM1031" localSheetId="23">#REF!</definedName>
    <definedName name="FORM1031" localSheetId="11">#REF!</definedName>
    <definedName name="FORM1031" localSheetId="26">#REF!</definedName>
    <definedName name="FORM1031" localSheetId="3">#REF!</definedName>
    <definedName name="FORM1031" localSheetId="28">#REF!</definedName>
    <definedName name="FORM1031" localSheetId="50">#REF!</definedName>
    <definedName name="FORM1031" localSheetId="57">#REF!</definedName>
    <definedName name="FORM1031" localSheetId="34">#REF!</definedName>
    <definedName name="FORM1031" localSheetId="37">#REF!</definedName>
    <definedName name="FORM1031" localSheetId="6">#REF!</definedName>
    <definedName name="FORM1031" localSheetId="56">#REF!</definedName>
    <definedName name="FORM1031" localSheetId="7">#REF!</definedName>
    <definedName name="FORM1031" localSheetId="55">#REF!</definedName>
    <definedName name="FORM1031" localSheetId="15">#REF!</definedName>
    <definedName name="FORM1031" localSheetId="14">#REF!</definedName>
    <definedName name="FORM1031" localSheetId="16">#REF!</definedName>
    <definedName name="FORM1031" localSheetId="42">#REF!</definedName>
    <definedName name="FORM1031">#REF!</definedName>
    <definedName name="FORM1032" localSheetId="21">#REF!</definedName>
    <definedName name="FORM1032" localSheetId="13">#REF!</definedName>
    <definedName name="FORM1032" localSheetId="51">#REF!</definedName>
    <definedName name="FORM1032" localSheetId="23">#REF!</definedName>
    <definedName name="FORM1032" localSheetId="11">#REF!</definedName>
    <definedName name="FORM1032" localSheetId="26">#REF!</definedName>
    <definedName name="FORM1032" localSheetId="3">#REF!</definedName>
    <definedName name="FORM1032" localSheetId="28">#REF!</definedName>
    <definedName name="FORM1032" localSheetId="50">#REF!</definedName>
    <definedName name="FORM1032" localSheetId="57">#REF!</definedName>
    <definedName name="FORM1032" localSheetId="34">#REF!</definedName>
    <definedName name="FORM1032" localSheetId="37">#REF!</definedName>
    <definedName name="FORM1032" localSheetId="6">#REF!</definedName>
    <definedName name="FORM1032" localSheetId="56">#REF!</definedName>
    <definedName name="FORM1032" localSheetId="7">#REF!</definedName>
    <definedName name="FORM1032" localSheetId="55">#REF!</definedName>
    <definedName name="FORM1032" localSheetId="15">#REF!</definedName>
    <definedName name="FORM1032" localSheetId="14">#REF!</definedName>
    <definedName name="FORM1032" localSheetId="16">#REF!</definedName>
    <definedName name="FORM1032" localSheetId="42">#REF!</definedName>
    <definedName name="FORM1032">#REF!</definedName>
    <definedName name="FORM1041" localSheetId="21">#REF!</definedName>
    <definedName name="FORM1041" localSheetId="13">#REF!</definedName>
    <definedName name="FORM1041" localSheetId="51">#REF!</definedName>
    <definedName name="FORM1041" localSheetId="23">#REF!</definedName>
    <definedName name="FORM1041" localSheetId="11">#REF!</definedName>
    <definedName name="FORM1041" localSheetId="26">#REF!</definedName>
    <definedName name="FORM1041" localSheetId="3">#REF!</definedName>
    <definedName name="FORM1041" localSheetId="28">#REF!</definedName>
    <definedName name="FORM1041" localSheetId="50">#REF!</definedName>
    <definedName name="FORM1041" localSheetId="57">#REF!</definedName>
    <definedName name="FORM1041" localSheetId="34">#REF!</definedName>
    <definedName name="FORM1041" localSheetId="37">#REF!</definedName>
    <definedName name="FORM1041" localSheetId="6">#REF!</definedName>
    <definedName name="FORM1041" localSheetId="56">#REF!</definedName>
    <definedName name="FORM1041" localSheetId="7">#REF!</definedName>
    <definedName name="FORM1041" localSheetId="55">#REF!</definedName>
    <definedName name="FORM1041" localSheetId="15">#REF!</definedName>
    <definedName name="FORM1041" localSheetId="14">#REF!</definedName>
    <definedName name="FORM1041" localSheetId="16">#REF!</definedName>
    <definedName name="FORM1041" localSheetId="42">#REF!</definedName>
    <definedName name="FORM1041">#REF!</definedName>
    <definedName name="FORM1042" localSheetId="21">#REF!</definedName>
    <definedName name="FORM1042" localSheetId="13">#REF!</definedName>
    <definedName name="FORM1042" localSheetId="51">#REF!</definedName>
    <definedName name="FORM1042" localSheetId="23">#REF!</definedName>
    <definedName name="FORM1042" localSheetId="11">#REF!</definedName>
    <definedName name="FORM1042" localSheetId="26">#REF!</definedName>
    <definedName name="FORM1042" localSheetId="3">#REF!</definedName>
    <definedName name="FORM1042" localSheetId="28">#REF!</definedName>
    <definedName name="FORM1042" localSheetId="50">#REF!</definedName>
    <definedName name="FORM1042" localSheetId="57">#REF!</definedName>
    <definedName name="FORM1042" localSheetId="34">#REF!</definedName>
    <definedName name="FORM1042" localSheetId="37">#REF!</definedName>
    <definedName name="FORM1042" localSheetId="6">#REF!</definedName>
    <definedName name="FORM1042" localSheetId="56">#REF!</definedName>
    <definedName name="FORM1042" localSheetId="7">#REF!</definedName>
    <definedName name="FORM1042" localSheetId="55">#REF!</definedName>
    <definedName name="FORM1042" localSheetId="15">#REF!</definedName>
    <definedName name="FORM1042" localSheetId="14">#REF!</definedName>
    <definedName name="FORM1042" localSheetId="16">#REF!</definedName>
    <definedName name="FORM1042" localSheetId="42">#REF!</definedName>
    <definedName name="FORM1042">#REF!</definedName>
    <definedName name="FORM21" localSheetId="9">'[40]AHS Marka'!$L$1:$W$62</definedName>
    <definedName name="FORM21">'[40]AHS Marka'!$L$1:$W$62</definedName>
    <definedName name="FORM22E" localSheetId="21">'[42]AHS Marka'!#REF!</definedName>
    <definedName name="FORM22E" localSheetId="13">'[42]AHS Marka'!#REF!</definedName>
    <definedName name="FORM22E" localSheetId="51">'[42]AHS Marka'!#REF!</definedName>
    <definedName name="FORM22E" localSheetId="9">'[42]AHS Marka'!#REF!</definedName>
    <definedName name="FORM22E" localSheetId="23">'[42]AHS Marka'!#REF!</definedName>
    <definedName name="FORM22E" localSheetId="11">'[42]AHS Marka'!#REF!</definedName>
    <definedName name="FORM22E" localSheetId="26">'[42]AHS Marka'!#REF!</definedName>
    <definedName name="FORM22E" localSheetId="3">'[42]AHS Marka'!#REF!</definedName>
    <definedName name="FORM22E" localSheetId="28">'[42]AHS Marka'!#REF!</definedName>
    <definedName name="FORM22E" localSheetId="50">'[42]AHS Marka'!#REF!</definedName>
    <definedName name="FORM22E" localSheetId="57">'[42]AHS Marka'!#REF!</definedName>
    <definedName name="FORM22E" localSheetId="34">'[42]AHS Marka'!#REF!</definedName>
    <definedName name="FORM22E" localSheetId="37">'[42]AHS Marka'!#REF!</definedName>
    <definedName name="FORM22E" localSheetId="6">'[43]AHS Marka'!#REF!</definedName>
    <definedName name="FORM22E" localSheetId="56">'[43]AHS Marka'!#REF!</definedName>
    <definedName name="FORM22E" localSheetId="7">'[43]AHS Marka'!#REF!</definedName>
    <definedName name="FORM22E" localSheetId="55">'[42]AHS Marka'!#REF!</definedName>
    <definedName name="FORM22E" localSheetId="15">'[42]AHS Marka'!#REF!</definedName>
    <definedName name="FORM22E" localSheetId="14">'[42]AHS Marka'!#REF!</definedName>
    <definedName name="FORM22E" localSheetId="16">'[42]AHS Marka'!#REF!</definedName>
    <definedName name="FORM22E" localSheetId="42">'[42]AHS Marka'!#REF!</definedName>
    <definedName name="FORM22E">'[42]AHS Marka'!#REF!</definedName>
    <definedName name="FORM22L" localSheetId="9">'[40]AHS Marka'!$L$107:$W$167</definedName>
    <definedName name="FORM22L">'[40]AHS Marka'!$L$107:$W$167</definedName>
    <definedName name="FORM231" localSheetId="21">'[42]AHS Marka'!#REF!</definedName>
    <definedName name="FORM231" localSheetId="13">'[42]AHS Marka'!#REF!</definedName>
    <definedName name="FORM231" localSheetId="51">'[42]AHS Marka'!#REF!</definedName>
    <definedName name="FORM231" localSheetId="9">'[42]AHS Marka'!#REF!</definedName>
    <definedName name="FORM231" localSheetId="23">'[42]AHS Marka'!#REF!</definedName>
    <definedName name="FORM231" localSheetId="11">'[42]AHS Marka'!#REF!</definedName>
    <definedName name="FORM231" localSheetId="26">'[42]AHS Marka'!#REF!</definedName>
    <definedName name="FORM231" localSheetId="3">'[42]AHS Marka'!#REF!</definedName>
    <definedName name="FORM231" localSheetId="28">'[42]AHS Marka'!#REF!</definedName>
    <definedName name="FORM231" localSheetId="50">'[42]AHS Marka'!#REF!</definedName>
    <definedName name="FORM231" localSheetId="57">'[42]AHS Marka'!#REF!</definedName>
    <definedName name="FORM231" localSheetId="34">'[42]AHS Marka'!#REF!</definedName>
    <definedName name="FORM231" localSheetId="37">'[42]AHS Marka'!#REF!</definedName>
    <definedName name="FORM231" localSheetId="6">'[43]AHS Marka'!#REF!</definedName>
    <definedName name="FORM231" localSheetId="56">'[43]AHS Marka'!#REF!</definedName>
    <definedName name="FORM231" localSheetId="7">'[43]AHS Marka'!#REF!</definedName>
    <definedName name="FORM231" localSheetId="55">'[42]AHS Marka'!#REF!</definedName>
    <definedName name="FORM231" localSheetId="15">'[42]AHS Marka'!#REF!</definedName>
    <definedName name="FORM231" localSheetId="14">'[42]AHS Marka'!#REF!</definedName>
    <definedName name="FORM231" localSheetId="16">'[42]AHS Marka'!#REF!</definedName>
    <definedName name="FORM231" localSheetId="42">'[42]AHS Marka'!#REF!</definedName>
    <definedName name="FORM231">'[42]AHS Marka'!#REF!</definedName>
    <definedName name="FORM232" localSheetId="21">'[42]AHS Marka'!#REF!</definedName>
    <definedName name="FORM232" localSheetId="13">'[42]AHS Marka'!#REF!</definedName>
    <definedName name="FORM232" localSheetId="51">'[42]AHS Marka'!#REF!</definedName>
    <definedName name="FORM232" localSheetId="9">'[42]AHS Marka'!#REF!</definedName>
    <definedName name="FORM232" localSheetId="23">'[42]AHS Marka'!#REF!</definedName>
    <definedName name="FORM232" localSheetId="11">'[42]AHS Marka'!#REF!</definedName>
    <definedName name="FORM232" localSheetId="26">'[42]AHS Marka'!#REF!</definedName>
    <definedName name="FORM232" localSheetId="3">'[42]AHS Marka'!#REF!</definedName>
    <definedName name="FORM232" localSheetId="28">'[42]AHS Marka'!#REF!</definedName>
    <definedName name="FORM232" localSheetId="50">'[42]AHS Marka'!#REF!</definedName>
    <definedName name="FORM232" localSheetId="57">'[42]AHS Marka'!#REF!</definedName>
    <definedName name="FORM232" localSheetId="34">'[42]AHS Marka'!#REF!</definedName>
    <definedName name="FORM232" localSheetId="37">'[42]AHS Marka'!#REF!</definedName>
    <definedName name="FORM232" localSheetId="6">'[43]AHS Marka'!#REF!</definedName>
    <definedName name="FORM232" localSheetId="56">'[43]AHS Marka'!#REF!</definedName>
    <definedName name="FORM232" localSheetId="7">'[43]AHS Marka'!#REF!</definedName>
    <definedName name="FORM232" localSheetId="55">'[42]AHS Marka'!#REF!</definedName>
    <definedName name="FORM232" localSheetId="15">'[42]AHS Marka'!#REF!</definedName>
    <definedName name="FORM232" localSheetId="14">'[42]AHS Marka'!#REF!</definedName>
    <definedName name="FORM232" localSheetId="16">'[42]AHS Marka'!#REF!</definedName>
    <definedName name="FORM232" localSheetId="42">'[42]AHS Marka'!#REF!</definedName>
    <definedName name="FORM232">'[42]AHS Marka'!#REF!</definedName>
    <definedName name="FORM233" localSheetId="21">'[42]AHS Marka'!#REF!</definedName>
    <definedName name="FORM233" localSheetId="13">'[42]AHS Marka'!#REF!</definedName>
    <definedName name="FORM233" localSheetId="51">'[42]AHS Marka'!#REF!</definedName>
    <definedName name="FORM233" localSheetId="9">'[42]AHS Marka'!#REF!</definedName>
    <definedName name="FORM233" localSheetId="23">'[42]AHS Marka'!#REF!</definedName>
    <definedName name="FORM233" localSheetId="11">'[42]AHS Marka'!#REF!</definedName>
    <definedName name="FORM233" localSheetId="26">'[42]AHS Marka'!#REF!</definedName>
    <definedName name="FORM233" localSheetId="3">'[42]AHS Marka'!#REF!</definedName>
    <definedName name="FORM233" localSheetId="28">'[42]AHS Marka'!#REF!</definedName>
    <definedName name="FORM233" localSheetId="50">'[42]AHS Marka'!#REF!</definedName>
    <definedName name="FORM233" localSheetId="57">'[42]AHS Marka'!#REF!</definedName>
    <definedName name="FORM233" localSheetId="34">'[42]AHS Marka'!#REF!</definedName>
    <definedName name="FORM233" localSheetId="37">'[42]AHS Marka'!#REF!</definedName>
    <definedName name="FORM233" localSheetId="6">'[43]AHS Marka'!#REF!</definedName>
    <definedName name="FORM233" localSheetId="56">'[42]AHS Marka'!#REF!</definedName>
    <definedName name="FORM233" localSheetId="55">'[42]AHS Marka'!#REF!</definedName>
    <definedName name="FORM233" localSheetId="15">'[42]AHS Marka'!#REF!</definedName>
    <definedName name="FORM233" localSheetId="14">'[42]AHS Marka'!#REF!</definedName>
    <definedName name="FORM233" localSheetId="16">'[42]AHS Marka'!#REF!</definedName>
    <definedName name="FORM233" localSheetId="42">'[42]AHS Marka'!#REF!</definedName>
    <definedName name="FORM233">'[42]AHS Marka'!#REF!</definedName>
    <definedName name="FORM234" localSheetId="21">#REF!</definedName>
    <definedName name="FORM234" localSheetId="51">#REF!</definedName>
    <definedName name="FORM234" localSheetId="9">#REF!</definedName>
    <definedName name="FORM234" localSheetId="23">#REF!</definedName>
    <definedName name="FORM234" localSheetId="11">#REF!</definedName>
    <definedName name="FORM234" localSheetId="26">#REF!</definedName>
    <definedName name="FORM234" localSheetId="3">#REF!</definedName>
    <definedName name="FORM234" localSheetId="28">#REF!</definedName>
    <definedName name="FORM234" localSheetId="57">#REF!</definedName>
    <definedName name="FORM234" localSheetId="34">#REF!</definedName>
    <definedName name="FORM234" localSheetId="37">#REF!</definedName>
    <definedName name="FORM234" localSheetId="6">#REF!</definedName>
    <definedName name="FORM234" localSheetId="56">#REF!</definedName>
    <definedName name="FORM234" localSheetId="7">#REF!</definedName>
    <definedName name="FORM234" localSheetId="55">#REF!</definedName>
    <definedName name="FORM234" localSheetId="15">#REF!</definedName>
    <definedName name="FORM234" localSheetId="14">#REF!</definedName>
    <definedName name="FORM234" localSheetId="16">#REF!</definedName>
    <definedName name="FORM234">#REF!</definedName>
    <definedName name="FORM241" localSheetId="21">'[42]AHS Marka'!#REF!</definedName>
    <definedName name="FORM241" localSheetId="51">'[42]AHS Marka'!#REF!</definedName>
    <definedName name="FORM241" localSheetId="9">'[42]AHS Marka'!#REF!</definedName>
    <definedName name="FORM241" localSheetId="23">'[42]AHS Marka'!#REF!</definedName>
    <definedName name="FORM241" localSheetId="11">'[42]AHS Marka'!#REF!</definedName>
    <definedName name="FORM241" localSheetId="26">'[42]AHS Marka'!#REF!</definedName>
    <definedName name="FORM241" localSheetId="3">'[42]AHS Marka'!#REF!</definedName>
    <definedName name="FORM241" localSheetId="28">'[42]AHS Marka'!#REF!</definedName>
    <definedName name="FORM241" localSheetId="57">'[42]AHS Marka'!#REF!</definedName>
    <definedName name="FORM241" localSheetId="34">'[42]AHS Marka'!#REF!</definedName>
    <definedName name="FORM241" localSheetId="37">'[42]AHS Marka'!#REF!</definedName>
    <definedName name="FORM241" localSheetId="6">'[43]AHS Marka'!#REF!</definedName>
    <definedName name="FORM241" localSheetId="56">'[43]AHS Marka'!#REF!</definedName>
    <definedName name="FORM241" localSheetId="7">'[43]AHS Marka'!#REF!</definedName>
    <definedName name="FORM241" localSheetId="55">'[42]AHS Marka'!#REF!</definedName>
    <definedName name="FORM241" localSheetId="15">'[42]AHS Marka'!#REF!</definedName>
    <definedName name="FORM241" localSheetId="14">'[42]AHS Marka'!#REF!</definedName>
    <definedName name="FORM241" localSheetId="16">'[42]AHS Marka'!#REF!</definedName>
    <definedName name="FORM241">'[42]AHS Marka'!#REF!</definedName>
    <definedName name="FORM242" localSheetId="21">'[42]AHS Marka'!#REF!</definedName>
    <definedName name="FORM242" localSheetId="51">'[42]AHS Marka'!#REF!</definedName>
    <definedName name="FORM242" localSheetId="9">'[42]AHS Marka'!#REF!</definedName>
    <definedName name="FORM242" localSheetId="23">'[42]AHS Marka'!#REF!</definedName>
    <definedName name="FORM242" localSheetId="11">'[42]AHS Marka'!#REF!</definedName>
    <definedName name="FORM242" localSheetId="26">'[42]AHS Marka'!#REF!</definedName>
    <definedName name="FORM242" localSheetId="3">'[42]AHS Marka'!#REF!</definedName>
    <definedName name="FORM242" localSheetId="28">'[42]AHS Marka'!#REF!</definedName>
    <definedName name="FORM242" localSheetId="57">'[42]AHS Marka'!#REF!</definedName>
    <definedName name="FORM242" localSheetId="34">'[42]AHS Marka'!#REF!</definedName>
    <definedName name="FORM242" localSheetId="37">'[42]AHS Marka'!#REF!</definedName>
    <definedName name="FORM242" localSheetId="6">'[43]AHS Marka'!#REF!</definedName>
    <definedName name="FORM242" localSheetId="56">'[42]AHS Marka'!#REF!</definedName>
    <definedName name="FORM242" localSheetId="55">'[42]AHS Marka'!#REF!</definedName>
    <definedName name="FORM242" localSheetId="15">'[42]AHS Marka'!#REF!</definedName>
    <definedName name="FORM242" localSheetId="14">'[42]AHS Marka'!#REF!</definedName>
    <definedName name="FORM242" localSheetId="16">'[42]AHS Marka'!#REF!</definedName>
    <definedName name="FORM242">'[42]AHS Marka'!#REF!</definedName>
    <definedName name="FORM243" localSheetId="21">'[42]AHS Marka'!#REF!</definedName>
    <definedName name="FORM243" localSheetId="51">'[42]AHS Marka'!#REF!</definedName>
    <definedName name="FORM243" localSheetId="9">'[42]AHS Marka'!#REF!</definedName>
    <definedName name="FORM243" localSheetId="23">'[42]AHS Marka'!#REF!</definedName>
    <definedName name="FORM243" localSheetId="11">'[42]AHS Marka'!#REF!</definedName>
    <definedName name="FORM243" localSheetId="26">'[42]AHS Marka'!#REF!</definedName>
    <definedName name="FORM243" localSheetId="3">'[42]AHS Marka'!#REF!</definedName>
    <definedName name="FORM243" localSheetId="28">'[42]AHS Marka'!#REF!</definedName>
    <definedName name="FORM243" localSheetId="57">'[42]AHS Marka'!#REF!</definedName>
    <definedName name="FORM243" localSheetId="34">'[42]AHS Marka'!#REF!</definedName>
    <definedName name="FORM243" localSheetId="37">'[42]AHS Marka'!#REF!</definedName>
    <definedName name="FORM243" localSheetId="6">'[43]AHS Marka'!#REF!</definedName>
    <definedName name="FORM243" localSheetId="56">'[42]AHS Marka'!#REF!</definedName>
    <definedName name="FORM243" localSheetId="55">'[42]AHS Marka'!#REF!</definedName>
    <definedName name="FORM243" localSheetId="15">'[42]AHS Marka'!#REF!</definedName>
    <definedName name="FORM243" localSheetId="14">'[42]AHS Marka'!#REF!</definedName>
    <definedName name="FORM243" localSheetId="16">'[42]AHS Marka'!#REF!</definedName>
    <definedName name="FORM243">'[42]AHS Marka'!#REF!</definedName>
    <definedName name="FORM311" localSheetId="21">#REF!</definedName>
    <definedName name="FORM311" localSheetId="51">#REF!</definedName>
    <definedName name="FORM311" localSheetId="9">#REF!</definedName>
    <definedName name="FORM311" localSheetId="23">#REF!</definedName>
    <definedName name="FORM311" localSheetId="11">#REF!</definedName>
    <definedName name="FORM311" localSheetId="26">#REF!</definedName>
    <definedName name="FORM311" localSheetId="3">#REF!</definedName>
    <definedName name="FORM311" localSheetId="28">#REF!</definedName>
    <definedName name="FORM311" localSheetId="57">#REF!</definedName>
    <definedName name="FORM311" localSheetId="34">#REF!</definedName>
    <definedName name="FORM311" localSheetId="37">#REF!</definedName>
    <definedName name="FORM311" localSheetId="6">#REF!</definedName>
    <definedName name="FORM311" localSheetId="56">#REF!</definedName>
    <definedName name="FORM311" localSheetId="7">#REF!</definedName>
    <definedName name="FORM311" localSheetId="55">#REF!</definedName>
    <definedName name="FORM311" localSheetId="15">#REF!</definedName>
    <definedName name="FORM311" localSheetId="14">#REF!</definedName>
    <definedName name="FORM311" localSheetId="16">#REF!</definedName>
    <definedName name="FORM311">#REF!</definedName>
    <definedName name="FORM312" localSheetId="21">#REF!</definedName>
    <definedName name="FORM312" localSheetId="51">#REF!</definedName>
    <definedName name="FORM312" localSheetId="9">#REF!</definedName>
    <definedName name="FORM312" localSheetId="23">#REF!</definedName>
    <definedName name="FORM312" localSheetId="11">#REF!</definedName>
    <definedName name="FORM312" localSheetId="26">#REF!</definedName>
    <definedName name="FORM312" localSheetId="3">#REF!</definedName>
    <definedName name="FORM312" localSheetId="28">#REF!</definedName>
    <definedName name="FORM312" localSheetId="57">#REF!</definedName>
    <definedName name="FORM312" localSheetId="34">#REF!</definedName>
    <definedName name="FORM312" localSheetId="37">#REF!</definedName>
    <definedName name="FORM312" localSheetId="6">#REF!</definedName>
    <definedName name="FORM312" localSheetId="56">#REF!</definedName>
    <definedName name="FORM312" localSheetId="7">#REF!</definedName>
    <definedName name="FORM312" localSheetId="55">#REF!</definedName>
    <definedName name="FORM312" localSheetId="15">#REF!</definedName>
    <definedName name="FORM312" localSheetId="14">#REF!</definedName>
    <definedName name="FORM312" localSheetId="16">#REF!</definedName>
    <definedName name="FORM312">#REF!</definedName>
    <definedName name="FORM313" localSheetId="21">#REF!</definedName>
    <definedName name="FORM313" localSheetId="51">#REF!</definedName>
    <definedName name="FORM313" localSheetId="9">#REF!</definedName>
    <definedName name="FORM313" localSheetId="23">#REF!</definedName>
    <definedName name="FORM313" localSheetId="11">#REF!</definedName>
    <definedName name="FORM313" localSheetId="26">#REF!</definedName>
    <definedName name="FORM313" localSheetId="3">#REF!</definedName>
    <definedName name="FORM313" localSheetId="28">#REF!</definedName>
    <definedName name="FORM313" localSheetId="57">#REF!</definedName>
    <definedName name="FORM313" localSheetId="34">#REF!</definedName>
    <definedName name="FORM313" localSheetId="37">#REF!</definedName>
    <definedName name="FORM313" localSheetId="6">#REF!</definedName>
    <definedName name="FORM313" localSheetId="56">#REF!</definedName>
    <definedName name="FORM313" localSheetId="7">#REF!</definedName>
    <definedName name="FORM313" localSheetId="55">#REF!</definedName>
    <definedName name="FORM313" localSheetId="15">#REF!</definedName>
    <definedName name="FORM313" localSheetId="14">#REF!</definedName>
    <definedName name="FORM313" localSheetId="16">#REF!</definedName>
    <definedName name="FORM313">#REF!</definedName>
    <definedName name="FORM314" localSheetId="21">#REF!</definedName>
    <definedName name="FORM314" localSheetId="51">#REF!</definedName>
    <definedName name="FORM314" localSheetId="23">#REF!</definedName>
    <definedName name="FORM314" localSheetId="11">#REF!</definedName>
    <definedName name="FORM314" localSheetId="26">#REF!</definedName>
    <definedName name="FORM314" localSheetId="3">#REF!</definedName>
    <definedName name="FORM314" localSheetId="28">#REF!</definedName>
    <definedName name="FORM314" localSheetId="57">#REF!</definedName>
    <definedName name="FORM314" localSheetId="34">#REF!</definedName>
    <definedName name="FORM314" localSheetId="37">#REF!</definedName>
    <definedName name="FORM314" localSheetId="6">#REF!</definedName>
    <definedName name="FORM314" localSheetId="56">#REF!</definedName>
    <definedName name="FORM314" localSheetId="7">#REF!</definedName>
    <definedName name="FORM314" localSheetId="55">#REF!</definedName>
    <definedName name="FORM314" localSheetId="15">#REF!</definedName>
    <definedName name="FORM314" localSheetId="14">#REF!</definedName>
    <definedName name="FORM314" localSheetId="16">#REF!</definedName>
    <definedName name="FORM314">#REF!</definedName>
    <definedName name="FORM315" localSheetId="21">#REF!</definedName>
    <definedName name="FORM315" localSheetId="13">#REF!</definedName>
    <definedName name="FORM315" localSheetId="51">#REF!</definedName>
    <definedName name="FORM315" localSheetId="23">#REF!</definedName>
    <definedName name="FORM315" localSheetId="11">#REF!</definedName>
    <definedName name="FORM315" localSheetId="26">#REF!</definedName>
    <definedName name="FORM315" localSheetId="3">#REF!</definedName>
    <definedName name="FORM315" localSheetId="28">#REF!</definedName>
    <definedName name="FORM315" localSheetId="50">#REF!</definedName>
    <definedName name="FORM315" localSheetId="57">#REF!</definedName>
    <definedName name="FORM315" localSheetId="34">#REF!</definedName>
    <definedName name="FORM315" localSheetId="37">#REF!</definedName>
    <definedName name="FORM315" localSheetId="6">#REF!</definedName>
    <definedName name="FORM315" localSheetId="56">#REF!</definedName>
    <definedName name="FORM315" localSheetId="7">#REF!</definedName>
    <definedName name="FORM315" localSheetId="55">#REF!</definedName>
    <definedName name="FORM315" localSheetId="15">#REF!</definedName>
    <definedName name="FORM315" localSheetId="14">#REF!</definedName>
    <definedName name="FORM315" localSheetId="16">#REF!</definedName>
    <definedName name="FORM315" localSheetId="42">#REF!</definedName>
    <definedName name="FORM315">#REF!</definedName>
    <definedName name="FORM316" localSheetId="21">#REF!</definedName>
    <definedName name="FORM316" localSheetId="13">#REF!</definedName>
    <definedName name="FORM316" localSheetId="51">#REF!</definedName>
    <definedName name="FORM316" localSheetId="23">#REF!</definedName>
    <definedName name="FORM316" localSheetId="11">#REF!</definedName>
    <definedName name="FORM316" localSheetId="26">#REF!</definedName>
    <definedName name="FORM316" localSheetId="3">#REF!</definedName>
    <definedName name="FORM316" localSheetId="28">#REF!</definedName>
    <definedName name="FORM316" localSheetId="50">#REF!</definedName>
    <definedName name="FORM316" localSheetId="57">#REF!</definedName>
    <definedName name="FORM316" localSheetId="34">#REF!</definedName>
    <definedName name="FORM316" localSheetId="37">#REF!</definedName>
    <definedName name="FORM316" localSheetId="6">#REF!</definedName>
    <definedName name="FORM316" localSheetId="56">#REF!</definedName>
    <definedName name="FORM316" localSheetId="7">#REF!</definedName>
    <definedName name="FORM316" localSheetId="55">#REF!</definedName>
    <definedName name="FORM316" localSheetId="15">#REF!</definedName>
    <definedName name="FORM316" localSheetId="14">#REF!</definedName>
    <definedName name="FORM316" localSheetId="16">#REF!</definedName>
    <definedName name="FORM316" localSheetId="42">#REF!</definedName>
    <definedName name="FORM316">#REF!</definedName>
    <definedName name="FORM321" localSheetId="21">#REF!</definedName>
    <definedName name="FORM321" localSheetId="13">#REF!</definedName>
    <definedName name="FORM321" localSheetId="51">#REF!</definedName>
    <definedName name="FORM321" localSheetId="23">#REF!</definedName>
    <definedName name="FORM321" localSheetId="11">#REF!</definedName>
    <definedName name="FORM321" localSheetId="26">#REF!</definedName>
    <definedName name="FORM321" localSheetId="3">#REF!</definedName>
    <definedName name="FORM321" localSheetId="28">#REF!</definedName>
    <definedName name="FORM321" localSheetId="50">#REF!</definedName>
    <definedName name="FORM321" localSheetId="57">#REF!</definedName>
    <definedName name="FORM321" localSheetId="34">#REF!</definedName>
    <definedName name="FORM321" localSheetId="37">#REF!</definedName>
    <definedName name="FORM321" localSheetId="6">#REF!</definedName>
    <definedName name="FORM321" localSheetId="56">#REF!</definedName>
    <definedName name="FORM321" localSheetId="7">#REF!</definedName>
    <definedName name="FORM321" localSheetId="55">#REF!</definedName>
    <definedName name="FORM321" localSheetId="15">#REF!</definedName>
    <definedName name="FORM321" localSheetId="14">#REF!</definedName>
    <definedName name="FORM321" localSheetId="16">#REF!</definedName>
    <definedName name="FORM321" localSheetId="42">#REF!</definedName>
    <definedName name="FORM321">#REF!</definedName>
    <definedName name="FORM322" localSheetId="21">#REF!</definedName>
    <definedName name="FORM322" localSheetId="13">#REF!</definedName>
    <definedName name="FORM322" localSheetId="51">#REF!</definedName>
    <definedName name="FORM322" localSheetId="23">#REF!</definedName>
    <definedName name="FORM322" localSheetId="11">#REF!</definedName>
    <definedName name="FORM322" localSheetId="26">#REF!</definedName>
    <definedName name="FORM322" localSheetId="3">#REF!</definedName>
    <definedName name="FORM322" localSheetId="28">#REF!</definedName>
    <definedName name="FORM322" localSheetId="50">#REF!</definedName>
    <definedName name="FORM322" localSheetId="57">#REF!</definedName>
    <definedName name="FORM322" localSheetId="34">#REF!</definedName>
    <definedName name="FORM322" localSheetId="37">#REF!</definedName>
    <definedName name="FORM322" localSheetId="6">#REF!</definedName>
    <definedName name="FORM322" localSheetId="56">#REF!</definedName>
    <definedName name="FORM322" localSheetId="7">#REF!</definedName>
    <definedName name="FORM322" localSheetId="55">#REF!</definedName>
    <definedName name="FORM322" localSheetId="15">#REF!</definedName>
    <definedName name="FORM322" localSheetId="14">#REF!</definedName>
    <definedName name="FORM322" localSheetId="16">#REF!</definedName>
    <definedName name="FORM322" localSheetId="42">#REF!</definedName>
    <definedName name="FORM322">#REF!</definedName>
    <definedName name="FORM323" localSheetId="21">[176]K!#REF!</definedName>
    <definedName name="FORM323" localSheetId="51">[176]K!#REF!</definedName>
    <definedName name="FORM323" localSheetId="9">[176]K!#REF!</definedName>
    <definedName name="FORM323" localSheetId="23">[176]K!#REF!</definedName>
    <definedName name="FORM323" localSheetId="11">[176]K!#REF!</definedName>
    <definedName name="FORM323" localSheetId="26">[176]K!#REF!</definedName>
    <definedName name="FORM323" localSheetId="3">[176]K!#REF!</definedName>
    <definedName name="FORM323" localSheetId="28">[176]K!#REF!</definedName>
    <definedName name="FORM323" localSheetId="57">[176]K!#REF!</definedName>
    <definedName name="FORM323" localSheetId="34">[176]K!#REF!</definedName>
    <definedName name="FORM323" localSheetId="37">[176]K!#REF!</definedName>
    <definedName name="FORM323" localSheetId="6">[176]K!#REF!</definedName>
    <definedName name="FORM323" localSheetId="56">[176]K!#REF!</definedName>
    <definedName name="FORM323" localSheetId="7">[176]K!#REF!</definedName>
    <definedName name="FORM323" localSheetId="55">[176]K!#REF!</definedName>
    <definedName name="FORM323" localSheetId="15">[176]K!#REF!</definedName>
    <definedName name="FORM323" localSheetId="14">[176]K!#REF!</definedName>
    <definedName name="FORM323" localSheetId="16">[176]K!#REF!</definedName>
    <definedName name="FORM323">[176]K!#REF!</definedName>
    <definedName name="FORM323L" localSheetId="21">[176]K!#REF!</definedName>
    <definedName name="FORM323L" localSheetId="51">[176]K!#REF!</definedName>
    <definedName name="FORM323L" localSheetId="9">[176]K!#REF!</definedName>
    <definedName name="FORM323L" localSheetId="23">[176]K!#REF!</definedName>
    <definedName name="FORM323L" localSheetId="11">[176]K!#REF!</definedName>
    <definedName name="FORM323L" localSheetId="26">[176]K!#REF!</definedName>
    <definedName name="FORM323L" localSheetId="3">[176]K!#REF!</definedName>
    <definedName name="FORM323L" localSheetId="28">[176]K!#REF!</definedName>
    <definedName name="FORM323L" localSheetId="57">[176]K!#REF!</definedName>
    <definedName name="FORM323L" localSheetId="34">[176]K!#REF!</definedName>
    <definedName name="FORM323L" localSheetId="37">[176]K!#REF!</definedName>
    <definedName name="FORM323L" localSheetId="6">[176]K!#REF!</definedName>
    <definedName name="FORM323L" localSheetId="56">[176]K!#REF!</definedName>
    <definedName name="FORM323L" localSheetId="7">[176]K!#REF!</definedName>
    <definedName name="FORM323L" localSheetId="55">[176]K!#REF!</definedName>
    <definedName name="FORM323L" localSheetId="15">[176]K!#REF!</definedName>
    <definedName name="FORM323L" localSheetId="14">[176]K!#REF!</definedName>
    <definedName name="FORM323L" localSheetId="16">[176]K!#REF!</definedName>
    <definedName name="FORM323L">[176]K!#REF!</definedName>
    <definedName name="FORM33" localSheetId="21">#REF!</definedName>
    <definedName name="FORM33" localSheetId="51">#REF!</definedName>
    <definedName name="FORM33" localSheetId="9">#REF!</definedName>
    <definedName name="FORM33" localSheetId="23">#REF!</definedName>
    <definedName name="FORM33" localSheetId="11">#REF!</definedName>
    <definedName name="FORM33" localSheetId="26">#REF!</definedName>
    <definedName name="FORM33" localSheetId="3">#REF!</definedName>
    <definedName name="FORM33" localSheetId="28">#REF!</definedName>
    <definedName name="FORM33" localSheetId="57">#REF!</definedName>
    <definedName name="FORM33" localSheetId="34">#REF!</definedName>
    <definedName name="FORM33" localSheetId="37">#REF!</definedName>
    <definedName name="FORM33" localSheetId="6">#REF!</definedName>
    <definedName name="FORM33" localSheetId="56">#REF!</definedName>
    <definedName name="FORM33" localSheetId="7">#REF!</definedName>
    <definedName name="FORM33" localSheetId="55">#REF!</definedName>
    <definedName name="FORM33" localSheetId="15">#REF!</definedName>
    <definedName name="FORM33" localSheetId="14">#REF!</definedName>
    <definedName name="FORM33" localSheetId="16">#REF!</definedName>
    <definedName name="FORM33">#REF!</definedName>
    <definedName name="FORM511" localSheetId="21">#REF!</definedName>
    <definedName name="FORM511" localSheetId="51">#REF!</definedName>
    <definedName name="FORM511" localSheetId="9">#REF!</definedName>
    <definedName name="FORM511" localSheetId="23">#REF!</definedName>
    <definedName name="FORM511" localSheetId="11">#REF!</definedName>
    <definedName name="FORM511" localSheetId="26">#REF!</definedName>
    <definedName name="FORM511" localSheetId="3">#REF!</definedName>
    <definedName name="FORM511" localSheetId="28">#REF!</definedName>
    <definedName name="FORM511" localSheetId="57">#REF!</definedName>
    <definedName name="FORM511" localSheetId="34">#REF!</definedName>
    <definedName name="FORM511" localSheetId="37">#REF!</definedName>
    <definedName name="FORM511" localSheetId="6">#REF!</definedName>
    <definedName name="FORM511" localSheetId="56">#REF!</definedName>
    <definedName name="FORM511" localSheetId="7">#REF!</definedName>
    <definedName name="FORM511" localSheetId="55">#REF!</definedName>
    <definedName name="FORM511" localSheetId="15">#REF!</definedName>
    <definedName name="FORM511" localSheetId="14">#REF!</definedName>
    <definedName name="FORM511" localSheetId="16">#REF!</definedName>
    <definedName name="FORM511">#REF!</definedName>
    <definedName name="FORM512" localSheetId="21">#REF!</definedName>
    <definedName name="FORM512" localSheetId="51">#REF!</definedName>
    <definedName name="FORM512" localSheetId="9">#REF!</definedName>
    <definedName name="FORM512" localSheetId="23">#REF!</definedName>
    <definedName name="FORM512" localSheetId="11">#REF!</definedName>
    <definedName name="FORM512" localSheetId="26">#REF!</definedName>
    <definedName name="FORM512" localSheetId="3">#REF!</definedName>
    <definedName name="FORM512" localSheetId="28">#REF!</definedName>
    <definedName name="FORM512" localSheetId="57">#REF!</definedName>
    <definedName name="FORM512" localSheetId="34">#REF!</definedName>
    <definedName name="FORM512" localSheetId="37">#REF!</definedName>
    <definedName name="FORM512" localSheetId="6">#REF!</definedName>
    <definedName name="FORM512" localSheetId="56">#REF!</definedName>
    <definedName name="FORM512" localSheetId="7">#REF!</definedName>
    <definedName name="FORM512" localSheetId="55">#REF!</definedName>
    <definedName name="FORM512" localSheetId="15">#REF!</definedName>
    <definedName name="FORM512" localSheetId="14">#REF!</definedName>
    <definedName name="FORM512" localSheetId="16">#REF!</definedName>
    <definedName name="FORM512">#REF!</definedName>
    <definedName name="FORM521" localSheetId="21">#REF!</definedName>
    <definedName name="FORM521" localSheetId="51">#REF!</definedName>
    <definedName name="FORM521" localSheetId="23">#REF!</definedName>
    <definedName name="FORM521" localSheetId="11">#REF!</definedName>
    <definedName name="FORM521" localSheetId="26">#REF!</definedName>
    <definedName name="FORM521" localSheetId="3">#REF!</definedName>
    <definedName name="FORM521" localSheetId="28">#REF!</definedName>
    <definedName name="FORM521" localSheetId="57">#REF!</definedName>
    <definedName name="FORM521" localSheetId="34">#REF!</definedName>
    <definedName name="FORM521" localSheetId="37">#REF!</definedName>
    <definedName name="FORM521" localSheetId="6">#REF!</definedName>
    <definedName name="FORM521" localSheetId="56">#REF!</definedName>
    <definedName name="FORM521" localSheetId="7">#REF!</definedName>
    <definedName name="FORM521" localSheetId="55">#REF!</definedName>
    <definedName name="FORM521" localSheetId="15">#REF!</definedName>
    <definedName name="FORM521" localSheetId="14">#REF!</definedName>
    <definedName name="FORM521" localSheetId="16">#REF!</definedName>
    <definedName name="FORM521">#REF!</definedName>
    <definedName name="FORM522" localSheetId="21">#REF!</definedName>
    <definedName name="FORM522" localSheetId="13">#REF!</definedName>
    <definedName name="FORM522" localSheetId="51">#REF!</definedName>
    <definedName name="FORM522" localSheetId="23">#REF!</definedName>
    <definedName name="FORM522" localSheetId="11">#REF!</definedName>
    <definedName name="FORM522" localSheetId="26">#REF!</definedName>
    <definedName name="FORM522" localSheetId="3">#REF!</definedName>
    <definedName name="FORM522" localSheetId="28">#REF!</definedName>
    <definedName name="FORM522" localSheetId="50">#REF!</definedName>
    <definedName name="FORM522" localSheetId="57">#REF!</definedName>
    <definedName name="FORM522" localSheetId="34">#REF!</definedName>
    <definedName name="FORM522" localSheetId="37">#REF!</definedName>
    <definedName name="FORM522" localSheetId="6">#REF!</definedName>
    <definedName name="FORM522" localSheetId="56">#REF!</definedName>
    <definedName name="FORM522" localSheetId="7">#REF!</definedName>
    <definedName name="FORM522" localSheetId="55">#REF!</definedName>
    <definedName name="FORM522" localSheetId="15">#REF!</definedName>
    <definedName name="FORM522" localSheetId="14">#REF!</definedName>
    <definedName name="FORM522" localSheetId="16">#REF!</definedName>
    <definedName name="FORM522" localSheetId="42">#REF!</definedName>
    <definedName name="FORM522">#REF!</definedName>
    <definedName name="FORM541" localSheetId="21">#REF!</definedName>
    <definedName name="FORM541" localSheetId="13">#REF!</definedName>
    <definedName name="FORM541" localSheetId="51">#REF!</definedName>
    <definedName name="FORM541" localSheetId="23">#REF!</definedName>
    <definedName name="FORM541" localSheetId="11">#REF!</definedName>
    <definedName name="FORM541" localSheetId="26">#REF!</definedName>
    <definedName name="FORM541" localSheetId="3">#REF!</definedName>
    <definedName name="FORM541" localSheetId="28">#REF!</definedName>
    <definedName name="FORM541" localSheetId="50">#REF!</definedName>
    <definedName name="FORM541" localSheetId="57">#REF!</definedName>
    <definedName name="FORM541" localSheetId="34">#REF!</definedName>
    <definedName name="FORM541" localSheetId="37">#REF!</definedName>
    <definedName name="FORM541" localSheetId="6">#REF!</definedName>
    <definedName name="FORM541" localSheetId="56">#REF!</definedName>
    <definedName name="FORM541" localSheetId="7">#REF!</definedName>
    <definedName name="FORM541" localSheetId="55">#REF!</definedName>
    <definedName name="FORM541" localSheetId="15">#REF!</definedName>
    <definedName name="FORM541" localSheetId="14">#REF!</definedName>
    <definedName name="FORM541" localSheetId="16">#REF!</definedName>
    <definedName name="FORM541" localSheetId="42">#REF!</definedName>
    <definedName name="FORM541">#REF!</definedName>
    <definedName name="FORM542" localSheetId="21">#REF!</definedName>
    <definedName name="FORM542" localSheetId="13">#REF!</definedName>
    <definedName name="FORM542" localSheetId="51">#REF!</definedName>
    <definedName name="FORM542" localSheetId="23">#REF!</definedName>
    <definedName name="FORM542" localSheetId="11">#REF!</definedName>
    <definedName name="FORM542" localSheetId="26">#REF!</definedName>
    <definedName name="FORM542" localSheetId="3">#REF!</definedName>
    <definedName name="FORM542" localSheetId="28">#REF!</definedName>
    <definedName name="FORM542" localSheetId="50">#REF!</definedName>
    <definedName name="FORM542" localSheetId="57">#REF!</definedName>
    <definedName name="FORM542" localSheetId="34">#REF!</definedName>
    <definedName name="FORM542" localSheetId="37">#REF!</definedName>
    <definedName name="FORM542" localSheetId="6">#REF!</definedName>
    <definedName name="FORM542" localSheetId="56">#REF!</definedName>
    <definedName name="FORM542" localSheetId="7">#REF!</definedName>
    <definedName name="FORM542" localSheetId="55">#REF!</definedName>
    <definedName name="FORM542" localSheetId="15">#REF!</definedName>
    <definedName name="FORM542" localSheetId="14">#REF!</definedName>
    <definedName name="FORM542" localSheetId="16">#REF!</definedName>
    <definedName name="FORM542" localSheetId="42">#REF!</definedName>
    <definedName name="FORM542">#REF!</definedName>
    <definedName name="FORM611" localSheetId="21">'[42]AHS Aspal'!#REF!</definedName>
    <definedName name="FORM611" localSheetId="51">'[42]AHS Aspal'!#REF!</definedName>
    <definedName name="FORM611" localSheetId="9">'[42]AHS Aspal'!#REF!</definedName>
    <definedName name="FORM611" localSheetId="23">'[42]AHS Aspal'!#REF!</definedName>
    <definedName name="FORM611" localSheetId="11">'[42]AHS Aspal'!#REF!</definedName>
    <definedName name="FORM611" localSheetId="26">'[42]AHS Aspal'!#REF!</definedName>
    <definedName name="FORM611" localSheetId="3">'[42]AHS Aspal'!#REF!</definedName>
    <definedName name="FORM611" localSheetId="28">'[42]AHS Aspal'!#REF!</definedName>
    <definedName name="FORM611" localSheetId="57">'[42]AHS Aspal'!#REF!</definedName>
    <definedName name="FORM611" localSheetId="34">'[42]AHS Aspal'!#REF!</definedName>
    <definedName name="FORM611" localSheetId="37">'[42]AHS Aspal'!#REF!</definedName>
    <definedName name="FORM611" localSheetId="6">'[43]AHS Aspal'!#REF!</definedName>
    <definedName name="FORM611" localSheetId="56">'[43]AHS Aspal'!#REF!</definedName>
    <definedName name="FORM611" localSheetId="7">'[43]AHS Aspal'!#REF!</definedName>
    <definedName name="FORM611" localSheetId="55">'[42]AHS Aspal'!#REF!</definedName>
    <definedName name="FORM611" localSheetId="15">'[42]AHS Aspal'!#REF!</definedName>
    <definedName name="FORM611" localSheetId="14">'[42]AHS Aspal'!#REF!</definedName>
    <definedName name="FORM611" localSheetId="16">'[42]AHS Aspal'!#REF!</definedName>
    <definedName name="FORM611">'[42]AHS Aspal'!#REF!</definedName>
    <definedName name="FORM612" localSheetId="9">'[40]AHS Aspal'!$L$2:$W$61</definedName>
    <definedName name="FORM612">'[40]AHS Aspal'!$L$2:$W$61</definedName>
    <definedName name="FORM622" localSheetId="21">'[42]AHS Aspal'!#REF!</definedName>
    <definedName name="FORM622" localSheetId="13">'[42]AHS Aspal'!#REF!</definedName>
    <definedName name="FORM622" localSheetId="51">'[42]AHS Aspal'!#REF!</definedName>
    <definedName name="FORM622" localSheetId="9">'[42]AHS Aspal'!#REF!</definedName>
    <definedName name="FORM622" localSheetId="23">'[42]AHS Aspal'!#REF!</definedName>
    <definedName name="FORM622" localSheetId="11">'[42]AHS Aspal'!#REF!</definedName>
    <definedName name="FORM622" localSheetId="26">'[42]AHS Aspal'!#REF!</definedName>
    <definedName name="FORM622" localSheetId="3">'[42]AHS Aspal'!#REF!</definedName>
    <definedName name="FORM622" localSheetId="28">'[42]AHS Aspal'!#REF!</definedName>
    <definedName name="FORM622" localSheetId="50">'[42]AHS Aspal'!#REF!</definedName>
    <definedName name="FORM622" localSheetId="57">'[42]AHS Aspal'!#REF!</definedName>
    <definedName name="FORM622" localSheetId="34">'[42]AHS Aspal'!#REF!</definedName>
    <definedName name="FORM622" localSheetId="37">'[42]AHS Aspal'!#REF!</definedName>
    <definedName name="FORM622" localSheetId="6">'[43]AHS Aspal'!#REF!</definedName>
    <definedName name="FORM622" localSheetId="56">'[43]AHS Aspal'!#REF!</definedName>
    <definedName name="FORM622" localSheetId="7">'[43]AHS Aspal'!#REF!</definedName>
    <definedName name="FORM622" localSheetId="55">'[42]AHS Aspal'!#REF!</definedName>
    <definedName name="FORM622" localSheetId="15">'[42]AHS Aspal'!#REF!</definedName>
    <definedName name="FORM622" localSheetId="14">'[42]AHS Aspal'!#REF!</definedName>
    <definedName name="FORM622" localSheetId="16">'[42]AHS Aspal'!#REF!</definedName>
    <definedName name="FORM622" localSheetId="42">'[42]AHS Aspal'!#REF!</definedName>
    <definedName name="FORM622">'[42]AHS Aspal'!#REF!</definedName>
    <definedName name="FORM623" localSheetId="21">'[42]AHS Aspal'!#REF!</definedName>
    <definedName name="FORM623" localSheetId="13">'[42]AHS Aspal'!#REF!</definedName>
    <definedName name="FORM623" localSheetId="51">'[42]AHS Aspal'!#REF!</definedName>
    <definedName name="FORM623" localSheetId="9">'[42]AHS Aspal'!#REF!</definedName>
    <definedName name="FORM623" localSheetId="23">'[42]AHS Aspal'!#REF!</definedName>
    <definedName name="FORM623" localSheetId="11">'[42]AHS Aspal'!#REF!</definedName>
    <definedName name="FORM623" localSheetId="26">'[42]AHS Aspal'!#REF!</definedName>
    <definedName name="FORM623" localSheetId="3">'[42]AHS Aspal'!#REF!</definedName>
    <definedName name="FORM623" localSheetId="28">'[42]AHS Aspal'!#REF!</definedName>
    <definedName name="FORM623" localSheetId="50">'[42]AHS Aspal'!#REF!</definedName>
    <definedName name="FORM623" localSheetId="57">'[42]AHS Aspal'!#REF!</definedName>
    <definedName name="FORM623" localSheetId="34">'[42]AHS Aspal'!#REF!</definedName>
    <definedName name="FORM623" localSheetId="37">'[42]AHS Aspal'!#REF!</definedName>
    <definedName name="FORM623" localSheetId="6">'[43]AHS Aspal'!#REF!</definedName>
    <definedName name="FORM623" localSheetId="56">'[43]AHS Aspal'!#REF!</definedName>
    <definedName name="FORM623" localSheetId="7">'[43]AHS Aspal'!#REF!</definedName>
    <definedName name="FORM623" localSheetId="55">'[42]AHS Aspal'!#REF!</definedName>
    <definedName name="FORM623" localSheetId="15">'[42]AHS Aspal'!#REF!</definedName>
    <definedName name="FORM623" localSheetId="14">'[42]AHS Aspal'!#REF!</definedName>
    <definedName name="FORM623" localSheetId="16">'[42]AHS Aspal'!#REF!</definedName>
    <definedName name="FORM623" localSheetId="42">'[42]AHS Aspal'!#REF!</definedName>
    <definedName name="FORM623">'[42]AHS Aspal'!#REF!</definedName>
    <definedName name="FORM624" localSheetId="21">'[42]AHS Aspal'!#REF!</definedName>
    <definedName name="FORM624" localSheetId="13">'[42]AHS Aspal'!#REF!</definedName>
    <definedName name="FORM624" localSheetId="51">'[42]AHS Aspal'!#REF!</definedName>
    <definedName name="FORM624" localSheetId="9">'[42]AHS Aspal'!#REF!</definedName>
    <definedName name="FORM624" localSheetId="23">'[42]AHS Aspal'!#REF!</definedName>
    <definedName name="FORM624" localSheetId="11">'[42]AHS Aspal'!#REF!</definedName>
    <definedName name="FORM624" localSheetId="26">'[42]AHS Aspal'!#REF!</definedName>
    <definedName name="FORM624" localSheetId="3">'[42]AHS Aspal'!#REF!</definedName>
    <definedName name="FORM624" localSheetId="28">'[42]AHS Aspal'!#REF!</definedName>
    <definedName name="FORM624" localSheetId="50">'[42]AHS Aspal'!#REF!</definedName>
    <definedName name="FORM624" localSheetId="57">'[42]AHS Aspal'!#REF!</definedName>
    <definedName name="FORM624" localSheetId="34">'[42]AHS Aspal'!#REF!</definedName>
    <definedName name="FORM624" localSheetId="37">'[42]AHS Aspal'!#REF!</definedName>
    <definedName name="FORM624" localSheetId="6">'[43]AHS Aspal'!#REF!</definedName>
    <definedName name="FORM624" localSheetId="56">'[42]AHS Aspal'!#REF!</definedName>
    <definedName name="FORM624" localSheetId="55">'[42]AHS Aspal'!#REF!</definedName>
    <definedName name="FORM624" localSheetId="15">'[42]AHS Aspal'!#REF!</definedName>
    <definedName name="FORM624" localSheetId="14">'[42]AHS Aspal'!#REF!</definedName>
    <definedName name="FORM624" localSheetId="16">'[42]AHS Aspal'!#REF!</definedName>
    <definedName name="FORM624" localSheetId="42">'[42]AHS Aspal'!#REF!</definedName>
    <definedName name="FORM624">'[42]AHS Aspal'!#REF!</definedName>
    <definedName name="FORM633" localSheetId="9">'[40]AHS Aspal'!$L$105:$W$165</definedName>
    <definedName name="FORM633">'[40]AHS Aspal'!$L$105:$W$165</definedName>
    <definedName name="FORM634" localSheetId="9">'[40]AHS Aspal'!$L$452:$W$512</definedName>
    <definedName name="FORM634">'[40]AHS Aspal'!$L$452:$W$512</definedName>
    <definedName name="FORM635" localSheetId="21">'[42]AHS Aspal'!#REF!</definedName>
    <definedName name="FORM635" localSheetId="13">'[42]AHS Aspal'!#REF!</definedName>
    <definedName name="FORM635" localSheetId="51">'[42]AHS Aspal'!#REF!</definedName>
    <definedName name="FORM635" localSheetId="9">'[42]AHS Aspal'!#REF!</definedName>
    <definedName name="FORM635" localSheetId="23">'[42]AHS Aspal'!#REF!</definedName>
    <definedName name="FORM635" localSheetId="11">'[42]AHS Aspal'!#REF!</definedName>
    <definedName name="FORM635" localSheetId="26">'[42]AHS Aspal'!#REF!</definedName>
    <definedName name="FORM635" localSheetId="3">'[42]AHS Aspal'!#REF!</definedName>
    <definedName name="FORM635" localSheetId="28">'[42]AHS Aspal'!#REF!</definedName>
    <definedName name="FORM635" localSheetId="50">'[42]AHS Aspal'!#REF!</definedName>
    <definedName name="FORM635" localSheetId="57">'[42]AHS Aspal'!#REF!</definedName>
    <definedName name="FORM635" localSheetId="34">'[42]AHS Aspal'!#REF!</definedName>
    <definedName name="FORM635" localSheetId="37">'[42]AHS Aspal'!#REF!</definedName>
    <definedName name="FORM635" localSheetId="6">'[43]AHS Aspal'!#REF!</definedName>
    <definedName name="FORM635" localSheetId="56">'[43]AHS Aspal'!#REF!</definedName>
    <definedName name="FORM635" localSheetId="7">'[43]AHS Aspal'!#REF!</definedName>
    <definedName name="FORM635" localSheetId="55">'[42]AHS Aspal'!#REF!</definedName>
    <definedName name="FORM635" localSheetId="15">'[42]AHS Aspal'!#REF!</definedName>
    <definedName name="FORM635" localSheetId="14">'[42]AHS Aspal'!#REF!</definedName>
    <definedName name="FORM635" localSheetId="16">'[42]AHS Aspal'!#REF!</definedName>
    <definedName name="FORM635" localSheetId="42">'[42]AHS Aspal'!#REF!</definedName>
    <definedName name="FORM635">'[42]AHS Aspal'!#REF!</definedName>
    <definedName name="FORM635A" localSheetId="21">'[42]AHS Aspal'!#REF!</definedName>
    <definedName name="FORM635A" localSheetId="13">'[42]AHS Aspal'!#REF!</definedName>
    <definedName name="FORM635A" localSheetId="51">'[42]AHS Aspal'!#REF!</definedName>
    <definedName name="FORM635A" localSheetId="9">'[42]AHS Aspal'!#REF!</definedName>
    <definedName name="FORM635A" localSheetId="23">'[42]AHS Aspal'!#REF!</definedName>
    <definedName name="FORM635A" localSheetId="11">'[42]AHS Aspal'!#REF!</definedName>
    <definedName name="FORM635A" localSheetId="26">'[42]AHS Aspal'!#REF!</definedName>
    <definedName name="FORM635A" localSheetId="3">'[42]AHS Aspal'!#REF!</definedName>
    <definedName name="FORM635A" localSheetId="28">'[42]AHS Aspal'!#REF!</definedName>
    <definedName name="FORM635A" localSheetId="50">'[42]AHS Aspal'!#REF!</definedName>
    <definedName name="FORM635A" localSheetId="57">'[42]AHS Aspal'!#REF!</definedName>
    <definedName name="FORM635A" localSheetId="34">'[42]AHS Aspal'!#REF!</definedName>
    <definedName name="FORM635A" localSheetId="37">'[42]AHS Aspal'!#REF!</definedName>
    <definedName name="FORM635A" localSheetId="6">'[43]AHS Aspal'!#REF!</definedName>
    <definedName name="FORM635A" localSheetId="56">'[43]AHS Aspal'!#REF!</definedName>
    <definedName name="FORM635A" localSheetId="7">'[43]AHS Aspal'!#REF!</definedName>
    <definedName name="FORM635A" localSheetId="55">'[42]AHS Aspal'!#REF!</definedName>
    <definedName name="FORM635A" localSheetId="15">'[42]AHS Aspal'!#REF!</definedName>
    <definedName name="FORM635A" localSheetId="14">'[42]AHS Aspal'!#REF!</definedName>
    <definedName name="FORM635A" localSheetId="16">'[42]AHS Aspal'!#REF!</definedName>
    <definedName name="FORM635A" localSheetId="42">'[42]AHS Aspal'!#REF!</definedName>
    <definedName name="FORM635A">'[42]AHS Aspal'!#REF!</definedName>
    <definedName name="FORM651" localSheetId="21">'[42]AHS Aspal'!#REF!</definedName>
    <definedName name="FORM651" localSheetId="13">'[42]AHS Aspal'!#REF!</definedName>
    <definedName name="FORM651" localSheetId="51">'[42]AHS Aspal'!#REF!</definedName>
    <definedName name="FORM651" localSheetId="9">'[42]AHS Aspal'!#REF!</definedName>
    <definedName name="FORM651" localSheetId="23">'[42]AHS Aspal'!#REF!</definedName>
    <definedName name="FORM651" localSheetId="11">'[42]AHS Aspal'!#REF!</definedName>
    <definedName name="FORM651" localSheetId="26">'[42]AHS Aspal'!#REF!</definedName>
    <definedName name="FORM651" localSheetId="3">'[42]AHS Aspal'!#REF!</definedName>
    <definedName name="FORM651" localSheetId="28">'[42]AHS Aspal'!#REF!</definedName>
    <definedName name="FORM651" localSheetId="50">'[42]AHS Aspal'!#REF!</definedName>
    <definedName name="FORM651" localSheetId="57">'[42]AHS Aspal'!#REF!</definedName>
    <definedName name="FORM651" localSheetId="34">'[42]AHS Aspal'!#REF!</definedName>
    <definedName name="FORM651" localSheetId="37">'[42]AHS Aspal'!#REF!</definedName>
    <definedName name="FORM651" localSheetId="6">'[43]AHS Aspal'!#REF!</definedName>
    <definedName name="FORM651" localSheetId="56">'[42]AHS Aspal'!#REF!</definedName>
    <definedName name="FORM651" localSheetId="55">'[42]AHS Aspal'!#REF!</definedName>
    <definedName name="FORM651" localSheetId="15">'[42]AHS Aspal'!#REF!</definedName>
    <definedName name="FORM651" localSheetId="14">'[42]AHS Aspal'!#REF!</definedName>
    <definedName name="FORM651" localSheetId="16">'[42]AHS Aspal'!#REF!</definedName>
    <definedName name="FORM651" localSheetId="42">'[42]AHS Aspal'!#REF!</definedName>
    <definedName name="FORM651">'[42]AHS Aspal'!#REF!</definedName>
    <definedName name="FORM661" localSheetId="21">'[42]AHS Aspal'!#REF!</definedName>
    <definedName name="FORM661" localSheetId="13">'[42]AHS Aspal'!#REF!</definedName>
    <definedName name="FORM661" localSheetId="51">'[42]AHS Aspal'!#REF!</definedName>
    <definedName name="FORM661" localSheetId="9">'[42]AHS Aspal'!#REF!</definedName>
    <definedName name="FORM661" localSheetId="23">'[42]AHS Aspal'!#REF!</definedName>
    <definedName name="FORM661" localSheetId="11">'[42]AHS Aspal'!#REF!</definedName>
    <definedName name="FORM661" localSheetId="26">'[42]AHS Aspal'!#REF!</definedName>
    <definedName name="FORM661" localSheetId="3">'[42]AHS Aspal'!#REF!</definedName>
    <definedName name="FORM661" localSheetId="28">'[42]AHS Aspal'!#REF!</definedName>
    <definedName name="FORM661" localSheetId="50">'[42]AHS Aspal'!#REF!</definedName>
    <definedName name="FORM661" localSheetId="57">'[42]AHS Aspal'!#REF!</definedName>
    <definedName name="FORM661" localSheetId="34">'[42]AHS Aspal'!#REF!</definedName>
    <definedName name="FORM661" localSheetId="37">'[42]AHS Aspal'!#REF!</definedName>
    <definedName name="FORM661" localSheetId="6">'[43]AHS Aspal'!#REF!</definedName>
    <definedName name="FORM661" localSheetId="56">'[42]AHS Aspal'!#REF!</definedName>
    <definedName name="FORM661" localSheetId="55">'[42]AHS Aspal'!#REF!</definedName>
    <definedName name="FORM661" localSheetId="15">'[42]AHS Aspal'!#REF!</definedName>
    <definedName name="FORM661" localSheetId="14">'[42]AHS Aspal'!#REF!</definedName>
    <definedName name="FORM661" localSheetId="16">'[42]AHS Aspal'!#REF!</definedName>
    <definedName name="FORM661" localSheetId="42">'[42]AHS Aspal'!#REF!</definedName>
    <definedName name="FORM661">'[42]AHS Aspal'!#REF!</definedName>
    <definedName name="FORM662" localSheetId="21">'[42]AHS Aspal'!#REF!</definedName>
    <definedName name="FORM662" localSheetId="13">'[42]AHS Aspal'!#REF!</definedName>
    <definedName name="FORM662" localSheetId="51">'[42]AHS Aspal'!#REF!</definedName>
    <definedName name="FORM662" localSheetId="9">'[42]AHS Aspal'!#REF!</definedName>
    <definedName name="FORM662" localSheetId="23">'[42]AHS Aspal'!#REF!</definedName>
    <definedName name="FORM662" localSheetId="11">'[42]AHS Aspal'!#REF!</definedName>
    <definedName name="FORM662" localSheetId="26">'[42]AHS Aspal'!#REF!</definedName>
    <definedName name="FORM662" localSheetId="3">'[42]AHS Aspal'!#REF!</definedName>
    <definedName name="FORM662" localSheetId="28">'[42]AHS Aspal'!#REF!</definedName>
    <definedName name="FORM662" localSheetId="50">'[42]AHS Aspal'!#REF!</definedName>
    <definedName name="FORM662" localSheetId="57">'[42]AHS Aspal'!#REF!</definedName>
    <definedName name="FORM662" localSheetId="34">'[42]AHS Aspal'!#REF!</definedName>
    <definedName name="FORM662" localSheetId="37">'[42]AHS Aspal'!#REF!</definedName>
    <definedName name="FORM662" localSheetId="6">'[43]AHS Aspal'!#REF!</definedName>
    <definedName name="FORM662" localSheetId="56">'[42]AHS Aspal'!#REF!</definedName>
    <definedName name="FORM662" localSheetId="55">'[42]AHS Aspal'!#REF!</definedName>
    <definedName name="FORM662" localSheetId="15">'[42]AHS Aspal'!#REF!</definedName>
    <definedName name="FORM662" localSheetId="14">'[42]AHS Aspal'!#REF!</definedName>
    <definedName name="FORM662" localSheetId="16">'[42]AHS Aspal'!#REF!</definedName>
    <definedName name="FORM662" localSheetId="42">'[42]AHS Aspal'!#REF!</definedName>
    <definedName name="FORM662">'[42]AHS Aspal'!#REF!</definedName>
    <definedName name="FORM7101" localSheetId="21">#REF!</definedName>
    <definedName name="FORM7101" localSheetId="51">#REF!</definedName>
    <definedName name="FORM7101" localSheetId="9">#REF!</definedName>
    <definedName name="FORM7101" localSheetId="23">#REF!</definedName>
    <definedName name="FORM7101" localSheetId="11">#REF!</definedName>
    <definedName name="FORM7101" localSheetId="26">#REF!</definedName>
    <definedName name="FORM7101" localSheetId="3">#REF!</definedName>
    <definedName name="FORM7101" localSheetId="28">#REF!</definedName>
    <definedName name="FORM7101" localSheetId="57">#REF!</definedName>
    <definedName name="FORM7101" localSheetId="34">#REF!</definedName>
    <definedName name="FORM7101" localSheetId="37">#REF!</definedName>
    <definedName name="FORM7101" localSheetId="6">#REF!</definedName>
    <definedName name="FORM7101" localSheetId="56">#REF!</definedName>
    <definedName name="FORM7101" localSheetId="7">#REF!</definedName>
    <definedName name="FORM7101" localSheetId="55">#REF!</definedName>
    <definedName name="FORM7101" localSheetId="15">#REF!</definedName>
    <definedName name="FORM7101" localSheetId="14">#REF!</definedName>
    <definedName name="FORM7101" localSheetId="16">#REF!</definedName>
    <definedName name="FORM7101">#REF!</definedName>
    <definedName name="FORM7102" localSheetId="21">#REF!</definedName>
    <definedName name="FORM7102" localSheetId="51">#REF!</definedName>
    <definedName name="FORM7102" localSheetId="9">#REF!</definedName>
    <definedName name="FORM7102" localSheetId="23">#REF!</definedName>
    <definedName name="FORM7102" localSheetId="11">#REF!</definedName>
    <definedName name="FORM7102" localSheetId="26">#REF!</definedName>
    <definedName name="FORM7102" localSheetId="3">#REF!</definedName>
    <definedName name="FORM7102" localSheetId="28">#REF!</definedName>
    <definedName name="FORM7102" localSheetId="57">#REF!</definedName>
    <definedName name="FORM7102" localSheetId="34">#REF!</definedName>
    <definedName name="FORM7102" localSheetId="37">#REF!</definedName>
    <definedName name="FORM7102" localSheetId="6">#REF!</definedName>
    <definedName name="FORM7102" localSheetId="56">#REF!</definedName>
    <definedName name="FORM7102" localSheetId="7">#REF!</definedName>
    <definedName name="FORM7102" localSheetId="55">#REF!</definedName>
    <definedName name="FORM7102" localSheetId="15">#REF!</definedName>
    <definedName name="FORM7102" localSheetId="14">#REF!</definedName>
    <definedName name="FORM7102" localSheetId="16">#REF!</definedName>
    <definedName name="FORM7102">#REF!</definedName>
    <definedName name="FORM7103" localSheetId="21">#REF!</definedName>
    <definedName name="FORM7103" localSheetId="51">#REF!</definedName>
    <definedName name="FORM7103" localSheetId="9">#REF!</definedName>
    <definedName name="FORM7103" localSheetId="23">#REF!</definedName>
    <definedName name="FORM7103" localSheetId="11">#REF!</definedName>
    <definedName name="FORM7103" localSheetId="26">#REF!</definedName>
    <definedName name="FORM7103" localSheetId="3">#REF!</definedName>
    <definedName name="FORM7103" localSheetId="28">#REF!</definedName>
    <definedName name="FORM7103" localSheetId="57">#REF!</definedName>
    <definedName name="FORM7103" localSheetId="34">#REF!</definedName>
    <definedName name="FORM7103" localSheetId="37">#REF!</definedName>
    <definedName name="FORM7103" localSheetId="6">#REF!</definedName>
    <definedName name="FORM7103" localSheetId="56">#REF!</definedName>
    <definedName name="FORM7103" localSheetId="7">#REF!</definedName>
    <definedName name="FORM7103" localSheetId="55">#REF!</definedName>
    <definedName name="FORM7103" localSheetId="15">#REF!</definedName>
    <definedName name="FORM7103" localSheetId="14">#REF!</definedName>
    <definedName name="FORM7103" localSheetId="16">#REF!</definedName>
    <definedName name="FORM7103">#REF!</definedName>
    <definedName name="FORM712" localSheetId="21">#REF!</definedName>
    <definedName name="FORM712" localSheetId="51">#REF!</definedName>
    <definedName name="FORM712" localSheetId="23">#REF!</definedName>
    <definedName name="FORM712" localSheetId="11">#REF!</definedName>
    <definedName name="FORM712" localSheetId="26">#REF!</definedName>
    <definedName name="FORM712" localSheetId="3">#REF!</definedName>
    <definedName name="FORM712" localSheetId="28">#REF!</definedName>
    <definedName name="FORM712" localSheetId="57">#REF!</definedName>
    <definedName name="FORM712" localSheetId="34">#REF!</definedName>
    <definedName name="FORM712" localSheetId="37">#REF!</definedName>
    <definedName name="FORM712" localSheetId="6">#REF!</definedName>
    <definedName name="FORM712" localSheetId="56">#REF!</definedName>
    <definedName name="FORM712" localSheetId="7">#REF!</definedName>
    <definedName name="FORM712" localSheetId="55">#REF!</definedName>
    <definedName name="FORM712" localSheetId="15">#REF!</definedName>
    <definedName name="FORM712" localSheetId="14">#REF!</definedName>
    <definedName name="FORM712" localSheetId="16">#REF!</definedName>
    <definedName name="FORM712">#REF!</definedName>
    <definedName name="FORM713" localSheetId="21">#REF!</definedName>
    <definedName name="FORM713" localSheetId="13">#REF!</definedName>
    <definedName name="FORM713" localSheetId="51">#REF!</definedName>
    <definedName name="FORM713" localSheetId="23">#REF!</definedName>
    <definedName name="FORM713" localSheetId="11">#REF!</definedName>
    <definedName name="FORM713" localSheetId="26">#REF!</definedName>
    <definedName name="FORM713" localSheetId="3">#REF!</definedName>
    <definedName name="FORM713" localSheetId="28">#REF!</definedName>
    <definedName name="FORM713" localSheetId="50">#REF!</definedName>
    <definedName name="FORM713" localSheetId="57">#REF!</definedName>
    <definedName name="FORM713" localSheetId="34">#REF!</definedName>
    <definedName name="FORM713" localSheetId="37">#REF!</definedName>
    <definedName name="FORM713" localSheetId="6">#REF!</definedName>
    <definedName name="FORM713" localSheetId="56">#REF!</definedName>
    <definedName name="FORM713" localSheetId="7">#REF!</definedName>
    <definedName name="FORM713" localSheetId="55">#REF!</definedName>
    <definedName name="FORM713" localSheetId="15">#REF!</definedName>
    <definedName name="FORM713" localSheetId="14">#REF!</definedName>
    <definedName name="FORM713" localSheetId="16">#REF!</definedName>
    <definedName name="FORM713" localSheetId="42">#REF!</definedName>
    <definedName name="FORM713">#REF!</definedName>
    <definedName name="FORM715" localSheetId="21">#REF!</definedName>
    <definedName name="FORM715" localSheetId="13">#REF!</definedName>
    <definedName name="FORM715" localSheetId="51">#REF!</definedName>
    <definedName name="FORM715" localSheetId="23">#REF!</definedName>
    <definedName name="FORM715" localSheetId="11">#REF!</definedName>
    <definedName name="FORM715" localSheetId="26">#REF!</definedName>
    <definedName name="FORM715" localSheetId="3">#REF!</definedName>
    <definedName name="FORM715" localSheetId="28">#REF!</definedName>
    <definedName name="FORM715" localSheetId="50">#REF!</definedName>
    <definedName name="FORM715" localSheetId="57">#REF!</definedName>
    <definedName name="FORM715" localSheetId="34">#REF!</definedName>
    <definedName name="FORM715" localSheetId="37">#REF!</definedName>
    <definedName name="FORM715" localSheetId="6">#REF!</definedName>
    <definedName name="FORM715" localSheetId="56">#REF!</definedName>
    <definedName name="FORM715" localSheetId="7">#REF!</definedName>
    <definedName name="FORM715" localSheetId="55">#REF!</definedName>
    <definedName name="FORM715" localSheetId="15">#REF!</definedName>
    <definedName name="FORM715" localSheetId="14">#REF!</definedName>
    <definedName name="FORM715" localSheetId="16">#REF!</definedName>
    <definedName name="FORM715" localSheetId="42">#REF!</definedName>
    <definedName name="FORM715">#REF!</definedName>
    <definedName name="FORM716" localSheetId="21">#REF!</definedName>
    <definedName name="FORM716" localSheetId="13">#REF!</definedName>
    <definedName name="FORM716" localSheetId="51">#REF!</definedName>
    <definedName name="FORM716" localSheetId="23">#REF!</definedName>
    <definedName name="FORM716" localSheetId="11">#REF!</definedName>
    <definedName name="FORM716" localSheetId="26">#REF!</definedName>
    <definedName name="FORM716" localSheetId="3">#REF!</definedName>
    <definedName name="FORM716" localSheetId="28">#REF!</definedName>
    <definedName name="FORM716" localSheetId="50">#REF!</definedName>
    <definedName name="FORM716" localSheetId="57">#REF!</definedName>
    <definedName name="FORM716" localSheetId="34">#REF!</definedName>
    <definedName name="FORM716" localSheetId="37">#REF!</definedName>
    <definedName name="FORM716" localSheetId="6">#REF!</definedName>
    <definedName name="FORM716" localSheetId="56">#REF!</definedName>
    <definedName name="FORM716" localSheetId="7">#REF!</definedName>
    <definedName name="FORM716" localSheetId="55">#REF!</definedName>
    <definedName name="FORM716" localSheetId="15">#REF!</definedName>
    <definedName name="FORM716" localSheetId="14">#REF!</definedName>
    <definedName name="FORM716" localSheetId="16">#REF!</definedName>
    <definedName name="FORM716" localSheetId="42">#REF!</definedName>
    <definedName name="FORM716">#REF!</definedName>
    <definedName name="FORM717" localSheetId="21">#REF!</definedName>
    <definedName name="FORM717" localSheetId="13">#REF!</definedName>
    <definedName name="FORM717" localSheetId="51">#REF!</definedName>
    <definedName name="FORM717" localSheetId="23">#REF!</definedName>
    <definedName name="FORM717" localSheetId="11">#REF!</definedName>
    <definedName name="FORM717" localSheetId="26">#REF!</definedName>
    <definedName name="FORM717" localSheetId="3">#REF!</definedName>
    <definedName name="FORM717" localSheetId="28">#REF!</definedName>
    <definedName name="FORM717" localSheetId="50">#REF!</definedName>
    <definedName name="FORM717" localSheetId="57">#REF!</definedName>
    <definedName name="FORM717" localSheetId="34">#REF!</definedName>
    <definedName name="FORM717" localSheetId="37">#REF!</definedName>
    <definedName name="FORM717" localSheetId="6">#REF!</definedName>
    <definedName name="FORM717" localSheetId="56">#REF!</definedName>
    <definedName name="FORM717" localSheetId="7">#REF!</definedName>
    <definedName name="FORM717" localSheetId="55">#REF!</definedName>
    <definedName name="FORM717" localSheetId="15">#REF!</definedName>
    <definedName name="FORM717" localSheetId="14">#REF!</definedName>
    <definedName name="FORM717" localSheetId="16">#REF!</definedName>
    <definedName name="FORM717" localSheetId="42">#REF!</definedName>
    <definedName name="FORM717">#REF!</definedName>
    <definedName name="FORM718" localSheetId="21">#REF!</definedName>
    <definedName name="FORM718" localSheetId="13">#REF!</definedName>
    <definedName name="FORM718" localSheetId="51">#REF!</definedName>
    <definedName name="FORM718" localSheetId="23">#REF!</definedName>
    <definedName name="FORM718" localSheetId="11">#REF!</definedName>
    <definedName name="FORM718" localSheetId="26">#REF!</definedName>
    <definedName name="FORM718" localSheetId="3">#REF!</definedName>
    <definedName name="FORM718" localSheetId="28">#REF!</definedName>
    <definedName name="FORM718" localSheetId="50">#REF!</definedName>
    <definedName name="FORM718" localSheetId="57">#REF!</definedName>
    <definedName name="FORM718" localSheetId="34">#REF!</definedName>
    <definedName name="FORM718" localSheetId="37">#REF!</definedName>
    <definedName name="FORM718" localSheetId="6">#REF!</definedName>
    <definedName name="FORM718" localSheetId="56">#REF!</definedName>
    <definedName name="FORM718" localSheetId="7">#REF!</definedName>
    <definedName name="FORM718" localSheetId="55">#REF!</definedName>
    <definedName name="FORM718" localSheetId="15">#REF!</definedName>
    <definedName name="FORM718" localSheetId="14">#REF!</definedName>
    <definedName name="FORM718" localSheetId="16">#REF!</definedName>
    <definedName name="FORM718" localSheetId="42">#REF!</definedName>
    <definedName name="FORM718">#REF!</definedName>
    <definedName name="FORM73PL" localSheetId="21">#REF!</definedName>
    <definedName name="FORM73PL" localSheetId="13">#REF!</definedName>
    <definedName name="FORM73PL" localSheetId="51">#REF!</definedName>
    <definedName name="FORM73PL" localSheetId="23">#REF!</definedName>
    <definedName name="FORM73PL" localSheetId="11">#REF!</definedName>
    <definedName name="FORM73PL" localSheetId="26">#REF!</definedName>
    <definedName name="FORM73PL" localSheetId="3">#REF!</definedName>
    <definedName name="FORM73PL" localSheetId="28">#REF!</definedName>
    <definedName name="FORM73PL" localSheetId="50">#REF!</definedName>
    <definedName name="FORM73PL" localSheetId="57">#REF!</definedName>
    <definedName name="FORM73PL" localSheetId="34">#REF!</definedName>
    <definedName name="FORM73PL" localSheetId="37">#REF!</definedName>
    <definedName name="FORM73PL" localSheetId="6">#REF!</definedName>
    <definedName name="FORM73PL" localSheetId="56">#REF!</definedName>
    <definedName name="FORM73PL" localSheetId="7">#REF!</definedName>
    <definedName name="FORM73PL" localSheetId="55">#REF!</definedName>
    <definedName name="FORM73PL" localSheetId="15">#REF!</definedName>
    <definedName name="FORM73PL" localSheetId="14">#REF!</definedName>
    <definedName name="FORM73PL" localSheetId="16">#REF!</definedName>
    <definedName name="FORM73PL" localSheetId="42">#REF!</definedName>
    <definedName name="FORM73PL">#REF!</definedName>
    <definedName name="FORM73UL" localSheetId="21">#REF!</definedName>
    <definedName name="FORM73UL" localSheetId="13">#REF!</definedName>
    <definedName name="FORM73UL" localSheetId="51">#REF!</definedName>
    <definedName name="FORM73UL" localSheetId="23">#REF!</definedName>
    <definedName name="FORM73UL" localSheetId="11">#REF!</definedName>
    <definedName name="FORM73UL" localSheetId="26">#REF!</definedName>
    <definedName name="FORM73UL" localSheetId="3">#REF!</definedName>
    <definedName name="FORM73UL" localSheetId="28">#REF!</definedName>
    <definedName name="FORM73UL" localSheetId="50">#REF!</definedName>
    <definedName name="FORM73UL" localSheetId="57">#REF!</definedName>
    <definedName name="FORM73UL" localSheetId="34">#REF!</definedName>
    <definedName name="FORM73UL" localSheetId="37">#REF!</definedName>
    <definedName name="FORM73UL" localSheetId="6">#REF!</definedName>
    <definedName name="FORM73UL" localSheetId="56">#REF!</definedName>
    <definedName name="FORM73UL" localSheetId="7">#REF!</definedName>
    <definedName name="FORM73UL" localSheetId="55">#REF!</definedName>
    <definedName name="FORM73UL" localSheetId="15">#REF!</definedName>
    <definedName name="FORM73UL" localSheetId="14">#REF!</definedName>
    <definedName name="FORM73UL" localSheetId="16">#REF!</definedName>
    <definedName name="FORM73UL" localSheetId="42">#REF!</definedName>
    <definedName name="FORM73UL">#REF!</definedName>
    <definedName name="FORM751" localSheetId="21">#REF!</definedName>
    <definedName name="FORM751" localSheetId="13">#REF!</definedName>
    <definedName name="FORM751" localSheetId="51">#REF!</definedName>
    <definedName name="FORM751" localSheetId="23">#REF!</definedName>
    <definedName name="FORM751" localSheetId="11">#REF!</definedName>
    <definedName name="FORM751" localSheetId="26">#REF!</definedName>
    <definedName name="FORM751" localSheetId="3">#REF!</definedName>
    <definedName name="FORM751" localSheetId="28">#REF!</definedName>
    <definedName name="FORM751" localSheetId="50">#REF!</definedName>
    <definedName name="FORM751" localSheetId="57">#REF!</definedName>
    <definedName name="FORM751" localSheetId="34">#REF!</definedName>
    <definedName name="FORM751" localSheetId="37">#REF!</definedName>
    <definedName name="FORM751" localSheetId="6">#REF!</definedName>
    <definedName name="FORM751" localSheetId="56">#REF!</definedName>
    <definedName name="FORM751" localSheetId="7">#REF!</definedName>
    <definedName name="FORM751" localSheetId="55">#REF!</definedName>
    <definedName name="FORM751" localSheetId="15">#REF!</definedName>
    <definedName name="FORM751" localSheetId="14">#REF!</definedName>
    <definedName name="FORM751" localSheetId="16">#REF!</definedName>
    <definedName name="FORM751" localSheetId="42">#REF!</definedName>
    <definedName name="FORM751">#REF!</definedName>
    <definedName name="FORM752" localSheetId="21">#REF!</definedName>
    <definedName name="FORM752" localSheetId="13">#REF!</definedName>
    <definedName name="FORM752" localSheetId="51">#REF!</definedName>
    <definedName name="FORM752" localSheetId="23">#REF!</definedName>
    <definedName name="FORM752" localSheetId="11">#REF!</definedName>
    <definedName name="FORM752" localSheetId="26">#REF!</definedName>
    <definedName name="FORM752" localSheetId="3">#REF!</definedName>
    <definedName name="FORM752" localSheetId="28">#REF!</definedName>
    <definedName name="FORM752" localSheetId="50">#REF!</definedName>
    <definedName name="FORM752" localSheetId="57">#REF!</definedName>
    <definedName name="FORM752" localSheetId="34">#REF!</definedName>
    <definedName name="FORM752" localSheetId="37">#REF!</definedName>
    <definedName name="FORM752" localSheetId="6">#REF!</definedName>
    <definedName name="FORM752" localSheetId="56">#REF!</definedName>
    <definedName name="FORM752" localSheetId="7">#REF!</definedName>
    <definedName name="FORM752" localSheetId="55">#REF!</definedName>
    <definedName name="FORM752" localSheetId="15">#REF!</definedName>
    <definedName name="FORM752" localSheetId="14">#REF!</definedName>
    <definedName name="FORM752" localSheetId="16">#REF!</definedName>
    <definedName name="FORM752" localSheetId="42">#REF!</definedName>
    <definedName name="FORM752">#REF!</definedName>
    <definedName name="FORM7611" localSheetId="21">#REF!</definedName>
    <definedName name="FORM7611" localSheetId="13">#REF!</definedName>
    <definedName name="FORM7611" localSheetId="51">#REF!</definedName>
    <definedName name="FORM7611" localSheetId="23">#REF!</definedName>
    <definedName name="FORM7611" localSheetId="11">#REF!</definedName>
    <definedName name="FORM7611" localSheetId="26">#REF!</definedName>
    <definedName name="FORM7611" localSheetId="3">#REF!</definedName>
    <definedName name="FORM7611" localSheetId="28">#REF!</definedName>
    <definedName name="FORM7611" localSheetId="50">#REF!</definedName>
    <definedName name="FORM7611" localSheetId="57">#REF!</definedName>
    <definedName name="FORM7611" localSheetId="34">#REF!</definedName>
    <definedName name="FORM7611" localSheetId="37">#REF!</definedName>
    <definedName name="FORM7611" localSheetId="6">#REF!</definedName>
    <definedName name="FORM7611" localSheetId="56">#REF!</definedName>
    <definedName name="FORM7611" localSheetId="7">#REF!</definedName>
    <definedName name="FORM7611" localSheetId="55">#REF!</definedName>
    <definedName name="FORM7611" localSheetId="15">#REF!</definedName>
    <definedName name="FORM7611" localSheetId="14">#REF!</definedName>
    <definedName name="FORM7611" localSheetId="16">#REF!</definedName>
    <definedName name="FORM7611" localSheetId="42">#REF!</definedName>
    <definedName name="FORM7611">#REF!</definedName>
    <definedName name="FORM7612" localSheetId="21">#REF!</definedName>
    <definedName name="FORM7612" localSheetId="13">#REF!</definedName>
    <definedName name="FORM7612" localSheetId="51">#REF!</definedName>
    <definedName name="FORM7612" localSheetId="23">#REF!</definedName>
    <definedName name="FORM7612" localSheetId="11">#REF!</definedName>
    <definedName name="FORM7612" localSheetId="26">#REF!</definedName>
    <definedName name="FORM7612" localSheetId="3">#REF!</definedName>
    <definedName name="FORM7612" localSheetId="28">#REF!</definedName>
    <definedName name="FORM7612" localSheetId="50">#REF!</definedName>
    <definedName name="FORM7612" localSheetId="57">#REF!</definedName>
    <definedName name="FORM7612" localSheetId="34">#REF!</definedName>
    <definedName name="FORM7612" localSheetId="37">#REF!</definedName>
    <definedName name="FORM7612" localSheetId="6">#REF!</definedName>
    <definedName name="FORM7612" localSheetId="56">#REF!</definedName>
    <definedName name="FORM7612" localSheetId="7">#REF!</definedName>
    <definedName name="FORM7612" localSheetId="55">#REF!</definedName>
    <definedName name="FORM7612" localSheetId="15">#REF!</definedName>
    <definedName name="FORM7612" localSheetId="14">#REF!</definedName>
    <definedName name="FORM7612" localSheetId="16">#REF!</definedName>
    <definedName name="FORM7612" localSheetId="42">#REF!</definedName>
    <definedName name="FORM7612">#REF!</definedName>
    <definedName name="FORM7613" localSheetId="21">#REF!</definedName>
    <definedName name="FORM7613" localSheetId="13">#REF!</definedName>
    <definedName name="FORM7613" localSheetId="51">#REF!</definedName>
    <definedName name="FORM7613" localSheetId="23">#REF!</definedName>
    <definedName name="FORM7613" localSheetId="11">#REF!</definedName>
    <definedName name="FORM7613" localSheetId="26">#REF!</definedName>
    <definedName name="FORM7613" localSheetId="3">#REF!</definedName>
    <definedName name="FORM7613" localSheetId="28">#REF!</definedName>
    <definedName name="FORM7613" localSheetId="50">#REF!</definedName>
    <definedName name="FORM7613" localSheetId="57">#REF!</definedName>
    <definedName name="FORM7613" localSheetId="34">#REF!</definedName>
    <definedName name="FORM7613" localSheetId="37">#REF!</definedName>
    <definedName name="FORM7613" localSheetId="6">#REF!</definedName>
    <definedName name="FORM7613" localSheetId="56">#REF!</definedName>
    <definedName name="FORM7613" localSheetId="7">#REF!</definedName>
    <definedName name="FORM7613" localSheetId="55">#REF!</definedName>
    <definedName name="FORM7613" localSheetId="15">#REF!</definedName>
    <definedName name="FORM7613" localSheetId="14">#REF!</definedName>
    <definedName name="FORM7613" localSheetId="16">#REF!</definedName>
    <definedName name="FORM7613" localSheetId="42">#REF!</definedName>
    <definedName name="FORM7613">#REF!</definedName>
    <definedName name="FORM7614" localSheetId="21">#REF!</definedName>
    <definedName name="FORM7614" localSheetId="13">#REF!</definedName>
    <definedName name="FORM7614" localSheetId="51">#REF!</definedName>
    <definedName name="FORM7614" localSheetId="23">#REF!</definedName>
    <definedName name="FORM7614" localSheetId="11">#REF!</definedName>
    <definedName name="FORM7614" localSheetId="26">#REF!</definedName>
    <definedName name="FORM7614" localSheetId="3">#REF!</definedName>
    <definedName name="FORM7614" localSheetId="28">#REF!</definedName>
    <definedName name="FORM7614" localSheetId="50">#REF!</definedName>
    <definedName name="FORM7614" localSheetId="57">#REF!</definedName>
    <definedName name="FORM7614" localSheetId="34">#REF!</definedName>
    <definedName name="FORM7614" localSheetId="37">#REF!</definedName>
    <definedName name="FORM7614" localSheetId="6">#REF!</definedName>
    <definedName name="FORM7614" localSheetId="56">#REF!</definedName>
    <definedName name="FORM7614" localSheetId="7">#REF!</definedName>
    <definedName name="FORM7614" localSheetId="55">#REF!</definedName>
    <definedName name="FORM7614" localSheetId="15">#REF!</definedName>
    <definedName name="FORM7614" localSheetId="14">#REF!</definedName>
    <definedName name="FORM7614" localSheetId="16">#REF!</definedName>
    <definedName name="FORM7614" localSheetId="42">#REF!</definedName>
    <definedName name="FORM7614">#REF!</definedName>
    <definedName name="FORM7615" localSheetId="21">#REF!</definedName>
    <definedName name="FORM7615" localSheetId="13">#REF!</definedName>
    <definedName name="FORM7615" localSheetId="51">#REF!</definedName>
    <definedName name="FORM7615" localSheetId="23">#REF!</definedName>
    <definedName name="FORM7615" localSheetId="11">#REF!</definedName>
    <definedName name="FORM7615" localSheetId="26">#REF!</definedName>
    <definedName name="FORM7615" localSheetId="3">#REF!</definedName>
    <definedName name="FORM7615" localSheetId="28">#REF!</definedName>
    <definedName name="FORM7615" localSheetId="50">#REF!</definedName>
    <definedName name="FORM7615" localSheetId="57">#REF!</definedName>
    <definedName name="FORM7615" localSheetId="34">#REF!</definedName>
    <definedName name="FORM7615" localSheetId="37">#REF!</definedName>
    <definedName name="FORM7615" localSheetId="6">#REF!</definedName>
    <definedName name="FORM7615" localSheetId="56">#REF!</definedName>
    <definedName name="FORM7615" localSheetId="7">#REF!</definedName>
    <definedName name="FORM7615" localSheetId="55">#REF!</definedName>
    <definedName name="FORM7615" localSheetId="15">#REF!</definedName>
    <definedName name="FORM7615" localSheetId="14">#REF!</definedName>
    <definedName name="FORM7615" localSheetId="16">#REF!</definedName>
    <definedName name="FORM7615" localSheetId="42">#REF!</definedName>
    <definedName name="FORM7615">#REF!</definedName>
    <definedName name="FORM7616" localSheetId="21">#REF!</definedName>
    <definedName name="FORM7616" localSheetId="13">#REF!</definedName>
    <definedName name="FORM7616" localSheetId="51">#REF!</definedName>
    <definedName name="FORM7616" localSheetId="23">#REF!</definedName>
    <definedName name="FORM7616" localSheetId="11">#REF!</definedName>
    <definedName name="FORM7616" localSheetId="26">#REF!</definedName>
    <definedName name="FORM7616" localSheetId="3">#REF!</definedName>
    <definedName name="FORM7616" localSheetId="28">#REF!</definedName>
    <definedName name="FORM7616" localSheetId="50">#REF!</definedName>
    <definedName name="FORM7616" localSheetId="57">#REF!</definedName>
    <definedName name="FORM7616" localSheetId="34">#REF!</definedName>
    <definedName name="FORM7616" localSheetId="37">#REF!</definedName>
    <definedName name="FORM7616" localSheetId="6">#REF!</definedName>
    <definedName name="FORM7616" localSheetId="56">#REF!</definedName>
    <definedName name="FORM7616" localSheetId="7">#REF!</definedName>
    <definedName name="FORM7616" localSheetId="55">#REF!</definedName>
    <definedName name="FORM7616" localSheetId="15">#REF!</definedName>
    <definedName name="FORM7616" localSheetId="14">#REF!</definedName>
    <definedName name="FORM7616" localSheetId="16">#REF!</definedName>
    <definedName name="FORM7616" localSheetId="42">#REF!</definedName>
    <definedName name="FORM7616">#REF!</definedName>
    <definedName name="FORM7617" localSheetId="21">#REF!</definedName>
    <definedName name="FORM7617" localSheetId="13">#REF!</definedName>
    <definedName name="FORM7617" localSheetId="51">#REF!</definedName>
    <definedName name="FORM7617" localSheetId="23">#REF!</definedName>
    <definedName name="FORM7617" localSheetId="11">#REF!</definedName>
    <definedName name="FORM7617" localSheetId="26">#REF!</definedName>
    <definedName name="FORM7617" localSheetId="3">#REF!</definedName>
    <definedName name="FORM7617" localSheetId="28">#REF!</definedName>
    <definedName name="FORM7617" localSheetId="50">#REF!</definedName>
    <definedName name="FORM7617" localSheetId="57">#REF!</definedName>
    <definedName name="FORM7617" localSheetId="34">#REF!</definedName>
    <definedName name="FORM7617" localSheetId="37">#REF!</definedName>
    <definedName name="FORM7617" localSheetId="6">#REF!</definedName>
    <definedName name="FORM7617" localSheetId="56">#REF!</definedName>
    <definedName name="FORM7617" localSheetId="7">#REF!</definedName>
    <definedName name="FORM7617" localSheetId="55">#REF!</definedName>
    <definedName name="FORM7617" localSheetId="15">#REF!</definedName>
    <definedName name="FORM7617" localSheetId="14">#REF!</definedName>
    <definedName name="FORM7617" localSheetId="16">#REF!</definedName>
    <definedName name="FORM7617" localSheetId="42">#REF!</definedName>
    <definedName name="FORM7617">#REF!</definedName>
    <definedName name="FORM7618" localSheetId="21">#REF!</definedName>
    <definedName name="FORM7618" localSheetId="13">#REF!</definedName>
    <definedName name="FORM7618" localSheetId="51">#REF!</definedName>
    <definedName name="FORM7618" localSheetId="23">#REF!</definedName>
    <definedName name="FORM7618" localSheetId="11">#REF!</definedName>
    <definedName name="FORM7618" localSheetId="26">#REF!</definedName>
    <definedName name="FORM7618" localSheetId="3">#REF!</definedName>
    <definedName name="FORM7618" localSheetId="28">#REF!</definedName>
    <definedName name="FORM7618" localSheetId="50">#REF!</definedName>
    <definedName name="FORM7618" localSheetId="57">#REF!</definedName>
    <definedName name="FORM7618" localSheetId="34">#REF!</definedName>
    <definedName name="FORM7618" localSheetId="37">#REF!</definedName>
    <definedName name="FORM7618" localSheetId="6">#REF!</definedName>
    <definedName name="FORM7618" localSheetId="56">#REF!</definedName>
    <definedName name="FORM7618" localSheetId="7">#REF!</definedName>
    <definedName name="FORM7618" localSheetId="55">#REF!</definedName>
    <definedName name="FORM7618" localSheetId="15">#REF!</definedName>
    <definedName name="FORM7618" localSheetId="14">#REF!</definedName>
    <definedName name="FORM7618" localSheetId="16">#REF!</definedName>
    <definedName name="FORM7618" localSheetId="42">#REF!</definedName>
    <definedName name="FORM7618">#REF!</definedName>
    <definedName name="FORM7619" localSheetId="21">#REF!</definedName>
    <definedName name="FORM7619" localSheetId="13">#REF!</definedName>
    <definedName name="FORM7619" localSheetId="51">#REF!</definedName>
    <definedName name="FORM7619" localSheetId="23">#REF!</definedName>
    <definedName name="FORM7619" localSheetId="11">#REF!</definedName>
    <definedName name="FORM7619" localSheetId="26">#REF!</definedName>
    <definedName name="FORM7619" localSheetId="3">#REF!</definedName>
    <definedName name="FORM7619" localSheetId="28">#REF!</definedName>
    <definedName name="FORM7619" localSheetId="50">#REF!</definedName>
    <definedName name="FORM7619" localSheetId="57">#REF!</definedName>
    <definedName name="FORM7619" localSheetId="34">#REF!</definedName>
    <definedName name="FORM7619" localSheetId="37">#REF!</definedName>
    <definedName name="FORM7619" localSheetId="6">#REF!</definedName>
    <definedName name="FORM7619" localSheetId="56">#REF!</definedName>
    <definedName name="FORM7619" localSheetId="7">#REF!</definedName>
    <definedName name="FORM7619" localSheetId="55">#REF!</definedName>
    <definedName name="FORM7619" localSheetId="15">#REF!</definedName>
    <definedName name="FORM7619" localSheetId="14">#REF!</definedName>
    <definedName name="FORM7619" localSheetId="16">#REF!</definedName>
    <definedName name="FORM7619" localSheetId="42">#REF!</definedName>
    <definedName name="FORM7619">#REF!</definedName>
    <definedName name="FORM7620" localSheetId="21">#REF!</definedName>
    <definedName name="FORM7620" localSheetId="13">#REF!</definedName>
    <definedName name="FORM7620" localSheetId="51">#REF!</definedName>
    <definedName name="FORM7620" localSheetId="23">#REF!</definedName>
    <definedName name="FORM7620" localSheetId="11">#REF!</definedName>
    <definedName name="FORM7620" localSheetId="26">#REF!</definedName>
    <definedName name="FORM7620" localSheetId="3">#REF!</definedName>
    <definedName name="FORM7620" localSheetId="28">#REF!</definedName>
    <definedName name="FORM7620" localSheetId="50">#REF!</definedName>
    <definedName name="FORM7620" localSheetId="57">#REF!</definedName>
    <definedName name="FORM7620" localSheetId="34">#REF!</definedName>
    <definedName name="FORM7620" localSheetId="37">#REF!</definedName>
    <definedName name="FORM7620" localSheetId="6">#REF!</definedName>
    <definedName name="FORM7620" localSheetId="56">#REF!</definedName>
    <definedName name="FORM7620" localSheetId="7">#REF!</definedName>
    <definedName name="FORM7620" localSheetId="55">#REF!</definedName>
    <definedName name="FORM7620" localSheetId="15">#REF!</definedName>
    <definedName name="FORM7620" localSheetId="14">#REF!</definedName>
    <definedName name="FORM7620" localSheetId="16">#REF!</definedName>
    <definedName name="FORM7620" localSheetId="42">#REF!</definedName>
    <definedName name="FORM7620">#REF!</definedName>
    <definedName name="FORM7621" localSheetId="21">#REF!</definedName>
    <definedName name="FORM7621" localSheetId="13">#REF!</definedName>
    <definedName name="FORM7621" localSheetId="51">#REF!</definedName>
    <definedName name="FORM7621" localSheetId="23">#REF!</definedName>
    <definedName name="FORM7621" localSheetId="11">#REF!</definedName>
    <definedName name="FORM7621" localSheetId="26">#REF!</definedName>
    <definedName name="FORM7621" localSheetId="3">#REF!</definedName>
    <definedName name="FORM7621" localSheetId="28">#REF!</definedName>
    <definedName name="FORM7621" localSheetId="50">#REF!</definedName>
    <definedName name="FORM7621" localSheetId="57">#REF!</definedName>
    <definedName name="FORM7621" localSheetId="34">#REF!</definedName>
    <definedName name="FORM7621" localSheetId="37">#REF!</definedName>
    <definedName name="FORM7621" localSheetId="6">#REF!</definedName>
    <definedName name="FORM7621" localSheetId="56">#REF!</definedName>
    <definedName name="FORM7621" localSheetId="7">#REF!</definedName>
    <definedName name="FORM7621" localSheetId="55">#REF!</definedName>
    <definedName name="FORM7621" localSheetId="15">#REF!</definedName>
    <definedName name="FORM7621" localSheetId="14">#REF!</definedName>
    <definedName name="FORM7621" localSheetId="16">#REF!</definedName>
    <definedName name="FORM7621" localSheetId="42">#REF!</definedName>
    <definedName name="FORM7621">#REF!</definedName>
    <definedName name="FORM7625" localSheetId="21">#REF!</definedName>
    <definedName name="FORM7625" localSheetId="13">#REF!</definedName>
    <definedName name="FORM7625" localSheetId="51">#REF!</definedName>
    <definedName name="FORM7625" localSheetId="23">#REF!</definedName>
    <definedName name="FORM7625" localSheetId="11">#REF!</definedName>
    <definedName name="FORM7625" localSheetId="26">#REF!</definedName>
    <definedName name="FORM7625" localSheetId="3">#REF!</definedName>
    <definedName name="FORM7625" localSheetId="28">#REF!</definedName>
    <definedName name="FORM7625" localSheetId="50">#REF!</definedName>
    <definedName name="FORM7625" localSheetId="57">#REF!</definedName>
    <definedName name="FORM7625" localSheetId="34">#REF!</definedName>
    <definedName name="FORM7625" localSheetId="37">#REF!</definedName>
    <definedName name="FORM7625" localSheetId="6">#REF!</definedName>
    <definedName name="FORM7625" localSheetId="56">#REF!</definedName>
    <definedName name="FORM7625" localSheetId="7">#REF!</definedName>
    <definedName name="FORM7625" localSheetId="55">#REF!</definedName>
    <definedName name="FORM7625" localSheetId="15">#REF!</definedName>
    <definedName name="FORM7625" localSheetId="14">#REF!</definedName>
    <definedName name="FORM7625" localSheetId="16">#REF!</definedName>
    <definedName name="FORM7625" localSheetId="42">#REF!</definedName>
    <definedName name="FORM7625">#REF!</definedName>
    <definedName name="FORM7626" localSheetId="21">#REF!</definedName>
    <definedName name="FORM7626" localSheetId="13">#REF!</definedName>
    <definedName name="FORM7626" localSheetId="51">#REF!</definedName>
    <definedName name="FORM7626" localSheetId="23">#REF!</definedName>
    <definedName name="FORM7626" localSheetId="11">#REF!</definedName>
    <definedName name="FORM7626" localSheetId="26">#REF!</definedName>
    <definedName name="FORM7626" localSheetId="3">#REF!</definedName>
    <definedName name="FORM7626" localSheetId="28">#REF!</definedName>
    <definedName name="FORM7626" localSheetId="50">#REF!</definedName>
    <definedName name="FORM7626" localSheetId="57">#REF!</definedName>
    <definedName name="FORM7626" localSheetId="34">#REF!</definedName>
    <definedName name="FORM7626" localSheetId="37">#REF!</definedName>
    <definedName name="FORM7626" localSheetId="6">#REF!</definedName>
    <definedName name="FORM7626" localSheetId="56">#REF!</definedName>
    <definedName name="FORM7626" localSheetId="7">#REF!</definedName>
    <definedName name="FORM7626" localSheetId="55">#REF!</definedName>
    <definedName name="FORM7626" localSheetId="15">#REF!</definedName>
    <definedName name="FORM7626" localSheetId="14">#REF!</definedName>
    <definedName name="FORM7626" localSheetId="16">#REF!</definedName>
    <definedName name="FORM7626" localSheetId="42">#REF!</definedName>
    <definedName name="FORM7626">#REF!</definedName>
    <definedName name="FORM767" localSheetId="21">#REF!</definedName>
    <definedName name="FORM767" localSheetId="13">#REF!</definedName>
    <definedName name="FORM767" localSheetId="51">#REF!</definedName>
    <definedName name="FORM767" localSheetId="23">#REF!</definedName>
    <definedName name="FORM767" localSheetId="11">#REF!</definedName>
    <definedName name="FORM767" localSheetId="26">#REF!</definedName>
    <definedName name="FORM767" localSheetId="3">#REF!</definedName>
    <definedName name="FORM767" localSheetId="28">#REF!</definedName>
    <definedName name="FORM767" localSheetId="50">#REF!</definedName>
    <definedName name="FORM767" localSheetId="57">#REF!</definedName>
    <definedName name="FORM767" localSheetId="34">#REF!</definedName>
    <definedName name="FORM767" localSheetId="37">#REF!</definedName>
    <definedName name="FORM767" localSheetId="6">#REF!</definedName>
    <definedName name="FORM767" localSheetId="56">#REF!</definedName>
    <definedName name="FORM767" localSheetId="7">#REF!</definedName>
    <definedName name="FORM767" localSheetId="55">#REF!</definedName>
    <definedName name="FORM767" localSheetId="15">#REF!</definedName>
    <definedName name="FORM767" localSheetId="14">#REF!</definedName>
    <definedName name="FORM767" localSheetId="16">#REF!</definedName>
    <definedName name="FORM767" localSheetId="42">#REF!</definedName>
    <definedName name="FORM767">#REF!</definedName>
    <definedName name="FORM768" localSheetId="21">#REF!</definedName>
    <definedName name="FORM768" localSheetId="13">#REF!</definedName>
    <definedName name="FORM768" localSheetId="51">#REF!</definedName>
    <definedName name="FORM768" localSheetId="23">#REF!</definedName>
    <definedName name="FORM768" localSheetId="11">#REF!</definedName>
    <definedName name="FORM768" localSheetId="26">#REF!</definedName>
    <definedName name="FORM768" localSheetId="3">#REF!</definedName>
    <definedName name="FORM768" localSheetId="28">#REF!</definedName>
    <definedName name="FORM768" localSheetId="50">#REF!</definedName>
    <definedName name="FORM768" localSheetId="57">#REF!</definedName>
    <definedName name="FORM768" localSheetId="34">#REF!</definedName>
    <definedName name="FORM768" localSheetId="37">#REF!</definedName>
    <definedName name="FORM768" localSheetId="6">#REF!</definedName>
    <definedName name="FORM768" localSheetId="56">#REF!</definedName>
    <definedName name="FORM768" localSheetId="7">#REF!</definedName>
    <definedName name="FORM768" localSheetId="55">#REF!</definedName>
    <definedName name="FORM768" localSheetId="15">#REF!</definedName>
    <definedName name="FORM768" localSheetId="14">#REF!</definedName>
    <definedName name="FORM768" localSheetId="16">#REF!</definedName>
    <definedName name="FORM768" localSheetId="42">#REF!</definedName>
    <definedName name="FORM768">#REF!</definedName>
    <definedName name="FORM769" localSheetId="21">#REF!</definedName>
    <definedName name="FORM769" localSheetId="13">#REF!</definedName>
    <definedName name="FORM769" localSheetId="51">#REF!</definedName>
    <definedName name="FORM769" localSheetId="23">#REF!</definedName>
    <definedName name="FORM769" localSheetId="11">#REF!</definedName>
    <definedName name="FORM769" localSheetId="26">#REF!</definedName>
    <definedName name="FORM769" localSheetId="3">#REF!</definedName>
    <definedName name="FORM769" localSheetId="28">#REF!</definedName>
    <definedName name="FORM769" localSheetId="50">#REF!</definedName>
    <definedName name="FORM769" localSheetId="57">#REF!</definedName>
    <definedName name="FORM769" localSheetId="34">#REF!</definedName>
    <definedName name="FORM769" localSheetId="37">#REF!</definedName>
    <definedName name="FORM769" localSheetId="6">#REF!</definedName>
    <definedName name="FORM769" localSheetId="56">#REF!</definedName>
    <definedName name="FORM769" localSheetId="7">#REF!</definedName>
    <definedName name="FORM769" localSheetId="55">#REF!</definedName>
    <definedName name="FORM769" localSheetId="15">#REF!</definedName>
    <definedName name="FORM769" localSheetId="14">#REF!</definedName>
    <definedName name="FORM769" localSheetId="16">#REF!</definedName>
    <definedName name="FORM769" localSheetId="42">#REF!</definedName>
    <definedName name="FORM769">#REF!</definedName>
    <definedName name="FORM76X" localSheetId="21">#REF!</definedName>
    <definedName name="FORM76X" localSheetId="13">#REF!</definedName>
    <definedName name="FORM76X" localSheetId="51">#REF!</definedName>
    <definedName name="FORM76X" localSheetId="23">#REF!</definedName>
    <definedName name="FORM76X" localSheetId="11">#REF!</definedName>
    <definedName name="FORM76X" localSheetId="26">#REF!</definedName>
    <definedName name="FORM76X" localSheetId="3">#REF!</definedName>
    <definedName name="FORM76X" localSheetId="28">#REF!</definedName>
    <definedName name="FORM76X" localSheetId="50">#REF!</definedName>
    <definedName name="FORM76X" localSheetId="57">#REF!</definedName>
    <definedName name="FORM76X" localSheetId="34">#REF!</definedName>
    <definedName name="FORM76X" localSheetId="37">#REF!</definedName>
    <definedName name="FORM76X" localSheetId="6">#REF!</definedName>
    <definedName name="FORM76X" localSheetId="56">#REF!</definedName>
    <definedName name="FORM76X" localSheetId="7">#REF!</definedName>
    <definedName name="FORM76X" localSheetId="55">#REF!</definedName>
    <definedName name="FORM76X" localSheetId="15">#REF!</definedName>
    <definedName name="FORM76X" localSheetId="14">#REF!</definedName>
    <definedName name="FORM76X" localSheetId="16">#REF!</definedName>
    <definedName name="FORM76X" localSheetId="42">#REF!</definedName>
    <definedName name="FORM76X">#REF!</definedName>
    <definedName name="FORM771" localSheetId="21">#REF!</definedName>
    <definedName name="FORM771" localSheetId="13">#REF!</definedName>
    <definedName name="FORM771" localSheetId="51">#REF!</definedName>
    <definedName name="FORM771" localSheetId="23">#REF!</definedName>
    <definedName name="FORM771" localSheetId="11">#REF!</definedName>
    <definedName name="FORM771" localSheetId="26">#REF!</definedName>
    <definedName name="FORM771" localSheetId="3">#REF!</definedName>
    <definedName name="FORM771" localSheetId="28">#REF!</definedName>
    <definedName name="FORM771" localSheetId="50">#REF!</definedName>
    <definedName name="FORM771" localSheetId="57">#REF!</definedName>
    <definedName name="FORM771" localSheetId="34">#REF!</definedName>
    <definedName name="FORM771" localSheetId="37">#REF!</definedName>
    <definedName name="FORM771" localSheetId="6">#REF!</definedName>
    <definedName name="FORM771" localSheetId="56">#REF!</definedName>
    <definedName name="FORM771" localSheetId="7">#REF!</definedName>
    <definedName name="FORM771" localSheetId="55">#REF!</definedName>
    <definedName name="FORM771" localSheetId="15">#REF!</definedName>
    <definedName name="FORM771" localSheetId="14">#REF!</definedName>
    <definedName name="FORM771" localSheetId="16">#REF!</definedName>
    <definedName name="FORM771" localSheetId="42">#REF!</definedName>
    <definedName name="FORM771">#REF!</definedName>
    <definedName name="FORM775" localSheetId="21">#REF!</definedName>
    <definedName name="FORM775" localSheetId="13">#REF!</definedName>
    <definedName name="FORM775" localSheetId="51">#REF!</definedName>
    <definedName name="FORM775" localSheetId="23">#REF!</definedName>
    <definedName name="FORM775" localSheetId="11">#REF!</definedName>
    <definedName name="FORM775" localSheetId="26">#REF!</definedName>
    <definedName name="FORM775" localSheetId="3">#REF!</definedName>
    <definedName name="FORM775" localSheetId="28">#REF!</definedName>
    <definedName name="FORM775" localSheetId="50">#REF!</definedName>
    <definedName name="FORM775" localSheetId="57">#REF!</definedName>
    <definedName name="FORM775" localSheetId="34">#REF!</definedName>
    <definedName name="FORM775" localSheetId="37">#REF!</definedName>
    <definedName name="FORM775" localSheetId="6">#REF!</definedName>
    <definedName name="FORM775" localSheetId="56">#REF!</definedName>
    <definedName name="FORM775" localSheetId="7">#REF!</definedName>
    <definedName name="FORM775" localSheetId="55">#REF!</definedName>
    <definedName name="FORM775" localSheetId="15">#REF!</definedName>
    <definedName name="FORM775" localSheetId="14">#REF!</definedName>
    <definedName name="FORM775" localSheetId="16">#REF!</definedName>
    <definedName name="FORM775" localSheetId="42">#REF!</definedName>
    <definedName name="FORM775">#REF!</definedName>
    <definedName name="FORM79" localSheetId="21">#REF!</definedName>
    <definedName name="FORM79" localSheetId="13">#REF!</definedName>
    <definedName name="FORM79" localSheetId="51">#REF!</definedName>
    <definedName name="FORM79" localSheetId="23">#REF!</definedName>
    <definedName name="FORM79" localSheetId="11">#REF!</definedName>
    <definedName name="FORM79" localSheetId="26">#REF!</definedName>
    <definedName name="FORM79" localSheetId="3">#REF!</definedName>
    <definedName name="FORM79" localSheetId="28">#REF!</definedName>
    <definedName name="FORM79" localSheetId="50">#REF!</definedName>
    <definedName name="FORM79" localSheetId="57">#REF!</definedName>
    <definedName name="FORM79" localSheetId="34">#REF!</definedName>
    <definedName name="FORM79" localSheetId="37">#REF!</definedName>
    <definedName name="FORM79" localSheetId="6">#REF!</definedName>
    <definedName name="FORM79" localSheetId="56">#REF!</definedName>
    <definedName name="FORM79" localSheetId="7">#REF!</definedName>
    <definedName name="FORM79" localSheetId="55">#REF!</definedName>
    <definedName name="FORM79" localSheetId="15">#REF!</definedName>
    <definedName name="FORM79" localSheetId="14">#REF!</definedName>
    <definedName name="FORM79" localSheetId="16">#REF!</definedName>
    <definedName name="FORM79" localSheetId="42">#REF!</definedName>
    <definedName name="FORM79">#REF!</definedName>
    <definedName name="FORM79L" localSheetId="21">#REF!</definedName>
    <definedName name="FORM79L" localSheetId="13">#REF!</definedName>
    <definedName name="FORM79L" localSheetId="51">#REF!</definedName>
    <definedName name="FORM79L" localSheetId="23">#REF!</definedName>
    <definedName name="FORM79L" localSheetId="11">#REF!</definedName>
    <definedName name="FORM79L" localSheetId="26">#REF!</definedName>
    <definedName name="FORM79L" localSheetId="3">#REF!</definedName>
    <definedName name="FORM79L" localSheetId="28">#REF!</definedName>
    <definedName name="FORM79L" localSheetId="50">#REF!</definedName>
    <definedName name="FORM79L" localSheetId="57">#REF!</definedName>
    <definedName name="FORM79L" localSheetId="34">#REF!</definedName>
    <definedName name="FORM79L" localSheetId="37">#REF!</definedName>
    <definedName name="FORM79L" localSheetId="6">#REF!</definedName>
    <definedName name="FORM79L" localSheetId="56">#REF!</definedName>
    <definedName name="FORM79L" localSheetId="7">#REF!</definedName>
    <definedName name="FORM79L" localSheetId="55">#REF!</definedName>
    <definedName name="FORM79L" localSheetId="15">#REF!</definedName>
    <definedName name="FORM79L" localSheetId="14">#REF!</definedName>
    <definedName name="FORM79L" localSheetId="16">#REF!</definedName>
    <definedName name="FORM79L" localSheetId="42">#REF!</definedName>
    <definedName name="FORM79L">#REF!</definedName>
    <definedName name="FORM910" localSheetId="21">#REF!</definedName>
    <definedName name="FORM910" localSheetId="13">#REF!</definedName>
    <definedName name="FORM910" localSheetId="51">#REF!</definedName>
    <definedName name="FORM910" localSheetId="23">#REF!</definedName>
    <definedName name="FORM910" localSheetId="11">#REF!</definedName>
    <definedName name="FORM910" localSheetId="26">#REF!</definedName>
    <definedName name="FORM910" localSheetId="3">#REF!</definedName>
    <definedName name="FORM910" localSheetId="28">#REF!</definedName>
    <definedName name="FORM910" localSheetId="50">#REF!</definedName>
    <definedName name="FORM910" localSheetId="57">#REF!</definedName>
    <definedName name="FORM910" localSheetId="34">#REF!</definedName>
    <definedName name="FORM910" localSheetId="37">#REF!</definedName>
    <definedName name="FORM910" localSheetId="6">#REF!</definedName>
    <definedName name="FORM910" localSheetId="56">#REF!</definedName>
    <definedName name="FORM910" localSheetId="7">#REF!</definedName>
    <definedName name="FORM910" localSheetId="55">#REF!</definedName>
    <definedName name="FORM910" localSheetId="15">#REF!</definedName>
    <definedName name="FORM910" localSheetId="14">#REF!</definedName>
    <definedName name="FORM910" localSheetId="16">#REF!</definedName>
    <definedName name="FORM910" localSheetId="42">#REF!</definedName>
    <definedName name="FORM910">#REF!</definedName>
    <definedName name="FORM911" localSheetId="21">#REF!</definedName>
    <definedName name="FORM911" localSheetId="13">#REF!</definedName>
    <definedName name="FORM911" localSheetId="51">#REF!</definedName>
    <definedName name="FORM911" localSheetId="23">#REF!</definedName>
    <definedName name="FORM911" localSheetId="11">#REF!</definedName>
    <definedName name="FORM911" localSheetId="26">#REF!</definedName>
    <definedName name="FORM911" localSheetId="3">#REF!</definedName>
    <definedName name="FORM911" localSheetId="28">#REF!</definedName>
    <definedName name="FORM911" localSheetId="50">#REF!</definedName>
    <definedName name="FORM911" localSheetId="57">#REF!</definedName>
    <definedName name="FORM911" localSheetId="34">#REF!</definedName>
    <definedName name="FORM911" localSheetId="37">#REF!</definedName>
    <definedName name="FORM911" localSheetId="6">#REF!</definedName>
    <definedName name="FORM911" localSheetId="56">#REF!</definedName>
    <definedName name="FORM911" localSheetId="7">#REF!</definedName>
    <definedName name="FORM911" localSheetId="55">#REF!</definedName>
    <definedName name="FORM911" localSheetId="15">#REF!</definedName>
    <definedName name="FORM911" localSheetId="14">#REF!</definedName>
    <definedName name="FORM911" localSheetId="16">#REF!</definedName>
    <definedName name="FORM911" localSheetId="42">#REF!</definedName>
    <definedName name="FORM911">#REF!</definedName>
    <definedName name="FORM912" localSheetId="21">#REF!</definedName>
    <definedName name="FORM912" localSheetId="13">#REF!</definedName>
    <definedName name="FORM912" localSheetId="51">#REF!</definedName>
    <definedName name="FORM912" localSheetId="23">#REF!</definedName>
    <definedName name="FORM912" localSheetId="11">#REF!</definedName>
    <definedName name="FORM912" localSheetId="26">#REF!</definedName>
    <definedName name="FORM912" localSheetId="3">#REF!</definedName>
    <definedName name="FORM912" localSheetId="28">#REF!</definedName>
    <definedName name="FORM912" localSheetId="50">#REF!</definedName>
    <definedName name="FORM912" localSheetId="57">#REF!</definedName>
    <definedName name="FORM912" localSheetId="34">#REF!</definedName>
    <definedName name="FORM912" localSheetId="37">#REF!</definedName>
    <definedName name="FORM912" localSheetId="6">#REF!</definedName>
    <definedName name="FORM912" localSheetId="56">#REF!</definedName>
    <definedName name="FORM912" localSheetId="7">#REF!</definedName>
    <definedName name="FORM912" localSheetId="55">#REF!</definedName>
    <definedName name="FORM912" localSheetId="15">#REF!</definedName>
    <definedName name="FORM912" localSheetId="14">#REF!</definedName>
    <definedName name="FORM912" localSheetId="16">#REF!</definedName>
    <definedName name="FORM912" localSheetId="42">#REF!</definedName>
    <definedName name="FORM912">#REF!</definedName>
    <definedName name="FORM913" localSheetId="21">#REF!</definedName>
    <definedName name="FORM913" localSheetId="13">#REF!</definedName>
    <definedName name="FORM913" localSheetId="51">#REF!</definedName>
    <definedName name="FORM913" localSheetId="23">#REF!</definedName>
    <definedName name="FORM913" localSheetId="11">#REF!</definedName>
    <definedName name="FORM913" localSheetId="26">#REF!</definedName>
    <definedName name="FORM913" localSheetId="3">#REF!</definedName>
    <definedName name="FORM913" localSheetId="28">#REF!</definedName>
    <definedName name="FORM913" localSheetId="50">#REF!</definedName>
    <definedName name="FORM913" localSheetId="57">#REF!</definedName>
    <definedName name="FORM913" localSheetId="34">#REF!</definedName>
    <definedName name="FORM913" localSheetId="37">#REF!</definedName>
    <definedName name="FORM913" localSheetId="6">#REF!</definedName>
    <definedName name="FORM913" localSheetId="56">#REF!</definedName>
    <definedName name="FORM913" localSheetId="7">#REF!</definedName>
    <definedName name="FORM913" localSheetId="55">#REF!</definedName>
    <definedName name="FORM913" localSheetId="15">#REF!</definedName>
    <definedName name="FORM913" localSheetId="14">#REF!</definedName>
    <definedName name="FORM913" localSheetId="16">#REF!</definedName>
    <definedName name="FORM913" localSheetId="42">#REF!</definedName>
    <definedName name="FORM913">#REF!</definedName>
    <definedName name="FORM914" localSheetId="21">#REF!</definedName>
    <definedName name="FORM914" localSheetId="13">#REF!</definedName>
    <definedName name="FORM914" localSheetId="51">#REF!</definedName>
    <definedName name="FORM914" localSheetId="23">#REF!</definedName>
    <definedName name="FORM914" localSheetId="11">#REF!</definedName>
    <definedName name="FORM914" localSheetId="26">#REF!</definedName>
    <definedName name="FORM914" localSheetId="3">#REF!</definedName>
    <definedName name="FORM914" localSheetId="28">#REF!</definedName>
    <definedName name="FORM914" localSheetId="50">#REF!</definedName>
    <definedName name="FORM914" localSheetId="57">#REF!</definedName>
    <definedName name="FORM914" localSheetId="34">#REF!</definedName>
    <definedName name="FORM914" localSheetId="37">#REF!</definedName>
    <definedName name="FORM914" localSheetId="6">#REF!</definedName>
    <definedName name="FORM914" localSheetId="56">#REF!</definedName>
    <definedName name="FORM914" localSheetId="7">#REF!</definedName>
    <definedName name="FORM914" localSheetId="55">#REF!</definedName>
    <definedName name="FORM914" localSheetId="15">#REF!</definedName>
    <definedName name="FORM914" localSheetId="14">#REF!</definedName>
    <definedName name="FORM914" localSheetId="16">#REF!</definedName>
    <definedName name="FORM914" localSheetId="42">#REF!</definedName>
    <definedName name="FORM914">#REF!</definedName>
    <definedName name="FORM915" localSheetId="21">#REF!</definedName>
    <definedName name="FORM915" localSheetId="13">#REF!</definedName>
    <definedName name="FORM915" localSheetId="51">#REF!</definedName>
    <definedName name="FORM915" localSheetId="23">#REF!</definedName>
    <definedName name="FORM915" localSheetId="11">#REF!</definedName>
    <definedName name="FORM915" localSheetId="26">#REF!</definedName>
    <definedName name="FORM915" localSheetId="3">#REF!</definedName>
    <definedName name="FORM915" localSheetId="28">#REF!</definedName>
    <definedName name="FORM915" localSheetId="50">#REF!</definedName>
    <definedName name="FORM915" localSheetId="57">#REF!</definedName>
    <definedName name="FORM915" localSheetId="34">#REF!</definedName>
    <definedName name="FORM915" localSheetId="37">#REF!</definedName>
    <definedName name="FORM915" localSheetId="6">#REF!</definedName>
    <definedName name="FORM915" localSheetId="56">#REF!</definedName>
    <definedName name="FORM915" localSheetId="7">#REF!</definedName>
    <definedName name="FORM915" localSheetId="55">#REF!</definedName>
    <definedName name="FORM915" localSheetId="15">#REF!</definedName>
    <definedName name="FORM915" localSheetId="14">#REF!</definedName>
    <definedName name="FORM915" localSheetId="16">#REF!</definedName>
    <definedName name="FORM915" localSheetId="42">#REF!</definedName>
    <definedName name="FORM915">#REF!</definedName>
    <definedName name="FORM916" localSheetId="21">#REF!</definedName>
    <definedName name="FORM916" localSheetId="13">#REF!</definedName>
    <definedName name="FORM916" localSheetId="51">#REF!</definedName>
    <definedName name="FORM916" localSheetId="23">#REF!</definedName>
    <definedName name="FORM916" localSheetId="11">#REF!</definedName>
    <definedName name="FORM916" localSheetId="26">#REF!</definedName>
    <definedName name="FORM916" localSheetId="3">#REF!</definedName>
    <definedName name="FORM916" localSheetId="28">#REF!</definedName>
    <definedName name="FORM916" localSheetId="50">#REF!</definedName>
    <definedName name="FORM916" localSheetId="57">#REF!</definedName>
    <definedName name="FORM916" localSheetId="34">#REF!</definedName>
    <definedName name="FORM916" localSheetId="37">#REF!</definedName>
    <definedName name="FORM916" localSheetId="6">#REF!</definedName>
    <definedName name="FORM916" localSheetId="56">#REF!</definedName>
    <definedName name="FORM916" localSheetId="7">#REF!</definedName>
    <definedName name="FORM916" localSheetId="55">#REF!</definedName>
    <definedName name="FORM916" localSheetId="15">#REF!</definedName>
    <definedName name="FORM916" localSheetId="14">#REF!</definedName>
    <definedName name="FORM916" localSheetId="16">#REF!</definedName>
    <definedName name="FORM916" localSheetId="42">#REF!</definedName>
    <definedName name="FORM916">#REF!</definedName>
    <definedName name="FORM917" localSheetId="21">#REF!</definedName>
    <definedName name="FORM917" localSheetId="13">#REF!</definedName>
    <definedName name="FORM917" localSheetId="51">#REF!</definedName>
    <definedName name="FORM917" localSheetId="23">#REF!</definedName>
    <definedName name="FORM917" localSheetId="11">#REF!</definedName>
    <definedName name="FORM917" localSheetId="26">#REF!</definedName>
    <definedName name="FORM917" localSheetId="3">#REF!</definedName>
    <definedName name="FORM917" localSheetId="28">#REF!</definedName>
    <definedName name="FORM917" localSheetId="50">#REF!</definedName>
    <definedName name="FORM917" localSheetId="57">#REF!</definedName>
    <definedName name="FORM917" localSheetId="34">#REF!</definedName>
    <definedName name="FORM917" localSheetId="37">#REF!</definedName>
    <definedName name="FORM917" localSheetId="6">#REF!</definedName>
    <definedName name="FORM917" localSheetId="56">#REF!</definedName>
    <definedName name="FORM917" localSheetId="7">#REF!</definedName>
    <definedName name="FORM917" localSheetId="55">#REF!</definedName>
    <definedName name="FORM917" localSheetId="15">#REF!</definedName>
    <definedName name="FORM917" localSheetId="14">#REF!</definedName>
    <definedName name="FORM917" localSheetId="16">#REF!</definedName>
    <definedName name="FORM917" localSheetId="42">#REF!</definedName>
    <definedName name="FORM917">#REF!</definedName>
    <definedName name="FORM918" localSheetId="21">#REF!</definedName>
    <definedName name="FORM918" localSheetId="13">#REF!</definedName>
    <definedName name="FORM918" localSheetId="51">#REF!</definedName>
    <definedName name="FORM918" localSheetId="23">#REF!</definedName>
    <definedName name="FORM918" localSheetId="11">#REF!</definedName>
    <definedName name="FORM918" localSheetId="26">#REF!</definedName>
    <definedName name="FORM918" localSheetId="3">#REF!</definedName>
    <definedName name="FORM918" localSheetId="28">#REF!</definedName>
    <definedName name="FORM918" localSheetId="50">#REF!</definedName>
    <definedName name="FORM918" localSheetId="57">#REF!</definedName>
    <definedName name="FORM918" localSheetId="34">#REF!</definedName>
    <definedName name="FORM918" localSheetId="37">#REF!</definedName>
    <definedName name="FORM918" localSheetId="6">#REF!</definedName>
    <definedName name="FORM918" localSheetId="56">#REF!</definedName>
    <definedName name="FORM918" localSheetId="7">#REF!</definedName>
    <definedName name="FORM918" localSheetId="55">#REF!</definedName>
    <definedName name="FORM918" localSheetId="15">#REF!</definedName>
    <definedName name="FORM918" localSheetId="14">#REF!</definedName>
    <definedName name="FORM918" localSheetId="16">#REF!</definedName>
    <definedName name="FORM918" localSheetId="42">#REF!</definedName>
    <definedName name="FORM918">#REF!</definedName>
    <definedName name="FORM919" localSheetId="21">#REF!</definedName>
    <definedName name="FORM919" localSheetId="13">#REF!</definedName>
    <definedName name="FORM919" localSheetId="51">#REF!</definedName>
    <definedName name="FORM919" localSheetId="23">#REF!</definedName>
    <definedName name="FORM919" localSheetId="11">#REF!</definedName>
    <definedName name="FORM919" localSheetId="26">#REF!</definedName>
    <definedName name="FORM919" localSheetId="3">#REF!</definedName>
    <definedName name="FORM919" localSheetId="28">#REF!</definedName>
    <definedName name="FORM919" localSheetId="50">#REF!</definedName>
    <definedName name="FORM919" localSheetId="57">#REF!</definedName>
    <definedName name="FORM919" localSheetId="34">#REF!</definedName>
    <definedName name="FORM919" localSheetId="37">#REF!</definedName>
    <definedName name="FORM919" localSheetId="6">#REF!</definedName>
    <definedName name="FORM919" localSheetId="56">#REF!</definedName>
    <definedName name="FORM919" localSheetId="7">#REF!</definedName>
    <definedName name="FORM919" localSheetId="55">#REF!</definedName>
    <definedName name="FORM919" localSheetId="15">#REF!</definedName>
    <definedName name="FORM919" localSheetId="14">#REF!</definedName>
    <definedName name="FORM919" localSheetId="16">#REF!</definedName>
    <definedName name="FORM919" localSheetId="42">#REF!</definedName>
    <definedName name="FORM919">#REF!</definedName>
    <definedName name="FORM94" localSheetId="21">#REF!</definedName>
    <definedName name="FORM94" localSheetId="13">#REF!</definedName>
    <definedName name="FORM94" localSheetId="51">#REF!</definedName>
    <definedName name="FORM94" localSheetId="23">#REF!</definedName>
    <definedName name="FORM94" localSheetId="11">#REF!</definedName>
    <definedName name="FORM94" localSheetId="26">#REF!</definedName>
    <definedName name="FORM94" localSheetId="3">#REF!</definedName>
    <definedName name="FORM94" localSheetId="28">#REF!</definedName>
    <definedName name="FORM94" localSheetId="50">#REF!</definedName>
    <definedName name="FORM94" localSheetId="57">#REF!</definedName>
    <definedName name="FORM94" localSheetId="34">#REF!</definedName>
    <definedName name="FORM94" localSheetId="37">#REF!</definedName>
    <definedName name="FORM94" localSheetId="6">#REF!</definedName>
    <definedName name="FORM94" localSheetId="56">#REF!</definedName>
    <definedName name="FORM94" localSheetId="7">#REF!</definedName>
    <definedName name="FORM94" localSheetId="55">#REF!</definedName>
    <definedName name="FORM94" localSheetId="15">#REF!</definedName>
    <definedName name="FORM94" localSheetId="14">#REF!</definedName>
    <definedName name="FORM94" localSheetId="16">#REF!</definedName>
    <definedName name="FORM94" localSheetId="42">#REF!</definedName>
    <definedName name="FORM94">#REF!</definedName>
    <definedName name="FORM95" localSheetId="21">#REF!</definedName>
    <definedName name="FORM95" localSheetId="13">#REF!</definedName>
    <definedName name="FORM95" localSheetId="51">#REF!</definedName>
    <definedName name="FORM95" localSheetId="23">#REF!</definedName>
    <definedName name="FORM95" localSheetId="11">#REF!</definedName>
    <definedName name="FORM95" localSheetId="26">#REF!</definedName>
    <definedName name="FORM95" localSheetId="3">#REF!</definedName>
    <definedName name="FORM95" localSheetId="28">#REF!</definedName>
    <definedName name="FORM95" localSheetId="50">#REF!</definedName>
    <definedName name="FORM95" localSheetId="57">#REF!</definedName>
    <definedName name="FORM95" localSheetId="34">#REF!</definedName>
    <definedName name="FORM95" localSheetId="37">#REF!</definedName>
    <definedName name="FORM95" localSheetId="6">#REF!</definedName>
    <definedName name="FORM95" localSheetId="56">#REF!</definedName>
    <definedName name="FORM95" localSheetId="7">#REF!</definedName>
    <definedName name="FORM95" localSheetId="55">#REF!</definedName>
    <definedName name="FORM95" localSheetId="15">#REF!</definedName>
    <definedName name="FORM95" localSheetId="14">#REF!</definedName>
    <definedName name="FORM95" localSheetId="16">#REF!</definedName>
    <definedName name="FORM95" localSheetId="42">#REF!</definedName>
    <definedName name="FORM95">#REF!</definedName>
    <definedName name="FORM96" localSheetId="21">#REF!</definedName>
    <definedName name="FORM96" localSheetId="13">#REF!</definedName>
    <definedName name="FORM96" localSheetId="51">#REF!</definedName>
    <definedName name="FORM96" localSheetId="23">#REF!</definedName>
    <definedName name="FORM96" localSheetId="11">#REF!</definedName>
    <definedName name="FORM96" localSheetId="26">#REF!</definedName>
    <definedName name="FORM96" localSheetId="3">#REF!</definedName>
    <definedName name="FORM96" localSheetId="28">#REF!</definedName>
    <definedName name="FORM96" localSheetId="50">#REF!</definedName>
    <definedName name="FORM96" localSheetId="57">#REF!</definedName>
    <definedName name="FORM96" localSheetId="34">#REF!</definedName>
    <definedName name="FORM96" localSheetId="37">#REF!</definedName>
    <definedName name="FORM96" localSheetId="6">#REF!</definedName>
    <definedName name="FORM96" localSheetId="56">#REF!</definedName>
    <definedName name="FORM96" localSheetId="7">#REF!</definedName>
    <definedName name="FORM96" localSheetId="55">#REF!</definedName>
    <definedName name="FORM96" localSheetId="15">#REF!</definedName>
    <definedName name="FORM96" localSheetId="14">#REF!</definedName>
    <definedName name="FORM96" localSheetId="16">#REF!</definedName>
    <definedName name="FORM96" localSheetId="42">#REF!</definedName>
    <definedName name="FORM96">#REF!</definedName>
    <definedName name="FORM97" localSheetId="21">#REF!</definedName>
    <definedName name="FORM97" localSheetId="13">#REF!</definedName>
    <definedName name="FORM97" localSheetId="51">#REF!</definedName>
    <definedName name="FORM97" localSheetId="23">#REF!</definedName>
    <definedName name="FORM97" localSheetId="11">#REF!</definedName>
    <definedName name="FORM97" localSheetId="26">#REF!</definedName>
    <definedName name="FORM97" localSheetId="3">#REF!</definedName>
    <definedName name="FORM97" localSheetId="28">#REF!</definedName>
    <definedName name="FORM97" localSheetId="50">#REF!</definedName>
    <definedName name="FORM97" localSheetId="57">#REF!</definedName>
    <definedName name="FORM97" localSheetId="34">#REF!</definedName>
    <definedName name="FORM97" localSheetId="37">#REF!</definedName>
    <definedName name="FORM97" localSheetId="6">#REF!</definedName>
    <definedName name="FORM97" localSheetId="56">#REF!</definedName>
    <definedName name="FORM97" localSheetId="7">#REF!</definedName>
    <definedName name="FORM97" localSheetId="55">#REF!</definedName>
    <definedName name="FORM97" localSheetId="15">#REF!</definedName>
    <definedName name="FORM97" localSheetId="14">#REF!</definedName>
    <definedName name="FORM97" localSheetId="16">#REF!</definedName>
    <definedName name="FORM97" localSheetId="42">#REF!</definedName>
    <definedName name="FORM97">#REF!</definedName>
    <definedName name="FORM98" localSheetId="21">#REF!</definedName>
    <definedName name="FORM98" localSheetId="13">#REF!</definedName>
    <definedName name="FORM98" localSheetId="51">#REF!</definedName>
    <definedName name="FORM98" localSheetId="23">#REF!</definedName>
    <definedName name="FORM98" localSheetId="11">#REF!</definedName>
    <definedName name="FORM98" localSheetId="26">#REF!</definedName>
    <definedName name="FORM98" localSheetId="3">#REF!</definedName>
    <definedName name="FORM98" localSheetId="28">#REF!</definedName>
    <definedName name="FORM98" localSheetId="50">#REF!</definedName>
    <definedName name="FORM98" localSheetId="57">#REF!</definedName>
    <definedName name="FORM98" localSheetId="34">#REF!</definedName>
    <definedName name="FORM98" localSheetId="37">#REF!</definedName>
    <definedName name="FORM98" localSheetId="6">#REF!</definedName>
    <definedName name="FORM98" localSheetId="56">#REF!</definedName>
    <definedName name="FORM98" localSheetId="7">#REF!</definedName>
    <definedName name="FORM98" localSheetId="55">#REF!</definedName>
    <definedName name="FORM98" localSheetId="15">#REF!</definedName>
    <definedName name="FORM98" localSheetId="14">#REF!</definedName>
    <definedName name="FORM98" localSheetId="16">#REF!</definedName>
    <definedName name="FORM98" localSheetId="42">#REF!</definedName>
    <definedName name="FORM98">#REF!</definedName>
    <definedName name="FORM99" localSheetId="21">#REF!</definedName>
    <definedName name="FORM99" localSheetId="13">#REF!</definedName>
    <definedName name="FORM99" localSheetId="51">#REF!</definedName>
    <definedName name="FORM99" localSheetId="23">#REF!</definedName>
    <definedName name="FORM99" localSheetId="11">#REF!</definedName>
    <definedName name="FORM99" localSheetId="26">#REF!</definedName>
    <definedName name="FORM99" localSheetId="3">#REF!</definedName>
    <definedName name="FORM99" localSheetId="28">#REF!</definedName>
    <definedName name="FORM99" localSheetId="50">#REF!</definedName>
    <definedName name="FORM99" localSheetId="57">#REF!</definedName>
    <definedName name="FORM99" localSheetId="34">#REF!</definedName>
    <definedName name="FORM99" localSheetId="37">#REF!</definedName>
    <definedName name="FORM99" localSheetId="6">#REF!</definedName>
    <definedName name="FORM99" localSheetId="56">#REF!</definedName>
    <definedName name="FORM99" localSheetId="7">#REF!</definedName>
    <definedName name="FORM99" localSheetId="55">#REF!</definedName>
    <definedName name="FORM99" localSheetId="15">#REF!</definedName>
    <definedName name="FORM99" localSheetId="14">#REF!</definedName>
    <definedName name="FORM99" localSheetId="16">#REF!</definedName>
    <definedName name="FORM99" localSheetId="42">#REF!</definedName>
    <definedName name="FORM99">#REF!</definedName>
    <definedName name="FORMGEOTEKSTIL" localSheetId="21">#REF!</definedName>
    <definedName name="FORMGEOTEKSTIL" localSheetId="13">#REF!</definedName>
    <definedName name="FORMGEOTEKSTIL" localSheetId="51">#REF!</definedName>
    <definedName name="FORMGEOTEKSTIL" localSheetId="23">#REF!</definedName>
    <definedName name="FORMGEOTEKSTIL" localSheetId="11">#REF!</definedName>
    <definedName name="FORMGEOTEKSTIL" localSheetId="26">#REF!</definedName>
    <definedName name="FORMGEOTEKSTIL" localSheetId="3">#REF!</definedName>
    <definedName name="FORMGEOTEKSTIL" localSheetId="28">#REF!</definedName>
    <definedName name="FORMGEOTEKSTIL" localSheetId="50">#REF!</definedName>
    <definedName name="FORMGEOTEKSTIL" localSheetId="57">#REF!</definedName>
    <definedName name="FORMGEOTEKSTIL" localSheetId="34">#REF!</definedName>
    <definedName name="FORMGEOTEKSTIL" localSheetId="37">#REF!</definedName>
    <definedName name="FORMGEOTEKSTIL" localSheetId="6">#REF!</definedName>
    <definedName name="FORMGEOTEKSTIL" localSheetId="56">#REF!</definedName>
    <definedName name="FORMGEOTEKSTIL" localSheetId="7">#REF!</definedName>
    <definedName name="FORMGEOTEKSTIL" localSheetId="55">#REF!</definedName>
    <definedName name="FORMGEOTEKSTIL" localSheetId="15">#REF!</definedName>
    <definedName name="FORMGEOTEKSTIL" localSheetId="14">#REF!</definedName>
    <definedName name="FORMGEOTEKSTIL" localSheetId="16">#REF!</definedName>
    <definedName name="FORMGEOTEKSTIL" localSheetId="42">#REF!</definedName>
    <definedName name="FORMGEOTEKSTIL">#REF!</definedName>
    <definedName name="fpeng" localSheetId="51">#REF!</definedName>
    <definedName name="fpeng" localSheetId="26">#REF!</definedName>
    <definedName name="fpeng" localSheetId="28">#REF!</definedName>
    <definedName name="fpeng" localSheetId="37">#REF!</definedName>
    <definedName name="fpeng" localSheetId="55">#REF!</definedName>
    <definedName name="fpeng">#REF!</definedName>
    <definedName name="fpengurang" localSheetId="51">#REF!</definedName>
    <definedName name="fpengurang" localSheetId="26">#REF!</definedName>
    <definedName name="fpengurang" localSheetId="28">#REF!</definedName>
    <definedName name="fpengurang" localSheetId="37">#REF!</definedName>
    <definedName name="fpengurang" localSheetId="55">#REF!</definedName>
    <definedName name="fpengurang">#REF!</definedName>
    <definedName name="FRT" localSheetId="21">#REF!</definedName>
    <definedName name="FRT" localSheetId="13">#REF!</definedName>
    <definedName name="FRT" localSheetId="51">#REF!</definedName>
    <definedName name="FRT" localSheetId="9">#REF!</definedName>
    <definedName name="FRT" localSheetId="23">#REF!</definedName>
    <definedName name="FRT" localSheetId="11">#REF!</definedName>
    <definedName name="FRT" localSheetId="10">#REF!</definedName>
    <definedName name="FRT" localSheetId="1">#REF!</definedName>
    <definedName name="FRT" localSheetId="26">#REF!</definedName>
    <definedName name="FRT" localSheetId="0">#REF!</definedName>
    <definedName name="FRT" localSheetId="3">#REF!</definedName>
    <definedName name="FRT" localSheetId="28">#REF!</definedName>
    <definedName name="FRT" localSheetId="50">#REF!</definedName>
    <definedName name="FRT" localSheetId="57">#REF!</definedName>
    <definedName name="FRT" localSheetId="34">#REF!</definedName>
    <definedName name="FRT" localSheetId="37">#REF!</definedName>
    <definedName name="FRT" localSheetId="6">#REF!</definedName>
    <definedName name="FRT" localSheetId="56">#REF!</definedName>
    <definedName name="FRT" localSheetId="7">#REF!</definedName>
    <definedName name="FRT" localSheetId="55">#REF!</definedName>
    <definedName name="FRT" localSheetId="15">#REF!</definedName>
    <definedName name="FRT" localSheetId="14">#REF!</definedName>
    <definedName name="FRT" localSheetId="16">#REF!</definedName>
    <definedName name="FRT" localSheetId="12">#REF!</definedName>
    <definedName name="FRT" localSheetId="42">#REF!</definedName>
    <definedName name="FRT">#REF!</definedName>
    <definedName name="FTUNDA">[177]TRBP!$H$8:$J$44</definedName>
    <definedName name="FTUNDA561" localSheetId="51">#REF!</definedName>
    <definedName name="FTUNDA561" localSheetId="26">#REF!</definedName>
    <definedName name="FTUNDA561" localSheetId="28">#REF!</definedName>
    <definedName name="FTUNDA561" localSheetId="37">#REF!</definedName>
    <definedName name="FTUNDA561" localSheetId="55">#REF!</definedName>
    <definedName name="FTUNDA561">#REF!</definedName>
    <definedName name="FULVIMIXER" localSheetId="21">#REF!</definedName>
    <definedName name="FULVIMIXER" localSheetId="51">#REF!</definedName>
    <definedName name="FULVIMIXER" localSheetId="23">#REF!</definedName>
    <definedName name="FULVIMIXER" localSheetId="11">#REF!</definedName>
    <definedName name="FULVIMIXER" localSheetId="26">#REF!</definedName>
    <definedName name="FULVIMIXER" localSheetId="3">#REF!</definedName>
    <definedName name="FULVIMIXER" localSheetId="28">#REF!</definedName>
    <definedName name="FULVIMIXER" localSheetId="57">#REF!</definedName>
    <definedName name="FULVIMIXER" localSheetId="34">#REF!</definedName>
    <definedName name="FULVIMIXER" localSheetId="37">#REF!</definedName>
    <definedName name="FULVIMIXER" localSheetId="6">#REF!</definedName>
    <definedName name="FULVIMIXER" localSheetId="56">#REF!</definedName>
    <definedName name="FULVIMIXER" localSheetId="7">#REF!</definedName>
    <definedName name="FULVIMIXER" localSheetId="55">#REF!</definedName>
    <definedName name="FULVIMIXER" localSheetId="15">#REF!</definedName>
    <definedName name="FULVIMIXER" localSheetId="14">#REF!</definedName>
    <definedName name="FULVIMIXER" localSheetId="16">#REF!</definedName>
    <definedName name="FULVIMIXER">#REF!</definedName>
    <definedName name="G">#N/A</definedName>
    <definedName name="G224." localSheetId="21">'[178]Analis Kusen 1 ESKALASI'!#REF!</definedName>
    <definedName name="G224." localSheetId="51">'[178]Analis Kusen 1 ESKALASI'!#REF!</definedName>
    <definedName name="G224." localSheetId="23">'[178]Analis Kusen 1 ESKALASI'!#REF!</definedName>
    <definedName name="G224." localSheetId="11">'[178]Analis Kusen 1 ESKALASI'!#REF!</definedName>
    <definedName name="G224." localSheetId="26">'[178]Analis Kusen 1 ESKALASI'!#REF!</definedName>
    <definedName name="G224." localSheetId="28">'[178]Analis Kusen 1 ESKALASI'!#REF!</definedName>
    <definedName name="G224." localSheetId="57">'[178]Analis Kusen 1 ESKALASI'!#REF!</definedName>
    <definedName name="G224." localSheetId="34">'[178]Analis Kusen 1 ESKALASI'!#REF!</definedName>
    <definedName name="G224." localSheetId="37">'[178]Analis Kusen 1 ESKALASI'!#REF!</definedName>
    <definedName name="G224." localSheetId="56">'[178]Analis Kusen 1 ESKALASI'!#REF!</definedName>
    <definedName name="G224." localSheetId="55">'[178]Analis Kusen 1 ESKALASI'!#REF!</definedName>
    <definedName name="G224." localSheetId="15">'[178]Analis Kusen 1 ESKALASI'!#REF!</definedName>
    <definedName name="G224." localSheetId="14">'[178]Analis Kusen 1 ESKALASI'!#REF!</definedName>
    <definedName name="G224." localSheetId="16">'[178]Analis Kusen 1 ESKALASI'!#REF!</definedName>
    <definedName name="G224.">'[178]Analis Kusen 1 ESKALASI'!#REF!</definedName>
    <definedName name="G4_" localSheetId="21">'[179]ANSAT K''AYI'!#REF!</definedName>
    <definedName name="G4_" localSheetId="51">'[179]ANSAT K''AYI'!#REF!</definedName>
    <definedName name="G4_" localSheetId="9">'[179]ANSAT K''AYI'!#REF!</definedName>
    <definedName name="G4_" localSheetId="23">'[179]ANSAT K''AYI'!#REF!</definedName>
    <definedName name="G4_" localSheetId="11">'[179]ANSAT K''AYI'!#REF!</definedName>
    <definedName name="G4_" localSheetId="26">'[179]ANSAT K''AYI'!#REF!</definedName>
    <definedName name="G4_" localSheetId="3">'[179]ANSAT K''AYI'!#REF!</definedName>
    <definedName name="G4_" localSheetId="28">'[179]ANSAT K''AYI'!#REF!</definedName>
    <definedName name="G4_" localSheetId="57">'[179]ANSAT K''AYI'!#REF!</definedName>
    <definedName name="G4_" localSheetId="34">'[179]ANSAT K''AYI'!#REF!</definedName>
    <definedName name="G4_" localSheetId="37">'[179]ANSAT K''AYI'!#REF!</definedName>
    <definedName name="G4_" localSheetId="6">'[179]ANSAT K''AYI'!#REF!</definedName>
    <definedName name="G4_" localSheetId="56">'[179]ANSAT K''AYI'!#REF!</definedName>
    <definedName name="G4_" localSheetId="7">'[179]ANSAT K''AYI'!#REF!</definedName>
    <definedName name="G4_" localSheetId="55">'[179]ANSAT K''AYI'!#REF!</definedName>
    <definedName name="G4_" localSheetId="15">'[179]ANSAT K''AYI'!#REF!</definedName>
    <definedName name="G4_" localSheetId="14">'[179]ANSAT K''AYI'!#REF!</definedName>
    <definedName name="G4_" localSheetId="16">'[179]ANSAT K''AYI'!#REF!</definedName>
    <definedName name="G4_">'[179]ANSAT K''AYI'!#REF!</definedName>
    <definedName name="G5_" localSheetId="21">'[179]ANSAT K''AYI'!#REF!</definedName>
    <definedName name="G5_" localSheetId="51">'[179]ANSAT K''AYI'!#REF!</definedName>
    <definedName name="G5_" localSheetId="9">'[179]ANSAT K''AYI'!#REF!</definedName>
    <definedName name="G5_" localSheetId="23">'[179]ANSAT K''AYI'!#REF!</definedName>
    <definedName name="G5_" localSheetId="11">'[179]ANSAT K''AYI'!#REF!</definedName>
    <definedName name="G5_" localSheetId="26">'[179]ANSAT K''AYI'!#REF!</definedName>
    <definedName name="G5_" localSheetId="3">'[179]ANSAT K''AYI'!#REF!</definedName>
    <definedName name="G5_" localSheetId="28">'[179]ANSAT K''AYI'!#REF!</definedName>
    <definedName name="G5_" localSheetId="57">'[179]ANSAT K''AYI'!#REF!</definedName>
    <definedName name="G5_" localSheetId="34">'[179]ANSAT K''AYI'!#REF!</definedName>
    <definedName name="G5_" localSheetId="37">'[179]ANSAT K''AYI'!#REF!</definedName>
    <definedName name="G5_" localSheetId="6">'[179]ANSAT K''AYI'!#REF!</definedName>
    <definedName name="G5_" localSheetId="56">'[179]ANSAT K''AYI'!#REF!</definedName>
    <definedName name="G5_" localSheetId="7">'[179]ANSAT K''AYI'!#REF!</definedName>
    <definedName name="G5_" localSheetId="55">'[179]ANSAT K''AYI'!#REF!</definedName>
    <definedName name="G5_" localSheetId="15">'[179]ANSAT K''AYI'!#REF!</definedName>
    <definedName name="G5_" localSheetId="14">'[179]ANSAT K''AYI'!#REF!</definedName>
    <definedName name="G5_" localSheetId="16">'[179]ANSAT K''AYI'!#REF!</definedName>
    <definedName name="G5_">'[179]ANSAT K''AYI'!#REF!</definedName>
    <definedName name="GAJI" localSheetId="21">#REF!</definedName>
    <definedName name="GAJI" localSheetId="13">#REF!</definedName>
    <definedName name="GAJI" localSheetId="51">#REF!</definedName>
    <definedName name="GAJI" localSheetId="9">#REF!</definedName>
    <definedName name="GAJI" localSheetId="23">#REF!</definedName>
    <definedName name="GAJI" localSheetId="11">#REF!</definedName>
    <definedName name="GAJI" localSheetId="10">#REF!</definedName>
    <definedName name="GAJI" localSheetId="1">#REF!</definedName>
    <definedName name="GAJI" localSheetId="26">#REF!</definedName>
    <definedName name="GAJI" localSheetId="0">#REF!</definedName>
    <definedName name="GAJI" localSheetId="3">#REF!</definedName>
    <definedName name="GAJI" localSheetId="28">#REF!</definedName>
    <definedName name="GAJI" localSheetId="50">#REF!</definedName>
    <definedName name="GAJI" localSheetId="57">#REF!</definedName>
    <definedName name="GAJI" localSheetId="34">#REF!</definedName>
    <definedName name="GAJI" localSheetId="37">#REF!</definedName>
    <definedName name="GAJI" localSheetId="6">#REF!</definedName>
    <definedName name="GAJI" localSheetId="56">#REF!</definedName>
    <definedName name="GAJI" localSheetId="7">#REF!</definedName>
    <definedName name="GAJI" localSheetId="55">#REF!</definedName>
    <definedName name="GAJI" localSheetId="15">#REF!</definedName>
    <definedName name="GAJI" localSheetId="14">#REF!</definedName>
    <definedName name="GAJI" localSheetId="16">#REF!</definedName>
    <definedName name="GAJI" localSheetId="12">#REF!</definedName>
    <definedName name="GAJI" localSheetId="42">#REF!</definedName>
    <definedName name="GAJI">#REF!</definedName>
    <definedName name="gaji_1" localSheetId="51">#REF!</definedName>
    <definedName name="gaji_1" localSheetId="26">#REF!</definedName>
    <definedName name="gaji_1" localSheetId="28">#REF!</definedName>
    <definedName name="gaji_1" localSheetId="37">#REF!</definedName>
    <definedName name="gaji_1" localSheetId="55">#REF!</definedName>
    <definedName name="gaji_1">#REF!</definedName>
    <definedName name="galv25" localSheetId="21">#REF!</definedName>
    <definedName name="galv25" localSheetId="51">#REF!</definedName>
    <definedName name="galv25" localSheetId="23">#REF!</definedName>
    <definedName name="galv25" localSheetId="11">#REF!</definedName>
    <definedName name="galv25" localSheetId="26">#REF!</definedName>
    <definedName name="galv25" localSheetId="28">#REF!</definedName>
    <definedName name="galv25" localSheetId="57">#REF!</definedName>
    <definedName name="galv25" localSheetId="34">#REF!</definedName>
    <definedName name="galv25" localSheetId="37">#REF!</definedName>
    <definedName name="galv25" localSheetId="56">#REF!</definedName>
    <definedName name="galv25" localSheetId="55">#REF!</definedName>
    <definedName name="galv25" localSheetId="15">#REF!</definedName>
    <definedName name="galv25" localSheetId="14">#REF!</definedName>
    <definedName name="galv25" localSheetId="16">#REF!</definedName>
    <definedName name="galv25">#REF!</definedName>
    <definedName name="galv4" localSheetId="21">#REF!</definedName>
    <definedName name="galv4" localSheetId="51">#REF!</definedName>
    <definedName name="galv4" localSheetId="23">#REF!</definedName>
    <definedName name="galv4" localSheetId="11">#REF!</definedName>
    <definedName name="galv4" localSheetId="26">#REF!</definedName>
    <definedName name="galv4" localSheetId="28">#REF!</definedName>
    <definedName name="galv4" localSheetId="57">#REF!</definedName>
    <definedName name="galv4" localSheetId="34">#REF!</definedName>
    <definedName name="galv4" localSheetId="37">#REF!</definedName>
    <definedName name="galv4" localSheetId="56">#REF!</definedName>
    <definedName name="galv4" localSheetId="55">#REF!</definedName>
    <definedName name="galv4" localSheetId="15">#REF!</definedName>
    <definedName name="galv4" localSheetId="14">#REF!</definedName>
    <definedName name="galv4" localSheetId="16">#REF!</definedName>
    <definedName name="galv4">#REF!</definedName>
    <definedName name="galvanis3" localSheetId="21">#REF!</definedName>
    <definedName name="galvanis3" localSheetId="51">#REF!</definedName>
    <definedName name="galvanis3" localSheetId="23">#REF!</definedName>
    <definedName name="galvanis3" localSheetId="11">#REF!</definedName>
    <definedName name="galvanis3" localSheetId="26">#REF!</definedName>
    <definedName name="galvanis3" localSheetId="28">#REF!</definedName>
    <definedName name="galvanis3" localSheetId="57">#REF!</definedName>
    <definedName name="galvanis3" localSheetId="34">#REF!</definedName>
    <definedName name="galvanis3" localSheetId="37">#REF!</definedName>
    <definedName name="galvanis3" localSheetId="56">#REF!</definedName>
    <definedName name="galvanis3" localSheetId="55">#REF!</definedName>
    <definedName name="galvanis3" localSheetId="15">#REF!</definedName>
    <definedName name="galvanis3" localSheetId="14">#REF!</definedName>
    <definedName name="galvanis3" localSheetId="16">#REF!</definedName>
    <definedName name="galvanis3">#REF!</definedName>
    <definedName name="galvanis3_1" localSheetId="21">[82]HB!#REF!</definedName>
    <definedName name="galvanis3_1" localSheetId="51">[82]HB!#REF!</definedName>
    <definedName name="galvanis3_1" localSheetId="23">[82]HB!#REF!</definedName>
    <definedName name="galvanis3_1" localSheetId="11">[82]HB!#REF!</definedName>
    <definedName name="galvanis3_1" localSheetId="26">[82]HB!#REF!</definedName>
    <definedName name="galvanis3_1" localSheetId="28">[82]HB!#REF!</definedName>
    <definedName name="galvanis3_1" localSheetId="57">[82]HB!#REF!</definedName>
    <definedName name="galvanis3_1" localSheetId="34">[82]HB!#REF!</definedName>
    <definedName name="galvanis3_1" localSheetId="37">[82]HB!#REF!</definedName>
    <definedName name="galvanis3_1" localSheetId="56">[82]HB!#REF!</definedName>
    <definedName name="galvanis3_1" localSheetId="55">[82]HB!#REF!</definedName>
    <definedName name="galvanis3_1" localSheetId="15">[82]HB!#REF!</definedName>
    <definedName name="galvanis3_1" localSheetId="14">[82]HB!#REF!</definedName>
    <definedName name="galvanis3_1" localSheetId="16">[82]HB!#REF!</definedName>
    <definedName name="galvanis3_1">[82]HB!#REF!</definedName>
    <definedName name="gdh" localSheetId="51">'[133]Balance Sheet'!#REF!</definedName>
    <definedName name="gdh" localSheetId="26">'[133]Balance Sheet'!#REF!</definedName>
    <definedName name="gdh" localSheetId="28">'[133]Balance Sheet'!#REF!</definedName>
    <definedName name="gdh" localSheetId="37">'[133]Balance Sheet'!#REF!</definedName>
    <definedName name="gdh" localSheetId="55">'[133]Balance Sheet'!#REF!</definedName>
    <definedName name="gdh">'[133]Balance Sheet'!#REF!</definedName>
    <definedName name="gds" localSheetId="51">[180]neraca!#REF!</definedName>
    <definedName name="gds" localSheetId="26">[180]neraca!#REF!</definedName>
    <definedName name="gds" localSheetId="28">[180]neraca!#REF!</definedName>
    <definedName name="gds" localSheetId="37">[180]neraca!#REF!</definedName>
    <definedName name="gds" localSheetId="55">[180]neraca!#REF!</definedName>
    <definedName name="gds">[180]neraca!#REF!</definedName>
    <definedName name="gembok">'[93]HB '!$F$172</definedName>
    <definedName name="gembok_1" localSheetId="21">[82]HB!#REF!</definedName>
    <definedName name="gembok_1" localSheetId="51">[82]HB!#REF!</definedName>
    <definedName name="gembok_1" localSheetId="23">[82]HB!#REF!</definedName>
    <definedName name="gembok_1" localSheetId="11">[82]HB!#REF!</definedName>
    <definedName name="gembok_1" localSheetId="26">[82]HB!#REF!</definedName>
    <definedName name="gembok_1" localSheetId="28">[82]HB!#REF!</definedName>
    <definedName name="gembok_1" localSheetId="57">[82]HB!#REF!</definedName>
    <definedName name="gembok_1" localSheetId="34">[82]HB!#REF!</definedName>
    <definedName name="gembok_1" localSheetId="37">[82]HB!#REF!</definedName>
    <definedName name="gembok_1" localSheetId="56">[82]HB!#REF!</definedName>
    <definedName name="gembok_1" localSheetId="55">[82]HB!#REF!</definedName>
    <definedName name="gembok_1" localSheetId="15">[82]HB!#REF!</definedName>
    <definedName name="gembok_1" localSheetId="14">[82]HB!#REF!</definedName>
    <definedName name="gembok_1" localSheetId="16">[82]HB!#REF!</definedName>
    <definedName name="gembok_1">[82]HB!#REF!</definedName>
    <definedName name="Gempol" localSheetId="51">[106]Depr_Ex_Output!#REF!</definedName>
    <definedName name="Gempol" localSheetId="26">[106]Depr_Ex_Output!#REF!</definedName>
    <definedName name="Gempol" localSheetId="28">[106]Depr_Ex_Output!#REF!</definedName>
    <definedName name="Gempol" localSheetId="37">[106]Depr_Ex_Output!#REF!</definedName>
    <definedName name="Gempol" localSheetId="55">[106]Depr_Ex_Output!#REF!</definedName>
    <definedName name="Gempol">[106]Depr_Ex_Output!#REF!</definedName>
    <definedName name="GENSET" localSheetId="21">#REF!</definedName>
    <definedName name="GENSET" localSheetId="51">#REF!</definedName>
    <definedName name="GENSET" localSheetId="23">#REF!</definedName>
    <definedName name="GENSET" localSheetId="11">#REF!</definedName>
    <definedName name="GENSET" localSheetId="26">#REF!</definedName>
    <definedName name="GENSET" localSheetId="3">#REF!</definedName>
    <definedName name="GENSET" localSheetId="28">#REF!</definedName>
    <definedName name="GENSET" localSheetId="57">#REF!</definedName>
    <definedName name="GENSET" localSheetId="34">#REF!</definedName>
    <definedName name="GENSET" localSheetId="37">#REF!</definedName>
    <definedName name="GENSET" localSheetId="6">#REF!</definedName>
    <definedName name="GENSET" localSheetId="56">#REF!</definedName>
    <definedName name="GENSET" localSheetId="7">#REF!</definedName>
    <definedName name="GENSET" localSheetId="55">#REF!</definedName>
    <definedName name="GENSET" localSheetId="15">#REF!</definedName>
    <definedName name="GENSET" localSheetId="14">#REF!</definedName>
    <definedName name="GENSET" localSheetId="16">#REF!</definedName>
    <definedName name="GENSET">#REF!</definedName>
    <definedName name="genteng" localSheetId="21">'[60]HB '!#REF!</definedName>
    <definedName name="genteng" localSheetId="51">'[60]HB '!#REF!</definedName>
    <definedName name="genteng" localSheetId="23">'[60]HB '!#REF!</definedName>
    <definedName name="genteng" localSheetId="11">'[60]HB '!#REF!</definedName>
    <definedName name="genteng" localSheetId="26">'[60]HB '!#REF!</definedName>
    <definedName name="genteng" localSheetId="28">'[60]HB '!#REF!</definedName>
    <definedName name="genteng" localSheetId="57">'[60]HB '!#REF!</definedName>
    <definedName name="genteng" localSheetId="34">'[60]HB '!#REF!</definedName>
    <definedName name="genteng" localSheetId="37">'[60]HB '!#REF!</definedName>
    <definedName name="genteng" localSheetId="56">'[60]HB '!#REF!</definedName>
    <definedName name="genteng" localSheetId="55">'[60]HB '!#REF!</definedName>
    <definedName name="genteng" localSheetId="15">'[60]HB '!#REF!</definedName>
    <definedName name="genteng" localSheetId="14">'[60]HB '!#REF!</definedName>
    <definedName name="genteng" localSheetId="16">'[60]HB '!#REF!</definedName>
    <definedName name="genteng">'[60]HB '!#REF!</definedName>
    <definedName name="genteng_1" localSheetId="21">[82]HB!#REF!</definedName>
    <definedName name="genteng_1" localSheetId="51">[82]HB!#REF!</definedName>
    <definedName name="genteng_1" localSheetId="23">[82]HB!#REF!</definedName>
    <definedName name="genteng_1" localSheetId="11">[82]HB!#REF!</definedName>
    <definedName name="genteng_1" localSheetId="26">[82]HB!#REF!</definedName>
    <definedName name="genteng_1" localSheetId="28">[82]HB!#REF!</definedName>
    <definedName name="genteng_1" localSheetId="57">[82]HB!#REF!</definedName>
    <definedName name="genteng_1" localSheetId="34">[82]HB!#REF!</definedName>
    <definedName name="genteng_1" localSheetId="37">[82]HB!#REF!</definedName>
    <definedName name="genteng_1" localSheetId="56">[82]HB!#REF!</definedName>
    <definedName name="genteng_1" localSheetId="55">[82]HB!#REF!</definedName>
    <definedName name="genteng_1" localSheetId="15">[82]HB!#REF!</definedName>
    <definedName name="genteng_1" localSheetId="14">[82]HB!#REF!</definedName>
    <definedName name="genteng_1" localSheetId="16">[82]HB!#REF!</definedName>
    <definedName name="genteng_1">[82]HB!#REF!</definedName>
    <definedName name="gentengbtn" localSheetId="21">'[92]HB '!#REF!</definedName>
    <definedName name="gentengbtn" localSheetId="51">'[92]HB '!#REF!</definedName>
    <definedName name="gentengbtn" localSheetId="23">'[92]HB '!#REF!</definedName>
    <definedName name="gentengbtn" localSheetId="11">'[92]HB '!#REF!</definedName>
    <definedName name="gentengbtn" localSheetId="26">'[92]HB '!#REF!</definedName>
    <definedName name="gentengbtn" localSheetId="28">'[92]HB '!#REF!</definedName>
    <definedName name="gentengbtn" localSheetId="57">'[92]HB '!#REF!</definedName>
    <definedName name="gentengbtn" localSheetId="34">'[92]HB '!#REF!</definedName>
    <definedName name="gentengbtn" localSheetId="37">'[92]HB '!#REF!</definedName>
    <definedName name="gentengbtn" localSheetId="56">'[92]HB '!#REF!</definedName>
    <definedName name="gentengbtn" localSheetId="55">'[92]HB '!#REF!</definedName>
    <definedName name="gentengbtn" localSheetId="15">'[92]HB '!#REF!</definedName>
    <definedName name="gentengbtn" localSheetId="14">'[92]HB '!#REF!</definedName>
    <definedName name="gentengbtn" localSheetId="16">'[92]HB '!#REF!</definedName>
    <definedName name="gentengbtn">'[92]HB '!#REF!</definedName>
    <definedName name="gentengbtn_1" localSheetId="21">[82]HB!#REF!</definedName>
    <definedName name="gentengbtn_1" localSheetId="51">[82]HB!#REF!</definedName>
    <definedName name="gentengbtn_1" localSheetId="23">[82]HB!#REF!</definedName>
    <definedName name="gentengbtn_1" localSheetId="11">[82]HB!#REF!</definedName>
    <definedName name="gentengbtn_1" localSheetId="26">[82]HB!#REF!</definedName>
    <definedName name="gentengbtn_1" localSheetId="28">[82]HB!#REF!</definedName>
    <definedName name="gentengbtn_1" localSheetId="57">[82]HB!#REF!</definedName>
    <definedName name="gentengbtn_1" localSheetId="34">[82]HB!#REF!</definedName>
    <definedName name="gentengbtn_1" localSheetId="37">[82]HB!#REF!</definedName>
    <definedName name="gentengbtn_1" localSheetId="56">[82]HB!#REF!</definedName>
    <definedName name="gentengbtn_1" localSheetId="55">[82]HB!#REF!</definedName>
    <definedName name="gentengbtn_1" localSheetId="15">[82]HB!#REF!</definedName>
    <definedName name="gentengbtn_1" localSheetId="14">[82]HB!#REF!</definedName>
    <definedName name="gentengbtn_1" localSheetId="16">[82]HB!#REF!</definedName>
    <definedName name="gentengbtn_1">[82]HB!#REF!</definedName>
    <definedName name="gentenggs" localSheetId="21">#REF!</definedName>
    <definedName name="gentenggs" localSheetId="51">#REF!</definedName>
    <definedName name="gentenggs" localSheetId="23">#REF!</definedName>
    <definedName name="gentenggs" localSheetId="11">#REF!</definedName>
    <definedName name="gentenggs" localSheetId="26">#REF!</definedName>
    <definedName name="gentenggs" localSheetId="28">#REF!</definedName>
    <definedName name="gentenggs" localSheetId="57">#REF!</definedName>
    <definedName name="gentenggs" localSheetId="34">#REF!</definedName>
    <definedName name="gentenggs" localSheetId="37">#REF!</definedName>
    <definedName name="gentenggs" localSheetId="56">#REF!</definedName>
    <definedName name="gentenggs" localSheetId="55">#REF!</definedName>
    <definedName name="gentenggs" localSheetId="15">#REF!</definedName>
    <definedName name="gentenggs" localSheetId="14">#REF!</definedName>
    <definedName name="gentenggs" localSheetId="16">#REF!</definedName>
    <definedName name="gentenggs">#REF!</definedName>
    <definedName name="GF" localSheetId="21">#REF!</definedName>
    <definedName name="GF" localSheetId="51">#REF!</definedName>
    <definedName name="GF" localSheetId="23">#REF!</definedName>
    <definedName name="GF" localSheetId="11">#REF!</definedName>
    <definedName name="GF" localSheetId="26">#REF!</definedName>
    <definedName name="GF" localSheetId="28">#REF!</definedName>
    <definedName name="GF" localSheetId="57">#REF!</definedName>
    <definedName name="GF" localSheetId="34">#REF!</definedName>
    <definedName name="GF" localSheetId="37">#REF!</definedName>
    <definedName name="GF" localSheetId="56">#REF!</definedName>
    <definedName name="GF" localSheetId="55">#REF!</definedName>
    <definedName name="GF" localSheetId="15">#REF!</definedName>
    <definedName name="GF" localSheetId="14">#REF!</definedName>
    <definedName name="GF" localSheetId="16">#REF!</definedName>
    <definedName name="GF">#REF!</definedName>
    <definedName name="GFMHG" localSheetId="21">'[181]HB '!#REF!</definedName>
    <definedName name="GFMHG" localSheetId="51">'[181]HB '!#REF!</definedName>
    <definedName name="GFMHG" localSheetId="23">'[181]HB '!#REF!</definedName>
    <definedName name="GFMHG" localSheetId="11">'[181]HB '!#REF!</definedName>
    <definedName name="GFMHG" localSheetId="26">'[181]HB '!#REF!</definedName>
    <definedName name="GFMHG" localSheetId="28">'[181]HB '!#REF!</definedName>
    <definedName name="GFMHG" localSheetId="57">'[181]HB '!#REF!</definedName>
    <definedName name="GFMHG" localSheetId="34">'[181]HB '!#REF!</definedName>
    <definedName name="GFMHG" localSheetId="37">'[181]HB '!#REF!</definedName>
    <definedName name="GFMHG" localSheetId="56">'[181]HB '!#REF!</definedName>
    <definedName name="GFMHG" localSheetId="55">'[181]HB '!#REF!</definedName>
    <definedName name="GFMHG" localSheetId="15">'[181]HB '!#REF!</definedName>
    <definedName name="GFMHG" localSheetId="14">'[181]HB '!#REF!</definedName>
    <definedName name="GFMHG" localSheetId="16">'[181]HB '!#REF!</definedName>
    <definedName name="GFMHG">'[181]HB '!#REF!</definedName>
    <definedName name="GFRAG" localSheetId="21">#REF!</definedName>
    <definedName name="GFRAG" localSheetId="13">#REF!</definedName>
    <definedName name="GFRAG" localSheetId="51">#REF!</definedName>
    <definedName name="GFRAG" localSheetId="9">#REF!</definedName>
    <definedName name="GFRAG" localSheetId="23">#REF!</definedName>
    <definedName name="GFRAG" localSheetId="11">#REF!</definedName>
    <definedName name="GFRAG" localSheetId="10">#REF!</definedName>
    <definedName name="GFRAG" localSheetId="1">#REF!</definedName>
    <definedName name="GFRAG" localSheetId="26">#REF!</definedName>
    <definedName name="GFRAG" localSheetId="0">#REF!</definedName>
    <definedName name="GFRAG" localSheetId="3">#REF!</definedName>
    <definedName name="GFRAG" localSheetId="28">#REF!</definedName>
    <definedName name="GFRAG" localSheetId="50">#REF!</definedName>
    <definedName name="GFRAG" localSheetId="57">#REF!</definedName>
    <definedName name="GFRAG" localSheetId="34">#REF!</definedName>
    <definedName name="GFRAG" localSheetId="37">#REF!</definedName>
    <definedName name="GFRAG" localSheetId="6">#REF!</definedName>
    <definedName name="GFRAG" localSheetId="56">#REF!</definedName>
    <definedName name="GFRAG" localSheetId="7">#REF!</definedName>
    <definedName name="GFRAG" localSheetId="55">#REF!</definedName>
    <definedName name="GFRAG" localSheetId="15">#REF!</definedName>
    <definedName name="GFRAG" localSheetId="14">#REF!</definedName>
    <definedName name="GFRAG" localSheetId="16">#REF!</definedName>
    <definedName name="GFRAG" localSheetId="42">#REF!</definedName>
    <definedName name="GFRAG">#REF!</definedName>
    <definedName name="GG" localSheetId="21">#REF!</definedName>
    <definedName name="GG" localSheetId="51">#REF!</definedName>
    <definedName name="GG" localSheetId="23">#REF!</definedName>
    <definedName name="GG" localSheetId="11">#REF!</definedName>
    <definedName name="GG" localSheetId="26">#REF!</definedName>
    <definedName name="GG" localSheetId="28">#REF!</definedName>
    <definedName name="GG" localSheetId="57">#REF!</definedName>
    <definedName name="GG" localSheetId="34">#REF!</definedName>
    <definedName name="GG" localSheetId="37">#REF!</definedName>
    <definedName name="GG" localSheetId="56">#REF!</definedName>
    <definedName name="GG" localSheetId="55">#REF!</definedName>
    <definedName name="GG" localSheetId="15">#REF!</definedName>
    <definedName name="GG" localSheetId="14">#REF!</definedName>
    <definedName name="GG" localSheetId="16">#REF!</definedName>
    <definedName name="GG">#REF!</definedName>
    <definedName name="GGG" localSheetId="51">[182]analitis!#REF!</definedName>
    <definedName name="GGG" localSheetId="26">[182]analitis!#REF!</definedName>
    <definedName name="GGG" localSheetId="28">[182]analitis!#REF!</definedName>
    <definedName name="GGG" localSheetId="37">[182]analitis!#REF!</definedName>
    <definedName name="GGG" localSheetId="55">[182]analitis!#REF!</definedName>
    <definedName name="GGG">[182]analitis!#REF!</definedName>
    <definedName name="GH" localSheetId="21">#REF!</definedName>
    <definedName name="GH" localSheetId="51">#REF!</definedName>
    <definedName name="GH" localSheetId="23">#REF!</definedName>
    <definedName name="GH" localSheetId="11">#REF!</definedName>
    <definedName name="GH" localSheetId="26">#REF!</definedName>
    <definedName name="GH" localSheetId="28">#REF!</definedName>
    <definedName name="GH" localSheetId="57">#REF!</definedName>
    <definedName name="GH" localSheetId="34">#REF!</definedName>
    <definedName name="GH" localSheetId="37">#REF!</definedName>
    <definedName name="GH" localSheetId="56">#REF!</definedName>
    <definedName name="GH" localSheetId="55">#REF!</definedName>
    <definedName name="GH" localSheetId="15">#REF!</definedName>
    <definedName name="GH" localSheetId="14">#REF!</definedName>
    <definedName name="GH" localSheetId="16">#REF!</definedName>
    <definedName name="GH">#REF!</definedName>
    <definedName name="gkjagkjn" localSheetId="51">#REF!</definedName>
    <definedName name="gkjagkjn" localSheetId="26">#REF!</definedName>
    <definedName name="gkjagkjn" localSheetId="28">#REF!</definedName>
    <definedName name="gkjagkjn" localSheetId="37">#REF!</definedName>
    <definedName name="gkjagkjn" localSheetId="55">#REF!</definedName>
    <definedName name="gkjagkjn">#REF!</definedName>
    <definedName name="GOL" localSheetId="51">#REF!</definedName>
    <definedName name="GOL" localSheetId="26">#REF!</definedName>
    <definedName name="GOL" localSheetId="28">#REF!</definedName>
    <definedName name="GOL" localSheetId="37">#REF!</definedName>
    <definedName name="GOL" localSheetId="55">#REF!</definedName>
    <definedName name="GOL">#REF!</definedName>
    <definedName name="gorbos" localSheetId="21">#REF!</definedName>
    <definedName name="gorbos" localSheetId="51">#REF!</definedName>
    <definedName name="gorbos" localSheetId="23">#REF!</definedName>
    <definedName name="gorbos" localSheetId="11">#REF!</definedName>
    <definedName name="gorbos" localSheetId="26">#REF!</definedName>
    <definedName name="gorbos" localSheetId="28">#REF!</definedName>
    <definedName name="gorbos" localSheetId="57">#REF!</definedName>
    <definedName name="gorbos" localSheetId="34">#REF!</definedName>
    <definedName name="gorbos" localSheetId="37">#REF!</definedName>
    <definedName name="gorbos" localSheetId="56">#REF!</definedName>
    <definedName name="gorbos" localSheetId="55">#REF!</definedName>
    <definedName name="gorbos" localSheetId="15">#REF!</definedName>
    <definedName name="gorbos" localSheetId="14">#REF!</definedName>
    <definedName name="gorbos" localSheetId="16">#REF!</definedName>
    <definedName name="gorbos">#REF!</definedName>
    <definedName name="GRADER" localSheetId="21">#REF!</definedName>
    <definedName name="GRADER" localSheetId="51">#REF!</definedName>
    <definedName name="GRADER" localSheetId="23">#REF!</definedName>
    <definedName name="GRADER" localSheetId="11">#REF!</definedName>
    <definedName name="GRADER" localSheetId="26">#REF!</definedName>
    <definedName name="GRADER" localSheetId="3">#REF!</definedName>
    <definedName name="GRADER" localSheetId="28">#REF!</definedName>
    <definedName name="GRADER" localSheetId="57">#REF!</definedName>
    <definedName name="GRADER" localSheetId="34">#REF!</definedName>
    <definedName name="GRADER" localSheetId="37">#REF!</definedName>
    <definedName name="GRADER" localSheetId="6">#REF!</definedName>
    <definedName name="GRADER" localSheetId="56">#REF!</definedName>
    <definedName name="GRADER" localSheetId="7">#REF!</definedName>
    <definedName name="GRADER" localSheetId="55">#REF!</definedName>
    <definedName name="GRADER" localSheetId="15">#REF!</definedName>
    <definedName name="GRADER" localSheetId="14">#REF!</definedName>
    <definedName name="GRADER" localSheetId="16">#REF!</definedName>
    <definedName name="GRADER">#REF!</definedName>
    <definedName name="GRAFIK">'[183]grafik fisik'!$AT$2:$BK$20</definedName>
    <definedName name="grass" localSheetId="21">#REF!</definedName>
    <definedName name="grass" localSheetId="51">#REF!</definedName>
    <definedName name="grass" localSheetId="23">#REF!</definedName>
    <definedName name="grass" localSheetId="11">#REF!</definedName>
    <definedName name="grass" localSheetId="26">#REF!</definedName>
    <definedName name="grass" localSheetId="28">#REF!</definedName>
    <definedName name="grass" localSheetId="57">#REF!</definedName>
    <definedName name="grass" localSheetId="34">#REF!</definedName>
    <definedName name="grass" localSheetId="37">#REF!</definedName>
    <definedName name="grass" localSheetId="56">#REF!</definedName>
    <definedName name="grass" localSheetId="55">#REF!</definedName>
    <definedName name="grass" localSheetId="15">#REF!</definedName>
    <definedName name="grass" localSheetId="14">#REF!</definedName>
    <definedName name="grass" localSheetId="16">#REF!</definedName>
    <definedName name="grass">#REF!</definedName>
    <definedName name="grass2020" localSheetId="21">'[92]HB '!#REF!</definedName>
    <definedName name="grass2020" localSheetId="51">'[92]HB '!#REF!</definedName>
    <definedName name="grass2020" localSheetId="23">'[92]HB '!#REF!</definedName>
    <definedName name="grass2020" localSheetId="11">'[92]HB '!#REF!</definedName>
    <definedName name="grass2020" localSheetId="26">'[92]HB '!#REF!</definedName>
    <definedName name="grass2020" localSheetId="28">'[92]HB '!#REF!</definedName>
    <definedName name="grass2020" localSheetId="57">'[92]HB '!#REF!</definedName>
    <definedName name="grass2020" localSheetId="34">'[92]HB '!#REF!</definedName>
    <definedName name="grass2020" localSheetId="37">'[92]HB '!#REF!</definedName>
    <definedName name="grass2020" localSheetId="56">'[92]HB '!#REF!</definedName>
    <definedName name="grass2020" localSheetId="55">'[92]HB '!#REF!</definedName>
    <definedName name="grass2020" localSheetId="15">'[92]HB '!#REF!</definedName>
    <definedName name="grass2020" localSheetId="14">'[92]HB '!#REF!</definedName>
    <definedName name="grass2020" localSheetId="16">'[92]HB '!#REF!</definedName>
    <definedName name="grass2020">'[92]HB '!#REF!</definedName>
    <definedName name="grass2020_1" localSheetId="21">[82]HB!#REF!</definedName>
    <definedName name="grass2020_1" localSheetId="51">[82]HB!#REF!</definedName>
    <definedName name="grass2020_1" localSheetId="23">[82]HB!#REF!</definedName>
    <definedName name="grass2020_1" localSheetId="11">[82]HB!#REF!</definedName>
    <definedName name="grass2020_1" localSheetId="26">[82]HB!#REF!</definedName>
    <definedName name="grass2020_1" localSheetId="28">[82]HB!#REF!</definedName>
    <definedName name="grass2020_1" localSheetId="57">[82]HB!#REF!</definedName>
    <definedName name="grass2020_1" localSheetId="34">[82]HB!#REF!</definedName>
    <definedName name="grass2020_1" localSheetId="37">[82]HB!#REF!</definedName>
    <definedName name="grass2020_1" localSheetId="56">[82]HB!#REF!</definedName>
    <definedName name="grass2020_1" localSheetId="55">[82]HB!#REF!</definedName>
    <definedName name="grass2020_1" localSheetId="15">[82]HB!#REF!</definedName>
    <definedName name="grass2020_1" localSheetId="14">[82]HB!#REF!</definedName>
    <definedName name="grass2020_1" localSheetId="16">[82]HB!#REF!</definedName>
    <definedName name="grass2020_1">[82]HB!#REF!</definedName>
    <definedName name="grendalfa" localSheetId="21">'[92]HB '!#REF!</definedName>
    <definedName name="grendalfa" localSheetId="51">'[92]HB '!#REF!</definedName>
    <definedName name="grendalfa" localSheetId="23">'[92]HB '!#REF!</definedName>
    <definedName name="grendalfa" localSheetId="11">'[92]HB '!#REF!</definedName>
    <definedName name="grendalfa" localSheetId="26">'[92]HB '!#REF!</definedName>
    <definedName name="grendalfa" localSheetId="28">'[92]HB '!#REF!</definedName>
    <definedName name="grendalfa" localSheetId="57">'[92]HB '!#REF!</definedName>
    <definedName name="grendalfa" localSheetId="34">'[92]HB '!#REF!</definedName>
    <definedName name="grendalfa" localSheetId="37">'[92]HB '!#REF!</definedName>
    <definedName name="grendalfa" localSheetId="56">'[92]HB '!#REF!</definedName>
    <definedName name="grendalfa" localSheetId="55">'[92]HB '!#REF!</definedName>
    <definedName name="grendalfa" localSheetId="15">'[92]HB '!#REF!</definedName>
    <definedName name="grendalfa" localSheetId="14">'[92]HB '!#REF!</definedName>
    <definedName name="grendalfa" localSheetId="16">'[92]HB '!#REF!</definedName>
    <definedName name="grendalfa">'[92]HB '!#REF!</definedName>
    <definedName name="grendalfa_1" localSheetId="21">[82]HB!#REF!</definedName>
    <definedName name="grendalfa_1" localSheetId="51">[82]HB!#REF!</definedName>
    <definedName name="grendalfa_1" localSheetId="23">[82]HB!#REF!</definedName>
    <definedName name="grendalfa_1" localSheetId="11">[82]HB!#REF!</definedName>
    <definedName name="grendalfa_1" localSheetId="26">[82]HB!#REF!</definedName>
    <definedName name="grendalfa_1" localSheetId="28">[82]HB!#REF!</definedName>
    <definedName name="grendalfa_1" localSheetId="57">[82]HB!#REF!</definedName>
    <definedName name="grendalfa_1" localSheetId="34">[82]HB!#REF!</definedName>
    <definedName name="grendalfa_1" localSheetId="37">[82]HB!#REF!</definedName>
    <definedName name="grendalfa_1" localSheetId="56">[82]HB!#REF!</definedName>
    <definedName name="grendalfa_1" localSheetId="55">[82]HB!#REF!</definedName>
    <definedName name="grendalfa_1" localSheetId="15">[82]HB!#REF!</definedName>
    <definedName name="grendalfa_1" localSheetId="14">[82]HB!#REF!</definedName>
    <definedName name="grendalfa_1" localSheetId="16">[82]HB!#REF!</definedName>
    <definedName name="grendalfa_1">[82]HB!#REF!</definedName>
    <definedName name="grendbiasa">'[60]HB '!$F$178</definedName>
    <definedName name="grendbiasa_1" localSheetId="21">[82]HB!#REF!</definedName>
    <definedName name="grendbiasa_1" localSheetId="51">[82]HB!#REF!</definedName>
    <definedName name="grendbiasa_1" localSheetId="23">[82]HB!#REF!</definedName>
    <definedName name="grendbiasa_1" localSheetId="11">[82]HB!#REF!</definedName>
    <definedName name="grendbiasa_1" localSheetId="26">[82]HB!#REF!</definedName>
    <definedName name="grendbiasa_1" localSheetId="28">[82]HB!#REF!</definedName>
    <definedName name="grendbiasa_1" localSheetId="57">[82]HB!#REF!</definedName>
    <definedName name="grendbiasa_1" localSheetId="34">[82]HB!#REF!</definedName>
    <definedName name="grendbiasa_1" localSheetId="37">[82]HB!#REF!</definedName>
    <definedName name="grendbiasa_1" localSheetId="56">[82]HB!#REF!</definedName>
    <definedName name="grendbiasa_1" localSheetId="55">[82]HB!#REF!</definedName>
    <definedName name="grendbiasa_1" localSheetId="15">[82]HB!#REF!</definedName>
    <definedName name="grendbiasa_1" localSheetId="14">[82]HB!#REF!</definedName>
    <definedName name="grendbiasa_1" localSheetId="16">[82]HB!#REF!</definedName>
    <definedName name="grendbiasa_1">[82]HB!#REF!</definedName>
    <definedName name="grendel" localSheetId="21">#REF!</definedName>
    <definedName name="grendel" localSheetId="51">#REF!</definedName>
    <definedName name="grendel" localSheetId="23">#REF!</definedName>
    <definedName name="grendel" localSheetId="11">#REF!</definedName>
    <definedName name="grendel" localSheetId="26">#REF!</definedName>
    <definedName name="grendel" localSheetId="28">#REF!</definedName>
    <definedName name="grendel" localSheetId="57">#REF!</definedName>
    <definedName name="grendel" localSheetId="34">#REF!</definedName>
    <definedName name="grendel" localSheetId="37">#REF!</definedName>
    <definedName name="grendel" localSheetId="56">#REF!</definedName>
    <definedName name="grendel" localSheetId="55">#REF!</definedName>
    <definedName name="grendel" localSheetId="15">#REF!</definedName>
    <definedName name="grendel" localSheetId="14">#REF!</definedName>
    <definedName name="grendel" localSheetId="16">#REF!</definedName>
    <definedName name="grendel">#REF!</definedName>
    <definedName name="Gross_margin">'[140]Breakeven Analysis Data'!$G$88</definedName>
    <definedName name="gsekring" localSheetId="21">#REF!</definedName>
    <definedName name="gsekring" localSheetId="51">#REF!</definedName>
    <definedName name="gsekring" localSheetId="23">#REF!</definedName>
    <definedName name="gsekring" localSheetId="11">#REF!</definedName>
    <definedName name="gsekring" localSheetId="26">#REF!</definedName>
    <definedName name="gsekring" localSheetId="28">#REF!</definedName>
    <definedName name="gsekring" localSheetId="57">#REF!</definedName>
    <definedName name="gsekring" localSheetId="34">#REF!</definedName>
    <definedName name="gsekring" localSheetId="37">#REF!</definedName>
    <definedName name="gsekring" localSheetId="56">#REF!</definedName>
    <definedName name="gsekring" localSheetId="55">#REF!</definedName>
    <definedName name="gsekring" localSheetId="15">#REF!</definedName>
    <definedName name="gsekring" localSheetId="14">#REF!</definedName>
    <definedName name="gsekring" localSheetId="16">#REF!</definedName>
    <definedName name="gsekring">#REF!</definedName>
    <definedName name="gypsum" localSheetId="21">#REF!</definedName>
    <definedName name="gypsum" localSheetId="51">#REF!</definedName>
    <definedName name="gypsum" localSheetId="23">#REF!</definedName>
    <definedName name="gypsum" localSheetId="11">#REF!</definedName>
    <definedName name="gypsum" localSheetId="26">#REF!</definedName>
    <definedName name="gypsum" localSheetId="28">#REF!</definedName>
    <definedName name="gypsum" localSheetId="57">#REF!</definedName>
    <definedName name="gypsum" localSheetId="34">#REF!</definedName>
    <definedName name="gypsum" localSheetId="37">#REF!</definedName>
    <definedName name="gypsum" localSheetId="56">#REF!</definedName>
    <definedName name="gypsum" localSheetId="55">#REF!</definedName>
    <definedName name="gypsum" localSheetId="15">#REF!</definedName>
    <definedName name="gypsum" localSheetId="14">#REF!</definedName>
    <definedName name="gypsum" localSheetId="16">#REF!</definedName>
    <definedName name="gypsum">#REF!</definedName>
    <definedName name="gypsum_1" localSheetId="21">[82]HB!#REF!</definedName>
    <definedName name="gypsum_1" localSheetId="51">[82]HB!#REF!</definedName>
    <definedName name="gypsum_1" localSheetId="23">[82]HB!#REF!</definedName>
    <definedName name="gypsum_1" localSheetId="11">[82]HB!#REF!</definedName>
    <definedName name="gypsum_1" localSheetId="26">[82]HB!#REF!</definedName>
    <definedName name="gypsum_1" localSheetId="28">[82]HB!#REF!</definedName>
    <definedName name="gypsum_1" localSheetId="57">[82]HB!#REF!</definedName>
    <definedName name="gypsum_1" localSheetId="34">[82]HB!#REF!</definedName>
    <definedName name="gypsum_1" localSheetId="37">[82]HB!#REF!</definedName>
    <definedName name="gypsum_1" localSheetId="56">[82]HB!#REF!</definedName>
    <definedName name="gypsum_1" localSheetId="55">[82]HB!#REF!</definedName>
    <definedName name="gypsum_1" localSheetId="15">[82]HB!#REF!</definedName>
    <definedName name="gypsum_1" localSheetId="14">[82]HB!#REF!</definedName>
    <definedName name="gypsum_1" localSheetId="16">[82]HB!#REF!</definedName>
    <definedName name="gypsum_1">[82]HB!#REF!</definedName>
    <definedName name="hakangin" localSheetId="21">#REF!</definedName>
    <definedName name="hakangin" localSheetId="51">#REF!</definedName>
    <definedName name="hakangin" localSheetId="23">#REF!</definedName>
    <definedName name="hakangin" localSheetId="11">#REF!</definedName>
    <definedName name="hakangin" localSheetId="26">#REF!</definedName>
    <definedName name="hakangin" localSheetId="28">#REF!</definedName>
    <definedName name="hakangin" localSheetId="57">#REF!</definedName>
    <definedName name="hakangin" localSheetId="34">#REF!</definedName>
    <definedName name="hakangin" localSheetId="37">#REF!</definedName>
    <definedName name="hakangin" localSheetId="56">#REF!</definedName>
    <definedName name="hakangin" localSheetId="55">#REF!</definedName>
    <definedName name="hakangin" localSheetId="15">#REF!</definedName>
    <definedName name="hakangin" localSheetId="14">#REF!</definedName>
    <definedName name="hakangin" localSheetId="16">#REF!</definedName>
    <definedName name="hakangin">#REF!</definedName>
    <definedName name="hakangin_1" localSheetId="21">[82]HB!#REF!</definedName>
    <definedName name="hakangin_1" localSheetId="51">[82]HB!#REF!</definedName>
    <definedName name="hakangin_1" localSheetId="23">[82]HB!#REF!</definedName>
    <definedName name="hakangin_1" localSheetId="11">[82]HB!#REF!</definedName>
    <definedName name="hakangin_1" localSheetId="26">[82]HB!#REF!</definedName>
    <definedName name="hakangin_1" localSheetId="28">[82]HB!#REF!</definedName>
    <definedName name="hakangin_1" localSheetId="57">[82]HB!#REF!</definedName>
    <definedName name="hakangin_1" localSheetId="34">[82]HB!#REF!</definedName>
    <definedName name="hakangin_1" localSheetId="37">[82]HB!#REF!</definedName>
    <definedName name="hakangin_1" localSheetId="56">[82]HB!#REF!</definedName>
    <definedName name="hakangin_1" localSheetId="55">[82]HB!#REF!</definedName>
    <definedName name="hakangin_1" localSheetId="15">[82]HB!#REF!</definedName>
    <definedName name="hakangin_1" localSheetId="14">[82]HB!#REF!</definedName>
    <definedName name="hakangin_1" localSheetId="16">[82]HB!#REF!</definedName>
    <definedName name="hakangin_1">[82]HB!#REF!</definedName>
    <definedName name="HAL_1" localSheetId="21">#REF!</definedName>
    <definedName name="HAL_1" localSheetId="51">#REF!</definedName>
    <definedName name="HAL_1" localSheetId="23">#REF!</definedName>
    <definedName name="HAL_1" localSheetId="11">#REF!</definedName>
    <definedName name="HAL_1" localSheetId="26">#REF!</definedName>
    <definedName name="HAL_1" localSheetId="28">#REF!</definedName>
    <definedName name="HAL_1" localSheetId="57">#REF!</definedName>
    <definedName name="HAL_1" localSheetId="34">#REF!</definedName>
    <definedName name="HAL_1" localSheetId="37">#REF!</definedName>
    <definedName name="HAL_1" localSheetId="56">#REF!</definedName>
    <definedName name="HAL_1" localSheetId="55">#REF!</definedName>
    <definedName name="HAL_1" localSheetId="15">#REF!</definedName>
    <definedName name="HAL_1" localSheetId="14">#REF!</definedName>
    <definedName name="HAL_1" localSheetId="16">#REF!</definedName>
    <definedName name="HAL_1">#REF!</definedName>
    <definedName name="HAL_2">#N/A</definedName>
    <definedName name="HAL_3">#N/A</definedName>
    <definedName name="handle">'[93]HB '!$F$175</definedName>
    <definedName name="handle_1" localSheetId="21">[82]HB!#REF!</definedName>
    <definedName name="handle_1" localSheetId="51">[82]HB!#REF!</definedName>
    <definedName name="handle_1" localSheetId="23">[82]HB!#REF!</definedName>
    <definedName name="handle_1" localSheetId="11">[82]HB!#REF!</definedName>
    <definedName name="handle_1" localSheetId="26">[82]HB!#REF!</definedName>
    <definedName name="handle_1" localSheetId="28">[82]HB!#REF!</definedName>
    <definedName name="handle_1" localSheetId="57">[82]HB!#REF!</definedName>
    <definedName name="handle_1" localSheetId="34">[82]HB!#REF!</definedName>
    <definedName name="handle_1" localSheetId="37">[82]HB!#REF!</definedName>
    <definedName name="handle_1" localSheetId="56">[82]HB!#REF!</definedName>
    <definedName name="handle_1" localSheetId="55">[82]HB!#REF!</definedName>
    <definedName name="handle_1" localSheetId="15">[82]HB!#REF!</definedName>
    <definedName name="handle_1" localSheetId="14">[82]HB!#REF!</definedName>
    <definedName name="handle_1" localSheetId="16">[82]HB!#REF!</definedName>
    <definedName name="handle_1">[82]HB!#REF!</definedName>
    <definedName name="harga" localSheetId="51">#REF!</definedName>
    <definedName name="harga" localSheetId="26">#REF!</definedName>
    <definedName name="harga" localSheetId="28">#REF!</definedName>
    <definedName name="harga" localSheetId="37">#REF!</definedName>
    <definedName name="harga" localSheetId="55">#REF!</definedName>
    <definedName name="harga">#REF!</definedName>
    <definedName name="Harga_Dasar" localSheetId="21">#REF!</definedName>
    <definedName name="Harga_Dasar" localSheetId="51">#REF!</definedName>
    <definedName name="Harga_Dasar" localSheetId="23">#REF!</definedName>
    <definedName name="Harga_Dasar" localSheetId="11">#REF!</definedName>
    <definedName name="Harga_Dasar" localSheetId="26">#REF!</definedName>
    <definedName name="Harga_Dasar" localSheetId="28">#REF!</definedName>
    <definedName name="Harga_Dasar" localSheetId="57">#REF!</definedName>
    <definedName name="Harga_Dasar" localSheetId="34">#REF!</definedName>
    <definedName name="Harga_Dasar" localSheetId="37">#REF!</definedName>
    <definedName name="Harga_Dasar" localSheetId="56">#REF!</definedName>
    <definedName name="Harga_Dasar" localSheetId="55">#REF!</definedName>
    <definedName name="Harga_Dasar" localSheetId="15">#REF!</definedName>
    <definedName name="Harga_Dasar" localSheetId="14">#REF!</definedName>
    <definedName name="Harga_Dasar" localSheetId="16">#REF!</definedName>
    <definedName name="Harga_Dasar">#REF!</definedName>
    <definedName name="hari" localSheetId="51">#REF!</definedName>
    <definedName name="hari" localSheetId="26">#REF!</definedName>
    <definedName name="hari" localSheetId="28">#REF!</definedName>
    <definedName name="hari" localSheetId="37">#REF!</definedName>
    <definedName name="hari" localSheetId="55">#REF!</definedName>
    <definedName name="hari">#REF!</definedName>
    <definedName name="Hari1" localSheetId="21">#REF!</definedName>
    <definedName name="Hari1" localSheetId="13">#REF!</definedName>
    <definedName name="Hari1" localSheetId="51">#REF!</definedName>
    <definedName name="Hari1" localSheetId="9">#REF!</definedName>
    <definedName name="Hari1" localSheetId="23">#REF!</definedName>
    <definedName name="Hari1" localSheetId="24">#REF!</definedName>
    <definedName name="Hari1" localSheetId="11">#REF!</definedName>
    <definedName name="Hari1" localSheetId="25">#REF!</definedName>
    <definedName name="Hari1" localSheetId="26">#REF!</definedName>
    <definedName name="Hari1" localSheetId="3">#REF!</definedName>
    <definedName name="Hari1" localSheetId="28">#REF!</definedName>
    <definedName name="Hari1" localSheetId="50">#REF!</definedName>
    <definedName name="Hari1" localSheetId="57">#REF!</definedName>
    <definedName name="Hari1" localSheetId="34">#REF!</definedName>
    <definedName name="Hari1" localSheetId="37">#REF!</definedName>
    <definedName name="Hari1" localSheetId="6">#REF!</definedName>
    <definedName name="Hari1" localSheetId="56">#REF!</definedName>
    <definedName name="Hari1" localSheetId="7">#REF!</definedName>
    <definedName name="Hari1" localSheetId="55">#REF!</definedName>
    <definedName name="Hari1" localSheetId="15">#REF!</definedName>
    <definedName name="Hari1" localSheetId="14">#REF!</definedName>
    <definedName name="Hari1" localSheetId="16">#REF!</definedName>
    <definedName name="Hari1" localSheetId="42">#REF!</definedName>
    <definedName name="Hari1" localSheetId="43">#REF!</definedName>
    <definedName name="Hari1">#REF!</definedName>
    <definedName name="Hari2" localSheetId="21">#REF!</definedName>
    <definedName name="Hari2" localSheetId="13">#REF!</definedName>
    <definedName name="Hari2" localSheetId="51">#REF!</definedName>
    <definedName name="Hari2" localSheetId="9">#REF!</definedName>
    <definedName name="Hari2" localSheetId="23">#REF!</definedName>
    <definedName name="Hari2" localSheetId="24">#REF!</definedName>
    <definedName name="Hari2" localSheetId="11">#REF!</definedName>
    <definedName name="Hari2" localSheetId="25">#REF!</definedName>
    <definedName name="Hari2" localSheetId="26">#REF!</definedName>
    <definedName name="Hari2" localSheetId="3">#REF!</definedName>
    <definedName name="Hari2" localSheetId="28">#REF!</definedName>
    <definedName name="Hari2" localSheetId="50">#REF!</definedName>
    <definedName name="Hari2" localSheetId="57">#REF!</definedName>
    <definedName name="Hari2" localSheetId="34">#REF!</definedName>
    <definedName name="Hari2" localSheetId="37">#REF!</definedName>
    <definedName name="Hari2" localSheetId="6">#REF!</definedName>
    <definedName name="Hari2" localSheetId="56">#REF!</definedName>
    <definedName name="Hari2" localSheetId="7">#REF!</definedName>
    <definedName name="Hari2" localSheetId="55">#REF!</definedName>
    <definedName name="Hari2" localSheetId="15">#REF!</definedName>
    <definedName name="Hari2" localSheetId="14">#REF!</definedName>
    <definedName name="Hari2" localSheetId="16">#REF!</definedName>
    <definedName name="Hari2" localSheetId="42">#REF!</definedName>
    <definedName name="Hari2" localSheetId="43">#REF!</definedName>
    <definedName name="Hari2">#REF!</definedName>
    <definedName name="harmonika">'[60]HB '!$F$68</definedName>
    <definedName name="harmonika_1" localSheetId="21">[82]HB!#REF!</definedName>
    <definedName name="harmonika_1" localSheetId="51">[82]HB!#REF!</definedName>
    <definedName name="harmonika_1" localSheetId="23">[82]HB!#REF!</definedName>
    <definedName name="harmonika_1" localSheetId="11">[82]HB!#REF!</definedName>
    <definedName name="harmonika_1" localSheetId="26">[82]HB!#REF!</definedName>
    <definedName name="harmonika_1" localSheetId="28">[82]HB!#REF!</definedName>
    <definedName name="harmonika_1" localSheetId="57">[82]HB!#REF!</definedName>
    <definedName name="harmonika_1" localSheetId="34">[82]HB!#REF!</definedName>
    <definedName name="harmonika_1" localSheetId="37">[82]HB!#REF!</definedName>
    <definedName name="harmonika_1" localSheetId="56">[82]HB!#REF!</definedName>
    <definedName name="harmonika_1" localSheetId="55">[82]HB!#REF!</definedName>
    <definedName name="harmonika_1" localSheetId="15">[82]HB!#REF!</definedName>
    <definedName name="harmonika_1" localSheetId="14">[82]HB!#REF!</definedName>
    <definedName name="harmonika_1" localSheetId="16">[82]HB!#REF!</definedName>
    <definedName name="harmonika_1">[82]HB!#REF!</definedName>
    <definedName name="hdljend" localSheetId="21">#REF!</definedName>
    <definedName name="hdljend" localSheetId="51">#REF!</definedName>
    <definedName name="hdljend" localSheetId="23">#REF!</definedName>
    <definedName name="hdljend" localSheetId="11">#REF!</definedName>
    <definedName name="hdljend" localSheetId="26">#REF!</definedName>
    <definedName name="hdljend" localSheetId="28">#REF!</definedName>
    <definedName name="hdljend" localSheetId="57">#REF!</definedName>
    <definedName name="hdljend" localSheetId="34">#REF!</definedName>
    <definedName name="hdljend" localSheetId="37">#REF!</definedName>
    <definedName name="hdljend" localSheetId="56">#REF!</definedName>
    <definedName name="hdljend" localSheetId="55">#REF!</definedName>
    <definedName name="hdljend" localSheetId="15">#REF!</definedName>
    <definedName name="hdljend" localSheetId="14">#REF!</definedName>
    <definedName name="hdljend" localSheetId="16">#REF!</definedName>
    <definedName name="hdljend">#REF!</definedName>
    <definedName name="HDP">[4]A!$L$1:$IV$2031</definedName>
    <definedName name="Hello">#N/A</definedName>
    <definedName name="heni">'[89]tanggalan anin'!$H$5:$L$370</definedName>
    <definedName name="HH" localSheetId="51">'[159]WP PASIVA'!#REF!</definedName>
    <definedName name="HH" localSheetId="26">'[159]WP PASIVA'!#REF!</definedName>
    <definedName name="HH" localSheetId="28">'[159]WP PASIVA'!#REF!</definedName>
    <definedName name="HH" localSheetId="37">'[159]WP PASIVA'!#REF!</definedName>
    <definedName name="HH" localSheetId="55">'[159]WP PASIVA'!#REF!</definedName>
    <definedName name="HH">'[159]WP PASIVA'!#REF!</definedName>
    <definedName name="hhhhhhhh" localSheetId="21" hidden="1">#REF!</definedName>
    <definedName name="hhhhhhhh" localSheetId="13" hidden="1">#REF!</definedName>
    <definedName name="hhhhhhhh" localSheetId="51" hidden="1">#REF!</definedName>
    <definedName name="hhhhhhhh" localSheetId="9" hidden="1">#REF!</definedName>
    <definedName name="hhhhhhhh" localSheetId="23" hidden="1">#REF!</definedName>
    <definedName name="hhhhhhhh" localSheetId="11" hidden="1">#REF!</definedName>
    <definedName name="hhhhhhhh" localSheetId="10" hidden="1">#REF!</definedName>
    <definedName name="hhhhhhhh" localSheetId="1" hidden="1">#REF!</definedName>
    <definedName name="hhhhhhhh" localSheetId="26" hidden="1">#REF!</definedName>
    <definedName name="hhhhhhhh" localSheetId="0" hidden="1">#REF!</definedName>
    <definedName name="hhhhhhhh" localSheetId="3" hidden="1">#REF!</definedName>
    <definedName name="hhhhhhhh" localSheetId="28" hidden="1">#REF!</definedName>
    <definedName name="hhhhhhhh" localSheetId="50" hidden="1">#REF!</definedName>
    <definedName name="hhhhhhhh" localSheetId="57" hidden="1">#REF!</definedName>
    <definedName name="hhhhhhhh" localSheetId="34" hidden="1">#REF!</definedName>
    <definedName name="hhhhhhhh" localSheetId="37" hidden="1">#REF!</definedName>
    <definedName name="hhhhhhhh" localSheetId="6" hidden="1">#REF!</definedName>
    <definedName name="hhhhhhhh" localSheetId="56" hidden="1">#REF!</definedName>
    <definedName name="hhhhhhhh" localSheetId="7" hidden="1">#REF!</definedName>
    <definedName name="hhhhhhhh" localSheetId="55" hidden="1">#REF!</definedName>
    <definedName name="hhhhhhhh" localSheetId="15" hidden="1">#REF!</definedName>
    <definedName name="hhhhhhhh" localSheetId="14" hidden="1">#REF!</definedName>
    <definedName name="hhhhhhhh" localSheetId="16" hidden="1">#REF!</definedName>
    <definedName name="hhhhhhhh" localSheetId="42" hidden="1">#REF!</definedName>
    <definedName name="hhhhhhhh" hidden="1">#REF!</definedName>
    <definedName name="HI" localSheetId="21">[184]TRANSFER!#REF!</definedName>
    <definedName name="HI" localSheetId="51">[184]TRANSFER!#REF!</definedName>
    <definedName name="HI" localSheetId="23">[184]TRANSFER!#REF!</definedName>
    <definedName name="HI" localSheetId="11">[184]TRANSFER!#REF!</definedName>
    <definedName name="HI" localSheetId="26">[184]TRANSFER!#REF!</definedName>
    <definedName name="HI" localSheetId="28">[184]TRANSFER!#REF!</definedName>
    <definedName name="HI" localSheetId="57">[184]TRANSFER!#REF!</definedName>
    <definedName name="HI" localSheetId="34">[184]TRANSFER!#REF!</definedName>
    <definedName name="HI" localSheetId="37">[184]TRANSFER!#REF!</definedName>
    <definedName name="HI" localSheetId="56">[184]TRANSFER!#REF!</definedName>
    <definedName name="HI" localSheetId="55">[184]TRANSFER!#REF!</definedName>
    <definedName name="HI" localSheetId="15">[184]TRANSFER!#REF!</definedName>
    <definedName name="HI" localSheetId="14">[184]TRANSFER!#REF!</definedName>
    <definedName name="HI" localSheetId="16">[184]TRANSFER!#REF!</definedName>
    <definedName name="HI">[184]TRANSFER!#REF!</definedName>
    <definedName name="hire" localSheetId="55" hidden="1">{#N/A,#N/A,FALSE,"Aging Summary";#N/A,#N/A,FALSE,"Ratio Analysis";#N/A,#N/A,FALSE,"Test 120 Day Accts";#N/A,#N/A,FALSE,"Tickmarks"}</definedName>
    <definedName name="hire" hidden="1">{#N/A,#N/A,FALSE,"Aging Summary";#N/A,#N/A,FALSE,"Ratio Analysis";#N/A,#N/A,FALSE,"Test 120 Day Accts";#N/A,#N/A,FALSE,"Tickmarks"}</definedName>
    <definedName name="HJ" localSheetId="21">#REF!</definedName>
    <definedName name="HJ" localSheetId="51">#REF!</definedName>
    <definedName name="HJ" localSheetId="23">#REF!</definedName>
    <definedName name="HJ" localSheetId="11">#REF!</definedName>
    <definedName name="HJ" localSheetId="26">#REF!</definedName>
    <definedName name="HJ" localSheetId="28">#REF!</definedName>
    <definedName name="HJ" localSheetId="57">#REF!</definedName>
    <definedName name="HJ" localSheetId="34">#REF!</definedName>
    <definedName name="HJ" localSheetId="37">#REF!</definedName>
    <definedName name="HJ" localSheetId="56">#REF!</definedName>
    <definedName name="HJ" localSheetId="55">#REF!</definedName>
    <definedName name="HJ" localSheetId="15">#REF!</definedName>
    <definedName name="HJ" localSheetId="14">#REF!</definedName>
    <definedName name="HJ" localSheetId="16">#REF!</definedName>
    <definedName name="HJ">#REF!</definedName>
    <definedName name="HP" localSheetId="55" hidden="1">{#N/A,#N/A,FALSE,"Aging Summary";#N/A,#N/A,FALSE,"Ratio Analysis";#N/A,#N/A,FALSE,"Test 120 Day Accts";#N/A,#N/A,FALSE,"Tickmarks"}</definedName>
    <definedName name="HP" hidden="1">{#N/A,#N/A,FALSE,"Aging Summary";#N/A,#N/A,FALSE,"Ratio Analysis";#N/A,#N/A,FALSE,"Test 120 Day Accts";#N/A,#N/A,FALSE,"Tickmarks"}</definedName>
    <definedName name="hps">[185]TB!$B$7:$C$10</definedName>
    <definedName name="HSN" localSheetId="21">[186]Sheet5!$A$3:$B$186</definedName>
    <definedName name="HSN" localSheetId="9">[187]Sheet5!$A$3:$B$186</definedName>
    <definedName name="HSN" localSheetId="23">[186]Sheet5!$A$3:$B$186</definedName>
    <definedName name="HSN" localSheetId="10">[188]Sheet5!$A$3:$B$186</definedName>
    <definedName name="HSN" localSheetId="1">[188]Sheet5!$A$3:$B$186</definedName>
    <definedName name="HSN" localSheetId="26">[186]Sheet5!$A$3:$B$186</definedName>
    <definedName name="HSN" localSheetId="0">[189]Sheet5!$A$3:$B$186</definedName>
    <definedName name="HSN" localSheetId="3">[190]Sheet5!$A$3:$B$186</definedName>
    <definedName name="HSN" localSheetId="28">[186]Sheet5!$A$3:$B$186</definedName>
    <definedName name="HSN" localSheetId="34">[186]Sheet5!$A$3:$B$186</definedName>
    <definedName name="HSN" localSheetId="37">[186]Sheet5!$A$3:$B$186</definedName>
    <definedName name="HSN" localSheetId="6">[191]Sheet5!$A$3:$B$186</definedName>
    <definedName name="HSN" localSheetId="56">[190]Sheet5!$A$3:$B$186</definedName>
    <definedName name="HSN" localSheetId="7">[190]Sheet5!$A$3:$B$186</definedName>
    <definedName name="HSN" localSheetId="55">[192]Sheet5!$A$3:$B$186</definedName>
    <definedName name="HSN">[192]Sheet5!$A$3:$B$186</definedName>
    <definedName name="HTML_CodePage" hidden="1">1252</definedName>
    <definedName name="HTML_Control" localSheetId="55" hidden="1">{"'TT'!$A$1:$AH$53"}</definedName>
    <definedName name="HTML_Control" hidden="1">{"'TT'!$A$1:$AH$53"}</definedName>
    <definedName name="HTML_Description" hidden="1">""</definedName>
    <definedName name="HTML_Email" hidden="1">""</definedName>
    <definedName name="HTML_Header" hidden="1">"TT"</definedName>
    <definedName name="HTML_LastUpdate" hidden="1">"17 April 2000"</definedName>
    <definedName name="HTML_LineAfter" hidden="1">FALSE</definedName>
    <definedName name="HTML_LineBefore" hidden="1">FALSE</definedName>
    <definedName name="HTML_Name" hidden="1">"ANDREE"</definedName>
    <definedName name="HTML_OBDlg2" hidden="1">TRUE</definedName>
    <definedName name="HTML_OBDlg4" hidden="1">TRUE</definedName>
    <definedName name="HTML_OS" hidden="1">0</definedName>
    <definedName name="HTML_PathFile" hidden="1">"D:\MyHTML.htm"</definedName>
    <definedName name="HTML_Title" hidden="1">"TANDA TERIMA"</definedName>
    <definedName name="I" localSheetId="51">#REF!</definedName>
    <definedName name="I" localSheetId="26">#REF!</definedName>
    <definedName name="I" localSheetId="28">#REF!</definedName>
    <definedName name="I" localSheetId="37">#REF!</definedName>
    <definedName name="I" localSheetId="55">#REF!</definedName>
    <definedName name="I">#REF!</definedName>
    <definedName name="ias19w">'[193]trf-d-w'!$CN$22:$CR$64</definedName>
    <definedName name="ID">[113]Index!$D$1:$E$65536</definedName>
    <definedName name="IF" localSheetId="51">#REF!</definedName>
    <definedName name="IF" localSheetId="26">#REF!</definedName>
    <definedName name="IF" localSheetId="28">#REF!</definedName>
    <definedName name="IF" localSheetId="37">#REF!</definedName>
    <definedName name="IF" localSheetId="55">#REF!</definedName>
    <definedName name="IF">#REF!</definedName>
    <definedName name="II" localSheetId="21">'[126]ES STG'!#REF!</definedName>
    <definedName name="II" localSheetId="51">'[126]ES STG'!#REF!</definedName>
    <definedName name="II" localSheetId="9">'[126]ES STG'!#REF!</definedName>
    <definedName name="II" localSheetId="23">'[126]ES STG'!#REF!</definedName>
    <definedName name="II" localSheetId="11">'[126]ES STG'!#REF!</definedName>
    <definedName name="II" localSheetId="26">'[126]ES STG'!#REF!</definedName>
    <definedName name="II" localSheetId="3">'[126]ES STG'!#REF!</definedName>
    <definedName name="II" localSheetId="28">'[126]ES STG'!#REF!</definedName>
    <definedName name="II" localSheetId="57">'[126]ES STG'!#REF!</definedName>
    <definedName name="II" localSheetId="34">'[126]ES STG'!#REF!</definedName>
    <definedName name="II" localSheetId="37">'[126]ES STG'!#REF!</definedName>
    <definedName name="II" localSheetId="6">'[126]ES STG'!#REF!</definedName>
    <definedName name="II" localSheetId="56">'[126]ES STG'!#REF!</definedName>
    <definedName name="II" localSheetId="7">'[126]ES STG'!#REF!</definedName>
    <definedName name="II" localSheetId="55">'[126]ES STG'!#REF!</definedName>
    <definedName name="II" localSheetId="15">'[126]ES STG'!#REF!</definedName>
    <definedName name="II" localSheetId="14">'[126]ES STG'!#REF!</definedName>
    <definedName name="II" localSheetId="16">'[126]ES STG'!#REF!</definedName>
    <definedName name="II">'[126]ES STG'!#REF!</definedName>
    <definedName name="iiiiiiiiii" localSheetId="21">[194]ACC!$B$8:$E$83</definedName>
    <definedName name="iiiiiiiiii" localSheetId="9">[195]ACC!$B$8:$E$83</definedName>
    <definedName name="iiiiiiiiii" localSheetId="23">[194]ACC!$B$8:$E$83</definedName>
    <definedName name="iiiiiiiiii" localSheetId="10">[196]ACC!$B$8:$E$83</definedName>
    <definedName name="iiiiiiiiii" localSheetId="1">[196]ACC!$B$8:$E$83</definedName>
    <definedName name="iiiiiiiiii" localSheetId="26">[194]ACC!$B$8:$E$83</definedName>
    <definedName name="iiiiiiiiii" localSheetId="3">[197]ACC!$B$8:$E$83</definedName>
    <definedName name="iiiiiiiiii" localSheetId="28">[194]ACC!$B$8:$E$83</definedName>
    <definedName name="iiiiiiiiii" localSheetId="34">[194]ACC!$B$8:$E$83</definedName>
    <definedName name="iiiiiiiiii" localSheetId="37">[194]ACC!$B$8:$E$83</definedName>
    <definedName name="iiiiiiiiii" localSheetId="6">[198]ACC!$B$8:$E$83</definedName>
    <definedName name="iiiiiiiiii" localSheetId="55">[199]ACC!$B$8:$E$83</definedName>
    <definedName name="iiiiiiiiii">[199]ACC!$B$8:$E$83</definedName>
    <definedName name="ijuk" localSheetId="21">#REF!</definedName>
    <definedName name="ijuk" localSheetId="51">#REF!</definedName>
    <definedName name="ijuk" localSheetId="23">#REF!</definedName>
    <definedName name="ijuk" localSheetId="11">#REF!</definedName>
    <definedName name="ijuk" localSheetId="26">#REF!</definedName>
    <definedName name="ijuk" localSheetId="28">#REF!</definedName>
    <definedName name="ijuk" localSheetId="57">#REF!</definedName>
    <definedName name="ijuk" localSheetId="34">#REF!</definedName>
    <definedName name="ijuk" localSheetId="37">#REF!</definedName>
    <definedName name="ijuk" localSheetId="56">#REF!</definedName>
    <definedName name="ijuk" localSheetId="55">#REF!</definedName>
    <definedName name="ijuk" localSheetId="15">#REF!</definedName>
    <definedName name="ijuk" localSheetId="14">#REF!</definedName>
    <definedName name="ijuk" localSheetId="16">#REF!</definedName>
    <definedName name="ijuk">#REF!</definedName>
    <definedName name="ijuk_1" localSheetId="21">[82]HB!#REF!</definedName>
    <definedName name="ijuk_1" localSheetId="51">[82]HB!#REF!</definedName>
    <definedName name="ijuk_1" localSheetId="23">[82]HB!#REF!</definedName>
    <definedName name="ijuk_1" localSheetId="11">[82]HB!#REF!</definedName>
    <definedName name="ijuk_1" localSheetId="26">[82]HB!#REF!</definedName>
    <definedName name="ijuk_1" localSheetId="28">[82]HB!#REF!</definedName>
    <definedName name="ijuk_1" localSheetId="57">[82]HB!#REF!</definedName>
    <definedName name="ijuk_1" localSheetId="34">[82]HB!#REF!</definedName>
    <definedName name="ijuk_1" localSheetId="37">[82]HB!#REF!</definedName>
    <definedName name="ijuk_1" localSheetId="56">[82]HB!#REF!</definedName>
    <definedName name="ijuk_1" localSheetId="55">[82]HB!#REF!</definedName>
    <definedName name="ijuk_1" localSheetId="15">[82]HB!#REF!</definedName>
    <definedName name="ijuk_1" localSheetId="14">[82]HB!#REF!</definedName>
    <definedName name="ijuk_1" localSheetId="16">[82]HB!#REF!</definedName>
    <definedName name="ijuk_1">[82]HB!#REF!</definedName>
    <definedName name="IKASI" localSheetId="21">#REF!</definedName>
    <definedName name="IKASI" localSheetId="13">#REF!</definedName>
    <definedName name="IKASI" localSheetId="51">#REF!</definedName>
    <definedName name="IKASI" localSheetId="9">#REF!</definedName>
    <definedName name="IKASI" localSheetId="23">#REF!</definedName>
    <definedName name="IKASI" localSheetId="11">#REF!</definedName>
    <definedName name="IKASI" localSheetId="10">#REF!</definedName>
    <definedName name="IKASI" localSheetId="1">#REF!</definedName>
    <definedName name="IKASI" localSheetId="26">#REF!</definedName>
    <definedName name="IKASI" localSheetId="0">#REF!</definedName>
    <definedName name="IKASI" localSheetId="3">#REF!</definedName>
    <definedName name="IKASI" localSheetId="28">#REF!</definedName>
    <definedName name="IKASI" localSheetId="50">#REF!</definedName>
    <definedName name="IKASI" localSheetId="57">#REF!</definedName>
    <definedName name="IKASI" localSheetId="34">#REF!</definedName>
    <definedName name="IKASI" localSheetId="37">#REF!</definedName>
    <definedName name="IKASI" localSheetId="5">#REF!</definedName>
    <definedName name="IKASI" localSheetId="6">#REF!</definedName>
    <definedName name="IKASI" localSheetId="56">#REF!</definedName>
    <definedName name="IKASI" localSheetId="7">#REF!</definedName>
    <definedName name="IKASI" localSheetId="8">#REF!</definedName>
    <definedName name="IKASI" localSheetId="55">#REF!</definedName>
    <definedName name="IKASI" localSheetId="4">#REF!</definedName>
    <definedName name="IKASI" localSheetId="15">#REF!</definedName>
    <definedName name="IKASI" localSheetId="14">#REF!</definedName>
    <definedName name="IKASI" localSheetId="16">#REF!</definedName>
    <definedName name="IKASI" localSheetId="12">#REF!</definedName>
    <definedName name="IKASI" localSheetId="42">#REF!</definedName>
    <definedName name="IKASI">#REF!</definedName>
    <definedName name="inableslry">'[193]trf d-i'!$BH$17:$BP$59</definedName>
    <definedName name="INCOME">[4]A!$A$105:$AV$168</definedName>
    <definedName name="INDEPENDENT_AUDITORS__REPORT" localSheetId="21">#REF!</definedName>
    <definedName name="INDEPENDENT_AUDITORS__REPORT" localSheetId="13">#REF!</definedName>
    <definedName name="INDEPENDENT_AUDITORS__REPORT" localSheetId="51">#REF!</definedName>
    <definedName name="INDEPENDENT_AUDITORS__REPORT" localSheetId="9">#REF!</definedName>
    <definedName name="INDEPENDENT_AUDITORS__REPORT" localSheetId="23">#REF!</definedName>
    <definedName name="INDEPENDENT_AUDITORS__REPORT" localSheetId="24">#REF!</definedName>
    <definedName name="INDEPENDENT_AUDITORS__REPORT" localSheetId="11">#REF!</definedName>
    <definedName name="INDEPENDENT_AUDITORS__REPORT" localSheetId="25">#REF!</definedName>
    <definedName name="INDEPENDENT_AUDITORS__REPORT" localSheetId="26">#REF!</definedName>
    <definedName name="INDEPENDENT_AUDITORS__REPORT" localSheetId="3">#REF!</definedName>
    <definedName name="INDEPENDENT_AUDITORS__REPORT" localSheetId="28">#REF!</definedName>
    <definedName name="INDEPENDENT_AUDITORS__REPORT" localSheetId="50">#REF!</definedName>
    <definedName name="INDEPENDENT_AUDITORS__REPORT" localSheetId="57">#REF!</definedName>
    <definedName name="INDEPENDENT_AUDITORS__REPORT" localSheetId="34">#REF!</definedName>
    <definedName name="INDEPENDENT_AUDITORS__REPORT" localSheetId="37">#REF!</definedName>
    <definedName name="INDEPENDENT_AUDITORS__REPORT" localSheetId="6">#REF!</definedName>
    <definedName name="INDEPENDENT_AUDITORS__REPORT" localSheetId="56">#REF!</definedName>
    <definedName name="INDEPENDENT_AUDITORS__REPORT" localSheetId="7">#REF!</definedName>
    <definedName name="INDEPENDENT_AUDITORS__REPORT" localSheetId="55">#REF!</definedName>
    <definedName name="INDEPENDENT_AUDITORS__REPORT" localSheetId="15">#REF!</definedName>
    <definedName name="INDEPENDENT_AUDITORS__REPORT" localSheetId="14">#REF!</definedName>
    <definedName name="INDEPENDENT_AUDITORS__REPORT" localSheetId="16">#REF!</definedName>
    <definedName name="INDEPENDENT_AUDITORS__REPORT" localSheetId="42">#REF!</definedName>
    <definedName name="INDEPENDENT_AUDITORS__REPORT" localSheetId="43">#REF!</definedName>
    <definedName name="INDEPENDENT_AUDITORS__REPORT">#REF!</definedName>
    <definedName name="INPUT" localSheetId="51">#REF!</definedName>
    <definedName name="INPUT" localSheetId="26">#REF!</definedName>
    <definedName name="INPUT" localSheetId="28">#REF!</definedName>
    <definedName name="INPUT" localSheetId="37">#REF!</definedName>
    <definedName name="INPUT" localSheetId="55">#REF!</definedName>
    <definedName name="INPUT">#REF!</definedName>
    <definedName name="INPUT_PAYMENTS" localSheetId="51">#REF!</definedName>
    <definedName name="INPUT_PAYMENTS" localSheetId="26">#REF!</definedName>
    <definedName name="INPUT_PAYMENTS" localSheetId="28">#REF!</definedName>
    <definedName name="INPUT_PAYMENTS" localSheetId="37">#REF!</definedName>
    <definedName name="INPUT_PAYMENTS" localSheetId="55">#REF!</definedName>
    <definedName name="INPUT_PAYMENTS">#REF!</definedName>
    <definedName name="INT" localSheetId="21">#REF!</definedName>
    <definedName name="INT" localSheetId="51">#REF!</definedName>
    <definedName name="INT" localSheetId="23">#REF!</definedName>
    <definedName name="INT" localSheetId="11">#REF!</definedName>
    <definedName name="INT" localSheetId="26">#REF!</definedName>
    <definedName name="INT" localSheetId="3">#REF!</definedName>
    <definedName name="INT" localSheetId="28">#REF!</definedName>
    <definedName name="INT" localSheetId="57">#REF!</definedName>
    <definedName name="INT" localSheetId="34">#REF!</definedName>
    <definedName name="INT" localSheetId="37">#REF!</definedName>
    <definedName name="INT" localSheetId="6">#REF!</definedName>
    <definedName name="INT" localSheetId="56">#REF!</definedName>
    <definedName name="INT" localSheetId="7">#REF!</definedName>
    <definedName name="INT" localSheetId="55">#REF!</definedName>
    <definedName name="INT" localSheetId="15">#REF!</definedName>
    <definedName name="INT" localSheetId="14">#REF!</definedName>
    <definedName name="INT" localSheetId="16">#REF!</definedName>
    <definedName name="INT">#REF!</definedName>
    <definedName name="InternalFinishes" localSheetId="21">#REF!</definedName>
    <definedName name="InternalFinishes" localSheetId="51">#REF!</definedName>
    <definedName name="InternalFinishes" localSheetId="23">#REF!</definedName>
    <definedName name="InternalFinishes" localSheetId="11">#REF!</definedName>
    <definedName name="InternalFinishes" localSheetId="26">#REF!</definedName>
    <definedName name="InternalFinishes" localSheetId="28">#REF!</definedName>
    <definedName name="InternalFinishes" localSheetId="57">#REF!</definedName>
    <definedName name="InternalFinishes" localSheetId="34">#REF!</definedName>
    <definedName name="InternalFinishes" localSheetId="37">#REF!</definedName>
    <definedName name="InternalFinishes" localSheetId="56">#REF!</definedName>
    <definedName name="InternalFinishes" localSheetId="55">#REF!</definedName>
    <definedName name="InternalFinishes" localSheetId="15">#REF!</definedName>
    <definedName name="InternalFinishes" localSheetId="14">#REF!</definedName>
    <definedName name="InternalFinishes" localSheetId="16">#REF!</definedName>
    <definedName name="InternalFinishes">#REF!</definedName>
    <definedName name="IntroPrintArea" localSheetId="51" hidden="1">#REF!</definedName>
    <definedName name="IntroPrintArea" localSheetId="26" hidden="1">#REF!</definedName>
    <definedName name="IntroPrintArea" localSheetId="28" hidden="1">#REF!</definedName>
    <definedName name="IntroPrintArea" localSheetId="37" hidden="1">#REF!</definedName>
    <definedName name="IntroPrintArea" localSheetId="55" hidden="1">#REF!</definedName>
    <definedName name="IntroPrintArea" hidden="1">#REF!</definedName>
    <definedName name="inventaris" localSheetId="21">#REF!</definedName>
    <definedName name="inventaris" localSheetId="13">#REF!</definedName>
    <definedName name="inventaris" localSheetId="51">#REF!</definedName>
    <definedName name="inventaris" localSheetId="9">#REF!</definedName>
    <definedName name="inventaris" localSheetId="23">#REF!</definedName>
    <definedName name="inventaris" localSheetId="24">#REF!</definedName>
    <definedName name="inventaris" localSheetId="11">#REF!</definedName>
    <definedName name="inventaris" localSheetId="25">#REF!</definedName>
    <definedName name="inventaris" localSheetId="26">#REF!</definedName>
    <definedName name="inventaris" localSheetId="3">#REF!</definedName>
    <definedName name="inventaris" localSheetId="28">#REF!</definedName>
    <definedName name="inventaris" localSheetId="50">#REF!</definedName>
    <definedName name="inventaris" localSheetId="57">#REF!</definedName>
    <definedName name="inventaris" localSheetId="34">#REF!</definedName>
    <definedName name="inventaris" localSheetId="35">#REF!</definedName>
    <definedName name="inventaris" localSheetId="37">#REF!</definedName>
    <definedName name="inventaris" localSheetId="6">#REF!</definedName>
    <definedName name="inventaris" localSheetId="56">#REF!</definedName>
    <definedName name="inventaris" localSheetId="7">#REF!</definedName>
    <definedName name="inventaris" localSheetId="55">#REF!</definedName>
    <definedName name="inventaris" localSheetId="15">#REF!</definedName>
    <definedName name="inventaris" localSheetId="14">#REF!</definedName>
    <definedName name="inventaris" localSheetId="16">#REF!</definedName>
    <definedName name="inventaris" localSheetId="42">#REF!</definedName>
    <definedName name="inventaris" localSheetId="43">#REF!</definedName>
    <definedName name="inventaris">#REF!</definedName>
    <definedName name="invest_bgn" localSheetId="51">'[81]Pro-Base'!#REF!</definedName>
    <definedName name="invest_bgn" localSheetId="26">'[81]Pro-Base'!#REF!</definedName>
    <definedName name="invest_bgn" localSheetId="28">'[81]Pro-Base'!#REF!</definedName>
    <definedName name="invest_bgn" localSheetId="37">'[81]Pro-Base'!#REF!</definedName>
    <definedName name="invest_bgn" localSheetId="55">'[81]Pro-Base'!#REF!</definedName>
    <definedName name="invest_bgn">'[81]Pro-Base'!#REF!</definedName>
    <definedName name="invest_bgn_tp" localSheetId="51">#REF!</definedName>
    <definedName name="invest_bgn_tp" localSheetId="26">#REF!</definedName>
    <definedName name="invest_bgn_tp" localSheetId="28">#REF!</definedName>
    <definedName name="invest_bgn_tp" localSheetId="37">#REF!</definedName>
    <definedName name="invest_bgn_tp" localSheetId="55">#REF!</definedName>
    <definedName name="invest_bgn_tp">#REF!</definedName>
    <definedName name="invest_bgntp" localSheetId="51">#REF!</definedName>
    <definedName name="invest_bgntp" localSheetId="26">#REF!</definedName>
    <definedName name="invest_bgntp" localSheetId="28">#REF!</definedName>
    <definedName name="invest_bgntp" localSheetId="37">#REF!</definedName>
    <definedName name="invest_bgntp" localSheetId="55">#REF!</definedName>
    <definedName name="invest_bgntp">#REF!</definedName>
    <definedName name="invest_ken" localSheetId="51">'[81]Pro-Base'!#REF!</definedName>
    <definedName name="invest_ken" localSheetId="26">'[81]Pro-Base'!#REF!</definedName>
    <definedName name="invest_ken" localSheetId="28">'[81]Pro-Base'!#REF!</definedName>
    <definedName name="invest_ken" localSheetId="37">'[81]Pro-Base'!#REF!</definedName>
    <definedName name="invest_ken" localSheetId="55">'[81]Pro-Base'!#REF!</definedName>
    <definedName name="invest_ken">'[81]Pro-Base'!#REF!</definedName>
    <definedName name="invest_ken_tp" localSheetId="51">#REF!</definedName>
    <definedName name="invest_ken_tp" localSheetId="26">#REF!</definedName>
    <definedName name="invest_ken_tp" localSheetId="28">#REF!</definedName>
    <definedName name="invest_ken_tp" localSheetId="37">#REF!</definedName>
    <definedName name="invest_ken_tp" localSheetId="55">#REF!</definedName>
    <definedName name="invest_ken_tp">#REF!</definedName>
    <definedName name="invest_kentp" localSheetId="51">#REF!</definedName>
    <definedName name="invest_kentp" localSheetId="26">#REF!</definedName>
    <definedName name="invest_kentp" localSheetId="28">#REF!</definedName>
    <definedName name="invest_kentp" localSheetId="37">#REF!</definedName>
    <definedName name="invest_kentp" localSheetId="55">#REF!</definedName>
    <definedName name="invest_kentp">#REF!</definedName>
    <definedName name="invest_msn" localSheetId="51">'[81]Pro-Base'!#REF!</definedName>
    <definedName name="invest_msn" localSheetId="26">'[81]Pro-Base'!#REF!</definedName>
    <definedName name="invest_msn" localSheetId="28">'[81]Pro-Base'!#REF!</definedName>
    <definedName name="invest_msn" localSheetId="37">'[81]Pro-Base'!#REF!</definedName>
    <definedName name="invest_msn" localSheetId="55">'[81]Pro-Base'!#REF!</definedName>
    <definedName name="invest_msn">'[81]Pro-Base'!#REF!</definedName>
    <definedName name="invest_msn_tp" localSheetId="51">#REF!</definedName>
    <definedName name="invest_msn_tp" localSheetId="26">#REF!</definedName>
    <definedName name="invest_msn_tp" localSheetId="28">#REF!</definedName>
    <definedName name="invest_msn_tp" localSheetId="37">#REF!</definedName>
    <definedName name="invest_msn_tp" localSheetId="55">#REF!</definedName>
    <definedName name="invest_msn_tp">#REF!</definedName>
    <definedName name="invest_msntp" localSheetId="51">#REF!</definedName>
    <definedName name="invest_msntp" localSheetId="26">#REF!</definedName>
    <definedName name="invest_msntp" localSheetId="28">#REF!</definedName>
    <definedName name="invest_msntp" localSheetId="37">#REF!</definedName>
    <definedName name="invest_msntp" localSheetId="55">#REF!</definedName>
    <definedName name="invest_msntp">#REF!</definedName>
    <definedName name="invest_off" localSheetId="51">'[81]Pro-Base'!#REF!</definedName>
    <definedName name="invest_off" localSheetId="26">'[81]Pro-Base'!#REF!</definedName>
    <definedName name="invest_off" localSheetId="28">'[81]Pro-Base'!#REF!</definedName>
    <definedName name="invest_off" localSheetId="37">'[81]Pro-Base'!#REF!</definedName>
    <definedName name="invest_off" localSheetId="55">'[81]Pro-Base'!#REF!</definedName>
    <definedName name="invest_off">'[81]Pro-Base'!#REF!</definedName>
    <definedName name="invest_off_tp" localSheetId="51">#REF!</definedName>
    <definedName name="invest_off_tp" localSheetId="26">#REF!</definedName>
    <definedName name="invest_off_tp" localSheetId="28">#REF!</definedName>
    <definedName name="invest_off_tp" localSheetId="37">#REF!</definedName>
    <definedName name="invest_off_tp" localSheetId="55">#REF!</definedName>
    <definedName name="invest_off_tp">#REF!</definedName>
    <definedName name="invest_offtp" localSheetId="51">#REF!</definedName>
    <definedName name="invest_offtp" localSheetId="26">#REF!</definedName>
    <definedName name="invest_offtp" localSheetId="28">#REF!</definedName>
    <definedName name="invest_offtp" localSheetId="37">#REF!</definedName>
    <definedName name="invest_offtp" localSheetId="55">#REF!</definedName>
    <definedName name="invest_offtp">#REF!</definedName>
    <definedName name="investasi" localSheetId="51">'[81]Pro-Base'!#REF!</definedName>
    <definedName name="investasi" localSheetId="26">'[81]Pro-Base'!#REF!</definedName>
    <definedName name="investasi" localSheetId="28">'[81]Pro-Base'!#REF!</definedName>
    <definedName name="investasi" localSheetId="37">'[81]Pro-Base'!#REF!</definedName>
    <definedName name="investasi" localSheetId="55">'[81]Pro-Base'!#REF!</definedName>
    <definedName name="investasi">'[81]Pro-Base'!#REF!</definedName>
    <definedName name="investasi_tp" localSheetId="51">#REF!</definedName>
    <definedName name="investasi_tp" localSheetId="26">#REF!</definedName>
    <definedName name="investasi_tp" localSheetId="28">#REF!</definedName>
    <definedName name="investasi_tp" localSheetId="37">#REF!</definedName>
    <definedName name="investasi_tp" localSheetId="55">#REF!</definedName>
    <definedName name="investasi_tp">#REF!</definedName>
    <definedName name="investasitp" localSheetId="51">#REF!</definedName>
    <definedName name="investasitp" localSheetId="26">#REF!</definedName>
    <definedName name="investasitp" localSheetId="28">#REF!</definedName>
    <definedName name="investasitp" localSheetId="37">#REF!</definedName>
    <definedName name="investasitp" localSheetId="55">#REF!</definedName>
    <definedName name="investasitp">#REF!</definedName>
    <definedName name="INVREKAP" localSheetId="51">#REF!</definedName>
    <definedName name="INVREKAP" localSheetId="26">#REF!</definedName>
    <definedName name="INVREKAP" localSheetId="28">#REF!</definedName>
    <definedName name="INVREKAP" localSheetId="37">#REF!</definedName>
    <definedName name="INVREKAP" localSheetId="55">#REF!</definedName>
    <definedName name="INVREKAP">#REF!</definedName>
    <definedName name="INVREKAP_1" localSheetId="51">#REF!</definedName>
    <definedName name="INVREKAP_1" localSheetId="26">#REF!</definedName>
    <definedName name="INVREKAP_1" localSheetId="28">#REF!</definedName>
    <definedName name="INVREKAP_1" localSheetId="37">#REF!</definedName>
    <definedName name="INVREKAP_1" localSheetId="55">#REF!</definedName>
    <definedName name="INVREKAP_1">#REF!</definedName>
    <definedName name="INVRINCI" localSheetId="51">#REF!</definedName>
    <definedName name="INVRINCI" localSheetId="26">#REF!</definedName>
    <definedName name="INVRINCI" localSheetId="28">#REF!</definedName>
    <definedName name="INVRINCI" localSheetId="37">#REF!</definedName>
    <definedName name="INVRINCI" localSheetId="55">#REF!</definedName>
    <definedName name="INVRINCI">#REF!</definedName>
    <definedName name="INVRINCI_1" localSheetId="51">#REF!</definedName>
    <definedName name="INVRINCI_1" localSheetId="26">#REF!</definedName>
    <definedName name="INVRINCI_1" localSheetId="28">#REF!</definedName>
    <definedName name="INVRINCI_1" localSheetId="37">#REF!</definedName>
    <definedName name="INVRINCI_1" localSheetId="55">#REF!</definedName>
    <definedName name="INVRINCI_1">#REF!</definedName>
    <definedName name="IRR" localSheetId="51">[200]As!#REF!</definedName>
    <definedName name="IRR" localSheetId="26">[200]As!#REF!</definedName>
    <definedName name="IRR" localSheetId="28">[200]As!#REF!</definedName>
    <definedName name="IRR" localSheetId="37">[200]As!#REF!</definedName>
    <definedName name="IRR" localSheetId="55">[200]As!#REF!</definedName>
    <definedName name="IRR">[200]As!#REF!</definedName>
    <definedName name="isi_ssp">[134]INPUT!$C$19,[134]INPUT!$C$21</definedName>
    <definedName name="itermpkt1" localSheetId="51">#REF!</definedName>
    <definedName name="itermpkt1" localSheetId="26">#REF!</definedName>
    <definedName name="itermpkt1" localSheetId="28">#REF!</definedName>
    <definedName name="itermpkt1" localSheetId="37">#REF!</definedName>
    <definedName name="itermpkt1" localSheetId="55">#REF!</definedName>
    <definedName name="itermpkt1">#REF!</definedName>
    <definedName name="itermpkt2" localSheetId="51">#REF!</definedName>
    <definedName name="itermpkt2" localSheetId="26">#REF!</definedName>
    <definedName name="itermpkt2" localSheetId="28">#REF!</definedName>
    <definedName name="itermpkt2" localSheetId="37">#REF!</definedName>
    <definedName name="itermpkt2" localSheetId="55">#REF!</definedName>
    <definedName name="itermpkt2">#REF!</definedName>
    <definedName name="iuran" localSheetId="51">#REF!</definedName>
    <definedName name="iuran" localSheetId="26">#REF!</definedName>
    <definedName name="iuran" localSheetId="28">#REF!</definedName>
    <definedName name="iuran" localSheetId="37">#REF!</definedName>
    <definedName name="iuran" localSheetId="55">#REF!</definedName>
    <definedName name="iuran">#REF!</definedName>
    <definedName name="IVT" localSheetId="21">#REF!</definedName>
    <definedName name="IVT" localSheetId="13">#REF!</definedName>
    <definedName name="IVT" localSheetId="51">#REF!</definedName>
    <definedName name="IVT" localSheetId="9">#REF!</definedName>
    <definedName name="IVT" localSheetId="23">#REF!</definedName>
    <definedName name="IVT" localSheetId="11">#REF!</definedName>
    <definedName name="IVT" localSheetId="10">#REF!</definedName>
    <definedName name="IVT" localSheetId="1">#REF!</definedName>
    <definedName name="IVT" localSheetId="26">#REF!</definedName>
    <definedName name="IVT" localSheetId="0">#REF!</definedName>
    <definedName name="IVT" localSheetId="3">#REF!</definedName>
    <definedName name="IVT" localSheetId="28">#REF!</definedName>
    <definedName name="IVT" localSheetId="50">#REF!</definedName>
    <definedName name="IVT" localSheetId="57">#REF!</definedName>
    <definedName name="IVT" localSheetId="34">#REF!</definedName>
    <definedName name="IVT" localSheetId="37">#REF!</definedName>
    <definedName name="IVT" localSheetId="6">#REF!</definedName>
    <definedName name="IVT" localSheetId="56">#REF!</definedName>
    <definedName name="IVT" localSheetId="7">#REF!</definedName>
    <definedName name="IVT" localSheetId="55">#REF!</definedName>
    <definedName name="IVT" localSheetId="15">#REF!</definedName>
    <definedName name="IVT" localSheetId="14">#REF!</definedName>
    <definedName name="IVT" localSheetId="16">#REF!</definedName>
    <definedName name="IVT" localSheetId="12">#REF!</definedName>
    <definedName name="IVT" localSheetId="42">#REF!</definedName>
    <definedName name="IVT">#REF!</definedName>
    <definedName name="j" localSheetId="21">[201]induk1!#REF!</definedName>
    <definedName name="j" localSheetId="13">[202]induk1!#REF!</definedName>
    <definedName name="j" localSheetId="51">[202]induk1!#REF!</definedName>
    <definedName name="j" localSheetId="9">[203]induk1!#REF!</definedName>
    <definedName name="j" localSheetId="23">[201]induk1!#REF!</definedName>
    <definedName name="j" localSheetId="11">[204]induk1!#REF!</definedName>
    <definedName name="j" localSheetId="10">[205]induk1!#REF!</definedName>
    <definedName name="j" localSheetId="1">[205]induk1!#REF!</definedName>
    <definedName name="j" localSheetId="26">[201]induk1!#REF!</definedName>
    <definedName name="j" localSheetId="0">[204]induk1!#REF!</definedName>
    <definedName name="j" localSheetId="3">[206]induk1!#REF!</definedName>
    <definedName name="j" localSheetId="28">[201]induk1!#REF!</definedName>
    <definedName name="j" localSheetId="50">[204]induk1!#REF!</definedName>
    <definedName name="j" localSheetId="57">[204]induk1!#REF!</definedName>
    <definedName name="j" localSheetId="34">[201]induk1!#REF!</definedName>
    <definedName name="j" localSheetId="37">[201]induk1!#REF!</definedName>
    <definedName name="j" localSheetId="5">[202]induk1!#REF!</definedName>
    <definedName name="j" localSheetId="6">[207]induk1!#REF!</definedName>
    <definedName name="j" localSheetId="56">[208]induk1!#REF!</definedName>
    <definedName name="j" localSheetId="7">[208]induk1!#REF!</definedName>
    <definedName name="j" localSheetId="8">[202]induk1!#REF!</definedName>
    <definedName name="j" localSheetId="55">[204]induk1!#REF!</definedName>
    <definedName name="j" localSheetId="4">[202]induk1!#REF!</definedName>
    <definedName name="j" localSheetId="15">[204]induk1!#REF!</definedName>
    <definedName name="j" localSheetId="14">[204]induk1!#REF!</definedName>
    <definedName name="j" localSheetId="16">[204]induk1!#REF!</definedName>
    <definedName name="j" localSheetId="12">[202]induk1!#REF!</definedName>
    <definedName name="j" localSheetId="42">[204]induk1!#REF!</definedName>
    <definedName name="j">[204]induk1!#REF!</definedName>
    <definedName name="J_Entry" localSheetId="21">[161]EDIT!$C$12:$C$25,[161]EDIT!$E$12:$H$25</definedName>
    <definedName name="J_Entry" localSheetId="9">[162]EDIT!$C$12:$C$25,[162]EDIT!$E$12:$H$25</definedName>
    <definedName name="J_Entry" localSheetId="23">[161]EDIT!$C$12:$C$25,[161]EDIT!$E$12:$H$25</definedName>
    <definedName name="J_Entry" localSheetId="10">[163]EDIT!$C$12:$C$25,[163]EDIT!$E$12:$H$25</definedName>
    <definedName name="J_Entry" localSheetId="2">[164]EDIT!$C$12:$C$25,[164]EDIT!$E$12:$H$25</definedName>
    <definedName name="J_Entry" localSheetId="1">[163]EDIT!$C$12:$C$25,[163]EDIT!$E$12:$H$25</definedName>
    <definedName name="J_Entry" localSheetId="26">[161]EDIT!$C$12:$C$25,[161]EDIT!$E$12:$H$25</definedName>
    <definedName name="J_Entry" localSheetId="0">[165]EDIT!$C$12:$C$25,[165]EDIT!$E$12:$H$25</definedName>
    <definedName name="J_Entry" localSheetId="3">[166]EDIT!$C$12:$C$25,[166]EDIT!$E$12:$H$25</definedName>
    <definedName name="J_Entry" localSheetId="28">[161]EDIT!$C$12:$C$25,[161]EDIT!$E$12:$H$25</definedName>
    <definedName name="J_Entry" localSheetId="34">[161]EDIT!$C$12:$C$25,[161]EDIT!$E$12:$H$25</definedName>
    <definedName name="J_Entry" localSheetId="37">[161]EDIT!$C$12:$C$25,[161]EDIT!$E$12:$H$25</definedName>
    <definedName name="J_Entry" localSheetId="6">[167]EDIT!$C$12:$C$25,[167]EDIT!$E$12:$H$25</definedName>
    <definedName name="J_Entry" localSheetId="56">[166]EDIT!$C$12:$C$25,[166]EDIT!$E$12:$H$25</definedName>
    <definedName name="J_Entry" localSheetId="7">[166]EDIT!$C$12:$C$25,[166]EDIT!$E$12:$H$25</definedName>
    <definedName name="J_Entry" localSheetId="55">[168]EDIT!$C$12:$C$25,[168]EDIT!$E$12:$H$25</definedName>
    <definedName name="J_Entry">[168]EDIT!$C$12:$C$25,[168]EDIT!$E$12:$H$25</definedName>
    <definedName name="JAB" localSheetId="51">#REF!</definedName>
    <definedName name="JAB" localSheetId="26">#REF!</definedName>
    <definedName name="JAB" localSheetId="28">#REF!</definedName>
    <definedName name="JAB" localSheetId="37">#REF!</definedName>
    <definedName name="JAB" localSheetId="55">#REF!</definedName>
    <definedName name="JAB">#REF!</definedName>
    <definedName name="JABAT" localSheetId="51">#REF!</definedName>
    <definedName name="JABAT" localSheetId="26">#REF!</definedName>
    <definedName name="JABAT" localSheetId="28">#REF!</definedName>
    <definedName name="JABAT" localSheetId="37">#REF!</definedName>
    <definedName name="JABAT" localSheetId="55">#REF!</definedName>
    <definedName name="JABAT">#REF!</definedName>
    <definedName name="JACKHAMMER" localSheetId="21">#REF!</definedName>
    <definedName name="JACKHAMMER" localSheetId="51">#REF!</definedName>
    <definedName name="JACKHAMMER" localSheetId="9">#REF!</definedName>
    <definedName name="JACKHAMMER" localSheetId="23">#REF!</definedName>
    <definedName name="JACKHAMMER" localSheetId="11">#REF!</definedName>
    <definedName name="JACKHAMMER" localSheetId="26">#REF!</definedName>
    <definedName name="JACKHAMMER" localSheetId="3">#REF!</definedName>
    <definedName name="JACKHAMMER" localSheetId="28">#REF!</definedName>
    <definedName name="JACKHAMMER" localSheetId="57">#REF!</definedName>
    <definedName name="JACKHAMMER" localSheetId="34">#REF!</definedName>
    <definedName name="JACKHAMMER" localSheetId="37">#REF!</definedName>
    <definedName name="JACKHAMMER" localSheetId="6">#REF!</definedName>
    <definedName name="JACKHAMMER" localSheetId="56">#REF!</definedName>
    <definedName name="JACKHAMMER" localSheetId="7">#REF!</definedName>
    <definedName name="JACKHAMMER" localSheetId="55">#REF!</definedName>
    <definedName name="JACKHAMMER" localSheetId="15">#REF!</definedName>
    <definedName name="JACKHAMMER" localSheetId="14">#REF!</definedName>
    <definedName name="JACKHAMMER" localSheetId="16">#REF!</definedName>
    <definedName name="JACKHAMMER">#REF!</definedName>
    <definedName name="JADUAL_PEMAKAIAN_ALAT" localSheetId="9">'[139]Rekap-SD'!$H$97:$AR$168</definedName>
    <definedName name="JADUAL_PEMAKAIAN_ALAT">'[139]Rekap-SD'!$H$97:$AR$168</definedName>
    <definedName name="JADUAL_PENGADAAN_MATERIAL_UTAMA" localSheetId="9">'[139]Rekap-SD'!$H$39:$BA$95</definedName>
    <definedName name="JADUAL_PENGADAAN_MATERIAL_UTAMA">'[139]Rekap-SD'!$H$39:$BA$95</definedName>
    <definedName name="jaga" localSheetId="21">'[92]HB '!#REF!</definedName>
    <definedName name="jaga" localSheetId="51">'[92]HB '!#REF!</definedName>
    <definedName name="jaga" localSheetId="23">'[92]HB '!#REF!</definedName>
    <definedName name="jaga" localSheetId="11">'[92]HB '!#REF!</definedName>
    <definedName name="jaga" localSheetId="26">'[92]HB '!#REF!</definedName>
    <definedName name="jaga" localSheetId="28">'[92]HB '!#REF!</definedName>
    <definedName name="jaga" localSheetId="57">'[92]HB '!#REF!</definedName>
    <definedName name="jaga" localSheetId="34">'[92]HB '!#REF!</definedName>
    <definedName name="jaga" localSheetId="37">'[92]HB '!#REF!</definedName>
    <definedName name="jaga" localSheetId="56">'[92]HB '!#REF!</definedName>
    <definedName name="jaga" localSheetId="55">'[92]HB '!#REF!</definedName>
    <definedName name="jaga" localSheetId="15">'[92]HB '!#REF!</definedName>
    <definedName name="jaga" localSheetId="14">'[92]HB '!#REF!</definedName>
    <definedName name="jaga" localSheetId="16">'[92]HB '!#REF!</definedName>
    <definedName name="jaga">'[92]HB '!#REF!</definedName>
    <definedName name="jaga_1" localSheetId="21">[82]HB!#REF!</definedName>
    <definedName name="jaga_1" localSheetId="51">[82]HB!#REF!</definedName>
    <definedName name="jaga_1" localSheetId="23">[82]HB!#REF!</definedName>
    <definedName name="jaga_1" localSheetId="11">[82]HB!#REF!</definedName>
    <definedName name="jaga_1" localSheetId="26">[82]HB!#REF!</definedName>
    <definedName name="jaga_1" localSheetId="28">[82]HB!#REF!</definedName>
    <definedName name="jaga_1" localSheetId="57">[82]HB!#REF!</definedName>
    <definedName name="jaga_1" localSheetId="34">[82]HB!#REF!</definedName>
    <definedName name="jaga_1" localSheetId="37">[82]HB!#REF!</definedName>
    <definedName name="jaga_1" localSheetId="56">[82]HB!#REF!</definedName>
    <definedName name="jaga_1" localSheetId="55">[82]HB!#REF!</definedName>
    <definedName name="jaga_1" localSheetId="15">[82]HB!#REF!</definedName>
    <definedName name="jaga_1" localSheetId="14">[82]HB!#REF!</definedName>
    <definedName name="jaga_1" localSheetId="16">[82]HB!#REF!</definedName>
    <definedName name="jaga_1">[82]HB!#REF!</definedName>
    <definedName name="JAN" localSheetId="51">#REF!</definedName>
    <definedName name="JAN" localSheetId="26">#REF!</definedName>
    <definedName name="JAN" localSheetId="28">#REF!</definedName>
    <definedName name="JAN" localSheetId="37">#REF!</definedName>
    <definedName name="JAN" localSheetId="55">#REF!</definedName>
    <definedName name="JAN">#REF!</definedName>
    <definedName name="JANU" localSheetId="51">#REF!</definedName>
    <definedName name="JANU" localSheetId="26">#REF!</definedName>
    <definedName name="JANU" localSheetId="28">#REF!</definedName>
    <definedName name="JANU" localSheetId="37">#REF!</definedName>
    <definedName name="JANU" localSheetId="55">#REF!</definedName>
    <definedName name="JANU">#REF!</definedName>
    <definedName name="jatiblk" localSheetId="21">#REF!</definedName>
    <definedName name="jatiblk" localSheetId="51">#REF!</definedName>
    <definedName name="jatiblk" localSheetId="23">#REF!</definedName>
    <definedName name="jatiblk" localSheetId="11">#REF!</definedName>
    <definedName name="jatiblk" localSheetId="26">#REF!</definedName>
    <definedName name="jatiblk" localSheetId="28">#REF!</definedName>
    <definedName name="jatiblk" localSheetId="57">#REF!</definedName>
    <definedName name="jatiblk" localSheetId="34">#REF!</definedName>
    <definedName name="jatiblk" localSheetId="37">#REF!</definedName>
    <definedName name="jatiblk" localSheetId="56">#REF!</definedName>
    <definedName name="jatiblk" localSheetId="55">#REF!</definedName>
    <definedName name="jatiblk" localSheetId="15">#REF!</definedName>
    <definedName name="jatiblk" localSheetId="14">#REF!</definedName>
    <definedName name="jatiblk" localSheetId="16">#REF!</definedName>
    <definedName name="jatiblk">#REF!</definedName>
    <definedName name="jatippn" localSheetId="21">#REF!</definedName>
    <definedName name="jatippn" localSheetId="51">#REF!</definedName>
    <definedName name="jatippn" localSheetId="23">#REF!</definedName>
    <definedName name="jatippn" localSheetId="11">#REF!</definedName>
    <definedName name="jatippn" localSheetId="26">#REF!</definedName>
    <definedName name="jatippn" localSheetId="28">#REF!</definedName>
    <definedName name="jatippn" localSheetId="57">#REF!</definedName>
    <definedName name="jatippn" localSheetId="34">#REF!</definedName>
    <definedName name="jatippn" localSheetId="37">#REF!</definedName>
    <definedName name="jatippn" localSheetId="56">#REF!</definedName>
    <definedName name="jatippn" localSheetId="55">#REF!</definedName>
    <definedName name="jatippn" localSheetId="15">#REF!</definedName>
    <definedName name="jatippn" localSheetId="14">#REF!</definedName>
    <definedName name="jatippn" localSheetId="16">#REF!</definedName>
    <definedName name="jatippn">#REF!</definedName>
    <definedName name="JATTEBANG" localSheetId="51">[55]JAT!#REF!</definedName>
    <definedName name="JATTEBANG" localSheetId="26">[55]JAT!#REF!</definedName>
    <definedName name="JATTEBANG" localSheetId="28">[55]JAT!#REF!</definedName>
    <definedName name="JATTEBANG" localSheetId="37">[55]JAT!#REF!</definedName>
    <definedName name="JATTEBANG" localSheetId="55">[55]JAT!#REF!</definedName>
    <definedName name="JATTEBANG">[55]JAT!#REF!</definedName>
    <definedName name="jenis">[107]INDEX!$C$4:$C$24</definedName>
    <definedName name="jhkjkfufkufgku" localSheetId="21">#REF!</definedName>
    <definedName name="jhkjkfufkufgku" localSheetId="13">#REF!</definedName>
    <definedName name="jhkjkfufkufgku" localSheetId="51">#REF!</definedName>
    <definedName name="jhkjkfufkufgku" localSheetId="9">#REF!</definedName>
    <definedName name="jhkjkfufkufgku" localSheetId="23">#REF!</definedName>
    <definedName name="jhkjkfufkufgku" localSheetId="11">#REF!</definedName>
    <definedName name="jhkjkfufkufgku" localSheetId="10">#REF!</definedName>
    <definedName name="jhkjkfufkufgku" localSheetId="1">#REF!</definedName>
    <definedName name="jhkjkfufkufgku" localSheetId="26">#REF!</definedName>
    <definedName name="jhkjkfufkufgku" localSheetId="0">#REF!</definedName>
    <definedName name="jhkjkfufkufgku" localSheetId="3">#REF!</definedName>
    <definedName name="jhkjkfufkufgku" localSheetId="28">#REF!</definedName>
    <definedName name="jhkjkfufkufgku" localSheetId="50">#REF!</definedName>
    <definedName name="jhkjkfufkufgku" localSheetId="57">#REF!</definedName>
    <definedName name="jhkjkfufkufgku" localSheetId="34">#REF!</definedName>
    <definedName name="jhkjkfufkufgku" localSheetId="37">#REF!</definedName>
    <definedName name="jhkjkfufkufgku" localSheetId="5">#REF!</definedName>
    <definedName name="jhkjkfufkufgku" localSheetId="6">#REF!</definedName>
    <definedName name="jhkjkfufkufgku" localSheetId="56">#REF!</definedName>
    <definedName name="jhkjkfufkufgku" localSheetId="7">#REF!</definedName>
    <definedName name="jhkjkfufkufgku" localSheetId="8">#REF!</definedName>
    <definedName name="jhkjkfufkufgku" localSheetId="55">#REF!</definedName>
    <definedName name="jhkjkfufkufgku" localSheetId="4">#REF!</definedName>
    <definedName name="jhkjkfufkufgku" localSheetId="15">#REF!</definedName>
    <definedName name="jhkjkfufkufgku" localSheetId="14">#REF!</definedName>
    <definedName name="jhkjkfufkufgku" localSheetId="16">#REF!</definedName>
    <definedName name="jhkjkfufkufgku" localSheetId="12">#REF!</definedName>
    <definedName name="jhkjkfufkufgku" localSheetId="42">#REF!</definedName>
    <definedName name="jhkjkfufkufgku">#REF!</definedName>
    <definedName name="JI" localSheetId="21">[1]okt!#REF!</definedName>
    <definedName name="JI" localSheetId="51">[1]okt!#REF!</definedName>
    <definedName name="JI" localSheetId="9">[1]okt!#REF!</definedName>
    <definedName name="JI" localSheetId="23">[1]okt!#REF!</definedName>
    <definedName name="JI" localSheetId="11">[1]okt!#REF!</definedName>
    <definedName name="JI" localSheetId="26">[1]okt!#REF!</definedName>
    <definedName name="JI" localSheetId="3">[1]okt!#REF!</definedName>
    <definedName name="JI" localSheetId="28">[1]okt!#REF!</definedName>
    <definedName name="JI" localSheetId="57">[1]okt!#REF!</definedName>
    <definedName name="JI" localSheetId="34">[1]okt!#REF!</definedName>
    <definedName name="JI" localSheetId="37">[1]okt!#REF!</definedName>
    <definedName name="JI" localSheetId="6">[1]okt!#REF!</definedName>
    <definedName name="JI" localSheetId="56">[1]okt!#REF!</definedName>
    <definedName name="JI" localSheetId="7">[1]okt!#REF!</definedName>
    <definedName name="JI" localSheetId="55">[1]okt!#REF!</definedName>
    <definedName name="JI" localSheetId="15">[1]okt!#REF!</definedName>
    <definedName name="JI" localSheetId="14">[1]okt!#REF!</definedName>
    <definedName name="JI" localSheetId="16">[1]okt!#REF!</definedName>
    <definedName name="JI">[1]okt!#REF!</definedName>
    <definedName name="JJ" localSheetId="21">'[126]ES STG'!#REF!</definedName>
    <definedName name="JJ" localSheetId="51">'[126]ES STG'!#REF!</definedName>
    <definedName name="JJ" localSheetId="9">'[126]ES STG'!#REF!</definedName>
    <definedName name="JJ" localSheetId="23">'[126]ES STG'!#REF!</definedName>
    <definedName name="JJ" localSheetId="11">'[126]ES STG'!#REF!</definedName>
    <definedName name="JJ" localSheetId="26">'[126]ES STG'!#REF!</definedName>
    <definedName name="JJ" localSheetId="3">'[126]ES STG'!#REF!</definedName>
    <definedName name="JJ" localSheetId="28">'[126]ES STG'!#REF!</definedName>
    <definedName name="JJ" localSheetId="57">'[126]ES STG'!#REF!</definedName>
    <definedName name="JJ" localSheetId="34">'[126]ES STG'!#REF!</definedName>
    <definedName name="JJ" localSheetId="37">'[126]ES STG'!#REF!</definedName>
    <definedName name="JJ" localSheetId="6">'[126]ES STG'!#REF!</definedName>
    <definedName name="JJ" localSheetId="56">'[126]ES STG'!#REF!</definedName>
    <definedName name="JJ" localSheetId="7">'[126]ES STG'!#REF!</definedName>
    <definedName name="JJ" localSheetId="55">'[126]ES STG'!#REF!</definedName>
    <definedName name="JJ" localSheetId="15">'[126]ES STG'!#REF!</definedName>
    <definedName name="JJ" localSheetId="14">'[126]ES STG'!#REF!</definedName>
    <definedName name="JJ" localSheetId="16">'[126]ES STG'!#REF!</definedName>
    <definedName name="JJ">'[126]ES STG'!#REF!</definedName>
    <definedName name="jjjj">'[209]Balance Sheet'!$G$24</definedName>
    <definedName name="JJNN" localSheetId="21">#REF!</definedName>
    <definedName name="JJNN" localSheetId="13">#REF!</definedName>
    <definedName name="JJNN" localSheetId="51">#REF!</definedName>
    <definedName name="JJNN" localSheetId="9">#REF!</definedName>
    <definedName name="JJNN" localSheetId="23">#REF!</definedName>
    <definedName name="JJNN" localSheetId="11">#REF!</definedName>
    <definedName name="JJNN" localSheetId="10">#REF!</definedName>
    <definedName name="JJNN" localSheetId="1">#REF!</definedName>
    <definedName name="JJNN" localSheetId="26">#REF!</definedName>
    <definedName name="JJNN" localSheetId="0">#REF!</definedName>
    <definedName name="JJNN" localSheetId="3">#REF!</definedName>
    <definedName name="JJNN" localSheetId="28">#REF!</definedName>
    <definedName name="JJNN" localSheetId="50">#REF!</definedName>
    <definedName name="JJNN" localSheetId="57">#REF!</definedName>
    <definedName name="JJNN" localSheetId="34">#REF!</definedName>
    <definedName name="JJNN" localSheetId="37">#REF!</definedName>
    <definedName name="JJNN" localSheetId="6">#REF!</definedName>
    <definedName name="JJNN" localSheetId="56">#REF!</definedName>
    <definedName name="JJNN" localSheetId="7">#REF!</definedName>
    <definedName name="JJNN" localSheetId="55">#REF!</definedName>
    <definedName name="JJNN" localSheetId="15">#REF!</definedName>
    <definedName name="JJNN" localSheetId="14">#REF!</definedName>
    <definedName name="JJNN" localSheetId="16">#REF!</definedName>
    <definedName name="JJNN" localSheetId="42">#REF!</definedName>
    <definedName name="JJNN">#REF!</definedName>
    <definedName name="JMI" localSheetId="21">[1]okt!#REF!</definedName>
    <definedName name="JMI" localSheetId="51">[1]okt!#REF!</definedName>
    <definedName name="JMI" localSheetId="9">[1]okt!#REF!</definedName>
    <definedName name="JMI" localSheetId="23">[1]okt!#REF!</definedName>
    <definedName name="JMI" localSheetId="11">[1]okt!#REF!</definedName>
    <definedName name="JMI" localSheetId="26">[1]okt!#REF!</definedName>
    <definedName name="JMI" localSheetId="3">[1]okt!#REF!</definedName>
    <definedName name="JMI" localSheetId="28">[1]okt!#REF!</definedName>
    <definedName name="JMI" localSheetId="57">[1]okt!#REF!</definedName>
    <definedName name="JMI" localSheetId="34">[1]okt!#REF!</definedName>
    <definedName name="JMI" localSheetId="37">[1]okt!#REF!</definedName>
    <definedName name="JMI" localSheetId="6">[1]okt!#REF!</definedName>
    <definedName name="JMI" localSheetId="56">[1]okt!#REF!</definedName>
    <definedName name="JMI" localSheetId="7">[1]okt!#REF!</definedName>
    <definedName name="JMI" localSheetId="55">[1]okt!#REF!</definedName>
    <definedName name="JMI" localSheetId="15">[1]okt!#REF!</definedName>
    <definedName name="JMI" localSheetId="14">[1]okt!#REF!</definedName>
    <definedName name="JMI" localSheetId="16">[1]okt!#REF!</definedName>
    <definedName name="JMI">[1]okt!#REF!</definedName>
    <definedName name="JN" localSheetId="21">[1]okt!#REF!</definedName>
    <definedName name="JN" localSheetId="51">[1]okt!#REF!</definedName>
    <definedName name="JN" localSheetId="9">[1]okt!#REF!</definedName>
    <definedName name="JN" localSheetId="23">[1]okt!#REF!</definedName>
    <definedName name="JN" localSheetId="11">[1]okt!#REF!</definedName>
    <definedName name="JN" localSheetId="26">[1]okt!#REF!</definedName>
    <definedName name="JN" localSheetId="3">[1]okt!#REF!</definedName>
    <definedName name="JN" localSheetId="28">[1]okt!#REF!</definedName>
    <definedName name="JN" localSheetId="57">[1]okt!#REF!</definedName>
    <definedName name="JN" localSheetId="34">[1]okt!#REF!</definedName>
    <definedName name="JN" localSheetId="37">[1]okt!#REF!</definedName>
    <definedName name="JN" localSheetId="6">[1]okt!#REF!</definedName>
    <definedName name="JN" localSheetId="56">[1]okt!#REF!</definedName>
    <definedName name="JN" localSheetId="7">[1]okt!#REF!</definedName>
    <definedName name="JN" localSheetId="55">[1]okt!#REF!</definedName>
    <definedName name="JN" localSheetId="15">[1]okt!#REF!</definedName>
    <definedName name="JN" localSheetId="14">[1]okt!#REF!</definedName>
    <definedName name="JN" localSheetId="16">[1]okt!#REF!</definedName>
    <definedName name="JN">[1]okt!#REF!</definedName>
    <definedName name="JNS">#N/A</definedName>
    <definedName name="join" localSheetId="21">#REF!</definedName>
    <definedName name="join" localSheetId="51">#REF!</definedName>
    <definedName name="join" localSheetId="23">#REF!</definedName>
    <definedName name="join" localSheetId="11">#REF!</definedName>
    <definedName name="join" localSheetId="26">#REF!</definedName>
    <definedName name="join" localSheetId="28">#REF!</definedName>
    <definedName name="join" localSheetId="57">#REF!</definedName>
    <definedName name="join" localSheetId="34">#REF!</definedName>
    <definedName name="join" localSheetId="37">#REF!</definedName>
    <definedName name="join" localSheetId="56">#REF!</definedName>
    <definedName name="join" localSheetId="55">#REF!</definedName>
    <definedName name="join" localSheetId="15">#REF!</definedName>
    <definedName name="join" localSheetId="14">#REF!</definedName>
    <definedName name="join" localSheetId="16">#REF!</definedName>
    <definedName name="join">#REF!</definedName>
    <definedName name="K" localSheetId="21">#REF!</definedName>
    <definedName name="K" localSheetId="51">#REF!</definedName>
    <definedName name="K" localSheetId="23">#REF!</definedName>
    <definedName name="K" localSheetId="11">#REF!</definedName>
    <definedName name="K" localSheetId="26">#REF!</definedName>
    <definedName name="K" localSheetId="28">#REF!</definedName>
    <definedName name="K" localSheetId="57">#REF!</definedName>
    <definedName name="K" localSheetId="34">#REF!</definedName>
    <definedName name="K" localSheetId="37">#REF!</definedName>
    <definedName name="K" localSheetId="56">#REF!</definedName>
    <definedName name="K" localSheetId="55">#REF!</definedName>
    <definedName name="K" localSheetId="15">#REF!</definedName>
    <definedName name="K" localSheetId="14">#REF!</definedName>
    <definedName name="K" localSheetId="16">#REF!</definedName>
    <definedName name="K">#REF!</definedName>
    <definedName name="K_210" localSheetId="51">#REF!</definedName>
    <definedName name="K_210" localSheetId="26">#REF!</definedName>
    <definedName name="K_210" localSheetId="28">#REF!</definedName>
    <definedName name="K_210" localSheetId="37">#REF!</definedName>
    <definedName name="K_210" localSheetId="55">#REF!</definedName>
    <definedName name="K_210">#REF!</definedName>
    <definedName name="kalender">[98]kalender!$B$4:$F$368</definedName>
    <definedName name="kalender2003">'[89]tanggalan anin'!$B$5:$E$369</definedName>
    <definedName name="kalender34">[210]kalender!$B$5:$F$736</definedName>
    <definedName name="kalender4" localSheetId="51">#REF!</definedName>
    <definedName name="kalender4" localSheetId="26">#REF!</definedName>
    <definedName name="kalender4" localSheetId="28">#REF!</definedName>
    <definedName name="kalender4" localSheetId="37">#REF!</definedName>
    <definedName name="kalender4" localSheetId="55">#REF!</definedName>
    <definedName name="kalender4">#REF!</definedName>
    <definedName name="kamp" localSheetId="21">#REF!</definedName>
    <definedName name="kamp" localSheetId="51">#REF!</definedName>
    <definedName name="kamp" localSheetId="9">#REF!</definedName>
    <definedName name="kamp" localSheetId="23">#REF!</definedName>
    <definedName name="kamp" localSheetId="11">#REF!</definedName>
    <definedName name="kamp" localSheetId="26">#REF!</definedName>
    <definedName name="kamp" localSheetId="3">#REF!</definedName>
    <definedName name="kamp" localSheetId="28">#REF!</definedName>
    <definedName name="kamp" localSheetId="57">#REF!</definedName>
    <definedName name="kamp" localSheetId="34">#REF!</definedName>
    <definedName name="kamp" localSheetId="37">#REF!</definedName>
    <definedName name="kamp" localSheetId="6">#REF!</definedName>
    <definedName name="kamp" localSheetId="56">#REF!</definedName>
    <definedName name="kamp" localSheetId="7">#REF!</definedName>
    <definedName name="kamp" localSheetId="55">#REF!</definedName>
    <definedName name="kamp" localSheetId="15">#REF!</definedName>
    <definedName name="kamp" localSheetId="14">#REF!</definedName>
    <definedName name="kamp" localSheetId="16">#REF!</definedName>
    <definedName name="kamp">#REF!</definedName>
    <definedName name="kansteen">'[60]HB '!$F$56</definedName>
    <definedName name="kansteen_1" localSheetId="21">[82]HB!#REF!</definedName>
    <definedName name="kansteen_1" localSheetId="51">[82]HB!#REF!</definedName>
    <definedName name="kansteen_1" localSheetId="23">[82]HB!#REF!</definedName>
    <definedName name="kansteen_1" localSheetId="11">[82]HB!#REF!</definedName>
    <definedName name="kansteen_1" localSheetId="26">[82]HB!#REF!</definedName>
    <definedName name="kansteen_1" localSheetId="28">[82]HB!#REF!</definedName>
    <definedName name="kansteen_1" localSheetId="57">[82]HB!#REF!</definedName>
    <definedName name="kansteen_1" localSheetId="34">[82]HB!#REF!</definedName>
    <definedName name="kansteen_1" localSheetId="37">[82]HB!#REF!</definedName>
    <definedName name="kansteen_1" localSheetId="56">[82]HB!#REF!</definedName>
    <definedName name="kansteen_1" localSheetId="55">[82]HB!#REF!</definedName>
    <definedName name="kansteen_1" localSheetId="15">[82]HB!#REF!</definedName>
    <definedName name="kansteen_1" localSheetId="14">[82]HB!#REF!</definedName>
    <definedName name="kansteen_1" localSheetId="16">[82]HB!#REF!</definedName>
    <definedName name="kansteen_1">[82]HB!#REF!</definedName>
    <definedName name="kanstin" localSheetId="21">#REF!</definedName>
    <definedName name="kanstin" localSheetId="51">#REF!</definedName>
    <definedName name="kanstin" localSheetId="23">#REF!</definedName>
    <definedName name="kanstin" localSheetId="11">#REF!</definedName>
    <definedName name="kanstin" localSheetId="26">#REF!</definedName>
    <definedName name="kanstin" localSheetId="28">#REF!</definedName>
    <definedName name="kanstin" localSheetId="57">#REF!</definedName>
    <definedName name="kanstin" localSheetId="34">#REF!</definedName>
    <definedName name="kanstin" localSheetId="37">#REF!</definedName>
    <definedName name="kanstin" localSheetId="56">#REF!</definedName>
    <definedName name="kanstin" localSheetId="55">#REF!</definedName>
    <definedName name="kanstin" localSheetId="15">#REF!</definedName>
    <definedName name="kanstin" localSheetId="14">#REF!</definedName>
    <definedName name="kanstin" localSheetId="16">#REF!</definedName>
    <definedName name="kanstin">#REF!</definedName>
    <definedName name="KANTEBANG" localSheetId="51">[55]KAN!#REF!</definedName>
    <definedName name="KANTEBANG" localSheetId="26">[55]KAN!#REF!</definedName>
    <definedName name="KANTEBANG" localSheetId="28">[55]KAN!#REF!</definedName>
    <definedName name="KANTEBANG" localSheetId="37">[55]KAN!#REF!</definedName>
    <definedName name="KANTEBANG" localSheetId="55">[55]KAN!#REF!</definedName>
    <definedName name="KANTEBANG">[55]KAN!#REF!</definedName>
    <definedName name="KAPAL" localSheetId="21">#REF!</definedName>
    <definedName name="KAPAL" localSheetId="13">#REF!</definedName>
    <definedName name="KAPAL" localSheetId="51">#REF!</definedName>
    <definedName name="KAPAL" localSheetId="9">#REF!</definedName>
    <definedName name="KAPAL" localSheetId="23">#REF!</definedName>
    <definedName name="KAPAL" localSheetId="11">#REF!</definedName>
    <definedName name="KAPAL" localSheetId="10">#REF!</definedName>
    <definedName name="KAPAL" localSheetId="1">#REF!</definedName>
    <definedName name="KAPAL" localSheetId="26">#REF!</definedName>
    <definedName name="KAPAL" localSheetId="0">#REF!</definedName>
    <definedName name="KAPAL" localSheetId="3">#REF!</definedName>
    <definedName name="KAPAL" localSheetId="28">#REF!</definedName>
    <definedName name="KAPAL" localSheetId="50">#REF!</definedName>
    <definedName name="KAPAL" localSheetId="57">#REF!</definedName>
    <definedName name="KAPAL" localSheetId="34">#REF!</definedName>
    <definedName name="KAPAL" localSheetId="37">#REF!</definedName>
    <definedName name="KAPAL" localSheetId="6">#REF!</definedName>
    <definedName name="KAPAL" localSheetId="56">#REF!</definedName>
    <definedName name="KAPAL" localSheetId="7">#REF!</definedName>
    <definedName name="KAPAL" localSheetId="55">#REF!</definedName>
    <definedName name="KAPAL" localSheetId="15">#REF!</definedName>
    <definedName name="KAPAL" localSheetId="14">#REF!</definedName>
    <definedName name="KAPAL" localSheetId="16">#REF!</definedName>
    <definedName name="KAPAL" localSheetId="42">#REF!</definedName>
    <definedName name="KAPAL">#REF!</definedName>
    <definedName name="kapur" localSheetId="21">#REF!</definedName>
    <definedName name="kapur" localSheetId="51">#REF!</definedName>
    <definedName name="kapur" localSheetId="23">#REF!</definedName>
    <definedName name="kapur" localSheetId="11">#REF!</definedName>
    <definedName name="kapur" localSheetId="26">#REF!</definedName>
    <definedName name="kapur" localSheetId="28">#REF!</definedName>
    <definedName name="kapur" localSheetId="57">#REF!</definedName>
    <definedName name="kapur" localSheetId="34">#REF!</definedName>
    <definedName name="kapur" localSheetId="37">#REF!</definedName>
    <definedName name="kapur" localSheetId="56">#REF!</definedName>
    <definedName name="kapur" localSheetId="55">#REF!</definedName>
    <definedName name="kapur" localSheetId="15">#REF!</definedName>
    <definedName name="kapur" localSheetId="14">#REF!</definedName>
    <definedName name="kapur" localSheetId="16">#REF!</definedName>
    <definedName name="kapur">#REF!</definedName>
    <definedName name="KARTON" localSheetId="51">#REF!</definedName>
    <definedName name="KARTON" localSheetId="26">#REF!</definedName>
    <definedName name="KARTON" localSheetId="28">#REF!</definedName>
    <definedName name="KARTON" localSheetId="37">#REF!</definedName>
    <definedName name="KARTON" localSheetId="55">#REF!</definedName>
    <definedName name="KARTON">#REF!</definedName>
    <definedName name="KAS" localSheetId="21">#REF!</definedName>
    <definedName name="KAS" localSheetId="13">#REF!</definedName>
    <definedName name="KAS" localSheetId="51">#REF!</definedName>
    <definedName name="KAS" localSheetId="9">[211]KKP!#REF!</definedName>
    <definedName name="KAS" localSheetId="23">#REF!</definedName>
    <definedName name="KAS" localSheetId="11">#REF!</definedName>
    <definedName name="KAS" localSheetId="10">#REF!</definedName>
    <definedName name="KAS" localSheetId="2">#REF!</definedName>
    <definedName name="KAS" localSheetId="1">#REF!</definedName>
    <definedName name="KAS" localSheetId="26">#REF!</definedName>
    <definedName name="KAS" localSheetId="0">#REF!</definedName>
    <definedName name="KAS" localSheetId="3">#REF!</definedName>
    <definedName name="KAS" localSheetId="28">#REF!</definedName>
    <definedName name="KAS" localSheetId="50">#REF!</definedName>
    <definedName name="KAS" localSheetId="57">#REF!</definedName>
    <definedName name="KAS" localSheetId="34">#REF!</definedName>
    <definedName name="KAS" localSheetId="37">#REF!</definedName>
    <definedName name="KAS" localSheetId="6">#REF!</definedName>
    <definedName name="KAS" localSheetId="56">#REF!</definedName>
    <definedName name="KAS" localSheetId="7">#REF!</definedName>
    <definedName name="KAS" localSheetId="55">#REF!</definedName>
    <definedName name="KAS" localSheetId="15">#REF!</definedName>
    <definedName name="KAS" localSheetId="14">#REF!</definedName>
    <definedName name="KAS" localSheetId="16">#REF!</definedName>
    <definedName name="KAS" localSheetId="12">#REF!</definedName>
    <definedName name="KAS" localSheetId="42">#REF!</definedName>
    <definedName name="KAS">#REF!</definedName>
    <definedName name="kasa" localSheetId="21">#REF!</definedName>
    <definedName name="kasa" localSheetId="51">#REF!</definedName>
    <definedName name="kasa" localSheetId="23">#REF!</definedName>
    <definedName name="kasa" localSheetId="11">#REF!</definedName>
    <definedName name="kasa" localSheetId="26">#REF!</definedName>
    <definedName name="kasa" localSheetId="28">#REF!</definedName>
    <definedName name="kasa" localSheetId="57">#REF!</definedName>
    <definedName name="kasa" localSheetId="34">#REF!</definedName>
    <definedName name="kasa" localSheetId="37">#REF!</definedName>
    <definedName name="kasa" localSheetId="56">#REF!</definedName>
    <definedName name="kasa" localSheetId="55">#REF!</definedName>
    <definedName name="kasa" localSheetId="15">#REF!</definedName>
    <definedName name="kasa" localSheetId="14">#REF!</definedName>
    <definedName name="kasa" localSheetId="16">#REF!</definedName>
    <definedName name="kasa">#REF!</definedName>
    <definedName name="kasa_1" localSheetId="21">[82]HB!#REF!</definedName>
    <definedName name="kasa_1" localSheetId="51">[82]HB!#REF!</definedName>
    <definedName name="kasa_1" localSheetId="23">[82]HB!#REF!</definedName>
    <definedName name="kasa_1" localSheetId="11">[82]HB!#REF!</definedName>
    <definedName name="kasa_1" localSheetId="26">[82]HB!#REF!</definedName>
    <definedName name="kasa_1" localSheetId="28">[82]HB!#REF!</definedName>
    <definedName name="kasa_1" localSheetId="57">[82]HB!#REF!</definedName>
    <definedName name="kasa_1" localSheetId="34">[82]HB!#REF!</definedName>
    <definedName name="kasa_1" localSheetId="37">[82]HB!#REF!</definedName>
    <definedName name="kasa_1" localSheetId="56">[82]HB!#REF!</definedName>
    <definedName name="kasa_1" localSheetId="55">[82]HB!#REF!</definedName>
    <definedName name="kasa_1" localSheetId="15">[82]HB!#REF!</definedName>
    <definedName name="kasa_1" localSheetId="14">[82]HB!#REF!</definedName>
    <definedName name="kasa_1" localSheetId="16">[82]HB!#REF!</definedName>
    <definedName name="kasa_1">[82]HB!#REF!</definedName>
    <definedName name="KASBUN" localSheetId="11">{"Book1","RAB PASAR 30 AUG SCRAB.xls"}</definedName>
    <definedName name="KASBUN" localSheetId="55">{"Book1","RAB PASAR 30 AUG SCRAB.xls"}</definedName>
    <definedName name="KASBUN">{"Book1","RAB PASAR 30 AUG SCRAB.xls"}</definedName>
    <definedName name="KasEntry" localSheetId="21">[169]KAS!$C$12:$C$25,[169]KAS!$E$12:$F$25,[169]KAS!$G$12:$G$25</definedName>
    <definedName name="KasEntry" localSheetId="9">[170]KAS!$C$12:$C$25,[170]KAS!$E$12:$F$25,[170]KAS!$G$12:$G$25</definedName>
    <definedName name="KasEntry" localSheetId="23">[169]KAS!$C$12:$C$25,[169]KAS!$E$12:$F$25,[169]KAS!$G$12:$G$25</definedName>
    <definedName name="KasEntry" localSheetId="10">[171]KAS!$C$12:$C$25,[171]KAS!$E$12:$F$25,[171]KAS!$G$12:$G$25</definedName>
    <definedName name="KasEntry" localSheetId="1">[212]KAS!$C$12:$C$25,[212]KAS!$E$12:$F$25,[212]KAS!$G$12:$G$25</definedName>
    <definedName name="KasEntry" localSheetId="26">[169]KAS!$C$12:$C$25,[169]KAS!$E$12:$F$25,[169]KAS!$G$12:$G$25</definedName>
    <definedName name="KasEntry" localSheetId="3">[173]KAS!$C$12:$C$25,[173]KAS!$E$12:$F$25,[173]KAS!$G$12:$G$25</definedName>
    <definedName name="KasEntry" localSheetId="28">[169]KAS!$C$12:$C$25,[169]KAS!$E$12:$F$25,[169]KAS!$G$12:$G$25</definedName>
    <definedName name="KasEntry" localSheetId="34">[169]KAS!$C$12:$C$25,[169]KAS!$E$12:$F$25,[169]KAS!$G$12:$G$25</definedName>
    <definedName name="KasEntry" localSheetId="37">[169]KAS!$C$12:$C$25,[169]KAS!$E$12:$F$25,[169]KAS!$G$12:$G$25</definedName>
    <definedName name="KasEntry" localSheetId="6">[174]KAS!$C$12:$C$25,[174]KAS!$E$12:$F$25,[174]KAS!$G$12:$G$25</definedName>
    <definedName name="KasEntry" localSheetId="55">[175]KAS!$C$12:$C$25,[175]KAS!$E$12:$F$25,[175]KAS!$G$12:$G$25</definedName>
    <definedName name="KasEntry">[175]KAS!$C$12:$C$25,[175]KAS!$E$12:$F$25,[175]KAS!$G$12:$G$25</definedName>
    <definedName name="KASTETAP" localSheetId="51">'[213]pelaksana (2)'!#REF!</definedName>
    <definedName name="KASTETAP" localSheetId="26">'[213]pelaksana (2)'!#REF!</definedName>
    <definedName name="KASTETAP" localSheetId="28">'[213]pelaksana (2)'!#REF!</definedName>
    <definedName name="KASTETAP" localSheetId="37">'[213]pelaksana (2)'!#REF!</definedName>
    <definedName name="KASTETAP" localSheetId="55">'[213]pelaksana (2)'!#REF!</definedName>
    <definedName name="KASTETAP">'[213]pelaksana (2)'!#REF!</definedName>
    <definedName name="kayumer" localSheetId="21">#REF!</definedName>
    <definedName name="kayumer" localSheetId="51">#REF!</definedName>
    <definedName name="kayumer" localSheetId="23">#REF!</definedName>
    <definedName name="kayumer" localSheetId="11">#REF!</definedName>
    <definedName name="kayumer" localSheetId="26">#REF!</definedName>
    <definedName name="kayumer" localSheetId="28">#REF!</definedName>
    <definedName name="kayumer" localSheetId="57">#REF!</definedName>
    <definedName name="kayumer" localSheetId="34">#REF!</definedName>
    <definedName name="kayumer" localSheetId="37">#REF!</definedName>
    <definedName name="kayumer" localSheetId="56">#REF!</definedName>
    <definedName name="kayumer" localSheetId="55">#REF!</definedName>
    <definedName name="kayumer" localSheetId="15">#REF!</definedName>
    <definedName name="kayumer" localSheetId="14">#REF!</definedName>
    <definedName name="kayumer" localSheetId="16">#REF!</definedName>
    <definedName name="kayumer">#REF!</definedName>
    <definedName name="kblnym" localSheetId="21">#REF!</definedName>
    <definedName name="kblnym" localSheetId="51">#REF!</definedName>
    <definedName name="kblnym" localSheetId="23">#REF!</definedName>
    <definedName name="kblnym" localSheetId="11">#REF!</definedName>
    <definedName name="kblnym" localSheetId="26">#REF!</definedName>
    <definedName name="kblnym" localSheetId="28">#REF!</definedName>
    <definedName name="kblnym" localSheetId="57">#REF!</definedName>
    <definedName name="kblnym" localSheetId="34">#REF!</definedName>
    <definedName name="kblnym" localSheetId="37">#REF!</definedName>
    <definedName name="kblnym" localSheetId="56">#REF!</definedName>
    <definedName name="kblnym" localSheetId="55">#REF!</definedName>
    <definedName name="kblnym" localSheetId="15">#REF!</definedName>
    <definedName name="kblnym" localSheetId="14">#REF!</definedName>
    <definedName name="kblnym" localSheetId="16">#REF!</definedName>
    <definedName name="kblnym">#REF!</definedName>
    <definedName name="kccermin3" localSheetId="21">#REF!</definedName>
    <definedName name="kccermin3" localSheetId="51">#REF!</definedName>
    <definedName name="kccermin3" localSheetId="23">#REF!</definedName>
    <definedName name="kccermin3" localSheetId="11">#REF!</definedName>
    <definedName name="kccermin3" localSheetId="26">#REF!</definedName>
    <definedName name="kccermin3" localSheetId="28">#REF!</definedName>
    <definedName name="kccermin3" localSheetId="57">#REF!</definedName>
    <definedName name="kccermin3" localSheetId="34">#REF!</definedName>
    <definedName name="kccermin3" localSheetId="37">#REF!</definedName>
    <definedName name="kccermin3" localSheetId="56">#REF!</definedName>
    <definedName name="kccermin3" localSheetId="55">#REF!</definedName>
    <definedName name="kccermin3" localSheetId="15">#REF!</definedName>
    <definedName name="kccermin3" localSheetId="14">#REF!</definedName>
    <definedName name="kccermin3" localSheetId="16">#REF!</definedName>
    <definedName name="kccermin3">#REF!</definedName>
    <definedName name="kcpolos3" localSheetId="21">#REF!</definedName>
    <definedName name="kcpolos3" localSheetId="51">#REF!</definedName>
    <definedName name="kcpolos3" localSheetId="23">#REF!</definedName>
    <definedName name="kcpolos3" localSheetId="11">#REF!</definedName>
    <definedName name="kcpolos3" localSheetId="26">#REF!</definedName>
    <definedName name="kcpolos3" localSheetId="28">#REF!</definedName>
    <definedName name="kcpolos3" localSheetId="57">#REF!</definedName>
    <definedName name="kcpolos3" localSheetId="34">#REF!</definedName>
    <definedName name="kcpolos3" localSheetId="37">#REF!</definedName>
    <definedName name="kcpolos3" localSheetId="56">#REF!</definedName>
    <definedName name="kcpolos3" localSheetId="55">#REF!</definedName>
    <definedName name="kcpolos3" localSheetId="15">#REF!</definedName>
    <definedName name="kcpolos3" localSheetId="14">#REF!</definedName>
    <definedName name="kcpolos3" localSheetId="16">#REF!</definedName>
    <definedName name="kcpolos3">#REF!</definedName>
    <definedName name="kcpolos5" localSheetId="21">#REF!</definedName>
    <definedName name="kcpolos5" localSheetId="51">#REF!</definedName>
    <definedName name="kcpolos5" localSheetId="23">#REF!</definedName>
    <definedName name="kcpolos5" localSheetId="11">#REF!</definedName>
    <definedName name="kcpolos5" localSheetId="26">#REF!</definedName>
    <definedName name="kcpolos5" localSheetId="28">#REF!</definedName>
    <definedName name="kcpolos5" localSheetId="57">#REF!</definedName>
    <definedName name="kcpolos5" localSheetId="34">#REF!</definedName>
    <definedName name="kcpolos5" localSheetId="37">#REF!</definedName>
    <definedName name="kcpolos5" localSheetId="56">#REF!</definedName>
    <definedName name="kcpolos5" localSheetId="55">#REF!</definedName>
    <definedName name="kcpolos5" localSheetId="15">#REF!</definedName>
    <definedName name="kcpolos5" localSheetId="14">#REF!</definedName>
    <definedName name="kcpolos5" localSheetId="16">#REF!</definedName>
    <definedName name="kcpolos5">#REF!</definedName>
    <definedName name="kd" localSheetId="51">'[80]WP LABA RUGI'!#REF!</definedName>
    <definedName name="kd" localSheetId="26">'[80]WP LABA RUGI'!#REF!</definedName>
    <definedName name="kd" localSheetId="28">'[80]WP LABA RUGI'!#REF!</definedName>
    <definedName name="kd" localSheetId="37">'[80]WP LABA RUGI'!#REF!</definedName>
    <definedName name="kd" localSheetId="55">'[80]WP LABA RUGI'!#REF!</definedName>
    <definedName name="kd">'[80]WP LABA RUGI'!#REF!</definedName>
    <definedName name="KD_Pjk">[134]DATASSP!$AA$17</definedName>
    <definedName name="KDB" localSheetId="51">#REF!</definedName>
    <definedName name="KDB" localSheetId="26">#REF!</definedName>
    <definedName name="KDB" localSheetId="28">#REF!</definedName>
    <definedName name="KDB" localSheetId="37">#REF!</definedName>
    <definedName name="KDB" localSheetId="55">#REF!</definedName>
    <definedName name="KDB">#REF!</definedName>
    <definedName name="kdz" localSheetId="21">#REF!</definedName>
    <definedName name="kdz" localSheetId="51">#REF!</definedName>
    <definedName name="kdz" localSheetId="9">#REF!</definedName>
    <definedName name="kdz" localSheetId="23">#REF!</definedName>
    <definedName name="kdz" localSheetId="11">#REF!</definedName>
    <definedName name="kdz" localSheetId="26">#REF!</definedName>
    <definedName name="kdz" localSheetId="3">#REF!</definedName>
    <definedName name="kdz" localSheetId="28">#REF!</definedName>
    <definedName name="kdz" localSheetId="57">#REF!</definedName>
    <definedName name="kdz" localSheetId="34">#REF!</definedName>
    <definedName name="kdz" localSheetId="37">#REF!</definedName>
    <definedName name="kdz" localSheetId="6">#REF!</definedName>
    <definedName name="kdz" localSheetId="56">#REF!</definedName>
    <definedName name="kdz" localSheetId="7">#REF!</definedName>
    <definedName name="kdz" localSheetId="55">#REF!</definedName>
    <definedName name="kdz" localSheetId="15">#REF!</definedName>
    <definedName name="kdz" localSheetId="14">#REF!</definedName>
    <definedName name="kdz" localSheetId="16">#REF!</definedName>
    <definedName name="kdz">#REF!</definedName>
    <definedName name="KENDR">[109]Kendaraan!$C$2:$M$19</definedName>
    <definedName name="KEPALA" localSheetId="21">#REF!</definedName>
    <definedName name="KEPALA" localSheetId="51">#REF!</definedName>
    <definedName name="KEPALA" localSheetId="9">#REF!</definedName>
    <definedName name="KEPALA" localSheetId="23">#REF!</definedName>
    <definedName name="KEPALA" localSheetId="11">#REF!</definedName>
    <definedName name="KEPALA" localSheetId="26">#REF!</definedName>
    <definedName name="KEPALA" localSheetId="3">#REF!</definedName>
    <definedName name="KEPALA" localSheetId="28">#REF!</definedName>
    <definedName name="KEPALA" localSheetId="57">#REF!</definedName>
    <definedName name="KEPALA" localSheetId="34">#REF!</definedName>
    <definedName name="KEPALA" localSheetId="37">#REF!</definedName>
    <definedName name="KEPALA" localSheetId="6">#REF!</definedName>
    <definedName name="KEPALA" localSheetId="56">#REF!</definedName>
    <definedName name="KEPALA" localSheetId="7">#REF!</definedName>
    <definedName name="KEPALA" localSheetId="55">#REF!</definedName>
    <definedName name="KEPALA" localSheetId="15">#REF!</definedName>
    <definedName name="KEPALA" localSheetId="14">#REF!</definedName>
    <definedName name="KEPALA" localSheetId="16">#REF!</definedName>
    <definedName name="KEPALA">#REF!</definedName>
    <definedName name="keptkbatu">'[93]HB '!$F$199</definedName>
    <definedName name="keptkbatu_1" localSheetId="21">[82]HB!#REF!</definedName>
    <definedName name="keptkbatu_1" localSheetId="51">[82]HB!#REF!</definedName>
    <definedName name="keptkbatu_1" localSheetId="23">[82]HB!#REF!</definedName>
    <definedName name="keptkbatu_1" localSheetId="11">[82]HB!#REF!</definedName>
    <definedName name="keptkbatu_1" localSheetId="26">[82]HB!#REF!</definedName>
    <definedName name="keptkbatu_1" localSheetId="28">[82]HB!#REF!</definedName>
    <definedName name="keptkbatu_1" localSheetId="57">[82]HB!#REF!</definedName>
    <definedName name="keptkbatu_1" localSheetId="34">[82]HB!#REF!</definedName>
    <definedName name="keptkbatu_1" localSheetId="37">[82]HB!#REF!</definedName>
    <definedName name="keptkbatu_1" localSheetId="56">[82]HB!#REF!</definedName>
    <definedName name="keptkbatu_1" localSheetId="55">[82]HB!#REF!</definedName>
    <definedName name="keptkbatu_1" localSheetId="15">[82]HB!#REF!</definedName>
    <definedName name="keptkbatu_1" localSheetId="14">[82]HB!#REF!</definedName>
    <definedName name="keptkbatu_1" localSheetId="16">[82]HB!#REF!</definedName>
    <definedName name="keptkbatu_1">[82]HB!#REF!</definedName>
    <definedName name="keptkbesi">'[93]HB '!$F$200</definedName>
    <definedName name="keptkbesi_1" localSheetId="21">[82]HB!#REF!</definedName>
    <definedName name="keptkbesi_1" localSheetId="51">[82]HB!#REF!</definedName>
    <definedName name="keptkbesi_1" localSheetId="23">[82]HB!#REF!</definedName>
    <definedName name="keptkbesi_1" localSheetId="11">[82]HB!#REF!</definedName>
    <definedName name="keptkbesi_1" localSheetId="26">[82]HB!#REF!</definedName>
    <definedName name="keptkbesi_1" localSheetId="28">[82]HB!#REF!</definedName>
    <definedName name="keptkbesi_1" localSheetId="57">[82]HB!#REF!</definedName>
    <definedName name="keptkbesi_1" localSheetId="34">[82]HB!#REF!</definedName>
    <definedName name="keptkbesi_1" localSheetId="37">[82]HB!#REF!</definedName>
    <definedName name="keptkbesi_1" localSheetId="56">[82]HB!#REF!</definedName>
    <definedName name="keptkbesi_1" localSheetId="55">[82]HB!#REF!</definedName>
    <definedName name="keptkbesi_1" localSheetId="15">[82]HB!#REF!</definedName>
    <definedName name="keptkbesi_1" localSheetId="14">[82]HB!#REF!</definedName>
    <definedName name="keptkbesi_1" localSheetId="16">[82]HB!#REF!</definedName>
    <definedName name="keptkbesi_1">[82]HB!#REF!</definedName>
    <definedName name="keptkkayu">'[60]HB '!$F$198</definedName>
    <definedName name="keptkkayu_1" localSheetId="21">[82]HB!#REF!</definedName>
    <definedName name="keptkkayu_1" localSheetId="51">[82]HB!#REF!</definedName>
    <definedName name="keptkkayu_1" localSheetId="23">[82]HB!#REF!</definedName>
    <definedName name="keptkkayu_1" localSheetId="11">[82]HB!#REF!</definedName>
    <definedName name="keptkkayu_1" localSheetId="26">[82]HB!#REF!</definedName>
    <definedName name="keptkkayu_1" localSheetId="28">[82]HB!#REF!</definedName>
    <definedName name="keptkkayu_1" localSheetId="57">[82]HB!#REF!</definedName>
    <definedName name="keptkkayu_1" localSheetId="34">[82]HB!#REF!</definedName>
    <definedName name="keptkkayu_1" localSheetId="37">[82]HB!#REF!</definedName>
    <definedName name="keptkkayu_1" localSheetId="56">[82]HB!#REF!</definedName>
    <definedName name="keptkkayu_1" localSheetId="55">[82]HB!#REF!</definedName>
    <definedName name="keptkkayu_1" localSheetId="15">[82]HB!#REF!</definedName>
    <definedName name="keptkkayu_1" localSheetId="14">[82]HB!#REF!</definedName>
    <definedName name="keptkkayu_1" localSheetId="16">[82]HB!#REF!</definedName>
    <definedName name="keptkkayu_1">[82]HB!#REF!</definedName>
    <definedName name="ker2020_1" localSheetId="21">[82]HB!#REF!</definedName>
    <definedName name="ker2020_1" localSheetId="51">[82]HB!#REF!</definedName>
    <definedName name="ker2020_1" localSheetId="23">[82]HB!#REF!</definedName>
    <definedName name="ker2020_1" localSheetId="11">[82]HB!#REF!</definedName>
    <definedName name="ker2020_1" localSheetId="26">[82]HB!#REF!</definedName>
    <definedName name="ker2020_1" localSheetId="28">[82]HB!#REF!</definedName>
    <definedName name="ker2020_1" localSheetId="57">[82]HB!#REF!</definedName>
    <definedName name="ker2020_1" localSheetId="34">[82]HB!#REF!</definedName>
    <definedName name="ker2020_1" localSheetId="37">[82]HB!#REF!</definedName>
    <definedName name="ker2020_1" localSheetId="56">[82]HB!#REF!</definedName>
    <definedName name="ker2020_1" localSheetId="55">[82]HB!#REF!</definedName>
    <definedName name="ker2020_1" localSheetId="15">[82]HB!#REF!</definedName>
    <definedName name="ker2020_1" localSheetId="14">[82]HB!#REF!</definedName>
    <definedName name="ker2020_1" localSheetId="16">[82]HB!#REF!</definedName>
    <definedName name="ker2020_1">[82]HB!#REF!</definedName>
    <definedName name="ker2025_1" localSheetId="21">[82]HB!#REF!</definedName>
    <definedName name="ker2025_1" localSheetId="51">[82]HB!#REF!</definedName>
    <definedName name="ker2025_1" localSheetId="23">[82]HB!#REF!</definedName>
    <definedName name="ker2025_1" localSheetId="11">[82]HB!#REF!</definedName>
    <definedName name="ker2025_1" localSheetId="26">[82]HB!#REF!</definedName>
    <definedName name="ker2025_1" localSheetId="28">[82]HB!#REF!</definedName>
    <definedName name="ker2025_1" localSheetId="57">[82]HB!#REF!</definedName>
    <definedName name="ker2025_1" localSheetId="34">[82]HB!#REF!</definedName>
    <definedName name="ker2025_1" localSheetId="37">[82]HB!#REF!</definedName>
    <definedName name="ker2025_1" localSheetId="56">[82]HB!#REF!</definedName>
    <definedName name="ker2025_1" localSheetId="55">[82]HB!#REF!</definedName>
    <definedName name="ker2025_1" localSheetId="15">[82]HB!#REF!</definedName>
    <definedName name="ker2025_1" localSheetId="14">[82]HB!#REF!</definedName>
    <definedName name="ker2025_1" localSheetId="16">[82]HB!#REF!</definedName>
    <definedName name="ker2025_1">[82]HB!#REF!</definedName>
    <definedName name="ker3030_1" localSheetId="21">[82]HB!#REF!</definedName>
    <definedName name="ker3030_1" localSheetId="51">[82]HB!#REF!</definedName>
    <definedName name="ker3030_1" localSheetId="23">[82]HB!#REF!</definedName>
    <definedName name="ker3030_1" localSheetId="11">[82]HB!#REF!</definedName>
    <definedName name="ker3030_1" localSheetId="26">[82]HB!#REF!</definedName>
    <definedName name="ker3030_1" localSheetId="28">[82]HB!#REF!</definedName>
    <definedName name="ker3030_1" localSheetId="57">[82]HB!#REF!</definedName>
    <definedName name="ker3030_1" localSheetId="34">[82]HB!#REF!</definedName>
    <definedName name="ker3030_1" localSheetId="37">[82]HB!#REF!</definedName>
    <definedName name="ker3030_1" localSheetId="56">[82]HB!#REF!</definedName>
    <definedName name="ker3030_1" localSheetId="55">[82]HB!#REF!</definedName>
    <definedName name="ker3030_1" localSheetId="15">[82]HB!#REF!</definedName>
    <definedName name="ker3030_1" localSheetId="14">[82]HB!#REF!</definedName>
    <definedName name="ker3030_1" localSheetId="16">[82]HB!#REF!</definedName>
    <definedName name="ker3030_1">[82]HB!#REF!</definedName>
    <definedName name="ker3030es" localSheetId="21">#REF!</definedName>
    <definedName name="ker3030es" localSheetId="51">#REF!</definedName>
    <definedName name="ker3030es" localSheetId="23">#REF!</definedName>
    <definedName name="ker3030es" localSheetId="11">#REF!</definedName>
    <definedName name="ker3030es" localSheetId="26">#REF!</definedName>
    <definedName name="ker3030es" localSheetId="28">#REF!</definedName>
    <definedName name="ker3030es" localSheetId="57">#REF!</definedName>
    <definedName name="ker3030es" localSheetId="34">#REF!</definedName>
    <definedName name="ker3030es" localSheetId="37">#REF!</definedName>
    <definedName name="ker3030es" localSheetId="56">#REF!</definedName>
    <definedName name="ker3030es" localSheetId="55">#REF!</definedName>
    <definedName name="ker3030es" localSheetId="15">#REF!</definedName>
    <definedName name="ker3030es" localSheetId="14">#REF!</definedName>
    <definedName name="ker3030es" localSheetId="16">#REF!</definedName>
    <definedName name="ker3030es">#REF!</definedName>
    <definedName name="ker40_1" localSheetId="21">[82]HB!#REF!</definedName>
    <definedName name="ker40_1" localSheetId="51">[82]HB!#REF!</definedName>
    <definedName name="ker40_1" localSheetId="23">[82]HB!#REF!</definedName>
    <definedName name="ker40_1" localSheetId="11">[82]HB!#REF!</definedName>
    <definedName name="ker40_1" localSheetId="26">[82]HB!#REF!</definedName>
    <definedName name="ker40_1" localSheetId="28">[82]HB!#REF!</definedName>
    <definedName name="ker40_1" localSheetId="57">[82]HB!#REF!</definedName>
    <definedName name="ker40_1" localSheetId="34">[82]HB!#REF!</definedName>
    <definedName name="ker40_1" localSheetId="37">[82]HB!#REF!</definedName>
    <definedName name="ker40_1" localSheetId="56">[82]HB!#REF!</definedName>
    <definedName name="ker40_1" localSheetId="55">[82]HB!#REF!</definedName>
    <definedName name="ker40_1" localSheetId="15">[82]HB!#REF!</definedName>
    <definedName name="ker40_1" localSheetId="14">[82]HB!#REF!</definedName>
    <definedName name="ker40_1" localSheetId="16">[82]HB!#REF!</definedName>
    <definedName name="ker40_1">[82]HB!#REF!</definedName>
    <definedName name="kertile" localSheetId="21">'[92]HB '!#REF!</definedName>
    <definedName name="kertile" localSheetId="51">'[92]HB '!#REF!</definedName>
    <definedName name="kertile" localSheetId="23">'[92]HB '!#REF!</definedName>
    <definedName name="kertile" localSheetId="11">'[92]HB '!#REF!</definedName>
    <definedName name="kertile" localSheetId="26">'[92]HB '!#REF!</definedName>
    <definedName name="kertile" localSheetId="28">'[92]HB '!#REF!</definedName>
    <definedName name="kertile" localSheetId="57">'[92]HB '!#REF!</definedName>
    <definedName name="kertile" localSheetId="34">'[92]HB '!#REF!</definedName>
    <definedName name="kertile" localSheetId="37">'[92]HB '!#REF!</definedName>
    <definedName name="kertile" localSheetId="56">'[92]HB '!#REF!</definedName>
    <definedName name="kertile" localSheetId="55">'[92]HB '!#REF!</definedName>
    <definedName name="kertile" localSheetId="15">'[92]HB '!#REF!</definedName>
    <definedName name="kertile" localSheetId="14">'[92]HB '!#REF!</definedName>
    <definedName name="kertile" localSheetId="16">'[92]HB '!#REF!</definedName>
    <definedName name="kertile">'[92]HB '!#REF!</definedName>
    <definedName name="kertile_1" localSheetId="21">[82]HB!#REF!</definedName>
    <definedName name="kertile_1" localSheetId="51">[82]HB!#REF!</definedName>
    <definedName name="kertile_1" localSheetId="23">[82]HB!#REF!</definedName>
    <definedName name="kertile_1" localSheetId="11">[82]HB!#REF!</definedName>
    <definedName name="kertile_1" localSheetId="26">[82]HB!#REF!</definedName>
    <definedName name="kertile_1" localSheetId="28">[82]HB!#REF!</definedName>
    <definedName name="kertile_1" localSheetId="57">[82]HB!#REF!</definedName>
    <definedName name="kertile_1" localSheetId="34">[82]HB!#REF!</definedName>
    <definedName name="kertile_1" localSheetId="37">[82]HB!#REF!</definedName>
    <definedName name="kertile_1" localSheetId="56">[82]HB!#REF!</definedName>
    <definedName name="kertile_1" localSheetId="55">[82]HB!#REF!</definedName>
    <definedName name="kertile_1" localSheetId="15">[82]HB!#REF!</definedName>
    <definedName name="kertile_1" localSheetId="14">[82]HB!#REF!</definedName>
    <definedName name="kertile_1" localSheetId="16">[82]HB!#REF!</definedName>
    <definedName name="kertile_1">[82]HB!#REF!</definedName>
    <definedName name="kexc" localSheetId="21">#REF!</definedName>
    <definedName name="kexc" localSheetId="51">#REF!</definedName>
    <definedName name="kexc" localSheetId="9">#REF!</definedName>
    <definedName name="kexc" localSheetId="23">#REF!</definedName>
    <definedName name="kexc" localSheetId="11">#REF!</definedName>
    <definedName name="kexc" localSheetId="26">#REF!</definedName>
    <definedName name="kexc" localSheetId="3">#REF!</definedName>
    <definedName name="kexc" localSheetId="28">#REF!</definedName>
    <definedName name="kexc" localSheetId="57">#REF!</definedName>
    <definedName name="kexc" localSheetId="34">#REF!</definedName>
    <definedName name="kexc" localSheetId="37">#REF!</definedName>
    <definedName name="kexc" localSheetId="6">#REF!</definedName>
    <definedName name="kexc" localSheetId="56">#REF!</definedName>
    <definedName name="kexc" localSheetId="7">#REF!</definedName>
    <definedName name="kexc" localSheetId="55">#REF!</definedName>
    <definedName name="kexc" localSheetId="15">#REF!</definedName>
    <definedName name="kexc" localSheetId="14">#REF!</definedName>
    <definedName name="kexc" localSheetId="16">#REF!</definedName>
    <definedName name="kexc">#REF!</definedName>
    <definedName name="KH" localSheetId="21">#REF!</definedName>
    <definedName name="KH" localSheetId="51">#REF!</definedName>
    <definedName name="KH" localSheetId="23">#REF!</definedName>
    <definedName name="KH" localSheetId="11">#REF!</definedName>
    <definedName name="KH" localSheetId="26">#REF!</definedName>
    <definedName name="KH" localSheetId="28">#REF!</definedName>
    <definedName name="KH" localSheetId="57">#REF!</definedName>
    <definedName name="KH" localSheetId="34">#REF!</definedName>
    <definedName name="KH" localSheetId="37">#REF!</definedName>
    <definedName name="KH" localSheetId="56">#REF!</definedName>
    <definedName name="KH" localSheetId="55">#REF!</definedName>
    <definedName name="KH" localSheetId="15">#REF!</definedName>
    <definedName name="KH" localSheetId="14">#REF!</definedName>
    <definedName name="KH" localSheetId="16">#REF!</definedName>
    <definedName name="KH">#REF!</definedName>
    <definedName name="KIAT1" localSheetId="21">#REF!</definedName>
    <definedName name="KIAT1" localSheetId="51">#REF!</definedName>
    <definedName name="KIAT1" localSheetId="23">#REF!</definedName>
    <definedName name="KIAT1" localSheetId="11">#REF!</definedName>
    <definedName name="KIAT1" localSheetId="26">#REF!</definedName>
    <definedName name="KIAT1" localSheetId="3">#REF!</definedName>
    <definedName name="KIAT1" localSheetId="28">#REF!</definedName>
    <definedName name="KIAT1" localSheetId="57">#REF!</definedName>
    <definedName name="KIAT1" localSheetId="34">#REF!</definedName>
    <definedName name="KIAT1" localSheetId="37">#REF!</definedName>
    <definedName name="KIAT1" localSheetId="6">#REF!</definedName>
    <definedName name="KIAT1" localSheetId="56">#REF!</definedName>
    <definedName name="KIAT1" localSheetId="7">#REF!</definedName>
    <definedName name="KIAT1" localSheetId="55">#REF!</definedName>
    <definedName name="KIAT1" localSheetId="15">#REF!</definedName>
    <definedName name="KIAT1" localSheetId="14">#REF!</definedName>
    <definedName name="KIAT1" localSheetId="16">#REF!</definedName>
    <definedName name="KIAT1">#REF!</definedName>
    <definedName name="KIAT2" localSheetId="21">#REF!</definedName>
    <definedName name="KIAT2" localSheetId="13">#REF!</definedName>
    <definedName name="KIAT2" localSheetId="51">#REF!</definedName>
    <definedName name="KIAT2" localSheetId="23">#REF!</definedName>
    <definedName name="KIAT2" localSheetId="11">#REF!</definedName>
    <definedName name="KIAT2" localSheetId="26">#REF!</definedName>
    <definedName name="KIAT2" localSheetId="3">#REF!</definedName>
    <definedName name="KIAT2" localSheetId="28">#REF!</definedName>
    <definedName name="KIAT2" localSheetId="50">#REF!</definedName>
    <definedName name="KIAT2" localSheetId="57">#REF!</definedName>
    <definedName name="KIAT2" localSheetId="34">#REF!</definedName>
    <definedName name="KIAT2" localSheetId="37">#REF!</definedName>
    <definedName name="KIAT2" localSheetId="6">#REF!</definedName>
    <definedName name="KIAT2" localSheetId="56">#REF!</definedName>
    <definedName name="KIAT2" localSheetId="7">#REF!</definedName>
    <definedName name="KIAT2" localSheetId="55">#REF!</definedName>
    <definedName name="KIAT2" localSheetId="15">#REF!</definedName>
    <definedName name="KIAT2" localSheetId="14">#REF!</definedName>
    <definedName name="KIAT2" localSheetId="16">#REF!</definedName>
    <definedName name="KIAT2" localSheetId="42">#REF!</definedName>
    <definedName name="KIAT2">#REF!</definedName>
    <definedName name="KIAT3" localSheetId="21">#REF!</definedName>
    <definedName name="KIAT3" localSheetId="13">#REF!</definedName>
    <definedName name="KIAT3" localSheetId="51">#REF!</definedName>
    <definedName name="KIAT3" localSheetId="23">#REF!</definedName>
    <definedName name="KIAT3" localSheetId="11">#REF!</definedName>
    <definedName name="KIAT3" localSheetId="26">#REF!</definedName>
    <definedName name="KIAT3" localSheetId="3">#REF!</definedName>
    <definedName name="KIAT3" localSheetId="28">#REF!</definedName>
    <definedName name="KIAT3" localSheetId="50">#REF!</definedName>
    <definedName name="KIAT3" localSheetId="57">#REF!</definedName>
    <definedName name="KIAT3" localSheetId="34">#REF!</definedName>
    <definedName name="KIAT3" localSheetId="37">#REF!</definedName>
    <definedName name="KIAT3" localSheetId="6">#REF!</definedName>
    <definedName name="KIAT3" localSheetId="56">#REF!</definedName>
    <definedName name="KIAT3" localSheetId="7">#REF!</definedName>
    <definedName name="KIAT3" localSheetId="55">#REF!</definedName>
    <definedName name="KIAT3" localSheetId="15">#REF!</definedName>
    <definedName name="KIAT3" localSheetId="14">#REF!</definedName>
    <definedName name="KIAT3" localSheetId="16">#REF!</definedName>
    <definedName name="KIAT3" localSheetId="42">#REF!</definedName>
    <definedName name="KIAT3">#REF!</definedName>
    <definedName name="KIAT4" localSheetId="21">#REF!</definedName>
    <definedName name="KIAT4" localSheetId="13">#REF!</definedName>
    <definedName name="KIAT4" localSheetId="51">#REF!</definedName>
    <definedName name="KIAT4" localSheetId="23">#REF!</definedName>
    <definedName name="KIAT4" localSheetId="11">#REF!</definedName>
    <definedName name="KIAT4" localSheetId="26">#REF!</definedName>
    <definedName name="KIAT4" localSheetId="3">#REF!</definedName>
    <definedName name="KIAT4" localSheetId="28">#REF!</definedName>
    <definedName name="KIAT4" localSheetId="50">#REF!</definedName>
    <definedName name="KIAT4" localSheetId="57">#REF!</definedName>
    <definedName name="KIAT4" localSheetId="34">#REF!</definedName>
    <definedName name="KIAT4" localSheetId="37">#REF!</definedName>
    <definedName name="KIAT4" localSheetId="6">#REF!</definedName>
    <definedName name="KIAT4" localSheetId="56">#REF!</definedName>
    <definedName name="KIAT4" localSheetId="7">#REF!</definedName>
    <definedName name="KIAT4" localSheetId="55">#REF!</definedName>
    <definedName name="KIAT4" localSheetId="15">#REF!</definedName>
    <definedName name="KIAT4" localSheetId="14">#REF!</definedName>
    <definedName name="KIAT4" localSheetId="16">#REF!</definedName>
    <definedName name="KIAT4" localSheetId="42">#REF!</definedName>
    <definedName name="KIAT4">#REF!</definedName>
    <definedName name="kirim" localSheetId="51">#REF!</definedName>
    <definedName name="kirim" localSheetId="26">#REF!</definedName>
    <definedName name="kirim" localSheetId="28">#REF!</definedName>
    <definedName name="kirim" localSheetId="37">#REF!</definedName>
    <definedName name="kirim" localSheetId="55">#REF!</definedName>
    <definedName name="kirim">#REF!</definedName>
    <definedName name="KISS" localSheetId="51">#REF!</definedName>
    <definedName name="KISS" localSheetId="26">#REF!</definedName>
    <definedName name="KISS" localSheetId="28">#REF!</definedName>
    <definedName name="KISS" localSheetId="37">#REF!</definedName>
    <definedName name="KISS" localSheetId="55">#REF!</definedName>
    <definedName name="KISS">#REF!</definedName>
    <definedName name="KK" localSheetId="51">#REF!</definedName>
    <definedName name="KK" localSheetId="26">#REF!</definedName>
    <definedName name="KK" localSheetId="28">#REF!</definedName>
    <definedName name="KK" localSheetId="37">#REF!</definedName>
    <definedName name="KK" localSheetId="55">#REF!</definedName>
    <definedName name="KK">#REF!</definedName>
    <definedName name="KKK" localSheetId="21">#REF!</definedName>
    <definedName name="KKK" localSheetId="13">#REF!</definedName>
    <definedName name="KKK" localSheetId="51">#REF!</definedName>
    <definedName name="KKK" localSheetId="23">#REF!</definedName>
    <definedName name="KKK" localSheetId="11">#REF!</definedName>
    <definedName name="KKK" localSheetId="26">#REF!</definedName>
    <definedName name="KKK" localSheetId="3">#REF!</definedName>
    <definedName name="KKK" localSheetId="28">#REF!</definedName>
    <definedName name="KKK" localSheetId="50">#REF!</definedName>
    <definedName name="KKK" localSheetId="57">#REF!</definedName>
    <definedName name="KKK" localSheetId="34">#REF!</definedName>
    <definedName name="KKK" localSheetId="37">#REF!</definedName>
    <definedName name="KKK" localSheetId="6">#REF!</definedName>
    <definedName name="KKK" localSheetId="56">#REF!</definedName>
    <definedName name="KKK" localSheetId="7">#REF!</definedName>
    <definedName name="KKK" localSheetId="55">#REF!</definedName>
    <definedName name="KKK" localSheetId="15">#REF!</definedName>
    <definedName name="KKK" localSheetId="14">#REF!</definedName>
    <definedName name="KKK" localSheetId="16">#REF!</definedName>
    <definedName name="KKK" localSheetId="42">#REF!</definedName>
    <definedName name="KKK">#REF!</definedName>
    <definedName name="kkkkkk" localSheetId="21" hidden="1">#REF!</definedName>
    <definedName name="kkkkkk" localSheetId="13" hidden="1">#REF!</definedName>
    <definedName name="kkkkkk" localSheetId="51" hidden="1">#REF!</definedName>
    <definedName name="kkkkkk" localSheetId="9" hidden="1">#REF!</definedName>
    <definedName name="kkkkkk" localSheetId="23" hidden="1">#REF!</definedName>
    <definedName name="kkkkkk" localSheetId="11" hidden="1">#REF!</definedName>
    <definedName name="kkkkkk" localSheetId="10" hidden="1">#REF!</definedName>
    <definedName name="kkkkkk" localSheetId="1" hidden="1">#REF!</definedName>
    <definedName name="kkkkkk" localSheetId="26" hidden="1">#REF!</definedName>
    <definedName name="kkkkkk" localSheetId="0" hidden="1">#REF!</definedName>
    <definedName name="kkkkkk" localSheetId="3" hidden="1">#REF!</definedName>
    <definedName name="kkkkkk" localSheetId="28" hidden="1">#REF!</definedName>
    <definedName name="kkkkkk" localSheetId="50" hidden="1">#REF!</definedName>
    <definedName name="kkkkkk" localSheetId="57" hidden="1">#REF!</definedName>
    <definedName name="kkkkkk" localSheetId="34" hidden="1">#REF!</definedName>
    <definedName name="kkkkkk" localSheetId="37" hidden="1">#REF!</definedName>
    <definedName name="kkkkkk" localSheetId="6" hidden="1">#REF!</definedName>
    <definedName name="kkkkkk" localSheetId="56" hidden="1">#REF!</definedName>
    <definedName name="kkkkkk" localSheetId="7" hidden="1">#REF!</definedName>
    <definedName name="kkkkkk" localSheetId="55" hidden="1">#REF!</definedName>
    <definedName name="kkkkkk" localSheetId="15" hidden="1">#REF!</definedName>
    <definedName name="kkkkkk" localSheetId="14" hidden="1">#REF!</definedName>
    <definedName name="kkkkkk" localSheetId="16" hidden="1">#REF!</definedName>
    <definedName name="kkkkkk" localSheetId="42" hidden="1">#REF!</definedName>
    <definedName name="kkkkkk" hidden="1">#REF!</definedName>
    <definedName name="kkkkkkk" localSheetId="21">#REF!</definedName>
    <definedName name="kkkkkkk" localSheetId="13">#REF!</definedName>
    <definedName name="kkkkkkk" localSheetId="51">#REF!</definedName>
    <definedName name="kkkkkkk" localSheetId="9">#REF!</definedName>
    <definedName name="kkkkkkk" localSheetId="23">#REF!</definedName>
    <definedName name="kkkkkkk" localSheetId="11">#REF!</definedName>
    <definedName name="kkkkkkk" localSheetId="10">#REF!</definedName>
    <definedName name="kkkkkkk" localSheetId="1">#REF!</definedName>
    <definedName name="kkkkkkk" localSheetId="26">#REF!</definedName>
    <definedName name="kkkkkkk" localSheetId="0">#REF!</definedName>
    <definedName name="kkkkkkk" localSheetId="3">#REF!</definedName>
    <definedName name="kkkkkkk" localSheetId="28">#REF!</definedName>
    <definedName name="kkkkkkk" localSheetId="50">#REF!</definedName>
    <definedName name="kkkkkkk" localSheetId="57">#REF!</definedName>
    <definedName name="kkkkkkk" localSheetId="34">#REF!</definedName>
    <definedName name="kkkkkkk" localSheetId="37">#REF!</definedName>
    <definedName name="kkkkkkk" localSheetId="6">#REF!</definedName>
    <definedName name="kkkkkkk" localSheetId="56">#REF!</definedName>
    <definedName name="kkkkkkk" localSheetId="7">#REF!</definedName>
    <definedName name="kkkkkkk" localSheetId="55">#REF!</definedName>
    <definedName name="kkkkkkk" localSheetId="15">#REF!</definedName>
    <definedName name="kkkkkkk" localSheetId="14">#REF!</definedName>
    <definedName name="kkkkkkk" localSheetId="16">#REF!</definedName>
    <definedName name="kkkkkkk" localSheetId="42">#REF!</definedName>
    <definedName name="kkkkkkk">#REF!</definedName>
    <definedName name="kloset">'[60]HB '!$F$156</definedName>
    <definedName name="kloset_1" localSheetId="21">[82]HB!#REF!</definedName>
    <definedName name="kloset_1" localSheetId="51">[82]HB!#REF!</definedName>
    <definedName name="kloset_1" localSheetId="23">[82]HB!#REF!</definedName>
    <definedName name="kloset_1" localSheetId="11">[82]HB!#REF!</definedName>
    <definedName name="kloset_1" localSheetId="26">[82]HB!#REF!</definedName>
    <definedName name="kloset_1" localSheetId="28">[82]HB!#REF!</definedName>
    <definedName name="kloset_1" localSheetId="57">[82]HB!#REF!</definedName>
    <definedName name="kloset_1" localSheetId="34">[82]HB!#REF!</definedName>
    <definedName name="kloset_1" localSheetId="37">[82]HB!#REF!</definedName>
    <definedName name="kloset_1" localSheetId="56">[82]HB!#REF!</definedName>
    <definedName name="kloset_1" localSheetId="55">[82]HB!#REF!</definedName>
    <definedName name="kloset_1" localSheetId="15">[82]HB!#REF!</definedName>
    <definedName name="kloset_1" localSheetId="14">[82]HB!#REF!</definedName>
    <definedName name="kloset_1" localSheetId="16">[82]HB!#REF!</definedName>
    <definedName name="kloset_1">[82]HB!#REF!</definedName>
    <definedName name="klosjong" localSheetId="21">#REF!</definedName>
    <definedName name="klosjong" localSheetId="51">#REF!</definedName>
    <definedName name="klosjong" localSheetId="23">#REF!</definedName>
    <definedName name="klosjong" localSheetId="11">#REF!</definedName>
    <definedName name="klosjong" localSheetId="26">#REF!</definedName>
    <definedName name="klosjong" localSheetId="28">#REF!</definedName>
    <definedName name="klosjong" localSheetId="57">#REF!</definedName>
    <definedName name="klosjong" localSheetId="34">#REF!</definedName>
    <definedName name="klosjong" localSheetId="37">#REF!</definedName>
    <definedName name="klosjong" localSheetId="56">#REF!</definedName>
    <definedName name="klosjong" localSheetId="55">#REF!</definedName>
    <definedName name="klosjong" localSheetId="15">#REF!</definedName>
    <definedName name="klosjong" localSheetId="14">#REF!</definedName>
    <definedName name="klosjong" localSheetId="16">#REF!</definedName>
    <definedName name="klosjong">#REF!</definedName>
    <definedName name="KM">[214]kalender!$C$4:$F$368</definedName>
    <definedName name="kmg" localSheetId="21">#REF!</definedName>
    <definedName name="kmg" localSheetId="51">#REF!</definedName>
    <definedName name="kmg" localSheetId="23">#REF!</definedName>
    <definedName name="kmg" localSheetId="11">#REF!</definedName>
    <definedName name="kmg" localSheetId="26">#REF!</definedName>
    <definedName name="kmg" localSheetId="3">#REF!</definedName>
    <definedName name="kmg" localSheetId="28">#REF!</definedName>
    <definedName name="kmg" localSheetId="57">#REF!</definedName>
    <definedName name="kmg" localSheetId="34">#REF!</definedName>
    <definedName name="kmg" localSheetId="37">#REF!</definedName>
    <definedName name="kmg" localSheetId="6">#REF!</definedName>
    <definedName name="kmg" localSheetId="56">#REF!</definedName>
    <definedName name="kmg" localSheetId="7">#REF!</definedName>
    <definedName name="kmg" localSheetId="55">#REF!</definedName>
    <definedName name="kmg" localSheetId="15">#REF!</definedName>
    <definedName name="kmg" localSheetId="14">#REF!</definedName>
    <definedName name="kmg" localSheetId="16">#REF!</definedName>
    <definedName name="kmg">#REF!</definedName>
    <definedName name="kmtsbtg1s" localSheetId="51">#REF!</definedName>
    <definedName name="kmtsbtg1s" localSheetId="26">#REF!</definedName>
    <definedName name="kmtsbtg1s" localSheetId="28">#REF!</definedName>
    <definedName name="kmtsbtg1s" localSheetId="37">#REF!</definedName>
    <definedName name="kmtsbtg1s" localSheetId="55">#REF!</definedName>
    <definedName name="kmtsbtg1s">#REF!</definedName>
    <definedName name="knee" localSheetId="21">#REF!</definedName>
    <definedName name="knee" localSheetId="51">#REF!</definedName>
    <definedName name="knee" localSheetId="23">#REF!</definedName>
    <definedName name="knee" localSheetId="11">#REF!</definedName>
    <definedName name="knee" localSheetId="26">#REF!</definedName>
    <definedName name="knee" localSheetId="28">#REF!</definedName>
    <definedName name="knee" localSheetId="57">#REF!</definedName>
    <definedName name="knee" localSheetId="34">#REF!</definedName>
    <definedName name="knee" localSheetId="37">#REF!</definedName>
    <definedName name="knee" localSheetId="56">#REF!</definedName>
    <definedName name="knee" localSheetId="55">#REF!</definedName>
    <definedName name="knee" localSheetId="15">#REF!</definedName>
    <definedName name="knee" localSheetId="14">#REF!</definedName>
    <definedName name="knee" localSheetId="16">#REF!</definedName>
    <definedName name="knee">#REF!</definedName>
    <definedName name="knee_1" localSheetId="21">[82]HB!#REF!</definedName>
    <definedName name="knee_1" localSheetId="51">[82]HB!#REF!</definedName>
    <definedName name="knee_1" localSheetId="23">[82]HB!#REF!</definedName>
    <definedName name="knee_1" localSheetId="11">[82]HB!#REF!</definedName>
    <definedName name="knee_1" localSheetId="26">[82]HB!#REF!</definedName>
    <definedName name="knee_1" localSheetId="28">[82]HB!#REF!</definedName>
    <definedName name="knee_1" localSheetId="57">[82]HB!#REF!</definedName>
    <definedName name="knee_1" localSheetId="34">[82]HB!#REF!</definedName>
    <definedName name="knee_1" localSheetId="37">[82]HB!#REF!</definedName>
    <definedName name="knee_1" localSheetId="56">[82]HB!#REF!</definedName>
    <definedName name="knee_1" localSheetId="55">[82]HB!#REF!</definedName>
    <definedName name="knee_1" localSheetId="15">[82]HB!#REF!</definedName>
    <definedName name="knee_1" localSheetId="14">[82]HB!#REF!</definedName>
    <definedName name="knee_1" localSheetId="16">[82]HB!#REF!</definedName>
    <definedName name="knee_1">[82]HB!#REF!</definedName>
    <definedName name="KNPI" localSheetId="21">[215]ACC!$B$8:$E$86</definedName>
    <definedName name="KNPI" localSheetId="9">[216]ACC!$B$8:$E$86</definedName>
    <definedName name="KNPI" localSheetId="23">[215]ACC!$B$8:$E$86</definedName>
    <definedName name="KNPI" localSheetId="10">[217]ACC!$B$8:$E$86</definedName>
    <definedName name="KNPI" localSheetId="1">[217]ACC!$B$8:$E$86</definedName>
    <definedName name="KNPI" localSheetId="26">[215]ACC!$B$8:$E$86</definedName>
    <definedName name="KNPI" localSheetId="0">[218]ACC!$B$8:$E$86</definedName>
    <definedName name="KNPI" localSheetId="3">[219]ACC!$B$8:$E$86</definedName>
    <definedName name="KNPI" localSheetId="28">[215]ACC!$B$8:$E$86</definedName>
    <definedName name="KNPI" localSheetId="34">[215]ACC!$B$8:$E$86</definedName>
    <definedName name="KNPI" localSheetId="37">[215]ACC!$B$8:$E$86</definedName>
    <definedName name="KNPI" localSheetId="6">[220]ACC!$B$8:$E$86</definedName>
    <definedName name="KNPI" localSheetId="56">[219]ACC!$B$8:$E$86</definedName>
    <definedName name="KNPI" localSheetId="7">[219]ACC!$B$8:$E$86</definedName>
    <definedName name="KNPI" localSheetId="55">[221]ACC!$B$8:$E$86</definedName>
    <definedName name="KNPI">[221]ACC!$B$8:$E$86</definedName>
    <definedName name="KNPI1" localSheetId="21">[215]ACC!$B$8:$E$86</definedName>
    <definedName name="KNPI1" localSheetId="9">[216]ACC!$B$8:$E$86</definedName>
    <definedName name="KNPI1" localSheetId="23">[215]ACC!$B$8:$E$86</definedName>
    <definedName name="KNPI1" localSheetId="10">[217]ACC!$B$8:$E$86</definedName>
    <definedName name="KNPI1" localSheetId="2">[222]ACC!$B$8:$E$86</definedName>
    <definedName name="KNPI1" localSheetId="1">[217]ACC!$B$8:$E$86</definedName>
    <definedName name="KNPI1" localSheetId="26">[215]ACC!$B$8:$E$86</definedName>
    <definedName name="KNPI1" localSheetId="0">[218]ACC!$B$8:$E$86</definedName>
    <definedName name="KNPI1" localSheetId="3">[219]ACC!$B$8:$E$86</definedName>
    <definedName name="KNPI1" localSheetId="28">[215]ACC!$B$8:$E$86</definedName>
    <definedName name="KNPI1" localSheetId="34">[215]ACC!$B$8:$E$86</definedName>
    <definedName name="KNPI1" localSheetId="37">[215]ACC!$B$8:$E$86</definedName>
    <definedName name="KNPI1" localSheetId="6">[220]ACC!$B$8:$E$86</definedName>
    <definedName name="KNPI1" localSheetId="56">[219]ACC!$B$8:$E$86</definedName>
    <definedName name="KNPI1" localSheetId="7">[219]ACC!$B$8:$E$86</definedName>
    <definedName name="KNPI1" localSheetId="55">[221]ACC!$B$8:$E$86</definedName>
    <definedName name="KNPI1">[221]ACC!$B$8:$E$86</definedName>
    <definedName name="ko" localSheetId="21">[223]HB!#REF!</definedName>
    <definedName name="ko" localSheetId="51">[223]HB!#REF!</definedName>
    <definedName name="ko" localSheetId="23">[223]HB!#REF!</definedName>
    <definedName name="ko" localSheetId="11">[223]HB!#REF!</definedName>
    <definedName name="ko" localSheetId="26">[223]HB!#REF!</definedName>
    <definedName name="ko" localSheetId="28">[223]HB!#REF!</definedName>
    <definedName name="ko" localSheetId="57">[223]HB!#REF!</definedName>
    <definedName name="ko" localSheetId="34">[223]HB!#REF!</definedName>
    <definedName name="ko" localSheetId="37">[223]HB!#REF!</definedName>
    <definedName name="ko" localSheetId="56">[223]HB!#REF!</definedName>
    <definedName name="ko" localSheetId="55">[223]HB!#REF!</definedName>
    <definedName name="ko" localSheetId="15">[223]HB!#REF!</definedName>
    <definedName name="ko" localSheetId="14">[223]HB!#REF!</definedName>
    <definedName name="ko" localSheetId="16">[223]HB!#REF!</definedName>
    <definedName name="ko">[223]HB!#REF!</definedName>
    <definedName name="kode" localSheetId="21">#REF!</definedName>
    <definedName name="kode" localSheetId="51">#REF!</definedName>
    <definedName name="kode" localSheetId="23">#REF!</definedName>
    <definedName name="kode" localSheetId="11">#REF!</definedName>
    <definedName name="kode" localSheetId="26">#REF!</definedName>
    <definedName name="kode" localSheetId="28">#REF!</definedName>
    <definedName name="kode" localSheetId="57">#REF!</definedName>
    <definedName name="kode" localSheetId="34">#REF!</definedName>
    <definedName name="kode" localSheetId="37">#REF!</definedName>
    <definedName name="kode" localSheetId="56">#REF!</definedName>
    <definedName name="kode" localSheetId="55">#REF!</definedName>
    <definedName name="kode" localSheetId="15">#REF!</definedName>
    <definedName name="kode" localSheetId="14">#REF!</definedName>
    <definedName name="kode" localSheetId="16">#REF!</definedName>
    <definedName name="kode">#REF!</definedName>
    <definedName name="Kode_k" localSheetId="51">#REF!</definedName>
    <definedName name="Kode_k" localSheetId="26">#REF!</definedName>
    <definedName name="Kode_k" localSheetId="28">#REF!</definedName>
    <definedName name="Kode_k" localSheetId="37">#REF!</definedName>
    <definedName name="Kode_k" localSheetId="55">#REF!</definedName>
    <definedName name="Kode_k">#REF!</definedName>
    <definedName name="koef" localSheetId="21">#REF!</definedName>
    <definedName name="koef" localSheetId="51">#REF!</definedName>
    <definedName name="koef" localSheetId="23">#REF!</definedName>
    <definedName name="koef" localSheetId="11">#REF!</definedName>
    <definedName name="koef" localSheetId="26">#REF!</definedName>
    <definedName name="koef" localSheetId="28">#REF!</definedName>
    <definedName name="koef" localSheetId="57">#REF!</definedName>
    <definedName name="koef" localSheetId="34">#REF!</definedName>
    <definedName name="koef" localSheetId="37">#REF!</definedName>
    <definedName name="koef" localSheetId="56">#REF!</definedName>
    <definedName name="koef" localSheetId="55">#REF!</definedName>
    <definedName name="koef" localSheetId="15">#REF!</definedName>
    <definedName name="koef" localSheetId="14">#REF!</definedName>
    <definedName name="koef" localSheetId="16">#REF!</definedName>
    <definedName name="koef">#REF!</definedName>
    <definedName name="KOL">[224]Bahan!$K$7</definedName>
    <definedName name="kolter" localSheetId="21">#REF!</definedName>
    <definedName name="kolter" localSheetId="51">#REF!</definedName>
    <definedName name="kolter" localSheetId="23">#REF!</definedName>
    <definedName name="kolter" localSheetId="11">#REF!</definedName>
    <definedName name="kolter" localSheetId="26">#REF!</definedName>
    <definedName name="kolter" localSheetId="28">#REF!</definedName>
    <definedName name="kolter" localSheetId="57">#REF!</definedName>
    <definedName name="kolter" localSheetId="34">#REF!</definedName>
    <definedName name="kolter" localSheetId="37">#REF!</definedName>
    <definedName name="kolter" localSheetId="56">#REF!</definedName>
    <definedName name="kolter" localSheetId="55">#REF!</definedName>
    <definedName name="kolter" localSheetId="15">#REF!</definedName>
    <definedName name="kolter" localSheetId="14">#REF!</definedName>
    <definedName name="kolter" localSheetId="16">#REF!</definedName>
    <definedName name="kolter">#REF!</definedName>
    <definedName name="KOM">[224]HB!$H$5</definedName>
    <definedName name="kome">'[225]RAB ME'!$L$13</definedName>
    <definedName name="konstbaja" localSheetId="21">#REF!</definedName>
    <definedName name="konstbaja" localSheetId="51">#REF!</definedName>
    <definedName name="konstbaja" localSheetId="23">#REF!</definedName>
    <definedName name="konstbaja" localSheetId="11">#REF!</definedName>
    <definedName name="konstbaja" localSheetId="26">#REF!</definedName>
    <definedName name="konstbaja" localSheetId="28">#REF!</definedName>
    <definedName name="konstbaja" localSheetId="57">#REF!</definedName>
    <definedName name="konstbaja" localSheetId="34">#REF!</definedName>
    <definedName name="konstbaja" localSheetId="37">#REF!</definedName>
    <definedName name="konstbaja" localSheetId="56">#REF!</definedName>
    <definedName name="konstbaja" localSheetId="55">#REF!</definedName>
    <definedName name="konstbaja" localSheetId="15">#REF!</definedName>
    <definedName name="konstbaja" localSheetId="14">#REF!</definedName>
    <definedName name="konstbaja" localSheetId="16">#REF!</definedName>
    <definedName name="konstbaja">#REF!</definedName>
    <definedName name="Kontraktor" localSheetId="51">#REF!</definedName>
    <definedName name="Kontraktor" localSheetId="26">#REF!</definedName>
    <definedName name="Kontraktor" localSheetId="28">#REF!</definedName>
    <definedName name="Kontraktor" localSheetId="37">#REF!</definedName>
    <definedName name="Kontraktor" localSheetId="55">#REF!</definedName>
    <definedName name="Kontraktor">#REF!</definedName>
    <definedName name="KOP" localSheetId="21">#REF!</definedName>
    <definedName name="KOP" localSheetId="51">#REF!</definedName>
    <definedName name="KOP" localSheetId="23">#REF!</definedName>
    <definedName name="KOP" localSheetId="11">#REF!</definedName>
    <definedName name="KOP" localSheetId="26">#REF!</definedName>
    <definedName name="KOP" localSheetId="28">#REF!</definedName>
    <definedName name="KOP" localSheetId="57">#REF!</definedName>
    <definedName name="KOP" localSheetId="34">#REF!</definedName>
    <definedName name="KOP" localSheetId="37">#REF!</definedName>
    <definedName name="KOP" localSheetId="56">#REF!</definedName>
    <definedName name="KOP" localSheetId="55">#REF!</definedName>
    <definedName name="KOP" localSheetId="15">#REF!</definedName>
    <definedName name="KOP" localSheetId="14">#REF!</definedName>
    <definedName name="KOP" localSheetId="16">#REF!</definedName>
    <definedName name="KOP">#REF!</definedName>
    <definedName name="KOPERASI_NUSANTARA_SEBELAS" localSheetId="51">'[226]KELUAR 1999'!#REF!</definedName>
    <definedName name="KOPERASI_NUSANTARA_SEBELAS" localSheetId="26">'[226]KELUAR 1999'!#REF!</definedName>
    <definedName name="KOPERASI_NUSANTARA_SEBELAS" localSheetId="28">'[226]KELUAR 1999'!#REF!</definedName>
    <definedName name="KOPERASI_NUSANTARA_SEBELAS" localSheetId="37">'[226]KELUAR 1999'!#REF!</definedName>
    <definedName name="KOPERASI_NUSANTARA_SEBELAS" localSheetId="55">'[226]KELUAR 1999'!#REF!</definedName>
    <definedName name="KOPERASI_NUSANTARA_SEBELAS">'[226]KELUAR 1999'!#REF!</definedName>
    <definedName name="KP" localSheetId="21">[227]Tabel!$B$4:$D$84</definedName>
    <definedName name="KP" localSheetId="13">#REF!</definedName>
    <definedName name="KP" localSheetId="51">#REF!</definedName>
    <definedName name="KP" localSheetId="9">[228]Tabel!$B$4:$D$84</definedName>
    <definedName name="KP" localSheetId="23">[227]Tabel!$B$4:$D$84</definedName>
    <definedName name="KP" localSheetId="11">#REF!</definedName>
    <definedName name="KP" localSheetId="10">#REF!</definedName>
    <definedName name="KP" localSheetId="1">#REF!</definedName>
    <definedName name="KP" localSheetId="26">[227]Tabel!$B$4:$D$84</definedName>
    <definedName name="KP" localSheetId="0">#REF!</definedName>
    <definedName name="KP" localSheetId="3">[227]Tabel!$B$4:$D$84</definedName>
    <definedName name="KP" localSheetId="28">[227]Tabel!$B$4:$D$84</definedName>
    <definedName name="KP" localSheetId="50">#REF!</definedName>
    <definedName name="KP" localSheetId="57">#REF!</definedName>
    <definedName name="KP" localSheetId="34">[227]Tabel!$B$4:$D$84</definedName>
    <definedName name="KP" localSheetId="37">[227]Tabel!$B$4:$D$84</definedName>
    <definedName name="KP" localSheetId="5">#REF!</definedName>
    <definedName name="KP" localSheetId="6">[229]Tabel!$B$4:$D$84</definedName>
    <definedName name="KP" localSheetId="56">[227]Tabel!$B$4:$D$84</definedName>
    <definedName name="KP" localSheetId="7">[227]Tabel!$B$4:$D$84</definedName>
    <definedName name="KP" localSheetId="8">#REF!</definedName>
    <definedName name="KP" localSheetId="55">#REF!</definedName>
    <definedName name="KP" localSheetId="4">#REF!</definedName>
    <definedName name="KP" localSheetId="15">#REF!</definedName>
    <definedName name="KP" localSheetId="14">#REF!</definedName>
    <definedName name="KP" localSheetId="16">#REF!</definedName>
    <definedName name="KP" localSheetId="12">#REF!</definedName>
    <definedName name="KP" localSheetId="42">#REF!</definedName>
    <definedName name="KP">#REF!</definedName>
    <definedName name="KPL" localSheetId="21">[230]Kapal!$B$7:$O$129</definedName>
    <definedName name="KPL" localSheetId="9">[231]Kapal!$B$7:$O$129</definedName>
    <definedName name="KPL" localSheetId="23">[230]Kapal!$B$7:$O$129</definedName>
    <definedName name="KPL" localSheetId="10">[232]Kapal!$B$7:$O$129</definedName>
    <definedName name="KPL" localSheetId="1">[232]Kapal!$B$7:$O$129</definedName>
    <definedName name="KPL" localSheetId="26">[230]Kapal!$B$7:$O$129</definedName>
    <definedName name="KPL" localSheetId="3">[233]Kapal!$B$7:$O$129</definedName>
    <definedName name="KPL" localSheetId="28">[230]Kapal!$B$7:$O$129</definedName>
    <definedName name="KPL" localSheetId="34">[230]Kapal!$B$7:$O$129</definedName>
    <definedName name="KPL" localSheetId="37">[230]Kapal!$B$7:$O$129</definedName>
    <definedName name="KPL" localSheetId="6">[234]Kapal!$B$7:$O$129</definedName>
    <definedName name="KPL" localSheetId="56">[235]Kapal!$B$7:$O$129</definedName>
    <definedName name="KPL" localSheetId="7">[235]Kapal!$B$7:$O$129</definedName>
    <definedName name="KPL" localSheetId="55">[236]Kapal!$B$7:$O$129</definedName>
    <definedName name="KPL">[236]Kapal!$B$7:$O$129</definedName>
    <definedName name="kprblk" localSheetId="21">#REF!</definedName>
    <definedName name="kprblk" localSheetId="51">#REF!</definedName>
    <definedName name="kprblk" localSheetId="23">#REF!</definedName>
    <definedName name="kprblk" localSheetId="11">#REF!</definedName>
    <definedName name="kprblk" localSheetId="26">#REF!</definedName>
    <definedName name="kprblk" localSheetId="28">#REF!</definedName>
    <definedName name="kprblk" localSheetId="57">#REF!</definedName>
    <definedName name="kprblk" localSheetId="34">#REF!</definedName>
    <definedName name="kprblk" localSheetId="37">#REF!</definedName>
    <definedName name="kprblk" localSheetId="56">#REF!</definedName>
    <definedName name="kprblk" localSheetId="55">#REF!</definedName>
    <definedName name="kprblk" localSheetId="15">#REF!</definedName>
    <definedName name="kprblk" localSheetId="14">#REF!</definedName>
    <definedName name="kprblk" localSheetId="16">#REF!</definedName>
    <definedName name="kprblk">#REF!</definedName>
    <definedName name="kprblk_1" localSheetId="21">[82]HB!#REF!</definedName>
    <definedName name="kprblk_1" localSheetId="51">[82]HB!#REF!</definedName>
    <definedName name="kprblk_1" localSheetId="23">[82]HB!#REF!</definedName>
    <definedName name="kprblk_1" localSheetId="11">[82]HB!#REF!</definedName>
    <definedName name="kprblk_1" localSheetId="26">[82]HB!#REF!</definedName>
    <definedName name="kprblk_1" localSheetId="28">[82]HB!#REF!</definedName>
    <definedName name="kprblk_1" localSheetId="57">[82]HB!#REF!</definedName>
    <definedName name="kprblk_1" localSheetId="34">[82]HB!#REF!</definedName>
    <definedName name="kprblk_1" localSheetId="37">[82]HB!#REF!</definedName>
    <definedName name="kprblk_1" localSheetId="56">[82]HB!#REF!</definedName>
    <definedName name="kprblk_1" localSheetId="55">[82]HB!#REF!</definedName>
    <definedName name="kprblk_1" localSheetId="15">[82]HB!#REF!</definedName>
    <definedName name="kprblk_1" localSheetId="14">[82]HB!#REF!</definedName>
    <definedName name="kprblk_1" localSheetId="16">[82]HB!#REF!</definedName>
    <definedName name="kprblk_1">[82]HB!#REF!</definedName>
    <definedName name="kprppn" localSheetId="21">#REF!</definedName>
    <definedName name="kprppn" localSheetId="51">#REF!</definedName>
    <definedName name="kprppn" localSheetId="23">#REF!</definedName>
    <definedName name="kprppn" localSheetId="11">#REF!</definedName>
    <definedName name="kprppn" localSheetId="26">#REF!</definedName>
    <definedName name="kprppn" localSheetId="28">#REF!</definedName>
    <definedName name="kprppn" localSheetId="57">#REF!</definedName>
    <definedName name="kprppn" localSheetId="34">#REF!</definedName>
    <definedName name="kprppn" localSheetId="37">#REF!</definedName>
    <definedName name="kprppn" localSheetId="56">#REF!</definedName>
    <definedName name="kprppn" localSheetId="55">#REF!</definedName>
    <definedName name="kprppn" localSheetId="15">#REF!</definedName>
    <definedName name="kprppn" localSheetId="14">#REF!</definedName>
    <definedName name="kprppn" localSheetId="16">#REF!</definedName>
    <definedName name="kprppn">#REF!</definedName>
    <definedName name="kprreng" localSheetId="21">#REF!</definedName>
    <definedName name="kprreng" localSheetId="51">#REF!</definedName>
    <definedName name="kprreng" localSheetId="23">#REF!</definedName>
    <definedName name="kprreng" localSheetId="11">#REF!</definedName>
    <definedName name="kprreng" localSheetId="26">#REF!</definedName>
    <definedName name="kprreng" localSheetId="28">#REF!</definedName>
    <definedName name="kprreng" localSheetId="57">#REF!</definedName>
    <definedName name="kprreng" localSheetId="34">#REF!</definedName>
    <definedName name="kprreng" localSheetId="37">#REF!</definedName>
    <definedName name="kprreng" localSheetId="56">#REF!</definedName>
    <definedName name="kprreng" localSheetId="55">#REF!</definedName>
    <definedName name="kprreng" localSheetId="15">#REF!</definedName>
    <definedName name="kprreng" localSheetId="14">#REF!</definedName>
    <definedName name="kprreng" localSheetId="16">#REF!</definedName>
    <definedName name="kprreng">#REF!</definedName>
    <definedName name="kprusuk" localSheetId="21">#REF!</definedName>
    <definedName name="kprusuk" localSheetId="51">#REF!</definedName>
    <definedName name="kprusuk" localSheetId="23">#REF!</definedName>
    <definedName name="kprusuk" localSheetId="11">#REF!</definedName>
    <definedName name="kprusuk" localSheetId="26">#REF!</definedName>
    <definedName name="kprusuk" localSheetId="28">#REF!</definedName>
    <definedName name="kprusuk" localSheetId="57">#REF!</definedName>
    <definedName name="kprusuk" localSheetId="34">#REF!</definedName>
    <definedName name="kprusuk" localSheetId="37">#REF!</definedName>
    <definedName name="kprusuk" localSheetId="56">#REF!</definedName>
    <definedName name="kprusuk" localSheetId="55">#REF!</definedName>
    <definedName name="kprusuk" localSheetId="15">#REF!</definedName>
    <definedName name="kprusuk" localSheetId="14">#REF!</definedName>
    <definedName name="kprusuk" localSheetId="16">#REF!</definedName>
    <definedName name="kprusuk">#REF!</definedName>
    <definedName name="KPU" localSheetId="21">[237]ACC!$B$9:$E$89</definedName>
    <definedName name="KPU" localSheetId="9">[238]ACC!$B$9:$E$89</definedName>
    <definedName name="KPU" localSheetId="23">[237]ACC!$B$9:$E$89</definedName>
    <definedName name="KPU" localSheetId="10">[239]ACC!$B$9:$E$89</definedName>
    <definedName name="KPU" localSheetId="2">[240]ACC!$B$9:$E$89</definedName>
    <definedName name="KPU" localSheetId="1">[239]ACC!$B$9:$E$89</definedName>
    <definedName name="KPU" localSheetId="26">[237]ACC!$B$9:$E$89</definedName>
    <definedName name="KPU" localSheetId="0">[240]ACC!$B$9:$E$89</definedName>
    <definedName name="KPU" localSheetId="3">[241]ACC!$B$9:$E$89</definedName>
    <definedName name="KPU" localSheetId="28">[237]ACC!$B$9:$E$89</definedName>
    <definedName name="KPU" localSheetId="34">[237]ACC!$B$9:$E$89</definedName>
    <definedName name="KPU" localSheetId="37">[237]ACC!$B$9:$E$89</definedName>
    <definedName name="KPU" localSheetId="6">[242]ACC!$B$9:$E$89</definedName>
    <definedName name="KPU" localSheetId="56">[241]ACC!$B$9:$E$89</definedName>
    <definedName name="KPU" localSheetId="7">[241]ACC!$B$9:$E$89</definedName>
    <definedName name="KPU" localSheetId="55">[243]ACC!$B$9:$E$89</definedName>
    <definedName name="KPU">[243]ACC!$B$9:$E$89</definedName>
    <definedName name="kran">'[60]HB '!$F$157</definedName>
    <definedName name="kran_1" localSheetId="21">[82]HB!#REF!</definedName>
    <definedName name="kran_1" localSheetId="51">[82]HB!#REF!</definedName>
    <definedName name="kran_1" localSheetId="23">[82]HB!#REF!</definedName>
    <definedName name="kran_1" localSheetId="11">[82]HB!#REF!</definedName>
    <definedName name="kran_1" localSheetId="26">[82]HB!#REF!</definedName>
    <definedName name="kran_1" localSheetId="28">[82]HB!#REF!</definedName>
    <definedName name="kran_1" localSheetId="57">[82]HB!#REF!</definedName>
    <definedName name="kran_1" localSheetId="34">[82]HB!#REF!</definedName>
    <definedName name="kran_1" localSheetId="37">[82]HB!#REF!</definedName>
    <definedName name="kran_1" localSheetId="56">[82]HB!#REF!</definedName>
    <definedName name="kran_1" localSheetId="55">[82]HB!#REF!</definedName>
    <definedName name="kran_1" localSheetId="15">[82]HB!#REF!</definedName>
    <definedName name="kran_1" localSheetId="14">[82]HB!#REF!</definedName>
    <definedName name="kran_1" localSheetId="16">[82]HB!#REF!</definedName>
    <definedName name="kran_1">[82]HB!#REF!</definedName>
    <definedName name="kranshow" localSheetId="21">#REF!</definedName>
    <definedName name="kranshow" localSheetId="51">#REF!</definedName>
    <definedName name="kranshow" localSheetId="23">#REF!</definedName>
    <definedName name="kranshow" localSheetId="11">#REF!</definedName>
    <definedName name="kranshow" localSheetId="26">#REF!</definedName>
    <definedName name="kranshow" localSheetId="28">#REF!</definedName>
    <definedName name="kranshow" localSheetId="57">#REF!</definedName>
    <definedName name="kranshow" localSheetId="34">#REF!</definedName>
    <definedName name="kranshow" localSheetId="37">#REF!</definedName>
    <definedName name="kranshow" localSheetId="56">#REF!</definedName>
    <definedName name="kranshow" localSheetId="55">#REF!</definedName>
    <definedName name="kranshow" localSheetId="15">#REF!</definedName>
    <definedName name="kranshow" localSheetId="14">#REF!</definedName>
    <definedName name="kranshow" localSheetId="16">#REF!</definedName>
    <definedName name="kranshow">#REF!</definedName>
    <definedName name="kranwas" localSheetId="21">#REF!</definedName>
    <definedName name="kranwas" localSheetId="51">#REF!</definedName>
    <definedName name="kranwas" localSheetId="23">#REF!</definedName>
    <definedName name="kranwas" localSheetId="11">#REF!</definedName>
    <definedName name="kranwas" localSheetId="26">#REF!</definedName>
    <definedName name="kranwas" localSheetId="28">#REF!</definedName>
    <definedName name="kranwas" localSheetId="57">#REF!</definedName>
    <definedName name="kranwas" localSheetId="34">#REF!</definedName>
    <definedName name="kranwas" localSheetId="37">#REF!</definedName>
    <definedName name="kranwas" localSheetId="56">#REF!</definedName>
    <definedName name="kranwas" localSheetId="55">#REF!</definedName>
    <definedName name="kranwas" localSheetId="15">#REF!</definedName>
    <definedName name="kranwas" localSheetId="14">#REF!</definedName>
    <definedName name="kranwas" localSheetId="16">#REF!</definedName>
    <definedName name="kranwas">#REF!</definedName>
    <definedName name="Kredit" localSheetId="51">#REF!</definedName>
    <definedName name="Kredit" localSheetId="26">#REF!</definedName>
    <definedName name="Kredit" localSheetId="28">#REF!</definedName>
    <definedName name="Kredit" localSheetId="37">#REF!</definedName>
    <definedName name="Kredit" localSheetId="55">#REF!</definedName>
    <definedName name="Kredit">#REF!</definedName>
    <definedName name="Kriteria1" localSheetId="21">#REF!</definedName>
    <definedName name="Kriteria1" localSheetId="13">#REF!</definedName>
    <definedName name="Kriteria1" localSheetId="51">#REF!</definedName>
    <definedName name="Kriteria1" localSheetId="9">#REF!</definedName>
    <definedName name="Kriteria1" localSheetId="23">#REF!</definedName>
    <definedName name="Kriteria1" localSheetId="24">#REF!</definedName>
    <definedName name="Kriteria1" localSheetId="11">#REF!</definedName>
    <definedName name="Kriteria1" localSheetId="25">#REF!</definedName>
    <definedName name="Kriteria1" localSheetId="26">#REF!</definedName>
    <definedName name="Kriteria1" localSheetId="3">#REF!</definedName>
    <definedName name="Kriteria1" localSheetId="28">#REF!</definedName>
    <definedName name="Kriteria1" localSheetId="50">#REF!</definedName>
    <definedName name="Kriteria1" localSheetId="57">#REF!</definedName>
    <definedName name="Kriteria1" localSheetId="34">#REF!</definedName>
    <definedName name="Kriteria1" localSheetId="37">#REF!</definedName>
    <definedName name="Kriteria1" localSheetId="6">#REF!</definedName>
    <definedName name="Kriteria1" localSheetId="56">#REF!</definedName>
    <definedName name="Kriteria1" localSheetId="7">#REF!</definedName>
    <definedName name="Kriteria1" localSheetId="55">#REF!</definedName>
    <definedName name="Kriteria1" localSheetId="15">#REF!</definedName>
    <definedName name="Kriteria1" localSheetId="14">#REF!</definedName>
    <definedName name="Kriteria1" localSheetId="16">#REF!</definedName>
    <definedName name="Kriteria1" localSheetId="42">#REF!</definedName>
    <definedName name="Kriteria1" localSheetId="43">#REF!</definedName>
    <definedName name="Kriteria1">#REF!</definedName>
    <definedName name="Kriteria2" localSheetId="21">#REF!</definedName>
    <definedName name="Kriteria2" localSheetId="13">#REF!</definedName>
    <definedName name="Kriteria2" localSheetId="51">#REF!</definedName>
    <definedName name="Kriteria2" localSheetId="9">#REF!</definedName>
    <definedName name="Kriteria2" localSheetId="23">#REF!</definedName>
    <definedName name="Kriteria2" localSheetId="24">#REF!</definedName>
    <definedName name="Kriteria2" localSheetId="11">#REF!</definedName>
    <definedName name="Kriteria2" localSheetId="25">#REF!</definedName>
    <definedName name="Kriteria2" localSheetId="26">#REF!</definedName>
    <definedName name="Kriteria2" localSheetId="3">#REF!</definedName>
    <definedName name="Kriteria2" localSheetId="28">#REF!</definedName>
    <definedName name="Kriteria2" localSheetId="50">#REF!</definedName>
    <definedName name="Kriteria2" localSheetId="57">#REF!</definedName>
    <definedName name="Kriteria2" localSheetId="34">#REF!</definedName>
    <definedName name="Kriteria2" localSheetId="37">#REF!</definedName>
    <definedName name="Kriteria2" localSheetId="6">#REF!</definedName>
    <definedName name="Kriteria2" localSheetId="56">#REF!</definedName>
    <definedName name="Kriteria2" localSheetId="7">#REF!</definedName>
    <definedName name="Kriteria2" localSheetId="55">#REF!</definedName>
    <definedName name="Kriteria2" localSheetId="15">#REF!</definedName>
    <definedName name="Kriteria2" localSheetId="14">#REF!</definedName>
    <definedName name="Kriteria2" localSheetId="16">#REF!</definedName>
    <definedName name="Kriteria2" localSheetId="42">#REF!</definedName>
    <definedName name="Kriteria2" localSheetId="43">#REF!</definedName>
    <definedName name="Kriteria2">#REF!</definedName>
    <definedName name="kruing" localSheetId="21">#REF!</definedName>
    <definedName name="kruing" localSheetId="51">#REF!</definedName>
    <definedName name="kruing" localSheetId="23">#REF!</definedName>
    <definedName name="kruing" localSheetId="11">#REF!</definedName>
    <definedName name="kruing" localSheetId="26">#REF!</definedName>
    <definedName name="kruing" localSheetId="28">#REF!</definedName>
    <definedName name="kruing" localSheetId="57">#REF!</definedName>
    <definedName name="kruing" localSheetId="34">#REF!</definedName>
    <definedName name="kruing" localSheetId="37">#REF!</definedName>
    <definedName name="kruing" localSheetId="56">#REF!</definedName>
    <definedName name="kruing" localSheetId="55">#REF!</definedName>
    <definedName name="kruing" localSheetId="15">#REF!</definedName>
    <definedName name="kruing" localSheetId="14">#REF!</definedName>
    <definedName name="kruing" localSheetId="16">#REF!</definedName>
    <definedName name="kruing">#REF!</definedName>
    <definedName name="ksc" localSheetId="21">#REF!</definedName>
    <definedName name="ksc" localSheetId="51">#REF!</definedName>
    <definedName name="ksc" localSheetId="23">#REF!</definedName>
    <definedName name="ksc" localSheetId="11">#REF!</definedName>
    <definedName name="ksc" localSheetId="26">#REF!</definedName>
    <definedName name="ksc" localSheetId="3">#REF!</definedName>
    <definedName name="ksc" localSheetId="28">#REF!</definedName>
    <definedName name="ksc" localSheetId="57">#REF!</definedName>
    <definedName name="ksc" localSheetId="34">#REF!</definedName>
    <definedName name="ksc" localSheetId="37">#REF!</definedName>
    <definedName name="ksc" localSheetId="6">#REF!</definedName>
    <definedName name="ksc" localSheetId="56">#REF!</definedName>
    <definedName name="ksc" localSheetId="7">#REF!</definedName>
    <definedName name="ksc" localSheetId="55">#REF!</definedName>
    <definedName name="ksc" localSheetId="15">#REF!</definedName>
    <definedName name="ksc" localSheetId="14">#REF!</definedName>
    <definedName name="ksc" localSheetId="16">#REF!</definedName>
    <definedName name="ksc">#REF!</definedName>
    <definedName name="ksu" localSheetId="51">#REF!</definedName>
    <definedName name="ksu" localSheetId="26">#REF!</definedName>
    <definedName name="ksu" localSheetId="28">#REF!</definedName>
    <definedName name="ksu" localSheetId="37">#REF!</definedName>
    <definedName name="ksu" localSheetId="55">#REF!</definedName>
    <definedName name="ksu">#REF!</definedName>
    <definedName name="KUANTITAS" localSheetId="9">'[40]Kuantitas &amp; Harga'!$A$1:$L$60</definedName>
    <definedName name="KUANTITAS">'[40]Kuantitas &amp; Harga'!$A$1:$L$60</definedName>
    <definedName name="kuas" localSheetId="21">#REF!</definedName>
    <definedName name="kuas" localSheetId="51">#REF!</definedName>
    <definedName name="kuas" localSheetId="23">#REF!</definedName>
    <definedName name="kuas" localSheetId="11">#REF!</definedName>
    <definedName name="kuas" localSheetId="26">#REF!</definedName>
    <definedName name="kuas" localSheetId="28">#REF!</definedName>
    <definedName name="kuas" localSheetId="57">#REF!</definedName>
    <definedName name="kuas" localSheetId="34">#REF!</definedName>
    <definedName name="kuas" localSheetId="37">#REF!</definedName>
    <definedName name="kuas" localSheetId="56">#REF!</definedName>
    <definedName name="kuas" localSheetId="55">#REF!</definedName>
    <definedName name="kuas" localSheetId="15">#REF!</definedName>
    <definedName name="kuas" localSheetId="14">#REF!</definedName>
    <definedName name="kuas" localSheetId="16">#REF!</definedName>
    <definedName name="kuas">#REF!</definedName>
    <definedName name="kuitansi" localSheetId="51">#REF!</definedName>
    <definedName name="kuitansi" localSheetId="26">#REF!</definedName>
    <definedName name="kuitansi" localSheetId="28">#REF!</definedName>
    <definedName name="kuitansi" localSheetId="37">#REF!</definedName>
    <definedName name="kuitansi" localSheetId="55">#REF!</definedName>
    <definedName name="kuitansi">#REF!</definedName>
    <definedName name="kunci" localSheetId="21">#REF!</definedName>
    <definedName name="kunci" localSheetId="51">#REF!</definedName>
    <definedName name="kunci" localSheetId="23">#REF!</definedName>
    <definedName name="kunci" localSheetId="11">#REF!</definedName>
    <definedName name="kunci" localSheetId="26">#REF!</definedName>
    <definedName name="kunci" localSheetId="28">#REF!</definedName>
    <definedName name="kunci" localSheetId="57">#REF!</definedName>
    <definedName name="kunci" localSheetId="34">#REF!</definedName>
    <definedName name="kunci" localSheetId="37">#REF!</definedName>
    <definedName name="kunci" localSheetId="56">#REF!</definedName>
    <definedName name="kunci" localSheetId="55">#REF!</definedName>
    <definedName name="kunci" localSheetId="15">#REF!</definedName>
    <definedName name="kunci" localSheetId="14">#REF!</definedName>
    <definedName name="kunci" localSheetId="16">#REF!</definedName>
    <definedName name="kunci">#REF!</definedName>
    <definedName name="kunci_1" localSheetId="21">[82]HB!#REF!</definedName>
    <definedName name="kunci_1" localSheetId="51">[82]HB!#REF!</definedName>
    <definedName name="kunci_1" localSheetId="23">[82]HB!#REF!</definedName>
    <definedName name="kunci_1" localSheetId="11">[82]HB!#REF!</definedName>
    <definedName name="kunci_1" localSheetId="26">[82]HB!#REF!</definedName>
    <definedName name="kunci_1" localSheetId="28">[82]HB!#REF!</definedName>
    <definedName name="kunci_1" localSheetId="57">[82]HB!#REF!</definedName>
    <definedName name="kunci_1" localSheetId="34">[82]HB!#REF!</definedName>
    <definedName name="kunci_1" localSheetId="37">[82]HB!#REF!</definedName>
    <definedName name="kunci_1" localSheetId="56">[82]HB!#REF!</definedName>
    <definedName name="kunci_1" localSheetId="55">[82]HB!#REF!</definedName>
    <definedName name="kunci_1" localSheetId="15">[82]HB!#REF!</definedName>
    <definedName name="kunci_1" localSheetId="14">[82]HB!#REF!</definedName>
    <definedName name="kunci_1" localSheetId="16">[82]HB!#REF!</definedName>
    <definedName name="kunci_1">[82]HB!#REF!</definedName>
    <definedName name="kuncipnt" localSheetId="21">#REF!</definedName>
    <definedName name="kuncipnt" localSheetId="51">#REF!</definedName>
    <definedName name="kuncipnt" localSheetId="23">#REF!</definedName>
    <definedName name="kuncipnt" localSheetId="11">#REF!</definedName>
    <definedName name="kuncipnt" localSheetId="26">#REF!</definedName>
    <definedName name="kuncipnt" localSheetId="28">#REF!</definedName>
    <definedName name="kuncipnt" localSheetId="57">#REF!</definedName>
    <definedName name="kuncipnt" localSheetId="34">#REF!</definedName>
    <definedName name="kuncipnt" localSheetId="37">#REF!</definedName>
    <definedName name="kuncipnt" localSheetId="56">#REF!</definedName>
    <definedName name="kuncipnt" localSheetId="55">#REF!</definedName>
    <definedName name="kuncipnt" localSheetId="15">#REF!</definedName>
    <definedName name="kuncipnt" localSheetId="14">#REF!</definedName>
    <definedName name="kuncipnt" localSheetId="16">#REF!</definedName>
    <definedName name="kuncipnt">#REF!</definedName>
    <definedName name="KURS" localSheetId="21">#REF!</definedName>
    <definedName name="KURS" localSheetId="13">#REF!</definedName>
    <definedName name="KURS" localSheetId="51">#REF!</definedName>
    <definedName name="KURS" localSheetId="9">#REF!</definedName>
    <definedName name="KURS" localSheetId="23">#REF!</definedName>
    <definedName name="KURS" localSheetId="11">#REF!</definedName>
    <definedName name="KURS" localSheetId="10">#REF!</definedName>
    <definedName name="KURS" localSheetId="1">#REF!</definedName>
    <definedName name="KURS" localSheetId="26">#REF!</definedName>
    <definedName name="KURS" localSheetId="0">#REF!</definedName>
    <definedName name="KURS" localSheetId="3">#REF!</definedName>
    <definedName name="KURS" localSheetId="28">#REF!</definedName>
    <definedName name="KURS" localSheetId="50">#REF!</definedName>
    <definedName name="KURS" localSheetId="57">#REF!</definedName>
    <definedName name="KURS" localSheetId="34">#REF!</definedName>
    <definedName name="KURS" localSheetId="37">#REF!</definedName>
    <definedName name="KURS" localSheetId="6">#REF!</definedName>
    <definedName name="KURS" localSheetId="56">#REF!</definedName>
    <definedName name="KURS" localSheetId="7">#REF!</definedName>
    <definedName name="KURS" localSheetId="55">#REF!</definedName>
    <definedName name="KURS" localSheetId="15">#REF!</definedName>
    <definedName name="KURS" localSheetId="14">#REF!</definedName>
    <definedName name="KURS" localSheetId="16">#REF!</definedName>
    <definedName name="KURS" localSheetId="12">#REF!</definedName>
    <definedName name="KURS" localSheetId="42">#REF!</definedName>
    <definedName name="KURS">#REF!</definedName>
    <definedName name="KURUG" localSheetId="21">#REF!</definedName>
    <definedName name="KURUG" localSheetId="51">#REF!</definedName>
    <definedName name="KURUG" localSheetId="23">#REF!</definedName>
    <definedName name="KURUG" localSheetId="11">#REF!</definedName>
    <definedName name="KURUG" localSheetId="26">#REF!</definedName>
    <definedName name="KURUG" localSheetId="28">#REF!</definedName>
    <definedName name="KURUG" localSheetId="57">#REF!</definedName>
    <definedName name="KURUG" localSheetId="34">#REF!</definedName>
    <definedName name="KURUG" localSheetId="37">#REF!</definedName>
    <definedName name="KURUG" localSheetId="56">#REF!</definedName>
    <definedName name="KURUG" localSheetId="55">#REF!</definedName>
    <definedName name="KURUG" localSheetId="15">#REF!</definedName>
    <definedName name="KURUG" localSheetId="14">#REF!</definedName>
    <definedName name="KURUG" localSheetId="16">#REF!</definedName>
    <definedName name="KURUG">#REF!</definedName>
    <definedName name="kwl" localSheetId="21">#REF!</definedName>
    <definedName name="kwl" localSheetId="51">#REF!</definedName>
    <definedName name="kwl" localSheetId="23">#REF!</definedName>
    <definedName name="kwl" localSheetId="11">#REF!</definedName>
    <definedName name="kwl" localSheetId="26">#REF!</definedName>
    <definedName name="kwl" localSheetId="3">#REF!</definedName>
    <definedName name="kwl" localSheetId="28">#REF!</definedName>
    <definedName name="kwl" localSheetId="57">#REF!</definedName>
    <definedName name="kwl" localSheetId="34">#REF!</definedName>
    <definedName name="kwl" localSheetId="37">#REF!</definedName>
    <definedName name="kwl" localSheetId="6">#REF!</definedName>
    <definedName name="kwl" localSheetId="56">#REF!</definedName>
    <definedName name="kwl" localSheetId="7">#REF!</definedName>
    <definedName name="kwl" localSheetId="55">#REF!</definedName>
    <definedName name="kwl" localSheetId="15">#REF!</definedName>
    <definedName name="kwl" localSheetId="14">#REF!</definedName>
    <definedName name="kwl" localSheetId="16">#REF!</definedName>
    <definedName name="kwl">#REF!</definedName>
    <definedName name="KWT" localSheetId="21">'[244]BUKU KAS UMUM'!$B$12:$L$218</definedName>
    <definedName name="KWT" localSheetId="9">'[245]BUKU KAS UMUM'!$B$12:$L$218</definedName>
    <definedName name="KWT" localSheetId="23">'[244]BUKU KAS UMUM'!$B$12:$L$218</definedName>
    <definedName name="KWT" localSheetId="10">'[246]BUKU KAS UMUM'!$B$12:$L$218</definedName>
    <definedName name="KWT" localSheetId="1">'[246]BUKU KAS UMUM'!$B$12:$L$218</definedName>
    <definedName name="KWT" localSheetId="26">'[244]BUKU KAS UMUM'!$B$12:$L$218</definedName>
    <definedName name="KWT" localSheetId="0">'[247]BUKU KAS UMUM'!$B$12:$L$218</definedName>
    <definedName name="KWT" localSheetId="3">'[248]BUKU KAS UMUM'!$B$12:$L$218</definedName>
    <definedName name="KWT" localSheetId="28">'[244]BUKU KAS UMUM'!$B$12:$L$218</definedName>
    <definedName name="KWT" localSheetId="34">'[244]BUKU KAS UMUM'!$B$12:$L$218</definedName>
    <definedName name="KWT" localSheetId="37">'[244]BUKU KAS UMUM'!$B$12:$L$218</definedName>
    <definedName name="KWT" localSheetId="6">'[249]BUKU KAS UMUM'!$B$12:$L$218</definedName>
    <definedName name="KWT" localSheetId="56">'[248]BUKU KAS UMUM'!$B$12:$L$218</definedName>
    <definedName name="KWT" localSheetId="7">'[248]BUKU KAS UMUM'!$B$12:$L$218</definedName>
    <definedName name="KWT" localSheetId="55">'[250]BUKU KAS UMUM'!$B$12:$L$218</definedName>
    <definedName name="KWT">'[250]BUKU KAS UMUM'!$B$12:$L$218</definedName>
    <definedName name="kygelam" localSheetId="21">#REF!</definedName>
    <definedName name="kygelam" localSheetId="51">#REF!</definedName>
    <definedName name="kygelam" localSheetId="23">#REF!</definedName>
    <definedName name="kygelam" localSheetId="11">#REF!</definedName>
    <definedName name="kygelam" localSheetId="26">#REF!</definedName>
    <definedName name="kygelam" localSheetId="28">#REF!</definedName>
    <definedName name="kygelam" localSheetId="57">#REF!</definedName>
    <definedName name="kygelam" localSheetId="34">#REF!</definedName>
    <definedName name="kygelam" localSheetId="37">#REF!</definedName>
    <definedName name="kygelam" localSheetId="56">#REF!</definedName>
    <definedName name="kygelam" localSheetId="55">#REF!</definedName>
    <definedName name="kygelam" localSheetId="15">#REF!</definedName>
    <definedName name="kygelam" localSheetId="14">#REF!</definedName>
    <definedName name="kygelam" localSheetId="16">#REF!</definedName>
    <definedName name="kygelam">#REF!</definedName>
    <definedName name="L" localSheetId="21">#REF!</definedName>
    <definedName name="L" localSheetId="51">#REF!</definedName>
    <definedName name="L" localSheetId="23">#REF!</definedName>
    <definedName name="L" localSheetId="11">#REF!</definedName>
    <definedName name="L" localSheetId="26">#REF!</definedName>
    <definedName name="L" localSheetId="28">#REF!</definedName>
    <definedName name="L" localSheetId="57">#REF!</definedName>
    <definedName name="L" localSheetId="34">#REF!</definedName>
    <definedName name="L" localSheetId="37">#REF!</definedName>
    <definedName name="L" localSheetId="56">#REF!</definedName>
    <definedName name="L" localSheetId="55">#REF!</definedName>
    <definedName name="L" localSheetId="15">#REF!</definedName>
    <definedName name="L" localSheetId="14">#REF!</definedName>
    <definedName name="L" localSheetId="16">#REF!</definedName>
    <definedName name="L">#REF!</definedName>
    <definedName name="LAINLAIN" localSheetId="21">'[42]Kuantitas &amp; Harga'!#REF!</definedName>
    <definedName name="LAINLAIN" localSheetId="51">'[42]Kuantitas &amp; Harga'!#REF!</definedName>
    <definedName name="LAINLAIN" localSheetId="9">'[42]Kuantitas &amp; Harga'!#REF!</definedName>
    <definedName name="LAINLAIN" localSheetId="23">'[42]Kuantitas &amp; Harga'!#REF!</definedName>
    <definedName name="LAINLAIN" localSheetId="11">'[42]Kuantitas &amp; Harga'!#REF!</definedName>
    <definedName name="LAINLAIN" localSheetId="26">'[42]Kuantitas &amp; Harga'!#REF!</definedName>
    <definedName name="LAINLAIN" localSheetId="3">'[42]Kuantitas &amp; Harga'!#REF!</definedName>
    <definedName name="LAINLAIN" localSheetId="28">'[42]Kuantitas &amp; Harga'!#REF!</definedName>
    <definedName name="LAINLAIN" localSheetId="57">'[42]Kuantitas &amp; Harga'!#REF!</definedName>
    <definedName name="LAINLAIN" localSheetId="34">'[42]Kuantitas &amp; Harga'!#REF!</definedName>
    <definedName name="LAINLAIN" localSheetId="37">'[42]Kuantitas &amp; Harga'!#REF!</definedName>
    <definedName name="LAINLAIN" localSheetId="6">'[43]Kuantitas &amp; Harga'!#REF!</definedName>
    <definedName name="LAINLAIN" localSheetId="56">'[43]Kuantitas &amp; Harga'!#REF!</definedName>
    <definedName name="LAINLAIN" localSheetId="7">'[43]Kuantitas &amp; Harga'!#REF!</definedName>
    <definedName name="LAINLAIN" localSheetId="55">'[42]Kuantitas &amp; Harga'!#REF!</definedName>
    <definedName name="LAINLAIN" localSheetId="15">'[42]Kuantitas &amp; Harga'!#REF!</definedName>
    <definedName name="LAINLAIN" localSheetId="14">'[42]Kuantitas &amp; Harga'!#REF!</definedName>
    <definedName name="LAINLAIN" localSheetId="16">'[42]Kuantitas &amp; Harga'!#REF!</definedName>
    <definedName name="LAINLAIN">'[42]Kuantitas &amp; Harga'!#REF!</definedName>
    <definedName name="lamp" localSheetId="51">#REF!</definedName>
    <definedName name="lamp" localSheetId="26">#REF!</definedName>
    <definedName name="lamp" localSheetId="28">#REF!</definedName>
    <definedName name="lamp" localSheetId="37">#REF!</definedName>
    <definedName name="lamp" localSheetId="55">#REF!</definedName>
    <definedName name="lamp">#REF!</definedName>
    <definedName name="LapKDsep" localSheetId="51">#REF!</definedName>
    <definedName name="LapKDsep" localSheetId="26">#REF!</definedName>
    <definedName name="LapKDsep" localSheetId="28">#REF!</definedName>
    <definedName name="LapKDsep" localSheetId="37">#REF!</definedName>
    <definedName name="LapKDsep" localSheetId="55">#REF!</definedName>
    <definedName name="LapKDsep">#REF!</definedName>
    <definedName name="LapKDsep_1" localSheetId="51">#REF!</definedName>
    <definedName name="LapKDsep_1" localSheetId="26">#REF!</definedName>
    <definedName name="LapKDsep_1" localSheetId="28">#REF!</definedName>
    <definedName name="LapKDsep_1" localSheetId="37">#REF!</definedName>
    <definedName name="LapKDsep_1" localSheetId="55">#REF!</definedName>
    <definedName name="LapKDsep_1">#REF!</definedName>
    <definedName name="LAPORAN" localSheetId="51">#REF!</definedName>
    <definedName name="LAPORAN" localSheetId="26">#REF!</definedName>
    <definedName name="LAPORAN" localSheetId="28">#REF!</definedName>
    <definedName name="LAPORAN" localSheetId="37">#REF!</definedName>
    <definedName name="LAPORAN" localSheetId="55">#REF!</definedName>
    <definedName name="LAPORAN">#REF!</definedName>
    <definedName name="LAPORAN_1" localSheetId="51">#REF!</definedName>
    <definedName name="LAPORAN_1" localSheetId="26">#REF!</definedName>
    <definedName name="LAPORAN_1" localSheetId="28">#REF!</definedName>
    <definedName name="LAPORAN_1" localSheetId="37">#REF!</definedName>
    <definedName name="LAPORAN_1" localSheetId="55">#REF!</definedName>
    <definedName name="LAPORAN_1">#REF!</definedName>
    <definedName name="LaporanBag" localSheetId="51">#REF!</definedName>
    <definedName name="LaporanBag" localSheetId="26">#REF!</definedName>
    <definedName name="LaporanBag" localSheetId="28">#REF!</definedName>
    <definedName name="LaporanBag" localSheetId="37">#REF!</definedName>
    <definedName name="LaporanBag" localSheetId="55">#REF!</definedName>
    <definedName name="LaporanBag">#REF!</definedName>
    <definedName name="LaporanBag_1" localSheetId="51">#REF!</definedName>
    <definedName name="LaporanBag_1" localSheetId="26">#REF!</definedName>
    <definedName name="LaporanBag_1" localSheetId="28">#REF!</definedName>
    <definedName name="LaporanBag_1" localSheetId="37">#REF!</definedName>
    <definedName name="LaporanBag_1" localSheetId="55">#REF!</definedName>
    <definedName name="LaporanBag_1">#REF!</definedName>
    <definedName name="lapsep" localSheetId="51">#REF!</definedName>
    <definedName name="lapsep" localSheetId="26">#REF!</definedName>
    <definedName name="lapsep" localSheetId="28">#REF!</definedName>
    <definedName name="lapsep" localSheetId="37">#REF!</definedName>
    <definedName name="lapsep" localSheetId="55">#REF!</definedName>
    <definedName name="lapsep">#REF!</definedName>
    <definedName name="lapsep_1" localSheetId="51">#REF!</definedName>
    <definedName name="lapsep_1" localSheetId="26">#REF!</definedName>
    <definedName name="lapsep_1" localSheetId="28">#REF!</definedName>
    <definedName name="lapsep_1" localSheetId="37">#REF!</definedName>
    <definedName name="lapsep_1" localSheetId="55">#REF!</definedName>
    <definedName name="lapsep_1">#REF!</definedName>
    <definedName name="LASTDAY" localSheetId="21">#REF!+DAY(DATE(YEAR(#REF!),MONTH(#REF!),1)-1)</definedName>
    <definedName name="LASTDAY" localSheetId="13">#REF!+DAY(DATE(YEAR(#REF!),MONTH(#REF!),1)-1)</definedName>
    <definedName name="LASTDAY" localSheetId="51">#REF!+DAY(DATE(YEAR(#REF!),MONTH(#REF!),1)-1)</definedName>
    <definedName name="LASTDAY" localSheetId="9">#REF!+DAY(DATE(YEAR(#REF!),MONTH(#REF!),1)-1)</definedName>
    <definedName name="LASTDAY" localSheetId="23">#REF!+DAY(DATE(YEAR(#REF!),MONTH(#REF!),1)-1)</definedName>
    <definedName name="LASTDAY" localSheetId="24">#REF!+DAY(DATE(YEAR(#REF!),MONTH(#REF!),1)-1)</definedName>
    <definedName name="LASTDAY" localSheetId="11">#REF!+DAY(DATE(YEAR(#REF!),MONTH(#REF!),1)-1)</definedName>
    <definedName name="LASTDAY" localSheetId="25">#REF!+DAY(DATE(YEAR(#REF!),MONTH(#REF!),1)-1)</definedName>
    <definedName name="LASTDAY" localSheetId="26">#REF!+DAY(DATE(YEAR(#REF!),MONTH(#REF!),1)-1)</definedName>
    <definedName name="LASTDAY" localSheetId="3">#REF!+DAY(DATE(YEAR(#REF!),MONTH(#REF!),1)-1)</definedName>
    <definedName name="LASTDAY" localSheetId="28">#REF!+DAY(DATE(YEAR(#REF!),MONTH(#REF!),1)-1)</definedName>
    <definedName name="LASTDAY" localSheetId="50">#REF!+DAY(DATE(YEAR(#REF!),MONTH(#REF!),1)-1)</definedName>
    <definedName name="LASTDAY" localSheetId="57">#REF!+DAY(DATE(YEAR(#REF!),MONTH(#REF!),1)-1)</definedName>
    <definedName name="LASTDAY" localSheetId="34">#REF!+DAY(DATE(YEAR(#REF!),MONTH(#REF!),1)-1)</definedName>
    <definedName name="LASTDAY" localSheetId="37">#REF!+DAY(DATE(YEAR(#REF!),MONTH(#REF!),1)-1)</definedName>
    <definedName name="LASTDAY" localSheetId="6">#REF!+DAY(DATE(YEAR(#REF!),MONTH(#REF!),1)-1)</definedName>
    <definedName name="LASTDAY" localSheetId="56">#REF!+DAY(DATE(YEAR(#REF!),MONTH(#REF!),1)-1)</definedName>
    <definedName name="LASTDAY" localSheetId="7">#REF!+DAY(DATE(YEAR(#REF!),MONTH(#REF!),1)-1)</definedName>
    <definedName name="LASTDAY" localSheetId="55">#REF!+DAY(DATE(YEAR(#REF!),MONTH(#REF!),1)-1)</definedName>
    <definedName name="LASTDAY" localSheetId="15">#REF!+DAY(DATE(YEAR(#REF!),MONTH(#REF!),1)-1)</definedName>
    <definedName name="LASTDAY" localSheetId="14">#REF!+DAY(DATE(YEAR(#REF!),MONTH(#REF!),1)-1)</definedName>
    <definedName name="LASTDAY" localSheetId="16">#REF!+DAY(DATE(YEAR(#REF!),MONTH(#REF!),1)-1)</definedName>
    <definedName name="LASTDAY" localSheetId="42">#REF!+DAY(DATE(YEAR(#REF!),MONTH(#REF!),1)-1)</definedName>
    <definedName name="LASTDAY" localSheetId="43">#REF!+DAY(DATE(YEAR(#REF!),MONTH(#REF!),1)-1)</definedName>
    <definedName name="LASTDAY">#REF!+DAY(DATE(YEAR(#REF!),MONTH(#REF!),1)-1)</definedName>
    <definedName name="Latasir" localSheetId="21">[251]DIVI6!#REF!</definedName>
    <definedName name="Latasir" localSheetId="51">[251]DIVI6!#REF!</definedName>
    <definedName name="Latasir" localSheetId="23">[251]DIVI6!#REF!</definedName>
    <definedName name="Latasir" localSheetId="11">[251]DIVI6!#REF!</definedName>
    <definedName name="Latasir" localSheetId="26">[251]DIVI6!#REF!</definedName>
    <definedName name="Latasir" localSheetId="28">[251]DIVI6!#REF!</definedName>
    <definedName name="Latasir" localSheetId="57">[251]DIVI6!#REF!</definedName>
    <definedName name="Latasir" localSheetId="34">[251]DIVI6!#REF!</definedName>
    <definedName name="Latasir" localSheetId="37">[251]DIVI6!#REF!</definedName>
    <definedName name="Latasir" localSheetId="56">[251]DIVI6!#REF!</definedName>
    <definedName name="Latasir" localSheetId="55">[251]DIVI6!#REF!</definedName>
    <definedName name="Latasir" localSheetId="15">[251]DIVI6!#REF!</definedName>
    <definedName name="Latasir" localSheetId="14">[251]DIVI6!#REF!</definedName>
    <definedName name="Latasir" localSheetId="16">[251]DIVI6!#REF!</definedName>
    <definedName name="Latasir">[251]DIVI6!#REF!</definedName>
    <definedName name="layout" localSheetId="9">[139]skets!$A$37:$N$74</definedName>
    <definedName name="layout">[139]skets!$A$37:$N$74</definedName>
    <definedName name="lbowpvc4" localSheetId="21">#REF!</definedName>
    <definedName name="lbowpvc4" localSheetId="51">#REF!</definedName>
    <definedName name="lbowpvc4" localSheetId="23">#REF!</definedName>
    <definedName name="lbowpvc4" localSheetId="11">#REF!</definedName>
    <definedName name="lbowpvc4" localSheetId="26">#REF!</definedName>
    <definedName name="lbowpvc4" localSheetId="28">#REF!</definedName>
    <definedName name="lbowpvc4" localSheetId="57">#REF!</definedName>
    <definedName name="lbowpvc4" localSheetId="34">#REF!</definedName>
    <definedName name="lbowpvc4" localSheetId="37">#REF!</definedName>
    <definedName name="lbowpvc4" localSheetId="56">#REF!</definedName>
    <definedName name="lbowpvc4" localSheetId="55">#REF!</definedName>
    <definedName name="lbowpvc4" localSheetId="15">#REF!</definedName>
    <definedName name="lbowpvc4" localSheetId="14">#REF!</definedName>
    <definedName name="lbowpvc4" localSheetId="16">#REF!</definedName>
    <definedName name="lbowpvc4">#REF!</definedName>
    <definedName name="lemfox">'[60]HB '!$F$101</definedName>
    <definedName name="lemfox_1" localSheetId="21">[82]HB!#REF!</definedName>
    <definedName name="lemfox_1" localSheetId="51">[82]HB!#REF!</definedName>
    <definedName name="lemfox_1" localSheetId="23">[82]HB!#REF!</definedName>
    <definedName name="lemfox_1" localSheetId="11">[82]HB!#REF!</definedName>
    <definedName name="lemfox_1" localSheetId="26">[82]HB!#REF!</definedName>
    <definedName name="lemfox_1" localSheetId="28">[82]HB!#REF!</definedName>
    <definedName name="lemfox_1" localSheetId="57">[82]HB!#REF!</definedName>
    <definedName name="lemfox_1" localSheetId="34">[82]HB!#REF!</definedName>
    <definedName name="lemfox_1" localSheetId="37">[82]HB!#REF!</definedName>
    <definedName name="lemfox_1" localSheetId="56">[82]HB!#REF!</definedName>
    <definedName name="lemfox_1" localSheetId="55">[82]HB!#REF!</definedName>
    <definedName name="lemfox_1" localSheetId="15">[82]HB!#REF!</definedName>
    <definedName name="lemfox_1" localSheetId="14">[82]HB!#REF!</definedName>
    <definedName name="lemfox_1" localSheetId="16">[82]HB!#REF!</definedName>
    <definedName name="lemfox_1">[82]HB!#REF!</definedName>
    <definedName name="lemkayu" localSheetId="21">#REF!</definedName>
    <definedName name="lemkayu" localSheetId="51">#REF!</definedName>
    <definedName name="lemkayu" localSheetId="23">#REF!</definedName>
    <definedName name="lemkayu" localSheetId="11">#REF!</definedName>
    <definedName name="lemkayu" localSheetId="26">#REF!</definedName>
    <definedName name="lemkayu" localSheetId="28">#REF!</definedName>
    <definedName name="lemkayu" localSheetId="57">#REF!</definedName>
    <definedName name="lemkayu" localSheetId="34">#REF!</definedName>
    <definedName name="lemkayu" localSheetId="37">#REF!</definedName>
    <definedName name="lemkayu" localSheetId="56">#REF!</definedName>
    <definedName name="lemkayu" localSheetId="55">#REF!</definedName>
    <definedName name="lemkayu" localSheetId="15">#REF!</definedName>
    <definedName name="lemkayu" localSheetId="14">#REF!</definedName>
    <definedName name="lemkayu" localSheetId="16">#REF!</definedName>
    <definedName name="lemkayu">#REF!</definedName>
    <definedName name="lempvc" localSheetId="21">#REF!</definedName>
    <definedName name="lempvc" localSheetId="51">#REF!</definedName>
    <definedName name="lempvc" localSheetId="23">#REF!</definedName>
    <definedName name="lempvc" localSheetId="11">#REF!</definedName>
    <definedName name="lempvc" localSheetId="26">#REF!</definedName>
    <definedName name="lempvc" localSheetId="28">#REF!</definedName>
    <definedName name="lempvc" localSheetId="57">#REF!</definedName>
    <definedName name="lempvc" localSheetId="34">#REF!</definedName>
    <definedName name="lempvc" localSheetId="37">#REF!</definedName>
    <definedName name="lempvc" localSheetId="56">#REF!</definedName>
    <definedName name="lempvc" localSheetId="55">#REF!</definedName>
    <definedName name="lempvc" localSheetId="15">#REF!</definedName>
    <definedName name="lempvc" localSheetId="14">#REF!</definedName>
    <definedName name="lempvc" localSheetId="16">#REF!</definedName>
    <definedName name="lempvc">#REF!</definedName>
    <definedName name="LIABILITIES">[4]A!$A$53:$AF$103</definedName>
    <definedName name="LIMA" localSheetId="0">[252]ACC!$B$7:$D$194</definedName>
    <definedName name="LIMA">[253]ACC!$B$7:$D$194</definedName>
    <definedName name="limcount" hidden="1">3</definedName>
    <definedName name="lispla" localSheetId="21">'[92]HB '!#REF!</definedName>
    <definedName name="lispla" localSheetId="51">'[92]HB '!#REF!</definedName>
    <definedName name="lispla" localSheetId="23">'[92]HB '!#REF!</definedName>
    <definedName name="lispla" localSheetId="11">'[92]HB '!#REF!</definedName>
    <definedName name="lispla" localSheetId="26">'[92]HB '!#REF!</definedName>
    <definedName name="lispla" localSheetId="28">'[92]HB '!#REF!</definedName>
    <definedName name="lispla" localSheetId="57">'[92]HB '!#REF!</definedName>
    <definedName name="lispla" localSheetId="34">'[92]HB '!#REF!</definedName>
    <definedName name="lispla" localSheetId="37">'[92]HB '!#REF!</definedName>
    <definedName name="lispla" localSheetId="56">'[92]HB '!#REF!</definedName>
    <definedName name="lispla" localSheetId="55">'[92]HB '!#REF!</definedName>
    <definedName name="lispla" localSheetId="15">'[92]HB '!#REF!</definedName>
    <definedName name="lispla" localSheetId="14">'[92]HB '!#REF!</definedName>
    <definedName name="lispla" localSheetId="16">'[92]HB '!#REF!</definedName>
    <definedName name="lispla">'[92]HB '!#REF!</definedName>
    <definedName name="lispla_1" localSheetId="21">[82]HB!#REF!</definedName>
    <definedName name="lispla_1" localSheetId="51">[82]HB!#REF!</definedName>
    <definedName name="lispla_1" localSheetId="23">[82]HB!#REF!</definedName>
    <definedName name="lispla_1" localSheetId="11">[82]HB!#REF!</definedName>
    <definedName name="lispla_1" localSheetId="26">[82]HB!#REF!</definedName>
    <definedName name="lispla_1" localSheetId="28">[82]HB!#REF!</definedName>
    <definedName name="lispla_1" localSheetId="57">[82]HB!#REF!</definedName>
    <definedName name="lispla_1" localSheetId="34">[82]HB!#REF!</definedName>
    <definedName name="lispla_1" localSheetId="37">[82]HB!#REF!</definedName>
    <definedName name="lispla_1" localSheetId="56">[82]HB!#REF!</definedName>
    <definedName name="lispla_1" localSheetId="55">[82]HB!#REF!</definedName>
    <definedName name="lispla_1" localSheetId="15">[82]HB!#REF!</definedName>
    <definedName name="lispla_1" localSheetId="14">[82]HB!#REF!</definedName>
    <definedName name="lispla_1" localSheetId="16">[82]HB!#REF!</definedName>
    <definedName name="lispla_1">[82]HB!#REF!</definedName>
    <definedName name="listgypsum">'[60]HB '!$F$13</definedName>
    <definedName name="listgypsum_1" localSheetId="21">[82]HB!#REF!</definedName>
    <definedName name="listgypsum_1" localSheetId="51">[82]HB!#REF!</definedName>
    <definedName name="listgypsum_1" localSheetId="23">[82]HB!#REF!</definedName>
    <definedName name="listgypsum_1" localSheetId="11">[82]HB!#REF!</definedName>
    <definedName name="listgypsum_1" localSheetId="26">[82]HB!#REF!</definedName>
    <definedName name="listgypsum_1" localSheetId="28">[82]HB!#REF!</definedName>
    <definedName name="listgypsum_1" localSheetId="57">[82]HB!#REF!</definedName>
    <definedName name="listgypsum_1" localSheetId="34">[82]HB!#REF!</definedName>
    <definedName name="listgypsum_1" localSheetId="37">[82]HB!#REF!</definedName>
    <definedName name="listgypsum_1" localSheetId="56">[82]HB!#REF!</definedName>
    <definedName name="listgypsum_1" localSheetId="55">[82]HB!#REF!</definedName>
    <definedName name="listgypsum_1" localSheetId="15">[82]HB!#REF!</definedName>
    <definedName name="listgypsum_1" localSheetId="14">[82]HB!#REF!</definedName>
    <definedName name="listgypsum_1" localSheetId="16">[82]HB!#REF!</definedName>
    <definedName name="listgypsum_1">[82]HB!#REF!</definedName>
    <definedName name="listpla" localSheetId="21">#REF!</definedName>
    <definedName name="listpla" localSheetId="51">#REF!</definedName>
    <definedName name="listpla" localSheetId="23">#REF!</definedName>
    <definedName name="listpla" localSheetId="11">#REF!</definedName>
    <definedName name="listpla" localSheetId="26">#REF!</definedName>
    <definedName name="listpla" localSheetId="28">#REF!</definedName>
    <definedName name="listpla" localSheetId="57">#REF!</definedName>
    <definedName name="listpla" localSheetId="34">#REF!</definedName>
    <definedName name="listpla" localSheetId="37">#REF!</definedName>
    <definedName name="listpla" localSheetId="56">#REF!</definedName>
    <definedName name="listpla" localSheetId="55">#REF!</definedName>
    <definedName name="listpla" localSheetId="15">#REF!</definedName>
    <definedName name="listpla" localSheetId="14">#REF!</definedName>
    <definedName name="listpla" localSheetId="16">#REF!</definedName>
    <definedName name="listpla">#REF!</definedName>
    <definedName name="ljjj">[254]HB!$E$78</definedName>
    <definedName name="llll" localSheetId="51">#REF!</definedName>
    <definedName name="llll" localSheetId="26">#REF!</definedName>
    <definedName name="llll" localSheetId="28">#REF!</definedName>
    <definedName name="llll" localSheetId="37">#REF!</definedName>
    <definedName name="llll" localSheetId="55">#REF!</definedName>
    <definedName name="llll">#REF!</definedName>
    <definedName name="lmp25w" localSheetId="21">'[92]HB '!#REF!</definedName>
    <definedName name="lmp25w" localSheetId="51">'[92]HB '!#REF!</definedName>
    <definedName name="lmp25w" localSheetId="23">'[92]HB '!#REF!</definedName>
    <definedName name="lmp25w" localSheetId="11">'[92]HB '!#REF!</definedName>
    <definedName name="lmp25w" localSheetId="26">'[92]HB '!#REF!</definedName>
    <definedName name="lmp25w" localSheetId="28">'[92]HB '!#REF!</definedName>
    <definedName name="lmp25w" localSheetId="57">'[92]HB '!#REF!</definedName>
    <definedName name="lmp25w" localSheetId="34">'[92]HB '!#REF!</definedName>
    <definedName name="lmp25w" localSheetId="37">'[92]HB '!#REF!</definedName>
    <definedName name="lmp25w" localSheetId="56">'[92]HB '!#REF!</definedName>
    <definedName name="lmp25w" localSheetId="55">'[92]HB '!#REF!</definedName>
    <definedName name="lmp25w" localSheetId="15">'[92]HB '!#REF!</definedName>
    <definedName name="lmp25w" localSheetId="14">'[92]HB '!#REF!</definedName>
    <definedName name="lmp25w" localSheetId="16">'[92]HB '!#REF!</definedName>
    <definedName name="lmp25w">'[92]HB '!#REF!</definedName>
    <definedName name="lmp25w_1" localSheetId="21">[82]HB!#REF!</definedName>
    <definedName name="lmp25w_1" localSheetId="51">[82]HB!#REF!</definedName>
    <definedName name="lmp25w_1" localSheetId="23">[82]HB!#REF!</definedName>
    <definedName name="lmp25w_1" localSheetId="11">[82]HB!#REF!</definedName>
    <definedName name="lmp25w_1" localSheetId="26">[82]HB!#REF!</definedName>
    <definedName name="lmp25w_1" localSheetId="28">[82]HB!#REF!</definedName>
    <definedName name="lmp25w_1" localSheetId="57">[82]HB!#REF!</definedName>
    <definedName name="lmp25w_1" localSheetId="34">[82]HB!#REF!</definedName>
    <definedName name="lmp25w_1" localSheetId="37">[82]HB!#REF!</definedName>
    <definedName name="lmp25w_1" localSheetId="56">[82]HB!#REF!</definedName>
    <definedName name="lmp25w_1" localSheetId="55">[82]HB!#REF!</definedName>
    <definedName name="lmp25w_1" localSheetId="15">[82]HB!#REF!</definedName>
    <definedName name="lmp25w_1" localSheetId="14">[82]HB!#REF!</definedName>
    <definedName name="lmp25w_1" localSheetId="16">[82]HB!#REF!</definedName>
    <definedName name="lmp25w_1">[82]HB!#REF!</definedName>
    <definedName name="lokal" localSheetId="51">#REF!</definedName>
    <definedName name="lokal" localSheetId="26">#REF!</definedName>
    <definedName name="lokal" localSheetId="28">#REF!</definedName>
    <definedName name="lokal" localSheetId="37">#REF!</definedName>
    <definedName name="lokal" localSheetId="55">#REF!</definedName>
    <definedName name="lokal">#REF!</definedName>
    <definedName name="lokasiI">[255]Realisasi!$A$31:$G$49</definedName>
    <definedName name="LONGSORAN" localSheetId="21">#REF!</definedName>
    <definedName name="LONGSORAN" localSheetId="51">#REF!</definedName>
    <definedName name="LONGSORAN" localSheetId="9">#REF!</definedName>
    <definedName name="LONGSORAN" localSheetId="23">#REF!</definedName>
    <definedName name="LONGSORAN" localSheetId="11">#REF!</definedName>
    <definedName name="LONGSORAN" localSheetId="26">#REF!</definedName>
    <definedName name="LONGSORAN" localSheetId="3">#REF!</definedName>
    <definedName name="LONGSORAN" localSheetId="28">#REF!</definedName>
    <definedName name="LONGSORAN" localSheetId="57">#REF!</definedName>
    <definedName name="LONGSORAN" localSheetId="34">#REF!</definedName>
    <definedName name="LONGSORAN" localSheetId="37">#REF!</definedName>
    <definedName name="LONGSORAN" localSheetId="6">#REF!</definedName>
    <definedName name="LONGSORAN" localSheetId="56">#REF!</definedName>
    <definedName name="LONGSORAN" localSheetId="7">#REF!</definedName>
    <definedName name="LONGSORAN" localSheetId="55">#REF!</definedName>
    <definedName name="LONGSORAN" localSheetId="15">#REF!</definedName>
    <definedName name="LONGSORAN" localSheetId="14">#REF!</definedName>
    <definedName name="LONGSORAN" localSheetId="16">#REF!</definedName>
    <definedName name="LONGSORAN">#REF!</definedName>
    <definedName name="Look1Area" localSheetId="51">#REF!</definedName>
    <definedName name="Look1Area" localSheetId="26">#REF!</definedName>
    <definedName name="Look1Area" localSheetId="28">#REF!</definedName>
    <definedName name="Look1Area" localSheetId="37">#REF!</definedName>
    <definedName name="Look1Area" localSheetId="55">#REF!</definedName>
    <definedName name="Look1Area">#REF!</definedName>
    <definedName name="Look2Area" localSheetId="51">#REF!</definedName>
    <definedName name="Look2Area" localSheetId="26">#REF!</definedName>
    <definedName name="Look2Area" localSheetId="28">#REF!</definedName>
    <definedName name="Look2Area" localSheetId="37">#REF!</definedName>
    <definedName name="Look2Area" localSheetId="55">#REF!</definedName>
    <definedName name="Look2Area">#REF!</definedName>
    <definedName name="Look3Area" localSheetId="51">#REF!</definedName>
    <definedName name="Look3Area" localSheetId="26">#REF!</definedName>
    <definedName name="Look3Area" localSheetId="28">#REF!</definedName>
    <definedName name="Look3Area" localSheetId="37">#REF!</definedName>
    <definedName name="Look3Area" localSheetId="55">#REF!</definedName>
    <definedName name="Look3Area">#REF!</definedName>
    <definedName name="Look4Area" localSheetId="51">#REF!</definedName>
    <definedName name="Look4Area" localSheetId="26">#REF!</definedName>
    <definedName name="Look4Area" localSheetId="28">#REF!</definedName>
    <definedName name="Look4Area" localSheetId="37">#REF!</definedName>
    <definedName name="Look4Area" localSheetId="55">#REF!</definedName>
    <definedName name="Look4Area">#REF!</definedName>
    <definedName name="Look5Area" localSheetId="51">#REF!</definedName>
    <definedName name="Look5Area" localSheetId="26">#REF!</definedName>
    <definedName name="Look5Area" localSheetId="28">#REF!</definedName>
    <definedName name="Look5Area" localSheetId="37">#REF!</definedName>
    <definedName name="Look5Area" localSheetId="55">#REF!</definedName>
    <definedName name="Look5Area">#REF!</definedName>
    <definedName name="LOOOOO" localSheetId="21" hidden="1">#REF!</definedName>
    <definedName name="LOOOOO" localSheetId="13" hidden="1">#REF!</definedName>
    <definedName name="LOOOOO" localSheetId="51" hidden="1">#REF!</definedName>
    <definedName name="LOOOOO" localSheetId="9" hidden="1">#REF!</definedName>
    <definedName name="LOOOOO" localSheetId="23" hidden="1">#REF!</definedName>
    <definedName name="LOOOOO" localSheetId="11" hidden="1">#REF!</definedName>
    <definedName name="LOOOOO" localSheetId="10" hidden="1">#REF!</definedName>
    <definedName name="LOOOOO" localSheetId="1" hidden="1">#REF!</definedName>
    <definedName name="LOOOOO" localSheetId="26" hidden="1">#REF!</definedName>
    <definedName name="LOOOOO" localSheetId="0" hidden="1">#REF!</definedName>
    <definedName name="LOOOOO" localSheetId="3" hidden="1">#REF!</definedName>
    <definedName name="LOOOOO" localSheetId="28" hidden="1">#REF!</definedName>
    <definedName name="LOOOOO" localSheetId="50" hidden="1">#REF!</definedName>
    <definedName name="LOOOOO" localSheetId="57" hidden="1">#REF!</definedName>
    <definedName name="LOOOOO" localSheetId="34" hidden="1">#REF!</definedName>
    <definedName name="LOOOOO" localSheetId="37" hidden="1">#REF!</definedName>
    <definedName name="LOOOOO" localSheetId="5" hidden="1">#REF!</definedName>
    <definedName name="LOOOOO" localSheetId="6" hidden="1">#REF!</definedName>
    <definedName name="LOOOOO" localSheetId="56" hidden="1">#REF!</definedName>
    <definedName name="LOOOOO" localSheetId="7" hidden="1">#REF!</definedName>
    <definedName name="LOOOOO" localSheetId="8" hidden="1">#REF!</definedName>
    <definedName name="LOOOOO" localSheetId="55" hidden="1">#REF!</definedName>
    <definedName name="LOOOOO" localSheetId="4" hidden="1">#REF!</definedName>
    <definedName name="LOOOOO" localSheetId="15" hidden="1">#REF!</definedName>
    <definedName name="LOOOOO" localSheetId="14" hidden="1">#REF!</definedName>
    <definedName name="LOOOOO" localSheetId="16" hidden="1">#REF!</definedName>
    <definedName name="LOOOOO" localSheetId="12" hidden="1">#REF!</definedName>
    <definedName name="LOOOOO" localSheetId="42" hidden="1">#REF!</definedName>
    <definedName name="LOOOOO" hidden="1">#REF!</definedName>
    <definedName name="LPJUM">'[256]Data LPJUM'!$B$10:$K$177</definedName>
    <definedName name="LPSD" localSheetId="21">#REF!</definedName>
    <definedName name="LPSD" localSheetId="13">#REF!</definedName>
    <definedName name="LPSD" localSheetId="51">#REF!</definedName>
    <definedName name="LPSD" localSheetId="9">#REF!</definedName>
    <definedName name="LPSD" localSheetId="23">#REF!</definedName>
    <definedName name="LPSD" localSheetId="11">#REF!</definedName>
    <definedName name="LPSD" localSheetId="10">#REF!</definedName>
    <definedName name="LPSD" localSheetId="1">#REF!</definedName>
    <definedName name="LPSD" localSheetId="26">#REF!</definedName>
    <definedName name="LPSD" localSheetId="0">#REF!</definedName>
    <definedName name="LPSD" localSheetId="3">#REF!</definedName>
    <definedName name="LPSD" localSheetId="28">#REF!</definedName>
    <definedName name="LPSD" localSheetId="50">#REF!</definedName>
    <definedName name="LPSD" localSheetId="57">#REF!</definedName>
    <definedName name="LPSD" localSheetId="34">#REF!</definedName>
    <definedName name="LPSD" localSheetId="37">#REF!</definedName>
    <definedName name="LPSD" localSheetId="6">#REF!</definedName>
    <definedName name="LPSD" localSheetId="56">#REF!</definedName>
    <definedName name="LPSD" localSheetId="7">#REF!</definedName>
    <definedName name="LPSD" localSheetId="55">#REF!</definedName>
    <definedName name="LPSD" localSheetId="15">#REF!</definedName>
    <definedName name="LPSD" localSheetId="14">#REF!</definedName>
    <definedName name="LPSD" localSheetId="16">#REF!</definedName>
    <definedName name="LPSD" localSheetId="42">#REF!</definedName>
    <definedName name="LPSD">#REF!</definedName>
    <definedName name="LR_ok" localSheetId="21">#REF!</definedName>
    <definedName name="LR_ok" localSheetId="13">#REF!</definedName>
    <definedName name="LR_ok" localSheetId="51">#REF!</definedName>
    <definedName name="LR_ok" localSheetId="9">#REF!</definedName>
    <definedName name="LR_ok" localSheetId="23">#REF!</definedName>
    <definedName name="LR_ok" localSheetId="11">#REF!</definedName>
    <definedName name="LR_ok" localSheetId="10">#REF!</definedName>
    <definedName name="LR_ok" localSheetId="1">#REF!</definedName>
    <definedName name="LR_ok" localSheetId="26">#REF!</definedName>
    <definedName name="LR_ok" localSheetId="0">#REF!</definedName>
    <definedName name="LR_ok" localSheetId="3">#REF!</definedName>
    <definedName name="LR_ok" localSheetId="28">#REF!</definedName>
    <definedName name="LR_ok" localSheetId="50">#REF!</definedName>
    <definedName name="LR_ok" localSheetId="57">#REF!</definedName>
    <definedName name="LR_ok" localSheetId="34">#REF!</definedName>
    <definedName name="LR_ok" localSheetId="37">#REF!</definedName>
    <definedName name="LR_ok" localSheetId="6">#REF!</definedName>
    <definedName name="LR_ok" localSheetId="56">#REF!</definedName>
    <definedName name="LR_ok" localSheetId="7">#REF!</definedName>
    <definedName name="LR_ok" localSheetId="55">#REF!</definedName>
    <definedName name="LR_ok" localSheetId="15">#REF!</definedName>
    <definedName name="LR_ok" localSheetId="14">#REF!</definedName>
    <definedName name="LR_ok" localSheetId="16">#REF!</definedName>
    <definedName name="LR_ok" localSheetId="12">#REF!</definedName>
    <definedName name="LR_ok" localSheetId="42">#REF!</definedName>
    <definedName name="LR_ok">#REF!</definedName>
    <definedName name="LRiiiiiiiiiiiiiiiiii" localSheetId="21">#REF!</definedName>
    <definedName name="LRiiiiiiiiiiiiiiiiii" localSheetId="13">#REF!</definedName>
    <definedName name="LRiiiiiiiiiiiiiiiiii" localSheetId="51">#REF!</definedName>
    <definedName name="LRiiiiiiiiiiiiiiiiii" localSheetId="9">#REF!</definedName>
    <definedName name="LRiiiiiiiiiiiiiiiiii" localSheetId="23">#REF!</definedName>
    <definedName name="LRiiiiiiiiiiiiiiiiii" localSheetId="24">#REF!</definedName>
    <definedName name="LRiiiiiiiiiiiiiiiiii" localSheetId="11">#REF!</definedName>
    <definedName name="LRiiiiiiiiiiiiiiiiii" localSheetId="25">#REF!</definedName>
    <definedName name="LRiiiiiiiiiiiiiiiiii" localSheetId="26">#REF!</definedName>
    <definedName name="LRiiiiiiiiiiiiiiiiii" localSheetId="3">#REF!</definedName>
    <definedName name="LRiiiiiiiiiiiiiiiiii" localSheetId="28">#REF!</definedName>
    <definedName name="LRiiiiiiiiiiiiiiiiii" localSheetId="50">#REF!</definedName>
    <definedName name="LRiiiiiiiiiiiiiiiiii" localSheetId="57">#REF!</definedName>
    <definedName name="LRiiiiiiiiiiiiiiiiii" localSheetId="34">#REF!</definedName>
    <definedName name="LRiiiiiiiiiiiiiiiiii" localSheetId="35">#REF!</definedName>
    <definedName name="LRiiiiiiiiiiiiiiiiii" localSheetId="37">#REF!</definedName>
    <definedName name="LRiiiiiiiiiiiiiiiiii" localSheetId="6">#REF!</definedName>
    <definedName name="LRiiiiiiiiiiiiiiiiii" localSheetId="56">#REF!</definedName>
    <definedName name="LRiiiiiiiiiiiiiiiiii" localSheetId="7">#REF!</definedName>
    <definedName name="LRiiiiiiiiiiiiiiiiii" localSheetId="55">#REF!</definedName>
    <definedName name="LRiiiiiiiiiiiiiiiiii" localSheetId="15">#REF!</definedName>
    <definedName name="LRiiiiiiiiiiiiiiiiii" localSheetId="14">#REF!</definedName>
    <definedName name="LRiiiiiiiiiiiiiiiiii" localSheetId="16">#REF!</definedName>
    <definedName name="LRiiiiiiiiiiiiiiiiii" localSheetId="42">#REF!</definedName>
    <definedName name="LRiiiiiiiiiiiiiiiiii" localSheetId="43">#REF!</definedName>
    <definedName name="LRiiiiiiiiiiiiiiiiii">#REF!</definedName>
    <definedName name="ltf" localSheetId="21">#REF!</definedName>
    <definedName name="ltf" localSheetId="13">#REF!</definedName>
    <definedName name="ltf" localSheetId="51">#REF!</definedName>
    <definedName name="ltf" localSheetId="9">#REF!</definedName>
    <definedName name="ltf" localSheetId="23">#REF!</definedName>
    <definedName name="ltf" localSheetId="11">#REF!</definedName>
    <definedName name="ltf" localSheetId="10">#REF!</definedName>
    <definedName name="ltf" localSheetId="1">#REF!</definedName>
    <definedName name="ltf" localSheetId="26">#REF!</definedName>
    <definedName name="ltf" localSheetId="0">#REF!</definedName>
    <definedName name="ltf" localSheetId="3">#REF!</definedName>
    <definedName name="ltf" localSheetId="28">#REF!</definedName>
    <definedName name="ltf" localSheetId="50">#REF!</definedName>
    <definedName name="ltf" localSheetId="57">#REF!</definedName>
    <definedName name="ltf" localSheetId="34">#REF!</definedName>
    <definedName name="ltf" localSheetId="37">#REF!</definedName>
    <definedName name="ltf" localSheetId="6">#REF!</definedName>
    <definedName name="ltf" localSheetId="56">#REF!</definedName>
    <definedName name="ltf" localSheetId="7">#REF!</definedName>
    <definedName name="ltf" localSheetId="55">#REF!</definedName>
    <definedName name="ltf" localSheetId="15">#REF!</definedName>
    <definedName name="ltf" localSheetId="14">#REF!</definedName>
    <definedName name="ltf" localSheetId="16">#REF!</definedName>
    <definedName name="ltf" localSheetId="42">#REF!</definedName>
    <definedName name="ltf">#REF!</definedName>
    <definedName name="luas" localSheetId="51">#REF!</definedName>
    <definedName name="luas" localSheetId="26">#REF!</definedName>
    <definedName name="luas" localSheetId="28">#REF!</definedName>
    <definedName name="luas" localSheetId="37">#REF!</definedName>
    <definedName name="luas" localSheetId="55">#REF!</definedName>
    <definedName name="luas">#REF!</definedName>
    <definedName name="luas_bibit" localSheetId="51">#REF!</definedName>
    <definedName name="luas_bibit" localSheetId="26">#REF!</definedName>
    <definedName name="luas_bibit" localSheetId="28">#REF!</definedName>
    <definedName name="luas_bibit" localSheetId="37">#REF!</definedName>
    <definedName name="luas_bibit" localSheetId="55">#REF!</definedName>
    <definedName name="luas_bibit">#REF!</definedName>
    <definedName name="luas_bibit_1" localSheetId="51">#REF!</definedName>
    <definedName name="luas_bibit_1" localSheetId="26">#REF!</definedName>
    <definedName name="luas_bibit_1" localSheetId="28">#REF!</definedName>
    <definedName name="luas_bibit_1" localSheetId="37">#REF!</definedName>
    <definedName name="luas_bibit_1" localSheetId="55">#REF!</definedName>
    <definedName name="luas_bibit_1">#REF!</definedName>
    <definedName name="luas_tg" localSheetId="51">#REF!</definedName>
    <definedName name="luas_tg" localSheetId="26">#REF!</definedName>
    <definedName name="luas_tg" localSheetId="28">#REF!</definedName>
    <definedName name="luas_tg" localSheetId="37">#REF!</definedName>
    <definedName name="luas_tg" localSheetId="55">#REF!</definedName>
    <definedName name="luas_tg">#REF!</definedName>
    <definedName name="luas_tg_1" localSheetId="51">#REF!</definedName>
    <definedName name="luas_tg_1" localSheetId="26">#REF!</definedName>
    <definedName name="luas_tg_1" localSheetId="28">#REF!</definedName>
    <definedName name="luas_tg_1" localSheetId="37">#REF!</definedName>
    <definedName name="luas_tg_1" localSheetId="55">#REF!</definedName>
    <definedName name="luas_tg_1">#REF!</definedName>
    <definedName name="m">[257]HB!$A$1:$IV$7</definedName>
    <definedName name="MACRO">[11]analitis!$A$460</definedName>
    <definedName name="mandor">'[60]HB '!$F$197</definedName>
    <definedName name="mandor_1" localSheetId="21">[82]HB!#REF!</definedName>
    <definedName name="mandor_1" localSheetId="51">[82]HB!#REF!</definedName>
    <definedName name="mandor_1" localSheetId="23">[82]HB!#REF!</definedName>
    <definedName name="mandor_1" localSheetId="11">[82]HB!#REF!</definedName>
    <definedName name="mandor_1" localSheetId="26">[82]HB!#REF!</definedName>
    <definedName name="mandor_1" localSheetId="28">[82]HB!#REF!</definedName>
    <definedName name="mandor_1" localSheetId="57">[82]HB!#REF!</definedName>
    <definedName name="mandor_1" localSheetId="34">[82]HB!#REF!</definedName>
    <definedName name="mandor_1" localSheetId="37">[82]HB!#REF!</definedName>
    <definedName name="mandor_1" localSheetId="56">[82]HB!#REF!</definedName>
    <definedName name="mandor_1" localSheetId="55">[82]HB!#REF!</definedName>
    <definedName name="mandor_1" localSheetId="15">[82]HB!#REF!</definedName>
    <definedName name="mandor_1" localSheetId="14">[82]HB!#REF!</definedName>
    <definedName name="mandor_1" localSheetId="16">[82]HB!#REF!</definedName>
    <definedName name="mandor_1">[82]HB!#REF!</definedName>
    <definedName name="MASPOT" localSheetId="21">#REF!</definedName>
    <definedName name="MASPOT" localSheetId="51">#REF!</definedName>
    <definedName name="MASPOT" localSheetId="23">#REF!</definedName>
    <definedName name="MASPOT" localSheetId="11">#REF!</definedName>
    <definedName name="MASPOT" localSheetId="26">#REF!</definedName>
    <definedName name="MASPOT" localSheetId="3">#REF!</definedName>
    <definedName name="MASPOT" localSheetId="28">#REF!</definedName>
    <definedName name="MASPOT" localSheetId="57">#REF!</definedName>
    <definedName name="MASPOT" localSheetId="34">#REF!</definedName>
    <definedName name="MASPOT" localSheetId="37">#REF!</definedName>
    <definedName name="MASPOT" localSheetId="6">#REF!</definedName>
    <definedName name="MASPOT" localSheetId="56">#REF!</definedName>
    <definedName name="MASPOT" localSheetId="7">#REF!</definedName>
    <definedName name="MASPOT" localSheetId="55">#REF!</definedName>
    <definedName name="MASPOT" localSheetId="15">#REF!</definedName>
    <definedName name="MASPOT" localSheetId="14">#REF!</definedName>
    <definedName name="MASPOT" localSheetId="16">#REF!</definedName>
    <definedName name="MASPOT">#REF!</definedName>
    <definedName name="MDT_DNRS" localSheetId="51">#REF!</definedName>
    <definedName name="MDT_DNRS" localSheetId="26">#REF!</definedName>
    <definedName name="MDT_DNRS" localSheetId="28">#REF!</definedName>
    <definedName name="MDT_DNRS" localSheetId="37">#REF!</definedName>
    <definedName name="MDT_DNRS" localSheetId="55">#REF!</definedName>
    <definedName name="MDT_DNRS">#REF!</definedName>
    <definedName name="MENU" localSheetId="21">[1]okt!#REF!</definedName>
    <definedName name="MENU" localSheetId="13">[1]okt!#REF!</definedName>
    <definedName name="MENU" localSheetId="51">[1]okt!#REF!</definedName>
    <definedName name="MENU" localSheetId="9">[1]okt!#REF!</definedName>
    <definedName name="MENU" localSheetId="23">[1]okt!#REF!</definedName>
    <definedName name="MENU" localSheetId="11">[1]okt!#REF!</definedName>
    <definedName name="MENU" localSheetId="26">[1]okt!#REF!</definedName>
    <definedName name="MENU" localSheetId="3">[1]okt!#REF!</definedName>
    <definedName name="MENU" localSheetId="28">[1]okt!#REF!</definedName>
    <definedName name="MENU" localSheetId="50">[1]okt!#REF!</definedName>
    <definedName name="MENU" localSheetId="57">[1]okt!#REF!</definedName>
    <definedName name="MENU" localSheetId="34">[1]okt!#REF!</definedName>
    <definedName name="MENU" localSheetId="37">[1]okt!#REF!</definedName>
    <definedName name="MENU" localSheetId="6">[1]okt!#REF!</definedName>
    <definedName name="MENU" localSheetId="56">[1]okt!#REF!</definedName>
    <definedName name="MENU" localSheetId="7">[1]okt!#REF!</definedName>
    <definedName name="MENU" localSheetId="55">[1]okt!#REF!</definedName>
    <definedName name="MENU" localSheetId="15">[1]okt!#REF!</definedName>
    <definedName name="MENU" localSheetId="14">[1]okt!#REF!</definedName>
    <definedName name="MENU" localSheetId="16">[1]okt!#REF!</definedName>
    <definedName name="MENU" localSheetId="42">[1]okt!#REF!</definedName>
    <definedName name="MENU">[1]okt!#REF!</definedName>
    <definedName name="MENUB">[3]A!$J$7</definedName>
    <definedName name="Merak" localSheetId="51">[106]Depr_Ex_Output!#REF!</definedName>
    <definedName name="Merak" localSheetId="26">[106]Depr_Ex_Output!#REF!</definedName>
    <definedName name="Merak" localSheetId="28">[106]Depr_Ex_Output!#REF!</definedName>
    <definedName name="Merak" localSheetId="37">[106]Depr_Ex_Output!#REF!</definedName>
    <definedName name="Merak" localSheetId="55">[106]Depr_Ex_Output!#REF!</definedName>
    <definedName name="Merak">[106]Depr_Ex_Output!#REF!</definedName>
    <definedName name="MGN">[258]KALENDER!$B$3:$F$733</definedName>
    <definedName name="ming" localSheetId="51">'[143]Data Kalender'!#REF!</definedName>
    <definedName name="ming" localSheetId="26">'[143]Data Kalender'!#REF!</definedName>
    <definedName name="ming" localSheetId="28">'[143]Data Kalender'!#REF!</definedName>
    <definedName name="ming" localSheetId="37">'[143]Data Kalender'!#REF!</definedName>
    <definedName name="ming" localSheetId="55">'[143]Data Kalender'!#REF!</definedName>
    <definedName name="ming">'[143]Data Kalender'!#REF!</definedName>
    <definedName name="MINOR" localSheetId="21">'[42]Kuantitas &amp; Harga'!#REF!</definedName>
    <definedName name="MINOR" localSheetId="51">'[42]Kuantitas &amp; Harga'!#REF!</definedName>
    <definedName name="MINOR" localSheetId="9">'[42]Kuantitas &amp; Harga'!#REF!</definedName>
    <definedName name="MINOR" localSheetId="23">'[42]Kuantitas &amp; Harga'!#REF!</definedName>
    <definedName name="MINOR" localSheetId="11">'[42]Kuantitas &amp; Harga'!#REF!</definedName>
    <definedName name="MINOR" localSheetId="26">'[42]Kuantitas &amp; Harga'!#REF!</definedName>
    <definedName name="MINOR" localSheetId="3">'[42]Kuantitas &amp; Harga'!#REF!</definedName>
    <definedName name="MINOR" localSheetId="28">'[42]Kuantitas &amp; Harga'!#REF!</definedName>
    <definedName name="MINOR" localSheetId="57">'[42]Kuantitas &amp; Harga'!#REF!</definedName>
    <definedName name="MINOR" localSheetId="34">'[42]Kuantitas &amp; Harga'!#REF!</definedName>
    <definedName name="MINOR" localSheetId="37">'[42]Kuantitas &amp; Harga'!#REF!</definedName>
    <definedName name="MINOR" localSheetId="6">'[43]Kuantitas &amp; Harga'!#REF!</definedName>
    <definedName name="MINOR" localSheetId="56">'[43]Kuantitas &amp; Harga'!#REF!</definedName>
    <definedName name="MINOR" localSheetId="7">'[43]Kuantitas &amp; Harga'!#REF!</definedName>
    <definedName name="MINOR" localSheetId="55">'[42]Kuantitas &amp; Harga'!#REF!</definedName>
    <definedName name="MINOR" localSheetId="15">'[42]Kuantitas &amp; Harga'!#REF!</definedName>
    <definedName name="MINOR" localSheetId="14">'[42]Kuantitas &amp; Harga'!#REF!</definedName>
    <definedName name="MINOR" localSheetId="16">'[42]Kuantitas &amp; Harga'!#REF!</definedName>
    <definedName name="MINOR">'[42]Kuantitas &amp; Harga'!#REF!</definedName>
    <definedName name="mixer" localSheetId="21">'[92]HB '!#REF!</definedName>
    <definedName name="mixer" localSheetId="51">'[92]HB '!#REF!</definedName>
    <definedName name="mixer" localSheetId="23">'[92]HB '!#REF!</definedName>
    <definedName name="mixer" localSheetId="11">'[92]HB '!#REF!</definedName>
    <definedName name="mixer" localSheetId="26">'[92]HB '!#REF!</definedName>
    <definedName name="mixer" localSheetId="28">'[92]HB '!#REF!</definedName>
    <definedName name="mixer" localSheetId="57">'[92]HB '!#REF!</definedName>
    <definedName name="mixer" localSheetId="34">'[92]HB '!#REF!</definedName>
    <definedName name="mixer" localSheetId="37">'[92]HB '!#REF!</definedName>
    <definedName name="mixer" localSheetId="56">'[92]HB '!#REF!</definedName>
    <definedName name="mixer" localSheetId="55">'[92]HB '!#REF!</definedName>
    <definedName name="mixer" localSheetId="15">'[92]HB '!#REF!</definedName>
    <definedName name="mixer" localSheetId="14">'[92]HB '!#REF!</definedName>
    <definedName name="mixer" localSheetId="16">'[92]HB '!#REF!</definedName>
    <definedName name="mixer">'[92]HB '!#REF!</definedName>
    <definedName name="mixer_1" localSheetId="21">[82]HB!#REF!</definedName>
    <definedName name="mixer_1" localSheetId="51">[82]HB!#REF!</definedName>
    <definedName name="mixer_1" localSheetId="23">[82]HB!#REF!</definedName>
    <definedName name="mixer_1" localSheetId="11">[82]HB!#REF!</definedName>
    <definedName name="mixer_1" localSheetId="26">[82]HB!#REF!</definedName>
    <definedName name="mixer_1" localSheetId="28">[82]HB!#REF!</definedName>
    <definedName name="mixer_1" localSheetId="57">[82]HB!#REF!</definedName>
    <definedName name="mixer_1" localSheetId="34">[82]HB!#REF!</definedName>
    <definedName name="mixer_1" localSheetId="37">[82]HB!#REF!</definedName>
    <definedName name="mixer_1" localSheetId="56">[82]HB!#REF!</definedName>
    <definedName name="mixer_1" localSheetId="55">[82]HB!#REF!</definedName>
    <definedName name="mixer_1" localSheetId="15">[82]HB!#REF!</definedName>
    <definedName name="mixer_1" localSheetId="14">[82]HB!#REF!</definedName>
    <definedName name="mixer_1" localSheetId="16">[82]HB!#REF!</definedName>
    <definedName name="mixer_1">[82]HB!#REF!</definedName>
    <definedName name="MJ" localSheetId="21">#REF!</definedName>
    <definedName name="MJ" localSheetId="13">#REF!</definedName>
    <definedName name="MJ" localSheetId="51">#REF!</definedName>
    <definedName name="MJ" localSheetId="9">#REF!</definedName>
    <definedName name="MJ" localSheetId="23">#REF!</definedName>
    <definedName name="MJ" localSheetId="11">#REF!</definedName>
    <definedName name="MJ" localSheetId="10">#REF!</definedName>
    <definedName name="MJ" localSheetId="1">#REF!</definedName>
    <definedName name="MJ" localSheetId="26">#REF!</definedName>
    <definedName name="MJ" localSheetId="0">#REF!</definedName>
    <definedName name="MJ" localSheetId="3">#REF!</definedName>
    <definedName name="MJ" localSheetId="28">#REF!</definedName>
    <definedName name="MJ" localSheetId="50">#REF!</definedName>
    <definedName name="MJ" localSheetId="57">#REF!</definedName>
    <definedName name="MJ" localSheetId="34">#REF!</definedName>
    <definedName name="MJ" localSheetId="37">#REF!</definedName>
    <definedName name="MJ" localSheetId="6">#REF!</definedName>
    <definedName name="MJ" localSheetId="56">#REF!</definedName>
    <definedName name="MJ" localSheetId="7">#REF!</definedName>
    <definedName name="MJ" localSheetId="55">#REF!</definedName>
    <definedName name="MJ" localSheetId="15">#REF!</definedName>
    <definedName name="MJ" localSheetId="14">#REF!</definedName>
    <definedName name="MJ" localSheetId="16">#REF!</definedName>
    <definedName name="MJ" localSheetId="42">#REF!</definedName>
    <definedName name="MJ">#REF!</definedName>
    <definedName name="MJMJJ" localSheetId="21">#REF!</definedName>
    <definedName name="MJMJJ" localSheetId="13">#REF!</definedName>
    <definedName name="MJMJJ" localSheetId="51">#REF!</definedName>
    <definedName name="MJMJJ" localSheetId="9">#REF!</definedName>
    <definedName name="MJMJJ" localSheetId="23">#REF!</definedName>
    <definedName name="MJMJJ" localSheetId="11">#REF!</definedName>
    <definedName name="MJMJJ" localSheetId="10">#REF!</definedName>
    <definedName name="MJMJJ" localSheetId="1">#REF!</definedName>
    <definedName name="MJMJJ" localSheetId="26">#REF!</definedName>
    <definedName name="MJMJJ" localSheetId="0">#REF!</definedName>
    <definedName name="MJMJJ" localSheetId="3">#REF!</definedName>
    <definedName name="MJMJJ" localSheetId="28">#REF!</definedName>
    <definedName name="MJMJJ" localSheetId="50">#REF!</definedName>
    <definedName name="MJMJJ" localSheetId="57">#REF!</definedName>
    <definedName name="MJMJJ" localSheetId="34">#REF!</definedName>
    <definedName name="MJMJJ" localSheetId="37">#REF!</definedName>
    <definedName name="MJMJJ" localSheetId="6">#REF!</definedName>
    <definedName name="MJMJJ" localSheetId="56">#REF!</definedName>
    <definedName name="MJMJJ" localSheetId="7">#REF!</definedName>
    <definedName name="MJMJJ" localSheetId="55">#REF!</definedName>
    <definedName name="MJMJJ" localSheetId="15">#REF!</definedName>
    <definedName name="MJMJJ" localSheetId="14">#REF!</definedName>
    <definedName name="MJMJJ" localSheetId="16">#REF!</definedName>
    <definedName name="MJMJJ" localSheetId="42">#REF!</definedName>
    <definedName name="MJMJJ">#REF!</definedName>
    <definedName name="MK" localSheetId="51">#REF!</definedName>
    <definedName name="MK" localSheetId="26">#REF!</definedName>
    <definedName name="MK" localSheetId="28">#REF!</definedName>
    <definedName name="MK" localSheetId="37">#REF!</definedName>
    <definedName name="MK" localSheetId="55">#REF!</definedName>
    <definedName name="MK">#REF!</definedName>
    <definedName name="mke" localSheetId="51">#REF!</definedName>
    <definedName name="mke" localSheetId="26">#REF!</definedName>
    <definedName name="mke" localSheetId="28">#REF!</definedName>
    <definedName name="mke" localSheetId="37">#REF!</definedName>
    <definedName name="mke" localSheetId="55">#REF!</definedName>
    <definedName name="mke">#REF!</definedName>
    <definedName name="MKL" localSheetId="9">[259]NP!$A$5:$C$70</definedName>
    <definedName name="MKL" localSheetId="2">[260]NP!$A$5:$C$70</definedName>
    <definedName name="MKL" localSheetId="6">[261]NP!$A$5:$C$70</definedName>
    <definedName name="MKL">[259]NP!$A$5:$C$70</definedName>
    <definedName name="mllllllllllllllll" localSheetId="21">#REF!</definedName>
    <definedName name="mllllllllllllllll" localSheetId="13">#REF!</definedName>
    <definedName name="mllllllllllllllll" localSheetId="51">#REF!</definedName>
    <definedName name="mllllllllllllllll" localSheetId="9">#REF!</definedName>
    <definedName name="mllllllllllllllll" localSheetId="23">#REF!</definedName>
    <definedName name="mllllllllllllllll" localSheetId="11">#REF!</definedName>
    <definedName name="mllllllllllllllll" localSheetId="10">#REF!</definedName>
    <definedName name="mllllllllllllllll" localSheetId="1">#REF!</definedName>
    <definedName name="mllllllllllllllll" localSheetId="26">#REF!</definedName>
    <definedName name="mllllllllllllllll" localSheetId="0">#REF!</definedName>
    <definedName name="mllllllllllllllll" localSheetId="3">#REF!</definedName>
    <definedName name="mllllllllllllllll" localSheetId="28">#REF!</definedName>
    <definedName name="mllllllllllllllll" localSheetId="50">#REF!</definedName>
    <definedName name="mllllllllllllllll" localSheetId="57">#REF!</definedName>
    <definedName name="mllllllllllllllll" localSheetId="34">#REF!</definedName>
    <definedName name="mllllllllllllllll" localSheetId="37">#REF!</definedName>
    <definedName name="mllllllllllllllll" localSheetId="5">#REF!</definedName>
    <definedName name="mllllllllllllllll" localSheetId="6">#REF!</definedName>
    <definedName name="mllllllllllllllll" localSheetId="56">#REF!</definedName>
    <definedName name="mllllllllllllllll" localSheetId="7">#REF!</definedName>
    <definedName name="mllllllllllllllll" localSheetId="8">#REF!</definedName>
    <definedName name="mllllllllllllllll" localSheetId="55">#REF!</definedName>
    <definedName name="mllllllllllllllll" localSheetId="4">#REF!</definedName>
    <definedName name="mllllllllllllllll" localSheetId="15">#REF!</definedName>
    <definedName name="mllllllllllllllll" localSheetId="14">#REF!</definedName>
    <definedName name="mllllllllllllllll" localSheetId="16">#REF!</definedName>
    <definedName name="mllllllllllllllll" localSheetId="12">#REF!</definedName>
    <definedName name="mllllllllllllllll" localSheetId="42">#REF!</definedName>
    <definedName name="mllllllllllllllll">#REF!</definedName>
    <definedName name="mmamam" localSheetId="21">#REF!</definedName>
    <definedName name="mmamam" localSheetId="13">#REF!</definedName>
    <definedName name="mmamam" localSheetId="51">#REF!</definedName>
    <definedName name="mmamam" localSheetId="9">#REF!</definedName>
    <definedName name="mmamam" localSheetId="23">#REF!</definedName>
    <definedName name="mmamam" localSheetId="11">#REF!</definedName>
    <definedName name="mmamam" localSheetId="10">#REF!</definedName>
    <definedName name="mmamam" localSheetId="1">#REF!</definedName>
    <definedName name="mmamam" localSheetId="26">#REF!</definedName>
    <definedName name="mmamam" localSheetId="0">#REF!</definedName>
    <definedName name="mmamam" localSheetId="3">#REF!</definedName>
    <definedName name="mmamam" localSheetId="28">#REF!</definedName>
    <definedName name="mmamam" localSheetId="50">#REF!</definedName>
    <definedName name="mmamam" localSheetId="57">#REF!</definedName>
    <definedName name="mmamam" localSheetId="34">#REF!</definedName>
    <definedName name="mmamam" localSheetId="37">#REF!</definedName>
    <definedName name="mmamam" localSheetId="6">#REF!</definedName>
    <definedName name="mmamam" localSheetId="56">#REF!</definedName>
    <definedName name="mmamam" localSheetId="7">#REF!</definedName>
    <definedName name="mmamam" localSheetId="55">#REF!</definedName>
    <definedName name="mmamam" localSheetId="15">#REF!</definedName>
    <definedName name="mmamam" localSheetId="14">#REF!</definedName>
    <definedName name="mmamam" localSheetId="16">#REF!</definedName>
    <definedName name="mmamam" localSheetId="12">#REF!</definedName>
    <definedName name="mmamam" localSheetId="42">#REF!</definedName>
    <definedName name="mmamam">#REF!</definedName>
    <definedName name="MMM" localSheetId="21">#REF!</definedName>
    <definedName name="MMM" localSheetId="13">#REF!</definedName>
    <definedName name="MMM" localSheetId="51">#REF!</definedName>
    <definedName name="MMM" localSheetId="9">#REF!</definedName>
    <definedName name="MMM" localSheetId="23">#REF!</definedName>
    <definedName name="MMM" localSheetId="11">#REF!</definedName>
    <definedName name="MMM" localSheetId="10">#REF!</definedName>
    <definedName name="MMM" localSheetId="1">#REF!</definedName>
    <definedName name="MMM" localSheetId="26">#REF!</definedName>
    <definedName name="MMM" localSheetId="0">#REF!</definedName>
    <definedName name="MMM" localSheetId="3">#REF!</definedName>
    <definedName name="MMM" localSheetId="28">#REF!</definedName>
    <definedName name="MMM" localSheetId="50">#REF!</definedName>
    <definedName name="MMM" localSheetId="57">#REF!</definedName>
    <definedName name="MMM" localSheetId="34">#REF!</definedName>
    <definedName name="MMM" localSheetId="37">#REF!</definedName>
    <definedName name="MMM" localSheetId="6">#REF!</definedName>
    <definedName name="MMM" localSheetId="56">#REF!</definedName>
    <definedName name="MMM" localSheetId="7">#REF!</definedName>
    <definedName name="MMM" localSheetId="55">#REF!</definedName>
    <definedName name="MMM" localSheetId="15">#REF!</definedName>
    <definedName name="MMM" localSheetId="14">#REF!</definedName>
    <definedName name="MMM" localSheetId="16">#REF!</definedName>
    <definedName name="MMM" localSheetId="12">#REF!</definedName>
    <definedName name="MMM" localSheetId="42">#REF!</definedName>
    <definedName name="MMM">#REF!</definedName>
    <definedName name="MMMA" localSheetId="21">#REF!</definedName>
    <definedName name="MMMA" localSheetId="13">#REF!</definedName>
    <definedName name="MMMA" localSheetId="51">#REF!</definedName>
    <definedName name="MMMA" localSheetId="9">#REF!</definedName>
    <definedName name="MMMA" localSheetId="23">#REF!</definedName>
    <definedName name="MMMA" localSheetId="11">#REF!</definedName>
    <definedName name="MMMA" localSheetId="10">#REF!</definedName>
    <definedName name="MMMA" localSheetId="1">#REF!</definedName>
    <definedName name="MMMA" localSheetId="26">#REF!</definedName>
    <definedName name="MMMA" localSheetId="0">#REF!</definedName>
    <definedName name="MMMA" localSheetId="3">#REF!</definedName>
    <definedName name="MMMA" localSheetId="28">#REF!</definedName>
    <definedName name="MMMA" localSheetId="50">#REF!</definedName>
    <definedName name="MMMA" localSheetId="57">#REF!</definedName>
    <definedName name="MMMA" localSheetId="34">#REF!</definedName>
    <definedName name="MMMA" localSheetId="37">#REF!</definedName>
    <definedName name="MMMA" localSheetId="6">#REF!</definedName>
    <definedName name="MMMA" localSheetId="56">#REF!</definedName>
    <definedName name="MMMA" localSheetId="7">#REF!</definedName>
    <definedName name="MMMA" localSheetId="55">#REF!</definedName>
    <definedName name="MMMA" localSheetId="15">#REF!</definedName>
    <definedName name="MMMA" localSheetId="14">#REF!</definedName>
    <definedName name="MMMA" localSheetId="16">#REF!</definedName>
    <definedName name="MMMA" localSheetId="12">#REF!</definedName>
    <definedName name="MMMA" localSheetId="42">#REF!</definedName>
    <definedName name="MMMA">#REF!</definedName>
    <definedName name="MMMM" localSheetId="2">[85]Sheet5!$A$7:$C$129</definedName>
    <definedName name="MMMM">[85]Sheet5!$A$7:$C$129</definedName>
    <definedName name="MMMMM" localSheetId="21">[262]Sheet5!$A$7:$C$129</definedName>
    <definedName name="MMMMM" localSheetId="9">[263]Sheet5!$A$7:$C$129</definedName>
    <definedName name="MMMMM" localSheetId="23">[262]Sheet5!$A$7:$C$129</definedName>
    <definedName name="MMMMM" localSheetId="10">[264]Sheet5!$A$7:$C$129</definedName>
    <definedName name="MMMMM" localSheetId="2">[265]Sheet5!$A$7:$C$129</definedName>
    <definedName name="MMMMM" localSheetId="1">[264]Sheet5!$A$7:$C$129</definedName>
    <definedName name="MMMMM" localSheetId="26">[262]Sheet5!$A$7:$C$129</definedName>
    <definedName name="MMMMM" localSheetId="0">[266]Sheet5!$A$7:$C$129</definedName>
    <definedName name="MMMMM" localSheetId="3">[267]Sheet5!$A$7:$C$129</definedName>
    <definedName name="MMMMM" localSheetId="28">[262]Sheet5!$A$7:$C$129</definedName>
    <definedName name="MMMMM" localSheetId="34">[262]Sheet5!$A$7:$C$129</definedName>
    <definedName name="MMMMM" localSheetId="37">[262]Sheet5!$A$7:$C$129</definedName>
    <definedName name="MMMMM" localSheetId="6">[268]PPH!$B$9:$AG$517</definedName>
    <definedName name="MMMMM" localSheetId="56">[267]Sheet5!$A$7:$C$129</definedName>
    <definedName name="MMMMM" localSheetId="7">[267]Sheet5!$A$7:$C$129</definedName>
    <definedName name="MMMMM" localSheetId="55">[269]Sheet5!$A$7:$C$129</definedName>
    <definedName name="MMMMM">[269]Sheet5!$A$7:$C$129</definedName>
    <definedName name="MMMMMM" localSheetId="9">[270]Sheet5!$A$7:$C$129</definedName>
    <definedName name="MMMMMM" localSheetId="10">[271]Sheet5!$A$7:$C$129</definedName>
    <definedName name="MMMMMM" localSheetId="2">[272]Sheet5!$A$7:$C$129</definedName>
    <definedName name="MMMMMM" localSheetId="1">[271]Sheet5!$A$7:$C$129</definedName>
    <definedName name="MMMMMM" localSheetId="0">[273]Sheet5!$A$7:$C$129</definedName>
    <definedName name="MMMMMM" localSheetId="3">[274]Sheet5!$A$7:$C$129</definedName>
    <definedName name="MMMMMM" localSheetId="6">[87]Sheet5!$A$7:$C$129</definedName>
    <definedName name="MMMMMM" localSheetId="56">[274]Sheet5!$A$7:$C$129</definedName>
    <definedName name="MMMMMM" localSheetId="7">[274]Sheet5!$A$7:$C$129</definedName>
    <definedName name="MMMMMM">[275]Sheet5!$A$7:$C$129</definedName>
    <definedName name="MN" localSheetId="21">[276]Sheet5!$A$13:$B$16</definedName>
    <definedName name="MN" localSheetId="9">[277]Sheet5!$A$13:$B$16</definedName>
    <definedName name="MN" localSheetId="23">[276]Sheet5!$A$13:$B$16</definedName>
    <definedName name="MN" localSheetId="10">[278]Sheet5!$A$13:$B$16</definedName>
    <definedName name="MN" localSheetId="1">[278]Sheet5!$A$13:$B$16</definedName>
    <definedName name="MN" localSheetId="26">[276]Sheet5!$A$13:$B$16</definedName>
    <definedName name="MN" localSheetId="0">[279]Sheet5!$A$13:$B$16</definedName>
    <definedName name="MN" localSheetId="3">[280]Sheet5!$A$13:$B$16</definedName>
    <definedName name="MN" localSheetId="28">[276]Sheet5!$A$13:$B$16</definedName>
    <definedName name="MN" localSheetId="34">[276]Sheet5!$A$13:$B$16</definedName>
    <definedName name="MN" localSheetId="37">[276]Sheet5!$A$13:$B$16</definedName>
    <definedName name="MN" localSheetId="6">[281]Sheet5!$A$13:$B$16</definedName>
    <definedName name="MN" localSheetId="56">[280]Sheet5!$A$13:$B$16</definedName>
    <definedName name="MN" localSheetId="7">[280]Sheet5!$A$13:$B$16</definedName>
    <definedName name="MN" localSheetId="55">[282]Sheet5!$A$13:$B$16</definedName>
    <definedName name="MN">[282]Sheet5!$A$13:$B$16</definedName>
    <definedName name="MOBILISASI" localSheetId="9">'[40]Kuantitas &amp; Harga'!$B$20:$K$33</definedName>
    <definedName name="MOBILISASI">'[40]Kuantitas &amp; Harga'!$B$20:$K$33</definedName>
    <definedName name="money">'[283]data (2)'!$T$1:$W$1008</definedName>
    <definedName name="mort">[156]Factors!$B$16:$J$127</definedName>
    <definedName name="mt">[257]HB!$F$78</definedName>
    <definedName name="MU" localSheetId="21">#REF!</definedName>
    <definedName name="MU" localSheetId="51">#REF!</definedName>
    <definedName name="MU" localSheetId="23">#REF!</definedName>
    <definedName name="MU" localSheetId="11">#REF!</definedName>
    <definedName name="MU" localSheetId="26">#REF!</definedName>
    <definedName name="MU" localSheetId="28">#REF!</definedName>
    <definedName name="MU" localSheetId="57">#REF!</definedName>
    <definedName name="MU" localSheetId="34">#REF!</definedName>
    <definedName name="MU" localSheetId="37">#REF!</definedName>
    <definedName name="MU" localSheetId="56">#REF!</definedName>
    <definedName name="MU" localSheetId="55">#REF!</definedName>
    <definedName name="MU" localSheetId="15">#REF!</definedName>
    <definedName name="MU" localSheetId="14">#REF!</definedName>
    <definedName name="MU" localSheetId="16">#REF!</definedName>
    <definedName name="MU">#REF!</definedName>
    <definedName name="multiplek12">'[60]HB '!$F$23</definedName>
    <definedName name="multiplek12_1" localSheetId="21">[82]HB!#REF!</definedName>
    <definedName name="multiplek12_1" localSheetId="51">[82]HB!#REF!</definedName>
    <definedName name="multiplek12_1" localSheetId="23">[82]HB!#REF!</definedName>
    <definedName name="multiplek12_1" localSheetId="11">[82]HB!#REF!</definedName>
    <definedName name="multiplek12_1" localSheetId="26">[82]HB!#REF!</definedName>
    <definedName name="multiplek12_1" localSheetId="28">[82]HB!#REF!</definedName>
    <definedName name="multiplek12_1" localSheetId="57">[82]HB!#REF!</definedName>
    <definedName name="multiplek12_1" localSheetId="34">[82]HB!#REF!</definedName>
    <definedName name="multiplek12_1" localSheetId="37">[82]HB!#REF!</definedName>
    <definedName name="multiplek12_1" localSheetId="56">[82]HB!#REF!</definedName>
    <definedName name="multiplek12_1" localSheetId="55">[82]HB!#REF!</definedName>
    <definedName name="multiplek12_1" localSheetId="15">[82]HB!#REF!</definedName>
    <definedName name="multiplek12_1" localSheetId="14">[82]HB!#REF!</definedName>
    <definedName name="multiplek12_1" localSheetId="16">[82]HB!#REF!</definedName>
    <definedName name="multiplek12_1">[82]HB!#REF!</definedName>
    <definedName name="murbaut12" localSheetId="21">#REF!</definedName>
    <definedName name="murbaut12" localSheetId="51">#REF!</definedName>
    <definedName name="murbaut12" localSheetId="23">#REF!</definedName>
    <definedName name="murbaut12" localSheetId="11">#REF!</definedName>
    <definedName name="murbaut12" localSheetId="26">#REF!</definedName>
    <definedName name="murbaut12" localSheetId="28">#REF!</definedName>
    <definedName name="murbaut12" localSheetId="57">#REF!</definedName>
    <definedName name="murbaut12" localSheetId="34">#REF!</definedName>
    <definedName name="murbaut12" localSheetId="37">#REF!</definedName>
    <definedName name="murbaut12" localSheetId="56">#REF!</definedName>
    <definedName name="murbaut12" localSheetId="55">#REF!</definedName>
    <definedName name="murbaut12" localSheetId="15">#REF!</definedName>
    <definedName name="murbaut12" localSheetId="14">#REF!</definedName>
    <definedName name="murbaut12" localSheetId="16">#REF!</definedName>
    <definedName name="murbaut12">#REF!</definedName>
    <definedName name="murbaut16" localSheetId="21">#REF!</definedName>
    <definedName name="murbaut16" localSheetId="51">#REF!</definedName>
    <definedName name="murbaut16" localSheetId="23">#REF!</definedName>
    <definedName name="murbaut16" localSheetId="11">#REF!</definedName>
    <definedName name="murbaut16" localSheetId="26">#REF!</definedName>
    <definedName name="murbaut16" localSheetId="28">#REF!</definedName>
    <definedName name="murbaut16" localSheetId="57">#REF!</definedName>
    <definedName name="murbaut16" localSheetId="34">#REF!</definedName>
    <definedName name="murbaut16" localSheetId="37">#REF!</definedName>
    <definedName name="murbaut16" localSheetId="56">#REF!</definedName>
    <definedName name="murbaut16" localSheetId="55">#REF!</definedName>
    <definedName name="murbaut16" localSheetId="15">#REF!</definedName>
    <definedName name="murbaut16" localSheetId="14">#REF!</definedName>
    <definedName name="murbaut16" localSheetId="16">#REF!</definedName>
    <definedName name="murbaut16">#REF!</definedName>
    <definedName name="murbaut19" localSheetId="21">#REF!</definedName>
    <definedName name="murbaut19" localSheetId="51">#REF!</definedName>
    <definedName name="murbaut19" localSheetId="23">#REF!</definedName>
    <definedName name="murbaut19" localSheetId="11">#REF!</definedName>
    <definedName name="murbaut19" localSheetId="26">#REF!</definedName>
    <definedName name="murbaut19" localSheetId="28">#REF!</definedName>
    <definedName name="murbaut19" localSheetId="57">#REF!</definedName>
    <definedName name="murbaut19" localSheetId="34">#REF!</definedName>
    <definedName name="murbaut19" localSheetId="37">#REF!</definedName>
    <definedName name="murbaut19" localSheetId="56">#REF!</definedName>
    <definedName name="murbaut19" localSheetId="55">#REF!</definedName>
    <definedName name="murbaut19" localSheetId="15">#REF!</definedName>
    <definedName name="murbaut19" localSheetId="14">#REF!</definedName>
    <definedName name="murbaut19" localSheetId="16">#REF!</definedName>
    <definedName name="murbaut19">#REF!</definedName>
    <definedName name="murbaut22" localSheetId="21">#REF!</definedName>
    <definedName name="murbaut22" localSheetId="51">#REF!</definedName>
    <definedName name="murbaut22" localSheetId="23">#REF!</definedName>
    <definedName name="murbaut22" localSheetId="11">#REF!</definedName>
    <definedName name="murbaut22" localSheetId="26">#REF!</definedName>
    <definedName name="murbaut22" localSheetId="28">#REF!</definedName>
    <definedName name="murbaut22" localSheetId="57">#REF!</definedName>
    <definedName name="murbaut22" localSheetId="34">#REF!</definedName>
    <definedName name="murbaut22" localSheetId="37">#REF!</definedName>
    <definedName name="murbaut22" localSheetId="56">#REF!</definedName>
    <definedName name="murbaut22" localSheetId="55">#REF!</definedName>
    <definedName name="murbaut22" localSheetId="15">#REF!</definedName>
    <definedName name="murbaut22" localSheetId="14">#REF!</definedName>
    <definedName name="murbaut22" localSheetId="16">#REF!</definedName>
    <definedName name="murbaut22">#REF!</definedName>
    <definedName name="murbautklem" localSheetId="21">#REF!</definedName>
    <definedName name="murbautklem" localSheetId="51">#REF!</definedName>
    <definedName name="murbautklem" localSheetId="23">#REF!</definedName>
    <definedName name="murbautklem" localSheetId="11">#REF!</definedName>
    <definedName name="murbautklem" localSheetId="26">#REF!</definedName>
    <definedName name="murbautklem" localSheetId="28">#REF!</definedName>
    <definedName name="murbautklem" localSheetId="57">#REF!</definedName>
    <definedName name="murbautklem" localSheetId="34">#REF!</definedName>
    <definedName name="murbautklem" localSheetId="37">#REF!</definedName>
    <definedName name="murbautklem" localSheetId="56">#REF!</definedName>
    <definedName name="murbautklem" localSheetId="55">#REF!</definedName>
    <definedName name="murbautklem" localSheetId="15">#REF!</definedName>
    <definedName name="murbautklem" localSheetId="14">#REF!</definedName>
    <definedName name="murbautklem" localSheetId="16">#REF!</definedName>
    <definedName name="murbautklem">#REF!</definedName>
    <definedName name="N" localSheetId="21">[1]okt!#REF!</definedName>
    <definedName name="N" localSheetId="13">[1]okt!#REF!</definedName>
    <definedName name="N" localSheetId="51">[1]okt!#REF!</definedName>
    <definedName name="N" localSheetId="9">[1]okt!#REF!</definedName>
    <definedName name="N" localSheetId="23">[1]okt!#REF!</definedName>
    <definedName name="N" localSheetId="11">[1]okt!#REF!</definedName>
    <definedName name="N" localSheetId="26">[1]okt!#REF!</definedName>
    <definedName name="N" localSheetId="3">[1]okt!#REF!</definedName>
    <definedName name="N" localSheetId="28">[1]okt!#REF!</definedName>
    <definedName name="N" localSheetId="50">[1]okt!#REF!</definedName>
    <definedName name="N" localSheetId="57">[1]okt!#REF!</definedName>
    <definedName name="N" localSheetId="34">[1]okt!#REF!</definedName>
    <definedName name="N" localSheetId="37">[1]okt!#REF!</definedName>
    <definedName name="N" localSheetId="6">[1]okt!#REF!</definedName>
    <definedName name="N" localSheetId="56">[1]okt!#REF!</definedName>
    <definedName name="N" localSheetId="7">[1]okt!#REF!</definedName>
    <definedName name="N" localSheetId="55">[1]okt!#REF!</definedName>
    <definedName name="N" localSheetId="15">[1]okt!#REF!</definedName>
    <definedName name="N" localSheetId="14">[1]okt!#REF!</definedName>
    <definedName name="N" localSheetId="16">[1]okt!#REF!</definedName>
    <definedName name="N" localSheetId="42">[1]okt!#REF!</definedName>
    <definedName name="N">[1]okt!#REF!</definedName>
    <definedName name="naco" localSheetId="21">#REF!</definedName>
    <definedName name="naco" localSheetId="51">#REF!</definedName>
    <definedName name="naco" localSheetId="23">#REF!</definedName>
    <definedName name="naco" localSheetId="11">#REF!</definedName>
    <definedName name="naco" localSheetId="26">#REF!</definedName>
    <definedName name="naco" localSheetId="28">#REF!</definedName>
    <definedName name="naco" localSheetId="57">#REF!</definedName>
    <definedName name="naco" localSheetId="34">#REF!</definedName>
    <definedName name="naco" localSheetId="37">#REF!</definedName>
    <definedName name="naco" localSheetId="56">#REF!</definedName>
    <definedName name="naco" localSheetId="55">#REF!</definedName>
    <definedName name="naco" localSheetId="15">#REF!</definedName>
    <definedName name="naco" localSheetId="14">#REF!</definedName>
    <definedName name="naco" localSheetId="16">#REF!</definedName>
    <definedName name="naco">#REF!</definedName>
    <definedName name="nako">'[93]HB '!$F$119</definedName>
    <definedName name="nako_1" localSheetId="21">[82]HB!#REF!</definedName>
    <definedName name="nako_1" localSheetId="51">[82]HB!#REF!</definedName>
    <definedName name="nako_1" localSheetId="23">[82]HB!#REF!</definedName>
    <definedName name="nako_1" localSheetId="11">[82]HB!#REF!</definedName>
    <definedName name="nako_1" localSheetId="26">[82]HB!#REF!</definedName>
    <definedName name="nako_1" localSheetId="28">[82]HB!#REF!</definedName>
    <definedName name="nako_1" localSheetId="57">[82]HB!#REF!</definedName>
    <definedName name="nako_1" localSheetId="34">[82]HB!#REF!</definedName>
    <definedName name="nako_1" localSheetId="37">[82]HB!#REF!</definedName>
    <definedName name="nako_1" localSheetId="56">[82]HB!#REF!</definedName>
    <definedName name="nako_1" localSheetId="55">[82]HB!#REF!</definedName>
    <definedName name="nako_1" localSheetId="15">[82]HB!#REF!</definedName>
    <definedName name="nako_1" localSheetId="14">[82]HB!#REF!</definedName>
    <definedName name="nako_1" localSheetId="16">[82]HB!#REF!</definedName>
    <definedName name="nako_1">[82]HB!#REF!</definedName>
    <definedName name="nama_akun">[284]ACC!$B$5:$C$1931</definedName>
    <definedName name="nama_pers">'[81]S-1'!$D$31</definedName>
    <definedName name="NAMA_PERUSAHAAN" localSheetId="9">'[285]nama perusahaan'!$A$3:$A$59</definedName>
    <definedName name="NAMA_PERUSAHAAN" localSheetId="6">'[286]nama perusahaan'!$A$3:$A$59</definedName>
    <definedName name="NAMA_PERUSAHAAN">'[287]nama perusahaan'!$A$3:$A$59</definedName>
    <definedName name="NAMA_REKENING" localSheetId="51">#REF!</definedName>
    <definedName name="NAMA_REKENING" localSheetId="26">#REF!</definedName>
    <definedName name="NAMA_REKENING" localSheetId="28">#REF!</definedName>
    <definedName name="NAMA_REKENING" localSheetId="37">#REF!</definedName>
    <definedName name="NAMA_REKENING" localSheetId="55">#REF!</definedName>
    <definedName name="NAMA_REKENING">#REF!</definedName>
    <definedName name="NAMA_WP">[134]DK!$A$6:$Y$68</definedName>
    <definedName name="NamaAkun">[83]SAA!$C$11:$D$252</definedName>
    <definedName name="NAMES" localSheetId="51">#REF!</definedName>
    <definedName name="NAMES" localSheetId="26">#REF!</definedName>
    <definedName name="NAMES" localSheetId="28">#REF!</definedName>
    <definedName name="NAMES" localSheetId="37">#REF!</definedName>
    <definedName name="NAMES" localSheetId="55">#REF!</definedName>
    <definedName name="NAMES">#REF!</definedName>
    <definedName name="nb" localSheetId="51">#REF!</definedName>
    <definedName name="nb" localSheetId="26">#REF!</definedName>
    <definedName name="nb" localSheetId="28">#REF!</definedName>
    <definedName name="nb" localSheetId="37">#REF!</definedName>
    <definedName name="nb" localSheetId="55">#REF!</definedName>
    <definedName name="nb">#REF!</definedName>
    <definedName name="neraca" localSheetId="21">#REF!</definedName>
    <definedName name="neraca" localSheetId="13">#REF!</definedName>
    <definedName name="neraca" localSheetId="51">#REF!</definedName>
    <definedName name="neraca" localSheetId="9">#REF!</definedName>
    <definedName name="neraca" localSheetId="23">#REF!</definedName>
    <definedName name="neraca" localSheetId="24">#REF!</definedName>
    <definedName name="neraca" localSheetId="11">#REF!</definedName>
    <definedName name="neraca" localSheetId="25">#REF!</definedName>
    <definedName name="neraca" localSheetId="26">#REF!</definedName>
    <definedName name="neraca" localSheetId="3">#REF!</definedName>
    <definedName name="neraca" localSheetId="28">#REF!</definedName>
    <definedName name="neraca" localSheetId="50">#REF!</definedName>
    <definedName name="neraca" localSheetId="57">#REF!</definedName>
    <definedName name="neraca" localSheetId="34">#REF!</definedName>
    <definedName name="neraca" localSheetId="35">#REF!</definedName>
    <definedName name="neraca" localSheetId="37">#REF!</definedName>
    <definedName name="neraca" localSheetId="6">#REF!</definedName>
    <definedName name="neraca" localSheetId="56">#REF!</definedName>
    <definedName name="neraca" localSheetId="7">#REF!</definedName>
    <definedName name="neraca" localSheetId="55">#REF!</definedName>
    <definedName name="neraca" localSheetId="15">#REF!</definedName>
    <definedName name="neraca" localSheetId="14">#REF!</definedName>
    <definedName name="neraca" localSheetId="16">#REF!</definedName>
    <definedName name="neraca" localSheetId="42">#REF!</definedName>
    <definedName name="neraca" localSheetId="43">#REF!</definedName>
    <definedName name="neraca">#REF!</definedName>
    <definedName name="Neraca_ok" localSheetId="21">#REF!</definedName>
    <definedName name="Neraca_ok" localSheetId="13">#REF!</definedName>
    <definedName name="Neraca_ok" localSheetId="51">#REF!</definedName>
    <definedName name="Neraca_ok" localSheetId="9">#REF!</definedName>
    <definedName name="Neraca_ok" localSheetId="23">#REF!</definedName>
    <definedName name="Neraca_ok" localSheetId="11">#REF!</definedName>
    <definedName name="Neraca_ok" localSheetId="10">#REF!</definedName>
    <definedName name="Neraca_ok" localSheetId="1">#REF!</definedName>
    <definedName name="Neraca_ok" localSheetId="26">#REF!</definedName>
    <definedName name="Neraca_ok" localSheetId="0">#REF!</definedName>
    <definedName name="Neraca_ok" localSheetId="3">#REF!</definedName>
    <definedName name="Neraca_ok" localSheetId="28">#REF!</definedName>
    <definedName name="Neraca_ok" localSheetId="50">#REF!</definedName>
    <definedName name="Neraca_ok" localSheetId="57">#REF!</definedName>
    <definedName name="Neraca_ok" localSheetId="34">#REF!</definedName>
    <definedName name="Neraca_ok" localSheetId="37">#REF!</definedName>
    <definedName name="Neraca_ok" localSheetId="6">#REF!</definedName>
    <definedName name="Neraca_ok" localSheetId="56">#REF!</definedName>
    <definedName name="Neraca_ok" localSheetId="7">#REF!</definedName>
    <definedName name="Neraca_ok" localSheetId="55">#REF!</definedName>
    <definedName name="Neraca_ok" localSheetId="15">#REF!</definedName>
    <definedName name="Neraca_ok" localSheetId="14">#REF!</definedName>
    <definedName name="Neraca_ok" localSheetId="16">#REF!</definedName>
    <definedName name="Neraca_ok" localSheetId="12">#REF!</definedName>
    <definedName name="Neraca_ok" localSheetId="42">#REF!</definedName>
    <definedName name="Neraca_ok">#REF!</definedName>
    <definedName name="new" localSheetId="21">#REF!</definedName>
    <definedName name="new" localSheetId="13">#REF!</definedName>
    <definedName name="new" localSheetId="51">#REF!</definedName>
    <definedName name="new" localSheetId="9">#REF!</definedName>
    <definedName name="new" localSheetId="23">#REF!</definedName>
    <definedName name="new" localSheetId="24">#REF!</definedName>
    <definedName name="new" localSheetId="11">#REF!</definedName>
    <definedName name="new" localSheetId="25">#REF!</definedName>
    <definedName name="new" localSheetId="26">#REF!</definedName>
    <definedName name="new" localSheetId="3">#REF!</definedName>
    <definedName name="new" localSheetId="28">#REF!</definedName>
    <definedName name="new" localSheetId="50">#REF!</definedName>
    <definedName name="new" localSheetId="57">#REF!</definedName>
    <definedName name="new" localSheetId="34">#REF!</definedName>
    <definedName name="new" localSheetId="35">#REF!</definedName>
    <definedName name="new" localSheetId="37">#REF!</definedName>
    <definedName name="new" localSheetId="6">#REF!</definedName>
    <definedName name="new" localSheetId="56">#REF!</definedName>
    <definedName name="new" localSheetId="7">#REF!</definedName>
    <definedName name="new" localSheetId="55">#REF!</definedName>
    <definedName name="new" localSheetId="15">#REF!</definedName>
    <definedName name="new" localSheetId="14">#REF!</definedName>
    <definedName name="new" localSheetId="16">#REF!</definedName>
    <definedName name="new" localSheetId="42">#REF!</definedName>
    <definedName name="new" localSheetId="43">#REF!</definedName>
    <definedName name="new">#REF!</definedName>
    <definedName name="newform">[115]BRAND!$A$3:$B$7</definedName>
    <definedName name="NHD">[146]Biaya!$A$12:$CQ$17</definedName>
    <definedName name="NIHIL" localSheetId="51">#REF!</definedName>
    <definedName name="NIHIL" localSheetId="26">#REF!</definedName>
    <definedName name="NIHIL" localSheetId="28">#REF!</definedName>
    <definedName name="NIHIL" localSheetId="37">#REF!</definedName>
    <definedName name="NIHIL" localSheetId="55">#REF!</definedName>
    <definedName name="NIHIL">#REF!</definedName>
    <definedName name="Nilai" localSheetId="21">#REF!</definedName>
    <definedName name="Nilai" localSheetId="13">#REF!</definedName>
    <definedName name="Nilai" localSheetId="51">#REF!</definedName>
    <definedName name="Nilai" localSheetId="9">#REF!</definedName>
    <definedName name="Nilai" localSheetId="23">#REF!</definedName>
    <definedName name="Nilai" localSheetId="24">#REF!</definedName>
    <definedName name="Nilai" localSheetId="11">#REF!</definedName>
    <definedName name="Nilai" localSheetId="25">#REF!</definedName>
    <definedName name="Nilai" localSheetId="26">#REF!</definedName>
    <definedName name="Nilai" localSheetId="3">#REF!</definedName>
    <definedName name="Nilai" localSheetId="28">#REF!</definedName>
    <definedName name="Nilai" localSheetId="50">#REF!</definedName>
    <definedName name="Nilai" localSheetId="57">#REF!</definedName>
    <definedName name="Nilai" localSheetId="34">#REF!</definedName>
    <definedName name="Nilai" localSheetId="37">#REF!</definedName>
    <definedName name="Nilai" localSheetId="6">#REF!</definedName>
    <definedName name="Nilai" localSheetId="56">#REF!</definedName>
    <definedName name="Nilai" localSheetId="7">#REF!</definedName>
    <definedName name="Nilai" localSheetId="55">#REF!</definedName>
    <definedName name="Nilai" localSheetId="15">#REF!</definedName>
    <definedName name="Nilai" localSheetId="14">#REF!</definedName>
    <definedName name="Nilai" localSheetId="16">#REF!</definedName>
    <definedName name="Nilai" localSheetId="42">#REF!</definedName>
    <definedName name="Nilai" localSheetId="43">#REF!</definedName>
    <definedName name="Nilai">#REF!</definedName>
    <definedName name="NJ" localSheetId="21">#REF!</definedName>
    <definedName name="NJ" localSheetId="13">#REF!</definedName>
    <definedName name="NJ" localSheetId="51">#REF!</definedName>
    <definedName name="NJ" localSheetId="9">#REF!</definedName>
    <definedName name="NJ" localSheetId="23">#REF!</definedName>
    <definedName name="NJ" localSheetId="11">#REF!</definedName>
    <definedName name="NJ" localSheetId="10">#REF!</definedName>
    <definedName name="NJ" localSheetId="1">#REF!</definedName>
    <definedName name="NJ" localSheetId="26">#REF!</definedName>
    <definedName name="NJ" localSheetId="0">#REF!</definedName>
    <definedName name="NJ" localSheetId="3">#REF!</definedName>
    <definedName name="NJ" localSheetId="28">#REF!</definedName>
    <definedName name="NJ" localSheetId="50">#REF!</definedName>
    <definedName name="NJ" localSheetId="57">#REF!</definedName>
    <definedName name="NJ" localSheetId="34">#REF!</definedName>
    <definedName name="NJ" localSheetId="37">#REF!</definedName>
    <definedName name="NJ" localSheetId="6">#REF!</definedName>
    <definedName name="NJ" localSheetId="56">#REF!</definedName>
    <definedName name="NJ" localSheetId="7">#REF!</definedName>
    <definedName name="NJ" localSheetId="55">#REF!</definedName>
    <definedName name="NJ" localSheetId="15">#REF!</definedName>
    <definedName name="NJ" localSheetId="14">#REF!</definedName>
    <definedName name="NJ" localSheetId="16">#REF!</definedName>
    <definedName name="NJ" localSheetId="42">#REF!</definedName>
    <definedName name="NJ">#REF!</definedName>
    <definedName name="Nm">[113]Index!$B$4</definedName>
    <definedName name="nn" localSheetId="9">[1]okt!#REF!</definedName>
    <definedName name="Nn">[113]Index!$B$5</definedName>
    <definedName name="nnnnn" localSheetId="21">#REF!</definedName>
    <definedName name="nnnnn" localSheetId="13">#REF!</definedName>
    <definedName name="nnnnn" localSheetId="51">#REF!</definedName>
    <definedName name="nnnnn" localSheetId="9">#REF!</definedName>
    <definedName name="nnnnn" localSheetId="23">#REF!</definedName>
    <definedName name="nnnnn" localSheetId="11">#REF!</definedName>
    <definedName name="nnnnn" localSheetId="10">#REF!</definedName>
    <definedName name="nnnnn" localSheetId="1">#REF!</definedName>
    <definedName name="nnnnn" localSheetId="26">#REF!</definedName>
    <definedName name="nnnnn" localSheetId="0">#REF!</definedName>
    <definedName name="nnnnn" localSheetId="3">#REF!</definedName>
    <definedName name="nnnnn" localSheetId="28">#REF!</definedName>
    <definedName name="nnnnn" localSheetId="50">#REF!</definedName>
    <definedName name="nnnnn" localSheetId="57">#REF!</definedName>
    <definedName name="nnnnn" localSheetId="34">#REF!</definedName>
    <definedName name="nnnnn" localSheetId="37">#REF!</definedName>
    <definedName name="nnnnn" localSheetId="5">#REF!</definedName>
    <definedName name="nnnnn" localSheetId="6">#REF!</definedName>
    <definedName name="nnnnn" localSheetId="56">#REF!</definedName>
    <definedName name="nnnnn" localSheetId="7">#REF!</definedName>
    <definedName name="nnnnn" localSheetId="8">#REF!</definedName>
    <definedName name="nnnnn" localSheetId="55">#REF!</definedName>
    <definedName name="nnnnn" localSheetId="4">#REF!</definedName>
    <definedName name="nnnnn" localSheetId="15">#REF!</definedName>
    <definedName name="nnnnn" localSheetId="14">#REF!</definedName>
    <definedName name="nnnnn" localSheetId="16">#REF!</definedName>
    <definedName name="nnnnn" localSheetId="12">#REF!</definedName>
    <definedName name="nnnnn" localSheetId="42">#REF!</definedName>
    <definedName name="nnnnn">#REF!</definedName>
    <definedName name="No">[113]Index!$B$6</definedName>
    <definedName name="no_perk" localSheetId="51">'[288]PL-1.1'!no_perk</definedName>
    <definedName name="no_perk" localSheetId="26">'[288]PL-1.1'!no_perk</definedName>
    <definedName name="no_perk" localSheetId="28">'[288]PL-1.1'!no_perk</definedName>
    <definedName name="no_perk" localSheetId="37">'[288]PL-1.1'!no_perk</definedName>
    <definedName name="no_perk">'[288]PL-1.1'!no_perk</definedName>
    <definedName name="nokstel" localSheetId="21">#REF!</definedName>
    <definedName name="nokstel" localSheetId="51">#REF!</definedName>
    <definedName name="nokstel" localSheetId="23">#REF!</definedName>
    <definedName name="nokstel" localSheetId="11">#REF!</definedName>
    <definedName name="nokstel" localSheetId="26">#REF!</definedName>
    <definedName name="nokstel" localSheetId="28">#REF!</definedName>
    <definedName name="nokstel" localSheetId="57">#REF!</definedName>
    <definedName name="nokstel" localSheetId="34">#REF!</definedName>
    <definedName name="nokstel" localSheetId="37">#REF!</definedName>
    <definedName name="nokstel" localSheetId="56">#REF!</definedName>
    <definedName name="nokstel" localSheetId="55">#REF!</definedName>
    <definedName name="nokstel" localSheetId="15">#REF!</definedName>
    <definedName name="nokstel" localSheetId="14">#REF!</definedName>
    <definedName name="nokstel" localSheetId="16">#REF!</definedName>
    <definedName name="nokstel">#REF!</definedName>
    <definedName name="nol" localSheetId="51">#REF!</definedName>
    <definedName name="nol" localSheetId="26">#REF!</definedName>
    <definedName name="nol" localSheetId="28">#REF!</definedName>
    <definedName name="nol" localSheetId="37">#REF!</definedName>
    <definedName name="nol" localSheetId="55">#REF!</definedName>
    <definedName name="nol">#REF!</definedName>
    <definedName name="nol_1" localSheetId="51">#REF!</definedName>
    <definedName name="nol_1" localSheetId="26">#REF!</definedName>
    <definedName name="nol_1" localSheetId="28">#REF!</definedName>
    <definedName name="nol_1" localSheetId="37">#REF!</definedName>
    <definedName name="nol_1" localSheetId="55">#REF!</definedName>
    <definedName name="nol_1">#REF!</definedName>
    <definedName name="nol1_1" localSheetId="51">#REF!</definedName>
    <definedName name="nol1_1" localSheetId="26">#REF!</definedName>
    <definedName name="nol1_1" localSheetId="28">#REF!</definedName>
    <definedName name="nol1_1" localSheetId="37">#REF!</definedName>
    <definedName name="nol1_1" localSheetId="55">#REF!</definedName>
    <definedName name="nol1_1">#REF!</definedName>
    <definedName name="Nomor">[83]SAA!$C$11:$C$252</definedName>
    <definedName name="NOREK" localSheetId="51">#REF!</definedName>
    <definedName name="NOREK" localSheetId="26">#REF!</definedName>
    <definedName name="NOREK" localSheetId="28">#REF!</definedName>
    <definedName name="NOREK" localSheetId="37">#REF!</definedName>
    <definedName name="NOREK" localSheetId="55">#REF!</definedName>
    <definedName name="NOREK">#REF!</definedName>
    <definedName name="notasi" localSheetId="51">'[68]TRF 150'!#REF!</definedName>
    <definedName name="notasi" localSheetId="26">'[68]TRF 150'!#REF!</definedName>
    <definedName name="notasi" localSheetId="28">'[68]TRF 150'!#REF!</definedName>
    <definedName name="notasi" localSheetId="37">'[68]TRF 150'!#REF!</definedName>
    <definedName name="notasi" localSheetId="55">'[68]TRF 150'!#REF!</definedName>
    <definedName name="notasi">'[68]TRF 150'!#REF!</definedName>
    <definedName name="Np">[113]Index!$B$7</definedName>
    <definedName name="NPV" localSheetId="51">#REF!</definedName>
    <definedName name="NPV" localSheetId="26">#REF!</definedName>
    <definedName name="NPV" localSheetId="28">#REF!</definedName>
    <definedName name="NPV" localSheetId="37">#REF!</definedName>
    <definedName name="NPV" localSheetId="55">#REF!</definedName>
    <definedName name="NPV">#REF!</definedName>
    <definedName name="NPWP" localSheetId="21">'[289]TOP-PPH'!$AD$8:$AF$80</definedName>
    <definedName name="NPWP" localSheetId="9">'[290]TOP-PPH'!$AD$8:$AF$80</definedName>
    <definedName name="NPWP" localSheetId="23">'[289]TOP-PPH'!$AD$8:$AF$80</definedName>
    <definedName name="NPWP" localSheetId="10">'[291]TOP-PPH'!$AD$8:$AF$80</definedName>
    <definedName name="NPWP" localSheetId="1">'[291]TOP-PPH'!$AD$8:$AF$80</definedName>
    <definedName name="NPWP" localSheetId="26">'[289]TOP-PPH'!$AD$8:$AF$80</definedName>
    <definedName name="NPWP" localSheetId="0">'[292]TOP-PPH'!$AD$8:$AF$80</definedName>
    <definedName name="NPWP" localSheetId="3">'[293]TOP-PPH'!$AD$8:$AF$80</definedName>
    <definedName name="NPWP" localSheetId="28">'[289]TOP-PPH'!$AD$8:$AF$80</definedName>
    <definedName name="NPWP" localSheetId="34">'[289]TOP-PPH'!$AD$8:$AF$80</definedName>
    <definedName name="NPWP" localSheetId="37">'[289]TOP-PPH'!$AD$8:$AF$80</definedName>
    <definedName name="NPWP" localSheetId="6">'[294]TOP-PPH'!$AD$8:$AF$80</definedName>
    <definedName name="NPWP" localSheetId="56">'[293]TOP-PPH'!$AD$8:$AF$80</definedName>
    <definedName name="NPWP" localSheetId="7">'[293]TOP-PPH'!$AD$8:$AF$80</definedName>
    <definedName name="NPWP" localSheetId="55">'[295]TOP-PPH'!$AD$8:$AF$80</definedName>
    <definedName name="NPWP">'[295]TOP-PPH'!$AD$8:$AF$80</definedName>
    <definedName name="NT">[296]TARIP!$A$25:$G$95</definedName>
    <definedName name="NUMBER" localSheetId="51">#REF!</definedName>
    <definedName name="NUMBER" localSheetId="26">#REF!</definedName>
    <definedName name="NUMBER" localSheetId="28">#REF!</definedName>
    <definedName name="NUMBER" localSheetId="37">#REF!</definedName>
    <definedName name="NUMBER" localSheetId="55">#REF!</definedName>
    <definedName name="NUMBER">#REF!</definedName>
    <definedName name="o">[10]Sheet1!$A$5:$C$31</definedName>
    <definedName name="OFFICE" localSheetId="21">#REF!</definedName>
    <definedName name="OFFICE" localSheetId="51">#REF!</definedName>
    <definedName name="OFFICE" localSheetId="23">#REF!</definedName>
    <definedName name="OFFICE" localSheetId="11">#REF!</definedName>
    <definedName name="OFFICE" localSheetId="26">#REF!</definedName>
    <definedName name="OFFICE" localSheetId="28">#REF!</definedName>
    <definedName name="OFFICE" localSheetId="57">#REF!</definedName>
    <definedName name="OFFICE" localSheetId="34">#REF!</definedName>
    <definedName name="OFFICE" localSheetId="37">#REF!</definedName>
    <definedName name="OFFICE" localSheetId="56">#REF!</definedName>
    <definedName name="OFFICE" localSheetId="55">#REF!</definedName>
    <definedName name="OFFICE" localSheetId="15">#REF!</definedName>
    <definedName name="OFFICE" localSheetId="14">#REF!</definedName>
    <definedName name="OFFICE" localSheetId="16">#REF!</definedName>
    <definedName name="OFFICE">#REF!</definedName>
    <definedName name="ok" localSheetId="51">#REF!</definedName>
    <definedName name="ok" localSheetId="26">#REF!</definedName>
    <definedName name="ok" localSheetId="28">#REF!</definedName>
    <definedName name="ok" localSheetId="37">#REF!</definedName>
    <definedName name="ok" localSheetId="55">#REF!</definedName>
    <definedName name="ok">#REF!</definedName>
    <definedName name="OMZET" localSheetId="51">#REF!</definedName>
    <definedName name="OMZET" localSheetId="26">#REF!</definedName>
    <definedName name="OMZET" localSheetId="28">#REF!</definedName>
    <definedName name="OMZET" localSheetId="37">#REF!</definedName>
    <definedName name="OMZET" localSheetId="55">#REF!</definedName>
    <definedName name="OMZET">#REF!</definedName>
    <definedName name="op" localSheetId="21">#REF!</definedName>
    <definedName name="op" localSheetId="13">#REF!</definedName>
    <definedName name="op" localSheetId="51">#REF!</definedName>
    <definedName name="op" localSheetId="23">#REF!</definedName>
    <definedName name="op" localSheetId="11">#REF!</definedName>
    <definedName name="op" localSheetId="26">#REF!</definedName>
    <definedName name="op" localSheetId="0">#REF!</definedName>
    <definedName name="op" localSheetId="28">#REF!</definedName>
    <definedName name="op" localSheetId="50">#REF!</definedName>
    <definedName name="op" localSheetId="57">#REF!</definedName>
    <definedName name="op" localSheetId="34">#REF!</definedName>
    <definedName name="op" localSheetId="37">#REF!</definedName>
    <definedName name="op" localSheetId="5">#REF!</definedName>
    <definedName name="op" localSheetId="56">#REF!</definedName>
    <definedName name="op" localSheetId="8">#REF!</definedName>
    <definedName name="op" localSheetId="55">#REF!</definedName>
    <definedName name="op" localSheetId="4">#REF!</definedName>
    <definedName name="op" localSheetId="15">#REF!</definedName>
    <definedName name="op" localSheetId="14">#REF!</definedName>
    <definedName name="op" localSheetId="16">#REF!</definedName>
    <definedName name="op" localSheetId="12">#REF!</definedName>
    <definedName name="op" localSheetId="42">#REF!</definedName>
    <definedName name="op">#REF!</definedName>
    <definedName name="OTHER" localSheetId="51">#REF!</definedName>
    <definedName name="OTHER" localSheetId="26">#REF!</definedName>
    <definedName name="OTHER" localSheetId="28">#REF!</definedName>
    <definedName name="OTHER" localSheetId="37">#REF!</definedName>
    <definedName name="OTHER" localSheetId="55">#REF!</definedName>
    <definedName name="OTHER">#REF!</definedName>
    <definedName name="Other_1" localSheetId="51">[106]Depr_Ex_Output!#REF!</definedName>
    <definedName name="Other_1" localSheetId="26">[106]Depr_Ex_Output!#REF!</definedName>
    <definedName name="Other_1" localSheetId="28">[106]Depr_Ex_Output!#REF!</definedName>
    <definedName name="Other_1" localSheetId="37">[106]Depr_Ex_Output!#REF!</definedName>
    <definedName name="Other_1" localSheetId="55">[106]Depr_Ex_Output!#REF!</definedName>
    <definedName name="Other_1">[106]Depr_Ex_Output!#REF!</definedName>
    <definedName name="Other_2" localSheetId="51">[106]Depr_Ex_Output!#REF!</definedName>
    <definedName name="Other_2" localSheetId="26">[106]Depr_Ex_Output!#REF!</definedName>
    <definedName name="Other_2" localSheetId="28">[106]Depr_Ex_Output!#REF!</definedName>
    <definedName name="Other_2" localSheetId="37">[106]Depr_Ex_Output!#REF!</definedName>
    <definedName name="Other_2" localSheetId="55">[106]Depr_Ex_Output!#REF!</definedName>
    <definedName name="Other_2">[106]Depr_Ex_Output!#REF!</definedName>
    <definedName name="OUTPUT" localSheetId="51">#REF!</definedName>
    <definedName name="OUTPUT" localSheetId="26">#REF!</definedName>
    <definedName name="OUTPUT" localSheetId="28">#REF!</definedName>
    <definedName name="OUTPUT" localSheetId="37">#REF!</definedName>
    <definedName name="OUTPUT" localSheetId="55">#REF!</definedName>
    <definedName name="OUTPUT">#REF!</definedName>
    <definedName name="overtime" localSheetId="21">#REF!</definedName>
    <definedName name="overtime" localSheetId="51">#REF!</definedName>
    <definedName name="overtime" localSheetId="23">#REF!</definedName>
    <definedName name="overtime" localSheetId="11">#REF!</definedName>
    <definedName name="overtime" localSheetId="26">#REF!</definedName>
    <definedName name="overtime" localSheetId="28">#REF!</definedName>
    <definedName name="overtime" localSheetId="57">#REF!</definedName>
    <definedName name="overtime" localSheetId="34">#REF!</definedName>
    <definedName name="overtime" localSheetId="37">#REF!</definedName>
    <definedName name="overtime" localSheetId="56">#REF!</definedName>
    <definedName name="overtime" localSheetId="55">#REF!</definedName>
    <definedName name="overtime" localSheetId="15">#REF!</definedName>
    <definedName name="overtime" localSheetId="14">#REF!</definedName>
    <definedName name="overtime" localSheetId="16">#REF!</definedName>
    <definedName name="overtime">#REF!</definedName>
    <definedName name="p" localSheetId="21">#REF!</definedName>
    <definedName name="p" localSheetId="51">#REF!</definedName>
    <definedName name="p" localSheetId="23">#REF!</definedName>
    <definedName name="p" localSheetId="11">#REF!</definedName>
    <definedName name="p" localSheetId="26">#REF!</definedName>
    <definedName name="p" localSheetId="28">#REF!</definedName>
    <definedName name="p" localSheetId="57">#REF!</definedName>
    <definedName name="p" localSheetId="34">#REF!</definedName>
    <definedName name="p" localSheetId="37">#REF!</definedName>
    <definedName name="p" localSheetId="56">#REF!</definedName>
    <definedName name="p" localSheetId="55">#REF!</definedName>
    <definedName name="p" localSheetId="15">#REF!</definedName>
    <definedName name="p" localSheetId="14">#REF!</definedName>
    <definedName name="p" localSheetId="16">#REF!</definedName>
    <definedName name="p">#REF!</definedName>
    <definedName name="P_L1">[4]A!$A$106:$IV$2031</definedName>
    <definedName name="P_L2" localSheetId="51">#REF!</definedName>
    <definedName name="P_L2" localSheetId="26">#REF!</definedName>
    <definedName name="P_L2" localSheetId="28">#REF!</definedName>
    <definedName name="P_L2" localSheetId="37">#REF!</definedName>
    <definedName name="P_L2" localSheetId="55">#REF!</definedName>
    <definedName name="P_L2">#REF!</definedName>
    <definedName name="pagarbrc" localSheetId="21">#REF!</definedName>
    <definedName name="pagarbrc" localSheetId="51">#REF!</definedName>
    <definedName name="pagarbrc" localSheetId="23">#REF!</definedName>
    <definedName name="pagarbrc" localSheetId="11">#REF!</definedName>
    <definedName name="pagarbrc" localSheetId="26">#REF!</definedName>
    <definedName name="pagarbrc" localSheetId="28">#REF!</definedName>
    <definedName name="pagarbrc" localSheetId="57">#REF!</definedName>
    <definedName name="pagarbrc" localSheetId="34">#REF!</definedName>
    <definedName name="pagarbrc" localSheetId="37">#REF!</definedName>
    <definedName name="pagarbrc" localSheetId="56">#REF!</definedName>
    <definedName name="pagarbrc" localSheetId="55">#REF!</definedName>
    <definedName name="pagarbrc" localSheetId="15">#REF!</definedName>
    <definedName name="pagarbrc" localSheetId="14">#REF!</definedName>
    <definedName name="pagarbrc" localSheetId="16">#REF!</definedName>
    <definedName name="pagarbrc">#REF!</definedName>
    <definedName name="PAGTEBANG" localSheetId="51">[55]PAG!#REF!</definedName>
    <definedName name="PAGTEBANG" localSheetId="26">[55]PAG!#REF!</definedName>
    <definedName name="PAGTEBANG" localSheetId="28">[55]PAG!#REF!</definedName>
    <definedName name="PAGTEBANG" localSheetId="37">[55]PAG!#REF!</definedName>
    <definedName name="PAGTEBANG" localSheetId="55">[55]PAG!#REF!</definedName>
    <definedName name="PAGTEBANG">[55]PAG!#REF!</definedName>
    <definedName name="Pajak" localSheetId="21">#REF!</definedName>
    <definedName name="Pajak" localSheetId="13">#REF!</definedName>
    <definedName name="Pajak" localSheetId="51">#REF!</definedName>
    <definedName name="Pajak" localSheetId="9">#REF!</definedName>
    <definedName name="Pajak" localSheetId="23">#REF!</definedName>
    <definedName name="Pajak" localSheetId="24">#REF!</definedName>
    <definedName name="Pajak" localSheetId="11">#REF!</definedName>
    <definedName name="PAJAK" localSheetId="2">#REF!</definedName>
    <definedName name="Pajak" localSheetId="25">#REF!</definedName>
    <definedName name="Pajak" localSheetId="26">#REF!</definedName>
    <definedName name="Pajak" localSheetId="3">#REF!</definedName>
    <definedName name="Pajak" localSheetId="28">#REF!</definedName>
    <definedName name="Pajak" localSheetId="50">#REF!</definedName>
    <definedName name="Pajak" localSheetId="57">#REF!</definedName>
    <definedName name="Pajak" localSheetId="34">#REF!</definedName>
    <definedName name="Pajak" localSheetId="37">#REF!</definedName>
    <definedName name="Pajak" localSheetId="6">#REF!</definedName>
    <definedName name="Pajak" localSheetId="56">#REF!</definedName>
    <definedName name="Pajak" localSheetId="7">#REF!</definedName>
    <definedName name="Pajak" localSheetId="55">#REF!</definedName>
    <definedName name="Pajak" localSheetId="15">#REF!</definedName>
    <definedName name="Pajak" localSheetId="14">#REF!</definedName>
    <definedName name="Pajak" localSheetId="16">#REF!</definedName>
    <definedName name="Pajak" localSheetId="42">#REF!</definedName>
    <definedName name="Pajak" localSheetId="43">#REF!</definedName>
    <definedName name="Pajak">#REF!</definedName>
    <definedName name="Pajak1" localSheetId="21">#REF!</definedName>
    <definedName name="Pajak1" localSheetId="13">#REF!</definedName>
    <definedName name="Pajak1" localSheetId="51">#REF!</definedName>
    <definedName name="Pajak1" localSheetId="9">#REF!</definedName>
    <definedName name="Pajak1" localSheetId="23">#REF!</definedName>
    <definedName name="Pajak1" localSheetId="24">#REF!</definedName>
    <definedName name="Pajak1" localSheetId="11">#REF!</definedName>
    <definedName name="Pajak1" localSheetId="25">#REF!</definedName>
    <definedName name="Pajak1" localSheetId="26">#REF!</definedName>
    <definedName name="Pajak1" localSheetId="3">#REF!</definedName>
    <definedName name="Pajak1" localSheetId="28">#REF!</definedName>
    <definedName name="Pajak1" localSheetId="50">#REF!</definedName>
    <definedName name="Pajak1" localSheetId="57">#REF!</definedName>
    <definedName name="Pajak1" localSheetId="34">#REF!</definedName>
    <definedName name="Pajak1" localSheetId="37">#REF!</definedName>
    <definedName name="Pajak1" localSheetId="6">#REF!</definedName>
    <definedName name="Pajak1" localSheetId="56">#REF!</definedName>
    <definedName name="Pajak1" localSheetId="7">#REF!</definedName>
    <definedName name="Pajak1" localSheetId="55">#REF!</definedName>
    <definedName name="Pajak1" localSheetId="15">#REF!</definedName>
    <definedName name="Pajak1" localSheetId="14">#REF!</definedName>
    <definedName name="Pajak1" localSheetId="16">#REF!</definedName>
    <definedName name="Pajak1" localSheetId="42">#REF!</definedName>
    <definedName name="Pajak1" localSheetId="43">#REF!</definedName>
    <definedName name="Pajak1">#REF!</definedName>
    <definedName name="paku">'[60]HB '!$F$148</definedName>
    <definedName name="paku_1" localSheetId="21">[82]HB!#REF!</definedName>
    <definedName name="paku_1" localSheetId="51">[82]HB!#REF!</definedName>
    <definedName name="paku_1" localSheetId="23">[82]HB!#REF!</definedName>
    <definedName name="paku_1" localSheetId="11">[82]HB!#REF!</definedName>
    <definedName name="paku_1" localSheetId="26">[82]HB!#REF!</definedName>
    <definedName name="paku_1" localSheetId="28">[82]HB!#REF!</definedName>
    <definedName name="paku_1" localSheetId="57">[82]HB!#REF!</definedName>
    <definedName name="paku_1" localSheetId="34">[82]HB!#REF!</definedName>
    <definedName name="paku_1" localSheetId="37">[82]HB!#REF!</definedName>
    <definedName name="paku_1" localSheetId="56">[82]HB!#REF!</definedName>
    <definedName name="paku_1" localSheetId="55">[82]HB!#REF!</definedName>
    <definedName name="paku_1" localSheetId="15">[82]HB!#REF!</definedName>
    <definedName name="paku_1" localSheetId="14">[82]HB!#REF!</definedName>
    <definedName name="paku_1" localSheetId="16">[82]HB!#REF!</definedName>
    <definedName name="paku_1">[82]HB!#REF!</definedName>
    <definedName name="paku1" localSheetId="21">#REF!</definedName>
    <definedName name="paku1" localSheetId="51">#REF!</definedName>
    <definedName name="paku1" localSheetId="23">#REF!</definedName>
    <definedName name="paku1" localSheetId="11">#REF!</definedName>
    <definedName name="paku1" localSheetId="26">#REF!</definedName>
    <definedName name="paku1" localSheetId="28">#REF!</definedName>
    <definedName name="paku1" localSheetId="57">#REF!</definedName>
    <definedName name="paku1" localSheetId="34">#REF!</definedName>
    <definedName name="paku1" localSheetId="37">#REF!</definedName>
    <definedName name="paku1" localSheetId="56">#REF!</definedName>
    <definedName name="paku1" localSheetId="55">#REF!</definedName>
    <definedName name="paku1" localSheetId="15">#REF!</definedName>
    <definedName name="paku1" localSheetId="14">#REF!</definedName>
    <definedName name="paku1" localSheetId="16">#REF!</definedName>
    <definedName name="paku1">#REF!</definedName>
    <definedName name="paku2" localSheetId="21">#REF!</definedName>
    <definedName name="paku2" localSheetId="51">#REF!</definedName>
    <definedName name="paku2" localSheetId="23">#REF!</definedName>
    <definedName name="paku2" localSheetId="11">#REF!</definedName>
    <definedName name="paku2" localSheetId="26">#REF!</definedName>
    <definedName name="paku2" localSheetId="28">#REF!</definedName>
    <definedName name="paku2" localSheetId="57">#REF!</definedName>
    <definedName name="paku2" localSheetId="34">#REF!</definedName>
    <definedName name="paku2" localSheetId="37">#REF!</definedName>
    <definedName name="paku2" localSheetId="56">#REF!</definedName>
    <definedName name="paku2" localSheetId="55">#REF!</definedName>
    <definedName name="paku2" localSheetId="15">#REF!</definedName>
    <definedName name="paku2" localSheetId="14">#REF!</definedName>
    <definedName name="paku2" localSheetId="16">#REF!</definedName>
    <definedName name="paku2">#REF!</definedName>
    <definedName name="pakuasb" localSheetId="21">#REF!</definedName>
    <definedName name="pakuasb" localSheetId="51">#REF!</definedName>
    <definedName name="pakuasb" localSheetId="23">#REF!</definedName>
    <definedName name="pakuasb" localSheetId="11">#REF!</definedName>
    <definedName name="pakuasb" localSheetId="26">#REF!</definedName>
    <definedName name="pakuasb" localSheetId="28">#REF!</definedName>
    <definedName name="pakuasb" localSheetId="57">#REF!</definedName>
    <definedName name="pakuasb" localSheetId="34">#REF!</definedName>
    <definedName name="pakuasb" localSheetId="37">#REF!</definedName>
    <definedName name="pakuasb" localSheetId="56">#REF!</definedName>
    <definedName name="pakuasb" localSheetId="55">#REF!</definedName>
    <definedName name="pakuasb" localSheetId="15">#REF!</definedName>
    <definedName name="pakuasb" localSheetId="14">#REF!</definedName>
    <definedName name="pakuasb" localSheetId="16">#REF!</definedName>
    <definedName name="pakuasb">#REF!</definedName>
    <definedName name="pakuasb_1" localSheetId="21">[82]HB!#REF!</definedName>
    <definedName name="pakuasb_1" localSheetId="51">[82]HB!#REF!</definedName>
    <definedName name="pakuasb_1" localSheetId="23">[82]HB!#REF!</definedName>
    <definedName name="pakuasb_1" localSheetId="11">[82]HB!#REF!</definedName>
    <definedName name="pakuasb_1" localSheetId="26">[82]HB!#REF!</definedName>
    <definedName name="pakuasb_1" localSheetId="28">[82]HB!#REF!</definedName>
    <definedName name="pakuasb_1" localSheetId="57">[82]HB!#REF!</definedName>
    <definedName name="pakuasb_1" localSheetId="34">[82]HB!#REF!</definedName>
    <definedName name="pakuasb_1" localSheetId="37">[82]HB!#REF!</definedName>
    <definedName name="pakuasb_1" localSheetId="56">[82]HB!#REF!</definedName>
    <definedName name="pakuasb_1" localSheetId="55">[82]HB!#REF!</definedName>
    <definedName name="pakuasb_1" localSheetId="15">[82]HB!#REF!</definedName>
    <definedName name="pakuasb_1" localSheetId="14">[82]HB!#REF!</definedName>
    <definedName name="pakuasb_1" localSheetId="16">[82]HB!#REF!</definedName>
    <definedName name="pakuasb_1">[82]HB!#REF!</definedName>
    <definedName name="Palikanci" localSheetId="51">[106]Depr_Ex_Output!#REF!</definedName>
    <definedName name="Palikanci" localSheetId="26">[106]Depr_Ex_Output!#REF!</definedName>
    <definedName name="Palikanci" localSheetId="28">[106]Depr_Ex_Output!#REF!</definedName>
    <definedName name="Palikanci" localSheetId="37">[106]Depr_Ex_Output!#REF!</definedName>
    <definedName name="Palikanci" localSheetId="55">[106]Depr_Ex_Output!#REF!</definedName>
    <definedName name="Palikanci">[106]Depr_Ex_Output!#REF!</definedName>
    <definedName name="palm">'[60]HB '!$F$183</definedName>
    <definedName name="palm_1" localSheetId="21">[82]HB!#REF!</definedName>
    <definedName name="palm_1" localSheetId="51">[82]HB!#REF!</definedName>
    <definedName name="palm_1" localSheetId="23">[82]HB!#REF!</definedName>
    <definedName name="palm_1" localSheetId="11">[82]HB!#REF!</definedName>
    <definedName name="palm_1" localSheetId="26">[82]HB!#REF!</definedName>
    <definedName name="palm_1" localSheetId="28">[82]HB!#REF!</definedName>
    <definedName name="palm_1" localSheetId="57">[82]HB!#REF!</definedName>
    <definedName name="palm_1" localSheetId="34">[82]HB!#REF!</definedName>
    <definedName name="palm_1" localSheetId="37">[82]HB!#REF!</definedName>
    <definedName name="palm_1" localSheetId="56">[82]HB!#REF!</definedName>
    <definedName name="palm_1" localSheetId="55">[82]HB!#REF!</definedName>
    <definedName name="palm_1" localSheetId="15">[82]HB!#REF!</definedName>
    <definedName name="palm_1" localSheetId="14">[82]HB!#REF!</definedName>
    <definedName name="palm_1" localSheetId="16">[82]HB!#REF!</definedName>
    <definedName name="palm_1">[82]HB!#REF!</definedName>
    <definedName name="pancang" localSheetId="21">#REF!</definedName>
    <definedName name="pancang" localSheetId="51">#REF!</definedName>
    <definedName name="pancang" localSheetId="23">#REF!</definedName>
    <definedName name="pancang" localSheetId="11">#REF!</definedName>
    <definedName name="pancang" localSheetId="26">#REF!</definedName>
    <definedName name="pancang" localSheetId="28">#REF!</definedName>
    <definedName name="pancang" localSheetId="57">#REF!</definedName>
    <definedName name="pancang" localSheetId="34">#REF!</definedName>
    <definedName name="pancang" localSheetId="37">#REF!</definedName>
    <definedName name="pancang" localSheetId="56">#REF!</definedName>
    <definedName name="pancang" localSheetId="55">#REF!</definedName>
    <definedName name="pancang" localSheetId="15">#REF!</definedName>
    <definedName name="pancang" localSheetId="14">#REF!</definedName>
    <definedName name="pancang" localSheetId="16">#REF!</definedName>
    <definedName name="pancang">#REF!</definedName>
    <definedName name="Panci" localSheetId="51">[106]Depr_Ex_Output!#REF!</definedName>
    <definedName name="Panci" localSheetId="26">[106]Depr_Ex_Output!#REF!</definedName>
    <definedName name="Panci" localSheetId="28">[106]Depr_Ex_Output!#REF!</definedName>
    <definedName name="Panci" localSheetId="37">[106]Depr_Ex_Output!#REF!</definedName>
    <definedName name="Panci" localSheetId="55">[106]Depr_Ex_Output!#REF!</definedName>
    <definedName name="Panci">[106]Depr_Ex_Output!#REF!</definedName>
    <definedName name="panelmcb" localSheetId="21">'[92]HB '!#REF!</definedName>
    <definedName name="panelmcb" localSheetId="51">'[92]HB '!#REF!</definedName>
    <definedName name="panelmcb" localSheetId="23">'[92]HB '!#REF!</definedName>
    <definedName name="panelmcb" localSheetId="11">'[92]HB '!#REF!</definedName>
    <definedName name="panelmcb" localSheetId="26">'[92]HB '!#REF!</definedName>
    <definedName name="panelmcb" localSheetId="28">'[92]HB '!#REF!</definedName>
    <definedName name="panelmcb" localSheetId="57">'[92]HB '!#REF!</definedName>
    <definedName name="panelmcb" localSheetId="34">'[92]HB '!#REF!</definedName>
    <definedName name="panelmcb" localSheetId="37">'[92]HB '!#REF!</definedName>
    <definedName name="panelmcb" localSheetId="56">'[92]HB '!#REF!</definedName>
    <definedName name="panelmcb" localSheetId="55">'[92]HB '!#REF!</definedName>
    <definedName name="panelmcb" localSheetId="15">'[92]HB '!#REF!</definedName>
    <definedName name="panelmcb" localSheetId="14">'[92]HB '!#REF!</definedName>
    <definedName name="panelmcb" localSheetId="16">'[92]HB '!#REF!</definedName>
    <definedName name="panelmcb">'[92]HB '!#REF!</definedName>
    <definedName name="panelmcb_1" localSheetId="21">[82]HB!#REF!</definedName>
    <definedName name="panelmcb_1" localSheetId="51">[82]HB!#REF!</definedName>
    <definedName name="panelmcb_1" localSheetId="23">[82]HB!#REF!</definedName>
    <definedName name="panelmcb_1" localSheetId="11">[82]HB!#REF!</definedName>
    <definedName name="panelmcb_1" localSheetId="26">[82]HB!#REF!</definedName>
    <definedName name="panelmcb_1" localSheetId="28">[82]HB!#REF!</definedName>
    <definedName name="panelmcb_1" localSheetId="57">[82]HB!#REF!</definedName>
    <definedName name="panelmcb_1" localSheetId="34">[82]HB!#REF!</definedName>
    <definedName name="panelmcb_1" localSheetId="37">[82]HB!#REF!</definedName>
    <definedName name="panelmcb_1" localSheetId="56">[82]HB!#REF!</definedName>
    <definedName name="panelmcb_1" localSheetId="55">[82]HB!#REF!</definedName>
    <definedName name="panelmcb_1" localSheetId="15">[82]HB!#REF!</definedName>
    <definedName name="panelmcb_1" localSheetId="14">[82]HB!#REF!</definedName>
    <definedName name="panelmcb_1" localSheetId="16">[82]HB!#REF!</definedName>
    <definedName name="panelmcb_1">[82]HB!#REF!</definedName>
    <definedName name="PARITY">[4]A!$A$445</definedName>
    <definedName name="PARTISI" localSheetId="21">#REF!</definedName>
    <definedName name="PARTISI" localSheetId="51">#REF!</definedName>
    <definedName name="PARTISI" localSheetId="23">#REF!</definedName>
    <definedName name="PARTISI" localSheetId="11">#REF!</definedName>
    <definedName name="PARTISI" localSheetId="26">#REF!</definedName>
    <definedName name="PARTISI" localSheetId="28">#REF!</definedName>
    <definedName name="PARTISI" localSheetId="57">#REF!</definedName>
    <definedName name="PARTISI" localSheetId="34">#REF!</definedName>
    <definedName name="PARTISI" localSheetId="37">#REF!</definedName>
    <definedName name="PARTISI" localSheetId="56">#REF!</definedName>
    <definedName name="PARTISI" localSheetId="55">#REF!</definedName>
    <definedName name="PARTISI" localSheetId="15">#REF!</definedName>
    <definedName name="PARTISI" localSheetId="14">#REF!</definedName>
    <definedName name="PARTISI" localSheetId="16">#REF!</definedName>
    <definedName name="PARTISI">#REF!</definedName>
    <definedName name="PASS" localSheetId="51">#REF!</definedName>
    <definedName name="PASS" localSheetId="26">#REF!</definedName>
    <definedName name="PASS" localSheetId="28">#REF!</definedName>
    <definedName name="PASS" localSheetId="37">#REF!</definedName>
    <definedName name="PASS" localSheetId="55">#REF!</definedName>
    <definedName name="PASS">#REF!</definedName>
    <definedName name="pavabu6" localSheetId="21">#REF!</definedName>
    <definedName name="pavabu6" localSheetId="51">#REF!</definedName>
    <definedName name="pavabu6" localSheetId="23">#REF!</definedName>
    <definedName name="pavabu6" localSheetId="11">#REF!</definedName>
    <definedName name="pavabu6" localSheetId="26">#REF!</definedName>
    <definedName name="pavabu6" localSheetId="28">#REF!</definedName>
    <definedName name="pavabu6" localSheetId="57">#REF!</definedName>
    <definedName name="pavabu6" localSheetId="34">#REF!</definedName>
    <definedName name="pavabu6" localSheetId="37">#REF!</definedName>
    <definedName name="pavabu6" localSheetId="56">#REF!</definedName>
    <definedName name="pavabu6" localSheetId="55">#REF!</definedName>
    <definedName name="pavabu6" localSheetId="15">#REF!</definedName>
    <definedName name="pavabu6" localSheetId="14">#REF!</definedName>
    <definedName name="pavabu6" localSheetId="16">#REF!</definedName>
    <definedName name="pavabu6">#REF!</definedName>
    <definedName name="pavabu8" localSheetId="21">#REF!</definedName>
    <definedName name="pavabu8" localSheetId="51">#REF!</definedName>
    <definedName name="pavabu8" localSheetId="23">#REF!</definedName>
    <definedName name="pavabu8" localSheetId="11">#REF!</definedName>
    <definedName name="pavabu8" localSheetId="26">#REF!</definedName>
    <definedName name="pavabu8" localSheetId="28">#REF!</definedName>
    <definedName name="pavabu8" localSheetId="57">#REF!</definedName>
    <definedName name="pavabu8" localSheetId="34">#REF!</definedName>
    <definedName name="pavabu8" localSheetId="37">#REF!</definedName>
    <definedName name="pavabu8" localSheetId="56">#REF!</definedName>
    <definedName name="pavabu8" localSheetId="55">#REF!</definedName>
    <definedName name="pavabu8" localSheetId="15">#REF!</definedName>
    <definedName name="pavabu8" localSheetId="14">#REF!</definedName>
    <definedName name="pavabu8" localSheetId="16">#REF!</definedName>
    <definedName name="pavabu8">#REF!</definedName>
    <definedName name="payung" localSheetId="21">#REF!</definedName>
    <definedName name="payung" localSheetId="51">#REF!</definedName>
    <definedName name="payung" localSheetId="23">#REF!</definedName>
    <definedName name="payung" localSheetId="11">#REF!</definedName>
    <definedName name="payung" localSheetId="26">#REF!</definedName>
    <definedName name="payung" localSheetId="28">#REF!</definedName>
    <definedName name="payung" localSheetId="57">#REF!</definedName>
    <definedName name="payung" localSheetId="34">#REF!</definedName>
    <definedName name="payung" localSheetId="37">#REF!</definedName>
    <definedName name="payung" localSheetId="56">#REF!</definedName>
    <definedName name="payung" localSheetId="55">#REF!</definedName>
    <definedName name="payung" localSheetId="15">#REF!</definedName>
    <definedName name="payung" localSheetId="14">#REF!</definedName>
    <definedName name="payung" localSheetId="16">#REF!</definedName>
    <definedName name="payung">#REF!</definedName>
    <definedName name="pb6abu" localSheetId="21">'[60]HB '!#REF!</definedName>
    <definedName name="pb6abu" localSheetId="51">'[60]HB '!#REF!</definedName>
    <definedName name="pb6abu" localSheetId="23">'[60]HB '!#REF!</definedName>
    <definedName name="pb6abu" localSheetId="11">'[60]HB '!#REF!</definedName>
    <definedName name="pb6abu" localSheetId="26">'[60]HB '!#REF!</definedName>
    <definedName name="pb6abu" localSheetId="28">'[60]HB '!#REF!</definedName>
    <definedName name="pb6abu" localSheetId="57">'[60]HB '!#REF!</definedName>
    <definedName name="pb6abu" localSheetId="34">'[60]HB '!#REF!</definedName>
    <definedName name="pb6abu" localSheetId="37">'[60]HB '!#REF!</definedName>
    <definedName name="pb6abu" localSheetId="56">'[60]HB '!#REF!</definedName>
    <definedName name="pb6abu" localSheetId="55">'[60]HB '!#REF!</definedName>
    <definedName name="pb6abu" localSheetId="15">'[60]HB '!#REF!</definedName>
    <definedName name="pb6abu" localSheetId="14">'[60]HB '!#REF!</definedName>
    <definedName name="pb6abu" localSheetId="16">'[60]HB '!#REF!</definedName>
    <definedName name="pb6abu">'[60]HB '!#REF!</definedName>
    <definedName name="pb6abu_1" localSheetId="21">[82]HB!#REF!</definedName>
    <definedName name="pb6abu_1" localSheetId="51">[82]HB!#REF!</definedName>
    <definedName name="pb6abu_1" localSheetId="23">[82]HB!#REF!</definedName>
    <definedName name="pb6abu_1" localSheetId="11">[82]HB!#REF!</definedName>
    <definedName name="pb6abu_1" localSheetId="26">[82]HB!#REF!</definedName>
    <definedName name="pb6abu_1" localSheetId="28">[82]HB!#REF!</definedName>
    <definedName name="pb6abu_1" localSheetId="57">[82]HB!#REF!</definedName>
    <definedName name="pb6abu_1" localSheetId="34">[82]HB!#REF!</definedName>
    <definedName name="pb6abu_1" localSheetId="37">[82]HB!#REF!</definedName>
    <definedName name="pb6abu_1" localSheetId="56">[82]HB!#REF!</definedName>
    <definedName name="pb6abu_1" localSheetId="55">[82]HB!#REF!</definedName>
    <definedName name="pb6abu_1" localSheetId="15">[82]HB!#REF!</definedName>
    <definedName name="pb6abu_1" localSheetId="14">[82]HB!#REF!</definedName>
    <definedName name="pb6abu_1" localSheetId="16">[82]HB!#REF!</definedName>
    <definedName name="pb6abu_1">[82]HB!#REF!</definedName>
    <definedName name="pb6abu3" localSheetId="21">'[92]HB '!#REF!</definedName>
    <definedName name="pb6abu3" localSheetId="51">'[92]HB '!#REF!</definedName>
    <definedName name="pb6abu3" localSheetId="23">'[92]HB '!#REF!</definedName>
    <definedName name="pb6abu3" localSheetId="11">'[92]HB '!#REF!</definedName>
    <definedName name="pb6abu3" localSheetId="26">'[92]HB '!#REF!</definedName>
    <definedName name="pb6abu3" localSheetId="28">'[92]HB '!#REF!</definedName>
    <definedName name="pb6abu3" localSheetId="57">'[92]HB '!#REF!</definedName>
    <definedName name="pb6abu3" localSheetId="34">'[92]HB '!#REF!</definedName>
    <definedName name="pb6abu3" localSheetId="37">'[92]HB '!#REF!</definedName>
    <definedName name="pb6abu3" localSheetId="56">'[92]HB '!#REF!</definedName>
    <definedName name="pb6abu3" localSheetId="55">'[92]HB '!#REF!</definedName>
    <definedName name="pb6abu3" localSheetId="15">'[92]HB '!#REF!</definedName>
    <definedName name="pb6abu3" localSheetId="14">'[92]HB '!#REF!</definedName>
    <definedName name="pb6abu3" localSheetId="16">'[92]HB '!#REF!</definedName>
    <definedName name="pb6abu3">'[92]HB '!#REF!</definedName>
    <definedName name="pb6abu3_1" localSheetId="21">[82]HB!#REF!</definedName>
    <definedName name="pb6abu3_1" localSheetId="51">[82]HB!#REF!</definedName>
    <definedName name="pb6abu3_1" localSheetId="23">[82]HB!#REF!</definedName>
    <definedName name="pb6abu3_1" localSheetId="11">[82]HB!#REF!</definedName>
    <definedName name="pb6abu3_1" localSheetId="26">[82]HB!#REF!</definedName>
    <definedName name="pb6abu3_1" localSheetId="28">[82]HB!#REF!</definedName>
    <definedName name="pb6abu3_1" localSheetId="57">[82]HB!#REF!</definedName>
    <definedName name="pb6abu3_1" localSheetId="34">[82]HB!#REF!</definedName>
    <definedName name="pb6abu3_1" localSheetId="37">[82]HB!#REF!</definedName>
    <definedName name="pb6abu3_1" localSheetId="56">[82]HB!#REF!</definedName>
    <definedName name="pb6abu3_1" localSheetId="55">[82]HB!#REF!</definedName>
    <definedName name="pb6abu3_1" localSheetId="15">[82]HB!#REF!</definedName>
    <definedName name="pb6abu3_1" localSheetId="14">[82]HB!#REF!</definedName>
    <definedName name="pb6abu3_1" localSheetId="16">[82]HB!#REF!</definedName>
    <definedName name="pb6abu3_1">[82]HB!#REF!</definedName>
    <definedName name="pb6merah" localSheetId="21">'[60]HB '!#REF!</definedName>
    <definedName name="pb6merah" localSheetId="51">'[60]HB '!#REF!</definedName>
    <definedName name="pb6merah" localSheetId="23">'[60]HB '!#REF!</definedName>
    <definedName name="pb6merah" localSheetId="11">'[60]HB '!#REF!</definedName>
    <definedName name="pb6merah" localSheetId="26">'[60]HB '!#REF!</definedName>
    <definedName name="pb6merah" localSheetId="28">'[60]HB '!#REF!</definedName>
    <definedName name="pb6merah" localSheetId="57">'[60]HB '!#REF!</definedName>
    <definedName name="pb6merah" localSheetId="34">'[60]HB '!#REF!</definedName>
    <definedName name="pb6merah" localSheetId="37">'[60]HB '!#REF!</definedName>
    <definedName name="pb6merah" localSheetId="56">'[60]HB '!#REF!</definedName>
    <definedName name="pb6merah" localSheetId="55">'[60]HB '!#REF!</definedName>
    <definedName name="pb6merah" localSheetId="15">'[60]HB '!#REF!</definedName>
    <definedName name="pb6merah" localSheetId="14">'[60]HB '!#REF!</definedName>
    <definedName name="pb6merah" localSheetId="16">'[60]HB '!#REF!</definedName>
    <definedName name="pb6merah">'[60]HB '!#REF!</definedName>
    <definedName name="pb6merah_1" localSheetId="21">[82]HB!#REF!</definedName>
    <definedName name="pb6merah_1" localSheetId="51">[82]HB!#REF!</definedName>
    <definedName name="pb6merah_1" localSheetId="23">[82]HB!#REF!</definedName>
    <definedName name="pb6merah_1" localSheetId="11">[82]HB!#REF!</definedName>
    <definedName name="pb6merah_1" localSheetId="26">[82]HB!#REF!</definedName>
    <definedName name="pb6merah_1" localSheetId="28">[82]HB!#REF!</definedName>
    <definedName name="pb6merah_1" localSheetId="57">[82]HB!#REF!</definedName>
    <definedName name="pb6merah_1" localSheetId="34">[82]HB!#REF!</definedName>
    <definedName name="pb6merah_1" localSheetId="37">[82]HB!#REF!</definedName>
    <definedName name="pb6merah_1" localSheetId="56">[82]HB!#REF!</definedName>
    <definedName name="pb6merah_1" localSheetId="55">[82]HB!#REF!</definedName>
    <definedName name="pb6merah_1" localSheetId="15">[82]HB!#REF!</definedName>
    <definedName name="pb6merah_1" localSheetId="14">[82]HB!#REF!</definedName>
    <definedName name="pb6merah_1" localSheetId="16">[82]HB!#REF!</definedName>
    <definedName name="pb6merah_1">[82]HB!#REF!</definedName>
    <definedName name="pb8abu" localSheetId="21">#REF!</definedName>
    <definedName name="pb8abu" localSheetId="51">#REF!</definedName>
    <definedName name="pb8abu" localSheetId="23">#REF!</definedName>
    <definedName name="pb8abu" localSheetId="11">#REF!</definedName>
    <definedName name="pb8abu" localSheetId="26">#REF!</definedName>
    <definedName name="pb8abu" localSheetId="28">#REF!</definedName>
    <definedName name="pb8abu" localSheetId="57">#REF!</definedName>
    <definedName name="pb8abu" localSheetId="34">#REF!</definedName>
    <definedName name="pb8abu" localSheetId="37">#REF!</definedName>
    <definedName name="pb8abu" localSheetId="56">#REF!</definedName>
    <definedName name="pb8abu" localSheetId="55">#REF!</definedName>
    <definedName name="pb8abu" localSheetId="15">#REF!</definedName>
    <definedName name="pb8abu" localSheetId="14">#REF!</definedName>
    <definedName name="pb8abu" localSheetId="16">#REF!</definedName>
    <definedName name="pb8abu">#REF!</definedName>
    <definedName name="pb8abu_1" localSheetId="21">[82]HB!#REF!</definedName>
    <definedName name="pb8abu_1" localSheetId="51">[82]HB!#REF!</definedName>
    <definedName name="pb8abu_1" localSheetId="23">[82]HB!#REF!</definedName>
    <definedName name="pb8abu_1" localSheetId="11">[82]HB!#REF!</definedName>
    <definedName name="pb8abu_1" localSheetId="26">[82]HB!#REF!</definedName>
    <definedName name="pb8abu_1" localSheetId="28">[82]HB!#REF!</definedName>
    <definedName name="pb8abu_1" localSheetId="57">[82]HB!#REF!</definedName>
    <definedName name="pb8abu_1" localSheetId="34">[82]HB!#REF!</definedName>
    <definedName name="pb8abu_1" localSheetId="37">[82]HB!#REF!</definedName>
    <definedName name="pb8abu_1" localSheetId="56">[82]HB!#REF!</definedName>
    <definedName name="pb8abu_1" localSheetId="55">[82]HB!#REF!</definedName>
    <definedName name="pb8abu_1" localSheetId="15">[82]HB!#REF!</definedName>
    <definedName name="pb8abu_1" localSheetId="14">[82]HB!#REF!</definedName>
    <definedName name="pb8abu_1" localSheetId="16">[82]HB!#REF!</definedName>
    <definedName name="pb8abu_1">[82]HB!#REF!</definedName>
    <definedName name="pb8merah" localSheetId="21">'[60]HB '!#REF!</definedName>
    <definedName name="pb8merah" localSheetId="51">'[60]HB '!#REF!</definedName>
    <definedName name="pb8merah" localSheetId="23">'[60]HB '!#REF!</definedName>
    <definedName name="pb8merah" localSheetId="11">'[60]HB '!#REF!</definedName>
    <definedName name="pb8merah" localSheetId="26">'[60]HB '!#REF!</definedName>
    <definedName name="pb8merah" localSheetId="28">'[60]HB '!#REF!</definedName>
    <definedName name="pb8merah" localSheetId="57">'[60]HB '!#REF!</definedName>
    <definedName name="pb8merah" localSheetId="34">'[60]HB '!#REF!</definedName>
    <definedName name="pb8merah" localSheetId="37">'[60]HB '!#REF!</definedName>
    <definedName name="pb8merah" localSheetId="56">'[60]HB '!#REF!</definedName>
    <definedName name="pb8merah" localSheetId="55">'[60]HB '!#REF!</definedName>
    <definedName name="pb8merah" localSheetId="15">'[60]HB '!#REF!</definedName>
    <definedName name="pb8merah" localSheetId="14">'[60]HB '!#REF!</definedName>
    <definedName name="pb8merah" localSheetId="16">'[60]HB '!#REF!</definedName>
    <definedName name="pb8merah">'[60]HB '!#REF!</definedName>
    <definedName name="pb8merah_1" localSheetId="21">[82]HB!#REF!</definedName>
    <definedName name="pb8merah_1" localSheetId="51">[82]HB!#REF!</definedName>
    <definedName name="pb8merah_1" localSheetId="23">[82]HB!#REF!</definedName>
    <definedName name="pb8merah_1" localSheetId="11">[82]HB!#REF!</definedName>
    <definedName name="pb8merah_1" localSheetId="26">[82]HB!#REF!</definedName>
    <definedName name="pb8merah_1" localSheetId="28">[82]HB!#REF!</definedName>
    <definedName name="pb8merah_1" localSheetId="57">[82]HB!#REF!</definedName>
    <definedName name="pb8merah_1" localSheetId="34">[82]HB!#REF!</definedName>
    <definedName name="pb8merah_1" localSheetId="37">[82]HB!#REF!</definedName>
    <definedName name="pb8merah_1" localSheetId="56">[82]HB!#REF!</definedName>
    <definedName name="pb8merah_1" localSheetId="55">[82]HB!#REF!</definedName>
    <definedName name="pb8merah_1" localSheetId="15">[82]HB!#REF!</definedName>
    <definedName name="pb8merah_1" localSheetId="14">[82]HB!#REF!</definedName>
    <definedName name="pb8merah_1" localSheetId="16">[82]HB!#REF!</definedName>
    <definedName name="pb8merah_1">[82]HB!#REF!</definedName>
    <definedName name="PEDESTRIANROLLER" localSheetId="21">#REF!</definedName>
    <definedName name="PEDESTRIANROLLER" localSheetId="51">#REF!</definedName>
    <definedName name="PEDESTRIANROLLER" localSheetId="23">#REF!</definedName>
    <definedName name="PEDESTRIANROLLER" localSheetId="11">#REF!</definedName>
    <definedName name="PEDESTRIANROLLER" localSheetId="26">#REF!</definedName>
    <definedName name="PEDESTRIANROLLER" localSheetId="3">#REF!</definedName>
    <definedName name="PEDESTRIANROLLER" localSheetId="28">#REF!</definedName>
    <definedName name="PEDESTRIANROLLER" localSheetId="57">#REF!</definedName>
    <definedName name="PEDESTRIANROLLER" localSheetId="34">#REF!</definedName>
    <definedName name="PEDESTRIANROLLER" localSheetId="37">#REF!</definedName>
    <definedName name="PEDESTRIANROLLER" localSheetId="6">#REF!</definedName>
    <definedName name="PEDESTRIANROLLER" localSheetId="56">#REF!</definedName>
    <definedName name="PEDESTRIANROLLER" localSheetId="7">#REF!</definedName>
    <definedName name="PEDESTRIANROLLER" localSheetId="55">#REF!</definedName>
    <definedName name="PEDESTRIANROLLER" localSheetId="15">#REF!</definedName>
    <definedName name="PEDESTRIANROLLER" localSheetId="14">#REF!</definedName>
    <definedName name="PEDESTRIANROLLER" localSheetId="16">#REF!</definedName>
    <definedName name="PEDESTRIANROLLER">#REF!</definedName>
    <definedName name="pekerja" localSheetId="21">#REF!</definedName>
    <definedName name="pekerja" localSheetId="51">#REF!</definedName>
    <definedName name="pekerja" localSheetId="23">#REF!</definedName>
    <definedName name="pekerja" localSheetId="11">#REF!</definedName>
    <definedName name="pekerja" localSheetId="26">#REF!</definedName>
    <definedName name="pekerja" localSheetId="28">#REF!</definedName>
    <definedName name="pekerja" localSheetId="57">#REF!</definedName>
    <definedName name="pekerja" localSheetId="34">#REF!</definedName>
    <definedName name="pekerja" localSheetId="37">#REF!</definedName>
    <definedName name="pekerja" localSheetId="56">#REF!</definedName>
    <definedName name="pekerja" localSheetId="55">#REF!</definedName>
    <definedName name="pekerja" localSheetId="15">#REF!</definedName>
    <definedName name="pekerja" localSheetId="14">#REF!</definedName>
    <definedName name="pekerja" localSheetId="16">#REF!</definedName>
    <definedName name="pekerja">#REF!</definedName>
    <definedName name="pekerja_1" localSheetId="21">[82]HB!#REF!</definedName>
    <definedName name="pekerja_1" localSheetId="51">[82]HB!#REF!</definedName>
    <definedName name="pekerja_1" localSheetId="23">[82]HB!#REF!</definedName>
    <definedName name="pekerja_1" localSheetId="11">[82]HB!#REF!</definedName>
    <definedName name="pekerja_1" localSheetId="26">[82]HB!#REF!</definedName>
    <definedName name="pekerja_1" localSheetId="28">[82]HB!#REF!</definedName>
    <definedName name="pekerja_1" localSheetId="57">[82]HB!#REF!</definedName>
    <definedName name="pekerja_1" localSheetId="34">[82]HB!#REF!</definedName>
    <definedName name="pekerja_1" localSheetId="37">[82]HB!#REF!</definedName>
    <definedName name="pekerja_1" localSheetId="56">[82]HB!#REF!</definedName>
    <definedName name="pekerja_1" localSheetId="55">[82]HB!#REF!</definedName>
    <definedName name="pekerja_1" localSheetId="15">[82]HB!#REF!</definedName>
    <definedName name="pekerja_1" localSheetId="14">[82]HB!#REF!</definedName>
    <definedName name="pekerja_1" localSheetId="16">[82]HB!#REF!</definedName>
    <definedName name="pekerja_1">[82]HB!#REF!</definedName>
    <definedName name="Pembayaran_Pensiun_Query" localSheetId="51">#REF!</definedName>
    <definedName name="Pembayaran_Pensiun_Query" localSheetId="26">#REF!</definedName>
    <definedName name="Pembayaran_Pensiun_Query" localSheetId="28">#REF!</definedName>
    <definedName name="Pembayaran_Pensiun_Query" localSheetId="37">#REF!</definedName>
    <definedName name="Pembayaran_Pensiun_Query" localSheetId="55">#REF!</definedName>
    <definedName name="Pembayaran_Pensiun_Query">#REF!</definedName>
    <definedName name="PEN_PB" localSheetId="21">#REF!</definedName>
    <definedName name="PEN_PB" localSheetId="13">#REF!</definedName>
    <definedName name="PEN_PB" localSheetId="51">#REF!</definedName>
    <definedName name="PEN_PB" localSheetId="23">#REF!</definedName>
    <definedName name="PEN_PB" localSheetId="11">#REF!</definedName>
    <definedName name="PEN_PB" localSheetId="26">#REF!</definedName>
    <definedName name="PEN_PB" localSheetId="3">#REF!</definedName>
    <definedName name="PEN_PB" localSheetId="28">#REF!</definedName>
    <definedName name="PEN_PB" localSheetId="50">#REF!</definedName>
    <definedName name="PEN_PB" localSheetId="57">#REF!</definedName>
    <definedName name="PEN_PB" localSheetId="34">#REF!</definedName>
    <definedName name="PEN_PB" localSheetId="37">#REF!</definedName>
    <definedName name="PEN_PB" localSheetId="6">#REF!</definedName>
    <definedName name="PEN_PB" localSheetId="56">#REF!</definedName>
    <definedName name="PEN_PB" localSheetId="7">#REF!</definedName>
    <definedName name="PEN_PB" localSheetId="55">#REF!</definedName>
    <definedName name="PEN_PB" localSheetId="15">#REF!</definedName>
    <definedName name="PEN_PB" localSheetId="14">#REF!</definedName>
    <definedName name="PEN_PB" localSheetId="16">#REF!</definedName>
    <definedName name="PEN_PB" localSheetId="42">#REF!</definedName>
    <definedName name="PEN_PB">#REF!</definedName>
    <definedName name="Pendidikan" localSheetId="51">#REF!</definedName>
    <definedName name="Pendidikan" localSheetId="26">#REF!</definedName>
    <definedName name="Pendidikan" localSheetId="28">#REF!</definedName>
    <definedName name="Pendidikan" localSheetId="37">#REF!</definedName>
    <definedName name="Pendidikan" localSheetId="55">#REF!</definedName>
    <definedName name="Pendidikan">#REF!</definedName>
    <definedName name="Penerimaan" localSheetId="21" hidden="1">#REF!</definedName>
    <definedName name="Penerimaan" localSheetId="13" hidden="1">#REF!</definedName>
    <definedName name="Penerimaan" localSheetId="51" hidden="1">#REF!</definedName>
    <definedName name="Penerimaan" localSheetId="9" hidden="1">#REF!</definedName>
    <definedName name="Penerimaan" localSheetId="23" hidden="1">#REF!</definedName>
    <definedName name="Penerimaan" localSheetId="11" hidden="1">#REF!</definedName>
    <definedName name="Penerimaan" localSheetId="10" hidden="1">#REF!</definedName>
    <definedName name="Penerimaan" localSheetId="1" hidden="1">#REF!</definedName>
    <definedName name="Penerimaan" localSheetId="26" hidden="1">#REF!</definedName>
    <definedName name="Penerimaan" localSheetId="0" hidden="1">#REF!</definedName>
    <definedName name="Penerimaan" localSheetId="3" hidden="1">#REF!</definedName>
    <definedName name="Penerimaan" localSheetId="28" hidden="1">#REF!</definedName>
    <definedName name="Penerimaan" localSheetId="50" hidden="1">#REF!</definedName>
    <definedName name="Penerimaan" localSheetId="57" hidden="1">#REF!</definedName>
    <definedName name="Penerimaan" localSheetId="34" hidden="1">#REF!</definedName>
    <definedName name="Penerimaan" localSheetId="37" hidden="1">#REF!</definedName>
    <definedName name="Penerimaan" localSheetId="6" hidden="1">#REF!</definedName>
    <definedName name="Penerimaan" localSheetId="56" hidden="1">#REF!</definedName>
    <definedName name="Penerimaan" localSheetId="7" hidden="1">#REF!</definedName>
    <definedName name="Penerimaan" localSheetId="55" hidden="1">#REF!</definedName>
    <definedName name="Penerimaan" localSheetId="15" hidden="1">#REF!</definedName>
    <definedName name="Penerimaan" localSheetId="14" hidden="1">#REF!</definedName>
    <definedName name="Penerimaan" localSheetId="16" hidden="1">#REF!</definedName>
    <definedName name="Penerimaan" localSheetId="42" hidden="1">#REF!</definedName>
    <definedName name="Penerimaan" hidden="1">#REF!</definedName>
    <definedName name="Pensiun___5_" localSheetId="51">#REF!</definedName>
    <definedName name="Pensiun___5_" localSheetId="26">#REF!</definedName>
    <definedName name="Pensiun___5_" localSheetId="28">#REF!</definedName>
    <definedName name="Pensiun___5_" localSheetId="37">#REF!</definedName>
    <definedName name="Pensiun___5_" localSheetId="55">#REF!</definedName>
    <definedName name="Pensiun___5_">#REF!</definedName>
    <definedName name="PENUTUP" localSheetId="51">#REF!</definedName>
    <definedName name="PENUTUP" localSheetId="26">#REF!</definedName>
    <definedName name="PENUTUP" localSheetId="28">#REF!</definedName>
    <definedName name="PENUTUP" localSheetId="37">#REF!</definedName>
    <definedName name="PENUTUP" localSheetId="55">#REF!</definedName>
    <definedName name="PENUTUP">#REF!</definedName>
    <definedName name="PER_KNT">'[109]pERALATAN KANTOR'!$C$2:$M$224</definedName>
    <definedName name="PERB_KNT">'[109]Perabot Kantor'!$C$2:$M$49</definedName>
    <definedName name="percent">[297]Sheet2!$B$2:$B$101</definedName>
    <definedName name="Percent_Threshold" localSheetId="51">'[133]Balance Sheet'!#REF!</definedName>
    <definedName name="Percent_Threshold" localSheetId="26">'[133]Balance Sheet'!#REF!</definedName>
    <definedName name="Percent_Threshold" localSheetId="28">'[133]Balance Sheet'!#REF!</definedName>
    <definedName name="Percent_Threshold" localSheetId="37">'[133]Balance Sheet'!#REF!</definedName>
    <definedName name="Percent_Threshold" localSheetId="55">'[133]Balance Sheet'!#REF!</definedName>
    <definedName name="Percent_Threshold">'[133]Balance Sheet'!#REF!</definedName>
    <definedName name="PERIOD" localSheetId="51">#REF!</definedName>
    <definedName name="PERIOD" localSheetId="26">#REF!</definedName>
    <definedName name="PERIOD" localSheetId="28">#REF!</definedName>
    <definedName name="PERIOD" localSheetId="37">#REF!</definedName>
    <definedName name="PERIOD" localSheetId="55">#REF!</definedName>
    <definedName name="PERIOD">#REF!</definedName>
    <definedName name="Period_end">'[128]Frontsheet '!$F$11</definedName>
    <definedName name="PERL_KPL">'[109]Peralatan Kapal'!$C$2:$M$841</definedName>
    <definedName name="PermitandFees" localSheetId="21">'[298]ELEMENT SUM'!#REF!</definedName>
    <definedName name="PermitandFees" localSheetId="51">'[298]ELEMENT SUM'!#REF!</definedName>
    <definedName name="PermitandFees" localSheetId="23">'[298]ELEMENT SUM'!#REF!</definedName>
    <definedName name="PermitandFees" localSheetId="11">'[298]ELEMENT SUM'!#REF!</definedName>
    <definedName name="PermitandFees" localSheetId="26">'[298]ELEMENT SUM'!#REF!</definedName>
    <definedName name="PermitandFees" localSheetId="28">'[298]ELEMENT SUM'!#REF!</definedName>
    <definedName name="PermitandFees" localSheetId="57">'[298]ELEMENT SUM'!#REF!</definedName>
    <definedName name="PermitandFees" localSheetId="34">'[298]ELEMENT SUM'!#REF!</definedName>
    <definedName name="PermitandFees" localSheetId="37">'[298]ELEMENT SUM'!#REF!</definedName>
    <definedName name="PermitandFees" localSheetId="56">'[298]ELEMENT SUM'!#REF!</definedName>
    <definedName name="PermitandFees" localSheetId="55">'[298]ELEMENT SUM'!#REF!</definedName>
    <definedName name="PermitandFees" localSheetId="15">'[298]ELEMENT SUM'!#REF!</definedName>
    <definedName name="PermitandFees" localSheetId="14">'[298]ELEMENT SUM'!#REF!</definedName>
    <definedName name="PermitandFees" localSheetId="16">'[298]ELEMENT SUM'!#REF!</definedName>
    <definedName name="PermitandFees">'[298]ELEMENT SUM'!#REF!</definedName>
    <definedName name="PERSIAPAN" localSheetId="21">[299]PERSIAPAN!#REF!</definedName>
    <definedName name="PERSIAPAN" localSheetId="51">[299]PERSIAPAN!#REF!</definedName>
    <definedName name="PERSIAPAN" localSheetId="23">[299]PERSIAPAN!#REF!</definedName>
    <definedName name="PERSIAPAN" localSheetId="11">[299]PERSIAPAN!#REF!</definedName>
    <definedName name="PERSIAPAN" localSheetId="26">[299]PERSIAPAN!#REF!</definedName>
    <definedName name="PERSIAPAN" localSheetId="28">[299]PERSIAPAN!#REF!</definedName>
    <definedName name="PERSIAPAN" localSheetId="57">[299]PERSIAPAN!#REF!</definedName>
    <definedName name="PERSIAPAN" localSheetId="34">[299]PERSIAPAN!#REF!</definedName>
    <definedName name="PERSIAPAN" localSheetId="37">[299]PERSIAPAN!#REF!</definedName>
    <definedName name="PERSIAPAN" localSheetId="56">[299]PERSIAPAN!#REF!</definedName>
    <definedName name="PERSIAPAN" localSheetId="55">[299]PERSIAPAN!#REF!</definedName>
    <definedName name="PERSIAPAN" localSheetId="15">[299]PERSIAPAN!#REF!</definedName>
    <definedName name="PERSIAPAN" localSheetId="14">[299]PERSIAPAN!#REF!</definedName>
    <definedName name="PERSIAPAN" localSheetId="16">[299]PERSIAPAN!#REF!</definedName>
    <definedName name="PERSIAPAN">[299]PERSIAPAN!#REF!</definedName>
    <definedName name="PERSON" localSheetId="21">#REF!</definedName>
    <definedName name="PERSON" localSheetId="13">#REF!</definedName>
    <definedName name="PERSON" localSheetId="51">#REF!</definedName>
    <definedName name="PERSON" localSheetId="9">#REF!</definedName>
    <definedName name="PERSON" localSheetId="23">#REF!</definedName>
    <definedName name="PERSON" localSheetId="24">#REF!</definedName>
    <definedName name="PERSON" localSheetId="11">#REF!</definedName>
    <definedName name="PERSON" localSheetId="25">#REF!</definedName>
    <definedName name="PERSON" localSheetId="26">#REF!</definedName>
    <definedName name="PERSON" localSheetId="3">#REF!</definedName>
    <definedName name="PERSON" localSheetId="28">#REF!</definedName>
    <definedName name="PERSON" localSheetId="50">#REF!</definedName>
    <definedName name="PERSON" localSheetId="57">#REF!</definedName>
    <definedName name="PERSON" localSheetId="34">#REF!</definedName>
    <definedName name="PERSON" localSheetId="37">#REF!</definedName>
    <definedName name="PERSON" localSheetId="6">#REF!</definedName>
    <definedName name="PERSON" localSheetId="56">#REF!</definedName>
    <definedName name="PERSON" localSheetId="7">#REF!</definedName>
    <definedName name="PERSON" localSheetId="55">#REF!</definedName>
    <definedName name="PERSON" localSheetId="15">#REF!</definedName>
    <definedName name="PERSON" localSheetId="14">#REF!</definedName>
    <definedName name="PERSON" localSheetId="16">#REF!</definedName>
    <definedName name="PERSON" localSheetId="42">#REF!</definedName>
    <definedName name="PERSON" localSheetId="43">#REF!</definedName>
    <definedName name="PERSON">#REF!</definedName>
    <definedName name="pg021_1" localSheetId="51">#REF!</definedName>
    <definedName name="pg021_1" localSheetId="26">#REF!</definedName>
    <definedName name="pg021_1" localSheetId="28">#REF!</definedName>
    <definedName name="pg021_1" localSheetId="37">#REF!</definedName>
    <definedName name="pg021_1" localSheetId="55">#REF!</definedName>
    <definedName name="pg021_1">#REF!</definedName>
    <definedName name="pg022_1" localSheetId="51">#REF!</definedName>
    <definedName name="pg022_1" localSheetId="26">#REF!</definedName>
    <definedName name="pg022_1" localSheetId="28">#REF!</definedName>
    <definedName name="pg022_1" localSheetId="37">#REF!</definedName>
    <definedName name="pg022_1" localSheetId="55">#REF!</definedName>
    <definedName name="pg022_1">#REF!</definedName>
    <definedName name="pg023_1" localSheetId="51">#REF!</definedName>
    <definedName name="pg023_1" localSheetId="26">#REF!</definedName>
    <definedName name="pg023_1" localSheetId="28">#REF!</definedName>
    <definedName name="pg023_1" localSheetId="37">#REF!</definedName>
    <definedName name="pg023_1" localSheetId="55">#REF!</definedName>
    <definedName name="pg023_1">#REF!</definedName>
    <definedName name="pg03_1" localSheetId="51">#REF!</definedName>
    <definedName name="pg03_1" localSheetId="26">#REF!</definedName>
    <definedName name="pg03_1" localSheetId="28">#REF!</definedName>
    <definedName name="pg03_1" localSheetId="37">#REF!</definedName>
    <definedName name="pg03_1" localSheetId="55">#REF!</definedName>
    <definedName name="pg03_1">#REF!</definedName>
    <definedName name="pijar" localSheetId="21">#REF!</definedName>
    <definedName name="pijar" localSheetId="51">#REF!</definedName>
    <definedName name="pijar" localSheetId="23">#REF!</definedName>
    <definedName name="pijar" localSheetId="11">#REF!</definedName>
    <definedName name="pijar" localSheetId="26">#REF!</definedName>
    <definedName name="pijar" localSheetId="28">#REF!</definedName>
    <definedName name="pijar" localSheetId="57">#REF!</definedName>
    <definedName name="pijar" localSheetId="34">#REF!</definedName>
    <definedName name="pijar" localSheetId="37">#REF!</definedName>
    <definedName name="pijar" localSheetId="56">#REF!</definedName>
    <definedName name="pijar" localSheetId="55">#REF!</definedName>
    <definedName name="pijar" localSheetId="15">#REF!</definedName>
    <definedName name="pijar" localSheetId="14">#REF!</definedName>
    <definedName name="pijar" localSheetId="16">#REF!</definedName>
    <definedName name="pijar">#REF!</definedName>
    <definedName name="pipabs2" localSheetId="21">#REF!</definedName>
    <definedName name="pipabs2" localSheetId="51">#REF!</definedName>
    <definedName name="pipabs2" localSheetId="23">#REF!</definedName>
    <definedName name="pipabs2" localSheetId="11">#REF!</definedName>
    <definedName name="pipabs2" localSheetId="26">#REF!</definedName>
    <definedName name="pipabs2" localSheetId="28">#REF!</definedName>
    <definedName name="pipabs2" localSheetId="57">#REF!</definedName>
    <definedName name="pipabs2" localSheetId="34">#REF!</definedName>
    <definedName name="pipabs2" localSheetId="37">#REF!</definedName>
    <definedName name="pipabs2" localSheetId="56">#REF!</definedName>
    <definedName name="pipabs2" localSheetId="55">#REF!</definedName>
    <definedName name="pipabs2" localSheetId="15">#REF!</definedName>
    <definedName name="pipabs2" localSheetId="14">#REF!</definedName>
    <definedName name="pipabs2" localSheetId="16">#REF!</definedName>
    <definedName name="pipabs2">#REF!</definedName>
    <definedName name="piparel25" localSheetId="21">#REF!</definedName>
    <definedName name="piparel25" localSheetId="51">#REF!</definedName>
    <definedName name="piparel25" localSheetId="23">#REF!</definedName>
    <definedName name="piparel25" localSheetId="11">#REF!</definedName>
    <definedName name="piparel25" localSheetId="26">#REF!</definedName>
    <definedName name="piparel25" localSheetId="28">#REF!</definedName>
    <definedName name="piparel25" localSheetId="57">#REF!</definedName>
    <definedName name="piparel25" localSheetId="34">#REF!</definedName>
    <definedName name="piparel25" localSheetId="37">#REF!</definedName>
    <definedName name="piparel25" localSheetId="56">#REF!</definedName>
    <definedName name="piparel25" localSheetId="55">#REF!</definedName>
    <definedName name="piparel25" localSheetId="15">#REF!</definedName>
    <definedName name="piparel25" localSheetId="14">#REF!</definedName>
    <definedName name="piparel25" localSheetId="16">#REF!</definedName>
    <definedName name="piparel25">#REF!</definedName>
    <definedName name="piut" localSheetId="51">#REF!</definedName>
    <definedName name="piut" localSheetId="26">#REF!</definedName>
    <definedName name="piut" localSheetId="28">#REF!</definedName>
    <definedName name="piut" localSheetId="37">#REF!</definedName>
    <definedName name="piut" localSheetId="55">#REF!</definedName>
    <definedName name="piut">#REF!</definedName>
    <definedName name="piutl" localSheetId="51">#REF!</definedName>
    <definedName name="piutl" localSheetId="26">#REF!</definedName>
    <definedName name="piutl" localSheetId="28">#REF!</definedName>
    <definedName name="piutl" localSheetId="37">#REF!</definedName>
    <definedName name="piutl" localSheetId="55">#REF!</definedName>
    <definedName name="piutl">#REF!</definedName>
    <definedName name="PJB" localSheetId="51">[103]Tabela!#REF!</definedName>
    <definedName name="PJB" localSheetId="26">[103]Tabela!#REF!</definedName>
    <definedName name="PJB" localSheetId="28">[103]Tabela!#REF!</definedName>
    <definedName name="PJB" localSheetId="37">[103]Tabela!#REF!</definedName>
    <definedName name="PJB" localSheetId="55">[103]Tabela!#REF!</definedName>
    <definedName name="PJB">[103]Tabela!#REF!</definedName>
    <definedName name="PJL" localSheetId="51">[103]Tabela!#REF!</definedName>
    <definedName name="PJL" localSheetId="26">[103]Tabela!#REF!</definedName>
    <definedName name="PJL" localSheetId="28">[103]Tabela!#REF!</definedName>
    <definedName name="PJL" localSheetId="37">[103]Tabela!#REF!</definedName>
    <definedName name="PJL" localSheetId="55">[103]Tabela!#REF!</definedName>
    <definedName name="PJL">[103]Tabela!#REF!</definedName>
    <definedName name="pkpmp" localSheetId="21">#REF!</definedName>
    <definedName name="pkpmp" localSheetId="51">#REF!</definedName>
    <definedName name="pkpmp" localSheetId="23">#REF!</definedName>
    <definedName name="pkpmp" localSheetId="11">#REF!</definedName>
    <definedName name="pkpmp" localSheetId="26">#REF!</definedName>
    <definedName name="pkpmp" localSheetId="28">#REF!</definedName>
    <definedName name="pkpmp" localSheetId="57">#REF!</definedName>
    <definedName name="pkpmp" localSheetId="34">#REF!</definedName>
    <definedName name="pkpmp" localSheetId="37">#REF!</definedName>
    <definedName name="pkpmp" localSheetId="56">#REF!</definedName>
    <definedName name="pkpmp" localSheetId="55">#REF!</definedName>
    <definedName name="pkpmp" localSheetId="15">#REF!</definedName>
    <definedName name="pkpmp" localSheetId="14">#REF!</definedName>
    <definedName name="pkpmp" localSheetId="16">#REF!</definedName>
    <definedName name="pkpmp">#REF!</definedName>
    <definedName name="PL_Dollar_Threshold" localSheetId="51">'[133]Income Statement'!#REF!</definedName>
    <definedName name="PL_Dollar_Threshold" localSheetId="26">'[133]Income Statement'!#REF!</definedName>
    <definedName name="PL_Dollar_Threshold" localSheetId="28">'[133]Income Statement'!#REF!</definedName>
    <definedName name="PL_Dollar_Threshold" localSheetId="37">'[133]Income Statement'!#REF!</definedName>
    <definedName name="PL_Dollar_Threshold" localSheetId="55">'[133]Income Statement'!#REF!</definedName>
    <definedName name="PL_Dollar_Threshold">'[133]Income Statement'!#REF!</definedName>
    <definedName name="PL_Percent_Threshold" localSheetId="51">'[133]Income Statement'!#REF!</definedName>
    <definedName name="PL_Percent_Threshold" localSheetId="26">'[133]Income Statement'!#REF!</definedName>
    <definedName name="PL_Percent_Threshold" localSheetId="28">'[133]Income Statement'!#REF!</definedName>
    <definedName name="PL_Percent_Threshold" localSheetId="37">'[133]Income Statement'!#REF!</definedName>
    <definedName name="PL_Percent_Threshold" localSheetId="55">'[133]Income Statement'!#REF!</definedName>
    <definedName name="PL_Percent_Threshold">'[133]Income Statement'!#REF!</definedName>
    <definedName name="plamirkayu" localSheetId="21">#REF!</definedName>
    <definedName name="plamirkayu" localSheetId="51">#REF!</definedName>
    <definedName name="plamirkayu" localSheetId="23">#REF!</definedName>
    <definedName name="plamirkayu" localSheetId="11">#REF!</definedName>
    <definedName name="plamirkayu" localSheetId="26">#REF!</definedName>
    <definedName name="plamirkayu" localSheetId="28">#REF!</definedName>
    <definedName name="plamirkayu" localSheetId="57">#REF!</definedName>
    <definedName name="plamirkayu" localSheetId="34">#REF!</definedName>
    <definedName name="plamirkayu" localSheetId="37">#REF!</definedName>
    <definedName name="plamirkayu" localSheetId="56">#REF!</definedName>
    <definedName name="plamirkayu" localSheetId="55">#REF!</definedName>
    <definedName name="plamirkayu" localSheetId="15">#REF!</definedName>
    <definedName name="plamirkayu" localSheetId="14">#REF!</definedName>
    <definedName name="plamirkayu" localSheetId="16">#REF!</definedName>
    <definedName name="plamirkayu">#REF!</definedName>
    <definedName name="plamirtbk" localSheetId="21">#REF!</definedName>
    <definedName name="plamirtbk" localSheetId="51">#REF!</definedName>
    <definedName name="plamirtbk" localSheetId="23">#REF!</definedName>
    <definedName name="plamirtbk" localSheetId="11">#REF!</definedName>
    <definedName name="plamirtbk" localSheetId="26">#REF!</definedName>
    <definedName name="plamirtbk" localSheetId="28">#REF!</definedName>
    <definedName name="plamirtbk" localSheetId="57">#REF!</definedName>
    <definedName name="plamirtbk" localSheetId="34">#REF!</definedName>
    <definedName name="plamirtbk" localSheetId="37">#REF!</definedName>
    <definedName name="plamirtbk" localSheetId="56">#REF!</definedName>
    <definedName name="plamirtbk" localSheetId="55">#REF!</definedName>
    <definedName name="plamirtbk" localSheetId="15">#REF!</definedName>
    <definedName name="plamirtbk" localSheetId="14">#REF!</definedName>
    <definedName name="plamirtbk" localSheetId="16">#REF!</definedName>
    <definedName name="plamirtbk">#REF!</definedName>
    <definedName name="plastik">'[60]HB '!$F$187</definedName>
    <definedName name="plastik_1" localSheetId="21">[82]HB!#REF!</definedName>
    <definedName name="plastik_1" localSheetId="51">[82]HB!#REF!</definedName>
    <definedName name="plastik_1" localSheetId="23">[82]HB!#REF!</definedName>
    <definedName name="plastik_1" localSheetId="11">[82]HB!#REF!</definedName>
    <definedName name="plastik_1" localSheetId="26">[82]HB!#REF!</definedName>
    <definedName name="plastik_1" localSheetId="28">[82]HB!#REF!</definedName>
    <definedName name="plastik_1" localSheetId="57">[82]HB!#REF!</definedName>
    <definedName name="plastik_1" localSheetId="34">[82]HB!#REF!</definedName>
    <definedName name="plastik_1" localSheetId="37">[82]HB!#REF!</definedName>
    <definedName name="plastik_1" localSheetId="56">[82]HB!#REF!</definedName>
    <definedName name="plastik_1" localSheetId="55">[82]HB!#REF!</definedName>
    <definedName name="plastik_1" localSheetId="15">[82]HB!#REF!</definedName>
    <definedName name="plastik_1" localSheetId="14">[82]HB!#REF!</definedName>
    <definedName name="plastik_1" localSheetId="16">[82]HB!#REF!</definedName>
    <definedName name="plastik_1">[82]HB!#REF!</definedName>
    <definedName name="PLAT" localSheetId="21">#REF!</definedName>
    <definedName name="PLAT" localSheetId="51">#REF!</definedName>
    <definedName name="PLAT" localSheetId="23">#REF!</definedName>
    <definedName name="PLAT" localSheetId="11">#REF!</definedName>
    <definedName name="PLAT" localSheetId="26">#REF!</definedName>
    <definedName name="PLAT" localSheetId="3">#REF!</definedName>
    <definedName name="PLAT" localSheetId="28">#REF!</definedName>
    <definedName name="PLAT" localSheetId="57">#REF!</definedName>
    <definedName name="PLAT" localSheetId="34">#REF!</definedName>
    <definedName name="PLAT" localSheetId="37">#REF!</definedName>
    <definedName name="PLAT" localSheetId="6">#REF!</definedName>
    <definedName name="PLAT" localSheetId="56">#REF!</definedName>
    <definedName name="PLAT" localSheetId="7">#REF!</definedName>
    <definedName name="PLAT" localSheetId="55">#REF!</definedName>
    <definedName name="PLAT" localSheetId="15">#REF!</definedName>
    <definedName name="PLAT" localSheetId="14">#REF!</definedName>
    <definedName name="PLAT" localSheetId="16">#REF!</definedName>
    <definedName name="PLAT">#REF!</definedName>
    <definedName name="platbordes" localSheetId="21">#REF!</definedName>
    <definedName name="platbordes" localSheetId="51">#REF!</definedName>
    <definedName name="platbordes" localSheetId="23">#REF!</definedName>
    <definedName name="platbordes" localSheetId="11">#REF!</definedName>
    <definedName name="platbordes" localSheetId="26">#REF!</definedName>
    <definedName name="platbordes" localSheetId="28">#REF!</definedName>
    <definedName name="platbordes" localSheetId="57">#REF!</definedName>
    <definedName name="platbordes" localSheetId="34">#REF!</definedName>
    <definedName name="platbordes" localSheetId="37">#REF!</definedName>
    <definedName name="platbordes" localSheetId="56">#REF!</definedName>
    <definedName name="platbordes" localSheetId="55">#REF!</definedName>
    <definedName name="platbordes" localSheetId="15">#REF!</definedName>
    <definedName name="platbordes" localSheetId="14">#REF!</definedName>
    <definedName name="platbordes" localSheetId="16">#REF!</definedName>
    <definedName name="platbordes">#REF!</definedName>
    <definedName name="platbordes_1" localSheetId="21">[82]HB!#REF!</definedName>
    <definedName name="platbordes_1" localSheetId="51">[82]HB!#REF!</definedName>
    <definedName name="platbordes_1" localSheetId="23">[82]HB!#REF!</definedName>
    <definedName name="platbordes_1" localSheetId="11">[82]HB!#REF!</definedName>
    <definedName name="platbordes_1" localSheetId="26">[82]HB!#REF!</definedName>
    <definedName name="platbordes_1" localSheetId="28">[82]HB!#REF!</definedName>
    <definedName name="platbordes_1" localSheetId="57">[82]HB!#REF!</definedName>
    <definedName name="platbordes_1" localSheetId="34">[82]HB!#REF!</definedName>
    <definedName name="platbordes_1" localSheetId="37">[82]HB!#REF!</definedName>
    <definedName name="platbordes_1" localSheetId="56">[82]HB!#REF!</definedName>
    <definedName name="platbordes_1" localSheetId="55">[82]HB!#REF!</definedName>
    <definedName name="platbordes_1" localSheetId="15">[82]HB!#REF!</definedName>
    <definedName name="platbordes_1" localSheetId="14">[82]HB!#REF!</definedName>
    <definedName name="platbordes_1" localSheetId="16">[82]HB!#REF!</definedName>
    <definedName name="platbordes_1">[82]HB!#REF!</definedName>
    <definedName name="platstrip">'[60]HB '!$F$65</definedName>
    <definedName name="platstrip_1" localSheetId="21">[82]HB!#REF!</definedName>
    <definedName name="platstrip_1" localSheetId="51">[82]HB!#REF!</definedName>
    <definedName name="platstrip_1" localSheetId="23">[82]HB!#REF!</definedName>
    <definedName name="platstrip_1" localSheetId="11">[82]HB!#REF!</definedName>
    <definedName name="platstrip_1" localSheetId="26">[82]HB!#REF!</definedName>
    <definedName name="platstrip_1" localSheetId="28">[82]HB!#REF!</definedName>
    <definedName name="platstrip_1" localSheetId="57">[82]HB!#REF!</definedName>
    <definedName name="platstrip_1" localSheetId="34">[82]HB!#REF!</definedName>
    <definedName name="platstrip_1" localSheetId="37">[82]HB!#REF!</definedName>
    <definedName name="platstrip_1" localSheetId="56">[82]HB!#REF!</definedName>
    <definedName name="platstrip_1" localSheetId="55">[82]HB!#REF!</definedName>
    <definedName name="platstrip_1" localSheetId="15">[82]HB!#REF!</definedName>
    <definedName name="platstrip_1" localSheetId="14">[82]HB!#REF!</definedName>
    <definedName name="platstrip_1" localSheetId="16">[82]HB!#REF!</definedName>
    <definedName name="platstrip_1">[82]HB!#REF!</definedName>
    <definedName name="pnr">[300]pengirim!$A$17:$B$22</definedName>
    <definedName name="pntbs" localSheetId="21">#REF!</definedName>
    <definedName name="pntbs" localSheetId="51">#REF!</definedName>
    <definedName name="pntbs" localSheetId="23">#REF!</definedName>
    <definedName name="pntbs" localSheetId="11">#REF!</definedName>
    <definedName name="pntbs" localSheetId="26">#REF!</definedName>
    <definedName name="pntbs" localSheetId="28">#REF!</definedName>
    <definedName name="pntbs" localSheetId="57">#REF!</definedName>
    <definedName name="pntbs" localSheetId="34">#REF!</definedName>
    <definedName name="pntbs" localSheetId="37">#REF!</definedName>
    <definedName name="pntbs" localSheetId="56">#REF!</definedName>
    <definedName name="pntbs" localSheetId="55">#REF!</definedName>
    <definedName name="pntbs" localSheetId="15">#REF!</definedName>
    <definedName name="pntbs" localSheetId="14">#REF!</definedName>
    <definedName name="pntbs" localSheetId="16">#REF!</definedName>
    <definedName name="pntbs">#REF!</definedName>
    <definedName name="porsi_bank_ki" localSheetId="51">'[81]Pro-Base'!#REF!</definedName>
    <definedName name="porsi_bank_ki" localSheetId="26">'[81]Pro-Base'!#REF!</definedName>
    <definedName name="porsi_bank_ki" localSheetId="28">'[81]Pro-Base'!#REF!</definedName>
    <definedName name="porsi_bank_ki" localSheetId="37">'[81]Pro-Base'!#REF!</definedName>
    <definedName name="porsi_bank_ki" localSheetId="55">'[81]Pro-Base'!#REF!</definedName>
    <definedName name="porsi_bank_ki">'[81]Pro-Base'!#REF!</definedName>
    <definedName name="porsi_bank_ki_tp" localSheetId="51">#REF!</definedName>
    <definedName name="porsi_bank_ki_tp" localSheetId="26">#REF!</definedName>
    <definedName name="porsi_bank_ki_tp" localSheetId="28">#REF!</definedName>
    <definedName name="porsi_bank_ki_tp" localSheetId="37">#REF!</definedName>
    <definedName name="porsi_bank_ki_tp" localSheetId="55">#REF!</definedName>
    <definedName name="porsi_bank_ki_tp">#REF!</definedName>
    <definedName name="porsi_bank_kitp" localSheetId="51">#REF!</definedName>
    <definedName name="porsi_bank_kitp" localSheetId="26">#REF!</definedName>
    <definedName name="porsi_bank_kitp" localSheetId="28">#REF!</definedName>
    <definedName name="porsi_bank_kitp" localSheetId="37">#REF!</definedName>
    <definedName name="porsi_bank_kitp" localSheetId="55">#REF!</definedName>
    <definedName name="porsi_bank_kitp">#REF!</definedName>
    <definedName name="porsi_bank_kmk">'[81]Pro-Base'!$A$352:$IV$352</definedName>
    <definedName name="porsi_bank_kmk_tp" localSheetId="51">#REF!</definedName>
    <definedName name="porsi_bank_kmk_tp" localSheetId="26">#REF!</definedName>
    <definedName name="porsi_bank_kmk_tp" localSheetId="28">#REF!</definedName>
    <definedName name="porsi_bank_kmk_tp" localSheetId="37">#REF!</definedName>
    <definedName name="porsi_bank_kmk_tp" localSheetId="55">#REF!</definedName>
    <definedName name="porsi_bank_kmk_tp">#REF!</definedName>
    <definedName name="porsi_bank_kmktp" localSheetId="51">#REF!</definedName>
    <definedName name="porsi_bank_kmktp" localSheetId="26">#REF!</definedName>
    <definedName name="porsi_bank_kmktp" localSheetId="28">#REF!</definedName>
    <definedName name="porsi_bank_kmktp" localSheetId="37">#REF!</definedName>
    <definedName name="porsi_bank_kmktp" localSheetId="55">#REF!</definedName>
    <definedName name="porsi_bank_kmktp">#REF!</definedName>
    <definedName name="porsi_ds_ki" localSheetId="51">'[81]Pro-Base'!#REF!</definedName>
    <definedName name="porsi_ds_ki" localSheetId="26">'[81]Pro-Base'!#REF!</definedName>
    <definedName name="porsi_ds_ki" localSheetId="28">'[81]Pro-Base'!#REF!</definedName>
    <definedName name="porsi_ds_ki" localSheetId="37">'[81]Pro-Base'!#REF!</definedName>
    <definedName name="porsi_ds_ki" localSheetId="55">'[81]Pro-Base'!#REF!</definedName>
    <definedName name="porsi_ds_ki">'[81]Pro-Base'!#REF!</definedName>
    <definedName name="porsi_ds_ki_tp" localSheetId="51">#REF!</definedName>
    <definedName name="porsi_ds_ki_tp" localSheetId="26">#REF!</definedName>
    <definedName name="porsi_ds_ki_tp" localSheetId="28">#REF!</definedName>
    <definedName name="porsi_ds_ki_tp" localSheetId="37">#REF!</definedName>
    <definedName name="porsi_ds_ki_tp" localSheetId="55">#REF!</definedName>
    <definedName name="porsi_ds_ki_tp">#REF!</definedName>
    <definedName name="porsi_ds_kitp" localSheetId="51">#REF!</definedName>
    <definedName name="porsi_ds_kitp" localSheetId="26">#REF!</definedName>
    <definedName name="porsi_ds_kitp" localSheetId="28">#REF!</definedName>
    <definedName name="porsi_ds_kitp" localSheetId="37">#REF!</definedName>
    <definedName name="porsi_ds_kitp" localSheetId="55">#REF!</definedName>
    <definedName name="porsi_ds_kitp">#REF!</definedName>
    <definedName name="porsi_ds_kmk">'[81]Pro-Base'!$A$353:$IV$353</definedName>
    <definedName name="porsi_ds_kmk_tp" localSheetId="51">#REF!</definedName>
    <definedName name="porsi_ds_kmk_tp" localSheetId="26">#REF!</definedName>
    <definedName name="porsi_ds_kmk_tp" localSheetId="28">#REF!</definedName>
    <definedName name="porsi_ds_kmk_tp" localSheetId="37">#REF!</definedName>
    <definedName name="porsi_ds_kmk_tp" localSheetId="55">#REF!</definedName>
    <definedName name="porsi_ds_kmk_tp">#REF!</definedName>
    <definedName name="porsi_ds_kmktp" localSheetId="51">#REF!</definedName>
    <definedName name="porsi_ds_kmktp" localSheetId="26">#REF!</definedName>
    <definedName name="porsi_ds_kmktp" localSheetId="28">#REF!</definedName>
    <definedName name="porsi_ds_kmktp" localSheetId="37">#REF!</definedName>
    <definedName name="porsi_ds_kmktp" localSheetId="55">#REF!</definedName>
    <definedName name="porsi_ds_kmktp">#REF!</definedName>
    <definedName name="porsi_leasing_ki" localSheetId="51">'[81]Pro-Base'!#REF!</definedName>
    <definedName name="porsi_leasing_ki" localSheetId="26">'[81]Pro-Base'!#REF!</definedName>
    <definedName name="porsi_leasing_ki" localSheetId="28">'[81]Pro-Base'!#REF!</definedName>
    <definedName name="porsi_leasing_ki" localSheetId="37">'[81]Pro-Base'!#REF!</definedName>
    <definedName name="porsi_leasing_ki" localSheetId="55">'[81]Pro-Base'!#REF!</definedName>
    <definedName name="porsi_leasing_ki">'[81]Pro-Base'!#REF!</definedName>
    <definedName name="porsi_leasing_ki_tp" localSheetId="51">#REF!</definedName>
    <definedName name="porsi_leasing_ki_tp" localSheetId="26">#REF!</definedName>
    <definedName name="porsi_leasing_ki_tp" localSheetId="28">#REF!</definedName>
    <definedName name="porsi_leasing_ki_tp" localSheetId="37">#REF!</definedName>
    <definedName name="porsi_leasing_ki_tp" localSheetId="55">#REF!</definedName>
    <definedName name="porsi_leasing_ki_tp">#REF!</definedName>
    <definedName name="porsi_leasing_kitp" localSheetId="51">#REF!</definedName>
    <definedName name="porsi_leasing_kitp" localSheetId="26">#REF!</definedName>
    <definedName name="porsi_leasing_kitp" localSheetId="28">#REF!</definedName>
    <definedName name="porsi_leasing_kitp" localSheetId="37">#REF!</definedName>
    <definedName name="porsi_leasing_kitp" localSheetId="55">#REF!</definedName>
    <definedName name="porsi_leasing_kitp">#REF!</definedName>
    <definedName name="porsi_pps_ki" localSheetId="51">'[81]Pro-Base'!#REF!</definedName>
    <definedName name="porsi_pps_ki" localSheetId="26">'[81]Pro-Base'!#REF!</definedName>
    <definedName name="porsi_pps_ki" localSheetId="28">'[81]Pro-Base'!#REF!</definedName>
    <definedName name="porsi_pps_ki" localSheetId="37">'[81]Pro-Base'!#REF!</definedName>
    <definedName name="porsi_pps_ki" localSheetId="55">'[81]Pro-Base'!#REF!</definedName>
    <definedName name="porsi_pps_ki">'[81]Pro-Base'!#REF!</definedName>
    <definedName name="porsi_pps_ki_tp" localSheetId="51">#REF!</definedName>
    <definedName name="porsi_pps_ki_tp" localSheetId="26">#REF!</definedName>
    <definedName name="porsi_pps_ki_tp" localSheetId="28">#REF!</definedName>
    <definedName name="porsi_pps_ki_tp" localSheetId="37">#REF!</definedName>
    <definedName name="porsi_pps_ki_tp" localSheetId="55">#REF!</definedName>
    <definedName name="porsi_pps_ki_tp">#REF!</definedName>
    <definedName name="porsi_pps_kitp" localSheetId="51">#REF!</definedName>
    <definedName name="porsi_pps_kitp" localSheetId="26">#REF!</definedName>
    <definedName name="porsi_pps_kitp" localSheetId="28">#REF!</definedName>
    <definedName name="porsi_pps_kitp" localSheetId="37">#REF!</definedName>
    <definedName name="porsi_pps_kitp" localSheetId="55">#REF!</definedName>
    <definedName name="porsi_pps_kitp">#REF!</definedName>
    <definedName name="porsi_pps_kmk">'[81]Pro-Base'!$A$354:$IV$354</definedName>
    <definedName name="porsi_pps_kmk_tp" localSheetId="51">#REF!</definedName>
    <definedName name="porsi_pps_kmk_tp" localSheetId="26">#REF!</definedName>
    <definedName name="porsi_pps_kmk_tp" localSheetId="28">#REF!</definedName>
    <definedName name="porsi_pps_kmk_tp" localSheetId="37">#REF!</definedName>
    <definedName name="porsi_pps_kmk_tp" localSheetId="55">#REF!</definedName>
    <definedName name="porsi_pps_kmk_tp">#REF!</definedName>
    <definedName name="porsi_pps_kmktp" localSheetId="51">#REF!</definedName>
    <definedName name="porsi_pps_kmktp" localSheetId="26">#REF!</definedName>
    <definedName name="porsi_pps_kmktp" localSheetId="28">#REF!</definedName>
    <definedName name="porsi_pps_kmktp" localSheetId="37">#REF!</definedName>
    <definedName name="porsi_pps_kmktp" localSheetId="55">#REF!</definedName>
    <definedName name="porsi_pps_kmktp">#REF!</definedName>
    <definedName name="pos" localSheetId="21">#REF!</definedName>
    <definedName name="pos" localSheetId="13">#REF!</definedName>
    <definedName name="pos" localSheetId="51">#REF!</definedName>
    <definedName name="pos" localSheetId="9">#REF!</definedName>
    <definedName name="pos" localSheetId="23">#REF!</definedName>
    <definedName name="pos" localSheetId="24">#REF!</definedName>
    <definedName name="pos" localSheetId="11">#REF!</definedName>
    <definedName name="pos" localSheetId="25">#REF!</definedName>
    <definedName name="pos" localSheetId="26">#REF!</definedName>
    <definedName name="pos" localSheetId="3">#REF!</definedName>
    <definedName name="pos" localSheetId="28">#REF!</definedName>
    <definedName name="pos" localSheetId="50">#REF!</definedName>
    <definedName name="pos" localSheetId="57">#REF!</definedName>
    <definedName name="pos" localSheetId="34">#REF!</definedName>
    <definedName name="pos" localSheetId="37">#REF!</definedName>
    <definedName name="pos" localSheetId="6">#REF!</definedName>
    <definedName name="pos" localSheetId="56">#REF!</definedName>
    <definedName name="pos" localSheetId="7">#REF!</definedName>
    <definedName name="pos" localSheetId="55">#REF!</definedName>
    <definedName name="pos" localSheetId="15">#REF!</definedName>
    <definedName name="pos" localSheetId="14">#REF!</definedName>
    <definedName name="pos" localSheetId="16">#REF!</definedName>
    <definedName name="pos" localSheetId="42">#REF!</definedName>
    <definedName name="pos" localSheetId="43">#REF!</definedName>
    <definedName name="pos">#REF!</definedName>
    <definedName name="Pos_Jaga" localSheetId="21">'[101]FORM X COST'!#REF!</definedName>
    <definedName name="Pos_Jaga" localSheetId="51">'[101]FORM X COST'!#REF!</definedName>
    <definedName name="Pos_Jaga" localSheetId="23">'[101]FORM X COST'!#REF!</definedName>
    <definedName name="Pos_Jaga" localSheetId="11">'[101]FORM X COST'!#REF!</definedName>
    <definedName name="Pos_Jaga" localSheetId="26">'[101]FORM X COST'!#REF!</definedName>
    <definedName name="Pos_Jaga" localSheetId="28">'[101]FORM X COST'!#REF!</definedName>
    <definedName name="Pos_Jaga" localSheetId="57">'[101]FORM X COST'!#REF!</definedName>
    <definedName name="Pos_Jaga" localSheetId="34">'[101]FORM X COST'!#REF!</definedName>
    <definedName name="Pos_Jaga" localSheetId="37">'[101]FORM X COST'!#REF!</definedName>
    <definedName name="Pos_Jaga" localSheetId="56">'[101]FORM X COST'!#REF!</definedName>
    <definedName name="Pos_Jaga" localSheetId="55">'[101]FORM X COST'!#REF!</definedName>
    <definedName name="Pos_Jaga" localSheetId="15">'[101]FORM X COST'!#REF!</definedName>
    <definedName name="Pos_Jaga" localSheetId="14">'[101]FORM X COST'!#REF!</definedName>
    <definedName name="Pos_Jaga" localSheetId="16">'[101]FORM X COST'!#REF!</definedName>
    <definedName name="Pos_Jaga">'[101]FORM X COST'!#REF!</definedName>
    <definedName name="POWERHOUSE" localSheetId="21">#REF!</definedName>
    <definedName name="POWERHOUSE" localSheetId="51">#REF!</definedName>
    <definedName name="POWERHOUSE" localSheetId="23">#REF!</definedName>
    <definedName name="POWERHOUSE" localSheetId="11">#REF!</definedName>
    <definedName name="POWERHOUSE" localSheetId="26">#REF!</definedName>
    <definedName name="POWERHOUSE" localSheetId="28">#REF!</definedName>
    <definedName name="POWERHOUSE" localSheetId="57">#REF!</definedName>
    <definedName name="POWERHOUSE" localSheetId="34">#REF!</definedName>
    <definedName name="POWERHOUSE" localSheetId="37">#REF!</definedName>
    <definedName name="POWERHOUSE" localSheetId="56">#REF!</definedName>
    <definedName name="POWERHOUSE" localSheetId="55">#REF!</definedName>
    <definedName name="POWERHOUSE" localSheetId="15">#REF!</definedName>
    <definedName name="POWERHOUSE" localSheetId="14">#REF!</definedName>
    <definedName name="POWERHOUSE" localSheetId="16">#REF!</definedName>
    <definedName name="POWERHOUSE">#REF!</definedName>
    <definedName name="PP" localSheetId="51">#REF!</definedName>
    <definedName name="PP" localSheetId="26">#REF!</definedName>
    <definedName name="PP" localSheetId="28">#REF!</definedName>
    <definedName name="PP" localSheetId="37">#REF!</definedName>
    <definedName name="PP" localSheetId="55">#REF!</definedName>
    <definedName name="PP">#REF!</definedName>
    <definedName name="PPH" localSheetId="21">#REF!</definedName>
    <definedName name="PPH" localSheetId="51">#REF!</definedName>
    <definedName name="PPH" localSheetId="23">#REF!</definedName>
    <definedName name="PPH" localSheetId="11">#REF!</definedName>
    <definedName name="PPH" localSheetId="26">#REF!</definedName>
    <definedName name="PPH" localSheetId="28">#REF!</definedName>
    <definedName name="PPH" localSheetId="57">#REF!</definedName>
    <definedName name="PPH" localSheetId="34">#REF!</definedName>
    <definedName name="PPH" localSheetId="37">#REF!</definedName>
    <definedName name="PPH" localSheetId="56">#REF!</definedName>
    <definedName name="PPH" localSheetId="55">#REF!</definedName>
    <definedName name="PPH" localSheetId="15">#REF!</definedName>
    <definedName name="PPH" localSheetId="14">#REF!</definedName>
    <definedName name="PPH" localSheetId="16">#REF!</definedName>
    <definedName name="PPH">#REF!</definedName>
    <definedName name="PPH1721A" localSheetId="21">#REF!</definedName>
    <definedName name="PPH1721A" localSheetId="13">#REF!</definedName>
    <definedName name="PPH1721A" localSheetId="51">#REF!</definedName>
    <definedName name="PPH1721A" localSheetId="9">#REF!</definedName>
    <definedName name="PPH1721A" localSheetId="23">#REF!</definedName>
    <definedName name="PPH1721A" localSheetId="11">#REF!</definedName>
    <definedName name="PPH1721A" localSheetId="10">#REF!</definedName>
    <definedName name="PPH1721A" localSheetId="1">#REF!</definedName>
    <definedName name="PPH1721A" localSheetId="26">#REF!</definedName>
    <definedName name="PPH1721A" localSheetId="0">#REF!</definedName>
    <definedName name="PPH1721A" localSheetId="3">#REF!</definedName>
    <definedName name="PPH1721A" localSheetId="28">#REF!</definedName>
    <definedName name="PPH1721A" localSheetId="50">#REF!</definedName>
    <definedName name="PPH1721A" localSheetId="57">#REF!</definedName>
    <definedName name="PPH1721A" localSheetId="34">#REF!</definedName>
    <definedName name="PPH1721A" localSheetId="37">#REF!</definedName>
    <definedName name="PPH1721A" localSheetId="6">#REF!</definedName>
    <definedName name="PPH1721A" localSheetId="56">#REF!</definedName>
    <definedName name="PPH1721A" localSheetId="7">#REF!</definedName>
    <definedName name="PPH1721A" localSheetId="55">#REF!</definedName>
    <definedName name="PPH1721A" localSheetId="15">#REF!</definedName>
    <definedName name="PPH1721A" localSheetId="14">#REF!</definedName>
    <definedName name="PPH1721A" localSheetId="16">#REF!</definedName>
    <definedName name="PPH1721A" localSheetId="42">#REF!</definedName>
    <definedName name="PPH1721A">#REF!</definedName>
    <definedName name="PPK">[10]Sheet1!$E$5:$G$15</definedName>
    <definedName name="PPN1195A1" localSheetId="21">#REF!</definedName>
    <definedName name="PPN1195A1" localSheetId="51">#REF!</definedName>
    <definedName name="PPN1195A1" localSheetId="23">#REF!</definedName>
    <definedName name="PPN1195A1" localSheetId="11">#REF!</definedName>
    <definedName name="PPN1195A1" localSheetId="26">#REF!</definedName>
    <definedName name="PPN1195A1" localSheetId="28">#REF!</definedName>
    <definedName name="PPN1195A1" localSheetId="57">#REF!</definedName>
    <definedName name="PPN1195A1" localSheetId="34">#REF!</definedName>
    <definedName name="PPN1195A1" localSheetId="37">#REF!</definedName>
    <definedName name="PPN1195A1" localSheetId="56">#REF!</definedName>
    <definedName name="PPN1195A1" localSheetId="55">#REF!</definedName>
    <definedName name="PPN1195A1" localSheetId="15">#REF!</definedName>
    <definedName name="PPN1195A1" localSheetId="14">#REF!</definedName>
    <definedName name="PPN1195A1" localSheetId="16">#REF!</definedName>
    <definedName name="PPN1195A1">#REF!</definedName>
    <definedName name="PPN1195A3" localSheetId="21">#REF!</definedName>
    <definedName name="PPN1195A3" localSheetId="51">#REF!</definedName>
    <definedName name="PPN1195A3" localSheetId="23">#REF!</definedName>
    <definedName name="PPN1195A3" localSheetId="11">#REF!</definedName>
    <definedName name="PPN1195A3" localSheetId="26">#REF!</definedName>
    <definedName name="PPN1195A3" localSheetId="28">#REF!</definedName>
    <definedName name="PPN1195A3" localSheetId="57">#REF!</definedName>
    <definedName name="PPN1195A3" localSheetId="34">#REF!</definedName>
    <definedName name="PPN1195A3" localSheetId="37">#REF!</definedName>
    <definedName name="PPN1195A3" localSheetId="56">#REF!</definedName>
    <definedName name="PPN1195A3" localSheetId="55">#REF!</definedName>
    <definedName name="PPN1195A3" localSheetId="15">#REF!</definedName>
    <definedName name="PPN1195A3" localSheetId="14">#REF!</definedName>
    <definedName name="PPN1195A3" localSheetId="16">#REF!</definedName>
    <definedName name="PPN1195A3">#REF!</definedName>
    <definedName name="PPN1195A4" localSheetId="21">#REF!</definedName>
    <definedName name="PPN1195A4" localSheetId="51">#REF!</definedName>
    <definedName name="PPN1195A4" localSheetId="23">#REF!</definedName>
    <definedName name="PPN1195A4" localSheetId="11">#REF!</definedName>
    <definedName name="PPN1195A4" localSheetId="26">#REF!</definedName>
    <definedName name="PPN1195A4" localSheetId="28">#REF!</definedName>
    <definedName name="PPN1195A4" localSheetId="57">#REF!</definedName>
    <definedName name="PPN1195A4" localSheetId="34">#REF!</definedName>
    <definedName name="PPN1195A4" localSheetId="37">#REF!</definedName>
    <definedName name="PPN1195A4" localSheetId="56">#REF!</definedName>
    <definedName name="PPN1195A4" localSheetId="55">#REF!</definedName>
    <definedName name="PPN1195A4" localSheetId="15">#REF!</definedName>
    <definedName name="PPN1195A4" localSheetId="14">#REF!</definedName>
    <definedName name="PPN1195A4" localSheetId="16">#REF!</definedName>
    <definedName name="PPN1195A4">#REF!</definedName>
    <definedName name="ppnbek" localSheetId="21">#REF!</definedName>
    <definedName name="ppnbek" localSheetId="51">#REF!</definedName>
    <definedName name="ppnbek" localSheetId="23">#REF!</definedName>
    <definedName name="ppnbek" localSheetId="11">#REF!</definedName>
    <definedName name="ppnbek" localSheetId="26">#REF!</definedName>
    <definedName name="ppnbek" localSheetId="28">#REF!</definedName>
    <definedName name="ppnbek" localSheetId="57">#REF!</definedName>
    <definedName name="ppnbek" localSheetId="34">#REF!</definedName>
    <definedName name="ppnbek" localSheetId="37">#REF!</definedName>
    <definedName name="ppnbek" localSheetId="56">#REF!</definedName>
    <definedName name="ppnbek" localSheetId="55">#REF!</definedName>
    <definedName name="ppnbek" localSheetId="15">#REF!</definedName>
    <definedName name="ppnbek" localSheetId="14">#REF!</definedName>
    <definedName name="ppnbek" localSheetId="16">#REF!</definedName>
    <definedName name="ppnbek">#REF!</definedName>
    <definedName name="ppnjati">'[93]HB '!$F$29</definedName>
    <definedName name="ppnjati_1" localSheetId="21">[82]HB!#REF!</definedName>
    <definedName name="ppnjati_1" localSheetId="51">[82]HB!#REF!</definedName>
    <definedName name="ppnjati_1" localSheetId="23">[82]HB!#REF!</definedName>
    <definedName name="ppnjati_1" localSheetId="11">[82]HB!#REF!</definedName>
    <definedName name="ppnjati_1" localSheetId="26">[82]HB!#REF!</definedName>
    <definedName name="ppnjati_1" localSheetId="28">[82]HB!#REF!</definedName>
    <definedName name="ppnjati_1" localSheetId="57">[82]HB!#REF!</definedName>
    <definedName name="ppnjati_1" localSheetId="34">[82]HB!#REF!</definedName>
    <definedName name="ppnjati_1" localSheetId="37">[82]HB!#REF!</definedName>
    <definedName name="ppnjati_1" localSheetId="56">[82]HB!#REF!</definedName>
    <definedName name="ppnjati_1" localSheetId="55">[82]HB!#REF!</definedName>
    <definedName name="ppnjati_1" localSheetId="15">[82]HB!#REF!</definedName>
    <definedName name="ppnjati_1" localSheetId="14">[82]HB!#REF!</definedName>
    <definedName name="ppnjati_1" localSheetId="16">[82]HB!#REF!</definedName>
    <definedName name="ppnjati_1">[82]HB!#REF!</definedName>
    <definedName name="ppnkpr">'[60]HB '!$F$33</definedName>
    <definedName name="ppnkpr_1" localSheetId="21">[82]HB!#REF!</definedName>
    <definedName name="ppnkpr_1" localSheetId="51">[82]HB!#REF!</definedName>
    <definedName name="ppnkpr_1" localSheetId="23">[82]HB!#REF!</definedName>
    <definedName name="ppnkpr_1" localSheetId="11">[82]HB!#REF!</definedName>
    <definedName name="ppnkpr_1" localSheetId="26">[82]HB!#REF!</definedName>
    <definedName name="ppnkpr_1" localSheetId="28">[82]HB!#REF!</definedName>
    <definedName name="ppnkpr_1" localSheetId="57">[82]HB!#REF!</definedName>
    <definedName name="ppnkpr_1" localSheetId="34">[82]HB!#REF!</definedName>
    <definedName name="ppnkpr_1" localSheetId="37">[82]HB!#REF!</definedName>
    <definedName name="ppnkpr_1" localSheetId="56">[82]HB!#REF!</definedName>
    <definedName name="ppnkpr_1" localSheetId="55">[82]HB!#REF!</definedName>
    <definedName name="ppnkpr_1" localSheetId="15">[82]HB!#REF!</definedName>
    <definedName name="ppnkpr_1" localSheetId="14">[82]HB!#REF!</definedName>
    <definedName name="ppnkpr_1" localSheetId="16">[82]HB!#REF!</definedName>
    <definedName name="ppnkpr_1">[82]HB!#REF!</definedName>
    <definedName name="ppnmer">'[60]HB '!$F$36</definedName>
    <definedName name="ppnmer_1" localSheetId="21">[82]HB!#REF!</definedName>
    <definedName name="ppnmer_1" localSheetId="51">[82]HB!#REF!</definedName>
    <definedName name="ppnmer_1" localSheetId="23">[82]HB!#REF!</definedName>
    <definedName name="ppnmer_1" localSheetId="11">[82]HB!#REF!</definedName>
    <definedName name="ppnmer_1" localSheetId="26">[82]HB!#REF!</definedName>
    <definedName name="ppnmer_1" localSheetId="28">[82]HB!#REF!</definedName>
    <definedName name="ppnmer_1" localSheetId="57">[82]HB!#REF!</definedName>
    <definedName name="ppnmer_1" localSheetId="34">[82]HB!#REF!</definedName>
    <definedName name="ppnmer_1" localSheetId="37">[82]HB!#REF!</definedName>
    <definedName name="ppnmer_1" localSheetId="56">[82]HB!#REF!</definedName>
    <definedName name="ppnmer_1" localSheetId="55">[82]HB!#REF!</definedName>
    <definedName name="ppnmer_1" localSheetId="15">[82]HB!#REF!</definedName>
    <definedName name="ppnmer_1" localSheetId="14">[82]HB!#REF!</definedName>
    <definedName name="ppnmer_1" localSheetId="16">[82]HB!#REF!</definedName>
    <definedName name="ppnmer_1">[82]HB!#REF!</definedName>
    <definedName name="pppp" localSheetId="21">#REF!</definedName>
    <definedName name="pppp" localSheetId="13">#REF!</definedName>
    <definedName name="pppp" localSheetId="51">#REF!</definedName>
    <definedName name="pppp" localSheetId="9">#REF!</definedName>
    <definedName name="pppp" localSheetId="23">#REF!</definedName>
    <definedName name="pppp" localSheetId="11">#REF!</definedName>
    <definedName name="pppp" localSheetId="10">#REF!</definedName>
    <definedName name="pppp" localSheetId="1">#REF!</definedName>
    <definedName name="pppp" localSheetId="26">#REF!</definedName>
    <definedName name="pppp" localSheetId="0">#REF!</definedName>
    <definedName name="pppp" localSheetId="3">#REF!</definedName>
    <definedName name="pppp" localSheetId="28">#REF!</definedName>
    <definedName name="pppp" localSheetId="50">#REF!</definedName>
    <definedName name="pppp" localSheetId="57">#REF!</definedName>
    <definedName name="pppp" localSheetId="34">#REF!</definedName>
    <definedName name="pppp" localSheetId="37">#REF!</definedName>
    <definedName name="pppp" localSheetId="6">#REF!</definedName>
    <definedName name="pppp" localSheetId="56">#REF!</definedName>
    <definedName name="pppp" localSheetId="7">#REF!</definedName>
    <definedName name="pppp" localSheetId="55">#REF!</definedName>
    <definedName name="pppp" localSheetId="15">#REF!</definedName>
    <definedName name="pppp" localSheetId="14">#REF!</definedName>
    <definedName name="pppp" localSheetId="16">#REF!</definedName>
    <definedName name="pppp" localSheetId="42">#REF!</definedName>
    <definedName name="pppp">#REF!</definedName>
    <definedName name="PRATEBANG" localSheetId="51">[55]PRA!#REF!</definedName>
    <definedName name="PRATEBANG" localSheetId="26">[55]PRA!#REF!</definedName>
    <definedName name="PRATEBANG" localSheetId="28">[55]PRA!#REF!</definedName>
    <definedName name="PRATEBANG" localSheetId="37">[55]PRA!#REF!</definedName>
    <definedName name="PRATEBANG" localSheetId="55">[55]PRA!#REF!</definedName>
    <definedName name="PRATEBANG">[55]PRA!#REF!</definedName>
    <definedName name="predapenusa" localSheetId="51">#REF!</definedName>
    <definedName name="predapenusa" localSheetId="26">#REF!</definedName>
    <definedName name="predapenusa" localSheetId="28">#REF!</definedName>
    <definedName name="predapenusa" localSheetId="37">#REF!</definedName>
    <definedName name="predapenusa" localSheetId="55">#REF!</definedName>
    <definedName name="predapenusa">#REF!</definedName>
    <definedName name="Preliminaries" localSheetId="21">'[298]ELEMENT SUM'!#REF!</definedName>
    <definedName name="Preliminaries" localSheetId="51">'[298]ELEMENT SUM'!#REF!</definedName>
    <definedName name="Preliminaries" localSheetId="23">'[298]ELEMENT SUM'!#REF!</definedName>
    <definedName name="Preliminaries" localSheetId="11">'[298]ELEMENT SUM'!#REF!</definedName>
    <definedName name="Preliminaries" localSheetId="26">'[298]ELEMENT SUM'!#REF!</definedName>
    <definedName name="Preliminaries" localSheetId="28">'[298]ELEMENT SUM'!#REF!</definedName>
    <definedName name="Preliminaries" localSheetId="57">'[298]ELEMENT SUM'!#REF!</definedName>
    <definedName name="Preliminaries" localSheetId="34">'[298]ELEMENT SUM'!#REF!</definedName>
    <definedName name="Preliminaries" localSheetId="37">'[298]ELEMENT SUM'!#REF!</definedName>
    <definedName name="Preliminaries" localSheetId="56">'[298]ELEMENT SUM'!#REF!</definedName>
    <definedName name="Preliminaries" localSheetId="55">'[298]ELEMENT SUM'!#REF!</definedName>
    <definedName name="Preliminaries" localSheetId="15">'[298]ELEMENT SUM'!#REF!</definedName>
    <definedName name="Preliminaries" localSheetId="14">'[298]ELEMENT SUM'!#REF!</definedName>
    <definedName name="Preliminaries" localSheetId="16">'[298]ELEMENT SUM'!#REF!</definedName>
    <definedName name="Preliminaries">'[298]ELEMENT SUM'!#REF!</definedName>
    <definedName name="premi75aktif" localSheetId="51">#REF!</definedName>
    <definedName name="premi75aktif" localSheetId="26">#REF!</definedName>
    <definedName name="premi75aktif" localSheetId="28">#REF!</definedName>
    <definedName name="premi75aktif" localSheetId="37">#REF!</definedName>
    <definedName name="premi75aktif" localSheetId="55">#REF!</definedName>
    <definedName name="premi75aktif">#REF!</definedName>
    <definedName name="premi75mod" localSheetId="51">#REF!</definedName>
    <definedName name="premi75mod" localSheetId="26">#REF!</definedName>
    <definedName name="premi75mod" localSheetId="28">#REF!</definedName>
    <definedName name="premi75mod" localSheetId="37">#REF!</definedName>
    <definedName name="premi75mod" localSheetId="55">#REF!</definedName>
    <definedName name="premi75mod">#REF!</definedName>
    <definedName name="premiaktif" localSheetId="51">#REF!</definedName>
    <definedName name="premiaktif" localSheetId="26">#REF!</definedName>
    <definedName name="premiaktif" localSheetId="28">#REF!</definedName>
    <definedName name="premiaktif" localSheetId="37">#REF!</definedName>
    <definedName name="premiaktif" localSheetId="55">#REF!</definedName>
    <definedName name="premiaktif">#REF!</definedName>
    <definedName name="premimod" localSheetId="51">#REF!</definedName>
    <definedName name="premimod" localSheetId="26">#REF!</definedName>
    <definedName name="premimod" localSheetId="28">#REF!</definedName>
    <definedName name="premimod" localSheetId="37">#REF!</definedName>
    <definedName name="premimod" localSheetId="55">#REF!</definedName>
    <definedName name="premimod">#REF!</definedName>
    <definedName name="PREPARED_BY" localSheetId="51">#REF!</definedName>
    <definedName name="PREPARED_BY" localSheetId="26">#REF!</definedName>
    <definedName name="PREPARED_BY" localSheetId="28">#REF!</definedName>
    <definedName name="PREPARED_BY" localSheetId="37">#REF!</definedName>
    <definedName name="PREPARED_BY" localSheetId="55">#REF!</definedName>
    <definedName name="PREPARED_BY">#REF!</definedName>
    <definedName name="PREPARED_DATE" localSheetId="51">#REF!</definedName>
    <definedName name="PREPARED_DATE" localSheetId="26">#REF!</definedName>
    <definedName name="PREPARED_DATE" localSheetId="28">#REF!</definedName>
    <definedName name="PREPARED_DATE" localSheetId="37">#REF!</definedName>
    <definedName name="PREPARED_DATE" localSheetId="55">#REF!</definedName>
    <definedName name="PREPARED_DATE">#REF!</definedName>
    <definedName name="PRES_PEK" localSheetId="21">#REF!</definedName>
    <definedName name="PRES_PEK" localSheetId="51">#REF!</definedName>
    <definedName name="PRES_PEK" localSheetId="23">#REF!</definedName>
    <definedName name="PRES_PEK" localSheetId="11">#REF!</definedName>
    <definedName name="PRES_PEK" localSheetId="26">#REF!</definedName>
    <definedName name="PRES_PEK" localSheetId="3">#REF!</definedName>
    <definedName name="PRES_PEK" localSheetId="28">#REF!</definedName>
    <definedName name="PRES_PEK" localSheetId="57">#REF!</definedName>
    <definedName name="PRES_PEK" localSheetId="34">#REF!</definedName>
    <definedName name="PRES_PEK" localSheetId="37">#REF!</definedName>
    <definedName name="PRES_PEK" localSheetId="6">#REF!</definedName>
    <definedName name="PRES_PEK" localSheetId="56">#REF!</definedName>
    <definedName name="PRES_PEK" localSheetId="7">#REF!</definedName>
    <definedName name="PRES_PEK" localSheetId="55">#REF!</definedName>
    <definedName name="PRES_PEK" localSheetId="15">#REF!</definedName>
    <definedName name="PRES_PEK" localSheetId="14">#REF!</definedName>
    <definedName name="PRES_PEK" localSheetId="16">#REF!</definedName>
    <definedName name="PRES_PEK">#REF!</definedName>
    <definedName name="PRI" localSheetId="21">[1]okt!#REF!</definedName>
    <definedName name="PRI" localSheetId="13">[1]okt!#REF!</definedName>
    <definedName name="PRI" localSheetId="51">[1]okt!#REF!</definedName>
    <definedName name="PRI" localSheetId="9">[1]okt!#REF!</definedName>
    <definedName name="PRI" localSheetId="23">[1]okt!#REF!</definedName>
    <definedName name="PRI" localSheetId="11">[1]okt!#REF!</definedName>
    <definedName name="PRI" localSheetId="26">[1]okt!#REF!</definedName>
    <definedName name="PRI" localSheetId="3">[1]okt!#REF!</definedName>
    <definedName name="PRI" localSheetId="28">[1]okt!#REF!</definedName>
    <definedName name="PRI" localSheetId="50">[1]okt!#REF!</definedName>
    <definedName name="PRI" localSheetId="57">[1]okt!#REF!</definedName>
    <definedName name="PRI" localSheetId="34">[1]okt!#REF!</definedName>
    <definedName name="PRI" localSheetId="37">[1]okt!#REF!</definedName>
    <definedName name="PRI" localSheetId="6">[1]okt!#REF!</definedName>
    <definedName name="PRI" localSheetId="56">[1]okt!#REF!</definedName>
    <definedName name="PRI" localSheetId="7">[1]okt!#REF!</definedName>
    <definedName name="PRI" localSheetId="55">[1]okt!#REF!</definedName>
    <definedName name="PRI" localSheetId="15">[1]okt!#REF!</definedName>
    <definedName name="PRI" localSheetId="14">[1]okt!#REF!</definedName>
    <definedName name="PRI" localSheetId="16">[1]okt!#REF!</definedName>
    <definedName name="PRI" localSheetId="42">[1]okt!#REF!</definedName>
    <definedName name="PRI">[1]okt!#REF!</definedName>
    <definedName name="PRICE" localSheetId="51">#REF!</definedName>
    <definedName name="PRICE" localSheetId="26">#REF!</definedName>
    <definedName name="PRICE" localSheetId="28">#REF!</definedName>
    <definedName name="PRICE" localSheetId="37">#REF!</definedName>
    <definedName name="PRICE" localSheetId="55">#REF!</definedName>
    <definedName name="PRICE">#REF!</definedName>
    <definedName name="print" localSheetId="21">#REF!</definedName>
    <definedName name="print" localSheetId="13">#REF!</definedName>
    <definedName name="print" localSheetId="51">#REF!</definedName>
    <definedName name="print" localSheetId="9">#REF!</definedName>
    <definedName name="print" localSheetId="23">#REF!</definedName>
    <definedName name="print" localSheetId="11">#REF!</definedName>
    <definedName name="print" localSheetId="26">#REF!</definedName>
    <definedName name="print" localSheetId="3">#REF!</definedName>
    <definedName name="print" localSheetId="28">#REF!</definedName>
    <definedName name="print" localSheetId="50">#REF!</definedName>
    <definedName name="print" localSheetId="57">#REF!</definedName>
    <definedName name="print" localSheetId="34">#REF!</definedName>
    <definedName name="print" localSheetId="37">#REF!</definedName>
    <definedName name="print" localSheetId="6">#REF!</definedName>
    <definedName name="print" localSheetId="56">#REF!</definedName>
    <definedName name="print" localSheetId="7">#REF!</definedName>
    <definedName name="print" localSheetId="55">#REF!</definedName>
    <definedName name="print" localSheetId="15">#REF!</definedName>
    <definedName name="print" localSheetId="14">#REF!</definedName>
    <definedName name="print" localSheetId="16">#REF!</definedName>
    <definedName name="print" localSheetId="42">#REF!</definedName>
    <definedName name="print">#REF!</definedName>
    <definedName name="_xlnm.Print_Area" localSheetId="20">A!$B$3:$T$58</definedName>
    <definedName name="_xlnm.Print_Area" localSheetId="21">A.1!$B$3:$L$30</definedName>
    <definedName name="_xlnm.Print_Area" localSheetId="44">AA!$B$3:$T$46</definedName>
    <definedName name="_xlnm.Print_Area" localSheetId="13">ALK!$A$1:$O$90</definedName>
    <definedName name="_xlnm.Print_Area" localSheetId="51">Analisa!$A$1:$J$103</definedName>
    <definedName name="_xlnm.Print_Area" localSheetId="9">ARK!$A$1:$J$54</definedName>
    <definedName name="_xlnm.Print_Area" localSheetId="22">B!$B$3:$T$38</definedName>
    <definedName name="_xlnm.Print_Area" localSheetId="23">B.1!$B$1:$K$24</definedName>
    <definedName name="_xlnm.Print_Area" localSheetId="46">BB!$B$3:$T$58</definedName>
    <definedName name="_xlnm.Print_Area" localSheetId="24">'C'!$B$3:$T$43</definedName>
    <definedName name="_xlnm.Print_Area" localSheetId="11">CAT!$A$1:$P$289</definedName>
    <definedName name="_xlnm.Print_Area" localSheetId="10">'CAT (2)'!$A$1:$K$329</definedName>
    <definedName name="_xlnm.Print_Area" localSheetId="48">CC!$B$3:$T$56</definedName>
    <definedName name="_xlnm.Print_Area" localSheetId="2">'COVER AUDIT'!$A$1:$J$32</definedName>
    <definedName name="_xlnm.Print_Area" localSheetId="1">'COVER DRAF'!$A$1:$Y$45</definedName>
    <definedName name="_xlnm.Print_Area" localSheetId="25">D!$B$3:$T$44</definedName>
    <definedName name="_xlnm.Print_Area" localSheetId="26">'D1'!$B$1:$K$26</definedName>
    <definedName name="_xlnm.Print_Area" localSheetId="0">#REF!</definedName>
    <definedName name="_xlnm.Print_Area" localSheetId="49">DD!$B$3:$T$72</definedName>
    <definedName name="_xlnm.Print_Area" localSheetId="3">Direksi!$A$1:$K$46</definedName>
    <definedName name="_xlnm.Print_Area" localSheetId="27">E!$B$3:$T$46</definedName>
    <definedName name="_xlnm.Print_Area" localSheetId="28">'E1'!$B$1:$K$24</definedName>
    <definedName name="_xlnm.Print_Area" localSheetId="50">EE!$B$3:$T$49</definedName>
    <definedName name="_xlnm.Print_Area" localSheetId="60">'EE2'!$B$3:$T$80</definedName>
    <definedName name="_xlnm.Print_Area" localSheetId="29">F!$B$3:$T$46</definedName>
    <definedName name="_xlnm.Print_Area" localSheetId="57">FF!$B$3:$T$48</definedName>
    <definedName name="_xlnm.Print_Area" localSheetId="30">G!$B$3:$T$42</definedName>
    <definedName name="_xlnm.Print_Area" localSheetId="31">H!$B$3:$T$58</definedName>
    <definedName name="_xlnm.Print_Area" localSheetId="32">I!$B$3:$T$49</definedName>
    <definedName name="_xlnm.Print_Area" localSheetId="33">J!$B$3:$T$43</definedName>
    <definedName name="_xlnm.Print_Area" localSheetId="34">J.1!$B$3:$K$28</definedName>
    <definedName name="_xlnm.Print_Area" localSheetId="17">JK!$B$5:$H$35</definedName>
    <definedName name="_xlnm.Print_Area" localSheetId="35">K!$B$3:$T$45</definedName>
    <definedName name="_xlnm.Print_Area" localSheetId="36">L!$B$3:$T$66</definedName>
    <definedName name="_xlnm.Print_Area" localSheetId="37">'L1'!$B$3:$L$29</definedName>
    <definedName name="_xlnm.Print_Area" localSheetId="5">'L-R'!$A$1:$H$43</definedName>
    <definedName name="_xlnm.Print_Area" localSheetId="6">'L-R FISK 2019'!$A$1:$H$41</definedName>
    <definedName name="_xlnm.Print_Area" localSheetId="56">'LRF 2016'!$A$1:$I$33</definedName>
    <definedName name="_xlnm.Print_Area" localSheetId="7">'LRF 2019'!$A$1:$I$33</definedName>
    <definedName name="_xlnm.Print_Area" localSheetId="8">LTD!$A$1:$I$32</definedName>
    <definedName name="_xlnm.Print_Area" localSheetId="38">M!$B$3:$T$52</definedName>
    <definedName name="_xlnm.Print_Area" localSheetId="39">N!$B$3:$T$48</definedName>
    <definedName name="_xlnm.Print_Area" localSheetId="55">#REF!</definedName>
    <definedName name="_xlnm.Print_Area" localSheetId="4">NRC!$A$1:$G$84</definedName>
    <definedName name="_xlnm.Print_Area" localSheetId="40">O!$B$3:$T$44</definedName>
    <definedName name="_xlnm.Print_Area" localSheetId="41">P!$B$3:$T$48</definedName>
    <definedName name="_xlnm.Print_Area" localSheetId="15">'PENY 16'!$A$1:$N$35</definedName>
    <definedName name="_xlnm.Print_Area" localSheetId="14">'PENY 17'!$A$1:$N$35</definedName>
    <definedName name="_xlnm.Print_Area" localSheetId="16">'PENY Des 19'!$A$1:$N$35</definedName>
    <definedName name="_xlnm.Print_Area" localSheetId="12">PJL!$A$1:$O$246</definedName>
    <definedName name="_xlnm.Print_Area" localSheetId="42">Q!$B$3:$T$43</definedName>
    <definedName name="_xlnm.Print_Area" localSheetId="43">'R'!$B$3:$T$47</definedName>
    <definedName name="_xlnm.Print_Area" localSheetId="18">WBS!$B$3:$T$82</definedName>
    <definedName name="_xlnm.Print_Area" localSheetId="19">WPL!$B$3:$T$71</definedName>
    <definedName name="_xlnm.Print_Area">#REF!</definedName>
    <definedName name="PRINT_AREA_MI" localSheetId="21">#REF!</definedName>
    <definedName name="PRINT_AREA_MI" localSheetId="13">#REF!</definedName>
    <definedName name="PRINT_AREA_MI" localSheetId="51">#REF!</definedName>
    <definedName name="PRINT_AREA_MI" localSheetId="9">#REF!</definedName>
    <definedName name="PRINT_AREA_MI" localSheetId="23">#REF!</definedName>
    <definedName name="PRINT_AREA_MI" localSheetId="11">#REF!</definedName>
    <definedName name="PRINT_AREA_MI" localSheetId="10">#REF!</definedName>
    <definedName name="PRINT_AREA_MI" localSheetId="1">#REF!</definedName>
    <definedName name="PRINT_AREA_MI" localSheetId="26">#REF!</definedName>
    <definedName name="PRINT_AREA_MI" localSheetId="0">#REF!</definedName>
    <definedName name="PRINT_AREA_MI" localSheetId="3">#REF!</definedName>
    <definedName name="PRINT_AREA_MI" localSheetId="28">#REF!</definedName>
    <definedName name="PRINT_AREA_MI" localSheetId="50">#REF!</definedName>
    <definedName name="PRINT_AREA_MI" localSheetId="57">#REF!</definedName>
    <definedName name="PRINT_AREA_MI" localSheetId="34">#REF!</definedName>
    <definedName name="PRINT_AREA_MI" localSheetId="37">#REF!</definedName>
    <definedName name="PRINT_AREA_MI" localSheetId="5">#REF!</definedName>
    <definedName name="PRINT_AREA_MI" localSheetId="6">#REF!</definedName>
    <definedName name="PRINT_AREA_MI" localSheetId="56">#REF!</definedName>
    <definedName name="PRINT_AREA_MI" localSheetId="7">#REF!</definedName>
    <definedName name="PRINT_AREA_MI" localSheetId="8">#REF!</definedName>
    <definedName name="PRINT_AREA_MI" localSheetId="55">#REF!</definedName>
    <definedName name="PRINT_AREA_MI" localSheetId="4">#REF!</definedName>
    <definedName name="PRINT_AREA_MI" localSheetId="15">#REF!</definedName>
    <definedName name="PRINT_AREA_MI" localSheetId="14">#REF!</definedName>
    <definedName name="PRINT_AREA_MI" localSheetId="16">#REF!</definedName>
    <definedName name="PRINT_AREA_MI" localSheetId="12">#REF!</definedName>
    <definedName name="PRINT_AREA_MI" localSheetId="42">#REF!</definedName>
    <definedName name="PRINT_AREA_MI">#REF!</definedName>
    <definedName name="PRINT_TILTES" localSheetId="21">#REF!</definedName>
    <definedName name="PRINT_TILTES" localSheetId="51">#REF!</definedName>
    <definedName name="PRINT_TILTES" localSheetId="23">#REF!</definedName>
    <definedName name="PRINT_TILTES" localSheetId="11">#REF!</definedName>
    <definedName name="PRINT_TILTES" localSheetId="26">#REF!</definedName>
    <definedName name="PRINT_TILTES" localSheetId="28">#REF!</definedName>
    <definedName name="PRINT_TILTES" localSheetId="57">#REF!</definedName>
    <definedName name="PRINT_TILTES" localSheetId="34">#REF!</definedName>
    <definedName name="PRINT_TILTES" localSheetId="37">#REF!</definedName>
    <definedName name="PRINT_TILTES" localSheetId="56">#REF!</definedName>
    <definedName name="PRINT_TILTES" localSheetId="55">#REF!</definedName>
    <definedName name="PRINT_TILTES" localSheetId="15">#REF!</definedName>
    <definedName name="PRINT_TILTES" localSheetId="14">#REF!</definedName>
    <definedName name="PRINT_TILTES" localSheetId="16">#REF!</definedName>
    <definedName name="PRINT_TILTES">#REF!</definedName>
    <definedName name="PRINT_TITILES" localSheetId="21">#REF!</definedName>
    <definedName name="PRINT_TITILES" localSheetId="51">#REF!</definedName>
    <definedName name="PRINT_TITILES" localSheetId="23">#REF!</definedName>
    <definedName name="PRINT_TITILES" localSheetId="11">#REF!</definedName>
    <definedName name="PRINT_TITILES" localSheetId="26">#REF!</definedName>
    <definedName name="PRINT_TITILES" localSheetId="28">#REF!</definedName>
    <definedName name="PRINT_TITILES" localSheetId="57">#REF!</definedName>
    <definedName name="PRINT_TITILES" localSheetId="34">#REF!</definedName>
    <definedName name="PRINT_TITILES" localSheetId="37">#REF!</definedName>
    <definedName name="PRINT_TITILES" localSheetId="56">#REF!</definedName>
    <definedName name="PRINT_TITILES" localSheetId="55">#REF!</definedName>
    <definedName name="PRINT_TITILES" localSheetId="15">#REF!</definedName>
    <definedName name="PRINT_TITILES" localSheetId="14">#REF!</definedName>
    <definedName name="PRINT_TITILES" localSheetId="16">#REF!</definedName>
    <definedName name="PRINT_TITILES">#REF!</definedName>
    <definedName name="PRINT_TITLE" localSheetId="21">#REF!</definedName>
    <definedName name="PRINT_TITLE" localSheetId="51">#REF!</definedName>
    <definedName name="PRINT_TITLE" localSheetId="23">#REF!</definedName>
    <definedName name="PRINT_TITLE" localSheetId="11">#REF!</definedName>
    <definedName name="PRINT_TITLE" localSheetId="26">#REF!</definedName>
    <definedName name="PRINT_TITLE" localSheetId="28">#REF!</definedName>
    <definedName name="PRINT_TITLE" localSheetId="57">#REF!</definedName>
    <definedName name="PRINT_TITLE" localSheetId="34">#REF!</definedName>
    <definedName name="PRINT_TITLE" localSheetId="37">#REF!</definedName>
    <definedName name="PRINT_TITLE" localSheetId="56">#REF!</definedName>
    <definedName name="PRINT_TITLE" localSheetId="55">#REF!</definedName>
    <definedName name="PRINT_TITLE" localSheetId="15">#REF!</definedName>
    <definedName name="PRINT_TITLE" localSheetId="14">#REF!</definedName>
    <definedName name="PRINT_TITLE" localSheetId="16">#REF!</definedName>
    <definedName name="PRINT_TITLE">#REF!</definedName>
    <definedName name="_xlnm.Print_Titles" localSheetId="17">JK!$13:$13</definedName>
    <definedName name="_xlnm.Print_Titles">#N/A</definedName>
    <definedName name="PRINT_TITLES_MI" localSheetId="21">#REF!</definedName>
    <definedName name="PRINT_TITLES_MI" localSheetId="51">#REF!</definedName>
    <definedName name="PRINT_TITLES_MI" localSheetId="23">#REF!</definedName>
    <definedName name="PRINT_TITLES_MI" localSheetId="11">#REF!</definedName>
    <definedName name="PRINT_TITLES_MI" localSheetId="26">#REF!</definedName>
    <definedName name="PRINT_TITLES_MI" localSheetId="28">#REF!</definedName>
    <definedName name="PRINT_TITLES_MI" localSheetId="57">#REF!</definedName>
    <definedName name="PRINT_TITLES_MI" localSheetId="34">#REF!</definedName>
    <definedName name="PRINT_TITLES_MI" localSheetId="37">#REF!</definedName>
    <definedName name="PRINT_TITLES_MI" localSheetId="56">#REF!</definedName>
    <definedName name="PRINT_TITLES_MI" localSheetId="55">#REF!</definedName>
    <definedName name="PRINT_TITLES_MI" localSheetId="15">#REF!</definedName>
    <definedName name="PRINT_TITLES_MI" localSheetId="14">#REF!</definedName>
    <definedName name="PRINT_TITLES_MI" localSheetId="16">#REF!</definedName>
    <definedName name="PRINT_TITLES_MI">#REF!</definedName>
    <definedName name="PRITN_TITLES" localSheetId="21">#REF!</definedName>
    <definedName name="PRITN_TITLES" localSheetId="51">#REF!</definedName>
    <definedName name="PRITN_TITLES" localSheetId="23">#REF!</definedName>
    <definedName name="PRITN_TITLES" localSheetId="11">#REF!</definedName>
    <definedName name="PRITN_TITLES" localSheetId="26">#REF!</definedName>
    <definedName name="PRITN_TITLES" localSheetId="28">#REF!</definedName>
    <definedName name="PRITN_TITLES" localSheetId="57">#REF!</definedName>
    <definedName name="PRITN_TITLES" localSheetId="34">#REF!</definedName>
    <definedName name="PRITN_TITLES" localSheetId="37">#REF!</definedName>
    <definedName name="PRITN_TITLES" localSheetId="56">#REF!</definedName>
    <definedName name="PRITN_TITLES" localSheetId="55">#REF!</definedName>
    <definedName name="PRITN_TITLES" localSheetId="15">#REF!</definedName>
    <definedName name="PRITN_TITLES" localSheetId="14">#REF!</definedName>
    <definedName name="PRITN_TITLES" localSheetId="16">#REF!</definedName>
    <definedName name="PRITN_TITLES">#REF!</definedName>
    <definedName name="PRO" localSheetId="21">[1]okt!#REF!</definedName>
    <definedName name="PRO" localSheetId="13">[1]okt!#REF!</definedName>
    <definedName name="PRO" localSheetId="51">[1]okt!#REF!</definedName>
    <definedName name="PRO" localSheetId="9">[1]okt!#REF!</definedName>
    <definedName name="PRO" localSheetId="23">[1]okt!#REF!</definedName>
    <definedName name="PRO" localSheetId="11">[1]okt!#REF!</definedName>
    <definedName name="PRO" localSheetId="26">[1]okt!#REF!</definedName>
    <definedName name="PRO" localSheetId="3">[1]okt!#REF!</definedName>
    <definedName name="PRO" localSheetId="28">[1]okt!#REF!</definedName>
    <definedName name="PRO" localSheetId="50">[1]okt!#REF!</definedName>
    <definedName name="PRO" localSheetId="57">[1]okt!#REF!</definedName>
    <definedName name="PRO" localSheetId="34">[1]okt!#REF!</definedName>
    <definedName name="PRO" localSheetId="37">[1]okt!#REF!</definedName>
    <definedName name="PRO" localSheetId="6">[1]okt!#REF!</definedName>
    <definedName name="PRO" localSheetId="56">[1]okt!#REF!</definedName>
    <definedName name="PRO" localSheetId="7">[1]okt!#REF!</definedName>
    <definedName name="PRO" localSheetId="55">[1]okt!#REF!</definedName>
    <definedName name="PRO" localSheetId="15">[1]okt!#REF!</definedName>
    <definedName name="PRO" localSheetId="14">[1]okt!#REF!</definedName>
    <definedName name="PRO" localSheetId="16">[1]okt!#REF!</definedName>
    <definedName name="PRO" localSheetId="42">[1]okt!#REF!</definedName>
    <definedName name="PRO">[1]okt!#REF!</definedName>
    <definedName name="PROCESSINGBUILDING" localSheetId="21">#REF!</definedName>
    <definedName name="PROCESSINGBUILDING" localSheetId="51">#REF!</definedName>
    <definedName name="PROCESSINGBUILDING" localSheetId="23">#REF!</definedName>
    <definedName name="PROCESSINGBUILDING" localSheetId="11">#REF!</definedName>
    <definedName name="PROCESSINGBUILDING" localSheetId="26">#REF!</definedName>
    <definedName name="PROCESSINGBUILDING" localSheetId="28">#REF!</definedName>
    <definedName name="PROCESSINGBUILDING" localSheetId="57">#REF!</definedName>
    <definedName name="PROCESSINGBUILDING" localSheetId="34">#REF!</definedName>
    <definedName name="PROCESSINGBUILDING" localSheetId="37">#REF!</definedName>
    <definedName name="PROCESSINGBUILDING" localSheetId="56">#REF!</definedName>
    <definedName name="PROCESSINGBUILDING" localSheetId="55">#REF!</definedName>
    <definedName name="PROCESSINGBUILDING" localSheetId="15">#REF!</definedName>
    <definedName name="PROCESSINGBUILDING" localSheetId="14">#REF!</definedName>
    <definedName name="PROCESSINGBUILDING" localSheetId="16">#REF!</definedName>
    <definedName name="PROCESSINGBUILDING">#REF!</definedName>
    <definedName name="Produk" localSheetId="21">#REF!</definedName>
    <definedName name="Produk" localSheetId="13">#REF!</definedName>
    <definedName name="Produk" localSheetId="51">#REF!</definedName>
    <definedName name="Produk" localSheetId="9">#REF!</definedName>
    <definedName name="Produk" localSheetId="23">#REF!</definedName>
    <definedName name="Produk" localSheetId="24">#REF!</definedName>
    <definedName name="Produk" localSheetId="11">#REF!</definedName>
    <definedName name="Produk" localSheetId="25">#REF!</definedName>
    <definedName name="Produk" localSheetId="26">#REF!</definedName>
    <definedName name="Produk" localSheetId="3">#REF!</definedName>
    <definedName name="Produk" localSheetId="28">#REF!</definedName>
    <definedName name="Produk" localSheetId="50">#REF!</definedName>
    <definedName name="Produk" localSheetId="57">#REF!</definedName>
    <definedName name="Produk" localSheetId="34">#REF!</definedName>
    <definedName name="Produk" localSheetId="37">#REF!</definedName>
    <definedName name="Produk" localSheetId="6">#REF!</definedName>
    <definedName name="Produk" localSheetId="56">#REF!</definedName>
    <definedName name="Produk" localSheetId="7">#REF!</definedName>
    <definedName name="Produk" localSheetId="55">#REF!</definedName>
    <definedName name="Produk" localSheetId="15">#REF!</definedName>
    <definedName name="Produk" localSheetId="14">#REF!</definedName>
    <definedName name="Produk" localSheetId="16">#REF!</definedName>
    <definedName name="Produk" localSheetId="42">#REF!</definedName>
    <definedName name="Produk" localSheetId="43">#REF!</definedName>
    <definedName name="Produk">#REF!</definedName>
    <definedName name="produksialat" localSheetId="9">'[139]an-satuan'!$A$1:$F$98</definedName>
    <definedName name="produksialat">'[139]an-satuan'!$A$1:$F$98</definedName>
    <definedName name="Produktivitas_Rata2">'[140]Breakeven Analysis Data'!$G$26</definedName>
    <definedName name="PROJ">[4]A!$H$328</definedName>
    <definedName name="PROJECTION">[4]A!$A$327:$AF$451</definedName>
    <definedName name="proyeksitebang" localSheetId="51">#REF!</definedName>
    <definedName name="proyeksitebang" localSheetId="26">#REF!</definedName>
    <definedName name="proyeksitebang" localSheetId="28">#REF!</definedName>
    <definedName name="proyeksitebang" localSheetId="37">#REF!</definedName>
    <definedName name="proyeksitebang" localSheetId="55">#REF!</definedName>
    <definedName name="proyeksitebang">#REF!</definedName>
    <definedName name="psak" localSheetId="51">#REF!</definedName>
    <definedName name="psak" localSheetId="26">#REF!</definedName>
    <definedName name="psak" localSheetId="28">#REF!</definedName>
    <definedName name="psak" localSheetId="37">#REF!</definedName>
    <definedName name="psak" localSheetId="55">#REF!</definedName>
    <definedName name="psak">#REF!</definedName>
    <definedName name="psak1" localSheetId="51">#REF!</definedName>
    <definedName name="psak1" localSheetId="26">#REF!</definedName>
    <definedName name="psak1" localSheetId="28">#REF!</definedName>
    <definedName name="psak1" localSheetId="37">#REF!</definedName>
    <definedName name="psak1" localSheetId="55">#REF!</definedName>
    <definedName name="psak1">#REF!</definedName>
    <definedName name="psak46srithai" localSheetId="51">[301]neraca!#REF!</definedName>
    <definedName name="psak46srithai" localSheetId="26">[301]neraca!#REF!</definedName>
    <definedName name="psak46srithai" localSheetId="28">[301]neraca!#REF!</definedName>
    <definedName name="psak46srithai" localSheetId="37">[301]neraca!#REF!</definedName>
    <definedName name="psak46srithai" localSheetId="55">[301]neraca!#REF!</definedName>
    <definedName name="psak46srithai">[301]neraca!#REF!</definedName>
    <definedName name="PSD" localSheetId="51" hidden="1">#REF!</definedName>
    <definedName name="PSD" localSheetId="26" hidden="1">#REF!</definedName>
    <definedName name="PSD" localSheetId="28" hidden="1">#REF!</definedName>
    <definedName name="PSD" localSheetId="37" hidden="1">#REF!</definedName>
    <definedName name="PSD" localSheetId="55" hidden="1">#REF!</definedName>
    <definedName name="PSD" hidden="1">#REF!</definedName>
    <definedName name="PSK" localSheetId="51">#REF!</definedName>
    <definedName name="PSK" localSheetId="26">#REF!</definedName>
    <definedName name="PSK" localSheetId="28">#REF!</definedName>
    <definedName name="PSK" localSheetId="37">#REF!</definedName>
    <definedName name="PSK" localSheetId="55">#REF!</definedName>
    <definedName name="PSK">#REF!</definedName>
    <definedName name="psltunda" localSheetId="51">#REF!</definedName>
    <definedName name="psltunda" localSheetId="26">#REF!</definedName>
    <definedName name="psltunda" localSheetId="28">#REF!</definedName>
    <definedName name="psltunda" localSheetId="37">#REF!</definedName>
    <definedName name="psltunda" localSheetId="55">#REF!</definedName>
    <definedName name="psltunda">#REF!</definedName>
    <definedName name="psrbtn">'[60]HB '!$F$48</definedName>
    <definedName name="psrbtn_1" localSheetId="21">[82]HB!#REF!</definedName>
    <definedName name="psrbtn_1" localSheetId="51">[82]HB!#REF!</definedName>
    <definedName name="psrbtn_1" localSheetId="23">[82]HB!#REF!</definedName>
    <definedName name="psrbtn_1" localSheetId="11">[82]HB!#REF!</definedName>
    <definedName name="psrbtn_1" localSheetId="26">[82]HB!#REF!</definedName>
    <definedName name="psrbtn_1" localSheetId="28">[82]HB!#REF!</definedName>
    <definedName name="psrbtn_1" localSheetId="57">[82]HB!#REF!</definedName>
    <definedName name="psrbtn_1" localSheetId="34">[82]HB!#REF!</definedName>
    <definedName name="psrbtn_1" localSheetId="37">[82]HB!#REF!</definedName>
    <definedName name="psrbtn_1" localSheetId="56">[82]HB!#REF!</definedName>
    <definedName name="psrbtn_1" localSheetId="55">[82]HB!#REF!</definedName>
    <definedName name="psrbtn_1" localSheetId="15">[82]HB!#REF!</definedName>
    <definedName name="psrbtn_1" localSheetId="14">[82]HB!#REF!</definedName>
    <definedName name="psrbtn_1" localSheetId="16">[82]HB!#REF!</definedName>
    <definedName name="psrbtn_1">[82]HB!#REF!</definedName>
    <definedName name="psrcor" localSheetId="21">#REF!</definedName>
    <definedName name="psrcor" localSheetId="51">#REF!</definedName>
    <definedName name="psrcor" localSheetId="23">#REF!</definedName>
    <definedName name="psrcor" localSheetId="11">#REF!</definedName>
    <definedName name="psrcor" localSheetId="26">#REF!</definedName>
    <definedName name="psrcor" localSheetId="28">#REF!</definedName>
    <definedName name="psrcor" localSheetId="57">#REF!</definedName>
    <definedName name="psrcor" localSheetId="34">#REF!</definedName>
    <definedName name="psrcor" localSheetId="37">#REF!</definedName>
    <definedName name="psrcor" localSheetId="56">#REF!</definedName>
    <definedName name="psrcor" localSheetId="55">#REF!</definedName>
    <definedName name="psrcor" localSheetId="15">#REF!</definedName>
    <definedName name="psrcor" localSheetId="14">#REF!</definedName>
    <definedName name="psrcor" localSheetId="16">#REF!</definedName>
    <definedName name="psrcor">#REF!</definedName>
    <definedName name="psrps">'[60]HB '!$F$49</definedName>
    <definedName name="psrps_1" localSheetId="21">[82]HB!#REF!</definedName>
    <definedName name="psrps_1" localSheetId="51">[82]HB!#REF!</definedName>
    <definedName name="psrps_1" localSheetId="23">[82]HB!#REF!</definedName>
    <definedName name="psrps_1" localSheetId="11">[82]HB!#REF!</definedName>
    <definedName name="psrps_1" localSheetId="26">[82]HB!#REF!</definedName>
    <definedName name="psrps_1" localSheetId="28">[82]HB!#REF!</definedName>
    <definedName name="psrps_1" localSheetId="57">[82]HB!#REF!</definedName>
    <definedName name="psrps_1" localSheetId="34">[82]HB!#REF!</definedName>
    <definedName name="psrps_1" localSheetId="37">[82]HB!#REF!</definedName>
    <definedName name="psrps_1" localSheetId="56">[82]HB!#REF!</definedName>
    <definedName name="psrps_1" localSheetId="55">[82]HB!#REF!</definedName>
    <definedName name="psrps_1" localSheetId="15">[82]HB!#REF!</definedName>
    <definedName name="psrps_1" localSheetId="14">[82]HB!#REF!</definedName>
    <definedName name="psrps_1" localSheetId="16">[82]HB!#REF!</definedName>
    <definedName name="psrps_1">[82]HB!#REF!</definedName>
    <definedName name="psrurug">'[60]HB '!$F$50</definedName>
    <definedName name="psrurug_1" localSheetId="21">[82]HB!#REF!</definedName>
    <definedName name="psrurug_1" localSheetId="51">[82]HB!#REF!</definedName>
    <definedName name="psrurug_1" localSheetId="23">[82]HB!#REF!</definedName>
    <definedName name="psrurug_1" localSheetId="11">[82]HB!#REF!</definedName>
    <definedName name="psrurug_1" localSheetId="26">[82]HB!#REF!</definedName>
    <definedName name="psrurug_1" localSheetId="28">[82]HB!#REF!</definedName>
    <definedName name="psrurug_1" localSheetId="57">[82]HB!#REF!</definedName>
    <definedName name="psrurug_1" localSheetId="34">[82]HB!#REF!</definedName>
    <definedName name="psrurug_1" localSheetId="37">[82]HB!#REF!</definedName>
    <definedName name="psrurug_1" localSheetId="56">[82]HB!#REF!</definedName>
    <definedName name="psrurug_1" localSheetId="55">[82]HB!#REF!</definedName>
    <definedName name="psrurug_1" localSheetId="15">[82]HB!#REF!</definedName>
    <definedName name="psrurug_1" localSheetId="14">[82]HB!#REF!</definedName>
    <definedName name="psrurug_1" localSheetId="16">[82]HB!#REF!</definedName>
    <definedName name="psrurug_1">[82]HB!#REF!</definedName>
    <definedName name="PST">[10]Sheet1!$A$5:$C$31</definedName>
    <definedName name="psu" localSheetId="51">#REF!</definedName>
    <definedName name="psu" localSheetId="26">#REF!</definedName>
    <definedName name="psu" localSheetId="28">#REF!</definedName>
    <definedName name="psu" localSheetId="37">#REF!</definedName>
    <definedName name="psu" localSheetId="55">#REF!</definedName>
    <definedName name="psu">#REF!</definedName>
    <definedName name="PTKP" localSheetId="21">#REF!</definedName>
    <definedName name="PTKP" localSheetId="13">[302]TB!$B$12:$C$16</definedName>
    <definedName name="PTKP" localSheetId="51">[302]TB!$B$12:$C$16</definedName>
    <definedName name="PTKP" localSheetId="9">[303]TB!$B$12:$C$16</definedName>
    <definedName name="PTKP" localSheetId="23">#REF!</definedName>
    <definedName name="PTKP" localSheetId="24">#REF!</definedName>
    <definedName name="PTKP" localSheetId="10">[304]TB!$B$12:$C$16</definedName>
    <definedName name="PTKP" localSheetId="2">#REF!</definedName>
    <definedName name="PTKP" localSheetId="1">[304]TB!$B$12:$C$16</definedName>
    <definedName name="PTKP" localSheetId="25">#REF!</definedName>
    <definedName name="PTKP" localSheetId="26">#REF!</definedName>
    <definedName name="PTKP" localSheetId="0">[305]TB!$B$12:$C$16</definedName>
    <definedName name="PTKP" localSheetId="3">#REF!</definedName>
    <definedName name="PTKP" localSheetId="28">#REF!</definedName>
    <definedName name="PTKP" localSheetId="34">#REF!</definedName>
    <definedName name="PTKP" localSheetId="37">#REF!</definedName>
    <definedName name="PTKP" localSheetId="5">[302]TB!$B$12:$C$16</definedName>
    <definedName name="PTKP" localSheetId="6">#REF!</definedName>
    <definedName name="PTKP" localSheetId="56">#REF!</definedName>
    <definedName name="PTKP" localSheetId="7">#REF!</definedName>
    <definedName name="PTKP" localSheetId="8">[302]TB!$B$12:$C$16</definedName>
    <definedName name="PTKP" localSheetId="55">[306]TB!$B$12:$C$16</definedName>
    <definedName name="PTKP" localSheetId="4">[302]TB!$B$12:$C$16</definedName>
    <definedName name="PTKP" localSheetId="12">[302]TB!$B$12:$C$16</definedName>
    <definedName name="PTKP" localSheetId="43">#REF!</definedName>
    <definedName name="PTKP">[306]TB!$B$12:$C$16</definedName>
    <definedName name="pupuk">'[60]HB '!$F$186</definedName>
    <definedName name="pupuk_1" localSheetId="21">[82]HB!#REF!</definedName>
    <definedName name="pupuk_1" localSheetId="51">[82]HB!#REF!</definedName>
    <definedName name="pupuk_1" localSheetId="23">[82]HB!#REF!</definedName>
    <definedName name="pupuk_1" localSheetId="11">[82]HB!#REF!</definedName>
    <definedName name="pupuk_1" localSheetId="26">[82]HB!#REF!</definedName>
    <definedName name="pupuk_1" localSheetId="28">[82]HB!#REF!</definedName>
    <definedName name="pupuk_1" localSheetId="57">[82]HB!#REF!</definedName>
    <definedName name="pupuk_1" localSheetId="34">[82]HB!#REF!</definedName>
    <definedName name="pupuk_1" localSheetId="37">[82]HB!#REF!</definedName>
    <definedName name="pupuk_1" localSheetId="56">[82]HB!#REF!</definedName>
    <definedName name="pupuk_1" localSheetId="55">[82]HB!#REF!</definedName>
    <definedName name="pupuk_1" localSheetId="15">[82]HB!#REF!</definedName>
    <definedName name="pupuk_1" localSheetId="14">[82]HB!#REF!</definedName>
    <definedName name="pupuk_1" localSheetId="16">[82]HB!#REF!</definedName>
    <definedName name="pupuk_1">[82]HB!#REF!</definedName>
    <definedName name="PURTEBANG" localSheetId="51">[55]PUR!#REF!</definedName>
    <definedName name="PURTEBANG" localSheetId="26">[55]PUR!#REF!</definedName>
    <definedName name="PURTEBANG" localSheetId="28">[55]PUR!#REF!</definedName>
    <definedName name="PURTEBANG" localSheetId="37">[55]PUR!#REF!</definedName>
    <definedName name="PURTEBANG" localSheetId="55">[55]PUR!#REF!</definedName>
    <definedName name="PURTEBANG">[55]PUR!#REF!</definedName>
    <definedName name="PY_Accounts_Receivable">'[133]Balance Sheet'!$D$5</definedName>
    <definedName name="PY_Administration">'[99]Income Statement'!$D$9</definedName>
    <definedName name="PY_Cash">'[133]Balance Sheet'!$D$4</definedName>
    <definedName name="PY_Cash_Div_Dec">'[99]Income Statement'!$D$27</definedName>
    <definedName name="PY_Common_Equity" localSheetId="51">'[133]Balance Sheet'!#REF!</definedName>
    <definedName name="PY_Common_Equity" localSheetId="26">'[133]Balance Sheet'!#REF!</definedName>
    <definedName name="PY_Common_Equity" localSheetId="28">'[133]Balance Sheet'!#REF!</definedName>
    <definedName name="PY_Common_Equity" localSheetId="37">'[133]Balance Sheet'!#REF!</definedName>
    <definedName name="PY_Common_Equity" localSheetId="55">'[133]Balance Sheet'!#REF!</definedName>
    <definedName name="PY_Common_Equity">'[133]Balance Sheet'!#REF!</definedName>
    <definedName name="PY_Cost_of_Sales">'[133]Income Statement'!$D$5</definedName>
    <definedName name="PY_Current_Liabilities">'[133]Balance Sheet'!$D$19</definedName>
    <definedName name="PY_Depreciation">'[99]Income Statement'!$D$11</definedName>
    <definedName name="PY_Gross_Profit">'[133]Income Statement'!$D$7</definedName>
    <definedName name="PY_Inc_Bef_Tax">'[133]Income Statement'!$D$20</definedName>
    <definedName name="PY_Intangible_Assets" localSheetId="51">'[133]Balance Sheet'!#REF!</definedName>
    <definedName name="PY_Intangible_Assets" localSheetId="26">'[133]Balance Sheet'!#REF!</definedName>
    <definedName name="PY_Intangible_Assets" localSheetId="28">'[133]Balance Sheet'!#REF!</definedName>
    <definedName name="PY_Intangible_Assets" localSheetId="37">'[133]Balance Sheet'!#REF!</definedName>
    <definedName name="PY_Intangible_Assets" localSheetId="55">'[133]Balance Sheet'!#REF!</definedName>
    <definedName name="PY_Intangible_Assets">'[133]Balance Sheet'!#REF!</definedName>
    <definedName name="PY_Interest_Expense">'[133]Income Statement'!$D$15</definedName>
    <definedName name="PY_Interest_Income">'[99]Income Statement'!$D$16</definedName>
    <definedName name="PY_Inventory">'[133]Balance Sheet'!$D$9</definedName>
    <definedName name="PY_LIABIL_EQUITY">'[133]Balance Sheet'!$D$31</definedName>
    <definedName name="PY_LT_Debt">'[133]Balance Sheet'!$D$20</definedName>
    <definedName name="PY_Market_Value_of_Equity">'[99]Income Statement'!$D$31</definedName>
    <definedName name="PY_Marketable_Sec" localSheetId="51">'[133]Balance Sheet'!#REF!</definedName>
    <definedName name="PY_Marketable_Sec" localSheetId="26">'[133]Balance Sheet'!#REF!</definedName>
    <definedName name="PY_Marketable_Sec" localSheetId="28">'[133]Balance Sheet'!#REF!</definedName>
    <definedName name="PY_Marketable_Sec" localSheetId="37">'[133]Balance Sheet'!#REF!</definedName>
    <definedName name="PY_Marketable_Sec" localSheetId="55">'[133]Balance Sheet'!#REF!</definedName>
    <definedName name="PY_Marketable_Sec">'[133]Balance Sheet'!#REF!</definedName>
    <definedName name="PY_NET_PROFIT">'[133]Income Statement'!$D$25</definedName>
    <definedName name="PY_Net_Revenue">'[133]Income Statement'!$D$4</definedName>
    <definedName name="PY_Operating_Inc">'[99]Income Statement'!$D$13</definedName>
    <definedName name="PY_Operating_Income">'[133]Income Statement'!$D$13</definedName>
    <definedName name="PY_Other_Curr_Assets">'[99]Balance Sheet'!$D$11</definedName>
    <definedName name="PY_Other_Exp" localSheetId="51">'[133]Income Statement'!#REF!</definedName>
    <definedName name="PY_Other_Exp" localSheetId="26">'[133]Income Statement'!#REF!</definedName>
    <definedName name="PY_Other_Exp" localSheetId="28">'[133]Income Statement'!#REF!</definedName>
    <definedName name="PY_Other_Exp" localSheetId="37">'[133]Income Statement'!#REF!</definedName>
    <definedName name="PY_Other_Exp" localSheetId="55">'[133]Income Statement'!#REF!</definedName>
    <definedName name="PY_Other_Exp">'[133]Income Statement'!#REF!</definedName>
    <definedName name="PY_Other_LT_Assets">'[99]Balance Sheet'!$D$17</definedName>
    <definedName name="PY_Other_LT_Liabilities" localSheetId="51">'[133]Balance Sheet'!#REF!</definedName>
    <definedName name="PY_Other_LT_Liabilities" localSheetId="26">'[133]Balance Sheet'!#REF!</definedName>
    <definedName name="PY_Other_LT_Liabilities" localSheetId="28">'[133]Balance Sheet'!#REF!</definedName>
    <definedName name="PY_Other_LT_Liabilities" localSheetId="37">'[133]Balance Sheet'!#REF!</definedName>
    <definedName name="PY_Other_LT_Liabilities" localSheetId="55">'[133]Balance Sheet'!#REF!</definedName>
    <definedName name="PY_Other_LT_Liabilities">'[133]Balance Sheet'!#REF!</definedName>
    <definedName name="PY_Preferred_Stock">'[99]Balance Sheet'!$D$26</definedName>
    <definedName name="PY_QUICK_ASSETS">'[133]Balance Sheet'!$D$7</definedName>
    <definedName name="PY_Retained_Earnings">'[99]Balance Sheet'!$D$27</definedName>
    <definedName name="PY_Selling" localSheetId="51">'[133]Income Statement'!#REF!</definedName>
    <definedName name="PY_Selling" localSheetId="26">'[133]Income Statement'!#REF!</definedName>
    <definedName name="PY_Selling" localSheetId="28">'[133]Income Statement'!#REF!</definedName>
    <definedName name="PY_Selling" localSheetId="37">'[133]Income Statement'!#REF!</definedName>
    <definedName name="PY_Selling" localSheetId="55">'[133]Income Statement'!#REF!</definedName>
    <definedName name="PY_Selling">'[133]Income Statement'!#REF!</definedName>
    <definedName name="PY_Tangible_Assets">'[99]Balance Sheet'!$D$15</definedName>
    <definedName name="PY_Tangible_Net_Worth">'[133]Income Statement'!$E$35</definedName>
    <definedName name="PY_Taxes">'[99]Income Statement'!$D$21</definedName>
    <definedName name="PY_TOTAL_ASSETS">'[133]Balance Sheet'!$D$17</definedName>
    <definedName name="PY_TOTAL_CURR_ASSETS">'[133]Balance Sheet'!$D$12</definedName>
    <definedName name="PY_TOTAL_DEBT">'[133]Balance Sheet'!$D$22</definedName>
    <definedName name="PY_TOTAL_EQUITY">'[133]Balance Sheet'!$D$29</definedName>
    <definedName name="PY_Weighted_Average">'[99]Income Statement'!$D$26</definedName>
    <definedName name="PY_Working_Capital">'[99]Income Statement'!$D$32</definedName>
    <definedName name="PY2_Accounts_Receivable">'[133]Balance Sheet'!$E$5</definedName>
    <definedName name="PY2_Administration">'[99]Income Statement'!$G$9</definedName>
    <definedName name="PY2_Cash">'[133]Balance Sheet'!$E$4</definedName>
    <definedName name="PY2_Cash_Div_Dec">'[99]Income Statement'!$G$27</definedName>
    <definedName name="PY2_Common_Equity" localSheetId="51">'[133]Balance Sheet'!#REF!</definedName>
    <definedName name="PY2_Common_Equity" localSheetId="26">'[133]Balance Sheet'!#REF!</definedName>
    <definedName name="PY2_Common_Equity" localSheetId="28">'[133]Balance Sheet'!#REF!</definedName>
    <definedName name="PY2_Common_Equity" localSheetId="37">'[133]Balance Sheet'!#REF!</definedName>
    <definedName name="PY2_Common_Equity" localSheetId="55">'[133]Balance Sheet'!#REF!</definedName>
    <definedName name="PY2_Common_Equity">'[133]Balance Sheet'!#REF!</definedName>
    <definedName name="PY2_Cost_of_Sales">'[99]Income Statement'!$G$5</definedName>
    <definedName name="PY2_Current_Liabilities">'[133]Balance Sheet'!$E$19</definedName>
    <definedName name="PY2_Depreciation">'[99]Income Statement'!$G$11</definedName>
    <definedName name="PY2_Gross_Profit">'[133]Income Statement'!$E$7</definedName>
    <definedName name="PY2_Inc_Bef_Tax">'[133]Income Statement'!$E$20</definedName>
    <definedName name="PY2_Intangible_Assets" localSheetId="51">'[133]Balance Sheet'!#REF!</definedName>
    <definedName name="PY2_Intangible_Assets" localSheetId="26">'[133]Balance Sheet'!#REF!</definedName>
    <definedName name="PY2_Intangible_Assets" localSheetId="28">'[133]Balance Sheet'!#REF!</definedName>
    <definedName name="PY2_Intangible_Assets" localSheetId="37">'[133]Balance Sheet'!#REF!</definedName>
    <definedName name="PY2_Intangible_Assets" localSheetId="55">'[133]Balance Sheet'!#REF!</definedName>
    <definedName name="PY2_Intangible_Assets">'[133]Balance Sheet'!#REF!</definedName>
    <definedName name="PY2_Interest_Expense">'[133]Income Statement'!$E$15</definedName>
    <definedName name="PY2_Interest_Income">'[99]Income Statement'!$G$16</definedName>
    <definedName name="PY2_Inventory">'[133]Balance Sheet'!$E$9</definedName>
    <definedName name="PY2_LIABIL_EQUITY">'[133]Balance Sheet'!$E$31</definedName>
    <definedName name="PY2_LT_Debt">'[133]Balance Sheet'!$E$20</definedName>
    <definedName name="PY2_Marketable_Sec" localSheetId="51">'[133]Balance Sheet'!#REF!</definedName>
    <definedName name="PY2_Marketable_Sec" localSheetId="26">'[133]Balance Sheet'!#REF!</definedName>
    <definedName name="PY2_Marketable_Sec" localSheetId="28">'[133]Balance Sheet'!#REF!</definedName>
    <definedName name="PY2_Marketable_Sec" localSheetId="37">'[133]Balance Sheet'!#REF!</definedName>
    <definedName name="PY2_Marketable_Sec" localSheetId="55">'[133]Balance Sheet'!#REF!</definedName>
    <definedName name="PY2_Marketable_Sec">'[133]Balance Sheet'!#REF!</definedName>
    <definedName name="PY2_NET_PROFIT">'[133]Income Statement'!$E$25</definedName>
    <definedName name="PY2_Net_Revenue">'[133]Income Statement'!$E$4</definedName>
    <definedName name="PY2_Operating_Inc">'[99]Income Statement'!$G$13</definedName>
    <definedName name="PY2_Operating_Income">'[133]Income Statement'!$E$13</definedName>
    <definedName name="PY2_Other_Curr_Assets">'[99]Balance Sheet'!$G$11</definedName>
    <definedName name="PY2_Other_Exp." localSheetId="51">'[133]Income Statement'!#REF!</definedName>
    <definedName name="PY2_Other_Exp." localSheetId="26">'[133]Income Statement'!#REF!</definedName>
    <definedName name="PY2_Other_Exp." localSheetId="28">'[133]Income Statement'!#REF!</definedName>
    <definedName name="PY2_Other_Exp." localSheetId="37">'[133]Income Statement'!#REF!</definedName>
    <definedName name="PY2_Other_Exp." localSheetId="55">'[133]Income Statement'!#REF!</definedName>
    <definedName name="PY2_Other_Exp.">'[133]Income Statement'!#REF!</definedName>
    <definedName name="PY2_Other_LT_Assets">'[99]Balance Sheet'!$G$17</definedName>
    <definedName name="PY2_Other_LT_Liabilities" localSheetId="51">'[133]Balance Sheet'!#REF!</definedName>
    <definedName name="PY2_Other_LT_Liabilities" localSheetId="26">'[133]Balance Sheet'!#REF!</definedName>
    <definedName name="PY2_Other_LT_Liabilities" localSheetId="28">'[133]Balance Sheet'!#REF!</definedName>
    <definedName name="PY2_Other_LT_Liabilities" localSheetId="37">'[133]Balance Sheet'!#REF!</definedName>
    <definedName name="PY2_Other_LT_Liabilities" localSheetId="55">'[133]Balance Sheet'!#REF!</definedName>
    <definedName name="PY2_Other_LT_Liabilities">'[133]Balance Sheet'!#REF!</definedName>
    <definedName name="PY2_Preferred_Stock">'[99]Balance Sheet'!$G$26</definedName>
    <definedName name="PY2_QUICK_ASSETS">'[133]Balance Sheet'!$E$7</definedName>
    <definedName name="PY2_Retained_Earnings">'[99]Balance Sheet'!$G$27</definedName>
    <definedName name="PY2_Selling" localSheetId="51">'[133]Income Statement'!#REF!</definedName>
    <definedName name="PY2_Selling" localSheetId="26">'[133]Income Statement'!#REF!</definedName>
    <definedName name="PY2_Selling" localSheetId="28">'[133]Income Statement'!#REF!</definedName>
    <definedName name="PY2_Selling" localSheetId="37">'[133]Income Statement'!#REF!</definedName>
    <definedName name="PY2_Selling" localSheetId="55">'[133]Income Statement'!#REF!</definedName>
    <definedName name="PY2_Selling">'[133]Income Statement'!#REF!</definedName>
    <definedName name="PY2_Tangible_Assets">'[99]Balance Sheet'!$G$15</definedName>
    <definedName name="PY2_Tangible_Net_Worth">'[133]Income Statement'!$F$35</definedName>
    <definedName name="PY2_Taxes">'[99]Income Statement'!$G$21</definedName>
    <definedName name="PY2_TOTAL_ASSETS">'[133]Balance Sheet'!$E$17</definedName>
    <definedName name="PY2_TOTAL_CURR_ASSETS">'[133]Balance Sheet'!$E$12</definedName>
    <definedName name="PY2_TOTAL_DEBT">'[133]Balance Sheet'!$E$22</definedName>
    <definedName name="PY2_TOTAL_EQUITY">'[133]Balance Sheet'!$E$29</definedName>
    <definedName name="PY2_Weighted_Average">'[99]Income Statement'!$G$26</definedName>
    <definedName name="PY2_Working_Capital">'[99]Income Statement'!$G$32</definedName>
    <definedName name="Q" localSheetId="21">#REF!</definedName>
    <definedName name="Q" localSheetId="51">#REF!</definedName>
    <definedName name="Q" localSheetId="9">#REF!</definedName>
    <definedName name="Q" localSheetId="23">#REF!</definedName>
    <definedName name="Q" localSheetId="11">#REF!</definedName>
    <definedName name="Q" localSheetId="26">#REF!</definedName>
    <definedName name="Q" localSheetId="3">#REF!</definedName>
    <definedName name="Q" localSheetId="28">#REF!</definedName>
    <definedName name="Q" localSheetId="57">#REF!</definedName>
    <definedName name="Q" localSheetId="34">#REF!</definedName>
    <definedName name="Q" localSheetId="37">#REF!</definedName>
    <definedName name="Q" localSheetId="6">#REF!</definedName>
    <definedName name="Q" localSheetId="56">#REF!</definedName>
    <definedName name="Q" localSheetId="7">#REF!</definedName>
    <definedName name="Q" localSheetId="55">#REF!</definedName>
    <definedName name="Q" localSheetId="15">#REF!</definedName>
    <definedName name="Q" localSheetId="14">#REF!</definedName>
    <definedName name="Q" localSheetId="16">#REF!</definedName>
    <definedName name="Q">#REF!</definedName>
    <definedName name="Q_1">'[132]fin pro centers'!$I$4</definedName>
    <definedName name="Q_2">'[132]fin pro centers'!$J$4</definedName>
    <definedName name="Q_3" localSheetId="51">'[132]fin pro centers'!#REF!</definedName>
    <definedName name="Q_3" localSheetId="26">'[132]fin pro centers'!#REF!</definedName>
    <definedName name="Q_3" localSheetId="28">'[132]fin pro centers'!#REF!</definedName>
    <definedName name="Q_3" localSheetId="37">'[132]fin pro centers'!#REF!</definedName>
    <definedName name="Q_3" localSheetId="55">'[132]fin pro centers'!#REF!</definedName>
    <definedName name="Q_3">'[132]fin pro centers'!#REF!</definedName>
    <definedName name="Q_4" localSheetId="51">'[132]fin pro centers'!#REF!</definedName>
    <definedName name="Q_4" localSheetId="26">'[132]fin pro centers'!#REF!</definedName>
    <definedName name="Q_4" localSheetId="28">'[132]fin pro centers'!#REF!</definedName>
    <definedName name="Q_4" localSheetId="37">'[132]fin pro centers'!#REF!</definedName>
    <definedName name="Q_4" localSheetId="55">'[132]fin pro centers'!#REF!</definedName>
    <definedName name="Q_4">'[132]fin pro centers'!#REF!</definedName>
    <definedName name="qq">'[307]Balance Sheet'!$C$26</definedName>
    <definedName name="qqqqq">[308]Sheet5!$A$13:$B$16</definedName>
    <definedName name="R10.1" localSheetId="51">#REF!</definedName>
    <definedName name="R10.1" localSheetId="26">#REF!</definedName>
    <definedName name="R10.1" localSheetId="28">#REF!</definedName>
    <definedName name="R10.1" localSheetId="37">#REF!</definedName>
    <definedName name="R10.1" localSheetId="55">#REF!</definedName>
    <definedName name="R10.1">#REF!</definedName>
    <definedName name="RA10.1" localSheetId="51">#REF!</definedName>
    <definedName name="RA10.1" localSheetId="26">#REF!</definedName>
    <definedName name="RA10.1" localSheetId="28">#REF!</definedName>
    <definedName name="RA10.1" localSheetId="37">#REF!</definedName>
    <definedName name="RA10.1" localSheetId="55">#REF!</definedName>
    <definedName name="RA10.1">#REF!</definedName>
    <definedName name="RA102a" localSheetId="51">#REF!</definedName>
    <definedName name="RA102a" localSheetId="26">#REF!</definedName>
    <definedName name="RA102a" localSheetId="28">#REF!</definedName>
    <definedName name="RA102a" localSheetId="37">#REF!</definedName>
    <definedName name="RA102a" localSheetId="55">#REF!</definedName>
    <definedName name="RA102a">#REF!</definedName>
    <definedName name="RA102b" localSheetId="51">#REF!</definedName>
    <definedName name="RA102b" localSheetId="26">#REF!</definedName>
    <definedName name="RA102b" localSheetId="28">#REF!</definedName>
    <definedName name="RA102b" localSheetId="37">#REF!</definedName>
    <definedName name="RA102b" localSheetId="55">#REF!</definedName>
    <definedName name="RA102b">#REF!</definedName>
    <definedName name="RA12.1" localSheetId="51">#REF!</definedName>
    <definedName name="RA12.1" localSheetId="26">#REF!</definedName>
    <definedName name="RA12.1" localSheetId="28">#REF!</definedName>
    <definedName name="RA12.1" localSheetId="37">#REF!</definedName>
    <definedName name="RA12.1" localSheetId="55">#REF!</definedName>
    <definedName name="RA12.1">#REF!</definedName>
    <definedName name="RA12.2" localSheetId="51">#REF!</definedName>
    <definedName name="RA12.2" localSheetId="26">#REF!</definedName>
    <definedName name="RA12.2" localSheetId="28">#REF!</definedName>
    <definedName name="RA12.2" localSheetId="37">#REF!</definedName>
    <definedName name="RA12.2" localSheetId="55">#REF!</definedName>
    <definedName name="RA12.2">#REF!</definedName>
    <definedName name="RA5.2" localSheetId="51">#REF!</definedName>
    <definedName name="RA5.2" localSheetId="26">#REF!</definedName>
    <definedName name="RA5.2" localSheetId="28">#REF!</definedName>
    <definedName name="RA5.2" localSheetId="37">#REF!</definedName>
    <definedName name="RA5.2" localSheetId="55">#REF!</definedName>
    <definedName name="RA5.2">#REF!</definedName>
    <definedName name="rab" localSheetId="11">{"Book1","RAB PASAR 30 AUG SCRAB.xls"}</definedName>
    <definedName name="rab" localSheetId="55">{"Book1","RAB PASAR 30 AUG SCRAB.xls"}</definedName>
    <definedName name="rab">{"Book1","RAB PASAR 30 AUG SCRAB.xls"}</definedName>
    <definedName name="RAB_PLUS_ASUMSI" localSheetId="9">[139]RAB!$A$1:$L$43</definedName>
    <definedName name="RAB_PLUS_ASUMSI">[139]RAB!$A$1:$L$43</definedName>
    <definedName name="rab_tender" localSheetId="9">[139]RAB!$A$1:$G$54</definedName>
    <definedName name="rab_tender">[139]RAB!$A$1:$G$54</definedName>
    <definedName name="RANGE">[309]SEM!$BY$3:$CA$500</definedName>
    <definedName name="range_1" localSheetId="51">#REF!</definedName>
    <definedName name="range_1" localSheetId="26">#REF!</definedName>
    <definedName name="range_1" localSheetId="28">#REF!</definedName>
    <definedName name="range_1" localSheetId="37">#REF!</definedName>
    <definedName name="range_1" localSheetId="55">#REF!</definedName>
    <definedName name="range_1">#REF!</definedName>
    <definedName name="rank">[310]dbf!$B$2:$B$6</definedName>
    <definedName name="RAR" localSheetId="51">#REF!</definedName>
    <definedName name="RAR" localSheetId="26">#REF!</definedName>
    <definedName name="RAR" localSheetId="28">#REF!</definedName>
    <definedName name="RAR" localSheetId="37">#REF!</definedName>
    <definedName name="RAR" localSheetId="55">#REF!</definedName>
    <definedName name="RAR">#REF!</definedName>
    <definedName name="rayben3" localSheetId="21">#REF!</definedName>
    <definedName name="rayben3" localSheetId="51">#REF!</definedName>
    <definedName name="rayben3" localSheetId="23">#REF!</definedName>
    <definedName name="rayben3" localSheetId="11">#REF!</definedName>
    <definedName name="rayben3" localSheetId="26">#REF!</definedName>
    <definedName name="rayben3" localSheetId="28">#REF!</definedName>
    <definedName name="rayben3" localSheetId="57">#REF!</definedName>
    <definedName name="rayben3" localSheetId="34">#REF!</definedName>
    <definedName name="rayben3" localSheetId="37">#REF!</definedName>
    <definedName name="rayben3" localSheetId="56">#REF!</definedName>
    <definedName name="rayben3" localSheetId="55">#REF!</definedName>
    <definedName name="rayben3" localSheetId="15">#REF!</definedName>
    <definedName name="rayben3" localSheetId="14">#REF!</definedName>
    <definedName name="rayben3" localSheetId="16">#REF!</definedName>
    <definedName name="rayben3">#REF!</definedName>
    <definedName name="rayben5" localSheetId="21">#REF!</definedName>
    <definedName name="rayben5" localSheetId="51">#REF!</definedName>
    <definedName name="rayben5" localSheetId="23">#REF!</definedName>
    <definedName name="rayben5" localSheetId="11">#REF!</definedName>
    <definedName name="rayben5" localSheetId="26">#REF!</definedName>
    <definedName name="rayben5" localSheetId="28">#REF!</definedName>
    <definedName name="rayben5" localSheetId="57">#REF!</definedName>
    <definedName name="rayben5" localSheetId="34">#REF!</definedName>
    <definedName name="rayben5" localSheetId="37">#REF!</definedName>
    <definedName name="rayben5" localSheetId="56">#REF!</definedName>
    <definedName name="rayben5" localSheetId="55">#REF!</definedName>
    <definedName name="rayben5" localSheetId="15">#REF!</definedName>
    <definedName name="rayben5" localSheetId="14">#REF!</definedName>
    <definedName name="rayben5" localSheetId="16">#REF!</definedName>
    <definedName name="rayben5">#REF!</definedName>
    <definedName name="RB1.3" localSheetId="51">#REF!</definedName>
    <definedName name="RB1.3" localSheetId="26">#REF!</definedName>
    <definedName name="RB1.3" localSheetId="28">#REF!</definedName>
    <definedName name="RB1.3" localSheetId="37">#REF!</definedName>
    <definedName name="RB1.3" localSheetId="55">#REF!</definedName>
    <definedName name="RB1.3">#REF!</definedName>
    <definedName name="RB4a" localSheetId="51">#REF!</definedName>
    <definedName name="RB4a" localSheetId="26">#REF!</definedName>
    <definedName name="RB4a" localSheetId="28">#REF!</definedName>
    <definedName name="RB4a" localSheetId="37">#REF!</definedName>
    <definedName name="RB4a" localSheetId="55">#REF!</definedName>
    <definedName name="RB4a">#REF!</definedName>
    <definedName name="RB4b" localSheetId="51">#REF!</definedName>
    <definedName name="RB4b" localSheetId="26">#REF!</definedName>
    <definedName name="RB4b" localSheetId="28">#REF!</definedName>
    <definedName name="RB4b" localSheetId="37">#REF!</definedName>
    <definedName name="RB4b" localSheetId="55">#REF!</definedName>
    <definedName name="RB4b">#REF!</definedName>
    <definedName name="RC.1" localSheetId="51">#REF!</definedName>
    <definedName name="RC.1" localSheetId="26">#REF!</definedName>
    <definedName name="RC.1" localSheetId="28">#REF!</definedName>
    <definedName name="RC.1" localSheetId="37">#REF!</definedName>
    <definedName name="RC.1" localSheetId="55">#REF!</definedName>
    <definedName name="RC.1">#REF!</definedName>
    <definedName name="RC.2" localSheetId="51">#REF!</definedName>
    <definedName name="RC.2" localSheetId="26">#REF!</definedName>
    <definedName name="RC.2" localSheetId="28">#REF!</definedName>
    <definedName name="RC.2" localSheetId="37">#REF!</definedName>
    <definedName name="RC.2" localSheetId="55">#REF!</definedName>
    <definedName name="RC.2">#REF!</definedName>
    <definedName name="real03" localSheetId="51">#REF!</definedName>
    <definedName name="real03" localSheetId="26">#REF!</definedName>
    <definedName name="real03" localSheetId="28">#REF!</definedName>
    <definedName name="real03" localSheetId="37">#REF!</definedName>
    <definedName name="real03" localSheetId="55">#REF!</definedName>
    <definedName name="real03">#REF!</definedName>
    <definedName name="real04" localSheetId="51">#REF!</definedName>
    <definedName name="real04" localSheetId="26">#REF!</definedName>
    <definedName name="real04" localSheetId="28">#REF!</definedName>
    <definedName name="real04" localSheetId="37">#REF!</definedName>
    <definedName name="real04" localSheetId="55">#REF!</definedName>
    <definedName name="real04">#REF!</definedName>
    <definedName name="reali03" localSheetId="51">#REF!</definedName>
    <definedName name="reali03" localSheetId="26">#REF!</definedName>
    <definedName name="reali03" localSheetId="28">#REF!</definedName>
    <definedName name="reali03" localSheetId="37">#REF!</definedName>
    <definedName name="reali03" localSheetId="55">#REF!</definedName>
    <definedName name="reali03">#REF!</definedName>
    <definedName name="Realisasi">[311]Real!$B$8:$GW$59</definedName>
    <definedName name="recaptfdp" localSheetId="51">#REF!</definedName>
    <definedName name="recaptfdp" localSheetId="26">#REF!</definedName>
    <definedName name="recaptfdp" localSheetId="28">#REF!</definedName>
    <definedName name="recaptfdp" localSheetId="37">#REF!</definedName>
    <definedName name="recaptfdp" localSheetId="55">#REF!</definedName>
    <definedName name="recaptfdp">#REF!</definedName>
    <definedName name="RED" localSheetId="51">#REF!</definedName>
    <definedName name="RED" localSheetId="26">#REF!</definedName>
    <definedName name="RED" localSheetId="28">#REF!</definedName>
    <definedName name="RED" localSheetId="37">#REF!</definedName>
    <definedName name="RED" localSheetId="55">#REF!</definedName>
    <definedName name="RED">#REF!</definedName>
    <definedName name="REJTEBANG" localSheetId="51">[55]REJ!#REF!</definedName>
    <definedName name="REJTEBANG" localSheetId="26">[55]REJ!#REF!</definedName>
    <definedName name="REJTEBANG" localSheetId="28">[55]REJ!#REF!</definedName>
    <definedName name="REJTEBANG" localSheetId="37">[55]REJ!#REF!</definedName>
    <definedName name="REJTEBANG" localSheetId="55">[55]REJ!#REF!</definedName>
    <definedName name="REJTEBANG">[55]REJ!#REF!</definedName>
    <definedName name="Rek.No.2" localSheetId="21">#REF!</definedName>
    <definedName name="Rek.No.2" localSheetId="51">#REF!</definedName>
    <definedName name="Rek.No.2" localSheetId="23">#REF!</definedName>
    <definedName name="Rek.No.2" localSheetId="11">#REF!</definedName>
    <definedName name="Rek.No.2" localSheetId="26">#REF!</definedName>
    <definedName name="Rek.No.2" localSheetId="28">#REF!</definedName>
    <definedName name="Rek.No.2" localSheetId="57">#REF!</definedName>
    <definedName name="Rek.No.2" localSheetId="34">#REF!</definedName>
    <definedName name="Rek.No.2" localSheetId="37">#REF!</definedName>
    <definedName name="Rek.No.2" localSheetId="56">#REF!</definedName>
    <definedName name="Rek.No.2" localSheetId="55">#REF!</definedName>
    <definedName name="Rek.No.2" localSheetId="15">#REF!</definedName>
    <definedName name="Rek.No.2" localSheetId="14">#REF!</definedName>
    <definedName name="Rek.No.2" localSheetId="16">#REF!</definedName>
    <definedName name="Rek.No.2">#REF!</definedName>
    <definedName name="Rek.No.3" localSheetId="21">#REF!</definedName>
    <definedName name="Rek.No.3" localSheetId="51">#REF!</definedName>
    <definedName name="Rek.No.3" localSheetId="23">#REF!</definedName>
    <definedName name="Rek.No.3" localSheetId="11">#REF!</definedName>
    <definedName name="Rek.No.3" localSheetId="26">#REF!</definedName>
    <definedName name="Rek.No.3" localSheetId="28">#REF!</definedName>
    <definedName name="Rek.No.3" localSheetId="57">#REF!</definedName>
    <definedName name="Rek.No.3" localSheetId="34">#REF!</definedName>
    <definedName name="Rek.No.3" localSheetId="37">#REF!</definedName>
    <definedName name="Rek.No.3" localSheetId="56">#REF!</definedName>
    <definedName name="Rek.No.3" localSheetId="55">#REF!</definedName>
    <definedName name="Rek.No.3" localSheetId="15">#REF!</definedName>
    <definedName name="Rek.No.3" localSheetId="14">#REF!</definedName>
    <definedName name="Rek.No.3" localSheetId="16">#REF!</definedName>
    <definedName name="Rek.No.3">#REF!</definedName>
    <definedName name="Rek.No.4" localSheetId="21">#REF!</definedName>
    <definedName name="Rek.No.4" localSheetId="51">#REF!</definedName>
    <definedName name="Rek.No.4" localSheetId="23">#REF!</definedName>
    <definedName name="Rek.No.4" localSheetId="11">#REF!</definedName>
    <definedName name="Rek.No.4" localSheetId="26">#REF!</definedName>
    <definedName name="Rek.No.4" localSheetId="28">#REF!</definedName>
    <definedName name="Rek.No.4" localSheetId="57">#REF!</definedName>
    <definedName name="Rek.No.4" localSheetId="34">#REF!</definedName>
    <definedName name="Rek.No.4" localSheetId="37">#REF!</definedName>
    <definedName name="Rek.No.4" localSheetId="56">#REF!</definedName>
    <definedName name="Rek.No.4" localSheetId="55">#REF!</definedName>
    <definedName name="Rek.No.4" localSheetId="15">#REF!</definedName>
    <definedName name="Rek.No.4" localSheetId="14">#REF!</definedName>
    <definedName name="Rek.No.4" localSheetId="16">#REF!</definedName>
    <definedName name="Rek.No.4">#REF!</definedName>
    <definedName name="Rek.No.5" localSheetId="21">'[312]Price Biaya Cadangan'!#REF!</definedName>
    <definedName name="Rek.No.5" localSheetId="51">'[312]Price Biaya Cadangan'!#REF!</definedName>
    <definedName name="Rek.No.5" localSheetId="23">'[312]Price Biaya Cadangan'!#REF!</definedName>
    <definedName name="Rek.No.5" localSheetId="11">'[312]Price Biaya Cadangan'!#REF!</definedName>
    <definedName name="Rek.No.5" localSheetId="26">'[312]Price Biaya Cadangan'!#REF!</definedName>
    <definedName name="Rek.No.5" localSheetId="28">'[312]Price Biaya Cadangan'!#REF!</definedName>
    <definedName name="Rek.No.5" localSheetId="57">'[312]Price Biaya Cadangan'!#REF!</definedName>
    <definedName name="Rek.No.5" localSheetId="34">'[312]Price Biaya Cadangan'!#REF!</definedName>
    <definedName name="Rek.No.5" localSheetId="37">'[312]Price Biaya Cadangan'!#REF!</definedName>
    <definedName name="Rek.No.5" localSheetId="56">'[312]Price Biaya Cadangan'!#REF!</definedName>
    <definedName name="Rek.No.5" localSheetId="55">'[312]Price Biaya Cadangan'!#REF!</definedName>
    <definedName name="Rek.No.5" localSheetId="15">'[312]Price Biaya Cadangan'!#REF!</definedName>
    <definedName name="Rek.No.5" localSheetId="14">'[312]Price Biaya Cadangan'!#REF!</definedName>
    <definedName name="Rek.No.5" localSheetId="16">'[312]Price Biaya Cadangan'!#REF!</definedName>
    <definedName name="Rek.No.5">'[312]Price Biaya Cadangan'!#REF!</definedName>
    <definedName name="Rek.No.6" localSheetId="21">'[312]BQ.Rekapitulasi  Akhir'!#REF!</definedName>
    <definedName name="Rek.No.6" localSheetId="51">'[312]BQ.Rekapitulasi  Akhir'!#REF!</definedName>
    <definedName name="Rek.No.6" localSheetId="23">'[312]BQ.Rekapitulasi  Akhir'!#REF!</definedName>
    <definedName name="Rek.No.6" localSheetId="11">'[312]BQ.Rekapitulasi  Akhir'!#REF!</definedName>
    <definedName name="Rek.No.6" localSheetId="26">'[312]BQ.Rekapitulasi  Akhir'!#REF!</definedName>
    <definedName name="Rek.No.6" localSheetId="28">'[312]BQ.Rekapitulasi  Akhir'!#REF!</definedName>
    <definedName name="Rek.No.6" localSheetId="57">'[312]BQ.Rekapitulasi  Akhir'!#REF!</definedName>
    <definedName name="Rek.No.6" localSheetId="34">'[312]BQ.Rekapitulasi  Akhir'!#REF!</definedName>
    <definedName name="Rek.No.6" localSheetId="37">'[312]BQ.Rekapitulasi  Akhir'!#REF!</definedName>
    <definedName name="Rek.No.6" localSheetId="56">'[312]BQ.Rekapitulasi  Akhir'!#REF!</definedName>
    <definedName name="Rek.No.6" localSheetId="55">'[312]BQ.Rekapitulasi  Akhir'!#REF!</definedName>
    <definedName name="Rek.No.6" localSheetId="15">'[312]BQ.Rekapitulasi  Akhir'!#REF!</definedName>
    <definedName name="Rek.No.6" localSheetId="14">'[312]BQ.Rekapitulasi  Akhir'!#REF!</definedName>
    <definedName name="Rek.No.6" localSheetId="16">'[312]BQ.Rekapitulasi  Akhir'!#REF!</definedName>
    <definedName name="Rek.No.6">'[312]BQ.Rekapitulasi  Akhir'!#REF!</definedName>
    <definedName name="REKAP" localSheetId="21">#REF!</definedName>
    <definedName name="REKAP" localSheetId="51">#REF!</definedName>
    <definedName name="REKAP" localSheetId="9">#REF!</definedName>
    <definedName name="REKAP" localSheetId="23">#REF!</definedName>
    <definedName name="REKAP" localSheetId="11">#REF!</definedName>
    <definedName name="REKAP" localSheetId="26">#REF!</definedName>
    <definedName name="REKAP" localSheetId="3">#REF!</definedName>
    <definedName name="REKAP" localSheetId="28">#REF!</definedName>
    <definedName name="REKAP" localSheetId="57">#REF!</definedName>
    <definedName name="REKAP" localSheetId="34">#REF!</definedName>
    <definedName name="REKAP" localSheetId="37">#REF!</definedName>
    <definedName name="REKAP" localSheetId="6">#REF!</definedName>
    <definedName name="REKAP" localSheetId="56">#REF!</definedName>
    <definedName name="REKAP" localSheetId="7">#REF!</definedName>
    <definedName name="REKAP" localSheetId="55">#REF!</definedName>
    <definedName name="REKAP" localSheetId="15">#REF!</definedName>
    <definedName name="REKAP" localSheetId="14">#REF!</definedName>
    <definedName name="REKAP" localSheetId="16">#REF!</definedName>
    <definedName name="REKAP">#REF!</definedName>
    <definedName name="remix175" localSheetId="21">#REF!</definedName>
    <definedName name="remix175" localSheetId="51">#REF!</definedName>
    <definedName name="remix175" localSheetId="23">#REF!</definedName>
    <definedName name="remix175" localSheetId="11">#REF!</definedName>
    <definedName name="remix175" localSheetId="26">#REF!</definedName>
    <definedName name="remix175" localSheetId="28">#REF!</definedName>
    <definedName name="remix175" localSheetId="57">#REF!</definedName>
    <definedName name="remix175" localSheetId="34">#REF!</definedName>
    <definedName name="remix175" localSheetId="37">#REF!</definedName>
    <definedName name="remix175" localSheetId="56">#REF!</definedName>
    <definedName name="remix175" localSheetId="55">#REF!</definedName>
    <definedName name="remix175" localSheetId="15">#REF!</definedName>
    <definedName name="remix175" localSheetId="14">#REF!</definedName>
    <definedName name="remix175" localSheetId="16">#REF!</definedName>
    <definedName name="remix175">#REF!</definedName>
    <definedName name="remix225" localSheetId="21">#REF!</definedName>
    <definedName name="remix225" localSheetId="51">#REF!</definedName>
    <definedName name="remix225" localSheetId="23">#REF!</definedName>
    <definedName name="remix225" localSheetId="11">#REF!</definedName>
    <definedName name="remix225" localSheetId="26">#REF!</definedName>
    <definedName name="remix225" localSheetId="28">#REF!</definedName>
    <definedName name="remix225" localSheetId="57">#REF!</definedName>
    <definedName name="remix225" localSheetId="34">#REF!</definedName>
    <definedName name="remix225" localSheetId="37">#REF!</definedName>
    <definedName name="remix225" localSheetId="56">#REF!</definedName>
    <definedName name="remix225" localSheetId="55">#REF!</definedName>
    <definedName name="remix225" localSheetId="15">#REF!</definedName>
    <definedName name="remix225" localSheetId="14">#REF!</definedName>
    <definedName name="remix225" localSheetId="16">#REF!</definedName>
    <definedName name="remix225">#REF!</definedName>
    <definedName name="remix250">'[60]HB '!$F$55</definedName>
    <definedName name="remix250_1" localSheetId="21">[82]HB!#REF!</definedName>
    <definedName name="remix250_1" localSheetId="51">[82]HB!#REF!</definedName>
    <definedName name="remix250_1" localSheetId="23">[82]HB!#REF!</definedName>
    <definedName name="remix250_1" localSheetId="11">[82]HB!#REF!</definedName>
    <definedName name="remix250_1" localSheetId="26">[82]HB!#REF!</definedName>
    <definedName name="remix250_1" localSheetId="28">[82]HB!#REF!</definedName>
    <definedName name="remix250_1" localSheetId="57">[82]HB!#REF!</definedName>
    <definedName name="remix250_1" localSheetId="34">[82]HB!#REF!</definedName>
    <definedName name="remix250_1" localSheetId="37">[82]HB!#REF!</definedName>
    <definedName name="remix250_1" localSheetId="56">[82]HB!#REF!</definedName>
    <definedName name="remix250_1" localSheetId="55">[82]HB!#REF!</definedName>
    <definedName name="remix250_1" localSheetId="15">[82]HB!#REF!</definedName>
    <definedName name="remix250_1" localSheetId="14">[82]HB!#REF!</definedName>
    <definedName name="remix250_1" localSheetId="16">[82]HB!#REF!</definedName>
    <definedName name="remix250_1">[82]HB!#REF!</definedName>
    <definedName name="REMUT" localSheetId="21">#REF!</definedName>
    <definedName name="REMUT" localSheetId="51">#REF!</definedName>
    <definedName name="REMUT" localSheetId="9">#REF!</definedName>
    <definedName name="REMUT" localSheetId="23">#REF!</definedName>
    <definedName name="REMUT" localSheetId="11">#REF!</definedName>
    <definedName name="REMUT" localSheetId="26">#REF!</definedName>
    <definedName name="REMUT" localSheetId="3">#REF!</definedName>
    <definedName name="REMUT" localSheetId="28">#REF!</definedName>
    <definedName name="REMUT" localSheetId="57">#REF!</definedName>
    <definedName name="REMUT" localSheetId="34">#REF!</definedName>
    <definedName name="REMUT" localSheetId="37">#REF!</definedName>
    <definedName name="REMUT" localSheetId="6">#REF!</definedName>
    <definedName name="REMUT" localSheetId="56">#REF!</definedName>
    <definedName name="REMUT" localSheetId="7">#REF!</definedName>
    <definedName name="REMUT" localSheetId="55">#REF!</definedName>
    <definedName name="REMUT" localSheetId="15">#REF!</definedName>
    <definedName name="REMUT" localSheetId="14">#REF!</definedName>
    <definedName name="REMUT" localSheetId="16">#REF!</definedName>
    <definedName name="REMUT">#REF!</definedName>
    <definedName name="rencanatebang" localSheetId="51">#REF!</definedName>
    <definedName name="rencanatebang" localSheetId="26">#REF!</definedName>
    <definedName name="rencanatebang" localSheetId="28">#REF!</definedName>
    <definedName name="rencanatebang" localSheetId="37">#REF!</definedName>
    <definedName name="rencanatebang" localSheetId="55">#REF!</definedName>
    <definedName name="rencanatebang">#REF!</definedName>
    <definedName name="rencanatebang_1" localSheetId="51">#REF!</definedName>
    <definedName name="rencanatebang_1" localSheetId="26">#REF!</definedName>
    <definedName name="rencanatebang_1" localSheetId="28">#REF!</definedName>
    <definedName name="rencanatebang_1" localSheetId="37">#REF!</definedName>
    <definedName name="rencanatebang_1" localSheetId="55">#REF!</definedName>
    <definedName name="rencanatebang_1">#REF!</definedName>
    <definedName name="rengjati" localSheetId="21">#REF!</definedName>
    <definedName name="rengjati" localSheetId="51">#REF!</definedName>
    <definedName name="rengjati" localSheetId="23">#REF!</definedName>
    <definedName name="rengjati" localSheetId="11">#REF!</definedName>
    <definedName name="rengjati" localSheetId="26">#REF!</definedName>
    <definedName name="rengjati" localSheetId="28">#REF!</definedName>
    <definedName name="rengjati" localSheetId="57">#REF!</definedName>
    <definedName name="rengjati" localSheetId="34">#REF!</definedName>
    <definedName name="rengjati" localSheetId="37">#REF!</definedName>
    <definedName name="rengjati" localSheetId="56">#REF!</definedName>
    <definedName name="rengjati" localSheetId="55">#REF!</definedName>
    <definedName name="rengjati" localSheetId="15">#REF!</definedName>
    <definedName name="rengjati" localSheetId="14">#REF!</definedName>
    <definedName name="rengjati" localSheetId="16">#REF!</definedName>
    <definedName name="rengjati">#REF!</definedName>
    <definedName name="RESULTS" localSheetId="51">#REF!</definedName>
    <definedName name="RESULTS" localSheetId="26">#REF!</definedName>
    <definedName name="RESULTS" localSheetId="28">#REF!</definedName>
    <definedName name="RESULTS" localSheetId="37">#REF!</definedName>
    <definedName name="RESULTS" localSheetId="55">#REF!</definedName>
    <definedName name="RESULTS">#REF!</definedName>
    <definedName name="Resume_NP" localSheetId="21">#REF!</definedName>
    <definedName name="Resume_NP" localSheetId="51">#REF!</definedName>
    <definedName name="Resume_NP" localSheetId="23">#REF!</definedName>
    <definedName name="Resume_NP" localSheetId="11">#REF!</definedName>
    <definedName name="Resume_NP" localSheetId="26">#REF!</definedName>
    <definedName name="Resume_NP" localSheetId="28">#REF!</definedName>
    <definedName name="Resume_NP" localSheetId="57">#REF!</definedName>
    <definedName name="Resume_NP" localSheetId="34">#REF!</definedName>
    <definedName name="Resume_NP" localSheetId="37">#REF!</definedName>
    <definedName name="Resume_NP" localSheetId="56">#REF!</definedName>
    <definedName name="Resume_NP" localSheetId="55">#REF!</definedName>
    <definedName name="Resume_NP" localSheetId="15">#REF!</definedName>
    <definedName name="Resume_NP" localSheetId="14">#REF!</definedName>
    <definedName name="Resume_NP" localSheetId="16">#REF!</definedName>
    <definedName name="Resume_NP">#REF!</definedName>
    <definedName name="revenue_month">[81]Revenue!$J$7:$R$187</definedName>
    <definedName name="RIN" localSheetId="51">[313]tabel140!#REF!</definedName>
    <definedName name="RIN" localSheetId="26">[313]tabel140!#REF!</definedName>
    <definedName name="RIN" localSheetId="28">[313]tabel140!#REF!</definedName>
    <definedName name="RIN" localSheetId="37">[313]tabel140!#REF!</definedName>
    <definedName name="RIN" localSheetId="55">[313]tabel140!#REF!</definedName>
    <definedName name="RIN">[313]tabel140!#REF!</definedName>
    <definedName name="RINC_KONVENSI" localSheetId="21">#REF!</definedName>
    <definedName name="RINC_KONVENSI" localSheetId="51">#REF!</definedName>
    <definedName name="RINC_KONVENSI" localSheetId="23">#REF!</definedName>
    <definedName name="RINC_KONVENSI" localSheetId="11">#REF!</definedName>
    <definedName name="RINC_KONVENSI" localSheetId="26">#REF!</definedName>
    <definedName name="RINC_KONVENSI" localSheetId="28">#REF!</definedName>
    <definedName name="RINC_KONVENSI" localSheetId="57">#REF!</definedName>
    <definedName name="RINC_KONVENSI" localSheetId="34">#REF!</definedName>
    <definedName name="RINC_KONVENSI" localSheetId="37">#REF!</definedName>
    <definedName name="RINC_KONVENSI" localSheetId="56">#REF!</definedName>
    <definedName name="RINC_KONVENSI" localSheetId="55">#REF!</definedName>
    <definedName name="RINC_KONVENSI" localSheetId="15">#REF!</definedName>
    <definedName name="RINC_KONVENSI" localSheetId="14">#REF!</definedName>
    <definedName name="RINC_KONVENSI" localSheetId="16">#REF!</definedName>
    <definedName name="RINC_KONVENSI">#REF!</definedName>
    <definedName name="RINCIANSEWA" localSheetId="21">#REF!</definedName>
    <definedName name="RINCIANSEWA" localSheetId="51">#REF!</definedName>
    <definedName name="RINCIANSEWA" localSheetId="9">#REF!</definedName>
    <definedName name="RINCIANSEWA" localSheetId="23">#REF!</definedName>
    <definedName name="RINCIANSEWA" localSheetId="11">#REF!</definedName>
    <definedName name="RINCIANSEWA" localSheetId="26">#REF!</definedName>
    <definedName name="RINCIANSEWA" localSheetId="3">#REF!</definedName>
    <definedName name="RINCIANSEWA" localSheetId="28">#REF!</definedName>
    <definedName name="RINCIANSEWA" localSheetId="57">#REF!</definedName>
    <definedName name="RINCIANSEWA" localSheetId="34">#REF!</definedName>
    <definedName name="RINCIANSEWA" localSheetId="37">#REF!</definedName>
    <definedName name="RINCIANSEWA" localSheetId="6">#REF!</definedName>
    <definedName name="RINCIANSEWA" localSheetId="56">#REF!</definedName>
    <definedName name="RINCIANSEWA" localSheetId="7">#REF!</definedName>
    <definedName name="RINCIANSEWA" localSheetId="55">#REF!</definedName>
    <definedName name="RINCIANSEWA" localSheetId="15">#REF!</definedName>
    <definedName name="RINCIANSEWA" localSheetId="14">#REF!</definedName>
    <definedName name="RINCIANSEWA" localSheetId="16">#REF!</definedName>
    <definedName name="RINCIANSEWA">#REF!</definedName>
    <definedName name="RKAP">[311]Sheet2!$A$7:$Z$58</definedName>
    <definedName name="roldoralm" localSheetId="21">#REF!</definedName>
    <definedName name="roldoralm" localSheetId="51">#REF!</definedName>
    <definedName name="roldoralm" localSheetId="23">#REF!</definedName>
    <definedName name="roldoralm" localSheetId="11">#REF!</definedName>
    <definedName name="roldoralm" localSheetId="26">#REF!</definedName>
    <definedName name="roldoralm" localSheetId="28">#REF!</definedName>
    <definedName name="roldoralm" localSheetId="57">#REF!</definedName>
    <definedName name="roldoralm" localSheetId="34">#REF!</definedName>
    <definedName name="roldoralm" localSheetId="37">#REF!</definedName>
    <definedName name="roldoralm" localSheetId="56">#REF!</definedName>
    <definedName name="roldoralm" localSheetId="55">#REF!</definedName>
    <definedName name="roldoralm" localSheetId="15">#REF!</definedName>
    <definedName name="roldoralm" localSheetId="14">#REF!</definedName>
    <definedName name="roldoralm" localSheetId="16">#REF!</definedName>
    <definedName name="roldoralm">#REF!</definedName>
    <definedName name="roldorstel" localSheetId="21">#REF!</definedName>
    <definedName name="roldorstel" localSheetId="51">#REF!</definedName>
    <definedName name="roldorstel" localSheetId="23">#REF!</definedName>
    <definedName name="roldorstel" localSheetId="11">#REF!</definedName>
    <definedName name="roldorstel" localSheetId="26">#REF!</definedName>
    <definedName name="roldorstel" localSheetId="28">#REF!</definedName>
    <definedName name="roldorstel" localSheetId="57">#REF!</definedName>
    <definedName name="roldorstel" localSheetId="34">#REF!</definedName>
    <definedName name="roldorstel" localSheetId="37">#REF!</definedName>
    <definedName name="roldorstel" localSheetId="56">#REF!</definedName>
    <definedName name="roldorstel" localSheetId="55">#REF!</definedName>
    <definedName name="roldorstel" localSheetId="15">#REF!</definedName>
    <definedName name="roldorstel" localSheetId="14">#REF!</definedName>
    <definedName name="roldorstel" localSheetId="16">#REF!</definedName>
    <definedName name="roldorstel">#REF!</definedName>
    <definedName name="roltba">'[60]HB '!$F$162</definedName>
    <definedName name="roltba_1" localSheetId="21">[82]HB!#REF!</definedName>
    <definedName name="roltba_1" localSheetId="51">[82]HB!#REF!</definedName>
    <definedName name="roltba_1" localSheetId="23">[82]HB!#REF!</definedName>
    <definedName name="roltba_1" localSheetId="11">[82]HB!#REF!</definedName>
    <definedName name="roltba_1" localSheetId="26">[82]HB!#REF!</definedName>
    <definedName name="roltba_1" localSheetId="28">[82]HB!#REF!</definedName>
    <definedName name="roltba_1" localSheetId="57">[82]HB!#REF!</definedName>
    <definedName name="roltba_1" localSheetId="34">[82]HB!#REF!</definedName>
    <definedName name="roltba_1" localSheetId="37">[82]HB!#REF!</definedName>
    <definedName name="roltba_1" localSheetId="56">[82]HB!#REF!</definedName>
    <definedName name="roltba_1" localSheetId="55">[82]HB!#REF!</definedName>
    <definedName name="roltba_1" localSheetId="15">[82]HB!#REF!</definedName>
    <definedName name="roltba_1" localSheetId="14">[82]HB!#REF!</definedName>
    <definedName name="roltba_1" localSheetId="16">[82]HB!#REF!</definedName>
    <definedName name="roltba_1">[82]HB!#REF!</definedName>
    <definedName name="roster" localSheetId="21">#REF!</definedName>
    <definedName name="roster" localSheetId="51">#REF!</definedName>
    <definedName name="roster" localSheetId="23">#REF!</definedName>
    <definedName name="roster" localSheetId="11">#REF!</definedName>
    <definedName name="roster" localSheetId="26">#REF!</definedName>
    <definedName name="roster" localSheetId="28">#REF!</definedName>
    <definedName name="roster" localSheetId="57">#REF!</definedName>
    <definedName name="roster" localSheetId="34">#REF!</definedName>
    <definedName name="roster" localSheetId="37">#REF!</definedName>
    <definedName name="roster" localSheetId="56">#REF!</definedName>
    <definedName name="roster" localSheetId="55">#REF!</definedName>
    <definedName name="roster" localSheetId="15">#REF!</definedName>
    <definedName name="roster" localSheetId="14">#REF!</definedName>
    <definedName name="roster" localSheetId="16">#REF!</definedName>
    <definedName name="roster">#REF!</definedName>
    <definedName name="Round1" localSheetId="21">#REF!</definedName>
    <definedName name="Round1" localSheetId="51">#REF!</definedName>
    <definedName name="Round1" localSheetId="23">#REF!</definedName>
    <definedName name="Round1" localSheetId="11">#REF!</definedName>
    <definedName name="Round1" localSheetId="26">#REF!</definedName>
    <definedName name="Round1" localSheetId="28">#REF!</definedName>
    <definedName name="Round1" localSheetId="57">#REF!</definedName>
    <definedName name="Round1" localSheetId="34">#REF!</definedName>
    <definedName name="Round1" localSheetId="37">#REF!</definedName>
    <definedName name="Round1" localSheetId="56">#REF!</definedName>
    <definedName name="Round1" localSheetId="55">#REF!</definedName>
    <definedName name="Round1" localSheetId="15">#REF!</definedName>
    <definedName name="Round1" localSheetId="14">#REF!</definedName>
    <definedName name="Round1" localSheetId="16">#REF!</definedName>
    <definedName name="Round1">#REF!</definedName>
    <definedName name="Round2" localSheetId="21">#REF!</definedName>
    <definedName name="Round2" localSheetId="51">#REF!</definedName>
    <definedName name="Round2" localSheetId="23">#REF!</definedName>
    <definedName name="Round2" localSheetId="11">#REF!</definedName>
    <definedName name="Round2" localSheetId="26">#REF!</definedName>
    <definedName name="Round2" localSheetId="28">#REF!</definedName>
    <definedName name="Round2" localSheetId="57">#REF!</definedName>
    <definedName name="Round2" localSheetId="34">#REF!</definedName>
    <definedName name="Round2" localSheetId="37">#REF!</definedName>
    <definedName name="Round2" localSheetId="56">#REF!</definedName>
    <definedName name="Round2" localSheetId="55">#REF!</definedName>
    <definedName name="Round2" localSheetId="15">#REF!</definedName>
    <definedName name="Round2" localSheetId="14">#REF!</definedName>
    <definedName name="Round2" localSheetId="16">#REF!</definedName>
    <definedName name="Round2">#REF!</definedName>
    <definedName name="Rp" localSheetId="21">'[60]HB '!#REF!</definedName>
    <definedName name="Rp" localSheetId="51">'[60]HB '!#REF!</definedName>
    <definedName name="Rp" localSheetId="23">'[60]HB '!#REF!</definedName>
    <definedName name="Rp" localSheetId="11">'[60]HB '!#REF!</definedName>
    <definedName name="Rp" localSheetId="26">'[60]HB '!#REF!</definedName>
    <definedName name="Rp" localSheetId="28">'[60]HB '!#REF!</definedName>
    <definedName name="Rp" localSheetId="57">'[60]HB '!#REF!</definedName>
    <definedName name="Rp" localSheetId="34">'[60]HB '!#REF!</definedName>
    <definedName name="Rp" localSheetId="37">'[60]HB '!#REF!</definedName>
    <definedName name="Rp" localSheetId="56">'[60]HB '!#REF!</definedName>
    <definedName name="Rp" localSheetId="55">'[60]HB '!#REF!</definedName>
    <definedName name="Rp" localSheetId="15">'[60]HB '!#REF!</definedName>
    <definedName name="Rp" localSheetId="14">'[60]HB '!#REF!</definedName>
    <definedName name="Rp" localSheetId="16">'[60]HB '!#REF!</definedName>
    <definedName name="Rp">'[60]HB '!#REF!</definedName>
    <definedName name="Rp_1" localSheetId="21">[82]HB!#REF!</definedName>
    <definedName name="Rp_1" localSheetId="51">[82]HB!#REF!</definedName>
    <definedName name="Rp_1" localSheetId="23">[82]HB!#REF!</definedName>
    <definedName name="Rp_1" localSheetId="11">[82]HB!#REF!</definedName>
    <definedName name="Rp_1" localSheetId="26">[82]HB!#REF!</definedName>
    <definedName name="Rp_1" localSheetId="28">[82]HB!#REF!</definedName>
    <definedName name="Rp_1" localSheetId="57">[82]HB!#REF!</definedName>
    <definedName name="Rp_1" localSheetId="34">[82]HB!#REF!</definedName>
    <definedName name="Rp_1" localSheetId="37">[82]HB!#REF!</definedName>
    <definedName name="Rp_1" localSheetId="56">[82]HB!#REF!</definedName>
    <definedName name="Rp_1" localSheetId="55">[82]HB!#REF!</definedName>
    <definedName name="Rp_1" localSheetId="15">[82]HB!#REF!</definedName>
    <definedName name="Rp_1" localSheetId="14">[82]HB!#REF!</definedName>
    <definedName name="Rp_1" localSheetId="16">[82]HB!#REF!</definedName>
    <definedName name="Rp_1">[82]HB!#REF!</definedName>
    <definedName name="Rsm_PERUMAHAN" localSheetId="21">#REF!</definedName>
    <definedName name="Rsm_PERUMAHAN" localSheetId="51">#REF!</definedName>
    <definedName name="Rsm_PERUMAHAN" localSheetId="23">#REF!</definedName>
    <definedName name="Rsm_PERUMAHAN" localSheetId="11">#REF!</definedName>
    <definedName name="Rsm_PERUMAHAN" localSheetId="26">#REF!</definedName>
    <definedName name="Rsm_PERUMAHAN" localSheetId="28">#REF!</definedName>
    <definedName name="Rsm_PERUMAHAN" localSheetId="57">#REF!</definedName>
    <definedName name="Rsm_PERUMAHAN" localSheetId="34">#REF!</definedName>
    <definedName name="Rsm_PERUMAHAN" localSheetId="37">#REF!</definedName>
    <definedName name="Rsm_PERUMAHAN" localSheetId="56">#REF!</definedName>
    <definedName name="Rsm_PERUMAHAN" localSheetId="55">#REF!</definedName>
    <definedName name="Rsm_PERUMAHAN" localSheetId="15">#REF!</definedName>
    <definedName name="Rsm_PERUMAHAN" localSheetId="14">#REF!</definedName>
    <definedName name="Rsm_PERUMAHAN" localSheetId="16">#REF!</definedName>
    <definedName name="Rsm_PERUMAHAN">#REF!</definedName>
    <definedName name="rtnja4theryjya" localSheetId="21">#REF!</definedName>
    <definedName name="rtnja4theryjya" localSheetId="13">#REF!</definedName>
    <definedName name="rtnja4theryjya" localSheetId="51">#REF!</definedName>
    <definedName name="rtnja4theryjya" localSheetId="9">#REF!</definedName>
    <definedName name="rtnja4theryjya" localSheetId="23">#REF!</definedName>
    <definedName name="rtnja4theryjya" localSheetId="11">#REF!</definedName>
    <definedName name="rtnja4theryjya" localSheetId="10">#REF!</definedName>
    <definedName name="rtnja4theryjya" localSheetId="1">#REF!</definedName>
    <definedName name="rtnja4theryjya" localSheetId="26">#REF!</definedName>
    <definedName name="rtnja4theryjya" localSheetId="0">#REF!</definedName>
    <definedName name="rtnja4theryjya" localSheetId="3">#REF!</definedName>
    <definedName name="rtnja4theryjya" localSheetId="28">#REF!</definedName>
    <definedName name="rtnja4theryjya" localSheetId="50">#REF!</definedName>
    <definedName name="rtnja4theryjya" localSheetId="57">#REF!</definedName>
    <definedName name="rtnja4theryjya" localSheetId="34">#REF!</definedName>
    <definedName name="rtnja4theryjya" localSheetId="37">#REF!</definedName>
    <definedName name="rtnja4theryjya" localSheetId="6">#REF!</definedName>
    <definedName name="rtnja4theryjya" localSheetId="56">#REF!</definedName>
    <definedName name="rtnja4theryjya" localSheetId="7">#REF!</definedName>
    <definedName name="rtnja4theryjya" localSheetId="55">#REF!</definedName>
    <definedName name="rtnja4theryjya" localSheetId="15">#REF!</definedName>
    <definedName name="rtnja4theryjya" localSheetId="14">#REF!</definedName>
    <definedName name="rtnja4theryjya" localSheetId="16">#REF!</definedName>
    <definedName name="rtnja4theryjya" localSheetId="42">#REF!</definedName>
    <definedName name="rtnja4theryjya">#REF!</definedName>
    <definedName name="RUGI" localSheetId="21">#REF!</definedName>
    <definedName name="RUGI" localSheetId="13">#REF!</definedName>
    <definedName name="RUGI" localSheetId="51">#REF!</definedName>
    <definedName name="RUGI" localSheetId="9">#REF!</definedName>
    <definedName name="RUGI" localSheetId="23">#REF!</definedName>
    <definedName name="RUGI" localSheetId="24">#REF!</definedName>
    <definedName name="RUGI" localSheetId="11">#REF!</definedName>
    <definedName name="RUGI" localSheetId="25">#REF!</definedName>
    <definedName name="RUGI" localSheetId="26">#REF!</definedName>
    <definedName name="RUGI" localSheetId="3">#REF!</definedName>
    <definedName name="RUGI" localSheetId="28">#REF!</definedName>
    <definedName name="RUGI" localSheetId="50">#REF!</definedName>
    <definedName name="RUGI" localSheetId="57">#REF!</definedName>
    <definedName name="RUGI" localSheetId="34">#REF!</definedName>
    <definedName name="RUGI" localSheetId="35">#REF!</definedName>
    <definedName name="RUGI" localSheetId="37">#REF!</definedName>
    <definedName name="RUGI" localSheetId="6">#REF!</definedName>
    <definedName name="RUGI" localSheetId="56">#REF!</definedName>
    <definedName name="RUGI" localSheetId="7">#REF!</definedName>
    <definedName name="RUGI" localSheetId="55">#REF!</definedName>
    <definedName name="RUGI" localSheetId="15">#REF!</definedName>
    <definedName name="RUGI" localSheetId="14">#REF!</definedName>
    <definedName name="RUGI" localSheetId="16">#REF!</definedName>
    <definedName name="RUGI" localSheetId="42">#REF!</definedName>
    <definedName name="RUGI" localSheetId="43">#REF!</definedName>
    <definedName name="RUGI">#REF!</definedName>
    <definedName name="rumah" localSheetId="51">#REF!</definedName>
    <definedName name="rumah" localSheetId="26">#REF!</definedName>
    <definedName name="rumah" localSheetId="28">#REF!</definedName>
    <definedName name="rumah" localSheetId="37">#REF!</definedName>
    <definedName name="rumah" localSheetId="55">#REF!</definedName>
    <definedName name="rumah">#REF!</definedName>
    <definedName name="rumput">'[60]HB '!$F$182</definedName>
    <definedName name="rumput_1" localSheetId="21">[82]HB!#REF!</definedName>
    <definedName name="rumput_1" localSheetId="51">[82]HB!#REF!</definedName>
    <definedName name="rumput_1" localSheetId="23">[82]HB!#REF!</definedName>
    <definedName name="rumput_1" localSheetId="11">[82]HB!#REF!</definedName>
    <definedName name="rumput_1" localSheetId="26">[82]HB!#REF!</definedName>
    <definedName name="rumput_1" localSheetId="28">[82]HB!#REF!</definedName>
    <definedName name="rumput_1" localSheetId="57">[82]HB!#REF!</definedName>
    <definedName name="rumput_1" localSheetId="34">[82]HB!#REF!</definedName>
    <definedName name="rumput_1" localSheetId="37">[82]HB!#REF!</definedName>
    <definedName name="rumput_1" localSheetId="56">[82]HB!#REF!</definedName>
    <definedName name="rumput_1" localSheetId="55">[82]HB!#REF!</definedName>
    <definedName name="rumput_1" localSheetId="15">[82]HB!#REF!</definedName>
    <definedName name="rumput_1" localSheetId="14">[82]HB!#REF!</definedName>
    <definedName name="rumput_1" localSheetId="16">[82]HB!#REF!</definedName>
    <definedName name="rumput_1">[82]HB!#REF!</definedName>
    <definedName name="rup" localSheetId="55" hidden="1">{#N/A,#N/A,FALSE,"Aging Summary";#N/A,#N/A,FALSE,"Ratio Analysis";#N/A,#N/A,FALSE,"Test 120 Day Accts";#N/A,#N/A,FALSE,"Tickmarks"}</definedName>
    <definedName name="rup" hidden="1">{#N/A,#N/A,FALSE,"Aging Summary";#N/A,#N/A,FALSE,"Ratio Analysis";#N/A,#N/A,FALSE,"Test 120 Day Accts";#N/A,#N/A,FALSE,"Tickmarks"}</definedName>
    <definedName name="RUTIN" localSheetId="21">'[42]Kuantitas &amp; Harga'!#REF!</definedName>
    <definedName name="RUTIN" localSheetId="51">'[42]Kuantitas &amp; Harga'!#REF!</definedName>
    <definedName name="RUTIN" localSheetId="9">'[42]Kuantitas &amp; Harga'!#REF!</definedName>
    <definedName name="RUTIN" localSheetId="23">'[42]Kuantitas &amp; Harga'!#REF!</definedName>
    <definedName name="RUTIN" localSheetId="11">'[42]Kuantitas &amp; Harga'!#REF!</definedName>
    <definedName name="RUTIN" localSheetId="26">'[42]Kuantitas &amp; Harga'!#REF!</definedName>
    <definedName name="RUTIN" localSheetId="3">'[42]Kuantitas &amp; Harga'!#REF!</definedName>
    <definedName name="RUTIN" localSheetId="28">'[42]Kuantitas &amp; Harga'!#REF!</definedName>
    <definedName name="RUTIN" localSheetId="57">'[42]Kuantitas &amp; Harga'!#REF!</definedName>
    <definedName name="RUTIN" localSheetId="34">'[42]Kuantitas &amp; Harga'!#REF!</definedName>
    <definedName name="RUTIN" localSheetId="37">'[42]Kuantitas &amp; Harga'!#REF!</definedName>
    <definedName name="RUTIN" localSheetId="6">'[43]Kuantitas &amp; Harga'!#REF!</definedName>
    <definedName name="RUTIN" localSheetId="56">'[43]Kuantitas &amp; Harga'!#REF!</definedName>
    <definedName name="RUTIN" localSheetId="7">'[43]Kuantitas &amp; Harga'!#REF!</definedName>
    <definedName name="RUTIN" localSheetId="55">'[42]Kuantitas &amp; Harga'!#REF!</definedName>
    <definedName name="RUTIN" localSheetId="15">'[42]Kuantitas &amp; Harga'!#REF!</definedName>
    <definedName name="RUTIN" localSheetId="14">'[42]Kuantitas &amp; Harga'!#REF!</definedName>
    <definedName name="RUTIN" localSheetId="16">'[42]Kuantitas &amp; Harga'!#REF!</definedName>
    <definedName name="RUTIN">'[42]Kuantitas &amp; Harga'!#REF!</definedName>
    <definedName name="s" localSheetId="9">'[314]Rekap-SD'!$K$49:$BD$105</definedName>
    <definedName name="s">'[314]Rekap-SD'!$K$49:$BD$105</definedName>
    <definedName name="sa" localSheetId="21">#REF!</definedName>
    <definedName name="sa" localSheetId="13">#REF!</definedName>
    <definedName name="sa" localSheetId="51">#REF!</definedName>
    <definedName name="sa" localSheetId="9">#REF!</definedName>
    <definedName name="sa" localSheetId="23">#REF!</definedName>
    <definedName name="sa" localSheetId="24">#REF!</definedName>
    <definedName name="sa" localSheetId="11">#REF!</definedName>
    <definedName name="sa" localSheetId="25">#REF!</definedName>
    <definedName name="sa" localSheetId="26">#REF!</definedName>
    <definedName name="sa" localSheetId="3">#REF!</definedName>
    <definedName name="sa" localSheetId="28">#REF!</definedName>
    <definedName name="sa" localSheetId="50">#REF!</definedName>
    <definedName name="sa" localSheetId="57">#REF!</definedName>
    <definedName name="sa" localSheetId="34">#REF!</definedName>
    <definedName name="sa" localSheetId="35">#REF!</definedName>
    <definedName name="sa" localSheetId="37">#REF!</definedName>
    <definedName name="sa" localSheetId="6">#REF!</definedName>
    <definedName name="sa" localSheetId="56">#REF!</definedName>
    <definedName name="sa" localSheetId="7">#REF!</definedName>
    <definedName name="sa" localSheetId="55">#REF!</definedName>
    <definedName name="sa" localSheetId="15">#REF!</definedName>
    <definedName name="sa" localSheetId="14">#REF!</definedName>
    <definedName name="sa" localSheetId="16">#REF!</definedName>
    <definedName name="sa" localSheetId="42">#REF!</definedName>
    <definedName name="sa" localSheetId="43">#REF!</definedName>
    <definedName name="sa">#REF!</definedName>
    <definedName name="SAH" localSheetId="21">#REF!</definedName>
    <definedName name="SAH" localSheetId="51">#REF!</definedName>
    <definedName name="SAH" localSheetId="23">#REF!</definedName>
    <definedName name="SAH" localSheetId="11">#REF!</definedName>
    <definedName name="SAH" localSheetId="26">#REF!</definedName>
    <definedName name="SAH" localSheetId="3">#REF!</definedName>
    <definedName name="SAH" localSheetId="28">#REF!</definedName>
    <definedName name="SAH" localSheetId="57">#REF!</definedName>
    <definedName name="SAH" localSheetId="34">#REF!</definedName>
    <definedName name="SAH" localSheetId="37">#REF!</definedName>
    <definedName name="SAH" localSheetId="6">#REF!</definedName>
    <definedName name="SAH" localSheetId="56">#REF!</definedName>
    <definedName name="SAH" localSheetId="7">#REF!</definedName>
    <definedName name="SAH" localSheetId="55">#REF!</definedName>
    <definedName name="SAH" localSheetId="15">#REF!</definedName>
    <definedName name="SAH" localSheetId="14">#REF!</definedName>
    <definedName name="SAH" localSheetId="16">#REF!</definedName>
    <definedName name="SAH">#REF!</definedName>
    <definedName name="SAK" localSheetId="51">'[80]WP PASIVA'!#REF!</definedName>
    <definedName name="SAK" localSheetId="26">'[80]WP PASIVA'!#REF!</definedName>
    <definedName name="SAK" localSheetId="28">'[80]WP PASIVA'!#REF!</definedName>
    <definedName name="SAK" localSheetId="37">'[80]WP PASIVA'!#REF!</definedName>
    <definedName name="SAK" localSheetId="55">'[80]WP PASIVA'!#REF!</definedName>
    <definedName name="SAK">'[80]WP PASIVA'!#REF!</definedName>
    <definedName name="saklarg" localSheetId="21">'[60]HB '!#REF!</definedName>
    <definedName name="saklarg" localSheetId="51">'[60]HB '!#REF!</definedName>
    <definedName name="saklarg" localSheetId="23">'[60]HB '!#REF!</definedName>
    <definedName name="saklarg" localSheetId="11">'[60]HB '!#REF!</definedName>
    <definedName name="saklarg" localSheetId="26">'[60]HB '!#REF!</definedName>
    <definedName name="saklarg" localSheetId="28">'[60]HB '!#REF!</definedName>
    <definedName name="saklarg" localSheetId="57">'[60]HB '!#REF!</definedName>
    <definedName name="saklarg" localSheetId="34">'[60]HB '!#REF!</definedName>
    <definedName name="saklarg" localSheetId="37">'[60]HB '!#REF!</definedName>
    <definedName name="saklarg" localSheetId="56">'[60]HB '!#REF!</definedName>
    <definedName name="saklarg" localSheetId="55">'[60]HB '!#REF!</definedName>
    <definedName name="saklarg" localSheetId="15">'[60]HB '!#REF!</definedName>
    <definedName name="saklarg" localSheetId="14">'[60]HB '!#REF!</definedName>
    <definedName name="saklarg" localSheetId="16">'[60]HB '!#REF!</definedName>
    <definedName name="saklarg">'[60]HB '!#REF!</definedName>
    <definedName name="saklarg_1" localSheetId="21">[82]HB!#REF!</definedName>
    <definedName name="saklarg_1" localSheetId="51">[82]HB!#REF!</definedName>
    <definedName name="saklarg_1" localSheetId="23">[82]HB!#REF!</definedName>
    <definedName name="saklarg_1" localSheetId="11">[82]HB!#REF!</definedName>
    <definedName name="saklarg_1" localSheetId="26">[82]HB!#REF!</definedName>
    <definedName name="saklarg_1" localSheetId="28">[82]HB!#REF!</definedName>
    <definedName name="saklarg_1" localSheetId="57">[82]HB!#REF!</definedName>
    <definedName name="saklarg_1" localSheetId="34">[82]HB!#REF!</definedName>
    <definedName name="saklarg_1" localSheetId="37">[82]HB!#REF!</definedName>
    <definedName name="saklarg_1" localSheetId="56">[82]HB!#REF!</definedName>
    <definedName name="saklarg_1" localSheetId="55">[82]HB!#REF!</definedName>
    <definedName name="saklarg_1" localSheetId="15">[82]HB!#REF!</definedName>
    <definedName name="saklarg_1" localSheetId="14">[82]HB!#REF!</definedName>
    <definedName name="saklarg_1" localSheetId="16">[82]HB!#REF!</definedName>
    <definedName name="saklarg_1">[82]HB!#REF!</definedName>
    <definedName name="SALAT" localSheetId="21">#REF!</definedName>
    <definedName name="SALAT" localSheetId="13">#REF!</definedName>
    <definedName name="SALAT" localSheetId="51">#REF!</definedName>
    <definedName name="SALAT" localSheetId="23">#REF!</definedName>
    <definedName name="SALAT" localSheetId="11">#REF!</definedName>
    <definedName name="SALAT" localSheetId="26">#REF!</definedName>
    <definedName name="SALAT" localSheetId="3">#REF!</definedName>
    <definedName name="SALAT" localSheetId="28">#REF!</definedName>
    <definedName name="SALAT" localSheetId="50">#REF!</definedName>
    <definedName name="SALAT" localSheetId="57">#REF!</definedName>
    <definedName name="SALAT" localSheetId="34">#REF!</definedName>
    <definedName name="SALAT" localSheetId="37">#REF!</definedName>
    <definedName name="SALAT" localSheetId="6">#REF!</definedName>
    <definedName name="SALAT" localSheetId="56">#REF!</definedName>
    <definedName name="SALAT" localSheetId="7">#REF!</definedName>
    <definedName name="SALAT" localSheetId="55">#REF!</definedName>
    <definedName name="SALAT" localSheetId="15">#REF!</definedName>
    <definedName name="SALAT" localSheetId="14">#REF!</definedName>
    <definedName name="SALAT" localSheetId="16">#REF!</definedName>
    <definedName name="SALAT" localSheetId="42">#REF!</definedName>
    <definedName name="SALAT">#REF!</definedName>
    <definedName name="Saldo">[83]SAA!$D$11:$E$252</definedName>
    <definedName name="Sales" localSheetId="21">#REF!</definedName>
    <definedName name="Sales" localSheetId="13">#REF!</definedName>
    <definedName name="Sales" localSheetId="51">#REF!</definedName>
    <definedName name="Sales" localSheetId="9">#REF!</definedName>
    <definedName name="Sales" localSheetId="23">#REF!</definedName>
    <definedName name="Sales" localSheetId="24">#REF!</definedName>
    <definedName name="Sales" localSheetId="11">#REF!</definedName>
    <definedName name="Sales" localSheetId="25">#REF!</definedName>
    <definedName name="Sales" localSheetId="26">#REF!</definedName>
    <definedName name="Sales" localSheetId="3">#REF!</definedName>
    <definedName name="Sales" localSheetId="28">#REF!</definedName>
    <definedName name="Sales" localSheetId="50">#REF!</definedName>
    <definedName name="Sales" localSheetId="57">#REF!</definedName>
    <definedName name="Sales" localSheetId="34">#REF!</definedName>
    <definedName name="Sales" localSheetId="37">#REF!</definedName>
    <definedName name="Sales" localSheetId="6">#REF!</definedName>
    <definedName name="Sales" localSheetId="56">#REF!</definedName>
    <definedName name="Sales" localSheetId="7">#REF!</definedName>
    <definedName name="Sales" localSheetId="55">#REF!</definedName>
    <definedName name="Sales" localSheetId="15">#REF!</definedName>
    <definedName name="Sales" localSheetId="14">#REF!</definedName>
    <definedName name="Sales" localSheetId="16">#REF!</definedName>
    <definedName name="Sales" localSheetId="42">#REF!</definedName>
    <definedName name="Sales" localSheetId="43">#REF!</definedName>
    <definedName name="Sales">#REF!</definedName>
    <definedName name="saljd" localSheetId="21">#REF!</definedName>
    <definedName name="saljd" localSheetId="13">#REF!</definedName>
    <definedName name="saljd" localSheetId="51">#REF!</definedName>
    <definedName name="saljd" localSheetId="9">#REF!</definedName>
    <definedName name="saljd" localSheetId="23">#REF!</definedName>
    <definedName name="saljd" localSheetId="24">#REF!</definedName>
    <definedName name="saljd" localSheetId="11">#REF!</definedName>
    <definedName name="saljd" localSheetId="25">#REF!</definedName>
    <definedName name="saljd" localSheetId="26">#REF!</definedName>
    <definedName name="saljd" localSheetId="3">#REF!</definedName>
    <definedName name="saljd" localSheetId="28">#REF!</definedName>
    <definedName name="saljd" localSheetId="50">#REF!</definedName>
    <definedName name="saljd" localSheetId="57">#REF!</definedName>
    <definedName name="saljd" localSheetId="34">#REF!</definedName>
    <definedName name="saljd" localSheetId="35">#REF!</definedName>
    <definedName name="saljd" localSheetId="37">#REF!</definedName>
    <definedName name="saljd" localSheetId="6">#REF!</definedName>
    <definedName name="saljd" localSheetId="56">#REF!</definedName>
    <definedName name="saljd" localSheetId="7">#REF!</definedName>
    <definedName name="saljd" localSheetId="55">#REF!</definedName>
    <definedName name="saljd" localSheetId="15">#REF!</definedName>
    <definedName name="saljd" localSheetId="14">#REF!</definedName>
    <definedName name="saljd" localSheetId="16">#REF!</definedName>
    <definedName name="saljd" localSheetId="42">#REF!</definedName>
    <definedName name="saljd" localSheetId="43">#REF!</definedName>
    <definedName name="saljd">#REF!</definedName>
    <definedName name="SAMBUNGAN_LISTRIK" localSheetId="21">#REF!</definedName>
    <definedName name="SAMBUNGAN_LISTRIK" localSheetId="51">#REF!</definedName>
    <definedName name="SAMBUNGAN_LISTRIK" localSheetId="23">#REF!</definedName>
    <definedName name="SAMBUNGAN_LISTRIK" localSheetId="11">#REF!</definedName>
    <definedName name="SAMBUNGAN_LISTRIK" localSheetId="26">#REF!</definedName>
    <definedName name="SAMBUNGAN_LISTRIK" localSheetId="28">#REF!</definedName>
    <definedName name="SAMBUNGAN_LISTRIK" localSheetId="57">#REF!</definedName>
    <definedName name="SAMBUNGAN_LISTRIK" localSheetId="34">#REF!</definedName>
    <definedName name="SAMBUNGAN_LISTRIK" localSheetId="37">#REF!</definedName>
    <definedName name="SAMBUNGAN_LISTRIK" localSheetId="56">#REF!</definedName>
    <definedName name="SAMBUNGAN_LISTRIK" localSheetId="55">#REF!</definedName>
    <definedName name="SAMBUNGAN_LISTRIK" localSheetId="15">#REF!</definedName>
    <definedName name="SAMBUNGAN_LISTRIK" localSheetId="14">#REF!</definedName>
    <definedName name="SAMBUNGAN_LISTRIK" localSheetId="16">#REF!</definedName>
    <definedName name="SAMBUNGAN_LISTRIK">#REF!</definedName>
    <definedName name="SASAR" localSheetId="51">'[41]aktdit(WP)'!#REF!</definedName>
    <definedName name="SASAR" localSheetId="26">'[41]aktdit(WP)'!#REF!</definedName>
    <definedName name="SASAR" localSheetId="28">'[41]aktdit(WP)'!#REF!</definedName>
    <definedName name="SASAR" localSheetId="37">'[41]aktdit(WP)'!#REF!</definedName>
    <definedName name="SASAR" localSheetId="55">'[41]aktdit(WP)'!#REF!</definedName>
    <definedName name="SASAR">'[41]aktdit(WP)'!#REF!</definedName>
    <definedName name="SATU" localSheetId="21">#REF!</definedName>
    <definedName name="SATU" localSheetId="51">#REF!</definedName>
    <definedName name="SATU" localSheetId="23">#REF!</definedName>
    <definedName name="SATU" localSheetId="11">#REF!</definedName>
    <definedName name="SATU" localSheetId="26">#REF!</definedName>
    <definedName name="SATU" localSheetId="3">#REF!</definedName>
    <definedName name="SATU" localSheetId="28">#REF!</definedName>
    <definedName name="SATU" localSheetId="57">#REF!</definedName>
    <definedName name="SATU" localSheetId="34">#REF!</definedName>
    <definedName name="SATU" localSheetId="37">#REF!</definedName>
    <definedName name="SATU" localSheetId="6">#REF!</definedName>
    <definedName name="SATU" localSheetId="56">#REF!</definedName>
    <definedName name="SATU" localSheetId="7">#REF!</definedName>
    <definedName name="SATU" localSheetId="55">#REF!</definedName>
    <definedName name="SATU" localSheetId="15">#REF!</definedName>
    <definedName name="SATU" localSheetId="14">#REF!</definedName>
    <definedName name="SATU" localSheetId="16">#REF!</definedName>
    <definedName name="SATU">#REF!</definedName>
    <definedName name="SATU_1" localSheetId="51">#REF!</definedName>
    <definedName name="SATU_1" localSheetId="26">#REF!</definedName>
    <definedName name="SATU_1" localSheetId="28">#REF!</definedName>
    <definedName name="SATU_1" localSheetId="37">#REF!</definedName>
    <definedName name="SATU_1" localSheetId="55">#REF!</definedName>
    <definedName name="SATU_1">#REF!</definedName>
    <definedName name="SCH" localSheetId="21">#REF!</definedName>
    <definedName name="SCH" localSheetId="13">#REF!</definedName>
    <definedName name="SCH" localSheetId="51">#REF!</definedName>
    <definedName name="SCH" localSheetId="23">#REF!</definedName>
    <definedName name="SCH" localSheetId="11">#REF!</definedName>
    <definedName name="SCH" localSheetId="26">#REF!</definedName>
    <definedName name="SCH" localSheetId="3">#REF!</definedName>
    <definedName name="SCH" localSheetId="28">#REF!</definedName>
    <definedName name="SCH" localSheetId="50">#REF!</definedName>
    <definedName name="SCH" localSheetId="57">#REF!</definedName>
    <definedName name="SCH" localSheetId="34">#REF!</definedName>
    <definedName name="SCH" localSheetId="37">#REF!</definedName>
    <definedName name="SCH" localSheetId="6">#REF!</definedName>
    <definedName name="SCH" localSheetId="56">#REF!</definedName>
    <definedName name="SCH" localSheetId="7">#REF!</definedName>
    <definedName name="SCH" localSheetId="55">#REF!</definedName>
    <definedName name="SCH" localSheetId="15">#REF!</definedName>
    <definedName name="SCH" localSheetId="14">#REF!</definedName>
    <definedName name="SCH" localSheetId="16">#REF!</definedName>
    <definedName name="SCH" localSheetId="42">#REF!</definedName>
    <definedName name="SCH">#REF!</definedName>
    <definedName name="sd" localSheetId="51">#REF!</definedName>
    <definedName name="sd" localSheetId="26">#REF!</definedName>
    <definedName name="sd" localSheetId="28">#REF!</definedName>
    <definedName name="sd" localSheetId="37">#REF!</definedName>
    <definedName name="sd" localSheetId="55">#REF!</definedName>
    <definedName name="sd">#REF!</definedName>
    <definedName name="sde" localSheetId="51">[315]tabel140!#REF!</definedName>
    <definedName name="sde" localSheetId="26">[315]tabel140!#REF!</definedName>
    <definedName name="sde" localSheetId="28">[315]tabel140!#REF!</definedName>
    <definedName name="sde" localSheetId="37">[315]tabel140!#REF!</definedName>
    <definedName name="sde" localSheetId="55">[315]tabel140!#REF!</definedName>
    <definedName name="sde">[315]tabel140!#REF!</definedName>
    <definedName name="sdm" localSheetId="51">#REF!</definedName>
    <definedName name="sdm" localSheetId="26">#REF!</definedName>
    <definedName name="sdm" localSheetId="28">#REF!</definedName>
    <definedName name="sdm" localSheetId="37">#REF!</definedName>
    <definedName name="sdm" localSheetId="55">#REF!</definedName>
    <definedName name="sdm">#REF!</definedName>
    <definedName name="sedia" localSheetId="51">#REF!</definedName>
    <definedName name="sedia" localSheetId="26">#REF!</definedName>
    <definedName name="sedia" localSheetId="28">#REF!</definedName>
    <definedName name="sedia" localSheetId="37">#REF!</definedName>
    <definedName name="sedia" localSheetId="55">#REF!</definedName>
    <definedName name="sedia">#REF!</definedName>
    <definedName name="sekgnd" localSheetId="21">#REF!</definedName>
    <definedName name="sekgnd" localSheetId="51">#REF!</definedName>
    <definedName name="sekgnd" localSheetId="23">#REF!</definedName>
    <definedName name="sekgnd" localSheetId="11">#REF!</definedName>
    <definedName name="sekgnd" localSheetId="26">#REF!</definedName>
    <definedName name="sekgnd" localSheetId="28">#REF!</definedName>
    <definedName name="sekgnd" localSheetId="57">#REF!</definedName>
    <definedName name="sekgnd" localSheetId="34">#REF!</definedName>
    <definedName name="sekgnd" localSheetId="37">#REF!</definedName>
    <definedName name="sekgnd" localSheetId="56">#REF!</definedName>
    <definedName name="sekgnd" localSheetId="55">#REF!</definedName>
    <definedName name="sekgnd" localSheetId="15">#REF!</definedName>
    <definedName name="sekgnd" localSheetId="14">#REF!</definedName>
    <definedName name="sekgnd" localSheetId="16">#REF!</definedName>
    <definedName name="sekgnd">#REF!</definedName>
    <definedName name="sektgl" localSheetId="21">#REF!</definedName>
    <definedName name="sektgl" localSheetId="51">#REF!</definedName>
    <definedName name="sektgl" localSheetId="23">#REF!</definedName>
    <definedName name="sektgl" localSheetId="11">#REF!</definedName>
    <definedName name="sektgl" localSheetId="26">#REF!</definedName>
    <definedName name="sektgl" localSheetId="28">#REF!</definedName>
    <definedName name="sektgl" localSheetId="57">#REF!</definedName>
    <definedName name="sektgl" localSheetId="34">#REF!</definedName>
    <definedName name="sektgl" localSheetId="37">#REF!</definedName>
    <definedName name="sektgl" localSheetId="56">#REF!</definedName>
    <definedName name="sektgl" localSheetId="55">#REF!</definedName>
    <definedName name="sektgl" localSheetId="15">#REF!</definedName>
    <definedName name="sektgl" localSheetId="14">#REF!</definedName>
    <definedName name="sektgl" localSheetId="16">#REF!</definedName>
    <definedName name="sektgl">#REF!</definedName>
    <definedName name="SELURUH" localSheetId="51">#REF!</definedName>
    <definedName name="SELURUH" localSheetId="26">#REF!</definedName>
    <definedName name="SELURUH" localSheetId="28">#REF!</definedName>
    <definedName name="SELURUH" localSheetId="37">#REF!</definedName>
    <definedName name="SELURUH" localSheetId="55">#REF!</definedName>
    <definedName name="SELURUH">#REF!</definedName>
    <definedName name="Semarang" localSheetId="51">[106]Depr_Ex_Output!#REF!</definedName>
    <definedName name="Semarang" localSheetId="26">[106]Depr_Ex_Output!#REF!</definedName>
    <definedName name="Semarang" localSheetId="28">[106]Depr_Ex_Output!#REF!</definedName>
    <definedName name="Semarang" localSheetId="37">[106]Depr_Ex_Output!#REF!</definedName>
    <definedName name="Semarang" localSheetId="55">[106]Depr_Ex_Output!#REF!</definedName>
    <definedName name="Semarang">[106]Depr_Ex_Output!#REF!</definedName>
    <definedName name="semen">'[60]HB '!$F$53</definedName>
    <definedName name="semen_1" localSheetId="21">[82]HB!#REF!</definedName>
    <definedName name="semen_1" localSheetId="51">[82]HB!#REF!</definedName>
    <definedName name="semen_1" localSheetId="23">[82]HB!#REF!</definedName>
    <definedName name="semen_1" localSheetId="11">[82]HB!#REF!</definedName>
    <definedName name="semen_1" localSheetId="26">[82]HB!#REF!</definedName>
    <definedName name="semen_1" localSheetId="28">[82]HB!#REF!</definedName>
    <definedName name="semen_1" localSheetId="57">[82]HB!#REF!</definedName>
    <definedName name="semen_1" localSheetId="34">[82]HB!#REF!</definedName>
    <definedName name="semen_1" localSheetId="37">[82]HB!#REF!</definedName>
    <definedName name="semen_1" localSheetId="56">[82]HB!#REF!</definedName>
    <definedName name="semen_1" localSheetId="55">[82]HB!#REF!</definedName>
    <definedName name="semen_1" localSheetId="15">[82]HB!#REF!</definedName>
    <definedName name="semen_1" localSheetId="14">[82]HB!#REF!</definedName>
    <definedName name="semen_1" localSheetId="16">[82]HB!#REF!</definedName>
    <definedName name="semen_1">[82]HB!#REF!</definedName>
    <definedName name="semenpc" localSheetId="21">#REF!</definedName>
    <definedName name="semenpc" localSheetId="51">#REF!</definedName>
    <definedName name="semenpc" localSheetId="23">#REF!</definedName>
    <definedName name="semenpc" localSheetId="11">#REF!</definedName>
    <definedName name="semenpc" localSheetId="26">#REF!</definedName>
    <definedName name="semenpc" localSheetId="28">#REF!</definedName>
    <definedName name="semenpc" localSheetId="57">#REF!</definedName>
    <definedName name="semenpc" localSheetId="34">#REF!</definedName>
    <definedName name="semenpc" localSheetId="37">#REF!</definedName>
    <definedName name="semenpc" localSheetId="56">#REF!</definedName>
    <definedName name="semenpc" localSheetId="55">#REF!</definedName>
    <definedName name="semenpc" localSheetId="15">#REF!</definedName>
    <definedName name="semenpc" localSheetId="14">#REF!</definedName>
    <definedName name="semenpc" localSheetId="16">#REF!</definedName>
    <definedName name="semenpc">#REF!</definedName>
    <definedName name="semenpth" localSheetId="21">'[60]HB '!#REF!</definedName>
    <definedName name="semenpth" localSheetId="51">'[60]HB '!#REF!</definedName>
    <definedName name="semenpth" localSheetId="23">'[60]HB '!#REF!</definedName>
    <definedName name="semenpth" localSheetId="11">'[60]HB '!#REF!</definedName>
    <definedName name="semenpth" localSheetId="26">'[60]HB '!#REF!</definedName>
    <definedName name="semenpth" localSheetId="28">'[60]HB '!#REF!</definedName>
    <definedName name="semenpth" localSheetId="57">'[60]HB '!#REF!</definedName>
    <definedName name="semenpth" localSheetId="34">'[60]HB '!#REF!</definedName>
    <definedName name="semenpth" localSheetId="37">'[60]HB '!#REF!</definedName>
    <definedName name="semenpth" localSheetId="56">'[60]HB '!#REF!</definedName>
    <definedName name="semenpth" localSheetId="55">'[60]HB '!#REF!</definedName>
    <definedName name="semenpth" localSheetId="15">'[60]HB '!#REF!</definedName>
    <definedName name="semenpth" localSheetId="14">'[60]HB '!#REF!</definedName>
    <definedName name="semenpth" localSheetId="16">'[60]HB '!#REF!</definedName>
    <definedName name="semenpth">'[60]HB '!#REF!</definedName>
    <definedName name="semenpth_1" localSheetId="21">[82]HB!#REF!</definedName>
    <definedName name="semenpth_1" localSheetId="51">[82]HB!#REF!</definedName>
    <definedName name="semenpth_1" localSheetId="23">[82]HB!#REF!</definedName>
    <definedName name="semenpth_1" localSheetId="11">[82]HB!#REF!</definedName>
    <definedName name="semenpth_1" localSheetId="26">[82]HB!#REF!</definedName>
    <definedName name="semenpth_1" localSheetId="28">[82]HB!#REF!</definedName>
    <definedName name="semenpth_1" localSheetId="57">[82]HB!#REF!</definedName>
    <definedName name="semenpth_1" localSheetId="34">[82]HB!#REF!</definedName>
    <definedName name="semenpth_1" localSheetId="37">[82]HB!#REF!</definedName>
    <definedName name="semenpth_1" localSheetId="56">[82]HB!#REF!</definedName>
    <definedName name="semenpth_1" localSheetId="55">[82]HB!#REF!</definedName>
    <definedName name="semenpth_1" localSheetId="15">[82]HB!#REF!</definedName>
    <definedName name="semenpth_1" localSheetId="14">[82]HB!#REF!</definedName>
    <definedName name="semenpth_1" localSheetId="16">[82]HB!#REF!</definedName>
    <definedName name="semenpth_1">[82]HB!#REF!</definedName>
    <definedName name="semenwarna">'[60]HB '!$F$54</definedName>
    <definedName name="semenwarna_1" localSheetId="21">[82]HB!#REF!</definedName>
    <definedName name="semenwarna_1" localSheetId="51">[82]HB!#REF!</definedName>
    <definedName name="semenwarna_1" localSheetId="23">[82]HB!#REF!</definedName>
    <definedName name="semenwarna_1" localSheetId="11">[82]HB!#REF!</definedName>
    <definedName name="semenwarna_1" localSheetId="26">[82]HB!#REF!</definedName>
    <definedName name="semenwarna_1" localSheetId="28">[82]HB!#REF!</definedName>
    <definedName name="semenwarna_1" localSheetId="57">[82]HB!#REF!</definedName>
    <definedName name="semenwarna_1" localSheetId="34">[82]HB!#REF!</definedName>
    <definedName name="semenwarna_1" localSheetId="37">[82]HB!#REF!</definedName>
    <definedName name="semenwarna_1" localSheetId="56">[82]HB!#REF!</definedName>
    <definedName name="semenwarna_1" localSheetId="55">[82]HB!#REF!</definedName>
    <definedName name="semenwarna_1" localSheetId="15">[82]HB!#REF!</definedName>
    <definedName name="semenwarna_1" localSheetId="14">[82]HB!#REF!</definedName>
    <definedName name="semenwarna_1" localSheetId="16">[82]HB!#REF!</definedName>
    <definedName name="semenwarna_1">[82]HB!#REF!</definedName>
    <definedName name="SEMTEB" localSheetId="51">[55]SEM!#REF!</definedName>
    <definedName name="SEMTEB" localSheetId="26">[55]SEM!#REF!</definedName>
    <definedName name="SEMTEB" localSheetId="28">[55]SEM!#REF!</definedName>
    <definedName name="SEMTEB" localSheetId="37">[55]SEM!#REF!</definedName>
    <definedName name="SEMTEB" localSheetId="55">[55]SEM!#REF!</definedName>
    <definedName name="SEMTEB">[55]SEM!#REF!</definedName>
    <definedName name="SEMUA" localSheetId="51">#REF!</definedName>
    <definedName name="SEMUA" localSheetId="26">#REF!</definedName>
    <definedName name="SEMUA" localSheetId="28">#REF!</definedName>
    <definedName name="SEMUA" localSheetId="37">#REF!</definedName>
    <definedName name="SEMUA" localSheetId="55">#REF!</definedName>
    <definedName name="SEMUA">#REF!</definedName>
    <definedName name="sencount" hidden="1">3</definedName>
    <definedName name="sengbjls30" localSheetId="21">#REF!</definedName>
    <definedName name="sengbjls30" localSheetId="51">#REF!</definedName>
    <definedName name="sengbjls30" localSheetId="23">#REF!</definedName>
    <definedName name="sengbjls30" localSheetId="11">#REF!</definedName>
    <definedName name="sengbjls30" localSheetId="26">#REF!</definedName>
    <definedName name="sengbjls30" localSheetId="28">#REF!</definedName>
    <definedName name="sengbjls30" localSheetId="57">#REF!</definedName>
    <definedName name="sengbjls30" localSheetId="34">#REF!</definedName>
    <definedName name="sengbjls30" localSheetId="37">#REF!</definedName>
    <definedName name="sengbjls30" localSheetId="56">#REF!</definedName>
    <definedName name="sengbjls30" localSheetId="55">#REF!</definedName>
    <definedName name="sengbjls30" localSheetId="15">#REF!</definedName>
    <definedName name="sengbjls30" localSheetId="14">#REF!</definedName>
    <definedName name="sengbjls30" localSheetId="16">#REF!</definedName>
    <definedName name="sengbjls30">#REF!</definedName>
    <definedName name="senggel" localSheetId="21">'[60]HB '!#REF!</definedName>
    <definedName name="senggel" localSheetId="51">'[60]HB '!#REF!</definedName>
    <definedName name="senggel" localSheetId="23">'[60]HB '!#REF!</definedName>
    <definedName name="senggel" localSheetId="11">'[60]HB '!#REF!</definedName>
    <definedName name="senggel" localSheetId="26">'[60]HB '!#REF!</definedName>
    <definedName name="senggel" localSheetId="28">'[60]HB '!#REF!</definedName>
    <definedName name="senggel" localSheetId="57">'[60]HB '!#REF!</definedName>
    <definedName name="senggel" localSheetId="34">'[60]HB '!#REF!</definedName>
    <definedName name="senggel" localSheetId="37">'[60]HB '!#REF!</definedName>
    <definedName name="senggel" localSheetId="56">'[60]HB '!#REF!</definedName>
    <definedName name="senggel" localSheetId="55">'[60]HB '!#REF!</definedName>
    <definedName name="senggel" localSheetId="15">'[60]HB '!#REF!</definedName>
    <definedName name="senggel" localSheetId="14">'[60]HB '!#REF!</definedName>
    <definedName name="senggel" localSheetId="16">'[60]HB '!#REF!</definedName>
    <definedName name="senggel">'[60]HB '!#REF!</definedName>
    <definedName name="senggel_1" localSheetId="21">[82]HB!#REF!</definedName>
    <definedName name="senggel_1" localSheetId="51">[82]HB!#REF!</definedName>
    <definedName name="senggel_1" localSheetId="23">[82]HB!#REF!</definedName>
    <definedName name="senggel_1" localSheetId="11">[82]HB!#REF!</definedName>
    <definedName name="senggel_1" localSheetId="26">[82]HB!#REF!</definedName>
    <definedName name="senggel_1" localSheetId="28">[82]HB!#REF!</definedName>
    <definedName name="senggel_1" localSheetId="57">[82]HB!#REF!</definedName>
    <definedName name="senggel_1" localSheetId="34">[82]HB!#REF!</definedName>
    <definedName name="senggel_1" localSheetId="37">[82]HB!#REF!</definedName>
    <definedName name="senggel_1" localSheetId="56">[82]HB!#REF!</definedName>
    <definedName name="senggel_1" localSheetId="55">[82]HB!#REF!</definedName>
    <definedName name="senggel_1" localSheetId="15">[82]HB!#REF!</definedName>
    <definedName name="senggel_1" localSheetId="14">[82]HB!#REF!</definedName>
    <definedName name="senggel_1" localSheetId="16">[82]HB!#REF!</definedName>
    <definedName name="senggel_1">[82]HB!#REF!</definedName>
    <definedName name="sengplat" localSheetId="21">#REF!</definedName>
    <definedName name="sengplat" localSheetId="51">#REF!</definedName>
    <definedName name="sengplat" localSheetId="23">#REF!</definedName>
    <definedName name="sengplat" localSheetId="11">#REF!</definedName>
    <definedName name="sengplat" localSheetId="26">#REF!</definedName>
    <definedName name="sengplat" localSheetId="28">#REF!</definedName>
    <definedName name="sengplat" localSheetId="57">#REF!</definedName>
    <definedName name="sengplat" localSheetId="34">#REF!</definedName>
    <definedName name="sengplat" localSheetId="37">#REF!</definedName>
    <definedName name="sengplat" localSheetId="56">#REF!</definedName>
    <definedName name="sengplat" localSheetId="55">#REF!</definedName>
    <definedName name="sengplat" localSheetId="15">#REF!</definedName>
    <definedName name="sengplat" localSheetId="14">#REF!</definedName>
    <definedName name="sengplat" localSheetId="16">#REF!</definedName>
    <definedName name="sengplat">#REF!</definedName>
    <definedName name="Services" localSheetId="21">#REF!</definedName>
    <definedName name="Services" localSheetId="51">#REF!</definedName>
    <definedName name="Services" localSheetId="23">#REF!</definedName>
    <definedName name="Services" localSheetId="11">#REF!</definedName>
    <definedName name="Services" localSheetId="26">#REF!</definedName>
    <definedName name="Services" localSheetId="28">#REF!</definedName>
    <definedName name="Services" localSheetId="57">#REF!</definedName>
    <definedName name="Services" localSheetId="34">#REF!</definedName>
    <definedName name="Services" localSheetId="37">#REF!</definedName>
    <definedName name="Services" localSheetId="56">#REF!</definedName>
    <definedName name="Services" localSheetId="55">#REF!</definedName>
    <definedName name="Services" localSheetId="15">#REF!</definedName>
    <definedName name="Services" localSheetId="14">#REF!</definedName>
    <definedName name="Services" localSheetId="16">#REF!</definedName>
    <definedName name="Services">#REF!</definedName>
    <definedName name="setgbr" localSheetId="21">#REF!</definedName>
    <definedName name="setgbr" localSheetId="51">#REF!</definedName>
    <definedName name="setgbr" localSheetId="23">#REF!</definedName>
    <definedName name="setgbr" localSheetId="11">#REF!</definedName>
    <definedName name="setgbr" localSheetId="26">#REF!</definedName>
    <definedName name="setgbr" localSheetId="28">#REF!</definedName>
    <definedName name="setgbr" localSheetId="57">#REF!</definedName>
    <definedName name="setgbr" localSheetId="34">#REF!</definedName>
    <definedName name="setgbr" localSheetId="37">#REF!</definedName>
    <definedName name="setgbr" localSheetId="56">#REF!</definedName>
    <definedName name="setgbr" localSheetId="55">#REF!</definedName>
    <definedName name="setgbr" localSheetId="15">#REF!</definedName>
    <definedName name="setgbr" localSheetId="14">#REF!</definedName>
    <definedName name="setgbr" localSheetId="16">#REF!</definedName>
    <definedName name="setgbr">#REF!</definedName>
    <definedName name="setor" localSheetId="51">#REF!</definedName>
    <definedName name="setor" localSheetId="26">#REF!</definedName>
    <definedName name="setor" localSheetId="28">#REF!</definedName>
    <definedName name="setor" localSheetId="37">#REF!</definedName>
    <definedName name="setor" localSheetId="55">#REF!</definedName>
    <definedName name="setor">#REF!</definedName>
    <definedName name="SEVILLA1" localSheetId="21">#REF!</definedName>
    <definedName name="SEVILLA1" localSheetId="13">#REF!</definedName>
    <definedName name="SEVILLA1" localSheetId="51">#REF!</definedName>
    <definedName name="SEVILLA1" localSheetId="9">#REF!</definedName>
    <definedName name="SEVILLA1" localSheetId="23">#REF!</definedName>
    <definedName name="SEVILLA1" localSheetId="24">#REF!</definedName>
    <definedName name="SEVILLA1" localSheetId="11">#REF!</definedName>
    <definedName name="SEVILLA1" localSheetId="25">#REF!</definedName>
    <definedName name="SEVILLA1" localSheetId="26">#REF!</definedName>
    <definedName name="SEVILLA1" localSheetId="3">#REF!</definedName>
    <definedName name="SEVILLA1" localSheetId="28">#REF!</definedName>
    <definedName name="SEVILLA1" localSheetId="50">#REF!</definedName>
    <definedName name="SEVILLA1" localSheetId="57">#REF!</definedName>
    <definedName name="SEVILLA1" localSheetId="34">#REF!</definedName>
    <definedName name="SEVILLA1" localSheetId="35">#REF!</definedName>
    <definedName name="SEVILLA1" localSheetId="37">#REF!</definedName>
    <definedName name="SEVILLA1" localSheetId="6">#REF!</definedName>
    <definedName name="SEVILLA1" localSheetId="56">#REF!</definedName>
    <definedName name="SEVILLA1" localSheetId="7">#REF!</definedName>
    <definedName name="SEVILLA1" localSheetId="55">#REF!</definedName>
    <definedName name="SEVILLA1" localSheetId="15">#REF!</definedName>
    <definedName name="SEVILLA1" localSheetId="14">#REF!</definedName>
    <definedName name="SEVILLA1" localSheetId="16">#REF!</definedName>
    <definedName name="SEVILLA1" localSheetId="42">#REF!</definedName>
    <definedName name="SEVILLA1" localSheetId="43">#REF!</definedName>
    <definedName name="SEVILLA1">#REF!</definedName>
    <definedName name="SEVILLA3" localSheetId="21">#REF!</definedName>
    <definedName name="SEVILLA3" localSheetId="13">#REF!</definedName>
    <definedName name="SEVILLA3" localSheetId="51">#REF!</definedName>
    <definedName name="SEVILLA3" localSheetId="9">#REF!</definedName>
    <definedName name="SEVILLA3" localSheetId="23">#REF!</definedName>
    <definedName name="SEVILLA3" localSheetId="24">#REF!</definedName>
    <definedName name="SEVILLA3" localSheetId="11">#REF!</definedName>
    <definedName name="SEVILLA3" localSheetId="25">#REF!</definedName>
    <definedName name="SEVILLA3" localSheetId="26">#REF!</definedName>
    <definedName name="SEVILLA3" localSheetId="3">#REF!</definedName>
    <definedName name="SEVILLA3" localSheetId="28">#REF!</definedName>
    <definedName name="SEVILLA3" localSheetId="50">#REF!</definedName>
    <definedName name="SEVILLA3" localSheetId="57">#REF!</definedName>
    <definedName name="SEVILLA3" localSheetId="34">#REF!</definedName>
    <definedName name="SEVILLA3" localSheetId="35">#REF!</definedName>
    <definedName name="SEVILLA3" localSheetId="37">#REF!</definedName>
    <definedName name="SEVILLA3" localSheetId="6">#REF!</definedName>
    <definedName name="SEVILLA3" localSheetId="56">#REF!</definedName>
    <definedName name="SEVILLA3" localSheetId="7">#REF!</definedName>
    <definedName name="SEVILLA3" localSheetId="55">#REF!</definedName>
    <definedName name="SEVILLA3" localSheetId="15">#REF!</definedName>
    <definedName name="SEVILLA3" localSheetId="14">#REF!</definedName>
    <definedName name="SEVILLA3" localSheetId="16">#REF!</definedName>
    <definedName name="SEVILLA3" localSheetId="42">#REF!</definedName>
    <definedName name="SEVILLA3" localSheetId="43">#REF!</definedName>
    <definedName name="SEVILLA3">#REF!</definedName>
    <definedName name="SEVILLA4" localSheetId="21">#REF!</definedName>
    <definedName name="SEVILLA4" localSheetId="13">#REF!</definedName>
    <definedName name="SEVILLA4" localSheetId="51">#REF!</definedName>
    <definedName name="SEVILLA4" localSheetId="9">#REF!</definedName>
    <definedName name="SEVILLA4" localSheetId="23">#REF!</definedName>
    <definedName name="SEVILLA4" localSheetId="24">#REF!</definedName>
    <definedName name="SEVILLA4" localSheetId="11">#REF!</definedName>
    <definedName name="SEVILLA4" localSheetId="25">#REF!</definedName>
    <definedName name="SEVILLA4" localSheetId="26">#REF!</definedName>
    <definedName name="SEVILLA4" localSheetId="3">#REF!</definedName>
    <definedName name="SEVILLA4" localSheetId="28">#REF!</definedName>
    <definedName name="SEVILLA4" localSheetId="50">#REF!</definedName>
    <definedName name="SEVILLA4" localSheetId="57">#REF!</definedName>
    <definedName name="SEVILLA4" localSheetId="34">#REF!</definedName>
    <definedName name="SEVILLA4" localSheetId="35">#REF!</definedName>
    <definedName name="SEVILLA4" localSheetId="37">#REF!</definedName>
    <definedName name="SEVILLA4" localSheetId="6">#REF!</definedName>
    <definedName name="SEVILLA4" localSheetId="56">#REF!</definedName>
    <definedName name="SEVILLA4" localSheetId="7">#REF!</definedName>
    <definedName name="SEVILLA4" localSheetId="55">#REF!</definedName>
    <definedName name="SEVILLA4" localSheetId="15">#REF!</definedName>
    <definedName name="SEVILLA4" localSheetId="14">#REF!</definedName>
    <definedName name="SEVILLA4" localSheetId="16">#REF!</definedName>
    <definedName name="SEVILLA4" localSheetId="42">#REF!</definedName>
    <definedName name="SEVILLA4" localSheetId="43">#REF!</definedName>
    <definedName name="SEVILLA4">#REF!</definedName>
    <definedName name="sifon">'[60]HB '!$F$161</definedName>
    <definedName name="sifon_1" localSheetId="21">[82]HB!#REF!</definedName>
    <definedName name="sifon_1" localSheetId="51">[82]HB!#REF!</definedName>
    <definedName name="sifon_1" localSheetId="23">[82]HB!#REF!</definedName>
    <definedName name="sifon_1" localSheetId="11">[82]HB!#REF!</definedName>
    <definedName name="sifon_1" localSheetId="26">[82]HB!#REF!</definedName>
    <definedName name="sifon_1" localSheetId="28">[82]HB!#REF!</definedName>
    <definedName name="sifon_1" localSheetId="57">[82]HB!#REF!</definedName>
    <definedName name="sifon_1" localSheetId="34">[82]HB!#REF!</definedName>
    <definedName name="sifon_1" localSheetId="37">[82]HB!#REF!</definedName>
    <definedName name="sifon_1" localSheetId="56">[82]HB!#REF!</definedName>
    <definedName name="sifon_1" localSheetId="55">[82]HB!#REF!</definedName>
    <definedName name="sifon_1" localSheetId="15">[82]HB!#REF!</definedName>
    <definedName name="sifon_1" localSheetId="14">[82]HB!#REF!</definedName>
    <definedName name="sifon_1" localSheetId="16">[82]HB!#REF!</definedName>
    <definedName name="sifon_1">[82]HB!#REF!</definedName>
    <definedName name="siku40">'[60]HB '!$F$69</definedName>
    <definedName name="siku40_1" localSheetId="21">[82]HB!#REF!</definedName>
    <definedName name="siku40_1" localSheetId="51">[82]HB!#REF!</definedName>
    <definedName name="siku40_1" localSheetId="23">[82]HB!#REF!</definedName>
    <definedName name="siku40_1" localSheetId="11">[82]HB!#REF!</definedName>
    <definedName name="siku40_1" localSheetId="26">[82]HB!#REF!</definedName>
    <definedName name="siku40_1" localSheetId="28">[82]HB!#REF!</definedName>
    <definedName name="siku40_1" localSheetId="57">[82]HB!#REF!</definedName>
    <definedName name="siku40_1" localSheetId="34">[82]HB!#REF!</definedName>
    <definedName name="siku40_1" localSheetId="37">[82]HB!#REF!</definedName>
    <definedName name="siku40_1" localSheetId="56">[82]HB!#REF!</definedName>
    <definedName name="siku40_1" localSheetId="55">[82]HB!#REF!</definedName>
    <definedName name="siku40_1" localSheetId="15">[82]HB!#REF!</definedName>
    <definedName name="siku40_1" localSheetId="14">[82]HB!#REF!</definedName>
    <definedName name="siku40_1" localSheetId="16">[82]HB!#REF!</definedName>
    <definedName name="siku40_1">[82]HB!#REF!</definedName>
    <definedName name="siku6b" localSheetId="21">[223]HB!#REF!</definedName>
    <definedName name="siku6b" localSheetId="51">[223]HB!#REF!</definedName>
    <definedName name="siku6b" localSheetId="23">[223]HB!#REF!</definedName>
    <definedName name="siku6b" localSheetId="11">[223]HB!#REF!</definedName>
    <definedName name="siku6b" localSheetId="26">[223]HB!#REF!</definedName>
    <definedName name="siku6b" localSheetId="28">[223]HB!#REF!</definedName>
    <definedName name="siku6b" localSheetId="57">[223]HB!#REF!</definedName>
    <definedName name="siku6b" localSheetId="34">[223]HB!#REF!</definedName>
    <definedName name="siku6b" localSheetId="37">[223]HB!#REF!</definedName>
    <definedName name="siku6b" localSheetId="56">[223]HB!#REF!</definedName>
    <definedName name="siku6b" localSheetId="55">[223]HB!#REF!</definedName>
    <definedName name="siku6b" localSheetId="15">[223]HB!#REF!</definedName>
    <definedName name="siku6b" localSheetId="14">[223]HB!#REF!</definedName>
    <definedName name="siku6b" localSheetId="16">[223]HB!#REF!</definedName>
    <definedName name="siku6b">[223]HB!#REF!</definedName>
    <definedName name="siku6k" localSheetId="21">'[60]HB '!#REF!</definedName>
    <definedName name="siku6k" localSheetId="51">'[60]HB '!#REF!</definedName>
    <definedName name="siku6k" localSheetId="23">'[60]HB '!#REF!</definedName>
    <definedName name="siku6k" localSheetId="11">'[60]HB '!#REF!</definedName>
    <definedName name="siku6k" localSheetId="26">'[60]HB '!#REF!</definedName>
    <definedName name="siku6k" localSheetId="28">'[60]HB '!#REF!</definedName>
    <definedName name="siku6k" localSheetId="57">'[60]HB '!#REF!</definedName>
    <definedName name="siku6k" localSheetId="34">'[60]HB '!#REF!</definedName>
    <definedName name="siku6k" localSheetId="37">'[60]HB '!#REF!</definedName>
    <definedName name="siku6k" localSheetId="56">'[60]HB '!#REF!</definedName>
    <definedName name="siku6k" localSheetId="55">'[60]HB '!#REF!</definedName>
    <definedName name="siku6k" localSheetId="15">'[60]HB '!#REF!</definedName>
    <definedName name="siku6k" localSheetId="14">'[60]HB '!#REF!</definedName>
    <definedName name="siku6k" localSheetId="16">'[60]HB '!#REF!</definedName>
    <definedName name="siku6k">'[60]HB '!#REF!</definedName>
    <definedName name="siku6k_1" localSheetId="21">[82]HB!#REF!</definedName>
    <definedName name="siku6k_1" localSheetId="51">[82]HB!#REF!</definedName>
    <definedName name="siku6k_1" localSheetId="23">[82]HB!#REF!</definedName>
    <definedName name="siku6k_1" localSheetId="11">[82]HB!#REF!</definedName>
    <definedName name="siku6k_1" localSheetId="26">[82]HB!#REF!</definedName>
    <definedName name="siku6k_1" localSheetId="28">[82]HB!#REF!</definedName>
    <definedName name="siku6k_1" localSheetId="57">[82]HB!#REF!</definedName>
    <definedName name="siku6k_1" localSheetId="34">[82]HB!#REF!</definedName>
    <definedName name="siku6k_1" localSheetId="37">[82]HB!#REF!</definedName>
    <definedName name="siku6k_1" localSheetId="56">[82]HB!#REF!</definedName>
    <definedName name="siku6k_1" localSheetId="55">[82]HB!#REF!</definedName>
    <definedName name="siku6k_1" localSheetId="15">[82]HB!#REF!</definedName>
    <definedName name="siku6k_1" localSheetId="14">[82]HB!#REF!</definedName>
    <definedName name="siku6k_1" localSheetId="16">[82]HB!#REF!</definedName>
    <definedName name="siku6k_1">[82]HB!#REF!</definedName>
    <definedName name="SIM_YLL" localSheetId="51">#REF!</definedName>
    <definedName name="SIM_YLL" localSheetId="26">#REF!</definedName>
    <definedName name="SIM_YLL" localSheetId="28">#REF!</definedName>
    <definedName name="SIM_YLL" localSheetId="37">#REF!</definedName>
    <definedName name="SIM_YLL" localSheetId="55">#REF!</definedName>
    <definedName name="SIM_YLL">#REF!</definedName>
    <definedName name="singlelx" localSheetId="51">#REF!</definedName>
    <definedName name="singlelx" localSheetId="26">#REF!</definedName>
    <definedName name="singlelx" localSheetId="28">#REF!</definedName>
    <definedName name="singlelx" localSheetId="37">#REF!</definedName>
    <definedName name="singlelx" localSheetId="55">#REF!</definedName>
    <definedName name="singlelx">#REF!</definedName>
    <definedName name="singlelx2" localSheetId="51">#REF!</definedName>
    <definedName name="singlelx2" localSheetId="26">#REF!</definedName>
    <definedName name="singlelx2" localSheetId="28">#REF!</definedName>
    <definedName name="singlelx2" localSheetId="37">#REF!</definedName>
    <definedName name="singlelx2" localSheetId="55">#REF!</definedName>
    <definedName name="singlelx2">#REF!</definedName>
    <definedName name="siphon" localSheetId="21">#REF!</definedName>
    <definedName name="siphon" localSheetId="51">#REF!</definedName>
    <definedName name="siphon" localSheetId="23">#REF!</definedName>
    <definedName name="siphon" localSheetId="11">#REF!</definedName>
    <definedName name="siphon" localSheetId="26">#REF!</definedName>
    <definedName name="siphon" localSheetId="28">#REF!</definedName>
    <definedName name="siphon" localSheetId="57">#REF!</definedName>
    <definedName name="siphon" localSheetId="34">#REF!</definedName>
    <definedName name="siphon" localSheetId="37">#REF!</definedName>
    <definedName name="siphon" localSheetId="56">#REF!</definedName>
    <definedName name="siphon" localSheetId="55">#REF!</definedName>
    <definedName name="siphon" localSheetId="15">#REF!</definedName>
    <definedName name="siphon" localSheetId="14">#REF!</definedName>
    <definedName name="siphon" localSheetId="16">#REF!</definedName>
    <definedName name="siphon">#REF!</definedName>
    <definedName name="sirlak" localSheetId="21">#REF!</definedName>
    <definedName name="sirlak" localSheetId="51">#REF!</definedName>
    <definedName name="sirlak" localSheetId="23">#REF!</definedName>
    <definedName name="sirlak" localSheetId="11">#REF!</definedName>
    <definedName name="sirlak" localSheetId="26">#REF!</definedName>
    <definedName name="sirlak" localSheetId="28">#REF!</definedName>
    <definedName name="sirlak" localSheetId="57">#REF!</definedName>
    <definedName name="sirlak" localSheetId="34">#REF!</definedName>
    <definedName name="sirlak" localSheetId="37">#REF!</definedName>
    <definedName name="sirlak" localSheetId="56">#REF!</definedName>
    <definedName name="sirlak" localSheetId="55">#REF!</definedName>
    <definedName name="sirlak" localSheetId="15">#REF!</definedName>
    <definedName name="sirlak" localSheetId="14">#REF!</definedName>
    <definedName name="sirlak" localSheetId="16">#REF!</definedName>
    <definedName name="sirlak">#REF!</definedName>
    <definedName name="sirtu" localSheetId="21">#REF!</definedName>
    <definedName name="sirtu" localSheetId="51">#REF!</definedName>
    <definedName name="sirtu" localSheetId="23">#REF!</definedName>
    <definedName name="sirtu" localSheetId="11">#REF!</definedName>
    <definedName name="sirtu" localSheetId="26">#REF!</definedName>
    <definedName name="sirtu" localSheetId="28">#REF!</definedName>
    <definedName name="sirtu" localSheetId="57">#REF!</definedName>
    <definedName name="sirtu" localSheetId="34">#REF!</definedName>
    <definedName name="sirtu" localSheetId="37">#REF!</definedName>
    <definedName name="sirtu" localSheetId="56">#REF!</definedName>
    <definedName name="sirtu" localSheetId="55">#REF!</definedName>
    <definedName name="sirtu" localSheetId="15">#REF!</definedName>
    <definedName name="sirtu" localSheetId="14">#REF!</definedName>
    <definedName name="sirtu" localSheetId="16">#REF!</definedName>
    <definedName name="sirtu">#REF!</definedName>
    <definedName name="SISA_PINJ" localSheetId="51">#REF!</definedName>
    <definedName name="SISA_PINJ" localSheetId="26">#REF!</definedName>
    <definedName name="SISA_PINJ" localSheetId="28">#REF!</definedName>
    <definedName name="SISA_PINJ" localSheetId="37">#REF!</definedName>
    <definedName name="SISA_PINJ" localSheetId="55">#REF!</definedName>
    <definedName name="SISA_PINJ">#REF!</definedName>
    <definedName name="sisa_rumah" localSheetId="51">#REF!</definedName>
    <definedName name="sisa_rumah" localSheetId="26">#REF!</definedName>
    <definedName name="sisa_rumah" localSheetId="28">#REF!</definedName>
    <definedName name="sisa_rumah" localSheetId="37">#REF!</definedName>
    <definedName name="sisa_rumah" localSheetId="55">#REF!</definedName>
    <definedName name="sisa_rumah">#REF!</definedName>
    <definedName name="SISA_sim" localSheetId="51">#REF!</definedName>
    <definedName name="SISA_sim" localSheetId="26">#REF!</definedName>
    <definedName name="SISA_sim" localSheetId="28">#REF!</definedName>
    <definedName name="SISA_sim" localSheetId="37">#REF!</definedName>
    <definedName name="SISA_sim" localSheetId="55">#REF!</definedName>
    <definedName name="SISA_sim">#REF!</definedName>
    <definedName name="SKETSA_LOKASI_PEKERJAAN" localSheetId="9">[139]skets!$A$2:$J$34</definedName>
    <definedName name="SKETSA_LOKASI_PEKERJAAN">[139]skets!$A$2:$J$34</definedName>
    <definedName name="sklrgnd" localSheetId="21">#REF!</definedName>
    <definedName name="sklrgnd" localSheetId="51">#REF!</definedName>
    <definedName name="sklrgnd" localSheetId="23">#REF!</definedName>
    <definedName name="sklrgnd" localSheetId="11">#REF!</definedName>
    <definedName name="sklrgnd" localSheetId="26">#REF!</definedName>
    <definedName name="sklrgnd" localSheetId="28">#REF!</definedName>
    <definedName name="sklrgnd" localSheetId="57">#REF!</definedName>
    <definedName name="sklrgnd" localSheetId="34">#REF!</definedName>
    <definedName name="sklrgnd" localSheetId="37">#REF!</definedName>
    <definedName name="sklrgnd" localSheetId="56">#REF!</definedName>
    <definedName name="sklrgnd" localSheetId="55">#REF!</definedName>
    <definedName name="sklrgnd" localSheetId="15">#REF!</definedName>
    <definedName name="sklrgnd" localSheetId="14">#REF!</definedName>
    <definedName name="sklrgnd" localSheetId="16">#REF!</definedName>
    <definedName name="sklrgnd">#REF!</definedName>
    <definedName name="sklrtgl" localSheetId="21">#REF!</definedName>
    <definedName name="sklrtgl" localSheetId="51">#REF!</definedName>
    <definedName name="sklrtgl" localSheetId="23">#REF!</definedName>
    <definedName name="sklrtgl" localSheetId="11">#REF!</definedName>
    <definedName name="sklrtgl" localSheetId="26">#REF!</definedName>
    <definedName name="sklrtgl" localSheetId="28">#REF!</definedName>
    <definedName name="sklrtgl" localSheetId="57">#REF!</definedName>
    <definedName name="sklrtgl" localSheetId="34">#REF!</definedName>
    <definedName name="sklrtgl" localSheetId="37">#REF!</definedName>
    <definedName name="sklrtgl" localSheetId="56">#REF!</definedName>
    <definedName name="sklrtgl" localSheetId="55">#REF!</definedName>
    <definedName name="sklrtgl" localSheetId="15">#REF!</definedName>
    <definedName name="sklrtgl" localSheetId="14">#REF!</definedName>
    <definedName name="sklrtgl" localSheetId="16">#REF!</definedName>
    <definedName name="sklrtgl">#REF!</definedName>
    <definedName name="slang">'[60]HB '!$F$163</definedName>
    <definedName name="slang_1" localSheetId="21">[82]HB!#REF!</definedName>
    <definedName name="slang_1" localSheetId="51">[82]HB!#REF!</definedName>
    <definedName name="slang_1" localSheetId="23">[82]HB!#REF!</definedName>
    <definedName name="slang_1" localSheetId="11">[82]HB!#REF!</definedName>
    <definedName name="slang_1" localSheetId="26">[82]HB!#REF!</definedName>
    <definedName name="slang_1" localSheetId="28">[82]HB!#REF!</definedName>
    <definedName name="slang_1" localSheetId="57">[82]HB!#REF!</definedName>
    <definedName name="slang_1" localSheetId="34">[82]HB!#REF!</definedName>
    <definedName name="slang_1" localSheetId="37">[82]HB!#REF!</definedName>
    <definedName name="slang_1" localSheetId="56">[82]HB!#REF!</definedName>
    <definedName name="slang_1" localSheetId="55">[82]HB!#REF!</definedName>
    <definedName name="slang_1" localSheetId="15">[82]HB!#REF!</definedName>
    <definedName name="slang_1" localSheetId="14">[82]HB!#REF!</definedName>
    <definedName name="slang_1" localSheetId="16">[82]HB!#REF!</definedName>
    <definedName name="slang_1">[82]HB!#REF!</definedName>
    <definedName name="slank" localSheetId="21">#REF!</definedName>
    <definedName name="slank" localSheetId="51">#REF!</definedName>
    <definedName name="slank" localSheetId="23">#REF!</definedName>
    <definedName name="slank" localSheetId="11">#REF!</definedName>
    <definedName name="slank" localSheetId="26">#REF!</definedName>
    <definedName name="slank" localSheetId="28">#REF!</definedName>
    <definedName name="slank" localSheetId="57">#REF!</definedName>
    <definedName name="slank" localSheetId="34">#REF!</definedName>
    <definedName name="slank" localSheetId="37">#REF!</definedName>
    <definedName name="slank" localSheetId="56">#REF!</definedName>
    <definedName name="slank" localSheetId="55">#REF!</definedName>
    <definedName name="slank" localSheetId="15">#REF!</definedName>
    <definedName name="slank" localSheetId="14">#REF!</definedName>
    <definedName name="slank" localSheetId="16">#REF!</definedName>
    <definedName name="slank">#REF!</definedName>
    <definedName name="SLIP" localSheetId="51">#REF!</definedName>
    <definedName name="SLIP" localSheetId="26">#REF!</definedName>
    <definedName name="SLIP" localSheetId="28">#REF!</definedName>
    <definedName name="SLIP" localSheetId="37">#REF!</definedName>
    <definedName name="SLIP" localSheetId="55">#REF!</definedName>
    <definedName name="SLIP">#REF!</definedName>
    <definedName name="SMAT" localSheetId="21">#REF!</definedName>
    <definedName name="SMAT" localSheetId="51">#REF!</definedName>
    <definedName name="SMAT" localSheetId="9">#REF!</definedName>
    <definedName name="SMAT" localSheetId="23">#REF!</definedName>
    <definedName name="SMAT" localSheetId="11">#REF!</definedName>
    <definedName name="SMAT" localSheetId="26">#REF!</definedName>
    <definedName name="SMAT" localSheetId="3">#REF!</definedName>
    <definedName name="SMAT" localSheetId="28">#REF!</definedName>
    <definedName name="SMAT" localSheetId="57">#REF!</definedName>
    <definedName name="SMAT" localSheetId="34">#REF!</definedName>
    <definedName name="SMAT" localSheetId="37">#REF!</definedName>
    <definedName name="SMAT" localSheetId="6">#REF!</definedName>
    <definedName name="SMAT" localSheetId="56">#REF!</definedName>
    <definedName name="SMAT" localSheetId="7">#REF!</definedName>
    <definedName name="SMAT" localSheetId="55">#REF!</definedName>
    <definedName name="SMAT" localSheetId="15">#REF!</definedName>
    <definedName name="SMAT" localSheetId="14">#REF!</definedName>
    <definedName name="SMAT" localSheetId="16">#REF!</definedName>
    <definedName name="SMAT">#REF!</definedName>
    <definedName name="so">'[283]data (2)'!$T$2:$V$1025</definedName>
    <definedName name="SOLEH" localSheetId="51">#REF!</definedName>
    <definedName name="SOLEH" localSheetId="26">#REF!</definedName>
    <definedName name="SOLEH" localSheetId="28">#REF!</definedName>
    <definedName name="SOLEH" localSheetId="37">#REF!</definedName>
    <definedName name="SOLEH" localSheetId="55">#REF!</definedName>
    <definedName name="SOLEH">#REF!</definedName>
    <definedName name="sp" localSheetId="51">#REF!</definedName>
    <definedName name="sp" localSheetId="26">#REF!</definedName>
    <definedName name="sp" localSheetId="28">#REF!</definedName>
    <definedName name="sp" localSheetId="37">#REF!</definedName>
    <definedName name="sp" localSheetId="55">#REF!</definedName>
    <definedName name="sp">#REF!</definedName>
    <definedName name="SPEC" localSheetId="51">#REF!</definedName>
    <definedName name="SPEC" localSheetId="26">#REF!</definedName>
    <definedName name="SPEC" localSheetId="28">#REF!</definedName>
    <definedName name="SPEC" localSheetId="37">#REF!</definedName>
    <definedName name="SPEC" localSheetId="55">#REF!</definedName>
    <definedName name="SPEC">#REF!</definedName>
    <definedName name="spirtus" localSheetId="21">#REF!</definedName>
    <definedName name="spirtus" localSheetId="51">#REF!</definedName>
    <definedName name="spirtus" localSheetId="23">#REF!</definedName>
    <definedName name="spirtus" localSheetId="11">#REF!</definedName>
    <definedName name="spirtus" localSheetId="26">#REF!</definedName>
    <definedName name="spirtus" localSheetId="28">#REF!</definedName>
    <definedName name="spirtus" localSheetId="57">#REF!</definedName>
    <definedName name="spirtus" localSheetId="34">#REF!</definedName>
    <definedName name="spirtus" localSheetId="37">#REF!</definedName>
    <definedName name="spirtus" localSheetId="56">#REF!</definedName>
    <definedName name="spirtus" localSheetId="55">#REF!</definedName>
    <definedName name="spirtus" localSheetId="15">#REF!</definedName>
    <definedName name="spirtus" localSheetId="14">#REF!</definedName>
    <definedName name="spirtus" localSheetId="16">#REF!</definedName>
    <definedName name="spirtus">#REF!</definedName>
    <definedName name="sppb" localSheetId="51">#REF!</definedName>
    <definedName name="sppb" localSheetId="26">#REF!</definedName>
    <definedName name="sppb" localSheetId="28">#REF!</definedName>
    <definedName name="sppb" localSheetId="37">#REF!</definedName>
    <definedName name="sppb" localSheetId="55">#REF!</definedName>
    <definedName name="sppb">#REF!</definedName>
    <definedName name="SPRAYER" localSheetId="21">#REF!</definedName>
    <definedName name="SPRAYER" localSheetId="51">#REF!</definedName>
    <definedName name="SPRAYER" localSheetId="9">#REF!</definedName>
    <definedName name="SPRAYER" localSheetId="23">#REF!</definedName>
    <definedName name="SPRAYER" localSheetId="11">#REF!</definedName>
    <definedName name="SPRAYER" localSheetId="26">#REF!</definedName>
    <definedName name="SPRAYER" localSheetId="3">#REF!</definedName>
    <definedName name="SPRAYER" localSheetId="28">#REF!</definedName>
    <definedName name="SPRAYER" localSheetId="57">#REF!</definedName>
    <definedName name="SPRAYER" localSheetId="34">#REF!</definedName>
    <definedName name="SPRAYER" localSheetId="37">#REF!</definedName>
    <definedName name="SPRAYER" localSheetId="6">#REF!</definedName>
    <definedName name="SPRAYER" localSheetId="56">#REF!</definedName>
    <definedName name="SPRAYER" localSheetId="7">#REF!</definedName>
    <definedName name="SPRAYER" localSheetId="55">#REF!</definedName>
    <definedName name="SPRAYER" localSheetId="15">#REF!</definedName>
    <definedName name="SPRAYER" localSheetId="14">#REF!</definedName>
    <definedName name="SPRAYER" localSheetId="16">#REF!</definedName>
    <definedName name="SPRAYER">#REF!</definedName>
    <definedName name="SPRO" localSheetId="21">#REF!</definedName>
    <definedName name="SPRO" localSheetId="51">#REF!</definedName>
    <definedName name="SPRO" localSheetId="9">#REF!</definedName>
    <definedName name="SPRO" localSheetId="23">#REF!</definedName>
    <definedName name="SPRO" localSheetId="11">#REF!</definedName>
    <definedName name="SPRO" localSheetId="26">#REF!</definedName>
    <definedName name="SPRO" localSheetId="3">#REF!</definedName>
    <definedName name="SPRO" localSheetId="28">#REF!</definedName>
    <definedName name="SPRO" localSheetId="57">#REF!</definedName>
    <definedName name="SPRO" localSheetId="34">#REF!</definedName>
    <definedName name="SPRO" localSheetId="37">#REF!</definedName>
    <definedName name="SPRO" localSheetId="6">#REF!</definedName>
    <definedName name="SPRO" localSheetId="56">#REF!</definedName>
    <definedName name="SPRO" localSheetId="7">#REF!</definedName>
    <definedName name="SPRO" localSheetId="55">#REF!</definedName>
    <definedName name="SPRO" localSheetId="15">#REF!</definedName>
    <definedName name="SPRO" localSheetId="14">#REF!</definedName>
    <definedName name="SPRO" localSheetId="16">#REF!</definedName>
    <definedName name="SPRO">#REF!</definedName>
    <definedName name="SRG" localSheetId="21">[316]ACCOUNT!$B$8:$D$296</definedName>
    <definedName name="SRG" localSheetId="9">[317]ACCOUNT!$B$8:$D$296</definedName>
    <definedName name="SRG" localSheetId="23">[316]ACCOUNT!$B$8:$D$296</definedName>
    <definedName name="SRG" localSheetId="10">[318]ACCOUNT!$B$8:$D$296</definedName>
    <definedName name="SRG" localSheetId="1">[318]ACCOUNT!$B$8:$D$296</definedName>
    <definedName name="SRG" localSheetId="26">[316]ACCOUNT!$B$8:$D$296</definedName>
    <definedName name="SRG" localSheetId="0">[319]ACCOUNT!$B$8:$D$296</definedName>
    <definedName name="SRG" localSheetId="3">[320]ACCOUNT!$B$8:$D$296</definedName>
    <definedName name="SRG" localSheetId="28">[316]ACCOUNT!$B$8:$D$296</definedName>
    <definedName name="SRG" localSheetId="34">[316]ACCOUNT!$B$8:$D$296</definedName>
    <definedName name="SRG" localSheetId="37">[316]ACCOUNT!$B$8:$D$296</definedName>
    <definedName name="SRG" localSheetId="6">[321]ACCOUNT!$B$8:$D$296</definedName>
    <definedName name="SRG" localSheetId="56">[320]ACCOUNT!$B$8:$D$296</definedName>
    <definedName name="SRG" localSheetId="7">[320]ACCOUNT!$B$8:$D$296</definedName>
    <definedName name="SRG" localSheetId="55">[322]ACCOUNT!$B$8:$D$296</definedName>
    <definedName name="SRG">[322]ACCOUNT!$B$8:$D$296</definedName>
    <definedName name="SRH" localSheetId="51">#REF!</definedName>
    <definedName name="SRH" localSheetId="26">#REF!</definedName>
    <definedName name="SRH" localSheetId="28">#REF!</definedName>
    <definedName name="SRH" localSheetId="37">#REF!</definedName>
    <definedName name="SRH" localSheetId="55">#REF!</definedName>
    <definedName name="SRH">#REF!</definedName>
    <definedName name="SSSS" localSheetId="21">#REF!</definedName>
    <definedName name="SSSS" localSheetId="13">#REF!</definedName>
    <definedName name="SSSS" localSheetId="51">#REF!</definedName>
    <definedName name="SSSS" localSheetId="9">#REF!</definedName>
    <definedName name="SSSS" localSheetId="23">#REF!</definedName>
    <definedName name="SSSS" localSheetId="11">#REF!</definedName>
    <definedName name="SSSS" localSheetId="10">#REF!</definedName>
    <definedName name="SSSS" localSheetId="1">#REF!</definedName>
    <definedName name="SSSS" localSheetId="26">#REF!</definedName>
    <definedName name="SSSS" localSheetId="0">#REF!</definedName>
    <definedName name="SSSS" localSheetId="3">#REF!</definedName>
    <definedName name="SSSS" localSheetId="28">#REF!</definedName>
    <definedName name="SSSS" localSheetId="50">#REF!</definedName>
    <definedName name="SSSS" localSheetId="57">#REF!</definedName>
    <definedName name="SSSS" localSheetId="34">#REF!</definedName>
    <definedName name="SSSS" localSheetId="37">#REF!</definedName>
    <definedName name="SSSS" localSheetId="5">#REF!</definedName>
    <definedName name="SSSS" localSheetId="6">#REF!</definedName>
    <definedName name="SSSS" localSheetId="56">#REF!</definedName>
    <definedName name="SSSS" localSheetId="7">#REF!</definedName>
    <definedName name="SSSS" localSheetId="8">#REF!</definedName>
    <definedName name="SSSS" localSheetId="55">#REF!</definedName>
    <definedName name="SSSS" localSheetId="4">#REF!</definedName>
    <definedName name="SSSS" localSheetId="15">#REF!</definedName>
    <definedName name="SSSS" localSheetId="14">#REF!</definedName>
    <definedName name="SSSS" localSheetId="16">#REF!</definedName>
    <definedName name="SSSS" localSheetId="12">#REF!</definedName>
    <definedName name="SSSS" localSheetId="42">#REF!</definedName>
    <definedName name="SSSS">#REF!</definedName>
    <definedName name="STANDARD_ROW" localSheetId="51">[323]AR!#REF!</definedName>
    <definedName name="STANDARD_ROW" localSheetId="26">[323]AR!#REF!</definedName>
    <definedName name="STANDARD_ROW" localSheetId="28">[323]AR!#REF!</definedName>
    <definedName name="STANDARD_ROW" localSheetId="37">[323]AR!#REF!</definedName>
    <definedName name="STANDARD_ROW" localSheetId="55">[323]AR!#REF!</definedName>
    <definedName name="STANDARD_ROW">[323]AR!#REF!</definedName>
    <definedName name="sten1" localSheetId="21">#REF!</definedName>
    <definedName name="sten1" localSheetId="51">#REF!</definedName>
    <definedName name="sten1" localSheetId="23">#REF!</definedName>
    <definedName name="sten1" localSheetId="11">#REF!</definedName>
    <definedName name="sten1" localSheetId="26">#REF!</definedName>
    <definedName name="sten1" localSheetId="28">#REF!</definedName>
    <definedName name="sten1" localSheetId="57">#REF!</definedName>
    <definedName name="sten1" localSheetId="34">#REF!</definedName>
    <definedName name="sten1" localSheetId="37">#REF!</definedName>
    <definedName name="sten1" localSheetId="56">#REF!</definedName>
    <definedName name="sten1" localSheetId="55">#REF!</definedName>
    <definedName name="sten1" localSheetId="15">#REF!</definedName>
    <definedName name="sten1" localSheetId="14">#REF!</definedName>
    <definedName name="sten1" localSheetId="16">#REF!</definedName>
    <definedName name="sten1">#REF!</definedName>
    <definedName name="sten12">'[60]HB '!$F$45</definedName>
    <definedName name="sten12_1" localSheetId="21">[82]HB!#REF!</definedName>
    <definedName name="sten12_1" localSheetId="51">[82]HB!#REF!</definedName>
    <definedName name="sten12_1" localSheetId="23">[82]HB!#REF!</definedName>
    <definedName name="sten12_1" localSheetId="11">[82]HB!#REF!</definedName>
    <definedName name="sten12_1" localSheetId="26">[82]HB!#REF!</definedName>
    <definedName name="sten12_1" localSheetId="28">[82]HB!#REF!</definedName>
    <definedName name="sten12_1" localSheetId="57">[82]HB!#REF!</definedName>
    <definedName name="sten12_1" localSheetId="34">[82]HB!#REF!</definedName>
    <definedName name="sten12_1" localSheetId="37">[82]HB!#REF!</definedName>
    <definedName name="sten12_1" localSheetId="56">[82]HB!#REF!</definedName>
    <definedName name="sten12_1" localSheetId="55">[82]HB!#REF!</definedName>
    <definedName name="sten12_1" localSheetId="15">[82]HB!#REF!</definedName>
    <definedName name="sten12_1" localSheetId="14">[82]HB!#REF!</definedName>
    <definedName name="sten12_1" localSheetId="16">[82]HB!#REF!</definedName>
    <definedName name="sten12_1">[82]HB!#REF!</definedName>
    <definedName name="sten12t" localSheetId="21">'[60]HB '!#REF!</definedName>
    <definedName name="sten12t" localSheetId="51">'[60]HB '!#REF!</definedName>
    <definedName name="sten12t" localSheetId="23">'[60]HB '!#REF!</definedName>
    <definedName name="sten12t" localSheetId="11">'[60]HB '!#REF!</definedName>
    <definedName name="sten12t" localSheetId="26">'[60]HB '!#REF!</definedName>
    <definedName name="sten12t" localSheetId="28">'[60]HB '!#REF!</definedName>
    <definedName name="sten12t" localSheetId="57">'[60]HB '!#REF!</definedName>
    <definedName name="sten12t" localSheetId="34">'[60]HB '!#REF!</definedName>
    <definedName name="sten12t" localSheetId="37">'[60]HB '!#REF!</definedName>
    <definedName name="sten12t" localSheetId="56">'[60]HB '!#REF!</definedName>
    <definedName name="sten12t" localSheetId="55">'[60]HB '!#REF!</definedName>
    <definedName name="sten12t" localSheetId="15">'[60]HB '!#REF!</definedName>
    <definedName name="sten12t" localSheetId="14">'[60]HB '!#REF!</definedName>
    <definedName name="sten12t" localSheetId="16">'[60]HB '!#REF!</definedName>
    <definedName name="sten12t">'[60]HB '!#REF!</definedName>
    <definedName name="sten12t_1" localSheetId="21">[82]HB!#REF!</definedName>
    <definedName name="sten12t_1" localSheetId="51">[82]HB!#REF!</definedName>
    <definedName name="sten12t_1" localSheetId="23">[82]HB!#REF!</definedName>
    <definedName name="sten12t_1" localSheetId="11">[82]HB!#REF!</definedName>
    <definedName name="sten12t_1" localSheetId="26">[82]HB!#REF!</definedName>
    <definedName name="sten12t_1" localSheetId="28">[82]HB!#REF!</definedName>
    <definedName name="sten12t_1" localSheetId="57">[82]HB!#REF!</definedName>
    <definedName name="sten12t_1" localSheetId="34">[82]HB!#REF!</definedName>
    <definedName name="sten12t_1" localSheetId="37">[82]HB!#REF!</definedName>
    <definedName name="sten12t_1" localSheetId="56">[82]HB!#REF!</definedName>
    <definedName name="sten12t_1" localSheetId="55">[82]HB!#REF!</definedName>
    <definedName name="sten12t_1" localSheetId="15">[82]HB!#REF!</definedName>
    <definedName name="sten12t_1" localSheetId="14">[82]HB!#REF!</definedName>
    <definedName name="sten12t_1" localSheetId="16">[82]HB!#REF!</definedName>
    <definedName name="sten12t_1">[82]HB!#REF!</definedName>
    <definedName name="sten23" localSheetId="21">#REF!</definedName>
    <definedName name="sten23" localSheetId="51">#REF!</definedName>
    <definedName name="sten23" localSheetId="23">#REF!</definedName>
    <definedName name="sten23" localSheetId="11">#REF!</definedName>
    <definedName name="sten23" localSheetId="26">#REF!</definedName>
    <definedName name="sten23" localSheetId="28">#REF!</definedName>
    <definedName name="sten23" localSheetId="57">#REF!</definedName>
    <definedName name="sten23" localSheetId="34">#REF!</definedName>
    <definedName name="sten23" localSheetId="37">#REF!</definedName>
    <definedName name="sten23" localSheetId="56">#REF!</definedName>
    <definedName name="sten23" localSheetId="55">#REF!</definedName>
    <definedName name="sten23" localSheetId="15">#REF!</definedName>
    <definedName name="sten23" localSheetId="14">#REF!</definedName>
    <definedName name="sten23" localSheetId="16">#REF!</definedName>
    <definedName name="sten23">#REF!</definedName>
    <definedName name="sten35" localSheetId="21">#REF!</definedName>
    <definedName name="sten35" localSheetId="51">#REF!</definedName>
    <definedName name="sten35" localSheetId="23">#REF!</definedName>
    <definedName name="sten35" localSheetId="11">#REF!</definedName>
    <definedName name="sten35" localSheetId="26">#REF!</definedName>
    <definedName name="sten35" localSheetId="28">#REF!</definedName>
    <definedName name="sten35" localSheetId="57">#REF!</definedName>
    <definedName name="sten35" localSheetId="34">#REF!</definedName>
    <definedName name="sten35" localSheetId="37">#REF!</definedName>
    <definedName name="sten35" localSheetId="56">#REF!</definedName>
    <definedName name="sten35" localSheetId="55">#REF!</definedName>
    <definedName name="sten35" localSheetId="15">#REF!</definedName>
    <definedName name="sten35" localSheetId="14">#REF!</definedName>
    <definedName name="sten35" localSheetId="16">#REF!</definedName>
    <definedName name="sten35">#REF!</definedName>
    <definedName name="sten57" localSheetId="21">#REF!</definedName>
    <definedName name="sten57" localSheetId="51">#REF!</definedName>
    <definedName name="sten57" localSheetId="23">#REF!</definedName>
    <definedName name="sten57" localSheetId="11">#REF!</definedName>
    <definedName name="sten57" localSheetId="26">#REF!</definedName>
    <definedName name="sten57" localSheetId="28">#REF!</definedName>
    <definedName name="sten57" localSheetId="57">#REF!</definedName>
    <definedName name="sten57" localSheetId="34">#REF!</definedName>
    <definedName name="sten57" localSheetId="37">#REF!</definedName>
    <definedName name="sten57" localSheetId="56">#REF!</definedName>
    <definedName name="sten57" localSheetId="55">#REF!</definedName>
    <definedName name="sten57" localSheetId="15">#REF!</definedName>
    <definedName name="sten57" localSheetId="14">#REF!</definedName>
    <definedName name="sten57" localSheetId="16">#REF!</definedName>
    <definedName name="sten57">#REF!</definedName>
    <definedName name="STK" localSheetId="51">#REF!</definedName>
    <definedName name="STK" localSheetId="26">#REF!</definedName>
    <definedName name="STK" localSheetId="28">#REF!</definedName>
    <definedName name="STK" localSheetId="37">#REF!</definedName>
    <definedName name="STK" localSheetId="55">#REF!</definedName>
    <definedName name="STK">#REF!</definedName>
    <definedName name="Stock" localSheetId="21">#REF!</definedName>
    <definedName name="Stock" localSheetId="13">#REF!</definedName>
    <definedName name="Stock" localSheetId="51">#REF!</definedName>
    <definedName name="Stock" localSheetId="9">#REF!</definedName>
    <definedName name="Stock" localSheetId="23">#REF!</definedName>
    <definedName name="Stock" localSheetId="24">#REF!</definedName>
    <definedName name="Stock" localSheetId="11">#REF!</definedName>
    <definedName name="Stock" localSheetId="25">#REF!</definedName>
    <definedName name="Stock" localSheetId="26">#REF!</definedName>
    <definedName name="Stock" localSheetId="3">#REF!</definedName>
    <definedName name="Stock" localSheetId="28">#REF!</definedName>
    <definedName name="Stock" localSheetId="50">#REF!</definedName>
    <definedName name="Stock" localSheetId="57">#REF!</definedName>
    <definedName name="Stock" localSheetId="34">#REF!</definedName>
    <definedName name="Stock" localSheetId="37">#REF!</definedName>
    <definedName name="Stock" localSheetId="6">#REF!</definedName>
    <definedName name="Stock" localSheetId="56">#REF!</definedName>
    <definedName name="Stock" localSheetId="7">#REF!</definedName>
    <definedName name="Stock" localSheetId="55">#REF!</definedName>
    <definedName name="Stock" localSheetId="15">#REF!</definedName>
    <definedName name="Stock" localSheetId="14">#REF!</definedName>
    <definedName name="Stock" localSheetId="16">#REF!</definedName>
    <definedName name="Stock" localSheetId="42">#REF!</definedName>
    <definedName name="Stock" localSheetId="43">#REF!</definedName>
    <definedName name="Stock">#REF!</definedName>
    <definedName name="STONECRUSHER" localSheetId="21">#REF!</definedName>
    <definedName name="STONECRUSHER" localSheetId="51">#REF!</definedName>
    <definedName name="STONECRUSHER" localSheetId="23">#REF!</definedName>
    <definedName name="STONECRUSHER" localSheetId="11">#REF!</definedName>
    <definedName name="STONECRUSHER" localSheetId="26">#REF!</definedName>
    <definedName name="STONECRUSHER" localSheetId="3">#REF!</definedName>
    <definedName name="STONECRUSHER" localSheetId="28">#REF!</definedName>
    <definedName name="STONECRUSHER" localSheetId="57">#REF!</definedName>
    <definedName name="STONECRUSHER" localSheetId="34">#REF!</definedName>
    <definedName name="STONECRUSHER" localSheetId="37">#REF!</definedName>
    <definedName name="STONECRUSHER" localSheetId="6">#REF!</definedName>
    <definedName name="STONECRUSHER" localSheetId="56">#REF!</definedName>
    <definedName name="STONECRUSHER" localSheetId="7">#REF!</definedName>
    <definedName name="STONECRUSHER" localSheetId="55">#REF!</definedName>
    <definedName name="STONECRUSHER" localSheetId="15">#REF!</definedName>
    <definedName name="STONECRUSHER" localSheetId="14">#REF!</definedName>
    <definedName name="STONECRUSHER" localSheetId="16">#REF!</definedName>
    <definedName name="STONECRUSHER">#REF!</definedName>
    <definedName name="stopkontak" localSheetId="21">'[60]HB '!#REF!</definedName>
    <definedName name="stopkontak" localSheetId="51">'[60]HB '!#REF!</definedName>
    <definedName name="stopkontak" localSheetId="23">'[60]HB '!#REF!</definedName>
    <definedName name="stopkontak" localSheetId="11">'[60]HB '!#REF!</definedName>
    <definedName name="stopkontak" localSheetId="26">'[60]HB '!#REF!</definedName>
    <definedName name="stopkontak" localSheetId="28">'[60]HB '!#REF!</definedName>
    <definedName name="stopkontak" localSheetId="57">'[60]HB '!#REF!</definedName>
    <definedName name="stopkontak" localSheetId="34">'[60]HB '!#REF!</definedName>
    <definedName name="stopkontak" localSheetId="37">'[60]HB '!#REF!</definedName>
    <definedName name="stopkontak" localSheetId="56">'[60]HB '!#REF!</definedName>
    <definedName name="stopkontak" localSheetId="55">'[60]HB '!#REF!</definedName>
    <definedName name="stopkontak" localSheetId="15">'[60]HB '!#REF!</definedName>
    <definedName name="stopkontak" localSheetId="14">'[60]HB '!#REF!</definedName>
    <definedName name="stopkontak" localSheetId="16">'[60]HB '!#REF!</definedName>
    <definedName name="stopkontak">'[60]HB '!#REF!</definedName>
    <definedName name="stopkontak_1" localSheetId="21">[82]HB!#REF!</definedName>
    <definedName name="stopkontak_1" localSheetId="51">[82]HB!#REF!</definedName>
    <definedName name="stopkontak_1" localSheetId="23">[82]HB!#REF!</definedName>
    <definedName name="stopkontak_1" localSheetId="11">[82]HB!#REF!</definedName>
    <definedName name="stopkontak_1" localSheetId="26">[82]HB!#REF!</definedName>
    <definedName name="stopkontak_1" localSheetId="28">[82]HB!#REF!</definedName>
    <definedName name="stopkontak_1" localSheetId="57">[82]HB!#REF!</definedName>
    <definedName name="stopkontak_1" localSheetId="34">[82]HB!#REF!</definedName>
    <definedName name="stopkontak_1" localSheetId="37">[82]HB!#REF!</definedName>
    <definedName name="stopkontak_1" localSheetId="56">[82]HB!#REF!</definedName>
    <definedName name="stopkontak_1" localSheetId="55">[82]HB!#REF!</definedName>
    <definedName name="stopkontak_1" localSheetId="15">[82]HB!#REF!</definedName>
    <definedName name="stopkontak_1" localSheetId="14">[82]HB!#REF!</definedName>
    <definedName name="stopkontak_1" localSheetId="16">[82]HB!#REF!</definedName>
    <definedName name="stopkontak_1">[82]HB!#REF!</definedName>
    <definedName name="stopkontak3" localSheetId="21">#REF!</definedName>
    <definedName name="stopkontak3" localSheetId="51">#REF!</definedName>
    <definedName name="stopkontak3" localSheetId="23">#REF!</definedName>
    <definedName name="stopkontak3" localSheetId="11">#REF!</definedName>
    <definedName name="stopkontak3" localSheetId="26">#REF!</definedName>
    <definedName name="stopkontak3" localSheetId="28">#REF!</definedName>
    <definedName name="stopkontak3" localSheetId="57">#REF!</definedName>
    <definedName name="stopkontak3" localSheetId="34">#REF!</definedName>
    <definedName name="stopkontak3" localSheetId="37">#REF!</definedName>
    <definedName name="stopkontak3" localSheetId="56">#REF!</definedName>
    <definedName name="stopkontak3" localSheetId="55">#REF!</definedName>
    <definedName name="stopkontak3" localSheetId="15">#REF!</definedName>
    <definedName name="stopkontak3" localSheetId="14">#REF!</definedName>
    <definedName name="stopkontak3" localSheetId="16">#REF!</definedName>
    <definedName name="stopkontak3">#REF!</definedName>
    <definedName name="striping" localSheetId="21">#REF!</definedName>
    <definedName name="striping" localSheetId="51">#REF!</definedName>
    <definedName name="striping" localSheetId="23">#REF!</definedName>
    <definedName name="striping" localSheetId="11">#REF!</definedName>
    <definedName name="striping" localSheetId="26">#REF!</definedName>
    <definedName name="striping" localSheetId="28">#REF!</definedName>
    <definedName name="striping" localSheetId="57">#REF!</definedName>
    <definedName name="striping" localSheetId="34">#REF!</definedName>
    <definedName name="striping" localSheetId="37">#REF!</definedName>
    <definedName name="striping" localSheetId="56">#REF!</definedName>
    <definedName name="striping" localSheetId="55">#REF!</definedName>
    <definedName name="striping" localSheetId="15">#REF!</definedName>
    <definedName name="striping" localSheetId="14">#REF!</definedName>
    <definedName name="striping" localSheetId="16">#REF!</definedName>
    <definedName name="striping">#REF!</definedName>
    <definedName name="STRUKTUR" localSheetId="21">'[42]Kuantitas &amp; Harga'!#REF!</definedName>
    <definedName name="STRUKTUR" localSheetId="51">'[42]Kuantitas &amp; Harga'!#REF!</definedName>
    <definedName name="STRUKTUR" localSheetId="9">'[42]Kuantitas &amp; Harga'!#REF!</definedName>
    <definedName name="STRUKTUR" localSheetId="23">'[42]Kuantitas &amp; Harga'!#REF!</definedName>
    <definedName name="STRUKTUR" localSheetId="11">'[42]Kuantitas &amp; Harga'!#REF!</definedName>
    <definedName name="STRUKTUR" localSheetId="26">'[42]Kuantitas &amp; Harga'!#REF!</definedName>
    <definedName name="STRUKTUR" localSheetId="3">'[42]Kuantitas &amp; Harga'!#REF!</definedName>
    <definedName name="STRUKTUR" localSheetId="28">'[42]Kuantitas &amp; Harga'!#REF!</definedName>
    <definedName name="STRUKTUR" localSheetId="57">'[42]Kuantitas &amp; Harga'!#REF!</definedName>
    <definedName name="STRUKTUR" localSheetId="34">'[42]Kuantitas &amp; Harga'!#REF!</definedName>
    <definedName name="STRUKTUR" localSheetId="37">'[42]Kuantitas &amp; Harga'!#REF!</definedName>
    <definedName name="STRUKTUR" localSheetId="6">'[43]Kuantitas &amp; Harga'!#REF!</definedName>
    <definedName name="STRUKTUR" localSheetId="56">'[43]Kuantitas &amp; Harga'!#REF!</definedName>
    <definedName name="STRUKTUR" localSheetId="7">'[43]Kuantitas &amp; Harga'!#REF!</definedName>
    <definedName name="STRUKTUR" localSheetId="55">'[42]Kuantitas &amp; Harga'!#REF!</definedName>
    <definedName name="STRUKTUR" localSheetId="15">'[42]Kuantitas &amp; Harga'!#REF!</definedName>
    <definedName name="STRUKTUR" localSheetId="14">'[42]Kuantitas &amp; Harga'!#REF!</definedName>
    <definedName name="STRUKTUR" localSheetId="16">'[42]Kuantitas &amp; Harga'!#REF!</definedName>
    <definedName name="STRUKTUR">'[42]Kuantitas &amp; Harga'!#REF!</definedName>
    <definedName name="STT" localSheetId="51">#REF!</definedName>
    <definedName name="STT" localSheetId="26">#REF!</definedName>
    <definedName name="STT" localSheetId="28">#REF!</definedName>
    <definedName name="STT" localSheetId="37">#REF!</definedName>
    <definedName name="STT" localSheetId="55">#REF!</definedName>
    <definedName name="STT">#REF!</definedName>
    <definedName name="STTS" localSheetId="21">#REF!</definedName>
    <definedName name="STTS" localSheetId="13">#REF!</definedName>
    <definedName name="STTS" localSheetId="51">#REF!</definedName>
    <definedName name="STTS" localSheetId="9">#REF!</definedName>
    <definedName name="STTS" localSheetId="23">#REF!</definedName>
    <definedName name="STTS" localSheetId="11">#REF!</definedName>
    <definedName name="STTS" localSheetId="10">#REF!</definedName>
    <definedName name="STTS" localSheetId="1">#REF!</definedName>
    <definedName name="STTS" localSheetId="26">#REF!</definedName>
    <definedName name="STTS" localSheetId="0">#REF!</definedName>
    <definedName name="STTS" localSheetId="3">#REF!</definedName>
    <definedName name="STTS" localSheetId="28">#REF!</definedName>
    <definedName name="STTS" localSheetId="50">#REF!</definedName>
    <definedName name="STTS" localSheetId="57">#REF!</definedName>
    <definedName name="STTS" localSheetId="34">#REF!</definedName>
    <definedName name="STTS" localSheetId="37">#REF!</definedName>
    <definedName name="STTS" localSheetId="6">#REF!</definedName>
    <definedName name="STTS" localSheetId="56">#REF!</definedName>
    <definedName name="STTS" localSheetId="7">#REF!</definedName>
    <definedName name="STTS" localSheetId="8">#REF!</definedName>
    <definedName name="STTS" localSheetId="55">#REF!</definedName>
    <definedName name="STTS" localSheetId="15">#REF!</definedName>
    <definedName name="STTS" localSheetId="14">#REF!</definedName>
    <definedName name="STTS" localSheetId="16">#REF!</definedName>
    <definedName name="STTS" localSheetId="12">#REF!</definedName>
    <definedName name="STTS" localSheetId="42">#REF!</definedName>
    <definedName name="STTS">#REF!</definedName>
    <definedName name="stu" localSheetId="51">#REF!</definedName>
    <definedName name="stu" localSheetId="26">#REF!</definedName>
    <definedName name="stu" localSheetId="28">#REF!</definedName>
    <definedName name="stu" localSheetId="37">#REF!</definedName>
    <definedName name="stu" localSheetId="55">#REF!</definedName>
    <definedName name="stu">#REF!</definedName>
    <definedName name="stuf" localSheetId="51">#REF!</definedName>
    <definedName name="stuf" localSheetId="26">#REF!</definedName>
    <definedName name="stuf" localSheetId="28">#REF!</definedName>
    <definedName name="stuf" localSheetId="37">#REF!</definedName>
    <definedName name="stuf" localSheetId="55">#REF!</definedName>
    <definedName name="stuf">#REF!</definedName>
    <definedName name="Sub" localSheetId="51">#REF!</definedName>
    <definedName name="Sub" localSheetId="26">#REF!</definedName>
    <definedName name="Sub" localSheetId="28">#REF!</definedName>
    <definedName name="Sub" localSheetId="37">#REF!</definedName>
    <definedName name="Sub" localSheetId="55">#REF!</definedName>
    <definedName name="Sub">#REF!</definedName>
    <definedName name="Substructure" localSheetId="21">#REF!</definedName>
    <definedName name="Substructure" localSheetId="51">#REF!</definedName>
    <definedName name="Substructure" localSheetId="23">#REF!</definedName>
    <definedName name="Substructure" localSheetId="11">#REF!</definedName>
    <definedName name="Substructure" localSheetId="26">#REF!</definedName>
    <definedName name="Substructure" localSheetId="28">#REF!</definedName>
    <definedName name="Substructure" localSheetId="57">#REF!</definedName>
    <definedName name="Substructure" localSheetId="34">#REF!</definedName>
    <definedName name="Substructure" localSheetId="37">#REF!</definedName>
    <definedName name="Substructure" localSheetId="56">#REF!</definedName>
    <definedName name="Substructure" localSheetId="55">#REF!</definedName>
    <definedName name="Substructure" localSheetId="15">#REF!</definedName>
    <definedName name="Substructure" localSheetId="14">#REF!</definedName>
    <definedName name="Substructure" localSheetId="16">#REF!</definedName>
    <definedName name="Substructure">#REF!</definedName>
    <definedName name="SUDTEBANG" localSheetId="51">[55]SUD!#REF!</definedName>
    <definedName name="SUDTEBANG" localSheetId="26">[55]SUD!#REF!</definedName>
    <definedName name="SUDTEBANG" localSheetId="28">[55]SUD!#REF!</definedName>
    <definedName name="SUDTEBANG" localSheetId="37">[55]SUD!#REF!</definedName>
    <definedName name="SUDTEBANG" localSheetId="55">[55]SUD!#REF!</definedName>
    <definedName name="SUDTEBANG">[55]SUD!#REF!</definedName>
    <definedName name="sumbat">'[60]HB '!$F$150</definedName>
    <definedName name="sumbat_1" localSheetId="21">[82]HB!#REF!</definedName>
    <definedName name="sumbat_1" localSheetId="51">[82]HB!#REF!</definedName>
    <definedName name="sumbat_1" localSheetId="23">[82]HB!#REF!</definedName>
    <definedName name="sumbat_1" localSheetId="11">[82]HB!#REF!</definedName>
    <definedName name="sumbat_1" localSheetId="26">[82]HB!#REF!</definedName>
    <definedName name="sumbat_1" localSheetId="28">[82]HB!#REF!</definedName>
    <definedName name="sumbat_1" localSheetId="57">[82]HB!#REF!</definedName>
    <definedName name="sumbat_1" localSheetId="34">[82]HB!#REF!</definedName>
    <definedName name="sumbat_1" localSheetId="37">[82]HB!#REF!</definedName>
    <definedName name="sumbat_1" localSheetId="56">[82]HB!#REF!</definedName>
    <definedName name="sumbat_1" localSheetId="55">[82]HB!#REF!</definedName>
    <definedName name="sumbat_1" localSheetId="15">[82]HB!#REF!</definedName>
    <definedName name="sumbat_1" localSheetId="14">[82]HB!#REF!</definedName>
    <definedName name="sumbat_1" localSheetId="16">[82]HB!#REF!</definedName>
    <definedName name="sumbat_1">[82]HB!#REF!</definedName>
    <definedName name="SUMMARY" localSheetId="21">#REF!</definedName>
    <definedName name="SUMMARY" localSheetId="51">#REF!</definedName>
    <definedName name="SUMMARY" localSheetId="23">#REF!</definedName>
    <definedName name="SUMMARY" localSheetId="11">#REF!</definedName>
    <definedName name="SUMMARY" localSheetId="26">#REF!</definedName>
    <definedName name="SUMMARY" localSheetId="28">#REF!</definedName>
    <definedName name="SUMMARY" localSheetId="57">#REF!</definedName>
    <definedName name="SUMMARY" localSheetId="34">#REF!</definedName>
    <definedName name="SUMMARY" localSheetId="37">#REF!</definedName>
    <definedName name="SUMMARY" localSheetId="56">#REF!</definedName>
    <definedName name="SUMMARY" localSheetId="55">#REF!</definedName>
    <definedName name="SUMMARY" localSheetId="15">#REF!</definedName>
    <definedName name="SUMMARY" localSheetId="14">#REF!</definedName>
    <definedName name="SUMMARY" localSheetId="16">#REF!</definedName>
    <definedName name="SUMMARY">#REF!</definedName>
    <definedName name="Superstructure" localSheetId="21">#REF!</definedName>
    <definedName name="Superstructure" localSheetId="51">#REF!</definedName>
    <definedName name="Superstructure" localSheetId="23">#REF!</definedName>
    <definedName name="Superstructure" localSheetId="11">#REF!</definedName>
    <definedName name="Superstructure" localSheetId="26">#REF!</definedName>
    <definedName name="Superstructure" localSheetId="28">#REF!</definedName>
    <definedName name="Superstructure" localSheetId="57">#REF!</definedName>
    <definedName name="Superstructure" localSheetId="34">#REF!</definedName>
    <definedName name="Superstructure" localSheetId="37">#REF!</definedName>
    <definedName name="Superstructure" localSheetId="56">#REF!</definedName>
    <definedName name="Superstructure" localSheetId="55">#REF!</definedName>
    <definedName name="Superstructure" localSheetId="15">#REF!</definedName>
    <definedName name="Superstructure" localSheetId="14">#REF!</definedName>
    <definedName name="Superstructure" localSheetId="16">#REF!</definedName>
    <definedName name="Superstructure">#REF!</definedName>
    <definedName name="SUPLEMEN" localSheetId="51">#REF!</definedName>
    <definedName name="SUPLEMEN" localSheetId="26">#REF!</definedName>
    <definedName name="SUPLEMEN" localSheetId="28">#REF!</definedName>
    <definedName name="SUPLEMEN" localSheetId="37">#REF!</definedName>
    <definedName name="SUPLEMEN" localSheetId="55">#REF!</definedName>
    <definedName name="SUPLEMEN">#REF!</definedName>
    <definedName name="T" localSheetId="51">'[159]WP LABA RUGI'!#REF!</definedName>
    <definedName name="T" localSheetId="26">'[159]WP LABA RUGI'!#REF!</definedName>
    <definedName name="T" localSheetId="28">'[159]WP LABA RUGI'!#REF!</definedName>
    <definedName name="T" localSheetId="37">'[159]WP LABA RUGI'!#REF!</definedName>
    <definedName name="T" localSheetId="55">'[159]WP LABA RUGI'!#REF!</definedName>
    <definedName name="T">'[159]WP LABA RUGI'!#REF!</definedName>
    <definedName name="tabel">[324]Biaya!$A$12:$BI$52</definedName>
    <definedName name="tabel1" localSheetId="51">#REF!</definedName>
    <definedName name="tabel1" localSheetId="26">#REF!</definedName>
    <definedName name="tabel1" localSheetId="28">#REF!</definedName>
    <definedName name="tabel1" localSheetId="37">#REF!</definedName>
    <definedName name="tabel1" localSheetId="55">#REF!</definedName>
    <definedName name="tabel1">#REF!</definedName>
    <definedName name="tabeliuran" localSheetId="51">#REF!</definedName>
    <definedName name="tabeliuran" localSheetId="26">#REF!</definedName>
    <definedName name="tabeliuran" localSheetId="28">#REF!</definedName>
    <definedName name="tabeliuran" localSheetId="37">#REF!</definedName>
    <definedName name="tabeliuran" localSheetId="55">#REF!</definedName>
    <definedName name="tabeliuran">#REF!</definedName>
    <definedName name="TAHAP" localSheetId="21">#REF!</definedName>
    <definedName name="TAHAP" localSheetId="51">#REF!</definedName>
    <definedName name="TAHAP" localSheetId="23">#REF!</definedName>
    <definedName name="TAHAP" localSheetId="11">#REF!</definedName>
    <definedName name="TAHAP" localSheetId="26">#REF!</definedName>
    <definedName name="TAHAP" localSheetId="3">#REF!</definedName>
    <definedName name="TAHAP" localSheetId="28">#REF!</definedName>
    <definedName name="TAHAP" localSheetId="57">#REF!</definedName>
    <definedName name="TAHAP" localSheetId="34">#REF!</definedName>
    <definedName name="TAHAP" localSheetId="37">#REF!</definedName>
    <definedName name="TAHAP" localSheetId="6">#REF!</definedName>
    <definedName name="TAHAP" localSheetId="56">#REF!</definedName>
    <definedName name="TAHAP" localSheetId="7">#REF!</definedName>
    <definedName name="TAHAP" localSheetId="55">#REF!</definedName>
    <definedName name="TAHAP" localSheetId="15">#REF!</definedName>
    <definedName name="TAHAP" localSheetId="14">#REF!</definedName>
    <definedName name="TAHAP" localSheetId="16">#REF!</definedName>
    <definedName name="TAHAP">#REF!</definedName>
    <definedName name="tahun_proyeksi">'[81]S-1'!$D$7:$F$23</definedName>
    <definedName name="TAKINGOFFSHEET" localSheetId="21">#REF!</definedName>
    <definedName name="TAKINGOFFSHEET" localSheetId="51">#REF!</definedName>
    <definedName name="TAKINGOFFSHEET" localSheetId="23">#REF!</definedName>
    <definedName name="TAKINGOFFSHEET" localSheetId="11">#REF!</definedName>
    <definedName name="TAKINGOFFSHEET" localSheetId="26">#REF!</definedName>
    <definedName name="TAKINGOFFSHEET" localSheetId="28">#REF!</definedName>
    <definedName name="TAKINGOFFSHEET" localSheetId="57">#REF!</definedName>
    <definedName name="TAKINGOFFSHEET" localSheetId="34">#REF!</definedName>
    <definedName name="TAKINGOFFSHEET" localSheetId="37">#REF!</definedName>
    <definedName name="TAKINGOFFSHEET" localSheetId="56">#REF!</definedName>
    <definedName name="TAKINGOFFSHEET" localSheetId="55">#REF!</definedName>
    <definedName name="TAKINGOFFSHEET" localSheetId="15">#REF!</definedName>
    <definedName name="TAKINGOFFSHEET" localSheetId="14">#REF!</definedName>
    <definedName name="TAKINGOFFSHEET" localSheetId="16">#REF!</definedName>
    <definedName name="TAKINGOFFSHEET">#REF!</definedName>
    <definedName name="taksasi" localSheetId="51">#REF!</definedName>
    <definedName name="taksasi" localSheetId="26">#REF!</definedName>
    <definedName name="taksasi" localSheetId="28">#REF!</definedName>
    <definedName name="taksasi" localSheetId="37">#REF!</definedName>
    <definedName name="taksasi" localSheetId="55">#REF!</definedName>
    <definedName name="taksasi">#REF!</definedName>
    <definedName name="talkaret" localSheetId="21">#REF!</definedName>
    <definedName name="talkaret" localSheetId="51">#REF!</definedName>
    <definedName name="talkaret" localSheetId="23">#REF!</definedName>
    <definedName name="talkaret" localSheetId="11">#REF!</definedName>
    <definedName name="talkaret" localSheetId="26">#REF!</definedName>
    <definedName name="talkaret" localSheetId="28">#REF!</definedName>
    <definedName name="talkaret" localSheetId="57">#REF!</definedName>
    <definedName name="talkaret" localSheetId="34">#REF!</definedName>
    <definedName name="talkaret" localSheetId="37">#REF!</definedName>
    <definedName name="talkaret" localSheetId="56">#REF!</definedName>
    <definedName name="talkaret" localSheetId="55">#REF!</definedName>
    <definedName name="talkaret" localSheetId="15">#REF!</definedName>
    <definedName name="talkaret" localSheetId="14">#REF!</definedName>
    <definedName name="talkaret" localSheetId="16">#REF!</definedName>
    <definedName name="talkaret">#REF!</definedName>
    <definedName name="TAMPER" localSheetId="21">#REF!</definedName>
    <definedName name="TAMPER" localSheetId="13">#REF!</definedName>
    <definedName name="TAMPER" localSheetId="51">#REF!</definedName>
    <definedName name="TAMPER" localSheetId="23">#REF!</definedName>
    <definedName name="TAMPER" localSheetId="11">#REF!</definedName>
    <definedName name="TAMPER" localSheetId="26">#REF!</definedName>
    <definedName name="TAMPER" localSheetId="3">#REF!</definedName>
    <definedName name="TAMPER" localSheetId="28">#REF!</definedName>
    <definedName name="TAMPER" localSheetId="50">#REF!</definedName>
    <definedName name="TAMPER" localSheetId="57">#REF!</definedName>
    <definedName name="TAMPER" localSheetId="34">#REF!</definedName>
    <definedName name="TAMPER" localSheetId="37">#REF!</definedName>
    <definedName name="TAMPER" localSheetId="6">#REF!</definedName>
    <definedName name="TAMPER" localSheetId="56">#REF!</definedName>
    <definedName name="TAMPER" localSheetId="7">#REF!</definedName>
    <definedName name="TAMPER" localSheetId="55">#REF!</definedName>
    <definedName name="TAMPER" localSheetId="15">#REF!</definedName>
    <definedName name="TAMPER" localSheetId="14">#REF!</definedName>
    <definedName name="TAMPER" localSheetId="16">#REF!</definedName>
    <definedName name="TAMPER" localSheetId="42">#REF!</definedName>
    <definedName name="TAMPER">#REF!</definedName>
    <definedName name="TANAH" localSheetId="9">'[40]Kuantitas &amp; Harga'!$B$48:$K$59</definedName>
    <definedName name="TANAH">'[40]Kuantitas &amp; Harga'!$B$48:$K$59</definedName>
    <definedName name="Tanah_" localSheetId="21">#REF!</definedName>
    <definedName name="Tanah_" localSheetId="51">#REF!</definedName>
    <definedName name="Tanah_" localSheetId="23">#REF!</definedName>
    <definedName name="Tanah_" localSheetId="11">#REF!</definedName>
    <definedName name="Tanah_" localSheetId="26">#REF!</definedName>
    <definedName name="Tanah_" localSheetId="28">#REF!</definedName>
    <definedName name="Tanah_" localSheetId="57">#REF!</definedName>
    <definedName name="Tanah_" localSheetId="34">#REF!</definedName>
    <definedName name="Tanah_" localSheetId="37">#REF!</definedName>
    <definedName name="Tanah_" localSheetId="56">#REF!</definedName>
    <definedName name="Tanah_" localSheetId="55">#REF!</definedName>
    <definedName name="Tanah_" localSheetId="15">#REF!</definedName>
    <definedName name="Tanah_" localSheetId="14">#REF!</definedName>
    <definedName name="Tanah_" localSheetId="16">#REF!</definedName>
    <definedName name="Tanah_">#REF!</definedName>
    <definedName name="tanahtaman">'[60]HB '!$F$185</definedName>
    <definedName name="tanahtaman_1" localSheetId="21">[82]HB!#REF!</definedName>
    <definedName name="tanahtaman_1" localSheetId="51">[82]HB!#REF!</definedName>
    <definedName name="tanahtaman_1" localSheetId="23">[82]HB!#REF!</definedName>
    <definedName name="tanahtaman_1" localSheetId="11">[82]HB!#REF!</definedName>
    <definedName name="tanahtaman_1" localSheetId="26">[82]HB!#REF!</definedName>
    <definedName name="tanahtaman_1" localSheetId="28">[82]HB!#REF!</definedName>
    <definedName name="tanahtaman_1" localSheetId="57">[82]HB!#REF!</definedName>
    <definedName name="tanahtaman_1" localSheetId="34">[82]HB!#REF!</definedName>
    <definedName name="tanahtaman_1" localSheetId="37">[82]HB!#REF!</definedName>
    <definedName name="tanahtaman_1" localSheetId="56">[82]HB!#REF!</definedName>
    <definedName name="tanahtaman_1" localSheetId="55">[82]HB!#REF!</definedName>
    <definedName name="tanahtaman_1" localSheetId="15">[82]HB!#REF!</definedName>
    <definedName name="tanahtaman_1" localSheetId="14">[82]HB!#REF!</definedName>
    <definedName name="tanahtaman_1" localSheetId="16">[82]HB!#REF!</definedName>
    <definedName name="tanahtaman_1">[82]HB!#REF!</definedName>
    <definedName name="TANDEMROLLER" localSheetId="21">#REF!</definedName>
    <definedName name="TANDEMROLLER" localSheetId="51">#REF!</definedName>
    <definedName name="TANDEMROLLER" localSheetId="9">#REF!</definedName>
    <definedName name="TANDEMROLLER" localSheetId="23">#REF!</definedName>
    <definedName name="TANDEMROLLER" localSheetId="11">#REF!</definedName>
    <definedName name="TANDEMROLLER" localSheetId="26">#REF!</definedName>
    <definedName name="TANDEMROLLER" localSheetId="3">#REF!</definedName>
    <definedName name="TANDEMROLLER" localSheetId="28">#REF!</definedName>
    <definedName name="TANDEMROLLER" localSheetId="57">#REF!</definedName>
    <definedName name="TANDEMROLLER" localSheetId="34">#REF!</definedName>
    <definedName name="TANDEMROLLER" localSheetId="37">#REF!</definedName>
    <definedName name="TANDEMROLLER" localSheetId="6">#REF!</definedName>
    <definedName name="TANDEMROLLER" localSheetId="56">#REF!</definedName>
    <definedName name="TANDEMROLLER" localSheetId="7">#REF!</definedName>
    <definedName name="TANDEMROLLER" localSheetId="55">#REF!</definedName>
    <definedName name="TANDEMROLLER" localSheetId="15">#REF!</definedName>
    <definedName name="TANDEMROLLER" localSheetId="14">#REF!</definedName>
    <definedName name="TANDEMROLLER" localSheetId="16">#REF!</definedName>
    <definedName name="TANDEMROLLER">#REF!</definedName>
    <definedName name="tanggalan" localSheetId="51">'[143]Data Kalender'!#REF!</definedName>
    <definedName name="tanggalan" localSheetId="26">'[143]Data Kalender'!#REF!</definedName>
    <definedName name="tanggalan" localSheetId="28">'[143]Data Kalender'!#REF!</definedName>
    <definedName name="tanggalan" localSheetId="37">'[143]Data Kalender'!#REF!</definedName>
    <definedName name="tanggalan" localSheetId="55">'[143]Data Kalender'!#REF!</definedName>
    <definedName name="tanggalan">'[143]Data Kalender'!#REF!</definedName>
    <definedName name="tarif">'[81]Pro-Base'!$J$110:$Y$122</definedName>
    <definedName name="tarif_sewa_trans">'[81]Pro-Base'!$J$239:$R$251</definedName>
    <definedName name="tarifaktif3" localSheetId="51">#REF!</definedName>
    <definedName name="tarifaktif3" localSheetId="26">#REF!</definedName>
    <definedName name="tarifaktif3" localSheetId="28">#REF!</definedName>
    <definedName name="tarifaktif3" localSheetId="37">#REF!</definedName>
    <definedName name="tarifaktif3" localSheetId="55">#REF!</definedName>
    <definedName name="tarifaktif3">#REF!</definedName>
    <definedName name="TARIP_ALAT" localSheetId="21">#REF!</definedName>
    <definedName name="TARIP_ALAT" localSheetId="51">#REF!</definedName>
    <definedName name="TARIP_ALAT" localSheetId="9">#REF!</definedName>
    <definedName name="TARIP_ALAT" localSheetId="23">#REF!</definedName>
    <definedName name="TARIP_ALAT" localSheetId="11">#REF!</definedName>
    <definedName name="TARIP_ALAT" localSheetId="26">#REF!</definedName>
    <definedName name="TARIP_ALAT" localSheetId="3">#REF!</definedName>
    <definedName name="TARIP_ALAT" localSheetId="28">#REF!</definedName>
    <definedName name="TARIP_ALAT" localSheetId="57">#REF!</definedName>
    <definedName name="TARIP_ALAT" localSheetId="34">#REF!</definedName>
    <definedName name="TARIP_ALAT" localSheetId="37">#REF!</definedName>
    <definedName name="TARIP_ALAT" localSheetId="6">#REF!</definedName>
    <definedName name="TARIP_ALAT" localSheetId="56">#REF!</definedName>
    <definedName name="TARIP_ALAT" localSheetId="7">#REF!</definedName>
    <definedName name="TARIP_ALAT" localSheetId="55">#REF!</definedName>
    <definedName name="TARIP_ALAT" localSheetId="15">#REF!</definedName>
    <definedName name="TARIP_ALAT" localSheetId="14">#REF!</definedName>
    <definedName name="TARIP_ALAT" localSheetId="16">#REF!</definedName>
    <definedName name="TARIP_ALAT">#REF!</definedName>
    <definedName name="TaxTV">10%</definedName>
    <definedName name="TaxXL">5%</definedName>
    <definedName name="TB" localSheetId="9">[1]okt!#REF!</definedName>
    <definedName name="TB" localSheetId="2">[325]Sheet5!$A$7:$C$129</definedName>
    <definedName name="TB" localSheetId="6">[326]DG!$B$6:$Z$195</definedName>
    <definedName name="TB">[129]Sheet5!$A$7:$C$129</definedName>
    <definedName name="TBL">'[327]01.DATA'!$B$8:$AL$1104</definedName>
    <definedName name="tbl_why" localSheetId="51">#REF!</definedName>
    <definedName name="tbl_why" localSheetId="26">#REF!</definedName>
    <definedName name="tbl_why" localSheetId="28">#REF!</definedName>
    <definedName name="tbl_why" localSheetId="37">#REF!</definedName>
    <definedName name="tbl_why" localSheetId="55">#REF!</definedName>
    <definedName name="tbl_why">#REF!</definedName>
    <definedName name="TBL1P" localSheetId="51">#REF!</definedName>
    <definedName name="TBL1P" localSheetId="26">#REF!</definedName>
    <definedName name="TBL1P" localSheetId="28">#REF!</definedName>
    <definedName name="TBL1P" localSheetId="37">#REF!</definedName>
    <definedName name="TBL1P" localSheetId="55">#REF!</definedName>
    <definedName name="TBL1P">#REF!</definedName>
    <definedName name="tbljatim" localSheetId="51">#REF!</definedName>
    <definedName name="tbljatim" localSheetId="26">#REF!</definedName>
    <definedName name="tbljatim" localSheetId="28">#REF!</definedName>
    <definedName name="tbljatim" localSheetId="37">#REF!</definedName>
    <definedName name="tbljatim" localSheetId="55">#REF!</definedName>
    <definedName name="tbljatim">#REF!</definedName>
    <definedName name="TBLP" localSheetId="51">#REF!</definedName>
    <definedName name="TBLP" localSheetId="26">#REF!</definedName>
    <definedName name="TBLP" localSheetId="28">#REF!</definedName>
    <definedName name="TBLP" localSheetId="37">#REF!</definedName>
    <definedName name="TBLP" localSheetId="55">#REF!</definedName>
    <definedName name="TBLP">#REF!</definedName>
    <definedName name="tebangangkut" localSheetId="51">#REF!</definedName>
    <definedName name="tebangangkut" localSheetId="26">#REF!</definedName>
    <definedName name="tebangangkut" localSheetId="28">#REF!</definedName>
    <definedName name="tebangangkut" localSheetId="37">#REF!</definedName>
    <definedName name="tebangangkut" localSheetId="55">#REF!</definedName>
    <definedName name="tebangangkut">#REF!</definedName>
    <definedName name="tebangangkut_1" localSheetId="51">#REF!</definedName>
    <definedName name="tebangangkut_1" localSheetId="26">#REF!</definedName>
    <definedName name="tebangangkut_1" localSheetId="28">#REF!</definedName>
    <definedName name="tebangangkut_1" localSheetId="37">#REF!</definedName>
    <definedName name="tebangangkut_1" localSheetId="55">#REF!</definedName>
    <definedName name="tebangangkut_1">#REF!</definedName>
    <definedName name="tebu_giling" localSheetId="51">#REF!</definedName>
    <definedName name="tebu_giling" localSheetId="26">#REF!</definedName>
    <definedName name="tebu_giling" localSheetId="28">#REF!</definedName>
    <definedName name="tebu_giling" localSheetId="37">#REF!</definedName>
    <definedName name="tebu_giling" localSheetId="55">#REF!</definedName>
    <definedName name="tebu_giling">#REF!</definedName>
    <definedName name="tebu_giling_1" localSheetId="51">#REF!</definedName>
    <definedName name="tebu_giling_1" localSheetId="26">#REF!</definedName>
    <definedName name="tebu_giling_1" localSheetId="28">#REF!</definedName>
    <definedName name="tebu_giling_1" localSheetId="37">#REF!</definedName>
    <definedName name="tebu_giling_1" localSheetId="55">#REF!</definedName>
    <definedName name="tebu_giling_1">#REF!</definedName>
    <definedName name="teer">'[60]HB '!$F$104</definedName>
    <definedName name="teer_1" localSheetId="21">[82]HB!#REF!</definedName>
    <definedName name="teer_1" localSheetId="51">[82]HB!#REF!</definedName>
    <definedName name="teer_1" localSheetId="23">[82]HB!#REF!</definedName>
    <definedName name="teer_1" localSheetId="11">[82]HB!#REF!</definedName>
    <definedName name="teer_1" localSheetId="26">[82]HB!#REF!</definedName>
    <definedName name="teer_1" localSheetId="28">[82]HB!#REF!</definedName>
    <definedName name="teer_1" localSheetId="57">[82]HB!#REF!</definedName>
    <definedName name="teer_1" localSheetId="34">[82]HB!#REF!</definedName>
    <definedName name="teer_1" localSheetId="37">[82]HB!#REF!</definedName>
    <definedName name="teer_1" localSheetId="56">[82]HB!#REF!</definedName>
    <definedName name="teer_1" localSheetId="55">[82]HB!#REF!</definedName>
    <definedName name="teer_1" localSheetId="15">[82]HB!#REF!</definedName>
    <definedName name="teer_1" localSheetId="14">[82]HB!#REF!</definedName>
    <definedName name="teer_1" localSheetId="16">[82]HB!#REF!</definedName>
    <definedName name="teer_1">[82]HB!#REF!</definedName>
    <definedName name="Tempo" localSheetId="51">#REF!</definedName>
    <definedName name="Tempo" localSheetId="26">#REF!</definedName>
    <definedName name="Tempo" localSheetId="28">#REF!</definedName>
    <definedName name="Tempo" localSheetId="37">#REF!</definedName>
    <definedName name="Tempo" localSheetId="55">#REF!</definedName>
    <definedName name="Tempo">#REF!</definedName>
    <definedName name="TEST" localSheetId="21">#REF!</definedName>
    <definedName name="TEST" localSheetId="51">#REF!</definedName>
    <definedName name="TEST" localSheetId="23">#REF!</definedName>
    <definedName name="TEST" localSheetId="11">#REF!</definedName>
    <definedName name="TEST" localSheetId="26">#REF!</definedName>
    <definedName name="TEST" localSheetId="28">#REF!</definedName>
    <definedName name="TEST" localSheetId="57">#REF!</definedName>
    <definedName name="TEST" localSheetId="34">#REF!</definedName>
    <definedName name="TEST" localSheetId="37">#REF!</definedName>
    <definedName name="TEST" localSheetId="56">#REF!</definedName>
    <definedName name="TEST" localSheetId="55">#REF!</definedName>
    <definedName name="TEST" localSheetId="15">#REF!</definedName>
    <definedName name="TEST" localSheetId="14">#REF!</definedName>
    <definedName name="TEST" localSheetId="16">#REF!</definedName>
    <definedName name="TEST">#REF!</definedName>
    <definedName name="tfbp">[328]tbl!$B$10:$D$46</definedName>
    <definedName name="tfdpc">[328]tbl!$S$10:$U$20</definedName>
    <definedName name="tfskg">[328]tbl!$X$10:$AB$20</definedName>
    <definedName name="tftnd">[328]tbl!$N$10:$P$36</definedName>
    <definedName name="tgl" localSheetId="51">#REF!</definedName>
    <definedName name="tgl" localSheetId="26">#REF!</definedName>
    <definedName name="tgl" localSheetId="28">#REF!</definedName>
    <definedName name="tgl" localSheetId="37">#REF!</definedName>
    <definedName name="tgl" localSheetId="55">#REF!</definedName>
    <definedName name="tgl">#REF!</definedName>
    <definedName name="Tgl_Lapor" localSheetId="21">#REF!</definedName>
    <definedName name="Tgl_Lapor" localSheetId="13">#REF!</definedName>
    <definedName name="Tgl_Lapor" localSheetId="51">#REF!</definedName>
    <definedName name="Tgl_Lapor" localSheetId="9">#REF!</definedName>
    <definedName name="Tgl_Lapor" localSheetId="23">#REF!</definedName>
    <definedName name="Tgl_Lapor" localSheetId="11">#REF!</definedName>
    <definedName name="Tgl_Lapor" localSheetId="10">#REF!</definedName>
    <definedName name="Tgl_Lapor" localSheetId="1">#REF!</definedName>
    <definedName name="Tgl_Lapor" localSheetId="26">#REF!</definedName>
    <definedName name="Tgl_Lapor" localSheetId="0">#REF!</definedName>
    <definedName name="Tgl_Lapor" localSheetId="3">#REF!</definedName>
    <definedName name="Tgl_Lapor" localSheetId="28">#REF!</definedName>
    <definedName name="Tgl_Lapor" localSheetId="50">#REF!</definedName>
    <definedName name="Tgl_Lapor" localSheetId="57">#REF!</definedName>
    <definedName name="Tgl_Lapor" localSheetId="34">#REF!</definedName>
    <definedName name="Tgl_Lapor" localSheetId="37">#REF!</definedName>
    <definedName name="Tgl_Lapor" localSheetId="5">#REF!</definedName>
    <definedName name="Tgl_Lapor" localSheetId="6">#REF!</definedName>
    <definedName name="Tgl_Lapor" localSheetId="56">#REF!</definedName>
    <definedName name="Tgl_Lapor" localSheetId="7">#REF!</definedName>
    <definedName name="Tgl_Lapor" localSheetId="8">#REF!</definedName>
    <definedName name="Tgl_Lapor" localSheetId="55">#REF!</definedName>
    <definedName name="Tgl_Lapor" localSheetId="4">#REF!</definedName>
    <definedName name="Tgl_Lapor" localSheetId="15">#REF!</definedName>
    <definedName name="Tgl_Lapor" localSheetId="14">#REF!</definedName>
    <definedName name="Tgl_Lapor" localSheetId="16">#REF!</definedName>
    <definedName name="Tgl_Lapor" localSheetId="12">#REF!</definedName>
    <definedName name="Tgl_Lapor" localSheetId="42">#REF!</definedName>
    <definedName name="Tgl_Lapor">#REF!</definedName>
    <definedName name="tglabu2020" localSheetId="21">#REF!</definedName>
    <definedName name="tglabu2020" localSheetId="51">#REF!</definedName>
    <definedName name="tglabu2020" localSheetId="23">#REF!</definedName>
    <definedName name="tglabu2020" localSheetId="11">#REF!</definedName>
    <definedName name="tglabu2020" localSheetId="26">#REF!</definedName>
    <definedName name="tglabu2020" localSheetId="28">#REF!</definedName>
    <definedName name="tglabu2020" localSheetId="57">#REF!</definedName>
    <definedName name="tglabu2020" localSheetId="34">#REF!</definedName>
    <definedName name="tglabu2020" localSheetId="37">#REF!</definedName>
    <definedName name="tglabu2020" localSheetId="56">#REF!</definedName>
    <definedName name="tglabu2020" localSheetId="55">#REF!</definedName>
    <definedName name="tglabu2020" localSheetId="15">#REF!</definedName>
    <definedName name="tglabu2020" localSheetId="14">#REF!</definedName>
    <definedName name="tglabu2020" localSheetId="16">#REF!</definedName>
    <definedName name="tglabu2020">#REF!</definedName>
    <definedName name="tgstainlis" localSheetId="21">#REF!</definedName>
    <definedName name="tgstainlis" localSheetId="51">#REF!</definedName>
    <definedName name="tgstainlis" localSheetId="23">#REF!</definedName>
    <definedName name="tgstainlis" localSheetId="11">#REF!</definedName>
    <definedName name="tgstainlis" localSheetId="26">#REF!</definedName>
    <definedName name="tgstainlis" localSheetId="28">#REF!</definedName>
    <definedName name="tgstainlis" localSheetId="57">#REF!</definedName>
    <definedName name="tgstainlis" localSheetId="34">#REF!</definedName>
    <definedName name="tgstainlis" localSheetId="37">#REF!</definedName>
    <definedName name="tgstainlis" localSheetId="56">#REF!</definedName>
    <definedName name="tgstainlis" localSheetId="55">#REF!</definedName>
    <definedName name="tgstainlis" localSheetId="15">#REF!</definedName>
    <definedName name="tgstainlis" localSheetId="14">#REF!</definedName>
    <definedName name="tgstainlis" localSheetId="16">#REF!</definedName>
    <definedName name="tgstainlis">#REF!</definedName>
    <definedName name="TH_2002" localSheetId="51">#REF!</definedName>
    <definedName name="TH_2002" localSheetId="26">#REF!</definedName>
    <definedName name="TH_2002" localSheetId="28">#REF!</definedName>
    <definedName name="TH_2002" localSheetId="37">#REF!</definedName>
    <definedName name="TH_2002" localSheetId="55">#REF!</definedName>
    <definedName name="TH_2002">#REF!</definedName>
    <definedName name="TH_2003" localSheetId="51">#REF!</definedName>
    <definedName name="TH_2003" localSheetId="26">#REF!</definedName>
    <definedName name="TH_2003" localSheetId="28">#REF!</definedName>
    <definedName name="TH_2003" localSheetId="37">#REF!</definedName>
    <definedName name="TH_2003" localSheetId="55">#REF!</definedName>
    <definedName name="TH_2003">#REF!</definedName>
    <definedName name="TH_2004" localSheetId="51">#REF!</definedName>
    <definedName name="TH_2004" localSheetId="26">#REF!</definedName>
    <definedName name="TH_2004" localSheetId="28">#REF!</definedName>
    <definedName name="TH_2004" localSheetId="37">#REF!</definedName>
    <definedName name="TH_2004" localSheetId="55">#REF!</definedName>
    <definedName name="TH_2004">#REF!</definedName>
    <definedName name="TH_2005" localSheetId="51">#REF!</definedName>
    <definedName name="TH_2005" localSheetId="26">#REF!</definedName>
    <definedName name="TH_2005" localSheetId="28">#REF!</definedName>
    <definedName name="TH_2005" localSheetId="37">#REF!</definedName>
    <definedName name="TH_2005" localSheetId="55">#REF!</definedName>
    <definedName name="TH_2005">#REF!</definedName>
    <definedName name="TH_2006" localSheetId="51">#REF!</definedName>
    <definedName name="TH_2006" localSheetId="26">#REF!</definedName>
    <definedName name="TH_2006" localSheetId="28">#REF!</definedName>
    <definedName name="TH_2006" localSheetId="37">#REF!</definedName>
    <definedName name="TH_2006" localSheetId="55">#REF!</definedName>
    <definedName name="TH_2006">#REF!</definedName>
    <definedName name="TH_2007" localSheetId="51">#REF!</definedName>
    <definedName name="TH_2007" localSheetId="26">#REF!</definedName>
    <definedName name="TH_2007" localSheetId="28">#REF!</definedName>
    <definedName name="TH_2007" localSheetId="37">#REF!</definedName>
    <definedName name="TH_2007" localSheetId="55">#REF!</definedName>
    <definedName name="TH_2007">#REF!</definedName>
    <definedName name="TH_2008" localSheetId="51">#REF!</definedName>
    <definedName name="TH_2008" localSheetId="26">#REF!</definedName>
    <definedName name="TH_2008" localSheetId="28">#REF!</definedName>
    <definedName name="TH_2008" localSheetId="37">#REF!</definedName>
    <definedName name="TH_2008" localSheetId="55">#REF!</definedName>
    <definedName name="TH_2008">#REF!</definedName>
    <definedName name="TH_2009" localSheetId="51">#REF!</definedName>
    <definedName name="TH_2009" localSheetId="26">#REF!</definedName>
    <definedName name="TH_2009" localSheetId="28">#REF!</definedName>
    <definedName name="TH_2009" localSheetId="37">#REF!</definedName>
    <definedName name="TH_2009" localSheetId="55">#REF!</definedName>
    <definedName name="TH_2009">#REF!</definedName>
    <definedName name="TH_2010" localSheetId="51">#REF!</definedName>
    <definedName name="TH_2010" localSheetId="26">#REF!</definedName>
    <definedName name="TH_2010" localSheetId="28">#REF!</definedName>
    <definedName name="TH_2010" localSheetId="37">#REF!</definedName>
    <definedName name="TH_2010" localSheetId="55">#REF!</definedName>
    <definedName name="TH_2010">#REF!</definedName>
    <definedName name="TH_2011" localSheetId="51">#REF!</definedName>
    <definedName name="TH_2011" localSheetId="26">#REF!</definedName>
    <definedName name="TH_2011" localSheetId="28">#REF!</definedName>
    <definedName name="TH_2011" localSheetId="37">#REF!</definedName>
    <definedName name="TH_2011" localSheetId="55">#REF!</definedName>
    <definedName name="TH_2011">#REF!</definedName>
    <definedName name="TH_2012" localSheetId="51">#REF!</definedName>
    <definedName name="TH_2012" localSheetId="26">#REF!</definedName>
    <definedName name="TH_2012" localSheetId="28">#REF!</definedName>
    <definedName name="TH_2012" localSheetId="37">#REF!</definedName>
    <definedName name="TH_2012" localSheetId="55">#REF!</definedName>
    <definedName name="TH_2012">#REF!</definedName>
    <definedName name="TH_2013" localSheetId="51">#REF!</definedName>
    <definedName name="TH_2013" localSheetId="26">#REF!</definedName>
    <definedName name="TH_2013" localSheetId="28">#REF!</definedName>
    <definedName name="TH_2013" localSheetId="37">#REF!</definedName>
    <definedName name="TH_2013" localSheetId="55">#REF!</definedName>
    <definedName name="TH_2013">#REF!</definedName>
    <definedName name="TH_2014" localSheetId="51">#REF!</definedName>
    <definedName name="TH_2014" localSheetId="26">#REF!</definedName>
    <definedName name="TH_2014" localSheetId="28">#REF!</definedName>
    <definedName name="TH_2014" localSheetId="37">#REF!</definedName>
    <definedName name="TH_2014" localSheetId="55">#REF!</definedName>
    <definedName name="TH_2014">#REF!</definedName>
    <definedName name="TH_2015" localSheetId="51">#REF!</definedName>
    <definedName name="TH_2015" localSheetId="26">#REF!</definedName>
    <definedName name="TH_2015" localSheetId="28">#REF!</definedName>
    <definedName name="TH_2015" localSheetId="37">#REF!</definedName>
    <definedName name="TH_2015" localSheetId="55">#REF!</definedName>
    <definedName name="TH_2015">#REF!</definedName>
    <definedName name="TH_2016" localSheetId="51">#REF!</definedName>
    <definedName name="TH_2016" localSheetId="26">#REF!</definedName>
    <definedName name="TH_2016" localSheetId="28">#REF!</definedName>
    <definedName name="TH_2016" localSheetId="37">#REF!</definedName>
    <definedName name="TH_2016" localSheetId="55">#REF!</definedName>
    <definedName name="TH_2016">#REF!</definedName>
    <definedName name="TH_2017" localSheetId="51">#REF!</definedName>
    <definedName name="TH_2017" localSheetId="26">#REF!</definedName>
    <definedName name="TH_2017" localSheetId="28">#REF!</definedName>
    <definedName name="TH_2017" localSheetId="37">#REF!</definedName>
    <definedName name="TH_2017" localSheetId="55">#REF!</definedName>
    <definedName name="TH_2017">#REF!</definedName>
    <definedName name="TH_2018" localSheetId="51">#REF!</definedName>
    <definedName name="TH_2018" localSheetId="26">#REF!</definedName>
    <definedName name="TH_2018" localSheetId="28">#REF!</definedName>
    <definedName name="TH_2018" localSheetId="37">#REF!</definedName>
    <definedName name="TH_2018" localSheetId="55">#REF!</definedName>
    <definedName name="TH_2018">#REF!</definedName>
    <definedName name="TH_2019" localSheetId="51">#REF!</definedName>
    <definedName name="TH_2019" localSheetId="26">#REF!</definedName>
    <definedName name="TH_2019" localSheetId="28">#REF!</definedName>
    <definedName name="TH_2019" localSheetId="37">#REF!</definedName>
    <definedName name="TH_2019" localSheetId="55">#REF!</definedName>
    <definedName name="TH_2019">#REF!</definedName>
    <definedName name="TH_2020" localSheetId="51">#REF!</definedName>
    <definedName name="TH_2020" localSheetId="26">#REF!</definedName>
    <definedName name="TH_2020" localSheetId="28">#REF!</definedName>
    <definedName name="TH_2020" localSheetId="37">#REF!</definedName>
    <definedName name="TH_2020" localSheetId="55">#REF!</definedName>
    <definedName name="TH_2020">#REF!</definedName>
    <definedName name="TH_2021" localSheetId="51">#REF!</definedName>
    <definedName name="TH_2021" localSheetId="26">#REF!</definedName>
    <definedName name="TH_2021" localSheetId="28">#REF!</definedName>
    <definedName name="TH_2021" localSheetId="37">#REF!</definedName>
    <definedName name="TH_2021" localSheetId="55">#REF!</definedName>
    <definedName name="TH_2021">#REF!</definedName>
    <definedName name="TH_2022" localSheetId="51">#REF!</definedName>
    <definedName name="TH_2022" localSheetId="26">#REF!</definedName>
    <definedName name="TH_2022" localSheetId="28">#REF!</definedName>
    <definedName name="TH_2022" localSheetId="37">#REF!</definedName>
    <definedName name="TH_2022" localSheetId="55">#REF!</definedName>
    <definedName name="TH_2022">#REF!</definedName>
    <definedName name="TH_2023" localSheetId="51">#REF!</definedName>
    <definedName name="TH_2023" localSheetId="26">#REF!</definedName>
    <definedName name="TH_2023" localSheetId="28">#REF!</definedName>
    <definedName name="TH_2023" localSheetId="37">#REF!</definedName>
    <definedName name="TH_2023" localSheetId="55">#REF!</definedName>
    <definedName name="TH_2023">#REF!</definedName>
    <definedName name="TH_2024" localSheetId="51">#REF!</definedName>
    <definedName name="TH_2024" localSheetId="26">#REF!</definedName>
    <definedName name="TH_2024" localSheetId="28">#REF!</definedName>
    <definedName name="TH_2024" localSheetId="37">#REF!</definedName>
    <definedName name="TH_2024" localSheetId="55">#REF!</definedName>
    <definedName name="TH_2024">#REF!</definedName>
    <definedName name="Thn">[113]Index!$B$16</definedName>
    <definedName name="THR" localSheetId="21">[329]Sheet5!$A$3:$B$186</definedName>
    <definedName name="THR" localSheetId="9">[330]Sheet5!$A$3:$B$186</definedName>
    <definedName name="THR" localSheetId="23">[329]Sheet5!$A$3:$B$186</definedName>
    <definedName name="THR" localSheetId="10">[331]Sheet5!$A$3:$B$186</definedName>
    <definedName name="THR" localSheetId="2">[332]Sheet5!$A$3:$B$186</definedName>
    <definedName name="THR" localSheetId="1">[331]Sheet5!$A$3:$B$186</definedName>
    <definedName name="THR" localSheetId="26">[329]Sheet5!$A$3:$B$186</definedName>
    <definedName name="THR" localSheetId="0">[332]Sheet5!$A$3:$B$186</definedName>
    <definedName name="THR" localSheetId="3">[333]Sheet5!$A$3:$B$186</definedName>
    <definedName name="THR" localSheetId="28">[329]Sheet5!$A$3:$B$186</definedName>
    <definedName name="THR" localSheetId="34">[329]Sheet5!$A$3:$B$186</definedName>
    <definedName name="THR" localSheetId="37">[329]Sheet5!$A$3:$B$186</definedName>
    <definedName name="THR" localSheetId="6">[334]Sheet5!$A$3:$B$186</definedName>
    <definedName name="THR" localSheetId="56">[333]Sheet5!$A$3:$B$186</definedName>
    <definedName name="THR" localSheetId="7">[333]Sheet5!$A$3:$B$186</definedName>
    <definedName name="THR" localSheetId="55">[335]Sheet5!$A$3:$B$186</definedName>
    <definedName name="THR">[335]Sheet5!$A$3:$B$186</definedName>
    <definedName name="THREEWHEELROLLER" localSheetId="21">#REF!</definedName>
    <definedName name="THREEWHEELROLLER" localSheetId="51">#REF!</definedName>
    <definedName name="THREEWHEELROLLER" localSheetId="9">#REF!</definedName>
    <definedName name="THREEWHEELROLLER" localSheetId="23">#REF!</definedName>
    <definedName name="THREEWHEELROLLER" localSheetId="11">#REF!</definedName>
    <definedName name="THREEWHEELROLLER" localSheetId="26">#REF!</definedName>
    <definedName name="THREEWHEELROLLER" localSheetId="3">#REF!</definedName>
    <definedName name="THREEWHEELROLLER" localSheetId="28">#REF!</definedName>
    <definedName name="THREEWHEELROLLER" localSheetId="57">#REF!</definedName>
    <definedName name="THREEWHEELROLLER" localSheetId="34">#REF!</definedName>
    <definedName name="THREEWHEELROLLER" localSheetId="37">#REF!</definedName>
    <definedName name="THREEWHEELROLLER" localSheetId="6">#REF!</definedName>
    <definedName name="THREEWHEELROLLER" localSheetId="56">#REF!</definedName>
    <definedName name="THREEWHEELROLLER" localSheetId="7">#REF!</definedName>
    <definedName name="THREEWHEELROLLER" localSheetId="55">#REF!</definedName>
    <definedName name="THREEWHEELROLLER" localSheetId="15">#REF!</definedName>
    <definedName name="THREEWHEELROLLER" localSheetId="14">#REF!</definedName>
    <definedName name="THREEWHEELROLLER" localSheetId="16">#REF!</definedName>
    <definedName name="THREEWHEELROLLER">#REF!</definedName>
    <definedName name="TIGA" localSheetId="21">#REF!</definedName>
    <definedName name="TIGA" localSheetId="51">#REF!</definedName>
    <definedName name="TIGA" localSheetId="9">#REF!</definedName>
    <definedName name="TIGA" localSheetId="23">#REF!</definedName>
    <definedName name="TIGA" localSheetId="11">#REF!</definedName>
    <definedName name="TIGA" localSheetId="26">#REF!</definedName>
    <definedName name="TIGA" localSheetId="3">#REF!</definedName>
    <definedName name="TIGA" localSheetId="28">#REF!</definedName>
    <definedName name="TIGA" localSheetId="57">#REF!</definedName>
    <definedName name="TIGA" localSheetId="34">#REF!</definedName>
    <definedName name="TIGA" localSheetId="37">#REF!</definedName>
    <definedName name="TIGA" localSheetId="6">#REF!</definedName>
    <definedName name="TIGA" localSheetId="56">#REF!</definedName>
    <definedName name="TIGA" localSheetId="7">#REF!</definedName>
    <definedName name="TIGA" localSheetId="55">#REF!</definedName>
    <definedName name="TIGA" localSheetId="15">#REF!</definedName>
    <definedName name="TIGA" localSheetId="14">#REF!</definedName>
    <definedName name="TIGA" localSheetId="16">#REF!</definedName>
    <definedName name="TIGA">#REF!</definedName>
    <definedName name="TIII" localSheetId="51">#REF!</definedName>
    <definedName name="TIII" localSheetId="26">#REF!</definedName>
    <definedName name="TIII" localSheetId="28">#REF!</definedName>
    <definedName name="TIII" localSheetId="37">#REF!</definedName>
    <definedName name="TIII" localSheetId="55">#REF!</definedName>
    <definedName name="TIII">#REF!</definedName>
    <definedName name="tiner" localSheetId="21">#REF!</definedName>
    <definedName name="tiner" localSheetId="51">#REF!</definedName>
    <definedName name="tiner" localSheetId="23">#REF!</definedName>
    <definedName name="tiner" localSheetId="11">#REF!</definedName>
    <definedName name="tiner" localSheetId="26">#REF!</definedName>
    <definedName name="tiner" localSheetId="28">#REF!</definedName>
    <definedName name="tiner" localSheetId="57">#REF!</definedName>
    <definedName name="tiner" localSheetId="34">#REF!</definedName>
    <definedName name="tiner" localSheetId="37">#REF!</definedName>
    <definedName name="tiner" localSheetId="56">#REF!</definedName>
    <definedName name="tiner" localSheetId="55">#REF!</definedName>
    <definedName name="tiner" localSheetId="15">#REF!</definedName>
    <definedName name="tiner" localSheetId="14">#REF!</definedName>
    <definedName name="tiner" localSheetId="16">#REF!</definedName>
    <definedName name="tiner">#REF!</definedName>
    <definedName name="TINGKAT" localSheetId="21">[336]TB!$B$4:$C$7</definedName>
    <definedName name="TINGKAT" localSheetId="9">[303]TB!$B$4:$C$7</definedName>
    <definedName name="TINGKAT" localSheetId="23">[336]TB!$B$4:$C$7</definedName>
    <definedName name="TINGKAT" localSheetId="10">[304]TB!$B$4:$C$7</definedName>
    <definedName name="TINGKAT" localSheetId="1">[304]TB!$B$4:$C$7</definedName>
    <definedName name="TINGKAT" localSheetId="26">[336]TB!$B$4:$C$7</definedName>
    <definedName name="TINGKAT" localSheetId="0">[305]TB!$B$4:$C$7</definedName>
    <definedName name="TINGKAT" localSheetId="3">[337]TB!$B$4:$C$7</definedName>
    <definedName name="TINGKAT" localSheetId="28">[336]TB!$B$4:$C$7</definedName>
    <definedName name="TINGKAT" localSheetId="34">[336]TB!$B$4:$C$7</definedName>
    <definedName name="TINGKAT" localSheetId="37">[336]TB!$B$4:$C$7</definedName>
    <definedName name="TINGKAT" localSheetId="6">[337]TB!$B$4:$C$7</definedName>
    <definedName name="TINGKAT" localSheetId="56">[337]TB!$B$4:$C$7</definedName>
    <definedName name="TINGKAT" localSheetId="7">[337]TB!$B$4:$C$7</definedName>
    <definedName name="TINGKAT" localSheetId="55">[306]TB!$B$4:$C$7</definedName>
    <definedName name="TINGKAT">[306]TB!$B$4:$C$7</definedName>
    <definedName name="TIREROLLER" localSheetId="21">#REF!</definedName>
    <definedName name="TIREROLLER" localSheetId="51">#REF!</definedName>
    <definedName name="TIREROLLER" localSheetId="9">#REF!</definedName>
    <definedName name="TIREROLLER" localSheetId="23">#REF!</definedName>
    <definedName name="TIREROLLER" localSheetId="11">#REF!</definedName>
    <definedName name="TIREROLLER" localSheetId="26">#REF!</definedName>
    <definedName name="TIREROLLER" localSheetId="3">#REF!</definedName>
    <definedName name="TIREROLLER" localSheetId="28">#REF!</definedName>
    <definedName name="TIREROLLER" localSheetId="57">#REF!</definedName>
    <definedName name="TIREROLLER" localSheetId="34">#REF!</definedName>
    <definedName name="TIREROLLER" localSheetId="37">#REF!</definedName>
    <definedName name="TIREROLLER" localSheetId="6">#REF!</definedName>
    <definedName name="TIREROLLER" localSheetId="56">#REF!</definedName>
    <definedName name="TIREROLLER" localSheetId="7">#REF!</definedName>
    <definedName name="TIREROLLER" localSheetId="55">#REF!</definedName>
    <definedName name="TIREROLLER" localSheetId="15">#REF!</definedName>
    <definedName name="TIREROLLER" localSheetId="14">#REF!</definedName>
    <definedName name="TIREROLLER" localSheetId="16">#REF!</definedName>
    <definedName name="TIREROLLER">#REF!</definedName>
    <definedName name="tjab">[116]tunj.!$N$8:$O$13</definedName>
    <definedName name="tkbatu">'[60]HB '!$F$203</definedName>
    <definedName name="tkbatu_1" localSheetId="21">[82]HB!#REF!</definedName>
    <definedName name="tkbatu_1" localSheetId="51">[82]HB!#REF!</definedName>
    <definedName name="tkbatu_1" localSheetId="23">[82]HB!#REF!</definedName>
    <definedName name="tkbatu_1" localSheetId="11">[82]HB!#REF!</definedName>
    <definedName name="tkbatu_1" localSheetId="26">[82]HB!#REF!</definedName>
    <definedName name="tkbatu_1" localSheetId="28">[82]HB!#REF!</definedName>
    <definedName name="tkbatu_1" localSheetId="57">[82]HB!#REF!</definedName>
    <definedName name="tkbatu_1" localSheetId="34">[82]HB!#REF!</definedName>
    <definedName name="tkbatu_1" localSheetId="37">[82]HB!#REF!</definedName>
    <definedName name="tkbatu_1" localSheetId="56">[82]HB!#REF!</definedName>
    <definedName name="tkbatu_1" localSheetId="55">[82]HB!#REF!</definedName>
    <definedName name="tkbatu_1" localSheetId="15">[82]HB!#REF!</definedName>
    <definedName name="tkbatu_1" localSheetId="14">[82]HB!#REF!</definedName>
    <definedName name="tkbatu_1" localSheetId="16">[82]HB!#REF!</definedName>
    <definedName name="tkbatu_1">[82]HB!#REF!</definedName>
    <definedName name="tkbesi">'[60]HB '!$F$204</definedName>
    <definedName name="tkbesi_1" localSheetId="21">[82]HB!#REF!</definedName>
    <definedName name="tkbesi_1" localSheetId="51">[82]HB!#REF!</definedName>
    <definedName name="tkbesi_1" localSheetId="23">[82]HB!#REF!</definedName>
    <definedName name="tkbesi_1" localSheetId="11">[82]HB!#REF!</definedName>
    <definedName name="tkbesi_1" localSheetId="26">[82]HB!#REF!</definedName>
    <definedName name="tkbesi_1" localSheetId="28">[82]HB!#REF!</definedName>
    <definedName name="tkbesi_1" localSheetId="57">[82]HB!#REF!</definedName>
    <definedName name="tkbesi_1" localSheetId="34">[82]HB!#REF!</definedName>
    <definedName name="tkbesi_1" localSheetId="37">[82]HB!#REF!</definedName>
    <definedName name="tkbesi_1" localSheetId="56">[82]HB!#REF!</definedName>
    <definedName name="tkbesi_1" localSheetId="55">[82]HB!#REF!</definedName>
    <definedName name="tkbesi_1" localSheetId="15">[82]HB!#REF!</definedName>
    <definedName name="tkbesi_1" localSheetId="14">[82]HB!#REF!</definedName>
    <definedName name="tkbesi_1" localSheetId="16">[82]HB!#REF!</definedName>
    <definedName name="tkbesi_1">[82]HB!#REF!</definedName>
    <definedName name="tkcat">'[60]HB '!$F$205</definedName>
    <definedName name="tkcat_1" localSheetId="21">[82]HB!#REF!</definedName>
    <definedName name="tkcat_1" localSheetId="51">[82]HB!#REF!</definedName>
    <definedName name="tkcat_1" localSheetId="23">[82]HB!#REF!</definedName>
    <definedName name="tkcat_1" localSheetId="11">[82]HB!#REF!</definedName>
    <definedName name="tkcat_1" localSheetId="26">[82]HB!#REF!</definedName>
    <definedName name="tkcat_1" localSheetId="28">[82]HB!#REF!</definedName>
    <definedName name="tkcat_1" localSheetId="57">[82]HB!#REF!</definedName>
    <definedName name="tkcat_1" localSheetId="34">[82]HB!#REF!</definedName>
    <definedName name="tkcat_1" localSheetId="37">[82]HB!#REF!</definedName>
    <definedName name="tkcat_1" localSheetId="56">[82]HB!#REF!</definedName>
    <definedName name="tkcat_1" localSheetId="55">[82]HB!#REF!</definedName>
    <definedName name="tkcat_1" localSheetId="15">[82]HB!#REF!</definedName>
    <definedName name="tkcat_1" localSheetId="14">[82]HB!#REF!</definedName>
    <definedName name="tkcat_1" localSheetId="16">[82]HB!#REF!</definedName>
    <definedName name="tkcat_1">[82]HB!#REF!</definedName>
    <definedName name="tkgali">'[60]HB '!$F$201</definedName>
    <definedName name="tkgali_1" localSheetId="21">[82]HB!#REF!</definedName>
    <definedName name="tkgali_1" localSheetId="51">[82]HB!#REF!</definedName>
    <definedName name="tkgali_1" localSheetId="23">[82]HB!#REF!</definedName>
    <definedName name="tkgali_1" localSheetId="11">[82]HB!#REF!</definedName>
    <definedName name="tkgali_1" localSheetId="26">[82]HB!#REF!</definedName>
    <definedName name="tkgali_1" localSheetId="28">[82]HB!#REF!</definedName>
    <definedName name="tkgali_1" localSheetId="57">[82]HB!#REF!</definedName>
    <definedName name="tkgali_1" localSheetId="34">[82]HB!#REF!</definedName>
    <definedName name="tkgali_1" localSheetId="37">[82]HB!#REF!</definedName>
    <definedName name="tkgali_1" localSheetId="56">[82]HB!#REF!</definedName>
    <definedName name="tkgali_1" localSheetId="55">[82]HB!#REF!</definedName>
    <definedName name="tkgali_1" localSheetId="15">[82]HB!#REF!</definedName>
    <definedName name="tkgali_1" localSheetId="14">[82]HB!#REF!</definedName>
    <definedName name="tkgali_1" localSheetId="16">[82]HB!#REF!</definedName>
    <definedName name="tkgali_1">[82]HB!#REF!</definedName>
    <definedName name="tkkayu">'[60]HB '!$F$202</definedName>
    <definedName name="tkkayu_1" localSheetId="21">[82]HB!#REF!</definedName>
    <definedName name="tkkayu_1" localSheetId="51">[82]HB!#REF!</definedName>
    <definedName name="tkkayu_1" localSheetId="23">[82]HB!#REF!</definedName>
    <definedName name="tkkayu_1" localSheetId="11">[82]HB!#REF!</definedName>
    <definedName name="tkkayu_1" localSheetId="26">[82]HB!#REF!</definedName>
    <definedName name="tkkayu_1" localSheetId="28">[82]HB!#REF!</definedName>
    <definedName name="tkkayu_1" localSheetId="57">[82]HB!#REF!</definedName>
    <definedName name="tkkayu_1" localSheetId="34">[82]HB!#REF!</definedName>
    <definedName name="tkkayu_1" localSheetId="37">[82]HB!#REF!</definedName>
    <definedName name="tkkayu_1" localSheetId="56">[82]HB!#REF!</definedName>
    <definedName name="tkkayu_1" localSheetId="55">[82]HB!#REF!</definedName>
    <definedName name="tkkayu_1" localSheetId="15">[82]HB!#REF!</definedName>
    <definedName name="tkkayu_1" localSheetId="14">[82]HB!#REF!</definedName>
    <definedName name="tkkayu_1" localSheetId="16">[82]HB!#REF!</definedName>
    <definedName name="tkkayu_1">[82]HB!#REF!</definedName>
    <definedName name="tkledeng" localSheetId="21">'[338]HB me'!#REF!</definedName>
    <definedName name="tkledeng" localSheetId="51">'[338]HB me'!#REF!</definedName>
    <definedName name="tkledeng" localSheetId="23">'[338]HB me'!#REF!</definedName>
    <definedName name="tkledeng" localSheetId="11">'[338]HB me'!#REF!</definedName>
    <definedName name="tkledeng" localSheetId="26">'[338]HB me'!#REF!</definedName>
    <definedName name="tkledeng" localSheetId="28">'[338]HB me'!#REF!</definedName>
    <definedName name="tkledeng" localSheetId="57">'[338]HB me'!#REF!</definedName>
    <definedName name="tkledeng" localSheetId="34">'[338]HB me'!#REF!</definedName>
    <definedName name="tkledeng" localSheetId="37">'[338]HB me'!#REF!</definedName>
    <definedName name="tkledeng" localSheetId="56">'[338]HB me'!#REF!</definedName>
    <definedName name="tkledeng" localSheetId="55">'[338]HB me'!#REF!</definedName>
    <definedName name="tkledeng" localSheetId="15">'[338]HB me'!#REF!</definedName>
    <definedName name="tkledeng" localSheetId="14">'[338]HB me'!#REF!</definedName>
    <definedName name="tkledeng" localSheetId="16">'[338]HB me'!#REF!</definedName>
    <definedName name="tkledeng">'[338]HB me'!#REF!</definedName>
    <definedName name="tklistrik" localSheetId="21">'[338]HB me'!#REF!</definedName>
    <definedName name="tklistrik" localSheetId="51">'[338]HB me'!#REF!</definedName>
    <definedName name="tklistrik" localSheetId="23">'[338]HB me'!#REF!</definedName>
    <definedName name="tklistrik" localSheetId="11">'[338]HB me'!#REF!</definedName>
    <definedName name="tklistrik" localSheetId="26">'[338]HB me'!#REF!</definedName>
    <definedName name="tklistrik" localSheetId="28">'[338]HB me'!#REF!</definedName>
    <definedName name="tklistrik" localSheetId="57">'[338]HB me'!#REF!</definedName>
    <definedName name="tklistrik" localSheetId="34">'[338]HB me'!#REF!</definedName>
    <definedName name="tklistrik" localSheetId="37">'[338]HB me'!#REF!</definedName>
    <definedName name="tklistrik" localSheetId="56">'[338]HB me'!#REF!</definedName>
    <definedName name="tklistrik" localSheetId="55">'[338]HB me'!#REF!</definedName>
    <definedName name="tklistrik" localSheetId="15">'[338]HB me'!#REF!</definedName>
    <definedName name="tklistrik" localSheetId="14">'[338]HB me'!#REF!</definedName>
    <definedName name="tklistrik" localSheetId="16">'[338]HB me'!#REF!</definedName>
    <definedName name="tklistrik">'[338]HB me'!#REF!</definedName>
    <definedName name="tkplitur" localSheetId="21">'[338]HB me'!#REF!</definedName>
    <definedName name="tkplitur" localSheetId="51">'[338]HB me'!#REF!</definedName>
    <definedName name="tkplitur" localSheetId="23">'[338]HB me'!#REF!</definedName>
    <definedName name="tkplitur" localSheetId="11">'[338]HB me'!#REF!</definedName>
    <definedName name="tkplitur" localSheetId="26">'[338]HB me'!#REF!</definedName>
    <definedName name="tkplitur" localSheetId="28">'[338]HB me'!#REF!</definedName>
    <definedName name="tkplitur" localSheetId="57">'[338]HB me'!#REF!</definedName>
    <definedName name="tkplitur" localSheetId="34">'[338]HB me'!#REF!</definedName>
    <definedName name="tkplitur" localSheetId="37">'[338]HB me'!#REF!</definedName>
    <definedName name="tkplitur" localSheetId="56">'[338]HB me'!#REF!</definedName>
    <definedName name="tkplitur" localSheetId="55">'[338]HB me'!#REF!</definedName>
    <definedName name="tkplitur" localSheetId="15">'[338]HB me'!#REF!</definedName>
    <definedName name="tkplitur" localSheetId="14">'[338]HB me'!#REF!</definedName>
    <definedName name="tkplitur" localSheetId="16">'[338]HB me'!#REF!</definedName>
    <definedName name="tkplitur">'[338]HB me'!#REF!</definedName>
    <definedName name="tl" localSheetId="21" hidden="1">#REF!</definedName>
    <definedName name="tl" localSheetId="13" hidden="1">#REF!</definedName>
    <definedName name="tl" localSheetId="51" hidden="1">#REF!</definedName>
    <definedName name="tl" localSheetId="9" hidden="1">#REF!</definedName>
    <definedName name="tl" localSheetId="23" hidden="1">#REF!</definedName>
    <definedName name="tl" localSheetId="11" hidden="1">#REF!</definedName>
    <definedName name="tl" localSheetId="10" hidden="1">#REF!</definedName>
    <definedName name="tl" localSheetId="1" hidden="1">#REF!</definedName>
    <definedName name="tl" localSheetId="26" hidden="1">#REF!</definedName>
    <definedName name="tl" localSheetId="0" hidden="1">#REF!</definedName>
    <definedName name="tl" localSheetId="3" hidden="1">#REF!</definedName>
    <definedName name="tl" localSheetId="28" hidden="1">#REF!</definedName>
    <definedName name="tl" localSheetId="50" hidden="1">#REF!</definedName>
    <definedName name="tl" localSheetId="57" hidden="1">#REF!</definedName>
    <definedName name="tl" localSheetId="34" hidden="1">#REF!</definedName>
    <definedName name="tl" localSheetId="37" hidden="1">#REF!</definedName>
    <definedName name="tl" localSheetId="5" hidden="1">#REF!</definedName>
    <definedName name="tl" localSheetId="6" hidden="1">#REF!</definedName>
    <definedName name="tl" localSheetId="56" hidden="1">#REF!</definedName>
    <definedName name="tl" localSheetId="7" hidden="1">#REF!</definedName>
    <definedName name="tl" localSheetId="8" hidden="1">#REF!</definedName>
    <definedName name="tl" localSheetId="55" hidden="1">#REF!</definedName>
    <definedName name="tl" localSheetId="4" hidden="1">#REF!</definedName>
    <definedName name="tl" localSheetId="15" hidden="1">#REF!</definedName>
    <definedName name="tl" localSheetId="14" hidden="1">#REF!</definedName>
    <definedName name="tl" localSheetId="16" hidden="1">#REF!</definedName>
    <definedName name="tl" localSheetId="12" hidden="1">#REF!</definedName>
    <definedName name="tl" localSheetId="42" hidden="1">#REF!</definedName>
    <definedName name="tl" hidden="1">#REF!</definedName>
    <definedName name="tl1x20" localSheetId="21">#REF!</definedName>
    <definedName name="tl1x20" localSheetId="51">#REF!</definedName>
    <definedName name="tl1x20" localSheetId="23">#REF!</definedName>
    <definedName name="tl1x20" localSheetId="11">#REF!</definedName>
    <definedName name="tl1x20" localSheetId="26">#REF!</definedName>
    <definedName name="tl1x20" localSheetId="28">#REF!</definedName>
    <definedName name="tl1x20" localSheetId="57">#REF!</definedName>
    <definedName name="tl1x20" localSheetId="34">#REF!</definedName>
    <definedName name="tl1x20" localSheetId="37">#REF!</definedName>
    <definedName name="tl1x20" localSheetId="56">#REF!</definedName>
    <definedName name="tl1x20" localSheetId="55">#REF!</definedName>
    <definedName name="tl1x20" localSheetId="15">#REF!</definedName>
    <definedName name="tl1x20" localSheetId="14">#REF!</definedName>
    <definedName name="tl1x20" localSheetId="16">#REF!</definedName>
    <definedName name="tl1x20">#REF!</definedName>
    <definedName name="tl1x40" localSheetId="21">#REF!</definedName>
    <definedName name="tl1x40" localSheetId="51">#REF!</definedName>
    <definedName name="tl1x40" localSheetId="23">#REF!</definedName>
    <definedName name="tl1x40" localSheetId="11">#REF!</definedName>
    <definedName name="tl1x40" localSheetId="26">#REF!</definedName>
    <definedName name="tl1x40" localSheetId="28">#REF!</definedName>
    <definedName name="tl1x40" localSheetId="57">#REF!</definedName>
    <definedName name="tl1x40" localSheetId="34">#REF!</definedName>
    <definedName name="tl1x40" localSheetId="37">#REF!</definedName>
    <definedName name="tl1x40" localSheetId="56">#REF!</definedName>
    <definedName name="tl1x40" localSheetId="55">#REF!</definedName>
    <definedName name="tl1x40" localSheetId="15">#REF!</definedName>
    <definedName name="tl1x40" localSheetId="14">#REF!</definedName>
    <definedName name="tl1x40" localSheetId="16">#REF!</definedName>
    <definedName name="tl1x40">#REF!</definedName>
    <definedName name="tl2x20" localSheetId="21">#REF!</definedName>
    <definedName name="tl2x20" localSheetId="51">#REF!</definedName>
    <definedName name="tl2x20" localSheetId="23">#REF!</definedName>
    <definedName name="tl2x20" localSheetId="11">#REF!</definedName>
    <definedName name="tl2x20" localSheetId="26">#REF!</definedName>
    <definedName name="tl2x20" localSheetId="28">#REF!</definedName>
    <definedName name="tl2x20" localSheetId="57">#REF!</definedName>
    <definedName name="tl2x20" localSheetId="34">#REF!</definedName>
    <definedName name="tl2x20" localSheetId="37">#REF!</definedName>
    <definedName name="tl2x20" localSheetId="56">#REF!</definedName>
    <definedName name="tl2x20" localSheetId="55">#REF!</definedName>
    <definedName name="tl2x20" localSheetId="15">#REF!</definedName>
    <definedName name="tl2x20" localSheetId="14">#REF!</definedName>
    <definedName name="tl2x20" localSheetId="16">#REF!</definedName>
    <definedName name="tl2x20">#REF!</definedName>
    <definedName name="TN" localSheetId="2">[129]Sheet5!$A$7:$C$129</definedName>
    <definedName name="TN">[129]Sheet5!$A$7:$C$129</definedName>
    <definedName name="tnhtanam" localSheetId="21">#REF!</definedName>
    <definedName name="tnhtanam" localSheetId="51">#REF!</definedName>
    <definedName name="tnhtanam" localSheetId="23">#REF!</definedName>
    <definedName name="tnhtanam" localSheetId="11">#REF!</definedName>
    <definedName name="tnhtanam" localSheetId="26">#REF!</definedName>
    <definedName name="tnhtanam" localSheetId="28">#REF!</definedName>
    <definedName name="tnhtanam" localSheetId="57">#REF!</definedName>
    <definedName name="tnhtanam" localSheetId="34">#REF!</definedName>
    <definedName name="tnhtanam" localSheetId="37">#REF!</definedName>
    <definedName name="tnhtanam" localSheetId="56">#REF!</definedName>
    <definedName name="tnhtanam" localSheetId="55">#REF!</definedName>
    <definedName name="tnhtanam" localSheetId="15">#REF!</definedName>
    <definedName name="tnhtanam" localSheetId="14">#REF!</definedName>
    <definedName name="tnhtanam" localSheetId="16">#REF!</definedName>
    <definedName name="tnhtanam">#REF!</definedName>
    <definedName name="tnhurug" localSheetId="21">#REF!</definedName>
    <definedName name="tnhurug" localSheetId="51">#REF!</definedName>
    <definedName name="tnhurug" localSheetId="23">#REF!</definedName>
    <definedName name="tnhurug" localSheetId="11">#REF!</definedName>
    <definedName name="tnhurug" localSheetId="26">#REF!</definedName>
    <definedName name="tnhurug" localSheetId="28">#REF!</definedName>
    <definedName name="tnhurug" localSheetId="57">#REF!</definedName>
    <definedName name="tnhurug" localSheetId="34">#REF!</definedName>
    <definedName name="tnhurug" localSheetId="37">#REF!</definedName>
    <definedName name="tnhurug" localSheetId="56">#REF!</definedName>
    <definedName name="tnhurug" localSheetId="55">#REF!</definedName>
    <definedName name="tnhurug" localSheetId="15">#REF!</definedName>
    <definedName name="tnhurug" localSheetId="14">#REF!</definedName>
    <definedName name="tnhurug" localSheetId="16">#REF!</definedName>
    <definedName name="tnhurug">#REF!</definedName>
    <definedName name="TNM" localSheetId="51">#REF!</definedName>
    <definedName name="TNM" localSheetId="26">#REF!</definedName>
    <definedName name="TNM" localSheetId="28">#REF!</definedName>
    <definedName name="TNM" localSheetId="37">#REF!</definedName>
    <definedName name="TNM" localSheetId="55">#REF!</definedName>
    <definedName name="TNM">#REF!</definedName>
    <definedName name="TNMIII" localSheetId="51">#REF!</definedName>
    <definedName name="TNMIII" localSheetId="26">#REF!</definedName>
    <definedName name="TNMIII" localSheetId="28">#REF!</definedName>
    <definedName name="TNMIII" localSheetId="37">#REF!</definedName>
    <definedName name="TNMIII" localSheetId="55">#REF!</definedName>
    <definedName name="TNMIII">#REF!</definedName>
    <definedName name="TONASE" localSheetId="51">#REF!</definedName>
    <definedName name="TONASE" localSheetId="26">#REF!</definedName>
    <definedName name="TONASE" localSheetId="28">#REF!</definedName>
    <definedName name="TONASE" localSheetId="37">#REF!</definedName>
    <definedName name="TONASE" localSheetId="55">#REF!</definedName>
    <definedName name="TONASE">#REF!</definedName>
    <definedName name="total" localSheetId="21">[257]HB!#REF!</definedName>
    <definedName name="total" localSheetId="51">[257]HB!#REF!</definedName>
    <definedName name="total" localSheetId="23">[257]HB!#REF!</definedName>
    <definedName name="total" localSheetId="11">[257]HB!#REF!</definedName>
    <definedName name="total" localSheetId="26">[257]HB!#REF!</definedName>
    <definedName name="total" localSheetId="28">[257]HB!#REF!</definedName>
    <definedName name="total" localSheetId="57">[257]HB!#REF!</definedName>
    <definedName name="total" localSheetId="34">[257]HB!#REF!</definedName>
    <definedName name="total" localSheetId="37">[257]HB!#REF!</definedName>
    <definedName name="total" localSheetId="56">[257]HB!#REF!</definedName>
    <definedName name="total" localSheetId="55">[257]HB!#REF!</definedName>
    <definedName name="total" localSheetId="15">[257]HB!#REF!</definedName>
    <definedName name="total" localSheetId="14">[257]HB!#REF!</definedName>
    <definedName name="total" localSheetId="16">[257]HB!#REF!</definedName>
    <definedName name="total">[257]HB!#REF!</definedName>
    <definedName name="Total_fixed">'[140]Breakeven Analysis Data'!$G$94</definedName>
    <definedName name="Total_IQF">'[140]Breakeven Analysis Data'!$G$43</definedName>
    <definedName name="Total_Nilai_Penjualan">'[140]Breakeven Analysis Data'!$G$72</definedName>
    <definedName name="Total_variable">'[140]Breakeven Analysis Data'!$G$85</definedName>
    <definedName name="TPII" localSheetId="51">#REF!</definedName>
    <definedName name="TPII" localSheetId="26">#REF!</definedName>
    <definedName name="TPII" localSheetId="28">#REF!</definedName>
    <definedName name="TPII" localSheetId="37">#REF!</definedName>
    <definedName name="TPII" localSheetId="55">#REF!</definedName>
    <definedName name="TPII">#REF!</definedName>
    <definedName name="TPIII" localSheetId="51">#REF!</definedName>
    <definedName name="TPIII" localSheetId="26">#REF!</definedName>
    <definedName name="TPIII" localSheetId="28">#REF!</definedName>
    <definedName name="TPIII" localSheetId="37">#REF!</definedName>
    <definedName name="TPIII" localSheetId="55">#REF!</definedName>
    <definedName name="TPIII">#REF!</definedName>
    <definedName name="tpre">[328]tbl!$G$10:$K$46</definedName>
    <definedName name="TRACKLOADER" localSheetId="21">#REF!</definedName>
    <definedName name="TRACKLOADER" localSheetId="51">#REF!</definedName>
    <definedName name="TRACKLOADER" localSheetId="9">#REF!</definedName>
    <definedName name="TRACKLOADER" localSheetId="23">#REF!</definedName>
    <definedName name="TRACKLOADER" localSheetId="11">#REF!</definedName>
    <definedName name="TRACKLOADER" localSheetId="26">#REF!</definedName>
    <definedName name="TRACKLOADER" localSheetId="3">#REF!</definedName>
    <definedName name="TRACKLOADER" localSheetId="28">#REF!</definedName>
    <definedName name="TRACKLOADER" localSheetId="57">#REF!</definedName>
    <definedName name="TRACKLOADER" localSheetId="34">#REF!</definedName>
    <definedName name="TRACKLOADER" localSheetId="37">#REF!</definedName>
    <definedName name="TRACKLOADER" localSheetId="6">#REF!</definedName>
    <definedName name="TRACKLOADER" localSheetId="56">#REF!</definedName>
    <definedName name="TRACKLOADER" localSheetId="7">#REF!</definedName>
    <definedName name="TRACKLOADER" localSheetId="55">#REF!</definedName>
    <definedName name="TRACKLOADER" localSheetId="15">#REF!</definedName>
    <definedName name="TRACKLOADER" localSheetId="14">#REF!</definedName>
    <definedName name="TRACKLOADER" localSheetId="16">#REF!</definedName>
    <definedName name="TRACKLOADER">#REF!</definedName>
    <definedName name="tralis" localSheetId="21">#REF!</definedName>
    <definedName name="tralis" localSheetId="51">#REF!</definedName>
    <definedName name="tralis" localSheetId="23">#REF!</definedName>
    <definedName name="tralis" localSheetId="11">#REF!</definedName>
    <definedName name="tralis" localSheetId="26">#REF!</definedName>
    <definedName name="tralis" localSheetId="28">#REF!</definedName>
    <definedName name="tralis" localSheetId="57">#REF!</definedName>
    <definedName name="tralis" localSheetId="34">#REF!</definedName>
    <definedName name="tralis" localSheetId="37">#REF!</definedName>
    <definedName name="tralis" localSheetId="56">#REF!</definedName>
    <definedName name="tralis" localSheetId="55">#REF!</definedName>
    <definedName name="tralis" localSheetId="15">#REF!</definedName>
    <definedName name="tralis" localSheetId="14">#REF!</definedName>
    <definedName name="tralis" localSheetId="16">#REF!</definedName>
    <definedName name="tralis">#REF!</definedName>
    <definedName name="traljend" localSheetId="21">#REF!</definedName>
    <definedName name="traljend" localSheetId="51">#REF!</definedName>
    <definedName name="traljend" localSheetId="23">#REF!</definedName>
    <definedName name="traljend" localSheetId="11">#REF!</definedName>
    <definedName name="traljend" localSheetId="26">#REF!</definedName>
    <definedName name="traljend" localSheetId="28">#REF!</definedName>
    <definedName name="traljend" localSheetId="57">#REF!</definedName>
    <definedName name="traljend" localSheetId="34">#REF!</definedName>
    <definedName name="traljend" localSheetId="37">#REF!</definedName>
    <definedName name="traljend" localSheetId="56">#REF!</definedName>
    <definedName name="traljend" localSheetId="55">#REF!</definedName>
    <definedName name="traljend" localSheetId="15">#REF!</definedName>
    <definedName name="traljend" localSheetId="14">#REF!</definedName>
    <definedName name="traljend" localSheetId="16">#REF!</definedName>
    <definedName name="traljend">#REF!</definedName>
    <definedName name="TRBP">[177]TRBP!$B$8:$D$44</definedName>
    <definedName name="trfaktif" localSheetId="51">#REF!</definedName>
    <definedName name="trfaktif" localSheetId="26">#REF!</definedName>
    <definedName name="trfaktif" localSheetId="28">#REF!</definedName>
    <definedName name="trfaktif" localSheetId="37">#REF!</definedName>
    <definedName name="trfaktif" localSheetId="55">#REF!</definedName>
    <definedName name="trfaktif">#REF!</definedName>
    <definedName name="trfsalry">'[193]trf d-i'!$AN$17:$AV$59</definedName>
    <definedName name="trip110" localSheetId="21">#REF!</definedName>
    <definedName name="trip110" localSheetId="51">#REF!</definedName>
    <definedName name="trip110" localSheetId="23">#REF!</definedName>
    <definedName name="trip110" localSheetId="11">#REF!</definedName>
    <definedName name="trip110" localSheetId="26">#REF!</definedName>
    <definedName name="trip110" localSheetId="28">#REF!</definedName>
    <definedName name="trip110" localSheetId="57">#REF!</definedName>
    <definedName name="trip110" localSheetId="34">#REF!</definedName>
    <definedName name="trip110" localSheetId="37">#REF!</definedName>
    <definedName name="trip110" localSheetId="56">#REF!</definedName>
    <definedName name="trip110" localSheetId="55">#REF!</definedName>
    <definedName name="trip110" localSheetId="15">#REF!</definedName>
    <definedName name="trip110" localSheetId="14">#REF!</definedName>
    <definedName name="trip110" localSheetId="16">#REF!</definedName>
    <definedName name="trip110">#REF!</definedName>
    <definedName name="trip120" localSheetId="21">[223]HB!#REF!</definedName>
    <definedName name="trip120" localSheetId="51">[223]HB!#REF!</definedName>
    <definedName name="trip120" localSheetId="23">[223]HB!#REF!</definedName>
    <definedName name="trip120" localSheetId="11">[223]HB!#REF!</definedName>
    <definedName name="trip120" localSheetId="26">[223]HB!#REF!</definedName>
    <definedName name="trip120" localSheetId="28">[223]HB!#REF!</definedName>
    <definedName name="trip120" localSheetId="57">[223]HB!#REF!</definedName>
    <definedName name="trip120" localSheetId="34">[223]HB!#REF!</definedName>
    <definedName name="trip120" localSheetId="37">[223]HB!#REF!</definedName>
    <definedName name="trip120" localSheetId="56">[223]HB!#REF!</definedName>
    <definedName name="trip120" localSheetId="55">[223]HB!#REF!</definedName>
    <definedName name="trip120" localSheetId="15">[223]HB!#REF!</definedName>
    <definedName name="trip120" localSheetId="14">[223]HB!#REF!</definedName>
    <definedName name="trip120" localSheetId="16">[223]HB!#REF!</definedName>
    <definedName name="trip120">[223]HB!#REF!</definedName>
    <definedName name="tripalm110" localSheetId="21">#REF!</definedName>
    <definedName name="tripalm110" localSheetId="51">#REF!</definedName>
    <definedName name="tripalm110" localSheetId="23">#REF!</definedName>
    <definedName name="tripalm110" localSheetId="11">#REF!</definedName>
    <definedName name="tripalm110" localSheetId="26">#REF!</definedName>
    <definedName name="tripalm110" localSheetId="28">#REF!</definedName>
    <definedName name="tripalm110" localSheetId="57">#REF!</definedName>
    <definedName name="tripalm110" localSheetId="34">#REF!</definedName>
    <definedName name="tripalm110" localSheetId="37">#REF!</definedName>
    <definedName name="tripalm110" localSheetId="56">#REF!</definedName>
    <definedName name="tripalm110" localSheetId="55">#REF!</definedName>
    <definedName name="tripalm110" localSheetId="15">#REF!</definedName>
    <definedName name="tripalm110" localSheetId="14">#REF!</definedName>
    <definedName name="tripalm110" localSheetId="16">#REF!</definedName>
    <definedName name="tripalm110">#REF!</definedName>
    <definedName name="trknknew" localSheetId="51">#REF!</definedName>
    <definedName name="trknknew" localSheetId="26">#REF!</definedName>
    <definedName name="trknknew" localSheetId="28">#REF!</definedName>
    <definedName name="trknknew" localSheetId="37">#REF!</definedName>
    <definedName name="trknknew" localSheetId="55">#REF!</definedName>
    <definedName name="trknknew">#REF!</definedName>
    <definedName name="TRP" localSheetId="51">#REF!</definedName>
    <definedName name="TRP" localSheetId="26">#REF!</definedName>
    <definedName name="TRP" localSheetId="28">#REF!</definedName>
    <definedName name="TRP" localSheetId="37">#REF!</definedName>
    <definedName name="TRP" localSheetId="55">#REF!</definedName>
    <definedName name="TRP">#REF!</definedName>
    <definedName name="trpdpbaru" localSheetId="51">#REF!</definedName>
    <definedName name="trpdpbaru" localSheetId="26">#REF!</definedName>
    <definedName name="trpdpbaru" localSheetId="28">#REF!</definedName>
    <definedName name="trpdpbaru" localSheetId="37">#REF!</definedName>
    <definedName name="trpdpbaru" localSheetId="55">#REF!</definedName>
    <definedName name="trpdpbaru">#REF!</definedName>
    <definedName name="trpdpnew" localSheetId="51">#REF!</definedName>
    <definedName name="trpdpnew" localSheetId="26">#REF!</definedName>
    <definedName name="trpdpnew" localSheetId="28">#REF!</definedName>
    <definedName name="trpdpnew" localSheetId="37">#REF!</definedName>
    <definedName name="trpdpnew" localSheetId="55">#REF!</definedName>
    <definedName name="trpdpnew">#REF!</definedName>
    <definedName name="trtunda">[177]Tariptunda!$A$10:$D$46</definedName>
    <definedName name="trtunda1" localSheetId="51">#REF!</definedName>
    <definedName name="trtunda1" localSheetId="26">#REF!</definedName>
    <definedName name="trtunda1" localSheetId="28">#REF!</definedName>
    <definedName name="trtunda1" localSheetId="37">#REF!</definedName>
    <definedName name="trtunda1" localSheetId="55">#REF!</definedName>
    <definedName name="trtunda1">#REF!</definedName>
    <definedName name="trum">[116]tunj.!$J$8:$K$15</definedName>
    <definedName name="tt" localSheetId="21" hidden="1">#REF!</definedName>
    <definedName name="tt" localSheetId="13" hidden="1">#REF!</definedName>
    <definedName name="tt" localSheetId="51" hidden="1">#REF!</definedName>
    <definedName name="tt" localSheetId="9" hidden="1">#REF!</definedName>
    <definedName name="tt" localSheetId="23" hidden="1">#REF!</definedName>
    <definedName name="tt" localSheetId="11" hidden="1">#REF!</definedName>
    <definedName name="tt" localSheetId="10" hidden="1">#REF!</definedName>
    <definedName name="tt" localSheetId="1" hidden="1">#REF!</definedName>
    <definedName name="tt" localSheetId="26" hidden="1">#REF!</definedName>
    <definedName name="tt" localSheetId="0" hidden="1">#REF!</definedName>
    <definedName name="tt" localSheetId="3" hidden="1">#REF!</definedName>
    <definedName name="tt" localSheetId="28" hidden="1">#REF!</definedName>
    <definedName name="tt" localSheetId="50" hidden="1">#REF!</definedName>
    <definedName name="tt" localSheetId="57" hidden="1">#REF!</definedName>
    <definedName name="tt" localSheetId="34" hidden="1">#REF!</definedName>
    <definedName name="tt" localSheetId="37" hidden="1">#REF!</definedName>
    <definedName name="tt" localSheetId="5" hidden="1">#REF!</definedName>
    <definedName name="tt" localSheetId="6" hidden="1">#REF!</definedName>
    <definedName name="tt" localSheetId="56" hidden="1">#REF!</definedName>
    <definedName name="tt" localSheetId="7" hidden="1">#REF!</definedName>
    <definedName name="tt" localSheetId="8" hidden="1">#REF!</definedName>
    <definedName name="tt" localSheetId="55" hidden="1">#REF!</definedName>
    <definedName name="tt" localSheetId="4" hidden="1">#REF!</definedName>
    <definedName name="tt" localSheetId="15" hidden="1">#REF!</definedName>
    <definedName name="tt" localSheetId="14" hidden="1">#REF!</definedName>
    <definedName name="tt" localSheetId="16" hidden="1">#REF!</definedName>
    <definedName name="tt" localSheetId="12" hidden="1">#REF!</definedName>
    <definedName name="tt" localSheetId="42" hidden="1">#REF!</definedName>
    <definedName name="tt" hidden="1">#REF!</definedName>
    <definedName name="ttkinst" localSheetId="21">'[60]HB '!#REF!</definedName>
    <definedName name="ttkinst" localSheetId="51">'[60]HB '!#REF!</definedName>
    <definedName name="ttkinst" localSheetId="23">'[60]HB '!#REF!</definedName>
    <definedName name="ttkinst" localSheetId="11">'[60]HB '!#REF!</definedName>
    <definedName name="ttkinst" localSheetId="26">'[60]HB '!#REF!</definedName>
    <definedName name="ttkinst" localSheetId="28">'[60]HB '!#REF!</definedName>
    <definedName name="ttkinst" localSheetId="57">'[60]HB '!#REF!</definedName>
    <definedName name="ttkinst" localSheetId="34">'[60]HB '!#REF!</definedName>
    <definedName name="ttkinst" localSheetId="37">'[60]HB '!#REF!</definedName>
    <definedName name="ttkinst" localSheetId="56">'[60]HB '!#REF!</definedName>
    <definedName name="ttkinst" localSheetId="55">'[60]HB '!#REF!</definedName>
    <definedName name="ttkinst" localSheetId="15">'[60]HB '!#REF!</definedName>
    <definedName name="ttkinst" localSheetId="14">'[60]HB '!#REF!</definedName>
    <definedName name="ttkinst" localSheetId="16">'[60]HB '!#REF!</definedName>
    <definedName name="ttkinst">'[60]HB '!#REF!</definedName>
    <definedName name="ttkinst_1" localSheetId="21">[82]HB!#REF!</definedName>
    <definedName name="ttkinst_1" localSheetId="51">[82]HB!#REF!</definedName>
    <definedName name="ttkinst_1" localSheetId="23">[82]HB!#REF!</definedName>
    <definedName name="ttkinst_1" localSheetId="11">[82]HB!#REF!</definedName>
    <definedName name="ttkinst_1" localSheetId="26">[82]HB!#REF!</definedName>
    <definedName name="ttkinst_1" localSheetId="28">[82]HB!#REF!</definedName>
    <definedName name="ttkinst_1" localSheetId="57">[82]HB!#REF!</definedName>
    <definedName name="ttkinst_1" localSheetId="34">[82]HB!#REF!</definedName>
    <definedName name="ttkinst_1" localSheetId="37">[82]HB!#REF!</definedName>
    <definedName name="ttkinst_1" localSheetId="56">[82]HB!#REF!</definedName>
    <definedName name="ttkinst_1" localSheetId="55">[82]HB!#REF!</definedName>
    <definedName name="ttkinst_1" localSheetId="15">[82]HB!#REF!</definedName>
    <definedName name="ttkinst_1" localSheetId="14">[82]HB!#REF!</definedName>
    <definedName name="ttkinst_1" localSheetId="16">[82]HB!#REF!</definedName>
    <definedName name="ttkinst_1">[82]HB!#REF!</definedName>
    <definedName name="ttklampu" localSheetId="21">#REF!</definedName>
    <definedName name="ttklampu" localSheetId="51">#REF!</definedName>
    <definedName name="ttklampu" localSheetId="23">#REF!</definedName>
    <definedName name="ttklampu" localSheetId="11">#REF!</definedName>
    <definedName name="ttklampu" localSheetId="26">#REF!</definedName>
    <definedName name="ttklampu" localSheetId="28">#REF!</definedName>
    <definedName name="ttklampu" localSheetId="57">#REF!</definedName>
    <definedName name="ttklampu" localSheetId="34">#REF!</definedName>
    <definedName name="ttklampu" localSheetId="37">#REF!</definedName>
    <definedName name="ttklampu" localSheetId="56">#REF!</definedName>
    <definedName name="ttklampu" localSheetId="55">#REF!</definedName>
    <definedName name="ttklampu" localSheetId="15">#REF!</definedName>
    <definedName name="ttklampu" localSheetId="14">#REF!</definedName>
    <definedName name="ttklampu" localSheetId="16">#REF!</definedName>
    <definedName name="ttklampu">#REF!</definedName>
    <definedName name="ttkstop" localSheetId="21">#REF!</definedName>
    <definedName name="ttkstop" localSheetId="51">#REF!</definedName>
    <definedName name="ttkstop" localSheetId="23">#REF!</definedName>
    <definedName name="ttkstop" localSheetId="11">#REF!</definedName>
    <definedName name="ttkstop" localSheetId="26">#REF!</definedName>
    <definedName name="ttkstop" localSheetId="28">#REF!</definedName>
    <definedName name="ttkstop" localSheetId="57">#REF!</definedName>
    <definedName name="ttkstop" localSheetId="34">#REF!</definedName>
    <definedName name="ttkstop" localSheetId="37">#REF!</definedName>
    <definedName name="ttkstop" localSheetId="56">#REF!</definedName>
    <definedName name="ttkstop" localSheetId="55">#REF!</definedName>
    <definedName name="ttkstop" localSheetId="15">#REF!</definedName>
    <definedName name="ttkstop" localSheetId="14">#REF!</definedName>
    <definedName name="ttkstop" localSheetId="16">#REF!</definedName>
    <definedName name="ttkstop">#REF!</definedName>
    <definedName name="tujuan" localSheetId="51">'[143]M. Data Biaya Kirim'!#REF!</definedName>
    <definedName name="tujuan" localSheetId="26">'[143]M. Data Biaya Kirim'!#REF!</definedName>
    <definedName name="tujuan" localSheetId="28">'[143]M. Data Biaya Kirim'!#REF!</definedName>
    <definedName name="tujuan" localSheetId="37">'[143]M. Data Biaya Kirim'!#REF!</definedName>
    <definedName name="tujuan" localSheetId="55">'[143]M. Data Biaya Kirim'!#REF!</definedName>
    <definedName name="tujuan">'[143]M. Data Biaya Kirim'!#REF!</definedName>
    <definedName name="tujuan1" localSheetId="51">'[143]M. Data Biaya Kirim'!#REF!</definedName>
    <definedName name="tujuan1" localSheetId="26">'[143]M. Data Biaya Kirim'!#REF!</definedName>
    <definedName name="tujuan1" localSheetId="28">'[143]M. Data Biaya Kirim'!#REF!</definedName>
    <definedName name="tujuan1" localSheetId="37">'[143]M. Data Biaya Kirim'!#REF!</definedName>
    <definedName name="tujuan1" localSheetId="55">'[143]M. Data Biaya Kirim'!#REF!</definedName>
    <definedName name="tujuan1">'[143]M. Data Biaya Kirim'!#REF!</definedName>
    <definedName name="tunda1" localSheetId="51">#REF!</definedName>
    <definedName name="tunda1" localSheetId="26">#REF!</definedName>
    <definedName name="tunda1" localSheetId="28">#REF!</definedName>
    <definedName name="tunda1" localSheetId="37">#REF!</definedName>
    <definedName name="tunda1" localSheetId="55">#REF!</definedName>
    <definedName name="tunda1">#REF!</definedName>
    <definedName name="tunda45" localSheetId="51">#REF!</definedName>
    <definedName name="tunda45" localSheetId="26">#REF!</definedName>
    <definedName name="tunda45" localSheetId="28">#REF!</definedName>
    <definedName name="tunda45" localSheetId="37">#REF!</definedName>
    <definedName name="tunda45" localSheetId="55">#REF!</definedName>
    <definedName name="tunda45">#REF!</definedName>
    <definedName name="TUTUP" localSheetId="51">#REF!</definedName>
    <definedName name="TUTUP" localSheetId="26">#REF!</definedName>
    <definedName name="TUTUP" localSheetId="28">#REF!</definedName>
    <definedName name="TUTUP" localSheetId="37">#REF!</definedName>
    <definedName name="TUTUP" localSheetId="55">#REF!</definedName>
    <definedName name="TUTUP">#REF!</definedName>
    <definedName name="TV" localSheetId="21">#REF!</definedName>
    <definedName name="TV" localSheetId="13">#REF!</definedName>
    <definedName name="TV" localSheetId="51">#REF!</definedName>
    <definedName name="TV" localSheetId="9">#REF!</definedName>
    <definedName name="TV" localSheetId="23">#REF!</definedName>
    <definedName name="TV" localSheetId="24">#REF!</definedName>
    <definedName name="TV" localSheetId="11">#REF!</definedName>
    <definedName name="TV" localSheetId="25">#REF!</definedName>
    <definedName name="TV" localSheetId="26">#REF!</definedName>
    <definedName name="TV" localSheetId="3">#REF!</definedName>
    <definedName name="TV" localSheetId="28">#REF!</definedName>
    <definedName name="TV" localSheetId="50">#REF!</definedName>
    <definedName name="TV" localSheetId="57">#REF!</definedName>
    <definedName name="TV" localSheetId="34">#REF!</definedName>
    <definedName name="TV" localSheetId="37">#REF!</definedName>
    <definedName name="TV" localSheetId="6">#REF!</definedName>
    <definedName name="TV" localSheetId="56">#REF!</definedName>
    <definedName name="TV" localSheetId="7">#REF!</definedName>
    <definedName name="TV" localSheetId="55">#REF!</definedName>
    <definedName name="TV" localSheetId="15">#REF!</definedName>
    <definedName name="TV" localSheetId="14">#REF!</definedName>
    <definedName name="TV" localSheetId="16">#REF!</definedName>
    <definedName name="TV" localSheetId="42">#REF!</definedName>
    <definedName name="TV" localSheetId="43">#REF!</definedName>
    <definedName name="TV">#REF!</definedName>
    <definedName name="twood" localSheetId="21">#REF!</definedName>
    <definedName name="twood" localSheetId="51">#REF!</definedName>
    <definedName name="twood" localSheetId="23">#REF!</definedName>
    <definedName name="twood" localSheetId="11">#REF!</definedName>
    <definedName name="twood" localSheetId="26">#REF!</definedName>
    <definedName name="twood" localSheetId="28">#REF!</definedName>
    <definedName name="twood" localSheetId="57">#REF!</definedName>
    <definedName name="twood" localSheetId="34">#REF!</definedName>
    <definedName name="twood" localSheetId="37">#REF!</definedName>
    <definedName name="twood" localSheetId="56">#REF!</definedName>
    <definedName name="twood" localSheetId="55">#REF!</definedName>
    <definedName name="twood" localSheetId="15">#REF!</definedName>
    <definedName name="twood" localSheetId="14">#REF!</definedName>
    <definedName name="twood" localSheetId="16">#REF!</definedName>
    <definedName name="twood">#REF!</definedName>
    <definedName name="twood110" localSheetId="21">#REF!</definedName>
    <definedName name="twood110" localSheetId="51">#REF!</definedName>
    <definedName name="twood110" localSheetId="23">#REF!</definedName>
    <definedName name="twood110" localSheetId="11">#REF!</definedName>
    <definedName name="twood110" localSheetId="26">#REF!</definedName>
    <definedName name="twood110" localSheetId="28">#REF!</definedName>
    <definedName name="twood110" localSheetId="57">#REF!</definedName>
    <definedName name="twood110" localSheetId="34">#REF!</definedName>
    <definedName name="twood110" localSheetId="37">#REF!</definedName>
    <definedName name="twood110" localSheetId="56">#REF!</definedName>
    <definedName name="twood110" localSheetId="55">#REF!</definedName>
    <definedName name="twood110" localSheetId="15">#REF!</definedName>
    <definedName name="twood110" localSheetId="14">#REF!</definedName>
    <definedName name="twood110" localSheetId="16">#REF!</definedName>
    <definedName name="twood110">#REF!</definedName>
    <definedName name="twood122" localSheetId="21">#REF!</definedName>
    <definedName name="twood122" localSheetId="51">#REF!</definedName>
    <definedName name="twood122" localSheetId="23">#REF!</definedName>
    <definedName name="twood122" localSheetId="11">#REF!</definedName>
    <definedName name="twood122" localSheetId="26">#REF!</definedName>
    <definedName name="twood122" localSheetId="28">#REF!</definedName>
    <definedName name="twood122" localSheetId="57">#REF!</definedName>
    <definedName name="twood122" localSheetId="34">#REF!</definedName>
    <definedName name="twood122" localSheetId="37">#REF!</definedName>
    <definedName name="twood122" localSheetId="56">#REF!</definedName>
    <definedName name="twood122" localSheetId="55">#REF!</definedName>
    <definedName name="twood122" localSheetId="15">#REF!</definedName>
    <definedName name="twood122" localSheetId="14">#REF!</definedName>
    <definedName name="twood122" localSheetId="16">#REF!</definedName>
    <definedName name="twood122">#REF!</definedName>
    <definedName name="twoodalm" localSheetId="21">#REF!</definedName>
    <definedName name="twoodalm" localSheetId="51">#REF!</definedName>
    <definedName name="twoodalm" localSheetId="23">#REF!</definedName>
    <definedName name="twoodalm" localSheetId="11">#REF!</definedName>
    <definedName name="twoodalm" localSheetId="26">#REF!</definedName>
    <definedName name="twoodalm" localSheetId="28">#REF!</definedName>
    <definedName name="twoodalm" localSheetId="57">#REF!</definedName>
    <definedName name="twoodalm" localSheetId="34">#REF!</definedName>
    <definedName name="twoodalm" localSheetId="37">#REF!</definedName>
    <definedName name="twoodalm" localSheetId="56">#REF!</definedName>
    <definedName name="twoodalm" localSheetId="55">#REF!</definedName>
    <definedName name="twoodalm" localSheetId="15">#REF!</definedName>
    <definedName name="twoodalm" localSheetId="14">#REF!</definedName>
    <definedName name="twoodalm" localSheetId="16">#REF!</definedName>
    <definedName name="twoodalm">#REF!</definedName>
    <definedName name="U" localSheetId="21">#REF!</definedName>
    <definedName name="U" localSheetId="51">#REF!</definedName>
    <definedName name="U" localSheetId="23">#REF!</definedName>
    <definedName name="U" localSheetId="11">#REF!</definedName>
    <definedName name="U" localSheetId="26">#REF!</definedName>
    <definedName name="U" localSheetId="3">#REF!</definedName>
    <definedName name="U" localSheetId="28">#REF!</definedName>
    <definedName name="U" localSheetId="57">#REF!</definedName>
    <definedName name="U" localSheetId="34">#REF!</definedName>
    <definedName name="U" localSheetId="37">#REF!</definedName>
    <definedName name="U" localSheetId="6">#REF!</definedName>
    <definedName name="U" localSheetId="56">#REF!</definedName>
    <definedName name="U" localSheetId="7">#REF!</definedName>
    <definedName name="U" localSheetId="55">#REF!</definedName>
    <definedName name="U" localSheetId="15">#REF!</definedName>
    <definedName name="U" localSheetId="14">#REF!</definedName>
    <definedName name="U" localSheetId="16">#REF!</definedName>
    <definedName name="U">#REF!</definedName>
    <definedName name="UKM">[132]SUMMARY!$D$16</definedName>
    <definedName name="UMPPH2" localSheetId="21">'[339]DPPPh PASAL 21'!$U$9:$W$21</definedName>
    <definedName name="UMPPH2" localSheetId="9">'[340]DPPPh PASAL 21'!$U$9:$W$21</definedName>
    <definedName name="UMPPH2" localSheetId="23">'[339]DPPPh PASAL 21'!$U$9:$W$21</definedName>
    <definedName name="UMPPH2" localSheetId="10">'[341]DPPPh PASAL 21'!$U$9:$W$21</definedName>
    <definedName name="UMPPH2" localSheetId="2">'[342]DPPPh PASAL 21'!$U$9:$W$21</definedName>
    <definedName name="UMPPH2" localSheetId="1">'[341]DPPPh PASAL 21'!$U$9:$W$21</definedName>
    <definedName name="UMPPH2" localSheetId="26">'[339]DPPPh PASAL 21'!$U$9:$W$21</definedName>
    <definedName name="UMPPH2" localSheetId="0">'[342]DPPPh PASAL 21'!$U$9:$W$21</definedName>
    <definedName name="UMPPH2" localSheetId="3">'[343]DPPPh PASAL 21'!$U$9:$W$21</definedName>
    <definedName name="UMPPH2" localSheetId="28">'[339]DPPPh PASAL 21'!$U$9:$W$21</definedName>
    <definedName name="UMPPH2" localSheetId="34">'[339]DPPPh PASAL 21'!$U$9:$W$21</definedName>
    <definedName name="UMPPH2" localSheetId="37">'[339]DPPPh PASAL 21'!$U$9:$W$21</definedName>
    <definedName name="UMPPH2" localSheetId="6">'[344]DPPPh PASAL 21'!$U$9:$W$21</definedName>
    <definedName name="UMPPH2" localSheetId="56">'[343]DPPPh PASAL 21'!$U$9:$W$21</definedName>
    <definedName name="UMPPH2" localSheetId="7">'[343]DPPPh PASAL 21'!$U$9:$W$21</definedName>
    <definedName name="UMPPH2" localSheetId="55">'[345]DPPPh PASAL 21'!$U$9:$W$21</definedName>
    <definedName name="UMPPH2">'[345]DPPPh PASAL 21'!$U$9:$W$21</definedName>
    <definedName name="UMPPH21" localSheetId="21">#REF!</definedName>
    <definedName name="UMPPH21" localSheetId="13">#REF!</definedName>
    <definedName name="UMPPH21" localSheetId="51">#REF!</definedName>
    <definedName name="UMPPH21" localSheetId="9">#REF!</definedName>
    <definedName name="UMPPH21" localSheetId="23">#REF!</definedName>
    <definedName name="UMPPH21" localSheetId="11">#REF!</definedName>
    <definedName name="UMPPH21" localSheetId="10">#REF!</definedName>
    <definedName name="UMPPH21" localSheetId="1">#REF!</definedName>
    <definedName name="UMPPH21" localSheetId="26">#REF!</definedName>
    <definedName name="UMPPH21" localSheetId="0">#REF!</definedName>
    <definedName name="UMPPH21" localSheetId="3">#REF!</definedName>
    <definedName name="UMPPH21" localSheetId="28">#REF!</definedName>
    <definedName name="UMPPH21" localSheetId="50">#REF!</definedName>
    <definedName name="UMPPH21" localSheetId="57">#REF!</definedName>
    <definedName name="UMPPH21" localSheetId="34">#REF!</definedName>
    <definedName name="UMPPH21" localSheetId="37">#REF!</definedName>
    <definedName name="UMPPH21" localSheetId="5">#REF!</definedName>
    <definedName name="UMPPH21" localSheetId="6">#REF!</definedName>
    <definedName name="UMPPH21" localSheetId="56">#REF!</definedName>
    <definedName name="UMPPH21" localSheetId="7">#REF!</definedName>
    <definedName name="UMPPH21" localSheetId="8">#REF!</definedName>
    <definedName name="UMPPH21" localSheetId="55">#REF!</definedName>
    <definedName name="UMPPH21" localSheetId="4">#REF!</definedName>
    <definedName name="UMPPH21" localSheetId="15">#REF!</definedName>
    <definedName name="UMPPH21" localSheetId="14">#REF!</definedName>
    <definedName name="UMPPH21" localSheetId="16">#REF!</definedName>
    <definedName name="UMPPH21" localSheetId="12">#REF!</definedName>
    <definedName name="UMPPH21" localSheetId="42">#REF!</definedName>
    <definedName name="UMPPH21">#REF!</definedName>
    <definedName name="UNIT" localSheetId="51">#REF!</definedName>
    <definedName name="UNIT" localSheetId="26">#REF!</definedName>
    <definedName name="UNIT" localSheetId="28">#REF!</definedName>
    <definedName name="UNIT" localSheetId="37">#REF!</definedName>
    <definedName name="UNIT" localSheetId="55">#REF!</definedName>
    <definedName name="UNIT">#REF!</definedName>
    <definedName name="unit_add">'[81]Add-rev'!$J$6:$R$187</definedName>
    <definedName name="Unit_contrib_margin">'[140]Breakeven Analysis Data'!$F$87</definedName>
    <definedName name="unit_existing">[81]Exist!$J$6:$R$187</definedName>
    <definedName name="UNIT_KERJA_PG_KEDAWOENG" localSheetId="51">'[226]KELUAR 1999'!#REF!</definedName>
    <definedName name="UNIT_KERJA_PG_KEDAWOENG" localSheetId="26">'[226]KELUAR 1999'!#REF!</definedName>
    <definedName name="UNIT_KERJA_PG_KEDAWOENG" localSheetId="28">'[226]KELUAR 1999'!#REF!</definedName>
    <definedName name="UNIT_KERJA_PG_KEDAWOENG" localSheetId="37">'[226]KELUAR 1999'!#REF!</definedName>
    <definedName name="UNIT_KERJA_PG_KEDAWOENG" localSheetId="55">'[226]KELUAR 1999'!#REF!</definedName>
    <definedName name="UNIT_KERJA_PG_KEDAWOENG">'[226]KELUAR 1999'!#REF!</definedName>
    <definedName name="Unit_month" localSheetId="51">#REF!</definedName>
    <definedName name="Unit_month" localSheetId="26">#REF!</definedName>
    <definedName name="Unit_month" localSheetId="28">#REF!</definedName>
    <definedName name="Unit_month" localSheetId="37">#REF!</definedName>
    <definedName name="Unit_month" localSheetId="55">#REF!</definedName>
    <definedName name="Unit_month">#REF!</definedName>
    <definedName name="unit_total">[81]Tot!$J$6:$R$187</definedName>
    <definedName name="UP" localSheetId="21">#REF!</definedName>
    <definedName name="UP" localSheetId="51">#REF!</definedName>
    <definedName name="UP" localSheetId="23">#REF!</definedName>
    <definedName name="UP" localSheetId="11">#REF!</definedName>
    <definedName name="UP" localSheetId="26">#REF!</definedName>
    <definedName name="UP" localSheetId="3">#REF!</definedName>
    <definedName name="UP" localSheetId="28">#REF!</definedName>
    <definedName name="UP" localSheetId="57">#REF!</definedName>
    <definedName name="UP" localSheetId="34">#REF!</definedName>
    <definedName name="UP" localSheetId="37">#REF!</definedName>
    <definedName name="UP" localSheetId="6">#REF!</definedName>
    <definedName name="UP" localSheetId="56">#REF!</definedName>
    <definedName name="UP" localSheetId="7">#REF!</definedName>
    <definedName name="UP" localSheetId="55">#REF!</definedName>
    <definedName name="UP" localSheetId="15">#REF!</definedName>
    <definedName name="UP" localSheetId="14">#REF!</definedName>
    <definedName name="UP" localSheetId="16">#REF!</definedName>
    <definedName name="UP">#REF!</definedName>
    <definedName name="UPAH" localSheetId="21">#REF!</definedName>
    <definedName name="UPAH" localSheetId="13">#REF!</definedName>
    <definedName name="UPAH" localSheetId="51">#REF!</definedName>
    <definedName name="UPAH" localSheetId="23">#REF!</definedName>
    <definedName name="UPAH" localSheetId="11">#REF!</definedName>
    <definedName name="UPAH" localSheetId="26">#REF!</definedName>
    <definedName name="UPAH" localSheetId="3">#REF!</definedName>
    <definedName name="UPAH" localSheetId="28">#REF!</definedName>
    <definedName name="UPAH" localSheetId="50">#REF!</definedName>
    <definedName name="UPAH" localSheetId="57">#REF!</definedName>
    <definedName name="UPAH" localSheetId="34">#REF!</definedName>
    <definedName name="UPAH" localSheetId="37">#REF!</definedName>
    <definedName name="UPAH" localSheetId="6">#REF!</definedName>
    <definedName name="UPAH" localSheetId="56">#REF!</definedName>
    <definedName name="UPAH" localSheetId="7">#REF!</definedName>
    <definedName name="UPAH" localSheetId="55">#REF!</definedName>
    <definedName name="UPAH" localSheetId="15">#REF!</definedName>
    <definedName name="UPAH" localSheetId="14">#REF!</definedName>
    <definedName name="UPAH" localSheetId="16">#REF!</definedName>
    <definedName name="UPAH" localSheetId="42">#REF!</definedName>
    <definedName name="UPAH">#REF!</definedName>
    <definedName name="UPAYA" localSheetId="21">#REF!</definedName>
    <definedName name="UPAYA" localSheetId="13">#REF!</definedName>
    <definedName name="UPAYA" localSheetId="51">#REF!</definedName>
    <definedName name="UPAYA" localSheetId="23">#REF!</definedName>
    <definedName name="UPAYA" localSheetId="11">#REF!</definedName>
    <definedName name="UPAYA" localSheetId="26">#REF!</definedName>
    <definedName name="UPAYA" localSheetId="3">#REF!</definedName>
    <definedName name="UPAYA" localSheetId="28">#REF!</definedName>
    <definedName name="UPAYA" localSheetId="50">#REF!</definedName>
    <definedName name="UPAYA" localSheetId="57">#REF!</definedName>
    <definedName name="UPAYA" localSheetId="34">#REF!</definedName>
    <definedName name="UPAYA" localSheetId="37">#REF!</definedName>
    <definedName name="UPAYA" localSheetId="6">#REF!</definedName>
    <definedName name="UPAYA" localSheetId="56">#REF!</definedName>
    <definedName name="UPAYA" localSheetId="7">#REF!</definedName>
    <definedName name="UPAYA" localSheetId="55">#REF!</definedName>
    <definedName name="UPAYA" localSheetId="15">#REF!</definedName>
    <definedName name="UPAYA" localSheetId="14">#REF!</definedName>
    <definedName name="UPAYA" localSheetId="16">#REF!</definedName>
    <definedName name="UPAYA" localSheetId="42">#REF!</definedName>
    <definedName name="UPAYA">#REF!</definedName>
    <definedName name="URAIAN" localSheetId="9">'[40]AHS Marka'!$A$1:$J$197</definedName>
    <definedName name="URAIAN">'[40]AHS Marka'!$A$1:$J$197</definedName>
    <definedName name="URAIAN101" localSheetId="21">#REF!</definedName>
    <definedName name="URAIAN101" localSheetId="51">#REF!</definedName>
    <definedName name="URAIAN101" localSheetId="9">#REF!</definedName>
    <definedName name="URAIAN101" localSheetId="23">#REF!</definedName>
    <definedName name="URAIAN101" localSheetId="11">#REF!</definedName>
    <definedName name="URAIAN101" localSheetId="26">#REF!</definedName>
    <definedName name="URAIAN101" localSheetId="3">#REF!</definedName>
    <definedName name="URAIAN101" localSheetId="28">#REF!</definedName>
    <definedName name="URAIAN101" localSheetId="57">#REF!</definedName>
    <definedName name="URAIAN101" localSheetId="34">#REF!</definedName>
    <definedName name="URAIAN101" localSheetId="37">#REF!</definedName>
    <definedName name="URAIAN101" localSheetId="6">#REF!</definedName>
    <definedName name="URAIAN101" localSheetId="56">#REF!</definedName>
    <definedName name="URAIAN101" localSheetId="7">#REF!</definedName>
    <definedName name="URAIAN101" localSheetId="55">#REF!</definedName>
    <definedName name="URAIAN101" localSheetId="15">#REF!</definedName>
    <definedName name="URAIAN101" localSheetId="14">#REF!</definedName>
    <definedName name="URAIAN101" localSheetId="16">#REF!</definedName>
    <definedName name="URAIAN101">#REF!</definedName>
    <definedName name="URAIAN1021" localSheetId="21">#REF!</definedName>
    <definedName name="URAIAN1021" localSheetId="51">#REF!</definedName>
    <definedName name="URAIAN1021" localSheetId="9">#REF!</definedName>
    <definedName name="URAIAN1021" localSheetId="23">#REF!</definedName>
    <definedName name="URAIAN1021" localSheetId="11">#REF!</definedName>
    <definedName name="URAIAN1021" localSheetId="26">#REF!</definedName>
    <definedName name="URAIAN1021" localSheetId="3">#REF!</definedName>
    <definedName name="URAIAN1021" localSheetId="28">#REF!</definedName>
    <definedName name="URAIAN1021" localSheetId="57">#REF!</definedName>
    <definedName name="URAIAN1021" localSheetId="34">#REF!</definedName>
    <definedName name="URAIAN1021" localSheetId="37">#REF!</definedName>
    <definedName name="URAIAN1021" localSheetId="6">#REF!</definedName>
    <definedName name="URAIAN1021" localSheetId="56">#REF!</definedName>
    <definedName name="URAIAN1021" localSheetId="7">#REF!</definedName>
    <definedName name="URAIAN1021" localSheetId="55">#REF!</definedName>
    <definedName name="URAIAN1021" localSheetId="15">#REF!</definedName>
    <definedName name="URAIAN1021" localSheetId="14">#REF!</definedName>
    <definedName name="URAIAN1021" localSheetId="16">#REF!</definedName>
    <definedName name="URAIAN1021">#REF!</definedName>
    <definedName name="URAIAN1022" localSheetId="21">#REF!</definedName>
    <definedName name="URAIAN1022" localSheetId="51">#REF!</definedName>
    <definedName name="URAIAN1022" localSheetId="9">#REF!</definedName>
    <definedName name="URAIAN1022" localSheetId="23">#REF!</definedName>
    <definedName name="URAIAN1022" localSheetId="11">#REF!</definedName>
    <definedName name="URAIAN1022" localSheetId="26">#REF!</definedName>
    <definedName name="URAIAN1022" localSheetId="3">#REF!</definedName>
    <definedName name="URAIAN1022" localSheetId="28">#REF!</definedName>
    <definedName name="URAIAN1022" localSheetId="57">#REF!</definedName>
    <definedName name="URAIAN1022" localSheetId="34">#REF!</definedName>
    <definedName name="URAIAN1022" localSheetId="37">#REF!</definedName>
    <definedName name="URAIAN1022" localSheetId="6">#REF!</definedName>
    <definedName name="URAIAN1022" localSheetId="56">#REF!</definedName>
    <definedName name="URAIAN1022" localSheetId="7">#REF!</definedName>
    <definedName name="URAIAN1022" localSheetId="55">#REF!</definedName>
    <definedName name="URAIAN1022" localSheetId="15">#REF!</definedName>
    <definedName name="URAIAN1022" localSheetId="14">#REF!</definedName>
    <definedName name="URAIAN1022" localSheetId="16">#REF!</definedName>
    <definedName name="URAIAN1022">#REF!</definedName>
    <definedName name="URAIAN1031" localSheetId="21">#REF!</definedName>
    <definedName name="URAIAN1031" localSheetId="51">#REF!</definedName>
    <definedName name="URAIAN1031" localSheetId="23">#REF!</definedName>
    <definedName name="URAIAN1031" localSheetId="11">#REF!</definedName>
    <definedName name="URAIAN1031" localSheetId="26">#REF!</definedName>
    <definedName name="URAIAN1031" localSheetId="3">#REF!</definedName>
    <definedName name="URAIAN1031" localSheetId="28">#REF!</definedName>
    <definedName name="URAIAN1031" localSheetId="57">#REF!</definedName>
    <definedName name="URAIAN1031" localSheetId="34">#REF!</definedName>
    <definedName name="URAIAN1031" localSheetId="37">#REF!</definedName>
    <definedName name="URAIAN1031" localSheetId="6">#REF!</definedName>
    <definedName name="URAIAN1031" localSheetId="56">#REF!</definedName>
    <definedName name="URAIAN1031" localSheetId="7">#REF!</definedName>
    <definedName name="URAIAN1031" localSheetId="55">#REF!</definedName>
    <definedName name="URAIAN1031" localSheetId="15">#REF!</definedName>
    <definedName name="URAIAN1031" localSheetId="14">#REF!</definedName>
    <definedName name="URAIAN1031" localSheetId="16">#REF!</definedName>
    <definedName name="URAIAN1031">#REF!</definedName>
    <definedName name="URAIAN1032" localSheetId="21">#REF!</definedName>
    <definedName name="URAIAN1032" localSheetId="13">#REF!</definedName>
    <definedName name="URAIAN1032" localSheetId="51">#REF!</definedName>
    <definedName name="URAIAN1032" localSheetId="23">#REF!</definedName>
    <definedName name="URAIAN1032" localSheetId="11">#REF!</definedName>
    <definedName name="URAIAN1032" localSheetId="26">#REF!</definedName>
    <definedName name="URAIAN1032" localSheetId="3">#REF!</definedName>
    <definedName name="URAIAN1032" localSheetId="28">#REF!</definedName>
    <definedName name="URAIAN1032" localSheetId="50">#REF!</definedName>
    <definedName name="URAIAN1032" localSheetId="57">#REF!</definedName>
    <definedName name="URAIAN1032" localSheetId="34">#REF!</definedName>
    <definedName name="URAIAN1032" localSheetId="37">#REF!</definedName>
    <definedName name="URAIAN1032" localSheetId="6">#REF!</definedName>
    <definedName name="URAIAN1032" localSheetId="56">#REF!</definedName>
    <definedName name="URAIAN1032" localSheetId="7">#REF!</definedName>
    <definedName name="URAIAN1032" localSheetId="55">#REF!</definedName>
    <definedName name="URAIAN1032" localSheetId="15">#REF!</definedName>
    <definedName name="URAIAN1032" localSheetId="14">#REF!</definedName>
    <definedName name="URAIAN1032" localSheetId="16">#REF!</definedName>
    <definedName name="URAIAN1032" localSheetId="42">#REF!</definedName>
    <definedName name="URAIAN1032">#REF!</definedName>
    <definedName name="URAIAN1041" localSheetId="21">#REF!</definedName>
    <definedName name="URAIAN1041" localSheetId="13">#REF!</definedName>
    <definedName name="URAIAN1041" localSheetId="51">#REF!</definedName>
    <definedName name="URAIAN1041" localSheetId="23">#REF!</definedName>
    <definedName name="URAIAN1041" localSheetId="11">#REF!</definedName>
    <definedName name="URAIAN1041" localSheetId="26">#REF!</definedName>
    <definedName name="URAIAN1041" localSheetId="3">#REF!</definedName>
    <definedName name="URAIAN1041" localSheetId="28">#REF!</definedName>
    <definedName name="URAIAN1041" localSheetId="50">#REF!</definedName>
    <definedName name="URAIAN1041" localSheetId="57">#REF!</definedName>
    <definedName name="URAIAN1041" localSheetId="34">#REF!</definedName>
    <definedName name="URAIAN1041" localSheetId="37">#REF!</definedName>
    <definedName name="URAIAN1041" localSheetId="6">#REF!</definedName>
    <definedName name="URAIAN1041" localSheetId="56">#REF!</definedName>
    <definedName name="URAIAN1041" localSheetId="7">#REF!</definedName>
    <definedName name="URAIAN1041" localSheetId="55">#REF!</definedName>
    <definedName name="URAIAN1041" localSheetId="15">#REF!</definedName>
    <definedName name="URAIAN1041" localSheetId="14">#REF!</definedName>
    <definedName name="URAIAN1041" localSheetId="16">#REF!</definedName>
    <definedName name="URAIAN1041" localSheetId="42">#REF!</definedName>
    <definedName name="URAIAN1041">#REF!</definedName>
    <definedName name="URAIAN1042" localSheetId="21">#REF!</definedName>
    <definedName name="URAIAN1042" localSheetId="13">#REF!</definedName>
    <definedName name="URAIAN1042" localSheetId="51">#REF!</definedName>
    <definedName name="URAIAN1042" localSheetId="23">#REF!</definedName>
    <definedName name="URAIAN1042" localSheetId="11">#REF!</definedName>
    <definedName name="URAIAN1042" localSheetId="26">#REF!</definedName>
    <definedName name="URAIAN1042" localSheetId="3">#REF!</definedName>
    <definedName name="URAIAN1042" localSheetId="28">#REF!</definedName>
    <definedName name="URAIAN1042" localSheetId="50">#REF!</definedName>
    <definedName name="URAIAN1042" localSheetId="57">#REF!</definedName>
    <definedName name="URAIAN1042" localSheetId="34">#REF!</definedName>
    <definedName name="URAIAN1042" localSheetId="37">#REF!</definedName>
    <definedName name="URAIAN1042" localSheetId="6">#REF!</definedName>
    <definedName name="URAIAN1042" localSheetId="56">#REF!</definedName>
    <definedName name="URAIAN1042" localSheetId="7">#REF!</definedName>
    <definedName name="URAIAN1042" localSheetId="55">#REF!</definedName>
    <definedName name="URAIAN1042" localSheetId="15">#REF!</definedName>
    <definedName name="URAIAN1042" localSheetId="14">#REF!</definedName>
    <definedName name="URAIAN1042" localSheetId="16">#REF!</definedName>
    <definedName name="URAIAN1042" localSheetId="42">#REF!</definedName>
    <definedName name="URAIAN1042">#REF!</definedName>
    <definedName name="URAIAN21" localSheetId="9">'[40]AHS Marka'!$A$1:$J$106</definedName>
    <definedName name="URAIAN21">'[40]AHS Marka'!$A$1:$J$106</definedName>
    <definedName name="URAIAN22E" localSheetId="21">'[42]AHS Marka'!#REF!</definedName>
    <definedName name="URAIAN22E" localSheetId="13">'[42]AHS Marka'!#REF!</definedName>
    <definedName name="URAIAN22E" localSheetId="51">'[42]AHS Marka'!#REF!</definedName>
    <definedName name="URAIAN22E" localSheetId="9">'[42]AHS Marka'!#REF!</definedName>
    <definedName name="URAIAN22E" localSheetId="23">'[42]AHS Marka'!#REF!</definedName>
    <definedName name="URAIAN22E" localSheetId="11">'[42]AHS Marka'!#REF!</definedName>
    <definedName name="URAIAN22E" localSheetId="26">'[42]AHS Marka'!#REF!</definedName>
    <definedName name="URAIAN22E" localSheetId="3">'[42]AHS Marka'!#REF!</definedName>
    <definedName name="URAIAN22E" localSheetId="28">'[42]AHS Marka'!#REF!</definedName>
    <definedName name="URAIAN22E" localSheetId="50">'[42]AHS Marka'!#REF!</definedName>
    <definedName name="URAIAN22E" localSheetId="57">'[42]AHS Marka'!#REF!</definedName>
    <definedName name="URAIAN22E" localSheetId="34">'[42]AHS Marka'!#REF!</definedName>
    <definedName name="URAIAN22E" localSheetId="37">'[42]AHS Marka'!#REF!</definedName>
    <definedName name="URAIAN22E" localSheetId="6">'[43]AHS Marka'!#REF!</definedName>
    <definedName name="URAIAN22E" localSheetId="56">'[43]AHS Marka'!#REF!</definedName>
    <definedName name="URAIAN22E" localSheetId="7">'[43]AHS Marka'!#REF!</definedName>
    <definedName name="URAIAN22E" localSheetId="55">'[42]AHS Marka'!#REF!</definedName>
    <definedName name="URAIAN22E" localSheetId="15">'[42]AHS Marka'!#REF!</definedName>
    <definedName name="URAIAN22E" localSheetId="14">'[42]AHS Marka'!#REF!</definedName>
    <definedName name="URAIAN22E" localSheetId="16">'[42]AHS Marka'!#REF!</definedName>
    <definedName name="URAIAN22E" localSheetId="42">'[42]AHS Marka'!#REF!</definedName>
    <definedName name="URAIAN22E">'[42]AHS Marka'!#REF!</definedName>
    <definedName name="URAIAN22L" localSheetId="9">'[40]AHS Marka'!$A$107:$J$197</definedName>
    <definedName name="URAIAN22L">'[40]AHS Marka'!$A$107:$J$197</definedName>
    <definedName name="URAIAN231" localSheetId="21">'[42]AHS Marka'!#REF!</definedName>
    <definedName name="URAIAN231" localSheetId="13">'[42]AHS Marka'!#REF!</definedName>
    <definedName name="URAIAN231" localSheetId="51">'[42]AHS Marka'!#REF!</definedName>
    <definedName name="URAIAN231" localSheetId="9">'[42]AHS Marka'!#REF!</definedName>
    <definedName name="URAIAN231" localSheetId="23">'[42]AHS Marka'!#REF!</definedName>
    <definedName name="URAIAN231" localSheetId="11">'[42]AHS Marka'!#REF!</definedName>
    <definedName name="URAIAN231" localSheetId="26">'[42]AHS Marka'!#REF!</definedName>
    <definedName name="URAIAN231" localSheetId="3">'[42]AHS Marka'!#REF!</definedName>
    <definedName name="URAIAN231" localSheetId="28">'[42]AHS Marka'!#REF!</definedName>
    <definedName name="URAIAN231" localSheetId="50">'[42]AHS Marka'!#REF!</definedName>
    <definedName name="URAIAN231" localSheetId="57">'[42]AHS Marka'!#REF!</definedName>
    <definedName name="URAIAN231" localSheetId="34">'[42]AHS Marka'!#REF!</definedName>
    <definedName name="URAIAN231" localSheetId="37">'[42]AHS Marka'!#REF!</definedName>
    <definedName name="URAIAN231" localSheetId="6">'[43]AHS Marka'!#REF!</definedName>
    <definedName name="URAIAN231" localSheetId="56">'[43]AHS Marka'!#REF!</definedName>
    <definedName name="URAIAN231" localSheetId="7">'[43]AHS Marka'!#REF!</definedName>
    <definedName name="URAIAN231" localSheetId="55">'[42]AHS Marka'!#REF!</definedName>
    <definedName name="URAIAN231" localSheetId="15">'[42]AHS Marka'!#REF!</definedName>
    <definedName name="URAIAN231" localSheetId="14">'[42]AHS Marka'!#REF!</definedName>
    <definedName name="URAIAN231" localSheetId="16">'[42]AHS Marka'!#REF!</definedName>
    <definedName name="URAIAN231" localSheetId="42">'[42]AHS Marka'!#REF!</definedName>
    <definedName name="URAIAN231">'[42]AHS Marka'!#REF!</definedName>
    <definedName name="URAIAN232" localSheetId="21">'[42]AHS Marka'!#REF!</definedName>
    <definedName name="URAIAN232" localSheetId="13">'[42]AHS Marka'!#REF!</definedName>
    <definedName name="URAIAN232" localSheetId="51">'[42]AHS Marka'!#REF!</definedName>
    <definedName name="URAIAN232" localSheetId="9">'[42]AHS Marka'!#REF!</definedName>
    <definedName name="URAIAN232" localSheetId="23">'[42]AHS Marka'!#REF!</definedName>
    <definedName name="URAIAN232" localSheetId="11">'[42]AHS Marka'!#REF!</definedName>
    <definedName name="URAIAN232" localSheetId="26">'[42]AHS Marka'!#REF!</definedName>
    <definedName name="URAIAN232" localSheetId="3">'[42]AHS Marka'!#REF!</definedName>
    <definedName name="URAIAN232" localSheetId="28">'[42]AHS Marka'!#REF!</definedName>
    <definedName name="URAIAN232" localSheetId="50">'[42]AHS Marka'!#REF!</definedName>
    <definedName name="URAIAN232" localSheetId="57">'[42]AHS Marka'!#REF!</definedName>
    <definedName name="URAIAN232" localSheetId="34">'[42]AHS Marka'!#REF!</definedName>
    <definedName name="URAIAN232" localSheetId="37">'[42]AHS Marka'!#REF!</definedName>
    <definedName name="URAIAN232" localSheetId="6">'[43]AHS Marka'!#REF!</definedName>
    <definedName name="URAIAN232" localSheetId="56">'[43]AHS Marka'!#REF!</definedName>
    <definedName name="URAIAN232" localSheetId="7">'[43]AHS Marka'!#REF!</definedName>
    <definedName name="URAIAN232" localSheetId="55">'[42]AHS Marka'!#REF!</definedName>
    <definedName name="URAIAN232" localSheetId="15">'[42]AHS Marka'!#REF!</definedName>
    <definedName name="URAIAN232" localSheetId="14">'[42]AHS Marka'!#REF!</definedName>
    <definedName name="URAIAN232" localSheetId="16">'[42]AHS Marka'!#REF!</definedName>
    <definedName name="URAIAN232" localSheetId="42">'[42]AHS Marka'!#REF!</definedName>
    <definedName name="URAIAN232">'[42]AHS Marka'!#REF!</definedName>
    <definedName name="URAIAN233" localSheetId="21">'[42]AHS Marka'!#REF!</definedName>
    <definedName name="URAIAN233" localSheetId="13">'[42]AHS Marka'!#REF!</definedName>
    <definedName name="URAIAN233" localSheetId="51">'[42]AHS Marka'!#REF!</definedName>
    <definedName name="URAIAN233" localSheetId="9">'[42]AHS Marka'!#REF!</definedName>
    <definedName name="URAIAN233" localSheetId="23">'[42]AHS Marka'!#REF!</definedName>
    <definedName name="URAIAN233" localSheetId="11">'[42]AHS Marka'!#REF!</definedName>
    <definedName name="URAIAN233" localSheetId="26">'[42]AHS Marka'!#REF!</definedName>
    <definedName name="URAIAN233" localSheetId="3">'[42]AHS Marka'!#REF!</definedName>
    <definedName name="URAIAN233" localSheetId="28">'[42]AHS Marka'!#REF!</definedName>
    <definedName name="URAIAN233" localSheetId="50">'[42]AHS Marka'!#REF!</definedName>
    <definedName name="URAIAN233" localSheetId="57">'[42]AHS Marka'!#REF!</definedName>
    <definedName name="URAIAN233" localSheetId="34">'[42]AHS Marka'!#REF!</definedName>
    <definedName name="URAIAN233" localSheetId="37">'[42]AHS Marka'!#REF!</definedName>
    <definedName name="URAIAN233" localSheetId="6">'[43]AHS Marka'!#REF!</definedName>
    <definedName name="URAIAN233" localSheetId="56">'[42]AHS Marka'!#REF!</definedName>
    <definedName name="URAIAN233" localSheetId="55">'[42]AHS Marka'!#REF!</definedName>
    <definedName name="URAIAN233" localSheetId="15">'[42]AHS Marka'!#REF!</definedName>
    <definedName name="URAIAN233" localSheetId="14">'[42]AHS Marka'!#REF!</definedName>
    <definedName name="URAIAN233" localSheetId="16">'[42]AHS Marka'!#REF!</definedName>
    <definedName name="URAIAN233" localSheetId="42">'[42]AHS Marka'!#REF!</definedName>
    <definedName name="URAIAN233">'[42]AHS Marka'!#REF!</definedName>
    <definedName name="URAIAN234" localSheetId="21">#REF!</definedName>
    <definedName name="URAIAN234" localSheetId="51">#REF!</definedName>
    <definedName name="URAIAN234" localSheetId="9">#REF!</definedName>
    <definedName name="URAIAN234" localSheetId="23">#REF!</definedName>
    <definedName name="URAIAN234" localSheetId="11">#REF!</definedName>
    <definedName name="URAIAN234" localSheetId="26">#REF!</definedName>
    <definedName name="URAIAN234" localSheetId="3">#REF!</definedName>
    <definedName name="URAIAN234" localSheetId="28">#REF!</definedName>
    <definedName name="URAIAN234" localSheetId="57">#REF!</definedName>
    <definedName name="URAIAN234" localSheetId="34">#REF!</definedName>
    <definedName name="URAIAN234" localSheetId="37">#REF!</definedName>
    <definedName name="URAIAN234" localSheetId="6">#REF!</definedName>
    <definedName name="URAIAN234" localSheetId="56">#REF!</definedName>
    <definedName name="URAIAN234" localSheetId="7">#REF!</definedName>
    <definedName name="URAIAN234" localSheetId="55">#REF!</definedName>
    <definedName name="URAIAN234" localSheetId="15">#REF!</definedName>
    <definedName name="URAIAN234" localSheetId="14">#REF!</definedName>
    <definedName name="URAIAN234" localSheetId="16">#REF!</definedName>
    <definedName name="URAIAN234">#REF!</definedName>
    <definedName name="URAIAN234L" localSheetId="21">#REF!</definedName>
    <definedName name="URAIAN234L" localSheetId="51">#REF!</definedName>
    <definedName name="URAIAN234L" localSheetId="9">#REF!</definedName>
    <definedName name="URAIAN234L" localSheetId="23">#REF!</definedName>
    <definedName name="URAIAN234L" localSheetId="11">#REF!</definedName>
    <definedName name="URAIAN234L" localSheetId="26">#REF!</definedName>
    <definedName name="URAIAN234L" localSheetId="3">#REF!</definedName>
    <definedName name="URAIAN234L" localSheetId="28">#REF!</definedName>
    <definedName name="URAIAN234L" localSheetId="57">#REF!</definedName>
    <definedName name="URAIAN234L" localSheetId="34">#REF!</definedName>
    <definedName name="URAIAN234L" localSheetId="37">#REF!</definedName>
    <definedName name="URAIAN234L" localSheetId="6">#REF!</definedName>
    <definedName name="URAIAN234L" localSheetId="56">#REF!</definedName>
    <definedName name="URAIAN234L" localSheetId="7">#REF!</definedName>
    <definedName name="URAIAN234L" localSheetId="55">#REF!</definedName>
    <definedName name="URAIAN234L" localSheetId="15">#REF!</definedName>
    <definedName name="URAIAN234L" localSheetId="14">#REF!</definedName>
    <definedName name="URAIAN234L" localSheetId="16">#REF!</definedName>
    <definedName name="URAIAN234L">#REF!</definedName>
    <definedName name="URAIAN241" localSheetId="21">'[42]AHS Marka'!#REF!</definedName>
    <definedName name="URAIAN241" localSheetId="51">'[42]AHS Marka'!#REF!</definedName>
    <definedName name="URAIAN241" localSheetId="9">'[42]AHS Marka'!#REF!</definedName>
    <definedName name="URAIAN241" localSheetId="23">'[42]AHS Marka'!#REF!</definedName>
    <definedName name="URAIAN241" localSheetId="11">'[42]AHS Marka'!#REF!</definedName>
    <definedName name="URAIAN241" localSheetId="26">'[42]AHS Marka'!#REF!</definedName>
    <definedName name="URAIAN241" localSheetId="3">'[42]AHS Marka'!#REF!</definedName>
    <definedName name="URAIAN241" localSheetId="28">'[42]AHS Marka'!#REF!</definedName>
    <definedName name="URAIAN241" localSheetId="57">'[42]AHS Marka'!#REF!</definedName>
    <definedName name="URAIAN241" localSheetId="34">'[42]AHS Marka'!#REF!</definedName>
    <definedName name="URAIAN241" localSheetId="37">'[42]AHS Marka'!#REF!</definedName>
    <definedName name="URAIAN241" localSheetId="6">'[43]AHS Marka'!#REF!</definedName>
    <definedName name="URAIAN241" localSheetId="56">'[43]AHS Marka'!#REF!</definedName>
    <definedName name="URAIAN241" localSheetId="7">'[43]AHS Marka'!#REF!</definedName>
    <definedName name="URAIAN241" localSheetId="55">'[42]AHS Marka'!#REF!</definedName>
    <definedName name="URAIAN241" localSheetId="15">'[42]AHS Marka'!#REF!</definedName>
    <definedName name="URAIAN241" localSheetId="14">'[42]AHS Marka'!#REF!</definedName>
    <definedName name="URAIAN241" localSheetId="16">'[42]AHS Marka'!#REF!</definedName>
    <definedName name="URAIAN241">'[42]AHS Marka'!#REF!</definedName>
    <definedName name="URAIAN242" localSheetId="21">'[42]AHS Marka'!#REF!</definedName>
    <definedName name="URAIAN242" localSheetId="51">'[42]AHS Marka'!#REF!</definedName>
    <definedName name="URAIAN242" localSheetId="9">'[42]AHS Marka'!#REF!</definedName>
    <definedName name="URAIAN242" localSheetId="23">'[42]AHS Marka'!#REF!</definedName>
    <definedName name="URAIAN242" localSheetId="11">'[42]AHS Marka'!#REF!</definedName>
    <definedName name="URAIAN242" localSheetId="26">'[42]AHS Marka'!#REF!</definedName>
    <definedName name="URAIAN242" localSheetId="3">'[42]AHS Marka'!#REF!</definedName>
    <definedName name="URAIAN242" localSheetId="28">'[42]AHS Marka'!#REF!</definedName>
    <definedName name="URAIAN242" localSheetId="57">'[42]AHS Marka'!#REF!</definedName>
    <definedName name="URAIAN242" localSheetId="34">'[42]AHS Marka'!#REF!</definedName>
    <definedName name="URAIAN242" localSheetId="37">'[42]AHS Marka'!#REF!</definedName>
    <definedName name="URAIAN242" localSheetId="6">'[43]AHS Marka'!#REF!</definedName>
    <definedName name="URAIAN242" localSheetId="56">'[43]AHS Marka'!#REF!</definedName>
    <definedName name="URAIAN242" localSheetId="7">'[43]AHS Marka'!#REF!</definedName>
    <definedName name="URAIAN242" localSheetId="55">'[42]AHS Marka'!#REF!</definedName>
    <definedName name="URAIAN242" localSheetId="15">'[42]AHS Marka'!#REF!</definedName>
    <definedName name="URAIAN242" localSheetId="14">'[42]AHS Marka'!#REF!</definedName>
    <definedName name="URAIAN242" localSheetId="16">'[42]AHS Marka'!#REF!</definedName>
    <definedName name="URAIAN242">'[42]AHS Marka'!#REF!</definedName>
    <definedName name="URAIAN243" localSheetId="21">'[42]AHS Marka'!#REF!</definedName>
    <definedName name="URAIAN243" localSheetId="51">'[42]AHS Marka'!#REF!</definedName>
    <definedName name="URAIAN243" localSheetId="9">'[42]AHS Marka'!#REF!</definedName>
    <definedName name="URAIAN243" localSheetId="23">'[42]AHS Marka'!#REF!</definedName>
    <definedName name="URAIAN243" localSheetId="11">'[42]AHS Marka'!#REF!</definedName>
    <definedName name="URAIAN243" localSheetId="26">'[42]AHS Marka'!#REF!</definedName>
    <definedName name="URAIAN243" localSheetId="3">'[42]AHS Marka'!#REF!</definedName>
    <definedName name="URAIAN243" localSheetId="28">'[42]AHS Marka'!#REF!</definedName>
    <definedName name="URAIAN243" localSheetId="57">'[42]AHS Marka'!#REF!</definedName>
    <definedName name="URAIAN243" localSheetId="34">'[42]AHS Marka'!#REF!</definedName>
    <definedName name="URAIAN243" localSheetId="37">'[42]AHS Marka'!#REF!</definedName>
    <definedName name="URAIAN243" localSheetId="6">'[43]AHS Marka'!#REF!</definedName>
    <definedName name="URAIAN243" localSheetId="56">'[42]AHS Marka'!#REF!</definedName>
    <definedName name="URAIAN243" localSheetId="55">'[42]AHS Marka'!#REF!</definedName>
    <definedName name="URAIAN243" localSheetId="15">'[42]AHS Marka'!#REF!</definedName>
    <definedName name="URAIAN243" localSheetId="14">'[42]AHS Marka'!#REF!</definedName>
    <definedName name="URAIAN243" localSheetId="16">'[42]AHS Marka'!#REF!</definedName>
    <definedName name="URAIAN243">'[42]AHS Marka'!#REF!</definedName>
    <definedName name="URAIAN311" localSheetId="21">#REF!</definedName>
    <definedName name="URAIAN311" localSheetId="51">#REF!</definedName>
    <definedName name="URAIAN311" localSheetId="9">#REF!</definedName>
    <definedName name="URAIAN311" localSheetId="23">#REF!</definedName>
    <definedName name="URAIAN311" localSheetId="11">#REF!</definedName>
    <definedName name="URAIAN311" localSheetId="26">#REF!</definedName>
    <definedName name="URAIAN311" localSheetId="3">#REF!</definedName>
    <definedName name="URAIAN311" localSheetId="28">#REF!</definedName>
    <definedName name="URAIAN311" localSheetId="57">#REF!</definedName>
    <definedName name="URAIAN311" localSheetId="34">#REF!</definedName>
    <definedName name="URAIAN311" localSheetId="37">#REF!</definedName>
    <definedName name="URAIAN311" localSheetId="6">#REF!</definedName>
    <definedName name="URAIAN311" localSheetId="56">#REF!</definedName>
    <definedName name="URAIAN311" localSheetId="7">#REF!</definedName>
    <definedName name="URAIAN311" localSheetId="55">#REF!</definedName>
    <definedName name="URAIAN311" localSheetId="15">#REF!</definedName>
    <definedName name="URAIAN311" localSheetId="14">#REF!</definedName>
    <definedName name="URAIAN311" localSheetId="16">#REF!</definedName>
    <definedName name="URAIAN311">#REF!</definedName>
    <definedName name="URAIAN312" localSheetId="21">#REF!</definedName>
    <definedName name="URAIAN312" localSheetId="51">#REF!</definedName>
    <definedName name="URAIAN312" localSheetId="9">#REF!</definedName>
    <definedName name="URAIAN312" localSheetId="23">#REF!</definedName>
    <definedName name="URAIAN312" localSheetId="11">#REF!</definedName>
    <definedName name="URAIAN312" localSheetId="26">#REF!</definedName>
    <definedName name="URAIAN312" localSheetId="3">#REF!</definedName>
    <definedName name="URAIAN312" localSheetId="28">#REF!</definedName>
    <definedName name="URAIAN312" localSheetId="57">#REF!</definedName>
    <definedName name="URAIAN312" localSheetId="34">#REF!</definedName>
    <definedName name="URAIAN312" localSheetId="37">#REF!</definedName>
    <definedName name="URAIAN312" localSheetId="6">#REF!</definedName>
    <definedName name="URAIAN312" localSheetId="56">#REF!</definedName>
    <definedName name="URAIAN312" localSheetId="7">#REF!</definedName>
    <definedName name="URAIAN312" localSheetId="55">#REF!</definedName>
    <definedName name="URAIAN312" localSheetId="15">#REF!</definedName>
    <definedName name="URAIAN312" localSheetId="14">#REF!</definedName>
    <definedName name="URAIAN312" localSheetId="16">#REF!</definedName>
    <definedName name="URAIAN312">#REF!</definedName>
    <definedName name="URAIAN313" localSheetId="21">#REF!</definedName>
    <definedName name="URAIAN313" localSheetId="51">#REF!</definedName>
    <definedName name="URAIAN313" localSheetId="9">#REF!</definedName>
    <definedName name="URAIAN313" localSheetId="23">#REF!</definedName>
    <definedName name="URAIAN313" localSheetId="11">#REF!</definedName>
    <definedName name="URAIAN313" localSheetId="26">#REF!</definedName>
    <definedName name="URAIAN313" localSheetId="3">#REF!</definedName>
    <definedName name="URAIAN313" localSheetId="28">#REF!</definedName>
    <definedName name="URAIAN313" localSheetId="57">#REF!</definedName>
    <definedName name="URAIAN313" localSheetId="34">#REF!</definedName>
    <definedName name="URAIAN313" localSheetId="37">#REF!</definedName>
    <definedName name="URAIAN313" localSheetId="6">#REF!</definedName>
    <definedName name="URAIAN313" localSheetId="56">#REF!</definedName>
    <definedName name="URAIAN313" localSheetId="7">#REF!</definedName>
    <definedName name="URAIAN313" localSheetId="55">#REF!</definedName>
    <definedName name="URAIAN313" localSheetId="15">#REF!</definedName>
    <definedName name="URAIAN313" localSheetId="14">#REF!</definedName>
    <definedName name="URAIAN313" localSheetId="16">#REF!</definedName>
    <definedName name="URAIAN313">#REF!</definedName>
    <definedName name="URAIAN314" localSheetId="21">#REF!</definedName>
    <definedName name="URAIAN314" localSheetId="51">#REF!</definedName>
    <definedName name="URAIAN314" localSheetId="23">#REF!</definedName>
    <definedName name="URAIAN314" localSheetId="11">#REF!</definedName>
    <definedName name="URAIAN314" localSheetId="26">#REF!</definedName>
    <definedName name="URAIAN314" localSheetId="3">#REF!</definedName>
    <definedName name="URAIAN314" localSheetId="28">#REF!</definedName>
    <definedName name="URAIAN314" localSheetId="57">#REF!</definedName>
    <definedName name="URAIAN314" localSheetId="34">#REF!</definedName>
    <definedName name="URAIAN314" localSheetId="37">#REF!</definedName>
    <definedName name="URAIAN314" localSheetId="6">#REF!</definedName>
    <definedName name="URAIAN314" localSheetId="56">#REF!</definedName>
    <definedName name="URAIAN314" localSheetId="7">#REF!</definedName>
    <definedName name="URAIAN314" localSheetId="55">#REF!</definedName>
    <definedName name="URAIAN314" localSheetId="15">#REF!</definedName>
    <definedName name="URAIAN314" localSheetId="14">#REF!</definedName>
    <definedName name="URAIAN314" localSheetId="16">#REF!</definedName>
    <definedName name="URAIAN314">#REF!</definedName>
    <definedName name="URAIAN315" localSheetId="21">#REF!</definedName>
    <definedName name="URAIAN315" localSheetId="13">#REF!</definedName>
    <definedName name="URAIAN315" localSheetId="51">#REF!</definedName>
    <definedName name="URAIAN315" localSheetId="23">#REF!</definedName>
    <definedName name="URAIAN315" localSheetId="11">#REF!</definedName>
    <definedName name="URAIAN315" localSheetId="26">#REF!</definedName>
    <definedName name="URAIAN315" localSheetId="3">#REF!</definedName>
    <definedName name="URAIAN315" localSheetId="28">#REF!</definedName>
    <definedName name="URAIAN315" localSheetId="50">#REF!</definedName>
    <definedName name="URAIAN315" localSheetId="57">#REF!</definedName>
    <definedName name="URAIAN315" localSheetId="34">#REF!</definedName>
    <definedName name="URAIAN315" localSheetId="37">#REF!</definedName>
    <definedName name="URAIAN315" localSheetId="6">#REF!</definedName>
    <definedName name="URAIAN315" localSheetId="56">#REF!</definedName>
    <definedName name="URAIAN315" localSheetId="7">#REF!</definedName>
    <definedName name="URAIAN315" localSheetId="55">#REF!</definedName>
    <definedName name="URAIAN315" localSheetId="15">#REF!</definedName>
    <definedName name="URAIAN315" localSheetId="14">#REF!</definedName>
    <definedName name="URAIAN315" localSheetId="16">#REF!</definedName>
    <definedName name="URAIAN315" localSheetId="42">#REF!</definedName>
    <definedName name="URAIAN315">#REF!</definedName>
    <definedName name="URAIAN316" localSheetId="21">#REF!</definedName>
    <definedName name="URAIAN316" localSheetId="13">#REF!</definedName>
    <definedName name="URAIAN316" localSheetId="51">#REF!</definedName>
    <definedName name="URAIAN316" localSheetId="23">#REF!</definedName>
    <definedName name="URAIAN316" localSheetId="11">#REF!</definedName>
    <definedName name="URAIAN316" localSheetId="26">#REF!</definedName>
    <definedName name="URAIAN316" localSheetId="3">#REF!</definedName>
    <definedName name="URAIAN316" localSheetId="28">#REF!</definedName>
    <definedName name="URAIAN316" localSheetId="50">#REF!</definedName>
    <definedName name="URAIAN316" localSheetId="57">#REF!</definedName>
    <definedName name="URAIAN316" localSheetId="34">#REF!</definedName>
    <definedName name="URAIAN316" localSheetId="37">#REF!</definedName>
    <definedName name="URAIAN316" localSheetId="6">#REF!</definedName>
    <definedName name="URAIAN316" localSheetId="56">#REF!</definedName>
    <definedName name="URAIAN316" localSheetId="7">#REF!</definedName>
    <definedName name="URAIAN316" localSheetId="55">#REF!</definedName>
    <definedName name="URAIAN316" localSheetId="15">#REF!</definedName>
    <definedName name="URAIAN316" localSheetId="14">#REF!</definedName>
    <definedName name="URAIAN316" localSheetId="16">#REF!</definedName>
    <definedName name="URAIAN316" localSheetId="42">#REF!</definedName>
    <definedName name="URAIAN316">#REF!</definedName>
    <definedName name="URAIAN321" localSheetId="21">#REF!</definedName>
    <definedName name="URAIAN321" localSheetId="13">#REF!</definedName>
    <definedName name="URAIAN321" localSheetId="51">#REF!</definedName>
    <definedName name="URAIAN321" localSheetId="23">#REF!</definedName>
    <definedName name="URAIAN321" localSheetId="11">#REF!</definedName>
    <definedName name="URAIAN321" localSheetId="26">#REF!</definedName>
    <definedName name="URAIAN321" localSheetId="3">#REF!</definedName>
    <definedName name="URAIAN321" localSheetId="28">#REF!</definedName>
    <definedName name="URAIAN321" localSheetId="50">#REF!</definedName>
    <definedName name="URAIAN321" localSheetId="57">#REF!</definedName>
    <definedName name="URAIAN321" localSheetId="34">#REF!</definedName>
    <definedName name="URAIAN321" localSheetId="37">#REF!</definedName>
    <definedName name="URAIAN321" localSheetId="6">#REF!</definedName>
    <definedName name="URAIAN321" localSheetId="56">#REF!</definedName>
    <definedName name="URAIAN321" localSheetId="7">#REF!</definedName>
    <definedName name="URAIAN321" localSheetId="55">#REF!</definedName>
    <definedName name="URAIAN321" localSheetId="15">#REF!</definedName>
    <definedName name="URAIAN321" localSheetId="14">#REF!</definedName>
    <definedName name="URAIAN321" localSheetId="16">#REF!</definedName>
    <definedName name="URAIAN321" localSheetId="42">#REF!</definedName>
    <definedName name="URAIAN321">#REF!</definedName>
    <definedName name="URAIAN322" localSheetId="21">#REF!</definedName>
    <definedName name="URAIAN322" localSheetId="13">#REF!</definedName>
    <definedName name="URAIAN322" localSheetId="51">#REF!</definedName>
    <definedName name="URAIAN322" localSheetId="23">#REF!</definedName>
    <definedName name="URAIAN322" localSheetId="11">#REF!</definedName>
    <definedName name="URAIAN322" localSheetId="26">#REF!</definedName>
    <definedName name="URAIAN322" localSheetId="3">#REF!</definedName>
    <definedName name="URAIAN322" localSheetId="28">#REF!</definedName>
    <definedName name="URAIAN322" localSheetId="50">#REF!</definedName>
    <definedName name="URAIAN322" localSheetId="57">#REF!</definedName>
    <definedName name="URAIAN322" localSheetId="34">#REF!</definedName>
    <definedName name="URAIAN322" localSheetId="37">#REF!</definedName>
    <definedName name="URAIAN322" localSheetId="6">#REF!</definedName>
    <definedName name="URAIAN322" localSheetId="56">#REF!</definedName>
    <definedName name="URAIAN322" localSheetId="7">#REF!</definedName>
    <definedName name="URAIAN322" localSheetId="55">#REF!</definedName>
    <definedName name="URAIAN322" localSheetId="15">#REF!</definedName>
    <definedName name="URAIAN322" localSheetId="14">#REF!</definedName>
    <definedName name="URAIAN322" localSheetId="16">#REF!</definedName>
    <definedName name="URAIAN322" localSheetId="42">#REF!</definedName>
    <definedName name="URAIAN322">#REF!</definedName>
    <definedName name="URAIAN323" localSheetId="21">[176]K!#REF!</definedName>
    <definedName name="URAIAN323" localSheetId="51">[176]K!#REF!</definedName>
    <definedName name="URAIAN323" localSheetId="9">[176]K!#REF!</definedName>
    <definedName name="URAIAN323" localSheetId="23">[176]K!#REF!</definedName>
    <definedName name="URAIAN323" localSheetId="11">[176]K!#REF!</definedName>
    <definedName name="URAIAN323" localSheetId="26">[176]K!#REF!</definedName>
    <definedName name="URAIAN323" localSheetId="3">[176]K!#REF!</definedName>
    <definedName name="URAIAN323" localSheetId="28">[176]K!#REF!</definedName>
    <definedName name="URAIAN323" localSheetId="57">[176]K!#REF!</definedName>
    <definedName name="URAIAN323" localSheetId="34">[176]K!#REF!</definedName>
    <definedName name="URAIAN323" localSheetId="37">[176]K!#REF!</definedName>
    <definedName name="URAIAN323" localSheetId="6">[176]K!#REF!</definedName>
    <definedName name="URAIAN323" localSheetId="56">[176]K!#REF!</definedName>
    <definedName name="URAIAN323" localSheetId="7">[176]K!#REF!</definedName>
    <definedName name="URAIAN323" localSheetId="55">[176]K!#REF!</definedName>
    <definedName name="URAIAN323" localSheetId="15">[176]K!#REF!</definedName>
    <definedName name="URAIAN323" localSheetId="14">[176]K!#REF!</definedName>
    <definedName name="URAIAN323" localSheetId="16">[176]K!#REF!</definedName>
    <definedName name="URAIAN323">[176]K!#REF!</definedName>
    <definedName name="URAIAN323L" localSheetId="21">[176]K!#REF!</definedName>
    <definedName name="URAIAN323L" localSheetId="51">[176]K!#REF!</definedName>
    <definedName name="URAIAN323L" localSheetId="9">[176]K!#REF!</definedName>
    <definedName name="URAIAN323L" localSheetId="23">[176]K!#REF!</definedName>
    <definedName name="URAIAN323L" localSheetId="11">[176]K!#REF!</definedName>
    <definedName name="URAIAN323L" localSheetId="26">[176]K!#REF!</definedName>
    <definedName name="URAIAN323L" localSheetId="3">[176]K!#REF!</definedName>
    <definedName name="URAIAN323L" localSheetId="28">[176]K!#REF!</definedName>
    <definedName name="URAIAN323L" localSheetId="57">[176]K!#REF!</definedName>
    <definedName name="URAIAN323L" localSheetId="34">[176]K!#REF!</definedName>
    <definedName name="URAIAN323L" localSheetId="37">[176]K!#REF!</definedName>
    <definedName name="URAIAN323L" localSheetId="6">[176]K!#REF!</definedName>
    <definedName name="URAIAN323L" localSheetId="56">[176]K!#REF!</definedName>
    <definedName name="URAIAN323L" localSheetId="7">[176]K!#REF!</definedName>
    <definedName name="URAIAN323L" localSheetId="55">[176]K!#REF!</definedName>
    <definedName name="URAIAN323L" localSheetId="15">[176]K!#REF!</definedName>
    <definedName name="URAIAN323L" localSheetId="14">[176]K!#REF!</definedName>
    <definedName name="URAIAN323L" localSheetId="16">[176]K!#REF!</definedName>
    <definedName name="URAIAN323L">[176]K!#REF!</definedName>
    <definedName name="URAIAN33" localSheetId="21">#REF!</definedName>
    <definedName name="URAIAN33" localSheetId="51">#REF!</definedName>
    <definedName name="URAIAN33" localSheetId="9">#REF!</definedName>
    <definedName name="URAIAN33" localSheetId="23">#REF!</definedName>
    <definedName name="URAIAN33" localSheetId="11">#REF!</definedName>
    <definedName name="URAIAN33" localSheetId="26">#REF!</definedName>
    <definedName name="URAIAN33" localSheetId="3">#REF!</definedName>
    <definedName name="URAIAN33" localSheetId="28">#REF!</definedName>
    <definedName name="URAIAN33" localSheetId="57">#REF!</definedName>
    <definedName name="URAIAN33" localSheetId="34">#REF!</definedName>
    <definedName name="URAIAN33" localSheetId="37">#REF!</definedName>
    <definedName name="URAIAN33" localSheetId="6">#REF!</definedName>
    <definedName name="URAIAN33" localSheetId="56">#REF!</definedName>
    <definedName name="URAIAN33" localSheetId="7">#REF!</definedName>
    <definedName name="URAIAN33" localSheetId="55">#REF!</definedName>
    <definedName name="URAIAN33" localSheetId="15">#REF!</definedName>
    <definedName name="URAIAN33" localSheetId="14">#REF!</definedName>
    <definedName name="URAIAN33" localSheetId="16">#REF!</definedName>
    <definedName name="URAIAN33">#REF!</definedName>
    <definedName name="URAIAN511" localSheetId="21">#REF!</definedName>
    <definedName name="URAIAN511" localSheetId="51">#REF!</definedName>
    <definedName name="URAIAN511" localSheetId="9">#REF!</definedName>
    <definedName name="URAIAN511" localSheetId="23">#REF!</definedName>
    <definedName name="URAIAN511" localSheetId="11">#REF!</definedName>
    <definedName name="URAIAN511" localSheetId="26">#REF!</definedName>
    <definedName name="URAIAN511" localSheetId="3">#REF!</definedName>
    <definedName name="URAIAN511" localSheetId="28">#REF!</definedName>
    <definedName name="URAIAN511" localSheetId="57">#REF!</definedName>
    <definedName name="URAIAN511" localSheetId="34">#REF!</definedName>
    <definedName name="URAIAN511" localSheetId="37">#REF!</definedName>
    <definedName name="URAIAN511" localSheetId="6">#REF!</definedName>
    <definedName name="URAIAN511" localSheetId="56">#REF!</definedName>
    <definedName name="URAIAN511" localSheetId="7">#REF!</definedName>
    <definedName name="URAIAN511" localSheetId="55">#REF!</definedName>
    <definedName name="URAIAN511" localSheetId="15">#REF!</definedName>
    <definedName name="URAIAN511" localSheetId="14">#REF!</definedName>
    <definedName name="URAIAN511" localSheetId="16">#REF!</definedName>
    <definedName name="URAIAN511">#REF!</definedName>
    <definedName name="URAIAN512" localSheetId="21">#REF!</definedName>
    <definedName name="URAIAN512" localSheetId="51">#REF!</definedName>
    <definedName name="URAIAN512" localSheetId="9">#REF!</definedName>
    <definedName name="URAIAN512" localSheetId="23">#REF!</definedName>
    <definedName name="URAIAN512" localSheetId="11">#REF!</definedName>
    <definedName name="URAIAN512" localSheetId="26">#REF!</definedName>
    <definedName name="URAIAN512" localSheetId="3">#REF!</definedName>
    <definedName name="URAIAN512" localSheetId="28">#REF!</definedName>
    <definedName name="URAIAN512" localSheetId="57">#REF!</definedName>
    <definedName name="URAIAN512" localSheetId="34">#REF!</definedName>
    <definedName name="URAIAN512" localSheetId="37">#REF!</definedName>
    <definedName name="URAIAN512" localSheetId="6">#REF!</definedName>
    <definedName name="URAIAN512" localSheetId="56">#REF!</definedName>
    <definedName name="URAIAN512" localSheetId="7">#REF!</definedName>
    <definedName name="URAIAN512" localSheetId="55">#REF!</definedName>
    <definedName name="URAIAN512" localSheetId="15">#REF!</definedName>
    <definedName name="URAIAN512" localSheetId="14">#REF!</definedName>
    <definedName name="URAIAN512" localSheetId="16">#REF!</definedName>
    <definedName name="URAIAN512">#REF!</definedName>
    <definedName name="URAIAN521" localSheetId="21">#REF!</definedName>
    <definedName name="URAIAN521" localSheetId="51">#REF!</definedName>
    <definedName name="URAIAN521" localSheetId="23">#REF!</definedName>
    <definedName name="URAIAN521" localSheetId="11">#REF!</definedName>
    <definedName name="URAIAN521" localSheetId="26">#REF!</definedName>
    <definedName name="URAIAN521" localSheetId="3">#REF!</definedName>
    <definedName name="URAIAN521" localSheetId="28">#REF!</definedName>
    <definedName name="URAIAN521" localSheetId="57">#REF!</definedName>
    <definedName name="URAIAN521" localSheetId="34">#REF!</definedName>
    <definedName name="URAIAN521" localSheetId="37">#REF!</definedName>
    <definedName name="URAIAN521" localSheetId="6">#REF!</definedName>
    <definedName name="URAIAN521" localSheetId="56">#REF!</definedName>
    <definedName name="URAIAN521" localSheetId="7">#REF!</definedName>
    <definedName name="URAIAN521" localSheetId="55">#REF!</definedName>
    <definedName name="URAIAN521" localSheetId="15">#REF!</definedName>
    <definedName name="URAIAN521" localSheetId="14">#REF!</definedName>
    <definedName name="URAIAN521" localSheetId="16">#REF!</definedName>
    <definedName name="URAIAN521">#REF!</definedName>
    <definedName name="URAIAN522" localSheetId="21">#REF!</definedName>
    <definedName name="URAIAN522" localSheetId="13">#REF!</definedName>
    <definedName name="URAIAN522" localSheetId="51">#REF!</definedName>
    <definedName name="URAIAN522" localSheetId="23">#REF!</definedName>
    <definedName name="URAIAN522" localSheetId="11">#REF!</definedName>
    <definedName name="URAIAN522" localSheetId="26">#REF!</definedName>
    <definedName name="URAIAN522" localSheetId="3">#REF!</definedName>
    <definedName name="URAIAN522" localSheetId="28">#REF!</definedName>
    <definedName name="URAIAN522" localSheetId="50">#REF!</definedName>
    <definedName name="URAIAN522" localSheetId="57">#REF!</definedName>
    <definedName name="URAIAN522" localSheetId="34">#REF!</definedName>
    <definedName name="URAIAN522" localSheetId="37">#REF!</definedName>
    <definedName name="URAIAN522" localSheetId="6">#REF!</definedName>
    <definedName name="URAIAN522" localSheetId="56">#REF!</definedName>
    <definedName name="URAIAN522" localSheetId="7">#REF!</definedName>
    <definedName name="URAIAN522" localSheetId="55">#REF!</definedName>
    <definedName name="URAIAN522" localSheetId="15">#REF!</definedName>
    <definedName name="URAIAN522" localSheetId="14">#REF!</definedName>
    <definedName name="URAIAN522" localSheetId="16">#REF!</definedName>
    <definedName name="URAIAN522" localSheetId="42">#REF!</definedName>
    <definedName name="URAIAN522">#REF!</definedName>
    <definedName name="URAIAN541" localSheetId="21">#REF!</definedName>
    <definedName name="URAIAN541" localSheetId="13">#REF!</definedName>
    <definedName name="URAIAN541" localSheetId="51">#REF!</definedName>
    <definedName name="URAIAN541" localSheetId="23">#REF!</definedName>
    <definedName name="URAIAN541" localSheetId="11">#REF!</definedName>
    <definedName name="URAIAN541" localSheetId="26">#REF!</definedName>
    <definedName name="URAIAN541" localSheetId="3">#REF!</definedName>
    <definedName name="URAIAN541" localSheetId="28">#REF!</definedName>
    <definedName name="URAIAN541" localSheetId="50">#REF!</definedName>
    <definedName name="URAIAN541" localSheetId="57">#REF!</definedName>
    <definedName name="URAIAN541" localSheetId="34">#REF!</definedName>
    <definedName name="URAIAN541" localSheetId="37">#REF!</definedName>
    <definedName name="URAIAN541" localSheetId="6">#REF!</definedName>
    <definedName name="URAIAN541" localSheetId="56">#REF!</definedName>
    <definedName name="URAIAN541" localSheetId="7">#REF!</definedName>
    <definedName name="URAIAN541" localSheetId="55">#REF!</definedName>
    <definedName name="URAIAN541" localSheetId="15">#REF!</definedName>
    <definedName name="URAIAN541" localSheetId="14">#REF!</definedName>
    <definedName name="URAIAN541" localSheetId="16">#REF!</definedName>
    <definedName name="URAIAN541" localSheetId="42">#REF!</definedName>
    <definedName name="URAIAN541">#REF!</definedName>
    <definedName name="URAIAN542" localSheetId="21">#REF!</definedName>
    <definedName name="URAIAN542" localSheetId="13">#REF!</definedName>
    <definedName name="URAIAN542" localSheetId="51">#REF!</definedName>
    <definedName name="URAIAN542" localSheetId="23">#REF!</definedName>
    <definedName name="URAIAN542" localSheetId="11">#REF!</definedName>
    <definedName name="URAIAN542" localSheetId="26">#REF!</definedName>
    <definedName name="URAIAN542" localSheetId="3">#REF!</definedName>
    <definedName name="URAIAN542" localSheetId="28">#REF!</definedName>
    <definedName name="URAIAN542" localSheetId="50">#REF!</definedName>
    <definedName name="URAIAN542" localSheetId="57">#REF!</definedName>
    <definedName name="URAIAN542" localSheetId="34">#REF!</definedName>
    <definedName name="URAIAN542" localSheetId="37">#REF!</definedName>
    <definedName name="URAIAN542" localSheetId="6">#REF!</definedName>
    <definedName name="URAIAN542" localSheetId="56">#REF!</definedName>
    <definedName name="URAIAN542" localSheetId="7">#REF!</definedName>
    <definedName name="URAIAN542" localSheetId="55">#REF!</definedName>
    <definedName name="URAIAN542" localSheetId="15">#REF!</definedName>
    <definedName name="URAIAN542" localSheetId="14">#REF!</definedName>
    <definedName name="URAIAN542" localSheetId="16">#REF!</definedName>
    <definedName name="URAIAN542" localSheetId="42">#REF!</definedName>
    <definedName name="URAIAN542">#REF!</definedName>
    <definedName name="URAIAN611" localSheetId="9">'[40]AHS Aspal'!$A$1:$J$1</definedName>
    <definedName name="URAIAN611">'[40]AHS Aspal'!$A$1:$J$1</definedName>
    <definedName name="URAIAN612" localSheetId="9">'[40]AHS Aspal'!$A$2:$J$104</definedName>
    <definedName name="URAIAN612">'[40]AHS Aspal'!$A$2:$J$104</definedName>
    <definedName name="URAIAN622" localSheetId="21">'[42]AHS Aspal'!#REF!</definedName>
    <definedName name="URAIAN622" localSheetId="13">'[42]AHS Aspal'!#REF!</definedName>
    <definedName name="URAIAN622" localSheetId="51">'[42]AHS Aspal'!#REF!</definedName>
    <definedName name="URAIAN622" localSheetId="9">'[42]AHS Aspal'!#REF!</definedName>
    <definedName name="URAIAN622" localSheetId="23">'[42]AHS Aspal'!#REF!</definedName>
    <definedName name="URAIAN622" localSheetId="11">'[42]AHS Aspal'!#REF!</definedName>
    <definedName name="URAIAN622" localSheetId="26">'[42]AHS Aspal'!#REF!</definedName>
    <definedName name="URAIAN622" localSheetId="3">'[42]AHS Aspal'!#REF!</definedName>
    <definedName name="URAIAN622" localSheetId="28">'[42]AHS Aspal'!#REF!</definedName>
    <definedName name="URAIAN622" localSheetId="50">'[42]AHS Aspal'!#REF!</definedName>
    <definedName name="URAIAN622" localSheetId="57">'[42]AHS Aspal'!#REF!</definedName>
    <definedName name="URAIAN622" localSheetId="34">'[42]AHS Aspal'!#REF!</definedName>
    <definedName name="URAIAN622" localSheetId="37">'[42]AHS Aspal'!#REF!</definedName>
    <definedName name="URAIAN622" localSheetId="6">'[43]AHS Aspal'!#REF!</definedName>
    <definedName name="URAIAN622" localSheetId="56">'[43]AHS Aspal'!#REF!</definedName>
    <definedName name="URAIAN622" localSheetId="7">'[43]AHS Aspal'!#REF!</definedName>
    <definedName name="URAIAN622" localSheetId="55">'[42]AHS Aspal'!#REF!</definedName>
    <definedName name="URAIAN622" localSheetId="15">'[42]AHS Aspal'!#REF!</definedName>
    <definedName name="URAIAN622" localSheetId="14">'[42]AHS Aspal'!#REF!</definedName>
    <definedName name="URAIAN622" localSheetId="16">'[42]AHS Aspal'!#REF!</definedName>
    <definedName name="URAIAN622" localSheetId="42">'[42]AHS Aspal'!#REF!</definedName>
    <definedName name="URAIAN622">'[42]AHS Aspal'!#REF!</definedName>
    <definedName name="URAIAN623" localSheetId="21">'[42]AHS Aspal'!#REF!</definedName>
    <definedName name="URAIAN623" localSheetId="13">'[42]AHS Aspal'!#REF!</definedName>
    <definedName name="URAIAN623" localSheetId="51">'[42]AHS Aspal'!#REF!</definedName>
    <definedName name="URAIAN623" localSheetId="9">'[42]AHS Aspal'!#REF!</definedName>
    <definedName name="URAIAN623" localSheetId="23">'[42]AHS Aspal'!#REF!</definedName>
    <definedName name="URAIAN623" localSheetId="11">'[42]AHS Aspal'!#REF!</definedName>
    <definedName name="URAIAN623" localSheetId="26">'[42]AHS Aspal'!#REF!</definedName>
    <definedName name="URAIAN623" localSheetId="3">'[42]AHS Aspal'!#REF!</definedName>
    <definedName name="URAIAN623" localSheetId="28">'[42]AHS Aspal'!#REF!</definedName>
    <definedName name="URAIAN623" localSheetId="50">'[42]AHS Aspal'!#REF!</definedName>
    <definedName name="URAIAN623" localSheetId="57">'[42]AHS Aspal'!#REF!</definedName>
    <definedName name="URAIAN623" localSheetId="34">'[42]AHS Aspal'!#REF!</definedName>
    <definedName name="URAIAN623" localSheetId="37">'[42]AHS Aspal'!#REF!</definedName>
    <definedName name="URAIAN623" localSheetId="6">'[43]AHS Aspal'!#REF!</definedName>
    <definedName name="URAIAN623" localSheetId="56">'[43]AHS Aspal'!#REF!</definedName>
    <definedName name="URAIAN623" localSheetId="7">'[43]AHS Aspal'!#REF!</definedName>
    <definedName name="URAIAN623" localSheetId="55">'[42]AHS Aspal'!#REF!</definedName>
    <definedName name="URAIAN623" localSheetId="15">'[42]AHS Aspal'!#REF!</definedName>
    <definedName name="URAIAN623" localSheetId="14">'[42]AHS Aspal'!#REF!</definedName>
    <definedName name="URAIAN623" localSheetId="16">'[42]AHS Aspal'!#REF!</definedName>
    <definedName name="URAIAN623" localSheetId="42">'[42]AHS Aspal'!#REF!</definedName>
    <definedName name="URAIAN623">'[42]AHS Aspal'!#REF!</definedName>
    <definedName name="URAIAN624" localSheetId="21">'[42]AHS Aspal'!#REF!</definedName>
    <definedName name="URAIAN624" localSheetId="13">'[42]AHS Aspal'!#REF!</definedName>
    <definedName name="URAIAN624" localSheetId="51">'[42]AHS Aspal'!#REF!</definedName>
    <definedName name="URAIAN624" localSheetId="9">'[42]AHS Aspal'!#REF!</definedName>
    <definedName name="URAIAN624" localSheetId="23">'[42]AHS Aspal'!#REF!</definedName>
    <definedName name="URAIAN624" localSheetId="11">'[42]AHS Aspal'!#REF!</definedName>
    <definedName name="URAIAN624" localSheetId="26">'[42]AHS Aspal'!#REF!</definedName>
    <definedName name="URAIAN624" localSheetId="3">'[42]AHS Aspal'!#REF!</definedName>
    <definedName name="URAIAN624" localSheetId="28">'[42]AHS Aspal'!#REF!</definedName>
    <definedName name="URAIAN624" localSheetId="50">'[42]AHS Aspal'!#REF!</definedName>
    <definedName name="URAIAN624" localSheetId="57">'[42]AHS Aspal'!#REF!</definedName>
    <definedName name="URAIAN624" localSheetId="34">'[42]AHS Aspal'!#REF!</definedName>
    <definedName name="URAIAN624" localSheetId="37">'[42]AHS Aspal'!#REF!</definedName>
    <definedName name="URAIAN624" localSheetId="6">'[43]AHS Aspal'!#REF!</definedName>
    <definedName name="URAIAN624" localSheetId="56">'[42]AHS Aspal'!#REF!</definedName>
    <definedName name="URAIAN624" localSheetId="55">'[42]AHS Aspal'!#REF!</definedName>
    <definedName name="URAIAN624" localSheetId="15">'[42]AHS Aspal'!#REF!</definedName>
    <definedName name="URAIAN624" localSheetId="14">'[42]AHS Aspal'!#REF!</definedName>
    <definedName name="URAIAN624" localSheetId="16">'[42]AHS Aspal'!#REF!</definedName>
    <definedName name="URAIAN624" localSheetId="42">'[42]AHS Aspal'!#REF!</definedName>
    <definedName name="URAIAN624">'[42]AHS Aspal'!#REF!</definedName>
    <definedName name="URAIAN633" localSheetId="9">'[40]AHS Aspal'!$A$105:$J$451</definedName>
    <definedName name="URAIAN633">'[40]AHS Aspal'!$A$105:$J$451</definedName>
    <definedName name="URAIAN634" localSheetId="9">'[40]AHS Aspal'!$A$452:$J$625</definedName>
    <definedName name="URAIAN634">'[40]AHS Aspal'!$A$452:$J$625</definedName>
    <definedName name="URAIAN635" localSheetId="21">'[42]AHS Aspal'!#REF!</definedName>
    <definedName name="URAIAN635" localSheetId="13">'[42]AHS Aspal'!#REF!</definedName>
    <definedName name="URAIAN635" localSheetId="51">'[42]AHS Aspal'!#REF!</definedName>
    <definedName name="URAIAN635" localSheetId="9">'[42]AHS Aspal'!#REF!</definedName>
    <definedName name="URAIAN635" localSheetId="23">'[42]AHS Aspal'!#REF!</definedName>
    <definedName name="URAIAN635" localSheetId="11">'[42]AHS Aspal'!#REF!</definedName>
    <definedName name="URAIAN635" localSheetId="26">'[42]AHS Aspal'!#REF!</definedName>
    <definedName name="URAIAN635" localSheetId="3">'[42]AHS Aspal'!#REF!</definedName>
    <definedName name="URAIAN635" localSheetId="28">'[42]AHS Aspal'!#REF!</definedName>
    <definedName name="URAIAN635" localSheetId="50">'[42]AHS Aspal'!#REF!</definedName>
    <definedName name="URAIAN635" localSheetId="57">'[42]AHS Aspal'!#REF!</definedName>
    <definedName name="URAIAN635" localSheetId="34">'[42]AHS Aspal'!#REF!</definedName>
    <definedName name="URAIAN635" localSheetId="37">'[42]AHS Aspal'!#REF!</definedName>
    <definedName name="URAIAN635" localSheetId="6">'[43]AHS Aspal'!#REF!</definedName>
    <definedName name="URAIAN635" localSheetId="56">'[43]AHS Aspal'!#REF!</definedName>
    <definedName name="URAIAN635" localSheetId="7">'[43]AHS Aspal'!#REF!</definedName>
    <definedName name="URAIAN635" localSheetId="55">'[42]AHS Aspal'!#REF!</definedName>
    <definedName name="URAIAN635" localSheetId="15">'[42]AHS Aspal'!#REF!</definedName>
    <definedName name="URAIAN635" localSheetId="14">'[42]AHS Aspal'!#REF!</definedName>
    <definedName name="URAIAN635" localSheetId="16">'[42]AHS Aspal'!#REF!</definedName>
    <definedName name="URAIAN635" localSheetId="42">'[42]AHS Aspal'!#REF!</definedName>
    <definedName name="URAIAN635">'[42]AHS Aspal'!#REF!</definedName>
    <definedName name="URAIAN635A" localSheetId="21">'[42]AHS Aspal'!#REF!</definedName>
    <definedName name="URAIAN635A" localSheetId="13">'[42]AHS Aspal'!#REF!</definedName>
    <definedName name="URAIAN635A" localSheetId="51">'[42]AHS Aspal'!#REF!</definedName>
    <definedName name="URAIAN635A" localSheetId="9">'[42]AHS Aspal'!#REF!</definedName>
    <definedName name="URAIAN635A" localSheetId="23">'[42]AHS Aspal'!#REF!</definedName>
    <definedName name="URAIAN635A" localSheetId="11">'[42]AHS Aspal'!#REF!</definedName>
    <definedName name="URAIAN635A" localSheetId="26">'[42]AHS Aspal'!#REF!</definedName>
    <definedName name="URAIAN635A" localSheetId="3">'[42]AHS Aspal'!#REF!</definedName>
    <definedName name="URAIAN635A" localSheetId="28">'[42]AHS Aspal'!#REF!</definedName>
    <definedName name="URAIAN635A" localSheetId="50">'[42]AHS Aspal'!#REF!</definedName>
    <definedName name="URAIAN635A" localSheetId="57">'[42]AHS Aspal'!#REF!</definedName>
    <definedName name="URAIAN635A" localSheetId="34">'[42]AHS Aspal'!#REF!</definedName>
    <definedName name="URAIAN635A" localSheetId="37">'[42]AHS Aspal'!#REF!</definedName>
    <definedName name="URAIAN635A" localSheetId="6">'[43]AHS Aspal'!#REF!</definedName>
    <definedName name="URAIAN635A" localSheetId="56">'[43]AHS Aspal'!#REF!</definedName>
    <definedName name="URAIAN635A" localSheetId="7">'[43]AHS Aspal'!#REF!</definedName>
    <definedName name="URAIAN635A" localSheetId="55">'[42]AHS Aspal'!#REF!</definedName>
    <definedName name="URAIAN635A" localSheetId="15">'[42]AHS Aspal'!#REF!</definedName>
    <definedName name="URAIAN635A" localSheetId="14">'[42]AHS Aspal'!#REF!</definedName>
    <definedName name="URAIAN635A" localSheetId="16">'[42]AHS Aspal'!#REF!</definedName>
    <definedName name="URAIAN635A" localSheetId="42">'[42]AHS Aspal'!#REF!</definedName>
    <definedName name="URAIAN635A">'[42]AHS Aspal'!#REF!</definedName>
    <definedName name="URAIAN651" localSheetId="21">'[42]AHS Aspal'!#REF!</definedName>
    <definedName name="URAIAN651" localSheetId="13">'[42]AHS Aspal'!#REF!</definedName>
    <definedName name="URAIAN651" localSheetId="51">'[42]AHS Aspal'!#REF!</definedName>
    <definedName name="URAIAN651" localSheetId="9">'[42]AHS Aspal'!#REF!</definedName>
    <definedName name="URAIAN651" localSheetId="23">'[42]AHS Aspal'!#REF!</definedName>
    <definedName name="URAIAN651" localSheetId="11">'[42]AHS Aspal'!#REF!</definedName>
    <definedName name="URAIAN651" localSheetId="26">'[42]AHS Aspal'!#REF!</definedName>
    <definedName name="URAIAN651" localSheetId="3">'[42]AHS Aspal'!#REF!</definedName>
    <definedName name="URAIAN651" localSheetId="28">'[42]AHS Aspal'!#REF!</definedName>
    <definedName name="URAIAN651" localSheetId="50">'[42]AHS Aspal'!#REF!</definedName>
    <definedName name="URAIAN651" localSheetId="57">'[42]AHS Aspal'!#REF!</definedName>
    <definedName name="URAIAN651" localSheetId="34">'[42]AHS Aspal'!#REF!</definedName>
    <definedName name="URAIAN651" localSheetId="37">'[42]AHS Aspal'!#REF!</definedName>
    <definedName name="URAIAN651" localSheetId="6">'[43]AHS Aspal'!#REF!</definedName>
    <definedName name="URAIAN651" localSheetId="56">'[42]AHS Aspal'!#REF!</definedName>
    <definedName name="URAIAN651" localSheetId="55">'[42]AHS Aspal'!#REF!</definedName>
    <definedName name="URAIAN651" localSheetId="15">'[42]AHS Aspal'!#REF!</definedName>
    <definedName name="URAIAN651" localSheetId="14">'[42]AHS Aspal'!#REF!</definedName>
    <definedName name="URAIAN651" localSheetId="16">'[42]AHS Aspal'!#REF!</definedName>
    <definedName name="URAIAN651" localSheetId="42">'[42]AHS Aspal'!#REF!</definedName>
    <definedName name="URAIAN651">'[42]AHS Aspal'!#REF!</definedName>
    <definedName name="URAIAN661" localSheetId="21">'[42]AHS Aspal'!#REF!</definedName>
    <definedName name="URAIAN661" localSheetId="13">'[42]AHS Aspal'!#REF!</definedName>
    <definedName name="URAIAN661" localSheetId="51">'[42]AHS Aspal'!#REF!</definedName>
    <definedName name="URAIAN661" localSheetId="9">'[42]AHS Aspal'!#REF!</definedName>
    <definedName name="URAIAN661" localSheetId="23">'[42]AHS Aspal'!#REF!</definedName>
    <definedName name="URAIAN661" localSheetId="11">'[42]AHS Aspal'!#REF!</definedName>
    <definedName name="URAIAN661" localSheetId="26">'[42]AHS Aspal'!#REF!</definedName>
    <definedName name="URAIAN661" localSheetId="3">'[42]AHS Aspal'!#REF!</definedName>
    <definedName name="URAIAN661" localSheetId="28">'[42]AHS Aspal'!#REF!</definedName>
    <definedName name="URAIAN661" localSheetId="50">'[42]AHS Aspal'!#REF!</definedName>
    <definedName name="URAIAN661" localSheetId="57">'[42]AHS Aspal'!#REF!</definedName>
    <definedName name="URAIAN661" localSheetId="34">'[42]AHS Aspal'!#REF!</definedName>
    <definedName name="URAIAN661" localSheetId="37">'[42]AHS Aspal'!#REF!</definedName>
    <definedName name="URAIAN661" localSheetId="6">'[43]AHS Aspal'!#REF!</definedName>
    <definedName name="URAIAN661" localSheetId="56">'[42]AHS Aspal'!#REF!</definedName>
    <definedName name="URAIAN661" localSheetId="55">'[42]AHS Aspal'!#REF!</definedName>
    <definedName name="URAIAN661" localSheetId="15">'[42]AHS Aspal'!#REF!</definedName>
    <definedName name="URAIAN661" localSheetId="14">'[42]AHS Aspal'!#REF!</definedName>
    <definedName name="URAIAN661" localSheetId="16">'[42]AHS Aspal'!#REF!</definedName>
    <definedName name="URAIAN661" localSheetId="42">'[42]AHS Aspal'!#REF!</definedName>
    <definedName name="URAIAN661">'[42]AHS Aspal'!#REF!</definedName>
    <definedName name="URAIAN662" localSheetId="21">'[42]AHS Aspal'!#REF!</definedName>
    <definedName name="URAIAN662" localSheetId="13">'[42]AHS Aspal'!#REF!</definedName>
    <definedName name="URAIAN662" localSheetId="51">'[42]AHS Aspal'!#REF!</definedName>
    <definedName name="URAIAN662" localSheetId="9">'[42]AHS Aspal'!#REF!</definedName>
    <definedName name="URAIAN662" localSheetId="23">'[42]AHS Aspal'!#REF!</definedName>
    <definedName name="URAIAN662" localSheetId="11">'[42]AHS Aspal'!#REF!</definedName>
    <definedName name="URAIAN662" localSheetId="26">'[42]AHS Aspal'!#REF!</definedName>
    <definedName name="URAIAN662" localSheetId="3">'[42]AHS Aspal'!#REF!</definedName>
    <definedName name="URAIAN662" localSheetId="28">'[42]AHS Aspal'!#REF!</definedName>
    <definedName name="URAIAN662" localSheetId="50">'[42]AHS Aspal'!#REF!</definedName>
    <definedName name="URAIAN662" localSheetId="57">'[42]AHS Aspal'!#REF!</definedName>
    <definedName name="URAIAN662" localSheetId="34">'[42]AHS Aspal'!#REF!</definedName>
    <definedName name="URAIAN662" localSheetId="37">'[42]AHS Aspal'!#REF!</definedName>
    <definedName name="URAIAN662" localSheetId="6">'[43]AHS Aspal'!#REF!</definedName>
    <definedName name="URAIAN662" localSheetId="56">'[42]AHS Aspal'!#REF!</definedName>
    <definedName name="URAIAN662" localSheetId="55">'[42]AHS Aspal'!#REF!</definedName>
    <definedName name="URAIAN662" localSheetId="15">'[42]AHS Aspal'!#REF!</definedName>
    <definedName name="URAIAN662" localSheetId="14">'[42]AHS Aspal'!#REF!</definedName>
    <definedName name="URAIAN662" localSheetId="16">'[42]AHS Aspal'!#REF!</definedName>
    <definedName name="URAIAN662" localSheetId="42">'[42]AHS Aspal'!#REF!</definedName>
    <definedName name="URAIAN662">'[42]AHS Aspal'!#REF!</definedName>
    <definedName name="URAIAN7101" localSheetId="21">#REF!</definedName>
    <definedName name="URAIAN7101" localSheetId="51">#REF!</definedName>
    <definedName name="URAIAN7101" localSheetId="9">#REF!</definedName>
    <definedName name="URAIAN7101" localSheetId="23">#REF!</definedName>
    <definedName name="URAIAN7101" localSheetId="11">#REF!</definedName>
    <definedName name="URAIAN7101" localSheetId="26">#REF!</definedName>
    <definedName name="URAIAN7101" localSheetId="3">#REF!</definedName>
    <definedName name="URAIAN7101" localSheetId="28">#REF!</definedName>
    <definedName name="URAIAN7101" localSheetId="57">#REF!</definedName>
    <definedName name="URAIAN7101" localSheetId="34">#REF!</definedName>
    <definedName name="URAIAN7101" localSheetId="37">#REF!</definedName>
    <definedName name="URAIAN7101" localSheetId="6">#REF!</definedName>
    <definedName name="URAIAN7101" localSheetId="56">#REF!</definedName>
    <definedName name="URAIAN7101" localSheetId="7">#REF!</definedName>
    <definedName name="URAIAN7101" localSheetId="55">#REF!</definedName>
    <definedName name="URAIAN7101" localSheetId="15">#REF!</definedName>
    <definedName name="URAIAN7101" localSheetId="14">#REF!</definedName>
    <definedName name="URAIAN7101" localSheetId="16">#REF!</definedName>
    <definedName name="URAIAN7101">#REF!</definedName>
    <definedName name="URAIAN7102" localSheetId="21">#REF!</definedName>
    <definedName name="URAIAN7102" localSheetId="51">#REF!</definedName>
    <definedName name="URAIAN7102" localSheetId="9">#REF!</definedName>
    <definedName name="URAIAN7102" localSheetId="23">#REF!</definedName>
    <definedName name="URAIAN7102" localSheetId="11">#REF!</definedName>
    <definedName name="URAIAN7102" localSheetId="26">#REF!</definedName>
    <definedName name="URAIAN7102" localSheetId="3">#REF!</definedName>
    <definedName name="URAIAN7102" localSheetId="28">#REF!</definedName>
    <definedName name="URAIAN7102" localSheetId="57">#REF!</definedName>
    <definedName name="URAIAN7102" localSheetId="34">#REF!</definedName>
    <definedName name="URAIAN7102" localSheetId="37">#REF!</definedName>
    <definedName name="URAIAN7102" localSheetId="6">#REF!</definedName>
    <definedName name="URAIAN7102" localSheetId="56">#REF!</definedName>
    <definedName name="URAIAN7102" localSheetId="7">#REF!</definedName>
    <definedName name="URAIAN7102" localSheetId="55">#REF!</definedName>
    <definedName name="URAIAN7102" localSheetId="15">#REF!</definedName>
    <definedName name="URAIAN7102" localSheetId="14">#REF!</definedName>
    <definedName name="URAIAN7102" localSheetId="16">#REF!</definedName>
    <definedName name="URAIAN7102">#REF!</definedName>
    <definedName name="URAIAN7103" localSheetId="21">#REF!</definedName>
    <definedName name="URAIAN7103" localSheetId="51">#REF!</definedName>
    <definedName name="URAIAN7103" localSheetId="9">#REF!</definedName>
    <definedName name="URAIAN7103" localSheetId="23">#REF!</definedName>
    <definedName name="URAIAN7103" localSheetId="11">#REF!</definedName>
    <definedName name="URAIAN7103" localSheetId="26">#REF!</definedName>
    <definedName name="URAIAN7103" localSheetId="3">#REF!</definedName>
    <definedName name="URAIAN7103" localSheetId="28">#REF!</definedName>
    <definedName name="URAIAN7103" localSheetId="57">#REF!</definedName>
    <definedName name="URAIAN7103" localSheetId="34">#REF!</definedName>
    <definedName name="URAIAN7103" localSheetId="37">#REF!</definedName>
    <definedName name="URAIAN7103" localSheetId="6">#REF!</definedName>
    <definedName name="URAIAN7103" localSheetId="56">#REF!</definedName>
    <definedName name="URAIAN7103" localSheetId="7">#REF!</definedName>
    <definedName name="URAIAN7103" localSheetId="55">#REF!</definedName>
    <definedName name="URAIAN7103" localSheetId="15">#REF!</definedName>
    <definedName name="URAIAN7103" localSheetId="14">#REF!</definedName>
    <definedName name="URAIAN7103" localSheetId="16">#REF!</definedName>
    <definedName name="URAIAN7103">#REF!</definedName>
    <definedName name="URAIAN712" localSheetId="21">#REF!</definedName>
    <definedName name="URAIAN712" localSheetId="51">#REF!</definedName>
    <definedName name="URAIAN712" localSheetId="23">#REF!</definedName>
    <definedName name="URAIAN712" localSheetId="11">#REF!</definedName>
    <definedName name="URAIAN712" localSheetId="26">#REF!</definedName>
    <definedName name="URAIAN712" localSheetId="3">#REF!</definedName>
    <definedName name="URAIAN712" localSheetId="28">#REF!</definedName>
    <definedName name="URAIAN712" localSheetId="57">#REF!</definedName>
    <definedName name="URAIAN712" localSheetId="34">#REF!</definedName>
    <definedName name="URAIAN712" localSheetId="37">#REF!</definedName>
    <definedName name="URAIAN712" localSheetId="6">#REF!</definedName>
    <definedName name="URAIAN712" localSheetId="56">#REF!</definedName>
    <definedName name="URAIAN712" localSheetId="7">#REF!</definedName>
    <definedName name="URAIAN712" localSheetId="55">#REF!</definedName>
    <definedName name="URAIAN712" localSheetId="15">#REF!</definedName>
    <definedName name="URAIAN712" localSheetId="14">#REF!</definedName>
    <definedName name="URAIAN712" localSheetId="16">#REF!</definedName>
    <definedName name="URAIAN712">#REF!</definedName>
    <definedName name="URAIAN713" localSheetId="21">#REF!</definedName>
    <definedName name="URAIAN713" localSheetId="13">#REF!</definedName>
    <definedName name="URAIAN713" localSheetId="51">#REF!</definedName>
    <definedName name="URAIAN713" localSheetId="23">#REF!</definedName>
    <definedName name="URAIAN713" localSheetId="11">#REF!</definedName>
    <definedName name="URAIAN713" localSheetId="26">#REF!</definedName>
    <definedName name="URAIAN713" localSheetId="3">#REF!</definedName>
    <definedName name="URAIAN713" localSheetId="28">#REF!</definedName>
    <definedName name="URAIAN713" localSheetId="50">#REF!</definedName>
    <definedName name="URAIAN713" localSheetId="57">#REF!</definedName>
    <definedName name="URAIAN713" localSheetId="34">#REF!</definedName>
    <definedName name="URAIAN713" localSheetId="37">#REF!</definedName>
    <definedName name="URAIAN713" localSheetId="6">#REF!</definedName>
    <definedName name="URAIAN713" localSheetId="56">#REF!</definedName>
    <definedName name="URAIAN713" localSheetId="7">#REF!</definedName>
    <definedName name="URAIAN713" localSheetId="55">#REF!</definedName>
    <definedName name="URAIAN713" localSheetId="15">#REF!</definedName>
    <definedName name="URAIAN713" localSheetId="14">#REF!</definedName>
    <definedName name="URAIAN713" localSheetId="16">#REF!</definedName>
    <definedName name="URAIAN713" localSheetId="42">#REF!</definedName>
    <definedName name="URAIAN713">#REF!</definedName>
    <definedName name="URAIAN715" localSheetId="21">#REF!</definedName>
    <definedName name="URAIAN715" localSheetId="13">#REF!</definedName>
    <definedName name="URAIAN715" localSheetId="51">#REF!</definedName>
    <definedName name="URAIAN715" localSheetId="23">#REF!</definedName>
    <definedName name="URAIAN715" localSheetId="11">#REF!</definedName>
    <definedName name="URAIAN715" localSheetId="26">#REF!</definedName>
    <definedName name="URAIAN715" localSheetId="3">#REF!</definedName>
    <definedName name="URAIAN715" localSheetId="28">#REF!</definedName>
    <definedName name="URAIAN715" localSheetId="50">#REF!</definedName>
    <definedName name="URAIAN715" localSheetId="57">#REF!</definedName>
    <definedName name="URAIAN715" localSheetId="34">#REF!</definedName>
    <definedName name="URAIAN715" localSheetId="37">#REF!</definedName>
    <definedName name="URAIAN715" localSheetId="6">#REF!</definedName>
    <definedName name="URAIAN715" localSheetId="56">#REF!</definedName>
    <definedName name="URAIAN715" localSheetId="7">#REF!</definedName>
    <definedName name="URAIAN715" localSheetId="55">#REF!</definedName>
    <definedName name="URAIAN715" localSheetId="15">#REF!</definedName>
    <definedName name="URAIAN715" localSheetId="14">#REF!</definedName>
    <definedName name="URAIAN715" localSheetId="16">#REF!</definedName>
    <definedName name="URAIAN715" localSheetId="42">#REF!</definedName>
    <definedName name="URAIAN715">#REF!</definedName>
    <definedName name="URAIAN716" localSheetId="21">#REF!</definedName>
    <definedName name="URAIAN716" localSheetId="13">#REF!</definedName>
    <definedName name="URAIAN716" localSheetId="51">#REF!</definedName>
    <definedName name="URAIAN716" localSheetId="23">#REF!</definedName>
    <definedName name="URAIAN716" localSheetId="11">#REF!</definedName>
    <definedName name="URAIAN716" localSheetId="26">#REF!</definedName>
    <definedName name="URAIAN716" localSheetId="3">#REF!</definedName>
    <definedName name="URAIAN716" localSheetId="28">#REF!</definedName>
    <definedName name="URAIAN716" localSheetId="50">#REF!</definedName>
    <definedName name="URAIAN716" localSheetId="57">#REF!</definedName>
    <definedName name="URAIAN716" localSheetId="34">#REF!</definedName>
    <definedName name="URAIAN716" localSheetId="37">#REF!</definedName>
    <definedName name="URAIAN716" localSheetId="6">#REF!</definedName>
    <definedName name="URAIAN716" localSheetId="56">#REF!</definedName>
    <definedName name="URAIAN716" localSheetId="7">#REF!</definedName>
    <definedName name="URAIAN716" localSheetId="55">#REF!</definedName>
    <definedName name="URAIAN716" localSheetId="15">#REF!</definedName>
    <definedName name="URAIAN716" localSheetId="14">#REF!</definedName>
    <definedName name="URAIAN716" localSheetId="16">#REF!</definedName>
    <definedName name="URAIAN716" localSheetId="42">#REF!</definedName>
    <definedName name="URAIAN716">#REF!</definedName>
    <definedName name="URAIAN717" localSheetId="21">#REF!</definedName>
    <definedName name="URAIAN717" localSheetId="13">#REF!</definedName>
    <definedName name="URAIAN717" localSheetId="51">#REF!</definedName>
    <definedName name="URAIAN717" localSheetId="23">#REF!</definedName>
    <definedName name="URAIAN717" localSheetId="11">#REF!</definedName>
    <definedName name="URAIAN717" localSheetId="26">#REF!</definedName>
    <definedName name="URAIAN717" localSheetId="3">#REF!</definedName>
    <definedName name="URAIAN717" localSheetId="28">#REF!</definedName>
    <definedName name="URAIAN717" localSheetId="50">#REF!</definedName>
    <definedName name="URAIAN717" localSheetId="57">#REF!</definedName>
    <definedName name="URAIAN717" localSheetId="34">#REF!</definedName>
    <definedName name="URAIAN717" localSheetId="37">#REF!</definedName>
    <definedName name="URAIAN717" localSheetId="6">#REF!</definedName>
    <definedName name="URAIAN717" localSheetId="56">#REF!</definedName>
    <definedName name="URAIAN717" localSheetId="7">#REF!</definedName>
    <definedName name="URAIAN717" localSheetId="55">#REF!</definedName>
    <definedName name="URAIAN717" localSheetId="15">#REF!</definedName>
    <definedName name="URAIAN717" localSheetId="14">#REF!</definedName>
    <definedName name="URAIAN717" localSheetId="16">#REF!</definedName>
    <definedName name="URAIAN717" localSheetId="42">#REF!</definedName>
    <definedName name="URAIAN717">#REF!</definedName>
    <definedName name="URAIAN718" localSheetId="21">#REF!</definedName>
    <definedName name="URAIAN718" localSheetId="13">#REF!</definedName>
    <definedName name="URAIAN718" localSheetId="51">#REF!</definedName>
    <definedName name="URAIAN718" localSheetId="23">#REF!</definedName>
    <definedName name="URAIAN718" localSheetId="11">#REF!</definedName>
    <definedName name="URAIAN718" localSheetId="26">#REF!</definedName>
    <definedName name="URAIAN718" localSheetId="3">#REF!</definedName>
    <definedName name="URAIAN718" localSheetId="28">#REF!</definedName>
    <definedName name="URAIAN718" localSheetId="50">#REF!</definedName>
    <definedName name="URAIAN718" localSheetId="57">#REF!</definedName>
    <definedName name="URAIAN718" localSheetId="34">#REF!</definedName>
    <definedName name="URAIAN718" localSheetId="37">#REF!</definedName>
    <definedName name="URAIAN718" localSheetId="6">#REF!</definedName>
    <definedName name="URAIAN718" localSheetId="56">#REF!</definedName>
    <definedName name="URAIAN718" localSheetId="7">#REF!</definedName>
    <definedName name="URAIAN718" localSheetId="55">#REF!</definedName>
    <definedName name="URAIAN718" localSheetId="15">#REF!</definedName>
    <definedName name="URAIAN718" localSheetId="14">#REF!</definedName>
    <definedName name="URAIAN718" localSheetId="16">#REF!</definedName>
    <definedName name="URAIAN718" localSheetId="42">#REF!</definedName>
    <definedName name="URAIAN718">#REF!</definedName>
    <definedName name="URAIAN73PL" localSheetId="21">#REF!</definedName>
    <definedName name="URAIAN73PL" localSheetId="13">#REF!</definedName>
    <definedName name="URAIAN73PL" localSheetId="51">#REF!</definedName>
    <definedName name="URAIAN73PL" localSheetId="23">#REF!</definedName>
    <definedName name="URAIAN73PL" localSheetId="11">#REF!</definedName>
    <definedName name="URAIAN73PL" localSheetId="26">#REF!</definedName>
    <definedName name="URAIAN73PL" localSheetId="3">#REF!</definedName>
    <definedName name="URAIAN73PL" localSheetId="28">#REF!</definedName>
    <definedName name="URAIAN73PL" localSheetId="50">#REF!</definedName>
    <definedName name="URAIAN73PL" localSheetId="57">#REF!</definedName>
    <definedName name="URAIAN73PL" localSheetId="34">#REF!</definedName>
    <definedName name="URAIAN73PL" localSheetId="37">#REF!</definedName>
    <definedName name="URAIAN73PL" localSheetId="6">#REF!</definedName>
    <definedName name="URAIAN73PL" localSheetId="56">#REF!</definedName>
    <definedName name="URAIAN73PL" localSheetId="7">#REF!</definedName>
    <definedName name="URAIAN73PL" localSheetId="55">#REF!</definedName>
    <definedName name="URAIAN73PL" localSheetId="15">#REF!</definedName>
    <definedName name="URAIAN73PL" localSheetId="14">#REF!</definedName>
    <definedName name="URAIAN73PL" localSheetId="16">#REF!</definedName>
    <definedName name="URAIAN73PL" localSheetId="42">#REF!</definedName>
    <definedName name="URAIAN73PL">#REF!</definedName>
    <definedName name="URAIAN73UL" localSheetId="21">#REF!</definedName>
    <definedName name="URAIAN73UL" localSheetId="13">#REF!</definedName>
    <definedName name="URAIAN73UL" localSheetId="51">#REF!</definedName>
    <definedName name="URAIAN73UL" localSheetId="23">#REF!</definedName>
    <definedName name="URAIAN73UL" localSheetId="11">#REF!</definedName>
    <definedName name="URAIAN73UL" localSheetId="26">#REF!</definedName>
    <definedName name="URAIAN73UL" localSheetId="3">#REF!</definedName>
    <definedName name="URAIAN73UL" localSheetId="28">#REF!</definedName>
    <definedName name="URAIAN73UL" localSheetId="50">#REF!</definedName>
    <definedName name="URAIAN73UL" localSheetId="57">#REF!</definedName>
    <definedName name="URAIAN73UL" localSheetId="34">#REF!</definedName>
    <definedName name="URAIAN73UL" localSheetId="37">#REF!</definedName>
    <definedName name="URAIAN73UL" localSheetId="6">#REF!</definedName>
    <definedName name="URAIAN73UL" localSheetId="56">#REF!</definedName>
    <definedName name="URAIAN73UL" localSheetId="7">#REF!</definedName>
    <definedName name="URAIAN73UL" localSheetId="55">#REF!</definedName>
    <definedName name="URAIAN73UL" localSheetId="15">#REF!</definedName>
    <definedName name="URAIAN73UL" localSheetId="14">#REF!</definedName>
    <definedName name="URAIAN73UL" localSheetId="16">#REF!</definedName>
    <definedName name="URAIAN73UL" localSheetId="42">#REF!</definedName>
    <definedName name="URAIAN73UL">#REF!</definedName>
    <definedName name="URAIAN751" localSheetId="21">#REF!</definedName>
    <definedName name="URAIAN751" localSheetId="13">#REF!</definedName>
    <definedName name="URAIAN751" localSheetId="51">#REF!</definedName>
    <definedName name="URAIAN751" localSheetId="23">#REF!</definedName>
    <definedName name="URAIAN751" localSheetId="11">#REF!</definedName>
    <definedName name="URAIAN751" localSheetId="26">#REF!</definedName>
    <definedName name="URAIAN751" localSheetId="3">#REF!</definedName>
    <definedName name="URAIAN751" localSheetId="28">#REF!</definedName>
    <definedName name="URAIAN751" localSheetId="50">#REF!</definedName>
    <definedName name="URAIAN751" localSheetId="57">#REF!</definedName>
    <definedName name="URAIAN751" localSheetId="34">#REF!</definedName>
    <definedName name="URAIAN751" localSheetId="37">#REF!</definedName>
    <definedName name="URAIAN751" localSheetId="6">#REF!</definedName>
    <definedName name="URAIAN751" localSheetId="56">#REF!</definedName>
    <definedName name="URAIAN751" localSheetId="7">#REF!</definedName>
    <definedName name="URAIAN751" localSheetId="55">#REF!</definedName>
    <definedName name="URAIAN751" localSheetId="15">#REF!</definedName>
    <definedName name="URAIAN751" localSheetId="14">#REF!</definedName>
    <definedName name="URAIAN751" localSheetId="16">#REF!</definedName>
    <definedName name="URAIAN751" localSheetId="42">#REF!</definedName>
    <definedName name="URAIAN751">#REF!</definedName>
    <definedName name="URAIAN752" localSheetId="21">#REF!</definedName>
    <definedName name="URAIAN752" localSheetId="13">#REF!</definedName>
    <definedName name="URAIAN752" localSheetId="51">#REF!</definedName>
    <definedName name="URAIAN752" localSheetId="23">#REF!</definedName>
    <definedName name="URAIAN752" localSheetId="11">#REF!</definedName>
    <definedName name="URAIAN752" localSheetId="26">#REF!</definedName>
    <definedName name="URAIAN752" localSheetId="3">#REF!</definedName>
    <definedName name="URAIAN752" localSheetId="28">#REF!</definedName>
    <definedName name="URAIAN752" localSheetId="50">#REF!</definedName>
    <definedName name="URAIAN752" localSheetId="57">#REF!</definedName>
    <definedName name="URAIAN752" localSheetId="34">#REF!</definedName>
    <definedName name="URAIAN752" localSheetId="37">#REF!</definedName>
    <definedName name="URAIAN752" localSheetId="6">#REF!</definedName>
    <definedName name="URAIAN752" localSheetId="56">#REF!</definedName>
    <definedName name="URAIAN752" localSheetId="7">#REF!</definedName>
    <definedName name="URAIAN752" localSheetId="55">#REF!</definedName>
    <definedName name="URAIAN752" localSheetId="15">#REF!</definedName>
    <definedName name="URAIAN752" localSheetId="14">#REF!</definedName>
    <definedName name="URAIAN752" localSheetId="16">#REF!</definedName>
    <definedName name="URAIAN752" localSheetId="42">#REF!</definedName>
    <definedName name="URAIAN752">#REF!</definedName>
    <definedName name="URAIAN7611" localSheetId="21">#REF!</definedName>
    <definedName name="URAIAN7611" localSheetId="13">#REF!</definedName>
    <definedName name="URAIAN7611" localSheetId="51">#REF!</definedName>
    <definedName name="URAIAN7611" localSheetId="23">#REF!</definedName>
    <definedName name="URAIAN7611" localSheetId="11">#REF!</definedName>
    <definedName name="URAIAN7611" localSheetId="26">#REF!</definedName>
    <definedName name="URAIAN7611" localSheetId="3">#REF!</definedName>
    <definedName name="URAIAN7611" localSheetId="28">#REF!</definedName>
    <definedName name="URAIAN7611" localSheetId="50">#REF!</definedName>
    <definedName name="URAIAN7611" localSheetId="57">#REF!</definedName>
    <definedName name="URAIAN7611" localSheetId="34">#REF!</definedName>
    <definedName name="URAIAN7611" localSheetId="37">#REF!</definedName>
    <definedName name="URAIAN7611" localSheetId="6">#REF!</definedName>
    <definedName name="URAIAN7611" localSheetId="56">#REF!</definedName>
    <definedName name="URAIAN7611" localSheetId="7">#REF!</definedName>
    <definedName name="URAIAN7611" localSheetId="55">#REF!</definedName>
    <definedName name="URAIAN7611" localSheetId="15">#REF!</definedName>
    <definedName name="URAIAN7611" localSheetId="14">#REF!</definedName>
    <definedName name="URAIAN7611" localSheetId="16">#REF!</definedName>
    <definedName name="URAIAN7611" localSheetId="42">#REF!</definedName>
    <definedName name="URAIAN7611">#REF!</definedName>
    <definedName name="URAIAN7612" localSheetId="21">#REF!</definedName>
    <definedName name="URAIAN7612" localSheetId="13">#REF!</definedName>
    <definedName name="URAIAN7612" localSheetId="51">#REF!</definedName>
    <definedName name="URAIAN7612" localSheetId="23">#REF!</definedName>
    <definedName name="URAIAN7612" localSheetId="11">#REF!</definedName>
    <definedName name="URAIAN7612" localSheetId="26">#REF!</definedName>
    <definedName name="URAIAN7612" localSheetId="3">#REF!</definedName>
    <definedName name="URAIAN7612" localSheetId="28">#REF!</definedName>
    <definedName name="URAIAN7612" localSheetId="50">#REF!</definedName>
    <definedName name="URAIAN7612" localSheetId="57">#REF!</definedName>
    <definedName name="URAIAN7612" localSheetId="34">#REF!</definedName>
    <definedName name="URAIAN7612" localSheetId="37">#REF!</definedName>
    <definedName name="URAIAN7612" localSheetId="6">#REF!</definedName>
    <definedName name="URAIAN7612" localSheetId="56">#REF!</definedName>
    <definedName name="URAIAN7612" localSheetId="7">#REF!</definedName>
    <definedName name="URAIAN7612" localSheetId="55">#REF!</definedName>
    <definedName name="URAIAN7612" localSheetId="15">#REF!</definedName>
    <definedName name="URAIAN7612" localSheetId="14">#REF!</definedName>
    <definedName name="URAIAN7612" localSheetId="16">#REF!</definedName>
    <definedName name="URAIAN7612" localSheetId="42">#REF!</definedName>
    <definedName name="URAIAN7612">#REF!</definedName>
    <definedName name="URAIAN7613" localSheetId="21">#REF!</definedName>
    <definedName name="URAIAN7613" localSheetId="13">#REF!</definedName>
    <definedName name="URAIAN7613" localSheetId="51">#REF!</definedName>
    <definedName name="URAIAN7613" localSheetId="23">#REF!</definedName>
    <definedName name="URAIAN7613" localSheetId="11">#REF!</definedName>
    <definedName name="URAIAN7613" localSheetId="26">#REF!</definedName>
    <definedName name="URAIAN7613" localSheetId="3">#REF!</definedName>
    <definedName name="URAIAN7613" localSheetId="28">#REF!</definedName>
    <definedName name="URAIAN7613" localSheetId="50">#REF!</definedName>
    <definedName name="URAIAN7613" localSheetId="57">#REF!</definedName>
    <definedName name="URAIAN7613" localSheetId="34">#REF!</definedName>
    <definedName name="URAIAN7613" localSheetId="37">#REF!</definedName>
    <definedName name="URAIAN7613" localSheetId="6">#REF!</definedName>
    <definedName name="URAIAN7613" localSheetId="56">#REF!</definedName>
    <definedName name="URAIAN7613" localSheetId="7">#REF!</definedName>
    <definedName name="URAIAN7613" localSheetId="55">#REF!</definedName>
    <definedName name="URAIAN7613" localSheetId="15">#REF!</definedName>
    <definedName name="URAIAN7613" localSheetId="14">#REF!</definedName>
    <definedName name="URAIAN7613" localSheetId="16">#REF!</definedName>
    <definedName name="URAIAN7613" localSheetId="42">#REF!</definedName>
    <definedName name="URAIAN7613">#REF!</definedName>
    <definedName name="URAIAN7614" localSheetId="21">#REF!</definedName>
    <definedName name="URAIAN7614" localSheetId="13">#REF!</definedName>
    <definedName name="URAIAN7614" localSheetId="51">#REF!</definedName>
    <definedName name="URAIAN7614" localSheetId="23">#REF!</definedName>
    <definedName name="URAIAN7614" localSheetId="11">#REF!</definedName>
    <definedName name="URAIAN7614" localSheetId="26">#REF!</definedName>
    <definedName name="URAIAN7614" localSheetId="3">#REF!</definedName>
    <definedName name="URAIAN7614" localSheetId="28">#REF!</definedName>
    <definedName name="URAIAN7614" localSheetId="50">#REF!</definedName>
    <definedName name="URAIAN7614" localSheetId="57">#REF!</definedName>
    <definedName name="URAIAN7614" localSheetId="34">#REF!</definedName>
    <definedName name="URAIAN7614" localSheetId="37">#REF!</definedName>
    <definedName name="URAIAN7614" localSheetId="6">#REF!</definedName>
    <definedName name="URAIAN7614" localSheetId="56">#REF!</definedName>
    <definedName name="URAIAN7614" localSheetId="7">#REF!</definedName>
    <definedName name="URAIAN7614" localSheetId="55">#REF!</definedName>
    <definedName name="URAIAN7614" localSheetId="15">#REF!</definedName>
    <definedName name="URAIAN7614" localSheetId="14">#REF!</definedName>
    <definedName name="URAIAN7614" localSheetId="16">#REF!</definedName>
    <definedName name="URAIAN7614" localSheetId="42">#REF!</definedName>
    <definedName name="URAIAN7614">#REF!</definedName>
    <definedName name="URAIAN7615" localSheetId="21">#REF!</definedName>
    <definedName name="URAIAN7615" localSheetId="13">#REF!</definedName>
    <definedName name="URAIAN7615" localSheetId="51">#REF!</definedName>
    <definedName name="URAIAN7615" localSheetId="23">#REF!</definedName>
    <definedName name="URAIAN7615" localSheetId="11">#REF!</definedName>
    <definedName name="URAIAN7615" localSheetId="26">#REF!</definedName>
    <definedName name="URAIAN7615" localSheetId="3">#REF!</definedName>
    <definedName name="URAIAN7615" localSheetId="28">#REF!</definedName>
    <definedName name="URAIAN7615" localSheetId="50">#REF!</definedName>
    <definedName name="URAIAN7615" localSheetId="57">#REF!</definedName>
    <definedName name="URAIAN7615" localSheetId="34">#REF!</definedName>
    <definedName name="URAIAN7615" localSheetId="37">#REF!</definedName>
    <definedName name="URAIAN7615" localSheetId="6">#REF!</definedName>
    <definedName name="URAIAN7615" localSheetId="56">#REF!</definedName>
    <definedName name="URAIAN7615" localSheetId="7">#REF!</definedName>
    <definedName name="URAIAN7615" localSheetId="55">#REF!</definedName>
    <definedName name="URAIAN7615" localSheetId="15">#REF!</definedName>
    <definedName name="URAIAN7615" localSheetId="14">#REF!</definedName>
    <definedName name="URAIAN7615" localSheetId="16">#REF!</definedName>
    <definedName name="URAIAN7615" localSheetId="42">#REF!</definedName>
    <definedName name="URAIAN7615">#REF!</definedName>
    <definedName name="URAIAN7616" localSheetId="21">#REF!</definedName>
    <definedName name="URAIAN7616" localSheetId="13">#REF!</definedName>
    <definedName name="URAIAN7616" localSheetId="51">#REF!</definedName>
    <definedName name="URAIAN7616" localSheetId="23">#REF!</definedName>
    <definedName name="URAIAN7616" localSheetId="11">#REF!</definedName>
    <definedName name="URAIAN7616" localSheetId="26">#REF!</definedName>
    <definedName name="URAIAN7616" localSheetId="3">#REF!</definedName>
    <definedName name="URAIAN7616" localSheetId="28">#REF!</definedName>
    <definedName name="URAIAN7616" localSheetId="50">#REF!</definedName>
    <definedName name="URAIAN7616" localSheetId="57">#REF!</definedName>
    <definedName name="URAIAN7616" localSheetId="34">#REF!</definedName>
    <definedName name="URAIAN7616" localSheetId="37">#REF!</definedName>
    <definedName name="URAIAN7616" localSheetId="6">#REF!</definedName>
    <definedName name="URAIAN7616" localSheetId="56">#REF!</definedName>
    <definedName name="URAIAN7616" localSheetId="7">#REF!</definedName>
    <definedName name="URAIAN7616" localSheetId="55">#REF!</definedName>
    <definedName name="URAIAN7616" localSheetId="15">#REF!</definedName>
    <definedName name="URAIAN7616" localSheetId="14">#REF!</definedName>
    <definedName name="URAIAN7616" localSheetId="16">#REF!</definedName>
    <definedName name="URAIAN7616" localSheetId="42">#REF!</definedName>
    <definedName name="URAIAN7616">#REF!</definedName>
    <definedName name="URAIAN7617" localSheetId="21">#REF!</definedName>
    <definedName name="URAIAN7617" localSheetId="13">#REF!</definedName>
    <definedName name="URAIAN7617" localSheetId="51">#REF!</definedName>
    <definedName name="URAIAN7617" localSheetId="23">#REF!</definedName>
    <definedName name="URAIAN7617" localSheetId="11">#REF!</definedName>
    <definedName name="URAIAN7617" localSheetId="26">#REF!</definedName>
    <definedName name="URAIAN7617" localSheetId="3">#REF!</definedName>
    <definedName name="URAIAN7617" localSheetId="28">#REF!</definedName>
    <definedName name="URAIAN7617" localSheetId="50">#REF!</definedName>
    <definedName name="URAIAN7617" localSheetId="57">#REF!</definedName>
    <definedName name="URAIAN7617" localSheetId="34">#REF!</definedName>
    <definedName name="URAIAN7617" localSheetId="37">#REF!</definedName>
    <definedName name="URAIAN7617" localSheetId="6">#REF!</definedName>
    <definedName name="URAIAN7617" localSheetId="56">#REF!</definedName>
    <definedName name="URAIAN7617" localSheetId="7">#REF!</definedName>
    <definedName name="URAIAN7617" localSheetId="55">#REF!</definedName>
    <definedName name="URAIAN7617" localSheetId="15">#REF!</definedName>
    <definedName name="URAIAN7617" localSheetId="14">#REF!</definedName>
    <definedName name="URAIAN7617" localSheetId="16">#REF!</definedName>
    <definedName name="URAIAN7617" localSheetId="42">#REF!</definedName>
    <definedName name="URAIAN7617">#REF!</definedName>
    <definedName name="URAIAN7618" localSheetId="21">#REF!</definedName>
    <definedName name="URAIAN7618" localSheetId="13">#REF!</definedName>
    <definedName name="URAIAN7618" localSheetId="51">#REF!</definedName>
    <definedName name="URAIAN7618" localSheetId="23">#REF!</definedName>
    <definedName name="URAIAN7618" localSheetId="11">#REF!</definedName>
    <definedName name="URAIAN7618" localSheetId="26">#REF!</definedName>
    <definedName name="URAIAN7618" localSheetId="3">#REF!</definedName>
    <definedName name="URAIAN7618" localSheetId="28">#REF!</definedName>
    <definedName name="URAIAN7618" localSheetId="50">#REF!</definedName>
    <definedName name="URAIAN7618" localSheetId="57">#REF!</definedName>
    <definedName name="URAIAN7618" localSheetId="34">#REF!</definedName>
    <definedName name="URAIAN7618" localSheetId="37">#REF!</definedName>
    <definedName name="URAIAN7618" localSheetId="6">#REF!</definedName>
    <definedName name="URAIAN7618" localSheetId="56">#REF!</definedName>
    <definedName name="URAIAN7618" localSheetId="7">#REF!</definedName>
    <definedName name="URAIAN7618" localSheetId="55">#REF!</definedName>
    <definedName name="URAIAN7618" localSheetId="15">#REF!</definedName>
    <definedName name="URAIAN7618" localSheetId="14">#REF!</definedName>
    <definedName name="URAIAN7618" localSheetId="16">#REF!</definedName>
    <definedName name="URAIAN7618" localSheetId="42">#REF!</definedName>
    <definedName name="URAIAN7618">#REF!</definedName>
    <definedName name="URAIAN7619" localSheetId="21">#REF!</definedName>
    <definedName name="URAIAN7619" localSheetId="13">#REF!</definedName>
    <definedName name="URAIAN7619" localSheetId="51">#REF!</definedName>
    <definedName name="URAIAN7619" localSheetId="23">#REF!</definedName>
    <definedName name="URAIAN7619" localSheetId="11">#REF!</definedName>
    <definedName name="URAIAN7619" localSheetId="26">#REF!</definedName>
    <definedName name="URAIAN7619" localSheetId="3">#REF!</definedName>
    <definedName name="URAIAN7619" localSheetId="28">#REF!</definedName>
    <definedName name="URAIAN7619" localSheetId="50">#REF!</definedName>
    <definedName name="URAIAN7619" localSheetId="57">#REF!</definedName>
    <definedName name="URAIAN7619" localSheetId="34">#REF!</definedName>
    <definedName name="URAIAN7619" localSheetId="37">#REF!</definedName>
    <definedName name="URAIAN7619" localSheetId="6">#REF!</definedName>
    <definedName name="URAIAN7619" localSheetId="56">#REF!</definedName>
    <definedName name="URAIAN7619" localSheetId="7">#REF!</definedName>
    <definedName name="URAIAN7619" localSheetId="55">#REF!</definedName>
    <definedName name="URAIAN7619" localSheetId="15">#REF!</definedName>
    <definedName name="URAIAN7619" localSheetId="14">#REF!</definedName>
    <definedName name="URAIAN7619" localSheetId="16">#REF!</definedName>
    <definedName name="URAIAN7619" localSheetId="42">#REF!</definedName>
    <definedName name="URAIAN7619">#REF!</definedName>
    <definedName name="URAIAN7620" localSheetId="21">#REF!</definedName>
    <definedName name="URAIAN7620" localSheetId="13">#REF!</definedName>
    <definedName name="URAIAN7620" localSheetId="51">#REF!</definedName>
    <definedName name="URAIAN7620" localSheetId="23">#REF!</definedName>
    <definedName name="URAIAN7620" localSheetId="11">#REF!</definedName>
    <definedName name="URAIAN7620" localSheetId="26">#REF!</definedName>
    <definedName name="URAIAN7620" localSheetId="3">#REF!</definedName>
    <definedName name="URAIAN7620" localSheetId="28">#REF!</definedName>
    <definedName name="URAIAN7620" localSheetId="50">#REF!</definedName>
    <definedName name="URAIAN7620" localSheetId="57">#REF!</definedName>
    <definedName name="URAIAN7620" localSheetId="34">#REF!</definedName>
    <definedName name="URAIAN7620" localSheetId="37">#REF!</definedName>
    <definedName name="URAIAN7620" localSheetId="6">#REF!</definedName>
    <definedName name="URAIAN7620" localSheetId="56">#REF!</definedName>
    <definedName name="URAIAN7620" localSheetId="7">#REF!</definedName>
    <definedName name="URAIAN7620" localSheetId="55">#REF!</definedName>
    <definedName name="URAIAN7620" localSheetId="15">#REF!</definedName>
    <definedName name="URAIAN7620" localSheetId="14">#REF!</definedName>
    <definedName name="URAIAN7620" localSheetId="16">#REF!</definedName>
    <definedName name="URAIAN7620" localSheetId="42">#REF!</definedName>
    <definedName name="URAIAN7620">#REF!</definedName>
    <definedName name="URAIAN7621" localSheetId="21">#REF!</definedName>
    <definedName name="URAIAN7621" localSheetId="13">#REF!</definedName>
    <definedName name="URAIAN7621" localSheetId="51">#REF!</definedName>
    <definedName name="URAIAN7621" localSheetId="23">#REF!</definedName>
    <definedName name="URAIAN7621" localSheetId="11">#REF!</definedName>
    <definedName name="URAIAN7621" localSheetId="26">#REF!</definedName>
    <definedName name="URAIAN7621" localSheetId="3">#REF!</definedName>
    <definedName name="URAIAN7621" localSheetId="28">#REF!</definedName>
    <definedName name="URAIAN7621" localSheetId="50">#REF!</definedName>
    <definedName name="URAIAN7621" localSheetId="57">#REF!</definedName>
    <definedName name="URAIAN7621" localSheetId="34">#REF!</definedName>
    <definedName name="URAIAN7621" localSheetId="37">#REF!</definedName>
    <definedName name="URAIAN7621" localSheetId="6">#REF!</definedName>
    <definedName name="URAIAN7621" localSheetId="56">#REF!</definedName>
    <definedName name="URAIAN7621" localSheetId="7">#REF!</definedName>
    <definedName name="URAIAN7621" localSheetId="55">#REF!</definedName>
    <definedName name="URAIAN7621" localSheetId="15">#REF!</definedName>
    <definedName name="URAIAN7621" localSheetId="14">#REF!</definedName>
    <definedName name="URAIAN7621" localSheetId="16">#REF!</definedName>
    <definedName name="URAIAN7621" localSheetId="42">#REF!</definedName>
    <definedName name="URAIAN7621">#REF!</definedName>
    <definedName name="URAIAN7625" localSheetId="21">#REF!</definedName>
    <definedName name="URAIAN7625" localSheetId="13">#REF!</definedName>
    <definedName name="URAIAN7625" localSheetId="51">#REF!</definedName>
    <definedName name="URAIAN7625" localSheetId="23">#REF!</definedName>
    <definedName name="URAIAN7625" localSheetId="11">#REF!</definedName>
    <definedName name="URAIAN7625" localSheetId="26">#REF!</definedName>
    <definedName name="URAIAN7625" localSheetId="3">#REF!</definedName>
    <definedName name="URAIAN7625" localSheetId="28">#REF!</definedName>
    <definedName name="URAIAN7625" localSheetId="50">#REF!</definedName>
    <definedName name="URAIAN7625" localSheetId="57">#REF!</definedName>
    <definedName name="URAIAN7625" localSheetId="34">#REF!</definedName>
    <definedName name="URAIAN7625" localSheetId="37">#REF!</definedName>
    <definedName name="URAIAN7625" localSheetId="6">#REF!</definedName>
    <definedName name="URAIAN7625" localSheetId="56">#REF!</definedName>
    <definedName name="URAIAN7625" localSheetId="7">#REF!</definedName>
    <definedName name="URAIAN7625" localSheetId="55">#REF!</definedName>
    <definedName name="URAIAN7625" localSheetId="15">#REF!</definedName>
    <definedName name="URAIAN7625" localSheetId="14">#REF!</definedName>
    <definedName name="URAIAN7625" localSheetId="16">#REF!</definedName>
    <definedName name="URAIAN7625" localSheetId="42">#REF!</definedName>
    <definedName name="URAIAN7625">#REF!</definedName>
    <definedName name="URAIAN7626" localSheetId="21">#REF!</definedName>
    <definedName name="URAIAN7626" localSheetId="13">#REF!</definedName>
    <definedName name="URAIAN7626" localSheetId="51">#REF!</definedName>
    <definedName name="URAIAN7626" localSheetId="23">#REF!</definedName>
    <definedName name="URAIAN7626" localSheetId="11">#REF!</definedName>
    <definedName name="URAIAN7626" localSheetId="26">#REF!</definedName>
    <definedName name="URAIAN7626" localSheetId="3">#REF!</definedName>
    <definedName name="URAIAN7626" localSheetId="28">#REF!</definedName>
    <definedName name="URAIAN7626" localSheetId="50">#REF!</definedName>
    <definedName name="URAIAN7626" localSheetId="57">#REF!</definedName>
    <definedName name="URAIAN7626" localSheetId="34">#REF!</definedName>
    <definedName name="URAIAN7626" localSheetId="37">#REF!</definedName>
    <definedName name="URAIAN7626" localSheetId="6">#REF!</definedName>
    <definedName name="URAIAN7626" localSheetId="56">#REF!</definedName>
    <definedName name="URAIAN7626" localSheetId="7">#REF!</definedName>
    <definedName name="URAIAN7626" localSheetId="55">#REF!</definedName>
    <definedName name="URAIAN7626" localSheetId="15">#REF!</definedName>
    <definedName name="URAIAN7626" localSheetId="14">#REF!</definedName>
    <definedName name="URAIAN7626" localSheetId="16">#REF!</definedName>
    <definedName name="URAIAN7626" localSheetId="42">#REF!</definedName>
    <definedName name="URAIAN7626">#REF!</definedName>
    <definedName name="URAIAN767" localSheetId="21">#REF!</definedName>
    <definedName name="URAIAN767" localSheetId="13">#REF!</definedName>
    <definedName name="URAIAN767" localSheetId="51">#REF!</definedName>
    <definedName name="URAIAN767" localSheetId="23">#REF!</definedName>
    <definedName name="URAIAN767" localSheetId="11">#REF!</definedName>
    <definedName name="URAIAN767" localSheetId="26">#REF!</definedName>
    <definedName name="URAIAN767" localSheetId="3">#REF!</definedName>
    <definedName name="URAIAN767" localSheetId="28">#REF!</definedName>
    <definedName name="URAIAN767" localSheetId="50">#REF!</definedName>
    <definedName name="URAIAN767" localSheetId="57">#REF!</definedName>
    <definedName name="URAIAN767" localSheetId="34">#REF!</definedName>
    <definedName name="URAIAN767" localSheetId="37">#REF!</definedName>
    <definedName name="URAIAN767" localSheetId="6">#REF!</definedName>
    <definedName name="URAIAN767" localSheetId="56">#REF!</definedName>
    <definedName name="URAIAN767" localSheetId="7">#REF!</definedName>
    <definedName name="URAIAN767" localSheetId="55">#REF!</definedName>
    <definedName name="URAIAN767" localSheetId="15">#REF!</definedName>
    <definedName name="URAIAN767" localSheetId="14">#REF!</definedName>
    <definedName name="URAIAN767" localSheetId="16">#REF!</definedName>
    <definedName name="URAIAN767" localSheetId="42">#REF!</definedName>
    <definedName name="URAIAN767">#REF!</definedName>
    <definedName name="URAIAN768" localSheetId="21">#REF!</definedName>
    <definedName name="URAIAN768" localSheetId="13">#REF!</definedName>
    <definedName name="URAIAN768" localSheetId="51">#REF!</definedName>
    <definedName name="URAIAN768" localSheetId="23">#REF!</definedName>
    <definedName name="URAIAN768" localSheetId="11">#REF!</definedName>
    <definedName name="URAIAN768" localSheetId="26">#REF!</definedName>
    <definedName name="URAIAN768" localSheetId="3">#REF!</definedName>
    <definedName name="URAIAN768" localSheetId="28">#REF!</definedName>
    <definedName name="URAIAN768" localSheetId="50">#REF!</definedName>
    <definedName name="URAIAN768" localSheetId="57">#REF!</definedName>
    <definedName name="URAIAN768" localSheetId="34">#REF!</definedName>
    <definedName name="URAIAN768" localSheetId="37">#REF!</definedName>
    <definedName name="URAIAN768" localSheetId="6">#REF!</definedName>
    <definedName name="URAIAN768" localSheetId="56">#REF!</definedName>
    <definedName name="URAIAN768" localSheetId="7">#REF!</definedName>
    <definedName name="URAIAN768" localSheetId="55">#REF!</definedName>
    <definedName name="URAIAN768" localSheetId="15">#REF!</definedName>
    <definedName name="URAIAN768" localSheetId="14">#REF!</definedName>
    <definedName name="URAIAN768" localSheetId="16">#REF!</definedName>
    <definedName name="URAIAN768" localSheetId="42">#REF!</definedName>
    <definedName name="URAIAN768">#REF!</definedName>
    <definedName name="URAIAN769" localSheetId="21">#REF!</definedName>
    <definedName name="URAIAN769" localSheetId="13">#REF!</definedName>
    <definedName name="URAIAN769" localSheetId="51">#REF!</definedName>
    <definedName name="URAIAN769" localSheetId="23">#REF!</definedName>
    <definedName name="URAIAN769" localSheetId="11">#REF!</definedName>
    <definedName name="URAIAN769" localSheetId="26">#REF!</definedName>
    <definedName name="URAIAN769" localSheetId="3">#REF!</definedName>
    <definedName name="URAIAN769" localSheetId="28">#REF!</definedName>
    <definedName name="URAIAN769" localSheetId="50">#REF!</definedName>
    <definedName name="URAIAN769" localSheetId="57">#REF!</definedName>
    <definedName name="URAIAN769" localSheetId="34">#REF!</definedName>
    <definedName name="URAIAN769" localSheetId="37">#REF!</definedName>
    <definedName name="URAIAN769" localSheetId="6">#REF!</definedName>
    <definedName name="URAIAN769" localSheetId="56">#REF!</definedName>
    <definedName name="URAIAN769" localSheetId="7">#REF!</definedName>
    <definedName name="URAIAN769" localSheetId="55">#REF!</definedName>
    <definedName name="URAIAN769" localSheetId="15">#REF!</definedName>
    <definedName name="URAIAN769" localSheetId="14">#REF!</definedName>
    <definedName name="URAIAN769" localSheetId="16">#REF!</definedName>
    <definedName name="URAIAN769" localSheetId="42">#REF!</definedName>
    <definedName name="URAIAN769">#REF!</definedName>
    <definedName name="URAIAN76x" localSheetId="21">#REF!</definedName>
    <definedName name="URAIAN76x" localSheetId="13">#REF!</definedName>
    <definedName name="URAIAN76x" localSheetId="51">#REF!</definedName>
    <definedName name="URAIAN76x" localSheetId="23">#REF!</definedName>
    <definedName name="URAIAN76x" localSheetId="11">#REF!</definedName>
    <definedName name="URAIAN76x" localSheetId="26">#REF!</definedName>
    <definedName name="URAIAN76x" localSheetId="3">#REF!</definedName>
    <definedName name="URAIAN76x" localSheetId="28">#REF!</definedName>
    <definedName name="URAIAN76x" localSheetId="50">#REF!</definedName>
    <definedName name="URAIAN76x" localSheetId="57">#REF!</definedName>
    <definedName name="URAIAN76x" localSheetId="34">#REF!</definedName>
    <definedName name="URAIAN76x" localSheetId="37">#REF!</definedName>
    <definedName name="URAIAN76x" localSheetId="6">#REF!</definedName>
    <definedName name="URAIAN76x" localSheetId="56">#REF!</definedName>
    <definedName name="URAIAN76x" localSheetId="7">#REF!</definedName>
    <definedName name="URAIAN76x" localSheetId="55">#REF!</definedName>
    <definedName name="URAIAN76x" localSheetId="15">#REF!</definedName>
    <definedName name="URAIAN76x" localSheetId="14">#REF!</definedName>
    <definedName name="URAIAN76x" localSheetId="16">#REF!</definedName>
    <definedName name="URAIAN76x" localSheetId="42">#REF!</definedName>
    <definedName name="URAIAN76x">#REF!</definedName>
    <definedName name="URAIAN771" localSheetId="21">#REF!</definedName>
    <definedName name="URAIAN771" localSheetId="13">#REF!</definedName>
    <definedName name="URAIAN771" localSheetId="51">#REF!</definedName>
    <definedName name="URAIAN771" localSheetId="23">#REF!</definedName>
    <definedName name="URAIAN771" localSheetId="11">#REF!</definedName>
    <definedName name="URAIAN771" localSheetId="26">#REF!</definedName>
    <definedName name="URAIAN771" localSheetId="3">#REF!</definedName>
    <definedName name="URAIAN771" localSheetId="28">#REF!</definedName>
    <definedName name="URAIAN771" localSheetId="50">#REF!</definedName>
    <definedName name="URAIAN771" localSheetId="57">#REF!</definedName>
    <definedName name="URAIAN771" localSheetId="34">#REF!</definedName>
    <definedName name="URAIAN771" localSheetId="37">#REF!</definedName>
    <definedName name="URAIAN771" localSheetId="6">#REF!</definedName>
    <definedName name="URAIAN771" localSheetId="56">#REF!</definedName>
    <definedName name="URAIAN771" localSheetId="7">#REF!</definedName>
    <definedName name="URAIAN771" localSheetId="55">#REF!</definedName>
    <definedName name="URAIAN771" localSheetId="15">#REF!</definedName>
    <definedName name="URAIAN771" localSheetId="14">#REF!</definedName>
    <definedName name="URAIAN771" localSheetId="16">#REF!</definedName>
    <definedName name="URAIAN771" localSheetId="42">#REF!</definedName>
    <definedName name="URAIAN771">#REF!</definedName>
    <definedName name="URAIAN775" localSheetId="21">#REF!</definedName>
    <definedName name="URAIAN775" localSheetId="13">#REF!</definedName>
    <definedName name="URAIAN775" localSheetId="51">#REF!</definedName>
    <definedName name="URAIAN775" localSheetId="23">#REF!</definedName>
    <definedName name="URAIAN775" localSheetId="11">#REF!</definedName>
    <definedName name="URAIAN775" localSheetId="26">#REF!</definedName>
    <definedName name="URAIAN775" localSheetId="3">#REF!</definedName>
    <definedName name="URAIAN775" localSheetId="28">#REF!</definedName>
    <definedName name="URAIAN775" localSheetId="50">#REF!</definedName>
    <definedName name="URAIAN775" localSheetId="57">#REF!</definedName>
    <definedName name="URAIAN775" localSheetId="34">#REF!</definedName>
    <definedName name="URAIAN775" localSheetId="37">#REF!</definedName>
    <definedName name="URAIAN775" localSheetId="6">#REF!</definedName>
    <definedName name="URAIAN775" localSheetId="56">#REF!</definedName>
    <definedName name="URAIAN775" localSheetId="7">#REF!</definedName>
    <definedName name="URAIAN775" localSheetId="55">#REF!</definedName>
    <definedName name="URAIAN775" localSheetId="15">#REF!</definedName>
    <definedName name="URAIAN775" localSheetId="14">#REF!</definedName>
    <definedName name="URAIAN775" localSheetId="16">#REF!</definedName>
    <definedName name="URAIAN775" localSheetId="42">#REF!</definedName>
    <definedName name="URAIAN775">#REF!</definedName>
    <definedName name="URAIAN79" localSheetId="21">#REF!</definedName>
    <definedName name="URAIAN79" localSheetId="13">#REF!</definedName>
    <definedName name="URAIAN79" localSheetId="51">#REF!</definedName>
    <definedName name="URAIAN79" localSheetId="23">#REF!</definedName>
    <definedName name="URAIAN79" localSheetId="11">#REF!</definedName>
    <definedName name="URAIAN79" localSheetId="26">#REF!</definedName>
    <definedName name="URAIAN79" localSheetId="3">#REF!</definedName>
    <definedName name="URAIAN79" localSheetId="28">#REF!</definedName>
    <definedName name="URAIAN79" localSheetId="50">#REF!</definedName>
    <definedName name="URAIAN79" localSheetId="57">#REF!</definedName>
    <definedName name="URAIAN79" localSheetId="34">#REF!</definedName>
    <definedName name="URAIAN79" localSheetId="37">#REF!</definedName>
    <definedName name="URAIAN79" localSheetId="6">#REF!</definedName>
    <definedName name="URAIAN79" localSheetId="56">#REF!</definedName>
    <definedName name="URAIAN79" localSheetId="7">#REF!</definedName>
    <definedName name="URAIAN79" localSheetId="55">#REF!</definedName>
    <definedName name="URAIAN79" localSheetId="15">#REF!</definedName>
    <definedName name="URAIAN79" localSheetId="14">#REF!</definedName>
    <definedName name="URAIAN79" localSheetId="16">#REF!</definedName>
    <definedName name="URAIAN79" localSheetId="42">#REF!</definedName>
    <definedName name="URAIAN79">#REF!</definedName>
    <definedName name="URAIAN79L" localSheetId="21">#REF!</definedName>
    <definedName name="URAIAN79L" localSheetId="13">#REF!</definedName>
    <definedName name="URAIAN79L" localSheetId="51">#REF!</definedName>
    <definedName name="URAIAN79L" localSheetId="23">#REF!</definedName>
    <definedName name="URAIAN79L" localSheetId="11">#REF!</definedName>
    <definedName name="URAIAN79L" localSheetId="26">#REF!</definedName>
    <definedName name="URAIAN79L" localSheetId="3">#REF!</definedName>
    <definedName name="URAIAN79L" localSheetId="28">#REF!</definedName>
    <definedName name="URAIAN79L" localSheetId="50">#REF!</definedName>
    <definedName name="URAIAN79L" localSheetId="57">#REF!</definedName>
    <definedName name="URAIAN79L" localSheetId="34">#REF!</definedName>
    <definedName name="URAIAN79L" localSheetId="37">#REF!</definedName>
    <definedName name="URAIAN79L" localSheetId="6">#REF!</definedName>
    <definedName name="URAIAN79L" localSheetId="56">#REF!</definedName>
    <definedName name="URAIAN79L" localSheetId="7">#REF!</definedName>
    <definedName name="URAIAN79L" localSheetId="55">#REF!</definedName>
    <definedName name="URAIAN79L" localSheetId="15">#REF!</definedName>
    <definedName name="URAIAN79L" localSheetId="14">#REF!</definedName>
    <definedName name="URAIAN79L" localSheetId="16">#REF!</definedName>
    <definedName name="URAIAN79L" localSheetId="42">#REF!</definedName>
    <definedName name="URAIAN79L">#REF!</definedName>
    <definedName name="URAIAN910" localSheetId="21">#REF!</definedName>
    <definedName name="URAIAN910" localSheetId="13">#REF!</definedName>
    <definedName name="URAIAN910" localSheetId="51">#REF!</definedName>
    <definedName name="URAIAN910" localSheetId="23">#REF!</definedName>
    <definedName name="URAIAN910" localSheetId="11">#REF!</definedName>
    <definedName name="URAIAN910" localSheetId="26">#REF!</definedName>
    <definedName name="URAIAN910" localSheetId="3">#REF!</definedName>
    <definedName name="URAIAN910" localSheetId="28">#REF!</definedName>
    <definedName name="URAIAN910" localSheetId="50">#REF!</definedName>
    <definedName name="URAIAN910" localSheetId="57">#REF!</definedName>
    <definedName name="URAIAN910" localSheetId="34">#REF!</definedName>
    <definedName name="URAIAN910" localSheetId="37">#REF!</definedName>
    <definedName name="URAIAN910" localSheetId="6">#REF!</definedName>
    <definedName name="URAIAN910" localSheetId="56">#REF!</definedName>
    <definedName name="URAIAN910" localSheetId="7">#REF!</definedName>
    <definedName name="URAIAN910" localSheetId="55">#REF!</definedName>
    <definedName name="URAIAN910" localSheetId="15">#REF!</definedName>
    <definedName name="URAIAN910" localSheetId="14">#REF!</definedName>
    <definedName name="URAIAN910" localSheetId="16">#REF!</definedName>
    <definedName name="URAIAN910" localSheetId="42">#REF!</definedName>
    <definedName name="URAIAN910">#REF!</definedName>
    <definedName name="URAIAN911" localSheetId="21">#REF!</definedName>
    <definedName name="URAIAN911" localSheetId="13">#REF!</definedName>
    <definedName name="URAIAN911" localSheetId="51">#REF!</definedName>
    <definedName name="URAIAN911" localSheetId="23">#REF!</definedName>
    <definedName name="URAIAN911" localSheetId="11">#REF!</definedName>
    <definedName name="URAIAN911" localSheetId="26">#REF!</definedName>
    <definedName name="URAIAN911" localSheetId="3">#REF!</definedName>
    <definedName name="URAIAN911" localSheetId="28">#REF!</definedName>
    <definedName name="URAIAN911" localSheetId="50">#REF!</definedName>
    <definedName name="URAIAN911" localSheetId="57">#REF!</definedName>
    <definedName name="URAIAN911" localSheetId="34">#REF!</definedName>
    <definedName name="URAIAN911" localSheetId="37">#REF!</definedName>
    <definedName name="URAIAN911" localSheetId="6">#REF!</definedName>
    <definedName name="URAIAN911" localSheetId="56">#REF!</definedName>
    <definedName name="URAIAN911" localSheetId="7">#REF!</definedName>
    <definedName name="URAIAN911" localSheetId="55">#REF!</definedName>
    <definedName name="URAIAN911" localSheetId="15">#REF!</definedName>
    <definedName name="URAIAN911" localSheetId="14">#REF!</definedName>
    <definedName name="URAIAN911" localSheetId="16">#REF!</definedName>
    <definedName name="URAIAN911" localSheetId="42">#REF!</definedName>
    <definedName name="URAIAN911">#REF!</definedName>
    <definedName name="URAIAN912" localSheetId="21">#REF!</definedName>
    <definedName name="URAIAN912" localSheetId="13">#REF!</definedName>
    <definedName name="URAIAN912" localSheetId="51">#REF!</definedName>
    <definedName name="URAIAN912" localSheetId="23">#REF!</definedName>
    <definedName name="URAIAN912" localSheetId="11">#REF!</definedName>
    <definedName name="URAIAN912" localSheetId="26">#REF!</definedName>
    <definedName name="URAIAN912" localSheetId="3">#REF!</definedName>
    <definedName name="URAIAN912" localSheetId="28">#REF!</definedName>
    <definedName name="URAIAN912" localSheetId="50">#REF!</definedName>
    <definedName name="URAIAN912" localSheetId="57">#REF!</definedName>
    <definedName name="URAIAN912" localSheetId="34">#REF!</definedName>
    <definedName name="URAIAN912" localSheetId="37">#REF!</definedName>
    <definedName name="URAIAN912" localSheetId="6">#REF!</definedName>
    <definedName name="URAIAN912" localSheetId="56">#REF!</definedName>
    <definedName name="URAIAN912" localSheetId="7">#REF!</definedName>
    <definedName name="URAIAN912" localSheetId="55">#REF!</definedName>
    <definedName name="URAIAN912" localSheetId="15">#REF!</definedName>
    <definedName name="URAIAN912" localSheetId="14">#REF!</definedName>
    <definedName name="URAIAN912" localSheetId="16">#REF!</definedName>
    <definedName name="URAIAN912" localSheetId="42">#REF!</definedName>
    <definedName name="URAIAN912">#REF!</definedName>
    <definedName name="URAIAN913" localSheetId="21">#REF!</definedName>
    <definedName name="URAIAN913" localSheetId="13">#REF!</definedName>
    <definedName name="URAIAN913" localSheetId="51">#REF!</definedName>
    <definedName name="URAIAN913" localSheetId="23">#REF!</definedName>
    <definedName name="URAIAN913" localSheetId="11">#REF!</definedName>
    <definedName name="URAIAN913" localSheetId="26">#REF!</definedName>
    <definedName name="URAIAN913" localSheetId="3">#REF!</definedName>
    <definedName name="URAIAN913" localSheetId="28">#REF!</definedName>
    <definedName name="URAIAN913" localSheetId="50">#REF!</definedName>
    <definedName name="URAIAN913" localSheetId="57">#REF!</definedName>
    <definedName name="URAIAN913" localSheetId="34">#REF!</definedName>
    <definedName name="URAIAN913" localSheetId="37">#REF!</definedName>
    <definedName name="URAIAN913" localSheetId="6">#REF!</definedName>
    <definedName name="URAIAN913" localSheetId="56">#REF!</definedName>
    <definedName name="URAIAN913" localSheetId="7">#REF!</definedName>
    <definedName name="URAIAN913" localSheetId="55">#REF!</definedName>
    <definedName name="URAIAN913" localSheetId="15">#REF!</definedName>
    <definedName name="URAIAN913" localSheetId="14">#REF!</definedName>
    <definedName name="URAIAN913" localSheetId="16">#REF!</definedName>
    <definedName name="URAIAN913" localSheetId="42">#REF!</definedName>
    <definedName name="URAIAN913">#REF!</definedName>
    <definedName name="URAIAN914" localSheetId="21">#REF!</definedName>
    <definedName name="URAIAN914" localSheetId="13">#REF!</definedName>
    <definedName name="URAIAN914" localSheetId="51">#REF!</definedName>
    <definedName name="URAIAN914" localSheetId="23">#REF!</definedName>
    <definedName name="URAIAN914" localSheetId="11">#REF!</definedName>
    <definedName name="URAIAN914" localSheetId="26">#REF!</definedName>
    <definedName name="URAIAN914" localSheetId="3">#REF!</definedName>
    <definedName name="URAIAN914" localSheetId="28">#REF!</definedName>
    <definedName name="URAIAN914" localSheetId="50">#REF!</definedName>
    <definedName name="URAIAN914" localSheetId="57">#REF!</definedName>
    <definedName name="URAIAN914" localSheetId="34">#REF!</definedName>
    <definedName name="URAIAN914" localSheetId="37">#REF!</definedName>
    <definedName name="URAIAN914" localSheetId="6">#REF!</definedName>
    <definedName name="URAIAN914" localSheetId="56">#REF!</definedName>
    <definedName name="URAIAN914" localSheetId="7">#REF!</definedName>
    <definedName name="URAIAN914" localSheetId="55">#REF!</definedName>
    <definedName name="URAIAN914" localSheetId="15">#REF!</definedName>
    <definedName name="URAIAN914" localSheetId="14">#REF!</definedName>
    <definedName name="URAIAN914" localSheetId="16">#REF!</definedName>
    <definedName name="URAIAN914" localSheetId="42">#REF!</definedName>
    <definedName name="URAIAN914">#REF!</definedName>
    <definedName name="URAIAN915" localSheetId="21">#REF!</definedName>
    <definedName name="URAIAN915" localSheetId="13">#REF!</definedName>
    <definedName name="URAIAN915" localSheetId="51">#REF!</definedName>
    <definedName name="URAIAN915" localSheetId="23">#REF!</definedName>
    <definedName name="URAIAN915" localSheetId="11">#REF!</definedName>
    <definedName name="URAIAN915" localSheetId="26">#REF!</definedName>
    <definedName name="URAIAN915" localSheetId="3">#REF!</definedName>
    <definedName name="URAIAN915" localSheetId="28">#REF!</definedName>
    <definedName name="URAIAN915" localSheetId="50">#REF!</definedName>
    <definedName name="URAIAN915" localSheetId="57">#REF!</definedName>
    <definedName name="URAIAN915" localSheetId="34">#REF!</definedName>
    <definedName name="URAIAN915" localSheetId="37">#REF!</definedName>
    <definedName name="URAIAN915" localSheetId="6">#REF!</definedName>
    <definedName name="URAIAN915" localSheetId="56">#REF!</definedName>
    <definedName name="URAIAN915" localSheetId="7">#REF!</definedName>
    <definedName name="URAIAN915" localSheetId="55">#REF!</definedName>
    <definedName name="URAIAN915" localSheetId="15">#REF!</definedName>
    <definedName name="URAIAN915" localSheetId="14">#REF!</definedName>
    <definedName name="URAIAN915" localSheetId="16">#REF!</definedName>
    <definedName name="URAIAN915" localSheetId="42">#REF!</definedName>
    <definedName name="URAIAN915">#REF!</definedName>
    <definedName name="URAIAN916" localSheetId="21">#REF!</definedName>
    <definedName name="URAIAN916" localSheetId="13">#REF!</definedName>
    <definedName name="URAIAN916" localSheetId="51">#REF!</definedName>
    <definedName name="URAIAN916" localSheetId="23">#REF!</definedName>
    <definedName name="URAIAN916" localSheetId="11">#REF!</definedName>
    <definedName name="URAIAN916" localSheetId="26">#REF!</definedName>
    <definedName name="URAIAN916" localSheetId="3">#REF!</definedName>
    <definedName name="URAIAN916" localSheetId="28">#REF!</definedName>
    <definedName name="URAIAN916" localSheetId="50">#REF!</definedName>
    <definedName name="URAIAN916" localSheetId="57">#REF!</definedName>
    <definedName name="URAIAN916" localSheetId="34">#REF!</definedName>
    <definedName name="URAIAN916" localSheetId="37">#REF!</definedName>
    <definedName name="URAIAN916" localSheetId="6">#REF!</definedName>
    <definedName name="URAIAN916" localSheetId="56">#REF!</definedName>
    <definedName name="URAIAN916" localSheetId="7">#REF!</definedName>
    <definedName name="URAIAN916" localSheetId="55">#REF!</definedName>
    <definedName name="URAIAN916" localSheetId="15">#REF!</definedName>
    <definedName name="URAIAN916" localSheetId="14">#REF!</definedName>
    <definedName name="URAIAN916" localSheetId="16">#REF!</definedName>
    <definedName name="URAIAN916" localSheetId="42">#REF!</definedName>
    <definedName name="URAIAN916">#REF!</definedName>
    <definedName name="URAIAN917" localSheetId="21">#REF!</definedName>
    <definedName name="URAIAN917" localSheetId="13">#REF!</definedName>
    <definedName name="URAIAN917" localSheetId="51">#REF!</definedName>
    <definedName name="URAIAN917" localSheetId="23">#REF!</definedName>
    <definedName name="URAIAN917" localSheetId="11">#REF!</definedName>
    <definedName name="URAIAN917" localSheetId="26">#REF!</definedName>
    <definedName name="URAIAN917" localSheetId="3">#REF!</definedName>
    <definedName name="URAIAN917" localSheetId="28">#REF!</definedName>
    <definedName name="URAIAN917" localSheetId="50">#REF!</definedName>
    <definedName name="URAIAN917" localSheetId="57">#REF!</definedName>
    <definedName name="URAIAN917" localSheetId="34">#REF!</definedName>
    <definedName name="URAIAN917" localSheetId="37">#REF!</definedName>
    <definedName name="URAIAN917" localSheetId="6">#REF!</definedName>
    <definedName name="URAIAN917" localSheetId="56">#REF!</definedName>
    <definedName name="URAIAN917" localSheetId="7">#REF!</definedName>
    <definedName name="URAIAN917" localSheetId="55">#REF!</definedName>
    <definedName name="URAIAN917" localSheetId="15">#REF!</definedName>
    <definedName name="URAIAN917" localSheetId="14">#REF!</definedName>
    <definedName name="URAIAN917" localSheetId="16">#REF!</definedName>
    <definedName name="URAIAN917" localSheetId="42">#REF!</definedName>
    <definedName name="URAIAN917">#REF!</definedName>
    <definedName name="URAIAN918" localSheetId="21">#REF!</definedName>
    <definedName name="URAIAN918" localSheetId="13">#REF!</definedName>
    <definedName name="URAIAN918" localSheetId="51">#REF!</definedName>
    <definedName name="URAIAN918" localSheetId="23">#REF!</definedName>
    <definedName name="URAIAN918" localSheetId="11">#REF!</definedName>
    <definedName name="URAIAN918" localSheetId="26">#REF!</definedName>
    <definedName name="URAIAN918" localSheetId="3">#REF!</definedName>
    <definedName name="URAIAN918" localSheetId="28">#REF!</definedName>
    <definedName name="URAIAN918" localSheetId="50">#REF!</definedName>
    <definedName name="URAIAN918" localSheetId="57">#REF!</definedName>
    <definedName name="URAIAN918" localSheetId="34">#REF!</definedName>
    <definedName name="URAIAN918" localSheetId="37">#REF!</definedName>
    <definedName name="URAIAN918" localSheetId="6">#REF!</definedName>
    <definedName name="URAIAN918" localSheetId="56">#REF!</definedName>
    <definedName name="URAIAN918" localSheetId="7">#REF!</definedName>
    <definedName name="URAIAN918" localSheetId="55">#REF!</definedName>
    <definedName name="URAIAN918" localSheetId="15">#REF!</definedName>
    <definedName name="URAIAN918" localSheetId="14">#REF!</definedName>
    <definedName name="URAIAN918" localSheetId="16">#REF!</definedName>
    <definedName name="URAIAN918" localSheetId="42">#REF!</definedName>
    <definedName name="URAIAN918">#REF!</definedName>
    <definedName name="URAIAN919" localSheetId="21">#REF!</definedName>
    <definedName name="URAIAN919" localSheetId="13">#REF!</definedName>
    <definedName name="URAIAN919" localSheetId="51">#REF!</definedName>
    <definedName name="URAIAN919" localSheetId="23">#REF!</definedName>
    <definedName name="URAIAN919" localSheetId="11">#REF!</definedName>
    <definedName name="URAIAN919" localSheetId="26">#REF!</definedName>
    <definedName name="URAIAN919" localSheetId="3">#REF!</definedName>
    <definedName name="URAIAN919" localSheetId="28">#REF!</definedName>
    <definedName name="URAIAN919" localSheetId="50">#REF!</definedName>
    <definedName name="URAIAN919" localSheetId="57">#REF!</definedName>
    <definedName name="URAIAN919" localSheetId="34">#REF!</definedName>
    <definedName name="URAIAN919" localSheetId="37">#REF!</definedName>
    <definedName name="URAIAN919" localSheetId="6">#REF!</definedName>
    <definedName name="URAIAN919" localSheetId="56">#REF!</definedName>
    <definedName name="URAIAN919" localSheetId="7">#REF!</definedName>
    <definedName name="URAIAN919" localSheetId="55">#REF!</definedName>
    <definedName name="URAIAN919" localSheetId="15">#REF!</definedName>
    <definedName name="URAIAN919" localSheetId="14">#REF!</definedName>
    <definedName name="URAIAN919" localSheetId="16">#REF!</definedName>
    <definedName name="URAIAN919" localSheetId="42">#REF!</definedName>
    <definedName name="URAIAN919">#REF!</definedName>
    <definedName name="URAIAN94" localSheetId="21">#REF!</definedName>
    <definedName name="URAIAN94" localSheetId="13">#REF!</definedName>
    <definedName name="URAIAN94" localSheetId="51">#REF!</definedName>
    <definedName name="URAIAN94" localSheetId="23">#REF!</definedName>
    <definedName name="URAIAN94" localSheetId="11">#REF!</definedName>
    <definedName name="URAIAN94" localSheetId="26">#REF!</definedName>
    <definedName name="URAIAN94" localSheetId="3">#REF!</definedName>
    <definedName name="URAIAN94" localSheetId="28">#REF!</definedName>
    <definedName name="URAIAN94" localSheetId="50">#REF!</definedName>
    <definedName name="URAIAN94" localSheetId="57">#REF!</definedName>
    <definedName name="URAIAN94" localSheetId="34">#REF!</definedName>
    <definedName name="URAIAN94" localSheetId="37">#REF!</definedName>
    <definedName name="URAIAN94" localSheetId="6">#REF!</definedName>
    <definedName name="URAIAN94" localSheetId="56">#REF!</definedName>
    <definedName name="URAIAN94" localSheetId="7">#REF!</definedName>
    <definedName name="URAIAN94" localSheetId="55">#REF!</definedName>
    <definedName name="URAIAN94" localSheetId="15">#REF!</definedName>
    <definedName name="URAIAN94" localSheetId="14">#REF!</definedName>
    <definedName name="URAIAN94" localSheetId="16">#REF!</definedName>
    <definedName name="URAIAN94" localSheetId="42">#REF!</definedName>
    <definedName name="URAIAN94">#REF!</definedName>
    <definedName name="URAIAN95" localSheetId="21">#REF!</definedName>
    <definedName name="URAIAN95" localSheetId="13">#REF!</definedName>
    <definedName name="URAIAN95" localSheetId="51">#REF!</definedName>
    <definedName name="URAIAN95" localSheetId="23">#REF!</definedName>
    <definedName name="URAIAN95" localSheetId="11">#REF!</definedName>
    <definedName name="URAIAN95" localSheetId="26">#REF!</definedName>
    <definedName name="URAIAN95" localSheetId="3">#REF!</definedName>
    <definedName name="URAIAN95" localSheetId="28">#REF!</definedName>
    <definedName name="URAIAN95" localSheetId="50">#REF!</definedName>
    <definedName name="URAIAN95" localSheetId="57">#REF!</definedName>
    <definedName name="URAIAN95" localSheetId="34">#REF!</definedName>
    <definedName name="URAIAN95" localSheetId="37">#REF!</definedName>
    <definedName name="URAIAN95" localSheetId="6">#REF!</definedName>
    <definedName name="URAIAN95" localSheetId="56">#REF!</definedName>
    <definedName name="URAIAN95" localSheetId="7">#REF!</definedName>
    <definedName name="URAIAN95" localSheetId="55">#REF!</definedName>
    <definedName name="URAIAN95" localSheetId="15">#REF!</definedName>
    <definedName name="URAIAN95" localSheetId="14">#REF!</definedName>
    <definedName name="URAIAN95" localSheetId="16">#REF!</definedName>
    <definedName name="URAIAN95" localSheetId="42">#REF!</definedName>
    <definedName name="URAIAN95">#REF!</definedName>
    <definedName name="URAIAN96" localSheetId="21">#REF!</definedName>
    <definedName name="URAIAN96" localSheetId="13">#REF!</definedName>
    <definedName name="URAIAN96" localSheetId="51">#REF!</definedName>
    <definedName name="URAIAN96" localSheetId="23">#REF!</definedName>
    <definedName name="URAIAN96" localSheetId="11">#REF!</definedName>
    <definedName name="URAIAN96" localSheetId="26">#REF!</definedName>
    <definedName name="URAIAN96" localSheetId="3">#REF!</definedName>
    <definedName name="URAIAN96" localSheetId="28">#REF!</definedName>
    <definedName name="URAIAN96" localSheetId="50">#REF!</definedName>
    <definedName name="URAIAN96" localSheetId="57">#REF!</definedName>
    <definedName name="URAIAN96" localSheetId="34">#REF!</definedName>
    <definedName name="URAIAN96" localSheetId="37">#REF!</definedName>
    <definedName name="URAIAN96" localSheetId="6">#REF!</definedName>
    <definedName name="URAIAN96" localSheetId="56">#REF!</definedName>
    <definedName name="URAIAN96" localSheetId="7">#REF!</definedName>
    <definedName name="URAIAN96" localSheetId="55">#REF!</definedName>
    <definedName name="URAIAN96" localSheetId="15">#REF!</definedName>
    <definedName name="URAIAN96" localSheetId="14">#REF!</definedName>
    <definedName name="URAIAN96" localSheetId="16">#REF!</definedName>
    <definedName name="URAIAN96" localSheetId="42">#REF!</definedName>
    <definedName name="URAIAN96">#REF!</definedName>
    <definedName name="URAIAN97" localSheetId="21">#REF!</definedName>
    <definedName name="URAIAN97" localSheetId="13">#REF!</definedName>
    <definedName name="URAIAN97" localSheetId="51">#REF!</definedName>
    <definedName name="URAIAN97" localSheetId="23">#REF!</definedName>
    <definedName name="URAIAN97" localSheetId="11">#REF!</definedName>
    <definedName name="URAIAN97" localSheetId="26">#REF!</definedName>
    <definedName name="URAIAN97" localSheetId="3">#REF!</definedName>
    <definedName name="URAIAN97" localSheetId="28">#REF!</definedName>
    <definedName name="URAIAN97" localSheetId="50">#REF!</definedName>
    <definedName name="URAIAN97" localSheetId="57">#REF!</definedName>
    <definedName name="URAIAN97" localSheetId="34">#REF!</definedName>
    <definedName name="URAIAN97" localSheetId="37">#REF!</definedName>
    <definedName name="URAIAN97" localSheetId="6">#REF!</definedName>
    <definedName name="URAIAN97" localSheetId="56">#REF!</definedName>
    <definedName name="URAIAN97" localSheetId="7">#REF!</definedName>
    <definedName name="URAIAN97" localSheetId="55">#REF!</definedName>
    <definedName name="URAIAN97" localSheetId="15">#REF!</definedName>
    <definedName name="URAIAN97" localSheetId="14">#REF!</definedName>
    <definedName name="URAIAN97" localSheetId="16">#REF!</definedName>
    <definedName name="URAIAN97" localSheetId="42">#REF!</definedName>
    <definedName name="URAIAN97">#REF!</definedName>
    <definedName name="URAIAN98" localSheetId="21">#REF!</definedName>
    <definedName name="URAIAN98" localSheetId="13">#REF!</definedName>
    <definedName name="URAIAN98" localSheetId="51">#REF!</definedName>
    <definedName name="URAIAN98" localSheetId="23">#REF!</definedName>
    <definedName name="URAIAN98" localSheetId="11">#REF!</definedName>
    <definedName name="URAIAN98" localSheetId="26">#REF!</definedName>
    <definedName name="URAIAN98" localSheetId="3">#REF!</definedName>
    <definedName name="URAIAN98" localSheetId="28">#REF!</definedName>
    <definedName name="URAIAN98" localSheetId="50">#REF!</definedName>
    <definedName name="URAIAN98" localSheetId="57">#REF!</definedName>
    <definedName name="URAIAN98" localSheetId="34">#REF!</definedName>
    <definedName name="URAIAN98" localSheetId="37">#REF!</definedName>
    <definedName name="URAIAN98" localSheetId="6">#REF!</definedName>
    <definedName name="URAIAN98" localSheetId="56">#REF!</definedName>
    <definedName name="URAIAN98" localSheetId="7">#REF!</definedName>
    <definedName name="URAIAN98" localSheetId="55">#REF!</definedName>
    <definedName name="URAIAN98" localSheetId="15">#REF!</definedName>
    <definedName name="URAIAN98" localSheetId="14">#REF!</definedName>
    <definedName name="URAIAN98" localSheetId="16">#REF!</definedName>
    <definedName name="URAIAN98" localSheetId="42">#REF!</definedName>
    <definedName name="URAIAN98">#REF!</definedName>
    <definedName name="URAIAN99" localSheetId="21">#REF!</definedName>
    <definedName name="URAIAN99" localSheetId="13">#REF!</definedName>
    <definedName name="URAIAN99" localSheetId="51">#REF!</definedName>
    <definedName name="URAIAN99" localSheetId="23">#REF!</definedName>
    <definedName name="URAIAN99" localSheetId="11">#REF!</definedName>
    <definedName name="URAIAN99" localSheetId="26">#REF!</definedName>
    <definedName name="URAIAN99" localSheetId="3">#REF!</definedName>
    <definedName name="URAIAN99" localSheetId="28">#REF!</definedName>
    <definedName name="URAIAN99" localSheetId="50">#REF!</definedName>
    <definedName name="URAIAN99" localSheetId="57">#REF!</definedName>
    <definedName name="URAIAN99" localSheetId="34">#REF!</definedName>
    <definedName name="URAIAN99" localSheetId="37">#REF!</definedName>
    <definedName name="URAIAN99" localSheetId="6">#REF!</definedName>
    <definedName name="URAIAN99" localSheetId="56">#REF!</definedName>
    <definedName name="URAIAN99" localSheetId="7">#REF!</definedName>
    <definedName name="URAIAN99" localSheetId="55">#REF!</definedName>
    <definedName name="URAIAN99" localSheetId="15">#REF!</definedName>
    <definedName name="URAIAN99" localSheetId="14">#REF!</definedName>
    <definedName name="URAIAN99" localSheetId="16">#REF!</definedName>
    <definedName name="URAIAN99" localSheetId="42">#REF!</definedName>
    <definedName name="URAIAN99">#REF!</definedName>
    <definedName name="URAIANGEOTEKSTIL" localSheetId="21">#REF!</definedName>
    <definedName name="URAIANGEOTEKSTIL" localSheetId="13">#REF!</definedName>
    <definedName name="URAIANGEOTEKSTIL" localSheetId="51">#REF!</definedName>
    <definedName name="URAIANGEOTEKSTIL" localSheetId="23">#REF!</definedName>
    <definedName name="URAIANGEOTEKSTIL" localSheetId="11">#REF!</definedName>
    <definedName name="URAIANGEOTEKSTIL" localSheetId="26">#REF!</definedName>
    <definedName name="URAIANGEOTEKSTIL" localSheetId="3">#REF!</definedName>
    <definedName name="URAIANGEOTEKSTIL" localSheetId="28">#REF!</definedName>
    <definedName name="URAIANGEOTEKSTIL" localSheetId="50">#REF!</definedName>
    <definedName name="URAIANGEOTEKSTIL" localSheetId="57">#REF!</definedName>
    <definedName name="URAIANGEOTEKSTIL" localSheetId="34">#REF!</definedName>
    <definedName name="URAIANGEOTEKSTIL" localSheetId="37">#REF!</definedName>
    <definedName name="URAIANGEOTEKSTIL" localSheetId="6">#REF!</definedName>
    <definedName name="URAIANGEOTEKSTIL" localSheetId="56">#REF!</definedName>
    <definedName name="URAIANGEOTEKSTIL" localSheetId="7">#REF!</definedName>
    <definedName name="URAIANGEOTEKSTIL" localSheetId="55">#REF!</definedName>
    <definedName name="URAIANGEOTEKSTIL" localSheetId="15">#REF!</definedName>
    <definedName name="URAIANGEOTEKSTIL" localSheetId="14">#REF!</definedName>
    <definedName name="URAIANGEOTEKSTIL" localSheetId="16">#REF!</definedName>
    <definedName name="URAIANGEOTEKSTIL" localSheetId="42">#REF!</definedName>
    <definedName name="URAIANGEOTEKSTIL">#REF!</definedName>
    <definedName name="usage_trans">[81]Tranponder!$J$6:$R$187</definedName>
    <definedName name="usage_trans_month">'[81]Pro-Base'!$I$223:$J$235</definedName>
    <definedName name="USD" localSheetId="21">#REF!</definedName>
    <definedName name="USD" localSheetId="13">#REF!</definedName>
    <definedName name="USD" localSheetId="51">#REF!</definedName>
    <definedName name="USD" localSheetId="9">#REF!</definedName>
    <definedName name="USD" localSheetId="23">#REF!</definedName>
    <definedName name="USD" localSheetId="11">#REF!</definedName>
    <definedName name="USD" localSheetId="10">#REF!</definedName>
    <definedName name="USD" localSheetId="1">#REF!</definedName>
    <definedName name="USD" localSheetId="26">#REF!</definedName>
    <definedName name="USD" localSheetId="0">#REF!</definedName>
    <definedName name="USD" localSheetId="3">#REF!</definedName>
    <definedName name="USD" localSheetId="28">#REF!</definedName>
    <definedName name="USD" localSheetId="50">#REF!</definedName>
    <definedName name="USD" localSheetId="57">#REF!</definedName>
    <definedName name="USD" localSheetId="34">#REF!</definedName>
    <definedName name="USD" localSheetId="37">#REF!</definedName>
    <definedName name="USD" localSheetId="6">#REF!</definedName>
    <definedName name="USD" localSheetId="56">#REF!</definedName>
    <definedName name="USD" localSheetId="7">#REF!</definedName>
    <definedName name="USD" localSheetId="55">#REF!</definedName>
    <definedName name="USD" localSheetId="15">#REF!</definedName>
    <definedName name="USD" localSheetId="14">#REF!</definedName>
    <definedName name="USD" localSheetId="16">#REF!</definedName>
    <definedName name="USD" localSheetId="12">#REF!</definedName>
    <definedName name="USD" localSheetId="42">#REF!</definedName>
    <definedName name="USD">#REF!</definedName>
    <definedName name="usukmer">'[60]HB '!$F$37</definedName>
    <definedName name="usukmer_1" localSheetId="21">[82]HB!#REF!</definedName>
    <definedName name="usukmer_1" localSheetId="51">[82]HB!#REF!</definedName>
    <definedName name="usukmer_1" localSheetId="23">[82]HB!#REF!</definedName>
    <definedName name="usukmer_1" localSheetId="11">[82]HB!#REF!</definedName>
    <definedName name="usukmer_1" localSheetId="26">[82]HB!#REF!</definedName>
    <definedName name="usukmer_1" localSheetId="28">[82]HB!#REF!</definedName>
    <definedName name="usukmer_1" localSheetId="57">[82]HB!#REF!</definedName>
    <definedName name="usukmer_1" localSheetId="34">[82]HB!#REF!</definedName>
    <definedName name="usukmer_1" localSheetId="37">[82]HB!#REF!</definedName>
    <definedName name="usukmer_1" localSheetId="56">[82]HB!#REF!</definedName>
    <definedName name="usukmer_1" localSheetId="55">[82]HB!#REF!</definedName>
    <definedName name="usukmer_1" localSheetId="15">[82]HB!#REF!</definedName>
    <definedName name="usukmer_1" localSheetId="14">[82]HB!#REF!</definedName>
    <definedName name="usukmer_1" localSheetId="16">[82]HB!#REF!</definedName>
    <definedName name="usukmer_1">[82]HB!#REF!</definedName>
    <definedName name="UTAMA">[3]A!$J$36</definedName>
    <definedName name="UTILITAS" localSheetId="21">[299]UTILITAS!#REF!</definedName>
    <definedName name="UTILITAS" localSheetId="51">[299]UTILITAS!#REF!</definedName>
    <definedName name="UTILITAS" localSheetId="23">[299]UTILITAS!#REF!</definedName>
    <definedName name="UTILITAS" localSheetId="11">[299]UTILITAS!#REF!</definedName>
    <definedName name="UTILITAS" localSheetId="26">[299]UTILITAS!#REF!</definedName>
    <definedName name="UTILITAS" localSheetId="28">[299]UTILITAS!#REF!</definedName>
    <definedName name="UTILITAS" localSheetId="57">[299]UTILITAS!#REF!</definedName>
    <definedName name="UTILITAS" localSheetId="34">[299]UTILITAS!#REF!</definedName>
    <definedName name="UTILITAS" localSheetId="37">[299]UTILITAS!#REF!</definedName>
    <definedName name="UTILITAS" localSheetId="56">[299]UTILITAS!#REF!</definedName>
    <definedName name="UTILITAS" localSheetId="55">[299]UTILITAS!#REF!</definedName>
    <definedName name="UTILITAS" localSheetId="15">[299]UTILITAS!#REF!</definedName>
    <definedName name="UTILITAS" localSheetId="14">[299]UTILITAS!#REF!</definedName>
    <definedName name="UTILITAS" localSheetId="16">[299]UTILITAS!#REF!</definedName>
    <definedName name="UTILITAS">[299]UTILITAS!#REF!</definedName>
    <definedName name="Utilities" localSheetId="21">#REF!</definedName>
    <definedName name="Utilities" localSheetId="51">#REF!</definedName>
    <definedName name="Utilities" localSheetId="23">#REF!</definedName>
    <definedName name="Utilities" localSheetId="11">#REF!</definedName>
    <definedName name="Utilities" localSheetId="26">#REF!</definedName>
    <definedName name="Utilities" localSheetId="28">#REF!</definedName>
    <definedName name="Utilities" localSheetId="57">#REF!</definedName>
    <definedName name="Utilities" localSheetId="34">#REF!</definedName>
    <definedName name="Utilities" localSheetId="37">#REF!</definedName>
    <definedName name="Utilities" localSheetId="56">#REF!</definedName>
    <definedName name="Utilities" localSheetId="55">#REF!</definedName>
    <definedName name="Utilities" localSheetId="15">#REF!</definedName>
    <definedName name="Utilities" localSheetId="14">#REF!</definedName>
    <definedName name="Utilities" localSheetId="16">#REF!</definedName>
    <definedName name="Utilities">#REF!</definedName>
    <definedName name="uu13dis" localSheetId="51">#REF!</definedName>
    <definedName name="uu13dis" localSheetId="26">#REF!</definedName>
    <definedName name="uu13dis" localSheetId="28">#REF!</definedName>
    <definedName name="uu13dis" localSheetId="37">#REF!</definedName>
    <definedName name="uu13dis" localSheetId="55">#REF!</definedName>
    <definedName name="uu13dis">#REF!</definedName>
    <definedName name="uuk">[156]Act!$B$4:$K$50</definedName>
    <definedName name="v" localSheetId="21">#REF!</definedName>
    <definedName name="v" localSheetId="51">#REF!</definedName>
    <definedName name="v" localSheetId="23">#REF!</definedName>
    <definedName name="v" localSheetId="11">#REF!</definedName>
    <definedName name="v" localSheetId="26">#REF!</definedName>
    <definedName name="v" localSheetId="3">#REF!</definedName>
    <definedName name="v" localSheetId="28">#REF!</definedName>
    <definedName name="v" localSheetId="57">#REF!</definedName>
    <definedName name="v" localSheetId="34">#REF!</definedName>
    <definedName name="v" localSheetId="37">#REF!</definedName>
    <definedName name="v" localSheetId="6">#REF!</definedName>
    <definedName name="v" localSheetId="56">#REF!</definedName>
    <definedName name="v" localSheetId="7">#REF!</definedName>
    <definedName name="v" localSheetId="55">#REF!</definedName>
    <definedName name="v" localSheetId="15">#REF!</definedName>
    <definedName name="v" localSheetId="14">#REF!</definedName>
    <definedName name="v" localSheetId="16">#REF!</definedName>
    <definedName name="v">#REF!</definedName>
    <definedName name="Variable_cost_unit">'[140]Breakeven Analysis Data'!$F$84</definedName>
    <definedName name="Variable_Unit_Cost">'[140]Breakeven Analysis Data'!$F$84</definedName>
    <definedName name="VIBROROLLER" localSheetId="21">#REF!</definedName>
    <definedName name="VIBROROLLER" localSheetId="13">#REF!</definedName>
    <definedName name="VIBROROLLER" localSheetId="51">#REF!</definedName>
    <definedName name="VIBROROLLER" localSheetId="23">#REF!</definedName>
    <definedName name="VIBROROLLER" localSheetId="11">#REF!</definedName>
    <definedName name="VIBROROLLER" localSheetId="26">#REF!</definedName>
    <definedName name="VIBROROLLER" localSheetId="3">#REF!</definedName>
    <definedName name="VIBROROLLER" localSheetId="28">#REF!</definedName>
    <definedName name="VIBROROLLER" localSheetId="50">#REF!</definedName>
    <definedName name="VIBROROLLER" localSheetId="57">#REF!</definedName>
    <definedName name="VIBROROLLER" localSheetId="34">#REF!</definedName>
    <definedName name="VIBROROLLER" localSheetId="37">#REF!</definedName>
    <definedName name="VIBROROLLER" localSheetId="6">#REF!</definedName>
    <definedName name="VIBROROLLER" localSheetId="56">#REF!</definedName>
    <definedName name="VIBROROLLER" localSheetId="7">#REF!</definedName>
    <definedName name="VIBROROLLER" localSheetId="55">#REF!</definedName>
    <definedName name="VIBROROLLER" localSheetId="15">#REF!</definedName>
    <definedName name="VIBROROLLER" localSheetId="14">#REF!</definedName>
    <definedName name="VIBROROLLER" localSheetId="16">#REF!</definedName>
    <definedName name="VIBROROLLER" localSheetId="42">#REF!</definedName>
    <definedName name="VIBROROLLER">#REF!</definedName>
    <definedName name="VIC">[346]Sheet5!$A$8:$B$11</definedName>
    <definedName name="VIEWS" localSheetId="21">[1]okt!#REF!</definedName>
    <definedName name="VIEWS" localSheetId="13">[1]okt!#REF!</definedName>
    <definedName name="VIEWS" localSheetId="51">[1]okt!#REF!</definedName>
    <definedName name="VIEWS" localSheetId="9">[1]okt!#REF!</definedName>
    <definedName name="VIEWS" localSheetId="23">[1]okt!#REF!</definedName>
    <definedName name="VIEWS" localSheetId="11">[1]okt!#REF!</definedName>
    <definedName name="VIEWS" localSheetId="26">[1]okt!#REF!</definedName>
    <definedName name="VIEWS" localSheetId="3">[1]okt!#REF!</definedName>
    <definedName name="VIEWS" localSheetId="28">[1]okt!#REF!</definedName>
    <definedName name="VIEWS" localSheetId="50">[1]okt!#REF!</definedName>
    <definedName name="VIEWS" localSheetId="57">[1]okt!#REF!</definedName>
    <definedName name="VIEWS" localSheetId="34">[1]okt!#REF!</definedName>
    <definedName name="VIEWS" localSheetId="37">[1]okt!#REF!</definedName>
    <definedName name="VIEWS" localSheetId="6">[1]okt!#REF!</definedName>
    <definedName name="VIEWS" localSheetId="56">[1]okt!#REF!</definedName>
    <definedName name="VIEWS" localSheetId="7">[1]okt!#REF!</definedName>
    <definedName name="VIEWS" localSheetId="55">[1]okt!#REF!</definedName>
    <definedName name="VIEWS" localSheetId="15">[1]okt!#REF!</definedName>
    <definedName name="VIEWS" localSheetId="14">[1]okt!#REF!</definedName>
    <definedName name="VIEWS" localSheetId="16">[1]okt!#REF!</definedName>
    <definedName name="VIEWS" localSheetId="42">[1]okt!#REF!</definedName>
    <definedName name="VIEWS">[1]okt!#REF!</definedName>
    <definedName name="vol" localSheetId="21">#REF!</definedName>
    <definedName name="vol" localSheetId="51">#REF!</definedName>
    <definedName name="vol" localSheetId="23">#REF!</definedName>
    <definedName name="vol" localSheetId="11">#REF!</definedName>
    <definedName name="vol" localSheetId="26">#REF!</definedName>
    <definedName name="vol" localSheetId="28">#REF!</definedName>
    <definedName name="vol" localSheetId="57">#REF!</definedName>
    <definedName name="vol" localSheetId="34">#REF!</definedName>
    <definedName name="vol" localSheetId="37">#REF!</definedName>
    <definedName name="vol" localSheetId="56">#REF!</definedName>
    <definedName name="vol" localSheetId="55">#REF!</definedName>
    <definedName name="vol" localSheetId="15">#REF!</definedName>
    <definedName name="vol" localSheetId="14">#REF!</definedName>
    <definedName name="vol" localSheetId="16">#REF!</definedName>
    <definedName name="vol">#REF!</definedName>
    <definedName name="Vol_Jual_Edatski">'[140]Breakeven Analysis Data'!$F$60</definedName>
    <definedName name="Vol_Jual_Muki">'[140]Breakeven Analysis Data'!$F$64</definedName>
    <definedName name="Vol_Jual_SG">'[140]Breakeven Analysis Data'!$F$62</definedName>
    <definedName name="Vol_Jual_SQ">'[140]Breakeven Analysis Data'!$F$61</definedName>
    <definedName name="Vol_Jual_TG">'[140]Breakeven Analysis Data'!$F$63</definedName>
    <definedName name="VOLUME" localSheetId="21">#REF!</definedName>
    <definedName name="VOLUME" localSheetId="51">#REF!</definedName>
    <definedName name="VOLUME" localSheetId="23">#REF!</definedName>
    <definedName name="VOLUME" localSheetId="11">#REF!</definedName>
    <definedName name="VOLUME" localSheetId="26">#REF!</definedName>
    <definedName name="VOLUME" localSheetId="28">#REF!</definedName>
    <definedName name="VOLUME" localSheetId="57">#REF!</definedName>
    <definedName name="VOLUME" localSheetId="34">#REF!</definedName>
    <definedName name="VOLUME" localSheetId="37">#REF!</definedName>
    <definedName name="VOLUME" localSheetId="56">#REF!</definedName>
    <definedName name="VOLUME" localSheetId="55">#REF!</definedName>
    <definedName name="VOLUME" localSheetId="15">#REF!</definedName>
    <definedName name="VOLUME" localSheetId="14">#REF!</definedName>
    <definedName name="VOLUME" localSheetId="16">#REF!</definedName>
    <definedName name="VOLUME">#REF!</definedName>
    <definedName name="vvvv" localSheetId="21">[347]Sheet5!$A$7:$C$129</definedName>
    <definedName name="vvvv" localSheetId="9">[348]Sheet5!$A$7:$C$129</definedName>
    <definedName name="vvvv" localSheetId="23">[347]Sheet5!$A$7:$C$129</definedName>
    <definedName name="vvvv" localSheetId="10">[349]Sheet5!$A$7:$C$129</definedName>
    <definedName name="vvvv" localSheetId="1">[349]Sheet5!$A$7:$C$129</definedName>
    <definedName name="vvvv" localSheetId="26">[347]Sheet5!$A$7:$C$129</definedName>
    <definedName name="vvvv" localSheetId="0">[350]Sheet5!$A$7:$C$129</definedName>
    <definedName name="vvvv" localSheetId="3">[351]Sheet5!$A$7:$C$129</definedName>
    <definedName name="vvvv" localSheetId="28">[347]Sheet5!$A$7:$C$129</definedName>
    <definedName name="vvvv" localSheetId="34">[347]Sheet5!$A$7:$C$129</definedName>
    <definedName name="vvvv" localSheetId="37">[347]Sheet5!$A$7:$C$129</definedName>
    <definedName name="vvvv" localSheetId="6">[352]Sheet5!$A$7:$C$129</definedName>
    <definedName name="vvvv" localSheetId="56">[351]Sheet5!$A$7:$C$129</definedName>
    <definedName name="vvvv" localSheetId="7">[351]Sheet5!$A$7:$C$129</definedName>
    <definedName name="vvvv" localSheetId="55">[353]Sheet5!$A$7:$C$129</definedName>
    <definedName name="vvvv">[353]Sheet5!$A$7:$C$129</definedName>
    <definedName name="W" localSheetId="21">#REF!</definedName>
    <definedName name="W" localSheetId="51">#REF!</definedName>
    <definedName name="W" localSheetId="9">#REF!</definedName>
    <definedName name="W" localSheetId="23">#REF!</definedName>
    <definedName name="W" localSheetId="11">#REF!</definedName>
    <definedName name="W" localSheetId="26">#REF!</definedName>
    <definedName name="W" localSheetId="3">#REF!</definedName>
    <definedName name="W" localSheetId="28">#REF!</definedName>
    <definedName name="W" localSheetId="57">#REF!</definedName>
    <definedName name="W" localSheetId="34">#REF!</definedName>
    <definedName name="W" localSheetId="37">#REF!</definedName>
    <definedName name="W" localSheetId="6">#REF!</definedName>
    <definedName name="W" localSheetId="56">#REF!</definedName>
    <definedName name="W" localSheetId="7">#REF!</definedName>
    <definedName name="W" localSheetId="55">#REF!</definedName>
    <definedName name="W" localSheetId="15">#REF!</definedName>
    <definedName name="W" localSheetId="14">#REF!</definedName>
    <definedName name="W" localSheetId="16">#REF!</definedName>
    <definedName name="W">#REF!</definedName>
    <definedName name="wafel2020" localSheetId="21">#REF!</definedName>
    <definedName name="wafel2020" localSheetId="51">#REF!</definedName>
    <definedName name="wafel2020" localSheetId="23">#REF!</definedName>
    <definedName name="wafel2020" localSheetId="11">#REF!</definedName>
    <definedName name="wafel2020" localSheetId="26">#REF!</definedName>
    <definedName name="wafel2020" localSheetId="28">#REF!</definedName>
    <definedName name="wafel2020" localSheetId="57">#REF!</definedName>
    <definedName name="wafel2020" localSheetId="34">#REF!</definedName>
    <definedName name="wafel2020" localSheetId="37">#REF!</definedName>
    <definedName name="wafel2020" localSheetId="56">#REF!</definedName>
    <definedName name="wafel2020" localSheetId="55">#REF!</definedName>
    <definedName name="wafel2020" localSheetId="15">#REF!</definedName>
    <definedName name="wafel2020" localSheetId="14">#REF!</definedName>
    <definedName name="wafel2020" localSheetId="16">#REF!</definedName>
    <definedName name="wafel2020">#REF!</definedName>
    <definedName name="wastafel">'[60]HB '!$F$155</definedName>
    <definedName name="wastafel_1" localSheetId="21">[82]HB!#REF!</definedName>
    <definedName name="wastafel_1" localSheetId="51">[82]HB!#REF!</definedName>
    <definedName name="wastafel_1" localSheetId="23">[82]HB!#REF!</definedName>
    <definedName name="wastafel_1" localSheetId="11">[82]HB!#REF!</definedName>
    <definedName name="wastafel_1" localSheetId="26">[82]HB!#REF!</definedName>
    <definedName name="wastafel_1" localSheetId="28">[82]HB!#REF!</definedName>
    <definedName name="wastafel_1" localSheetId="57">[82]HB!#REF!</definedName>
    <definedName name="wastafel_1" localSheetId="34">[82]HB!#REF!</definedName>
    <definedName name="wastafel_1" localSheetId="37">[82]HB!#REF!</definedName>
    <definedName name="wastafel_1" localSheetId="56">[82]HB!#REF!</definedName>
    <definedName name="wastafel_1" localSheetId="55">[82]HB!#REF!</definedName>
    <definedName name="wastafel_1" localSheetId="15">[82]HB!#REF!</definedName>
    <definedName name="wastafel_1" localSheetId="14">[82]HB!#REF!</definedName>
    <definedName name="wastafel_1" localSheetId="16">[82]HB!#REF!</definedName>
    <definedName name="wastafel_1">[82]HB!#REF!</definedName>
    <definedName name="watermur">'[60]HB '!$F$159</definedName>
    <definedName name="watermur_1" localSheetId="21">[82]HB!#REF!</definedName>
    <definedName name="watermur_1" localSheetId="51">[82]HB!#REF!</definedName>
    <definedName name="watermur_1" localSheetId="23">[82]HB!#REF!</definedName>
    <definedName name="watermur_1" localSheetId="11">[82]HB!#REF!</definedName>
    <definedName name="watermur_1" localSheetId="26">[82]HB!#REF!</definedName>
    <definedName name="watermur_1" localSheetId="28">[82]HB!#REF!</definedName>
    <definedName name="watermur_1" localSheetId="57">[82]HB!#REF!</definedName>
    <definedName name="watermur_1" localSheetId="34">[82]HB!#REF!</definedName>
    <definedName name="watermur_1" localSheetId="37">[82]HB!#REF!</definedName>
    <definedName name="watermur_1" localSheetId="56">[82]HB!#REF!</definedName>
    <definedName name="watermur_1" localSheetId="55">[82]HB!#REF!</definedName>
    <definedName name="watermur_1" localSheetId="15">[82]HB!#REF!</definedName>
    <definedName name="watermur_1" localSheetId="14">[82]HB!#REF!</definedName>
    <definedName name="watermur_1" localSheetId="16">[82]HB!#REF!</definedName>
    <definedName name="watermur_1">[82]HB!#REF!</definedName>
    <definedName name="waterproofing">'[60]HB '!$F$165</definedName>
    <definedName name="waterproofing_1" localSheetId="21">[82]HB!#REF!</definedName>
    <definedName name="waterproofing_1" localSheetId="51">[82]HB!#REF!</definedName>
    <definedName name="waterproofing_1" localSheetId="23">[82]HB!#REF!</definedName>
    <definedName name="waterproofing_1" localSheetId="11">[82]HB!#REF!</definedName>
    <definedName name="waterproofing_1" localSheetId="26">[82]HB!#REF!</definedName>
    <definedName name="waterproofing_1" localSheetId="28">[82]HB!#REF!</definedName>
    <definedName name="waterproofing_1" localSheetId="57">[82]HB!#REF!</definedName>
    <definedName name="waterproofing_1" localSheetId="34">[82]HB!#REF!</definedName>
    <definedName name="waterproofing_1" localSheetId="37">[82]HB!#REF!</definedName>
    <definedName name="waterproofing_1" localSheetId="56">[82]HB!#REF!</definedName>
    <definedName name="waterproofing_1" localSheetId="55">[82]HB!#REF!</definedName>
    <definedName name="waterproofing_1" localSheetId="15">[82]HB!#REF!</definedName>
    <definedName name="waterproofing_1" localSheetId="14">[82]HB!#REF!</definedName>
    <definedName name="waterproofing_1" localSheetId="16">[82]HB!#REF!</definedName>
    <definedName name="waterproofing_1">[82]HB!#REF!</definedName>
    <definedName name="WATERPUMP" localSheetId="21">#REF!</definedName>
    <definedName name="WATERPUMP" localSheetId="51">#REF!</definedName>
    <definedName name="WATERPUMP" localSheetId="9">#REF!</definedName>
    <definedName name="WATERPUMP" localSheetId="23">#REF!</definedName>
    <definedName name="WATERPUMP" localSheetId="11">#REF!</definedName>
    <definedName name="WATERPUMP" localSheetId="26">#REF!</definedName>
    <definedName name="WATERPUMP" localSheetId="3">#REF!</definedName>
    <definedName name="WATERPUMP" localSheetId="28">#REF!</definedName>
    <definedName name="WATERPUMP" localSheetId="57">#REF!</definedName>
    <definedName name="WATERPUMP" localSheetId="34">#REF!</definedName>
    <definedName name="WATERPUMP" localSheetId="37">#REF!</definedName>
    <definedName name="WATERPUMP" localSheetId="6">#REF!</definedName>
    <definedName name="WATERPUMP" localSheetId="56">#REF!</definedName>
    <definedName name="WATERPUMP" localSheetId="7">#REF!</definedName>
    <definedName name="WATERPUMP" localSheetId="55">#REF!</definedName>
    <definedName name="WATERPUMP" localSheetId="15">#REF!</definedName>
    <definedName name="WATERPUMP" localSheetId="14">#REF!</definedName>
    <definedName name="WATERPUMP" localSheetId="16">#REF!</definedName>
    <definedName name="WATERPUMP">#REF!</definedName>
    <definedName name="waterstop">'[60]HB '!$F$166</definedName>
    <definedName name="waterstop_1" localSheetId="21">[82]HB!#REF!</definedName>
    <definedName name="waterstop_1" localSheetId="51">[82]HB!#REF!</definedName>
    <definedName name="waterstop_1" localSheetId="23">[82]HB!#REF!</definedName>
    <definedName name="waterstop_1" localSheetId="11">[82]HB!#REF!</definedName>
    <definedName name="waterstop_1" localSheetId="26">[82]HB!#REF!</definedName>
    <definedName name="waterstop_1" localSheetId="28">[82]HB!#REF!</definedName>
    <definedName name="waterstop_1" localSheetId="57">[82]HB!#REF!</definedName>
    <definedName name="waterstop_1" localSheetId="34">[82]HB!#REF!</definedName>
    <definedName name="waterstop_1" localSheetId="37">[82]HB!#REF!</definedName>
    <definedName name="waterstop_1" localSheetId="56">[82]HB!#REF!</definedName>
    <definedName name="waterstop_1" localSheetId="55">[82]HB!#REF!</definedName>
    <definedName name="waterstop_1" localSheetId="15">[82]HB!#REF!</definedName>
    <definedName name="waterstop_1" localSheetId="14">[82]HB!#REF!</definedName>
    <definedName name="waterstop_1" localSheetId="16">[82]HB!#REF!</definedName>
    <definedName name="waterstop_1">[82]HB!#REF!</definedName>
    <definedName name="WATERTANKER" localSheetId="21">#REF!</definedName>
    <definedName name="WATERTANKER" localSheetId="51">#REF!</definedName>
    <definedName name="WATERTANKER" localSheetId="9">#REF!</definedName>
    <definedName name="WATERTANKER" localSheetId="23">#REF!</definedName>
    <definedName name="WATERTANKER" localSheetId="11">#REF!</definedName>
    <definedName name="WATERTANKER" localSheetId="26">#REF!</definedName>
    <definedName name="WATERTANKER" localSheetId="3">#REF!</definedName>
    <definedName name="WATERTANKER" localSheetId="28">#REF!</definedName>
    <definedName name="WATERTANKER" localSheetId="57">#REF!</definedName>
    <definedName name="WATERTANKER" localSheetId="34">#REF!</definedName>
    <definedName name="WATERTANKER" localSheetId="37">#REF!</definedName>
    <definedName name="WATERTANKER" localSheetId="6">#REF!</definedName>
    <definedName name="WATERTANKER" localSheetId="56">#REF!</definedName>
    <definedName name="WATERTANKER" localSheetId="7">#REF!</definedName>
    <definedName name="WATERTANKER" localSheetId="55">#REF!</definedName>
    <definedName name="WATERTANKER" localSheetId="15">#REF!</definedName>
    <definedName name="WATERTANKER" localSheetId="14">#REF!</definedName>
    <definedName name="WATERTANKER" localSheetId="16">#REF!</definedName>
    <definedName name="WATERTANKER">#REF!</definedName>
    <definedName name="wf" localSheetId="21">'[60]HB '!#REF!</definedName>
    <definedName name="wf" localSheetId="51">'[60]HB '!#REF!</definedName>
    <definedName name="wf" localSheetId="23">'[60]HB '!#REF!</definedName>
    <definedName name="wf" localSheetId="11">'[60]HB '!#REF!</definedName>
    <definedName name="wf" localSheetId="26">'[60]HB '!#REF!</definedName>
    <definedName name="wf" localSheetId="28">'[60]HB '!#REF!</definedName>
    <definedName name="wf" localSheetId="57">'[60]HB '!#REF!</definedName>
    <definedName name="wf" localSheetId="34">'[60]HB '!#REF!</definedName>
    <definedName name="wf" localSheetId="37">'[60]HB '!#REF!</definedName>
    <definedName name="wf" localSheetId="56">'[60]HB '!#REF!</definedName>
    <definedName name="wf" localSheetId="55">'[60]HB '!#REF!</definedName>
    <definedName name="wf" localSheetId="15">'[60]HB '!#REF!</definedName>
    <definedName name="wf" localSheetId="14">'[60]HB '!#REF!</definedName>
    <definedName name="wf" localSheetId="16">'[60]HB '!#REF!</definedName>
    <definedName name="wf">'[60]HB '!#REF!</definedName>
    <definedName name="wf_1" localSheetId="21">[82]HB!#REF!</definedName>
    <definedName name="wf_1" localSheetId="51">[82]HB!#REF!</definedName>
    <definedName name="wf_1" localSheetId="23">[82]HB!#REF!</definedName>
    <definedName name="wf_1" localSheetId="11">[82]HB!#REF!</definedName>
    <definedName name="wf_1" localSheetId="26">[82]HB!#REF!</definedName>
    <definedName name="wf_1" localSheetId="28">[82]HB!#REF!</definedName>
    <definedName name="wf_1" localSheetId="57">[82]HB!#REF!</definedName>
    <definedName name="wf_1" localSheetId="34">[82]HB!#REF!</definedName>
    <definedName name="wf_1" localSheetId="37">[82]HB!#REF!</definedName>
    <definedName name="wf_1" localSheetId="56">[82]HB!#REF!</definedName>
    <definedName name="wf_1" localSheetId="55">[82]HB!#REF!</definedName>
    <definedName name="wf_1" localSheetId="15">[82]HB!#REF!</definedName>
    <definedName name="wf_1" localSheetId="14">[82]HB!#REF!</definedName>
    <definedName name="wf_1" localSheetId="16">[82]HB!#REF!</definedName>
    <definedName name="wf_1">[82]HB!#REF!</definedName>
    <definedName name="WHEELLOADER" localSheetId="21">#REF!</definedName>
    <definedName name="WHEELLOADER" localSheetId="51">#REF!</definedName>
    <definedName name="WHEELLOADER" localSheetId="23">#REF!</definedName>
    <definedName name="WHEELLOADER" localSheetId="11">#REF!</definedName>
    <definedName name="WHEELLOADER" localSheetId="26">#REF!</definedName>
    <definedName name="WHEELLOADER" localSheetId="3">#REF!</definedName>
    <definedName name="WHEELLOADER" localSheetId="28">#REF!</definedName>
    <definedName name="WHEELLOADER" localSheetId="57">#REF!</definedName>
    <definedName name="WHEELLOADER" localSheetId="34">#REF!</definedName>
    <definedName name="WHEELLOADER" localSheetId="37">#REF!</definedName>
    <definedName name="WHEELLOADER" localSheetId="6">#REF!</definedName>
    <definedName name="WHEELLOADER" localSheetId="56">#REF!</definedName>
    <definedName name="WHEELLOADER" localSheetId="7">#REF!</definedName>
    <definedName name="WHEELLOADER" localSheetId="55">#REF!</definedName>
    <definedName name="WHEELLOADER" localSheetId="15">#REF!</definedName>
    <definedName name="WHEELLOADER" localSheetId="14">#REF!</definedName>
    <definedName name="WHEELLOADER" localSheetId="16">#REF!</definedName>
    <definedName name="WHEELLOADER">#REF!</definedName>
    <definedName name="windak" localSheetId="21">#REF!</definedName>
    <definedName name="windak" localSheetId="51">#REF!</definedName>
    <definedName name="windak" localSheetId="23">#REF!</definedName>
    <definedName name="windak" localSheetId="11">#REF!</definedName>
    <definedName name="windak" localSheetId="26">#REF!</definedName>
    <definedName name="windak" localSheetId="28">#REF!</definedName>
    <definedName name="windak" localSheetId="57">#REF!</definedName>
    <definedName name="windak" localSheetId="34">#REF!</definedName>
    <definedName name="windak" localSheetId="37">#REF!</definedName>
    <definedName name="windak" localSheetId="56">#REF!</definedName>
    <definedName name="windak" localSheetId="55">#REF!</definedName>
    <definedName name="windak" localSheetId="15">#REF!</definedName>
    <definedName name="windak" localSheetId="14">#REF!</definedName>
    <definedName name="windak" localSheetId="16">#REF!</definedName>
    <definedName name="windak">#REF!</definedName>
    <definedName name="WIT" localSheetId="21">#REF!</definedName>
    <definedName name="WIT" localSheetId="51">#REF!</definedName>
    <definedName name="WIT" localSheetId="23">#REF!</definedName>
    <definedName name="WIT" localSheetId="11">#REF!</definedName>
    <definedName name="WIT" localSheetId="26">#REF!</definedName>
    <definedName name="WIT" localSheetId="28">#REF!</definedName>
    <definedName name="WIT" localSheetId="57">#REF!</definedName>
    <definedName name="WIT" localSheetId="34">#REF!</definedName>
    <definedName name="WIT" localSheetId="37">#REF!</definedName>
    <definedName name="WIT" localSheetId="56">#REF!</definedName>
    <definedName name="WIT" localSheetId="55">#REF!</definedName>
    <definedName name="WIT" localSheetId="15">#REF!</definedName>
    <definedName name="WIT" localSheetId="14">#REF!</definedName>
    <definedName name="WIT" localSheetId="16">#REF!</definedName>
    <definedName name="WIT">#REF!</definedName>
    <definedName name="withseinco">[156]Factors!$AD$23:$AF$58</definedName>
    <definedName name="WORD" localSheetId="51">#REF!</definedName>
    <definedName name="WORD" localSheetId="26">#REF!</definedName>
    <definedName name="WORD" localSheetId="28">#REF!</definedName>
    <definedName name="WORD" localSheetId="37">#REF!</definedName>
    <definedName name="WORD" localSheetId="55">#REF!</definedName>
    <definedName name="WORD">#REF!</definedName>
    <definedName name="WORKSHOP" localSheetId="21">#REF!</definedName>
    <definedName name="WORKSHOP" localSheetId="51">#REF!</definedName>
    <definedName name="WORKSHOP" localSheetId="23">#REF!</definedName>
    <definedName name="WORKSHOP" localSheetId="11">#REF!</definedName>
    <definedName name="WORKSHOP" localSheetId="26">#REF!</definedName>
    <definedName name="WORKSHOP" localSheetId="28">#REF!</definedName>
    <definedName name="WORKSHOP" localSheetId="57">#REF!</definedName>
    <definedName name="WORKSHOP" localSheetId="34">#REF!</definedName>
    <definedName name="WORKSHOP" localSheetId="37">#REF!</definedName>
    <definedName name="WORKSHOP" localSheetId="56">#REF!</definedName>
    <definedName name="WORKSHOP" localSheetId="55">#REF!</definedName>
    <definedName name="WORKSHOP" localSheetId="15">#REF!</definedName>
    <definedName name="WORKSHOP" localSheetId="14">#REF!</definedName>
    <definedName name="WORKSHOP" localSheetId="16">#REF!</definedName>
    <definedName name="WORKSHOP">#REF!</definedName>
    <definedName name="wrn.Aging._.and._.Trend._.Analysis." localSheetId="5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NERACA._.KOMPERATIF." localSheetId="11" hidden="1">{#N/A,#N/A,FALSE,"NERACA KOMP";#N/A,#N/A,FALSE,"NERACA KOMP"}</definedName>
    <definedName name="wrn.NERACA._.KOMPERATIF." localSheetId="55" hidden="1">{#N/A,#N/A,FALSE,"NERACA KOMP";#N/A,#N/A,FALSE,"NERACA KOMP"}</definedName>
    <definedName name="wrn.NERACA._.KOMPERATIF." hidden="1">{#N/A,#N/A,FALSE,"NERACA KOMP";#N/A,#N/A,FALSE,"NERACA KOMP"}</definedName>
    <definedName name="wulan" localSheetId="51">[354]INVES!#REF!</definedName>
    <definedName name="wulan" localSheetId="26">[354]INVES!#REF!</definedName>
    <definedName name="wulan" localSheetId="28">[354]INVES!#REF!</definedName>
    <definedName name="wulan" localSheetId="37">[354]INVES!#REF!</definedName>
    <definedName name="wulan" localSheetId="55">[354]INVES!#REF!</definedName>
    <definedName name="wulan">[354]INVES!#REF!</definedName>
    <definedName name="X" localSheetId="21">#REF!</definedName>
    <definedName name="X" localSheetId="13">#REF!</definedName>
    <definedName name="X" localSheetId="51">#REF!</definedName>
    <definedName name="X" localSheetId="23">#REF!</definedName>
    <definedName name="X" localSheetId="11">#REF!</definedName>
    <definedName name="X" localSheetId="26">#REF!</definedName>
    <definedName name="X" localSheetId="3">#REF!</definedName>
    <definedName name="X" localSheetId="28">#REF!</definedName>
    <definedName name="X" localSheetId="50">#REF!</definedName>
    <definedName name="X" localSheetId="57">#REF!</definedName>
    <definedName name="X" localSheetId="34">#REF!</definedName>
    <definedName name="X" localSheetId="37">#REF!</definedName>
    <definedName name="X" localSheetId="6">#REF!</definedName>
    <definedName name="X" localSheetId="56">#REF!</definedName>
    <definedName name="X" localSheetId="7">#REF!</definedName>
    <definedName name="X" localSheetId="55">#REF!</definedName>
    <definedName name="X" localSheetId="15">#REF!</definedName>
    <definedName name="X" localSheetId="14">#REF!</definedName>
    <definedName name="X" localSheetId="16">#REF!</definedName>
    <definedName name="X" localSheetId="42">#REF!</definedName>
    <definedName name="X">#REF!</definedName>
    <definedName name="xx" localSheetId="21">#REF!</definedName>
    <definedName name="xx" localSheetId="51">#REF!</definedName>
    <definedName name="xx" localSheetId="23">#REF!</definedName>
    <definedName name="xx" localSheetId="11">#REF!</definedName>
    <definedName name="xx" localSheetId="26">#REF!</definedName>
    <definedName name="xx" localSheetId="28">#REF!</definedName>
    <definedName name="xx" localSheetId="57">#REF!</definedName>
    <definedName name="xx" localSheetId="34">#REF!</definedName>
    <definedName name="xx" localSheetId="37">#REF!</definedName>
    <definedName name="xx" localSheetId="56">#REF!</definedName>
    <definedName name="xx" localSheetId="55">#REF!</definedName>
    <definedName name="xx" localSheetId="15">#REF!</definedName>
    <definedName name="xx" localSheetId="14">#REF!</definedName>
    <definedName name="xx" localSheetId="16">#REF!</definedName>
    <definedName name="xx">#REF!</definedName>
    <definedName name="XXXXX" localSheetId="51" hidden="1">#REF!</definedName>
    <definedName name="XXXXX" localSheetId="23" hidden="1">#REF!</definedName>
    <definedName name="XXXXX" localSheetId="11" hidden="1">#REF!</definedName>
    <definedName name="XXXXX" localSheetId="26" hidden="1">#REF!</definedName>
    <definedName name="XXXXX" localSheetId="28" hidden="1">#REF!</definedName>
    <definedName name="XXXXX" localSheetId="57" hidden="1">#REF!</definedName>
    <definedName name="XXXXX" localSheetId="34" hidden="1">#REF!</definedName>
    <definedName name="XXXXX" localSheetId="37" hidden="1">#REF!</definedName>
    <definedName name="XXXXX" localSheetId="56" hidden="1">#REF!</definedName>
    <definedName name="XXXXX" localSheetId="55" hidden="1">#REF!</definedName>
    <definedName name="XXXXX" localSheetId="15" hidden="1">#REF!</definedName>
    <definedName name="XXXXX" localSheetId="14" hidden="1">#REF!</definedName>
    <definedName name="XXXXX" localSheetId="16" hidden="1">#REF!</definedName>
    <definedName name="XXXXX" hidden="1">#REF!</definedName>
    <definedName name="xyyyy" localSheetId="21">[194]ACC!$B$8:$E$83</definedName>
    <definedName name="xyyyy" localSheetId="9">[195]ACC!$B$8:$E$83</definedName>
    <definedName name="xyyyy" localSheetId="23">[194]ACC!$B$8:$E$83</definedName>
    <definedName name="xyyyy" localSheetId="10">[196]ACC!$B$8:$E$83</definedName>
    <definedName name="xyyyy" localSheetId="2">[195]ACC!$B$8:$E$83</definedName>
    <definedName name="xyyyy" localSheetId="1">[196]ACC!$B$8:$E$83</definedName>
    <definedName name="xyyyy" localSheetId="26">[194]ACC!$B$8:$E$83</definedName>
    <definedName name="xyyyy" localSheetId="3">[197]ACC!$B$8:$E$83</definedName>
    <definedName name="xyyyy" localSheetId="28">[194]ACC!$B$8:$E$83</definedName>
    <definedName name="xyyyy" localSheetId="34">[194]ACC!$B$8:$E$83</definedName>
    <definedName name="xyyyy" localSheetId="37">[194]ACC!$B$8:$E$83</definedName>
    <definedName name="xyyyy" localSheetId="6">[198]ACC!$B$8:$E$83</definedName>
    <definedName name="xyyyy" localSheetId="55">[199]ACC!$B$8:$E$83</definedName>
    <definedName name="xyyyy">[199]ACC!$B$8:$E$83</definedName>
    <definedName name="Y" localSheetId="21">[1]okt!#REF!</definedName>
    <definedName name="Y" localSheetId="13">[1]okt!#REF!</definedName>
    <definedName name="Y" localSheetId="51">[1]okt!#REF!</definedName>
    <definedName name="Y" localSheetId="9">[1]okt!#REF!</definedName>
    <definedName name="Y" localSheetId="23">[1]okt!#REF!</definedName>
    <definedName name="Y" localSheetId="11">[1]okt!#REF!</definedName>
    <definedName name="Y" localSheetId="26">[1]okt!#REF!</definedName>
    <definedName name="Y" localSheetId="3">[1]okt!#REF!</definedName>
    <definedName name="Y" localSheetId="28">[1]okt!#REF!</definedName>
    <definedName name="Y" localSheetId="50">[1]okt!#REF!</definedName>
    <definedName name="Y" localSheetId="57">[1]okt!#REF!</definedName>
    <definedName name="Y" localSheetId="34">[1]okt!#REF!</definedName>
    <definedName name="Y" localSheetId="37">[1]okt!#REF!</definedName>
    <definedName name="Y" localSheetId="6">[1]okt!#REF!</definedName>
    <definedName name="Y" localSheetId="56">[1]okt!#REF!</definedName>
    <definedName name="Y" localSheetId="7">[1]okt!#REF!</definedName>
    <definedName name="Y" localSheetId="55">[1]okt!#REF!</definedName>
    <definedName name="Y" localSheetId="15">[1]okt!#REF!</definedName>
    <definedName name="Y" localSheetId="14">[1]okt!#REF!</definedName>
    <definedName name="Y" localSheetId="16">[1]okt!#REF!</definedName>
    <definedName name="Y" localSheetId="42">[1]okt!#REF!</definedName>
    <definedName name="Y">[1]okt!#REF!</definedName>
    <definedName name="yani" localSheetId="21">#REF!</definedName>
    <definedName name="yani" localSheetId="51">#REF!</definedName>
    <definedName name="yani" localSheetId="23">#REF!</definedName>
    <definedName name="yani" localSheetId="11">#REF!</definedName>
    <definedName name="yani" localSheetId="26">#REF!</definedName>
    <definedName name="yani" localSheetId="28">#REF!</definedName>
    <definedName name="yani" localSheetId="57">#REF!</definedName>
    <definedName name="yani" localSheetId="34">#REF!</definedName>
    <definedName name="yani" localSheetId="37">#REF!</definedName>
    <definedName name="yani" localSheetId="56">#REF!</definedName>
    <definedName name="yani" localSheetId="55">#REF!</definedName>
    <definedName name="yani" localSheetId="15">#REF!</definedName>
    <definedName name="yani" localSheetId="14">#REF!</definedName>
    <definedName name="yani" localSheetId="16">#REF!</definedName>
    <definedName name="yani">#REF!</definedName>
    <definedName name="yani1">[355]SAA!$C$10:$C$66</definedName>
    <definedName name="yani2">[356]SAA!$C$10:$C$67</definedName>
    <definedName name="yatim" localSheetId="51">#REF!</definedName>
    <definedName name="yatim" localSheetId="26">#REF!</definedName>
    <definedName name="yatim" localSheetId="28">#REF!</definedName>
    <definedName name="yatim" localSheetId="37">#REF!</definedName>
    <definedName name="yatim" localSheetId="55">#REF!</definedName>
    <definedName name="yatim">#REF!</definedName>
    <definedName name="YKC" localSheetId="21">[357]ACC!$B$8:$E$71</definedName>
    <definedName name="YKC" localSheetId="9">[358]ACC!$B$8:$E$71</definedName>
    <definedName name="YKC" localSheetId="23">[357]ACC!$B$8:$E$71</definedName>
    <definedName name="YKC" localSheetId="10">[359]ACC!$B$8:$E$71</definedName>
    <definedName name="YKC" localSheetId="1">[359]ACC!$B$8:$E$71</definedName>
    <definedName name="YKC" localSheetId="26">[357]ACC!$B$8:$E$71</definedName>
    <definedName name="YKC" localSheetId="0">[360]ACC!$B$8:$E$71</definedName>
    <definedName name="YKC" localSheetId="3">[361]ACC!$B$8:$E$71</definedName>
    <definedName name="YKC" localSheetId="28">[357]ACC!$B$8:$E$71</definedName>
    <definedName name="YKC" localSheetId="34">[357]ACC!$B$8:$E$71</definedName>
    <definedName name="YKC" localSheetId="37">[357]ACC!$B$8:$E$71</definedName>
    <definedName name="YKC" localSheetId="6">[362]ACC!$B$8:$E$71</definedName>
    <definedName name="YKC" localSheetId="56">[361]ACC!$B$8:$E$71</definedName>
    <definedName name="YKC" localSheetId="7">[361]ACC!$B$8:$E$71</definedName>
    <definedName name="YKC" localSheetId="55">[363]ACC!$B$8:$E$71</definedName>
    <definedName name="YKC">[363]ACC!$B$8:$E$71</definedName>
    <definedName name="YSF" localSheetId="51">#REF!</definedName>
    <definedName name="YSF" localSheetId="26">#REF!</definedName>
    <definedName name="YSF" localSheetId="28">#REF!</definedName>
    <definedName name="YSF" localSheetId="37">#REF!</definedName>
    <definedName name="YSF" localSheetId="55">#REF!</definedName>
    <definedName name="YSF">#REF!</definedName>
    <definedName name="YTM">[296]TARIP!$I$24:$J$49</definedName>
    <definedName name="Z" localSheetId="21">#REF!</definedName>
    <definedName name="Z" localSheetId="51">#REF!</definedName>
    <definedName name="Z" localSheetId="9">#REF!</definedName>
    <definedName name="Z" localSheetId="23">#REF!</definedName>
    <definedName name="Z" localSheetId="11">#REF!</definedName>
    <definedName name="Z" localSheetId="26">#REF!</definedName>
    <definedName name="Z" localSheetId="3">#REF!</definedName>
    <definedName name="Z" localSheetId="28">#REF!</definedName>
    <definedName name="Z" localSheetId="57">#REF!</definedName>
    <definedName name="Z" localSheetId="34">#REF!</definedName>
    <definedName name="Z" localSheetId="37">#REF!</definedName>
    <definedName name="Z" localSheetId="6">#REF!</definedName>
    <definedName name="Z" localSheetId="56">#REF!</definedName>
    <definedName name="Z" localSheetId="7">#REF!</definedName>
    <definedName name="Z" localSheetId="55">#REF!</definedName>
    <definedName name="Z" localSheetId="15">#REF!</definedName>
    <definedName name="Z" localSheetId="14">#REF!</definedName>
    <definedName name="Z" localSheetId="16">#REF!</definedName>
    <definedName name="Z">#REF!</definedName>
    <definedName name="Z_4900D912_D400_4A61_8DD9_12CD5711EDE2_.wvu.FilterData" localSheetId="21" hidden="1">'[56]HRG BAHAN &amp; UPAH okk'!#REF!</definedName>
    <definedName name="Z_4900D912_D400_4A61_8DD9_12CD5711EDE2_.wvu.FilterData" localSheetId="51" hidden="1">'[56]HRG BAHAN &amp; UPAH okk'!#REF!</definedName>
    <definedName name="Z_4900D912_D400_4A61_8DD9_12CD5711EDE2_.wvu.FilterData" localSheetId="23" hidden="1">'[56]HRG BAHAN &amp; UPAH okk'!#REF!</definedName>
    <definedName name="Z_4900D912_D400_4A61_8DD9_12CD5711EDE2_.wvu.FilterData" localSheetId="11" hidden="1">'[56]HRG BAHAN &amp; UPAH okk'!#REF!</definedName>
    <definedName name="Z_4900D912_D400_4A61_8DD9_12CD5711EDE2_.wvu.FilterData" localSheetId="26" hidden="1">'[56]HRG BAHAN &amp; UPAH okk'!#REF!</definedName>
    <definedName name="Z_4900D912_D400_4A61_8DD9_12CD5711EDE2_.wvu.FilterData" localSheetId="28" hidden="1">'[56]HRG BAHAN &amp; UPAH okk'!#REF!</definedName>
    <definedName name="Z_4900D912_D400_4A61_8DD9_12CD5711EDE2_.wvu.FilterData" localSheetId="57" hidden="1">'[56]HRG BAHAN &amp; UPAH okk'!#REF!</definedName>
    <definedName name="Z_4900D912_D400_4A61_8DD9_12CD5711EDE2_.wvu.FilterData" localSheetId="34" hidden="1">'[56]HRG BAHAN &amp; UPAH okk'!#REF!</definedName>
    <definedName name="Z_4900D912_D400_4A61_8DD9_12CD5711EDE2_.wvu.FilterData" localSheetId="37" hidden="1">'[56]HRG BAHAN &amp; UPAH okk'!#REF!</definedName>
    <definedName name="Z_4900D912_D400_4A61_8DD9_12CD5711EDE2_.wvu.FilterData" localSheetId="56" hidden="1">'[56]HRG BAHAN &amp; UPAH okk'!#REF!</definedName>
    <definedName name="Z_4900D912_D400_4A61_8DD9_12CD5711EDE2_.wvu.FilterData" localSheetId="55" hidden="1">'[56]HRG BAHAN &amp; UPAH okk'!#REF!</definedName>
    <definedName name="Z_4900D912_D400_4A61_8DD9_12CD5711EDE2_.wvu.FilterData" localSheetId="15" hidden="1">'[56]HRG BAHAN &amp; UPAH okk'!#REF!</definedName>
    <definedName name="Z_4900D912_D400_4A61_8DD9_12CD5711EDE2_.wvu.FilterData" localSheetId="14" hidden="1">'[56]HRG BAHAN &amp; UPAH okk'!#REF!</definedName>
    <definedName name="Z_4900D912_D400_4A61_8DD9_12CD5711EDE2_.wvu.FilterData" localSheetId="16" hidden="1">'[56]HRG BAHAN &amp; UPAH okk'!#REF!</definedName>
    <definedName name="Z_4900D912_D400_4A61_8DD9_12CD5711EDE2_.wvu.FilterData" hidden="1">'[56]HRG BAHAN &amp; UPAH okk'!#REF!</definedName>
    <definedName name="Z_5107985B_0AF1_481E_8B01_41E5AE471770_.wvu.FilterData" localSheetId="21" hidden="1">'[56]HRG BAHAN &amp; UPAH okk'!#REF!</definedName>
    <definedName name="Z_5107985B_0AF1_481E_8B01_41E5AE471770_.wvu.FilterData" localSheetId="51" hidden="1">'[56]HRG BAHAN &amp; UPAH okk'!#REF!</definedName>
    <definedName name="Z_5107985B_0AF1_481E_8B01_41E5AE471770_.wvu.FilterData" localSheetId="23" hidden="1">'[56]HRG BAHAN &amp; UPAH okk'!#REF!</definedName>
    <definedName name="Z_5107985B_0AF1_481E_8B01_41E5AE471770_.wvu.FilterData" localSheetId="11" hidden="1">'[56]HRG BAHAN &amp; UPAH okk'!#REF!</definedName>
    <definedName name="Z_5107985B_0AF1_481E_8B01_41E5AE471770_.wvu.FilterData" localSheetId="26" hidden="1">'[56]HRG BAHAN &amp; UPAH okk'!#REF!</definedName>
    <definedName name="Z_5107985B_0AF1_481E_8B01_41E5AE471770_.wvu.FilterData" localSheetId="28" hidden="1">'[56]HRG BAHAN &amp; UPAH okk'!#REF!</definedName>
    <definedName name="Z_5107985B_0AF1_481E_8B01_41E5AE471770_.wvu.FilterData" localSheetId="57" hidden="1">'[56]HRG BAHAN &amp; UPAH okk'!#REF!</definedName>
    <definedName name="Z_5107985B_0AF1_481E_8B01_41E5AE471770_.wvu.FilterData" localSheetId="34" hidden="1">'[56]HRG BAHAN &amp; UPAH okk'!#REF!</definedName>
    <definedName name="Z_5107985B_0AF1_481E_8B01_41E5AE471770_.wvu.FilterData" localSheetId="37" hidden="1">'[56]HRG BAHAN &amp; UPAH okk'!#REF!</definedName>
    <definedName name="Z_5107985B_0AF1_481E_8B01_41E5AE471770_.wvu.FilterData" localSheetId="56" hidden="1">'[56]HRG BAHAN &amp; UPAH okk'!#REF!</definedName>
    <definedName name="Z_5107985B_0AF1_481E_8B01_41E5AE471770_.wvu.FilterData" localSheetId="55" hidden="1">'[56]HRG BAHAN &amp; UPAH okk'!#REF!</definedName>
    <definedName name="Z_5107985B_0AF1_481E_8B01_41E5AE471770_.wvu.FilterData" localSheetId="15" hidden="1">'[56]HRG BAHAN &amp; UPAH okk'!#REF!</definedName>
    <definedName name="Z_5107985B_0AF1_481E_8B01_41E5AE471770_.wvu.FilterData" localSheetId="14" hidden="1">'[56]HRG BAHAN &amp; UPAH okk'!#REF!</definedName>
    <definedName name="Z_5107985B_0AF1_481E_8B01_41E5AE471770_.wvu.FilterData" localSheetId="16" hidden="1">'[56]HRG BAHAN &amp; UPAH okk'!#REF!</definedName>
    <definedName name="Z_5107985B_0AF1_481E_8B01_41E5AE471770_.wvu.FilterData" hidden="1">'[56]HRG BAHAN &amp; UPAH okk'!#REF!</definedName>
    <definedName name="Z_60C09D59_E1B8_4DE0_84A5_C4D52EC877AC_.wvu.Rows" hidden="1">'[56]Analis Kusen okk'!$A$17:$IV$20,'[56]Analis Kusen okk'!$A$25:$IV$26,'[56]Analis Kusen okk'!$A$28:$IV$30,'[56]Analis Kusen okk'!$A$33:$IV$42,'[56]Analis Kusen okk'!$A$44:$IV$44,'[56]Analis Kusen okk'!$A$47:$IV$50,'[56]Analis Kusen okk'!$A$52:$IV$60,'[56]Analis Kusen okk'!$A$65:$IV$67,'[56]Analis Kusen okk'!$A$143:$IV$878</definedName>
    <definedName name="Z_905CC869_795C_4E5E_B879_52BB42470404_.wvu.FilterData" localSheetId="21" hidden="1">'[56]HRG BAHAN &amp; UPAH okk'!#REF!</definedName>
    <definedName name="Z_905CC869_795C_4E5E_B879_52BB42470404_.wvu.FilterData" localSheetId="51" hidden="1">'[56]HRG BAHAN &amp; UPAH okk'!#REF!</definedName>
    <definedName name="Z_905CC869_795C_4E5E_B879_52BB42470404_.wvu.FilterData" localSheetId="23" hidden="1">'[56]HRG BAHAN &amp; UPAH okk'!#REF!</definedName>
    <definedName name="Z_905CC869_795C_4E5E_B879_52BB42470404_.wvu.FilterData" localSheetId="11" hidden="1">'[56]HRG BAHAN &amp; UPAH okk'!#REF!</definedName>
    <definedName name="Z_905CC869_795C_4E5E_B879_52BB42470404_.wvu.FilterData" localSheetId="26" hidden="1">'[56]HRG BAHAN &amp; UPAH okk'!#REF!</definedName>
    <definedName name="Z_905CC869_795C_4E5E_B879_52BB42470404_.wvu.FilterData" localSheetId="28" hidden="1">'[56]HRG BAHAN &amp; UPAH okk'!#REF!</definedName>
    <definedName name="Z_905CC869_795C_4E5E_B879_52BB42470404_.wvu.FilterData" localSheetId="57" hidden="1">'[56]HRG BAHAN &amp; UPAH okk'!#REF!</definedName>
    <definedName name="Z_905CC869_795C_4E5E_B879_52BB42470404_.wvu.FilterData" localSheetId="34" hidden="1">'[56]HRG BAHAN &amp; UPAH okk'!#REF!</definedName>
    <definedName name="Z_905CC869_795C_4E5E_B879_52BB42470404_.wvu.FilterData" localSheetId="37" hidden="1">'[56]HRG BAHAN &amp; UPAH okk'!#REF!</definedName>
    <definedName name="Z_905CC869_795C_4E5E_B879_52BB42470404_.wvu.FilterData" localSheetId="56" hidden="1">'[56]HRG BAHAN &amp; UPAH okk'!#REF!</definedName>
    <definedName name="Z_905CC869_795C_4E5E_B879_52BB42470404_.wvu.FilterData" localSheetId="55" hidden="1">'[56]HRG BAHAN &amp; UPAH okk'!#REF!</definedName>
    <definedName name="Z_905CC869_795C_4E5E_B879_52BB42470404_.wvu.FilterData" localSheetId="15" hidden="1">'[56]HRG BAHAN &amp; UPAH okk'!#REF!</definedName>
    <definedName name="Z_905CC869_795C_4E5E_B879_52BB42470404_.wvu.FilterData" localSheetId="14" hidden="1">'[56]HRG BAHAN &amp; UPAH okk'!#REF!</definedName>
    <definedName name="Z_905CC869_795C_4E5E_B879_52BB42470404_.wvu.FilterData" localSheetId="16" hidden="1">'[56]HRG BAHAN &amp; UPAH okk'!#REF!</definedName>
    <definedName name="Z_905CC869_795C_4E5E_B879_52BB42470404_.wvu.FilterData" hidden="1">'[56]HRG BAHAN &amp; UPAH okk'!#REF!</definedName>
    <definedName name="Z_951381D6_C6D1_4C6C_A572_59CAF1F656FA_.wvu.Rows" localSheetId="21" hidden="1">#REF!</definedName>
    <definedName name="Z_951381D6_C6D1_4C6C_A572_59CAF1F656FA_.wvu.Rows" localSheetId="51" hidden="1">#REF!</definedName>
    <definedName name="Z_951381D6_C6D1_4C6C_A572_59CAF1F656FA_.wvu.Rows" localSheetId="23" hidden="1">#REF!</definedName>
    <definedName name="Z_951381D6_C6D1_4C6C_A572_59CAF1F656FA_.wvu.Rows" localSheetId="11" hidden="1">#REF!</definedName>
    <definedName name="Z_951381D6_C6D1_4C6C_A572_59CAF1F656FA_.wvu.Rows" localSheetId="26" hidden="1">#REF!</definedName>
    <definedName name="Z_951381D6_C6D1_4C6C_A572_59CAF1F656FA_.wvu.Rows" localSheetId="28" hidden="1">#REF!</definedName>
    <definedName name="Z_951381D6_C6D1_4C6C_A572_59CAF1F656FA_.wvu.Rows" localSheetId="57" hidden="1">#REF!</definedName>
    <definedName name="Z_951381D6_C6D1_4C6C_A572_59CAF1F656FA_.wvu.Rows" localSheetId="34" hidden="1">#REF!</definedName>
    <definedName name="Z_951381D6_C6D1_4C6C_A572_59CAF1F656FA_.wvu.Rows" localSheetId="37" hidden="1">#REF!</definedName>
    <definedName name="Z_951381D6_C6D1_4C6C_A572_59CAF1F656FA_.wvu.Rows" localSheetId="56" hidden="1">#REF!</definedName>
    <definedName name="Z_951381D6_C6D1_4C6C_A572_59CAF1F656FA_.wvu.Rows" localSheetId="55" hidden="1">#REF!</definedName>
    <definedName name="Z_951381D6_C6D1_4C6C_A572_59CAF1F656FA_.wvu.Rows" localSheetId="15" hidden="1">#REF!</definedName>
    <definedName name="Z_951381D6_C6D1_4C6C_A572_59CAF1F656FA_.wvu.Rows" localSheetId="14" hidden="1">#REF!</definedName>
    <definedName name="Z_951381D6_C6D1_4C6C_A572_59CAF1F656FA_.wvu.Rows" localSheetId="16" hidden="1">#REF!</definedName>
    <definedName name="Z_951381D6_C6D1_4C6C_A572_59CAF1F656FA_.wvu.Rows" hidden="1">#REF!</definedName>
    <definedName name="Z_C68F7E66_DBEE_4C62_8CE7_6B99B31303FC_.wvu.Rows" hidden="1">'[364]AnalisaSIPIL RIIL'!$A$208:$IV$214,'[364]AnalisaSIPIL RIIL'!$A$224:$IV$231,'[364]AnalisaSIPIL RIIL'!$A$468:$IV$482</definedName>
    <definedName name="zk080_1" localSheetId="51">#REF!</definedName>
    <definedName name="zk080_1" localSheetId="26">#REF!</definedName>
    <definedName name="zk080_1" localSheetId="28">#REF!</definedName>
    <definedName name="zk080_1" localSheetId="37">#REF!</definedName>
    <definedName name="zk080_1" localSheetId="55">#REF!</definedName>
    <definedName name="zk080_1">#REF!</definedName>
    <definedName name="zk081_1" localSheetId="51">#REF!</definedName>
    <definedName name="zk081_1" localSheetId="26">#REF!</definedName>
    <definedName name="zk081_1" localSheetId="28">#REF!</definedName>
    <definedName name="zk081_1" localSheetId="37">#REF!</definedName>
    <definedName name="zk081_1" localSheetId="55">#REF!</definedName>
    <definedName name="zk081_1">#REF!</definedName>
    <definedName name="zk082_1" localSheetId="51">#REF!</definedName>
    <definedName name="zk082_1" localSheetId="26">#REF!</definedName>
    <definedName name="zk082_1" localSheetId="28">#REF!</definedName>
    <definedName name="zk082_1" localSheetId="37">#REF!</definedName>
    <definedName name="zk082_1" localSheetId="55">#REF!</definedName>
    <definedName name="zk082_1">#REF!</definedName>
    <definedName name="zk083_1" localSheetId="51">#REF!</definedName>
    <definedName name="zk083_1" localSheetId="26">#REF!</definedName>
    <definedName name="zk083_1" localSheetId="28">#REF!</definedName>
    <definedName name="zk083_1" localSheetId="37">#REF!</definedName>
    <definedName name="zk083_1" localSheetId="55">#REF!</definedName>
    <definedName name="zk083_1">#REF!</definedName>
    <definedName name="zk4070_1" localSheetId="51">#REF!</definedName>
    <definedName name="zk4070_1" localSheetId="26">#REF!</definedName>
    <definedName name="zk4070_1" localSheetId="28">#REF!</definedName>
    <definedName name="zk4070_1" localSheetId="37">#REF!</definedName>
    <definedName name="zk4070_1" localSheetId="55">#REF!</definedName>
    <definedName name="zk4070_1">#REF!</definedName>
    <definedName name="zone_saisie" localSheetId="51">#REF!,#REF!,#REF!,#REF!,#REF!</definedName>
    <definedName name="zone_saisie" localSheetId="26">#REF!,#REF!,#REF!,#REF!,#REF!</definedName>
    <definedName name="zone_saisie" localSheetId="28">#REF!,#REF!,#REF!,#REF!,#REF!</definedName>
    <definedName name="zone_saisie" localSheetId="37">#REF!,#REF!,#REF!,#REF!,#REF!</definedName>
    <definedName name="zone_saisie" localSheetId="55">#REF!,#REF!,#REF!,#REF!,#REF!</definedName>
    <definedName name="zone_saisie">#REF!,#REF!,#REF!,#REF!,#REF!</definedName>
  </definedNames>
  <calcPr calcId="191028"/>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68" l="1"/>
  <c r="F18" i="68"/>
  <c r="D19" i="68"/>
  <c r="C18" i="68"/>
  <c r="H15" i="68"/>
  <c r="D16" i="68"/>
  <c r="C15" i="68"/>
  <c r="J14" i="91"/>
  <c r="A16" i="84"/>
  <c r="D13" i="91"/>
  <c r="D11" i="91"/>
  <c r="A15" i="84"/>
  <c r="D12" i="91"/>
  <c r="J20" i="12"/>
  <c r="R27" i="12"/>
  <c r="J21" i="79"/>
  <c r="N21" i="79"/>
  <c r="F16" i="84"/>
  <c r="X20" i="12"/>
  <c r="N36" i="1"/>
  <c r="R37" i="1"/>
  <c r="J25" i="1"/>
  <c r="N25" i="1"/>
  <c r="R41" i="1"/>
  <c r="J20" i="79"/>
  <c r="J23" i="1"/>
  <c r="F16" i="68"/>
  <c r="F15" i="68"/>
  <c r="F19" i="68"/>
  <c r="H13" i="91"/>
  <c r="H16" i="84"/>
  <c r="B37" i="89"/>
  <c r="B36" i="89"/>
  <c r="B35" i="89"/>
  <c r="E47" i="135"/>
  <c r="D47" i="135"/>
  <c r="C41" i="135"/>
  <c r="C37" i="135"/>
  <c r="C36" i="135"/>
  <c r="C35" i="135"/>
  <c r="C32" i="135"/>
  <c r="C27" i="135"/>
  <c r="C26" i="135"/>
  <c r="C25" i="135"/>
  <c r="C24" i="135"/>
  <c r="C23" i="135"/>
  <c r="C21" i="135"/>
  <c r="C20" i="135"/>
  <c r="C19" i="135"/>
  <c r="C18" i="135"/>
  <c r="C17" i="135"/>
  <c r="C16" i="135"/>
  <c r="C12" i="135"/>
  <c r="F8" i="135"/>
  <c r="F9" i="135"/>
  <c r="F10" i="135"/>
  <c r="F11" i="135"/>
  <c r="F12" i="135"/>
  <c r="F13" i="135"/>
  <c r="F14" i="135"/>
  <c r="F15" i="135"/>
  <c r="F16" i="135"/>
  <c r="F17" i="135"/>
  <c r="F18" i="135"/>
  <c r="F19" i="135"/>
  <c r="F20" i="135"/>
  <c r="F21" i="135"/>
  <c r="F22" i="135"/>
  <c r="F23" i="135"/>
  <c r="F24" i="135"/>
  <c r="F25" i="135"/>
  <c r="F26" i="135"/>
  <c r="F27" i="135"/>
  <c r="F28" i="135"/>
  <c r="F29" i="135"/>
  <c r="F30" i="135"/>
  <c r="F31" i="135"/>
  <c r="F32" i="135"/>
  <c r="F33" i="135"/>
  <c r="F34" i="135"/>
  <c r="F35" i="135"/>
  <c r="F36" i="135"/>
  <c r="F37" i="135"/>
  <c r="F38" i="135"/>
  <c r="F39" i="135"/>
  <c r="F40" i="135"/>
  <c r="F41" i="135"/>
  <c r="F42" i="135"/>
  <c r="F43" i="135"/>
  <c r="F44" i="135"/>
  <c r="F45" i="135"/>
  <c r="E56" i="134"/>
  <c r="D56" i="134"/>
  <c r="C47" i="134"/>
  <c r="C46" i="134"/>
  <c r="C45" i="134"/>
  <c r="C39" i="134"/>
  <c r="F8" i="134"/>
  <c r="F9" i="134"/>
  <c r="F10" i="134"/>
  <c r="F11" i="134"/>
  <c r="F12" i="134"/>
  <c r="F13" i="134"/>
  <c r="F14" i="134"/>
  <c r="F15" i="134"/>
  <c r="F16" i="134"/>
  <c r="F17" i="134"/>
  <c r="F18" i="134"/>
  <c r="F19" i="134"/>
  <c r="F20" i="134"/>
  <c r="F21" i="134"/>
  <c r="F22" i="134"/>
  <c r="F23" i="134"/>
  <c r="F24" i="134"/>
  <c r="F25"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A92" i="133"/>
  <c r="A90" i="133"/>
  <c r="A88" i="133"/>
  <c r="A86" i="133"/>
  <c r="A84" i="133"/>
  <c r="A82" i="133"/>
  <c r="A80" i="133"/>
  <c r="A78" i="133"/>
  <c r="E74" i="133"/>
  <c r="C74" i="133"/>
  <c r="A76" i="133"/>
  <c r="A71" i="133"/>
  <c r="E41" i="133"/>
  <c r="C41" i="133"/>
  <c r="A38" i="133"/>
  <c r="A36" i="133"/>
  <c r="E6" i="133"/>
  <c r="C6" i="133"/>
  <c r="A3" i="133"/>
  <c r="A1" i="133"/>
  <c r="B35" i="68"/>
  <c r="B34" i="68"/>
  <c r="N227" i="86"/>
  <c r="D227" i="86"/>
  <c r="N226" i="86"/>
  <c r="D226" i="86"/>
  <c r="N225" i="86"/>
  <c r="D225" i="86"/>
  <c r="R42" i="25"/>
  <c r="R41" i="25"/>
  <c r="R40" i="25"/>
  <c r="R39" i="25"/>
  <c r="F40" i="25"/>
  <c r="C40" i="25"/>
  <c r="R37" i="25"/>
  <c r="F37" i="25"/>
  <c r="C37" i="25"/>
  <c r="R33" i="25"/>
  <c r="F33" i="25"/>
  <c r="C33" i="25"/>
  <c r="R55" i="21"/>
  <c r="R54" i="21"/>
  <c r="C55" i="21"/>
  <c r="C54" i="21"/>
  <c r="C53" i="21"/>
  <c r="R50" i="21"/>
  <c r="R49" i="21"/>
  <c r="C50" i="21"/>
  <c r="C49" i="21"/>
  <c r="C48" i="21"/>
  <c r="R45" i="21"/>
  <c r="R44" i="21"/>
  <c r="N43" i="21"/>
  <c r="C45" i="21"/>
  <c r="C44" i="21"/>
  <c r="C43" i="21"/>
  <c r="N48" i="21"/>
  <c r="J32" i="21"/>
  <c r="J34" i="21"/>
  <c r="J35" i="21"/>
  <c r="J26" i="21"/>
  <c r="N26" i="21"/>
  <c r="J28" i="21"/>
  <c r="J31" i="21"/>
  <c r="J27" i="21"/>
  <c r="N27" i="21"/>
  <c r="C35" i="89"/>
  <c r="N33" i="25"/>
  <c r="J33" i="25"/>
  <c r="L225" i="86"/>
  <c r="J30" i="21"/>
  <c r="N30" i="21"/>
  <c r="C36" i="89"/>
  <c r="L226" i="86"/>
  <c r="N37" i="25"/>
  <c r="J37" i="25"/>
  <c r="N151" i="86"/>
  <c r="N150" i="86"/>
  <c r="N149" i="86"/>
  <c r="N148" i="86"/>
  <c r="N147" i="86"/>
  <c r="V27" i="1"/>
  <c r="V28" i="1"/>
  <c r="A23" i="84"/>
  <c r="A45" i="91"/>
  <c r="A22" i="84"/>
  <c r="A44" i="91"/>
  <c r="A40" i="83"/>
  <c r="A30" i="84"/>
  <c r="A52" i="91"/>
  <c r="A41" i="83"/>
  <c r="A31" i="84"/>
  <c r="A53" i="91"/>
  <c r="A36" i="83"/>
  <c r="A26" i="84"/>
  <c r="A48" i="91"/>
  <c r="A35" i="83"/>
  <c r="A25" i="84"/>
  <c r="A47" i="91"/>
  <c r="F5" i="128"/>
  <c r="A58" i="125"/>
  <c r="A57" i="125"/>
  <c r="F9" i="84"/>
  <c r="H9" i="84"/>
  <c r="J26" i="17"/>
  <c r="N24" i="17"/>
  <c r="N23" i="17"/>
  <c r="N22" i="17"/>
  <c r="F26" i="17"/>
  <c r="N19" i="17"/>
  <c r="C20" i="131"/>
  <c r="C19" i="131"/>
  <c r="B13" i="131"/>
  <c r="B11" i="131"/>
  <c r="K8" i="131"/>
  <c r="K7" i="131"/>
  <c r="K6" i="131"/>
  <c r="C19" i="108"/>
  <c r="B10" i="130"/>
  <c r="B8" i="130"/>
  <c r="J5" i="130"/>
  <c r="J4" i="130"/>
  <c r="J3" i="130"/>
  <c r="C18" i="129"/>
  <c r="B10" i="129"/>
  <c r="B8" i="129"/>
  <c r="J5" i="129"/>
  <c r="J4" i="129"/>
  <c r="J3" i="129"/>
  <c r="F42" i="25"/>
  <c r="C42" i="25"/>
  <c r="N35" i="21"/>
  <c r="F39" i="25"/>
  <c r="C39" i="25"/>
  <c r="N32" i="21"/>
  <c r="N28" i="21"/>
  <c r="R35" i="25"/>
  <c r="F35" i="25"/>
  <c r="C35" i="25"/>
  <c r="R37" i="21"/>
  <c r="N42" i="25"/>
  <c r="J42" i="25"/>
  <c r="N39" i="25"/>
  <c r="J39" i="25"/>
  <c r="N35" i="25"/>
  <c r="J35" i="25"/>
  <c r="J13" i="84"/>
  <c r="C29" i="19"/>
  <c r="N115" i="86"/>
  <c r="C115" i="86"/>
  <c r="R23" i="10"/>
  <c r="J23" i="10"/>
  <c r="F23" i="10"/>
  <c r="N20" i="10"/>
  <c r="D19" i="108"/>
  <c r="E19" i="108"/>
  <c r="L115" i="86"/>
  <c r="X20" i="29"/>
  <c r="R29" i="75"/>
  <c r="V22" i="19"/>
  <c r="E16" i="128"/>
  <c r="G12" i="128"/>
  <c r="G11" i="128"/>
  <c r="G10" i="128"/>
  <c r="G9" i="128"/>
  <c r="G8" i="128"/>
  <c r="G7" i="128"/>
  <c r="G6" i="128"/>
  <c r="B6" i="128"/>
  <c r="B7" i="128"/>
  <c r="B8" i="128"/>
  <c r="B9" i="128"/>
  <c r="B10" i="128"/>
  <c r="B11" i="128"/>
  <c r="B12" i="128"/>
  <c r="E142" i="126"/>
  <c r="G16" i="128"/>
  <c r="F20" i="19"/>
  <c r="N127" i="86"/>
  <c r="C127" i="86"/>
  <c r="C126" i="86"/>
  <c r="C37" i="86"/>
  <c r="N21" i="77"/>
  <c r="L37" i="86"/>
  <c r="D18" i="129"/>
  <c r="E18" i="129"/>
  <c r="N224" i="86"/>
  <c r="N228" i="86"/>
  <c r="N215" i="86"/>
  <c r="L215" i="86"/>
  <c r="A211" i="86"/>
  <c r="A209" i="86"/>
  <c r="N206" i="86"/>
  <c r="N205" i="86"/>
  <c r="N204" i="86"/>
  <c r="N203" i="86"/>
  <c r="N202" i="86"/>
  <c r="N201" i="86"/>
  <c r="N200" i="86"/>
  <c r="N199" i="86"/>
  <c r="N198" i="86"/>
  <c r="N197" i="86"/>
  <c r="N196" i="86"/>
  <c r="N195" i="86"/>
  <c r="N194" i="86"/>
  <c r="N193" i="86"/>
  <c r="C206" i="86"/>
  <c r="C205" i="86"/>
  <c r="C204" i="86"/>
  <c r="C203" i="86"/>
  <c r="C202" i="86"/>
  <c r="C201" i="86"/>
  <c r="C200" i="86"/>
  <c r="C199" i="86"/>
  <c r="C198" i="86"/>
  <c r="C197" i="86"/>
  <c r="C196" i="86"/>
  <c r="C195" i="86"/>
  <c r="C194" i="86"/>
  <c r="C193" i="86"/>
  <c r="N187" i="86"/>
  <c r="N186" i="86"/>
  <c r="N185" i="86"/>
  <c r="N184" i="86"/>
  <c r="N183" i="86"/>
  <c r="N182" i="86"/>
  <c r="N181" i="86"/>
  <c r="C186" i="86"/>
  <c r="N126" i="86"/>
  <c r="N128" i="86"/>
  <c r="F18" i="129"/>
  <c r="N207" i="86"/>
  <c r="N112" i="86"/>
  <c r="L112" i="86"/>
  <c r="A108" i="86"/>
  <c r="A106" i="86"/>
  <c r="G61" i="86"/>
  <c r="A55" i="86"/>
  <c r="A53" i="86"/>
  <c r="N43" i="86"/>
  <c r="N42" i="86"/>
  <c r="C42" i="86"/>
  <c r="N36" i="86"/>
  <c r="N35" i="86"/>
  <c r="J22" i="7"/>
  <c r="N30" i="86"/>
  <c r="N31" i="86"/>
  <c r="P31" i="86"/>
  <c r="N18" i="86"/>
  <c r="J23" i="91"/>
  <c r="B34" i="89"/>
  <c r="B27" i="89"/>
  <c r="B26" i="89"/>
  <c r="B25" i="89"/>
  <c r="B21" i="89"/>
  <c r="B17" i="89"/>
  <c r="B16" i="89"/>
  <c r="B15" i="89"/>
  <c r="B14" i="89"/>
  <c r="C34" i="29"/>
  <c r="N38" i="86"/>
  <c r="V30" i="19"/>
  <c r="J19" i="76"/>
  <c r="J20" i="7"/>
  <c r="C10" i="126"/>
  <c r="C19" i="76"/>
  <c r="C20" i="77"/>
  <c r="C19" i="77"/>
  <c r="C20" i="29"/>
  <c r="C41" i="25"/>
  <c r="J29" i="21"/>
  <c r="R35" i="19"/>
  <c r="C22" i="7"/>
  <c r="C21" i="7"/>
  <c r="C16" i="130"/>
  <c r="R30" i="1"/>
  <c r="J30" i="1"/>
  <c r="C35" i="86"/>
  <c r="C16" i="129"/>
  <c r="C36" i="86"/>
  <c r="C17" i="129"/>
  <c r="C43" i="86"/>
  <c r="C30" i="86"/>
  <c r="H12" i="127"/>
  <c r="I12" i="127"/>
  <c r="F12" i="127"/>
  <c r="G11" i="127"/>
  <c r="G10" i="127"/>
  <c r="G9" i="127"/>
  <c r="H9" i="127"/>
  <c r="I9" i="127"/>
  <c r="G8" i="127"/>
  <c r="H8" i="127"/>
  <c r="I8" i="127"/>
  <c r="G7" i="127"/>
  <c r="G6" i="127"/>
  <c r="B6" i="127"/>
  <c r="B7" i="127"/>
  <c r="B8" i="127"/>
  <c r="B9" i="127"/>
  <c r="B10" i="127"/>
  <c r="B11" i="127"/>
  <c r="B12" i="127"/>
  <c r="G5" i="127"/>
  <c r="G14" i="127"/>
  <c r="H5" i="127"/>
  <c r="H6" i="127"/>
  <c r="I6" i="127"/>
  <c r="H10" i="127"/>
  <c r="I10" i="127"/>
  <c r="H7" i="127"/>
  <c r="I7" i="127"/>
  <c r="H11" i="127"/>
  <c r="I11" i="127"/>
  <c r="H14" i="127"/>
  <c r="J15" i="127"/>
  <c r="I5" i="127"/>
  <c r="J5" i="127"/>
  <c r="J6" i="127"/>
  <c r="J7" i="127"/>
  <c r="J8" i="127"/>
  <c r="J9" i="127"/>
  <c r="J10" i="127"/>
  <c r="J11" i="127"/>
  <c r="J12" i="127"/>
  <c r="V19" i="18"/>
  <c r="D34" i="126"/>
  <c r="F65" i="126"/>
  <c r="G31" i="126"/>
  <c r="G29" i="126"/>
  <c r="G28" i="126"/>
  <c r="G27" i="126"/>
  <c r="G26" i="126"/>
  <c r="G23" i="126"/>
  <c r="G22" i="126"/>
  <c r="G21" i="126"/>
  <c r="G20" i="126"/>
  <c r="G19" i="126"/>
  <c r="G18" i="126"/>
  <c r="G17" i="126"/>
  <c r="G15" i="126"/>
  <c r="G38" i="126"/>
  <c r="F20" i="8"/>
  <c r="H68" i="126"/>
  <c r="H67" i="126"/>
  <c r="H66" i="126"/>
  <c r="H64" i="126"/>
  <c r="H63" i="126"/>
  <c r="H61" i="126"/>
  <c r="H60" i="126"/>
  <c r="H59" i="126"/>
  <c r="H58" i="126"/>
  <c r="H55" i="126"/>
  <c r="G81" i="126"/>
  <c r="G70" i="126"/>
  <c r="H34" i="126"/>
  <c r="J14" i="127"/>
  <c r="L90" i="126"/>
  <c r="F90" i="126"/>
  <c r="F139" i="126"/>
  <c r="E65" i="126"/>
  <c r="H65" i="126"/>
  <c r="E13" i="126"/>
  <c r="F13" i="126"/>
  <c r="E146" i="126"/>
  <c r="E144" i="126"/>
  <c r="E143" i="126"/>
  <c r="E116" i="126"/>
  <c r="E105" i="126"/>
  <c r="E98" i="126"/>
  <c r="E109" i="126"/>
  <c r="G109" i="126"/>
  <c r="E33" i="126"/>
  <c r="G33" i="126"/>
  <c r="N22" i="7"/>
  <c r="E24" i="126"/>
  <c r="E16" i="126"/>
  <c r="G16" i="126"/>
  <c r="F20" i="32"/>
  <c r="E10" i="126"/>
  <c r="F34" i="19"/>
  <c r="N34" i="19"/>
  <c r="G10" i="126"/>
  <c r="F19" i="1"/>
  <c r="G13" i="126"/>
  <c r="E104" i="126"/>
  <c r="E62" i="126"/>
  <c r="E32" i="126"/>
  <c r="G32" i="126"/>
  <c r="N21" i="7"/>
  <c r="E25" i="126"/>
  <c r="G25" i="126"/>
  <c r="F20" i="77"/>
  <c r="F14" i="126"/>
  <c r="E14" i="126"/>
  <c r="F62" i="126"/>
  <c r="L187" i="86"/>
  <c r="C22" i="89"/>
  <c r="E22" i="89"/>
  <c r="F158" i="126"/>
  <c r="L43" i="86"/>
  <c r="D16" i="130"/>
  <c r="E16" i="130"/>
  <c r="E18" i="130"/>
  <c r="E158" i="126"/>
  <c r="G14" i="126"/>
  <c r="N28" i="1"/>
  <c r="H62" i="126"/>
  <c r="B66" i="126"/>
  <c r="L18" i="86"/>
  <c r="E21" i="106"/>
  <c r="G21" i="106"/>
  <c r="D18" i="130"/>
  <c r="F16" i="130"/>
  <c r="F18" i="130"/>
  <c r="H22" i="89"/>
  <c r="F30" i="1"/>
  <c r="F19" i="12"/>
  <c r="H46" i="126"/>
  <c r="H44" i="126"/>
  <c r="B47" i="126"/>
  <c r="B46" i="126"/>
  <c r="B45" i="126"/>
  <c r="B44" i="126"/>
  <c r="G41" i="126"/>
  <c r="F23" i="8"/>
  <c r="G40" i="126"/>
  <c r="F22" i="8"/>
  <c r="J152" i="126"/>
  <c r="H152" i="126"/>
  <c r="D152" i="126"/>
  <c r="C152" i="126"/>
  <c r="I151" i="126"/>
  <c r="I152" i="126"/>
  <c r="G151" i="126"/>
  <c r="G152" i="126"/>
  <c r="J148" i="126"/>
  <c r="I148" i="126"/>
  <c r="D148" i="126"/>
  <c r="C148" i="126"/>
  <c r="G147" i="126"/>
  <c r="G146" i="126"/>
  <c r="G145" i="126"/>
  <c r="G144" i="126"/>
  <c r="G143" i="126"/>
  <c r="G142" i="126"/>
  <c r="F25" i="21"/>
  <c r="H140" i="126"/>
  <c r="H139" i="126"/>
  <c r="J135" i="126"/>
  <c r="I135" i="126"/>
  <c r="H135" i="126"/>
  <c r="D135" i="126"/>
  <c r="C135" i="126"/>
  <c r="G134" i="126"/>
  <c r="G133" i="126"/>
  <c r="B133" i="126"/>
  <c r="G131" i="126"/>
  <c r="G130" i="126"/>
  <c r="G129" i="126"/>
  <c r="B129" i="126"/>
  <c r="G128" i="126"/>
  <c r="B128" i="126"/>
  <c r="G127" i="126"/>
  <c r="B127" i="126"/>
  <c r="G126" i="126"/>
  <c r="B126" i="126"/>
  <c r="G125" i="126"/>
  <c r="B125" i="126"/>
  <c r="G124" i="126"/>
  <c r="B124" i="126"/>
  <c r="G123" i="126"/>
  <c r="B123" i="126"/>
  <c r="G122" i="126"/>
  <c r="G121" i="126"/>
  <c r="B121" i="126"/>
  <c r="G120" i="126"/>
  <c r="B120" i="126"/>
  <c r="G119" i="126"/>
  <c r="G118" i="126"/>
  <c r="B118" i="126"/>
  <c r="G117" i="126"/>
  <c r="G116" i="126"/>
  <c r="B116" i="126"/>
  <c r="G115" i="126"/>
  <c r="B115" i="126"/>
  <c r="G114" i="126"/>
  <c r="B114" i="126"/>
  <c r="G113" i="126"/>
  <c r="B113" i="126"/>
  <c r="J110" i="126"/>
  <c r="I110" i="126"/>
  <c r="H110" i="126"/>
  <c r="D110" i="126"/>
  <c r="C110" i="126"/>
  <c r="G108" i="126"/>
  <c r="B108" i="126"/>
  <c r="C34" i="19"/>
  <c r="G107" i="126"/>
  <c r="F32" i="19"/>
  <c r="N32" i="19"/>
  <c r="B107" i="126"/>
  <c r="C32" i="19"/>
  <c r="G106" i="126"/>
  <c r="F31" i="19"/>
  <c r="N31" i="19"/>
  <c r="B106" i="126"/>
  <c r="C31" i="19"/>
  <c r="G105" i="126"/>
  <c r="B105" i="126"/>
  <c r="C30" i="19"/>
  <c r="G104" i="126"/>
  <c r="G103" i="126"/>
  <c r="F28" i="19"/>
  <c r="N28" i="19"/>
  <c r="B103" i="126"/>
  <c r="C28" i="19"/>
  <c r="G102" i="126"/>
  <c r="F27" i="19"/>
  <c r="N27" i="19"/>
  <c r="B102" i="126"/>
  <c r="C27" i="19"/>
  <c r="G101" i="126"/>
  <c r="F26" i="19"/>
  <c r="N26" i="19"/>
  <c r="B101" i="126"/>
  <c r="C26" i="19"/>
  <c r="G100" i="126"/>
  <c r="F25" i="19"/>
  <c r="N25" i="19"/>
  <c r="L183" i="86"/>
  <c r="B100" i="126"/>
  <c r="C25" i="19"/>
  <c r="C183" i="86"/>
  <c r="G99" i="126"/>
  <c r="F24" i="19"/>
  <c r="N24" i="19"/>
  <c r="L182" i="86"/>
  <c r="B99" i="126"/>
  <c r="C24" i="19"/>
  <c r="C182" i="86"/>
  <c r="G98" i="126"/>
  <c r="B98" i="126"/>
  <c r="C23" i="19"/>
  <c r="G97" i="126"/>
  <c r="B96" i="126"/>
  <c r="J92" i="126"/>
  <c r="I92" i="126"/>
  <c r="G92" i="126"/>
  <c r="D92" i="126"/>
  <c r="C92" i="126"/>
  <c r="H91" i="126"/>
  <c r="H90" i="126"/>
  <c r="H89" i="126"/>
  <c r="B89" i="126"/>
  <c r="G83" i="126"/>
  <c r="J82" i="126"/>
  <c r="I81" i="126"/>
  <c r="C81" i="126"/>
  <c r="J79" i="126"/>
  <c r="H78" i="126"/>
  <c r="J77" i="126"/>
  <c r="J74" i="126"/>
  <c r="H74" i="126"/>
  <c r="J73" i="126"/>
  <c r="H73" i="126"/>
  <c r="I70" i="126"/>
  <c r="C70" i="126"/>
  <c r="B67" i="126"/>
  <c r="J64" i="126"/>
  <c r="J60" i="126"/>
  <c r="J59" i="126"/>
  <c r="B57" i="126"/>
  <c r="J55" i="126"/>
  <c r="H54" i="126"/>
  <c r="H70" i="126"/>
  <c r="B54" i="126"/>
  <c r="J47" i="126"/>
  <c r="H45" i="126"/>
  <c r="J44" i="126"/>
  <c r="I42" i="126"/>
  <c r="G42" i="126"/>
  <c r="F24" i="8"/>
  <c r="I39" i="126"/>
  <c r="I38" i="126"/>
  <c r="J34" i="126"/>
  <c r="I31" i="126"/>
  <c r="I30" i="126"/>
  <c r="C24" i="126"/>
  <c r="G24" i="126"/>
  <c r="B20" i="126"/>
  <c r="I13" i="126"/>
  <c r="I10" i="126"/>
  <c r="I5" i="126"/>
  <c r="N29" i="19"/>
  <c r="C19" i="89"/>
  <c r="E19" i="89"/>
  <c r="H19" i="89"/>
  <c r="M90" i="126"/>
  <c r="I154" i="126"/>
  <c r="I83" i="126"/>
  <c r="C185" i="86"/>
  <c r="B20" i="89"/>
  <c r="C154" i="126"/>
  <c r="J154" i="126"/>
  <c r="J158" i="126"/>
  <c r="C83" i="126"/>
  <c r="D154" i="126"/>
  <c r="D158" i="126"/>
  <c r="C181" i="86"/>
  <c r="B18" i="89"/>
  <c r="C184" i="86"/>
  <c r="B19" i="89"/>
  <c r="C187" i="86"/>
  <c r="B22" i="89"/>
  <c r="N30" i="19"/>
  <c r="X30" i="19"/>
  <c r="G148" i="126"/>
  <c r="F33" i="19"/>
  <c r="N33" i="19"/>
  <c r="G135" i="126"/>
  <c r="F20" i="21"/>
  <c r="H148" i="126"/>
  <c r="N34" i="21"/>
  <c r="F41" i="25"/>
  <c r="F23" i="19"/>
  <c r="G110" i="126"/>
  <c r="I49" i="126"/>
  <c r="J70" i="126"/>
  <c r="J49" i="126"/>
  <c r="J51" i="126"/>
  <c r="I34" i="126"/>
  <c r="C49" i="126"/>
  <c r="G39" i="126"/>
  <c r="D49" i="126"/>
  <c r="D51" i="126"/>
  <c r="D70" i="126"/>
  <c r="J81" i="126"/>
  <c r="H47" i="126"/>
  <c r="H77" i="126"/>
  <c r="F159" i="126"/>
  <c r="H92" i="126"/>
  <c r="J83" i="126"/>
  <c r="J85" i="126"/>
  <c r="L184" i="86"/>
  <c r="C156" i="126"/>
  <c r="C158" i="126"/>
  <c r="C21" i="89"/>
  <c r="E21" i="89"/>
  <c r="H21" i="89"/>
  <c r="L186" i="86"/>
  <c r="C20" i="89"/>
  <c r="E20" i="89"/>
  <c r="H20" i="89"/>
  <c r="L185" i="86"/>
  <c r="I156" i="126"/>
  <c r="I158" i="126"/>
  <c r="J159" i="126"/>
  <c r="N41" i="25"/>
  <c r="J41" i="25"/>
  <c r="H154" i="126"/>
  <c r="H158" i="126"/>
  <c r="H49" i="126"/>
  <c r="H51" i="126"/>
  <c r="F33" i="8"/>
  <c r="F21" i="8"/>
  <c r="G49" i="126"/>
  <c r="G154" i="126"/>
  <c r="N23" i="19"/>
  <c r="F35" i="19"/>
  <c r="I51" i="126"/>
  <c r="I85" i="126"/>
  <c r="J86" i="126"/>
  <c r="L181" i="86"/>
  <c r="C18" i="89"/>
  <c r="G156" i="126"/>
  <c r="G158" i="126"/>
  <c r="H159" i="126"/>
  <c r="H80" i="126"/>
  <c r="N7" i="103"/>
  <c r="L7" i="103"/>
  <c r="N20" i="17"/>
  <c r="A3" i="82"/>
  <c r="R26" i="17"/>
  <c r="N21" i="17"/>
  <c r="N17" i="86"/>
  <c r="AA64" i="21"/>
  <c r="AB64" i="21"/>
  <c r="Z64" i="21"/>
  <c r="X64" i="21"/>
  <c r="N27" i="1"/>
  <c r="L17" i="86"/>
  <c r="E20" i="106"/>
  <c r="G20" i="106"/>
  <c r="J20" i="21"/>
  <c r="B18" i="68"/>
  <c r="J22" i="79"/>
  <c r="N22" i="79"/>
  <c r="H11" i="84"/>
  <c r="C116" i="86"/>
  <c r="M8" i="112"/>
  <c r="M8" i="104"/>
  <c r="M8" i="21"/>
  <c r="M8" i="20"/>
  <c r="M8" i="19"/>
  <c r="M8" i="18"/>
  <c r="M8" i="79"/>
  <c r="M8" i="105"/>
  <c r="M8" i="17"/>
  <c r="M8" i="33"/>
  <c r="M8" i="14"/>
  <c r="M8" i="29"/>
  <c r="M8" i="12"/>
  <c r="M8" i="75"/>
  <c r="M8" i="10"/>
  <c r="M8" i="9"/>
  <c r="M8" i="8"/>
  <c r="M8" i="5"/>
  <c r="M8" i="6"/>
  <c r="M8" i="7"/>
  <c r="M8" i="77"/>
  <c r="M8" i="76"/>
  <c r="M8" i="32"/>
  <c r="C16" i="107"/>
  <c r="A4" i="103"/>
  <c r="N163" i="86"/>
  <c r="L163" i="86"/>
  <c r="M8" i="25"/>
  <c r="A113" i="125"/>
  <c r="A170" i="125"/>
  <c r="A225" i="125"/>
  <c r="A280" i="125"/>
  <c r="B31" i="126"/>
  <c r="N146" i="86"/>
  <c r="N152" i="86"/>
  <c r="A114" i="125"/>
  <c r="A171" i="125"/>
  <c r="A226" i="125"/>
  <c r="A281" i="125"/>
  <c r="A1" i="125"/>
  <c r="A278" i="125"/>
  <c r="A111" i="125"/>
  <c r="A223" i="125"/>
  <c r="A55" i="125"/>
  <c r="A168" i="125"/>
  <c r="C239" i="86"/>
  <c r="N121" i="86"/>
  <c r="N122" i="86"/>
  <c r="L34" i="124"/>
  <c r="J34" i="124"/>
  <c r="G34" i="124"/>
  <c r="J70" i="86"/>
  <c r="M32" i="124"/>
  <c r="H32" i="124"/>
  <c r="I32" i="124"/>
  <c r="M31" i="124"/>
  <c r="H31" i="124"/>
  <c r="I31" i="124"/>
  <c r="M30" i="124"/>
  <c r="H30" i="124"/>
  <c r="I30" i="124"/>
  <c r="M29" i="124"/>
  <c r="H29" i="124"/>
  <c r="I29" i="124"/>
  <c r="M28" i="124"/>
  <c r="H28" i="124"/>
  <c r="I28" i="124"/>
  <c r="M27" i="124"/>
  <c r="H27" i="124"/>
  <c r="I27" i="124"/>
  <c r="F26" i="124"/>
  <c r="F34" i="124"/>
  <c r="L23" i="124"/>
  <c r="J23" i="124"/>
  <c r="G23" i="124"/>
  <c r="J69" i="86"/>
  <c r="F23" i="124"/>
  <c r="H22" i="124"/>
  <c r="H21" i="124"/>
  <c r="L19" i="124"/>
  <c r="J19" i="124"/>
  <c r="G19" i="124"/>
  <c r="J68" i="86"/>
  <c r="F19" i="124"/>
  <c r="H18" i="124"/>
  <c r="K18" i="124"/>
  <c r="L15" i="124"/>
  <c r="J15" i="124"/>
  <c r="G15" i="124"/>
  <c r="J67" i="86"/>
  <c r="F15" i="124"/>
  <c r="H14" i="124"/>
  <c r="L11" i="124"/>
  <c r="K11" i="124"/>
  <c r="J11" i="124"/>
  <c r="G11" i="124"/>
  <c r="J66" i="86"/>
  <c r="F11" i="124"/>
  <c r="M10" i="124"/>
  <c r="M11" i="124"/>
  <c r="H10" i="124"/>
  <c r="C10" i="124"/>
  <c r="M7" i="124"/>
  <c r="N7" i="124"/>
  <c r="J7" i="124"/>
  <c r="I18" i="124"/>
  <c r="I19" i="124"/>
  <c r="I14" i="124"/>
  <c r="I15" i="124"/>
  <c r="K14" i="124"/>
  <c r="M14" i="124"/>
  <c r="H15" i="124"/>
  <c r="N10" i="124"/>
  <c r="N11" i="124"/>
  <c r="H26" i="124"/>
  <c r="H34" i="124"/>
  <c r="H23" i="124"/>
  <c r="K22" i="124"/>
  <c r="F35" i="124"/>
  <c r="L35" i="124"/>
  <c r="H19" i="124"/>
  <c r="I22" i="124"/>
  <c r="I23" i="124"/>
  <c r="N28" i="124"/>
  <c r="N30" i="124"/>
  <c r="N32" i="124"/>
  <c r="G35" i="124"/>
  <c r="H11" i="124"/>
  <c r="I10" i="124"/>
  <c r="I11" i="124"/>
  <c r="N27" i="124"/>
  <c r="N29" i="124"/>
  <c r="N31" i="124"/>
  <c r="J35" i="124"/>
  <c r="I21" i="82"/>
  <c r="K15" i="124"/>
  <c r="I26" i="124"/>
  <c r="I34" i="124"/>
  <c r="G24" i="123"/>
  <c r="H25" i="123"/>
  <c r="N178" i="86"/>
  <c r="C180" i="86"/>
  <c r="C132" i="86"/>
  <c r="Q133" i="86"/>
  <c r="P133" i="86"/>
  <c r="N132" i="86"/>
  <c r="N133" i="86"/>
  <c r="L132" i="86"/>
  <c r="L133" i="86"/>
  <c r="N116" i="86"/>
  <c r="N117" i="86"/>
  <c r="N14" i="124"/>
  <c r="N15" i="124"/>
  <c r="M15" i="124"/>
  <c r="I35" i="124"/>
  <c r="H35" i="124"/>
  <c r="J74" i="86"/>
  <c r="K19" i="124"/>
  <c r="M18" i="124"/>
  <c r="K23" i="124"/>
  <c r="M22" i="124"/>
  <c r="M26" i="124"/>
  <c r="K34" i="124"/>
  <c r="Q134" i="86"/>
  <c r="P134" i="86"/>
  <c r="J37" i="122"/>
  <c r="J14" i="119"/>
  <c r="J18" i="119"/>
  <c r="J76" i="86"/>
  <c r="J75" i="86"/>
  <c r="M23" i="124"/>
  <c r="N22" i="124"/>
  <c r="N23" i="124"/>
  <c r="N18" i="124"/>
  <c r="N19" i="124"/>
  <c r="M19" i="124"/>
  <c r="K35" i="124"/>
  <c r="H10" i="91"/>
  <c r="J77" i="86"/>
  <c r="M34" i="124"/>
  <c r="N26" i="124"/>
  <c r="N34" i="124"/>
  <c r="N44" i="86"/>
  <c r="B30" i="126"/>
  <c r="N35" i="124"/>
  <c r="M35" i="124"/>
  <c r="I20" i="82"/>
  <c r="N31" i="20"/>
  <c r="L204" i="86"/>
  <c r="L34" i="122"/>
  <c r="J34" i="122"/>
  <c r="G34" i="122"/>
  <c r="H32" i="122"/>
  <c r="K32" i="122"/>
  <c r="M32" i="122"/>
  <c r="H31" i="122"/>
  <c r="H30" i="122"/>
  <c r="K30" i="122"/>
  <c r="M30" i="122"/>
  <c r="H29" i="122"/>
  <c r="H28" i="122"/>
  <c r="K28" i="122"/>
  <c r="M28" i="122"/>
  <c r="H27" i="122"/>
  <c r="F26" i="122"/>
  <c r="F34" i="122"/>
  <c r="L23" i="122"/>
  <c r="G23" i="122"/>
  <c r="F23" i="122"/>
  <c r="H22" i="122"/>
  <c r="H21" i="122"/>
  <c r="L19" i="122"/>
  <c r="G19" i="122"/>
  <c r="F19" i="122"/>
  <c r="H18" i="122"/>
  <c r="H19" i="122"/>
  <c r="L15" i="122"/>
  <c r="G15" i="122"/>
  <c r="F15" i="122"/>
  <c r="H14" i="122"/>
  <c r="L11" i="122"/>
  <c r="K11" i="122"/>
  <c r="J11" i="122"/>
  <c r="G11" i="122"/>
  <c r="F11" i="122"/>
  <c r="M10" i="122"/>
  <c r="M11" i="122"/>
  <c r="H10" i="122"/>
  <c r="C10" i="122"/>
  <c r="M7" i="122"/>
  <c r="N7" i="122"/>
  <c r="J7" i="122"/>
  <c r="L34" i="119"/>
  <c r="G34" i="119"/>
  <c r="J32" i="119"/>
  <c r="J31" i="119"/>
  <c r="J30" i="119"/>
  <c r="J29" i="119"/>
  <c r="J28" i="119"/>
  <c r="J27" i="119"/>
  <c r="H32" i="119"/>
  <c r="K32" i="119"/>
  <c r="H31" i="119"/>
  <c r="H30" i="119"/>
  <c r="K30" i="119"/>
  <c r="H29" i="119"/>
  <c r="H28" i="119"/>
  <c r="K28" i="119"/>
  <c r="H27" i="119"/>
  <c r="F26" i="119"/>
  <c r="J26" i="119"/>
  <c r="F23" i="119"/>
  <c r="R25" i="8"/>
  <c r="J34" i="119"/>
  <c r="F34" i="119"/>
  <c r="F35" i="122"/>
  <c r="L35" i="122"/>
  <c r="G35" i="122"/>
  <c r="N10" i="122"/>
  <c r="N11" i="122"/>
  <c r="M28" i="119"/>
  <c r="N28" i="119"/>
  <c r="M32" i="119"/>
  <c r="N32" i="119"/>
  <c r="H11" i="122"/>
  <c r="K14" i="122"/>
  <c r="K15" i="122"/>
  <c r="H15" i="122"/>
  <c r="K18" i="122"/>
  <c r="K19" i="122"/>
  <c r="H23" i="122"/>
  <c r="H26" i="122"/>
  <c r="I27" i="122"/>
  <c r="I28" i="122"/>
  <c r="I29" i="122"/>
  <c r="I30" i="122"/>
  <c r="I31" i="122"/>
  <c r="I32" i="122"/>
  <c r="N28" i="122"/>
  <c r="N30" i="122"/>
  <c r="N32" i="122"/>
  <c r="I28" i="119"/>
  <c r="I32" i="119"/>
  <c r="I30" i="119"/>
  <c r="M30" i="119"/>
  <c r="N30" i="119"/>
  <c r="I27" i="119"/>
  <c r="I31" i="119"/>
  <c r="I29" i="119"/>
  <c r="K27" i="119"/>
  <c r="M27" i="119"/>
  <c r="N27" i="119"/>
  <c r="K29" i="119"/>
  <c r="M29" i="119"/>
  <c r="N29" i="119"/>
  <c r="K31" i="119"/>
  <c r="M31" i="119"/>
  <c r="N31" i="119"/>
  <c r="I10" i="122"/>
  <c r="I11" i="122"/>
  <c r="K22" i="122"/>
  <c r="K23" i="122"/>
  <c r="N30" i="20"/>
  <c r="K27" i="122"/>
  <c r="M27" i="122"/>
  <c r="N27" i="122"/>
  <c r="K29" i="122"/>
  <c r="M29" i="122"/>
  <c r="N29" i="122"/>
  <c r="K31" i="122"/>
  <c r="M31" i="122"/>
  <c r="N31" i="122"/>
  <c r="N179" i="86"/>
  <c r="N177" i="86"/>
  <c r="A49" i="82"/>
  <c r="L203" i="86"/>
  <c r="C27" i="89"/>
  <c r="N188" i="86"/>
  <c r="H34" i="122"/>
  <c r="H35" i="122"/>
  <c r="I26" i="122"/>
  <c r="I34" i="122"/>
  <c r="K26" i="122"/>
  <c r="M26" i="122"/>
  <c r="K34" i="122"/>
  <c r="K35" i="122"/>
  <c r="M34" i="122"/>
  <c r="N26" i="122"/>
  <c r="N34" i="122"/>
  <c r="N55" i="103"/>
  <c r="L55" i="103"/>
  <c r="B68" i="82"/>
  <c r="B69" i="82"/>
  <c r="C27" i="83"/>
  <c r="D216" i="121"/>
  <c r="C216" i="121"/>
  <c r="E9" i="121"/>
  <c r="E10" i="121"/>
  <c r="E11" i="121"/>
  <c r="E12" i="121"/>
  <c r="E13" i="121"/>
  <c r="E14" i="121"/>
  <c r="E15" i="121"/>
  <c r="E16" i="121"/>
  <c r="E17" i="121"/>
  <c r="E18" i="121"/>
  <c r="E19" i="121"/>
  <c r="E20" i="121"/>
  <c r="E21" i="121"/>
  <c r="E22" i="121"/>
  <c r="E23" i="121"/>
  <c r="E24" i="121"/>
  <c r="E25" i="121"/>
  <c r="E26" i="121"/>
  <c r="E27" i="121"/>
  <c r="E28" i="121"/>
  <c r="E29" i="121"/>
  <c r="E30" i="121"/>
  <c r="E31" i="121"/>
  <c r="E32" i="121"/>
  <c r="E33" i="121"/>
  <c r="E34" i="121"/>
  <c r="E35" i="121"/>
  <c r="E36" i="121"/>
  <c r="E37" i="121"/>
  <c r="E38" i="121"/>
  <c r="E39" i="121"/>
  <c r="E40" i="121"/>
  <c r="E41" i="121"/>
  <c r="E42" i="121"/>
  <c r="E43" i="121"/>
  <c r="E44" i="121"/>
  <c r="E45" i="121"/>
  <c r="E46" i="121"/>
  <c r="E47" i="121"/>
  <c r="E48" i="121"/>
  <c r="E49" i="121"/>
  <c r="E50" i="121"/>
  <c r="E51" i="121"/>
  <c r="E52" i="121"/>
  <c r="E53" i="121"/>
  <c r="E54" i="121"/>
  <c r="E55" i="121"/>
  <c r="E56" i="121"/>
  <c r="E57" i="121"/>
  <c r="E58" i="121"/>
  <c r="E59" i="121"/>
  <c r="E60" i="121"/>
  <c r="E61" i="121"/>
  <c r="E62" i="121"/>
  <c r="E63" i="121"/>
  <c r="E64" i="121"/>
  <c r="E65" i="121"/>
  <c r="E66" i="121"/>
  <c r="E67" i="121"/>
  <c r="E68" i="121"/>
  <c r="E69" i="121"/>
  <c r="E70" i="121"/>
  <c r="E71" i="121"/>
  <c r="E72" i="121"/>
  <c r="E73" i="121"/>
  <c r="E74" i="121"/>
  <c r="E75" i="121"/>
  <c r="E76" i="121"/>
  <c r="E77" i="121"/>
  <c r="E78" i="121"/>
  <c r="E79" i="121"/>
  <c r="E80" i="121"/>
  <c r="E81" i="121"/>
  <c r="E82" i="121"/>
  <c r="E83" i="121"/>
  <c r="E84" i="121"/>
  <c r="E85" i="121"/>
  <c r="E86" i="121"/>
  <c r="E87" i="121"/>
  <c r="E88" i="121"/>
  <c r="E89" i="121"/>
  <c r="E90" i="121"/>
  <c r="E91" i="121"/>
  <c r="E92" i="121"/>
  <c r="E93" i="121"/>
  <c r="E94" i="121"/>
  <c r="E95" i="121"/>
  <c r="E96" i="121"/>
  <c r="E97" i="121"/>
  <c r="E98" i="121"/>
  <c r="E99" i="121"/>
  <c r="E100" i="121"/>
  <c r="E101" i="121"/>
  <c r="E102" i="121"/>
  <c r="E103" i="121"/>
  <c r="E104" i="121"/>
  <c r="E105" i="121"/>
  <c r="E106" i="121"/>
  <c r="E107" i="121"/>
  <c r="E108" i="121"/>
  <c r="E109" i="121"/>
  <c r="E110" i="121"/>
  <c r="E111" i="121"/>
  <c r="E112" i="121"/>
  <c r="E113" i="121"/>
  <c r="E114" i="121"/>
  <c r="E115" i="121"/>
  <c r="E116" i="121"/>
  <c r="E117" i="121"/>
  <c r="E118" i="121"/>
  <c r="E119" i="121"/>
  <c r="E120" i="121"/>
  <c r="E121" i="121"/>
  <c r="E122" i="121"/>
  <c r="E123" i="121"/>
  <c r="E124" i="121"/>
  <c r="E125" i="121"/>
  <c r="E126" i="121"/>
  <c r="E127" i="121"/>
  <c r="E128" i="121"/>
  <c r="E129" i="121"/>
  <c r="E130" i="121"/>
  <c r="E131" i="121"/>
  <c r="E132" i="121"/>
  <c r="E133" i="121"/>
  <c r="E134" i="121"/>
  <c r="E135" i="121"/>
  <c r="E136" i="121"/>
  <c r="E137" i="121"/>
  <c r="E138" i="121"/>
  <c r="E139" i="121"/>
  <c r="E140" i="121"/>
  <c r="E141" i="121"/>
  <c r="E142" i="121"/>
  <c r="E143" i="121"/>
  <c r="E144" i="121"/>
  <c r="E145" i="121"/>
  <c r="E146" i="121"/>
  <c r="E147" i="121"/>
  <c r="E148" i="121"/>
  <c r="E149" i="121"/>
  <c r="E150" i="121"/>
  <c r="E151" i="121"/>
  <c r="E152" i="121"/>
  <c r="E153" i="121"/>
  <c r="E154" i="121"/>
  <c r="E155" i="121"/>
  <c r="E156" i="121"/>
  <c r="E157" i="121"/>
  <c r="E158" i="121"/>
  <c r="E159" i="121"/>
  <c r="E160" i="121"/>
  <c r="E161" i="121"/>
  <c r="E162" i="121"/>
  <c r="E163" i="121"/>
  <c r="E164" i="121"/>
  <c r="E165" i="121"/>
  <c r="E166" i="121"/>
  <c r="E167" i="121"/>
  <c r="E168" i="121"/>
  <c r="E169" i="121"/>
  <c r="E170" i="121"/>
  <c r="E171" i="121"/>
  <c r="E172" i="121"/>
  <c r="E173" i="121"/>
  <c r="E174" i="121"/>
  <c r="E175" i="121"/>
  <c r="E176" i="121"/>
  <c r="E177" i="121"/>
  <c r="E178" i="121"/>
  <c r="E179" i="121"/>
  <c r="E180" i="121"/>
  <c r="E181" i="121"/>
  <c r="E182" i="121"/>
  <c r="E183" i="121"/>
  <c r="E184" i="121"/>
  <c r="E185" i="121"/>
  <c r="E186" i="121"/>
  <c r="E187" i="121"/>
  <c r="E188" i="121"/>
  <c r="E189" i="121"/>
  <c r="E190" i="121"/>
  <c r="E191" i="121"/>
  <c r="E192" i="121"/>
  <c r="E193" i="121"/>
  <c r="E194" i="121"/>
  <c r="E195" i="121"/>
  <c r="E196" i="121"/>
  <c r="E197" i="121"/>
  <c r="E198" i="121"/>
  <c r="E199" i="121"/>
  <c r="E200" i="121"/>
  <c r="E201" i="121"/>
  <c r="E202" i="121"/>
  <c r="E203" i="121"/>
  <c r="E204" i="121"/>
  <c r="E205" i="121"/>
  <c r="E206" i="121"/>
  <c r="E207" i="121"/>
  <c r="E208" i="121"/>
  <c r="E209" i="121"/>
  <c r="E210" i="121"/>
  <c r="E211" i="121"/>
  <c r="E216" i="121"/>
  <c r="F22" i="32"/>
  <c r="R22" i="32"/>
  <c r="J22" i="32"/>
  <c r="H155" i="120"/>
  <c r="G155" i="120"/>
  <c r="H26" i="119"/>
  <c r="L23" i="119"/>
  <c r="J23" i="119"/>
  <c r="G23" i="119"/>
  <c r="H22" i="119"/>
  <c r="K22" i="119"/>
  <c r="H21" i="119"/>
  <c r="L19" i="119"/>
  <c r="J19" i="119"/>
  <c r="G19" i="119"/>
  <c r="F19" i="119"/>
  <c r="H18" i="119"/>
  <c r="K18" i="119"/>
  <c r="L15" i="119"/>
  <c r="G15" i="119"/>
  <c r="F15" i="119"/>
  <c r="J15" i="119"/>
  <c r="H14" i="119"/>
  <c r="K14" i="119"/>
  <c r="L11" i="119"/>
  <c r="K11" i="119"/>
  <c r="J11" i="119"/>
  <c r="G11" i="119"/>
  <c r="F11" i="119"/>
  <c r="M10" i="119"/>
  <c r="M11" i="119"/>
  <c r="H10" i="119"/>
  <c r="C10" i="119"/>
  <c r="M7" i="119"/>
  <c r="N7" i="119"/>
  <c r="J7" i="119"/>
  <c r="F35" i="119"/>
  <c r="G35" i="119"/>
  <c r="L35" i="119"/>
  <c r="I26" i="119"/>
  <c r="I34" i="119"/>
  <c r="H34" i="119"/>
  <c r="J35" i="119"/>
  <c r="K15" i="119"/>
  <c r="N10" i="119"/>
  <c r="N11" i="119"/>
  <c r="K26" i="119"/>
  <c r="I14" i="119"/>
  <c r="I15" i="119"/>
  <c r="H15" i="119"/>
  <c r="H11" i="119"/>
  <c r="K23" i="119"/>
  <c r="M22" i="119"/>
  <c r="M23" i="119"/>
  <c r="J22" i="122"/>
  <c r="K19" i="119"/>
  <c r="M18" i="119"/>
  <c r="H19" i="119"/>
  <c r="H23" i="119"/>
  <c r="I10" i="119"/>
  <c r="I11" i="119"/>
  <c r="I18" i="119"/>
  <c r="I19" i="119"/>
  <c r="I22" i="119"/>
  <c r="A52" i="103"/>
  <c r="M19" i="119"/>
  <c r="J18" i="122"/>
  <c r="M26" i="119"/>
  <c r="K34" i="119"/>
  <c r="K35" i="119"/>
  <c r="J23" i="122"/>
  <c r="M22" i="122"/>
  <c r="I22" i="122"/>
  <c r="I23" i="122"/>
  <c r="H35" i="119"/>
  <c r="M14" i="119"/>
  <c r="N18" i="119"/>
  <c r="N19" i="119"/>
  <c r="I23" i="119"/>
  <c r="N22" i="119"/>
  <c r="N23" i="119"/>
  <c r="M23" i="122"/>
  <c r="N22" i="122"/>
  <c r="N23" i="122"/>
  <c r="J19" i="122"/>
  <c r="M18" i="122"/>
  <c r="I18" i="122"/>
  <c r="I19" i="122"/>
  <c r="M15" i="119"/>
  <c r="J14" i="122"/>
  <c r="N26" i="119"/>
  <c r="N34" i="119"/>
  <c r="M34" i="119"/>
  <c r="I35" i="119"/>
  <c r="N14" i="119"/>
  <c r="N15" i="119"/>
  <c r="R31" i="112"/>
  <c r="R33" i="112"/>
  <c r="R19" i="112"/>
  <c r="N31" i="112"/>
  <c r="N33" i="112"/>
  <c r="F19" i="112"/>
  <c r="N35" i="119"/>
  <c r="M35" i="119"/>
  <c r="M19" i="122"/>
  <c r="N18" i="122"/>
  <c r="N19" i="122"/>
  <c r="J15" i="122"/>
  <c r="J35" i="122"/>
  <c r="J38" i="122"/>
  <c r="M14" i="122"/>
  <c r="I14" i="122"/>
  <c r="I15" i="122"/>
  <c r="I35" i="122"/>
  <c r="M38" i="119"/>
  <c r="N36" i="119"/>
  <c r="M15" i="122"/>
  <c r="M35" i="122"/>
  <c r="N14" i="122"/>
  <c r="N15" i="122"/>
  <c r="N35" i="122"/>
  <c r="N36" i="122"/>
  <c r="N21" i="20"/>
  <c r="L194" i="86"/>
  <c r="C43" i="117"/>
  <c r="C179" i="86"/>
  <c r="C178" i="86"/>
  <c r="C177" i="86"/>
  <c r="B70" i="86"/>
  <c r="B77" i="86"/>
  <c r="B69" i="86"/>
  <c r="B76" i="86"/>
  <c r="B68" i="86"/>
  <c r="B75" i="86"/>
  <c r="B67" i="86"/>
  <c r="B74" i="86"/>
  <c r="B66" i="86"/>
  <c r="B97" i="86"/>
  <c r="B96" i="86"/>
  <c r="B95" i="86"/>
  <c r="B94" i="86"/>
  <c r="L91" i="86"/>
  <c r="N89" i="86"/>
  <c r="H69" i="86"/>
  <c r="N88" i="86"/>
  <c r="H68" i="86"/>
  <c r="N25" i="86"/>
  <c r="N26" i="86"/>
  <c r="N97" i="86"/>
  <c r="H77" i="86"/>
  <c r="N87" i="86"/>
  <c r="H67" i="86"/>
  <c r="N90" i="86"/>
  <c r="H70" i="86"/>
  <c r="N96" i="86"/>
  <c r="H76" i="86"/>
  <c r="N22" i="9"/>
  <c r="N23" i="1"/>
  <c r="E19" i="106"/>
  <c r="N30" i="1"/>
  <c r="N95" i="86"/>
  <c r="H75" i="86"/>
  <c r="N26" i="20"/>
  <c r="L199" i="86"/>
  <c r="N23" i="20"/>
  <c r="L196" i="86"/>
  <c r="N25" i="20"/>
  <c r="L198" i="86"/>
  <c r="N33" i="20"/>
  <c r="L206" i="86"/>
  <c r="N32" i="20"/>
  <c r="L205" i="86"/>
  <c r="N27" i="20"/>
  <c r="L200" i="86"/>
  <c r="C32" i="8"/>
  <c r="C31" i="8"/>
  <c r="C30" i="8"/>
  <c r="C29" i="8"/>
  <c r="N69" i="86"/>
  <c r="N70" i="86"/>
  <c r="N76" i="86"/>
  <c r="N29" i="20"/>
  <c r="N77" i="86"/>
  <c r="N68" i="86"/>
  <c r="N67" i="86"/>
  <c r="E15" i="19"/>
  <c r="L202" i="86"/>
  <c r="C26" i="89"/>
  <c r="N28" i="20"/>
  <c r="L201" i="86"/>
  <c r="C25" i="89"/>
  <c r="N75" i="86"/>
  <c r="J78" i="86"/>
  <c r="N19" i="12"/>
  <c r="L126" i="86"/>
  <c r="E19" i="131"/>
  <c r="L27" i="112"/>
  <c r="R21" i="112"/>
  <c r="R24" i="112"/>
  <c r="F21" i="112"/>
  <c r="F24" i="112"/>
  <c r="Q15" i="112"/>
  <c r="M15" i="112"/>
  <c r="I15" i="112"/>
  <c r="E15" i="112"/>
  <c r="B13" i="112"/>
  <c r="M7" i="112"/>
  <c r="T1" i="112"/>
  <c r="S1" i="112"/>
  <c r="R1" i="112"/>
  <c r="Q1" i="112"/>
  <c r="P1" i="112"/>
  <c r="O1" i="112"/>
  <c r="N1" i="112"/>
  <c r="M1" i="112"/>
  <c r="L1" i="112"/>
  <c r="K1" i="112"/>
  <c r="J1" i="112"/>
  <c r="I1" i="112"/>
  <c r="H1" i="112"/>
  <c r="G1" i="112"/>
  <c r="F1" i="112"/>
  <c r="E1" i="112"/>
  <c r="D1" i="112"/>
  <c r="C1" i="112"/>
  <c r="B1" i="112"/>
  <c r="F19" i="131"/>
  <c r="F22" i="131"/>
  <c r="J21" i="112"/>
  <c r="J24" i="112"/>
  <c r="G19" i="131"/>
  <c r="N19" i="112"/>
  <c r="N21" i="112"/>
  <c r="N24" i="112"/>
  <c r="J50" i="25"/>
  <c r="F9" i="68"/>
  <c r="F8" i="68"/>
  <c r="E21" i="108"/>
  <c r="D21" i="108"/>
  <c r="B13" i="108"/>
  <c r="B11" i="108"/>
  <c r="J7" i="108"/>
  <c r="B10" i="107"/>
  <c r="B8" i="107"/>
  <c r="J4" i="107"/>
  <c r="E23" i="106"/>
  <c r="B13" i="106"/>
  <c r="B11" i="106"/>
  <c r="K7" i="106"/>
  <c r="F23" i="106"/>
  <c r="G19" i="106"/>
  <c r="F19" i="108"/>
  <c r="F21" i="108"/>
  <c r="G23" i="106"/>
  <c r="J152" i="86"/>
  <c r="C29" i="83"/>
  <c r="L149" i="86"/>
  <c r="L148" i="86"/>
  <c r="L151" i="86"/>
  <c r="L147" i="86"/>
  <c r="L150" i="86"/>
  <c r="L146" i="86"/>
  <c r="L152" i="86"/>
  <c r="L98" i="86"/>
  <c r="J98" i="86"/>
  <c r="H98" i="86"/>
  <c r="J91" i="86"/>
  <c r="L78" i="86"/>
  <c r="L71" i="86"/>
  <c r="F34" i="25"/>
  <c r="F36" i="25"/>
  <c r="F38" i="25"/>
  <c r="F43" i="25"/>
  <c r="F32" i="25"/>
  <c r="R34" i="25"/>
  <c r="R36" i="25"/>
  <c r="R38" i="25"/>
  <c r="R43" i="25"/>
  <c r="C34" i="25"/>
  <c r="C36" i="25"/>
  <c r="C38" i="25"/>
  <c r="C43" i="25"/>
  <c r="F22" i="21"/>
  <c r="R64" i="26"/>
  <c r="F64" i="26"/>
  <c r="D65" i="26"/>
  <c r="D64" i="26"/>
  <c r="AB83" i="105"/>
  <c r="Z83" i="105"/>
  <c r="AA81" i="105"/>
  <c r="AA80" i="105"/>
  <c r="AA79" i="105"/>
  <c r="AA78" i="105"/>
  <c r="AB71" i="105"/>
  <c r="Z71" i="105"/>
  <c r="AA69" i="105"/>
  <c r="AA68" i="105"/>
  <c r="AA67" i="105"/>
  <c r="AA66" i="105"/>
  <c r="AB59" i="105"/>
  <c r="Z59" i="105"/>
  <c r="AA57" i="105"/>
  <c r="AA56" i="105"/>
  <c r="AA55" i="105"/>
  <c r="AA54" i="105"/>
  <c r="L24" i="105"/>
  <c r="R21" i="105"/>
  <c r="J21" i="105"/>
  <c r="F21" i="105"/>
  <c r="N19" i="105"/>
  <c r="N64" i="26"/>
  <c r="Q15" i="105"/>
  <c r="M15" i="105"/>
  <c r="I15" i="105"/>
  <c r="E15" i="105"/>
  <c r="B13" i="105"/>
  <c r="M7" i="105"/>
  <c r="T1" i="105"/>
  <c r="S1" i="105"/>
  <c r="R1" i="105"/>
  <c r="Q1" i="105"/>
  <c r="P1" i="105"/>
  <c r="O1" i="105"/>
  <c r="N1" i="105"/>
  <c r="M1" i="105"/>
  <c r="L1" i="105"/>
  <c r="K1" i="105"/>
  <c r="J1" i="105"/>
  <c r="I1" i="105"/>
  <c r="H1" i="105"/>
  <c r="G1" i="105"/>
  <c r="F1" i="105"/>
  <c r="E1" i="105"/>
  <c r="D1" i="105"/>
  <c r="C1" i="105"/>
  <c r="B1" i="105"/>
  <c r="J64" i="26"/>
  <c r="N21" i="105"/>
  <c r="AA59" i="105"/>
  <c r="AA71" i="105"/>
  <c r="AA83" i="105"/>
  <c r="D48" i="25"/>
  <c r="L27" i="104"/>
  <c r="Q15" i="104"/>
  <c r="M15" i="104"/>
  <c r="I15" i="104"/>
  <c r="E15" i="104"/>
  <c r="B13" i="104"/>
  <c r="M7" i="104"/>
  <c r="T1" i="104"/>
  <c r="S1" i="104"/>
  <c r="R1" i="104"/>
  <c r="Q1" i="104"/>
  <c r="P1" i="104"/>
  <c r="O1" i="104"/>
  <c r="N1" i="104"/>
  <c r="M1" i="104"/>
  <c r="L1" i="104"/>
  <c r="K1" i="104"/>
  <c r="J1" i="104"/>
  <c r="I1" i="104"/>
  <c r="H1" i="104"/>
  <c r="G1" i="104"/>
  <c r="F1" i="104"/>
  <c r="E1" i="104"/>
  <c r="D1" i="104"/>
  <c r="C1" i="104"/>
  <c r="B1" i="104"/>
  <c r="A17" i="84"/>
  <c r="D13" i="84"/>
  <c r="E57" i="133"/>
  <c r="A10" i="84"/>
  <c r="A12" i="84"/>
  <c r="A18" i="84"/>
  <c r="D19" i="84"/>
  <c r="D68" i="82"/>
  <c r="F68" i="82"/>
  <c r="R32" i="25"/>
  <c r="R31" i="25"/>
  <c r="F31" i="25"/>
  <c r="C32" i="25"/>
  <c r="C31" i="25"/>
  <c r="C30" i="25"/>
  <c r="R22" i="33"/>
  <c r="J22" i="33"/>
  <c r="F22" i="33"/>
  <c r="F57" i="26"/>
  <c r="N29" i="21"/>
  <c r="N31" i="21"/>
  <c r="N20" i="33"/>
  <c r="N22" i="33"/>
  <c r="R22" i="14"/>
  <c r="J22" i="14"/>
  <c r="F22" i="14"/>
  <c r="R24" i="75"/>
  <c r="N19" i="75"/>
  <c r="N20" i="7"/>
  <c r="L42" i="86"/>
  <c r="R22" i="76"/>
  <c r="J22" i="76"/>
  <c r="F22" i="76"/>
  <c r="N20" i="76"/>
  <c r="F20" i="1"/>
  <c r="R20" i="1"/>
  <c r="J20" i="1"/>
  <c r="M8" i="1"/>
  <c r="B87" i="103"/>
  <c r="B86" i="103"/>
  <c r="A49" i="103"/>
  <c r="A1" i="103"/>
  <c r="A159" i="86"/>
  <c r="A157" i="86"/>
  <c r="N7" i="86"/>
  <c r="L7" i="86"/>
  <c r="A3" i="86"/>
  <c r="A3" i="103"/>
  <c r="A51" i="103"/>
  <c r="A1" i="86"/>
  <c r="J6" i="91"/>
  <c r="H6" i="91"/>
  <c r="A3" i="91"/>
  <c r="A1" i="91"/>
  <c r="A3" i="84"/>
  <c r="A1" i="84"/>
  <c r="G7" i="83"/>
  <c r="E7" i="83"/>
  <c r="A3" i="83"/>
  <c r="A72" i="133"/>
  <c r="A1" i="83"/>
  <c r="A70" i="133"/>
  <c r="F52" i="82"/>
  <c r="D52" i="82"/>
  <c r="F6" i="82"/>
  <c r="D6" i="82"/>
  <c r="A47" i="82"/>
  <c r="A1" i="82"/>
  <c r="B8" i="101"/>
  <c r="B9" i="101"/>
  <c r="B10" i="101"/>
  <c r="B11" i="101"/>
  <c r="B12" i="101"/>
  <c r="B13" i="101"/>
  <c r="B14" i="101"/>
  <c r="B15" i="101"/>
  <c r="B16" i="101"/>
  <c r="B17" i="101"/>
  <c r="B18" i="101"/>
  <c r="B19" i="101"/>
  <c r="B20" i="101"/>
  <c r="E36" i="89"/>
  <c r="H36" i="89"/>
  <c r="A1" i="122"/>
  <c r="A1" i="124"/>
  <c r="A1" i="119"/>
  <c r="K8" i="106"/>
  <c r="J5" i="107"/>
  <c r="J8" i="108"/>
  <c r="J71" i="86"/>
  <c r="F25" i="8"/>
  <c r="R32" i="1"/>
  <c r="F32" i="1"/>
  <c r="M6" i="104"/>
  <c r="M6" i="112"/>
  <c r="K6" i="106"/>
  <c r="J6" i="108"/>
  <c r="J3" i="107"/>
  <c r="M6" i="105"/>
  <c r="N36" i="25"/>
  <c r="J36" i="25"/>
  <c r="N38" i="25"/>
  <c r="J38" i="25"/>
  <c r="B22" i="101"/>
  <c r="F21" i="5"/>
  <c r="D224" i="86"/>
  <c r="N220" i="86"/>
  <c r="N221" i="86"/>
  <c r="D220" i="86"/>
  <c r="K98" i="99"/>
  <c r="I97" i="99"/>
  <c r="A66" i="99"/>
  <c r="A121" i="99"/>
  <c r="A176" i="99"/>
  <c r="A232" i="99"/>
  <c r="A288" i="99"/>
  <c r="A3" i="99"/>
  <c r="A65" i="99"/>
  <c r="A120" i="99"/>
  <c r="A175" i="99"/>
  <c r="A231" i="99"/>
  <c r="A287" i="99"/>
  <c r="A1" i="99"/>
  <c r="A63" i="99"/>
  <c r="A118" i="99"/>
  <c r="A173" i="99"/>
  <c r="A229" i="99"/>
  <c r="A285" i="99"/>
  <c r="I96" i="99"/>
  <c r="I98" i="99"/>
  <c r="N16" i="86"/>
  <c r="N19" i="86"/>
  <c r="N12" i="86"/>
  <c r="D12" i="86"/>
  <c r="R21" i="5"/>
  <c r="D29" i="26"/>
  <c r="D28" i="26"/>
  <c r="N19" i="9"/>
  <c r="R20" i="9"/>
  <c r="R24" i="9"/>
  <c r="J20" i="9"/>
  <c r="J24" i="9"/>
  <c r="F20" i="9"/>
  <c r="F27" i="9"/>
  <c r="F24" i="9"/>
  <c r="N20" i="9"/>
  <c r="F29" i="26"/>
  <c r="R22" i="6"/>
  <c r="R28" i="26"/>
  <c r="F22" i="6"/>
  <c r="F28" i="26"/>
  <c r="Q15" i="1"/>
  <c r="B11" i="26"/>
  <c r="B11" i="112"/>
  <c r="B11" i="104"/>
  <c r="A1" i="134"/>
  <c r="B11" i="105"/>
  <c r="N171" i="86"/>
  <c r="C171" i="86"/>
  <c r="N94" i="86"/>
  <c r="H74" i="86"/>
  <c r="H78" i="86"/>
  <c r="N98" i="86"/>
  <c r="C25" i="86"/>
  <c r="F30" i="25"/>
  <c r="F44" i="25"/>
  <c r="C86" i="133"/>
  <c r="N86" i="86"/>
  <c r="H66" i="86"/>
  <c r="H71" i="86"/>
  <c r="H91" i="86"/>
  <c r="H99" i="86"/>
  <c r="F35" i="20"/>
  <c r="H79" i="86"/>
  <c r="N91" i="86"/>
  <c r="N99" i="86"/>
  <c r="N20" i="12"/>
  <c r="N31" i="8"/>
  <c r="N23" i="8"/>
  <c r="L127" i="86"/>
  <c r="L128" i="86"/>
  <c r="R234" i="125"/>
  <c r="E20" i="131"/>
  <c r="N230" i="86"/>
  <c r="G20" i="131"/>
  <c r="G22" i="131"/>
  <c r="E22" i="131"/>
  <c r="U20" i="77"/>
  <c r="U19" i="77"/>
  <c r="U25" i="77"/>
  <c r="R35" i="20"/>
  <c r="F37" i="20"/>
  <c r="F25" i="25"/>
  <c r="C82" i="133"/>
  <c r="R37" i="20"/>
  <c r="R25" i="25"/>
  <c r="E82" i="133"/>
  <c r="G82" i="133"/>
  <c r="J35" i="20"/>
  <c r="J37" i="20"/>
  <c r="F23" i="77"/>
  <c r="F25" i="77"/>
  <c r="J30" i="91"/>
  <c r="K15" i="91"/>
  <c r="K9" i="91"/>
  <c r="K7" i="91"/>
  <c r="G24" i="90"/>
  <c r="H25" i="90"/>
  <c r="D32" i="89"/>
  <c r="D28" i="89"/>
  <c r="A1" i="89"/>
  <c r="A1" i="90"/>
  <c r="D38" i="89"/>
  <c r="D23" i="89"/>
  <c r="D11" i="89"/>
  <c r="A1" i="123"/>
  <c r="D39" i="89"/>
  <c r="D40" i="89"/>
  <c r="R22" i="21"/>
  <c r="J22" i="21"/>
  <c r="R21" i="18"/>
  <c r="J21" i="18"/>
  <c r="J23" i="18"/>
  <c r="R39" i="21"/>
  <c r="R23" i="18"/>
  <c r="R19" i="25"/>
  <c r="E76" i="133"/>
  <c r="P146" i="86"/>
  <c r="N172" i="86"/>
  <c r="N13" i="86"/>
  <c r="N21" i="86"/>
  <c r="N20" i="19"/>
  <c r="X20" i="19"/>
  <c r="C15" i="89"/>
  <c r="X20" i="7"/>
  <c r="L178" i="86"/>
  <c r="R24" i="29"/>
  <c r="R26" i="29"/>
  <c r="J24" i="29"/>
  <c r="J26" i="29"/>
  <c r="F24" i="29"/>
  <c r="F26" i="29"/>
  <c r="R29" i="26"/>
  <c r="R23" i="77"/>
  <c r="R25" i="77"/>
  <c r="J23" i="77"/>
  <c r="J25" i="77"/>
  <c r="L29" i="79"/>
  <c r="Q15" i="79"/>
  <c r="M15" i="79"/>
  <c r="I15" i="79"/>
  <c r="E15" i="79"/>
  <c r="B13" i="79"/>
  <c r="B11" i="79"/>
  <c r="M7" i="79"/>
  <c r="M6" i="79"/>
  <c r="T1" i="79"/>
  <c r="S1" i="79"/>
  <c r="R1" i="79"/>
  <c r="Q1" i="79"/>
  <c r="P1" i="79"/>
  <c r="O1" i="79"/>
  <c r="N1" i="79"/>
  <c r="M1" i="79"/>
  <c r="L1" i="79"/>
  <c r="K1" i="79"/>
  <c r="J1" i="79"/>
  <c r="I1" i="79"/>
  <c r="H1" i="79"/>
  <c r="G1" i="79"/>
  <c r="F1" i="79"/>
  <c r="E1" i="79"/>
  <c r="D1" i="79"/>
  <c r="C1" i="79"/>
  <c r="B1" i="79"/>
  <c r="G22" i="83"/>
  <c r="R30" i="25"/>
  <c r="N25" i="21"/>
  <c r="C34" i="89"/>
  <c r="L224" i="86"/>
  <c r="E35" i="89"/>
  <c r="H35" i="89"/>
  <c r="N32" i="25"/>
  <c r="J32" i="25"/>
  <c r="N34" i="25"/>
  <c r="J34" i="25"/>
  <c r="G21" i="83"/>
  <c r="N20" i="21"/>
  <c r="N21" i="21"/>
  <c r="R44" i="25"/>
  <c r="E86" i="133"/>
  <c r="G86" i="133"/>
  <c r="C31" i="89"/>
  <c r="E31" i="89"/>
  <c r="L220" i="86"/>
  <c r="N31" i="25"/>
  <c r="J31" i="25"/>
  <c r="P221" i="86"/>
  <c r="E34" i="89"/>
  <c r="N66" i="86"/>
  <c r="N71" i="86"/>
  <c r="G23" i="83"/>
  <c r="Q230" i="86"/>
  <c r="Q231" i="86"/>
  <c r="N22" i="21"/>
  <c r="F37" i="21"/>
  <c r="N30" i="25"/>
  <c r="F21" i="18"/>
  <c r="F39" i="21"/>
  <c r="N53" i="21"/>
  <c r="F34" i="89"/>
  <c r="F40" i="89"/>
  <c r="L221" i="86"/>
  <c r="C32" i="89"/>
  <c r="F23" i="18"/>
  <c r="F19" i="25"/>
  <c r="C76" i="133"/>
  <c r="G76" i="133"/>
  <c r="G31" i="89"/>
  <c r="G40" i="89"/>
  <c r="E32" i="89"/>
  <c r="E21" i="83"/>
  <c r="J33" i="21"/>
  <c r="N33" i="21"/>
  <c r="H34" i="89"/>
  <c r="H31" i="89"/>
  <c r="H32" i="89"/>
  <c r="C37" i="89"/>
  <c r="N40" i="25"/>
  <c r="J40" i="25"/>
  <c r="L227" i="86"/>
  <c r="L228" i="86"/>
  <c r="L230" i="86"/>
  <c r="N74" i="86"/>
  <c r="N78" i="86"/>
  <c r="N79" i="86"/>
  <c r="E18" i="89"/>
  <c r="H18" i="89"/>
  <c r="E37" i="89"/>
  <c r="C38" i="89"/>
  <c r="C39" i="89"/>
  <c r="J35" i="19"/>
  <c r="J37" i="19"/>
  <c r="L40" i="19"/>
  <c r="G9" i="83"/>
  <c r="N20" i="29"/>
  <c r="X21" i="29"/>
  <c r="N21" i="10"/>
  <c r="D57" i="26"/>
  <c r="D48" i="26"/>
  <c r="D49" i="26"/>
  <c r="D50" i="26"/>
  <c r="R33" i="8"/>
  <c r="F36" i="8"/>
  <c r="F35" i="26"/>
  <c r="C21" i="133"/>
  <c r="C23" i="133"/>
  <c r="H37" i="89"/>
  <c r="H38" i="89"/>
  <c r="H39" i="89"/>
  <c r="E38" i="89"/>
  <c r="E39" i="89"/>
  <c r="L116" i="86"/>
  <c r="L117" i="86"/>
  <c r="N23" i="10"/>
  <c r="Q172" i="86"/>
  <c r="Q173" i="86"/>
  <c r="N77" i="103"/>
  <c r="N81" i="103"/>
  <c r="N60" i="103"/>
  <c r="N63" i="103"/>
  <c r="R37" i="19"/>
  <c r="R21" i="25"/>
  <c r="E78" i="133"/>
  <c r="F37" i="19"/>
  <c r="F21" i="25"/>
  <c r="C78" i="133"/>
  <c r="N24" i="29"/>
  <c r="N26" i="29"/>
  <c r="F24" i="26"/>
  <c r="C11" i="133"/>
  <c r="R47" i="26"/>
  <c r="N20" i="77"/>
  <c r="D26" i="26"/>
  <c r="N19" i="77"/>
  <c r="L28" i="77"/>
  <c r="Q15" i="77"/>
  <c r="M15" i="77"/>
  <c r="I15" i="77"/>
  <c r="E15" i="77"/>
  <c r="B13" i="77"/>
  <c r="B11" i="77"/>
  <c r="M7" i="77"/>
  <c r="M6" i="77"/>
  <c r="T1" i="77"/>
  <c r="S1" i="77"/>
  <c r="R1" i="77"/>
  <c r="Q1" i="77"/>
  <c r="P1" i="77"/>
  <c r="O1" i="77"/>
  <c r="N1" i="77"/>
  <c r="M1" i="77"/>
  <c r="L1" i="77"/>
  <c r="K1" i="77"/>
  <c r="J1" i="77"/>
  <c r="I1" i="77"/>
  <c r="H1" i="77"/>
  <c r="G1" i="77"/>
  <c r="F1" i="77"/>
  <c r="E1" i="77"/>
  <c r="D1" i="77"/>
  <c r="C1" i="77"/>
  <c r="B1" i="77"/>
  <c r="N19" i="76"/>
  <c r="L30" i="86"/>
  <c r="L31" i="86"/>
  <c r="P32" i="86"/>
  <c r="D25" i="26"/>
  <c r="L25" i="76"/>
  <c r="R25" i="26"/>
  <c r="Q15" i="76"/>
  <c r="M15" i="76"/>
  <c r="I15" i="76"/>
  <c r="E15" i="76"/>
  <c r="B13" i="76"/>
  <c r="B11" i="76"/>
  <c r="M7" i="76"/>
  <c r="M6" i="76"/>
  <c r="T1" i="76"/>
  <c r="S1" i="76"/>
  <c r="R1" i="76"/>
  <c r="Q1" i="76"/>
  <c r="P1" i="76"/>
  <c r="O1" i="76"/>
  <c r="N1" i="76"/>
  <c r="M1" i="76"/>
  <c r="L1" i="76"/>
  <c r="K1" i="76"/>
  <c r="J1" i="76"/>
  <c r="I1" i="76"/>
  <c r="H1" i="76"/>
  <c r="G1" i="76"/>
  <c r="F1" i="76"/>
  <c r="E1" i="76"/>
  <c r="D1" i="76"/>
  <c r="C1" i="76"/>
  <c r="B1" i="76"/>
  <c r="N20" i="32"/>
  <c r="N19" i="1"/>
  <c r="J39" i="22"/>
  <c r="J38" i="22"/>
  <c r="N20" i="75"/>
  <c r="L27" i="75"/>
  <c r="R48" i="26"/>
  <c r="Q15" i="75"/>
  <c r="M15" i="75"/>
  <c r="I15" i="75"/>
  <c r="E15" i="75"/>
  <c r="B13" i="75"/>
  <c r="B11" i="75"/>
  <c r="M7" i="75"/>
  <c r="M6" i="75"/>
  <c r="T1" i="75"/>
  <c r="S1" i="75"/>
  <c r="R1" i="75"/>
  <c r="Q1" i="75"/>
  <c r="P1" i="75"/>
  <c r="O1" i="75"/>
  <c r="N1" i="75"/>
  <c r="M1" i="75"/>
  <c r="L1" i="75"/>
  <c r="K1" i="75"/>
  <c r="J1" i="75"/>
  <c r="I1" i="75"/>
  <c r="H1" i="75"/>
  <c r="G1" i="75"/>
  <c r="F1" i="75"/>
  <c r="E1" i="75"/>
  <c r="D1" i="75"/>
  <c r="C1" i="75"/>
  <c r="B1" i="75"/>
  <c r="N19" i="19"/>
  <c r="N20" i="8"/>
  <c r="N19" i="18"/>
  <c r="W19" i="18"/>
  <c r="B27" i="68"/>
  <c r="N22" i="20"/>
  <c r="L195" i="86"/>
  <c r="N45" i="22"/>
  <c r="N44" i="22"/>
  <c r="F22" i="12"/>
  <c r="F49" i="26"/>
  <c r="C47" i="133"/>
  <c r="N25" i="17"/>
  <c r="N26" i="17"/>
  <c r="N20" i="6"/>
  <c r="N19" i="5"/>
  <c r="F63" i="26"/>
  <c r="C57" i="133"/>
  <c r="G57" i="133"/>
  <c r="R36" i="8"/>
  <c r="R23" i="26"/>
  <c r="R24" i="26"/>
  <c r="R63" i="26"/>
  <c r="J35" i="91"/>
  <c r="R50" i="26"/>
  <c r="R56" i="26"/>
  <c r="R57" i="26"/>
  <c r="B1" i="33"/>
  <c r="C1" i="33"/>
  <c r="D1" i="33"/>
  <c r="E1" i="33"/>
  <c r="F1" i="33"/>
  <c r="G1" i="33"/>
  <c r="H1" i="33"/>
  <c r="I1" i="33"/>
  <c r="J1" i="33"/>
  <c r="K1" i="33"/>
  <c r="L1" i="33"/>
  <c r="M1" i="33"/>
  <c r="N1" i="33"/>
  <c r="O1" i="33"/>
  <c r="P1" i="33"/>
  <c r="Q1" i="33"/>
  <c r="R1" i="33"/>
  <c r="S1" i="33"/>
  <c r="T1" i="33"/>
  <c r="M6" i="33"/>
  <c r="M7" i="33"/>
  <c r="B11" i="33"/>
  <c r="B13" i="33"/>
  <c r="E15" i="33"/>
  <c r="I15" i="33"/>
  <c r="M15" i="33"/>
  <c r="Q15" i="33"/>
  <c r="L25" i="33"/>
  <c r="L53" i="22"/>
  <c r="L42" i="21"/>
  <c r="L39" i="20"/>
  <c r="L29" i="17"/>
  <c r="L29" i="29"/>
  <c r="L29" i="14"/>
  <c r="L25" i="12"/>
  <c r="L26" i="10"/>
  <c r="L27" i="9"/>
  <c r="L39" i="8"/>
  <c r="L27" i="7"/>
  <c r="L25" i="6"/>
  <c r="L24" i="5"/>
  <c r="L25" i="32"/>
  <c r="D24" i="26"/>
  <c r="R24" i="7"/>
  <c r="R27" i="26"/>
  <c r="Q15" i="32"/>
  <c r="M15" i="32"/>
  <c r="I15" i="32"/>
  <c r="E15" i="32"/>
  <c r="B13" i="32"/>
  <c r="B11" i="32"/>
  <c r="M7" i="32"/>
  <c r="M6" i="32"/>
  <c r="T1" i="32"/>
  <c r="S1" i="32"/>
  <c r="R1" i="32"/>
  <c r="Q1" i="32"/>
  <c r="P1" i="32"/>
  <c r="O1" i="32"/>
  <c r="N1" i="32"/>
  <c r="M1" i="32"/>
  <c r="L1" i="32"/>
  <c r="K1" i="32"/>
  <c r="J1" i="32"/>
  <c r="I1" i="32"/>
  <c r="H1" i="32"/>
  <c r="G1" i="32"/>
  <c r="F1" i="32"/>
  <c r="E1" i="32"/>
  <c r="D1" i="32"/>
  <c r="C1" i="32"/>
  <c r="B1" i="32"/>
  <c r="B1" i="22"/>
  <c r="C1" i="22"/>
  <c r="D1" i="22"/>
  <c r="E1" i="22"/>
  <c r="F1" i="22"/>
  <c r="G1" i="22"/>
  <c r="H1" i="22"/>
  <c r="I1" i="22"/>
  <c r="J1" i="22"/>
  <c r="K1" i="22"/>
  <c r="L1" i="22"/>
  <c r="M1" i="22"/>
  <c r="N1" i="22"/>
  <c r="O1" i="22"/>
  <c r="P1" i="22"/>
  <c r="Q1" i="22"/>
  <c r="R1" i="22"/>
  <c r="S1" i="22"/>
  <c r="T1" i="22"/>
  <c r="M6" i="22"/>
  <c r="M7" i="22"/>
  <c r="B11" i="22"/>
  <c r="B13" i="22"/>
  <c r="E15" i="22"/>
  <c r="I15" i="22"/>
  <c r="M15" i="22"/>
  <c r="Q15" i="22"/>
  <c r="F47" i="22"/>
  <c r="B1" i="21"/>
  <c r="C1" i="21"/>
  <c r="D1" i="21"/>
  <c r="E1" i="21"/>
  <c r="F1" i="21"/>
  <c r="G1" i="21"/>
  <c r="H1" i="21"/>
  <c r="I1" i="21"/>
  <c r="J1" i="21"/>
  <c r="K1" i="21"/>
  <c r="L1" i="21"/>
  <c r="M1" i="21"/>
  <c r="N1" i="21"/>
  <c r="O1" i="21"/>
  <c r="P1" i="21"/>
  <c r="Q1" i="21"/>
  <c r="R1" i="21"/>
  <c r="S1" i="21"/>
  <c r="T1" i="21"/>
  <c r="M6" i="21"/>
  <c r="M7" i="21"/>
  <c r="B11" i="21"/>
  <c r="B13" i="21"/>
  <c r="E15" i="21"/>
  <c r="I15" i="21"/>
  <c r="M15" i="21"/>
  <c r="Q15" i="21"/>
  <c r="B1" i="20"/>
  <c r="C1" i="20"/>
  <c r="D1" i="20"/>
  <c r="E1" i="20"/>
  <c r="F1" i="20"/>
  <c r="G1" i="20"/>
  <c r="H1" i="20"/>
  <c r="I1" i="20"/>
  <c r="J1" i="20"/>
  <c r="K1" i="20"/>
  <c r="L1" i="20"/>
  <c r="M1" i="20"/>
  <c r="N1" i="20"/>
  <c r="O1" i="20"/>
  <c r="P1" i="20"/>
  <c r="Q1" i="20"/>
  <c r="R1" i="20"/>
  <c r="S1" i="20"/>
  <c r="T1" i="20"/>
  <c r="M6" i="20"/>
  <c r="M7" i="20"/>
  <c r="B11" i="20"/>
  <c r="B13" i="20"/>
  <c r="E15" i="20"/>
  <c r="I15" i="20"/>
  <c r="M15" i="20"/>
  <c r="Q15" i="20"/>
  <c r="B1" i="19"/>
  <c r="C1" i="19"/>
  <c r="D1" i="19"/>
  <c r="E1" i="19"/>
  <c r="F1" i="19"/>
  <c r="G1" i="19"/>
  <c r="H1" i="19"/>
  <c r="I1" i="19"/>
  <c r="J1" i="19"/>
  <c r="K1" i="19"/>
  <c r="L1" i="19"/>
  <c r="M1" i="19"/>
  <c r="N1" i="19"/>
  <c r="O1" i="19"/>
  <c r="P1" i="19"/>
  <c r="Q1" i="19"/>
  <c r="R1" i="19"/>
  <c r="S1" i="19"/>
  <c r="T1" i="19"/>
  <c r="M6" i="19"/>
  <c r="M7" i="19"/>
  <c r="B11" i="19"/>
  <c r="B13" i="19"/>
  <c r="I15" i="19"/>
  <c r="M15" i="19"/>
  <c r="Q15" i="19"/>
  <c r="B1" i="18"/>
  <c r="C1" i="18"/>
  <c r="D1" i="18"/>
  <c r="E1" i="18"/>
  <c r="F1" i="18"/>
  <c r="G1" i="18"/>
  <c r="H1" i="18"/>
  <c r="I1" i="18"/>
  <c r="J1" i="18"/>
  <c r="K1" i="18"/>
  <c r="L1" i="18"/>
  <c r="M1" i="18"/>
  <c r="N1" i="18"/>
  <c r="O1" i="18"/>
  <c r="P1" i="18"/>
  <c r="Q1" i="18"/>
  <c r="R1" i="18"/>
  <c r="S1" i="18"/>
  <c r="T1" i="18"/>
  <c r="M6" i="18"/>
  <c r="M7" i="18"/>
  <c r="B11" i="18"/>
  <c r="B13" i="18"/>
  <c r="E15" i="18"/>
  <c r="I15" i="18"/>
  <c r="M15" i="18"/>
  <c r="Q15" i="18"/>
  <c r="B1" i="17"/>
  <c r="C1" i="17"/>
  <c r="D1" i="17"/>
  <c r="E1" i="17"/>
  <c r="F1" i="17"/>
  <c r="G1" i="17"/>
  <c r="H1" i="17"/>
  <c r="I1" i="17"/>
  <c r="J1" i="17"/>
  <c r="K1" i="17"/>
  <c r="L1" i="17"/>
  <c r="M1" i="17"/>
  <c r="N1" i="17"/>
  <c r="O1" i="17"/>
  <c r="P1" i="17"/>
  <c r="Q1" i="17"/>
  <c r="R1" i="17"/>
  <c r="S1" i="17"/>
  <c r="T1" i="17"/>
  <c r="M6" i="17"/>
  <c r="M7" i="17"/>
  <c r="B11" i="17"/>
  <c r="B13" i="17"/>
  <c r="E15" i="17"/>
  <c r="I15" i="17"/>
  <c r="M15" i="17"/>
  <c r="Q15" i="17"/>
  <c r="B1" i="29"/>
  <c r="C1" i="29"/>
  <c r="D1" i="29"/>
  <c r="E1" i="29"/>
  <c r="F1" i="29"/>
  <c r="G1" i="29"/>
  <c r="H1" i="29"/>
  <c r="I1" i="29"/>
  <c r="J1" i="29"/>
  <c r="K1" i="29"/>
  <c r="L1" i="29"/>
  <c r="M1" i="29"/>
  <c r="N1" i="29"/>
  <c r="O1" i="29"/>
  <c r="P1" i="29"/>
  <c r="Q1" i="29"/>
  <c r="R1" i="29"/>
  <c r="S1" i="29"/>
  <c r="T1" i="29"/>
  <c r="M6" i="29"/>
  <c r="M7" i="29"/>
  <c r="B11" i="29"/>
  <c r="B13" i="29"/>
  <c r="E15" i="29"/>
  <c r="I15" i="29"/>
  <c r="M15" i="29"/>
  <c r="Q15" i="29"/>
  <c r="F50" i="26"/>
  <c r="B1" i="14"/>
  <c r="C1" i="14"/>
  <c r="D1" i="14"/>
  <c r="E1" i="14"/>
  <c r="F1" i="14"/>
  <c r="G1" i="14"/>
  <c r="H1" i="14"/>
  <c r="I1" i="14"/>
  <c r="J1" i="14"/>
  <c r="K1" i="14"/>
  <c r="L1" i="14"/>
  <c r="M1" i="14"/>
  <c r="N1" i="14"/>
  <c r="O1" i="14"/>
  <c r="P1" i="14"/>
  <c r="Q1" i="14"/>
  <c r="R1" i="14"/>
  <c r="S1" i="14"/>
  <c r="T1" i="14"/>
  <c r="M6" i="14"/>
  <c r="M7" i="14"/>
  <c r="B11" i="14"/>
  <c r="B13" i="14"/>
  <c r="E15" i="14"/>
  <c r="I15" i="14"/>
  <c r="M15" i="14"/>
  <c r="Q15" i="14"/>
  <c r="B1" i="12"/>
  <c r="C1" i="12"/>
  <c r="D1" i="12"/>
  <c r="E1" i="12"/>
  <c r="F1" i="12"/>
  <c r="G1" i="12"/>
  <c r="H1" i="12"/>
  <c r="I1" i="12"/>
  <c r="J1" i="12"/>
  <c r="K1" i="12"/>
  <c r="L1" i="12"/>
  <c r="M1" i="12"/>
  <c r="N1" i="12"/>
  <c r="O1" i="12"/>
  <c r="P1" i="12"/>
  <c r="Q1" i="12"/>
  <c r="R1" i="12"/>
  <c r="S1" i="12"/>
  <c r="T1" i="12"/>
  <c r="M6" i="12"/>
  <c r="M7" i="12"/>
  <c r="B11" i="12"/>
  <c r="B13" i="12"/>
  <c r="E15" i="12"/>
  <c r="I15" i="12"/>
  <c r="M15" i="12"/>
  <c r="Q15" i="12"/>
  <c r="R22" i="12"/>
  <c r="R49" i="26"/>
  <c r="B1" i="10"/>
  <c r="C1" i="10"/>
  <c r="D1" i="10"/>
  <c r="E1" i="10"/>
  <c r="F1" i="10"/>
  <c r="G1" i="10"/>
  <c r="H1" i="10"/>
  <c r="I1" i="10"/>
  <c r="J1" i="10"/>
  <c r="K1" i="10"/>
  <c r="L1" i="10"/>
  <c r="M1" i="10"/>
  <c r="N1" i="10"/>
  <c r="O1" i="10"/>
  <c r="P1" i="10"/>
  <c r="Q1" i="10"/>
  <c r="R1" i="10"/>
  <c r="S1" i="10"/>
  <c r="T1" i="10"/>
  <c r="M6" i="10"/>
  <c r="M7" i="10"/>
  <c r="B11" i="10"/>
  <c r="B13" i="10"/>
  <c r="E15" i="10"/>
  <c r="I15" i="10"/>
  <c r="M15" i="10"/>
  <c r="Q15" i="10"/>
  <c r="B1" i="9"/>
  <c r="C1" i="9"/>
  <c r="D1" i="9"/>
  <c r="E1" i="9"/>
  <c r="F1" i="9"/>
  <c r="G1" i="9"/>
  <c r="H1" i="9"/>
  <c r="I1" i="9"/>
  <c r="J1" i="9"/>
  <c r="K1" i="9"/>
  <c r="L1" i="9"/>
  <c r="M1" i="9"/>
  <c r="N1" i="9"/>
  <c r="O1" i="9"/>
  <c r="P1" i="9"/>
  <c r="Q1" i="9"/>
  <c r="R1" i="9"/>
  <c r="S1" i="9"/>
  <c r="T1" i="9"/>
  <c r="M6" i="9"/>
  <c r="M7" i="9"/>
  <c r="B11" i="9"/>
  <c r="B13" i="9"/>
  <c r="E15" i="9"/>
  <c r="I15" i="9"/>
  <c r="M15" i="9"/>
  <c r="Q15" i="9"/>
  <c r="B1" i="8"/>
  <c r="C1" i="8"/>
  <c r="D1" i="8"/>
  <c r="E1" i="8"/>
  <c r="F1" i="8"/>
  <c r="G1" i="8"/>
  <c r="H1" i="8"/>
  <c r="I1" i="8"/>
  <c r="J1" i="8"/>
  <c r="K1" i="8"/>
  <c r="L1" i="8"/>
  <c r="M1" i="8"/>
  <c r="N1" i="8"/>
  <c r="O1" i="8"/>
  <c r="P1" i="8"/>
  <c r="Q1" i="8"/>
  <c r="R1" i="8"/>
  <c r="S1" i="8"/>
  <c r="T1" i="8"/>
  <c r="M6" i="8"/>
  <c r="M7" i="8"/>
  <c r="B11" i="8"/>
  <c r="B13" i="8"/>
  <c r="E15" i="8"/>
  <c r="I15" i="8"/>
  <c r="M15" i="8"/>
  <c r="Q15" i="8"/>
  <c r="B1" i="7"/>
  <c r="C1" i="7"/>
  <c r="D1" i="7"/>
  <c r="E1" i="7"/>
  <c r="F1" i="7"/>
  <c r="G1" i="7"/>
  <c r="H1" i="7"/>
  <c r="I1" i="7"/>
  <c r="J1" i="7"/>
  <c r="K1" i="7"/>
  <c r="L1" i="7"/>
  <c r="M1" i="7"/>
  <c r="N1" i="7"/>
  <c r="O1" i="7"/>
  <c r="P1" i="7"/>
  <c r="Q1" i="7"/>
  <c r="R1" i="7"/>
  <c r="S1" i="7"/>
  <c r="T1" i="7"/>
  <c r="M6" i="7"/>
  <c r="M7" i="7"/>
  <c r="B11" i="7"/>
  <c r="B13" i="7"/>
  <c r="E15" i="7"/>
  <c r="I15" i="7"/>
  <c r="M15" i="7"/>
  <c r="Q15" i="7"/>
  <c r="B1" i="6"/>
  <c r="C1" i="6"/>
  <c r="D1" i="6"/>
  <c r="E1" i="6"/>
  <c r="F1" i="6"/>
  <c r="G1" i="6"/>
  <c r="H1" i="6"/>
  <c r="I1" i="6"/>
  <c r="J1" i="6"/>
  <c r="K1" i="6"/>
  <c r="L1" i="6"/>
  <c r="M1" i="6"/>
  <c r="N1" i="6"/>
  <c r="O1" i="6"/>
  <c r="P1" i="6"/>
  <c r="Q1" i="6"/>
  <c r="R1" i="6"/>
  <c r="S1" i="6"/>
  <c r="T1" i="6"/>
  <c r="M6" i="6"/>
  <c r="M7" i="6"/>
  <c r="B11" i="6"/>
  <c r="B13" i="6"/>
  <c r="E15" i="6"/>
  <c r="I15" i="6"/>
  <c r="M15" i="6"/>
  <c r="Q15" i="6"/>
  <c r="B1" i="5"/>
  <c r="C1" i="5"/>
  <c r="D1" i="5"/>
  <c r="E1" i="5"/>
  <c r="F1" i="5"/>
  <c r="G1" i="5"/>
  <c r="H1" i="5"/>
  <c r="I1" i="5"/>
  <c r="J1" i="5"/>
  <c r="K1" i="5"/>
  <c r="L1" i="5"/>
  <c r="M1" i="5"/>
  <c r="N1" i="5"/>
  <c r="O1" i="5"/>
  <c r="P1" i="5"/>
  <c r="Q1" i="5"/>
  <c r="R1" i="5"/>
  <c r="S1" i="5"/>
  <c r="T1" i="5"/>
  <c r="M6" i="5"/>
  <c r="M7" i="5"/>
  <c r="B11" i="5"/>
  <c r="B13" i="5"/>
  <c r="E15" i="5"/>
  <c r="I15" i="5"/>
  <c r="M15" i="5"/>
  <c r="Q15" i="5"/>
  <c r="M6" i="1"/>
  <c r="M7" i="1"/>
  <c r="B11" i="1"/>
  <c r="B13" i="1"/>
  <c r="E15" i="1"/>
  <c r="I15" i="1"/>
  <c r="M15" i="1"/>
  <c r="B1" i="25"/>
  <c r="C1" i="25"/>
  <c r="D1" i="25"/>
  <c r="E1" i="25"/>
  <c r="F1" i="25"/>
  <c r="G1" i="25"/>
  <c r="H1" i="25"/>
  <c r="I1" i="25"/>
  <c r="J1" i="25"/>
  <c r="K1" i="25"/>
  <c r="L1" i="25"/>
  <c r="M1" i="25"/>
  <c r="N1" i="25"/>
  <c r="O1" i="25"/>
  <c r="P1" i="25"/>
  <c r="Q1" i="25"/>
  <c r="R1" i="25"/>
  <c r="S1" i="25"/>
  <c r="T1" i="25"/>
  <c r="M6" i="25"/>
  <c r="M7" i="25"/>
  <c r="B11" i="25"/>
  <c r="E15" i="25"/>
  <c r="I15" i="25"/>
  <c r="M15" i="25"/>
  <c r="Q15" i="25"/>
  <c r="D19" i="25"/>
  <c r="D21" i="25"/>
  <c r="D25" i="25"/>
  <c r="D29" i="25"/>
  <c r="B1" i="26"/>
  <c r="C1" i="26"/>
  <c r="D1" i="26"/>
  <c r="E1" i="26"/>
  <c r="F1" i="26"/>
  <c r="G1" i="26"/>
  <c r="H1" i="26"/>
  <c r="I1" i="26"/>
  <c r="J1" i="26"/>
  <c r="K1" i="26"/>
  <c r="L1" i="26"/>
  <c r="M1" i="26"/>
  <c r="N1" i="26"/>
  <c r="O1" i="26"/>
  <c r="P1" i="26"/>
  <c r="Q1" i="26"/>
  <c r="R1" i="26"/>
  <c r="S1" i="26"/>
  <c r="T1" i="26"/>
  <c r="D23" i="26"/>
  <c r="D27" i="26"/>
  <c r="D35" i="26"/>
  <c r="D36" i="26"/>
  <c r="D47" i="26"/>
  <c r="D56" i="26"/>
  <c r="D63" i="26"/>
  <c r="R50" i="22"/>
  <c r="J30" i="25"/>
  <c r="G16" i="83"/>
  <c r="F36" i="26"/>
  <c r="J35" i="22"/>
  <c r="N24" i="20"/>
  <c r="L197" i="86"/>
  <c r="N20" i="20"/>
  <c r="L193" i="86"/>
  <c r="N21" i="8"/>
  <c r="N24" i="8"/>
  <c r="J22" i="12"/>
  <c r="J26" i="14"/>
  <c r="N30" i="8"/>
  <c r="F56" i="82"/>
  <c r="F57" i="82"/>
  <c r="F58" i="82"/>
  <c r="F59" i="82"/>
  <c r="E45" i="133"/>
  <c r="Q207" i="86"/>
  <c r="Q208" i="86"/>
  <c r="N62" i="103"/>
  <c r="F14" i="82"/>
  <c r="Q44" i="86"/>
  <c r="Q45" i="86"/>
  <c r="E14" i="133"/>
  <c r="F11" i="82"/>
  <c r="Q26" i="86"/>
  <c r="Q27" i="86"/>
  <c r="E11" i="133"/>
  <c r="F12" i="82"/>
  <c r="Q31" i="86"/>
  <c r="Q32" i="86"/>
  <c r="E12" i="133"/>
  <c r="Q122" i="86"/>
  <c r="Q123" i="86"/>
  <c r="E46" i="133"/>
  <c r="G78" i="133"/>
  <c r="Q128" i="86"/>
  <c r="Q129" i="86"/>
  <c r="E47" i="133"/>
  <c r="G47" i="133"/>
  <c r="G11" i="133"/>
  <c r="F61" i="82"/>
  <c r="E50" i="133"/>
  <c r="F10" i="82"/>
  <c r="J55" i="91"/>
  <c r="E10" i="133"/>
  <c r="N22" i="32"/>
  <c r="D16" i="107"/>
  <c r="E16" i="107"/>
  <c r="E18" i="107"/>
  <c r="L35" i="86"/>
  <c r="D16" i="129"/>
  <c r="E16" i="129"/>
  <c r="L36" i="86"/>
  <c r="D17" i="129"/>
  <c r="L207" i="86"/>
  <c r="L177" i="86"/>
  <c r="N63" i="26"/>
  <c r="N47" i="22"/>
  <c r="L25" i="86"/>
  <c r="L26" i="86"/>
  <c r="P194" i="86"/>
  <c r="P195" i="86"/>
  <c r="L171" i="86"/>
  <c r="N22" i="14"/>
  <c r="L12" i="86"/>
  <c r="L13" i="86"/>
  <c r="N20" i="1"/>
  <c r="N17" i="103"/>
  <c r="N22" i="12"/>
  <c r="N49" i="26"/>
  <c r="D58" i="82"/>
  <c r="R26" i="14"/>
  <c r="N27" i="22"/>
  <c r="E27" i="89"/>
  <c r="H27" i="89"/>
  <c r="E15" i="89"/>
  <c r="H15" i="89"/>
  <c r="E26" i="89"/>
  <c r="H26" i="89"/>
  <c r="N22" i="76"/>
  <c r="F23" i="26"/>
  <c r="C10" i="133"/>
  <c r="F38" i="26"/>
  <c r="F23" i="25"/>
  <c r="F25" i="26"/>
  <c r="C12" i="133"/>
  <c r="F47" i="26"/>
  <c r="C45" i="133"/>
  <c r="N28" i="22"/>
  <c r="N26" i="22"/>
  <c r="N21" i="18"/>
  <c r="N23" i="77"/>
  <c r="N25" i="77"/>
  <c r="N39" i="22"/>
  <c r="J41" i="22"/>
  <c r="J50" i="22"/>
  <c r="R36" i="26"/>
  <c r="N47" i="26"/>
  <c r="D56" i="82"/>
  <c r="R26" i="26"/>
  <c r="N50" i="26"/>
  <c r="R59" i="26"/>
  <c r="R52" i="26"/>
  <c r="F56" i="26"/>
  <c r="F26" i="14"/>
  <c r="Q117" i="86"/>
  <c r="Q118" i="86"/>
  <c r="G10" i="133"/>
  <c r="Q21" i="86"/>
  <c r="Q22" i="86"/>
  <c r="F59" i="26"/>
  <c r="C50" i="133"/>
  <c r="F13" i="82"/>
  <c r="Q38" i="86"/>
  <c r="Q39" i="86"/>
  <c r="E13" i="133"/>
  <c r="E48" i="133"/>
  <c r="N38" i="103"/>
  <c r="G45" i="133"/>
  <c r="G12" i="133"/>
  <c r="E15" i="133"/>
  <c r="F27" i="25"/>
  <c r="F46" i="25"/>
  <c r="C88" i="133"/>
  <c r="C80" i="133"/>
  <c r="L38" i="86"/>
  <c r="E17" i="129"/>
  <c r="E20" i="129"/>
  <c r="N32" i="103"/>
  <c r="F16" i="129"/>
  <c r="D20" i="129"/>
  <c r="D18" i="107"/>
  <c r="F16" i="107"/>
  <c r="F18" i="107"/>
  <c r="H33" i="91"/>
  <c r="P128" i="86"/>
  <c r="P129" i="86"/>
  <c r="P117" i="86"/>
  <c r="P118" i="86"/>
  <c r="H21" i="91"/>
  <c r="N13" i="103"/>
  <c r="N18" i="103"/>
  <c r="N37" i="103"/>
  <c r="J49" i="26"/>
  <c r="L172" i="86"/>
  <c r="N23" i="18"/>
  <c r="N25" i="26"/>
  <c r="D12" i="82"/>
  <c r="G11" i="83"/>
  <c r="Q188" i="86"/>
  <c r="Q189" i="86"/>
  <c r="R23" i="25"/>
  <c r="N26" i="26"/>
  <c r="D13" i="82"/>
  <c r="E25" i="89"/>
  <c r="J25" i="89"/>
  <c r="N24" i="26"/>
  <c r="R31" i="26"/>
  <c r="F26" i="26"/>
  <c r="C13" i="133"/>
  <c r="J47" i="26"/>
  <c r="J63" i="26"/>
  <c r="J50" i="26"/>
  <c r="R35" i="26"/>
  <c r="E21" i="133"/>
  <c r="F15" i="82"/>
  <c r="E23" i="133"/>
  <c r="E25" i="133"/>
  <c r="G21" i="133"/>
  <c r="G23" i="133"/>
  <c r="N39" i="103"/>
  <c r="R27" i="25"/>
  <c r="E84" i="133"/>
  <c r="E80" i="133"/>
  <c r="G13" i="133"/>
  <c r="V27" i="25"/>
  <c r="C84" i="133"/>
  <c r="F17" i="129"/>
  <c r="F20" i="129"/>
  <c r="H18" i="91"/>
  <c r="D11" i="82"/>
  <c r="H19" i="91"/>
  <c r="P38" i="86"/>
  <c r="N19" i="25"/>
  <c r="J19" i="25"/>
  <c r="N24" i="103"/>
  <c r="N19" i="103"/>
  <c r="F19" i="22"/>
  <c r="F32" i="22"/>
  <c r="F35" i="22"/>
  <c r="F38" i="22"/>
  <c r="N38" i="22"/>
  <c r="N41" i="22"/>
  <c r="N50" i="22"/>
  <c r="N61" i="103"/>
  <c r="J25" i="26"/>
  <c r="G13" i="83"/>
  <c r="H25" i="89"/>
  <c r="J24" i="26"/>
  <c r="R38" i="26"/>
  <c r="R40" i="26"/>
  <c r="F21" i="82"/>
  <c r="J26" i="26"/>
  <c r="H17" i="91"/>
  <c r="P26" i="86"/>
  <c r="P27" i="86"/>
  <c r="R46" i="25"/>
  <c r="H6" i="123"/>
  <c r="J6" i="123"/>
  <c r="G18" i="83"/>
  <c r="G25" i="83"/>
  <c r="F23" i="82"/>
  <c r="F25" i="82"/>
  <c r="P99" i="86"/>
  <c r="P100" i="86"/>
  <c r="N38" i="122"/>
  <c r="N39" i="122"/>
  <c r="F41" i="22"/>
  <c r="F50" i="22"/>
  <c r="N12" i="103"/>
  <c r="E9" i="83"/>
  <c r="N21" i="19"/>
  <c r="N29" i="8"/>
  <c r="V46" i="25"/>
  <c r="E88" i="133"/>
  <c r="H10" i="123"/>
  <c r="J10" i="123"/>
  <c r="E13" i="123"/>
  <c r="F10" i="84"/>
  <c r="Q235" i="86"/>
  <c r="N234" i="86"/>
  <c r="N235" i="86"/>
  <c r="C16" i="89"/>
  <c r="E16" i="89"/>
  <c r="H16" i="89"/>
  <c r="N35" i="19"/>
  <c r="C14" i="123"/>
  <c r="C14" i="90"/>
  <c r="L179" i="86"/>
  <c r="L188" i="86"/>
  <c r="P172" i="86"/>
  <c r="P173" i="86"/>
  <c r="C10" i="89"/>
  <c r="E10" i="89"/>
  <c r="L77" i="103"/>
  <c r="L81" i="103"/>
  <c r="L60" i="103"/>
  <c r="N31" i="103"/>
  <c r="N22" i="103"/>
  <c r="N25" i="103"/>
  <c r="N14" i="103"/>
  <c r="H10" i="84"/>
  <c r="Q236" i="86"/>
  <c r="G13" i="123"/>
  <c r="E16" i="123"/>
  <c r="G16" i="123"/>
  <c r="C11" i="89"/>
  <c r="N33" i="103"/>
  <c r="N82" i="103"/>
  <c r="N83" i="103"/>
  <c r="N87" i="103"/>
  <c r="E14" i="89"/>
  <c r="N37" i="19"/>
  <c r="N21" i="25"/>
  <c r="H10" i="89"/>
  <c r="H11" i="89"/>
  <c r="E11" i="89"/>
  <c r="E18" i="123"/>
  <c r="G18" i="123"/>
  <c r="H20" i="123"/>
  <c r="H27" i="123"/>
  <c r="H31" i="123"/>
  <c r="R21" i="104"/>
  <c r="R24" i="104"/>
  <c r="R48" i="25"/>
  <c r="C23" i="89"/>
  <c r="E23" i="89"/>
  <c r="H14" i="89"/>
  <c r="H23" i="89"/>
  <c r="R26" i="79"/>
  <c r="F19" i="79"/>
  <c r="N19" i="79"/>
  <c r="E90" i="133"/>
  <c r="G27" i="83"/>
  <c r="R52" i="25"/>
  <c r="E92" i="133"/>
  <c r="N24" i="9"/>
  <c r="E11" i="83"/>
  <c r="P188" i="86"/>
  <c r="P189" i="86"/>
  <c r="N23" i="25"/>
  <c r="J23" i="25"/>
  <c r="J21" i="25"/>
  <c r="R65" i="26"/>
  <c r="R67" i="26"/>
  <c r="R69" i="26"/>
  <c r="R71" i="26"/>
  <c r="D79" i="126"/>
  <c r="D81" i="126"/>
  <c r="D83" i="126"/>
  <c r="D85" i="126"/>
  <c r="F12" i="84"/>
  <c r="F13" i="84"/>
  <c r="E58" i="133"/>
  <c r="E59" i="133"/>
  <c r="E61" i="133"/>
  <c r="N239" i="86"/>
  <c r="N240" i="86"/>
  <c r="Q240" i="86"/>
  <c r="N64" i="103"/>
  <c r="G29" i="83"/>
  <c r="J29" i="83"/>
  <c r="E13" i="83"/>
  <c r="L61" i="103"/>
  <c r="N36" i="26"/>
  <c r="H79" i="126"/>
  <c r="H81" i="126"/>
  <c r="H83" i="126"/>
  <c r="H85" i="126"/>
  <c r="Q242" i="86"/>
  <c r="N69" i="103"/>
  <c r="N76" i="103"/>
  <c r="N78" i="103"/>
  <c r="N86" i="103"/>
  <c r="N88" i="103"/>
  <c r="N65" i="103"/>
  <c r="Q245" i="86"/>
  <c r="J25" i="91"/>
  <c r="J37" i="91"/>
  <c r="J41" i="91"/>
  <c r="H40" i="91"/>
  <c r="N244" i="86"/>
  <c r="N245" i="86"/>
  <c r="H12" i="84"/>
  <c r="H13" i="84"/>
  <c r="J36" i="26"/>
  <c r="V26" i="79"/>
  <c r="V27" i="79"/>
  <c r="J14" i="84"/>
  <c r="F69" i="82"/>
  <c r="Q246" i="86"/>
  <c r="J56" i="91"/>
  <c r="N22" i="75"/>
  <c r="Q167" i="86"/>
  <c r="W65" i="26"/>
  <c r="F70" i="82"/>
  <c r="F72" i="82"/>
  <c r="N166" i="86"/>
  <c r="N167" i="86"/>
  <c r="N40" i="103"/>
  <c r="N70" i="103"/>
  <c r="N71" i="103"/>
  <c r="Q168" i="86"/>
  <c r="F88" i="82"/>
  <c r="N41" i="103"/>
  <c r="N35" i="20"/>
  <c r="N25" i="25"/>
  <c r="N37" i="20"/>
  <c r="C28" i="89"/>
  <c r="C40" i="89"/>
  <c r="E28" i="89"/>
  <c r="E40" i="89"/>
  <c r="H28" i="89"/>
  <c r="H40" i="89"/>
  <c r="J25" i="25"/>
  <c r="J27" i="25"/>
  <c r="N27" i="25"/>
  <c r="E16" i="83"/>
  <c r="L62" i="103"/>
  <c r="H6" i="90"/>
  <c r="P207" i="86"/>
  <c r="P208" i="86"/>
  <c r="E18" i="83"/>
  <c r="J33" i="8"/>
  <c r="N32" i="8"/>
  <c r="N33" i="8"/>
  <c r="J25" i="8"/>
  <c r="J36" i="8"/>
  <c r="N22" i="8"/>
  <c r="N25" i="8"/>
  <c r="N36" i="8"/>
  <c r="N35" i="26"/>
  <c r="N21" i="5"/>
  <c r="N29" i="26"/>
  <c r="J21" i="5"/>
  <c r="J29" i="26"/>
  <c r="J35" i="26"/>
  <c r="J38" i="26"/>
  <c r="N38" i="26"/>
  <c r="D21" i="82"/>
  <c r="P79" i="86"/>
  <c r="N36" i="124"/>
  <c r="N37" i="124"/>
  <c r="D23" i="82"/>
  <c r="H30" i="91"/>
  <c r="J24" i="7"/>
  <c r="N57" i="26"/>
  <c r="J57" i="26"/>
  <c r="N56" i="26"/>
  <c r="D61" i="82"/>
  <c r="N26" i="14"/>
  <c r="J56" i="26"/>
  <c r="J59" i="26"/>
  <c r="N59" i="26"/>
  <c r="H35" i="91"/>
  <c r="L38" i="103"/>
  <c r="N36" i="21"/>
  <c r="N37" i="21"/>
  <c r="N39" i="21"/>
  <c r="N43" i="25"/>
  <c r="N44" i="25"/>
  <c r="N46" i="25"/>
  <c r="J37" i="21"/>
  <c r="J39" i="21"/>
  <c r="J32" i="1"/>
  <c r="E22" i="83"/>
  <c r="E23" i="83"/>
  <c r="E25" i="83"/>
  <c r="N23" i="79"/>
  <c r="U46" i="25"/>
  <c r="J43" i="25"/>
  <c r="N19" i="22"/>
  <c r="N32" i="22"/>
  <c r="N35" i="22"/>
  <c r="V38" i="22"/>
  <c r="V39" i="22"/>
  <c r="U32" i="25"/>
  <c r="N32" i="1"/>
  <c r="N23" i="26"/>
  <c r="L16" i="86"/>
  <c r="L19" i="86"/>
  <c r="C42" i="89"/>
  <c r="C43" i="89"/>
  <c r="J44" i="25"/>
  <c r="J46" i="25"/>
  <c r="L63" i="103"/>
  <c r="P230" i="86"/>
  <c r="P231" i="86"/>
  <c r="J6" i="90"/>
  <c r="L21" i="86"/>
  <c r="F17" i="84"/>
  <c r="P235" i="86"/>
  <c r="L234" i="86"/>
  <c r="L235" i="86"/>
  <c r="J23" i="26"/>
  <c r="D10" i="82"/>
  <c r="P21" i="86"/>
  <c r="H10" i="90"/>
  <c r="J10" i="90"/>
  <c r="P22" i="86"/>
  <c r="H55" i="91"/>
  <c r="H17" i="84"/>
  <c r="P236" i="86"/>
  <c r="L17" i="103"/>
  <c r="E13" i="90"/>
  <c r="G13" i="90"/>
  <c r="E16" i="90"/>
  <c r="G16" i="90"/>
  <c r="E18" i="90"/>
  <c r="G18" i="90"/>
  <c r="H20" i="90"/>
  <c r="F21" i="104"/>
  <c r="F24" i="104"/>
  <c r="F48" i="25"/>
  <c r="F52" i="25"/>
  <c r="C92" i="133"/>
  <c r="G92" i="133"/>
  <c r="C90" i="133"/>
  <c r="G90" i="133"/>
  <c r="H27" i="90"/>
  <c r="H31" i="90"/>
  <c r="J24" i="79"/>
  <c r="J26" i="79"/>
  <c r="F23" i="79"/>
  <c r="N20" i="79"/>
  <c r="F15" i="84"/>
  <c r="H12" i="91"/>
  <c r="H15" i="84"/>
  <c r="F26" i="79"/>
  <c r="F65" i="26"/>
  <c r="N24" i="79"/>
  <c r="F24" i="75"/>
  <c r="F48" i="26"/>
  <c r="F52" i="26"/>
  <c r="C46" i="133"/>
  <c r="F67" i="26"/>
  <c r="C58" i="133"/>
  <c r="J19" i="104"/>
  <c r="F18" i="84"/>
  <c r="F19" i="84"/>
  <c r="F69" i="26"/>
  <c r="G46" i="133"/>
  <c r="G48" i="133"/>
  <c r="C48" i="133"/>
  <c r="G58" i="133"/>
  <c r="G59" i="133"/>
  <c r="C59" i="133"/>
  <c r="N19" i="104"/>
  <c r="N21" i="104"/>
  <c r="N24" i="104"/>
  <c r="N48" i="25"/>
  <c r="J21" i="104"/>
  <c r="J24" i="104"/>
  <c r="D69" i="82"/>
  <c r="H18" i="84"/>
  <c r="H19" i="84"/>
  <c r="C61" i="133"/>
  <c r="E27" i="83"/>
  <c r="J20" i="90"/>
  <c r="J48" i="25"/>
  <c r="J52" i="25"/>
  <c r="N52" i="25"/>
  <c r="N26" i="79"/>
  <c r="N65" i="26"/>
  <c r="P167" i="86"/>
  <c r="L166" i="86"/>
  <c r="L167" i="86"/>
  <c r="D70" i="82"/>
  <c r="L40" i="103"/>
  <c r="L70" i="103"/>
  <c r="N67" i="26"/>
  <c r="J65" i="26"/>
  <c r="J67" i="26"/>
  <c r="L239" i="86"/>
  <c r="L240" i="86"/>
  <c r="E29" i="83"/>
  <c r="L64" i="103"/>
  <c r="P240" i="86"/>
  <c r="P168" i="86"/>
  <c r="P242" i="86"/>
  <c r="L69" i="103"/>
  <c r="P245" i="86"/>
  <c r="H9" i="91"/>
  <c r="H14" i="91"/>
  <c r="L65" i="103"/>
  <c r="L244" i="86"/>
  <c r="L245" i="86"/>
  <c r="I29" i="83"/>
  <c r="P246" i="86"/>
  <c r="L76" i="103"/>
  <c r="L78" i="103"/>
  <c r="L86" i="103"/>
  <c r="L71" i="103"/>
  <c r="C34" i="126"/>
  <c r="C51" i="126"/>
  <c r="C85" i="126"/>
  <c r="D86" i="126"/>
  <c r="G30" i="126"/>
  <c r="G34" i="126"/>
  <c r="G51" i="126"/>
  <c r="G85" i="126"/>
  <c r="H86" i="126"/>
  <c r="F19" i="7"/>
  <c r="F24" i="7"/>
  <c r="F27" i="26"/>
  <c r="N19" i="7"/>
  <c r="F31" i="26"/>
  <c r="F40" i="26"/>
  <c r="F71" i="26"/>
  <c r="V29" i="19"/>
  <c r="C14" i="133"/>
  <c r="L44" i="86"/>
  <c r="N24" i="7"/>
  <c r="N27" i="26"/>
  <c r="G14" i="133"/>
  <c r="G15" i="133"/>
  <c r="C15" i="133"/>
  <c r="C25" i="133"/>
  <c r="D14" i="82"/>
  <c r="P39" i="86"/>
  <c r="J27" i="26"/>
  <c r="D15" i="82"/>
  <c r="H20" i="91"/>
  <c r="P44" i="86"/>
  <c r="P45" i="86"/>
  <c r="D25" i="82"/>
  <c r="L12" i="103"/>
  <c r="L22" i="103"/>
  <c r="L31" i="103"/>
  <c r="L82" i="103"/>
  <c r="L83" i="103"/>
  <c r="L87" i="103"/>
  <c r="L88" i="103"/>
  <c r="J22" i="6"/>
  <c r="N19" i="6"/>
  <c r="N22" i="6"/>
  <c r="N28" i="26"/>
  <c r="J24" i="75"/>
  <c r="N21" i="75"/>
  <c r="J28" i="26"/>
  <c r="J31" i="26"/>
  <c r="J40" i="26"/>
  <c r="N31" i="26"/>
  <c r="N40" i="26"/>
  <c r="N24" i="75"/>
  <c r="N48" i="26"/>
  <c r="L121" i="86"/>
  <c r="L122" i="86"/>
  <c r="J48" i="26"/>
  <c r="J52" i="26"/>
  <c r="J69" i="26"/>
  <c r="J71" i="26"/>
  <c r="N52" i="26"/>
  <c r="N69" i="26"/>
  <c r="N71" i="26"/>
  <c r="D57" i="82"/>
  <c r="P122" i="86"/>
  <c r="P123" i="86"/>
  <c r="H22" i="91"/>
  <c r="H23" i="91"/>
  <c r="D59" i="82"/>
  <c r="H25" i="91"/>
  <c r="H37" i="91"/>
  <c r="H41" i="91"/>
  <c r="H56" i="91"/>
  <c r="H57" i="91"/>
  <c r="L13" i="103"/>
  <c r="L32" i="103"/>
  <c r="L33" i="103"/>
  <c r="D72" i="82"/>
  <c r="D88" i="82"/>
  <c r="J9" i="84"/>
  <c r="L18" i="103"/>
  <c r="L14" i="103"/>
  <c r="L24" i="103"/>
  <c r="L25" i="103"/>
  <c r="L19" i="103"/>
  <c r="L37" i="103"/>
  <c r="L39" i="103"/>
  <c r="L41" i="103"/>
</calcChain>
</file>

<file path=xl/sharedStrings.xml><?xml version="1.0" encoding="utf-8"?>
<sst xmlns="http://schemas.openxmlformats.org/spreadsheetml/2006/main" count="4594" uniqueCount="1619">
  <si>
    <t>to WBS</t>
  </si>
  <si>
    <t>to WPL</t>
  </si>
  <si>
    <t>S</t>
  </si>
  <si>
    <t xml:space="preserve">LABA KOTOR </t>
  </si>
  <si>
    <t xml:space="preserve">BEBAN USAHA </t>
  </si>
  <si>
    <t xml:space="preserve">PENDAPATAN (BEBAN) LAIN-LAIN </t>
  </si>
  <si>
    <t>Jumlah Pendapatan (Beban) Lain-Lain</t>
  </si>
  <si>
    <t>SEE</t>
  </si>
  <si>
    <t>Kertas Kerja No.</t>
  </si>
  <si>
    <t>:</t>
  </si>
  <si>
    <t>Ref. Audit Pros No.</t>
  </si>
  <si>
    <t>Tanggal</t>
  </si>
  <si>
    <t>Keterangan :</t>
  </si>
  <si>
    <t>Sesuai dengan saldo buku besar</t>
  </si>
  <si>
    <t>Sesuai dengan saldo audit tahun ini</t>
  </si>
  <si>
    <t>Sesuai dengan saldo audit tahun lalu</t>
  </si>
  <si>
    <t>Check Footing/Cross Footing</t>
  </si>
  <si>
    <t>Obyek Pemeriksaan:</t>
  </si>
  <si>
    <t>Kesimpulan</t>
  </si>
  <si>
    <t>Direview Oleh (Nama)</t>
  </si>
  <si>
    <t>Disusun Oleh (Nama)</t>
  </si>
  <si>
    <t>Paraf Penyusun</t>
  </si>
  <si>
    <t>Paraf Pereview</t>
  </si>
  <si>
    <t>KETERANGAN</t>
  </si>
  <si>
    <t>A</t>
  </si>
  <si>
    <t>(Rp)</t>
  </si>
  <si>
    <t>AJE / RJE</t>
  </si>
  <si>
    <t>B</t>
  </si>
  <si>
    <t>C</t>
  </si>
  <si>
    <t>D</t>
  </si>
  <si>
    <t>E</t>
  </si>
  <si>
    <t>F</t>
  </si>
  <si>
    <t>Pajak Dibayar Dimuka</t>
  </si>
  <si>
    <t>G</t>
  </si>
  <si>
    <t>H</t>
  </si>
  <si>
    <t>Aset Tetap</t>
  </si>
  <si>
    <t>I</t>
  </si>
  <si>
    <t>Aset Lain-Lain</t>
  </si>
  <si>
    <t>J</t>
  </si>
  <si>
    <t>K</t>
  </si>
  <si>
    <t>L</t>
  </si>
  <si>
    <t>N</t>
  </si>
  <si>
    <t>AA</t>
  </si>
  <si>
    <t>BB</t>
  </si>
  <si>
    <t>CC</t>
  </si>
  <si>
    <t>DD</t>
  </si>
  <si>
    <t>EE</t>
  </si>
  <si>
    <t>Beban Usaha</t>
  </si>
  <si>
    <t>Pajak Penghasilan</t>
  </si>
  <si>
    <t>Laporan laba rugi</t>
  </si>
  <si>
    <t>Neraca</t>
  </si>
  <si>
    <t>WPL</t>
  </si>
  <si>
    <t>WBS</t>
  </si>
  <si>
    <t>Dikoreksi / Reklasifikasi</t>
  </si>
  <si>
    <t>Sudah dibandingkan dengan RK</t>
  </si>
  <si>
    <t>Sesuai dengan saldo hasil konfirmasi</t>
  </si>
  <si>
    <t>Sesuai dengan saldo buku kas per tanggal cash count</t>
  </si>
  <si>
    <t>Sudah ditelusuri hingga ke bukti dasar</t>
  </si>
  <si>
    <t>Diambil sebagai sample</t>
  </si>
  <si>
    <t>Sesuai dengan akta Notaris</t>
  </si>
  <si>
    <t>Ada daftar atau perinciannya</t>
  </si>
  <si>
    <t>Sudah ditelusuri hingga bukti dasar</t>
  </si>
  <si>
    <t>Sudah dibandingkan dengan kartu aset tetap</t>
  </si>
  <si>
    <t>-</t>
  </si>
  <si>
    <t>Akun ini disajikan secara wajar</t>
  </si>
  <si>
    <t>Laba rugi disajikan sesuai dengan SAK</t>
  </si>
  <si>
    <t>JUMLAH KEWAJIBAN DAN EKUITAS</t>
  </si>
  <si>
    <t>J u m l a h</t>
  </si>
  <si>
    <t xml:space="preserve">Jumlah Modal Saham </t>
  </si>
  <si>
    <t>Nilai Buku</t>
  </si>
  <si>
    <t>Kas &amp; setara kas</t>
  </si>
  <si>
    <t>M</t>
  </si>
  <si>
    <t>A S E T</t>
  </si>
  <si>
    <t>ASET LANCAR:</t>
  </si>
  <si>
    <t>Kas dan Setara Kas</t>
  </si>
  <si>
    <t>Jumlah Aset Lancar</t>
  </si>
  <si>
    <t>ASET TIDAK LANCAR:</t>
  </si>
  <si>
    <t>Jumlah Aset Tidak Lancar</t>
  </si>
  <si>
    <t>JUMLAH ASET</t>
  </si>
  <si>
    <t>KEWAJIBAN DAN EKUITAS</t>
  </si>
  <si>
    <t>KEWAJIBAN LANCAR:</t>
  </si>
  <si>
    <t>Jumlah Kewajiban Lancar</t>
  </si>
  <si>
    <t>KEWAJIBAN TIDAK LANCAR:</t>
  </si>
  <si>
    <t>Jumlah Kewajiban Tidak Lancar</t>
  </si>
  <si>
    <t>E K U I T A S:</t>
  </si>
  <si>
    <t>Jumlah Ekuitas</t>
  </si>
  <si>
    <t>Tahun 2008</t>
  </si>
  <si>
    <t>Tahun 2009</t>
  </si>
  <si>
    <t>MODAL SAHAM</t>
  </si>
  <si>
    <t xml:space="preserve"> Nama Pemegang Saham </t>
  </si>
  <si>
    <t>Prosentase</t>
  </si>
  <si>
    <t>Lembar</t>
  </si>
  <si>
    <t>Jumlah</t>
  </si>
  <si>
    <t xml:space="preserve">Harga Perolehan </t>
  </si>
  <si>
    <t>Akumulasi Penyusutan</t>
  </si>
  <si>
    <t>Koreksi Fiskal :</t>
  </si>
  <si>
    <t>Laba (rugi) sebelum kompensasi kerugian fiskal</t>
  </si>
  <si>
    <t>Kompensasi kerugian fiskal tahun lalu</t>
  </si>
  <si>
    <t>Laba (rugi) fiskal</t>
  </si>
  <si>
    <t>Tarif pajak pasal 17:</t>
  </si>
  <si>
    <t>Jumlah PPh terhutang</t>
  </si>
  <si>
    <t>Kredit pajak :</t>
  </si>
  <si>
    <t xml:space="preserve"> - PPh pasal 23</t>
  </si>
  <si>
    <t xml:space="preserve"> - PPh pasal 25</t>
  </si>
  <si>
    <t>PPh kurang (lebih) bayar</t>
  </si>
  <si>
    <t>^</t>
  </si>
  <si>
    <t>Κ</t>
  </si>
  <si>
    <t>Ø</t>
  </si>
  <si>
    <t>CB</t>
  </si>
  <si>
    <t>→</t>
  </si>
  <si>
    <t>Piutang Usaha</t>
  </si>
  <si>
    <t>ü</t>
  </si>
  <si>
    <t>PPh dihitung menggunakan metode utang pajak</t>
  </si>
  <si>
    <t xml:space="preserve">  Biaya kesehatan tamu</t>
  </si>
  <si>
    <t xml:space="preserve">  Iklan dan promosi</t>
  </si>
  <si>
    <t xml:space="preserve">  Pajak penghasilan</t>
  </si>
  <si>
    <t xml:space="preserve">  Banten</t>
  </si>
  <si>
    <t xml:space="preserve">  Sewa peralatan kantor</t>
  </si>
  <si>
    <t xml:space="preserve">  Administrasi bank</t>
  </si>
  <si>
    <t xml:space="preserve">  Jasa giro</t>
  </si>
  <si>
    <t xml:space="preserve">  Penyusutan aset tetap</t>
  </si>
  <si>
    <t>12.</t>
  </si>
  <si>
    <t>Berdasarkan akta No. 161 tanggal 13 Nopember 1995 oleh Notaris J.S. Wibisono, SH., modal dasar perseroan sebesar Rp. 10.000.000.000,- (sepuluh milyar rupiah) terbagi atas 10.000 lembar saham dengan nilai nominal sebesar Rp.1.000.000,- per lembar saham. Modal yang telah disetor sebesar Rp. 4.000.000.000,-, dengan komposisi kepemilikan sebagai berikut:</t>
  </si>
  <si>
    <t>I Made Wiranatha</t>
  </si>
  <si>
    <t>Ida Ayu Budiani</t>
  </si>
  <si>
    <t>I Gede Wiratha</t>
  </si>
  <si>
    <t>I Ketut Aryana</t>
  </si>
  <si>
    <t>Tahun 2010</t>
  </si>
  <si>
    <t>BEBAN LANGSUNG</t>
  </si>
  <si>
    <t>No.</t>
  </si>
  <si>
    <t>Keterangan</t>
  </si>
  <si>
    <t>Nama Perusahaan</t>
  </si>
  <si>
    <t>Periode Pemeriksaan</t>
  </si>
  <si>
    <t>Alamat</t>
  </si>
  <si>
    <t>Alasan Koreksi/Penyesuaian</t>
  </si>
  <si>
    <t>Disetujui oleh,</t>
  </si>
  <si>
    <t>Auditor</t>
  </si>
  <si>
    <t>%</t>
  </si>
  <si>
    <t>Harga Perolehan</t>
  </si>
  <si>
    <t>Penambahan</t>
  </si>
  <si>
    <t>Pengurangan</t>
  </si>
  <si>
    <t>I.</t>
  </si>
  <si>
    <t>II.</t>
  </si>
  <si>
    <t>III.</t>
  </si>
  <si>
    <t>IV.</t>
  </si>
  <si>
    <t>1.</t>
  </si>
  <si>
    <t>2.</t>
  </si>
  <si>
    <t>3.</t>
  </si>
  <si>
    <t>4.</t>
  </si>
  <si>
    <t>5.</t>
  </si>
  <si>
    <t>6.</t>
  </si>
  <si>
    <t>7.</t>
  </si>
  <si>
    <t>8.</t>
  </si>
  <si>
    <t>9.</t>
  </si>
  <si>
    <t>10.</t>
  </si>
  <si>
    <t xml:space="preserve">LABA (RUGI) USAHA </t>
  </si>
  <si>
    <t>LABA (RUGI) BERSIH SEBELUM PAJAK</t>
  </si>
  <si>
    <t>LABA (RUGI) BERSIH SETELAH PAJAK</t>
  </si>
  <si>
    <t>Aset Tetap - Setelah dikurangi Akumulasi Penyusutan</t>
  </si>
  <si>
    <t>Laba (Rugi) sebelum pajak menurut laporan laba rugi</t>
  </si>
  <si>
    <t>Bagian yang jatuh tempo dalam satu tahun</t>
  </si>
  <si>
    <t>Akumulasi saldo rugi</t>
  </si>
  <si>
    <t>Pendapatan</t>
  </si>
  <si>
    <t>JURNAL KOREKSI/PENYESUAIAN HASIL KOMPILASI</t>
  </si>
  <si>
    <t>P</t>
  </si>
  <si>
    <t>25% X Rp4.634.734.497,-</t>
  </si>
  <si>
    <t>25% X 50% X Rp655.578.035,-</t>
  </si>
  <si>
    <t>Tanah</t>
  </si>
  <si>
    <t>Inventaris Kantor</t>
  </si>
  <si>
    <t>Q</t>
  </si>
  <si>
    <t>Bank</t>
  </si>
  <si>
    <t>Beban Lain-lain</t>
  </si>
  <si>
    <t>Saldo Laba</t>
  </si>
  <si>
    <t>JUMLAH</t>
  </si>
  <si>
    <t>BEBAN POKOK PENDAPATAN</t>
  </si>
  <si>
    <t>Total</t>
  </si>
  <si>
    <t>Pendapatan Non Operasional</t>
  </si>
  <si>
    <t>Beban Non Operasional</t>
  </si>
  <si>
    <t>Pendapatan Lain-lain</t>
  </si>
  <si>
    <t xml:space="preserve">TAHUN </t>
  </si>
  <si>
    <t>HARGA PEROLEHAN</t>
  </si>
  <si>
    <t xml:space="preserve">NILAI BUKU </t>
  </si>
  <si>
    <t>NO</t>
  </si>
  <si>
    <t>NAMA ASET</t>
  </si>
  <si>
    <t>PERO-</t>
  </si>
  <si>
    <t>QTY</t>
  </si>
  <si>
    <t xml:space="preserve">  DAN MUTASI </t>
  </si>
  <si>
    <t>LEHAN</t>
  </si>
  <si>
    <t>2009</t>
  </si>
  <si>
    <t>Total Pendapatan</t>
  </si>
  <si>
    <t>N E R A C A</t>
  </si>
  <si>
    <t>ASET</t>
  </si>
  <si>
    <t>ASET LANCAR</t>
  </si>
  <si>
    <t>ASET TIDAK LANCAR</t>
  </si>
  <si>
    <t xml:space="preserve">Aset Tetap - Setelah  Dikurangi  </t>
  </si>
  <si>
    <t xml:space="preserve">Akumulasi  Penyusutan Sebesar </t>
  </si>
  <si>
    <t>TOTAL ASET</t>
  </si>
  <si>
    <t>KEWAJIBAN LANCAR</t>
  </si>
  <si>
    <t>KEWAJIBAN TIDAK LANCAR</t>
  </si>
  <si>
    <t>Total Kewajiban</t>
  </si>
  <si>
    <t xml:space="preserve">Modal Ditempatkan Dan Disetor </t>
  </si>
  <si>
    <t>TOTAL KEWAJIBAN &amp; EKUITAS</t>
  </si>
  <si>
    <t xml:space="preserve">LAPORAN PERHITUNGAN LABA RUGI </t>
  </si>
  <si>
    <t>PENDAPATAN</t>
  </si>
  <si>
    <t>Laba (Rugi) Kotor Usaha</t>
  </si>
  <si>
    <t>BEBAN USAHA</t>
  </si>
  <si>
    <t>Beban Administrasi dan Umum</t>
  </si>
  <si>
    <t>Laba (Rugi) Usaha</t>
  </si>
  <si>
    <t>PENDAPATAN (BEBAN) NON OPERASIONAL</t>
  </si>
  <si>
    <t>Jumlah Pendapatan (Beban) Non Operasional</t>
  </si>
  <si>
    <t>Laba (Rugi) Bersih Sebelum Pajak Penghasilan</t>
  </si>
  <si>
    <t>LAPORAN PERUBAHAN EKUITAS</t>
  </si>
  <si>
    <t>EKUITAS</t>
  </si>
  <si>
    <t>Laba (Rugi) Tahun Berjalan</t>
  </si>
  <si>
    <t>CATATAN ATAS LAPORAN KEUANGAN</t>
  </si>
  <si>
    <t>SERTA UNTUK TAHUN-TAHUN YANG BERAKHIR PADA TANGGAL TERSEBUT</t>
  </si>
  <si>
    <t>GAMBARAN UMUM</t>
  </si>
  <si>
    <t>a.</t>
  </si>
  <si>
    <t>Pendirian Perusahaan</t>
  </si>
  <si>
    <t>b.</t>
  </si>
  <si>
    <t>Bidang Usaha</t>
  </si>
  <si>
    <t>c.</t>
  </si>
  <si>
    <t>Susunan Pengurus</t>
  </si>
  <si>
    <t>Direktur</t>
  </si>
  <si>
    <t>Komisaris Utama</t>
  </si>
  <si>
    <t>Komisaris</t>
  </si>
  <si>
    <t>d.</t>
  </si>
  <si>
    <t>e.</t>
  </si>
  <si>
    <t>KEBIJAKAN AKUNTANSI</t>
  </si>
  <si>
    <t>Penyajian Laporan Keuangan</t>
  </si>
  <si>
    <t>f.</t>
  </si>
  <si>
    <t>Aset Tetap dan Penyusutan</t>
  </si>
  <si>
    <t>Jenis Aset</t>
  </si>
  <si>
    <t>Masa Manfaat</t>
  </si>
  <si>
    <t>Bangunan</t>
  </si>
  <si>
    <t>20 Tahun</t>
  </si>
  <si>
    <t>4 Tahun</t>
  </si>
  <si>
    <t>g.</t>
  </si>
  <si>
    <t>Pengakuan Pendapatan dan Beban</t>
  </si>
  <si>
    <t>h.</t>
  </si>
  <si>
    <t>i.</t>
  </si>
  <si>
    <t>j.</t>
  </si>
  <si>
    <t>k.</t>
  </si>
  <si>
    <t>Penggunaan Estimasi</t>
  </si>
  <si>
    <t>Persetujuan Penerbitan Laporan Keuangan</t>
  </si>
  <si>
    <t>Kas</t>
  </si>
  <si>
    <t>Saldo Awal</t>
  </si>
  <si>
    <t>Saldo Akhir</t>
  </si>
  <si>
    <t>11.</t>
  </si>
  <si>
    <t>13.</t>
  </si>
  <si>
    <t>16.</t>
  </si>
  <si>
    <t>Kewajiban Tidak Lancar</t>
  </si>
  <si>
    <t>17.</t>
  </si>
  <si>
    <t>Modal Disetor</t>
  </si>
  <si>
    <t>Saldo Laba (Rugi)</t>
  </si>
  <si>
    <t>Beban Pokok Pendapatan</t>
  </si>
  <si>
    <t>Pendapatan (Beban) Non Operasional</t>
  </si>
  <si>
    <t>A.</t>
  </si>
  <si>
    <t>LIQUDITY RATIO</t>
  </si>
  <si>
    <t>Current Ratio</t>
  </si>
  <si>
    <t>Aset Lancar</t>
  </si>
  <si>
    <t>Kewajiban Lancar</t>
  </si>
  <si>
    <t>Cash Ratio</t>
  </si>
  <si>
    <t>Net Work Capital</t>
  </si>
  <si>
    <t>B.</t>
  </si>
  <si>
    <t>SOLVABILITAS RATIO</t>
  </si>
  <si>
    <t>Aset To Debt Ratio</t>
  </si>
  <si>
    <t>Total Aset</t>
  </si>
  <si>
    <t>Debt To Equity Ratio</t>
  </si>
  <si>
    <t>Ekuitas</t>
  </si>
  <si>
    <t>C.</t>
  </si>
  <si>
    <t>RENTABILITAS RATIO</t>
  </si>
  <si>
    <t>Struktur Perhitungan</t>
  </si>
  <si>
    <t xml:space="preserve">Pendapatan </t>
  </si>
  <si>
    <t>Pendapatan (Beban) Non Operasionanl</t>
  </si>
  <si>
    <t>Rate Of Return On Equity</t>
  </si>
  <si>
    <t>Laba -Rugi</t>
  </si>
  <si>
    <t>Profit Margin</t>
  </si>
  <si>
    <t>Laba-Rugi</t>
  </si>
  <si>
    <t>Aset Turnover</t>
  </si>
  <si>
    <t>Earning Power</t>
  </si>
  <si>
    <t>Suatu pihak mempunyai hubungan istimewa dengan entitas jika :</t>
  </si>
  <si>
    <t>(i)</t>
  </si>
  <si>
    <t>Memiliki pengendalian bersama atas entitas;</t>
  </si>
  <si>
    <t>(ii)</t>
  </si>
  <si>
    <t>Pihak tersebut adalah entitas asosiasi dari entitas;</t>
  </si>
  <si>
    <t>(iii)</t>
  </si>
  <si>
    <t>(iv)</t>
  </si>
  <si>
    <t>Pihak tersebut adalah personil manajemen kunci entitas atau entitas induknya;</t>
  </si>
  <si>
    <t>(v)</t>
  </si>
  <si>
    <t>Pihak tersebut adalah keluarga dekat dari setiap orang yang diuraikan dalam (i) atau (iv);</t>
  </si>
  <si>
    <t>(vi)</t>
  </si>
  <si>
    <t>(vii)</t>
  </si>
  <si>
    <t>LAPORAN PERHITUNGAN LABA RUGI FISKAL</t>
  </si>
  <si>
    <t>URAIAN</t>
  </si>
  <si>
    <t>KOREKSI FISKAL</t>
  </si>
  <si>
    <t>LAPORAN</t>
  </si>
  <si>
    <t>LABA RUGI</t>
  </si>
  <si>
    <t>L/R TIDAK FINAL</t>
  </si>
  <si>
    <t>POSITIF</t>
  </si>
  <si>
    <t>NEGATIF</t>
  </si>
  <si>
    <t>GABUNGAN</t>
  </si>
  <si>
    <t>FINAL</t>
  </si>
  <si>
    <t>FISKAL</t>
  </si>
  <si>
    <t>Pemjualan</t>
  </si>
  <si>
    <t>BEBAN POKOK PENJUALAN</t>
  </si>
  <si>
    <t>Jumlah Beban Administrasi dan Umum Unit Lipan Hill</t>
  </si>
  <si>
    <t>Jumlah Pendapatan Non Operasional</t>
  </si>
  <si>
    <t>Jumlah Beban Operasinal</t>
  </si>
  <si>
    <t>PERHITUNGAN PAJAK TERHUTANG</t>
  </si>
  <si>
    <t>Laba Bersih Setelah Dikoreksi Fiskal</t>
  </si>
  <si>
    <t>Kompensasi Kerugian Tahun Lalu</t>
  </si>
  <si>
    <t>Penghasilan Kena Pajak</t>
  </si>
  <si>
    <t xml:space="preserve">PPh Terhutang </t>
  </si>
  <si>
    <t>Fasilitas Pajak</t>
  </si>
  <si>
    <t>x</t>
  </si>
  <si>
    <t>=</t>
  </si>
  <si>
    <t>Tarif Pajak</t>
  </si>
  <si>
    <t>25% X 50%</t>
  </si>
  <si>
    <t>25%</t>
  </si>
  <si>
    <t>Jumlah Pajak Terhutang Tahun Takwim 2014</t>
  </si>
  <si>
    <t>Kredit Pajak :</t>
  </si>
  <si>
    <t>PPh Pasal 22</t>
  </si>
  <si>
    <t>PPh Pasal 23</t>
  </si>
  <si>
    <t>Jumlah Kredit Pajak</t>
  </si>
  <si>
    <t>PPh Yang Masih Harus Dibayar Sendiri</t>
  </si>
  <si>
    <t>Angsuran Pajak (PPh Pasal 25)</t>
  </si>
  <si>
    <t>PPh Pasal 29 ( Hutang Pajak )</t>
  </si>
  <si>
    <t>Laba (Rugi) Bersih Setelah Pajak Penghasilan</t>
  </si>
  <si>
    <t>LAPORAN ARUS KAS</t>
  </si>
  <si>
    <t>ARUS KAS DARI AKTIVITAS OPERASI :</t>
  </si>
  <si>
    <t xml:space="preserve">  - </t>
  </si>
  <si>
    <t>Arus Kas Operasi Sebelum Perubahan Modal Kerja</t>
  </si>
  <si>
    <t>Perubahan Modal Kerja :</t>
  </si>
  <si>
    <t>Penurunan ( Kenaikan )  Piutang Usaha</t>
  </si>
  <si>
    <t>Jumlah Penggunaan Dana Untuk Kegiatan Usaha</t>
  </si>
  <si>
    <t>Arus Kas Dari Aktivitas Operasi</t>
  </si>
  <si>
    <t>ARUS KAS DARI AKTIVITAS INVESTASI</t>
  </si>
  <si>
    <t>Pengurangan (Penambahan)  Aset Tetap</t>
  </si>
  <si>
    <t>Pengurangan (Penambahan)  Aset Lain-lain</t>
  </si>
  <si>
    <t>Jumlah Arus Kas Dari Aktivitas Investasi</t>
  </si>
  <si>
    <t>ARUS KAS DARI AKTIVITAS PENDANAAN</t>
  </si>
  <si>
    <t>Jumlah Arus Kas dari Aktivitas Pendanaan</t>
  </si>
  <si>
    <t>Kenaikan Dalam Saldo Kas Dan Setara Kas</t>
  </si>
  <si>
    <t>Perubahan Dalam Saldo Kas Dan Setara Kas</t>
  </si>
  <si>
    <t>Kas dan Setara Kas Awal Periode</t>
  </si>
  <si>
    <t>Kas dan Setara Kas Akhir Periode</t>
  </si>
  <si>
    <t>THOUFAN DAN ROSYID</t>
  </si>
  <si>
    <t>Neraca disajikan secara wajar sesuai dengan SAK-ETAP</t>
  </si>
  <si>
    <t>O</t>
  </si>
  <si>
    <t xml:space="preserve">Jumlah </t>
  </si>
  <si>
    <t>Kas Kecil</t>
  </si>
  <si>
    <t>Jumlah Piutang Karyawan</t>
  </si>
  <si>
    <t>Utang Usaha :</t>
  </si>
  <si>
    <t>PPh Pasal 25</t>
  </si>
  <si>
    <t>Jumlah Modal Disetor</t>
  </si>
  <si>
    <t>Beban Materai</t>
  </si>
  <si>
    <t>S/D</t>
  </si>
  <si>
    <t>TANGGAL</t>
  </si>
  <si>
    <t>AKUMULASI AMORTISASI</t>
  </si>
  <si>
    <t>AMOR</t>
  </si>
  <si>
    <t>TISASI</t>
  </si>
  <si>
    <t>Akumulasi Amortisasi</t>
  </si>
  <si>
    <t>Dalam menjalankan kegiatan usaha/perseroan, dewan direksi mengangkat staf dan karyawan sesuai dengan kebutuhan.</t>
  </si>
  <si>
    <t>Berdasarkan persyaratan dan kriteria dalam Standar Akuntansi Keuangan Entitas Tanpa Akuntabilitas Publik (SAK-ETAP), perusahaan memenuhi kriteria sebagai entitas tanpa akuntabilitas publik. Oleh karena itu manajemen perusahaan memutuskan untuk menerapkan SAK-ETAP sebagai basis dalam penyusunan dan penyajian laporan keuangan perusahaan efektif tahun buku 1 Januari 2012.</t>
  </si>
  <si>
    <t>Apabila dibandingkan dengan persyaratan dalam Standar Akuntansi Keuangan (SAK )yang berlaku dan diterapkan oleh perusahaan untuk tahun-tahun buku sebelumnya maka persyaratan dalam SAK-ETAP lebih sederhana. Demikian juga apabila dibandingkan dengan perkembangan terkini SAK yang saat ini sedang dalam proses konverjensi dengan International Financial Reorting Standard(IFRS), maka persyaratan dalam SAK ETAP juga lebih sederhana.</t>
  </si>
  <si>
    <t>Perusahaan memilih untuk menerapkan SAK-ETAP, dengan pertimbangan bahwa informasi yang disajikan dalam laporan keuangan berdasarkan SAK-ETAP masih mampu mencerminkan substansi ekonomi dan kegiatan operasi dan bisnis perusahaan. Pertimbangan lainnya adalah biaya dan manfaat dalam penyusunan laporan keuangan berdasarkan SAK-ETAP lebih efisien bagi perusahaan.</t>
  </si>
  <si>
    <t>Meskipun persyaratan dalam SAK-ETAP lebih sederhana dibandingkan dengan SAK yang diterapkan sebelumnya maupun perkembangan terkini SAK tersebut, namun perusahaan tetap mengedepankan penyajian wajar dan pengungkapan secara penuh atas informasi keuangan yang relevan dan andal bagi pemakai sebagaimana disyaratkan oleh standar tersebut. Oleh karena itu tujuan penyajian laporan keuangan bagi sebagian besar pemakai tetap terpenuhi.</t>
  </si>
  <si>
    <t>KEBIJAKAN AKUNTANSI (Lanjutan)</t>
  </si>
  <si>
    <t>Dasar penyusunan laporan keuangan, kecuali laporan arus kas, adalah dasar akrual. Laporan keuangan tersebut disusun berdasarkan nilai historis, kecuali beberapa akun tertentu disusun berdasarkan pengukuran lain sebagaimana diuraikan dalam kebijakan akuntansi masing-masing akun tersebut.</t>
  </si>
  <si>
    <t>Laporan arus kas disusun dengan menggunakan metode tidak langsung dengan mengelompokkan arus kas dalam aktivitas operasi, investasi dan pendanaan.</t>
  </si>
  <si>
    <t>Perusahaan melakukan transaksi dengan pihak-pihak tertentu sebagai transaksi hubungan istimewa sebagaimana diatur SAK-ETAP Bab 28, "Pengungkapan pihak-pihak yang mempunyai hubungan    istimewa". Transaksi dan saldo perusahaan terhadap pihak hubungan entitas diungkapkan yang meliputi jumlah-jumlah transaksi, saldo termasuk syarat dan kondisi serta sifat pembayaran dan rincian jaminan yang diberikan atau diterima, penyisihan kerugian piutang tidak tertagih terkait jumlah saldo piutang, dan beban yang diakui dalam periode yang berkaitan dengan piutang ragu-ragu yang jatuh tempo dari pihak hubungan istimewa. Hubungan entitas anak dan induk diungkapkan baik ada atau tidak terdapat transaksi antar pihak hubungan istimewa. Kompensasi personil manajemen kunci harus diungkapkan secara total.</t>
  </si>
  <si>
    <t>Secara langsung, atau tidak langsung melalui satu atau lebih perantara, pihak tersebut :</t>
  </si>
  <si>
    <t>Mengendalikan, dikendalikan oleh, atau berada dibawah pengendalian bersama dengan, entitas (termasuk entitas induk, entitas anak, dan fellow subsidiaries);</t>
  </si>
  <si>
    <t>Memiliki kepemilikan di entitas yang memberikan pengaruh signifikan atas entitas; atau</t>
  </si>
  <si>
    <t>Pihak tersebut adalah joint ventures di mana entitas tersebut merupakan venture;</t>
  </si>
  <si>
    <t>Pihak tersebut adalah entitas yang dikendalikan, dikendalikan bersama atau dipengaruhi secara signifikan oleh, atau memiliki hak suara secara signifikan, secara langsung atau</t>
  </si>
  <si>
    <t>Pihak tersebut adalah program imbalan pasca kerja untuk imbalan pekerja entitas, atau setiap entitas yang mempunyai hubungan istimewa dengan entitas tersebut.</t>
  </si>
  <si>
    <t>Perusahaan menerapkan bahwa personil manajemen kunci meliputi Direksi dan Dewan Komisaris Perusahaan. Sedangkan anggota keluarga dekat meliputi suami, isteri, anak atau tanggungannya.</t>
  </si>
  <si>
    <t>8 Tahun</t>
  </si>
  <si>
    <t>Beban pemeliharaan dan perbaikan rutin dibebankan pada laporan laba rugi pada saat terjadinya; pemugaran dan penambahan dalam jumlah besar dikapitalisasi bila menambah umur ekonomis atau menambah manfaat aset yang bersangkutan. Aset tetap yang tidak dipergunakan atau dijual, dikeluarkan dari kelompok aset tetap yang bersangkutan dan laba atau rugi yang terjadi dibukukan dalam laporan laba rugi tahun bersangkutan.</t>
  </si>
  <si>
    <t>Imbalan Pasca Kerja</t>
  </si>
  <si>
    <t>Perusahaan belum mengakui kewajiban imbalan pasca kerja sebagaimana diatur dalam SAK-ETAP Bab 23 "Imbalan Kerja". Pengakuan kewajiban tersebut didasarkan pada ketentuan Undang-undang Republik Indonesia No. 13 tahun 2003 tentang Ketenagakerjaan. Dalam ketentuan tersebut, perusahaan diwajibkan untuk membayarkan imbalan kerja kepada karyawannya pada saat mereka berhenti bekerja dalam hal menundurkan diri, pensiun normal, meninggal dunia dan cacat tetap. Besarnya imbalan pasca kerja tersebut dihitung berdasarkan lamanya masa kerja dan besarnya kompensasi karyawan pada saat penyelesaian hubungan kerja. Pada dasarnya imbalan kerja berdasarkan UU RI No.13 tahun 2003 tentang Ketenagakerjaan adalah program imbalan pasti.</t>
  </si>
  <si>
    <t>Persediaan</t>
  </si>
  <si>
    <t>DAFTAR ASET TETAP DAN PENYUSUTANNYA</t>
  </si>
  <si>
    <t>31 DESEMBER 2016</t>
  </si>
  <si>
    <t>INVENTARIS KANTOR</t>
  </si>
  <si>
    <t>1 Unit</t>
  </si>
  <si>
    <t xml:space="preserve">PPh Pasal 21 </t>
  </si>
  <si>
    <t>Tuan Aidil Fadly Ramli</t>
  </si>
  <si>
    <t xml:space="preserve">- </t>
  </si>
  <si>
    <t>PT Masaar berkedudukan di Sanga-sanga Kabupaten Kutai Kartanegara didirikan dengan Akta No. 01 tanggal 15 Desember 2003 yang dikeluarkan oleh Herry Susanto Sarjana Hukum, Notaris di Samarinda. Kemudian akta pendirian tersebut mengalami perubahan sesuai dengan Pernyataan Keputusan Rapat Pemegang Saham PT Masaar No. 159 tanggal 23 Juni 2008 dan perubahan akta pendirian terakhir sesuai dengan Pernyataan Keputusan Pemegang Saham PT Masaar No. 20 tanggal 12 April 2012 yang dikeluarkan oleh Notaris yang sama.</t>
  </si>
  <si>
    <t>Pernyataan Keputusan Rapat Pemegang Saham PT Masaar No. 159 tanggal 23 Juni 2008, maksud dan tujuan perseroan ini adalah sebagai berikut :</t>
  </si>
  <si>
    <t>Menjalankan usaha-usaha dibidang pemborongan pada umumnya (general contractor) yaitu pemborong kawasan perumahan (real estate), rumah susun, kawasan industri (industrial estate), gedung, perkantoran dan apartemen, kondominium, kawasan perbelanjaaan (mal plaza), rumah sakit, gedung pertemuan, rumah ibadah.</t>
  </si>
  <si>
    <t>Menjalankan usaha-usaha dibidang pembangunan kontruksi gedung, jembatan, jalan, pertamanan, bendungan, pengairan (irigasi), landasan udara, dermaga meliputi kegiatan pemasangan tiang (pancang)/pipa, komponen beton pra-cetak, bantalan rel kereta api, produk beton lainnya dan kegiatan usaha terkait, serta menjalankan usaha-usaha di bidang konsultan yang meliputi konsultan perencanaan, konsultan pengawasan pelaksanaan, konstruksi bangunan gedung, jembatan, jalan raya, taman dan pengairan/irigasi.</t>
  </si>
  <si>
    <t>Menjalankan usaha-usaha di bidang instalasi listrik yang meliputi perencanaan jaringan listrik, air conditioning (AC) dan ducting</t>
  </si>
  <si>
    <t>Menjalankan usaha-usaha di bidang perdagangan umum yang meliputi perdagangan ekspor dan impor, elektronik, otomotif, kebutuhan pokok, suplier barang telekomunikasi, kartu telepon, pesawat telepon, faximile dan material jaringan kabel.</t>
  </si>
  <si>
    <t>Menjalankan usaha-usaha di bidang konsultasi bidang teknik engineering antara lain kegiatan rekayasa dan teknik, meliputi pula pemasangan/perakitan, perbaikan dan pemeliharaan (perawatan) serta instalasi alat-alat teknik, instalasi peralatan untuk air, gas, telekomunikasi, electrical dan mekanikal serta bidang usaha yang berkaitan.</t>
  </si>
  <si>
    <t>Menjalankan usaha-usaha di bidang pertambangan meliputi pula kegiatan ekploitasi, eksplorasi sumber daya alam serta kegiatan pendukung lainnya.</t>
  </si>
  <si>
    <t>Melakukan usaha dalam bidang pertanian, termasuk didalamnya perkebunan, perikanan dan peternakan juga pengolahan dan pemasarannya.</t>
  </si>
  <si>
    <r>
      <t>GAMBARAN UMUM (</t>
    </r>
    <r>
      <rPr>
        <b/>
        <i/>
        <sz val="12"/>
        <rFont val="Century Schoolbook"/>
        <family val="1"/>
      </rPr>
      <t>Lanjutan</t>
    </r>
    <r>
      <rPr>
        <b/>
        <sz val="12"/>
        <rFont val="Century Schoolbook"/>
        <family val="1"/>
      </rPr>
      <t>)</t>
    </r>
  </si>
  <si>
    <t>Sesuai Pernyataan Keputusan Rapat Pemegang Saham PT Masaar No. 159 tanggal 23 Juni 2008 dan perubahan akta pendirian terakhir sesuai dengan Pernyataan Keputusan Pemegang Saham PT Masaar No. 20 tanggal 12 April 2012, susunan pengurus PT Masaar pada tahun 2016 dan tahun 2015 adalah sebagai berikut :</t>
  </si>
  <si>
    <t>Tuan Husnul Hariyanto</t>
  </si>
  <si>
    <t>Nona Astiana Putria</t>
  </si>
  <si>
    <t>Modal Saham</t>
  </si>
  <si>
    <t>Sesuai Pernyataan Keputusan Rapat Pemegang Saham PT Masaar No. 159 tanggal 23 Juni 2008 dan perubahan akta pendirian terakhir sesuai dengan Pernyataan Keputusan Pemegang Saham PT Masaar No. 20 tanggal 12 April 2012, Pemegang saham dan pemiliknya adalah sebagai berikut :</t>
  </si>
  <si>
    <t>Jumlah Saham Yang</t>
  </si>
  <si>
    <t>Ditempatkan dan</t>
  </si>
  <si>
    <t>Pemegang Saham</t>
  </si>
  <si>
    <t>Disetor Penuh</t>
  </si>
  <si>
    <t>Kepemilikan</t>
  </si>
  <si>
    <t>Jumlah Modal</t>
  </si>
  <si>
    <t>Aidil Fadly Ramli</t>
  </si>
  <si>
    <t>225 Lembar Saham</t>
  </si>
  <si>
    <t>Astiana Putria</t>
  </si>
  <si>
    <t>25 Lembar Saham</t>
  </si>
  <si>
    <t>250 Lembar Saham</t>
  </si>
  <si>
    <t>Transaksi dengan Pihak-pihak yang Mempunyai Hubungan Istimewa</t>
  </si>
  <si>
    <t>KEBIJAKAN AKUNTANSI (LANJUTAN)</t>
  </si>
  <si>
    <t>Transaksi dengan Pihak-pihak yang Mempunyai Hubungan Istimewa (Lanjutan)</t>
  </si>
  <si>
    <t>Kas dan setara kas terdiri dari kas, bank dan semua deposito bank yang jatuh tempo dalam waktu tiga bulan atau kurang dari tanggal perolehannya dan yang tidak dijaminkan serta tidak dibatasi penggunaanya.</t>
  </si>
  <si>
    <t>Piutang dan Penyisihan Piutang Ragu-ragu</t>
  </si>
  <si>
    <t>Perseroan tidak membentuk penyisihan piutang ragu-ragu. Piutang usaha yang tidak dapat tertagih langsung dihapuskan dari pembukuan dan dibebankan ke laba rugi pada periode berjalan.</t>
  </si>
  <si>
    <t>Pembayaran Uang  Muka</t>
  </si>
  <si>
    <t>Beban dibayar dimuka diamortisasi selama masa manfaat masing-masing beban dengan menggunakan metode garis lurus.</t>
  </si>
  <si>
    <t>Persediaan dinilai dengan harga perolehannya, dan untuk sisa persediaan dinilai berdasarkan metode rata-rata.</t>
  </si>
  <si>
    <t>Aset Tetap dinilai dengan harga perolehan dan dinyatakan dalam neraca dengan nilai buku yaitu harga perolehan dikurangi akumulasi penyusutannya. Penyusutan aset tetap dihitung berdasarkan metode presentase menurun (decleaning balance method) dengan taksiran masa manfaat masing-masing kelompok, yaitu sebagai berikut :</t>
  </si>
  <si>
    <t>Tidak Disusutkan</t>
  </si>
  <si>
    <t>Kendaraan</t>
  </si>
  <si>
    <t>Mesin Dan Peralatan</t>
  </si>
  <si>
    <t xml:space="preserve">Biaya perbaikan dan pemeliharaan dibebankan dalam laporan laba rugi pada saat terjadinya, pemugaran dan penambahan dalam jumlah yang signifikan dikapitalisasi. Aset yang sudah tidak digunakan lagi atau yang dijual, biaya perolehan dan akumulasi penyusutannya dikeluarkan dari kelompok aset tetap yang bersangkutan dan laba atau rugi yang terjadi dilaporkan dalam laporan laba rugi tahun yang bersangkutan. </t>
  </si>
  <si>
    <t>Aset Lain-lain dan Amortisasi</t>
  </si>
  <si>
    <t>Aset lain-lain dinilai dengan harga perolehan dan dinyatakan dalam neraca dengan nilai buku yaitu harga perolehan dikurangi akumulasi amortisasi. Amortisasi aset lain-lain dihitung berdasarkan metode garis lurus (straight line method) dengan taksiran masa manfaat selama 5 (lima) tahun atau 20% (dua puluh persen) pertahun. Amortisasi aset lain-lain dihitung mulai tanggal 01 Juli 2012.</t>
  </si>
  <si>
    <t>Imbalan Paska Kerja</t>
  </si>
  <si>
    <t>Perpajakan</t>
  </si>
  <si>
    <t xml:space="preserve">Taksiran pajak penghasilan ditentukan berdasarkan laba kena pajak dalam periode yang bersangkutan yang dihitung berdasarkan Undang-undang No. 36 tahun 2008 tentang perubahan ke empat atas Undang-undang No. 7 tahun 1983 tentang pajak penghasilan, beserta peraturan-peraturan pelaksanaannya. </t>
  </si>
  <si>
    <t>Pendapatan dari jasa/penjualan dibukukan pada saat penerbitan invoice kepada pihak ketiga (pembeli), dan beban diakui sesuai dengan manfaatnya pada tahun yang bersangkutan (accrual basis).</t>
  </si>
  <si>
    <t>l.</t>
  </si>
  <si>
    <t>Transaksi dan Saldo dalam Mata Uang Asing</t>
  </si>
  <si>
    <t xml:space="preserve">Transaksi dalam mata uang asing dicatat ke dalam mata uang rupiah berdasarkan kurs yang berlaku pada saat transaksi dilakukan. Pada tanggal neraca aset dan kewajiban moneter dalam mata uang asing dijabarkan ke dalam Rupiah berdasarkan kurs tengah Bank Indonesia yang berlaku pada tanggal tersebut. Laba atau rugi kurs yang terjadi dikredit atau dibebankan pada operasi tahun berjalan. </t>
  </si>
  <si>
    <t>m.</t>
  </si>
  <si>
    <t>Penyusunan laporan keuangan berdasarkan Standar Akuntansi Keuangan Entitas Tanpa Akuntabilitas Publik (SAK-ETAP) mengharuskan manajemen membuat estimasi dan asumsi yang mempengaruhi pelaporan jumlah aset dan kewajiban, pengungkapan aset dan kewajiban pada tanggal laporan keuangan, serta pendapatan dan beban selama periode pelaporan. hasil aktual dapat berbeda dari estimasi tersebut.</t>
  </si>
  <si>
    <t>n.</t>
  </si>
  <si>
    <r>
      <t xml:space="preserve">Manajemen perusahaan bertanggungjawab atas penyusunan laporan keuangan PT Masaar dan telah menyetujui untuk menerbitkan laporan keuangan tanggal 31 Desember 2016 pada tanggal </t>
    </r>
    <r>
      <rPr>
        <sz val="12"/>
        <color rgb="FFFF0000"/>
        <rFont val="Century Schoolbook"/>
        <family val="1"/>
      </rPr>
      <t>09 Juli 2015</t>
    </r>
    <r>
      <rPr>
        <sz val="12"/>
        <rFont val="Century Schoolbook"/>
        <family val="1"/>
      </rPr>
      <t xml:space="preserve">. </t>
    </r>
  </si>
  <si>
    <t>14.</t>
  </si>
  <si>
    <t>15.</t>
  </si>
  <si>
    <t>Pembayaran Uang Muka</t>
  </si>
  <si>
    <t xml:space="preserve">Inventaris Kantor </t>
  </si>
  <si>
    <t>Transaksi Dan Saldo Mata Uang Asing</t>
  </si>
  <si>
    <t xml:space="preserve"> </t>
  </si>
  <si>
    <t>DATA PERUSAHAAN</t>
  </si>
  <si>
    <t>NO.</t>
  </si>
  <si>
    <t>Tahun Buku (Neraca)</t>
  </si>
  <si>
    <t>Tahun Buku (Laba-Rugi)</t>
  </si>
  <si>
    <t>N P W P</t>
  </si>
  <si>
    <t>Dibuat Oleh</t>
  </si>
  <si>
    <t>Diperiksa Oleh</t>
  </si>
  <si>
    <t>Review Oleh</t>
  </si>
  <si>
    <t>Tanggal Dibuat</t>
  </si>
  <si>
    <t xml:space="preserve">TANGGAL : </t>
  </si>
  <si>
    <t>Tanggal Diperiksa</t>
  </si>
  <si>
    <t>Tanggal Review</t>
  </si>
  <si>
    <t>Peraudit</t>
  </si>
  <si>
    <t>Balance</t>
  </si>
  <si>
    <t>Kantor Akuntan Publik</t>
  </si>
  <si>
    <t>Ijin Usaha</t>
  </si>
  <si>
    <t>Tahun Buku (Arus Kas)</t>
  </si>
  <si>
    <t>2 Unit</t>
  </si>
  <si>
    <t>II</t>
  </si>
  <si>
    <t>TOTAL</t>
  </si>
  <si>
    <t>Jumlah Inventaris Kantor</t>
  </si>
  <si>
    <t>ANALISA LAPORAN KEUANGAN</t>
  </si>
  <si>
    <t>PPN</t>
  </si>
  <si>
    <t>Hutang Pemegang Saham</t>
  </si>
  <si>
    <t>Hutang Bank</t>
  </si>
  <si>
    <t>Saldo Laba Tahun Lalu (Laba Ditahan)</t>
  </si>
  <si>
    <t xml:space="preserve">Jumlah Saldo Laba </t>
  </si>
  <si>
    <t>Beban Penyusutan Inventaris Kantor</t>
  </si>
  <si>
    <t>Beban Surat Ijin Perusahaan</t>
  </si>
  <si>
    <t>PPh Jasa Giro</t>
  </si>
  <si>
    <t>Taksiran Pajak Penghasilan Final</t>
  </si>
  <si>
    <t>( Penurunan ) Kenaikan Modal Disetor</t>
  </si>
  <si>
    <t>Hutang Lain - lain</t>
  </si>
  <si>
    <t>Hutang Bank Jangka Panjang Setelah Dikurangi Bagian Yang Jatuh Tempo Dalam Setahun</t>
  </si>
  <si>
    <t>Tambahan Modal Disetor (Tax Amnesti)</t>
  </si>
  <si>
    <t>Tambahan Modal Disetor (Tax Amnesty)</t>
  </si>
  <si>
    <t>Tax Amnesty</t>
  </si>
  <si>
    <t>R</t>
  </si>
  <si>
    <t>Karyawan</t>
  </si>
  <si>
    <t>Perusahaan tidak membentuk penyisihan piutang ragu-ragu. Piutang usaha yang tidak dapat tertagih langsung dihapuskan dari pembukuan dan dibebankan ke laba rugi pada periode berjalan.</t>
  </si>
  <si>
    <t>Beban Penyusutan Aset Tetap</t>
  </si>
  <si>
    <t xml:space="preserve">Jumlah Lembar </t>
  </si>
  <si>
    <t>Saham</t>
  </si>
  <si>
    <t>IKHTISAR KEBIJAKAN AKUNTANSI YANG PENTING</t>
  </si>
  <si>
    <t>Transaksi Dengan Pihak-pihak Yang Berelasi</t>
  </si>
  <si>
    <t>Terdiri dari :</t>
  </si>
  <si>
    <t>- Pendapatan</t>
  </si>
  <si>
    <t>,</t>
  </si>
  <si>
    <t>Biaya Pra Operasi</t>
  </si>
  <si>
    <t>A.1</t>
  </si>
  <si>
    <t>Daftar Konfirmasi Bank</t>
  </si>
  <si>
    <t>Jenis Simpanan</t>
  </si>
  <si>
    <t xml:space="preserve">Hasil </t>
  </si>
  <si>
    <t>Selisih</t>
  </si>
  <si>
    <t>Konfirmasi</t>
  </si>
  <si>
    <t>Jatuh Tempo</t>
  </si>
  <si>
    <t>Nomor Surat</t>
  </si>
  <si>
    <t>Balasan Konfirmasi</t>
  </si>
  <si>
    <t>Catatan Pemeriksaan :</t>
  </si>
  <si>
    <t>Jumlah (book)</t>
  </si>
  <si>
    <t>J.1</t>
  </si>
  <si>
    <t>Biaya dibayar dimuka diamortisasi selama masa manfaat masing-masing beban dengan menggunakan metode garis lurus.</t>
  </si>
  <si>
    <t>Perusahaan belum mengakui kewajiban imbalan pasca kerja sebagaimana diatur dalam SAK-ETAP Bab 23 "Imbalan Kerja". Pengakuan kewajiban tersebut didasarkan pada ketentuan Undang-Undang Republik Indonesia No. 13 tahun 2003 tentang Ketenagakerjaan. Dalam ketentuan tersebut, perusahaan diwajibkan untuk membayarkan imbalan kerja kepada karyawannya pada saat mereka berhenti bekerja dalam hal mengundurkan diri, pensiun normal, meninggal dunia dan cacat tetap. Besarnya imbalan pasca kerja tersebut dihitung berdasarkan lamanya masa kerja dan besarnya kompensasi karyawan pada saat penyelesaian hubungan kerja. Pada dasarnya imbalan kerja berdasarkan UU RI No.13 tahun 2003 tentang Ketenagakerjaan adalah program imbalan pasti.</t>
  </si>
  <si>
    <t>PPh Pasal 29</t>
  </si>
  <si>
    <t>TAKSIRAN PAJAK PENGHASILAN NON FINAL</t>
  </si>
  <si>
    <t>TAKSIRAN PAJAK PENGHASILAN FINAL</t>
  </si>
  <si>
    <t>FF</t>
  </si>
  <si>
    <t>Taksiran Pajak Penghasilan Non Final</t>
  </si>
  <si>
    <t>Perusahaan mengakui kewajiban atas seluruh pajak periode berjalan dan periode sebelumnya yang belum dibayar. Jika jumlah yang telah dibayar untuk periode berjalan dan periode sebelumnya melebihi jumlah yang terutang untuk periode tersebut, perusahaan mengakui kelebihan tersebut sebagai aset dan perusahaan tidak mengakui pajak tangguhan.</t>
  </si>
  <si>
    <t>PT ENERGI SOLUSI BORNEO</t>
  </si>
  <si>
    <t>31 DESEMBER 2017</t>
  </si>
  <si>
    <t>Beban Gaji</t>
  </si>
  <si>
    <t>Beban Alat Tulis Kantor</t>
  </si>
  <si>
    <t>Beban Listrik, Air dan Telepon</t>
  </si>
  <si>
    <t>TANAH</t>
  </si>
  <si>
    <t>BANGUNAN</t>
  </si>
  <si>
    <t>III</t>
  </si>
  <si>
    <t>IV</t>
  </si>
  <si>
    <t>KENDARAAN</t>
  </si>
  <si>
    <t>TAHUN 2017</t>
  </si>
  <si>
    <t>5 Unit</t>
  </si>
  <si>
    <t>1 Set</t>
  </si>
  <si>
    <t>MUTASI TAHUN 2017</t>
  </si>
  <si>
    <t>Beban Penyusutan Bangunan</t>
  </si>
  <si>
    <t>Beban Penyusutan Kendaraan</t>
  </si>
  <si>
    <t>Beban Konsumsi Kantor</t>
  </si>
  <si>
    <t>Beban Kirim</t>
  </si>
  <si>
    <t>NAMA</t>
  </si>
  <si>
    <t>NO REK</t>
  </si>
  <si>
    <t>BANK</t>
  </si>
  <si>
    <t>BNI</t>
  </si>
  <si>
    <t>DEBET</t>
  </si>
  <si>
    <t>KREDIT</t>
  </si>
  <si>
    <t>SALDO</t>
  </si>
  <si>
    <t>Setor Tunai</t>
  </si>
  <si>
    <t>Jasa Giro</t>
  </si>
  <si>
    <t>PPH</t>
  </si>
  <si>
    <t>Transfer</t>
  </si>
  <si>
    <t>Putra Perkasa</t>
  </si>
  <si>
    <t>Maju Kalimantan</t>
  </si>
  <si>
    <t xml:space="preserve">Jasa Giro </t>
  </si>
  <si>
    <t>Biaya Administrasi</t>
  </si>
  <si>
    <t>Jasa Giro Bank</t>
  </si>
  <si>
    <t>MUTASI TAHUN 2016</t>
  </si>
  <si>
    <t>Peralatan Proyek</t>
  </si>
  <si>
    <r>
      <t xml:space="preserve">Pendapatan dari jasa diakui pada saat penyerahan jasa dan diterbitkannya invoice. Beban diakui sesuai manfaatnya pada tahun yang bersangkutan </t>
    </r>
    <r>
      <rPr>
        <i/>
        <sz val="11"/>
        <rFont val="Arial Narrow"/>
        <family val="2"/>
      </rPr>
      <t>(accrual basis)</t>
    </r>
    <r>
      <rPr>
        <sz val="11"/>
        <rFont val="Arial Narrow"/>
        <family val="2"/>
      </rPr>
      <t>.</t>
    </r>
  </si>
  <si>
    <t xml:space="preserve">Transaksi dalam mata uang asing dicatat ke dalam mata uang rupiah berdasarkan kurs yang berlaku pada saat transaksi dilakukan. Pada tanggal neraca aset dan kewajiban moneter dalam mata uang asing dijabarkan ke dalam rupiah berdasarkan kurs tengah Bank Indonesia yang berlaku pada tanggal tersebut. Laba atau rugi kurs yang terjadi dikredit atau dibebankan pada operasi tahun berjalan.  </t>
  </si>
  <si>
    <t>PPh Pasal 4 (2)</t>
  </si>
  <si>
    <t xml:space="preserve">SURAT PERNYATAAN DIREKSI </t>
  </si>
  <si>
    <t xml:space="preserve">TENTANG TANGGUNG JAWAB ATAS LAPORAN KEUANGAN </t>
  </si>
  <si>
    <t>Kami yang bertanda tangan dibawah ini :</t>
  </si>
  <si>
    <t>Nama</t>
  </si>
  <si>
    <t>Alamat Kantor</t>
  </si>
  <si>
    <t>Jabatan</t>
  </si>
  <si>
    <t xml:space="preserve">Demikian pernyataan ini dibuat dengan sebenarnya.
</t>
  </si>
  <si>
    <t>Atas nama dan mewakili Direksi</t>
  </si>
  <si>
    <t>Tunjangan Hari Raya</t>
  </si>
  <si>
    <t>Kas dan Setara Kas terdiri dari kas, bank dan semua investasi yang jatuh tempo dalam waktu tiga bulan atau kurang dari tanggal perolehannya dan yang tidak dijaminkan serta tidak dibatasi penggunaannya.</t>
  </si>
  <si>
    <t xml:space="preserve">EKUITAS </t>
  </si>
  <si>
    <t>Tenni Ginting, SE., Ak., CA.,CPA</t>
  </si>
  <si>
    <t>Nilai Nominal Rp1.000.000,00 Per Saham</t>
  </si>
  <si>
    <r>
      <t xml:space="preserve">Mengendalikan, dikendalikan oleh, atau berada dibawah pengendalian bersama dengan, entitas (termasuk entitas induk, entitas anak, dan </t>
    </r>
    <r>
      <rPr>
        <i/>
        <sz val="11"/>
        <rFont val="Arial Narrow"/>
        <family val="2"/>
      </rPr>
      <t>fellow subsidiaries</t>
    </r>
    <r>
      <rPr>
        <sz val="11"/>
        <rFont val="Arial Narrow"/>
        <family val="2"/>
      </rPr>
      <t>);</t>
    </r>
  </si>
  <si>
    <r>
      <t xml:space="preserve">Pihak tersebut adalah </t>
    </r>
    <r>
      <rPr>
        <i/>
        <sz val="11"/>
        <rFont val="Arial Narrow"/>
        <family val="2"/>
      </rPr>
      <t>joint ventures</t>
    </r>
    <r>
      <rPr>
        <sz val="11"/>
        <rFont val="Arial Narrow"/>
        <family val="2"/>
      </rPr>
      <t xml:space="preserve"> di mana entitas tersebut merupakan </t>
    </r>
    <r>
      <rPr>
        <i/>
        <sz val="11"/>
        <rFont val="Arial Narrow"/>
        <family val="2"/>
      </rPr>
      <t>venture</t>
    </r>
    <r>
      <rPr>
        <sz val="11"/>
        <rFont val="Arial Narrow"/>
        <family val="2"/>
      </rPr>
      <t>;</t>
    </r>
  </si>
  <si>
    <r>
      <t xml:space="preserve">Aset Tetap dinilai dengan harga perolehan dan dinyatakan dalam neraca dengan nilai buku yaitu harga perolehan dikurangi akumulasi penyusutannya. Penyusutan aset tetap dihitung berdasarkan metode garis lurus </t>
    </r>
    <r>
      <rPr>
        <i/>
        <sz val="11"/>
        <rFont val="Arial Narrow"/>
        <family val="2"/>
      </rPr>
      <t>(straight line method)</t>
    </r>
    <r>
      <rPr>
        <sz val="11"/>
        <rFont val="Arial Narrow"/>
        <family val="2"/>
      </rPr>
      <t xml:space="preserve"> dengan taksiran masa manfaat masing-masing kelompok, yaitu sebagai berikut :</t>
    </r>
  </si>
  <si>
    <t>Penyusunan laporan keuangan berdasarkan prinsip akuntansi yang berlaku umum mengharuskan manajemen membuat estimasi dan asumsi yang mempengaruhi pelaporan jumlah aset dan kewajiban, pengungkapan aktiva dan kewajiban pada tanggal laporan keuangan, serta pendapatan dan beban selama periode pelaporan. hasil aktual dapat berbeda dari estimasi tersebut.</t>
  </si>
  <si>
    <t>TAHUN 2016</t>
  </si>
  <si>
    <t>DEBIT</t>
  </si>
  <si>
    <t>- Tarif Final PPh 46 (Pasal 4 (2)</t>
  </si>
  <si>
    <t>Taksiran Pajak Penghasilan  Final</t>
  </si>
  <si>
    <t>RONNY HIDAYAT</t>
  </si>
  <si>
    <t>TENNI GINTING, SE., Ak, CA, CPA</t>
  </si>
  <si>
    <t>Perhitungan Taksiran Pajak Final</t>
  </si>
  <si>
    <t>B.1</t>
  </si>
  <si>
    <t>01.837.370.4-091.000</t>
  </si>
  <si>
    <t>PT. BUKIT MAKMUR MANDIRI UTAMA</t>
  </si>
  <si>
    <t>01.338.618.0-091.000</t>
  </si>
  <si>
    <t>PT. PAMA PERSADA NUSANTARA</t>
  </si>
  <si>
    <t>02.133.203.6-722.000</t>
  </si>
  <si>
    <t>PT. KRIDA MAKMUR BERSAMA</t>
  </si>
  <si>
    <t>02.072.943.0-091.000</t>
  </si>
  <si>
    <t>PT. MADHANI TALATAH NUSANTARA</t>
  </si>
  <si>
    <t>02.025.873.7-091.000</t>
  </si>
  <si>
    <t>PT. TRAKINDO UTAMA</t>
  </si>
  <si>
    <t>01.609.260.3-725.001</t>
  </si>
  <si>
    <t>PT. ITCI HUTANI MANUNGGAL</t>
  </si>
  <si>
    <t>01.385.763.6-062.000</t>
  </si>
  <si>
    <t>PT. KEBUN MANDIRI SEJAHTERA</t>
  </si>
  <si>
    <t>01.735.255.0-022.000</t>
  </si>
  <si>
    <t>PT. SAWIT SUKSES SEJAHTERA</t>
  </si>
  <si>
    <t>02.930.621.4-022.000</t>
  </si>
  <si>
    <t>PT. PRIMA CIPTA SELARAS</t>
  </si>
  <si>
    <t>02.354.536.1-058.000</t>
  </si>
  <si>
    <t>PT. JAYA MANDIRI SUKSES</t>
  </si>
  <si>
    <t>03.223.632.5-015.000</t>
  </si>
  <si>
    <t>PT. KUTAI AGRO LESTARI</t>
  </si>
  <si>
    <t>01.409.380.1-725.000</t>
  </si>
  <si>
    <t>PT. PELAYARAN MITRA KALTIM SAMUDERA</t>
  </si>
  <si>
    <t>03.278.550.3-722.000</t>
  </si>
  <si>
    <t>PT. DAYA BETON MANDIRI</t>
  </si>
  <si>
    <t>01.856.455.9-091.000</t>
  </si>
  <si>
    <t>PT. FIRMAN KETAUN PERKASA</t>
  </si>
  <si>
    <t>02.504.837.2-728.001</t>
  </si>
  <si>
    <t>PT. ALAM JAYA PERSADA</t>
  </si>
  <si>
    <t>01.001.752.3-092.000</t>
  </si>
  <si>
    <t>PT. PP LONDON SUMATRA INDONESIA TBK</t>
  </si>
  <si>
    <t>01.326.182.1-007.000</t>
  </si>
  <si>
    <t>PT. SUMBER KHARISMA PERSADA</t>
  </si>
  <si>
    <t>01.529.177.6-721.000</t>
  </si>
  <si>
    <t>CV. BALIKPAPAN JAYA (HOTEL NUANSA INDAH)</t>
  </si>
  <si>
    <t>03.285.280.8-728.000</t>
  </si>
  <si>
    <t>PT. BONDY RAYA</t>
  </si>
  <si>
    <t>01.001.792.9-054.000</t>
  </si>
  <si>
    <t>PT. TIRTA MAHAKAM RESOURCES Tbk</t>
  </si>
  <si>
    <t>31 Desember 2018</t>
  </si>
  <si>
    <t>31 DESEMBER 2018</t>
  </si>
  <si>
    <t>TAHUN 2018</t>
  </si>
  <si>
    <t>010.002-18.36077114</t>
  </si>
  <si>
    <t>Diganti</t>
  </si>
  <si>
    <t>PEMBAYARAN KEDUA BIAYA SLO PT. ALAM JAYA PERSADA</t>
  </si>
  <si>
    <t>01.904.860.2-728.001</t>
  </si>
  <si>
    <t>PT. CAHAYA ANUGERAH PLANTATION</t>
  </si>
  <si>
    <t>010.002-18.36077115</t>
  </si>
  <si>
    <t>Normal</t>
  </si>
  <si>
    <t>PEMBAYARAN PERTAMA BIAYA SLO PEMBANGKIT LISTRIK MILIK PT. CAHAYA ANUGERAH PLANTATION</t>
  </si>
  <si>
    <t>01.339.914.2-725.000</t>
  </si>
  <si>
    <t>PT. MULTI JAYANTARA ABADI</t>
  </si>
  <si>
    <t>010.002-18.36077116</t>
  </si>
  <si>
    <t>PEMBAYARAN PERTAMA BIAYA SLO PEMBANGKIT LISTRIK MILIK PT. MULTI JAYANTARA ABADI</t>
  </si>
  <si>
    <t>010.002-18.36077117</t>
  </si>
  <si>
    <t>02.520.566.7-725.000</t>
  </si>
  <si>
    <t>PT. KETAPANG AGRO LESTARI</t>
  </si>
  <si>
    <t>010.002-18.36077121</t>
  </si>
  <si>
    <t>PEMBAYARAN PERTAMA BIAYA SLO PEMBANGKIT MILIK PT.KETAPANG AGRO LESTARI</t>
  </si>
  <si>
    <t>01.589.195.5-722.000</t>
  </si>
  <si>
    <t>PT. DHARMAWOOD AGUNG INDUSTRY</t>
  </si>
  <si>
    <t>010.002-18.36077123</t>
  </si>
  <si>
    <t>PEMBAYARAN PERTAMA BIAYA SLO PEMBANGKIT MILIK PT. DHARMAWOOD AGUNG INSUTRY</t>
  </si>
  <si>
    <t>01.000.766.4-029.000</t>
  </si>
  <si>
    <t>PT. KAYU LAPIS ASLI MURNI</t>
  </si>
  <si>
    <t>010.002-18.36077124</t>
  </si>
  <si>
    <t>PEMBAYARAN PERTAMA BIAYA SLO PEMBANGKIT PT. KAYU LAPIS ASLI MURNI</t>
  </si>
  <si>
    <t>01.150.550.0-725.000</t>
  </si>
  <si>
    <t>PT. GALANGAN BALIKPAPAN UTAMA</t>
  </si>
  <si>
    <t>010.002-18.36077125</t>
  </si>
  <si>
    <t>PEMBAYARAN PERTAMA BIAYA SLO PEMBANGKIT PT. GALANGAN BALIKPAPAN UTAMA</t>
  </si>
  <si>
    <t>01.823.272.8-055.000</t>
  </si>
  <si>
    <t>PT. KOMATSU REMANUFACTURING ASIA</t>
  </si>
  <si>
    <t>010.002-18.36077126</t>
  </si>
  <si>
    <t>PEMBAYARAN PERTAMA BIAYA SLO PLTD MILIK PT. KOMATSU REMANUFACTURING ASIA</t>
  </si>
  <si>
    <t>01.833.458.1-722.000</t>
  </si>
  <si>
    <t>PT. AGUNG SEJAHTERA BHAKTI</t>
  </si>
  <si>
    <t>010.002-18.36077127</t>
  </si>
  <si>
    <t>PEMBAYARAN PERTAMA BIAYA SLO PLTD MILIK PT. AGUNG SEJAHTERA BHAKTI</t>
  </si>
  <si>
    <t>011.002-18.36077114</t>
  </si>
  <si>
    <t>Normal-Pengganti</t>
  </si>
  <si>
    <t>Mon Mar 12 08:26:42 WIB 2018</t>
  </si>
  <si>
    <t>010.002-18.36077128</t>
  </si>
  <si>
    <t>PEMBAYARAN KEDUA (PELUNASAN) BIAYA SERTIFIKASI LAIK OPERASI PLTD MILIK PT. DAYA BETON MANDIRI</t>
  </si>
  <si>
    <t>31.661.852.9-727.000</t>
  </si>
  <si>
    <t>PT. TIARA SANTIKA</t>
  </si>
  <si>
    <t>010.002-18.36077129</t>
  </si>
  <si>
    <t>PEMBAYARAN PERTAMA BIAYA SERTIFIKASI LAIK OPERASI PLTD MILIK PT. TIRTA SANTIKA (HOTEL GRAND PARAMA)</t>
  </si>
  <si>
    <t>010.002-18.36077130</t>
  </si>
  <si>
    <t>PEMBAYARAN BIAYA PENGURUSAN PERIJINAN KETENAGALISTRIKAN MILIK PT. TRAKINDO UTAMA - KARIANGAU</t>
  </si>
  <si>
    <t>01.833.401.1-725.000</t>
  </si>
  <si>
    <t>PT. FARINDA BERSAUDARA</t>
  </si>
  <si>
    <t>010.002-18.36077131</t>
  </si>
  <si>
    <t>Batal</t>
  </si>
  <si>
    <t>PEMBAYARAN PERTAMA BIAYA SERTIFIKASI LAIK OPERASI KETENAGALISTRIKAN MILIK PT. FARINDA BERSAUDARA</t>
  </si>
  <si>
    <t>010.002-18.36077132</t>
  </si>
  <si>
    <t>PEMBAYARAN PERTAMA BIAYA SERTIFIKASI LAIK OPERASI KETENAGAISTRIKAN MILIK PT. FARINDA BERSAUDARA</t>
  </si>
  <si>
    <t>010.002-18.36077133</t>
  </si>
  <si>
    <t>PEMBAYARAN KEDUA BIAYA SERTIFIKASI LAIK OPERASI KETENAGALISTRIKAN PT. SAWIT SUKSES SEJAHTERA</t>
  </si>
  <si>
    <t>010.002-18.36077134</t>
  </si>
  <si>
    <t>PEMBAYARAN KEDUA BIAYA SERTIFIKASI LAIK OPERASI KETENAGALISTRIKAN PT. PRIMA CIPTA SELARAS</t>
  </si>
  <si>
    <t>010.002-18.36077135</t>
  </si>
  <si>
    <t>PEMBAYARAN KEDUA BIAYA SERTIFIKASI LAIK OPERASI KETENAGALISTRIKAN PT. PELAYARAN MITRA KALTIM SAMUDERA</t>
  </si>
  <si>
    <t>010.002-18.36077118</t>
  </si>
  <si>
    <t>PEMBAYARAN PERTAMA BIAYA SLO PLTU MILIK PT. ALAM JAYA PERSADA</t>
  </si>
  <si>
    <t>03.215.190.4-063.000</t>
  </si>
  <si>
    <t>PT. RESOURCE EQUIPMENT INDONESIA</t>
  </si>
  <si>
    <t>010.002-18.36077119</t>
  </si>
  <si>
    <t>PEMBAYARAN PERTAMA BIAYA SLO PLTD MILIK PT. RESOURCE EQUIPMENT INDONESIA</t>
  </si>
  <si>
    <t>31.570.531.9-728.000</t>
  </si>
  <si>
    <t>PT. KARYA TEHNIK PLANTATION</t>
  </si>
  <si>
    <t>010.002-18.36077120</t>
  </si>
  <si>
    <t>PEMBAYARAN PERTAMA 20% BIAYA SLO MILIK PT. KARYA TEHNIK PLANTATION</t>
  </si>
  <si>
    <t>Fri Feb 23 13:52:39 WIB 2018</t>
  </si>
  <si>
    <t>010.002-18.36077122</t>
  </si>
  <si>
    <t>030.002-18.36077136</t>
  </si>
  <si>
    <t>PEMBAYARAN KEDUA BIAYA SLO PLTD MILIK PT. FIRMAN KETAUN PERKASA</t>
  </si>
  <si>
    <t>010.002-18.36077137</t>
  </si>
  <si>
    <t>PEMBAYARAN KEDUA BIAYA SLO PT. ITCI HUTANI MANUNGGAL</t>
  </si>
  <si>
    <t>010.002-18.36077138</t>
  </si>
  <si>
    <t>PEMBAYARAN KEDUA BIAYA SLO CV. BALIKPAPAN JAYA (HOTEL NUANSA INDAH)</t>
  </si>
  <si>
    <t>010.002-18.36077139</t>
  </si>
  <si>
    <t>PEMBAYARAN KEDUA BIAYA SLO PT. BONDY RAYA</t>
  </si>
  <si>
    <t>02.195.335.1-728.001</t>
  </si>
  <si>
    <t>PT. RAJA KUTAI BARU MAKMUR</t>
  </si>
  <si>
    <t>010.002-18.36077140</t>
  </si>
  <si>
    <t>PEMBAYARAN PERTAMA BIAYA SLO PT. RAJA KUTAI BARU MAKMUR</t>
  </si>
  <si>
    <t>02.982.641.9-722.000</t>
  </si>
  <si>
    <t>PT. RADJA SURYA PURNAMA</t>
  </si>
  <si>
    <t>010.002-18.36077141</t>
  </si>
  <si>
    <t>PEMBAYARAN PERTAMA BIAYA SLO PT. RADJA SURYA PURNAMA</t>
  </si>
  <si>
    <t>03.185.293.2-727.000</t>
  </si>
  <si>
    <t>CV. DERAWAN LESTARI</t>
  </si>
  <si>
    <t>010.002-18.36077142</t>
  </si>
  <si>
    <t>PEMBAYARAN PERTAMA BIAYA SLO PLTD MILIK CV. DERAWAN INDAH LESTARI</t>
  </si>
  <si>
    <t>01.824.326.1-054.000</t>
  </si>
  <si>
    <t>PT. MALINDO FEEDMILL TBK</t>
  </si>
  <si>
    <t>010.002-18.36077143</t>
  </si>
  <si>
    <t>PEMBAYARAN PERTAMA BIAYA SLO PLTD MILIK PT. MALINDO FEEDMILL TBK</t>
  </si>
  <si>
    <t>82.108.019.9-722.000</t>
  </si>
  <si>
    <t>PT. CAKRAWALA INDO MOUSIKE</t>
  </si>
  <si>
    <t>010.002-18.36077144</t>
  </si>
  <si>
    <t>PEMBAYARAN PERTAMA 50% BIAYA SLO PLTD MILIK PT. CAKRAWALA INDO MOUSIKE</t>
  </si>
  <si>
    <t>02.263.334.1-123.000</t>
  </si>
  <si>
    <t>PT. PETRO ANDALAN NUSANTARA</t>
  </si>
  <si>
    <t>010.002-18.36077145</t>
  </si>
  <si>
    <t>PEMBAYARAN PERTAMA 25% BIAYA SLO PLTD MILIK PT. PETRO ANDALAN NUSANTARA</t>
  </si>
  <si>
    <t>01.269.805.6-092.000</t>
  </si>
  <si>
    <t>PT. WILMAR NABATI INDONESIA</t>
  </si>
  <si>
    <t>010.002-18.36077146</t>
  </si>
  <si>
    <t>PEMBAYARAN PERTAMA 25% BIAYA SLO PLTD MILIK PT. WILMAR NABATI INDONESIA</t>
  </si>
  <si>
    <t>01.130.661.0-092.000</t>
  </si>
  <si>
    <t>PT. MULTI NABATI SULAWESI</t>
  </si>
  <si>
    <t>010.002-18.36077147</t>
  </si>
  <si>
    <t>PEMBAYARAN PERTAMA 25% BIAYA SLO PLTD MILIK PT. MULTI NABATI SULAWESI</t>
  </si>
  <si>
    <t>01.968.118.8-062.000</t>
  </si>
  <si>
    <t>PT. CHITRA PARATAMA</t>
  </si>
  <si>
    <t>010.002-18.36077148</t>
  </si>
  <si>
    <t>PEMBAYARAN PERTAMA 50% BIAYA SLO PLTD MILIK PT. CHITRA PARATAMA</t>
  </si>
  <si>
    <t>010.002-18.36077149</t>
  </si>
  <si>
    <t>PEMBAYARAN PELUNASAN 50% BIAYA SERTIFIKAT LAYAK OPERASI MILIK PT. KAYU LAPIS ASLI MURNI</t>
  </si>
  <si>
    <t>010.002-18.36077150</t>
  </si>
  <si>
    <t>PEMBAYARAN PELUNASAN 50% BIAYA SERTIFIKAT LAYAK OPERASI MILIK PT. SUMBER KHARISMA PERSADA SESUAI PO.SKP17002956</t>
  </si>
  <si>
    <t>010.002-18.36077151</t>
  </si>
  <si>
    <t>PEMBAYARAN PELUNASAN 50% BIAYA SERTIFIKAT LAYAK OPERASI MILIK PT. SUMBER KHARISMA PERSADA SESUAI PO.SKP17002957</t>
  </si>
  <si>
    <t>010.002-18.36077152</t>
  </si>
  <si>
    <t>PEMBAYARAN PELUNASAN 50% BIAYA SERTIFIKAT LAYAK OPERASI MILIK PT. TIRTA MAHAKAM RESOURCES Tbk</t>
  </si>
  <si>
    <t>03.093.653.8-031.000</t>
  </si>
  <si>
    <t>PT. AGRA BAREKSA INDONESIA</t>
  </si>
  <si>
    <t>010.002-18.36077153</t>
  </si>
  <si>
    <t>PEMBAYARAN PERTAMA 50% BIAYA SERTIFIKASI LAIK OPERASI PLTD MILIK PT. AGRA BAREKSA INDONESIA</t>
  </si>
  <si>
    <t>03.099.810.8-725.000</t>
  </si>
  <si>
    <t>PT. BERIWIJAYA ASRI</t>
  </si>
  <si>
    <t>010.002-18.36077154</t>
  </si>
  <si>
    <t>PEMBAYARAN PERTAMA 50% BIAYA SLO PLTD MILIK PT. BERIWIJAYA ASRI</t>
  </si>
  <si>
    <t>01.614.754.8-725.000</t>
  </si>
  <si>
    <t>PT. KALTIM BATUMANUNGGAL</t>
  </si>
  <si>
    <t>010.002-18.36077155</t>
  </si>
  <si>
    <t>PEMBAYARAN PERTAMA 50% BIAYA SLO PLTD PT. KALTIM BATUMANUNGGAL</t>
  </si>
  <si>
    <t>01.764.266.1-728.001</t>
  </si>
  <si>
    <t>PT. ANDALAN FLUID SISTEM</t>
  </si>
  <si>
    <t>010.002-18.36077156</t>
  </si>
  <si>
    <t>PEMBAYARAN PERTAMA 50% BIAYA SLO PLTD MILIK PT. ANDALAN FLUID SISTEM</t>
  </si>
  <si>
    <t>02.195.995.2-725.000</t>
  </si>
  <si>
    <t>PT. INDO PERKASA</t>
  </si>
  <si>
    <t>010.002-18.36077157</t>
  </si>
  <si>
    <t>PEMBAYARAN PERTAMA 50% BIAYA SLO PLTD MILIK PT. INDO PERKASA</t>
  </si>
  <si>
    <t>03.170.065.1-725.000</t>
  </si>
  <si>
    <t>PT. LESTARI BERKAT SEJAHTERA</t>
  </si>
  <si>
    <t>010.002-18.36077158</t>
  </si>
  <si>
    <t>PEMBAYARAN PERTAMA 50% BIAYA SLO PLTD MILIK PT. LESTARI BERKAT SEJAHTERA</t>
  </si>
  <si>
    <t>011.002-18.36077145</t>
  </si>
  <si>
    <t>Tue Apr 03 15:57:43 WIB 2018</t>
  </si>
  <si>
    <t>011.002-18.36077146</t>
  </si>
  <si>
    <t>Tue Apr 03 16:01:47 WIB 2018</t>
  </si>
  <si>
    <t>02.547.740.7-725.000</t>
  </si>
  <si>
    <t>PT. ALAMJAYA BARA PRATAMA</t>
  </si>
  <si>
    <t>010.002-18.36077159</t>
  </si>
  <si>
    <t>PEMBAYARAN DP 50% BIAYA SLO PT. ALAMJAYA BARA PRATAMA</t>
  </si>
  <si>
    <t>02.756.079.6-046.000</t>
  </si>
  <si>
    <t>PT. BUMI ENGGANG KHATULISTIWA</t>
  </si>
  <si>
    <t>010.002-18.36077160</t>
  </si>
  <si>
    <t>PEMBAYARAN DP 50% BIAYA SLO PLTD MILIK PT. BUMI ENGGANG KHATULISTIWA</t>
  </si>
  <si>
    <t>010.002-18.36077161</t>
  </si>
  <si>
    <t>PEMBAYARAN KEDUA 50% / PELUNASAN BIAYA SLO PLTU-PLTD MILIK PT. JAYA MANDIRI SUKSES</t>
  </si>
  <si>
    <t>010.002-18.36077162</t>
  </si>
  <si>
    <t>PEMBAYARAN KEDUA 50% / PELUNASAN BIAYA SLO PLTU-PLTD MILIK PT. KUTAI AGRO LESTARI</t>
  </si>
  <si>
    <t>010.002-18.36077163</t>
  </si>
  <si>
    <t>PEMBAYARAN KEDUA 50% / PELUNASAN BIAYA SLO PLTU-PLTD MILIK PT. KEBUN MANDIRI SEJAHTERA</t>
  </si>
  <si>
    <t>010.002-18.36077164</t>
  </si>
  <si>
    <t>PEMBAYARAN KEDUA 50% / PELUNASAN BIAYA SLO PLTD MILIK PT. GALANGAN BALIKPAPAN UTAMA</t>
  </si>
  <si>
    <t>010.002-18.36077165</t>
  </si>
  <si>
    <t>PEMBAYARAN 100% BIAYA SLO PLTD MILIK PT. BUKIT MAKMUR MANDIRI UTAMA</t>
  </si>
  <si>
    <t>010.002-18.36077166</t>
  </si>
  <si>
    <t>PEMBAYARAN KEDUA 50% (PELUNASAN) BIAYA SLO KETENAGALISTRIKAN MILIK PT. KETAPANG AGRO LESTARI</t>
  </si>
  <si>
    <t>010.002-18.36077167</t>
  </si>
  <si>
    <t>PEMBAYARAN KEDUA 50% (PELUNASAN) BIAYA SLO KETENAGALISTRIKAN MILIK PT. KOMATSU REMANUFACTURING ASIA</t>
  </si>
  <si>
    <t>010.002-18.36077168</t>
  </si>
  <si>
    <t>PEMBAYARAN KEDUA 50% (PELUNASAN) BIAYA SLO KETENAGALISTRIKAN MILIK PT. DHARMAWOOD AGUNG INDUSTRY</t>
  </si>
  <si>
    <t>010.002-18.36077169</t>
  </si>
  <si>
    <t>PEMBAYARAN KEDUA 50% (PELUNASAN) BIAYA SLO KETENAGALISTRIKAN MILIK PT. TIARA SANTIKA (HOTEL GRAND PARAMA)</t>
  </si>
  <si>
    <t>010.002-18.36077170</t>
  </si>
  <si>
    <t>PEMBAYARAN BIAYA SLO KETENAGALISTRIKAN MILIK PT. TRAKINDO UTAMA SITE KPUC</t>
  </si>
  <si>
    <t>02.497.797.7-725.000</t>
  </si>
  <si>
    <t>PT. SSC WORKS</t>
  </si>
  <si>
    <t>010.002-18.36077171</t>
  </si>
  <si>
    <t>PEMBAYARAN PERTAMA 50% BIAYA SLO KETENAGALISTRIKAN MILIK PT. SSC WORKS</t>
  </si>
  <si>
    <t>01.692.409.4-091.000</t>
  </si>
  <si>
    <t>PT. MAHAKAM SUMBER JAYA</t>
  </si>
  <si>
    <t>010.002-18.36077172</t>
  </si>
  <si>
    <t>PEMBAYARAN BIAYA SERTIFIKAT LAIK OPERASI PLTD MILIK PT. MAHAKAM SUMBER JAYA</t>
  </si>
  <si>
    <t>010.002-18.36077173</t>
  </si>
  <si>
    <t>PEMBAYARAN 100% BIAYA SLO PLTD MILIK PT. PAMAPERSADA NUSANTARA DISTRIK BRCB</t>
  </si>
  <si>
    <t>010.002-18.36077174</t>
  </si>
  <si>
    <t>PEMBAYARAN PERTAMA 50% BIAYA SLO PLTD MILIK PT. PAMAPERSADA NUSANTARA DISTRIK BEKB</t>
  </si>
  <si>
    <t>02.827.860.4-722.000</t>
  </si>
  <si>
    <t>PT. HARINDO WAHANA</t>
  </si>
  <si>
    <t>010.002-18.36077175</t>
  </si>
  <si>
    <t>PEMBAYARAN BIAYA SERTIFIKASI LAIK OPERASI PLTD MILIK PT. HARINDO WAHANA</t>
  </si>
  <si>
    <t>010.002-18.36077176</t>
  </si>
  <si>
    <t>PEMBAYARAN KEDUA 50% BIAYA SLO PLTD PT. RAJA KUTAI BARU MAKMUR</t>
  </si>
  <si>
    <t>01.003.260.5-091.000</t>
  </si>
  <si>
    <t>PT. THIESS CONTRACTORS INDONESIA</t>
  </si>
  <si>
    <t>010.002-18.36077177</t>
  </si>
  <si>
    <t>PEMBAYARAN BIAYA PENGURUSAN IZIN OPERASI KETENAGALISTRIKAN MILIK PT. THIESS - MELAK</t>
  </si>
  <si>
    <t>010.002-18.36077178</t>
  </si>
  <si>
    <t>PEMBAYARAN BIAYA PENGURUSAN IZIN OPERASI KETENAGALISTRIKAN MILIK PT. THIESS - SANGATTA</t>
  </si>
  <si>
    <t>010.002-18.36077179</t>
  </si>
  <si>
    <t>PEMBAYARAN PERTAMA 50% BIAYA SLO PLTD MILIK PT. KRIDA MAKMUR BERSAMA</t>
  </si>
  <si>
    <t>Thu May 17 16:02:55 WIB 2018</t>
  </si>
  <si>
    <t>010.002-18.36077180</t>
  </si>
  <si>
    <t>PEMBAYARAN KEDUA 50% (pelunasan) BIAYA SLO PLTD MILIK PT. RESOURCE EQUIPMENT INDONESIA</t>
  </si>
  <si>
    <t>010.002-18.36077181</t>
  </si>
  <si>
    <t>PEMBAYARAN KEDUA 50% (pelunasan) BIAYA SLO PLTD &amp; PLTU MILIK PT. FARINDA BERSAUDARA</t>
  </si>
  <si>
    <t>010.002-18.36077182</t>
  </si>
  <si>
    <t>PEMBAYARAN KEDUA 50% (pelunasan) BIAYA SLO PLTD MILIK PT. CHITRA PARATAMA</t>
  </si>
  <si>
    <t>010.002-18.36077183</t>
  </si>
  <si>
    <t>PEMBAYARAN KEDUA 50% (pelunasan) BIAYA SLO PLTD MILIK PT. CAKRAWALA INDO MOUSIKE</t>
  </si>
  <si>
    <t>010.002-18.36077184</t>
  </si>
  <si>
    <t>PEMBAYARAN KEDUA 50% (pelunasan) BIAYA SLO PLTD MILIK CV. DERAWAN INDAH LESTARI</t>
  </si>
  <si>
    <t>010.002-18.36077185</t>
  </si>
  <si>
    <t>PEMBAYARAN KEDUA 50% (pelunasan) BIAYA SLO PLTD MILIK PT. RADJA SURYA PURNAMA</t>
  </si>
  <si>
    <t>010.002-18.36077186</t>
  </si>
  <si>
    <t>PEMBAYARAN 100% BIAYA SLO PLTD MILIK PT. THIESS CONTRACTORS INDONESIA SITE MSJ</t>
  </si>
  <si>
    <t>010.002-18.36077187</t>
  </si>
  <si>
    <t>PEMBAYARAN KEDUA 40% BIAYA SLO PEMBANGKIT TENAGA LISTRIK MILIK PT. KARYA TEHNIK PLANTATION</t>
  </si>
  <si>
    <t>010.002-18.36077188</t>
  </si>
  <si>
    <t>PEMBAYARAN KEDUA 50% (pelunasan) BIAYA SLO PEMBANGKIT TENAGA LISTRIK MILIK PT. MALINDO FEEDMILL, Tbk</t>
  </si>
  <si>
    <t>010.002-18.36077189</t>
  </si>
  <si>
    <t>PEMBAYARAN KEDUA 50% (pelunasan) BIAYA SLO PEMBANGKIT TENAGA LISTRIK MILIK PT. INDO PERKASA</t>
  </si>
  <si>
    <t>010.002-18.36077190</t>
  </si>
  <si>
    <t>PEMBAYARAN KEDUA 50% (PELUNASAN) BIAYA SLO PEMBANGKIT TENAGA LISTRIK MILIK PT. CAHAYA ANUGERAH PLANTATION</t>
  </si>
  <si>
    <t>010.002-18.36077191</t>
  </si>
  <si>
    <t>PEMBAYARAN KEDUA 50% (PELUNASAN) BIAYA SLO PEMBANGKIT TENAGA LISTRIK MILIK PT. MULTI JAYANTARA ABADI SPK NO. 028 MJA-THM/SPK-SLO/XII/2017</t>
  </si>
  <si>
    <t>010.002-18.36077192</t>
  </si>
  <si>
    <t>PEMBAYARAN KEDUA 50% (PELUNASAN) BIAYA SLO PEMBANGKIT TENAGA LISTRIK MILIK PT. MULTI JAYANTARA ABADI SPK NO. 029 MJA-THM/SPK-SLO/XII/2017</t>
  </si>
  <si>
    <t>010.002-18.36077193</t>
  </si>
  <si>
    <t>PEMBAYARAN KEDUA 50% (PELUNASAN) BIAYA SLO PLTU MILIK PT. ALAM JAYA PERSADA</t>
  </si>
  <si>
    <t>010.002-18.36077194</t>
  </si>
  <si>
    <t>PEMBAYARAN KEDUA 50% (PELUNASAN) BIAYA SLO PLTD MILIK PT. ANDALAN FLUID SISTEM</t>
  </si>
  <si>
    <t>010.002-18.36077195</t>
  </si>
  <si>
    <t>PEMBAYARAN KEDUA 50% (PELUNASAN) BIAYA SLO PLTD MILIK PT. BUMI ENGGANG KHATULISTIWA</t>
  </si>
  <si>
    <t>010.002-18.36077196</t>
  </si>
  <si>
    <t>PEMBAYARAN KEDUA 50% (PELUNASAN) BIAYA SLO PLTD MILIK PT. SSC WORKS</t>
  </si>
  <si>
    <t>010.002-18.36077197</t>
  </si>
  <si>
    <t>PEMBAYARAN KEDUA 50% (PELUNASAN) BIAYA SLO PLTD MILIK PT. PAMA SITE BEKB</t>
  </si>
  <si>
    <t>010.002-18.36077198</t>
  </si>
  <si>
    <t>PEMBAYARAN KEDUA 50% (PELUNASAN) BIAYA SLO PLTD MILIK PT. BERIWIJAYA ASRI</t>
  </si>
  <si>
    <t>010.002-18.36077199</t>
  </si>
  <si>
    <t>PEMBAYARAN KEDUA 50% (PELUNASAN) BIAYA SLO PLTD MILIK PT. AGUNG SEJAHTERA BAKTI</t>
  </si>
  <si>
    <t>03.296.726.7-017.000</t>
  </si>
  <si>
    <t>PT. MEGA MAHADANA HADIYA</t>
  </si>
  <si>
    <t>010.002-18.36077200</t>
  </si>
  <si>
    <t>PEMBAYARAN BIAYA SLO PLTD MILIK PT. MEGA MAHADANA HADIYA</t>
  </si>
  <si>
    <t>01.797.289.4-721.001</t>
  </si>
  <si>
    <t>PT. CIPTA KRIDA BAHARI</t>
  </si>
  <si>
    <t>010.002-18.36077201</t>
  </si>
  <si>
    <t>PEMBAYARAN BIAYA SLO PLTD MILIK PT. CIPTA KRIDA BAHARI</t>
  </si>
  <si>
    <t>011.002-18.36077201</t>
  </si>
  <si>
    <t>Tue Jun 05 11:52:42 WIB 2018</t>
  </si>
  <si>
    <t>01.797.289.4-062.000</t>
  </si>
  <si>
    <t>010.002-18.36077202</t>
  </si>
  <si>
    <t>PEMBAYARAN BIAYA SLO PT. CIPTA KRIDA BAHARI</t>
  </si>
  <si>
    <t>01.543.059.8-091.000</t>
  </si>
  <si>
    <t>PT. TRUBAINDO COAL MINING</t>
  </si>
  <si>
    <t>010.002-18.36077203</t>
  </si>
  <si>
    <t>PEMBAYARAN BIAYA SLO GENSET MILIK PT. TRUBAINDO COAL MINING</t>
  </si>
  <si>
    <t>010.002-18.36077204</t>
  </si>
  <si>
    <t>PEMBAYARAN KEDUA 50% (PELUNASAN) BIAYA SLO GENSET MILIK PT. ALAMJAYA BARA PRATAMA</t>
  </si>
  <si>
    <t>01.997.684.4-726.000</t>
  </si>
  <si>
    <t>PT. SIMS JAYA KALTIM</t>
  </si>
  <si>
    <t>010.002-18.36077205</t>
  </si>
  <si>
    <t>PEMBAYARAN PERTAMA 50% BIAYA SLO GENSET MILIK PT. SIMS JAYA KALTIM</t>
  </si>
  <si>
    <t>010.002-18.36077206</t>
  </si>
  <si>
    <t>PEMBAYARAN BIAYA SLO PLTD MILIK PT. THIESS - MELAK</t>
  </si>
  <si>
    <t>010.002-18.36077207</t>
  </si>
  <si>
    <t>PEMBAYARAN BIAYA SLO PLTD MILIK PT. THIESS - GBU</t>
  </si>
  <si>
    <t>010.002-18.36077208</t>
  </si>
  <si>
    <t>PEMBAYARAN BIAYA SLO PLTD MILIK PT. THIESS - SANGATTA</t>
  </si>
  <si>
    <t>010.002-18.36077209</t>
  </si>
  <si>
    <t>PEMBAYARAN KETIGA 40% BIAYA SLO PLTU DAN PLTD MILIK PT. KARYA TEKNIK PLANTATION</t>
  </si>
  <si>
    <t>01.060.102.9-091.000</t>
  </si>
  <si>
    <t>PT. KIDECO JAYA AGUNG</t>
  </si>
  <si>
    <t>070.002-18.36077210</t>
  </si>
  <si>
    <t>PEMBAYARAN PERTAMA 50% BIAYA SLO PLTD MILIK PT. KIDECO JAYA AGUNG</t>
  </si>
  <si>
    <t>Mon Jul 02 16:05:07 WIB 2018</t>
  </si>
  <si>
    <t>010.002-18.36077211</t>
  </si>
  <si>
    <t>BIAYA PELUNASAN SPO NO : 5523003927</t>
  </si>
  <si>
    <t>Mon Jul 02 15:49:09 WIB 2018</t>
  </si>
  <si>
    <t>010.002-18.36077212</t>
  </si>
  <si>
    <t>BIAYA PELUNASAN SPO NO : 8122090364</t>
  </si>
  <si>
    <t>Mon Jul 02 15:50:42 WIB 2018</t>
  </si>
  <si>
    <t>76.491.181.4-721.000</t>
  </si>
  <si>
    <t>PT. PESONA TRI MITRA</t>
  </si>
  <si>
    <t>010.002-18.36077213</t>
  </si>
  <si>
    <t>PEMBAYARAN PERTAMA BIAYA SLO PLTD MILIK PT. PESONA TRI MITRA</t>
  </si>
  <si>
    <t>02.724.421.9-721.000</t>
  </si>
  <si>
    <t>PT. MULTI HIDRACHROME BALIKPAPAN</t>
  </si>
  <si>
    <t>010.002-18.36077214</t>
  </si>
  <si>
    <t>PEMBAYARAN BIAYA SLO PLTD MILIK PT. MULTI HIDRACHROME BALIKPAPAN</t>
  </si>
  <si>
    <t>03.193.958.0-021.000</t>
  </si>
  <si>
    <t>PT. MNC INFRASTRUKTUR UTAMA</t>
  </si>
  <si>
    <t>010.002-18.36077215</t>
  </si>
  <si>
    <t>PEMBAYARAN PERTAMA 25% BIAYA SLO PLTD MILIK PT. MNC INFRASTRUKTUR UTAMA</t>
  </si>
  <si>
    <t>03.053.231.1-064.000</t>
  </si>
  <si>
    <t>PT. DIRE PRATAMA</t>
  </si>
  <si>
    <t>010.002-18.36077216</t>
  </si>
  <si>
    <t>PEMBAYARAN PERTAMA 50% BIAYA SLO PLTD MILIK PT. DIRE PRATAMA</t>
  </si>
  <si>
    <t>01.834.008.3-728.001</t>
  </si>
  <si>
    <t>PT. BUMI DHARMA KENCANA</t>
  </si>
  <si>
    <t>010.002-18.36077217</t>
  </si>
  <si>
    <t>PEMBAYARAN PERTAMA 50% BIAYA SLO PLTD MILIK PT. BUMI DHARMA KENCANA</t>
  </si>
  <si>
    <t>02.433.573.9-728.001</t>
  </si>
  <si>
    <t>PT. KUTAI ENERGI</t>
  </si>
  <si>
    <t>010.004-18.87042998</t>
  </si>
  <si>
    <t>PEMBAYARAN PERTAMA 50% BIAYA SLO MILIK PT. KUTAI ENERGI</t>
  </si>
  <si>
    <t>03.093.909.4-031.000</t>
  </si>
  <si>
    <t>PT. MULTI KUSUMA CEMERLANG</t>
  </si>
  <si>
    <t>010.004-18.87042999</t>
  </si>
  <si>
    <t>PEMBAYARAN PERTAMA 50% BIAYA SLO MILIK PT. MULTI KUSUMA CEMERLANG</t>
  </si>
  <si>
    <t>02.546.263.1-725.001</t>
  </si>
  <si>
    <t>PT. CIPUTRA GRAHA MITRA</t>
  </si>
  <si>
    <t>010.004-18.87043000</t>
  </si>
  <si>
    <t>PEMBAYARAN PERTAMA 50% BIAYA SLO MILIK PT. CIPUTRA GRAHA MITRA</t>
  </si>
  <si>
    <t>80.100.323.7-722.000</t>
  </si>
  <si>
    <t>PT. PETRO NAGA JAYA</t>
  </si>
  <si>
    <t>010.004-18.87043001</t>
  </si>
  <si>
    <t>PEMBAYARAN BIAYA SLO MILIK PT. PETRO NAGA JAYA</t>
  </si>
  <si>
    <t>02.562.419.8-721.000</t>
  </si>
  <si>
    <t>PT. SARANA TELUK SUMBER</t>
  </si>
  <si>
    <t>010.004-18.87043002</t>
  </si>
  <si>
    <t>PEMBAYARAN PERTAMA 50% BIAYA SLO MILIK PT. SARANA TELUK SUMBER</t>
  </si>
  <si>
    <t>01.083.701.1-725.000</t>
  </si>
  <si>
    <t>PT. REA KALTIM PLANTATIONS</t>
  </si>
  <si>
    <t>010.004-18.87043003</t>
  </si>
  <si>
    <t>PEMBAYARAN PERTAMA 50% BIAYA SLO MILIK PT. REA KALTIM PLANTATIONS</t>
  </si>
  <si>
    <t>02.404.742.5-725.000</t>
  </si>
  <si>
    <t>PT. MUARATOYU SUBUR LESTARI</t>
  </si>
  <si>
    <t>010.004-18.87043004</t>
  </si>
  <si>
    <t>PEMBAYARAN PERTAMA 50% BIAYA SLO MILIK PT. MUARATOYU SUBUR LESTARI</t>
  </si>
  <si>
    <t>Fri Sep 07 09:33:20 WIB 2018</t>
  </si>
  <si>
    <t>02.408.861.9-722.000</t>
  </si>
  <si>
    <t>PT. HAMPARAN PERKASA MANDIRI</t>
  </si>
  <si>
    <t>010.004-18.87043005</t>
  </si>
  <si>
    <t>PEMBAYARAN PERTAMA 50% BIAYA SLO MILIK PT. HAMPARAN PERKASA MANDIRI</t>
  </si>
  <si>
    <t>01.833.554.7-725.000</t>
  </si>
  <si>
    <t>PT. ETAM BERSAMA LESTARI</t>
  </si>
  <si>
    <t>010.004-18.87043006</t>
  </si>
  <si>
    <t>PEMBAYARAN PERTAMA 50% BIAYA SLO MILIK PT. ETAM BERSAMA LESTARI</t>
  </si>
  <si>
    <t>01.684.592.7-725.000</t>
  </si>
  <si>
    <t>PT. DWIWIRA LESTARI JAYA</t>
  </si>
  <si>
    <t>010.004-18.87043007</t>
  </si>
  <si>
    <t>PEMBAYARAN PERTAMA 50% BIAYA SLO MILIK PT. DWIWIRA LESTARI JAYA</t>
  </si>
  <si>
    <t>011.004-18.87043003</t>
  </si>
  <si>
    <t>Fri Sep 07 14:14:03 WIB 2018</t>
  </si>
  <si>
    <t>02.053.235.4-721.000</t>
  </si>
  <si>
    <t>PT. INTRACO PENTA PRIMA SERVIS</t>
  </si>
  <si>
    <t>010.004-18.87043008</t>
  </si>
  <si>
    <t>PEMBAYARAN PERTAMA 50% BIAYA SLO MILIK PT. INTRACO PENTA PRIMA SERVIS</t>
  </si>
  <si>
    <t>02.642.248.5-725.000</t>
  </si>
  <si>
    <t>PT. ASIA ADHITAMA SHIPYARD</t>
  </si>
  <si>
    <t>010.004-18.87043009</t>
  </si>
  <si>
    <t>PEMBAYARAN PERTAMA 50% BIAYA SLO MILIK PT. ASIA ADHITAMA SHIPYARD</t>
  </si>
  <si>
    <t>010.004-18.87043010</t>
  </si>
  <si>
    <t>PEMBAYARAN BIAYA SLO MILIK PT. PP LONDON SUMATRA INDONESIA TBK</t>
  </si>
  <si>
    <t>010.004-18.87043011</t>
  </si>
  <si>
    <t>PEMBAYARAN KEDUA 50% BIAYA SLO MILIK PT. PP LONDON SUMATRA INDONESIA TBK</t>
  </si>
  <si>
    <t>01.110.971.7-725.000</t>
  </si>
  <si>
    <t>PT. TELEN</t>
  </si>
  <si>
    <t>010.004-18.87043012</t>
  </si>
  <si>
    <t>PEMBAYARAN PERTAMA 50% BIAYA SLO MILIK PT. TELEN</t>
  </si>
  <si>
    <t>010.004-18.87043013</t>
  </si>
  <si>
    <t>PEMBAYARAN KEDUA 50% (PELUNASAN) BIAYA SLO MILIK PT. LESTARI BERKAT SEJAHTERA</t>
  </si>
  <si>
    <t>Thu Oct 04 09:54:34 WIB 2018</t>
  </si>
  <si>
    <t>010.004-18.87043014</t>
  </si>
  <si>
    <t>PEMBAYARAN KEDUA 50% (PELUNASAN) BIAYA SLO MILIK PT. KALTIM BATUMANUNGGAL</t>
  </si>
  <si>
    <t>070.004-18.87043015</t>
  </si>
  <si>
    <t>PELUNASAN BIAYA SLO PT. KIDECO JAYA AGUNG</t>
  </si>
  <si>
    <t>Thu Oct 04 13:57:15 WIB 2018</t>
  </si>
  <si>
    <t>011.004-18.87043011</t>
  </si>
  <si>
    <t>01.110.655.6-091.000</t>
  </si>
  <si>
    <t>PT. RESOURCE ALAM INDONESIA TBK</t>
  </si>
  <si>
    <t>010.004-18.87043016</t>
  </si>
  <si>
    <t>PEMBAYARAN BIAYA SLO MILIK PT. RESOURCE ALAM INDONESIA TBK</t>
  </si>
  <si>
    <t>010.004-18.87043017</t>
  </si>
  <si>
    <t>PEMBAYARAN PERTAMA 50% BIAYA SLO MILIK PT. MADHANI TALATAH NUSANTARA SITE MHU</t>
  </si>
  <si>
    <t>Wed Oct 10 15:03:39 WIB 2018</t>
  </si>
  <si>
    <t>010.004-18.87043018</t>
  </si>
  <si>
    <t>PEMBAYARAN KEDUA 50% PELUNASAN BIAYA SLO MILIK PT. KRIDA MAKMUR BERSAMA</t>
  </si>
  <si>
    <t>010.004-18.87043019</t>
  </si>
  <si>
    <t>PEMBAYARAN KEDUA 50% PELUNASAN BIAYA SLO MILIK PT. SIMS JAYA KALTIM</t>
  </si>
  <si>
    <t>010.004-18.87043020</t>
  </si>
  <si>
    <t>PEMBAYARAN KEDUA 50% PELUNASAN BIAYA SLO MILIK PT. MULTI KUSUMA CEMERLANG</t>
  </si>
  <si>
    <t>01.964.740.3-725.000</t>
  </si>
  <si>
    <t>PT. SYAM SURYA MANDIRI</t>
  </si>
  <si>
    <t>010.004-18.87043021</t>
  </si>
  <si>
    <t>PEMBAYARAN PERTAMA 50% BIAYA SLO MILIK PT. SYAM SURYA MANDIRI</t>
  </si>
  <si>
    <t>010.004-18.87043022</t>
  </si>
  <si>
    <t>PEMBAYARAN KEDUA (PELUNASAN) BIAYA SLO MILIK PT. MADHANI TALATAH NUSANTARA</t>
  </si>
  <si>
    <t>01.997.399.9-721.000</t>
  </si>
  <si>
    <t>PT. PANTAI MENTARI</t>
  </si>
  <si>
    <t>010.004-18.87043023</t>
  </si>
  <si>
    <t>PEMBAYARAN PERTAMA 50% BIAYA SLO MILIK PT. PANTAI MENTARI</t>
  </si>
  <si>
    <t>010.004-18.87043024</t>
  </si>
  <si>
    <t>PEMBAYARAN PERTAMA 50% BIAYA SLO PLTD MILIK PT. PAMAPERSADA NUSANTARA KALIMANTAN TIMUR</t>
  </si>
  <si>
    <t>010.004-18.87043025</t>
  </si>
  <si>
    <t>PEMBAYARAN KEDUA 50% PELUNASAN BIAYA SLO MILIK PT. DIRE PRATAMA</t>
  </si>
  <si>
    <t>010.004-18.87043026</t>
  </si>
  <si>
    <t>PEMBAYARAN BIAYA SLO 1 UNIT PLTD MILIK PT. DIRE PRATAMA</t>
  </si>
  <si>
    <t>010.004-18.87043027</t>
  </si>
  <si>
    <t>PEMBAYARAN PERTAMA 50% BIAYA SLO MILIK PT. KOMATSU REMANUFACTURING ASIA</t>
  </si>
  <si>
    <t>02.380.067.5-728.001</t>
  </si>
  <si>
    <t>PT. SAWIT KALTIM LESTARI</t>
  </si>
  <si>
    <t>010.004-18.87043029</t>
  </si>
  <si>
    <t>PEMBAYARAN UANG MUKA 50% BIAYA SLO PEMBANGKIT LISTRIK MILIK PT SAWIT KALTIM LESTARI</t>
  </si>
  <si>
    <t>010.004-18.87043030</t>
  </si>
  <si>
    <t>PEMBAYARAN KEDUA 50%-PELUNASAN BIAYA SLO PEMBANGKIT LISTRIK MILIK PT KUTAI ENERGI</t>
  </si>
  <si>
    <t>010.004-18.87043031</t>
  </si>
  <si>
    <t>PEMBAYARAN KEDUA 50%-PELUNASAN BIAYA SLO PEMBANGKIT LISTRIK MILIK PT REA KALTIM PLANTATIONS</t>
  </si>
  <si>
    <t>01.250.017.9-725.000</t>
  </si>
  <si>
    <t>PT. KALTIM SHIPYARD</t>
  </si>
  <si>
    <t>010.004-18.87043032</t>
  </si>
  <si>
    <t>PEMBAYARAN DP 50% BIAYA SLO PLTD MILIK PT. KALTIM SHIPYARD</t>
  </si>
  <si>
    <t>02.419.287.4-059.000</t>
  </si>
  <si>
    <t>PT. KTH MINING ENGINEERING</t>
  </si>
  <si>
    <t>010.004-18.87043033</t>
  </si>
  <si>
    <t>PEMBAYARAN BIAYA SLO PLTD MILIK PT. KTH MINING ENGINEERING</t>
  </si>
  <si>
    <t>01.308.524.6-091.000</t>
  </si>
  <si>
    <t>PT. UNITED TRACTORS TBK</t>
  </si>
  <si>
    <t>010.004-18.87043034</t>
  </si>
  <si>
    <t>PEMBAYARAN BIAYA SLO PLTD MILIK PT. UNITED TRACTORS TBK</t>
  </si>
  <si>
    <t>010.004-18.87043035</t>
  </si>
  <si>
    <t>PEMBAYARAN PELUNASAN BIAYA SLO PEMBANGKIT TENAGA LISTRIK MILIK PT. DWIWIRA LESTARI JAYA</t>
  </si>
  <si>
    <t>010.004-18.87043036</t>
  </si>
  <si>
    <t>PEMBAYARAN PELUNASAN BIAYA SLO PEMBANGKIT TENAGA LISTRIK MILIK PT. ETAM BERSAMA LESTARI</t>
  </si>
  <si>
    <t>010.004-18.87043037</t>
  </si>
  <si>
    <t>PEMBAYARAN PELUNASAN BIAYA SLO PEMBANGKIT TENAGA LISTRIK MILIK PT. HAMPARAN PERKASA MANDIRI</t>
  </si>
  <si>
    <t>010.004-18.87043038</t>
  </si>
  <si>
    <t>PEMBAYARAN PELUNASAN BIAYA SLO PEMBANGKIT TENAGA LISTRIK MILIK PT. MUARATOYU SUBUR LESTARI</t>
  </si>
  <si>
    <t>011.004-18.87043029</t>
  </si>
  <si>
    <t>Wed Jan 09 13:03:53 WIB 2019</t>
  </si>
  <si>
    <t>02.380.067.5-725.000</t>
  </si>
  <si>
    <t>010.004-18.87043039</t>
  </si>
  <si>
    <t>PEMBAYARAN UANG MUKA 50% BIAYA SLO PEMBANGKIT TENAGA LISTRIK MILIK PT.SAWIT KALTIM LESTARI</t>
  </si>
  <si>
    <t>PT Telen</t>
  </si>
  <si>
    <t>Setor Tunai PT Bumi Liputan Jaya</t>
  </si>
  <si>
    <t>Setor Tunai PT Dharmawood Agung</t>
  </si>
  <si>
    <t>Pemindahan dari 800052407800</t>
  </si>
  <si>
    <t xml:space="preserve">TRX </t>
  </si>
  <si>
    <t>PT Mutiara Tanjung Lestari</t>
  </si>
  <si>
    <t>Sawit Unggul AG Suan</t>
  </si>
  <si>
    <t>Pemindahan dari 18286671</t>
  </si>
  <si>
    <t>Ketapang Argo</t>
  </si>
  <si>
    <t>PT Galangan</t>
  </si>
  <si>
    <t>Alam Jaya</t>
  </si>
  <si>
    <t>PT Trakindo</t>
  </si>
  <si>
    <t>Tarik Tunai</t>
  </si>
  <si>
    <t>Komatsu</t>
  </si>
  <si>
    <t>Santosa</t>
  </si>
  <si>
    <t>PT PMKS</t>
  </si>
  <si>
    <t>Farinda Bersaud</t>
  </si>
  <si>
    <t>Resource equipment</t>
  </si>
  <si>
    <t>Peminda Bukuan</t>
  </si>
  <si>
    <t>Bpk Benny</t>
  </si>
  <si>
    <t>Hotel Nuansa</t>
  </si>
  <si>
    <t>Karya Teknik</t>
  </si>
  <si>
    <t>Radja Surya</t>
  </si>
  <si>
    <t>PT Cakrawala</t>
  </si>
  <si>
    <t>Chitra Pratama</t>
  </si>
  <si>
    <t>Kliring</t>
  </si>
  <si>
    <t>Biaya Kliring</t>
  </si>
  <si>
    <t>PT Firman</t>
  </si>
  <si>
    <t>Wilmar</t>
  </si>
  <si>
    <t>PT Malindo Feed</t>
  </si>
  <si>
    <t>Petro Andalan</t>
  </si>
  <si>
    <t>ITCI Hutani</t>
  </si>
  <si>
    <t>Agra Bareksa</t>
  </si>
  <si>
    <t>Multi Jayantara</t>
  </si>
  <si>
    <t>Cahaya Anugrah</t>
  </si>
  <si>
    <t>PT Beriwijaya</t>
  </si>
  <si>
    <t>Bumi Enggang</t>
  </si>
  <si>
    <t>Indo Perkasa</t>
  </si>
  <si>
    <t>Jasa Sertifikasi</t>
  </si>
  <si>
    <t>Kayu Lapis</t>
  </si>
  <si>
    <t>Astra Argo</t>
  </si>
  <si>
    <t>PT Siara Santika</t>
  </si>
  <si>
    <t>Multi Nabati</t>
  </si>
  <si>
    <t>Kutai Agro</t>
  </si>
  <si>
    <t>Pemidabukuan</t>
  </si>
  <si>
    <t>PT Pama</t>
  </si>
  <si>
    <t>Krida Makmur</t>
  </si>
  <si>
    <t>Pt Kebun Mandiri</t>
  </si>
  <si>
    <t>Bukit Makmur</t>
  </si>
  <si>
    <t>PT Bina Abadi</t>
  </si>
  <si>
    <t>Mahakam Sumber</t>
  </si>
  <si>
    <t>Biaya Cek</t>
  </si>
  <si>
    <t>PT Thiess</t>
  </si>
  <si>
    <t>PT Pamapersada</t>
  </si>
  <si>
    <t>Jaya Kaltim</t>
  </si>
  <si>
    <t>Trakindo</t>
  </si>
  <si>
    <t>Kideco Jaya</t>
  </si>
  <si>
    <t>PT Jaya Mandiri</t>
  </si>
  <si>
    <t>PT MHB</t>
  </si>
  <si>
    <t>MNC Infrastruktur</t>
  </si>
  <si>
    <t>PT Bdk</t>
  </si>
  <si>
    <t>Kutai Energi</t>
  </si>
  <si>
    <t>PT Dire Pratama</t>
  </si>
  <si>
    <t>Pemindabukuan</t>
  </si>
  <si>
    <t>PT Trubaindo</t>
  </si>
  <si>
    <t>Mega Mahdana</t>
  </si>
  <si>
    <t>PT Agung Sejahtera</t>
  </si>
  <si>
    <t>PT Sarana teluk</t>
  </si>
  <si>
    <t>PT Cahaya Anugrah</t>
  </si>
  <si>
    <t>PT MJA</t>
  </si>
  <si>
    <t>PT IPPS</t>
  </si>
  <si>
    <t>Rea Kaltim</t>
  </si>
  <si>
    <t>Lestari Berkat</t>
  </si>
  <si>
    <t>Resource Alam</t>
  </si>
  <si>
    <t>PT Asia</t>
  </si>
  <si>
    <t>Charisudin</t>
  </si>
  <si>
    <t>Muaratoyu</t>
  </si>
  <si>
    <t>PT Etam</t>
  </si>
  <si>
    <t>PT Hamparan</t>
  </si>
  <si>
    <t>PT Dwiwira</t>
  </si>
  <si>
    <t>PP London  Sumatra</t>
  </si>
  <si>
    <t>Sims Jaya Kaltim</t>
  </si>
  <si>
    <t>Syam Surya</t>
  </si>
  <si>
    <t>PT Cipta Krida</t>
  </si>
  <si>
    <t>Pantai Mentari</t>
  </si>
  <si>
    <t>PT Alam Jaya</t>
  </si>
  <si>
    <t>Dire Pratama</t>
  </si>
  <si>
    <t>PT Alim Shipping</t>
  </si>
  <si>
    <t>Pemindahan Dari 3331118788</t>
  </si>
  <si>
    <t>United Tractor</t>
  </si>
  <si>
    <t>Saldo, 31 Desember 2018</t>
  </si>
  <si>
    <t>- Jumlah saldo yang dikonfirmasi merupakan saldo per 31 Desember 2018</t>
  </si>
  <si>
    <t>CATATAN</t>
  </si>
  <si>
    <t xml:space="preserve">KEWAJIBAN DAN EKUITAS </t>
  </si>
  <si>
    <t xml:space="preserve">Prosentase </t>
  </si>
  <si>
    <t>PT BANUA KARYA UTAMA</t>
  </si>
  <si>
    <t>Uang Muka</t>
  </si>
  <si>
    <t>Mesin dan Peralatan</t>
  </si>
  <si>
    <t>Mobil</t>
  </si>
  <si>
    <t>MESIN DAN PERALATAN</t>
  </si>
  <si>
    <t>Mesin - Mesin</t>
  </si>
  <si>
    <t>Meja Kantor</t>
  </si>
  <si>
    <t>Kursi Kantor</t>
  </si>
  <si>
    <t>Komputer</t>
  </si>
  <si>
    <t>Printer</t>
  </si>
  <si>
    <t>Labtop</t>
  </si>
  <si>
    <t>AC</t>
  </si>
  <si>
    <t>Kursi Tamu</t>
  </si>
  <si>
    <t>Persediaan Awal</t>
  </si>
  <si>
    <t>Pembelian</t>
  </si>
  <si>
    <t>Persediaan Akhir</t>
  </si>
  <si>
    <t>Beban Penyusutan Mesin dan Peralatan</t>
  </si>
  <si>
    <t>Beban Pemeliharaan Aset Tetap</t>
  </si>
  <si>
    <t>Beban Langsung :</t>
  </si>
  <si>
    <t>H. Iwanudin</t>
  </si>
  <si>
    <t>Beban Perjalanan Dinas</t>
  </si>
  <si>
    <t>PT Pupuk Kalimantan Timur</t>
  </si>
  <si>
    <t>Penurunan ( Kenaikan )  Uang Muka</t>
  </si>
  <si>
    <t>Penjualan Batubara</t>
  </si>
  <si>
    <t>TAHUN TAKWIM 2017</t>
  </si>
  <si>
    <t>Taksiran Pajak Penghasilan</t>
  </si>
  <si>
    <t>GAMBARAN UMUM (Lanjutan)</t>
  </si>
  <si>
    <t>Direktur Utama</t>
  </si>
  <si>
    <t>Tuan Mohammad Solikin</t>
  </si>
  <si>
    <t xml:space="preserve">Direktur </t>
  </si>
  <si>
    <t>Tahun 2018 :</t>
  </si>
  <si>
    <t>Tuan Bara Rimba</t>
  </si>
  <si>
    <t>Tuan Sumardi Yusuf Syarifuddin</t>
  </si>
  <si>
    <t>Tuan Sumadi Yusuf Syarifuddin</t>
  </si>
  <si>
    <t>KDM Argo Energy</t>
  </si>
  <si>
    <t xml:space="preserve">Modal Dasar - 500 Lembar Saham, </t>
  </si>
  <si>
    <t>Penuh - 125 Lembar Saham</t>
  </si>
  <si>
    <t>Uang Muka Pajak</t>
  </si>
  <si>
    <t>Untuk dan atas nama Direksi PT Banua Karya Utama sebagai pihak yang bertanggungjawab atas PT Banua Karya Utama menyatakan bahwa :</t>
  </si>
  <si>
    <t>PT Banua Karya Utama adalah entitas yang memenuhi kriteria sebagai entitas yang tidak memiliki akuntabilitas publik signifikan sebagaimana didefinisikan dalam Standar Akuntansi Keuangan Entitas Tanpa Akuntabilitas Publik;</t>
  </si>
  <si>
    <t>Semua informasi dalam laporan keuangan PT Banua Karya Utama telah dimuat secara lengkap dan benar. Laporan keuangan tersebut tidak mengandung informasi atau fakta material yang tidak benar dan tidak menghilangkan informasi atau fakta material;</t>
  </si>
  <si>
    <t>PT Banua Karya Utama telah membuat catatan, bukti pembukuan dan data pendukung administrasi keuangan, yang merupakan bukti adanya hak dan kewajiban serta kegiatan usaha suatu perusahaan, termasuk catatan yang terdiri dari neraca tahunan, perhitungan laba rugi tahunan, rekening, jurnal transaksi harian atau setiap tulisan yang berisi keterangan mengenai hak dan kewajiban serta hal-hal lain yang berkaitan dengan kegiatan usaha suatu perusahaan dan dokumen-dokumen tersebut telah disimpan oleh Perusahaan sesuai ketentuan Undang-Undang yang berlaku;</t>
  </si>
  <si>
    <t>Direksi PT Banua Karya Utama bertanggungjawab atas penyusunan dan penyajian laporan keuangan PT Banua Karya Utama, serta sistem pengendalian internal dalam PT Banua Karya Utama.</t>
  </si>
  <si>
    <t>18.</t>
  </si>
  <si>
    <t>Ronny Hidayat</t>
  </si>
  <si>
    <t>Tenni Ginting, SE., Ak, CA, CPA</t>
  </si>
  <si>
    <t>Modal Saham - modal dasar 500 lembar saham dengan nilai nominal sebesar Rp.1.000.000,- per lembar saham. Modal disetor penuh sebanyak 125 lembar.</t>
  </si>
  <si>
    <t>Tuan Hendra Irawan</t>
  </si>
  <si>
    <t>Jl. Wijaya Kusuma X Blok. A No. 08 Samarinda</t>
  </si>
  <si>
    <t>Koreksi Pendapatan (Beban) Non Operasional</t>
  </si>
  <si>
    <t>Susunan Pengurus (Lanjutan)</t>
  </si>
  <si>
    <t>Tuan Iwanudin</t>
  </si>
  <si>
    <t>Nyonya Rizky Juniarti, S.Pd</t>
  </si>
  <si>
    <t>PT Bank Negara Indonesia 46 (Persero), Tbk</t>
  </si>
  <si>
    <t>PT Bank Rakyat Indonesia (Persero), Tbk :</t>
  </si>
  <si>
    <t>PT Bank Rakyat Indonesia (Persero),Tbk Rek. No. 033301001690304</t>
  </si>
  <si>
    <t>2019 (book)</t>
  </si>
  <si>
    <t>2019 (kompilasi)</t>
  </si>
  <si>
    <t>MUTASI TAHUN 2019</t>
  </si>
  <si>
    <t>TAHUN 2019</t>
  </si>
  <si>
    <t>PT Insani Bara Perkasa</t>
  </si>
  <si>
    <t>Saldo, 01 Januari 2018</t>
  </si>
  <si>
    <t>Tuan Mohammad Isnaini</t>
  </si>
  <si>
    <t>KERTAS KERJA NERACA LAJUR MUTASI</t>
  </si>
  <si>
    <t>NERACA AWAL</t>
  </si>
  <si>
    <t>MUTASI</t>
  </si>
  <si>
    <t>NERACA AKHIR</t>
  </si>
  <si>
    <t>AKTIVA LANCAR</t>
  </si>
  <si>
    <t>1.1</t>
  </si>
  <si>
    <t>1.2</t>
  </si>
  <si>
    <t>1.2.1</t>
  </si>
  <si>
    <t>1.2.2</t>
  </si>
  <si>
    <t>1.2.3</t>
  </si>
  <si>
    <t>1.3</t>
  </si>
  <si>
    <t>1.3.1</t>
  </si>
  <si>
    <t>1.3.2</t>
  </si>
  <si>
    <t>1.3.3</t>
  </si>
  <si>
    <t>Junadi</t>
  </si>
  <si>
    <t>1.4</t>
  </si>
  <si>
    <t>Piutang Lain-lain</t>
  </si>
  <si>
    <t>1.4.1</t>
  </si>
  <si>
    <t>PT Indra Sakti Sejahtera</t>
  </si>
  <si>
    <t>1.4.2</t>
  </si>
  <si>
    <t>Iwanudin</t>
  </si>
  <si>
    <t>1.4.3</t>
  </si>
  <si>
    <t>1.4.4</t>
  </si>
  <si>
    <t>Lainnya</t>
  </si>
  <si>
    <t>1.5</t>
  </si>
  <si>
    <t>1.5.1</t>
  </si>
  <si>
    <t>1.5.2</t>
  </si>
  <si>
    <t>TOTAL  ASET</t>
  </si>
  <si>
    <t>3.1</t>
  </si>
  <si>
    <t>3.1.1</t>
  </si>
  <si>
    <t>3.2</t>
  </si>
  <si>
    <t>3.2.1</t>
  </si>
  <si>
    <t>PPh Pasal 21</t>
  </si>
  <si>
    <t>3.2.2</t>
  </si>
  <si>
    <t>3.2.3</t>
  </si>
  <si>
    <t>3.3</t>
  </si>
  <si>
    <t>3.4</t>
  </si>
  <si>
    <t>Hutang Lainnya</t>
  </si>
  <si>
    <t>3.4.1</t>
  </si>
  <si>
    <t>3.4.2</t>
  </si>
  <si>
    <t>3.4.3</t>
  </si>
  <si>
    <t>3.4.4</t>
  </si>
  <si>
    <t>Hendra Irawan</t>
  </si>
  <si>
    <t>3.4.5</t>
  </si>
  <si>
    <t>4.1.1</t>
  </si>
  <si>
    <t>Modal disetor</t>
  </si>
  <si>
    <t>4.1.2</t>
  </si>
  <si>
    <t>4.1.3</t>
  </si>
  <si>
    <t>Saldo Laba Rugi</t>
  </si>
  <si>
    <t>5.1.1</t>
  </si>
  <si>
    <t>Batubara</t>
  </si>
  <si>
    <t>Jumlah Pendapatan</t>
  </si>
  <si>
    <t>6.1</t>
  </si>
  <si>
    <t>Beban Pokok Pembelian Batubara</t>
  </si>
  <si>
    <t>6.2</t>
  </si>
  <si>
    <t>6.3</t>
  </si>
  <si>
    <t>6.4</t>
  </si>
  <si>
    <t>6.5</t>
  </si>
  <si>
    <t>6.6</t>
  </si>
  <si>
    <t>6.7</t>
  </si>
  <si>
    <t>6.8</t>
  </si>
  <si>
    <t>6.9</t>
  </si>
  <si>
    <t>6.10</t>
  </si>
  <si>
    <t>6.11</t>
  </si>
  <si>
    <t>6.12</t>
  </si>
  <si>
    <t>Jumlah Harga Pokok Pendapatan Jasa</t>
  </si>
  <si>
    <t>BEBAN ADMINISTRASI DAN UMUM</t>
  </si>
  <si>
    <t>7.1</t>
  </si>
  <si>
    <t>7.2</t>
  </si>
  <si>
    <t>7.3</t>
  </si>
  <si>
    <t>7.4</t>
  </si>
  <si>
    <t>7.5</t>
  </si>
  <si>
    <t>7.6</t>
  </si>
  <si>
    <t>7.7</t>
  </si>
  <si>
    <t>Beban Pajak Bumi dan Bangunan</t>
  </si>
  <si>
    <t>7.8</t>
  </si>
  <si>
    <t>7.9</t>
  </si>
  <si>
    <t>7.9.1</t>
  </si>
  <si>
    <t>Beban Pemeliharaan Inventaris Kantor</t>
  </si>
  <si>
    <t>7.10</t>
  </si>
  <si>
    <t>7.11</t>
  </si>
  <si>
    <t>7.12</t>
  </si>
  <si>
    <t>7.13</t>
  </si>
  <si>
    <t>7.14</t>
  </si>
  <si>
    <t>7.15</t>
  </si>
  <si>
    <t>7.16</t>
  </si>
  <si>
    <t>7.17</t>
  </si>
  <si>
    <t>Beban Bahan Bakar</t>
  </si>
  <si>
    <t>7.18</t>
  </si>
  <si>
    <t>Beban Konsumsi</t>
  </si>
  <si>
    <t>7.19</t>
  </si>
  <si>
    <t>Beban Entertainment</t>
  </si>
  <si>
    <t>7.20</t>
  </si>
  <si>
    <t>Jumlah Beban Administrasi &amp; Umum</t>
  </si>
  <si>
    <t>PENDAPATAN &amp; (BEBAN) DILUAR USAHA</t>
  </si>
  <si>
    <t>8.1</t>
  </si>
  <si>
    <t>8.1.1</t>
  </si>
  <si>
    <t>8.2</t>
  </si>
  <si>
    <t>8.2.1</t>
  </si>
  <si>
    <t>Pajak Jasa Giro</t>
  </si>
  <si>
    <t>8.2.2</t>
  </si>
  <si>
    <t>Administrasi Bank</t>
  </si>
  <si>
    <t>8.2.3</t>
  </si>
  <si>
    <t>Provisi Bank</t>
  </si>
  <si>
    <t>8.2.4</t>
  </si>
  <si>
    <t>Beban Notaris</t>
  </si>
  <si>
    <t>8.2.5</t>
  </si>
  <si>
    <t>Beban Bunga Bank</t>
  </si>
  <si>
    <t>8.2.6</t>
  </si>
  <si>
    <t>Jumlah Pendapatan &amp; (Beban) Diluar Usaha</t>
  </si>
  <si>
    <t>J.</t>
  </si>
  <si>
    <t>PAJAK PENGHASILAN</t>
  </si>
  <si>
    <t>Jumlah Pajak Penghasilan</t>
  </si>
  <si>
    <t>TOTAL PENDAPATAN DAN BIAYA</t>
  </si>
  <si>
    <t>LABA (RUGI) BERSIH</t>
  </si>
  <si>
    <t>TAHUN YANG BERAKHIR 31 DESEMBER 2019</t>
  </si>
  <si>
    <t>Joni</t>
  </si>
  <si>
    <t>1.5.3</t>
  </si>
  <si>
    <t>PT Bank Negara Indonesia 46 (Persero), Tbk Rek. No. 1188899811</t>
  </si>
  <si>
    <t>1.5.4</t>
  </si>
  <si>
    <t>PT Batubara Energy Prima</t>
  </si>
  <si>
    <t>1.2.4</t>
  </si>
  <si>
    <t>Garansi Bank</t>
  </si>
  <si>
    <t>PT Bank Negara Indonesia 46 (Persero), Tbk Rek. No. 1188898818</t>
  </si>
  <si>
    <t>Rekapitulasi Pembelian PT. BANUA KARYA UTAMA</t>
  </si>
  <si>
    <t>Periode Tahun 2019</t>
  </si>
  <si>
    <t>No</t>
  </si>
  <si>
    <t>Asal Batu</t>
  </si>
  <si>
    <t>Tanggal Loading</t>
  </si>
  <si>
    <t>Nama Tongkang</t>
  </si>
  <si>
    <t>Qty</t>
  </si>
  <si>
    <t>Harga Jual</t>
  </si>
  <si>
    <t>Total Tagihan</t>
  </si>
  <si>
    <t>Pph 22 ( 1,5%)</t>
  </si>
  <si>
    <t>Total Terima</t>
  </si>
  <si>
    <t>Akumulasi</t>
  </si>
  <si>
    <t>Status</t>
  </si>
  <si>
    <t>PT. Insani Bara Perkasa</t>
  </si>
  <si>
    <t>LISA 91 / LISA 101</t>
  </si>
  <si>
    <t>Paid</t>
  </si>
  <si>
    <t>24-25/07/2019</t>
  </si>
  <si>
    <t>05-06/08/2019</t>
  </si>
  <si>
    <t>14-15/08/2019</t>
  </si>
  <si>
    <t>ARMADA TIMUR 01 / LISA 80</t>
  </si>
  <si>
    <t>26-27/08/2019</t>
  </si>
  <si>
    <t>10-11/09/2019</t>
  </si>
  <si>
    <t>21-22/09/2019</t>
  </si>
  <si>
    <t>HARMONY XXV / LISA 69</t>
  </si>
  <si>
    <t>HARMONY X / LISA 80</t>
  </si>
  <si>
    <t>31 Desember 2019</t>
  </si>
  <si>
    <t>Untuk Tahun Yang Berakhir 31 Desember 2019</t>
  </si>
  <si>
    <t xml:space="preserve"> - Rek. No. 1188899811</t>
  </si>
  <si>
    <t xml:space="preserve"> - Rek. No. 1188898818</t>
  </si>
  <si>
    <t>Beban Asuransi</t>
  </si>
  <si>
    <t>Utang Usaha</t>
  </si>
  <si>
    <t>Utang Pajak</t>
  </si>
  <si>
    <t>Utang Bank</t>
  </si>
  <si>
    <t>PT Bank Negara Indonesia (Persero), Tbk</t>
  </si>
  <si>
    <t>PT Bank Rakyat Indonesia (Persero), Tbk Rek No.  033301001690304</t>
  </si>
  <si>
    <t>31 DESEMBER 2019</t>
  </si>
  <si>
    <t>Uang Muka Pembelian Batubara</t>
  </si>
  <si>
    <t>Rp   932.968.750,- Tahun 2018</t>
  </si>
  <si>
    <t>Bank Garansi</t>
  </si>
  <si>
    <t>31 DESEMBER  2019</t>
  </si>
  <si>
    <t>TAHUN TAKWIM 2019</t>
  </si>
  <si>
    <t>Jumlah Pajak Terhutang Tahun Takwim 2019</t>
  </si>
  <si>
    <t>( Penurunan ) Kenaikan  Utang Usaha</t>
  </si>
  <si>
    <t>( Penurunan ) Kenaikan  Utang Pajak</t>
  </si>
  <si>
    <t>Penurunan ( Kenaikan )  Bank Garansi</t>
  </si>
  <si>
    <t>( Penurunan ) Kenaikan Utang Bank</t>
  </si>
  <si>
    <t>Penurunan ( Kenaikan )  Piutang Lain-lain</t>
  </si>
  <si>
    <t>PT Bank Negara Indonesia 46 (Persero), Tbk Rek. No.1188899811</t>
  </si>
  <si>
    <t>PT Bank Negara Indonesia 46 (Persero), Tbk Rek. No.1188898818</t>
  </si>
  <si>
    <t>TAHUN YANG BERAKHIR PADA TANGGAL 31 DESEMBER 2019 DAN 2018</t>
  </si>
  <si>
    <t>19.</t>
  </si>
  <si>
    <t>20.</t>
  </si>
  <si>
    <t>21.</t>
  </si>
  <si>
    <t>Direksi</t>
  </si>
  <si>
    <t>PT Bank Rakyat Indonesia (Persero), Tbk</t>
  </si>
  <si>
    <t>Harga Beli</t>
  </si>
  <si>
    <t>21-22/06/2019</t>
  </si>
  <si>
    <t>TB HARMONY IX / BG. LISA 66</t>
  </si>
  <si>
    <t>PPh Pasal 29 (Utang Pajak)</t>
  </si>
  <si>
    <t>Utang Lain-lain PT Indra Sakti Sejahtera</t>
  </si>
  <si>
    <t>Rp 1.020.625.000,- Tahun 2019</t>
  </si>
  <si>
    <t>Beban Pemasaran</t>
  </si>
  <si>
    <t>Beban Administrasi PT Bank Rakyat Indonesia (Persero), Tbk</t>
  </si>
  <si>
    <t>Beban Provisi PT Bank Rakyat Indonesia (Persero), Tbk</t>
  </si>
  <si>
    <t>Beban Bunga Bank PT Bank Rakyat Indonesia (Persero), Tbk</t>
  </si>
  <si>
    <t>Beban Administrasi PT Bank Negara Indonesia 46 (Persero), Tbk</t>
  </si>
  <si>
    <t>Beban Provisi PT Bank Negara Indonesia 46 (Persero), Tbk</t>
  </si>
  <si>
    <t>Beban Bunga Bank PT Bank Negara Indonesia 46 (Persero), Tbk</t>
  </si>
  <si>
    <t>Daftar Konfirmasi Garansi Bank</t>
  </si>
  <si>
    <t>PT Bank Rakyat Indonesia (Persero), Tbk Rek. No. 033301001690304</t>
  </si>
  <si>
    <t>Giro</t>
  </si>
  <si>
    <t>PT Bank Negara Indonesia 46 (Persero), Tbk. Rek. No. 1188899811</t>
  </si>
  <si>
    <t>PT Bank Negara Indonesia 46 (Persero), Tbk. Rek. No. 1188898818</t>
  </si>
  <si>
    <t>Daftar Konfirmasi Piutang Lain-lain</t>
  </si>
  <si>
    <t>Daftar Konfirmasi Uang Muka</t>
  </si>
  <si>
    <t>E.1</t>
  </si>
  <si>
    <t>D.1</t>
  </si>
  <si>
    <t>Daftar Konfirmasi Utang Bank</t>
  </si>
  <si>
    <t>Modal Kerja</t>
  </si>
  <si>
    <t>- Jumlah saldo yang dikonfirmasi merupakan saldo per 31 Desember 2019</t>
  </si>
  <si>
    <t>Tuan Nanda Noval</t>
  </si>
  <si>
    <t>Ny. Rizky Juniarti, S.Pd</t>
  </si>
  <si>
    <t>Drs. RAMLI BARUS</t>
  </si>
  <si>
    <t>TANGGAL : 04 JUNI 2020 - 12 JUNI 2020</t>
  </si>
  <si>
    <t>TANGGAL : 15 JUNI 2020 -16 JUNI 2020</t>
  </si>
  <si>
    <t>04 Juni 2020</t>
  </si>
  <si>
    <t>Daftar Konfirmasi Utang Usaha</t>
  </si>
  <si>
    <t>Utang Lain-lain :</t>
  </si>
  <si>
    <t>Utang Lain - Lain</t>
  </si>
  <si>
    <t>Utang Jangka Panjang</t>
  </si>
  <si>
    <t>Utang Pemegang Saham</t>
  </si>
  <si>
    <t>Utang Direksi</t>
  </si>
  <si>
    <t>Sesuai pasal 3 Akta Rapat Umum Pemegang Saham Luar Biasa PT Banua Karya Utama No. 12 tanggal 25 Juni 2019 yang dikeluarkan oleh H.M. Sutamsis Sarjana Hukum, Magister Kenotariatan, Notaris di Samarinda, maksud dan tujuan perseroan adalah :</t>
  </si>
  <si>
    <t>Pertambangan dan penggalian</t>
  </si>
  <si>
    <r>
      <t xml:space="preserve">Pertambangan batu bara mencakup usaha operasi penambangan, pengeboran berbagai kualitas batu bara seperti </t>
    </r>
    <r>
      <rPr>
        <i/>
        <sz val="11"/>
        <rFont val="Arial Narrow"/>
        <family val="2"/>
      </rPr>
      <t>antrasit, bituminous dan subbitominous</t>
    </r>
    <r>
      <rPr>
        <sz val="11"/>
        <rFont val="Arial Narrow"/>
        <family val="2"/>
      </rPr>
      <t xml:space="preserve"> baik pertambangan di permukaan tanah atau bawah tanah, termasuk pertambangan dengan cara pencairan </t>
    </r>
    <r>
      <rPr>
        <i/>
        <sz val="11"/>
        <rFont val="Arial Narrow"/>
        <family val="2"/>
      </rPr>
      <t>(liquefaction)</t>
    </r>
    <r>
      <rPr>
        <sz val="11"/>
        <rFont val="Arial Narrow"/>
        <family val="2"/>
      </rPr>
      <t>.</t>
    </r>
  </si>
  <si>
    <r>
      <t xml:space="preserve">Operasi pertambangan tersebut meliputi penggalian, penghancuran, pencucian, penyaringan dan pencampuran serta pemadatan meningkatkan kualitas atau memudahkan pengangkutan dan penyimpanan/penampungan. Termasuk pencairan batu bara dari kumpulan tepung bara </t>
    </r>
    <r>
      <rPr>
        <i/>
        <sz val="11"/>
        <rFont val="Arial Narrow"/>
        <family val="2"/>
      </rPr>
      <t>(culm bank).</t>
    </r>
  </si>
  <si>
    <t>Perdagangan besar dan eceran reparasi dan perawatan mobil dan sepeda motor</t>
  </si>
  <si>
    <t>Perdagangan besar bahan bakar padat, cair dan gas dan produk YBDI mencakup usaha perdagangan besar bahan bakar gas, cair dan padat serta produk sejenisnya, seperti minyak bumi mentah, minyak mentah, bahan bakar diesel, gasoline, bahan bakar oli, kerosin, premium, solar, minyak tanah, batu bara, arang batu bara, ampas arang batu, bahan bakar kayu, nafta dan bahan bakar lainnya termasuk pula bahan bakar gas seperti LPG, gas butana dan propana dan minyak semir, minyak pelumas dan produk minyak bumi yang telah dimurnikan.</t>
  </si>
  <si>
    <t>Sesuai Akta Rapat Umum Pemegang Saham Luar Biasa PT Banua Karya Utama No. 12 tanggal 25 Juni 2019 yang dikeluarkan oleh H.M. Sutamsis Sarjana Hukum, Magister Kenotariatan, Notaris di Samarinda dan Akta Berita Acara Rapat Umum Pemegang Saham Perseroan Terbatas PT Banua Karya Utama No. 107 tanggal 19 Oktober 2018, susunan pengurus perseroan tanggal 31 Desember 2019 dan 31 Desember 2018 adalah sebagai berikut:</t>
  </si>
  <si>
    <t>Tahun 2019 :</t>
  </si>
  <si>
    <t>Tuan Muhammad Isnaini</t>
  </si>
  <si>
    <t xml:space="preserve">Komisaris </t>
  </si>
  <si>
    <r>
      <t xml:space="preserve">Jumlah karyawan rata-rata perusahaan adalah sebanyak 12 </t>
    </r>
    <r>
      <rPr>
        <i/>
        <sz val="11"/>
        <rFont val="Arial Narrow"/>
        <family val="2"/>
      </rPr>
      <t>(dua belas)</t>
    </r>
    <r>
      <rPr>
        <sz val="11"/>
        <rFont val="Arial Narrow"/>
        <family val="2"/>
      </rPr>
      <t xml:space="preserve"> orang untuk tahun 2019 dan tahun 2018.</t>
    </r>
  </si>
  <si>
    <t>Berdasarkan persyaratan dan kriteria dalam Standar Akuntansi Keuangan Entitas Tanpa Akuntabilitas Publik (SAK-ETAP), perusahaan memenuhi kriteria sebagai entitas tanpa akuntabilitas publik. Oleh karena itu manajemen perusahaan memutuskan untuk menerapkan SAK-ETAP sebagai basis dalam penyusunan dan penyajian laporan keuangan perusahaan efektif tahun buku 13 Mei 2013.</t>
  </si>
  <si>
    <t>2b.3</t>
  </si>
  <si>
    <t>2c.5</t>
  </si>
  <si>
    <t>2b.4</t>
  </si>
  <si>
    <t>2c.6</t>
  </si>
  <si>
    <t>2d.7</t>
  </si>
  <si>
    <t>2g.8</t>
  </si>
  <si>
    <t>2i.10</t>
  </si>
  <si>
    <t>Penyajian utang pajak dalam neraca menggambarkan pajak yang terhutang sesuai dengan Undang-Undang dan ketentuan perpajakan yang berlaku.</t>
  </si>
  <si>
    <t xml:space="preserve">PT Banua Karya pada awalnya berkedudukan di Banjarmasin didirikan dengan Akta No. 19 tanggal 13 Mei 2013 yang dikeluarkan oleh Ni Luh Gede Seriasih Sarjana Hukum, Magister Kenotariatan, Notaris di Banjarmasin. Akta pendirian tersebut telah mengalami beberapa kali perubahan, dan perubahan terakhir sesuai dengan Akta Rapat Umum Pemegang Saham Luar Biasa PT Banua Karya Utama No. 12 tanggal 25 Juni 2019 yang dikeluarkan oleh H.M. Sutamsis Sarjana Hukum, Magister Kenotariatan, Notaris di Samarinda dan perseroan ini berubah kedudukan dari Kota Banjarmasin ke Kota Samarinda, Kalimantan Timur.  Akta perubahan tersebut telah memperoleh persetujuan dari Kementerian Hukum dan Hak Asasi Manusia Republik Indonesia No. AHU-0033348.AH.01.02.Tahun 2019, tanggal 27 Juni 2019. </t>
  </si>
  <si>
    <t>Lihat catatan atas Laporan Keuangan Yang Merupakan Bagian Yang Tak Terpisahkan</t>
  </si>
  <si>
    <t>Dari Laporan Keuangan Secara Keseluruhan</t>
  </si>
  <si>
    <t>Atas Nama dan Mewakili Direksi</t>
  </si>
  <si>
    <t>Samarinda, ….. Juni 2020</t>
  </si>
  <si>
    <t>Saldo, 31 Desember 2019</t>
  </si>
  <si>
    <t xml:space="preserve">Manajemen perusahaan bertanggungjawab atas penyusunan laporan keuangan PT Banua Karya Utama dan telah menyetujui untuk menerbitkan laporan keuangan tanggal 31 Desember 2019 pada tanggal 30 Juni 2020. </t>
  </si>
  <si>
    <t>08/06/2020</t>
  </si>
  <si>
    <t>004/BKU-PT BNI46/06/2020</t>
  </si>
  <si>
    <t>11/06/2020</t>
  </si>
  <si>
    <t>16/06/2020</t>
  </si>
  <si>
    <t>004b/BKU-H.Iwanudin/06/2020</t>
  </si>
  <si>
    <t>004c/BKU-Joni/06/2020</t>
  </si>
  <si>
    <t>004d/BKU-Direksi/06/2020</t>
  </si>
  <si>
    <t>004a/BKU-PT BRI/06/2020</t>
  </si>
  <si>
    <t>004f/BKU-ISS/06/2020</t>
  </si>
  <si>
    <t>Sesuai Berita Acara Rapat Umum Pemegang Saham Luar Biasa Perseroan Terbatas PT Banua Kayra Utama No. 12 tanggal 25 Juni 2019 yang dikeluarkan oleh H.M. Sutamsis Sarjana Hukum, Magister Kenotariatan, Notaris di Samarinda dan Akta Jual Beli Saham No. 13, No. 14, No. 15 dan No. 16 tanggal 25 Juni 2019 yang dikeluarkan oleh notaris yang sama, modal dasar perseroan adalah Rp 500.000.000,- (lima ratus juta rupiah) yang terbagi atas 500 (lima ratus) lembar saham dengan nilai nominal Rp1.000.000,00 (satu juta rupiah). Dari modal dasar tersebut telah ditempatkan dan disetor penuh ke kas perusahaan sebesar 25% atau sejumlah 125 (seratus dua puluh lima) lembar saham dengan nilai nominal seluruhnya Rp125.000.000,00 (seratus dua puluh lima juta rupiah) dengan komposisi kepemilikan adalah sebagai berikut:</t>
  </si>
  <si>
    <t>Nyonya Rizky Juniarti</t>
  </si>
  <si>
    <t>Kredit Modal Kerja</t>
  </si>
  <si>
    <t>Maksimum</t>
  </si>
  <si>
    <t>Jangka Waktu</t>
  </si>
  <si>
    <t>Provisi</t>
  </si>
  <si>
    <t>Suku Bunga</t>
  </si>
  <si>
    <t>Jaminan</t>
  </si>
  <si>
    <t>Utang bank perusahaan sebesar Rp 7.433.977.555,- (tujuh milyar empat ratus tiga puluh tiga juta sembilan ratus tujuh puluh tujuh ribu lima ratus lima puluh lima rupiah) merupakan kewajiban kepada :</t>
  </si>
  <si>
    <t>Nomor Perjanjian Kredit</t>
  </si>
  <si>
    <t>0043/BLM/PK-KMK/2019</t>
  </si>
  <si>
    <t>28 Agustus 2019</t>
  </si>
  <si>
    <t>Tujuan dan Tujuan</t>
  </si>
  <si>
    <t>Sifat</t>
  </si>
  <si>
    <t>KMK Plafond/Transaksional (Clean Up)</t>
  </si>
  <si>
    <t>Rp 25.000.000.000,-</t>
  </si>
  <si>
    <t>Sampai Dengan Tanggal 25 April 2020</t>
  </si>
  <si>
    <t>0,50%</t>
  </si>
  <si>
    <t>12,00% per tahun</t>
  </si>
  <si>
    <t>Segala harta kekayaan penerima kredit, baik yang bergerak maupun yang tidak bergerak, baik yang sudah ada maupun yang akan da dikemudian hari, menjadi jaminan bagi pelunasan seluruh hutang penerima kredit yang timbul karena perjanjian ini.</t>
  </si>
  <si>
    <t>Outstanding</t>
  </si>
  <si>
    <t>Rp 4.400.000.000,-</t>
  </si>
  <si>
    <t>2j.11</t>
  </si>
  <si>
    <t>2k.15</t>
  </si>
  <si>
    <t>2k.16</t>
  </si>
  <si>
    <t>2k.17</t>
  </si>
  <si>
    <t>2k.18</t>
  </si>
  <si>
    <t>Rp 3.033.977.555,-</t>
  </si>
  <si>
    <t>Beban Administrasi Bank</t>
  </si>
  <si>
    <t>Beban Provisi Bank</t>
  </si>
  <si>
    <t>Jurnal reklasifikasi dari Beban Administrasi BNI dan BRI ke Beban Administrasi Bank</t>
  </si>
  <si>
    <t>Jurnal reklasifikasi dari Beban Provisi BNI dan BRI ke Beban Provisi Bank</t>
  </si>
  <si>
    <t>Jurnal reklasifikasi dari Beban Bunga BNI dan BRI ke Beban Bunga Bank</t>
  </si>
  <si>
    <t>KAP. Liasta, Nirwan, Syafruddin &amp; Rekan</t>
  </si>
  <si>
    <t>004/BKU/-PT INSANI/06/2020</t>
  </si>
  <si>
    <t>08 Juni 2020</t>
  </si>
  <si>
    <t>16 Juni 2020</t>
  </si>
  <si>
    <t>PERUBAHAN</t>
  </si>
  <si>
    <t>Penerimaan piutang usaha dan penambahan utang bank</t>
  </si>
  <si>
    <t>Pembayaran piutang usaha</t>
  </si>
  <si>
    <t>Kenaikan pinjaman direksi perusahaan</t>
  </si>
  <si>
    <t>Pembayaran uang muka pembelian batubara</t>
  </si>
  <si>
    <t>Kenaikan utang usaha untuk penambahan uang muka pembelian</t>
  </si>
  <si>
    <t>Pembayaran PPh Badan tahun 2018</t>
  </si>
  <si>
    <t>Kenaikan utang bank untuk penambahan uang muka pembelian batubara</t>
  </si>
  <si>
    <t>Akumulasi penyusutan aset tetap bertambah</t>
  </si>
  <si>
    <t>Laba yang diperoleh perusahaan pada tahun berjalan</t>
  </si>
  <si>
    <t>Adanya penurunan penjualan, karena terjadi penurunan harga batubara di buyer</t>
  </si>
  <si>
    <t>Tidak terdapat beban gaji karyawan dan beban kantor</t>
  </si>
  <si>
    <t>Penurunan laba karena penjualan batubara turun</t>
  </si>
  <si>
    <t>Samarinda, 04 Juni 2020</t>
  </si>
  <si>
    <t>KAP LIASTA, NIRWAN, SYAFRUDDIN &amp; REKAN</t>
  </si>
  <si>
    <t>Tenni Ginting, SE., Ak., CA., CPA</t>
  </si>
  <si>
    <t>PR</t>
  </si>
  <si>
    <t>Debet</t>
  </si>
  <si>
    <t>Kredit</t>
  </si>
  <si>
    <t>Saldo</t>
  </si>
  <si>
    <t>Biaya buat BG</t>
  </si>
  <si>
    <t>Biaya Propisi Bank</t>
  </si>
  <si>
    <t>Pph</t>
  </si>
  <si>
    <t>Biaya Adm</t>
  </si>
  <si>
    <t>Pembayaran dari PKT ( Shipment ke 1 )</t>
  </si>
  <si>
    <t>Pengembalian Pinjaman Kredit ( Pak Joni )</t>
  </si>
  <si>
    <t>Biaya Buat Cek</t>
  </si>
  <si>
    <t>Tarik Cek Bayar Batu</t>
  </si>
  <si>
    <t>Tarik Cek Bayar Fee</t>
  </si>
  <si>
    <t>Tarik Cek Bayar Sewa Tongkang</t>
  </si>
  <si>
    <t>Tarik Cek Bayar Asuransi Batu</t>
  </si>
  <si>
    <t>Pemindahbukuan Ke rek Mandiri ISS</t>
  </si>
  <si>
    <t>Pembayaran dari PKT ( Shipment ke 2 )</t>
  </si>
  <si>
    <t xml:space="preserve">Pemindahbukuan Ke rek Mandiri </t>
  </si>
  <si>
    <t>Pembayaran dari PKT ( Shipment ke 3 )</t>
  </si>
  <si>
    <t>Pembayaran Batubara IBP</t>
  </si>
  <si>
    <t>Pemindahbkuan Ke rek BNI BKU Baru</t>
  </si>
  <si>
    <t>Pencairan Jaminan INV dari Bank Bni</t>
  </si>
  <si>
    <t>Biaya Materai</t>
  </si>
  <si>
    <t>Pembayaran dari PKT ( Shipment ke 4 )</t>
  </si>
  <si>
    <t>Pembayaran dari PKT ( Shipment ke 5 )</t>
  </si>
  <si>
    <t>Penutupan KMK Bank</t>
  </si>
  <si>
    <t>Pbk Ke rek BNI BKU ( 1188899811 )</t>
  </si>
  <si>
    <t>Pembayaran dari PKT ( Shipment ke 6 )</t>
  </si>
  <si>
    <t>Pembayaran dari PKT ( Shipment ke 7 )</t>
  </si>
  <si>
    <t>Pbk Ke rek Mandiri ISS</t>
  </si>
  <si>
    <t>Pencairan KMK BNI</t>
  </si>
  <si>
    <t>Pembayaran dari PKT ( Shipment ke 8 )</t>
  </si>
  <si>
    <t>HASIL VOUCHING</t>
  </si>
  <si>
    <t>SESUAI</t>
  </si>
  <si>
    <t>TIDAK SESUAI</t>
  </si>
  <si>
    <t>Biaya Adm Asuransi</t>
  </si>
  <si>
    <t>Biaya Order</t>
  </si>
  <si>
    <t>Pby Sewa Tongkang ( BKU )</t>
  </si>
  <si>
    <t>Pby DP Batubara ( Batubara Energi Prima)</t>
  </si>
  <si>
    <t>Pby DP Sewa Tongkang ( BEP )</t>
  </si>
  <si>
    <t>Pby Sertifikat Tanah</t>
  </si>
  <si>
    <t>Tarik Cek 9,9 M Pbk ke rek Mandiri ISS</t>
  </si>
  <si>
    <t>PBK ke Rekening Pak Iwan</t>
  </si>
  <si>
    <t>Kas Kantor</t>
  </si>
  <si>
    <t>RTGS Masuk dari Rek Mandiri iss</t>
  </si>
  <si>
    <t>Pby Batubara ( BEP )</t>
  </si>
  <si>
    <t>Pby pelunasan Batubara ( BEP )</t>
  </si>
  <si>
    <t>Pbk dari Rek BKU ( 1188898818 )</t>
  </si>
  <si>
    <t>Pelunasan CFM Tes Key</t>
  </si>
  <si>
    <t xml:space="preserve">RTGS Masuk Dari </t>
  </si>
  <si>
    <t>Tarik Cek 463.487.739 Bayar PBM, 4.381.972.261 Pbk Kerek Mandiri Iss</t>
  </si>
  <si>
    <t>Tarik Cek 4.381.972.261 Pbk Kerek Mandiri Iss</t>
  </si>
  <si>
    <t>Pbk dari Rek Mandiri ISS</t>
  </si>
  <si>
    <t>Biaya Propisi</t>
  </si>
  <si>
    <t>Jaminan Garansi Bank</t>
  </si>
  <si>
    <t>Trf dari Mandiri Iss</t>
  </si>
  <si>
    <t>Pby Asuransi Kredit</t>
  </si>
  <si>
    <t>Pby Bunga Bank</t>
  </si>
  <si>
    <t>Pencairan Garansi Bank BKU</t>
  </si>
  <si>
    <t>BUKU BANK NEGARA INDONESIA REK. NO. 1188898818</t>
  </si>
  <si>
    <t>BUKU BANK NEGARA INDONESIA REK. NO. 1188899811</t>
  </si>
  <si>
    <t>UNTUK TAHUN YANG BERAKHIR 31 DESEMBER 2019 DAN TAHUN 2018</t>
  </si>
  <si>
    <t>Direksi telah menyusun dan menyajikan laporan keuangan PT Banua Karya Utama untuk tahun yang berakhir pada tanggal 31 Desember 2019 yang terdiri atas neraca, laporan laba rugi, laporan perubahan ekuitas, laporan arus kas dan catatan atas laporan keuangan sebagaimana disajikan;</t>
  </si>
  <si>
    <t>Laporan keuangan PT Banua Karya Utama untuk tahun yang berakhir 31 Desember 2019 tersebut telah disusun dan disajikan sesuai dengan Standar Akuntansi Keuangan Entitas Tanpa Akuntabilitas Publik;</t>
  </si>
  <si>
    <t>Samarinda, 30 Juni 2020</t>
  </si>
  <si>
    <t>31 DESEMBER 2019 DAN 31 DESEMBER 2018</t>
  </si>
  <si>
    <t>TAHUN YANG BERAKHIR 31 DESEMBER 2019 DAN 31 DESEMBER 2018</t>
  </si>
  <si>
    <t>Rp   903.750.000,- Tahun 2018</t>
  </si>
  <si>
    <t>SURPLUS (DEFISIT)</t>
  </si>
  <si>
    <t>(DEFISIENSI MODAL)</t>
  </si>
  <si>
    <t>Jl. Wijaya Kusuma X No. 08 Samarinda</t>
  </si>
  <si>
    <t>KNTOR AKUNTAN PUBLIK</t>
  </si>
  <si>
    <t>LIASTA, NIRWAN, SYARIFUDDIN &amp; REKAN</t>
  </si>
  <si>
    <t>KMK Konstruksi</t>
  </si>
  <si>
    <t>12,50% per tahun</t>
  </si>
  <si>
    <t>Plafond</t>
  </si>
  <si>
    <t>Rp  3.500.000.000,-</t>
  </si>
  <si>
    <t xml:space="preserve"> - Rek. No. 0333-01-001690-30-4</t>
  </si>
  <si>
    <t xml:space="preserve"> - Rek. No. 0333-01-001689-30-3</t>
  </si>
  <si>
    <t>PT Bank Rakyat Indonesia (Persero), Tbk Rek. No. 0333-01-001689-30-3</t>
  </si>
  <si>
    <t>Koreksi atas saldo bank perusahaan yang belum dicatat oleh perusahaan</t>
  </si>
  <si>
    <t>PT Bank Rakyat Indonesia (Persero), Tbk Rek. No. 0333-01-001690-30-4</t>
  </si>
  <si>
    <t>Koreksi atas saldo bank perusahaan yang tidak sesuai dengan hasil konfirmasi bank</t>
  </si>
  <si>
    <t>Koreksi Saldo Bank (Rekening Giro)</t>
  </si>
  <si>
    <t>Koreksi Saldo Utang Bank</t>
  </si>
  <si>
    <t>23/06/2020</t>
  </si>
  <si>
    <t>24 April 2020</t>
  </si>
  <si>
    <t>AJE ke Saldo Laba (Rugi)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</si>
</sst>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1" formatCode="_-* #,##0_-;\-* #,##0_-;_-* &quot;-&quot;_-;_-@_-"/>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_(&quot;Rp&quot;* #,##0_);_(&quot;Rp&quot;* \(#,##0\);_(&quot;Rp&quot;* &quot;-&quot;_);_(@_)"/>
    <numFmt numFmtId="169" formatCode="_(&quot;Rp&quot;* #,##0.00_);_(&quot;Rp&quot;* \(#,##0.00\);_(&quot;Rp&quot;* &quot;-&quot;??_);_(@_)"/>
    <numFmt numFmtId="170" formatCode="_(* #,##0_);_(* \(#,##0\);_(* &quot;-&quot;??_);_(@_)"/>
    <numFmt numFmtId="171" formatCode="[$-409]d\-mmm\-yyyy;@"/>
    <numFmt numFmtId="172" formatCode="_(* #,##0.00_);_(* \(#,##0.00\);_(* &quot;-&quot;_);_(@_)"/>
    <numFmt numFmtId="173" formatCode="_(&quot;Rp&quot;* #,##0_);_(&quot;Rp&quot;* \(#,##0\);_(&quot;Rp&quot;* &quot;-&quot;??_);_(@_)"/>
    <numFmt numFmtId="174" formatCode="_(&quot;Rp&quot;* #,##0.00_);_(&quot;Rp&quot;* \(#,##0.00\);_(&quot;Rp&quot;* &quot;-&quot;_);_(@_)"/>
    <numFmt numFmtId="175" formatCode="_(&quot;$&quot;* #,##0.00_);_(&quot;$&quot;* \(#,##0.00\);_(&quot;$&quot;* &quot;-&quot;_);_(@_)"/>
    <numFmt numFmtId="176" formatCode="_(* #,##0.0_);_(* \(#,##0.0\);_(* &quot;-&quot;_);_(@_)"/>
    <numFmt numFmtId="177" formatCode="0.0%"/>
    <numFmt numFmtId="178" formatCode="[$-409]dd\-mmm\-yy;@"/>
    <numFmt numFmtId="179" formatCode="dd/mm/yy;@"/>
    <numFmt numFmtId="180" formatCode="_(* #,##0.000_);_(* \(#,##0.000\);_(* &quot;-&quot;_);_(@_)"/>
    <numFmt numFmtId="181" formatCode="_(&quot;Rp&quot;* #,##0.000_);_(&quot;Rp&quot;* \(#,##0.000\);_(&quot;Rp&quot;* &quot;-&quot;_);_(@_)"/>
    <numFmt numFmtId="182" formatCode="_(* #,##0.00000_);_(* \(#,##0.00000\);_(* &quot;-&quot;_);_(@_)"/>
    <numFmt numFmtId="183" formatCode="_(* #,##0.0000_);_(* \(#,##0.0000\);_(* &quot;-&quot;_);_(@_)"/>
    <numFmt numFmtId="184" formatCode="_-* #,##0.000_-;\-* #,##0.000_-;_-* &quot;-&quot;_-;_-@_-"/>
    <numFmt numFmtId="185" formatCode="_-* #,##0.00_-;\-* #,##0.00_-;_-* &quot;-&quot;_-;_-@_-"/>
  </numFmts>
  <fonts count="151">
    <font>
      <sz val="10"/>
      <name val="Arial"/>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indexed="8"/>
      <name val="Calibri"/>
      <family val="2"/>
    </font>
    <font>
      <sz val="10"/>
      <name val="Arial"/>
      <family val="2"/>
    </font>
    <font>
      <b/>
      <sz val="10"/>
      <name val="Arial"/>
      <family val="2"/>
    </font>
    <font>
      <b/>
      <sz val="12"/>
      <name val="Arial"/>
      <family val="2"/>
    </font>
    <font>
      <sz val="10"/>
      <name val="Bookman Old Style"/>
      <family val="1"/>
    </font>
    <font>
      <sz val="11"/>
      <name val="Bookman Old Style"/>
      <family val="1"/>
    </font>
    <font>
      <sz val="11"/>
      <name val="Arial"/>
      <family val="2"/>
    </font>
    <font>
      <b/>
      <u/>
      <sz val="11"/>
      <name val="Arial"/>
      <family val="2"/>
    </font>
    <font>
      <sz val="14"/>
      <name val="Arial"/>
      <family val="2"/>
    </font>
    <font>
      <b/>
      <sz val="14"/>
      <name val="Arial"/>
      <family val="2"/>
    </font>
    <font>
      <b/>
      <u/>
      <sz val="14"/>
      <name val="Arial"/>
      <family val="2"/>
    </font>
    <font>
      <sz val="16"/>
      <name val="Arial"/>
      <family val="2"/>
    </font>
    <font>
      <b/>
      <sz val="18"/>
      <name val="Arial"/>
      <family val="2"/>
    </font>
    <font>
      <b/>
      <u/>
      <sz val="18"/>
      <name val="Arial"/>
      <family val="2"/>
    </font>
    <font>
      <b/>
      <sz val="13.5"/>
      <name val="Arial"/>
      <family val="2"/>
    </font>
    <font>
      <sz val="12"/>
      <name val="Arial"/>
      <family val="2"/>
    </font>
    <font>
      <b/>
      <u/>
      <sz val="16"/>
      <name val="Arial"/>
      <family val="2"/>
    </font>
    <font>
      <sz val="26"/>
      <name val="Arial"/>
      <family val="2"/>
    </font>
    <font>
      <sz val="24"/>
      <name val="Arial"/>
      <family val="2"/>
    </font>
    <font>
      <b/>
      <sz val="16"/>
      <name val="Arial"/>
      <family val="2"/>
    </font>
    <font>
      <sz val="10"/>
      <name val="Arial"/>
      <family val="2"/>
    </font>
    <font>
      <sz val="8"/>
      <name val="Arial"/>
      <family val="2"/>
    </font>
    <font>
      <b/>
      <sz val="11"/>
      <color indexed="8"/>
      <name val="Arial"/>
      <family val="2"/>
    </font>
    <font>
      <sz val="11"/>
      <color indexed="8"/>
      <name val="Arial"/>
      <family val="2"/>
    </font>
    <font>
      <sz val="16"/>
      <name val="Calibri"/>
      <family val="2"/>
    </font>
    <font>
      <sz val="22"/>
      <name val="Calibri"/>
      <family val="2"/>
    </font>
    <font>
      <sz val="20"/>
      <name val="Calibri"/>
      <family val="2"/>
    </font>
    <font>
      <sz val="20"/>
      <name val="Cambria"/>
      <family val="1"/>
    </font>
    <font>
      <sz val="20"/>
      <name val="Arial"/>
      <family val="2"/>
    </font>
    <font>
      <sz val="22"/>
      <name val="Arial"/>
      <family val="2"/>
    </font>
    <font>
      <sz val="20"/>
      <name val="Wingdings"/>
      <charset val="2"/>
    </font>
    <font>
      <sz val="14"/>
      <name val="Wingdings"/>
      <charset val="2"/>
    </font>
    <font>
      <sz val="20"/>
      <name val="Comic Sans MS"/>
      <family val="4"/>
    </font>
    <font>
      <sz val="14"/>
      <name val="Comic Sans MS"/>
      <family val="4"/>
    </font>
    <font>
      <sz val="20"/>
      <name val="Lucida Calligraphy"/>
      <family val="4"/>
    </font>
    <font>
      <b/>
      <vertAlign val="superscript"/>
      <sz val="16"/>
      <name val="Wingdings"/>
      <charset val="2"/>
    </font>
    <font>
      <sz val="8"/>
      <name val="Arial"/>
      <family val="2"/>
    </font>
    <font>
      <b/>
      <sz val="12"/>
      <color indexed="8"/>
      <name val="Arial"/>
      <family val="2"/>
    </font>
    <font>
      <sz val="12"/>
      <color indexed="8"/>
      <name val="Arial"/>
      <family val="2"/>
    </font>
    <font>
      <u/>
      <sz val="12"/>
      <color indexed="8"/>
      <name val="Arial"/>
      <family val="2"/>
    </font>
    <font>
      <sz val="12"/>
      <name val="Wingdings"/>
      <charset val="2"/>
    </font>
    <font>
      <vertAlign val="superscript"/>
      <sz val="12"/>
      <name val="Arial"/>
      <family val="2"/>
    </font>
    <font>
      <vertAlign val="superscript"/>
      <sz val="14"/>
      <name val="Arial"/>
      <family val="2"/>
    </font>
    <font>
      <sz val="12"/>
      <name val="Comic Sans MS"/>
      <family val="4"/>
    </font>
    <font>
      <b/>
      <sz val="10.5"/>
      <color indexed="8"/>
      <name val="Arial"/>
      <family val="2"/>
    </font>
    <font>
      <sz val="10.5"/>
      <color indexed="8"/>
      <name val="Arial"/>
      <family val="2"/>
    </font>
    <font>
      <b/>
      <u/>
      <sz val="10.5"/>
      <color indexed="8"/>
      <name val="Arial"/>
      <family val="2"/>
    </font>
    <font>
      <sz val="10.5"/>
      <name val="Arial"/>
      <family val="2"/>
    </font>
    <font>
      <sz val="10"/>
      <name val="Arial"/>
      <family val="2"/>
    </font>
    <font>
      <b/>
      <sz val="20"/>
      <name val="Arial"/>
      <family val="2"/>
    </font>
    <font>
      <sz val="11"/>
      <name val="Tahom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1"/>
      <color indexed="8"/>
      <name val="Calibri"/>
      <family val="2"/>
      <charset val="1"/>
    </font>
    <font>
      <sz val="10"/>
      <name val="MS Sans Serif"/>
      <family val="2"/>
    </font>
    <font>
      <sz val="8"/>
      <color indexed="8"/>
      <name val="Arial Narrow"/>
      <family val="2"/>
    </font>
    <font>
      <sz val="1"/>
      <color indexed="8"/>
      <name val="Courier"/>
      <family val="3"/>
    </font>
    <font>
      <b/>
      <sz val="1"/>
      <color indexed="8"/>
      <name val="Courier"/>
      <family val="3"/>
    </font>
    <font>
      <i/>
      <sz val="1"/>
      <color indexed="8"/>
      <name val="Courier"/>
      <family val="3"/>
    </font>
    <font>
      <sz val="12"/>
      <name val="Arial MT"/>
    </font>
    <font>
      <sz val="10"/>
      <color indexed="8"/>
      <name val="MS Sans Serif"/>
      <family val="2"/>
    </font>
    <font>
      <sz val="10"/>
      <color indexed="8"/>
      <name val="Arial"/>
      <family val="2"/>
    </font>
    <font>
      <sz val="14"/>
      <name val="ＭＳ 明朝"/>
      <family val="3"/>
      <charset val="128"/>
    </font>
    <font>
      <b/>
      <sz val="11"/>
      <name val="Tahoma"/>
      <family val="2"/>
    </font>
    <font>
      <b/>
      <u/>
      <sz val="11"/>
      <name val="Tahoma"/>
      <family val="2"/>
    </font>
    <font>
      <sz val="11.5"/>
      <name val="Arial"/>
      <family val="2"/>
    </font>
    <font>
      <sz val="11"/>
      <color theme="1"/>
      <name val="Calibri"/>
      <family val="2"/>
      <scheme val="minor"/>
    </font>
    <font>
      <sz val="11"/>
      <color theme="1"/>
      <name val="Calibri"/>
      <family val="2"/>
      <charset val="1"/>
      <scheme val="minor"/>
    </font>
    <font>
      <sz val="9.9499999999999993"/>
      <color indexed="8"/>
      <name val="Tahoma"/>
      <family val="2"/>
    </font>
    <font>
      <sz val="11"/>
      <color theme="1"/>
      <name val="Eras Light ITC"/>
      <family val="2"/>
      <charset val="1"/>
    </font>
    <font>
      <u/>
      <sz val="10"/>
      <color indexed="12"/>
      <name val="Arial"/>
      <family val="2"/>
    </font>
    <font>
      <sz val="12"/>
      <name val="Garamond"/>
      <family val="1"/>
    </font>
    <font>
      <sz val="12"/>
      <name val="Sylfaen"/>
      <family val="1"/>
    </font>
    <font>
      <b/>
      <sz val="14"/>
      <name val="Calibri"/>
      <family val="2"/>
      <scheme val="minor"/>
    </font>
    <font>
      <b/>
      <sz val="12"/>
      <name val="Calibri"/>
      <family val="2"/>
      <scheme val="minor"/>
    </font>
    <font>
      <sz val="12"/>
      <name val="Calibri"/>
      <family val="2"/>
      <scheme val="minor"/>
    </font>
    <font>
      <sz val="12"/>
      <color rgb="FFFF0000"/>
      <name val="Calibri"/>
      <family val="2"/>
      <scheme val="minor"/>
    </font>
    <font>
      <sz val="10"/>
      <name val="Arial"/>
      <family val="2"/>
    </font>
    <font>
      <b/>
      <sz val="18"/>
      <name val="Century Schoolbook"/>
      <family val="1"/>
    </font>
    <font>
      <sz val="12"/>
      <name val="Century Schoolbook"/>
      <family val="1"/>
    </font>
    <font>
      <b/>
      <sz val="16"/>
      <name val="Century Schoolbook"/>
      <family val="1"/>
    </font>
    <font>
      <b/>
      <sz val="14"/>
      <name val="Century Schoolbook"/>
      <family val="1"/>
    </font>
    <font>
      <b/>
      <sz val="12"/>
      <name val="Century Schoolbook"/>
      <family val="1"/>
    </font>
    <font>
      <sz val="11"/>
      <name val="Times New Roman"/>
      <family val="1"/>
    </font>
    <font>
      <u/>
      <sz val="12"/>
      <name val="Calibri"/>
      <family val="2"/>
      <scheme val="minor"/>
    </font>
    <font>
      <b/>
      <sz val="12"/>
      <color rgb="FFFF0000"/>
      <name val="Calibri"/>
      <family val="2"/>
      <scheme val="minor"/>
    </font>
    <font>
      <b/>
      <u/>
      <sz val="12"/>
      <name val="Century Schoolbook"/>
      <family val="1"/>
    </font>
    <font>
      <u/>
      <sz val="10"/>
      <color theme="10"/>
      <name val="Arial"/>
      <family val="2"/>
    </font>
    <font>
      <sz val="16"/>
      <name val="Century Schoolbook"/>
      <family val="1"/>
    </font>
    <font>
      <sz val="14"/>
      <name val="Century Schoolbook"/>
      <family val="1"/>
    </font>
    <font>
      <b/>
      <i/>
      <sz val="12"/>
      <name val="Century Schoolbook"/>
      <family val="1"/>
    </font>
    <font>
      <b/>
      <sz val="12"/>
      <color rgb="FFFF0000"/>
      <name val="Century Schoolbook"/>
      <family val="1"/>
    </font>
    <font>
      <sz val="12"/>
      <color rgb="FFFF0000"/>
      <name val="Century Schoolbook"/>
      <family val="1"/>
    </font>
    <font>
      <b/>
      <sz val="14"/>
      <name val="Arial Narrow"/>
      <family val="2"/>
    </font>
    <font>
      <sz val="14"/>
      <name val="Arial Narrow"/>
      <family val="2"/>
    </font>
    <font>
      <sz val="12"/>
      <name val="Arial Narrow"/>
      <family val="2"/>
    </font>
    <font>
      <b/>
      <sz val="12"/>
      <name val="Arial Narrow"/>
      <family val="2"/>
    </font>
    <font>
      <b/>
      <sz val="11"/>
      <name val="Arial Narrow"/>
      <family val="2"/>
    </font>
    <font>
      <sz val="11"/>
      <name val="Arial Narrow"/>
      <family val="2"/>
    </font>
    <font>
      <i/>
      <sz val="11"/>
      <name val="Arial Narrow"/>
      <family val="2"/>
    </font>
    <font>
      <b/>
      <i/>
      <sz val="11"/>
      <name val="Arial Narrow"/>
      <family val="2"/>
    </font>
    <font>
      <b/>
      <sz val="18"/>
      <name val="Arial Narrow"/>
      <family val="2"/>
    </font>
    <font>
      <b/>
      <sz val="16"/>
      <name val="Arial Narrow"/>
      <family val="2"/>
    </font>
    <font>
      <b/>
      <u/>
      <sz val="12"/>
      <name val="Arial Narrow"/>
      <family val="2"/>
    </font>
    <font>
      <b/>
      <sz val="24"/>
      <name val="Arial Narrow"/>
      <family val="2"/>
    </font>
    <font>
      <b/>
      <u/>
      <sz val="14"/>
      <name val="Arial Narrow"/>
      <family val="2"/>
    </font>
    <font>
      <b/>
      <u/>
      <sz val="11"/>
      <name val="Arial Narrow"/>
      <family val="2"/>
    </font>
    <font>
      <sz val="11"/>
      <color theme="1"/>
      <name val="Arial Narrow"/>
      <family val="2"/>
    </font>
    <font>
      <sz val="14"/>
      <color rgb="FFFF0000"/>
      <name val="Arial"/>
      <family val="2"/>
    </font>
    <font>
      <sz val="12"/>
      <color theme="1"/>
      <name val="Times New Roman"/>
      <family val="2"/>
      <charset val="1"/>
    </font>
    <font>
      <b/>
      <sz val="11"/>
      <color theme="1"/>
      <name val="Arial Narrow"/>
      <family val="2"/>
    </font>
    <font>
      <u/>
      <sz val="11"/>
      <color theme="1"/>
      <name val="Arial Narrow"/>
      <family val="2"/>
    </font>
    <font>
      <sz val="11"/>
      <color rgb="FFFF0000"/>
      <name val="Arial Narrow"/>
      <family val="2"/>
    </font>
    <font>
      <sz val="14"/>
      <color theme="1"/>
      <name val="Arial Narrow"/>
      <family val="2"/>
    </font>
    <font>
      <u/>
      <sz val="12"/>
      <name val="Arial Narrow"/>
      <family val="2"/>
    </font>
    <font>
      <b/>
      <sz val="11"/>
      <color rgb="FFFF0000"/>
      <name val="Arial Narrow"/>
      <family val="2"/>
    </font>
    <font>
      <b/>
      <u/>
      <sz val="14"/>
      <name val="Century Schoolbook"/>
      <family val="1"/>
    </font>
    <font>
      <sz val="10"/>
      <name val="Century Schoolbook"/>
      <family val="1"/>
    </font>
    <font>
      <sz val="13"/>
      <color theme="1"/>
      <name val="Calibri"/>
      <family val="2"/>
      <charset val="1"/>
      <scheme val="minor"/>
    </font>
    <font>
      <sz val="13"/>
      <color rgb="FFFF0000"/>
      <name val="Calibri"/>
      <family val="2"/>
      <charset val="1"/>
      <scheme val="minor"/>
    </font>
    <font>
      <sz val="11"/>
      <name val="Arial Narrow"/>
      <family val="2"/>
      <charset val="1"/>
    </font>
    <font>
      <b/>
      <sz val="11"/>
      <name val="Arial Narrow"/>
      <family val="2"/>
      <charset val="1"/>
    </font>
    <font>
      <sz val="11"/>
      <name val="Times New Roman"/>
      <family val="1"/>
      <charset val="1"/>
    </font>
    <font>
      <sz val="11"/>
      <color rgb="FFFF0000"/>
      <name val="Calibri"/>
      <family val="2"/>
      <charset val="1"/>
      <scheme val="minor"/>
    </font>
    <font>
      <u/>
      <sz val="11"/>
      <name val="Arial Narrow"/>
      <family val="2"/>
    </font>
    <font>
      <sz val="11"/>
      <name val="Calibri"/>
      <family val="2"/>
      <charset val="1"/>
      <scheme val="minor"/>
    </font>
    <font>
      <b/>
      <sz val="11"/>
      <color theme="1"/>
      <name val="Calibri"/>
      <family val="2"/>
      <scheme val="minor"/>
    </font>
  </fonts>
  <fills count="4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3"/>
        <bgColor indexed="64"/>
      </patternFill>
    </fill>
    <fill>
      <patternFill patternType="solid">
        <fgColor rgb="FFFFFF00"/>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9"/>
        <bgColor indexed="64"/>
      </patternFill>
    </fill>
    <fill>
      <patternFill patternType="solid">
        <fgColor theme="0"/>
        <bgColor indexed="64"/>
      </patternFill>
    </fill>
    <fill>
      <patternFill patternType="solid">
        <fgColor indexed="8"/>
        <bgColor indexed="64"/>
      </patternFill>
    </fill>
    <fill>
      <patternFill patternType="solid">
        <fgColor indexed="48"/>
        <bgColor indexed="64"/>
      </patternFill>
    </fill>
    <fill>
      <patternFill patternType="solid">
        <fgColor indexed="22"/>
        <bgColor indexed="64"/>
      </patternFill>
    </fill>
  </fills>
  <borders count="17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medium">
        <color indexed="64"/>
      </right>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dashDotDot">
        <color indexed="64"/>
      </bottom>
      <diagonal/>
    </border>
    <border>
      <left/>
      <right/>
      <top/>
      <bottom style="dotted">
        <color indexed="64"/>
      </bottom>
      <diagonal/>
    </border>
    <border>
      <left style="medium">
        <color indexed="64"/>
      </left>
      <right style="medium">
        <color indexed="64"/>
      </right>
      <top style="dotted">
        <color indexed="64"/>
      </top>
      <bottom style="dotted">
        <color indexed="64"/>
      </bottom>
      <diagonal/>
    </border>
    <border>
      <left/>
      <right/>
      <top style="dotted">
        <color indexed="64"/>
      </top>
      <bottom/>
      <diagonal/>
    </border>
    <border>
      <left/>
      <right style="medium">
        <color indexed="64"/>
      </right>
      <top style="dotted">
        <color indexed="64"/>
      </top>
      <bottom style="dotted">
        <color indexed="64"/>
      </bottom>
      <diagonal/>
    </border>
    <border>
      <left style="medium">
        <color indexed="64"/>
      </left>
      <right/>
      <top style="dotted">
        <color indexed="64"/>
      </top>
      <bottom style="dotted">
        <color indexed="64"/>
      </bottom>
      <diagonal/>
    </border>
    <border>
      <left style="thin">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top/>
      <bottom style="dotted">
        <color indexed="64"/>
      </bottom>
      <diagonal/>
    </border>
    <border>
      <left style="thin">
        <color indexed="64"/>
      </left>
      <right style="medium">
        <color indexed="64"/>
      </right>
      <top/>
      <bottom style="dotted">
        <color indexed="64"/>
      </bottom>
      <diagonal/>
    </border>
    <border>
      <left/>
      <right style="thin">
        <color indexed="64"/>
      </right>
      <top/>
      <bottom style="dotted">
        <color indexed="64"/>
      </bottom>
      <diagonal/>
    </border>
    <border>
      <left style="medium">
        <color indexed="64"/>
      </left>
      <right/>
      <top style="dotted">
        <color indexed="64"/>
      </top>
      <bottom/>
      <diagonal/>
    </border>
    <border>
      <left style="thin">
        <color indexed="64"/>
      </left>
      <right style="medium">
        <color indexed="64"/>
      </right>
      <top style="dotted">
        <color indexed="64"/>
      </top>
      <bottom/>
      <diagonal/>
    </border>
    <border>
      <left/>
      <right style="thin">
        <color indexed="64"/>
      </right>
      <top style="dotted">
        <color indexed="64"/>
      </top>
      <bottom/>
      <diagonal/>
    </border>
    <border>
      <left style="medium">
        <color indexed="64"/>
      </left>
      <right/>
      <top style="dotted">
        <color indexed="64"/>
      </top>
      <bottom style="double">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style="thin">
        <color indexed="64"/>
      </left>
      <right style="medium">
        <color indexed="64"/>
      </right>
      <top style="medium">
        <color indexed="64"/>
      </top>
      <bottom style="dotted">
        <color indexed="64"/>
      </bottom>
      <diagonal/>
    </border>
    <border>
      <left/>
      <right style="thin">
        <color indexed="64"/>
      </right>
      <top style="medium">
        <color indexed="64"/>
      </top>
      <bottom style="dotted">
        <color indexed="64"/>
      </bottom>
      <diagonal/>
    </border>
    <border>
      <left style="medium">
        <color indexed="64"/>
      </left>
      <right style="medium">
        <color indexed="64"/>
      </right>
      <top/>
      <bottom/>
      <diagonal/>
    </border>
    <border>
      <left style="thin">
        <color indexed="64"/>
      </left>
      <right style="medium">
        <color indexed="64"/>
      </right>
      <top style="dotted">
        <color indexed="64"/>
      </top>
      <bottom style="medium">
        <color indexed="64"/>
      </bottom>
      <diagonal/>
    </border>
    <border>
      <left/>
      <right style="medium">
        <color indexed="64"/>
      </right>
      <top/>
      <bottom style="dotted">
        <color indexed="64"/>
      </bottom>
      <diagonal/>
    </border>
    <border>
      <left/>
      <right/>
      <top style="dotted">
        <color indexed="64"/>
      </top>
      <bottom style="medium">
        <color indexed="64"/>
      </bottom>
      <diagonal/>
    </border>
    <border>
      <left style="medium">
        <color indexed="64"/>
      </left>
      <right style="medium">
        <color indexed="64"/>
      </right>
      <top style="dotted">
        <color indexed="64"/>
      </top>
      <bottom style="double">
        <color indexed="64"/>
      </bottom>
      <diagonal/>
    </border>
    <border>
      <left style="thin">
        <color indexed="64"/>
      </left>
      <right style="medium">
        <color indexed="64"/>
      </right>
      <top/>
      <bottom/>
      <diagonal/>
    </border>
    <border>
      <left/>
      <right style="thin">
        <color indexed="64"/>
      </right>
      <top/>
      <bottom/>
      <diagonal/>
    </border>
    <border>
      <left style="medium">
        <color indexed="64"/>
      </left>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thin">
        <color indexed="64"/>
      </right>
      <top style="medium">
        <color indexed="64"/>
      </top>
      <bottom style="double">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dotted">
        <color indexed="64"/>
      </top>
      <bottom style="double">
        <color indexed="64"/>
      </bottom>
      <diagonal/>
    </border>
    <border>
      <left/>
      <right/>
      <top style="double">
        <color indexed="64"/>
      </top>
      <bottom style="dotted">
        <color indexed="64"/>
      </bottom>
      <diagonal/>
    </border>
    <border>
      <left style="thin">
        <color indexed="64"/>
      </left>
      <right style="medium">
        <color indexed="64"/>
      </right>
      <top style="thin">
        <color indexed="64"/>
      </top>
      <bottom style="double">
        <color indexed="64"/>
      </bottom>
      <diagonal/>
    </border>
    <border>
      <left/>
      <right/>
      <top style="dotted">
        <color indexed="64"/>
      </top>
      <bottom style="dotted">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top style="dotted">
        <color indexed="64"/>
      </top>
      <bottom style="double">
        <color indexed="64"/>
      </bottom>
      <diagonal/>
    </border>
    <border>
      <left/>
      <right style="thin">
        <color indexed="64"/>
      </right>
      <top style="dotted">
        <color indexed="64"/>
      </top>
      <bottom style="double">
        <color indexed="64"/>
      </bottom>
      <diagonal/>
    </border>
    <border>
      <left style="medium">
        <color indexed="64"/>
      </left>
      <right/>
      <top style="dotted">
        <color indexed="64"/>
      </top>
      <bottom style="medium">
        <color indexed="64"/>
      </bottom>
      <diagonal/>
    </border>
    <border>
      <left/>
      <right style="thin">
        <color indexed="64"/>
      </right>
      <top style="dotted">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top style="medium">
        <color indexed="64"/>
      </top>
      <bottom style="double">
        <color indexed="64"/>
      </bottom>
      <diagonal/>
    </border>
    <border>
      <left style="medium">
        <color indexed="64"/>
      </left>
      <right/>
      <top style="double">
        <color indexed="64"/>
      </top>
      <bottom style="dotted">
        <color indexed="64"/>
      </bottom>
      <diagonal/>
    </border>
    <border>
      <left/>
      <right style="medium">
        <color indexed="64"/>
      </right>
      <top style="dotted">
        <color indexed="64"/>
      </top>
      <bottom style="double">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medium">
        <color indexed="64"/>
      </right>
      <top/>
      <bottom style="hair">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dotted">
        <color indexed="64"/>
      </top>
      <bottom style="thin">
        <color indexed="64"/>
      </bottom>
      <diagonal/>
    </border>
    <border>
      <left/>
      <right/>
      <top style="dotted">
        <color indexed="64"/>
      </top>
      <bottom style="thin">
        <color indexed="64"/>
      </bottom>
      <diagonal/>
    </border>
    <border>
      <left style="thin">
        <color indexed="64"/>
      </left>
      <right style="medium">
        <color indexed="64"/>
      </right>
      <top style="dotted">
        <color indexed="64"/>
      </top>
      <bottom style="thin">
        <color indexed="64"/>
      </bottom>
      <diagonal/>
    </border>
    <border>
      <left/>
      <right style="thin">
        <color indexed="64"/>
      </right>
      <top style="dotted">
        <color indexed="64"/>
      </top>
      <bottom style="thin">
        <color indexed="64"/>
      </bottom>
      <diagonal/>
    </border>
    <border>
      <left style="medium">
        <color indexed="64"/>
      </left>
      <right style="medium">
        <color indexed="64"/>
      </right>
      <top style="medium">
        <color indexed="64"/>
      </top>
      <bottom style="dotted">
        <color indexed="64"/>
      </bottom>
      <diagonal/>
    </border>
    <border>
      <left/>
      <right style="medium">
        <color indexed="64"/>
      </right>
      <top style="dotted">
        <color indexed="64"/>
      </top>
      <bottom/>
      <diagonal/>
    </border>
    <border>
      <left style="medium">
        <color indexed="64"/>
      </left>
      <right style="medium">
        <color indexed="64"/>
      </right>
      <top style="dotted">
        <color indexed="64"/>
      </top>
      <bottom/>
      <diagonal/>
    </border>
    <border>
      <left style="medium">
        <color indexed="64"/>
      </left>
      <right/>
      <top style="thin">
        <color indexed="64"/>
      </top>
      <bottom style="dotted">
        <color indexed="64"/>
      </bottom>
      <diagonal/>
    </border>
    <border>
      <left/>
      <right/>
      <top style="thin">
        <color indexed="64"/>
      </top>
      <bottom style="dotted">
        <color indexed="64"/>
      </bottom>
      <diagonal/>
    </border>
    <border>
      <left style="thin">
        <color indexed="64"/>
      </left>
      <right style="medium">
        <color indexed="64"/>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style="medium">
        <color indexed="64"/>
      </right>
      <top style="double">
        <color indexed="64"/>
      </top>
      <bottom style="dotted">
        <color indexed="64"/>
      </bottom>
      <diagonal/>
    </border>
    <border>
      <left/>
      <right style="thin">
        <color indexed="64"/>
      </right>
      <top style="double">
        <color indexed="64"/>
      </top>
      <bottom style="dotted">
        <color indexed="64"/>
      </bottom>
      <diagonal/>
    </border>
    <border>
      <left style="medium">
        <color indexed="64"/>
      </left>
      <right style="medium">
        <color indexed="64"/>
      </right>
      <top/>
      <bottom style="dotted">
        <color indexed="64"/>
      </bottom>
      <diagonal/>
    </border>
    <border>
      <left/>
      <right style="thin">
        <color indexed="8"/>
      </right>
      <top style="double">
        <color indexed="8"/>
      </top>
      <bottom/>
      <diagonal/>
    </border>
    <border>
      <left style="thin">
        <color indexed="8"/>
      </left>
      <right style="thin">
        <color indexed="8"/>
      </right>
      <top style="double">
        <color indexed="8"/>
      </top>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style="thin">
        <color indexed="8"/>
      </top>
      <bottom style="double">
        <color indexed="8"/>
      </bottom>
      <diagonal/>
    </border>
    <border>
      <left/>
      <right style="thin">
        <color indexed="8"/>
      </right>
      <top style="thin">
        <color indexed="8"/>
      </top>
      <bottom style="double">
        <color indexed="8"/>
      </bottom>
      <diagonal/>
    </border>
    <border>
      <left style="thin">
        <color indexed="8"/>
      </left>
      <right style="thin">
        <color indexed="8"/>
      </right>
      <top style="thin">
        <color indexed="8"/>
      </top>
      <bottom style="double">
        <color indexed="8"/>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style="double">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style="medium">
        <color indexed="64"/>
      </bottom>
      <diagonal/>
    </border>
    <border>
      <left style="medium">
        <color indexed="64"/>
      </left>
      <right/>
      <top style="double">
        <color indexed="64"/>
      </top>
      <bottom/>
      <diagonal/>
    </border>
    <border>
      <left/>
      <right style="medium">
        <color indexed="64"/>
      </right>
      <top style="double">
        <color indexed="64"/>
      </top>
      <bottom/>
      <diagonal/>
    </border>
    <border>
      <left/>
      <right style="medium">
        <color indexed="64"/>
      </right>
      <top/>
      <bottom style="medium">
        <color indexed="64"/>
      </bottom>
      <diagonal/>
    </border>
    <border>
      <left style="thin">
        <color indexed="8"/>
      </left>
      <right/>
      <top style="double">
        <color indexed="8"/>
      </top>
      <bottom/>
      <diagonal/>
    </border>
    <border>
      <left style="thin">
        <color indexed="8"/>
      </left>
      <right/>
      <top/>
      <bottom style="thin">
        <color indexed="8"/>
      </bottom>
      <diagonal/>
    </border>
    <border>
      <left/>
      <right/>
      <top/>
      <bottom style="double">
        <color indexed="8"/>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double">
        <color indexed="64"/>
      </bottom>
      <diagonal/>
    </border>
    <border>
      <left/>
      <right style="medium">
        <color indexed="64"/>
      </right>
      <top style="medium">
        <color indexed="64"/>
      </top>
      <bottom style="medium">
        <color indexed="64"/>
      </bottom>
      <diagonal/>
    </border>
    <border>
      <left/>
      <right/>
      <top/>
      <bottom style="thin">
        <color auto="1"/>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top/>
      <bottom/>
      <diagonal/>
    </border>
    <border>
      <left/>
      <right style="double">
        <color indexed="64"/>
      </right>
      <top/>
      <bottom/>
      <diagonal/>
    </border>
    <border>
      <left style="thin">
        <color indexed="64"/>
      </left>
      <right/>
      <top/>
      <bottom style="double">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style="medium">
        <color indexed="64"/>
      </top>
      <bottom/>
      <diagonal/>
    </border>
    <border>
      <left/>
      <right style="thin">
        <color indexed="64"/>
      </right>
      <top/>
      <bottom style="double">
        <color indexed="64"/>
      </bottom>
      <diagonal/>
    </border>
    <border>
      <left/>
      <right style="thin">
        <color auto="1"/>
      </right>
      <top/>
      <bottom/>
      <diagonal/>
    </border>
    <border>
      <left style="medium">
        <color indexed="64"/>
      </left>
      <right style="medium">
        <color indexed="64"/>
      </right>
      <top/>
      <bottom style="double">
        <color indexed="64"/>
      </bottom>
      <diagonal/>
    </border>
    <border>
      <left style="thin">
        <color indexed="64"/>
      </left>
      <right style="medium">
        <color indexed="64"/>
      </right>
      <top/>
      <bottom style="double">
        <color indexed="64"/>
      </bottom>
      <diagonal/>
    </border>
    <border>
      <left style="thin">
        <color indexed="64"/>
      </left>
      <right/>
      <top style="thin">
        <color indexed="64"/>
      </top>
      <bottom style="double">
        <color indexed="64"/>
      </bottom>
      <diagonal/>
    </border>
    <border>
      <left/>
      <right style="medium">
        <color indexed="64"/>
      </right>
      <top style="dashed">
        <color indexed="64"/>
      </top>
      <bottom style="dashed">
        <color indexed="64"/>
      </bottom>
      <diagonal/>
    </border>
    <border>
      <left style="medium">
        <color indexed="64"/>
      </left>
      <right/>
      <top style="dashed">
        <color indexed="64"/>
      </top>
      <bottom style="dashed">
        <color indexed="64"/>
      </bottom>
      <diagonal/>
    </border>
    <border>
      <left/>
      <right/>
      <top style="dashed">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
      <left style="medium">
        <color indexed="64"/>
      </left>
      <right/>
      <top style="medium">
        <color indexed="64"/>
      </top>
      <bottom style="dashed">
        <color indexed="64"/>
      </bottom>
      <diagonal/>
    </border>
    <border>
      <left/>
      <right/>
      <top style="medium">
        <color indexed="64"/>
      </top>
      <bottom style="dashed">
        <color indexed="64"/>
      </bottom>
      <diagonal/>
    </border>
    <border>
      <left style="medium">
        <color indexed="64"/>
      </left>
      <right style="medium">
        <color indexed="64"/>
      </right>
      <top style="medium">
        <color indexed="64"/>
      </top>
      <bottom style="dashed">
        <color indexed="64"/>
      </bottom>
      <diagonal/>
    </border>
    <border>
      <left style="thin">
        <color auto="1"/>
      </left>
      <right style="thin">
        <color auto="1"/>
      </right>
      <top/>
      <bottom style="thin">
        <color auto="1"/>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thin">
        <color indexed="64"/>
      </bottom>
      <diagonal/>
    </border>
    <border>
      <left/>
      <right style="thin">
        <color auto="1"/>
      </right>
      <top/>
      <bottom style="thin">
        <color indexed="64"/>
      </bottom>
      <diagonal/>
    </border>
    <border>
      <left style="medium">
        <color indexed="64"/>
      </left>
      <right style="medium">
        <color indexed="64"/>
      </right>
      <top style="dotted">
        <color indexed="64"/>
      </top>
      <bottom style="dashed">
        <color indexed="64"/>
      </bottom>
      <diagonal/>
    </border>
    <border>
      <left style="medium">
        <color indexed="64"/>
      </left>
      <right/>
      <top style="dotted">
        <color indexed="64"/>
      </top>
      <bottom style="dashed">
        <color indexed="64"/>
      </bottom>
      <diagonal/>
    </border>
    <border>
      <left/>
      <right style="medium">
        <color indexed="64"/>
      </right>
      <top style="dotted">
        <color indexed="64"/>
      </top>
      <bottom style="dashed">
        <color indexed="64"/>
      </bottom>
      <diagonal/>
    </border>
    <border>
      <left/>
      <right/>
      <top style="dotted">
        <color indexed="64"/>
      </top>
      <bottom style="dashed">
        <color indexed="64"/>
      </bottom>
      <diagonal/>
    </border>
    <border>
      <left style="thin">
        <color indexed="64"/>
      </left>
      <right style="medium">
        <color indexed="64"/>
      </right>
      <top style="dotted">
        <color indexed="64"/>
      </top>
      <bottom style="dashed">
        <color indexed="64"/>
      </bottom>
      <diagonal/>
    </border>
    <border>
      <left/>
      <right style="thin">
        <color indexed="64"/>
      </right>
      <top style="dotted">
        <color indexed="64"/>
      </top>
      <bottom style="dashed">
        <color indexed="64"/>
      </bottom>
      <diagonal/>
    </border>
    <border>
      <left style="thin">
        <color indexed="64"/>
      </left>
      <right style="medium">
        <color indexed="64"/>
      </right>
      <top style="dashed">
        <color indexed="64"/>
      </top>
      <bottom style="dashed">
        <color indexed="64"/>
      </bottom>
      <diagonal/>
    </border>
    <border>
      <left/>
      <right style="thin">
        <color indexed="64"/>
      </right>
      <top style="dashed">
        <color indexed="64"/>
      </top>
      <bottom style="dashed">
        <color indexed="64"/>
      </bottom>
      <diagonal/>
    </border>
    <border>
      <left style="medium">
        <color indexed="64"/>
      </left>
      <right style="medium">
        <color indexed="64"/>
      </right>
      <top style="dashed">
        <color indexed="64"/>
      </top>
      <bottom style="dotted">
        <color indexed="64"/>
      </bottom>
      <diagonal/>
    </border>
    <border>
      <left style="medium">
        <color indexed="64"/>
      </left>
      <right/>
      <top style="dashed">
        <color indexed="64"/>
      </top>
      <bottom style="dotted">
        <color indexed="64"/>
      </bottom>
      <diagonal/>
    </border>
    <border>
      <left/>
      <right/>
      <top style="dashed">
        <color indexed="64"/>
      </top>
      <bottom style="dotted">
        <color indexed="64"/>
      </bottom>
      <diagonal/>
    </border>
    <border>
      <left style="thin">
        <color indexed="64"/>
      </left>
      <right style="medium">
        <color indexed="64"/>
      </right>
      <top style="dashed">
        <color indexed="64"/>
      </top>
      <bottom style="dotted">
        <color indexed="64"/>
      </bottom>
      <diagonal/>
    </border>
    <border>
      <left/>
      <right style="thin">
        <color auto="1"/>
      </right>
      <top style="dashed">
        <color indexed="64"/>
      </top>
      <bottom style="dotted">
        <color indexed="64"/>
      </bottom>
      <diagonal/>
    </border>
    <border>
      <left/>
      <right style="medium">
        <color indexed="64"/>
      </right>
      <top style="dashed">
        <color indexed="64"/>
      </top>
      <bottom style="dotted">
        <color indexed="64"/>
      </bottom>
      <diagonal/>
    </border>
  </borders>
  <cellStyleXfs count="2264">
    <xf numFmtId="0" fontId="0" fillId="0" borderId="0"/>
    <xf numFmtId="0" fontId="10" fillId="2" borderId="0" applyNumberFormat="0" applyBorder="0" applyAlignment="0" applyProtection="0"/>
    <xf numFmtId="0" fontId="10" fillId="2"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6"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61" fillId="12" borderId="0" applyNumberFormat="0" applyBorder="0" applyAlignment="0" applyProtection="0"/>
    <xf numFmtId="0" fontId="61" fillId="12" borderId="0" applyNumberFormat="0" applyBorder="0" applyAlignment="0" applyProtection="0"/>
    <xf numFmtId="0" fontId="61" fillId="12"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10" borderId="0" applyNumberFormat="0" applyBorder="0" applyAlignment="0" applyProtection="0"/>
    <xf numFmtId="0" fontId="61" fillId="10" borderId="0" applyNumberFormat="0" applyBorder="0" applyAlignment="0" applyProtection="0"/>
    <xf numFmtId="0" fontId="61" fillId="10" borderId="0" applyNumberFormat="0" applyBorder="0" applyAlignment="0" applyProtection="0"/>
    <xf numFmtId="0" fontId="61" fillId="13" borderId="0" applyNumberFormat="0" applyBorder="0" applyAlignment="0" applyProtection="0"/>
    <xf numFmtId="0" fontId="61" fillId="13" borderId="0" applyNumberFormat="0" applyBorder="0" applyAlignment="0" applyProtection="0"/>
    <xf numFmtId="0" fontId="61" fillId="13" borderId="0" applyNumberFormat="0" applyBorder="0" applyAlignment="0" applyProtection="0"/>
    <xf numFmtId="0" fontId="61" fillId="14" borderId="0" applyNumberFormat="0" applyBorder="0" applyAlignment="0" applyProtection="0"/>
    <xf numFmtId="0" fontId="61" fillId="14" borderId="0" applyNumberFormat="0" applyBorder="0" applyAlignment="0" applyProtection="0"/>
    <xf numFmtId="0" fontId="61" fillId="14" borderId="0" applyNumberFormat="0" applyBorder="0" applyAlignment="0" applyProtection="0"/>
    <xf numFmtId="0" fontId="61" fillId="15" borderId="0" applyNumberFormat="0" applyBorder="0" applyAlignment="0" applyProtection="0"/>
    <xf numFmtId="0" fontId="61" fillId="15" borderId="0" applyNumberFormat="0" applyBorder="0" applyAlignment="0" applyProtection="0"/>
    <xf numFmtId="0" fontId="61" fillId="15" borderId="0" applyNumberFormat="0" applyBorder="0" applyAlignment="0" applyProtection="0"/>
    <xf numFmtId="0" fontId="61" fillId="16" borderId="0" applyNumberFormat="0" applyBorder="0" applyAlignment="0" applyProtection="0"/>
    <xf numFmtId="0" fontId="61" fillId="16" borderId="0" applyNumberFormat="0" applyBorder="0" applyAlignment="0" applyProtection="0"/>
    <xf numFmtId="0" fontId="61" fillId="16" borderId="0" applyNumberFormat="0" applyBorder="0" applyAlignment="0" applyProtection="0"/>
    <xf numFmtId="0" fontId="61" fillId="17" borderId="0" applyNumberFormat="0" applyBorder="0" applyAlignment="0" applyProtection="0"/>
    <xf numFmtId="0" fontId="61" fillId="17" borderId="0" applyNumberFormat="0" applyBorder="0" applyAlignment="0" applyProtection="0"/>
    <xf numFmtId="0" fontId="61" fillId="17" borderId="0" applyNumberFormat="0" applyBorder="0" applyAlignment="0" applyProtection="0"/>
    <xf numFmtId="0" fontId="61" fillId="18" borderId="0" applyNumberFormat="0" applyBorder="0" applyAlignment="0" applyProtection="0"/>
    <xf numFmtId="0" fontId="61" fillId="18" borderId="0" applyNumberFormat="0" applyBorder="0" applyAlignment="0" applyProtection="0"/>
    <xf numFmtId="0" fontId="61" fillId="18" borderId="0" applyNumberFormat="0" applyBorder="0" applyAlignment="0" applyProtection="0"/>
    <xf numFmtId="0" fontId="61" fillId="13" borderId="0" applyNumberFormat="0" applyBorder="0" applyAlignment="0" applyProtection="0"/>
    <xf numFmtId="0" fontId="61" fillId="13" borderId="0" applyNumberFormat="0" applyBorder="0" applyAlignment="0" applyProtection="0"/>
    <xf numFmtId="0" fontId="61" fillId="13" borderId="0" applyNumberFormat="0" applyBorder="0" applyAlignment="0" applyProtection="0"/>
    <xf numFmtId="0" fontId="61" fillId="14" borderId="0" applyNumberFormat="0" applyBorder="0" applyAlignment="0" applyProtection="0"/>
    <xf numFmtId="0" fontId="61" fillId="14" borderId="0" applyNumberFormat="0" applyBorder="0" applyAlignment="0" applyProtection="0"/>
    <xf numFmtId="0" fontId="61" fillId="14" borderId="0" applyNumberFormat="0" applyBorder="0" applyAlignment="0" applyProtection="0"/>
    <xf numFmtId="0" fontId="61" fillId="19" borderId="0" applyNumberFormat="0" applyBorder="0" applyAlignment="0" applyProtection="0"/>
    <xf numFmtId="0" fontId="61" fillId="19" borderId="0" applyNumberFormat="0" applyBorder="0" applyAlignment="0" applyProtection="0"/>
    <xf numFmtId="0" fontId="61" fillId="19"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2" fillId="3" borderId="0" applyNumberFormat="0" applyBorder="0" applyAlignment="0" applyProtection="0"/>
    <xf numFmtId="0" fontId="63" fillId="20" borderId="1" applyNumberFormat="0" applyAlignment="0" applyProtection="0"/>
    <xf numFmtId="0" fontId="63" fillId="20" borderId="1" applyNumberFormat="0" applyAlignment="0" applyProtection="0"/>
    <xf numFmtId="0" fontId="63" fillId="20" borderId="1" applyNumberFormat="0" applyAlignment="0" applyProtection="0"/>
    <xf numFmtId="0" fontId="64" fillId="21" borderId="2" applyNumberFormat="0" applyAlignment="0" applyProtection="0"/>
    <xf numFmtId="0" fontId="64" fillId="21" borderId="2" applyNumberFormat="0" applyAlignment="0" applyProtection="0"/>
    <xf numFmtId="0" fontId="64" fillId="21" borderId="2" applyNumberFormat="0" applyAlignment="0" applyProtection="0"/>
    <xf numFmtId="167" fontId="11" fillId="0" borderId="0" applyFont="0" applyFill="0" applyBorder="0" applyAlignment="0" applyProtection="0"/>
    <xf numFmtId="165" fontId="30" fillId="0" borderId="0" applyFont="0" applyFill="0" applyBorder="0" applyAlignment="0" applyProtection="0"/>
    <xf numFmtId="165" fontId="91" fillId="0" borderId="0" applyFont="0" applyFill="0" applyBorder="0" applyAlignment="0" applyProtection="0"/>
    <xf numFmtId="165" fontId="77" fillId="0" borderId="0" applyFont="0" applyFill="0" applyBorder="0" applyAlignment="0" applyProtection="0"/>
    <xf numFmtId="165" fontId="91" fillId="0" borderId="0" applyFont="0" applyFill="0" applyBorder="0" applyAlignment="0" applyProtection="0"/>
    <xf numFmtId="165" fontId="91" fillId="0" borderId="0" applyFont="0" applyFill="0" applyBorder="0" applyAlignment="0" applyProtection="0"/>
    <xf numFmtId="165" fontId="91" fillId="0" borderId="0" applyFont="0" applyFill="0" applyBorder="0" applyAlignment="0" applyProtection="0"/>
    <xf numFmtId="165" fontId="91" fillId="0" borderId="0" applyFont="0" applyFill="0" applyBorder="0" applyAlignment="0" applyProtection="0"/>
    <xf numFmtId="165" fontId="9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9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9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9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9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91" fillId="0" borderId="0" applyFont="0" applyFill="0" applyBorder="0" applyAlignment="0" applyProtection="0"/>
    <xf numFmtId="165" fontId="11" fillId="0" borderId="0" applyFont="0" applyFill="0" applyBorder="0" applyAlignment="0" applyProtection="0"/>
    <xf numFmtId="165" fontId="9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7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9" fillId="0" borderId="0" applyFont="0" applyFill="0" applyBorder="0" applyAlignment="0" applyProtection="0"/>
    <xf numFmtId="165" fontId="11" fillId="0" borderId="0" applyFont="0" applyFill="0" applyBorder="0" applyAlignment="0" applyProtection="0"/>
    <xf numFmtId="165" fontId="91" fillId="0" borderId="0" applyFont="0" applyFill="0" applyBorder="0" applyAlignment="0" applyProtection="0"/>
    <xf numFmtId="165" fontId="77"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0"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90"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90"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7"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9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9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9"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1" fillId="0" borderId="0" applyFont="0" applyFill="0" applyBorder="0" applyAlignment="0" applyProtection="0"/>
    <xf numFmtId="167" fontId="9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8"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68" fontId="77" fillId="0" borderId="0" applyFont="0" applyFill="0" applyBorder="0" applyAlignment="0" applyProtection="0"/>
    <xf numFmtId="168" fontId="77" fillId="0" borderId="0" applyFont="0" applyFill="0" applyBorder="0" applyAlignment="0" applyProtection="0"/>
    <xf numFmtId="166" fontId="11"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9" fontId="11"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80" fillId="0" borderId="0">
      <protection locked="0"/>
    </xf>
    <xf numFmtId="0" fontId="81" fillId="0" borderId="0">
      <protection locked="0"/>
    </xf>
    <xf numFmtId="0" fontId="81" fillId="0" borderId="0">
      <protection locked="0"/>
    </xf>
    <xf numFmtId="0" fontId="81" fillId="0" borderId="0">
      <protection locked="0"/>
    </xf>
    <xf numFmtId="0" fontId="80" fillId="0" borderId="0">
      <protection locked="0"/>
    </xf>
    <xf numFmtId="0" fontId="80" fillId="0" borderId="0">
      <protection locked="0"/>
    </xf>
    <xf numFmtId="0" fontId="82" fillId="0" borderId="0">
      <protection locked="0"/>
    </xf>
    <xf numFmtId="0" fontId="66" fillId="4" borderId="0" applyNumberFormat="0" applyBorder="0" applyAlignment="0" applyProtection="0"/>
    <xf numFmtId="0" fontId="66" fillId="4" borderId="0" applyNumberFormat="0" applyBorder="0" applyAlignment="0" applyProtection="0"/>
    <xf numFmtId="0" fontId="66" fillId="4" borderId="0" applyNumberFormat="0" applyBorder="0" applyAlignment="0" applyProtection="0"/>
    <xf numFmtId="0" fontId="67" fillId="0" borderId="3" applyNumberFormat="0" applyFill="0" applyAlignment="0" applyProtection="0"/>
    <xf numFmtId="0" fontId="67" fillId="0" borderId="3" applyNumberFormat="0" applyFill="0" applyAlignment="0" applyProtection="0"/>
    <xf numFmtId="0" fontId="67" fillId="0" borderId="3" applyNumberFormat="0" applyFill="0" applyAlignment="0" applyProtection="0"/>
    <xf numFmtId="0" fontId="68" fillId="0" borderId="4" applyNumberFormat="0" applyFill="0" applyAlignment="0" applyProtection="0"/>
    <xf numFmtId="0" fontId="68" fillId="0" borderId="4" applyNumberFormat="0" applyFill="0" applyAlignment="0" applyProtection="0"/>
    <xf numFmtId="0" fontId="68" fillId="0" borderId="4" applyNumberFormat="0" applyFill="0" applyAlignment="0" applyProtection="0"/>
    <xf numFmtId="0" fontId="69" fillId="0" borderId="5" applyNumberFormat="0" applyFill="0" applyAlignment="0" applyProtection="0"/>
    <xf numFmtId="0" fontId="69" fillId="0" borderId="5" applyNumberFormat="0" applyFill="0" applyAlignment="0" applyProtection="0"/>
    <xf numFmtId="0" fontId="69" fillId="0" borderId="5"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0" fillId="7" borderId="1" applyNumberFormat="0" applyAlignment="0" applyProtection="0"/>
    <xf numFmtId="0" fontId="70" fillId="7" borderId="1" applyNumberFormat="0" applyAlignment="0" applyProtection="0"/>
    <xf numFmtId="0" fontId="70" fillId="7" borderId="1" applyNumberFormat="0" applyAlignment="0" applyProtection="0"/>
    <xf numFmtId="0" fontId="71" fillId="0" borderId="6" applyNumberFormat="0" applyFill="0" applyAlignment="0" applyProtection="0"/>
    <xf numFmtId="0" fontId="71" fillId="0" borderId="6" applyNumberFormat="0" applyFill="0" applyAlignment="0" applyProtection="0"/>
    <xf numFmtId="0" fontId="71" fillId="0" borderId="6" applyNumberFormat="0" applyFill="0" applyAlignment="0" applyProtection="0"/>
    <xf numFmtId="0" fontId="72" fillId="22" borderId="0" applyNumberFormat="0" applyBorder="0" applyAlignment="0" applyProtection="0"/>
    <xf numFmtId="0" fontId="72" fillId="22" borderId="0" applyNumberFormat="0" applyBorder="0" applyAlignment="0" applyProtection="0"/>
    <xf numFmtId="0" fontId="72" fillId="22" borderId="0" applyNumberFormat="0" applyBorder="0" applyAlignment="0" applyProtection="0"/>
    <xf numFmtId="0" fontId="25" fillId="0" borderId="0"/>
    <xf numFmtId="0" fontId="11" fillId="0" borderId="0"/>
    <xf numFmtId="0" fontId="11" fillId="0" borderId="0"/>
    <xf numFmtId="0" fontId="11" fillId="0" borderId="0"/>
    <xf numFmtId="0" fontId="11" fillId="0" borderId="0"/>
    <xf numFmtId="0" fontId="11" fillId="0" borderId="0"/>
    <xf numFmtId="0" fontId="77" fillId="0" borderId="0"/>
    <xf numFmtId="0" fontId="78" fillId="0" borderId="0"/>
    <xf numFmtId="0" fontId="11" fillId="0" borderId="0"/>
    <xf numFmtId="0" fontId="11" fillId="0" borderId="0" applyNumberFormat="0" applyFill="0" applyBorder="0" applyAlignment="0" applyProtection="0"/>
    <xf numFmtId="0" fontId="91" fillId="0" borderId="0"/>
    <xf numFmtId="0" fontId="11" fillId="0" borderId="0"/>
    <xf numFmtId="0" fontId="91" fillId="0" borderId="0"/>
    <xf numFmtId="37" fontId="8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4" fillId="0" borderId="0"/>
    <xf numFmtId="0" fontId="11" fillId="0" borderId="0"/>
    <xf numFmtId="0" fontId="1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91" fillId="0" borderId="0"/>
    <xf numFmtId="0" fontId="9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90" fillId="0" borderId="0"/>
    <xf numFmtId="0" fontId="1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11" fillId="0" borderId="0" applyNumberFormat="0" applyFill="0" applyBorder="0" applyAlignment="0" applyProtection="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1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91"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Protection="0"/>
    <xf numFmtId="0" fontId="11" fillId="0" borderId="0"/>
    <xf numFmtId="37" fontId="83" fillId="0" borderId="0"/>
    <xf numFmtId="0" fontId="11" fillId="0" borderId="0"/>
    <xf numFmtId="0" fontId="11" fillId="0" borderId="0"/>
    <xf numFmtId="37" fontId="83" fillId="0" borderId="0"/>
    <xf numFmtId="0" fontId="91" fillId="0" borderId="0"/>
    <xf numFmtId="0" fontId="85" fillId="0" borderId="0"/>
    <xf numFmtId="0" fontId="11" fillId="0" borderId="0"/>
    <xf numFmtId="0" fontId="11" fillId="0" borderId="0"/>
    <xf numFmtId="0" fontId="11" fillId="0" borderId="0"/>
    <xf numFmtId="0" fontId="91" fillId="0" borderId="0"/>
    <xf numFmtId="0" fontId="11" fillId="0" borderId="0"/>
    <xf numFmtId="0" fontId="11" fillId="0" borderId="0"/>
    <xf numFmtId="0" fontId="11" fillId="0" borderId="0"/>
    <xf numFmtId="0" fontId="11" fillId="0" borderId="0"/>
    <xf numFmtId="0" fontId="11" fillId="0" borderId="0"/>
    <xf numFmtId="0" fontId="90" fillId="0" borderId="0"/>
    <xf numFmtId="0" fontId="11" fillId="0" borderId="0"/>
    <xf numFmtId="0" fontId="11" fillId="0" borderId="0"/>
    <xf numFmtId="0" fontId="11" fillId="0" borderId="0"/>
    <xf numFmtId="0" fontId="11" fillId="23" borderId="7" applyNumberFormat="0" applyFont="0" applyAlignment="0" applyProtection="0"/>
    <xf numFmtId="0" fontId="11" fillId="23" borderId="7" applyNumberFormat="0" applyFont="0" applyAlignment="0" applyProtection="0"/>
    <xf numFmtId="0" fontId="11" fillId="23" borderId="7" applyNumberFormat="0" applyFont="0" applyAlignment="0" applyProtection="0"/>
    <xf numFmtId="0" fontId="11" fillId="23" borderId="7" applyNumberFormat="0" applyFont="0" applyAlignment="0" applyProtection="0"/>
    <xf numFmtId="0" fontId="11" fillId="23" borderId="7" applyNumberFormat="0" applyFont="0" applyAlignment="0" applyProtection="0"/>
    <xf numFmtId="0" fontId="11" fillId="23" borderId="7" applyNumberFormat="0" applyFont="0" applyAlignment="0" applyProtection="0"/>
    <xf numFmtId="0" fontId="73" fillId="20" borderId="8" applyNumberFormat="0" applyAlignment="0" applyProtection="0"/>
    <xf numFmtId="0" fontId="73" fillId="20" borderId="8" applyNumberFormat="0" applyAlignment="0" applyProtection="0"/>
    <xf numFmtId="0" fontId="73" fillId="20" borderId="8"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9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7" fillId="0" borderId="0" applyFont="0" applyFill="0" applyBorder="0" applyAlignment="0" applyProtection="0"/>
    <xf numFmtId="9" fontId="10" fillId="0" borderId="0" applyFont="0" applyFill="0" applyBorder="0" applyAlignment="0" applyProtection="0"/>
    <xf numFmtId="9" fontId="9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5" fillId="0" borderId="9" applyNumberFormat="0" applyFill="0" applyAlignment="0" applyProtection="0"/>
    <xf numFmtId="0" fontId="75" fillId="0" borderId="9" applyNumberFormat="0" applyFill="0" applyAlignment="0" applyProtection="0"/>
    <xf numFmtId="0" fontId="75" fillId="0" borderId="9" applyNumberFormat="0" applyFill="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1" fontId="86" fillId="0" borderId="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37"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165" fontId="92"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8" fontId="11" fillId="0" borderId="0" applyFont="0" applyFill="0" applyBorder="0" applyAlignment="0" applyProtection="0"/>
    <xf numFmtId="168" fontId="77" fillId="0" borderId="0" applyFont="0" applyFill="0" applyBorder="0" applyAlignment="0" applyProtection="0"/>
    <xf numFmtId="168" fontId="77" fillId="0" borderId="0" applyFont="0" applyFill="0" applyBorder="0" applyAlignment="0" applyProtection="0"/>
    <xf numFmtId="168" fontId="77"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74" fontId="1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74" fontId="11" fillId="0" borderId="0" applyFont="0" applyFill="0" applyBorder="0" applyAlignment="0" applyProtection="0"/>
    <xf numFmtId="168" fontId="11" fillId="0" borderId="0" applyFont="0" applyFill="0" applyBorder="0" applyAlignment="0" applyProtection="0"/>
    <xf numFmtId="168" fontId="77" fillId="0" borderId="0" applyFont="0" applyFill="0" applyBorder="0" applyAlignment="0" applyProtection="0"/>
    <xf numFmtId="168" fontId="9" fillId="0" borderId="0" applyFont="0" applyFill="0" applyBorder="0" applyAlignment="0" applyProtection="0"/>
    <xf numFmtId="170" fontId="1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3" fillId="0" borderId="0" applyFont="0" applyFill="0" applyBorder="0" applyAlignment="0" applyProtection="0"/>
    <xf numFmtId="168" fontId="9" fillId="0" borderId="0" applyFont="0" applyFill="0" applyBorder="0" applyAlignment="0" applyProtection="0"/>
    <xf numFmtId="0" fontId="94" fillId="0" borderId="0" applyNumberFormat="0" applyFill="0" applyBorder="0" applyAlignment="0" applyProtection="0">
      <alignment vertical="top"/>
      <protection locked="0"/>
    </xf>
    <xf numFmtId="0" fontId="11" fillId="0" borderId="0"/>
    <xf numFmtId="0" fontId="77" fillId="0" borderId="0"/>
    <xf numFmtId="0" fontId="11" fillId="0" borderId="0"/>
    <xf numFmtId="0" fontId="11" fillId="0" borderId="0"/>
    <xf numFmtId="0" fontId="11" fillId="0" borderId="0"/>
    <xf numFmtId="0" fontId="11" fillId="0" borderId="0"/>
    <xf numFmtId="0" fontId="11" fillId="0" borderId="0"/>
    <xf numFmtId="0" fontId="77" fillId="0" borderId="0"/>
    <xf numFmtId="0" fontId="9" fillId="0" borderId="0"/>
    <xf numFmtId="0" fontId="9" fillId="0" borderId="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0" fontId="9" fillId="26" borderId="123" applyNumberFormat="0" applyFont="0" applyAlignment="0" applyProtection="0"/>
    <xf numFmtId="174" fontId="95" fillId="0" borderId="0"/>
    <xf numFmtId="175" fontId="95" fillId="0" borderId="0"/>
    <xf numFmtId="174" fontId="95" fillId="0" borderId="0"/>
    <xf numFmtId="9" fontId="11" fillId="0" borderId="0" applyFont="0" applyFill="0" applyBorder="0" applyAlignment="0" applyProtection="0"/>
    <xf numFmtId="9" fontId="11" fillId="0" borderId="0" applyFont="0" applyFill="0" applyBorder="0" applyAlignment="0" applyProtection="0"/>
    <xf numFmtId="0" fontId="96" fillId="0" borderId="0"/>
    <xf numFmtId="9" fontId="101" fillId="0" borderId="0" applyFont="0" applyFill="0" applyBorder="0" applyAlignment="0" applyProtection="0"/>
    <xf numFmtId="165" fontId="11" fillId="0" borderId="0" applyFont="0" applyFill="0" applyBorder="0" applyAlignment="0" applyProtection="0"/>
    <xf numFmtId="167" fontId="11" fillId="0" borderId="0" applyFont="0" applyFill="0" applyBorder="0" applyAlignment="0" applyProtection="0"/>
    <xf numFmtId="168" fontId="11" fillId="0" borderId="0" applyFont="0" applyFill="0" applyBorder="0" applyAlignment="0" applyProtection="0"/>
    <xf numFmtId="0" fontId="90" fillId="0" borderId="0"/>
    <xf numFmtId="3" fontId="107" fillId="0" borderId="0"/>
    <xf numFmtId="0" fontId="11" fillId="0" borderId="0"/>
    <xf numFmtId="0" fontId="8" fillId="27" borderId="0" applyNumberFormat="0" applyBorder="0" applyAlignment="0" applyProtection="0"/>
    <xf numFmtId="0" fontId="8" fillId="29" borderId="0" applyNumberFormat="0" applyBorder="0" applyAlignment="0" applyProtection="0"/>
    <xf numFmtId="0" fontId="8" fillId="31" borderId="0" applyNumberFormat="0" applyBorder="0" applyAlignment="0" applyProtection="0"/>
    <xf numFmtId="0" fontId="8" fillId="33" borderId="0" applyNumberFormat="0" applyBorder="0" applyAlignment="0" applyProtection="0"/>
    <xf numFmtId="0" fontId="8" fillId="35" borderId="0" applyNumberFormat="0" applyBorder="0" applyAlignment="0" applyProtection="0"/>
    <xf numFmtId="0" fontId="8" fillId="37" borderId="0" applyNumberFormat="0" applyBorder="0" applyAlignment="0" applyProtection="0"/>
    <xf numFmtId="0" fontId="8" fillId="28" borderId="0" applyNumberFormat="0" applyBorder="0" applyAlignment="0" applyProtection="0"/>
    <xf numFmtId="0" fontId="8" fillId="30" borderId="0" applyNumberFormat="0" applyBorder="0" applyAlignment="0" applyProtection="0"/>
    <xf numFmtId="0" fontId="8" fillId="32" borderId="0" applyNumberFormat="0" applyBorder="0" applyAlignment="0" applyProtection="0"/>
    <xf numFmtId="0" fontId="8" fillId="34" borderId="0" applyNumberFormat="0" applyBorder="0" applyAlignment="0" applyProtection="0"/>
    <xf numFmtId="0" fontId="8" fillId="36" borderId="0" applyNumberFormat="0" applyBorder="0" applyAlignment="0" applyProtection="0"/>
    <xf numFmtId="0" fontId="8" fillId="38" borderId="0" applyNumberFormat="0" applyBorder="0" applyAlignment="0" applyProtection="0"/>
    <xf numFmtId="165"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8" fontId="11" fillId="0" borderId="0" applyFont="0" applyFill="0" applyBorder="0" applyAlignment="0" applyProtection="0"/>
    <xf numFmtId="168" fontId="8" fillId="0" borderId="0" applyFont="0" applyFill="0" applyBorder="0" applyAlignment="0" applyProtection="0"/>
    <xf numFmtId="168" fontId="11" fillId="0" borderId="0" applyFont="0" applyFill="0" applyBorder="0" applyAlignment="0" applyProtection="0"/>
    <xf numFmtId="0" fontId="8" fillId="0" borderId="0"/>
    <xf numFmtId="0" fontId="11" fillId="0" borderId="0"/>
    <xf numFmtId="0" fontId="11" fillId="0" borderId="0"/>
    <xf numFmtId="0" fontId="8" fillId="26" borderId="123" applyNumberFormat="0" applyFont="0" applyAlignment="0" applyProtection="0"/>
    <xf numFmtId="0" fontId="111" fillId="0" borderId="0" applyNumberFormat="0" applyFill="0" applyBorder="0" applyAlignment="0" applyProtection="0"/>
    <xf numFmtId="168" fontId="11" fillId="0" borderId="0" applyFont="0" applyFill="0" applyBorder="0" applyAlignment="0" applyProtection="0"/>
    <xf numFmtId="0" fontId="7" fillId="0" borderId="0"/>
    <xf numFmtId="165" fontId="7" fillId="0" borderId="0" applyFont="0" applyFill="0" applyBorder="0" applyAlignment="0" applyProtection="0"/>
    <xf numFmtId="0" fontId="133" fillId="0" borderId="0"/>
    <xf numFmtId="0" fontId="6" fillId="0" borderId="0"/>
    <xf numFmtId="0" fontId="5" fillId="0" borderId="0"/>
    <xf numFmtId="165" fontId="5" fillId="0" borderId="0" applyFont="0" applyFill="0" applyBorder="0" applyAlignment="0" applyProtection="0"/>
    <xf numFmtId="0" fontId="4" fillId="0" borderId="0"/>
    <xf numFmtId="165" fontId="4" fillId="0" borderId="0" applyFont="0" applyFill="0" applyBorder="0" applyAlignment="0" applyProtection="0"/>
    <xf numFmtId="0" fontId="3" fillId="0" borderId="0"/>
    <xf numFmtId="41" fontId="3" fillId="0" borderId="0" applyFont="0" applyFill="0" applyBorder="0" applyAlignment="0" applyProtection="0"/>
    <xf numFmtId="0" fontId="2" fillId="0" borderId="0"/>
    <xf numFmtId="41" fontId="2" fillId="0" borderId="0" applyFont="0" applyFill="0" applyBorder="0" applyAlignment="0" applyProtection="0"/>
    <xf numFmtId="0" fontId="1" fillId="0" borderId="0"/>
    <xf numFmtId="41" fontId="1" fillId="0" borderId="0" applyFont="0" applyFill="0" applyBorder="0" applyAlignment="0" applyProtection="0"/>
  </cellStyleXfs>
  <cellXfs count="2034">
    <xf numFmtId="0" fontId="0" fillId="0" borderId="0" xfId="0"/>
    <xf numFmtId="0" fontId="0" fillId="0" borderId="0" xfId="0" applyAlignment="1">
      <alignment horizontal="centerContinuous"/>
    </xf>
    <xf numFmtId="0" fontId="0" fillId="0" borderId="10" xfId="0" applyBorder="1"/>
    <xf numFmtId="0" fontId="0" fillId="0" borderId="0" xfId="0" applyBorder="1"/>
    <xf numFmtId="0" fontId="12" fillId="0" borderId="0" xfId="0" applyFont="1" applyAlignment="1">
      <alignment horizontal="centerContinuous"/>
    </xf>
    <xf numFmtId="0" fontId="13" fillId="0" borderId="0" xfId="0" applyFont="1" applyAlignment="1">
      <alignment horizontal="centerContinuous"/>
    </xf>
    <xf numFmtId="0" fontId="0" fillId="0" borderId="11" xfId="0" applyBorder="1"/>
    <xf numFmtId="0" fontId="0" fillId="0" borderId="12" xfId="0" applyBorder="1"/>
    <xf numFmtId="0" fontId="0" fillId="0" borderId="13" xfId="0" applyBorder="1"/>
    <xf numFmtId="0" fontId="14" fillId="0" borderId="14" xfId="0" applyFont="1" applyBorder="1"/>
    <xf numFmtId="0" fontId="14" fillId="0" borderId="0" xfId="0" applyFont="1" applyFill="1" applyBorder="1"/>
    <xf numFmtId="0" fontId="12" fillId="0" borderId="0" xfId="0" applyFont="1" applyAlignment="1">
      <alignment horizontal="left"/>
    </xf>
    <xf numFmtId="0" fontId="15" fillId="0" borderId="15" xfId="0" applyFont="1" applyBorder="1"/>
    <xf numFmtId="0" fontId="15" fillId="0" borderId="16" xfId="0" applyFont="1" applyBorder="1"/>
    <xf numFmtId="0" fontId="16" fillId="0" borderId="16" xfId="0" applyFont="1" applyBorder="1"/>
    <xf numFmtId="0" fontId="16" fillId="0" borderId="17" xfId="0" applyFont="1" applyBorder="1"/>
    <xf numFmtId="0" fontId="15" fillId="0" borderId="14" xfId="0" applyFont="1" applyBorder="1"/>
    <xf numFmtId="0" fontId="15" fillId="0" borderId="0" xfId="0" applyFont="1" applyBorder="1"/>
    <xf numFmtId="0" fontId="16" fillId="0" borderId="0" xfId="0" applyFont="1" applyBorder="1"/>
    <xf numFmtId="0" fontId="17" fillId="0" borderId="0" xfId="0" applyFont="1" applyBorder="1"/>
    <xf numFmtId="0" fontId="16" fillId="0" borderId="10" xfId="0" applyFont="1" applyBorder="1"/>
    <xf numFmtId="0" fontId="15" fillId="0" borderId="0" xfId="0" applyFont="1" applyFill="1" applyBorder="1"/>
    <xf numFmtId="0" fontId="0" fillId="0" borderId="18" xfId="0" applyBorder="1"/>
    <xf numFmtId="0" fontId="12" fillId="0" borderId="0" xfId="0" applyFont="1" applyAlignment="1"/>
    <xf numFmtId="0" fontId="0" fillId="0" borderId="0" xfId="0" applyAlignment="1"/>
    <xf numFmtId="0" fontId="18" fillId="0" borderId="0" xfId="0" applyFont="1"/>
    <xf numFmtId="0" fontId="19" fillId="0" borderId="0" xfId="0" applyFont="1" applyAlignment="1">
      <alignment horizontal="left"/>
    </xf>
    <xf numFmtId="0" fontId="19" fillId="0" borderId="0" xfId="0" applyFont="1"/>
    <xf numFmtId="0" fontId="18" fillId="0" borderId="19" xfId="0" applyFont="1" applyBorder="1"/>
    <xf numFmtId="0" fontId="19" fillId="0" borderId="0" xfId="0" applyFont="1" applyBorder="1"/>
    <xf numFmtId="0" fontId="18" fillId="0" borderId="0" xfId="0" applyFont="1" applyBorder="1"/>
    <xf numFmtId="0" fontId="19" fillId="0" borderId="0" xfId="0" applyFont="1" applyBorder="1" applyAlignment="1">
      <alignment horizontal="left"/>
    </xf>
    <xf numFmtId="0" fontId="18" fillId="0" borderId="20" xfId="0" applyFont="1" applyBorder="1" applyAlignment="1">
      <alignment horizontal="center" vertical="center"/>
    </xf>
    <xf numFmtId="0" fontId="18" fillId="0" borderId="21" xfId="0" applyFont="1" applyFill="1" applyBorder="1" applyAlignment="1">
      <alignment vertical="center"/>
    </xf>
    <xf numFmtId="0" fontId="18" fillId="0" borderId="0" xfId="0" applyFont="1" applyBorder="1" applyAlignment="1">
      <alignment vertical="center"/>
    </xf>
    <xf numFmtId="0" fontId="21" fillId="0" borderId="20" xfId="0" applyFont="1" applyBorder="1" applyAlignment="1">
      <alignment horizontal="center" vertical="center"/>
    </xf>
    <xf numFmtId="170" fontId="21" fillId="0" borderId="22" xfId="82" applyNumberFormat="1" applyFont="1" applyBorder="1" applyAlignment="1">
      <alignment vertical="center"/>
    </xf>
    <xf numFmtId="0" fontId="18" fillId="0" borderId="0" xfId="0" applyFont="1" applyFill="1" applyBorder="1" applyAlignment="1"/>
    <xf numFmtId="0" fontId="18" fillId="0" borderId="23" xfId="0" applyFont="1" applyBorder="1" applyAlignment="1">
      <alignment vertical="center"/>
    </xf>
    <xf numFmtId="170" fontId="18" fillId="0" borderId="24" xfId="82" applyNumberFormat="1" applyFont="1" applyBorder="1" applyAlignment="1">
      <alignment vertical="center"/>
    </xf>
    <xf numFmtId="170" fontId="18" fillId="0" borderId="25" xfId="82" applyNumberFormat="1" applyFont="1" applyBorder="1" applyAlignment="1">
      <alignment vertical="center"/>
    </xf>
    <xf numFmtId="0" fontId="18" fillId="0" borderId="26" xfId="0" applyFont="1" applyBorder="1" applyAlignment="1">
      <alignment vertical="center"/>
    </xf>
    <xf numFmtId="170" fontId="18" fillId="0" borderId="19" xfId="82" applyNumberFormat="1" applyFont="1" applyBorder="1" applyAlignment="1">
      <alignment vertical="center"/>
    </xf>
    <xf numFmtId="170" fontId="18" fillId="0" borderId="27" xfId="82" applyNumberFormat="1" applyFont="1" applyBorder="1" applyAlignment="1">
      <alignment vertical="center"/>
    </xf>
    <xf numFmtId="170" fontId="18" fillId="0" borderId="28" xfId="82" applyNumberFormat="1" applyFont="1" applyBorder="1" applyAlignment="1">
      <alignment vertical="center"/>
    </xf>
    <xf numFmtId="0" fontId="18" fillId="0" borderId="29" xfId="0" applyFont="1" applyBorder="1" applyAlignment="1">
      <alignment vertical="center"/>
    </xf>
    <xf numFmtId="170" fontId="18" fillId="0" borderId="30" xfId="82" applyNumberFormat="1" applyFont="1" applyBorder="1" applyAlignment="1">
      <alignment vertical="center"/>
    </xf>
    <xf numFmtId="170" fontId="18" fillId="0" borderId="31" xfId="82" applyNumberFormat="1" applyFont="1" applyBorder="1" applyAlignment="1">
      <alignment vertical="center"/>
    </xf>
    <xf numFmtId="0" fontId="18" fillId="0" borderId="32" xfId="0" applyFont="1" applyBorder="1" applyAlignment="1">
      <alignment vertical="center"/>
    </xf>
    <xf numFmtId="0" fontId="18" fillId="0" borderId="19" xfId="0" applyFont="1" applyBorder="1" applyAlignment="1">
      <alignment vertical="center"/>
    </xf>
    <xf numFmtId="0" fontId="18" fillId="0" borderId="33" xfId="0" applyFont="1" applyBorder="1" applyAlignment="1">
      <alignment vertical="center"/>
    </xf>
    <xf numFmtId="170" fontId="18" fillId="0" borderId="34" xfId="82" applyNumberFormat="1" applyFont="1" applyBorder="1" applyAlignment="1">
      <alignment vertical="center"/>
    </xf>
    <xf numFmtId="170" fontId="18" fillId="0" borderId="35" xfId="82" applyNumberFormat="1" applyFont="1" applyBorder="1" applyAlignment="1">
      <alignment vertical="center"/>
    </xf>
    <xf numFmtId="170" fontId="18" fillId="0" borderId="36" xfId="82" applyNumberFormat="1" applyFont="1" applyBorder="1" applyAlignment="1">
      <alignment vertical="center"/>
    </xf>
    <xf numFmtId="0" fontId="18" fillId="0" borderId="14" xfId="0" applyFont="1" applyBorder="1"/>
    <xf numFmtId="0" fontId="19" fillId="0" borderId="37" xfId="0" applyFont="1" applyBorder="1" applyAlignment="1">
      <alignment vertical="center"/>
    </xf>
    <xf numFmtId="0" fontId="24" fillId="0" borderId="0" xfId="0" applyFont="1"/>
    <xf numFmtId="0" fontId="12" fillId="0" borderId="0" xfId="0" applyFont="1" applyAlignment="1">
      <alignment horizontal="center" vertical="center"/>
    </xf>
    <xf numFmtId="170" fontId="18" fillId="0" borderId="38" xfId="82" applyNumberFormat="1" applyFont="1" applyBorder="1" applyAlignment="1">
      <alignment vertical="center"/>
    </xf>
    <xf numFmtId="170" fontId="18" fillId="0" borderId="39" xfId="82" applyNumberFormat="1" applyFont="1" applyBorder="1" applyAlignment="1">
      <alignment vertical="center"/>
    </xf>
    <xf numFmtId="170" fontId="18" fillId="0" borderId="22" xfId="82" applyNumberFormat="1" applyFont="1" applyBorder="1" applyAlignment="1">
      <alignment vertical="center"/>
    </xf>
    <xf numFmtId="0" fontId="21" fillId="0" borderId="40" xfId="0" applyFont="1" applyBorder="1" applyAlignment="1">
      <alignment horizontal="center" vertical="center"/>
    </xf>
    <xf numFmtId="0" fontId="21" fillId="0" borderId="40" xfId="0" applyFont="1" applyBorder="1" applyAlignment="1">
      <alignment vertical="center"/>
    </xf>
    <xf numFmtId="170" fontId="21" fillId="0" borderId="40" xfId="82" applyNumberFormat="1" applyFont="1" applyBorder="1" applyAlignment="1">
      <alignment vertical="center"/>
    </xf>
    <xf numFmtId="0" fontId="18" fillId="0" borderId="19" xfId="0" applyFont="1" applyBorder="1" applyAlignment="1">
      <alignment horizontal="center" vertical="center"/>
    </xf>
    <xf numFmtId="0" fontId="18" fillId="0" borderId="41" xfId="0" applyFont="1" applyBorder="1" applyAlignment="1">
      <alignment horizontal="center" vertical="center"/>
    </xf>
    <xf numFmtId="170" fontId="18" fillId="0" borderId="42" xfId="82" applyNumberFormat="1" applyFont="1" applyBorder="1" applyAlignment="1">
      <alignment vertical="center"/>
    </xf>
    <xf numFmtId="170" fontId="18" fillId="0" borderId="43" xfId="82" applyNumberFormat="1" applyFont="1" applyBorder="1" applyAlignment="1">
      <alignment vertical="center"/>
    </xf>
    <xf numFmtId="0" fontId="18" fillId="0" borderId="44" xfId="0" applyFont="1" applyBorder="1" applyAlignment="1">
      <alignment vertical="center"/>
    </xf>
    <xf numFmtId="170" fontId="18" fillId="0" borderId="45" xfId="82" applyNumberFormat="1" applyFont="1" applyBorder="1" applyAlignment="1">
      <alignment vertical="center"/>
    </xf>
    <xf numFmtId="170" fontId="18" fillId="0" borderId="46" xfId="82" applyNumberFormat="1" applyFont="1" applyBorder="1" applyAlignment="1">
      <alignment vertical="center"/>
    </xf>
    <xf numFmtId="0" fontId="18" fillId="0" borderId="47" xfId="0" applyFont="1" applyBorder="1" applyAlignment="1">
      <alignment vertical="center"/>
    </xf>
    <xf numFmtId="170" fontId="18" fillId="0" borderId="48" xfId="82" applyNumberFormat="1" applyFont="1" applyBorder="1" applyAlignment="1">
      <alignment vertical="center"/>
    </xf>
    <xf numFmtId="170" fontId="25" fillId="0" borderId="27" xfId="82" applyNumberFormat="1" applyFont="1" applyBorder="1" applyAlignment="1">
      <alignment vertical="center"/>
    </xf>
    <xf numFmtId="170" fontId="25" fillId="0" borderId="24" xfId="82" applyNumberFormat="1" applyFont="1" applyBorder="1" applyAlignment="1">
      <alignment vertical="center"/>
    </xf>
    <xf numFmtId="170" fontId="25" fillId="0" borderId="30" xfId="82" applyNumberFormat="1" applyFont="1" applyBorder="1" applyAlignment="1">
      <alignment vertical="center"/>
    </xf>
    <xf numFmtId="170" fontId="25" fillId="0" borderId="48" xfId="82" applyNumberFormat="1" applyFont="1" applyBorder="1" applyAlignment="1">
      <alignment vertical="center"/>
    </xf>
    <xf numFmtId="0" fontId="18" fillId="0" borderId="14" xfId="0" applyFont="1" applyBorder="1" applyAlignment="1">
      <alignment vertical="center"/>
    </xf>
    <xf numFmtId="170" fontId="25" fillId="0" borderId="49" xfId="82" applyNumberFormat="1" applyFont="1" applyBorder="1" applyAlignment="1">
      <alignment vertical="center"/>
    </xf>
    <xf numFmtId="0" fontId="18" fillId="0" borderId="50" xfId="0" applyFont="1" applyBorder="1" applyAlignment="1">
      <alignment horizontal="center" vertical="center"/>
    </xf>
    <xf numFmtId="0" fontId="18" fillId="0" borderId="50" xfId="0" applyFont="1" applyBorder="1" applyAlignment="1">
      <alignment vertical="center"/>
    </xf>
    <xf numFmtId="170" fontId="25" fillId="0" borderId="50" xfId="82" applyNumberFormat="1" applyFont="1" applyBorder="1" applyAlignment="1">
      <alignment vertical="center"/>
    </xf>
    <xf numFmtId="170" fontId="18" fillId="0" borderId="50" xfId="82" applyNumberFormat="1" applyFont="1" applyBorder="1" applyAlignment="1">
      <alignment vertical="center"/>
    </xf>
    <xf numFmtId="170" fontId="18" fillId="0" borderId="51" xfId="82" applyNumberFormat="1" applyFont="1" applyBorder="1" applyAlignment="1">
      <alignment vertical="center"/>
    </xf>
    <xf numFmtId="0" fontId="27" fillId="0" borderId="19" xfId="0" applyFont="1" applyBorder="1" applyAlignment="1">
      <alignment vertical="center"/>
    </xf>
    <xf numFmtId="0" fontId="28" fillId="0" borderId="41" xfId="0" applyFont="1" applyBorder="1" applyAlignment="1">
      <alignment horizontal="center" vertical="center"/>
    </xf>
    <xf numFmtId="0" fontId="19" fillId="0" borderId="20" xfId="0" applyFont="1" applyBorder="1" applyAlignment="1">
      <alignment horizontal="center" vertical="center"/>
    </xf>
    <xf numFmtId="0" fontId="29" fillId="0" borderId="20" xfId="0" applyFont="1" applyBorder="1" applyAlignment="1">
      <alignment horizontal="center" vertical="center"/>
    </xf>
    <xf numFmtId="0" fontId="11" fillId="0" borderId="0" xfId="0" applyFont="1" applyAlignment="1">
      <alignment horizontal="center" vertical="center"/>
    </xf>
    <xf numFmtId="0" fontId="29" fillId="0" borderId="41" xfId="0" applyFont="1" applyBorder="1" applyAlignment="1">
      <alignment horizontal="center" vertical="center"/>
    </xf>
    <xf numFmtId="37" fontId="18" fillId="0" borderId="23" xfId="0" applyNumberFormat="1" applyFont="1" applyBorder="1" applyAlignment="1">
      <alignment horizontal="justify" vertical="center" wrapText="1"/>
    </xf>
    <xf numFmtId="37" fontId="18" fillId="0" borderId="52" xfId="0" applyNumberFormat="1" applyFont="1" applyBorder="1" applyAlignment="1">
      <alignment horizontal="justify" vertical="center" wrapText="1"/>
    </xf>
    <xf numFmtId="37" fontId="18" fillId="0" borderId="23" xfId="0" applyNumberFormat="1" applyFont="1" applyBorder="1" applyAlignment="1">
      <alignment horizontal="left" vertical="center"/>
    </xf>
    <xf numFmtId="0" fontId="18" fillId="0" borderId="22" xfId="0" applyFont="1" applyBorder="1" applyAlignment="1">
      <alignment horizontal="left" vertical="center"/>
    </xf>
    <xf numFmtId="37" fontId="18" fillId="0" borderId="19" xfId="82" applyNumberFormat="1" applyFont="1" applyBorder="1" applyAlignment="1">
      <alignment vertical="center"/>
    </xf>
    <xf numFmtId="37" fontId="18" fillId="0" borderId="27" xfId="82" applyNumberFormat="1" applyFont="1" applyBorder="1" applyAlignment="1">
      <alignment vertical="center"/>
    </xf>
    <xf numFmtId="37" fontId="18" fillId="0" borderId="28" xfId="82" applyNumberFormat="1" applyFont="1" applyBorder="1" applyAlignment="1">
      <alignment vertical="center"/>
    </xf>
    <xf numFmtId="37" fontId="18" fillId="0" borderId="25" xfId="82" applyNumberFormat="1" applyFont="1" applyBorder="1" applyAlignment="1">
      <alignment vertical="center"/>
    </xf>
    <xf numFmtId="37" fontId="18" fillId="0" borderId="19" xfId="82" applyNumberFormat="1" applyFont="1" applyBorder="1" applyAlignment="1">
      <alignment horizontal="right" vertical="center"/>
    </xf>
    <xf numFmtId="37" fontId="18" fillId="0" borderId="27" xfId="82" applyNumberFormat="1" applyFont="1" applyBorder="1" applyAlignment="1">
      <alignment horizontal="right" vertical="center"/>
    </xf>
    <xf numFmtId="37" fontId="18" fillId="0" borderId="28" xfId="82" applyNumberFormat="1" applyFont="1" applyBorder="1" applyAlignment="1">
      <alignment horizontal="right" vertical="center"/>
    </xf>
    <xf numFmtId="37" fontId="18" fillId="0" borderId="24" xfId="82" applyNumberFormat="1" applyFont="1" applyBorder="1" applyAlignment="1">
      <alignment horizontal="right" vertical="center"/>
    </xf>
    <xf numFmtId="37" fontId="18" fillId="0" borderId="25" xfId="82" applyNumberFormat="1" applyFont="1" applyBorder="1" applyAlignment="1">
      <alignment horizontal="right" vertical="center"/>
    </xf>
    <xf numFmtId="37" fontId="18" fillId="0" borderId="30" xfId="82" applyNumberFormat="1" applyFont="1" applyBorder="1" applyAlignment="1">
      <alignment horizontal="right" vertical="center"/>
    </xf>
    <xf numFmtId="37" fontId="18" fillId="0" borderId="48" xfId="82" applyNumberFormat="1" applyFont="1" applyBorder="1" applyAlignment="1">
      <alignment horizontal="right" vertical="center"/>
    </xf>
    <xf numFmtId="37" fontId="18" fillId="0" borderId="49" xfId="82" applyNumberFormat="1" applyFont="1" applyBorder="1" applyAlignment="1">
      <alignment horizontal="right" vertical="center"/>
    </xf>
    <xf numFmtId="0" fontId="25" fillId="0" borderId="26" xfId="0" applyFont="1" applyBorder="1" applyAlignment="1">
      <alignment vertical="center"/>
    </xf>
    <xf numFmtId="37" fontId="25" fillId="0" borderId="19" xfId="82" applyNumberFormat="1" applyFont="1" applyBorder="1" applyAlignment="1">
      <alignment horizontal="right" vertical="center"/>
    </xf>
    <xf numFmtId="37" fontId="25" fillId="0" borderId="27" xfId="82" applyNumberFormat="1" applyFont="1" applyBorder="1" applyAlignment="1">
      <alignment horizontal="right" vertical="center"/>
    </xf>
    <xf numFmtId="37" fontId="25" fillId="0" borderId="28" xfId="82" applyNumberFormat="1" applyFont="1" applyBorder="1" applyAlignment="1">
      <alignment horizontal="right" vertical="center"/>
    </xf>
    <xf numFmtId="0" fontId="25" fillId="0" borderId="23" xfId="0" applyFont="1" applyBorder="1" applyAlignment="1">
      <alignment vertical="center"/>
    </xf>
    <xf numFmtId="37" fontId="25" fillId="0" borderId="52" xfId="82" applyNumberFormat="1" applyFont="1" applyBorder="1" applyAlignment="1">
      <alignment horizontal="right" vertical="center"/>
    </xf>
    <xf numFmtId="37" fontId="25" fillId="0" borderId="24" xfId="82" applyNumberFormat="1" applyFont="1" applyBorder="1" applyAlignment="1">
      <alignment horizontal="right" vertical="center"/>
    </xf>
    <xf numFmtId="37" fontId="25" fillId="0" borderId="25" xfId="82" applyNumberFormat="1" applyFont="1" applyBorder="1" applyAlignment="1">
      <alignment horizontal="right" vertical="center"/>
    </xf>
    <xf numFmtId="0" fontId="25" fillId="0" borderId="29" xfId="0" applyFont="1" applyBorder="1" applyAlignment="1">
      <alignment vertical="center"/>
    </xf>
    <xf numFmtId="37" fontId="25" fillId="0" borderId="21" xfId="82" applyNumberFormat="1" applyFont="1" applyBorder="1" applyAlignment="1">
      <alignment horizontal="right" vertical="center"/>
    </xf>
    <xf numFmtId="37" fontId="25" fillId="0" borderId="30" xfId="82" applyNumberFormat="1" applyFont="1" applyBorder="1" applyAlignment="1">
      <alignment horizontal="right" vertical="center"/>
    </xf>
    <xf numFmtId="37" fontId="25" fillId="0" borderId="31" xfId="82" applyNumberFormat="1" applyFont="1" applyBorder="1" applyAlignment="1">
      <alignment horizontal="right" vertical="center"/>
    </xf>
    <xf numFmtId="0" fontId="25" fillId="0" borderId="47" xfId="0" applyFont="1" applyBorder="1" applyAlignment="1">
      <alignment vertical="center"/>
    </xf>
    <xf numFmtId="37" fontId="25" fillId="0" borderId="53" xfId="82" applyNumberFormat="1" applyFont="1" applyBorder="1" applyAlignment="1">
      <alignment horizontal="right" vertical="center"/>
    </xf>
    <xf numFmtId="37" fontId="25" fillId="0" borderId="48" xfId="82" applyNumberFormat="1" applyFont="1" applyBorder="1" applyAlignment="1">
      <alignment horizontal="right" vertical="center"/>
    </xf>
    <xf numFmtId="37" fontId="25" fillId="0" borderId="54" xfId="82" applyNumberFormat="1" applyFont="1" applyBorder="1" applyAlignment="1">
      <alignment horizontal="right" vertical="center"/>
    </xf>
    <xf numFmtId="0" fontId="25" fillId="0" borderId="32" xfId="0" applyFont="1" applyBorder="1" applyAlignment="1">
      <alignment vertical="center"/>
    </xf>
    <xf numFmtId="37" fontId="25" fillId="0" borderId="55" xfId="82" applyNumberFormat="1" applyFont="1" applyBorder="1" applyAlignment="1">
      <alignment horizontal="right" vertical="center"/>
    </xf>
    <xf numFmtId="37" fontId="25" fillId="0" borderId="49" xfId="82" applyNumberFormat="1" applyFont="1" applyBorder="1" applyAlignment="1">
      <alignment horizontal="right" vertical="center"/>
    </xf>
    <xf numFmtId="37" fontId="25" fillId="0" borderId="56" xfId="82" applyNumberFormat="1" applyFont="1" applyBorder="1" applyAlignment="1">
      <alignment horizontal="right" vertical="center"/>
    </xf>
    <xf numFmtId="37" fontId="18" fillId="0" borderId="26" xfId="0" applyNumberFormat="1" applyFont="1" applyBorder="1" applyAlignment="1">
      <alignment vertical="center"/>
    </xf>
    <xf numFmtId="37" fontId="25" fillId="0" borderId="19" xfId="82" applyNumberFormat="1" applyFont="1" applyBorder="1" applyAlignment="1">
      <alignment vertical="center"/>
    </xf>
    <xf numFmtId="37" fontId="25" fillId="0" borderId="27" xfId="82" applyNumberFormat="1" applyFont="1" applyBorder="1" applyAlignment="1">
      <alignment vertical="center"/>
    </xf>
    <xf numFmtId="37" fontId="25" fillId="0" borderId="28" xfId="82" applyNumberFormat="1" applyFont="1" applyBorder="1" applyAlignment="1">
      <alignment vertical="center"/>
    </xf>
    <xf numFmtId="37" fontId="25" fillId="0" borderId="52" xfId="82" applyNumberFormat="1" applyFont="1" applyBorder="1" applyAlignment="1">
      <alignment vertical="center"/>
    </xf>
    <xf numFmtId="37" fontId="25" fillId="0" borderId="24" xfId="82" applyNumberFormat="1" applyFont="1" applyBorder="1" applyAlignment="1">
      <alignment vertical="center"/>
    </xf>
    <xf numFmtId="37" fontId="25" fillId="0" borderId="25" xfId="82" applyNumberFormat="1" applyFont="1" applyBorder="1" applyAlignment="1">
      <alignment vertical="center"/>
    </xf>
    <xf numFmtId="37" fontId="25" fillId="0" borderId="21" xfId="82" applyNumberFormat="1" applyFont="1" applyBorder="1" applyAlignment="1">
      <alignment vertical="center"/>
    </xf>
    <xf numFmtId="37" fontId="25" fillId="0" borderId="30" xfId="82" applyNumberFormat="1" applyFont="1" applyBorder="1" applyAlignment="1">
      <alignment vertical="center"/>
    </xf>
    <xf numFmtId="37" fontId="25" fillId="0" borderId="31" xfId="82" applyNumberFormat="1" applyFont="1" applyBorder="1" applyAlignment="1">
      <alignment vertical="center"/>
    </xf>
    <xf numFmtId="37" fontId="25" fillId="0" borderId="53" xfId="82" applyNumberFormat="1" applyFont="1" applyBorder="1" applyAlignment="1">
      <alignment vertical="center"/>
    </xf>
    <xf numFmtId="37" fontId="25" fillId="0" borderId="48" xfId="82" applyNumberFormat="1" applyFont="1" applyBorder="1" applyAlignment="1">
      <alignment vertical="center"/>
    </xf>
    <xf numFmtId="37" fontId="25" fillId="0" borderId="54" xfId="82" applyNumberFormat="1" applyFont="1" applyBorder="1" applyAlignment="1">
      <alignment vertical="center"/>
    </xf>
    <xf numFmtId="37" fontId="25" fillId="0" borderId="55" xfId="82" applyNumberFormat="1" applyFont="1" applyBorder="1" applyAlignment="1">
      <alignment vertical="center"/>
    </xf>
    <xf numFmtId="37" fontId="25" fillId="0" borderId="49" xfId="82" applyNumberFormat="1" applyFont="1" applyBorder="1" applyAlignment="1">
      <alignment vertical="center"/>
    </xf>
    <xf numFmtId="37" fontId="25" fillId="0" borderId="56" xfId="82" applyNumberFormat="1" applyFont="1" applyBorder="1" applyAlignment="1">
      <alignment vertical="center"/>
    </xf>
    <xf numFmtId="37" fontId="18" fillId="0" borderId="26" xfId="0" applyNumberFormat="1" applyFont="1" applyBorder="1" applyAlignment="1">
      <alignment horizontal="right" vertical="center"/>
    </xf>
    <xf numFmtId="37" fontId="18" fillId="0" borderId="23" xfId="0" applyNumberFormat="1" applyFont="1" applyBorder="1" applyAlignment="1">
      <alignment horizontal="right" vertical="center"/>
    </xf>
    <xf numFmtId="37" fontId="18" fillId="0" borderId="29" xfId="0" applyNumberFormat="1" applyFont="1" applyBorder="1" applyAlignment="1">
      <alignment horizontal="right" vertical="center"/>
    </xf>
    <xf numFmtId="37" fontId="18" fillId="0" borderId="31" xfId="82" applyNumberFormat="1" applyFont="1" applyBorder="1" applyAlignment="1">
      <alignment horizontal="right" vertical="center"/>
    </xf>
    <xf numFmtId="37" fontId="18" fillId="0" borderId="47" xfId="0" applyNumberFormat="1" applyFont="1" applyBorder="1" applyAlignment="1">
      <alignment horizontal="right" vertical="center"/>
    </xf>
    <xf numFmtId="37" fontId="18" fillId="0" borderId="54" xfId="82" applyNumberFormat="1" applyFont="1" applyBorder="1" applyAlignment="1">
      <alignment horizontal="right" vertical="center"/>
    </xf>
    <xf numFmtId="37" fontId="18" fillId="0" borderId="57" xfId="0" applyNumberFormat="1" applyFont="1" applyBorder="1" applyAlignment="1">
      <alignment horizontal="right" vertical="center"/>
    </xf>
    <xf numFmtId="37" fontId="25" fillId="0" borderId="40" xfId="82" applyNumberFormat="1" applyFont="1" applyBorder="1" applyAlignment="1">
      <alignment horizontal="right" vertical="center"/>
    </xf>
    <xf numFmtId="37" fontId="25" fillId="0" borderId="38" xfId="82" applyNumberFormat="1" applyFont="1" applyBorder="1" applyAlignment="1">
      <alignment horizontal="right" vertical="center"/>
    </xf>
    <xf numFmtId="37" fontId="25" fillId="0" borderId="58" xfId="82" applyNumberFormat="1" applyFont="1" applyBorder="1" applyAlignment="1">
      <alignment horizontal="right" vertical="center"/>
    </xf>
    <xf numFmtId="37" fontId="18" fillId="0" borderId="58" xfId="82" applyNumberFormat="1" applyFont="1" applyBorder="1" applyAlignment="1">
      <alignment horizontal="right" vertical="center"/>
    </xf>
    <xf numFmtId="37" fontId="18" fillId="0" borderId="59" xfId="0" applyNumberFormat="1" applyFont="1" applyBorder="1" applyAlignment="1">
      <alignment horizontal="right" vertical="center"/>
    </xf>
    <xf numFmtId="37" fontId="25" fillId="0" borderId="60" xfId="82" applyNumberFormat="1" applyFont="1" applyBorder="1" applyAlignment="1">
      <alignment horizontal="right" vertical="center"/>
    </xf>
    <xf numFmtId="37" fontId="25" fillId="0" borderId="61" xfId="82" applyNumberFormat="1" applyFont="1" applyBorder="1" applyAlignment="1">
      <alignment horizontal="right" vertical="center"/>
    </xf>
    <xf numFmtId="37" fontId="25" fillId="0" borderId="62" xfId="82" applyNumberFormat="1" applyFont="1" applyBorder="1" applyAlignment="1">
      <alignment horizontal="right" vertical="center"/>
    </xf>
    <xf numFmtId="37" fontId="18" fillId="0" borderId="62" xfId="82" applyNumberFormat="1" applyFont="1" applyBorder="1" applyAlignment="1">
      <alignment horizontal="right" vertical="center"/>
    </xf>
    <xf numFmtId="170" fontId="18" fillId="0" borderId="61" xfId="82" applyNumberFormat="1" applyFont="1" applyBorder="1" applyAlignment="1">
      <alignment vertical="center"/>
    </xf>
    <xf numFmtId="37" fontId="18" fillId="0" borderId="63" xfId="0" applyNumberFormat="1" applyFont="1" applyBorder="1" applyAlignment="1">
      <alignment horizontal="right" vertical="center"/>
    </xf>
    <xf numFmtId="37" fontId="25" fillId="0" borderId="64" xfId="82" applyNumberFormat="1" applyFont="1" applyBorder="1" applyAlignment="1">
      <alignment horizontal="right" vertical="center"/>
    </xf>
    <xf numFmtId="37" fontId="25" fillId="0" borderId="51" xfId="82" applyNumberFormat="1" applyFont="1" applyBorder="1" applyAlignment="1">
      <alignment horizontal="right" vertical="center"/>
    </xf>
    <xf numFmtId="37" fontId="25" fillId="0" borderId="65" xfId="82" applyNumberFormat="1" applyFont="1" applyBorder="1" applyAlignment="1">
      <alignment horizontal="right" vertical="center"/>
    </xf>
    <xf numFmtId="37" fontId="18" fillId="0" borderId="65" xfId="82" applyNumberFormat="1" applyFont="1" applyBorder="1" applyAlignment="1">
      <alignment horizontal="right" vertical="center"/>
    </xf>
    <xf numFmtId="37" fontId="18" fillId="0" borderId="42" xfId="82" applyNumberFormat="1" applyFont="1" applyBorder="1" applyAlignment="1">
      <alignment vertical="center"/>
    </xf>
    <xf numFmtId="37" fontId="18" fillId="0" borderId="43" xfId="82" applyNumberFormat="1" applyFont="1" applyBorder="1" applyAlignment="1">
      <alignment vertical="center"/>
    </xf>
    <xf numFmtId="37" fontId="18" fillId="0" borderId="34" xfId="82" applyNumberFormat="1" applyFont="1" applyBorder="1" applyAlignment="1">
      <alignment horizontal="right" vertical="center"/>
    </xf>
    <xf numFmtId="37" fontId="18" fillId="0" borderId="35" xfId="82" applyNumberFormat="1" applyFont="1" applyBorder="1" applyAlignment="1">
      <alignment horizontal="right" vertical="center"/>
    </xf>
    <xf numFmtId="37" fontId="18" fillId="0" borderId="36" xfId="82" applyNumberFormat="1" applyFont="1" applyBorder="1" applyAlignment="1">
      <alignment horizontal="right" vertical="center"/>
    </xf>
    <xf numFmtId="37" fontId="18" fillId="0" borderId="0" xfId="82" applyNumberFormat="1" applyFont="1" applyBorder="1" applyAlignment="1">
      <alignment horizontal="right" vertical="center"/>
    </xf>
    <xf numFmtId="37" fontId="18" fillId="0" borderId="42" xfId="82" applyNumberFormat="1" applyFont="1" applyBorder="1" applyAlignment="1">
      <alignment horizontal="right" vertical="center"/>
    </xf>
    <xf numFmtId="37" fontId="18" fillId="0" borderId="43" xfId="82" applyNumberFormat="1" applyFont="1" applyBorder="1" applyAlignment="1">
      <alignment horizontal="right" vertical="center"/>
    </xf>
    <xf numFmtId="37" fontId="18" fillId="0" borderId="66" xfId="82" applyNumberFormat="1" applyFont="1" applyBorder="1" applyAlignment="1">
      <alignment horizontal="right" vertical="center"/>
    </xf>
    <xf numFmtId="37" fontId="18" fillId="0" borderId="45" xfId="82" applyNumberFormat="1" applyFont="1" applyBorder="1" applyAlignment="1">
      <alignment horizontal="right" vertical="center"/>
    </xf>
    <xf numFmtId="37" fontId="18" fillId="0" borderId="46" xfId="82" applyNumberFormat="1" applyFont="1" applyBorder="1" applyAlignment="1">
      <alignment horizontal="right" vertical="center"/>
    </xf>
    <xf numFmtId="37" fontId="25" fillId="0" borderId="0" xfId="82" applyNumberFormat="1" applyFont="1" applyBorder="1" applyAlignment="1">
      <alignment horizontal="right" vertical="center"/>
    </xf>
    <xf numFmtId="37" fontId="25" fillId="0" borderId="42" xfId="82" applyNumberFormat="1" applyFont="1" applyBorder="1" applyAlignment="1">
      <alignment horizontal="right" vertical="center"/>
    </xf>
    <xf numFmtId="37" fontId="25" fillId="0" borderId="43" xfId="82" applyNumberFormat="1" applyFont="1" applyBorder="1" applyAlignment="1">
      <alignment horizontal="right" vertical="center"/>
    </xf>
    <xf numFmtId="37" fontId="25" fillId="0" borderId="66" xfId="82" applyNumberFormat="1" applyFont="1" applyBorder="1" applyAlignment="1">
      <alignment horizontal="right" vertical="center"/>
    </xf>
    <xf numFmtId="37" fontId="25" fillId="0" borderId="45" xfId="82" applyNumberFormat="1" applyFont="1" applyBorder="1" applyAlignment="1">
      <alignment horizontal="right" vertical="center"/>
    </xf>
    <xf numFmtId="37" fontId="25" fillId="0" borderId="46" xfId="82" applyNumberFormat="1" applyFont="1" applyBorder="1" applyAlignment="1">
      <alignment horizontal="right" vertical="center"/>
    </xf>
    <xf numFmtId="37" fontId="18" fillId="0" borderId="14" xfId="0" applyNumberFormat="1" applyFont="1" applyBorder="1" applyAlignment="1">
      <alignment vertical="center"/>
    </xf>
    <xf numFmtId="37" fontId="18" fillId="0" borderId="44" xfId="0" applyNumberFormat="1" applyFont="1" applyBorder="1" applyAlignment="1">
      <alignment vertical="center"/>
    </xf>
    <xf numFmtId="37" fontId="18" fillId="0" borderId="45" xfId="82" applyNumberFormat="1" applyFont="1" applyBorder="1" applyAlignment="1">
      <alignment vertical="center"/>
    </xf>
    <xf numFmtId="37" fontId="18" fillId="0" borderId="46" xfId="82" applyNumberFormat="1" applyFont="1" applyBorder="1" applyAlignment="1">
      <alignment vertical="center"/>
    </xf>
    <xf numFmtId="37" fontId="25" fillId="0" borderId="0" xfId="82" applyNumberFormat="1" applyFont="1" applyBorder="1" applyAlignment="1">
      <alignment vertical="center"/>
    </xf>
    <xf numFmtId="37" fontId="25" fillId="0" borderId="42" xfId="82" applyNumberFormat="1" applyFont="1" applyBorder="1" applyAlignment="1">
      <alignment vertical="center"/>
    </xf>
    <xf numFmtId="37" fontId="25" fillId="0" borderId="43" xfId="82" applyNumberFormat="1" applyFont="1" applyBorder="1" applyAlignment="1">
      <alignment vertical="center"/>
    </xf>
    <xf numFmtId="37" fontId="25" fillId="0" borderId="66" xfId="82" applyNumberFormat="1" applyFont="1" applyBorder="1" applyAlignment="1">
      <alignment vertical="center"/>
    </xf>
    <xf numFmtId="37" fontId="25" fillId="0" borderId="45" xfId="82" applyNumberFormat="1" applyFont="1" applyBorder="1" applyAlignment="1">
      <alignment vertical="center"/>
    </xf>
    <xf numFmtId="37" fontId="25" fillId="0" borderId="46" xfId="82" applyNumberFormat="1" applyFont="1" applyBorder="1" applyAlignment="1">
      <alignment vertical="center"/>
    </xf>
    <xf numFmtId="37" fontId="19" fillId="0" borderId="0" xfId="0" applyNumberFormat="1" applyFont="1" applyBorder="1"/>
    <xf numFmtId="0" fontId="25" fillId="0" borderId="44" xfId="0" applyFont="1" applyBorder="1" applyAlignment="1">
      <alignment vertical="center"/>
    </xf>
    <xf numFmtId="37" fontId="18" fillId="0" borderId="36" xfId="82" applyNumberFormat="1" applyFont="1" applyBorder="1" applyAlignment="1">
      <alignment vertical="center"/>
    </xf>
    <xf numFmtId="37" fontId="18" fillId="0" borderId="31" xfId="82" applyNumberFormat="1" applyFont="1" applyBorder="1" applyAlignment="1">
      <alignment vertical="center"/>
    </xf>
    <xf numFmtId="37" fontId="18" fillId="0" borderId="66" xfId="82" applyNumberFormat="1" applyFont="1" applyBorder="1" applyAlignment="1">
      <alignment vertical="center"/>
    </xf>
    <xf numFmtId="37" fontId="25" fillId="0" borderId="34" xfId="82" applyNumberFormat="1" applyFont="1" applyBorder="1" applyAlignment="1">
      <alignment vertical="center"/>
    </xf>
    <xf numFmtId="37" fontId="25" fillId="0" borderId="35" xfId="82" applyNumberFormat="1" applyFont="1" applyBorder="1" applyAlignment="1">
      <alignment vertical="center"/>
    </xf>
    <xf numFmtId="37" fontId="25" fillId="0" borderId="36" xfId="82" applyNumberFormat="1" applyFont="1" applyBorder="1" applyAlignment="1">
      <alignment vertical="center"/>
    </xf>
    <xf numFmtId="37" fontId="18" fillId="0" borderId="0" xfId="82" applyNumberFormat="1" applyFont="1" applyBorder="1" applyAlignment="1">
      <alignment vertical="center"/>
    </xf>
    <xf numFmtId="170" fontId="25" fillId="0" borderId="34" xfId="82" applyNumberFormat="1" applyFont="1" applyBorder="1" applyAlignment="1">
      <alignment vertical="center"/>
    </xf>
    <xf numFmtId="170" fontId="25" fillId="0" borderId="35" xfId="82" applyNumberFormat="1" applyFont="1" applyBorder="1" applyAlignment="1">
      <alignment vertical="center"/>
    </xf>
    <xf numFmtId="170" fontId="25" fillId="0" borderId="36" xfId="82" applyNumberFormat="1" applyFont="1" applyBorder="1" applyAlignment="1">
      <alignment vertical="center"/>
    </xf>
    <xf numFmtId="37" fontId="25" fillId="0" borderId="40" xfId="82" applyNumberFormat="1" applyFont="1" applyBorder="1" applyAlignment="1">
      <alignment vertical="center"/>
    </xf>
    <xf numFmtId="37" fontId="25" fillId="0" borderId="38" xfId="82" applyNumberFormat="1" applyFont="1" applyBorder="1" applyAlignment="1">
      <alignment vertical="center"/>
    </xf>
    <xf numFmtId="37" fontId="25" fillId="0" borderId="58" xfId="82" applyNumberFormat="1" applyFont="1" applyBorder="1" applyAlignment="1">
      <alignment vertical="center"/>
    </xf>
    <xf numFmtId="37" fontId="25" fillId="0" borderId="51" xfId="82" applyNumberFormat="1" applyFont="1" applyBorder="1" applyAlignment="1">
      <alignment vertical="center"/>
    </xf>
    <xf numFmtId="37" fontId="25" fillId="0" borderId="65" xfId="82" applyNumberFormat="1" applyFont="1" applyBorder="1" applyAlignment="1">
      <alignment vertical="center"/>
    </xf>
    <xf numFmtId="170" fontId="25" fillId="0" borderId="46" xfId="82" applyNumberFormat="1" applyFont="1" applyBorder="1" applyAlignment="1">
      <alignment vertical="center"/>
    </xf>
    <xf numFmtId="0" fontId="19" fillId="0" borderId="52" xfId="0" applyFont="1" applyBorder="1"/>
    <xf numFmtId="0" fontId="19" fillId="0" borderId="20" xfId="0" applyFont="1" applyBorder="1" applyAlignment="1">
      <alignment vertical="center"/>
    </xf>
    <xf numFmtId="37" fontId="18" fillId="0" borderId="23" xfId="0" applyNumberFormat="1" applyFont="1" applyBorder="1" applyAlignment="1">
      <alignment horizontal="justify" vertical="center"/>
    </xf>
    <xf numFmtId="0" fontId="18" fillId="0" borderId="22" xfId="0" applyFont="1" applyBorder="1" applyAlignment="1">
      <alignment horizontal="justify" vertical="center"/>
    </xf>
    <xf numFmtId="37" fontId="18" fillId="0" borderId="54" xfId="82" applyNumberFormat="1" applyFont="1" applyBorder="1" applyAlignment="1">
      <alignment vertical="center"/>
    </xf>
    <xf numFmtId="37" fontId="18" fillId="0" borderId="23" xfId="0" applyNumberFormat="1" applyFont="1" applyBorder="1" applyAlignment="1">
      <alignment vertical="center"/>
    </xf>
    <xf numFmtId="0" fontId="18" fillId="0" borderId="22" xfId="0" applyFont="1" applyBorder="1" applyAlignment="1">
      <alignment vertical="center"/>
    </xf>
    <xf numFmtId="37" fontId="33" fillId="0" borderId="0" xfId="0" applyNumberFormat="1" applyFont="1" applyFill="1" applyProtection="1"/>
    <xf numFmtId="37" fontId="33" fillId="0" borderId="0" xfId="0" applyNumberFormat="1" applyFont="1" applyFill="1" applyAlignment="1" applyProtection="1">
      <alignment horizontal="center" vertical="center"/>
    </xf>
    <xf numFmtId="37" fontId="18" fillId="0" borderId="67" xfId="0" applyNumberFormat="1" applyFont="1" applyBorder="1" applyAlignment="1">
      <alignment vertical="center" wrapText="1"/>
    </xf>
    <xf numFmtId="37" fontId="18" fillId="0" borderId="50" xfId="0" applyNumberFormat="1" applyFont="1" applyBorder="1" applyAlignment="1">
      <alignment vertical="center" wrapText="1"/>
    </xf>
    <xf numFmtId="0" fontId="34" fillId="0" borderId="24" xfId="0" applyFont="1" applyBorder="1"/>
    <xf numFmtId="37" fontId="38" fillId="0" borderId="50" xfId="0" applyNumberFormat="1" applyFont="1" applyBorder="1" applyAlignment="1">
      <alignment horizontal="center"/>
    </xf>
    <xf numFmtId="37" fontId="18" fillId="0" borderId="23" xfId="0" applyNumberFormat="1" applyFont="1" applyBorder="1" applyAlignment="1">
      <alignment vertical="center" wrapText="1"/>
    </xf>
    <xf numFmtId="37" fontId="18" fillId="0" borderId="52" xfId="0" applyNumberFormat="1" applyFont="1" applyBorder="1" applyAlignment="1">
      <alignment vertical="center" wrapText="1"/>
    </xf>
    <xf numFmtId="37" fontId="39" fillId="0" borderId="52" xfId="0" applyNumberFormat="1" applyFont="1" applyBorder="1" applyAlignment="1">
      <alignment vertical="center"/>
    </xf>
    <xf numFmtId="37" fontId="39" fillId="0" borderId="52" xfId="0" applyNumberFormat="1" applyFont="1" applyBorder="1" applyAlignment="1"/>
    <xf numFmtId="165" fontId="0" fillId="0" borderId="0" xfId="0" applyNumberFormat="1"/>
    <xf numFmtId="165" fontId="0" fillId="0" borderId="0" xfId="83" applyFont="1"/>
    <xf numFmtId="0" fontId="16" fillId="0" borderId="0" xfId="0" applyFont="1"/>
    <xf numFmtId="37" fontId="38" fillId="0" borderId="19" xfId="82" applyNumberFormat="1" applyFont="1" applyBorder="1" applyAlignment="1">
      <alignment horizontal="center" vertical="center"/>
    </xf>
    <xf numFmtId="0" fontId="0" fillId="0" borderId="52" xfId="0" applyBorder="1" applyAlignment="1">
      <alignment vertical="center" wrapText="1"/>
    </xf>
    <xf numFmtId="37" fontId="18" fillId="0" borderId="57" xfId="0" applyNumberFormat="1" applyFont="1" applyBorder="1" applyAlignment="1">
      <alignment vertical="center" wrapText="1"/>
    </xf>
    <xf numFmtId="37" fontId="18" fillId="0" borderId="40" xfId="0" applyNumberFormat="1" applyFont="1" applyBorder="1" applyAlignment="1">
      <alignment vertical="center" wrapText="1"/>
    </xf>
    <xf numFmtId="37" fontId="0" fillId="0" borderId="0" xfId="0" applyNumberFormat="1"/>
    <xf numFmtId="37" fontId="25" fillId="0" borderId="52" xfId="82" applyNumberFormat="1" applyFont="1" applyFill="1" applyBorder="1" applyProtection="1"/>
    <xf numFmtId="0" fontId="41" fillId="0" borderId="24" xfId="0" applyFont="1" applyBorder="1" applyAlignment="1">
      <alignment horizontal="centerContinuous" vertical="top"/>
    </xf>
    <xf numFmtId="0" fontId="40" fillId="0" borderId="14" xfId="0" applyFont="1" applyBorder="1" applyAlignment="1">
      <alignment horizontal="centerContinuous" vertical="center" readingOrder="2"/>
    </xf>
    <xf numFmtId="0" fontId="42" fillId="0" borderId="14" xfId="0" applyFont="1" applyBorder="1" applyAlignment="1">
      <alignment horizontal="centerContinuous" vertical="center"/>
    </xf>
    <xf numFmtId="0" fontId="35" fillId="0" borderId="14" xfId="0" applyFont="1" applyBorder="1" applyAlignment="1">
      <alignment horizontal="centerContinuous" vertical="center"/>
    </xf>
    <xf numFmtId="37" fontId="43" fillId="0" borderId="24" xfId="82" applyNumberFormat="1" applyFont="1" applyBorder="1" applyAlignment="1">
      <alignment horizontal="centerContinuous" vertical="center"/>
    </xf>
    <xf numFmtId="37" fontId="18" fillId="0" borderId="23" xfId="0" applyNumberFormat="1" applyFont="1" applyFill="1" applyBorder="1" applyAlignment="1">
      <alignment vertical="center" wrapText="1"/>
    </xf>
    <xf numFmtId="37" fontId="18" fillId="0" borderId="52" xfId="0" applyNumberFormat="1" applyFont="1" applyFill="1" applyBorder="1" applyAlignment="1">
      <alignment vertical="center" wrapText="1"/>
    </xf>
    <xf numFmtId="170" fontId="18" fillId="0" borderId="22" xfId="82" applyNumberFormat="1" applyFont="1" applyFill="1" applyBorder="1" applyAlignment="1">
      <alignment vertical="center"/>
    </xf>
    <xf numFmtId="37" fontId="18" fillId="0" borderId="52" xfId="0" applyNumberFormat="1" applyFont="1" applyBorder="1" applyAlignment="1">
      <alignment vertical="center"/>
    </xf>
    <xf numFmtId="37" fontId="18" fillId="0" borderId="50" xfId="0" applyNumberFormat="1" applyFont="1" applyBorder="1" applyAlignment="1">
      <alignment vertical="center"/>
    </xf>
    <xf numFmtId="37" fontId="19" fillId="0" borderId="23" xfId="0" applyNumberFormat="1" applyFont="1" applyBorder="1" applyAlignment="1">
      <alignment vertical="center"/>
    </xf>
    <xf numFmtId="37" fontId="18" fillId="0" borderId="22" xfId="0" applyNumberFormat="1" applyFont="1" applyBorder="1" applyAlignment="1">
      <alignment vertical="center"/>
    </xf>
    <xf numFmtId="37" fontId="18" fillId="0" borderId="32" xfId="0" applyNumberFormat="1" applyFont="1" applyBorder="1" applyAlignment="1">
      <alignment vertical="center"/>
    </xf>
    <xf numFmtId="0" fontId="18" fillId="0" borderId="68" xfId="0" applyFont="1" applyBorder="1" applyAlignment="1">
      <alignment vertical="center"/>
    </xf>
    <xf numFmtId="0" fontId="44" fillId="0" borderId="14" xfId="0" applyFont="1" applyBorder="1" applyAlignment="1">
      <alignment horizontal="centerContinuous" vertical="center"/>
    </xf>
    <xf numFmtId="0" fontId="45" fillId="0" borderId="14" xfId="0" applyFont="1" applyBorder="1" applyAlignment="1">
      <alignment horizontal="centerContinuous" vertical="center" readingOrder="2"/>
    </xf>
    <xf numFmtId="0" fontId="18" fillId="0" borderId="14" xfId="0" applyFont="1" applyBorder="1" applyAlignment="1">
      <alignment horizontal="center" vertical="center"/>
    </xf>
    <xf numFmtId="0" fontId="45" fillId="0" borderId="24" xfId="0" applyFont="1" applyBorder="1" applyAlignment="1">
      <alignment horizontal="centerContinuous" vertical="center" readingOrder="2"/>
    </xf>
    <xf numFmtId="37" fontId="25" fillId="0" borderId="16" xfId="82" applyNumberFormat="1" applyFont="1" applyBorder="1" applyAlignment="1">
      <alignment vertical="center"/>
    </xf>
    <xf numFmtId="37" fontId="38" fillId="0" borderId="34" xfId="0" applyNumberFormat="1" applyFont="1" applyFill="1" applyBorder="1" applyAlignment="1">
      <alignment horizontal="center"/>
    </xf>
    <xf numFmtId="0" fontId="36" fillId="0" borderId="14" xfId="0" applyFont="1" applyBorder="1" applyAlignment="1">
      <alignment horizontal="centerContinuous" vertical="center"/>
    </xf>
    <xf numFmtId="0" fontId="15" fillId="0" borderId="0" xfId="0" applyFont="1" applyFill="1" applyBorder="1" applyAlignment="1">
      <alignment horizontal="left" vertical="center"/>
    </xf>
    <xf numFmtId="0" fontId="15" fillId="0" borderId="0" xfId="0" applyFont="1" applyBorder="1" applyAlignment="1">
      <alignment vertical="center"/>
    </xf>
    <xf numFmtId="0" fontId="15" fillId="0" borderId="0" xfId="0" applyFont="1" applyFill="1" applyBorder="1" applyAlignment="1">
      <alignment vertical="center"/>
    </xf>
    <xf numFmtId="0" fontId="21" fillId="0" borderId="57" xfId="0" applyFont="1" applyBorder="1" applyAlignment="1">
      <alignment vertical="center"/>
    </xf>
    <xf numFmtId="0" fontId="25" fillId="0" borderId="14" xfId="0" applyFont="1" applyBorder="1" applyAlignment="1">
      <alignment vertical="center"/>
    </xf>
    <xf numFmtId="0" fontId="0" fillId="0" borderId="22" xfId="0" applyBorder="1" applyAlignment="1"/>
    <xf numFmtId="37" fontId="25" fillId="0" borderId="19" xfId="82" applyNumberFormat="1" applyFont="1" applyFill="1" applyBorder="1" applyAlignment="1">
      <alignment horizontal="right" vertical="center"/>
    </xf>
    <xf numFmtId="37" fontId="25" fillId="0" borderId="52" xfId="82" applyNumberFormat="1" applyFont="1" applyFill="1" applyBorder="1" applyAlignment="1">
      <alignment vertical="center"/>
    </xf>
    <xf numFmtId="37" fontId="25" fillId="0" borderId="21" xfId="82" applyNumberFormat="1" applyFont="1" applyFill="1" applyBorder="1" applyAlignment="1">
      <alignment vertical="center"/>
    </xf>
    <xf numFmtId="37" fontId="25" fillId="0" borderId="53" xfId="82" applyNumberFormat="1" applyFont="1" applyFill="1" applyBorder="1" applyAlignment="1">
      <alignment vertical="center"/>
    </xf>
    <xf numFmtId="165" fontId="25" fillId="0" borderId="0" xfId="83" applyFont="1"/>
    <xf numFmtId="165" fontId="25" fillId="0" borderId="0" xfId="83" applyFont="1" applyAlignment="1">
      <alignment horizontal="right" vertical="center"/>
    </xf>
    <xf numFmtId="0" fontId="25" fillId="0" borderId="0" xfId="0" applyFont="1" applyAlignment="1">
      <alignment horizontal="center"/>
    </xf>
    <xf numFmtId="0" fontId="25" fillId="0" borderId="0" xfId="0" applyFont="1"/>
    <xf numFmtId="0" fontId="26" fillId="0" borderId="0" xfId="0" applyFont="1" applyAlignment="1">
      <alignment horizontal="left" vertical="center"/>
    </xf>
    <xf numFmtId="0" fontId="18" fillId="0" borderId="15" xfId="0" applyFont="1" applyBorder="1" applyAlignment="1">
      <alignment vertical="center"/>
    </xf>
    <xf numFmtId="170" fontId="18" fillId="0" borderId="16" xfId="82" applyNumberFormat="1" applyFont="1" applyBorder="1" applyAlignment="1">
      <alignment vertical="center"/>
    </xf>
    <xf numFmtId="170" fontId="18" fillId="0" borderId="72" xfId="82" applyNumberFormat="1" applyFont="1" applyBorder="1" applyAlignment="1">
      <alignment vertical="center"/>
    </xf>
    <xf numFmtId="170" fontId="18" fillId="0" borderId="73" xfId="82" applyNumberFormat="1" applyFont="1" applyBorder="1" applyAlignment="1">
      <alignment vertical="center"/>
    </xf>
    <xf numFmtId="37" fontId="25" fillId="0" borderId="70" xfId="82" applyNumberFormat="1" applyFont="1" applyBorder="1" applyAlignment="1">
      <alignment vertical="center"/>
    </xf>
    <xf numFmtId="37" fontId="25" fillId="0" borderId="71" xfId="82" applyNumberFormat="1" applyFont="1" applyBorder="1" applyAlignment="1">
      <alignment vertical="center"/>
    </xf>
    <xf numFmtId="37" fontId="25" fillId="0" borderId="74" xfId="82" applyNumberFormat="1" applyFont="1" applyBorder="1" applyAlignment="1">
      <alignment vertical="center"/>
    </xf>
    <xf numFmtId="37" fontId="25" fillId="0" borderId="75" xfId="82" applyNumberFormat="1" applyFont="1" applyBorder="1" applyAlignment="1">
      <alignment vertical="center"/>
    </xf>
    <xf numFmtId="37" fontId="25" fillId="0" borderId="69" xfId="82" applyNumberFormat="1" applyFont="1" applyBorder="1" applyAlignment="1">
      <alignment vertical="center"/>
    </xf>
    <xf numFmtId="37" fontId="13" fillId="0" borderId="64" xfId="82" applyNumberFormat="1" applyFont="1" applyBorder="1" applyAlignment="1">
      <alignment vertical="center"/>
    </xf>
    <xf numFmtId="37" fontId="13" fillId="0" borderId="51" xfId="82" applyNumberFormat="1" applyFont="1" applyBorder="1" applyAlignment="1">
      <alignment vertical="center"/>
    </xf>
    <xf numFmtId="37" fontId="13" fillId="0" borderId="65" xfId="82" applyNumberFormat="1" applyFont="1" applyBorder="1" applyAlignment="1">
      <alignment vertical="center"/>
    </xf>
    <xf numFmtId="0" fontId="25" fillId="0" borderId="63" xfId="0" applyFont="1" applyBorder="1"/>
    <xf numFmtId="37" fontId="48" fillId="0" borderId="64" xfId="0" applyNumberFormat="1" applyFont="1" applyFill="1" applyBorder="1" applyAlignment="1">
      <alignment wrapText="1"/>
    </xf>
    <xf numFmtId="0" fontId="25" fillId="0" borderId="64" xfId="0" applyFont="1" applyBorder="1"/>
    <xf numFmtId="0" fontId="25" fillId="0" borderId="51" xfId="0" applyFont="1" applyBorder="1"/>
    <xf numFmtId="37" fontId="48" fillId="0" borderId="64" xfId="0" applyNumberFormat="1" applyFont="1" applyFill="1" applyBorder="1" applyAlignment="1">
      <alignment horizontal="right" wrapText="1"/>
    </xf>
    <xf numFmtId="165" fontId="48" fillId="0" borderId="64" xfId="0" applyNumberFormat="1" applyFont="1" applyFill="1" applyBorder="1" applyAlignment="1">
      <alignment wrapText="1"/>
    </xf>
    <xf numFmtId="0" fontId="25" fillId="0" borderId="76" xfId="0" applyFont="1" applyBorder="1"/>
    <xf numFmtId="37" fontId="48" fillId="0" borderId="77" xfId="0" applyNumberFormat="1" applyFont="1" applyFill="1" applyBorder="1" applyAlignment="1">
      <alignment wrapText="1"/>
    </xf>
    <xf numFmtId="0" fontId="25" fillId="0" borderId="77" xfId="0" applyFont="1" applyBorder="1"/>
    <xf numFmtId="0" fontId="25" fillId="0" borderId="75" xfId="0" applyFont="1" applyBorder="1"/>
    <xf numFmtId="37" fontId="48" fillId="0" borderId="77" xfId="0" applyNumberFormat="1" applyFont="1" applyFill="1" applyBorder="1" applyAlignment="1">
      <alignment horizontal="right" wrapText="1"/>
    </xf>
    <xf numFmtId="165" fontId="25" fillId="0" borderId="69" xfId="0" applyNumberFormat="1" applyFont="1" applyBorder="1" applyAlignment="1">
      <alignment vertical="center"/>
    </xf>
    <xf numFmtId="0" fontId="50" fillId="0" borderId="71" xfId="0" applyFont="1" applyBorder="1" applyAlignment="1">
      <alignment horizontal="centerContinuous" vertical="top"/>
    </xf>
    <xf numFmtId="0" fontId="25" fillId="0" borderId="20" xfId="0" applyFont="1" applyBorder="1" applyAlignment="1">
      <alignment horizontal="center" vertical="center"/>
    </xf>
    <xf numFmtId="0" fontId="13" fillId="0" borderId="41" xfId="0" applyFont="1" applyBorder="1" applyAlignment="1">
      <alignment horizontal="center" vertical="center"/>
    </xf>
    <xf numFmtId="165" fontId="13" fillId="0" borderId="63" xfId="0" applyNumberFormat="1" applyFont="1" applyBorder="1" applyAlignment="1">
      <alignment vertical="center"/>
    </xf>
    <xf numFmtId="37" fontId="25" fillId="0" borderId="23" xfId="0" applyNumberFormat="1" applyFont="1" applyBorder="1" applyAlignment="1">
      <alignment horizontal="left" vertical="center"/>
    </xf>
    <xf numFmtId="0" fontId="25" fillId="0" borderId="22" xfId="0" applyFont="1" applyBorder="1" applyAlignment="1">
      <alignment horizontal="left" vertical="center"/>
    </xf>
    <xf numFmtId="0" fontId="25" fillId="0" borderId="19" xfId="0" applyFont="1" applyBorder="1"/>
    <xf numFmtId="0" fontId="25" fillId="0" borderId="27" xfId="0" applyFont="1" applyBorder="1"/>
    <xf numFmtId="165" fontId="48" fillId="0" borderId="19" xfId="0" applyNumberFormat="1" applyFont="1" applyFill="1" applyBorder="1" applyAlignment="1">
      <alignment wrapText="1"/>
    </xf>
    <xf numFmtId="37" fontId="49" fillId="0" borderId="23" xfId="0" applyNumberFormat="1" applyFont="1" applyFill="1" applyBorder="1" applyAlignment="1" applyProtection="1"/>
    <xf numFmtId="37" fontId="49" fillId="0" borderId="22" xfId="0" applyNumberFormat="1" applyFont="1" applyFill="1" applyBorder="1" applyAlignment="1" applyProtection="1"/>
    <xf numFmtId="165" fontId="48" fillId="0" borderId="20" xfId="0" applyNumberFormat="1" applyFont="1" applyFill="1" applyBorder="1" applyAlignment="1">
      <alignment wrapText="1"/>
    </xf>
    <xf numFmtId="0" fontId="25" fillId="0" borderId="52" xfId="0" applyFont="1" applyBorder="1"/>
    <xf numFmtId="37" fontId="48" fillId="0" borderId="52" xfId="0" applyNumberFormat="1" applyFont="1" applyFill="1" applyBorder="1" applyAlignment="1">
      <alignment wrapText="1"/>
    </xf>
    <xf numFmtId="0" fontId="25" fillId="0" borderId="24" xfId="0" applyFont="1" applyBorder="1"/>
    <xf numFmtId="37" fontId="48" fillId="0" borderId="52" xfId="0" applyNumberFormat="1" applyFont="1" applyFill="1" applyBorder="1" applyAlignment="1">
      <alignment horizontal="right" wrapText="1"/>
    </xf>
    <xf numFmtId="165" fontId="48" fillId="0" borderId="52" xfId="0" applyNumberFormat="1" applyFont="1" applyFill="1" applyBorder="1" applyAlignment="1">
      <alignment wrapText="1"/>
    </xf>
    <xf numFmtId="0" fontId="48" fillId="0" borderId="23" xfId="0" applyNumberFormat="1" applyFont="1" applyFill="1" applyBorder="1" applyAlignment="1">
      <alignment horizontal="left" vertical="top"/>
    </xf>
    <xf numFmtId="0" fontId="48" fillId="0" borderId="22" xfId="0" applyNumberFormat="1" applyFont="1" applyFill="1" applyBorder="1" applyAlignment="1">
      <alignment horizontal="left" vertical="top"/>
    </xf>
    <xf numFmtId="37" fontId="48" fillId="0" borderId="52" xfId="0" applyNumberFormat="1" applyFont="1" applyFill="1" applyBorder="1" applyProtection="1"/>
    <xf numFmtId="37" fontId="48" fillId="0" borderId="52" xfId="82" applyNumberFormat="1" applyFont="1" applyFill="1" applyBorder="1" applyProtection="1"/>
    <xf numFmtId="0" fontId="25" fillId="0" borderId="78" xfId="0" applyFont="1" applyBorder="1"/>
    <xf numFmtId="37" fontId="48" fillId="0" borderId="79" xfId="0" applyNumberFormat="1" applyFont="1" applyFill="1" applyBorder="1" applyAlignment="1">
      <alignment wrapText="1"/>
    </xf>
    <xf numFmtId="0" fontId="25" fillId="0" borderId="79" xfId="0" applyFont="1" applyBorder="1"/>
    <xf numFmtId="0" fontId="25" fillId="0" borderId="80" xfId="0" applyFont="1" applyBorder="1"/>
    <xf numFmtId="165" fontId="48" fillId="0" borderId="79" xfId="0" applyNumberFormat="1" applyFont="1" applyFill="1" applyBorder="1" applyAlignment="1">
      <alignment wrapText="1"/>
    </xf>
    <xf numFmtId="37" fontId="25" fillId="0" borderId="81" xfId="82" applyNumberFormat="1" applyFont="1" applyBorder="1" applyAlignment="1">
      <alignment vertical="center"/>
    </xf>
    <xf numFmtId="37" fontId="25" fillId="0" borderId="80" xfId="82" applyNumberFormat="1" applyFont="1" applyBorder="1" applyAlignment="1">
      <alignment vertical="center"/>
    </xf>
    <xf numFmtId="0" fontId="18" fillId="0" borderId="33" xfId="0" applyFont="1" applyBorder="1"/>
    <xf numFmtId="0" fontId="19" fillId="0" borderId="34" xfId="0" applyFont="1" applyBorder="1"/>
    <xf numFmtId="0" fontId="19" fillId="0" borderId="82" xfId="0" applyFont="1" applyBorder="1" applyAlignment="1">
      <alignment vertical="center"/>
    </xf>
    <xf numFmtId="0" fontId="13" fillId="0" borderId="78" xfId="0" applyFont="1" applyBorder="1"/>
    <xf numFmtId="37" fontId="47" fillId="0" borderId="79" xfId="0" applyNumberFormat="1" applyFont="1" applyFill="1" applyBorder="1" applyAlignment="1">
      <alignment wrapText="1"/>
    </xf>
    <xf numFmtId="0" fontId="13" fillId="0" borderId="79" xfId="0" applyFont="1" applyBorder="1"/>
    <xf numFmtId="0" fontId="13" fillId="0" borderId="80" xfId="0" applyFont="1" applyBorder="1"/>
    <xf numFmtId="37" fontId="47" fillId="0" borderId="79" xfId="0" applyNumberFormat="1" applyFont="1" applyFill="1" applyBorder="1" applyAlignment="1">
      <alignment horizontal="right" wrapText="1"/>
    </xf>
    <xf numFmtId="165" fontId="47" fillId="0" borderId="79" xfId="0" applyNumberFormat="1" applyFont="1" applyFill="1" applyBorder="1" applyAlignment="1">
      <alignment wrapText="1"/>
    </xf>
    <xf numFmtId="0" fontId="48" fillId="0" borderId="29" xfId="0" applyNumberFormat="1" applyFont="1" applyFill="1" applyBorder="1" applyAlignment="1">
      <alignment horizontal="left" vertical="top"/>
    </xf>
    <xf numFmtId="0" fontId="48" fillId="0" borderId="83" xfId="0" applyNumberFormat="1" applyFont="1" applyFill="1" applyBorder="1" applyAlignment="1">
      <alignment horizontal="left" vertical="top"/>
    </xf>
    <xf numFmtId="165" fontId="48" fillId="0" borderId="84" xfId="0" applyNumberFormat="1" applyFont="1" applyFill="1" applyBorder="1" applyAlignment="1">
      <alignment wrapText="1"/>
    </xf>
    <xf numFmtId="0" fontId="25" fillId="0" borderId="85" xfId="0" applyFont="1" applyBorder="1"/>
    <xf numFmtId="37" fontId="48" fillId="0" borderId="86" xfId="0" applyNumberFormat="1" applyFont="1" applyFill="1" applyBorder="1" applyAlignment="1">
      <alignment wrapText="1"/>
    </xf>
    <xf numFmtId="0" fontId="25" fillId="0" borderId="86" xfId="0" applyFont="1" applyBorder="1"/>
    <xf numFmtId="0" fontId="25" fillId="0" borderId="87" xfId="0" applyFont="1" applyBorder="1"/>
    <xf numFmtId="37" fontId="48" fillId="0" borderId="86" xfId="0" applyNumberFormat="1" applyFont="1" applyFill="1" applyBorder="1" applyAlignment="1">
      <alignment horizontal="right" wrapText="1"/>
    </xf>
    <xf numFmtId="165" fontId="48" fillId="0" borderId="86" xfId="0" applyNumberFormat="1" applyFont="1" applyFill="1" applyBorder="1" applyAlignment="1">
      <alignment wrapText="1"/>
    </xf>
    <xf numFmtId="37" fontId="25" fillId="0" borderId="88" xfId="82" applyNumberFormat="1" applyFont="1" applyBorder="1" applyAlignment="1">
      <alignment vertical="center"/>
    </xf>
    <xf numFmtId="37" fontId="25" fillId="0" borderId="87" xfId="82" applyNumberFormat="1" applyFont="1" applyBorder="1" applyAlignment="1">
      <alignment vertical="center"/>
    </xf>
    <xf numFmtId="37" fontId="48" fillId="0" borderId="79" xfId="0" applyNumberFormat="1" applyFont="1" applyFill="1" applyBorder="1" applyAlignment="1">
      <alignment horizontal="right" wrapText="1"/>
    </xf>
    <xf numFmtId="0" fontId="25" fillId="0" borderId="67" xfId="0" applyFont="1" applyBorder="1"/>
    <xf numFmtId="0" fontId="25" fillId="0" borderId="50" xfId="0" applyFont="1" applyBorder="1"/>
    <xf numFmtId="0" fontId="25" fillId="0" borderId="89" xfId="0" applyFont="1" applyBorder="1"/>
    <xf numFmtId="165" fontId="48" fillId="0" borderId="50" xfId="0" applyNumberFormat="1" applyFont="1" applyFill="1" applyBorder="1" applyAlignment="1">
      <alignment wrapText="1"/>
    </xf>
    <xf numFmtId="37" fontId="25" fillId="0" borderId="90" xfId="82" applyNumberFormat="1" applyFont="1" applyBorder="1" applyAlignment="1">
      <alignment vertical="center"/>
    </xf>
    <xf numFmtId="37" fontId="25" fillId="0" borderId="89" xfId="82" applyNumberFormat="1" applyFont="1" applyBorder="1" applyAlignment="1">
      <alignment vertical="center"/>
    </xf>
    <xf numFmtId="0" fontId="25" fillId="0" borderId="23" xfId="0" applyFont="1" applyBorder="1"/>
    <xf numFmtId="37" fontId="13" fillId="0" borderId="32" xfId="0" applyNumberFormat="1" applyFont="1" applyBorder="1" applyAlignment="1">
      <alignment vertical="center"/>
    </xf>
    <xf numFmtId="0" fontId="13" fillId="0" borderId="68" xfId="0" applyFont="1" applyBorder="1" applyAlignment="1">
      <alignment vertical="center"/>
    </xf>
    <xf numFmtId="37" fontId="25" fillId="0" borderId="52" xfId="0" applyNumberFormat="1" applyFont="1" applyFill="1" applyBorder="1" applyProtection="1"/>
    <xf numFmtId="165" fontId="25" fillId="0" borderId="52" xfId="0" applyNumberFormat="1" applyFont="1" applyFill="1" applyBorder="1" applyAlignment="1">
      <alignment wrapText="1"/>
    </xf>
    <xf numFmtId="37" fontId="18" fillId="0" borderId="57" xfId="0" applyNumberFormat="1" applyFont="1" applyBorder="1" applyAlignment="1">
      <alignment vertical="center"/>
    </xf>
    <xf numFmtId="37" fontId="18" fillId="0" borderId="58" xfId="82" applyNumberFormat="1" applyFont="1" applyBorder="1" applyAlignment="1">
      <alignment vertical="center"/>
    </xf>
    <xf numFmtId="37" fontId="18" fillId="0" borderId="38" xfId="82" applyNumberFormat="1" applyFont="1" applyBorder="1" applyAlignment="1">
      <alignment vertical="center"/>
    </xf>
    <xf numFmtId="37" fontId="33" fillId="0" borderId="52" xfId="0" applyNumberFormat="1" applyFont="1" applyFill="1" applyBorder="1" applyProtection="1"/>
    <xf numFmtId="37" fontId="16" fillId="0" borderId="52" xfId="0" applyNumberFormat="1" applyFont="1" applyFill="1" applyBorder="1" applyProtection="1"/>
    <xf numFmtId="165" fontId="18" fillId="0" borderId="52" xfId="83" applyFont="1" applyBorder="1" applyAlignment="1">
      <alignment vertical="center" wrapText="1"/>
    </xf>
    <xf numFmtId="0" fontId="48" fillId="0" borderId="26" xfId="0" applyNumberFormat="1" applyFont="1" applyFill="1" applyBorder="1" applyAlignment="1">
      <alignment horizontal="left" vertical="top"/>
    </xf>
    <xf numFmtId="0" fontId="48" fillId="0" borderId="39" xfId="0" applyNumberFormat="1" applyFont="1" applyFill="1" applyBorder="1" applyAlignment="1">
      <alignment horizontal="left" vertical="top"/>
    </xf>
    <xf numFmtId="165" fontId="48" fillId="0" borderId="91" xfId="0" applyNumberFormat="1" applyFont="1" applyFill="1" applyBorder="1" applyAlignment="1">
      <alignment wrapText="1"/>
    </xf>
    <xf numFmtId="0" fontId="47" fillId="0" borderId="23" xfId="0" applyNumberFormat="1" applyFont="1" applyFill="1" applyBorder="1" applyAlignment="1">
      <alignment horizontal="left" vertical="top"/>
    </xf>
    <xf numFmtId="0" fontId="47" fillId="0" borderId="22" xfId="0" applyNumberFormat="1" applyFont="1" applyFill="1" applyBorder="1" applyAlignment="1">
      <alignment horizontal="left" vertical="top"/>
    </xf>
    <xf numFmtId="165" fontId="47" fillId="0" borderId="20" xfId="0" applyNumberFormat="1" applyFont="1" applyFill="1" applyBorder="1" applyAlignment="1">
      <alignment wrapText="1"/>
    </xf>
    <xf numFmtId="165" fontId="18" fillId="0" borderId="22" xfId="0" applyNumberFormat="1" applyFont="1" applyBorder="1" applyAlignment="1">
      <alignment vertical="center"/>
    </xf>
    <xf numFmtId="37" fontId="25" fillId="0" borderId="52" xfId="82" applyNumberFormat="1" applyFont="1" applyFill="1" applyBorder="1" applyAlignment="1">
      <alignment horizontal="right" vertical="center"/>
    </xf>
    <xf numFmtId="0" fontId="35" fillId="0" borderId="86" xfId="0" applyFont="1" applyBorder="1" applyAlignment="1">
      <alignment horizontal="centerContinuous" vertical="center"/>
    </xf>
    <xf numFmtId="0" fontId="36" fillId="0" borderId="24" xfId="0" applyFont="1" applyBorder="1" applyAlignment="1">
      <alignment horizontal="centerContinuous" vertical="center"/>
    </xf>
    <xf numFmtId="37" fontId="51" fillId="0" borderId="23" xfId="0" applyNumberFormat="1" applyFont="1" applyBorder="1" applyAlignment="1">
      <alignment horizontal="center" vertical="center" wrapText="1"/>
    </xf>
    <xf numFmtId="37" fontId="52" fillId="0" borderId="23" xfId="0" applyNumberFormat="1" applyFont="1" applyBorder="1" applyAlignment="1">
      <alignment horizontal="center" vertical="center" wrapText="1"/>
    </xf>
    <xf numFmtId="0" fontId="37" fillId="0" borderId="14" xfId="0" applyFont="1" applyBorder="1" applyAlignment="1">
      <alignment horizontal="right"/>
    </xf>
    <xf numFmtId="37" fontId="18" fillId="0" borderId="23" xfId="0" applyNumberFormat="1" applyFont="1" applyBorder="1" applyAlignment="1">
      <alignment horizontal="center" vertical="center" wrapText="1"/>
    </xf>
    <xf numFmtId="0" fontId="53" fillId="0" borderId="30" xfId="0" applyFont="1" applyBorder="1" applyAlignment="1">
      <alignment horizontal="centerContinuous" vertical="center"/>
    </xf>
    <xf numFmtId="37" fontId="51" fillId="0" borderId="52" xfId="82" applyNumberFormat="1" applyFont="1" applyBorder="1" applyAlignment="1">
      <alignment vertical="center"/>
    </xf>
    <xf numFmtId="37" fontId="51" fillId="0" borderId="25" xfId="82" applyNumberFormat="1" applyFont="1" applyBorder="1" applyAlignment="1">
      <alignment vertical="center"/>
    </xf>
    <xf numFmtId="37" fontId="52" fillId="0" borderId="19" xfId="82" applyNumberFormat="1" applyFont="1" applyBorder="1" applyAlignment="1">
      <alignment horizontal="right" vertical="center"/>
    </xf>
    <xf numFmtId="37" fontId="18" fillId="0" borderId="19" xfId="82" applyNumberFormat="1" applyFont="1" applyFill="1" applyBorder="1" applyAlignment="1">
      <alignment horizontal="right" vertical="center"/>
    </xf>
    <xf numFmtId="37" fontId="32" fillId="0" borderId="79" xfId="0" applyNumberFormat="1" applyFont="1" applyFill="1" applyBorder="1" applyAlignment="1">
      <alignment wrapText="1"/>
    </xf>
    <xf numFmtId="0" fontId="41" fillId="0" borderId="48" xfId="0" applyFont="1" applyBorder="1" applyAlignment="1">
      <alignment horizontal="centerContinuous" vertical="top"/>
    </xf>
    <xf numFmtId="37" fontId="25" fillId="0" borderId="73" xfId="82" applyNumberFormat="1" applyFont="1" applyBorder="1" applyAlignment="1">
      <alignment vertical="center"/>
    </xf>
    <xf numFmtId="37" fontId="55" fillId="0" borderId="0" xfId="0" applyNumberFormat="1" applyFont="1" applyFill="1" applyProtection="1"/>
    <xf numFmtId="37" fontId="54" fillId="0" borderId="0" xfId="0" applyNumberFormat="1" applyFont="1" applyFill="1" applyAlignment="1" applyProtection="1">
      <alignment horizontal="center" vertical="center"/>
    </xf>
    <xf numFmtId="37" fontId="56" fillId="0" borderId="0" xfId="0" applyNumberFormat="1" applyFont="1" applyFill="1" applyAlignment="1" applyProtection="1"/>
    <xf numFmtId="37" fontId="55" fillId="24" borderId="0" xfId="0" applyNumberFormat="1" applyFont="1" applyFill="1" applyProtection="1"/>
    <xf numFmtId="37" fontId="55" fillId="0" borderId="0" xfId="0" applyNumberFormat="1" applyFont="1" applyFill="1" applyAlignment="1" applyProtection="1">
      <alignment horizontal="center" vertical="center"/>
    </xf>
    <xf numFmtId="37" fontId="55" fillId="0" borderId="0" xfId="0" applyNumberFormat="1" applyFont="1" applyFill="1" applyAlignment="1" applyProtection="1"/>
    <xf numFmtId="37" fontId="54" fillId="0" borderId="92" xfId="0" applyNumberFormat="1" applyFont="1" applyFill="1" applyBorder="1" applyAlignment="1" applyProtection="1">
      <alignment horizontal="center" vertical="center" wrapText="1"/>
    </xf>
    <xf numFmtId="0" fontId="56" fillId="24" borderId="93" xfId="0" applyNumberFormat="1" applyFont="1" applyFill="1" applyBorder="1" applyAlignment="1" applyProtection="1">
      <alignment horizontal="center" vertical="center" wrapText="1"/>
    </xf>
    <xf numFmtId="37" fontId="55" fillId="0" borderId="94" xfId="0" applyNumberFormat="1" applyFont="1" applyFill="1" applyBorder="1" applyAlignment="1" applyProtection="1"/>
    <xf numFmtId="37" fontId="54" fillId="24" borderId="95" xfId="0" applyNumberFormat="1" applyFont="1" applyFill="1" applyBorder="1" applyAlignment="1" applyProtection="1">
      <alignment horizontal="center"/>
    </xf>
    <xf numFmtId="37" fontId="55" fillId="0" borderId="96" xfId="0" applyNumberFormat="1" applyFont="1" applyFill="1" applyBorder="1" applyProtection="1"/>
    <xf numFmtId="37" fontId="55" fillId="0" borderId="97" xfId="0" applyNumberFormat="1" applyFont="1" applyFill="1" applyBorder="1" applyAlignment="1" applyProtection="1"/>
    <xf numFmtId="37" fontId="55" fillId="0" borderId="98" xfId="0" applyNumberFormat="1" applyFont="1" applyFill="1" applyBorder="1" applyAlignment="1" applyProtection="1"/>
    <xf numFmtId="37" fontId="55" fillId="24" borderId="98" xfId="0" applyNumberFormat="1" applyFont="1" applyFill="1" applyBorder="1" applyAlignment="1" applyProtection="1"/>
    <xf numFmtId="37" fontId="55" fillId="0" borderId="97" xfId="0" applyNumberFormat="1" applyFont="1" applyFill="1" applyBorder="1" applyAlignment="1" applyProtection="1">
      <alignment horizontal="center"/>
    </xf>
    <xf numFmtId="9" fontId="55" fillId="0" borderId="98" xfId="0" applyNumberFormat="1" applyFont="1" applyFill="1" applyBorder="1" applyAlignment="1" applyProtection="1">
      <alignment horizontal="right"/>
    </xf>
    <xf numFmtId="37" fontId="55" fillId="0" borderId="98" xfId="0" applyNumberFormat="1" applyFont="1" applyFill="1" applyBorder="1" applyAlignment="1" applyProtection="1">
      <alignment horizontal="right"/>
    </xf>
    <xf numFmtId="37" fontId="55" fillId="0" borderId="99" xfId="0" applyNumberFormat="1" applyFont="1" applyFill="1" applyBorder="1" applyProtection="1"/>
    <xf numFmtId="37" fontId="55" fillId="0" borderId="100" xfId="0" applyNumberFormat="1" applyFont="1" applyFill="1" applyBorder="1" applyAlignment="1" applyProtection="1">
      <alignment horizontal="center"/>
    </xf>
    <xf numFmtId="9" fontId="55" fillId="0" borderId="101" xfId="0" applyNumberFormat="1" applyFont="1" applyFill="1" applyBorder="1" applyAlignment="1" applyProtection="1">
      <alignment horizontal="right"/>
    </xf>
    <xf numFmtId="37" fontId="55" fillId="0" borderId="101" xfId="0" applyNumberFormat="1" applyFont="1" applyFill="1" applyBorder="1" applyAlignment="1" applyProtection="1">
      <alignment horizontal="right"/>
    </xf>
    <xf numFmtId="37" fontId="55" fillId="24" borderId="101" xfId="0" applyNumberFormat="1" applyFont="1" applyFill="1" applyBorder="1" applyAlignment="1" applyProtection="1"/>
    <xf numFmtId="165" fontId="58" fillId="0" borderId="0" xfId="83" applyFont="1"/>
    <xf numFmtId="170" fontId="25" fillId="0" borderId="62" xfId="82" applyNumberFormat="1" applyFont="1" applyBorder="1" applyAlignment="1">
      <alignment vertical="center"/>
    </xf>
    <xf numFmtId="0" fontId="18" fillId="0" borderId="59" xfId="0" applyFont="1" applyBorder="1" applyAlignment="1">
      <alignment vertical="center"/>
    </xf>
    <xf numFmtId="165" fontId="25" fillId="0" borderId="0" xfId="0" applyNumberFormat="1" applyFont="1"/>
    <xf numFmtId="37" fontId="18" fillId="0" borderId="23" xfId="0" applyNumberFormat="1" applyFont="1" applyBorder="1" applyAlignment="1">
      <alignment horizontal="left" vertical="center" indent="1"/>
    </xf>
    <xf numFmtId="37" fontId="59" fillId="0" borderId="19" xfId="82" applyNumberFormat="1" applyFont="1" applyBorder="1" applyAlignment="1">
      <alignment horizontal="center" vertical="center"/>
    </xf>
    <xf numFmtId="0" fontId="50" fillId="0" borderId="24" xfId="0" applyFont="1" applyBorder="1" applyAlignment="1">
      <alignment horizontal="centerContinuous" vertical="top"/>
    </xf>
    <xf numFmtId="0" fontId="50" fillId="0" borderId="24" xfId="0" applyFont="1" applyBorder="1" applyAlignment="1">
      <alignment horizontal="centerContinuous" vertical="center"/>
    </xf>
    <xf numFmtId="37" fontId="25" fillId="0" borderId="50" xfId="0" applyNumberFormat="1" applyFont="1" applyBorder="1" applyAlignment="1">
      <alignment vertical="center" wrapText="1"/>
    </xf>
    <xf numFmtId="37" fontId="25" fillId="0" borderId="52" xfId="0" applyNumberFormat="1" applyFont="1" applyBorder="1" applyAlignment="1">
      <alignment horizontal="justify" vertical="center" wrapText="1"/>
    </xf>
    <xf numFmtId="165" fontId="16" fillId="0" borderId="52" xfId="83" applyFont="1" applyBorder="1" applyAlignment="1">
      <alignment vertical="center" wrapText="1"/>
    </xf>
    <xf numFmtId="0" fontId="50" fillId="0" borderId="30" xfId="0" applyFont="1" applyBorder="1" applyAlignment="1">
      <alignment horizontal="centerContinuous" vertical="top"/>
    </xf>
    <xf numFmtId="0" fontId="11" fillId="0" borderId="0" xfId="0" applyFont="1"/>
    <xf numFmtId="37" fontId="16" fillId="0" borderId="52" xfId="82" applyNumberFormat="1" applyFont="1" applyBorder="1" applyAlignment="1">
      <alignment horizontal="right" vertical="center"/>
    </xf>
    <xf numFmtId="37" fontId="16" fillId="0" borderId="21" xfId="82" applyNumberFormat="1" applyFont="1" applyBorder="1" applyAlignment="1">
      <alignment horizontal="right" vertical="center"/>
    </xf>
    <xf numFmtId="37" fontId="16" fillId="0" borderId="53" xfId="82" applyNumberFormat="1" applyFont="1" applyBorder="1" applyAlignment="1">
      <alignment horizontal="right" vertical="center"/>
    </xf>
    <xf numFmtId="37" fontId="16" fillId="0" borderId="19" xfId="82" applyNumberFormat="1" applyFont="1" applyBorder="1" applyAlignment="1">
      <alignment horizontal="center" vertical="center"/>
    </xf>
    <xf numFmtId="37" fontId="16" fillId="0" borderId="55" xfId="82" applyNumberFormat="1" applyFont="1" applyBorder="1" applyAlignment="1">
      <alignment horizontal="right" vertical="center"/>
    </xf>
    <xf numFmtId="37" fontId="25" fillId="0" borderId="19" xfId="82" applyNumberFormat="1" applyFont="1" applyFill="1" applyBorder="1" applyAlignment="1">
      <alignment vertical="center"/>
    </xf>
    <xf numFmtId="172" fontId="25" fillId="0" borderId="0" xfId="83" applyNumberFormat="1" applyFont="1"/>
    <xf numFmtId="37" fontId="25" fillId="0" borderId="16" xfId="82" applyNumberFormat="1" applyFont="1" applyBorder="1" applyAlignment="1">
      <alignment horizontal="right" vertical="center"/>
    </xf>
    <xf numFmtId="37" fontId="25" fillId="0" borderId="72" xfId="82" applyNumberFormat="1" applyFont="1" applyBorder="1" applyAlignment="1">
      <alignment horizontal="right" vertical="center"/>
    </xf>
    <xf numFmtId="37" fontId="25" fillId="0" borderId="73" xfId="82" applyNumberFormat="1" applyFont="1" applyBorder="1" applyAlignment="1">
      <alignment horizontal="right" vertical="center"/>
    </xf>
    <xf numFmtId="170" fontId="16" fillId="0" borderId="52" xfId="82" applyNumberFormat="1" applyFont="1" applyBorder="1" applyAlignment="1">
      <alignment vertical="center" wrapText="1"/>
    </xf>
    <xf numFmtId="37" fontId="18" fillId="0" borderId="52" xfId="0" applyNumberFormat="1" applyFont="1" applyBorder="1" applyAlignment="1">
      <alignment horizontal="right" vertical="center" wrapText="1"/>
    </xf>
    <xf numFmtId="37" fontId="16" fillId="0" borderId="19" xfId="82" applyNumberFormat="1" applyFont="1" applyBorder="1" applyAlignment="1">
      <alignment horizontal="right" vertical="center"/>
    </xf>
    <xf numFmtId="0" fontId="19" fillId="0" borderId="0" xfId="0" applyFont="1" applyAlignment="1">
      <alignment horizontal="center" vertical="center"/>
    </xf>
    <xf numFmtId="170" fontId="18" fillId="0" borderId="40" xfId="82" applyNumberFormat="1" applyFont="1" applyBorder="1" applyAlignment="1">
      <alignment vertical="center"/>
    </xf>
    <xf numFmtId="0" fontId="18" fillId="0" borderId="16" xfId="0" applyFont="1" applyBorder="1"/>
    <xf numFmtId="0" fontId="18" fillId="0" borderId="12" xfId="0" applyFont="1" applyBorder="1"/>
    <xf numFmtId="37" fontId="18" fillId="0" borderId="26" xfId="0" applyNumberFormat="1" applyFont="1" applyBorder="1" applyAlignment="1">
      <alignment vertical="center" wrapText="1"/>
    </xf>
    <xf numFmtId="37" fontId="18" fillId="0" borderId="19" xfId="0" applyNumberFormat="1" applyFont="1" applyBorder="1" applyAlignment="1">
      <alignment vertical="center" wrapText="1"/>
    </xf>
    <xf numFmtId="37" fontId="38" fillId="0" borderId="19" xfId="0" applyNumberFormat="1" applyFont="1" applyBorder="1" applyAlignment="1">
      <alignment horizontal="center"/>
    </xf>
    <xf numFmtId="165" fontId="0" fillId="0" borderId="0" xfId="83" applyNumberFormat="1" applyFont="1"/>
    <xf numFmtId="37" fontId="18" fillId="0" borderId="19" xfId="82" applyNumberFormat="1" applyFont="1" applyFill="1" applyBorder="1" applyAlignment="1">
      <alignment vertical="center"/>
    </xf>
    <xf numFmtId="165" fontId="16" fillId="0" borderId="0" xfId="83" applyFont="1"/>
    <xf numFmtId="37" fontId="25" fillId="0" borderId="16" xfId="82" applyNumberFormat="1" applyFont="1" applyFill="1" applyBorder="1" applyAlignment="1">
      <alignment horizontal="right" vertical="center"/>
    </xf>
    <xf numFmtId="37" fontId="16" fillId="0" borderId="52" xfId="82" applyNumberFormat="1" applyFont="1" applyFill="1" applyBorder="1" applyAlignment="1">
      <alignment horizontal="right" vertical="center"/>
    </xf>
    <xf numFmtId="37" fontId="16" fillId="0" borderId="52" xfId="0" applyNumberFormat="1" applyFont="1" applyBorder="1" applyAlignment="1">
      <alignment horizontal="right" vertical="center" wrapText="1"/>
    </xf>
    <xf numFmtId="37" fontId="16" fillId="0" borderId="19" xfId="0" applyNumberFormat="1" applyFont="1" applyBorder="1" applyAlignment="1">
      <alignment horizontal="center"/>
    </xf>
    <xf numFmtId="37" fontId="25" fillId="0" borderId="19" xfId="0" applyNumberFormat="1" applyFont="1" applyBorder="1" applyAlignment="1">
      <alignment horizontal="center"/>
    </xf>
    <xf numFmtId="37" fontId="51" fillId="0" borderId="28" xfId="82" applyNumberFormat="1" applyFont="1" applyFill="1" applyBorder="1" applyAlignment="1">
      <alignment horizontal="right" vertical="center"/>
    </xf>
    <xf numFmtId="0" fontId="18" fillId="0" borderId="27" xfId="0" applyFont="1" applyFill="1" applyBorder="1" applyAlignment="1">
      <alignment horizontal="centerContinuous" vertical="center"/>
    </xf>
    <xf numFmtId="37" fontId="25" fillId="0" borderId="31" xfId="82" applyNumberFormat="1" applyFont="1" applyFill="1" applyBorder="1" applyAlignment="1">
      <alignment vertical="center"/>
    </xf>
    <xf numFmtId="37" fontId="25" fillId="0" borderId="30" xfId="82" applyNumberFormat="1" applyFont="1" applyFill="1" applyBorder="1" applyAlignment="1">
      <alignment vertical="center"/>
    </xf>
    <xf numFmtId="37" fontId="25" fillId="0" borderId="28" xfId="82" applyNumberFormat="1" applyFont="1" applyFill="1" applyBorder="1" applyAlignment="1">
      <alignment vertical="center"/>
    </xf>
    <xf numFmtId="37" fontId="25" fillId="0" borderId="27" xfId="82" applyNumberFormat="1" applyFont="1" applyFill="1" applyBorder="1" applyAlignment="1">
      <alignment vertical="center"/>
    </xf>
    <xf numFmtId="37" fontId="18" fillId="0" borderId="23" xfId="0" applyNumberFormat="1" applyFont="1" applyBorder="1" applyAlignment="1">
      <alignment horizontal="center" vertical="center"/>
    </xf>
    <xf numFmtId="0" fontId="60" fillId="0" borderId="0" xfId="900" applyFont="1" applyFill="1"/>
    <xf numFmtId="170" fontId="60" fillId="0" borderId="0" xfId="683" applyNumberFormat="1" applyFont="1" applyFill="1"/>
    <xf numFmtId="0" fontId="60" fillId="0" borderId="0" xfId="767" applyFont="1" applyFill="1"/>
    <xf numFmtId="165" fontId="60" fillId="0" borderId="0" xfId="94" applyFont="1" applyFill="1"/>
    <xf numFmtId="0" fontId="60" fillId="0" borderId="0" xfId="900" applyFont="1" applyFill="1" applyAlignment="1">
      <alignment horizontal="center"/>
    </xf>
    <xf numFmtId="170" fontId="60" fillId="0" borderId="0" xfId="683" applyNumberFormat="1" applyFont="1" applyFill="1" applyAlignment="1">
      <alignment horizontal="right"/>
    </xf>
    <xf numFmtId="0" fontId="60" fillId="0" borderId="0" xfId="900" quotePrefix="1" applyFont="1" applyFill="1"/>
    <xf numFmtId="0" fontId="60" fillId="0" borderId="12" xfId="900" applyFont="1" applyFill="1" applyBorder="1"/>
    <xf numFmtId="170" fontId="60" fillId="0" borderId="12" xfId="683" applyNumberFormat="1" applyFont="1" applyFill="1" applyBorder="1" applyAlignment="1">
      <alignment horizontal="right"/>
    </xf>
    <xf numFmtId="0" fontId="60" fillId="0" borderId="12" xfId="900" quotePrefix="1" applyFont="1" applyFill="1" applyBorder="1"/>
    <xf numFmtId="0" fontId="60" fillId="0" borderId="0" xfId="900" applyFont="1" applyFill="1" applyAlignment="1">
      <alignment horizontal="centerContinuous" vertical="center"/>
    </xf>
    <xf numFmtId="170" fontId="60" fillId="0" borderId="0" xfId="683" applyNumberFormat="1" applyFont="1" applyFill="1" applyAlignment="1">
      <alignment horizontal="centerContinuous" vertical="center"/>
    </xf>
    <xf numFmtId="170" fontId="87" fillId="0" borderId="0" xfId="683" applyNumberFormat="1" applyFont="1" applyFill="1"/>
    <xf numFmtId="170" fontId="60" fillId="0" borderId="0" xfId="683" quotePrefix="1" applyNumberFormat="1" applyFont="1" applyFill="1"/>
    <xf numFmtId="170" fontId="60" fillId="0" borderId="0" xfId="683" applyNumberFormat="1" applyFont="1" applyFill="1" applyAlignment="1">
      <alignment horizontal="center"/>
    </xf>
    <xf numFmtId="0" fontId="60" fillId="0" borderId="102" xfId="900" applyFont="1" applyFill="1" applyBorder="1" applyAlignment="1">
      <alignment horizontal="center"/>
    </xf>
    <xf numFmtId="0" fontId="60" fillId="0" borderId="111" xfId="900" applyFont="1" applyFill="1" applyBorder="1" applyAlignment="1">
      <alignment horizontal="center"/>
    </xf>
    <xf numFmtId="170" fontId="60" fillId="0" borderId="74" xfId="683" applyNumberFormat="1" applyFont="1" applyFill="1" applyBorder="1" applyAlignment="1">
      <alignment horizontal="center"/>
    </xf>
    <xf numFmtId="0" fontId="60" fillId="0" borderId="74" xfId="900" applyFont="1" applyFill="1" applyBorder="1" applyAlignment="1">
      <alignment horizontal="center"/>
    </xf>
    <xf numFmtId="0" fontId="60" fillId="0" borderId="105" xfId="900" applyFont="1" applyFill="1" applyBorder="1" applyAlignment="1">
      <alignment horizontal="center"/>
    </xf>
    <xf numFmtId="0" fontId="60" fillId="0" borderId="112" xfId="900" applyFont="1" applyFill="1" applyBorder="1" applyAlignment="1">
      <alignment horizontal="left"/>
    </xf>
    <xf numFmtId="0" fontId="60" fillId="0" borderId="103" xfId="900" applyFont="1" applyFill="1" applyBorder="1" applyAlignment="1"/>
    <xf numFmtId="0" fontId="60" fillId="0" borderId="112" xfId="900" applyFont="1" applyFill="1" applyBorder="1" applyAlignment="1"/>
    <xf numFmtId="170" fontId="60" fillId="0" borderId="113" xfId="683" applyNumberFormat="1" applyFont="1" applyFill="1" applyBorder="1" applyAlignment="1"/>
    <xf numFmtId="0" fontId="60" fillId="0" borderId="113" xfId="900" applyFont="1" applyFill="1" applyBorder="1" applyAlignment="1">
      <alignment vertical="center" textRotation="90" wrapText="1"/>
    </xf>
    <xf numFmtId="0" fontId="60" fillId="0" borderId="106" xfId="900" applyFont="1" applyFill="1" applyBorder="1" applyAlignment="1">
      <alignment horizontal="center"/>
    </xf>
    <xf numFmtId="0" fontId="60" fillId="0" borderId="110" xfId="900" applyFont="1" applyFill="1" applyBorder="1" applyAlignment="1">
      <alignment horizontal="left"/>
    </xf>
    <xf numFmtId="0" fontId="60" fillId="0" borderId="0" xfId="900" applyFont="1" applyFill="1" applyBorder="1" applyAlignment="1"/>
    <xf numFmtId="0" fontId="60" fillId="0" borderId="110" xfId="900" applyFont="1" applyFill="1" applyBorder="1" applyAlignment="1"/>
    <xf numFmtId="0" fontId="60" fillId="0" borderId="107" xfId="900" applyFont="1" applyFill="1" applyBorder="1" applyAlignment="1">
      <alignment horizontal="center"/>
    </xf>
    <xf numFmtId="0" fontId="60" fillId="0" borderId="109" xfId="900" applyFont="1" applyFill="1" applyBorder="1" applyAlignment="1">
      <alignment horizontal="center"/>
    </xf>
    <xf numFmtId="0" fontId="60" fillId="0" borderId="108" xfId="900" applyFont="1" applyFill="1" applyBorder="1" applyAlignment="1"/>
    <xf numFmtId="0" fontId="60" fillId="0" borderId="109" xfId="900" applyFont="1" applyFill="1" applyBorder="1" applyAlignment="1"/>
    <xf numFmtId="170" fontId="60" fillId="0" borderId="114" xfId="683" applyNumberFormat="1" applyFont="1" applyFill="1" applyBorder="1" applyAlignment="1"/>
    <xf numFmtId="0" fontId="60" fillId="0" borderId="114" xfId="767" applyFont="1" applyFill="1" applyBorder="1" applyAlignment="1">
      <alignment vertical="top" wrapText="1"/>
    </xf>
    <xf numFmtId="0" fontId="60" fillId="0" borderId="0" xfId="900" applyFont="1" applyFill="1" applyBorder="1" applyAlignment="1">
      <alignment horizontal="center"/>
    </xf>
    <xf numFmtId="170" fontId="60" fillId="0" borderId="0" xfId="683" applyNumberFormat="1" applyFont="1" applyFill="1" applyBorder="1" applyAlignment="1"/>
    <xf numFmtId="0" fontId="60" fillId="0" borderId="0" xfId="767" applyFont="1" applyFill="1" applyBorder="1" applyAlignment="1">
      <alignment horizontal="justify" vertical="top" wrapText="1"/>
    </xf>
    <xf numFmtId="0" fontId="60" fillId="0" borderId="0" xfId="900" applyNumberFormat="1" applyFont="1" applyFill="1"/>
    <xf numFmtId="0" fontId="87" fillId="0" borderId="0" xfId="900" applyFont="1" applyFill="1"/>
    <xf numFmtId="0" fontId="88" fillId="0" borderId="0" xfId="900" applyFont="1" applyFill="1"/>
    <xf numFmtId="172" fontId="60" fillId="0" borderId="0" xfId="83" applyNumberFormat="1" applyFont="1" applyFill="1"/>
    <xf numFmtId="0" fontId="60" fillId="0" borderId="0" xfId="767" applyFont="1" applyFill="1" applyAlignment="1">
      <alignment horizontal="center"/>
    </xf>
    <xf numFmtId="37" fontId="60" fillId="0" borderId="0" xfId="767" applyNumberFormat="1" applyFont="1" applyFill="1"/>
    <xf numFmtId="37" fontId="89" fillId="0" borderId="53" xfId="82" applyNumberFormat="1" applyFont="1" applyBorder="1" applyAlignment="1">
      <alignment horizontal="right" vertical="center"/>
    </xf>
    <xf numFmtId="37" fontId="89" fillId="0" borderId="52" xfId="82" applyNumberFormat="1" applyFont="1" applyBorder="1" applyAlignment="1">
      <alignment horizontal="right" vertical="center"/>
    </xf>
    <xf numFmtId="37" fontId="48" fillId="25" borderId="52" xfId="0" applyNumberFormat="1" applyFont="1" applyFill="1" applyBorder="1" applyAlignment="1">
      <alignment horizontal="right" wrapText="1"/>
    </xf>
    <xf numFmtId="0" fontId="48" fillId="25" borderId="23" xfId="0" applyNumberFormat="1" applyFont="1" applyFill="1" applyBorder="1" applyAlignment="1">
      <alignment horizontal="left" vertical="top"/>
    </xf>
    <xf numFmtId="0" fontId="48" fillId="25" borderId="22" xfId="0" applyNumberFormat="1" applyFont="1" applyFill="1" applyBorder="1" applyAlignment="1">
      <alignment horizontal="left" vertical="top"/>
    </xf>
    <xf numFmtId="170" fontId="60" fillId="0" borderId="0" xfId="900" applyNumberFormat="1" applyFont="1" applyFill="1"/>
    <xf numFmtId="37" fontId="18" fillId="0" borderId="23" xfId="0" applyNumberFormat="1" applyFont="1" applyBorder="1" applyAlignment="1">
      <alignment vertical="center" wrapText="1"/>
    </xf>
    <xf numFmtId="37" fontId="18" fillId="0" borderId="23" xfId="0" applyNumberFormat="1" applyFont="1" applyBorder="1" applyAlignment="1">
      <alignment horizontal="left" vertical="center"/>
    </xf>
    <xf numFmtId="0" fontId="18" fillId="0" borderId="22" xfId="0" applyFont="1" applyBorder="1" applyAlignment="1">
      <alignment horizontal="left" vertical="center"/>
    </xf>
    <xf numFmtId="0" fontId="50" fillId="0" borderId="27" xfId="0" applyFont="1" applyBorder="1" applyAlignment="1">
      <alignment horizontal="centerContinuous" vertical="top"/>
    </xf>
    <xf numFmtId="37" fontId="52" fillId="0" borderId="52" xfId="82" applyNumberFormat="1" applyFont="1" applyBorder="1" applyAlignment="1">
      <alignment horizontal="right" vertical="center"/>
    </xf>
    <xf numFmtId="0" fontId="18" fillId="0" borderId="22" xfId="0" applyFont="1" applyBorder="1" applyAlignment="1">
      <alignment horizontal="left" vertical="center" indent="5"/>
    </xf>
    <xf numFmtId="0" fontId="18" fillId="0" borderId="83" xfId="0" applyFont="1" applyBorder="1" applyAlignment="1">
      <alignment vertical="center"/>
    </xf>
    <xf numFmtId="0" fontId="29" fillId="0" borderId="84" xfId="0" applyFont="1" applyBorder="1" applyAlignment="1">
      <alignment horizontal="center" vertical="center"/>
    </xf>
    <xf numFmtId="0" fontId="18" fillId="0" borderId="39" xfId="0" applyFont="1" applyBorder="1" applyAlignment="1">
      <alignment vertical="center"/>
    </xf>
    <xf numFmtId="0" fontId="29" fillId="0" borderId="91" xfId="0" applyFont="1" applyBorder="1" applyAlignment="1">
      <alignment horizontal="center" vertical="center"/>
    </xf>
    <xf numFmtId="0" fontId="18" fillId="0" borderId="91" xfId="0" applyFont="1" applyBorder="1" applyAlignment="1">
      <alignment horizontal="center" vertical="center"/>
    </xf>
    <xf numFmtId="37" fontId="18" fillId="0" borderId="52" xfId="0" applyNumberFormat="1" applyFont="1" applyBorder="1" applyAlignment="1">
      <alignment horizontal="left" vertical="center"/>
    </xf>
    <xf numFmtId="37" fontId="18" fillId="0" borderId="47" xfId="0" applyNumberFormat="1" applyFont="1" applyBorder="1" applyAlignment="1">
      <alignment vertical="center"/>
    </xf>
    <xf numFmtId="0" fontId="50" fillId="0" borderId="48" xfId="0" applyFont="1" applyBorder="1" applyAlignment="1">
      <alignment horizontal="centerContinuous" vertical="top"/>
    </xf>
    <xf numFmtId="37" fontId="18" fillId="0" borderId="48" xfId="82" applyNumberFormat="1" applyFont="1" applyBorder="1" applyAlignment="1">
      <alignment vertical="center"/>
    </xf>
    <xf numFmtId="37" fontId="52" fillId="0" borderId="53" xfId="82" applyNumberFormat="1" applyFont="1" applyBorder="1" applyAlignment="1">
      <alignment horizontal="right" vertical="center"/>
    </xf>
    <xf numFmtId="0" fontId="36" fillId="0" borderId="48" xfId="0" applyFont="1" applyBorder="1" applyAlignment="1">
      <alignment horizontal="centerContinuous" vertical="center"/>
    </xf>
    <xf numFmtId="37" fontId="18" fillId="0" borderId="59" xfId="0" applyNumberFormat="1" applyFont="1" applyBorder="1" applyAlignment="1">
      <alignment vertical="center"/>
    </xf>
    <xf numFmtId="37" fontId="25" fillId="0" borderId="60" xfId="82" applyNumberFormat="1" applyFont="1" applyBorder="1" applyAlignment="1">
      <alignment vertical="center"/>
    </xf>
    <xf numFmtId="37" fontId="25" fillId="0" borderId="61" xfId="82" applyNumberFormat="1" applyFont="1" applyBorder="1" applyAlignment="1">
      <alignment vertical="center"/>
    </xf>
    <xf numFmtId="37" fontId="25" fillId="0" borderId="62" xfId="82" applyNumberFormat="1" applyFont="1" applyBorder="1" applyAlignment="1">
      <alignment vertical="center"/>
    </xf>
    <xf numFmtId="37" fontId="18" fillId="0" borderId="62" xfId="82" applyNumberFormat="1" applyFont="1" applyBorder="1" applyAlignment="1">
      <alignment vertical="center"/>
    </xf>
    <xf numFmtId="37" fontId="18" fillId="0" borderId="61" xfId="82" applyNumberFormat="1" applyFont="1" applyBorder="1" applyAlignment="1">
      <alignment vertical="center"/>
    </xf>
    <xf numFmtId="37" fontId="25" fillId="0" borderId="0" xfId="82" applyNumberFormat="1" applyFont="1" applyFill="1" applyBorder="1" applyAlignment="1">
      <alignment vertical="center"/>
    </xf>
    <xf numFmtId="37" fontId="51" fillId="0" borderId="54" xfId="82" applyNumberFormat="1" applyFont="1" applyBorder="1" applyAlignment="1">
      <alignment horizontal="right" vertical="center"/>
    </xf>
    <xf numFmtId="37" fontId="38" fillId="0" borderId="0" xfId="0" applyNumberFormat="1" applyFont="1" applyFill="1" applyBorder="1" applyAlignment="1">
      <alignment horizontal="center"/>
    </xf>
    <xf numFmtId="0" fontId="18" fillId="0" borderId="22" xfId="0" applyFont="1" applyBorder="1" applyAlignment="1">
      <alignment horizontal="left" vertical="center"/>
    </xf>
    <xf numFmtId="37" fontId="25" fillId="0" borderId="53" xfId="82" applyNumberFormat="1" applyFont="1" applyFill="1" applyBorder="1" applyAlignment="1">
      <alignment horizontal="right" vertical="center"/>
    </xf>
    <xf numFmtId="0" fontId="18" fillId="0" borderId="48" xfId="0" applyFont="1" applyBorder="1" applyAlignment="1">
      <alignment horizontal="centerContinuous" vertical="center"/>
    </xf>
    <xf numFmtId="170" fontId="18" fillId="0" borderId="54" xfId="82" applyNumberFormat="1" applyFont="1" applyBorder="1" applyAlignment="1">
      <alignment vertical="center"/>
    </xf>
    <xf numFmtId="0" fontId="50" fillId="0" borderId="42" xfId="0" applyFont="1" applyBorder="1" applyAlignment="1">
      <alignment horizontal="centerContinuous" vertical="top"/>
    </xf>
    <xf numFmtId="37" fontId="52" fillId="0" borderId="0" xfId="82" applyNumberFormat="1" applyFont="1" applyBorder="1" applyAlignment="1">
      <alignment horizontal="right" vertical="center"/>
    </xf>
    <xf numFmtId="0" fontId="36" fillId="0" borderId="42" xfId="0" applyFont="1" applyBorder="1" applyAlignment="1">
      <alignment horizontal="centerContinuous" vertical="center"/>
    </xf>
    <xf numFmtId="37" fontId="18" fillId="0" borderId="14" xfId="0" applyNumberFormat="1" applyFont="1" applyBorder="1" applyAlignment="1">
      <alignment horizontal="center" vertical="center"/>
    </xf>
    <xf numFmtId="0" fontId="18" fillId="0" borderId="10" xfId="0" applyFont="1" applyBorder="1" applyAlignment="1">
      <alignment vertical="center"/>
    </xf>
    <xf numFmtId="0" fontId="29" fillId="0" borderId="37" xfId="0" applyFont="1" applyBorder="1" applyAlignment="1">
      <alignment horizontal="center" vertical="center"/>
    </xf>
    <xf numFmtId="170" fontId="25" fillId="0" borderId="42" xfId="82" applyNumberFormat="1" applyFont="1" applyBorder="1" applyAlignment="1">
      <alignment vertical="center"/>
    </xf>
    <xf numFmtId="167" fontId="25" fillId="0" borderId="0" xfId="82" applyFont="1"/>
    <xf numFmtId="37" fontId="18" fillId="0" borderId="23" xfId="0" applyNumberFormat="1" applyFont="1" applyFill="1" applyBorder="1" applyAlignment="1">
      <alignment vertical="center"/>
    </xf>
    <xf numFmtId="165" fontId="11" fillId="0" borderId="0" xfId="83" applyFont="1"/>
    <xf numFmtId="37" fontId="18" fillId="0" borderId="23" xfId="0" applyNumberFormat="1" applyFont="1" applyFill="1" applyBorder="1" applyAlignment="1">
      <alignment horizontal="center" vertical="center"/>
    </xf>
    <xf numFmtId="0" fontId="99" fillId="0" borderId="0" xfId="754" applyFont="1"/>
    <xf numFmtId="168" fontId="99" fillId="0" borderId="0" xfId="684" applyFont="1"/>
    <xf numFmtId="168" fontId="99" fillId="0" borderId="0" xfId="684" applyFont="1" applyBorder="1"/>
    <xf numFmtId="168" fontId="99" fillId="0" borderId="108" xfId="684" applyFont="1" applyBorder="1"/>
    <xf numFmtId="0" fontId="12" fillId="0" borderId="0" xfId="0" applyFont="1" applyFill="1" applyAlignment="1">
      <alignment horizontal="center" vertical="center"/>
    </xf>
    <xf numFmtId="0" fontId="0" fillId="0" borderId="0" xfId="0" applyFill="1"/>
    <xf numFmtId="0" fontId="12" fillId="0" borderId="0" xfId="0" applyFont="1" applyFill="1" applyAlignment="1">
      <alignment horizontal="centerContinuous"/>
    </xf>
    <xf numFmtId="0" fontId="0" fillId="0" borderId="0" xfId="0" applyFill="1" applyAlignment="1">
      <alignment horizontal="centerContinuous"/>
    </xf>
    <xf numFmtId="0" fontId="0" fillId="0" borderId="0" xfId="0" applyFill="1" applyBorder="1"/>
    <xf numFmtId="0" fontId="13" fillId="0" borderId="0" xfId="0" applyFont="1" applyFill="1" applyAlignment="1">
      <alignment horizontal="centerContinuous"/>
    </xf>
    <xf numFmtId="0" fontId="12" fillId="0" borderId="0" xfId="0" applyFont="1" applyFill="1" applyAlignment="1">
      <alignment horizontal="left"/>
    </xf>
    <xf numFmtId="0" fontId="24" fillId="0" borderId="0" xfId="0" applyFont="1" applyFill="1"/>
    <xf numFmtId="0" fontId="18" fillId="0" borderId="0" xfId="0" applyFont="1" applyFill="1"/>
    <xf numFmtId="0" fontId="19" fillId="0" borderId="0" xfId="0" applyFont="1" applyFill="1" applyAlignment="1">
      <alignment horizontal="left"/>
    </xf>
    <xf numFmtId="0" fontId="27" fillId="0" borderId="19" xfId="0" applyFont="1" applyFill="1" applyBorder="1" applyAlignment="1">
      <alignment vertical="center"/>
    </xf>
    <xf numFmtId="0" fontId="18" fillId="0" borderId="19" xfId="0" applyFont="1" applyFill="1" applyBorder="1"/>
    <xf numFmtId="0" fontId="12" fillId="0" borderId="0" xfId="0" applyFont="1" applyFill="1" applyAlignment="1"/>
    <xf numFmtId="0" fontId="0" fillId="0" borderId="0" xfId="0" applyFill="1" applyAlignment="1"/>
    <xf numFmtId="0" fontId="19" fillId="0" borderId="0" xfId="0" applyFont="1" applyFill="1"/>
    <xf numFmtId="0" fontId="18" fillId="0" borderId="0" xfId="0" applyFont="1" applyFill="1" applyBorder="1" applyAlignment="1">
      <alignment vertical="center"/>
    </xf>
    <xf numFmtId="0" fontId="18" fillId="0" borderId="0" xfId="0" applyFont="1" applyFill="1" applyBorder="1"/>
    <xf numFmtId="0" fontId="19" fillId="0" borderId="0" xfId="0" applyFont="1" applyFill="1" applyBorder="1"/>
    <xf numFmtId="0" fontId="19" fillId="0" borderId="0" xfId="0" applyFont="1" applyFill="1" applyBorder="1" applyAlignment="1">
      <alignment horizontal="left"/>
    </xf>
    <xf numFmtId="0" fontId="18" fillId="0" borderId="14" xfId="0" applyFont="1" applyFill="1" applyBorder="1"/>
    <xf numFmtId="0" fontId="19" fillId="0" borderId="37" xfId="0" applyFont="1" applyFill="1" applyBorder="1" applyAlignment="1">
      <alignment vertical="center"/>
    </xf>
    <xf numFmtId="37" fontId="25" fillId="0" borderId="33" xfId="0" applyNumberFormat="1" applyFont="1" applyFill="1" applyBorder="1" applyAlignment="1">
      <alignment vertical="center"/>
    </xf>
    <xf numFmtId="37" fontId="25" fillId="0" borderId="34" xfId="82" applyNumberFormat="1" applyFont="1" applyFill="1" applyBorder="1" applyAlignment="1">
      <alignment vertical="center"/>
    </xf>
    <xf numFmtId="37" fontId="25" fillId="0" borderId="35" xfId="82" applyNumberFormat="1" applyFont="1" applyFill="1" applyBorder="1" applyAlignment="1">
      <alignment vertical="center"/>
    </xf>
    <xf numFmtId="37" fontId="25" fillId="0" borderId="36" xfId="82" applyNumberFormat="1" applyFont="1" applyFill="1" applyBorder="1" applyAlignment="1">
      <alignment vertical="center"/>
    </xf>
    <xf numFmtId="170" fontId="18" fillId="0" borderId="35" xfId="82" applyNumberFormat="1" applyFont="1" applyFill="1" applyBorder="1" applyAlignment="1">
      <alignment vertical="center"/>
    </xf>
    <xf numFmtId="0" fontId="18" fillId="0" borderId="22" xfId="0" applyFont="1" applyFill="1" applyBorder="1" applyAlignment="1">
      <alignment vertical="center"/>
    </xf>
    <xf numFmtId="0" fontId="29" fillId="0" borderId="20" xfId="0" applyFont="1" applyFill="1" applyBorder="1" applyAlignment="1">
      <alignment horizontal="center" vertical="center"/>
    </xf>
    <xf numFmtId="37" fontId="25" fillId="0" borderId="29" xfId="0" applyNumberFormat="1" applyFont="1" applyFill="1" applyBorder="1" applyAlignment="1">
      <alignment vertical="center"/>
    </xf>
    <xf numFmtId="0" fontId="50" fillId="0" borderId="24" xfId="0" applyFont="1" applyFill="1" applyBorder="1" applyAlignment="1">
      <alignment horizontal="centerContinuous" vertical="top"/>
    </xf>
    <xf numFmtId="0" fontId="34" fillId="0" borderId="24" xfId="0" applyFont="1" applyFill="1" applyBorder="1" applyAlignment="1">
      <alignment horizontal="centerContinuous" vertical="center"/>
    </xf>
    <xf numFmtId="170" fontId="18" fillId="0" borderId="30" xfId="82" applyNumberFormat="1" applyFont="1" applyFill="1" applyBorder="1" applyAlignment="1">
      <alignment vertical="center"/>
    </xf>
    <xf numFmtId="0" fontId="18" fillId="0" borderId="20" xfId="0" applyFont="1" applyFill="1" applyBorder="1" applyAlignment="1">
      <alignment horizontal="center" vertical="center"/>
    </xf>
    <xf numFmtId="0" fontId="18" fillId="0" borderId="41" xfId="0" applyFont="1" applyFill="1" applyBorder="1" applyAlignment="1">
      <alignment horizontal="center" vertical="center"/>
    </xf>
    <xf numFmtId="37" fontId="25" fillId="0" borderId="44" xfId="0" applyNumberFormat="1" applyFont="1" applyFill="1" applyBorder="1" applyAlignment="1">
      <alignment vertical="center"/>
    </xf>
    <xf numFmtId="37" fontId="25" fillId="0" borderId="66" xfId="82" applyNumberFormat="1" applyFont="1" applyFill="1" applyBorder="1" applyAlignment="1">
      <alignment vertical="center"/>
    </xf>
    <xf numFmtId="37" fontId="25" fillId="0" borderId="45" xfId="82" applyNumberFormat="1" applyFont="1" applyFill="1" applyBorder="1" applyAlignment="1">
      <alignment vertical="center"/>
    </xf>
    <xf numFmtId="37" fontId="25" fillId="0" borderId="46" xfId="82" applyNumberFormat="1" applyFont="1" applyFill="1" applyBorder="1" applyAlignment="1">
      <alignment vertical="center"/>
    </xf>
    <xf numFmtId="170" fontId="18" fillId="0" borderId="45" xfId="82" applyNumberFormat="1" applyFont="1" applyFill="1" applyBorder="1" applyAlignment="1">
      <alignment vertical="center"/>
    </xf>
    <xf numFmtId="37" fontId="18" fillId="0" borderId="67" xfId="0" applyNumberFormat="1" applyFont="1" applyFill="1" applyBorder="1" applyAlignment="1">
      <alignment vertical="center" wrapText="1"/>
    </xf>
    <xf numFmtId="37" fontId="18" fillId="0" borderId="50" xfId="0" applyNumberFormat="1" applyFont="1" applyFill="1" applyBorder="1" applyAlignment="1">
      <alignment vertical="center" wrapText="1"/>
    </xf>
    <xf numFmtId="37" fontId="59" fillId="0" borderId="19" xfId="82" applyNumberFormat="1" applyFont="1" applyFill="1" applyBorder="1" applyAlignment="1">
      <alignment horizontal="center" vertical="center"/>
    </xf>
    <xf numFmtId="37" fontId="39" fillId="0" borderId="52" xfId="0" applyNumberFormat="1" applyFont="1" applyFill="1" applyBorder="1" applyAlignment="1">
      <alignment vertical="center"/>
    </xf>
    <xf numFmtId="37" fontId="18" fillId="0" borderId="57" xfId="0" applyNumberFormat="1" applyFont="1" applyFill="1" applyBorder="1" applyAlignment="1">
      <alignment vertical="center" wrapText="1"/>
    </xf>
    <xf numFmtId="37" fontId="18" fillId="0" borderId="40" xfId="0" applyNumberFormat="1" applyFont="1" applyFill="1" applyBorder="1" applyAlignment="1">
      <alignment vertical="center" wrapText="1"/>
    </xf>
    <xf numFmtId="0" fontId="15" fillId="0" borderId="15" xfId="0" applyFont="1" applyFill="1" applyBorder="1"/>
    <xf numFmtId="0" fontId="15" fillId="0" borderId="16" xfId="0" applyFont="1" applyFill="1" applyBorder="1"/>
    <xf numFmtId="0" fontId="16" fillId="0" borderId="16" xfId="0" applyFont="1" applyFill="1" applyBorder="1"/>
    <xf numFmtId="0" fontId="16" fillId="0" borderId="17" xfId="0" applyFont="1" applyFill="1" applyBorder="1"/>
    <xf numFmtId="0" fontId="40" fillId="0" borderId="14" xfId="0" applyFont="1" applyFill="1" applyBorder="1" applyAlignment="1">
      <alignment horizontal="centerContinuous" vertical="center" readingOrder="2"/>
    </xf>
    <xf numFmtId="0" fontId="16" fillId="0" borderId="0" xfId="0" applyFont="1" applyFill="1" applyBorder="1"/>
    <xf numFmtId="0" fontId="17" fillId="0" borderId="0" xfId="0" applyFont="1" applyFill="1" applyBorder="1"/>
    <xf numFmtId="0" fontId="11" fillId="0" borderId="0" xfId="0" applyFont="1" applyFill="1" applyAlignment="1">
      <alignment horizontal="center" vertical="center"/>
    </xf>
    <xf numFmtId="0" fontId="16" fillId="0" borderId="10" xfId="0" applyFont="1" applyFill="1" applyBorder="1"/>
    <xf numFmtId="0" fontId="15" fillId="0" borderId="14" xfId="0" applyFont="1" applyFill="1" applyBorder="1"/>
    <xf numFmtId="0" fontId="35" fillId="0" borderId="14" xfId="0" applyFont="1" applyFill="1" applyBorder="1" applyAlignment="1">
      <alignment horizontal="centerContinuous" vertical="center"/>
    </xf>
    <xf numFmtId="0" fontId="36" fillId="0" borderId="14" xfId="0" applyFont="1" applyFill="1" applyBorder="1" applyAlignment="1">
      <alignment horizontal="centerContinuous" vertical="center"/>
    </xf>
    <xf numFmtId="0" fontId="14" fillId="0" borderId="14" xfId="0" applyFont="1" applyFill="1" applyBorder="1"/>
    <xf numFmtId="0" fontId="0" fillId="0" borderId="10" xfId="0" applyFill="1" applyBorder="1"/>
    <xf numFmtId="0" fontId="0" fillId="0" borderId="11" xfId="0" applyFill="1" applyBorder="1"/>
    <xf numFmtId="0" fontId="0" fillId="0" borderId="12" xfId="0" applyFill="1" applyBorder="1"/>
    <xf numFmtId="0" fontId="0" fillId="0" borderId="13" xfId="0" applyFill="1" applyBorder="1"/>
    <xf numFmtId="0" fontId="18" fillId="0" borderId="76" xfId="0" applyFont="1" applyBorder="1" applyAlignment="1">
      <alignment vertical="center"/>
    </xf>
    <xf numFmtId="37" fontId="25" fillId="0" borderId="77" xfId="82" applyNumberFormat="1" applyFont="1" applyFill="1" applyBorder="1" applyAlignment="1">
      <alignment vertical="center"/>
    </xf>
    <xf numFmtId="37" fontId="25" fillId="0" borderId="77" xfId="82" applyNumberFormat="1" applyFont="1" applyBorder="1" applyAlignment="1">
      <alignment vertical="center"/>
    </xf>
    <xf numFmtId="0" fontId="50" fillId="0" borderId="75" xfId="0" applyFont="1" applyBorder="1" applyAlignment="1">
      <alignment horizontal="centerContinuous" vertical="top"/>
    </xf>
    <xf numFmtId="37" fontId="25" fillId="0" borderId="75" xfId="82" applyNumberFormat="1" applyFont="1" applyBorder="1" applyAlignment="1">
      <alignment horizontal="right" vertical="center"/>
    </xf>
    <xf numFmtId="170" fontId="18" fillId="0" borderId="74" xfId="82" applyNumberFormat="1" applyFont="1" applyBorder="1" applyAlignment="1">
      <alignment vertical="center"/>
    </xf>
    <xf numFmtId="170" fontId="18" fillId="0" borderId="75" xfId="82" applyNumberFormat="1" applyFont="1" applyBorder="1" applyAlignment="1">
      <alignment vertical="center"/>
    </xf>
    <xf numFmtId="0" fontId="18" fillId="0" borderId="22" xfId="0" applyFont="1" applyBorder="1" applyAlignment="1">
      <alignment horizontal="left" vertical="center" indent="14"/>
    </xf>
    <xf numFmtId="0" fontId="18" fillId="0" borderId="22" xfId="0" applyFont="1" applyBorder="1" applyAlignment="1">
      <alignment horizontal="left" vertical="center" indent="17"/>
    </xf>
    <xf numFmtId="0" fontId="18" fillId="0" borderId="52" xfId="0" applyFont="1" applyBorder="1" applyAlignment="1">
      <alignment horizontal="left" indent="16"/>
    </xf>
    <xf numFmtId="37" fontId="18" fillId="0" borderId="52" xfId="0" applyNumberFormat="1" applyFont="1" applyBorder="1" applyAlignment="1">
      <alignment horizontal="left" vertical="center" wrapText="1" indent="3"/>
    </xf>
    <xf numFmtId="37" fontId="60" fillId="0" borderId="0" xfId="900" applyNumberFormat="1" applyFont="1" applyFill="1" applyBorder="1" applyAlignment="1"/>
    <xf numFmtId="37" fontId="18" fillId="0" borderId="52" xfId="0" applyNumberFormat="1" applyFont="1" applyFill="1" applyBorder="1" applyAlignment="1">
      <alignment horizontal="left" vertical="center" wrapText="1" indent="3"/>
    </xf>
    <xf numFmtId="168" fontId="108" fillId="0" borderId="0" xfId="684" applyFont="1"/>
    <xf numFmtId="0" fontId="98" fillId="0" borderId="108" xfId="754" applyFont="1" applyBorder="1" applyAlignment="1">
      <alignment horizontal="center"/>
    </xf>
    <xf numFmtId="168" fontId="98" fillId="0" borderId="108" xfId="684" applyFont="1" applyBorder="1" applyAlignment="1">
      <alignment horizontal="center"/>
    </xf>
    <xf numFmtId="0" fontId="98" fillId="0" borderId="0" xfId="754" applyFont="1" applyBorder="1" applyAlignment="1">
      <alignment horizontal="center"/>
    </xf>
    <xf numFmtId="168" fontId="98" fillId="0" borderId="0" xfId="684" applyFont="1" applyBorder="1" applyAlignment="1">
      <alignment horizontal="center"/>
    </xf>
    <xf numFmtId="0" fontId="99" fillId="0" borderId="112" xfId="754" applyFont="1" applyBorder="1" applyAlignment="1">
      <alignment horizontal="left"/>
    </xf>
    <xf numFmtId="0" fontId="99" fillId="0" borderId="103" xfId="754" applyFont="1" applyBorder="1" applyAlignment="1">
      <alignment horizontal="left"/>
    </xf>
    <xf numFmtId="0" fontId="99" fillId="0" borderId="103" xfId="754" applyFont="1" applyBorder="1"/>
    <xf numFmtId="168" fontId="99" fillId="0" borderId="103" xfId="684" applyFont="1" applyBorder="1"/>
    <xf numFmtId="168" fontId="99" fillId="0" borderId="113" xfId="684" applyFont="1" applyBorder="1"/>
    <xf numFmtId="168" fontId="99" fillId="0" borderId="0" xfId="684" applyNumberFormat="1" applyFont="1"/>
    <xf numFmtId="37" fontId="99" fillId="0" borderId="0" xfId="754" applyNumberFormat="1" applyFont="1"/>
    <xf numFmtId="0" fontId="99" fillId="0" borderId="110" xfId="754" applyFont="1" applyBorder="1"/>
    <xf numFmtId="0" fontId="99" fillId="0" borderId="0" xfId="754" applyFont="1" applyBorder="1"/>
    <xf numFmtId="168" fontId="99" fillId="0" borderId="43" xfId="684" applyFont="1" applyBorder="1"/>
    <xf numFmtId="165" fontId="99" fillId="0" borderId="0" xfId="2220" applyFont="1"/>
    <xf numFmtId="165" fontId="99" fillId="0" borderId="0" xfId="754" applyNumberFormat="1" applyFont="1"/>
    <xf numFmtId="168" fontId="99" fillId="0" borderId="74" xfId="684" applyFont="1" applyBorder="1"/>
    <xf numFmtId="168" fontId="99" fillId="0" borderId="0" xfId="754" applyNumberFormat="1" applyFont="1"/>
    <xf numFmtId="168" fontId="99" fillId="0" borderId="108" xfId="82" quotePrefix="1" applyNumberFormat="1" applyFont="1" applyBorder="1" applyAlignment="1">
      <alignment horizontal="center"/>
    </xf>
    <xf numFmtId="168" fontId="99" fillId="0" borderId="0" xfId="754" applyNumberFormat="1" applyFont="1" applyBorder="1"/>
    <xf numFmtId="9" fontId="99" fillId="0" borderId="0" xfId="910" applyFont="1" applyBorder="1" applyAlignment="1">
      <alignment horizontal="center"/>
    </xf>
    <xf numFmtId="9" fontId="99" fillId="0" borderId="110" xfId="754" applyNumberFormat="1" applyFont="1" applyBorder="1" applyAlignment="1">
      <alignment vertical="center"/>
    </xf>
    <xf numFmtId="173" fontId="99" fillId="0" borderId="0" xfId="82" applyNumberFormat="1" applyFont="1" applyBorder="1" applyAlignment="1">
      <alignment horizontal="center"/>
    </xf>
    <xf numFmtId="9" fontId="99" fillId="0" borderId="0" xfId="754" quotePrefix="1" applyNumberFormat="1" applyFont="1" applyBorder="1"/>
    <xf numFmtId="168" fontId="99" fillId="0" borderId="0" xfId="910" applyNumberFormat="1" applyFont="1" applyBorder="1" applyAlignment="1">
      <alignment horizontal="center"/>
    </xf>
    <xf numFmtId="9" fontId="99" fillId="0" borderId="103" xfId="910" applyFont="1" applyBorder="1" applyAlignment="1">
      <alignment horizontal="center"/>
    </xf>
    <xf numFmtId="0" fontId="99" fillId="0" borderId="110" xfId="754" quotePrefix="1" applyFont="1" applyBorder="1" applyAlignment="1">
      <alignment horizontal="center"/>
    </xf>
    <xf numFmtId="165" fontId="99" fillId="0" borderId="0" xfId="754" applyNumberFormat="1" applyFont="1" applyBorder="1"/>
    <xf numFmtId="168" fontId="100" fillId="0" borderId="0" xfId="684" applyFont="1" applyBorder="1"/>
    <xf numFmtId="0" fontId="99" fillId="0" borderId="0" xfId="754" quotePrefix="1" applyFont="1" applyBorder="1" applyAlignment="1">
      <alignment horizontal="center"/>
    </xf>
    <xf numFmtId="0" fontId="99" fillId="0" borderId="110" xfId="754" applyFont="1" applyBorder="1" applyAlignment="1">
      <alignment horizontal="center"/>
    </xf>
    <xf numFmtId="0" fontId="99" fillId="0" borderId="0" xfId="754" applyFont="1" applyBorder="1" applyAlignment="1">
      <alignment horizontal="center"/>
    </xf>
    <xf numFmtId="0" fontId="99" fillId="0" borderId="0" xfId="754" applyFont="1" applyBorder="1" applyAlignment="1">
      <alignment horizontal="left" indent="3"/>
    </xf>
    <xf numFmtId="168" fontId="98" fillId="0" borderId="65" xfId="684" applyFont="1" applyBorder="1"/>
    <xf numFmtId="168" fontId="109" fillId="0" borderId="0" xfId="684" applyFont="1"/>
    <xf numFmtId="0" fontId="99" fillId="0" borderId="109" xfId="754" applyFont="1" applyBorder="1" applyAlignment="1">
      <alignment horizontal="center"/>
    </xf>
    <xf numFmtId="0" fontId="99" fillId="0" borderId="108" xfId="754" applyFont="1" applyBorder="1" applyAlignment="1">
      <alignment horizontal="center"/>
    </xf>
    <xf numFmtId="0" fontId="99" fillId="0" borderId="108" xfId="754" applyFont="1" applyBorder="1" applyAlignment="1">
      <alignment horizontal="left" indent="3"/>
    </xf>
    <xf numFmtId="168" fontId="98" fillId="0" borderId="114" xfId="684" applyFont="1" applyBorder="1"/>
    <xf numFmtId="0" fontId="99" fillId="0" borderId="0" xfId="754" applyFont="1" applyAlignment="1">
      <alignment horizontal="center"/>
    </xf>
    <xf numFmtId="0" fontId="99" fillId="0" borderId="0" xfId="0" applyFont="1"/>
    <xf numFmtId="0" fontId="103" fillId="0" borderId="0" xfId="779" applyFont="1"/>
    <xf numFmtId="0" fontId="106" fillId="0" borderId="0" xfId="779" applyFont="1"/>
    <xf numFmtId="0" fontId="13" fillId="0" borderId="0" xfId="0" applyFont="1" applyAlignment="1">
      <alignment horizontal="center"/>
    </xf>
    <xf numFmtId="37" fontId="25" fillId="0" borderId="0" xfId="0" applyNumberFormat="1" applyFont="1"/>
    <xf numFmtId="37" fontId="18" fillId="0" borderId="23" xfId="0" applyNumberFormat="1" applyFont="1" applyBorder="1" applyAlignment="1">
      <alignment vertical="center" wrapText="1"/>
    </xf>
    <xf numFmtId="37" fontId="18" fillId="0" borderId="26" xfId="0" applyNumberFormat="1" applyFont="1" applyBorder="1" applyAlignment="1">
      <alignment horizontal="left" vertical="center"/>
    </xf>
    <xf numFmtId="0" fontId="18" fillId="0" borderId="39" xfId="0" applyFont="1" applyBorder="1" applyAlignment="1">
      <alignment horizontal="left" vertical="center"/>
    </xf>
    <xf numFmtId="37" fontId="18" fillId="0" borderId="23" xfId="0" applyNumberFormat="1" applyFont="1" applyBorder="1" applyAlignment="1">
      <alignment vertical="center" wrapText="1"/>
    </xf>
    <xf numFmtId="37" fontId="18" fillId="0" borderId="26" xfId="0" applyNumberFormat="1" applyFont="1" applyBorder="1" applyAlignment="1">
      <alignment horizontal="left" vertical="center"/>
    </xf>
    <xf numFmtId="0" fontId="18" fillId="0" borderId="39" xfId="0" applyFont="1" applyBorder="1" applyAlignment="1">
      <alignment horizontal="left" vertical="center"/>
    </xf>
    <xf numFmtId="0" fontId="11" fillId="0" borderId="0" xfId="0" applyFont="1" applyAlignment="1">
      <alignment horizontal="centerContinuous"/>
    </xf>
    <xf numFmtId="0" fontId="11" fillId="0" borderId="0" xfId="0" applyFont="1" applyBorder="1"/>
    <xf numFmtId="0" fontId="11" fillId="0" borderId="0" xfId="0" applyFont="1" applyAlignment="1"/>
    <xf numFmtId="165" fontId="11" fillId="0" borderId="0" xfId="0" applyNumberFormat="1" applyFont="1"/>
    <xf numFmtId="0" fontId="11" fillId="0" borderId="10" xfId="0" applyFont="1" applyBorder="1"/>
    <xf numFmtId="0" fontId="11" fillId="0" borderId="11" xfId="0" applyFont="1" applyBorder="1"/>
    <xf numFmtId="0" fontId="11" fillId="0" borderId="12" xfId="0" applyFont="1" applyBorder="1"/>
    <xf numFmtId="0" fontId="11" fillId="0" borderId="13" xfId="0" applyFont="1" applyBorder="1"/>
    <xf numFmtId="168" fontId="25" fillId="0" borderId="0" xfId="0" applyNumberFormat="1" applyFont="1"/>
    <xf numFmtId="37" fontId="18" fillId="0" borderId="23" xfId="0" applyNumberFormat="1" applyFont="1" applyBorder="1" applyAlignment="1">
      <alignment vertical="center" wrapText="1"/>
    </xf>
    <xf numFmtId="37" fontId="18" fillId="0" borderId="52" xfId="0" applyNumberFormat="1" applyFont="1" applyBorder="1" applyAlignment="1">
      <alignment horizontal="left" vertical="center" wrapText="1" indent="2"/>
    </xf>
    <xf numFmtId="165" fontId="21" fillId="0" borderId="0" xfId="83" applyFont="1"/>
    <xf numFmtId="37" fontId="18" fillId="0" borderId="29" xfId="0" applyNumberFormat="1" applyFont="1" applyBorder="1" applyAlignment="1">
      <alignment vertical="center" wrapText="1"/>
    </xf>
    <xf numFmtId="37" fontId="18" fillId="0" borderId="21" xfId="0" applyNumberFormat="1" applyFont="1" applyBorder="1" applyAlignment="1">
      <alignment vertical="center" wrapText="1"/>
    </xf>
    <xf numFmtId="37" fontId="11" fillId="0" borderId="0" xfId="0" applyNumberFormat="1" applyFont="1"/>
    <xf numFmtId="0" fontId="111" fillId="0" borderId="0" xfId="2248"/>
    <xf numFmtId="37" fontId="18" fillId="0" borderId="21" xfId="0" applyNumberFormat="1" applyFont="1" applyBorder="1" applyAlignment="1">
      <alignment horizontal="left" vertical="center" wrapText="1" indent="3"/>
    </xf>
    <xf numFmtId="37" fontId="18" fillId="0" borderId="23" xfId="0" applyNumberFormat="1" applyFont="1" applyBorder="1" applyAlignment="1">
      <alignment horizontal="left" vertical="center" indent="2"/>
    </xf>
    <xf numFmtId="172" fontId="25" fillId="0" borderId="0" xfId="83" applyNumberFormat="1" applyFont="1" applyBorder="1" applyAlignment="1">
      <alignment vertical="center"/>
    </xf>
    <xf numFmtId="172" fontId="11" fillId="0" borderId="0" xfId="0" applyNumberFormat="1" applyFont="1"/>
    <xf numFmtId="39" fontId="18" fillId="0" borderId="52" xfId="0" applyNumberFormat="1" applyFont="1" applyBorder="1" applyAlignment="1">
      <alignment vertical="center" wrapText="1"/>
    </xf>
    <xf numFmtId="39" fontId="25" fillId="0" borderId="21" xfId="82" applyNumberFormat="1" applyFont="1" applyBorder="1" applyAlignment="1">
      <alignment vertical="center"/>
    </xf>
    <xf numFmtId="39" fontId="25" fillId="0" borderId="19" xfId="82" applyNumberFormat="1" applyFont="1" applyBorder="1" applyAlignment="1">
      <alignment vertical="center"/>
    </xf>
    <xf numFmtId="37" fontId="18" fillId="0" borderId="52" xfId="0" applyNumberFormat="1" applyFont="1" applyBorder="1" applyAlignment="1">
      <alignment horizontal="left" vertical="center" wrapText="1"/>
    </xf>
    <xf numFmtId="37" fontId="18" fillId="0" borderId="23" xfId="0" applyNumberFormat="1" applyFont="1" applyBorder="1" applyAlignment="1">
      <alignment vertical="center" wrapText="1"/>
    </xf>
    <xf numFmtId="165" fontId="60" fillId="0" borderId="43" xfId="683" applyNumberFormat="1" applyFont="1" applyFill="1" applyBorder="1" applyAlignment="1">
      <alignment horizontal="left" readingOrder="1"/>
    </xf>
    <xf numFmtId="37" fontId="25" fillId="0" borderId="14" xfId="82" applyNumberFormat="1" applyFont="1" applyBorder="1" applyAlignment="1">
      <alignment vertical="center"/>
    </xf>
    <xf numFmtId="165" fontId="25" fillId="0" borderId="0" xfId="83" applyFont="1" applyBorder="1" applyAlignment="1">
      <alignment vertical="center"/>
    </xf>
    <xf numFmtId="0" fontId="18" fillId="0" borderId="22" xfId="0" applyFont="1" applyBorder="1" applyAlignment="1">
      <alignment horizontal="left" vertical="center" indent="3"/>
    </xf>
    <xf numFmtId="37" fontId="25" fillId="0" borderId="63" xfId="82" applyNumberFormat="1" applyFont="1" applyBorder="1" applyAlignment="1">
      <alignment horizontal="right" vertical="center"/>
    </xf>
    <xf numFmtId="0" fontId="25" fillId="0" borderId="63" xfId="0" applyFont="1" applyBorder="1" applyAlignment="1">
      <alignment vertical="center"/>
    </xf>
    <xf numFmtId="37" fontId="25" fillId="0" borderId="64" xfId="82" applyNumberFormat="1" applyFont="1" applyFill="1" applyBorder="1" applyAlignment="1">
      <alignment horizontal="right" vertical="center"/>
    </xf>
    <xf numFmtId="37" fontId="18" fillId="0" borderId="23" xfId="0" applyNumberFormat="1" applyFont="1" applyBorder="1" applyAlignment="1">
      <alignment horizontal="center"/>
    </xf>
    <xf numFmtId="0" fontId="18" fillId="0" borderId="52" xfId="0" quotePrefix="1" applyFont="1" applyBorder="1"/>
    <xf numFmtId="0" fontId="18" fillId="0" borderId="52" xfId="0" applyFont="1" applyBorder="1"/>
    <xf numFmtId="37" fontId="18" fillId="0" borderId="23" xfId="0" quotePrefix="1" applyNumberFormat="1" applyFont="1" applyBorder="1" applyAlignment="1">
      <alignment horizontal="center" vertical="center"/>
    </xf>
    <xf numFmtId="0" fontId="104" fillId="0" borderId="0" xfId="280" applyNumberFormat="1" applyFont="1" applyFill="1" applyAlignment="1">
      <alignment vertical="center"/>
    </xf>
    <xf numFmtId="174" fontId="104" fillId="0" borderId="0" xfId="2243" applyNumberFormat="1" applyFont="1" applyFill="1" applyAlignment="1">
      <alignment vertical="center"/>
    </xf>
    <xf numFmtId="168" fontId="104" fillId="0" borderId="0" xfId="2243" applyFont="1" applyFill="1" applyAlignment="1">
      <alignment vertical="center"/>
    </xf>
    <xf numFmtId="172" fontId="112" fillId="0" borderId="0" xfId="280" applyNumberFormat="1" applyFont="1" applyFill="1" applyAlignment="1">
      <alignment vertical="center"/>
    </xf>
    <xf numFmtId="0" fontId="112" fillId="0" borderId="0" xfId="881" applyFont="1" applyFill="1" applyAlignment="1">
      <alignment vertical="center"/>
    </xf>
    <xf numFmtId="0" fontId="105" fillId="0" borderId="0" xfId="280" applyNumberFormat="1" applyFont="1" applyFill="1" applyAlignment="1">
      <alignment vertical="center"/>
    </xf>
    <xf numFmtId="174" fontId="105" fillId="0" borderId="0" xfId="2243" applyNumberFormat="1" applyFont="1" applyFill="1" applyAlignment="1">
      <alignment vertical="center"/>
    </xf>
    <xf numFmtId="168" fontId="105" fillId="0" borderId="0" xfId="2243" applyFont="1" applyFill="1" applyAlignment="1">
      <alignment vertical="center"/>
    </xf>
    <xf numFmtId="172" fontId="113" fillId="0" borderId="0" xfId="280" applyNumberFormat="1" applyFont="1" applyFill="1" applyAlignment="1">
      <alignment vertical="center"/>
    </xf>
    <xf numFmtId="0" fontId="113" fillId="0" borderId="0" xfId="881" applyFont="1" applyFill="1" applyAlignment="1">
      <alignment vertical="center"/>
    </xf>
    <xf numFmtId="0" fontId="106" fillId="0" borderId="0" xfId="280" quotePrefix="1" applyNumberFormat="1" applyFont="1" applyFill="1" applyBorder="1" applyAlignment="1">
      <alignment vertical="center"/>
    </xf>
    <xf numFmtId="0" fontId="110" fillId="0" borderId="0" xfId="280" quotePrefix="1" applyNumberFormat="1" applyFont="1" applyFill="1" applyBorder="1" applyAlignment="1">
      <alignment vertical="center"/>
    </xf>
    <xf numFmtId="174" fontId="110" fillId="0" borderId="0" xfId="2243" quotePrefix="1" applyNumberFormat="1" applyFont="1" applyFill="1" applyBorder="1" applyAlignment="1">
      <alignment vertical="center"/>
    </xf>
    <xf numFmtId="168" fontId="110" fillId="0" borderId="0" xfId="2243" quotePrefix="1" applyFont="1" applyFill="1" applyBorder="1" applyAlignment="1">
      <alignment vertical="center"/>
    </xf>
    <xf numFmtId="172" fontId="103" fillId="0" borderId="0" xfId="280" applyNumberFormat="1" applyFont="1" applyFill="1" applyAlignment="1">
      <alignment vertical="center"/>
    </xf>
    <xf numFmtId="0" fontId="103" fillId="0" borderId="0" xfId="881" applyFont="1" applyFill="1" applyAlignment="1">
      <alignment vertical="center"/>
    </xf>
    <xf numFmtId="0" fontId="106" fillId="0" borderId="126" xfId="280" quotePrefix="1" applyNumberFormat="1" applyFont="1" applyFill="1" applyBorder="1" applyAlignment="1">
      <alignment vertical="center"/>
    </xf>
    <xf numFmtId="0" fontId="110" fillId="0" borderId="126" xfId="280" quotePrefix="1" applyNumberFormat="1" applyFont="1" applyFill="1" applyBorder="1" applyAlignment="1">
      <alignment vertical="center"/>
    </xf>
    <xf numFmtId="174" fontId="110" fillId="0" borderId="126" xfId="2243" quotePrefix="1" applyNumberFormat="1" applyFont="1" applyFill="1" applyBorder="1" applyAlignment="1">
      <alignment vertical="center"/>
    </xf>
    <xf numFmtId="168" fontId="110" fillId="0" borderId="126" xfId="2243" quotePrefix="1" applyFont="1" applyFill="1" applyBorder="1" applyAlignment="1">
      <alignment vertical="center"/>
    </xf>
    <xf numFmtId="0" fontId="103" fillId="0" borderId="0" xfId="881" applyNumberFormat="1" applyFont="1" applyFill="1" applyAlignment="1">
      <alignment vertical="center"/>
    </xf>
    <xf numFmtId="0" fontId="103" fillId="0" borderId="0" xfId="280" applyNumberFormat="1" applyFont="1" applyFill="1" applyAlignment="1">
      <alignment vertical="center"/>
    </xf>
    <xf numFmtId="174" fontId="103" fillId="0" borderId="0" xfId="2243" applyNumberFormat="1" applyFont="1" applyFill="1" applyAlignment="1">
      <alignment vertical="center"/>
    </xf>
    <xf numFmtId="168" fontId="103" fillId="0" borderId="0" xfId="2243" applyFont="1" applyFill="1" applyAlignment="1">
      <alignment vertical="center"/>
    </xf>
    <xf numFmtId="0" fontId="106" fillId="0" borderId="0" xfId="881" applyNumberFormat="1" applyFont="1" applyFill="1" applyAlignment="1">
      <alignment vertical="center"/>
    </xf>
    <xf numFmtId="0" fontId="106" fillId="0" borderId="0" xfId="280" applyNumberFormat="1" applyFont="1" applyFill="1" applyAlignment="1">
      <alignment vertical="center"/>
    </xf>
    <xf numFmtId="174" fontId="106" fillId="0" borderId="0" xfId="2243" applyNumberFormat="1" applyFont="1" applyFill="1" applyAlignment="1">
      <alignment vertical="center"/>
    </xf>
    <xf numFmtId="168" fontId="106" fillId="0" borderId="0" xfId="2243" applyFont="1" applyFill="1" applyAlignment="1">
      <alignment vertical="center"/>
    </xf>
    <xf numFmtId="172" fontId="106" fillId="0" borderId="0" xfId="280" applyNumberFormat="1" applyFont="1" applyFill="1" applyAlignment="1">
      <alignment vertical="center"/>
    </xf>
    <xf numFmtId="0" fontId="106" fillId="0" borderId="0" xfId="881" applyFont="1" applyFill="1" applyAlignment="1">
      <alignment vertical="center"/>
    </xf>
    <xf numFmtId="0" fontId="103" fillId="0" borderId="0" xfId="881" applyFont="1" applyFill="1" applyAlignment="1">
      <alignment horizontal="left" vertical="center"/>
    </xf>
    <xf numFmtId="0" fontId="103" fillId="0" borderId="0" xfId="280" applyNumberFormat="1" applyFont="1" applyFill="1" applyAlignment="1">
      <alignment horizontal="justify" vertical="justify"/>
    </xf>
    <xf numFmtId="168" fontId="103" fillId="0" borderId="0" xfId="2243" applyFont="1" applyFill="1" applyAlignment="1">
      <alignment horizontal="justify" vertical="justify"/>
    </xf>
    <xf numFmtId="0" fontId="103" fillId="0" borderId="0" xfId="881" applyNumberFormat="1" applyFont="1" applyFill="1" applyAlignment="1">
      <alignment horizontal="justify" vertical="justify"/>
    </xf>
    <xf numFmtId="172" fontId="103" fillId="0" borderId="0" xfId="280" applyNumberFormat="1" applyFont="1" applyFill="1" applyAlignment="1">
      <alignment horizontal="justify" vertical="justify"/>
    </xf>
    <xf numFmtId="0" fontId="103" fillId="0" borderId="0" xfId="881" applyFont="1" applyFill="1" applyAlignment="1">
      <alignment horizontal="justify" vertical="justify"/>
    </xf>
    <xf numFmtId="0" fontId="103" fillId="0" borderId="0" xfId="881" applyNumberFormat="1" applyFont="1" applyFill="1" applyAlignment="1">
      <alignment horizontal="justify" vertical="top"/>
    </xf>
    <xf numFmtId="0" fontId="103" fillId="0" borderId="0" xfId="881" applyNumberFormat="1" applyFont="1" applyFill="1" applyAlignment="1">
      <alignment vertical="justify"/>
    </xf>
    <xf numFmtId="0" fontId="103" fillId="0" borderId="126" xfId="881" applyNumberFormat="1" applyFont="1" applyFill="1" applyBorder="1" applyAlignment="1">
      <alignment vertical="center"/>
    </xf>
    <xf numFmtId="0" fontId="103" fillId="0" borderId="126" xfId="280" applyNumberFormat="1" applyFont="1" applyFill="1" applyBorder="1" applyAlignment="1">
      <alignment vertical="center"/>
    </xf>
    <xf numFmtId="174" fontId="103" fillId="0" borderId="126" xfId="2243" applyNumberFormat="1" applyFont="1" applyFill="1" applyBorder="1" applyAlignment="1">
      <alignment vertical="center"/>
    </xf>
    <xf numFmtId="168" fontId="103" fillId="0" borderId="126" xfId="2243" applyFont="1" applyFill="1" applyBorder="1" applyAlignment="1">
      <alignment vertical="center"/>
    </xf>
    <xf numFmtId="0" fontId="103" fillId="0" borderId="0" xfId="280" applyNumberFormat="1" applyFont="1" applyFill="1" applyAlignment="1">
      <alignment horizontal="left" vertical="justify"/>
    </xf>
    <xf numFmtId="174" fontId="103" fillId="0" borderId="0" xfId="2243" applyNumberFormat="1" applyFont="1" applyFill="1" applyAlignment="1">
      <alignment horizontal="center" vertical="center"/>
    </xf>
    <xf numFmtId="168" fontId="103" fillId="0" borderId="0" xfId="2243" applyFont="1" applyFill="1" applyAlignment="1">
      <alignment horizontal="center" vertical="center"/>
    </xf>
    <xf numFmtId="174" fontId="103" fillId="0" borderId="126" xfId="2243" applyNumberFormat="1" applyFont="1" applyFill="1" applyBorder="1" applyAlignment="1">
      <alignment horizontal="center" vertical="center"/>
    </xf>
    <xf numFmtId="168" fontId="103" fillId="0" borderId="126" xfId="2243" applyFont="1" applyFill="1" applyBorder="1" applyAlignment="1">
      <alignment horizontal="center" vertical="center"/>
    </xf>
    <xf numFmtId="174" fontId="103" fillId="0" borderId="0" xfId="2243" applyNumberFormat="1" applyFont="1" applyFill="1" applyAlignment="1">
      <alignment horizontal="right" vertical="center"/>
    </xf>
    <xf numFmtId="9" fontId="103" fillId="0" borderId="0" xfId="910" applyFont="1" applyFill="1" applyAlignment="1">
      <alignment horizontal="center" vertical="center"/>
    </xf>
    <xf numFmtId="174" fontId="103" fillId="0" borderId="77" xfId="2243" applyNumberFormat="1" applyFont="1" applyFill="1" applyBorder="1" applyAlignment="1">
      <alignment horizontal="right" vertical="center"/>
    </xf>
    <xf numFmtId="9" fontId="103" fillId="0" borderId="77" xfId="910" applyFont="1" applyFill="1" applyBorder="1" applyAlignment="1">
      <alignment horizontal="center" vertical="center"/>
    </xf>
    <xf numFmtId="168" fontId="103" fillId="0" borderId="77" xfId="2243" applyFont="1" applyFill="1" applyBorder="1" applyAlignment="1">
      <alignment vertical="center"/>
    </xf>
    <xf numFmtId="0" fontId="115" fillId="0" borderId="0" xfId="280" applyNumberFormat="1" applyFont="1" applyFill="1" applyAlignment="1">
      <alignment vertical="center"/>
    </xf>
    <xf numFmtId="0" fontId="115" fillId="0" borderId="0" xfId="881" applyNumberFormat="1" applyFont="1" applyFill="1" applyAlignment="1">
      <alignment vertical="center"/>
    </xf>
    <xf numFmtId="174" fontId="115" fillId="0" borderId="0" xfId="2243" applyNumberFormat="1" applyFont="1" applyFill="1" applyAlignment="1">
      <alignment vertical="center"/>
    </xf>
    <xf numFmtId="0" fontId="103" fillId="0" borderId="0" xfId="280" applyNumberFormat="1" applyFont="1" applyFill="1" applyAlignment="1">
      <alignment horizontal="left" vertical="center"/>
    </xf>
    <xf numFmtId="0" fontId="103" fillId="0" borderId="0" xfId="280" quotePrefix="1" applyNumberFormat="1" applyFont="1" applyFill="1" applyAlignment="1">
      <alignment vertical="justify"/>
    </xf>
    <xf numFmtId="0" fontId="103" fillId="0" borderId="0" xfId="280" applyNumberFormat="1" applyFont="1" applyFill="1" applyAlignment="1">
      <alignment vertical="top"/>
    </xf>
    <xf numFmtId="0" fontId="103" fillId="0" borderId="0" xfId="280" applyNumberFormat="1" applyFont="1" applyFill="1" applyAlignment="1">
      <alignment vertical="justify"/>
    </xf>
    <xf numFmtId="0" fontId="103" fillId="0" borderId="0" xfId="280" quotePrefix="1" applyNumberFormat="1" applyFont="1" applyFill="1" applyAlignment="1">
      <alignment vertical="top"/>
    </xf>
    <xf numFmtId="0" fontId="103" fillId="0" borderId="0" xfId="280" applyNumberFormat="1" applyFont="1" applyFill="1" applyAlignment="1">
      <alignment horizontal="justify" vertical="top" wrapText="1"/>
    </xf>
    <xf numFmtId="0" fontId="106" fillId="0" borderId="0" xfId="881" applyFont="1" applyFill="1" applyAlignment="1">
      <alignment horizontal="left" vertical="center"/>
    </xf>
    <xf numFmtId="0" fontId="103" fillId="0" borderId="0" xfId="881" applyNumberFormat="1" applyFont="1" applyFill="1" applyAlignment="1">
      <alignment horizontal="center" vertical="center"/>
    </xf>
    <xf numFmtId="0" fontId="103" fillId="0" borderId="0" xfId="280" applyNumberFormat="1" applyFont="1" applyFill="1" applyAlignment="1">
      <alignment horizontal="center" vertical="center"/>
    </xf>
    <xf numFmtId="172" fontId="103" fillId="0" borderId="0" xfId="280" applyNumberFormat="1" applyFont="1" applyFill="1" applyAlignment="1">
      <alignment horizontal="center" vertical="center"/>
    </xf>
    <xf numFmtId="0" fontId="103" fillId="0" borderId="0" xfId="881" applyFont="1" applyFill="1" applyAlignment="1">
      <alignment horizontal="center" vertical="center"/>
    </xf>
    <xf numFmtId="10" fontId="103" fillId="0" borderId="0" xfId="910" applyNumberFormat="1" applyFont="1" applyFill="1" applyAlignment="1">
      <alignment horizontal="center" vertical="center"/>
    </xf>
    <xf numFmtId="0" fontId="103" fillId="0" borderId="0" xfId="2243" applyNumberFormat="1" applyFont="1" applyFill="1" applyAlignment="1">
      <alignment horizontal="justify" vertical="justify"/>
    </xf>
    <xf numFmtId="168" fontId="103" fillId="0" borderId="0" xfId="2243" applyFont="1" applyFill="1" applyAlignment="1">
      <alignment horizontal="left" vertical="justify"/>
    </xf>
    <xf numFmtId="37" fontId="18" fillId="0" borderId="77" xfId="0" applyNumberFormat="1" applyFont="1" applyBorder="1" applyAlignment="1">
      <alignment vertical="center" wrapText="1"/>
    </xf>
    <xf numFmtId="37" fontId="18" fillId="0" borderId="19" xfId="0" applyNumberFormat="1" applyFont="1" applyBorder="1" applyAlignment="1">
      <alignment vertical="center"/>
    </xf>
    <xf numFmtId="172" fontId="0" fillId="0" borderId="0" xfId="83" applyNumberFormat="1" applyFont="1"/>
    <xf numFmtId="37" fontId="18" fillId="0" borderId="23" xfId="0" applyNumberFormat="1" applyFont="1" applyBorder="1" applyAlignment="1">
      <alignment vertical="center" wrapText="1"/>
    </xf>
    <xf numFmtId="0" fontId="118" fillId="0" borderId="0" xfId="767" applyFont="1" applyBorder="1" applyAlignment="1">
      <alignment vertical="center"/>
    </xf>
    <xf numFmtId="0" fontId="122" fillId="0" borderId="0" xfId="767" applyFont="1" applyBorder="1" applyAlignment="1">
      <alignment vertical="center"/>
    </xf>
    <xf numFmtId="172" fontId="122" fillId="0" borderId="0" xfId="91" applyNumberFormat="1" applyFont="1" applyBorder="1" applyAlignment="1">
      <alignment vertical="center"/>
    </xf>
    <xf numFmtId="165" fontId="122" fillId="0" borderId="0" xfId="91" applyFont="1" applyBorder="1" applyAlignment="1">
      <alignment vertical="center"/>
    </xf>
    <xf numFmtId="0" fontId="123" fillId="0" borderId="0" xfId="91" applyNumberFormat="1" applyFont="1" applyBorder="1" applyAlignment="1">
      <alignment horizontal="left" vertical="center"/>
    </xf>
    <xf numFmtId="0" fontId="123" fillId="0" borderId="0" xfId="91" applyNumberFormat="1" applyFont="1" applyBorder="1" applyAlignment="1">
      <alignment horizontal="center" vertical="center"/>
    </xf>
    <xf numFmtId="168" fontId="123" fillId="0" borderId="0" xfId="684" applyNumberFormat="1" applyFont="1" applyBorder="1" applyAlignment="1">
      <alignment vertical="center"/>
    </xf>
    <xf numFmtId="169" fontId="123" fillId="0" borderId="0" xfId="767" applyNumberFormat="1" applyFont="1" applyBorder="1" applyAlignment="1">
      <alignment vertical="center"/>
    </xf>
    <xf numFmtId="168" fontId="122" fillId="0" borderId="0" xfId="684" applyNumberFormat="1" applyFont="1" applyBorder="1" applyAlignment="1">
      <alignment vertical="center"/>
    </xf>
    <xf numFmtId="0" fontId="121" fillId="39" borderId="0" xfId="91" applyNumberFormat="1" applyFont="1" applyFill="1" applyBorder="1" applyAlignment="1">
      <alignment horizontal="left" vertical="center"/>
    </xf>
    <xf numFmtId="0" fontId="121" fillId="39" borderId="108" xfId="91" applyNumberFormat="1" applyFont="1" applyFill="1" applyBorder="1" applyAlignment="1">
      <alignment horizontal="center" vertical="center"/>
    </xf>
    <xf numFmtId="0" fontId="121" fillId="39" borderId="0" xfId="91" applyNumberFormat="1" applyFont="1" applyFill="1" applyBorder="1" applyAlignment="1">
      <alignment horizontal="center" vertical="center"/>
    </xf>
    <xf numFmtId="168" fontId="121" fillId="39" borderId="108" xfId="684" quotePrefix="1" applyNumberFormat="1" applyFont="1" applyFill="1" applyBorder="1" applyAlignment="1">
      <alignment horizontal="center" vertical="center"/>
    </xf>
    <xf numFmtId="169" fontId="121" fillId="39" borderId="0" xfId="767" quotePrefix="1" applyNumberFormat="1" applyFont="1" applyFill="1" applyBorder="1" applyAlignment="1">
      <alignment horizontal="center" vertical="center"/>
    </xf>
    <xf numFmtId="0" fontId="122" fillId="39" borderId="0" xfId="767" applyFont="1" applyFill="1" applyBorder="1" applyAlignment="1">
      <alignment vertical="center"/>
    </xf>
    <xf numFmtId="0" fontId="122" fillId="0" borderId="0" xfId="91" applyNumberFormat="1" applyFont="1" applyBorder="1" applyAlignment="1">
      <alignment horizontal="left" vertical="center"/>
    </xf>
    <xf numFmtId="0" fontId="122" fillId="0" borderId="0" xfId="91" applyNumberFormat="1" applyFont="1" applyBorder="1" applyAlignment="1">
      <alignment horizontal="center" vertical="center"/>
    </xf>
    <xf numFmtId="168" fontId="121" fillId="0" borderId="0" xfId="684" applyNumberFormat="1" applyFont="1" applyBorder="1" applyAlignment="1">
      <alignment horizontal="center" vertical="center"/>
    </xf>
    <xf numFmtId="169" fontId="121" fillId="0" borderId="0" xfId="767" applyNumberFormat="1" applyFont="1" applyBorder="1" applyAlignment="1">
      <alignment horizontal="center" vertical="center"/>
    </xf>
    <xf numFmtId="0" fontId="121" fillId="0" borderId="0" xfId="91" applyNumberFormat="1" applyFont="1" applyBorder="1" applyAlignment="1">
      <alignment horizontal="left" vertical="center"/>
    </xf>
    <xf numFmtId="0" fontId="121" fillId="0" borderId="0" xfId="91" applyNumberFormat="1" applyFont="1" applyBorder="1" applyAlignment="1">
      <alignment horizontal="center" vertical="center"/>
    </xf>
    <xf numFmtId="168" fontId="121" fillId="0" borderId="0" xfId="684" applyNumberFormat="1" applyFont="1" applyBorder="1" applyAlignment="1">
      <alignment vertical="center"/>
    </xf>
    <xf numFmtId="169" fontId="121" fillId="0" borderId="0" xfId="767" applyNumberFormat="1" applyFont="1" applyBorder="1" applyAlignment="1">
      <alignment vertical="center"/>
    </xf>
    <xf numFmtId="169" fontId="122" fillId="0" borderId="0" xfId="767" applyNumberFormat="1" applyFont="1" applyBorder="1" applyAlignment="1">
      <alignment vertical="center"/>
    </xf>
    <xf numFmtId="168" fontId="122" fillId="0" borderId="77" xfId="684" applyNumberFormat="1" applyFont="1" applyBorder="1" applyAlignment="1">
      <alignment vertical="center"/>
    </xf>
    <xf numFmtId="0" fontId="122" fillId="0" borderId="0" xfId="94" applyNumberFormat="1" applyFont="1" applyFill="1" applyBorder="1" applyAlignment="1">
      <alignment horizontal="left" vertical="center"/>
    </xf>
    <xf numFmtId="0" fontId="122" fillId="0" borderId="0" xfId="94" applyNumberFormat="1" applyFont="1" applyFill="1" applyBorder="1" applyAlignment="1">
      <alignment horizontal="left" vertical="center" indent="2"/>
    </xf>
    <xf numFmtId="168" fontId="122" fillId="0" borderId="0" xfId="684" applyNumberFormat="1" applyFont="1" applyBorder="1" applyAlignment="1">
      <alignment horizontal="center" vertical="center"/>
    </xf>
    <xf numFmtId="169" fontId="122" fillId="0" borderId="0" xfId="767" applyNumberFormat="1" applyFont="1" applyBorder="1" applyAlignment="1">
      <alignment horizontal="center" vertical="center"/>
    </xf>
    <xf numFmtId="168" fontId="122" fillId="0" borderId="64" xfId="684" applyNumberFormat="1" applyFont="1" applyBorder="1" applyAlignment="1">
      <alignment horizontal="center" vertical="center"/>
    </xf>
    <xf numFmtId="165" fontId="121" fillId="0" borderId="0" xfId="91" applyFont="1" applyBorder="1" applyAlignment="1">
      <alignment horizontal="center" vertical="center"/>
    </xf>
    <xf numFmtId="0" fontId="121" fillId="0" borderId="0" xfId="94" applyNumberFormat="1" applyFont="1" applyFill="1" applyBorder="1" applyAlignment="1">
      <alignment vertical="center"/>
    </xf>
    <xf numFmtId="169" fontId="121" fillId="0" borderId="0" xfId="91" applyNumberFormat="1" applyFont="1" applyBorder="1" applyAlignment="1">
      <alignment vertical="center"/>
    </xf>
    <xf numFmtId="169" fontId="122" fillId="0" borderId="0" xfId="91" applyNumberFormat="1" applyFont="1" applyBorder="1" applyAlignment="1">
      <alignment vertical="center"/>
    </xf>
    <xf numFmtId="168" fontId="122" fillId="0" borderId="0" xfId="767" applyNumberFormat="1" applyFont="1" applyBorder="1" applyAlignment="1">
      <alignment vertical="center"/>
    </xf>
    <xf numFmtId="168" fontId="122" fillId="0" borderId="64" xfId="684" applyNumberFormat="1" applyFont="1" applyBorder="1" applyAlignment="1">
      <alignment vertical="center"/>
    </xf>
    <xf numFmtId="0" fontId="117" fillId="0" borderId="108" xfId="767" quotePrefix="1" applyNumberFormat="1" applyFont="1" applyBorder="1" applyAlignment="1">
      <alignment horizontal="left" vertical="center"/>
    </xf>
    <xf numFmtId="0" fontId="119" fillId="0" borderId="0" xfId="767" applyFont="1"/>
    <xf numFmtId="165" fontId="125" fillId="0" borderId="0" xfId="767" applyNumberFormat="1" applyFont="1" applyAlignment="1">
      <alignment horizontal="center"/>
    </xf>
    <xf numFmtId="0" fontId="125" fillId="0" borderId="0" xfId="767" applyFont="1" applyAlignment="1">
      <alignment horizontal="center"/>
    </xf>
    <xf numFmtId="0" fontId="120" fillId="0" borderId="0" xfId="767" applyFont="1"/>
    <xf numFmtId="0" fontId="119" fillId="42" borderId="0" xfId="754" applyFont="1" applyFill="1"/>
    <xf numFmtId="170" fontId="119" fillId="42" borderId="0" xfId="82" applyNumberFormat="1" applyFont="1" applyFill="1"/>
    <xf numFmtId="167" fontId="119" fillId="42" borderId="0" xfId="82" applyFont="1" applyFill="1"/>
    <xf numFmtId="0" fontId="119" fillId="0" borderId="0" xfId="754" applyFont="1"/>
    <xf numFmtId="170" fontId="119" fillId="0" borderId="129" xfId="82" applyNumberFormat="1" applyFont="1" applyBorder="1"/>
    <xf numFmtId="167" fontId="119" fillId="0" borderId="12" xfId="82" applyFont="1" applyBorder="1"/>
    <xf numFmtId="0" fontId="119" fillId="0" borderId="12" xfId="754" applyFont="1" applyBorder="1"/>
    <xf numFmtId="0" fontId="119" fillId="0" borderId="130" xfId="754" applyFont="1" applyBorder="1"/>
    <xf numFmtId="0" fontId="120" fillId="42" borderId="0" xfId="754" applyFont="1" applyFill="1" applyAlignment="1">
      <alignment horizontal="center"/>
    </xf>
    <xf numFmtId="170" fontId="120" fillId="43" borderId="131" xfId="82" applyNumberFormat="1" applyFont="1" applyFill="1" applyBorder="1" applyAlignment="1">
      <alignment horizontal="center"/>
    </xf>
    <xf numFmtId="0" fontId="120" fillId="0" borderId="0" xfId="754" applyFont="1" applyAlignment="1">
      <alignment horizontal="center"/>
    </xf>
    <xf numFmtId="170" fontId="119" fillId="0" borderId="135" xfId="82" applyNumberFormat="1" applyFont="1" applyBorder="1"/>
    <xf numFmtId="167" fontId="119" fillId="0" borderId="110" xfId="82" applyFont="1" applyBorder="1"/>
    <xf numFmtId="0" fontId="119" fillId="0" borderId="0" xfId="754" applyFont="1" applyBorder="1"/>
    <xf numFmtId="0" fontId="119" fillId="0" borderId="136" xfId="754" applyFont="1" applyBorder="1"/>
    <xf numFmtId="0" fontId="119" fillId="0" borderId="136" xfId="754" quotePrefix="1" applyFont="1" applyBorder="1"/>
    <xf numFmtId="165" fontId="119" fillId="0" borderId="136" xfId="754" applyNumberFormat="1" applyFont="1" applyBorder="1"/>
    <xf numFmtId="167" fontId="119" fillId="0" borderId="137" xfId="82" applyFont="1" applyBorder="1"/>
    <xf numFmtId="170" fontId="119" fillId="0" borderId="0" xfId="82" applyNumberFormat="1" applyFont="1"/>
    <xf numFmtId="167" fontId="119" fillId="0" borderId="0" xfId="82" applyFont="1"/>
    <xf numFmtId="0" fontId="117" fillId="0" borderId="0" xfId="767" applyNumberFormat="1" applyFont="1" applyFill="1" applyBorder="1" applyAlignment="1">
      <alignment vertical="center"/>
    </xf>
    <xf numFmtId="0" fontId="129" fillId="0" borderId="0" xfId="767" applyNumberFormat="1" applyFont="1" applyFill="1" applyBorder="1" applyAlignment="1">
      <alignment vertical="center"/>
    </xf>
    <xf numFmtId="0" fontId="129" fillId="0" borderId="0" xfId="767" applyFont="1" applyFill="1" applyBorder="1" applyAlignment="1">
      <alignment vertical="center"/>
    </xf>
    <xf numFmtId="168" fontId="129" fillId="0" borderId="0" xfId="767" applyNumberFormat="1" applyFont="1" applyFill="1" applyBorder="1" applyAlignment="1">
      <alignment horizontal="left" vertical="center"/>
    </xf>
    <xf numFmtId="0" fontId="117" fillId="0" borderId="108" xfId="767" applyNumberFormat="1" applyFont="1" applyFill="1" applyBorder="1" applyAlignment="1">
      <alignment vertical="center"/>
    </xf>
    <xf numFmtId="0" fontId="129" fillId="0" borderId="108" xfId="767" applyNumberFormat="1" applyFont="1" applyFill="1" applyBorder="1" applyAlignment="1">
      <alignment vertical="center"/>
    </xf>
    <xf numFmtId="0" fontId="129" fillId="0" borderId="108" xfId="767" applyFont="1" applyFill="1" applyBorder="1" applyAlignment="1">
      <alignment vertical="center"/>
    </xf>
    <xf numFmtId="168" fontId="129" fillId="0" borderId="108" xfId="767" applyNumberFormat="1" applyFont="1" applyFill="1" applyBorder="1" applyAlignment="1">
      <alignment horizontal="left" vertical="center"/>
    </xf>
    <xf numFmtId="0" fontId="121" fillId="0" borderId="0" xfId="767" applyNumberFormat="1" applyFont="1" applyFill="1" applyBorder="1" applyAlignment="1">
      <alignment vertical="center"/>
    </xf>
    <xf numFmtId="0" fontId="121" fillId="0" borderId="0" xfId="767" applyFont="1" applyFill="1" applyBorder="1" applyAlignment="1">
      <alignment vertical="center"/>
    </xf>
    <xf numFmtId="0" fontId="122" fillId="0" borderId="0" xfId="767" applyFont="1" applyFill="1" applyBorder="1" applyAlignment="1">
      <alignment vertical="center"/>
    </xf>
    <xf numFmtId="165" fontId="122" fillId="0" borderId="0" xfId="91" applyFont="1" applyFill="1" applyBorder="1" applyAlignment="1">
      <alignment vertical="center"/>
    </xf>
    <xf numFmtId="0" fontId="122" fillId="0" borderId="0" xfId="767" applyNumberFormat="1" applyFont="1" applyFill="1" applyBorder="1" applyAlignment="1">
      <alignment horizontal="center" vertical="center"/>
    </xf>
    <xf numFmtId="0" fontId="121" fillId="0" borderId="0" xfId="767" applyNumberFormat="1" applyFont="1" applyFill="1" applyBorder="1" applyAlignment="1">
      <alignment horizontal="center" vertical="center"/>
    </xf>
    <xf numFmtId="0" fontId="121" fillId="0" borderId="108" xfId="767" applyNumberFormat="1" applyFont="1" applyFill="1" applyBorder="1" applyAlignment="1">
      <alignment horizontal="center" vertical="center"/>
    </xf>
    <xf numFmtId="168" fontId="121" fillId="0" borderId="108" xfId="684" quotePrefix="1" applyNumberFormat="1" applyFont="1" applyFill="1" applyBorder="1" applyAlignment="1">
      <alignment horizontal="center" vertical="center"/>
    </xf>
    <xf numFmtId="169" fontId="121" fillId="0" borderId="0" xfId="767" quotePrefix="1" applyNumberFormat="1" applyFont="1" applyFill="1" applyBorder="1" applyAlignment="1">
      <alignment horizontal="center" vertical="center"/>
    </xf>
    <xf numFmtId="0" fontId="122" fillId="0" borderId="0" xfId="767" applyFont="1" applyFill="1" applyBorder="1" applyAlignment="1">
      <alignment horizontal="center" vertical="center"/>
    </xf>
    <xf numFmtId="165" fontId="122" fillId="0" borderId="0" xfId="91" applyFont="1" applyFill="1" applyBorder="1" applyAlignment="1">
      <alignment horizontal="center" vertical="center"/>
    </xf>
    <xf numFmtId="0" fontId="122" fillId="0" borderId="0" xfId="767" applyNumberFormat="1" applyFont="1" applyFill="1" applyBorder="1" applyAlignment="1">
      <alignment vertical="center"/>
    </xf>
    <xf numFmtId="168" fontId="121" fillId="0" borderId="0" xfId="684" quotePrefix="1" applyNumberFormat="1" applyFont="1" applyFill="1" applyBorder="1" applyAlignment="1">
      <alignment horizontal="left" vertical="center"/>
    </xf>
    <xf numFmtId="0" fontId="121" fillId="0" borderId="0" xfId="91" applyNumberFormat="1" applyFont="1" applyFill="1" applyBorder="1" applyAlignment="1">
      <alignment vertical="center"/>
    </xf>
    <xf numFmtId="0" fontId="122" fillId="0" borderId="0" xfId="91" applyNumberFormat="1" applyFont="1" applyFill="1" applyBorder="1" applyAlignment="1">
      <alignment horizontal="center" vertical="center"/>
    </xf>
    <xf numFmtId="0" fontId="121" fillId="0" borderId="0" xfId="91" applyNumberFormat="1" applyFont="1" applyFill="1" applyBorder="1" applyAlignment="1">
      <alignment horizontal="center" vertical="center"/>
    </xf>
    <xf numFmtId="168" fontId="122" fillId="0" borderId="0" xfId="684" applyNumberFormat="1" applyFont="1" applyFill="1" applyBorder="1" applyAlignment="1">
      <alignment horizontal="left" vertical="center"/>
    </xf>
    <xf numFmtId="169" fontId="121" fillId="0" borderId="0" xfId="767" applyNumberFormat="1" applyFont="1" applyFill="1" applyBorder="1" applyAlignment="1">
      <alignment horizontal="center" vertical="center"/>
    </xf>
    <xf numFmtId="165" fontId="121" fillId="0" borderId="0" xfId="91" applyFont="1" applyFill="1" applyBorder="1" applyAlignment="1">
      <alignment vertical="center"/>
    </xf>
    <xf numFmtId="37" fontId="121" fillId="0" borderId="0" xfId="767" applyNumberFormat="1" applyFont="1" applyFill="1" applyBorder="1" applyAlignment="1">
      <alignment vertical="center"/>
    </xf>
    <xf numFmtId="168" fontId="121" fillId="0" borderId="0" xfId="767" applyNumberFormat="1" applyFont="1" applyFill="1" applyBorder="1" applyAlignment="1">
      <alignment vertical="center"/>
    </xf>
    <xf numFmtId="0" fontId="122" fillId="0" borderId="0" xfId="91" applyNumberFormat="1" applyFont="1" applyFill="1" applyBorder="1" applyAlignment="1">
      <alignment vertical="center"/>
    </xf>
    <xf numFmtId="169" fontId="122" fillId="0" borderId="0" xfId="91" applyNumberFormat="1" applyFont="1" applyFill="1" applyBorder="1" applyAlignment="1">
      <alignment horizontal="right" vertical="center"/>
    </xf>
    <xf numFmtId="37" fontId="122" fillId="0" borderId="0" xfId="767" applyNumberFormat="1" applyFont="1" applyFill="1" applyBorder="1" applyAlignment="1">
      <alignment vertical="center"/>
    </xf>
    <xf numFmtId="168" fontId="122" fillId="0" borderId="0" xfId="767" applyNumberFormat="1" applyFont="1" applyFill="1" applyBorder="1" applyAlignment="1">
      <alignment vertical="center"/>
    </xf>
    <xf numFmtId="0" fontId="121" fillId="0" borderId="0" xfId="91" applyNumberFormat="1" applyFont="1" applyFill="1" applyBorder="1" applyAlignment="1">
      <alignment horizontal="left" vertical="center"/>
    </xf>
    <xf numFmtId="168" fontId="122" fillId="0" borderId="77" xfId="684" applyNumberFormat="1" applyFont="1" applyFill="1" applyBorder="1" applyAlignment="1">
      <alignment horizontal="left" vertical="center"/>
    </xf>
    <xf numFmtId="168" fontId="122" fillId="0" borderId="108" xfId="684" applyNumberFormat="1" applyFont="1" applyFill="1" applyBorder="1" applyAlignment="1">
      <alignment horizontal="left" vertical="center"/>
    </xf>
    <xf numFmtId="168" fontId="122" fillId="0" borderId="64" xfId="684" applyNumberFormat="1" applyFont="1" applyFill="1" applyBorder="1" applyAlignment="1">
      <alignment horizontal="left" vertical="center"/>
    </xf>
    <xf numFmtId="169" fontId="122" fillId="0" borderId="0" xfId="767" applyNumberFormat="1" applyFont="1" applyFill="1" applyBorder="1" applyAlignment="1">
      <alignment vertical="center"/>
    </xf>
    <xf numFmtId="0" fontId="117" fillId="0" borderId="0" xfId="767" applyFont="1" applyFill="1" applyBorder="1" applyAlignment="1">
      <alignment vertical="center"/>
    </xf>
    <xf numFmtId="168" fontId="117" fillId="0" borderId="0" xfId="767" applyNumberFormat="1" applyFont="1" applyFill="1" applyBorder="1" applyAlignment="1">
      <alignment horizontal="left" vertical="center"/>
    </xf>
    <xf numFmtId="0" fontId="118" fillId="0" borderId="0" xfId="767" applyFont="1" applyFill="1" applyBorder="1" applyAlignment="1">
      <alignment vertical="center"/>
    </xf>
    <xf numFmtId="165" fontId="118" fillId="0" borderId="0" xfId="91" applyFont="1" applyFill="1" applyBorder="1" applyAlignment="1">
      <alignment vertical="center"/>
    </xf>
    <xf numFmtId="0" fontId="122" fillId="0" borderId="0" xfId="767" applyFont="1" applyFill="1" applyBorder="1" applyAlignment="1">
      <alignment horizontal="left"/>
    </xf>
    <xf numFmtId="0" fontId="121" fillId="0" borderId="0" xfId="767" applyFont="1" applyFill="1" applyBorder="1" applyAlignment="1">
      <alignment horizontal="left"/>
    </xf>
    <xf numFmtId="0" fontId="122" fillId="0" borderId="0" xfId="767" applyNumberFormat="1" applyFont="1" applyFill="1" applyBorder="1"/>
    <xf numFmtId="0" fontId="122" fillId="0" borderId="0" xfId="94" applyNumberFormat="1" applyFont="1" applyFill="1" applyBorder="1"/>
    <xf numFmtId="169" fontId="121" fillId="0" borderId="0" xfId="767" applyNumberFormat="1" applyFont="1" applyFill="1" applyBorder="1" applyAlignment="1">
      <alignment horizontal="center"/>
    </xf>
    <xf numFmtId="168" fontId="121" fillId="0" borderId="0" xfId="2032" applyNumberFormat="1" applyFont="1" applyFill="1" applyBorder="1" applyAlignment="1">
      <alignment horizontal="center"/>
    </xf>
    <xf numFmtId="0" fontId="121" fillId="0" borderId="0" xfId="767" applyNumberFormat="1" applyFont="1" applyFill="1" applyBorder="1"/>
    <xf numFmtId="168" fontId="122" fillId="0" borderId="0" xfId="2032" applyNumberFormat="1" applyFont="1" applyFill="1" applyBorder="1" applyAlignment="1">
      <alignment horizontal="center"/>
    </xf>
    <xf numFmtId="168" fontId="121" fillId="0" borderId="0" xfId="767" applyNumberFormat="1" applyFont="1" applyFill="1" applyBorder="1" applyAlignment="1">
      <alignment horizontal="center"/>
    </xf>
    <xf numFmtId="168" fontId="122" fillId="0" borderId="126" xfId="2032" applyNumberFormat="1" applyFont="1" applyFill="1" applyBorder="1" applyAlignment="1">
      <alignment horizontal="center"/>
    </xf>
    <xf numFmtId="169" fontId="122" fillId="0" borderId="0" xfId="767" applyNumberFormat="1" applyFont="1" applyFill="1" applyBorder="1" applyAlignment="1">
      <alignment horizontal="center"/>
    </xf>
    <xf numFmtId="168" fontId="122" fillId="0" borderId="0" xfId="767" applyNumberFormat="1" applyFont="1" applyFill="1" applyBorder="1" applyAlignment="1">
      <alignment horizontal="center"/>
    </xf>
    <xf numFmtId="168" fontId="122" fillId="0" borderId="0" xfId="767" applyNumberFormat="1" applyFont="1" applyFill="1" applyBorder="1" applyAlignment="1">
      <alignment horizontal="left"/>
    </xf>
    <xf numFmtId="168" fontId="122" fillId="0" borderId="0" xfId="2032" applyNumberFormat="1" applyFont="1" applyFill="1" applyBorder="1"/>
    <xf numFmtId="169" fontId="122" fillId="0" borderId="0" xfId="767" applyNumberFormat="1" applyFont="1" applyFill="1" applyBorder="1"/>
    <xf numFmtId="168" fontId="122" fillId="0" borderId="0" xfId="767" applyNumberFormat="1" applyFont="1" applyFill="1" applyBorder="1"/>
    <xf numFmtId="0" fontId="122" fillId="0" borderId="0" xfId="767" applyFont="1" applyFill="1" applyBorder="1"/>
    <xf numFmtId="168" fontId="122" fillId="0" borderId="64" xfId="2032" applyNumberFormat="1" applyFont="1" applyFill="1" applyBorder="1"/>
    <xf numFmtId="0" fontId="118" fillId="0" borderId="0" xfId="767" applyFont="1" applyFill="1" applyBorder="1" applyAlignment="1">
      <alignment horizontal="left"/>
    </xf>
    <xf numFmtId="0" fontId="117" fillId="0" borderId="108" xfId="767" applyFont="1" applyFill="1" applyBorder="1" applyAlignment="1">
      <alignment horizontal="left"/>
    </xf>
    <xf numFmtId="3" fontId="122" fillId="40" borderId="0" xfId="2224" applyFont="1" applyFill="1"/>
    <xf numFmtId="3" fontId="117" fillId="40" borderId="0" xfId="2224" applyFont="1" applyFill="1" applyProtection="1"/>
    <xf numFmtId="3" fontId="122" fillId="40" borderId="0" xfId="2224" applyFont="1" applyFill="1" applyAlignment="1" applyProtection="1">
      <alignment horizontal="center"/>
    </xf>
    <xf numFmtId="3" fontId="122" fillId="40" borderId="108" xfId="2224" applyFont="1" applyFill="1" applyBorder="1" applyProtection="1"/>
    <xf numFmtId="165" fontId="122" fillId="40" borderId="0" xfId="2220" applyFont="1" applyFill="1"/>
    <xf numFmtId="3" fontId="117" fillId="39" borderId="0" xfId="2224" applyFont="1" applyFill="1" applyBorder="1" applyProtection="1"/>
    <xf numFmtId="3" fontId="122" fillId="40" borderId="0" xfId="2224" applyFont="1" applyFill="1" applyProtection="1"/>
    <xf numFmtId="165" fontId="122" fillId="40" borderId="0" xfId="2220" applyFont="1" applyFill="1" applyAlignment="1">
      <alignment horizontal="center"/>
    </xf>
    <xf numFmtId="3" fontId="122" fillId="40" borderId="0" xfId="2224" applyFont="1" applyFill="1" applyAlignment="1">
      <alignment horizontal="center"/>
    </xf>
    <xf numFmtId="3" fontId="121" fillId="39" borderId="108" xfId="2224" applyFont="1" applyFill="1" applyBorder="1" applyProtection="1"/>
    <xf numFmtId="3" fontId="121" fillId="40" borderId="108" xfId="2224" applyFont="1" applyFill="1" applyBorder="1" applyProtection="1"/>
    <xf numFmtId="3" fontId="122" fillId="40" borderId="108" xfId="2224" applyFont="1" applyFill="1" applyBorder="1" applyAlignment="1" applyProtection="1">
      <alignment horizontal="center"/>
    </xf>
    <xf numFmtId="165" fontId="122" fillId="40" borderId="0" xfId="2220" applyFont="1" applyFill="1" applyBorder="1"/>
    <xf numFmtId="165" fontId="122" fillId="40" borderId="0" xfId="2220" applyFont="1" applyFill="1" applyBorder="1" applyAlignment="1">
      <alignment horizontal="center"/>
    </xf>
    <xf numFmtId="165" fontId="121" fillId="40" borderId="108" xfId="2220" quotePrefix="1" applyFont="1" applyFill="1" applyBorder="1" applyAlignment="1">
      <alignment horizontal="center"/>
    </xf>
    <xf numFmtId="3" fontId="121" fillId="0" borderId="0" xfId="2224" applyFont="1" applyFill="1" applyAlignment="1" applyProtection="1">
      <alignment horizontal="center"/>
    </xf>
    <xf numFmtId="165" fontId="121" fillId="0" borderId="0" xfId="2220" applyFont="1" applyFill="1" applyBorder="1" applyAlignment="1">
      <alignment horizontal="center"/>
    </xf>
    <xf numFmtId="3" fontId="122" fillId="0" borderId="0" xfId="2224" applyFont="1" applyFill="1" applyProtection="1"/>
    <xf numFmtId="165" fontId="121" fillId="39" borderId="108" xfId="2220" quotePrefix="1" applyFont="1" applyFill="1" applyBorder="1" applyAlignment="1">
      <alignment horizontal="center"/>
    </xf>
    <xf numFmtId="3" fontId="121" fillId="39" borderId="0" xfId="2224" applyFont="1" applyFill="1" applyAlignment="1" applyProtection="1">
      <alignment horizontal="center"/>
    </xf>
    <xf numFmtId="165" fontId="122" fillId="40" borderId="0" xfId="2224" applyNumberFormat="1" applyFont="1" applyFill="1" applyBorder="1" applyProtection="1"/>
    <xf numFmtId="3" fontId="121" fillId="0" borderId="0" xfId="2224" applyFont="1" applyFill="1" applyBorder="1"/>
    <xf numFmtId="3" fontId="122" fillId="0" borderId="0" xfId="2224" applyFont="1" applyFill="1" applyBorder="1" applyProtection="1"/>
    <xf numFmtId="165" fontId="122" fillId="40" borderId="0" xfId="2220" applyNumberFormat="1" applyFont="1" applyFill="1" applyBorder="1"/>
    <xf numFmtId="168" fontId="122" fillId="40" borderId="0" xfId="2224" applyNumberFormat="1" applyFont="1" applyFill="1"/>
    <xf numFmtId="168" fontId="121" fillId="0" borderId="0" xfId="2224" applyNumberFormat="1" applyFont="1" applyFill="1" applyBorder="1"/>
    <xf numFmtId="3" fontId="122" fillId="0" borderId="0" xfId="2224" applyFont="1" applyFill="1" applyBorder="1"/>
    <xf numFmtId="168" fontId="122" fillId="0" borderId="0" xfId="2224" applyNumberFormat="1" applyFont="1" applyFill="1" applyBorder="1"/>
    <xf numFmtId="168" fontId="122" fillId="0" borderId="0" xfId="2220" applyNumberFormat="1" applyFont="1" applyFill="1" applyBorder="1"/>
    <xf numFmtId="168" fontId="121" fillId="0" borderId="77" xfId="2224" applyNumberFormat="1" applyFont="1" applyFill="1" applyBorder="1"/>
    <xf numFmtId="168" fontId="122" fillId="0" borderId="0" xfId="2224" applyNumberFormat="1" applyFont="1" applyFill="1" applyBorder="1" applyProtection="1"/>
    <xf numFmtId="3" fontId="122" fillId="0" borderId="0" xfId="2224" quotePrefix="1" applyFont="1" applyFill="1" applyBorder="1" applyAlignment="1">
      <alignment horizontal="left" indent="1"/>
    </xf>
    <xf numFmtId="3" fontId="122" fillId="0" borderId="0" xfId="2224" applyFont="1" applyFill="1" applyAlignment="1" applyProtection="1">
      <alignment horizontal="center"/>
    </xf>
    <xf numFmtId="3" fontId="122" fillId="0" borderId="0" xfId="2224" applyFont="1" applyFill="1" applyBorder="1" applyAlignment="1">
      <alignment horizontal="left"/>
    </xf>
    <xf numFmtId="168" fontId="122" fillId="40" borderId="0" xfId="2220" applyNumberFormat="1" applyFont="1" applyFill="1"/>
    <xf numFmtId="168" fontId="122" fillId="0" borderId="0" xfId="2224" applyNumberFormat="1" applyFont="1" applyFill="1" applyProtection="1"/>
    <xf numFmtId="168" fontId="122" fillId="40" borderId="0" xfId="2224" applyNumberFormat="1" applyFont="1" applyFill="1" applyBorder="1"/>
    <xf numFmtId="3" fontId="121" fillId="0" borderId="0" xfId="2224" quotePrefix="1" applyFont="1" applyFill="1" applyAlignment="1" applyProtection="1">
      <alignment horizontal="left"/>
    </xf>
    <xf numFmtId="168" fontId="121" fillId="0" borderId="108" xfId="2220" applyNumberFormat="1" applyFont="1" applyFill="1" applyBorder="1"/>
    <xf numFmtId="168" fontId="121" fillId="0" borderId="0" xfId="2224" applyNumberFormat="1" applyFont="1" applyFill="1" applyProtection="1"/>
    <xf numFmtId="168" fontId="122" fillId="40" borderId="103" xfId="2224" applyNumberFormat="1" applyFont="1" applyFill="1" applyBorder="1"/>
    <xf numFmtId="168" fontId="121" fillId="0" borderId="103" xfId="2220" applyNumberFormat="1" applyFont="1" applyFill="1" applyBorder="1"/>
    <xf numFmtId="3" fontId="121" fillId="0" borderId="0" xfId="2224" quotePrefix="1" applyFont="1" applyFill="1" applyBorder="1" applyAlignment="1">
      <alignment horizontal="left"/>
    </xf>
    <xf numFmtId="3" fontId="121" fillId="0" borderId="0" xfId="2224" applyFont="1" applyFill="1" applyBorder="1" applyAlignment="1">
      <alignment horizontal="left"/>
    </xf>
    <xf numFmtId="3" fontId="121" fillId="0" borderId="0" xfId="2224" applyFont="1" applyFill="1" applyProtection="1"/>
    <xf numFmtId="165" fontId="121" fillId="0" borderId="0" xfId="2220" applyNumberFormat="1" applyFont="1" applyFill="1" applyBorder="1"/>
    <xf numFmtId="168" fontId="121" fillId="0" borderId="0" xfId="2224" applyNumberFormat="1" applyFont="1" applyFill="1" applyBorder="1" applyProtection="1"/>
    <xf numFmtId="168" fontId="121" fillId="0" borderId="0" xfId="2220" applyNumberFormat="1" applyFont="1" applyFill="1" applyBorder="1"/>
    <xf numFmtId="3" fontId="121" fillId="0" borderId="0" xfId="2224" quotePrefix="1" applyFont="1" applyFill="1" applyBorder="1" applyAlignment="1">
      <alignment horizontal="left" indent="1"/>
    </xf>
    <xf numFmtId="168" fontId="121" fillId="0" borderId="77" xfId="2220" applyNumberFormat="1" applyFont="1" applyFill="1" applyBorder="1"/>
    <xf numFmtId="168" fontId="121" fillId="0" borderId="77" xfId="2224" applyNumberFormat="1" applyFont="1" applyFill="1" applyBorder="1" applyProtection="1"/>
    <xf numFmtId="3" fontId="122" fillId="0" borderId="0" xfId="2224" quotePrefix="1" applyFont="1" applyFill="1" applyBorder="1"/>
    <xf numFmtId="165" fontId="122" fillId="0" borderId="0" xfId="2220" applyNumberFormat="1" applyFont="1" applyFill="1" applyBorder="1"/>
    <xf numFmtId="168" fontId="122" fillId="40" borderId="64" xfId="2224" applyNumberFormat="1" applyFont="1" applyFill="1" applyBorder="1"/>
    <xf numFmtId="168" fontId="122" fillId="0" borderId="64" xfId="2220" applyNumberFormat="1" applyFont="1" applyFill="1" applyBorder="1"/>
    <xf numFmtId="3" fontId="122" fillId="0" borderId="0" xfId="2224" applyFont="1" applyFill="1"/>
    <xf numFmtId="3" fontId="122" fillId="41" borderId="0" xfId="2224" applyFont="1" applyFill="1"/>
    <xf numFmtId="165" fontId="122" fillId="41" borderId="0" xfId="2220" applyFont="1" applyFill="1"/>
    <xf numFmtId="3" fontId="122" fillId="0" borderId="0" xfId="2224" applyFont="1"/>
    <xf numFmtId="3" fontId="118" fillId="40" borderId="0" xfId="2224" applyFont="1" applyFill="1"/>
    <xf numFmtId="3" fontId="118" fillId="40" borderId="0" xfId="2224" applyFont="1" applyFill="1" applyAlignment="1" applyProtection="1">
      <alignment horizontal="center"/>
    </xf>
    <xf numFmtId="37" fontId="118" fillId="40" borderId="0" xfId="2224" applyNumberFormat="1" applyFont="1" applyFill="1" applyAlignment="1" applyProtection="1">
      <alignment horizontal="right"/>
    </xf>
    <xf numFmtId="3" fontId="118" fillId="40" borderId="108" xfId="2224" applyFont="1" applyFill="1" applyBorder="1" applyProtection="1"/>
    <xf numFmtId="165" fontId="118" fillId="40" borderId="0" xfId="2220" applyFont="1" applyFill="1"/>
    <xf numFmtId="3" fontId="117" fillId="40" borderId="0" xfId="2224" applyFont="1" applyFill="1" applyBorder="1" applyProtection="1"/>
    <xf numFmtId="3" fontId="118" fillId="40" borderId="0" xfId="2224" applyFont="1" applyFill="1" applyBorder="1" applyAlignment="1" applyProtection="1">
      <alignment horizontal="center"/>
    </xf>
    <xf numFmtId="3" fontId="118" fillId="40" borderId="0" xfId="2224" applyFont="1" applyFill="1" applyBorder="1" applyProtection="1"/>
    <xf numFmtId="3" fontId="118" fillId="40" borderId="0" xfId="2224" applyFont="1" applyFill="1" applyProtection="1"/>
    <xf numFmtId="165" fontId="118" fillId="40" borderId="0" xfId="2220" applyFont="1" applyFill="1" applyAlignment="1">
      <alignment horizontal="center"/>
    </xf>
    <xf numFmtId="3" fontId="118" fillId="40" borderId="0" xfId="2224" applyFont="1" applyFill="1" applyAlignment="1">
      <alignment horizontal="center"/>
    </xf>
    <xf numFmtId="165" fontId="118" fillId="40" borderId="47" xfId="2220" applyFont="1" applyFill="1" applyBorder="1"/>
    <xf numFmtId="165" fontId="118" fillId="40" borderId="53" xfId="2220" applyFont="1" applyFill="1" applyBorder="1" applyAlignment="1">
      <alignment horizontal="center"/>
    </xf>
    <xf numFmtId="165" fontId="118" fillId="40" borderId="125" xfId="2220" applyFont="1" applyFill="1" applyBorder="1" applyAlignment="1">
      <alignment horizontal="center"/>
    </xf>
    <xf numFmtId="0" fontId="122" fillId="0" borderId="0" xfId="754" applyFont="1" applyFill="1"/>
    <xf numFmtId="0" fontId="130" fillId="0" borderId="126" xfId="754" quotePrefix="1" applyFont="1" applyFill="1" applyBorder="1" applyAlignment="1">
      <alignment horizontal="center"/>
    </xf>
    <xf numFmtId="0" fontId="130" fillId="0" borderId="126" xfId="754" applyFont="1" applyFill="1" applyBorder="1" applyAlignment="1">
      <alignment horizontal="center"/>
    </xf>
    <xf numFmtId="0" fontId="121" fillId="0" borderId="0" xfId="754" applyNumberFormat="1" applyFont="1" applyFill="1" applyBorder="1"/>
    <xf numFmtId="0" fontId="121" fillId="0" borderId="0" xfId="485" applyNumberFormat="1" applyFont="1" applyFill="1" applyBorder="1" applyAlignment="1">
      <alignment horizontal="left"/>
    </xf>
    <xf numFmtId="0" fontId="122" fillId="0" borderId="0" xfId="754" applyFont="1" applyFill="1" applyBorder="1"/>
    <xf numFmtId="0" fontId="122" fillId="0" borderId="0" xfId="754" applyNumberFormat="1" applyFont="1" applyFill="1"/>
    <xf numFmtId="0" fontId="122" fillId="0" borderId="0" xfId="485" applyNumberFormat="1" applyFont="1" applyFill="1"/>
    <xf numFmtId="0" fontId="121" fillId="0" borderId="0" xfId="754" applyNumberFormat="1" applyFont="1" applyFill="1"/>
    <xf numFmtId="0" fontId="121" fillId="0" borderId="0" xfId="485" applyNumberFormat="1" applyFont="1" applyFill="1" applyAlignment="1">
      <alignment horizontal="left" vertical="top"/>
    </xf>
    <xf numFmtId="0" fontId="122" fillId="0" borderId="0" xfId="754" applyFont="1" applyFill="1" applyAlignment="1"/>
    <xf numFmtId="0" fontId="122" fillId="0" borderId="0" xfId="485" applyNumberFormat="1" applyFont="1" applyFill="1" applyAlignment="1">
      <alignment horizontal="right" vertical="top"/>
    </xf>
    <xf numFmtId="165" fontId="122" fillId="0" borderId="0" xfId="485" applyFont="1" applyFill="1" applyAlignment="1"/>
    <xf numFmtId="0" fontId="121" fillId="0" borderId="0" xfId="485" applyNumberFormat="1" applyFont="1" applyFill="1"/>
    <xf numFmtId="0" fontId="122" fillId="0" borderId="0" xfId="485" applyNumberFormat="1" applyFont="1" applyFill="1" applyAlignment="1">
      <alignment wrapText="1"/>
    </xf>
    <xf numFmtId="0" fontId="122" fillId="0" borderId="0" xfId="485" applyNumberFormat="1" applyFont="1" applyFill="1" applyAlignment="1">
      <alignment horizontal="justify"/>
    </xf>
    <xf numFmtId="0" fontId="121" fillId="0" borderId="0" xfId="754" applyFont="1" applyFill="1"/>
    <xf numFmtId="0" fontId="122" fillId="0" borderId="0" xfId="485" applyNumberFormat="1" applyFont="1" applyFill="1" applyAlignment="1"/>
    <xf numFmtId="0" fontId="122" fillId="0" borderId="0" xfId="485" applyNumberFormat="1" applyFont="1" applyFill="1" applyAlignment="1">
      <alignment horizontal="left"/>
    </xf>
    <xf numFmtId="0" fontId="122" fillId="0" borderId="0" xfId="485" applyNumberFormat="1" applyFont="1" applyFill="1" applyAlignment="1">
      <alignment vertical="top"/>
    </xf>
    <xf numFmtId="0" fontId="121" fillId="0" borderId="0" xfId="485" applyNumberFormat="1" applyFont="1"/>
    <xf numFmtId="0" fontId="122" fillId="0" borderId="0" xfId="485" applyNumberFormat="1" applyFont="1"/>
    <xf numFmtId="0" fontId="117" fillId="0" borderId="0" xfId="94" applyNumberFormat="1" applyFont="1" applyFill="1" applyAlignment="1">
      <alignment vertical="center"/>
    </xf>
    <xf numFmtId="174" fontId="117" fillId="0" borderId="0" xfId="2032" applyNumberFormat="1" applyFont="1" applyFill="1" applyAlignment="1">
      <alignment vertical="center"/>
    </xf>
    <xf numFmtId="168" fontId="117" fillId="0" borderId="0" xfId="684" applyFont="1" applyFill="1" applyAlignment="1">
      <alignment vertical="center"/>
    </xf>
    <xf numFmtId="0" fontId="118" fillId="0" borderId="0" xfId="767" applyFont="1" applyFill="1" applyAlignment="1">
      <alignment horizontal="left" vertical="center"/>
    </xf>
    <xf numFmtId="165" fontId="118" fillId="0" borderId="0" xfId="91" applyFont="1" applyFill="1" applyAlignment="1">
      <alignment vertical="center"/>
    </xf>
    <xf numFmtId="0" fontId="118" fillId="0" borderId="0" xfId="767" applyFont="1" applyFill="1" applyAlignment="1">
      <alignment vertical="center"/>
    </xf>
    <xf numFmtId="0" fontId="117" fillId="0" borderId="0" xfId="94" quotePrefix="1" applyNumberFormat="1" applyFont="1" applyFill="1" applyBorder="1" applyAlignment="1">
      <alignment vertical="center"/>
    </xf>
    <xf numFmtId="0" fontId="129" fillId="0" borderId="0" xfId="94" quotePrefix="1" applyNumberFormat="1" applyFont="1" applyFill="1" applyBorder="1" applyAlignment="1">
      <alignment vertical="center"/>
    </xf>
    <xf numFmtId="174" fontId="129" fillId="0" borderId="0" xfId="2032" quotePrefix="1" applyNumberFormat="1" applyFont="1" applyFill="1" applyBorder="1" applyAlignment="1">
      <alignment vertical="center"/>
    </xf>
    <xf numFmtId="168" fontId="129" fillId="0" borderId="0" xfId="684" quotePrefix="1" applyFont="1" applyFill="1" applyBorder="1" applyAlignment="1">
      <alignment vertical="center"/>
    </xf>
    <xf numFmtId="0" fontId="119" fillId="0" borderId="0" xfId="767" applyNumberFormat="1" applyFont="1"/>
    <xf numFmtId="165" fontId="119" fillId="0" borderId="0" xfId="2220" applyFont="1"/>
    <xf numFmtId="165" fontId="122" fillId="0" borderId="106" xfId="2220" applyFont="1" applyBorder="1"/>
    <xf numFmtId="0" fontId="120" fillId="0" borderId="0" xfId="767" applyFont="1" applyBorder="1" applyAlignment="1">
      <alignment horizontal="center"/>
    </xf>
    <xf numFmtId="165" fontId="120" fillId="0" borderId="0" xfId="2220" applyFont="1" applyBorder="1" applyAlignment="1"/>
    <xf numFmtId="0" fontId="120" fillId="0" borderId="0" xfId="767" applyNumberFormat="1" applyFont="1" applyBorder="1" applyAlignment="1">
      <alignment horizontal="center"/>
    </xf>
    <xf numFmtId="0" fontId="120" fillId="0" borderId="0" xfId="767" applyFont="1" applyBorder="1" applyAlignment="1">
      <alignment horizontal="right"/>
    </xf>
    <xf numFmtId="165" fontId="119" fillId="0" borderId="0" xfId="2220" applyFont="1" applyAlignment="1"/>
    <xf numFmtId="165" fontId="119" fillId="0" borderId="0" xfId="767" applyNumberFormat="1" applyFont="1"/>
    <xf numFmtId="167" fontId="119" fillId="0" borderId="0" xfId="767" applyNumberFormat="1" applyFont="1"/>
    <xf numFmtId="0" fontId="121" fillId="0" borderId="105" xfId="767" applyFont="1" applyFill="1" applyBorder="1" applyAlignment="1">
      <alignment horizontal="center"/>
    </xf>
    <xf numFmtId="165" fontId="121" fillId="0" borderId="105" xfId="2220" applyFont="1" applyFill="1" applyBorder="1" applyAlignment="1"/>
    <xf numFmtId="0" fontId="121" fillId="0" borderId="105" xfId="767" applyNumberFormat="1" applyFont="1" applyFill="1" applyBorder="1" applyAlignment="1">
      <alignment horizontal="center"/>
    </xf>
    <xf numFmtId="0" fontId="122" fillId="0" borderId="0" xfId="767" applyFont="1"/>
    <xf numFmtId="0" fontId="121" fillId="0" borderId="106" xfId="767" applyFont="1" applyFill="1" applyBorder="1" applyAlignment="1">
      <alignment horizontal="center"/>
    </xf>
    <xf numFmtId="165" fontId="121" fillId="0" borderId="106" xfId="2220" applyFont="1" applyFill="1" applyBorder="1" applyAlignment="1">
      <alignment horizontal="center"/>
    </xf>
    <xf numFmtId="0" fontId="121" fillId="0" borderId="106" xfId="767" applyNumberFormat="1" applyFont="1" applyFill="1" applyBorder="1" applyAlignment="1">
      <alignment horizontal="center"/>
    </xf>
    <xf numFmtId="15" fontId="121" fillId="0" borderId="106" xfId="767" applyNumberFormat="1" applyFont="1" applyFill="1" applyBorder="1" applyAlignment="1">
      <alignment horizontal="center"/>
    </xf>
    <xf numFmtId="0" fontId="121" fillId="0" borderId="107" xfId="767" applyFont="1" applyFill="1" applyBorder="1"/>
    <xf numFmtId="165" fontId="121" fillId="0" borderId="107" xfId="2220" applyFont="1" applyFill="1" applyBorder="1" applyAlignment="1"/>
    <xf numFmtId="0" fontId="121" fillId="0" borderId="107" xfId="767" applyNumberFormat="1" applyFont="1" applyFill="1" applyBorder="1" applyAlignment="1">
      <alignment horizontal="center"/>
    </xf>
    <xf numFmtId="0" fontId="121" fillId="0" borderId="107" xfId="767" applyFont="1" applyFill="1" applyBorder="1" applyAlignment="1">
      <alignment horizontal="center"/>
    </xf>
    <xf numFmtId="15" fontId="121" fillId="0" borderId="107" xfId="767" applyNumberFormat="1" applyFont="1" applyFill="1" applyBorder="1" applyAlignment="1">
      <alignment horizontal="center"/>
    </xf>
    <xf numFmtId="0" fontId="122" fillId="0" borderId="110" xfId="767" applyFont="1" applyBorder="1"/>
    <xf numFmtId="165" fontId="122" fillId="0" borderId="105" xfId="2220" applyFont="1" applyBorder="1" applyAlignment="1"/>
    <xf numFmtId="0" fontId="122" fillId="0" borderId="105" xfId="767" applyFont="1" applyBorder="1"/>
    <xf numFmtId="0" fontId="122" fillId="0" borderId="105" xfId="767" applyNumberFormat="1" applyFont="1" applyBorder="1"/>
    <xf numFmtId="167" fontId="122" fillId="0" borderId="105" xfId="767" applyNumberFormat="1" applyFont="1" applyBorder="1"/>
    <xf numFmtId="172" fontId="122" fillId="0" borderId="105" xfId="2220" applyNumberFormat="1" applyFont="1" applyBorder="1"/>
    <xf numFmtId="173" fontId="122" fillId="0" borderId="43" xfId="767" applyNumberFormat="1" applyFont="1" applyBorder="1"/>
    <xf numFmtId="0" fontId="121" fillId="0" borderId="106" xfId="767" applyFont="1" applyBorder="1" applyAlignment="1">
      <alignment horizontal="center"/>
    </xf>
    <xf numFmtId="165" fontId="121" fillId="0" borderId="106" xfId="2220" applyFont="1" applyBorder="1" applyAlignment="1"/>
    <xf numFmtId="0" fontId="122" fillId="0" borderId="106" xfId="767" applyFont="1" applyBorder="1" applyAlignment="1">
      <alignment horizontal="center"/>
    </xf>
    <xf numFmtId="0" fontId="122" fillId="0" borderId="106" xfId="767" applyNumberFormat="1" applyFont="1" applyBorder="1" applyAlignment="1">
      <alignment horizontal="center"/>
    </xf>
    <xf numFmtId="165" fontId="122" fillId="0" borderId="106" xfId="2220" applyFont="1" applyBorder="1" applyAlignment="1"/>
    <xf numFmtId="17" fontId="122" fillId="0" borderId="106" xfId="767" applyNumberFormat="1" applyFont="1" applyBorder="1" applyAlignment="1">
      <alignment horizontal="center"/>
    </xf>
    <xf numFmtId="9" fontId="122" fillId="0" borderId="106" xfId="767" applyNumberFormat="1" applyFont="1" applyBorder="1" applyAlignment="1">
      <alignment horizontal="center"/>
    </xf>
    <xf numFmtId="165" fontId="122" fillId="0" borderId="106" xfId="2220" applyFont="1" applyBorder="1" applyAlignment="1">
      <alignment horizontal="center"/>
    </xf>
    <xf numFmtId="165" fontId="122" fillId="0" borderId="102" xfId="2220" applyFont="1" applyBorder="1"/>
    <xf numFmtId="170" fontId="122" fillId="0" borderId="0" xfId="82" applyNumberFormat="1" applyFont="1"/>
    <xf numFmtId="17" fontId="122" fillId="0" borderId="106" xfId="767" quotePrefix="1" applyNumberFormat="1" applyFont="1" applyBorder="1" applyAlignment="1">
      <alignment horizontal="center"/>
    </xf>
    <xf numFmtId="0" fontId="121" fillId="0" borderId="0" xfId="94" applyNumberFormat="1" applyFont="1" applyFill="1" applyAlignment="1">
      <alignment vertical="center"/>
    </xf>
    <xf numFmtId="174" fontId="121" fillId="0" borderId="0" xfId="2032" applyNumberFormat="1" applyFont="1" applyFill="1" applyAlignment="1">
      <alignment vertical="center"/>
    </xf>
    <xf numFmtId="168" fontId="121" fillId="0" borderId="0" xfId="684" applyFont="1" applyFill="1" applyAlignment="1">
      <alignment vertical="center"/>
    </xf>
    <xf numFmtId="0" fontId="122" fillId="0" borderId="0" xfId="767" applyFont="1" applyFill="1" applyAlignment="1">
      <alignment horizontal="left" vertical="center"/>
    </xf>
    <xf numFmtId="165" fontId="122" fillId="0" borderId="0" xfId="91" applyFont="1" applyFill="1" applyAlignment="1">
      <alignment vertical="center"/>
    </xf>
    <xf numFmtId="0" fontId="122" fillId="0" borderId="0" xfId="767" applyFont="1" applyFill="1" applyAlignment="1">
      <alignment vertical="center"/>
    </xf>
    <xf numFmtId="0" fontId="122" fillId="0" borderId="108" xfId="767" applyNumberFormat="1" applyFont="1" applyFill="1" applyBorder="1" applyAlignment="1">
      <alignment vertical="center"/>
    </xf>
    <xf numFmtId="0" fontId="122" fillId="0" borderId="108" xfId="94" applyNumberFormat="1" applyFont="1" applyFill="1" applyBorder="1" applyAlignment="1">
      <alignment vertical="center"/>
    </xf>
    <xf numFmtId="174" fontId="122" fillId="0" borderId="108" xfId="2032" applyNumberFormat="1" applyFont="1" applyFill="1" applyBorder="1" applyAlignment="1">
      <alignment vertical="center"/>
    </xf>
    <xf numFmtId="168" fontId="122" fillId="0" borderId="108" xfId="684" applyFont="1" applyFill="1" applyBorder="1" applyAlignment="1">
      <alignment vertical="center"/>
    </xf>
    <xf numFmtId="0" fontId="122" fillId="0" borderId="0" xfId="767" applyNumberFormat="1" applyFont="1" applyFill="1" applyAlignment="1">
      <alignment vertical="center"/>
    </xf>
    <xf numFmtId="0" fontId="122" fillId="0" borderId="0" xfId="94" applyNumberFormat="1" applyFont="1" applyFill="1" applyAlignment="1">
      <alignment vertical="center"/>
    </xf>
    <xf numFmtId="174" fontId="122" fillId="0" borderId="0" xfId="2032" applyNumberFormat="1" applyFont="1" applyFill="1" applyAlignment="1">
      <alignment vertical="center"/>
    </xf>
    <xf numFmtId="168" fontId="122" fillId="0" borderId="0" xfId="684" applyFont="1" applyFill="1" applyAlignment="1">
      <alignment vertical="center"/>
    </xf>
    <xf numFmtId="0" fontId="121" fillId="0" borderId="0" xfId="94" applyNumberFormat="1" applyFont="1" applyFill="1" applyAlignment="1">
      <alignment horizontal="center" vertical="center"/>
    </xf>
    <xf numFmtId="0" fontId="121" fillId="0" borderId="0" xfId="767" applyNumberFormat="1" applyFont="1" applyFill="1" applyAlignment="1">
      <alignment vertical="center"/>
    </xf>
    <xf numFmtId="0" fontId="121" fillId="0" borderId="0" xfId="767" applyFont="1" applyFill="1" applyAlignment="1">
      <alignment vertical="center"/>
    </xf>
    <xf numFmtId="0" fontId="121" fillId="0" borderId="0" xfId="767" applyFont="1" applyFill="1" applyAlignment="1">
      <alignment horizontal="left" vertical="center"/>
    </xf>
    <xf numFmtId="165" fontId="121" fillId="0" borderId="0" xfId="91" applyFont="1" applyFill="1" applyAlignment="1">
      <alignment vertical="center"/>
    </xf>
    <xf numFmtId="0" fontId="122" fillId="0" borderId="0" xfId="94" quotePrefix="1" applyNumberFormat="1" applyFont="1" applyFill="1" applyAlignment="1">
      <alignment vertical="center"/>
    </xf>
    <xf numFmtId="37" fontId="122" fillId="0" borderId="0" xfId="767" applyNumberFormat="1" applyFont="1" applyFill="1" applyAlignment="1">
      <alignment vertical="center"/>
    </xf>
    <xf numFmtId="0" fontId="121" fillId="0" borderId="0" xfId="767" applyNumberFormat="1" applyFont="1" applyFill="1" applyAlignment="1">
      <alignment horizontal="left" vertical="center"/>
    </xf>
    <xf numFmtId="0" fontId="122" fillId="0" borderId="0" xfId="94" applyNumberFormat="1" applyFont="1" applyFill="1" applyAlignment="1">
      <alignment horizontal="left" vertical="center"/>
    </xf>
    <xf numFmtId="174" fontId="121" fillId="0" borderId="0" xfId="2032" applyNumberFormat="1" applyFont="1" applyFill="1" applyAlignment="1">
      <alignment horizontal="center" vertical="center"/>
    </xf>
    <xf numFmtId="0" fontId="121" fillId="0" borderId="0" xfId="767" applyNumberFormat="1" applyFont="1" applyFill="1" applyAlignment="1">
      <alignment horizontal="center" vertical="center"/>
    </xf>
    <xf numFmtId="168" fontId="122" fillId="0" borderId="77" xfId="684" applyFont="1" applyFill="1" applyBorder="1" applyAlignment="1">
      <alignment vertical="center"/>
    </xf>
    <xf numFmtId="168" fontId="122" fillId="0" borderId="0" xfId="684" applyFont="1" applyFill="1" applyBorder="1" applyAlignment="1">
      <alignment vertical="center"/>
    </xf>
    <xf numFmtId="165" fontId="122" fillId="0" borderId="74" xfId="91" applyFont="1" applyFill="1" applyBorder="1" applyAlignment="1">
      <alignment vertical="center"/>
    </xf>
    <xf numFmtId="165" fontId="122" fillId="0" borderId="102" xfId="91" applyFont="1" applyFill="1" applyBorder="1" applyAlignment="1">
      <alignment vertical="center"/>
    </xf>
    <xf numFmtId="0" fontId="123" fillId="0" borderId="0" xfId="94" applyNumberFormat="1" applyFont="1" applyFill="1" applyAlignment="1">
      <alignment vertical="center"/>
    </xf>
    <xf numFmtId="174" fontId="121" fillId="0" borderId="0" xfId="2032" applyNumberFormat="1" applyFont="1" applyFill="1" applyAlignment="1">
      <alignment horizontal="left" vertical="center"/>
    </xf>
    <xf numFmtId="0" fontId="122" fillId="0" borderId="0" xfId="94" applyNumberFormat="1" applyFont="1" applyFill="1" applyAlignment="1">
      <alignment horizontal="center" vertical="center"/>
    </xf>
    <xf numFmtId="0" fontId="121" fillId="0" borderId="0" xfId="94" quotePrefix="1" applyNumberFormat="1" applyFont="1" applyFill="1" applyAlignment="1">
      <alignment horizontal="center" vertical="center"/>
    </xf>
    <xf numFmtId="174" fontId="121" fillId="0" borderId="0" xfId="2032" applyNumberFormat="1" applyFont="1" applyFill="1" applyBorder="1" applyAlignment="1">
      <alignment vertical="center"/>
    </xf>
    <xf numFmtId="0" fontId="122" fillId="0" borderId="0" xfId="94" quotePrefix="1" applyNumberFormat="1" applyFont="1" applyFill="1" applyBorder="1" applyAlignment="1">
      <alignment vertical="center"/>
    </xf>
    <xf numFmtId="165" fontId="122" fillId="0" borderId="0" xfId="94" applyNumberFormat="1" applyFont="1" applyFill="1" applyBorder="1" applyAlignment="1">
      <alignment vertical="center"/>
    </xf>
    <xf numFmtId="174" fontId="122" fillId="0" borderId="0" xfId="2032" applyNumberFormat="1" applyFont="1" applyFill="1" applyBorder="1" applyAlignment="1">
      <alignment vertical="center"/>
    </xf>
    <xf numFmtId="170" fontId="122" fillId="0" borderId="108" xfId="82" applyNumberFormat="1" applyFont="1" applyFill="1" applyBorder="1" applyAlignment="1">
      <alignment horizontal="center" vertical="top"/>
    </xf>
    <xf numFmtId="170" fontId="122" fillId="0" borderId="0" xfId="82" applyNumberFormat="1" applyFont="1" applyFill="1" applyBorder="1" applyAlignment="1">
      <alignment horizontal="center" vertical="top"/>
    </xf>
    <xf numFmtId="0" fontId="130" fillId="0" borderId="0" xfId="82" applyNumberFormat="1" applyFont="1" applyFill="1" applyBorder="1" applyAlignment="1">
      <alignment horizontal="left" vertical="top"/>
    </xf>
    <xf numFmtId="165" fontId="122" fillId="0" borderId="0" xfId="767" applyNumberFormat="1" applyFont="1" applyFill="1" applyBorder="1" applyAlignment="1">
      <alignment vertical="center"/>
    </xf>
    <xf numFmtId="165" fontId="122" fillId="0" borderId="0" xfId="2032" applyNumberFormat="1" applyFont="1" applyFill="1" applyBorder="1" applyAlignment="1">
      <alignment vertical="center"/>
    </xf>
    <xf numFmtId="165" fontId="122" fillId="0" borderId="0" xfId="684" applyNumberFormat="1" applyFont="1" applyFill="1" applyBorder="1" applyAlignment="1">
      <alignment vertical="center"/>
    </xf>
    <xf numFmtId="165" fontId="121" fillId="0" borderId="0" xfId="2032" applyNumberFormat="1" applyFont="1" applyFill="1" applyBorder="1" applyAlignment="1">
      <alignment vertical="center"/>
    </xf>
    <xf numFmtId="165" fontId="122" fillId="0" borderId="0" xfId="767" applyNumberFormat="1" applyFont="1" applyFill="1" applyAlignment="1">
      <alignment vertical="center"/>
    </xf>
    <xf numFmtId="165" fontId="122" fillId="0" borderId="77" xfId="82" applyNumberFormat="1" applyFont="1" applyFill="1" applyBorder="1" applyAlignment="1">
      <alignment vertical="top"/>
    </xf>
    <xf numFmtId="165" fontId="122" fillId="0" borderId="0" xfId="2032" applyNumberFormat="1" applyFont="1" applyFill="1" applyAlignment="1">
      <alignment vertical="center"/>
    </xf>
    <xf numFmtId="165" fontId="122" fillId="0" borderId="0" xfId="684" applyNumberFormat="1" applyFont="1" applyFill="1" applyAlignment="1">
      <alignment vertical="center"/>
    </xf>
    <xf numFmtId="165" fontId="121" fillId="0" borderId="0" xfId="2032" applyNumberFormat="1" applyFont="1" applyFill="1" applyAlignment="1">
      <alignment vertical="center"/>
    </xf>
    <xf numFmtId="170" fontId="121" fillId="0" borderId="0" xfId="82" applyNumberFormat="1" applyFont="1" applyFill="1" applyBorder="1" applyAlignment="1">
      <alignment horizontal="left" vertical="top"/>
    </xf>
    <xf numFmtId="165" fontId="121" fillId="0" borderId="12" xfId="82" applyNumberFormat="1" applyFont="1" applyFill="1" applyBorder="1" applyAlignment="1">
      <alignment vertical="top"/>
    </xf>
    <xf numFmtId="165" fontId="121" fillId="0" borderId="0" xfId="82" applyNumberFormat="1" applyFont="1" applyFill="1" applyBorder="1" applyAlignment="1">
      <alignment vertical="top"/>
    </xf>
    <xf numFmtId="170" fontId="121" fillId="0" borderId="12" xfId="82" applyNumberFormat="1" applyFont="1" applyFill="1" applyBorder="1" applyAlignment="1">
      <alignment vertical="top"/>
    </xf>
    <xf numFmtId="170" fontId="121" fillId="0" borderId="0" xfId="82" applyNumberFormat="1" applyFont="1" applyFill="1" applyBorder="1" applyAlignment="1">
      <alignment vertical="top"/>
    </xf>
    <xf numFmtId="37" fontId="122" fillId="0" borderId="0" xfId="94" applyNumberFormat="1" applyFont="1" applyFill="1" applyAlignment="1">
      <alignment vertical="center"/>
    </xf>
    <xf numFmtId="0" fontId="121" fillId="0" borderId="0" xfId="684" quotePrefix="1" applyNumberFormat="1" applyFont="1" applyFill="1" applyBorder="1" applyAlignment="1">
      <alignment vertical="center"/>
    </xf>
    <xf numFmtId="0" fontId="122" fillId="0" borderId="0" xfId="767" quotePrefix="1" applyFont="1" applyFill="1" applyAlignment="1">
      <alignment vertical="center"/>
    </xf>
    <xf numFmtId="0" fontId="123" fillId="0" borderId="0" xfId="94" applyNumberFormat="1" applyFont="1" applyFill="1" applyAlignment="1">
      <alignment horizontal="left" vertical="center"/>
    </xf>
    <xf numFmtId="0" fontId="123" fillId="0" borderId="0" xfId="94" applyNumberFormat="1" applyFont="1" applyFill="1" applyAlignment="1">
      <alignment horizontal="center" vertical="center"/>
    </xf>
    <xf numFmtId="0" fontId="123" fillId="0" borderId="0" xfId="767" applyNumberFormat="1" applyFont="1" applyFill="1" applyAlignment="1">
      <alignment vertical="center"/>
    </xf>
    <xf numFmtId="174" fontId="123" fillId="0" borderId="0" xfId="2032" applyNumberFormat="1" applyFont="1" applyFill="1" applyAlignment="1">
      <alignment vertical="center"/>
    </xf>
    <xf numFmtId="0" fontId="122" fillId="0" borderId="0" xfId="767" quotePrefix="1" applyFont="1" applyFill="1" applyAlignment="1">
      <alignment horizontal="center" vertical="center"/>
    </xf>
    <xf numFmtId="37" fontId="122" fillId="0" borderId="0" xfId="94" applyNumberFormat="1" applyFont="1" applyFill="1" applyAlignment="1">
      <alignment horizontal="left" vertical="center"/>
    </xf>
    <xf numFmtId="0" fontId="122" fillId="0" borderId="0" xfId="767" quotePrefix="1" applyNumberFormat="1" applyFont="1" applyFill="1" applyAlignment="1">
      <alignment vertical="center"/>
    </xf>
    <xf numFmtId="0" fontId="122" fillId="0" borderId="0" xfId="94" quotePrefix="1" applyNumberFormat="1" applyFont="1" applyFill="1" applyAlignment="1">
      <alignment horizontal="center" vertical="center"/>
    </xf>
    <xf numFmtId="168" fontId="122" fillId="0" borderId="103" xfId="684" applyFont="1" applyFill="1" applyBorder="1" applyAlignment="1">
      <alignment vertical="center"/>
    </xf>
    <xf numFmtId="0" fontId="121" fillId="0" borderId="0" xfId="94" applyNumberFormat="1" applyFont="1" applyFill="1" applyAlignment="1">
      <alignment vertical="justify"/>
    </xf>
    <xf numFmtId="0" fontId="121" fillId="0" borderId="0" xfId="767" applyNumberFormat="1" applyFont="1" applyAlignment="1">
      <alignment horizontal="center"/>
    </xf>
    <xf numFmtId="0" fontId="121" fillId="0" borderId="0" xfId="767" applyNumberFormat="1" applyFont="1"/>
    <xf numFmtId="0" fontId="122" fillId="0" borderId="0" xfId="767" applyNumberFormat="1" applyFont="1"/>
    <xf numFmtId="168" fontId="122" fillId="0" borderId="0" xfId="684" applyFont="1"/>
    <xf numFmtId="9" fontId="122" fillId="0" borderId="64" xfId="2219" applyFont="1" applyBorder="1" applyAlignment="1">
      <alignment horizontal="center"/>
    </xf>
    <xf numFmtId="10" fontId="122" fillId="0" borderId="64" xfId="910" applyNumberFormat="1" applyFont="1" applyBorder="1" applyAlignment="1">
      <alignment horizontal="center"/>
    </xf>
    <xf numFmtId="168" fontId="122" fillId="0" borderId="64" xfId="684" applyFont="1" applyBorder="1"/>
    <xf numFmtId="168" fontId="122" fillId="0" borderId="108" xfId="684" applyFont="1" applyBorder="1"/>
    <xf numFmtId="10" fontId="122" fillId="0" borderId="0" xfId="910" applyNumberFormat="1" applyFont="1" applyFill="1" applyAlignment="1">
      <alignment horizontal="center" vertical="center"/>
    </xf>
    <xf numFmtId="10" fontId="122" fillId="0" borderId="0" xfId="910" applyNumberFormat="1" applyFont="1" applyAlignment="1">
      <alignment horizontal="center"/>
    </xf>
    <xf numFmtId="168" fontId="121" fillId="0" borderId="0" xfId="684" applyFont="1"/>
    <xf numFmtId="0" fontId="122" fillId="0" borderId="0" xfId="2032" applyNumberFormat="1" applyFont="1" applyFill="1" applyAlignment="1">
      <alignment horizontal="center" vertical="center"/>
    </xf>
    <xf numFmtId="1" fontId="122" fillId="0" borderId="0" xfId="2032" applyNumberFormat="1" applyFont="1" applyFill="1" applyAlignment="1">
      <alignment horizontal="center" vertical="center"/>
    </xf>
    <xf numFmtId="0" fontId="122" fillId="0" borderId="0" xfId="767" applyNumberFormat="1" applyFont="1" applyAlignment="1">
      <alignment horizontal="center"/>
    </xf>
    <xf numFmtId="168" fontId="122" fillId="0" borderId="0" xfId="684" applyFont="1" applyBorder="1"/>
    <xf numFmtId="10" fontId="122" fillId="0" borderId="108" xfId="910" applyNumberFormat="1" applyFont="1" applyBorder="1" applyAlignment="1">
      <alignment horizontal="center"/>
    </xf>
    <xf numFmtId="170" fontId="25" fillId="0" borderId="0" xfId="82" applyNumberFormat="1" applyFont="1"/>
    <xf numFmtId="165" fontId="25" fillId="0" borderId="0" xfId="83" applyNumberFormat="1" applyFont="1"/>
    <xf numFmtId="0" fontId="53" fillId="0" borderId="42" xfId="0" applyFont="1" applyBorder="1" applyAlignment="1">
      <alignment horizontal="centerContinuous" vertical="center"/>
    </xf>
    <xf numFmtId="37" fontId="18" fillId="0" borderId="29" xfId="0" applyNumberFormat="1" applyFont="1" applyBorder="1" applyAlignment="1">
      <alignment vertical="justify" wrapText="1"/>
    </xf>
    <xf numFmtId="37" fontId="18" fillId="0" borderId="21" xfId="0" applyNumberFormat="1" applyFont="1" applyBorder="1" applyAlignment="1">
      <alignment vertical="justify" wrapText="1"/>
    </xf>
    <xf numFmtId="37" fontId="18" fillId="0" borderId="83" xfId="0" applyNumberFormat="1" applyFont="1" applyBorder="1" applyAlignment="1">
      <alignment vertical="justify" wrapText="1"/>
    </xf>
    <xf numFmtId="37" fontId="18" fillId="0" borderId="29" xfId="0" applyNumberFormat="1" applyFont="1" applyBorder="1" applyAlignment="1">
      <alignment horizontal="center" vertical="center"/>
    </xf>
    <xf numFmtId="0" fontId="18" fillId="0" borderId="83" xfId="0" applyFont="1" applyBorder="1" applyAlignment="1">
      <alignment horizontal="left" vertical="center"/>
    </xf>
    <xf numFmtId="0" fontId="18" fillId="0" borderId="84" xfId="0" applyFont="1" applyBorder="1" applyAlignment="1">
      <alignment horizontal="center" vertical="center"/>
    </xf>
    <xf numFmtId="168" fontId="122" fillId="0" borderId="103" xfId="684" applyNumberFormat="1" applyFont="1" applyFill="1" applyBorder="1" applyAlignment="1">
      <alignment horizontal="left" vertical="center"/>
    </xf>
    <xf numFmtId="0" fontId="25" fillId="0" borderId="0" xfId="0" applyFont="1" applyAlignment="1">
      <alignment vertical="center"/>
    </xf>
    <xf numFmtId="37" fontId="122" fillId="0" borderId="0" xfId="767" applyNumberFormat="1" applyFont="1" applyFill="1" applyBorder="1"/>
    <xf numFmtId="168" fontId="122" fillId="40" borderId="126" xfId="2224" applyNumberFormat="1" applyFont="1" applyFill="1" applyBorder="1"/>
    <xf numFmtId="37" fontId="18" fillId="0" borderId="23" xfId="0" applyNumberFormat="1" applyFont="1" applyBorder="1" applyAlignment="1">
      <alignment vertical="center" wrapText="1"/>
    </xf>
    <xf numFmtId="37" fontId="18" fillId="0" borderId="23" xfId="0" applyNumberFormat="1" applyFont="1" applyBorder="1" applyAlignment="1">
      <alignment vertical="center" wrapText="1"/>
    </xf>
    <xf numFmtId="0" fontId="11" fillId="0" borderId="22" xfId="0" applyFont="1" applyBorder="1" applyAlignment="1">
      <alignment vertical="center" wrapText="1"/>
    </xf>
    <xf numFmtId="37" fontId="55" fillId="0" borderId="0" xfId="0" applyNumberFormat="1" applyFont="1" applyFill="1" applyAlignment="1" applyProtection="1">
      <alignment horizontal="justify" vertical="top" wrapText="1"/>
    </xf>
    <xf numFmtId="165" fontId="122" fillId="0" borderId="0" xfId="83" applyFont="1"/>
    <xf numFmtId="37" fontId="18" fillId="0" borderId="23" xfId="0" applyNumberFormat="1" applyFont="1" applyBorder="1" applyAlignment="1">
      <alignment vertical="center" wrapText="1"/>
    </xf>
    <xf numFmtId="165" fontId="13" fillId="0" borderId="0" xfId="0" applyNumberFormat="1" applyFont="1" applyAlignment="1">
      <alignment horizontal="center"/>
    </xf>
    <xf numFmtId="176" fontId="25" fillId="0" borderId="0" xfId="0" applyNumberFormat="1" applyFont="1" applyAlignment="1">
      <alignment horizontal="center"/>
    </xf>
    <xf numFmtId="172" fontId="25" fillId="0" borderId="0" xfId="83" applyNumberFormat="1" applyFont="1" applyAlignment="1">
      <alignment vertical="center"/>
    </xf>
    <xf numFmtId="172" fontId="25" fillId="0" borderId="14" xfId="83" applyNumberFormat="1" applyFont="1" applyBorder="1" applyAlignment="1">
      <alignment vertical="center"/>
    </xf>
    <xf numFmtId="165" fontId="25" fillId="0" borderId="0" xfId="83" applyFont="1" applyAlignment="1">
      <alignment vertical="center"/>
    </xf>
    <xf numFmtId="0" fontId="19" fillId="0" borderId="14" xfId="0" applyFont="1" applyBorder="1"/>
    <xf numFmtId="0" fontId="121" fillId="0" borderId="108" xfId="684" quotePrefix="1" applyNumberFormat="1" applyFont="1" applyFill="1" applyBorder="1" applyAlignment="1">
      <alignment horizontal="center" vertical="center"/>
    </xf>
    <xf numFmtId="37" fontId="18" fillId="0" borderId="23" xfId="0" applyNumberFormat="1" applyFont="1" applyBorder="1" applyAlignment="1">
      <alignment vertical="center" wrapText="1"/>
    </xf>
    <xf numFmtId="37" fontId="18" fillId="0" borderId="23" xfId="0" applyNumberFormat="1" applyFont="1" applyBorder="1" applyAlignment="1">
      <alignment vertical="center" wrapText="1"/>
    </xf>
    <xf numFmtId="165" fontId="18" fillId="0" borderId="0" xfId="83" applyFont="1"/>
    <xf numFmtId="37" fontId="39" fillId="0" borderId="21" xfId="0" applyNumberFormat="1" applyFont="1" applyBorder="1" applyAlignment="1">
      <alignment vertical="center"/>
    </xf>
    <xf numFmtId="170" fontId="18" fillId="0" borderId="83" xfId="82" applyNumberFormat="1" applyFont="1" applyBorder="1" applyAlignment="1">
      <alignment vertical="center"/>
    </xf>
    <xf numFmtId="0" fontId="124" fillId="0" borderId="0" xfId="91" applyNumberFormat="1" applyFont="1" applyAlignment="1">
      <alignment horizontal="center" vertical="justify"/>
    </xf>
    <xf numFmtId="3" fontId="124" fillId="0" borderId="0" xfId="2224" applyFont="1" applyFill="1" applyBorder="1" applyAlignment="1">
      <alignment horizontal="center"/>
    </xf>
    <xf numFmtId="0" fontId="124" fillId="0" borderId="0" xfId="91" applyNumberFormat="1" applyFont="1" applyAlignment="1">
      <alignment vertical="justify"/>
    </xf>
    <xf numFmtId="174" fontId="121" fillId="0" borderId="126" xfId="2032" applyNumberFormat="1" applyFont="1" applyFill="1" applyBorder="1" applyAlignment="1">
      <alignment horizontal="center" vertical="center"/>
    </xf>
    <xf numFmtId="168" fontId="121" fillId="0" borderId="126" xfId="684" applyFont="1" applyFill="1" applyBorder="1" applyAlignment="1">
      <alignment horizontal="center" vertical="center"/>
    </xf>
    <xf numFmtId="0" fontId="122" fillId="0" borderId="64" xfId="2032" applyNumberFormat="1" applyFont="1" applyFill="1" applyBorder="1" applyAlignment="1">
      <alignment horizontal="center" vertical="center"/>
    </xf>
    <xf numFmtId="9" fontId="122" fillId="0" borderId="0" xfId="2219" applyNumberFormat="1" applyFont="1" applyFill="1" applyAlignment="1">
      <alignment horizontal="center" vertical="center"/>
    </xf>
    <xf numFmtId="9" fontId="122" fillId="0" borderId="64" xfId="2219" applyFont="1" applyFill="1" applyBorder="1" applyAlignment="1">
      <alignment horizontal="center" vertical="center"/>
    </xf>
    <xf numFmtId="174" fontId="121" fillId="0" borderId="103" xfId="2032" applyNumberFormat="1" applyFont="1" applyFill="1" applyBorder="1" applyAlignment="1">
      <alignment horizontal="center" vertical="center"/>
    </xf>
    <xf numFmtId="168" fontId="121" fillId="0" borderId="103" xfId="684" applyFont="1" applyFill="1" applyBorder="1" applyAlignment="1">
      <alignment horizontal="center" vertical="center"/>
    </xf>
    <xf numFmtId="0" fontId="121" fillId="0" borderId="0" xfId="94" applyNumberFormat="1" applyFont="1" applyFill="1" applyBorder="1" applyAlignment="1">
      <alignment horizontal="center" vertical="center"/>
    </xf>
    <xf numFmtId="174" fontId="121" fillId="0" borderId="0" xfId="2032" applyNumberFormat="1" applyFont="1" applyFill="1" applyBorder="1" applyAlignment="1">
      <alignment horizontal="center" vertical="center"/>
    </xf>
    <xf numFmtId="168" fontId="121" fillId="0" borderId="0" xfId="684" applyFont="1" applyFill="1" applyBorder="1" applyAlignment="1">
      <alignment horizontal="center" vertical="center"/>
    </xf>
    <xf numFmtId="37" fontId="18" fillId="0" borderId="0" xfId="0" applyNumberFormat="1" applyFont="1"/>
    <xf numFmtId="0" fontId="21" fillId="0" borderId="0" xfId="0" applyFont="1"/>
    <xf numFmtId="37" fontId="19" fillId="0" borderId="52" xfId="0" applyNumberFormat="1" applyFont="1" applyBorder="1" applyAlignment="1">
      <alignment vertical="center"/>
    </xf>
    <xf numFmtId="0" fontId="18" fillId="0" borderId="52" xfId="0" quotePrefix="1" applyNumberFormat="1" applyFont="1" applyBorder="1" applyAlignment="1">
      <alignment vertical="center"/>
    </xf>
    <xf numFmtId="177" fontId="18" fillId="0" borderId="79" xfId="2219" applyNumberFormat="1" applyFont="1" applyBorder="1" applyAlignment="1">
      <alignment vertical="center" wrapText="1"/>
    </xf>
    <xf numFmtId="177" fontId="18" fillId="0" borderId="0" xfId="0" applyNumberFormat="1" applyFont="1" applyBorder="1"/>
    <xf numFmtId="37" fontId="18" fillId="0" borderId="52" xfId="0" applyNumberFormat="1" applyFont="1" applyBorder="1" applyAlignment="1">
      <alignment horizontal="left" vertical="center" indent="1"/>
    </xf>
    <xf numFmtId="9" fontId="122" fillId="0" borderId="0" xfId="2219" applyNumberFormat="1" applyFont="1" applyAlignment="1">
      <alignment horizontal="center"/>
    </xf>
    <xf numFmtId="9" fontId="122" fillId="0" borderId="0" xfId="910" applyNumberFormat="1" applyFont="1" applyFill="1" applyAlignment="1">
      <alignment horizontal="center" vertical="center"/>
    </xf>
    <xf numFmtId="9" fontId="122" fillId="0" borderId="0" xfId="910" applyNumberFormat="1" applyFont="1" applyFill="1" applyBorder="1" applyAlignment="1">
      <alignment horizontal="center" vertical="center"/>
    </xf>
    <xf numFmtId="9" fontId="122" fillId="0" borderId="0" xfId="910" applyNumberFormat="1" applyFont="1" applyAlignment="1">
      <alignment horizontal="center"/>
    </xf>
    <xf numFmtId="9" fontId="122" fillId="0" borderId="0" xfId="684" applyNumberFormat="1" applyFont="1"/>
    <xf numFmtId="9" fontId="122" fillId="0" borderId="0" xfId="2032" applyNumberFormat="1" applyFont="1" applyFill="1" applyAlignment="1">
      <alignment vertical="center"/>
    </xf>
    <xf numFmtId="9" fontId="122" fillId="0" borderId="0" xfId="684" applyNumberFormat="1" applyFont="1" applyAlignment="1">
      <alignment horizontal="center"/>
    </xf>
    <xf numFmtId="165" fontId="120" fillId="0" borderId="0" xfId="767" applyNumberFormat="1" applyFont="1" applyAlignment="1"/>
    <xf numFmtId="0" fontId="120" fillId="0" borderId="0" xfId="767" applyFont="1" applyAlignment="1"/>
    <xf numFmtId="165" fontId="125" fillId="0" borderId="0" xfId="767" applyNumberFormat="1" applyFont="1" applyAlignment="1"/>
    <xf numFmtId="0" fontId="125" fillId="0" borderId="0" xfId="767" applyFont="1" applyAlignment="1"/>
    <xf numFmtId="165" fontId="126" fillId="0" borderId="0" xfId="767" applyNumberFormat="1" applyFont="1" applyAlignment="1"/>
    <xf numFmtId="0" fontId="126" fillId="0" borderId="0" xfId="767" applyFont="1" applyAlignment="1"/>
    <xf numFmtId="0" fontId="117" fillId="0" borderId="0" xfId="767" applyFont="1" applyAlignment="1"/>
    <xf numFmtId="0" fontId="12" fillId="0" borderId="0" xfId="754" applyFont="1" applyAlignment="1">
      <alignment horizontal="center" vertical="center"/>
    </xf>
    <xf numFmtId="0" fontId="11" fillId="0" borderId="0" xfId="754" applyFont="1"/>
    <xf numFmtId="0" fontId="12" fillId="0" borderId="0" xfId="754" applyFont="1" applyAlignment="1">
      <alignment horizontal="centerContinuous"/>
    </xf>
    <xf numFmtId="0" fontId="11" fillId="0" borderId="0" xfId="754" applyFont="1" applyAlignment="1">
      <alignment horizontal="centerContinuous"/>
    </xf>
    <xf numFmtId="0" fontId="13" fillId="0" borderId="0" xfId="754" applyFont="1" applyAlignment="1">
      <alignment horizontal="centerContinuous"/>
    </xf>
    <xf numFmtId="0" fontId="12" fillId="0" borderId="0" xfId="754" applyFont="1" applyAlignment="1">
      <alignment horizontal="left"/>
    </xf>
    <xf numFmtId="0" fontId="24" fillId="0" borderId="0" xfId="754" applyFont="1"/>
    <xf numFmtId="0" fontId="18" fillId="0" borderId="0" xfId="754" applyFont="1"/>
    <xf numFmtId="0" fontId="19" fillId="0" borderId="0" xfId="754" applyFont="1" applyAlignment="1">
      <alignment horizontal="left"/>
    </xf>
    <xf numFmtId="0" fontId="27" fillId="0" borderId="19" xfId="754" applyFont="1" applyBorder="1" applyAlignment="1">
      <alignment vertical="center"/>
    </xf>
    <xf numFmtId="0" fontId="18" fillId="0" borderId="21" xfId="754" applyFont="1" applyBorder="1"/>
    <xf numFmtId="0" fontId="18" fillId="0" borderId="21" xfId="754" applyFont="1" applyBorder="1" applyAlignment="1">
      <alignment vertical="center"/>
    </xf>
    <xf numFmtId="178" fontId="18" fillId="0" borderId="21" xfId="754" applyNumberFormat="1" applyFont="1" applyBorder="1" applyAlignment="1">
      <alignment horizontal="left"/>
    </xf>
    <xf numFmtId="171" fontId="18" fillId="0" borderId="21" xfId="754" applyNumberFormat="1" applyFont="1" applyBorder="1" applyAlignment="1">
      <alignment vertical="center"/>
    </xf>
    <xf numFmtId="0" fontId="11" fillId="0" borderId="0" xfId="754" applyFont="1" applyBorder="1"/>
    <xf numFmtId="0" fontId="18" fillId="0" borderId="52" xfId="754" applyFont="1" applyBorder="1"/>
    <xf numFmtId="0" fontId="18" fillId="0" borderId="52" xfId="754" applyFont="1" applyBorder="1" applyAlignment="1">
      <alignment vertical="center"/>
    </xf>
    <xf numFmtId="0" fontId="11" fillId="0" borderId="0" xfId="754" applyFont="1" applyAlignment="1"/>
    <xf numFmtId="0" fontId="19" fillId="0" borderId="0" xfId="754" applyFont="1"/>
    <xf numFmtId="0" fontId="18" fillId="0" borderId="0" xfId="754" applyFont="1" applyFill="1" applyBorder="1" applyAlignment="1">
      <alignment vertical="center"/>
    </xf>
    <xf numFmtId="0" fontId="19" fillId="0" borderId="0" xfId="754" applyFont="1" applyBorder="1"/>
    <xf numFmtId="0" fontId="18" fillId="0" borderId="0" xfId="754" applyFont="1" applyBorder="1"/>
    <xf numFmtId="0" fontId="18" fillId="0" borderId="0" xfId="754" applyFont="1" applyFill="1" applyBorder="1" applyAlignment="1"/>
    <xf numFmtId="0" fontId="19" fillId="0" borderId="115" xfId="754" applyFont="1" applyBorder="1" applyAlignment="1">
      <alignment horizontal="center" vertical="center" wrapText="1"/>
    </xf>
    <xf numFmtId="0" fontId="19" fillId="0" borderId="0" xfId="754" applyFont="1" applyBorder="1" applyAlignment="1">
      <alignment vertical="center" wrapText="1"/>
    </xf>
    <xf numFmtId="0" fontId="19" fillId="0" borderId="37" xfId="754" applyFont="1" applyBorder="1" applyAlignment="1">
      <alignment vertical="center" wrapText="1"/>
    </xf>
    <xf numFmtId="0" fontId="19" fillId="0" borderId="60" xfId="754" applyFont="1" applyBorder="1" applyAlignment="1">
      <alignment horizontal="center" vertical="center" wrapText="1"/>
    </xf>
    <xf numFmtId="0" fontId="19" fillId="0" borderId="116" xfId="754" applyFont="1" applyBorder="1" applyAlignment="1">
      <alignment horizontal="center" vertical="center" wrapText="1"/>
    </xf>
    <xf numFmtId="0" fontId="19" fillId="0" borderId="59" xfId="754" applyFont="1" applyBorder="1" applyAlignment="1">
      <alignment horizontal="center" vertical="center" wrapText="1"/>
    </xf>
    <xf numFmtId="0" fontId="19" fillId="0" borderId="138" xfId="754" applyFont="1" applyBorder="1" applyAlignment="1">
      <alignment horizontal="center" vertical="center" wrapText="1"/>
    </xf>
    <xf numFmtId="0" fontId="25" fillId="0" borderId="0" xfId="754" applyFont="1"/>
    <xf numFmtId="0" fontId="18" fillId="0" borderId="14" xfId="754" applyFont="1" applyBorder="1"/>
    <xf numFmtId="37" fontId="18" fillId="0" borderId="82" xfId="82" applyNumberFormat="1" applyFont="1" applyBorder="1" applyAlignment="1">
      <alignment horizontal="right" vertical="center"/>
    </xf>
    <xf numFmtId="37" fontId="18" fillId="0" borderId="33" xfId="82" applyNumberFormat="1" applyFont="1" applyBorder="1" applyAlignment="1">
      <alignment horizontal="right" vertical="center"/>
    </xf>
    <xf numFmtId="37" fontId="18" fillId="0" borderId="23" xfId="754" applyNumberFormat="1" applyFont="1" applyBorder="1" applyAlignment="1">
      <alignment vertical="center"/>
    </xf>
    <xf numFmtId="165" fontId="25" fillId="0" borderId="52" xfId="82" applyNumberFormat="1" applyFont="1" applyBorder="1" applyAlignment="1">
      <alignment horizontal="right" vertical="center"/>
    </xf>
    <xf numFmtId="165" fontId="25" fillId="0" borderId="20" xfId="82" applyNumberFormat="1" applyFont="1" applyBorder="1" applyAlignment="1">
      <alignment horizontal="right" vertical="center"/>
    </xf>
    <xf numFmtId="37" fontId="25" fillId="0" borderId="23" xfId="82" quotePrefix="1" applyNumberFormat="1" applyFont="1" applyBorder="1" applyAlignment="1">
      <alignment horizontal="center" vertical="center"/>
    </xf>
    <xf numFmtId="37" fontId="18" fillId="0" borderId="26" xfId="754" applyNumberFormat="1" applyFont="1" applyBorder="1" applyAlignment="1">
      <alignment vertical="center"/>
    </xf>
    <xf numFmtId="0" fontId="18" fillId="0" borderId="39" xfId="754" applyFont="1" applyBorder="1" applyAlignment="1">
      <alignment vertical="center"/>
    </xf>
    <xf numFmtId="37" fontId="25" fillId="0" borderId="37" xfId="82" applyNumberFormat="1" applyFont="1" applyBorder="1" applyAlignment="1">
      <alignment horizontal="right" vertical="center"/>
    </xf>
    <xf numFmtId="0" fontId="29" fillId="0" borderId="139" xfId="754" applyFont="1" applyBorder="1" applyAlignment="1">
      <alignment horizontal="center" vertical="center"/>
    </xf>
    <xf numFmtId="37" fontId="25" fillId="0" borderId="140" xfId="82" applyNumberFormat="1" applyFont="1" applyBorder="1" applyAlignment="1">
      <alignment horizontal="right" vertical="center"/>
    </xf>
    <xf numFmtId="37" fontId="25" fillId="0" borderId="139" xfId="82" applyNumberFormat="1" applyFont="1" applyBorder="1" applyAlignment="1">
      <alignment horizontal="right" vertical="center"/>
    </xf>
    <xf numFmtId="37" fontId="25" fillId="0" borderId="44" xfId="82" applyNumberFormat="1" applyFont="1" applyBorder="1" applyAlignment="1">
      <alignment horizontal="right" vertical="center"/>
    </xf>
    <xf numFmtId="37" fontId="18" fillId="0" borderId="67" xfId="754" applyNumberFormat="1" applyFont="1" applyBorder="1" applyAlignment="1">
      <alignment vertical="center" wrapText="1"/>
    </xf>
    <xf numFmtId="37" fontId="18" fillId="0" borderId="50" xfId="754" applyNumberFormat="1" applyFont="1" applyBorder="1" applyAlignment="1">
      <alignment vertical="center" wrapText="1"/>
    </xf>
    <xf numFmtId="37" fontId="18" fillId="0" borderId="23" xfId="754" applyNumberFormat="1" applyFont="1" applyBorder="1" applyAlignment="1">
      <alignment vertical="center" wrapText="1"/>
    </xf>
    <xf numFmtId="37" fontId="18" fillId="0" borderId="52" xfId="754" applyNumberFormat="1" applyFont="1" applyBorder="1" applyAlignment="1">
      <alignment vertical="center" wrapText="1"/>
    </xf>
    <xf numFmtId="165" fontId="25" fillId="0" borderId="0" xfId="2220" applyFont="1"/>
    <xf numFmtId="37" fontId="18" fillId="0" borderId="29" xfId="754" applyNumberFormat="1" applyFont="1" applyBorder="1" applyAlignment="1">
      <alignment vertical="center" wrapText="1"/>
    </xf>
    <xf numFmtId="0" fontId="16" fillId="0" borderId="23" xfId="754" applyFont="1" applyBorder="1"/>
    <xf numFmtId="0" fontId="16" fillId="0" borderId="0" xfId="754" quotePrefix="1" applyFont="1" applyBorder="1" applyAlignment="1">
      <alignment vertical="center"/>
    </xf>
    <xf numFmtId="37" fontId="18" fillId="0" borderId="52" xfId="754" applyNumberFormat="1" applyFont="1" applyBorder="1" applyAlignment="1">
      <alignment horizontal="left" vertical="center" wrapText="1" indent="3"/>
    </xf>
    <xf numFmtId="37" fontId="18" fillId="0" borderId="32" xfId="754" applyNumberFormat="1" applyFont="1" applyBorder="1" applyAlignment="1">
      <alignment vertical="center" wrapText="1"/>
    </xf>
    <xf numFmtId="37" fontId="18" fillId="0" borderId="55" xfId="754" applyNumberFormat="1" applyFont="1" applyBorder="1" applyAlignment="1">
      <alignment vertical="center" wrapText="1"/>
    </xf>
    <xf numFmtId="37" fontId="25" fillId="0" borderId="20" xfId="82" quotePrefix="1" applyNumberFormat="1" applyFont="1" applyBorder="1" applyAlignment="1">
      <alignment horizontal="center" vertical="center"/>
    </xf>
    <xf numFmtId="0" fontId="19" fillId="0" borderId="104" xfId="754" applyFont="1" applyBorder="1" applyAlignment="1">
      <alignment horizontal="center" vertical="center" wrapText="1"/>
    </xf>
    <xf numFmtId="0" fontId="19" fillId="0" borderId="115" xfId="754" applyFont="1" applyBorder="1" applyAlignment="1">
      <alignment vertical="center"/>
    </xf>
    <xf numFmtId="0" fontId="19" fillId="0" borderId="37" xfId="754" applyFont="1" applyBorder="1" applyAlignment="1">
      <alignment vertical="center"/>
    </xf>
    <xf numFmtId="0" fontId="29" fillId="0" borderId="37" xfId="754" applyFont="1" applyBorder="1" applyAlignment="1">
      <alignment horizontal="center" vertical="center"/>
    </xf>
    <xf numFmtId="0" fontId="19" fillId="0" borderId="116" xfId="754" applyFont="1" applyBorder="1" applyAlignment="1">
      <alignment horizontal="center" vertical="center"/>
    </xf>
    <xf numFmtId="0" fontId="19" fillId="0" borderId="115" xfId="754" applyFont="1" applyBorder="1" applyAlignment="1">
      <alignment horizontal="center" vertical="center"/>
    </xf>
    <xf numFmtId="0" fontId="18" fillId="0" borderId="0" xfId="754" applyFont="1" applyBorder="1" applyAlignment="1">
      <alignment horizontal="left" vertical="center"/>
    </xf>
    <xf numFmtId="0" fontId="20" fillId="0" borderId="0" xfId="754" applyFont="1" applyBorder="1" applyAlignment="1">
      <alignment horizontal="center"/>
    </xf>
    <xf numFmtId="37" fontId="25" fillId="0" borderId="14" xfId="82" applyNumberFormat="1" applyFont="1" applyBorder="1" applyAlignment="1">
      <alignment horizontal="center" vertical="center"/>
    </xf>
    <xf numFmtId="37" fontId="18" fillId="0" borderId="82" xfId="82" applyNumberFormat="1" applyFont="1" applyBorder="1" applyAlignment="1">
      <alignment horizontal="center" vertical="center"/>
    </xf>
    <xf numFmtId="165" fontId="25" fillId="0" borderId="20" xfId="82" applyNumberFormat="1" applyFont="1" applyBorder="1" applyAlignment="1">
      <alignment horizontal="center" vertical="center"/>
    </xf>
    <xf numFmtId="37" fontId="25" fillId="0" borderId="37" xfId="82" applyNumberFormat="1" applyFont="1" applyBorder="1" applyAlignment="1">
      <alignment horizontal="center" vertical="center"/>
    </xf>
    <xf numFmtId="37" fontId="25" fillId="0" borderId="139" xfId="82" applyNumberFormat="1" applyFont="1" applyBorder="1" applyAlignment="1">
      <alignment horizontal="center" vertical="center"/>
    </xf>
    <xf numFmtId="37" fontId="25" fillId="0" borderId="20" xfId="82" quotePrefix="1" applyNumberFormat="1" applyFont="1" applyFill="1" applyBorder="1" applyAlignment="1">
      <alignment horizontal="center" vertical="center"/>
    </xf>
    <xf numFmtId="0" fontId="22" fillId="0" borderId="0" xfId="754" applyFont="1" applyAlignment="1">
      <alignment vertical="center"/>
    </xf>
    <xf numFmtId="37" fontId="18" fillId="0" borderId="22" xfId="754" applyNumberFormat="1" applyFont="1" applyBorder="1" applyAlignment="1">
      <alignment vertical="center"/>
    </xf>
    <xf numFmtId="37" fontId="18" fillId="0" borderId="52" xfId="0" applyNumberFormat="1" applyFont="1" applyBorder="1" applyAlignment="1">
      <alignment horizontal="center" vertical="center"/>
    </xf>
    <xf numFmtId="37" fontId="18" fillId="0" borderId="23" xfId="0" applyNumberFormat="1" applyFont="1" applyBorder="1" applyAlignment="1">
      <alignment vertical="center" wrapText="1"/>
    </xf>
    <xf numFmtId="168" fontId="122" fillId="0" borderId="64" xfId="2032" applyNumberFormat="1" applyFont="1" applyFill="1" applyBorder="1" applyAlignment="1">
      <alignment horizontal="center" vertical="center"/>
    </xf>
    <xf numFmtId="37" fontId="18" fillId="0" borderId="23" xfId="0" applyNumberFormat="1" applyFont="1" applyBorder="1" applyAlignment="1">
      <alignment vertical="center" wrapText="1"/>
    </xf>
    <xf numFmtId="177" fontId="122" fillId="0" borderId="106" xfId="767" applyNumberFormat="1" applyFont="1" applyBorder="1" applyAlignment="1">
      <alignment horizontal="center"/>
    </xf>
    <xf numFmtId="37" fontId="18" fillId="0" borderId="21" xfId="0" applyNumberFormat="1" applyFont="1" applyBorder="1" applyAlignment="1">
      <alignment horizontal="left" vertical="center" wrapText="1" indent="2"/>
    </xf>
    <xf numFmtId="0" fontId="122" fillId="0" borderId="0" xfId="485" applyNumberFormat="1" applyFont="1" applyFill="1" applyBorder="1" applyAlignment="1">
      <alignment horizontal="center" vertical="top"/>
    </xf>
    <xf numFmtId="168" fontId="122" fillId="40" borderId="126" xfId="2220" applyNumberFormat="1" applyFont="1" applyFill="1" applyBorder="1"/>
    <xf numFmtId="174" fontId="25" fillId="0" borderId="0" xfId="0" applyNumberFormat="1" applyFont="1" applyAlignment="1">
      <alignment vertical="center"/>
    </xf>
    <xf numFmtId="165" fontId="16" fillId="0" borderId="52" xfId="83" applyNumberFormat="1" applyFont="1" applyBorder="1" applyAlignment="1">
      <alignment vertical="center" wrapText="1"/>
    </xf>
    <xf numFmtId="37" fontId="18" fillId="0" borderId="23" xfId="0" applyNumberFormat="1" applyFont="1" applyBorder="1" applyAlignment="1">
      <alignment vertical="center" wrapText="1"/>
    </xf>
    <xf numFmtId="37" fontId="132" fillId="0" borderId="52" xfId="0" applyNumberFormat="1" applyFont="1" applyFill="1" applyBorder="1" applyAlignment="1">
      <alignment vertical="center" wrapText="1"/>
    </xf>
    <xf numFmtId="37" fontId="132" fillId="0" borderId="23" xfId="0" applyNumberFormat="1" applyFont="1" applyBorder="1" applyAlignment="1">
      <alignment vertical="center" wrapText="1"/>
    </xf>
    <xf numFmtId="37" fontId="132" fillId="0" borderId="52" xfId="0" applyNumberFormat="1" applyFont="1" applyBorder="1" applyAlignment="1">
      <alignment vertical="center" wrapText="1"/>
    </xf>
    <xf numFmtId="37" fontId="25" fillId="0" borderId="52" xfId="0" applyNumberFormat="1" applyFont="1" applyBorder="1" applyAlignment="1">
      <alignment vertical="center" wrapText="1"/>
    </xf>
    <xf numFmtId="37" fontId="52" fillId="0" borderId="52" xfId="0" applyNumberFormat="1" applyFont="1" applyBorder="1" applyAlignment="1">
      <alignment horizontal="center" vertical="center" wrapText="1"/>
    </xf>
    <xf numFmtId="37" fontId="18" fillId="0" borderId="52" xfId="0" applyNumberFormat="1" applyFont="1" applyBorder="1" applyAlignment="1">
      <alignment horizontal="left" vertical="center" indent="3"/>
    </xf>
    <xf numFmtId="170" fontId="122" fillId="0" borderId="126" xfId="82" applyNumberFormat="1" applyFont="1" applyFill="1" applyBorder="1" applyAlignment="1">
      <alignment horizontal="center" vertical="top"/>
    </xf>
    <xf numFmtId="170" fontId="122" fillId="0" borderId="126" xfId="82" quotePrefix="1" applyNumberFormat="1" applyFont="1" applyFill="1" applyBorder="1" applyAlignment="1">
      <alignment horizontal="center" vertical="top"/>
    </xf>
    <xf numFmtId="177" fontId="122" fillId="0" borderId="106" xfId="767" quotePrefix="1" applyNumberFormat="1" applyFont="1" applyBorder="1" applyAlignment="1">
      <alignment horizontal="center"/>
    </xf>
    <xf numFmtId="0" fontId="18" fillId="0" borderId="144" xfId="0" applyFont="1" applyBorder="1" applyAlignment="1">
      <alignment horizontal="center" vertical="center"/>
    </xf>
    <xf numFmtId="37" fontId="18" fillId="0" borderId="11" xfId="0" applyNumberFormat="1" applyFont="1" applyBorder="1" applyAlignment="1">
      <alignment vertical="center"/>
    </xf>
    <xf numFmtId="37" fontId="25" fillId="0" borderId="12" xfId="82" applyNumberFormat="1" applyFont="1" applyBorder="1" applyAlignment="1">
      <alignment vertical="center"/>
    </xf>
    <xf numFmtId="37" fontId="25" fillId="0" borderId="145" xfId="82" applyNumberFormat="1" applyFont="1" applyBorder="1" applyAlignment="1">
      <alignment vertical="center"/>
    </xf>
    <xf numFmtId="37" fontId="25" fillId="0" borderId="142" xfId="82" applyNumberFormat="1" applyFont="1" applyBorder="1" applyAlignment="1">
      <alignment vertical="center"/>
    </xf>
    <xf numFmtId="37" fontId="18" fillId="0" borderId="142" xfId="82" applyNumberFormat="1" applyFont="1" applyBorder="1" applyAlignment="1">
      <alignment vertical="center"/>
    </xf>
    <xf numFmtId="37" fontId="18" fillId="0" borderId="145" xfId="82" applyNumberFormat="1" applyFont="1" applyBorder="1" applyAlignment="1">
      <alignment vertical="center"/>
    </xf>
    <xf numFmtId="0" fontId="122" fillId="0" borderId="0" xfId="754" applyFont="1" applyFill="1" applyAlignment="1">
      <alignment horizontal="left"/>
    </xf>
    <xf numFmtId="0" fontId="122" fillId="0" borderId="0" xfId="754" quotePrefix="1" applyFont="1" applyFill="1"/>
    <xf numFmtId="180" fontId="122" fillId="0" borderId="0" xfId="91" applyNumberFormat="1" applyFont="1" applyFill="1" applyBorder="1" applyAlignment="1">
      <alignment vertical="center"/>
    </xf>
    <xf numFmtId="168" fontId="122" fillId="0" borderId="126" xfId="684" applyNumberFormat="1" applyFont="1" applyBorder="1" applyAlignment="1">
      <alignment vertical="center"/>
    </xf>
    <xf numFmtId="37" fontId="13" fillId="0" borderId="0" xfId="0" applyNumberFormat="1" applyFont="1" applyAlignment="1">
      <alignment horizontal="center"/>
    </xf>
    <xf numFmtId="0" fontId="131" fillId="0" borderId="0" xfId="2252" applyFont="1" applyAlignment="1"/>
    <xf numFmtId="0" fontId="131" fillId="0" borderId="0" xfId="2252" applyFont="1"/>
    <xf numFmtId="0" fontId="122" fillId="0" borderId="0" xfId="768" applyFont="1"/>
    <xf numFmtId="0" fontId="131" fillId="0" borderId="0" xfId="2252" applyFont="1" applyAlignment="1">
      <alignment horizontal="center"/>
    </xf>
    <xf numFmtId="0" fontId="131" fillId="0" borderId="0" xfId="2252" applyFont="1" applyAlignment="1">
      <alignment horizontal="center" vertical="top"/>
    </xf>
    <xf numFmtId="0" fontId="131" fillId="0" borderId="0" xfId="2252" applyFont="1" applyAlignment="1">
      <alignment wrapText="1"/>
    </xf>
    <xf numFmtId="0" fontId="135" fillId="0" borderId="0" xfId="2252" applyFont="1" applyBorder="1"/>
    <xf numFmtId="0" fontId="131" fillId="0" borderId="0" xfId="2252" applyFont="1" applyAlignment="1">
      <alignment horizontal="justify"/>
    </xf>
    <xf numFmtId="165" fontId="122" fillId="0" borderId="124" xfId="2220" applyFont="1" applyBorder="1"/>
    <xf numFmtId="172" fontId="122" fillId="0" borderId="0" xfId="91" applyNumberFormat="1" applyFont="1" applyFill="1" applyBorder="1" applyAlignment="1">
      <alignment vertical="center"/>
    </xf>
    <xf numFmtId="165" fontId="13" fillId="0" borderId="0" xfId="83" applyFont="1" applyAlignment="1">
      <alignment horizontal="center"/>
    </xf>
    <xf numFmtId="168" fontId="122" fillId="40" borderId="77" xfId="2224" applyNumberFormat="1" applyFont="1" applyFill="1" applyBorder="1"/>
    <xf numFmtId="0" fontId="136" fillId="0" borderId="0" xfId="485" applyNumberFormat="1" applyFont="1" applyFill="1"/>
    <xf numFmtId="165" fontId="18" fillId="0" borderId="52" xfId="0" applyNumberFormat="1" applyFont="1" applyBorder="1" applyAlignment="1">
      <alignment horizontal="left" vertical="center" wrapText="1"/>
    </xf>
    <xf numFmtId="165" fontId="18" fillId="0" borderId="52" xfId="0" applyNumberFormat="1" applyFont="1" applyBorder="1" applyAlignment="1">
      <alignment vertical="center" wrapText="1"/>
    </xf>
    <xf numFmtId="37" fontId="18" fillId="0" borderId="23" xfId="0" applyNumberFormat="1" applyFont="1" applyBorder="1" applyAlignment="1">
      <alignment vertical="center" wrapText="1"/>
    </xf>
    <xf numFmtId="0" fontId="18" fillId="0" borderId="22" xfId="0" applyFont="1" applyBorder="1" applyAlignment="1">
      <alignment horizontal="left" vertical="center"/>
    </xf>
    <xf numFmtId="37" fontId="18" fillId="0" borderId="64" xfId="0" applyNumberFormat="1" applyFont="1" applyBorder="1" applyAlignment="1">
      <alignment vertical="center" wrapText="1"/>
    </xf>
    <xf numFmtId="181" fontId="122" fillId="0" borderId="0" xfId="684" applyNumberFormat="1" applyFont="1" applyFill="1" applyBorder="1" applyAlignment="1">
      <alignment horizontal="left" vertical="center"/>
    </xf>
    <xf numFmtId="0" fontId="5" fillId="0" borderId="0" xfId="2254" applyAlignment="1">
      <alignment wrapText="1"/>
    </xf>
    <xf numFmtId="0" fontId="5" fillId="0" borderId="0" xfId="2254"/>
    <xf numFmtId="170" fontId="25" fillId="0" borderId="16" xfId="82" applyNumberFormat="1" applyFont="1" applyBorder="1" applyAlignment="1">
      <alignment vertical="center"/>
    </xf>
    <xf numFmtId="170" fontId="25" fillId="0" borderId="72" xfId="82" applyNumberFormat="1" applyFont="1" applyBorder="1" applyAlignment="1">
      <alignment vertical="center"/>
    </xf>
    <xf numFmtId="170" fontId="25" fillId="0" borderId="73" xfId="82" applyNumberFormat="1" applyFont="1" applyBorder="1" applyAlignment="1">
      <alignment vertical="center"/>
    </xf>
    <xf numFmtId="0" fontId="19" fillId="0" borderId="150" xfId="0" applyFont="1" applyBorder="1" applyAlignment="1">
      <alignment vertical="center"/>
    </xf>
    <xf numFmtId="0" fontId="18" fillId="0" borderId="52" xfId="0" quotePrefix="1" applyNumberFormat="1" applyFont="1" applyBorder="1" applyAlignment="1">
      <alignment horizontal="center" vertical="center"/>
    </xf>
    <xf numFmtId="37" fontId="18" fillId="0" borderId="52" xfId="0" applyNumberFormat="1" applyFont="1" applyBorder="1" applyAlignment="1">
      <alignment horizontal="center" vertical="center" wrapText="1"/>
    </xf>
    <xf numFmtId="170" fontId="21" fillId="0" borderId="60" xfId="82" applyNumberFormat="1" applyFont="1" applyBorder="1" applyAlignment="1">
      <alignment vertical="center"/>
    </xf>
    <xf numFmtId="179" fontId="4" fillId="0" borderId="0" xfId="2256" applyNumberFormat="1"/>
    <xf numFmtId="0" fontId="4" fillId="0" borderId="0" xfId="2256"/>
    <xf numFmtId="165" fontId="0" fillId="0" borderId="0" xfId="2257" applyFont="1"/>
    <xf numFmtId="0" fontId="4" fillId="0" borderId="0" xfId="2256" applyAlignment="1">
      <alignment horizontal="left"/>
    </xf>
    <xf numFmtId="179" fontId="4" fillId="0" borderId="0" xfId="2256" applyNumberFormat="1" applyAlignment="1">
      <alignment horizontal="center"/>
    </xf>
    <xf numFmtId="0" fontId="4" fillId="0" borderId="0" xfId="2256" applyAlignment="1">
      <alignment horizontal="center"/>
    </xf>
    <xf numFmtId="165" fontId="0" fillId="0" borderId="0" xfId="2257" applyFont="1" applyAlignment="1">
      <alignment horizontal="center"/>
    </xf>
    <xf numFmtId="0" fontId="4" fillId="0" borderId="0" xfId="2256" quotePrefix="1" applyAlignment="1">
      <alignment horizontal="left"/>
    </xf>
    <xf numFmtId="165" fontId="4" fillId="0" borderId="0" xfId="2256" applyNumberFormat="1"/>
    <xf numFmtId="172" fontId="122" fillId="0" borderId="0" xfId="83" applyNumberFormat="1" applyFont="1" applyFill="1" applyBorder="1" applyAlignment="1">
      <alignment vertical="center"/>
    </xf>
    <xf numFmtId="0" fontId="18" fillId="0" borderId="22" xfId="0" applyFont="1" applyBorder="1" applyAlignment="1">
      <alignment horizontal="left" vertical="center"/>
    </xf>
    <xf numFmtId="37" fontId="60" fillId="0" borderId="0" xfId="900" applyNumberFormat="1" applyFont="1" applyFill="1" applyBorder="1" applyAlignment="1">
      <alignment horizontal="left" indent="3"/>
    </xf>
    <xf numFmtId="0" fontId="18" fillId="0" borderId="151" xfId="0" applyFont="1" applyBorder="1" applyAlignment="1">
      <alignment horizontal="center" vertical="center"/>
    </xf>
    <xf numFmtId="37" fontId="25" fillId="0" borderId="144" xfId="82" applyNumberFormat="1" applyFont="1" applyBorder="1" applyAlignment="1">
      <alignment horizontal="right" vertical="center"/>
    </xf>
    <xf numFmtId="0" fontId="18" fillId="0" borderId="152" xfId="754" applyFont="1" applyBorder="1"/>
    <xf numFmtId="0" fontId="19" fillId="0" borderId="153" xfId="754" applyFont="1" applyBorder="1"/>
    <xf numFmtId="37" fontId="18" fillId="0" borderId="154" xfId="82" applyNumberFormat="1" applyFont="1" applyBorder="1" applyAlignment="1">
      <alignment horizontal="right" vertical="center"/>
    </xf>
    <xf numFmtId="37" fontId="18" fillId="0" borderId="153" xfId="82" applyNumberFormat="1" applyFont="1" applyBorder="1" applyAlignment="1">
      <alignment horizontal="right" vertical="center"/>
    </xf>
    <xf numFmtId="37" fontId="18" fillId="0" borderId="154" xfId="82" applyNumberFormat="1" applyFont="1" applyBorder="1" applyAlignment="1">
      <alignment horizontal="center" vertical="center"/>
    </xf>
    <xf numFmtId="37" fontId="18" fillId="0" borderId="152" xfId="82" applyNumberFormat="1" applyFont="1" applyBorder="1" applyAlignment="1">
      <alignment horizontal="right" vertical="center"/>
    </xf>
    <xf numFmtId="37" fontId="18" fillId="0" borderId="148" xfId="0" applyNumberFormat="1" applyFont="1" applyBorder="1" applyAlignment="1">
      <alignment horizontal="center" vertical="center"/>
    </xf>
    <xf numFmtId="37" fontId="18" fillId="0" borderId="147" xfId="754" applyNumberFormat="1" applyFont="1" applyBorder="1" applyAlignment="1">
      <alignment vertical="center"/>
    </xf>
    <xf numFmtId="165" fontId="25" fillId="0" borderId="150" xfId="82" applyNumberFormat="1" applyFont="1" applyBorder="1" applyAlignment="1">
      <alignment horizontal="right" vertical="center"/>
    </xf>
    <xf numFmtId="165" fontId="25" fillId="0" borderId="149" xfId="82" applyNumberFormat="1" applyFont="1" applyBorder="1" applyAlignment="1">
      <alignment horizontal="right" vertical="center"/>
    </xf>
    <xf numFmtId="165" fontId="25" fillId="0" borderId="150" xfId="82" applyNumberFormat="1" applyFont="1" applyBorder="1" applyAlignment="1">
      <alignment horizontal="center" vertical="center"/>
    </xf>
    <xf numFmtId="37" fontId="25" fillId="0" borderId="150" xfId="82" quotePrefix="1" applyNumberFormat="1" applyFont="1" applyBorder="1" applyAlignment="1">
      <alignment horizontal="center" vertical="center"/>
    </xf>
    <xf numFmtId="37" fontId="25" fillId="0" borderId="150" xfId="82" quotePrefix="1" applyNumberFormat="1" applyFont="1" applyFill="1" applyBorder="1" applyAlignment="1">
      <alignment horizontal="center" vertical="center"/>
    </xf>
    <xf numFmtId="3" fontId="124" fillId="0" borderId="0" xfId="2224" applyFont="1" applyFill="1" applyBorder="1" applyAlignment="1">
      <alignment horizontal="center"/>
    </xf>
    <xf numFmtId="179" fontId="25" fillId="0" borderId="148" xfId="82" quotePrefix="1" applyNumberFormat="1" applyFont="1" applyBorder="1" applyAlignment="1">
      <alignment horizontal="center" vertical="center"/>
    </xf>
    <xf numFmtId="168" fontId="121" fillId="0" borderId="64" xfId="684" applyFont="1" applyFill="1" applyBorder="1" applyAlignment="1">
      <alignment vertical="center"/>
    </xf>
    <xf numFmtId="0" fontId="19" fillId="0" borderId="141" xfId="754" applyFont="1" applyBorder="1" applyAlignment="1">
      <alignment horizontal="center" vertical="center"/>
    </xf>
    <xf numFmtId="0" fontId="19" fillId="0" borderId="116" xfId="754" applyFont="1" applyBorder="1" applyAlignment="1">
      <alignment horizontal="center" vertical="center"/>
    </xf>
    <xf numFmtId="0" fontId="19" fillId="0" borderId="59" xfId="754" applyFont="1" applyBorder="1" applyAlignment="1">
      <alignment horizontal="center" vertical="center" wrapText="1"/>
    </xf>
    <xf numFmtId="0" fontId="19" fillId="0" borderId="116" xfId="754" applyFont="1" applyBorder="1" applyAlignment="1">
      <alignment horizontal="center" vertical="center" wrapText="1"/>
    </xf>
    <xf numFmtId="0" fontId="5" fillId="0" borderId="105" xfId="2254" applyBorder="1" applyAlignment="1">
      <alignment wrapText="1"/>
    </xf>
    <xf numFmtId="0" fontId="5" fillId="0" borderId="106" xfId="2254" applyBorder="1" applyAlignment="1">
      <alignment wrapText="1"/>
    </xf>
    <xf numFmtId="0" fontId="5" fillId="0" borderId="106" xfId="2254" applyBorder="1"/>
    <xf numFmtId="0" fontId="5" fillId="0" borderId="155" xfId="2254" applyBorder="1"/>
    <xf numFmtId="165" fontId="0" fillId="0" borderId="155" xfId="2255" applyFont="1" applyBorder="1"/>
    <xf numFmtId="0" fontId="19" fillId="0" borderId="16" xfId="754" applyFont="1" applyBorder="1" applyAlignment="1">
      <alignment horizontal="center" vertical="center" wrapText="1"/>
    </xf>
    <xf numFmtId="0" fontId="19" fillId="0" borderId="141" xfId="754" applyFont="1" applyBorder="1" applyAlignment="1">
      <alignment horizontal="center" vertical="center" wrapText="1"/>
    </xf>
    <xf numFmtId="0" fontId="121" fillId="0" borderId="107" xfId="767" applyFont="1" applyFill="1" applyBorder="1" applyAlignment="1">
      <alignment horizontal="center" vertical="center"/>
    </xf>
    <xf numFmtId="0" fontId="18" fillId="0" borderId="22" xfId="0" applyFont="1" applyBorder="1" applyAlignment="1">
      <alignment horizontal="left" vertical="center"/>
    </xf>
    <xf numFmtId="165" fontId="122" fillId="0" borderId="110" xfId="2220" applyFont="1" applyBorder="1" applyAlignment="1">
      <alignment horizontal="center"/>
    </xf>
    <xf numFmtId="165" fontId="122" fillId="0" borderId="143" xfId="2220" applyFont="1" applyBorder="1" applyAlignment="1">
      <alignment horizontal="center"/>
    </xf>
    <xf numFmtId="165" fontId="122" fillId="0" borderId="105" xfId="2220" applyFont="1" applyBorder="1" applyAlignment="1">
      <alignment horizontal="center"/>
    </xf>
    <xf numFmtId="165" fontId="122" fillId="0" borderId="143" xfId="2220" applyFont="1" applyFill="1" applyBorder="1" applyAlignment="1">
      <alignment vertical="center"/>
    </xf>
    <xf numFmtId="0" fontId="122" fillId="0" borderId="106" xfId="754" applyFont="1" applyFill="1" applyBorder="1" applyAlignment="1">
      <alignment horizontal="center" vertical="center"/>
    </xf>
    <xf numFmtId="17" fontId="122" fillId="0" borderId="106" xfId="754" applyNumberFormat="1" applyFont="1" applyFill="1" applyBorder="1" applyAlignment="1">
      <alignment horizontal="center" vertical="center"/>
    </xf>
    <xf numFmtId="165" fontId="122" fillId="0" borderId="0" xfId="2220" applyFont="1" applyFill="1" applyBorder="1" applyAlignment="1">
      <alignment vertical="center"/>
    </xf>
    <xf numFmtId="9" fontId="122" fillId="0" borderId="143" xfId="767" applyNumberFormat="1" applyFont="1" applyBorder="1" applyAlignment="1">
      <alignment horizontal="center"/>
    </xf>
    <xf numFmtId="0" fontId="122" fillId="0" borderId="155" xfId="754" applyFont="1" applyFill="1" applyBorder="1" applyAlignment="1">
      <alignment horizontal="center" vertical="center"/>
    </xf>
    <xf numFmtId="17" fontId="122" fillId="0" borderId="155" xfId="767" applyNumberFormat="1" applyFont="1" applyBorder="1" applyAlignment="1">
      <alignment horizontal="center"/>
    </xf>
    <xf numFmtId="165" fontId="122" fillId="0" borderId="106" xfId="2220" applyFont="1" applyFill="1" applyBorder="1" applyAlignment="1">
      <alignment horizontal="center" vertical="center"/>
    </xf>
    <xf numFmtId="0" fontId="122" fillId="0" borderId="124" xfId="767" applyFont="1" applyBorder="1"/>
    <xf numFmtId="0" fontId="99" fillId="0" borderId="110" xfId="754" applyFont="1" applyBorder="1" applyAlignment="1">
      <alignment horizontal="left"/>
    </xf>
    <xf numFmtId="0" fontId="99" fillId="0" borderId="0" xfId="754" applyFont="1" applyBorder="1" applyAlignment="1">
      <alignment horizontal="left"/>
    </xf>
    <xf numFmtId="9" fontId="99" fillId="0" borderId="110" xfId="754" applyNumberFormat="1" applyFont="1" applyBorder="1" applyAlignment="1">
      <alignment horizontal="center" vertical="center"/>
    </xf>
    <xf numFmtId="9" fontId="99" fillId="0" borderId="0" xfId="754" applyNumberFormat="1" applyFont="1" applyBorder="1" applyAlignment="1">
      <alignment horizontal="center" vertical="center"/>
    </xf>
    <xf numFmtId="168" fontId="99" fillId="0" borderId="0" xfId="82" applyNumberFormat="1" applyFont="1" applyBorder="1" applyAlignment="1">
      <alignment horizontal="center" vertical="center"/>
    </xf>
    <xf numFmtId="168" fontId="99" fillId="0" borderId="0" xfId="82" quotePrefix="1" applyNumberFormat="1" applyFont="1" applyBorder="1" applyAlignment="1">
      <alignment horizontal="center" vertical="center"/>
    </xf>
    <xf numFmtId="168" fontId="99" fillId="0" borderId="0" xfId="684" applyFont="1" applyBorder="1" applyAlignment="1">
      <alignment horizontal="center" vertical="center"/>
    </xf>
    <xf numFmtId="168" fontId="99" fillId="0" borderId="43" xfId="684" applyFont="1" applyBorder="1" applyAlignment="1">
      <alignment horizontal="center" vertical="center"/>
    </xf>
    <xf numFmtId="0" fontId="121" fillId="0" borderId="107" xfId="767" applyFont="1" applyFill="1" applyBorder="1" applyAlignment="1">
      <alignment horizontal="center" vertical="center"/>
    </xf>
    <xf numFmtId="0" fontId="120" fillId="0" borderId="0" xfId="754" quotePrefix="1" applyFont="1" applyFill="1" applyAlignment="1">
      <alignment horizontal="left"/>
    </xf>
    <xf numFmtId="0" fontId="120" fillId="0" borderId="0" xfId="754" applyFont="1" applyFill="1" applyAlignment="1">
      <alignment horizontal="left"/>
    </xf>
    <xf numFmtId="0" fontId="122" fillId="0" borderId="0" xfId="485" applyNumberFormat="1" applyFont="1" applyFill="1" applyAlignment="1">
      <alignment horizontal="center" vertical="top"/>
    </xf>
    <xf numFmtId="0" fontId="122" fillId="0" borderId="0" xfId="485" applyNumberFormat="1" applyFont="1" applyFill="1" applyAlignment="1">
      <alignment horizontal="justify" vertical="top"/>
    </xf>
    <xf numFmtId="0" fontId="122" fillId="0" borderId="0" xfId="485" applyNumberFormat="1" applyFont="1" applyFill="1" applyAlignment="1">
      <alignment horizontal="justify" vertical="top" wrapText="1"/>
    </xf>
    <xf numFmtId="0" fontId="122" fillId="0" borderId="0" xfId="754" applyFont="1" applyFill="1" applyAlignment="1">
      <alignment horizontal="justify"/>
    </xf>
    <xf numFmtId="0" fontId="131" fillId="0" borderId="0" xfId="754" applyFont="1" applyFill="1" applyAlignment="1">
      <alignment horizontal="justify"/>
    </xf>
    <xf numFmtId="0" fontId="122" fillId="0" borderId="0" xfId="485" applyNumberFormat="1" applyFont="1" applyAlignment="1">
      <alignment horizontal="justify" vertical="top"/>
    </xf>
    <xf numFmtId="0" fontId="122" fillId="0" borderId="0" xfId="485" applyNumberFormat="1" applyFont="1" applyAlignment="1">
      <alignment horizontal="justify"/>
    </xf>
    <xf numFmtId="0" fontId="121" fillId="0" borderId="0" xfId="684" quotePrefix="1" applyNumberFormat="1" applyFont="1" applyFill="1" applyBorder="1" applyAlignment="1">
      <alignment horizontal="center" vertical="center"/>
    </xf>
    <xf numFmtId="0" fontId="122" fillId="0" borderId="0" xfId="485" quotePrefix="1" applyNumberFormat="1" applyFont="1" applyFill="1"/>
    <xf numFmtId="0" fontId="122" fillId="0" borderId="0" xfId="754" quotePrefix="1" applyFont="1" applyFill="1" applyAlignment="1">
      <alignment horizontal="left"/>
    </xf>
    <xf numFmtId="0" fontId="121" fillId="0" borderId="0" xfId="91" applyNumberFormat="1" applyFont="1" applyAlignment="1">
      <alignment vertical="justify"/>
    </xf>
    <xf numFmtId="3" fontId="121" fillId="0" borderId="0" xfId="2224" applyFont="1" applyFill="1" applyBorder="1" applyAlignment="1"/>
    <xf numFmtId="37" fontId="18" fillId="0" borderId="23" xfId="0" applyNumberFormat="1" applyFont="1" applyBorder="1" applyAlignment="1">
      <alignment vertical="center" wrapText="1"/>
    </xf>
    <xf numFmtId="0" fontId="131" fillId="0" borderId="0" xfId="2252" applyNumberFormat="1" applyFont="1"/>
    <xf numFmtId="168" fontId="119" fillId="0" borderId="0" xfId="684" applyFont="1"/>
    <xf numFmtId="168" fontId="138" fillId="0" borderId="0" xfId="684" applyFont="1"/>
    <xf numFmtId="0" fontId="120" fillId="0" borderId="108" xfId="754" applyFont="1" applyBorder="1" applyAlignment="1">
      <alignment horizontal="center"/>
    </xf>
    <xf numFmtId="168" fontId="120" fillId="0" borderId="108" xfId="684" applyFont="1" applyBorder="1" applyAlignment="1">
      <alignment horizontal="center"/>
    </xf>
    <xf numFmtId="168" fontId="119" fillId="0" borderId="108" xfId="684" applyFont="1" applyBorder="1"/>
    <xf numFmtId="0" fontId="119" fillId="0" borderId="0" xfId="754" applyFont="1" applyAlignment="1">
      <alignment horizontal="center"/>
    </xf>
    <xf numFmtId="0" fontId="119" fillId="0" borderId="0" xfId="0" applyFont="1"/>
    <xf numFmtId="0" fontId="121" fillId="0" borderId="0" xfId="754" applyFont="1" applyBorder="1" applyAlignment="1">
      <alignment horizontal="center"/>
    </xf>
    <xf numFmtId="168" fontId="121" fillId="0" borderId="0" xfId="684" applyFont="1" applyBorder="1" applyAlignment="1">
      <alignment horizontal="center"/>
    </xf>
    <xf numFmtId="0" fontId="122" fillId="0" borderId="0" xfId="754" applyFont="1"/>
    <xf numFmtId="0" fontId="122" fillId="0" borderId="112" xfId="754" applyFont="1" applyBorder="1" applyAlignment="1">
      <alignment horizontal="left"/>
    </xf>
    <xf numFmtId="0" fontId="122" fillId="0" borderId="103" xfId="754" applyFont="1" applyBorder="1" applyAlignment="1">
      <alignment horizontal="left"/>
    </xf>
    <xf numFmtId="0" fontId="122" fillId="0" borderId="103" xfId="754" applyFont="1" applyBorder="1"/>
    <xf numFmtId="168" fontId="122" fillId="0" borderId="103" xfId="684" applyFont="1" applyBorder="1"/>
    <xf numFmtId="168" fontId="122" fillId="0" borderId="113" xfId="684" applyFont="1" applyBorder="1"/>
    <xf numFmtId="168" fontId="122" fillId="0" borderId="0" xfId="684" applyNumberFormat="1" applyFont="1"/>
    <xf numFmtId="37" fontId="122" fillId="0" borderId="0" xfId="754" applyNumberFormat="1" applyFont="1"/>
    <xf numFmtId="0" fontId="122" fillId="0" borderId="110" xfId="754" applyFont="1" applyBorder="1"/>
    <xf numFmtId="0" fontId="122" fillId="0" borderId="0" xfId="754" applyFont="1" applyBorder="1"/>
    <xf numFmtId="168" fontId="122" fillId="0" borderId="43" xfId="684" applyFont="1" applyBorder="1"/>
    <xf numFmtId="165" fontId="122" fillId="0" borderId="0" xfId="2220" applyFont="1"/>
    <xf numFmtId="165" fontId="122" fillId="0" borderId="0" xfId="754" applyNumberFormat="1" applyFont="1"/>
    <xf numFmtId="168" fontId="122" fillId="0" borderId="74" xfId="684" applyFont="1" applyBorder="1"/>
    <xf numFmtId="168" fontId="122" fillId="0" borderId="0" xfId="754" applyNumberFormat="1" applyFont="1"/>
    <xf numFmtId="168" fontId="122" fillId="0" borderId="108" xfId="82" quotePrefix="1" applyNumberFormat="1" applyFont="1" applyBorder="1" applyAlignment="1">
      <alignment horizontal="center"/>
    </xf>
    <xf numFmtId="168" fontId="122" fillId="0" borderId="0" xfId="754" applyNumberFormat="1" applyFont="1" applyBorder="1"/>
    <xf numFmtId="9" fontId="122" fillId="0" borderId="110" xfId="754" applyNumberFormat="1" applyFont="1" applyBorder="1" applyAlignment="1">
      <alignment horizontal="center" vertical="center"/>
    </xf>
    <xf numFmtId="9" fontId="122" fillId="0" borderId="0" xfId="754" applyNumberFormat="1" applyFont="1" applyBorder="1" applyAlignment="1">
      <alignment horizontal="center" vertical="center"/>
    </xf>
    <xf numFmtId="168" fontId="122" fillId="0" borderId="0" xfId="82" quotePrefix="1" applyNumberFormat="1" applyFont="1" applyBorder="1" applyAlignment="1">
      <alignment horizontal="center" vertical="center"/>
    </xf>
    <xf numFmtId="168" fontId="122" fillId="0" borderId="0" xfId="684" applyFont="1" applyBorder="1" applyAlignment="1">
      <alignment horizontal="center" vertical="center"/>
    </xf>
    <xf numFmtId="9" fontId="122" fillId="0" borderId="0" xfId="910" applyFont="1" applyBorder="1" applyAlignment="1">
      <alignment horizontal="center"/>
    </xf>
    <xf numFmtId="168" fontId="122" fillId="0" borderId="43" xfId="684" applyFont="1" applyBorder="1" applyAlignment="1">
      <alignment horizontal="center" vertical="center"/>
    </xf>
    <xf numFmtId="9" fontId="122" fillId="0" borderId="110" xfId="754" applyNumberFormat="1" applyFont="1" applyBorder="1" applyAlignment="1">
      <alignment vertical="center"/>
    </xf>
    <xf numFmtId="168" fontId="122" fillId="0" borderId="0" xfId="82" applyNumberFormat="1" applyFont="1" applyBorder="1" applyAlignment="1">
      <alignment horizontal="center" vertical="center"/>
    </xf>
    <xf numFmtId="173" fontId="122" fillId="0" borderId="0" xfId="82" applyNumberFormat="1" applyFont="1" applyBorder="1" applyAlignment="1">
      <alignment horizontal="center"/>
    </xf>
    <xf numFmtId="9" fontId="122" fillId="0" borderId="0" xfId="754" quotePrefix="1" applyNumberFormat="1" applyFont="1" applyBorder="1"/>
    <xf numFmtId="168" fontId="122" fillId="0" borderId="0" xfId="910" applyNumberFormat="1" applyFont="1" applyBorder="1" applyAlignment="1">
      <alignment horizontal="center"/>
    </xf>
    <xf numFmtId="9" fontId="122" fillId="0" borderId="103" xfId="910" applyFont="1" applyBorder="1" applyAlignment="1">
      <alignment horizontal="center"/>
    </xf>
    <xf numFmtId="0" fontId="122" fillId="0" borderId="0" xfId="754" applyFont="1" applyBorder="1" applyAlignment="1">
      <alignment horizontal="left"/>
    </xf>
    <xf numFmtId="0" fontId="122" fillId="0" borderId="110" xfId="754" quotePrefix="1" applyFont="1" applyBorder="1" applyAlignment="1">
      <alignment horizontal="center"/>
    </xf>
    <xf numFmtId="165" fontId="122" fillId="0" borderId="0" xfId="754" applyNumberFormat="1" applyFont="1" applyBorder="1"/>
    <xf numFmtId="168" fontId="136" fillId="0" borderId="0" xfId="684" applyFont="1" applyBorder="1"/>
    <xf numFmtId="0" fontId="122" fillId="0" borderId="0" xfId="754" quotePrefix="1" applyFont="1" applyBorder="1" applyAlignment="1">
      <alignment horizontal="center"/>
    </xf>
    <xf numFmtId="0" fontId="122" fillId="0" borderId="110" xfId="754" applyFont="1" applyBorder="1" applyAlignment="1">
      <alignment horizontal="left"/>
    </xf>
    <xf numFmtId="0" fontId="122" fillId="0" borderId="110" xfId="754" applyFont="1" applyBorder="1" applyAlignment="1">
      <alignment horizontal="center"/>
    </xf>
    <xf numFmtId="0" fontId="122" fillId="0" borderId="0" xfId="754" applyFont="1" applyBorder="1" applyAlignment="1">
      <alignment horizontal="center"/>
    </xf>
    <xf numFmtId="0" fontId="122" fillId="0" borderId="0" xfId="754" applyFont="1" applyBorder="1" applyAlignment="1">
      <alignment horizontal="left" indent="3"/>
    </xf>
    <xf numFmtId="168" fontId="121" fillId="0" borderId="65" xfId="684" applyFont="1" applyBorder="1"/>
    <xf numFmtId="168" fontId="139" fillId="0" borderId="0" xfId="684" applyFont="1"/>
    <xf numFmtId="0" fontId="122" fillId="0" borderId="109" xfId="754" applyFont="1" applyBorder="1" applyAlignment="1">
      <alignment horizontal="center"/>
    </xf>
    <xf numFmtId="0" fontId="122" fillId="0" borderId="108" xfId="754" applyFont="1" applyBorder="1" applyAlignment="1">
      <alignment horizontal="center"/>
    </xf>
    <xf numFmtId="0" fontId="122" fillId="0" borderId="108" xfId="754" applyFont="1" applyBorder="1" applyAlignment="1">
      <alignment horizontal="left" indent="3"/>
    </xf>
    <xf numFmtId="168" fontId="121" fillId="0" borderId="114" xfId="684" applyFont="1" applyBorder="1"/>
    <xf numFmtId="168" fontId="119" fillId="0" borderId="0" xfId="767" applyNumberFormat="1" applyFont="1"/>
    <xf numFmtId="37" fontId="18" fillId="0" borderId="156" xfId="0" quotePrefix="1" applyNumberFormat="1" applyFont="1" applyFill="1" applyBorder="1" applyAlignment="1">
      <alignment horizontal="center" vertical="center"/>
    </xf>
    <xf numFmtId="0" fontId="137" fillId="0" borderId="157" xfId="0" applyFont="1" applyFill="1" applyBorder="1" applyAlignment="1">
      <alignment vertical="center"/>
    </xf>
    <xf numFmtId="0" fontId="18" fillId="0" borderId="158" xfId="0" applyFont="1" applyBorder="1" applyAlignment="1">
      <alignment horizontal="center" vertical="center"/>
    </xf>
    <xf numFmtId="37" fontId="18" fillId="0" borderId="156" xfId="0" applyNumberFormat="1" applyFont="1" applyBorder="1" applyAlignment="1">
      <alignment vertical="center"/>
    </xf>
    <xf numFmtId="37" fontId="25" fillId="0" borderId="126" xfId="82" applyNumberFormat="1" applyFont="1" applyBorder="1" applyAlignment="1">
      <alignment vertical="center"/>
    </xf>
    <xf numFmtId="0" fontId="50" fillId="0" borderId="159" xfId="0" applyFont="1" applyBorder="1" applyAlignment="1">
      <alignment horizontal="centerContinuous" vertical="top"/>
    </xf>
    <xf numFmtId="37" fontId="25" fillId="0" borderId="160" xfId="82" applyNumberFormat="1" applyFont="1" applyBorder="1" applyAlignment="1">
      <alignment vertical="center"/>
    </xf>
    <xf numFmtId="37" fontId="25" fillId="0" borderId="159" xfId="82" applyNumberFormat="1" applyFont="1" applyBorder="1" applyAlignment="1">
      <alignment vertical="center"/>
    </xf>
    <xf numFmtId="37" fontId="18" fillId="0" borderId="160" xfId="82" applyNumberFormat="1" applyFont="1" applyBorder="1" applyAlignment="1">
      <alignment vertical="center"/>
    </xf>
    <xf numFmtId="37" fontId="18" fillId="0" borderId="159" xfId="82" applyNumberFormat="1" applyFont="1" applyBorder="1" applyAlignment="1">
      <alignment vertical="center"/>
    </xf>
    <xf numFmtId="37" fontId="52" fillId="0" borderId="52" xfId="82" applyNumberFormat="1" applyFont="1" applyFill="1" applyBorder="1" applyAlignment="1">
      <alignment horizontal="right" vertical="center"/>
    </xf>
    <xf numFmtId="0" fontId="36" fillId="0" borderId="24" xfId="0" applyFont="1" applyFill="1" applyBorder="1" applyAlignment="1">
      <alignment horizontal="centerContinuous" vertical="center"/>
    </xf>
    <xf numFmtId="37" fontId="25" fillId="0" borderId="25" xfId="82" applyNumberFormat="1" applyFont="1" applyFill="1" applyBorder="1" applyAlignment="1">
      <alignment vertical="center"/>
    </xf>
    <xf numFmtId="37" fontId="25" fillId="0" borderId="24" xfId="82" applyNumberFormat="1" applyFont="1" applyFill="1" applyBorder="1" applyAlignment="1">
      <alignment vertical="center"/>
    </xf>
    <xf numFmtId="37" fontId="18" fillId="0" borderId="25" xfId="82" applyNumberFormat="1" applyFont="1" applyFill="1" applyBorder="1" applyAlignment="1">
      <alignment vertical="center"/>
    </xf>
    <xf numFmtId="37" fontId="18" fillId="0" borderId="24" xfId="82" applyNumberFormat="1" applyFont="1" applyFill="1" applyBorder="1" applyAlignment="1">
      <alignment vertical="center"/>
    </xf>
    <xf numFmtId="37" fontId="18" fillId="0" borderId="23" xfId="0" quotePrefix="1" applyNumberFormat="1" applyFont="1" applyFill="1" applyBorder="1" applyAlignment="1">
      <alignment horizontal="center" vertical="center"/>
    </xf>
    <xf numFmtId="37" fontId="25" fillId="0" borderId="24" xfId="82" applyNumberFormat="1" applyFont="1" applyFill="1" applyBorder="1" applyAlignment="1">
      <alignment horizontal="right" vertical="center"/>
    </xf>
    <xf numFmtId="0" fontId="122" fillId="0" borderId="0" xfId="2032" applyNumberFormat="1" applyFont="1" applyFill="1" applyBorder="1" applyAlignment="1">
      <alignment horizontal="center" vertical="center"/>
    </xf>
    <xf numFmtId="9" fontId="122" fillId="0" borderId="0" xfId="2219" applyFont="1" applyFill="1" applyBorder="1" applyAlignment="1">
      <alignment horizontal="center" vertical="center"/>
    </xf>
    <xf numFmtId="168" fontId="122" fillId="0" borderId="0" xfId="2032" applyNumberFormat="1" applyFont="1" applyFill="1" applyBorder="1" applyAlignment="1">
      <alignment horizontal="center" vertical="center"/>
    </xf>
    <xf numFmtId="37" fontId="18" fillId="0" borderId="52" xfId="82" applyNumberFormat="1" applyFont="1" applyBorder="1" applyAlignment="1">
      <alignment horizontal="right" vertical="center"/>
    </xf>
    <xf numFmtId="170" fontId="18" fillId="0" borderId="52" xfId="82" applyNumberFormat="1" applyFont="1" applyBorder="1" applyAlignment="1">
      <alignment vertical="center"/>
    </xf>
    <xf numFmtId="37" fontId="18" fillId="0" borderId="23" xfId="0" quotePrefix="1" applyNumberFormat="1" applyFont="1" applyFill="1" applyBorder="1" applyAlignment="1">
      <alignment horizontal="center" vertical="center" wrapText="1"/>
    </xf>
    <xf numFmtId="170" fontId="25" fillId="0" borderId="52" xfId="82" applyNumberFormat="1" applyFont="1" applyBorder="1" applyAlignment="1">
      <alignment vertical="center"/>
    </xf>
    <xf numFmtId="37" fontId="25" fillId="0" borderId="143" xfId="82" applyNumberFormat="1" applyFont="1" applyBorder="1" applyAlignment="1">
      <alignment vertical="center"/>
    </xf>
    <xf numFmtId="37" fontId="18" fillId="0" borderId="143" xfId="82" applyNumberFormat="1" applyFont="1" applyBorder="1" applyAlignment="1">
      <alignment vertical="center"/>
    </xf>
    <xf numFmtId="37" fontId="60" fillId="0" borderId="143" xfId="900" applyNumberFormat="1" applyFont="1" applyFill="1" applyBorder="1" applyAlignment="1">
      <alignment horizontal="justify" vertical="center" wrapText="1"/>
    </xf>
    <xf numFmtId="37" fontId="18" fillId="0" borderId="23" xfId="0" quotePrefix="1" applyNumberFormat="1" applyFont="1" applyBorder="1" applyAlignment="1">
      <alignment horizontal="center" vertical="center" wrapText="1"/>
    </xf>
    <xf numFmtId="0" fontId="120" fillId="0" borderId="0" xfId="754" quotePrefix="1" applyFont="1" applyFill="1" applyAlignment="1">
      <alignment horizontal="left"/>
    </xf>
    <xf numFmtId="0" fontId="120" fillId="0" borderId="0" xfId="754" applyFont="1" applyFill="1" applyAlignment="1">
      <alignment horizontal="left"/>
    </xf>
    <xf numFmtId="0" fontId="122" fillId="0" borderId="0" xfId="754" applyFont="1" applyFill="1" applyAlignment="1">
      <alignment horizontal="justify"/>
    </xf>
    <xf numFmtId="0" fontId="122" fillId="0" borderId="0" xfId="485" applyNumberFormat="1" applyFont="1" applyFill="1" applyAlignment="1">
      <alignment horizontal="justify" vertical="top"/>
    </xf>
    <xf numFmtId="0" fontId="122" fillId="0" borderId="0" xfId="485" applyNumberFormat="1" applyFont="1" applyAlignment="1">
      <alignment horizontal="justify" vertical="top"/>
    </xf>
    <xf numFmtId="37" fontId="60" fillId="0" borderId="0" xfId="900" applyNumberFormat="1" applyFont="1" applyFill="1" applyBorder="1" applyAlignment="1">
      <alignment horizontal="left"/>
    </xf>
    <xf numFmtId="37" fontId="25" fillId="0" borderId="72" xfId="82" applyNumberFormat="1" applyFont="1" applyBorder="1" applyAlignment="1">
      <alignment vertical="center"/>
    </xf>
    <xf numFmtId="37" fontId="18" fillId="0" borderId="73" xfId="82" applyNumberFormat="1" applyFont="1" applyBorder="1" applyAlignment="1">
      <alignment vertical="center"/>
    </xf>
    <xf numFmtId="182" fontId="0" fillId="0" borderId="0" xfId="83" applyNumberFormat="1" applyFont="1"/>
    <xf numFmtId="168" fontId="11" fillId="0" borderId="0" xfId="0" applyNumberFormat="1" applyFont="1"/>
    <xf numFmtId="183" fontId="122" fillId="0" borderId="0" xfId="91" applyNumberFormat="1" applyFont="1" applyFill="1" applyBorder="1" applyAlignment="1">
      <alignment vertical="center"/>
    </xf>
    <xf numFmtId="165" fontId="102" fillId="0" borderId="0" xfId="94" applyFont="1" applyAlignment="1"/>
    <xf numFmtId="0" fontId="103" fillId="0" borderId="0" xfId="767" applyFont="1"/>
    <xf numFmtId="165" fontId="103" fillId="0" borderId="0" xfId="94" applyFont="1"/>
    <xf numFmtId="165" fontId="104" fillId="0" borderId="0" xfId="94" applyFont="1" applyAlignment="1"/>
    <xf numFmtId="165" fontId="140" fillId="0" borderId="0" xfId="94" applyFont="1" applyAlignment="1"/>
    <xf numFmtId="0" fontId="103" fillId="0" borderId="0" xfId="767" applyFont="1" applyBorder="1"/>
    <xf numFmtId="165" fontId="106" fillId="0" borderId="0" xfId="94" applyFont="1" applyBorder="1" applyAlignment="1"/>
    <xf numFmtId="172" fontId="106" fillId="0" borderId="0" xfId="94" applyNumberFormat="1" applyFont="1" applyBorder="1"/>
    <xf numFmtId="172" fontId="106" fillId="43" borderId="102" xfId="94" applyNumberFormat="1" applyFont="1" applyFill="1" applyBorder="1" applyAlignment="1">
      <alignment horizontal="center"/>
    </xf>
    <xf numFmtId="0" fontId="103" fillId="0" borderId="105" xfId="767" applyFont="1" applyBorder="1" applyAlignment="1">
      <alignment horizontal="center"/>
    </xf>
    <xf numFmtId="165" fontId="106" fillId="0" borderId="105" xfId="94" applyFont="1" applyBorder="1" applyAlignment="1"/>
    <xf numFmtId="172" fontId="106" fillId="0" borderId="105" xfId="94" applyNumberFormat="1" applyFont="1" applyBorder="1" applyAlignment="1">
      <alignment horizontal="center"/>
    </xf>
    <xf numFmtId="0" fontId="106" fillId="0" borderId="106" xfId="767" applyFont="1" applyBorder="1" applyAlignment="1">
      <alignment horizontal="center"/>
    </xf>
    <xf numFmtId="165" fontId="106" fillId="0" borderId="106" xfId="94" applyFont="1" applyBorder="1" applyAlignment="1"/>
    <xf numFmtId="172" fontId="103" fillId="0" borderId="106" xfId="94" applyNumberFormat="1" applyFont="1" applyBorder="1"/>
    <xf numFmtId="165" fontId="103" fillId="0" borderId="106" xfId="94" applyNumberFormat="1" applyFont="1" applyBorder="1"/>
    <xf numFmtId="165" fontId="103" fillId="0" borderId="106" xfId="94" applyFont="1" applyBorder="1" applyAlignment="1"/>
    <xf numFmtId="165" fontId="103" fillId="0" borderId="0" xfId="94" applyNumberFormat="1" applyFont="1" applyBorder="1"/>
    <xf numFmtId="165" fontId="103" fillId="0" borderId="0" xfId="2220" applyFont="1"/>
    <xf numFmtId="165" fontId="103" fillId="0" borderId="106" xfId="2220" applyFont="1" applyBorder="1"/>
    <xf numFmtId="165" fontId="106" fillId="0" borderId="106" xfId="94" applyFont="1" applyBorder="1" applyAlignment="1">
      <alignment horizontal="left"/>
    </xf>
    <xf numFmtId="165" fontId="103" fillId="0" borderId="106" xfId="94" applyFont="1" applyBorder="1" applyAlignment="1">
      <alignment horizontal="left"/>
    </xf>
    <xf numFmtId="0" fontId="103" fillId="0" borderId="106" xfId="767" applyFont="1" applyBorder="1" applyAlignment="1">
      <alignment horizontal="center"/>
    </xf>
    <xf numFmtId="165" fontId="116" fillId="0" borderId="106" xfId="94" applyNumberFormat="1" applyFont="1" applyBorder="1"/>
    <xf numFmtId="165" fontId="103" fillId="0" borderId="106" xfId="94" quotePrefix="1" applyFont="1" applyBorder="1" applyAlignment="1">
      <alignment horizontal="left" indent="2"/>
    </xf>
    <xf numFmtId="165" fontId="106" fillId="0" borderId="106" xfId="94" applyFont="1" applyBorder="1" applyAlignment="1">
      <alignment horizontal="center"/>
    </xf>
    <xf numFmtId="165" fontId="106" fillId="43" borderId="102" xfId="94" applyNumberFormat="1" applyFont="1" applyFill="1" applyBorder="1"/>
    <xf numFmtId="165" fontId="103" fillId="0" borderId="106" xfId="94" applyFont="1" applyBorder="1" applyAlignment="1">
      <alignment horizontal="left" indent="3"/>
    </xf>
    <xf numFmtId="165" fontId="103" fillId="0" borderId="106" xfId="94" quotePrefix="1" applyFont="1" applyBorder="1" applyAlignment="1">
      <alignment horizontal="left" indent="3"/>
    </xf>
    <xf numFmtId="165" fontId="115" fillId="0" borderId="106" xfId="94" applyNumberFormat="1" applyFont="1" applyBorder="1"/>
    <xf numFmtId="165" fontId="106" fillId="0" borderId="106" xfId="94" applyNumberFormat="1" applyFont="1" applyFill="1" applyBorder="1"/>
    <xf numFmtId="165" fontId="103" fillId="0" borderId="106" xfId="94" applyNumberFormat="1" applyFont="1" applyFill="1" applyBorder="1"/>
    <xf numFmtId="165" fontId="106" fillId="0" borderId="106" xfId="94" applyFont="1" applyFill="1" applyBorder="1" applyAlignment="1"/>
    <xf numFmtId="0" fontId="103" fillId="0" borderId="0" xfId="767" applyFont="1" applyFill="1"/>
    <xf numFmtId="165" fontId="103" fillId="0" borderId="0" xfId="94" applyFont="1" applyFill="1"/>
    <xf numFmtId="165" fontId="103" fillId="43" borderId="102" xfId="94" applyNumberFormat="1" applyFont="1" applyFill="1" applyBorder="1"/>
    <xf numFmtId="165" fontId="103" fillId="0" borderId="106" xfId="94" applyFont="1" applyBorder="1" applyAlignment="1">
      <alignment horizontal="left" indent="2"/>
    </xf>
    <xf numFmtId="165" fontId="116" fillId="0" borderId="106" xfId="94" applyFont="1" applyBorder="1" applyAlignment="1">
      <alignment horizontal="left" indent="2"/>
    </xf>
    <xf numFmtId="0" fontId="116" fillId="0" borderId="106" xfId="767" applyFont="1" applyBorder="1" applyAlignment="1">
      <alignment horizontal="center"/>
    </xf>
    <xf numFmtId="165" fontId="116" fillId="0" borderId="106" xfId="94" applyNumberFormat="1" applyFont="1" applyFill="1" applyBorder="1"/>
    <xf numFmtId="165" fontId="115" fillId="0" borderId="106" xfId="94" applyNumberFormat="1" applyFont="1" applyFill="1" applyBorder="1"/>
    <xf numFmtId="0" fontId="116" fillId="0" borderId="0" xfId="767" applyFont="1" applyFill="1"/>
    <xf numFmtId="165" fontId="116" fillId="0" borderId="0" xfId="94" applyFont="1" applyFill="1"/>
    <xf numFmtId="0" fontId="103" fillId="0" borderId="155" xfId="767" applyFont="1" applyBorder="1" applyAlignment="1">
      <alignment horizontal="center"/>
    </xf>
    <xf numFmtId="165" fontId="106" fillId="0" borderId="155" xfId="94" applyFont="1" applyBorder="1" applyAlignment="1"/>
    <xf numFmtId="165" fontId="103" fillId="0" borderId="155" xfId="94" applyNumberFormat="1" applyFont="1" applyFill="1" applyBorder="1"/>
    <xf numFmtId="165" fontId="103" fillId="0" borderId="0" xfId="94" applyFont="1" applyAlignment="1"/>
    <xf numFmtId="165" fontId="103" fillId="0" borderId="0" xfId="94" applyNumberFormat="1" applyFont="1" applyFill="1"/>
    <xf numFmtId="172" fontId="103" fillId="0" borderId="0" xfId="94" applyNumberFormat="1" applyFont="1" applyFill="1"/>
    <xf numFmtId="37" fontId="18" fillId="0" borderId="23" xfId="0" applyNumberFormat="1" applyFont="1" applyBorder="1" applyAlignment="1">
      <alignment vertical="center" wrapText="1"/>
    </xf>
    <xf numFmtId="0" fontId="142" fillId="0" borderId="0" xfId="2258" applyFont="1"/>
    <xf numFmtId="0" fontId="142" fillId="0" borderId="102" xfId="2258" applyFont="1" applyBorder="1" applyAlignment="1">
      <alignment horizontal="center"/>
    </xf>
    <xf numFmtId="41" fontId="142" fillId="0" borderId="102" xfId="2259" applyFont="1" applyBorder="1" applyAlignment="1">
      <alignment horizontal="center"/>
    </xf>
    <xf numFmtId="0" fontId="142" fillId="0" borderId="0" xfId="2258" applyFont="1" applyAlignment="1">
      <alignment horizontal="center"/>
    </xf>
    <xf numFmtId="0" fontId="143" fillId="0" borderId="102" xfId="2258" applyFont="1" applyBorder="1" applyAlignment="1">
      <alignment horizontal="center"/>
    </xf>
    <xf numFmtId="0" fontId="143" fillId="0" borderId="102" xfId="2258" applyFont="1" applyBorder="1"/>
    <xf numFmtId="14" fontId="143" fillId="0" borderId="102" xfId="2258" applyNumberFormat="1" applyFont="1" applyBorder="1" applyAlignment="1">
      <alignment horizontal="left"/>
    </xf>
    <xf numFmtId="0" fontId="143" fillId="0" borderId="102" xfId="2258" applyFont="1" applyFill="1" applyBorder="1" applyAlignment="1">
      <alignment horizontal="left"/>
    </xf>
    <xf numFmtId="184" fontId="143" fillId="0" borderId="102" xfId="2259" applyNumberFormat="1" applyFont="1" applyBorder="1"/>
    <xf numFmtId="185" fontId="143" fillId="0" borderId="102" xfId="2259" applyNumberFormat="1" applyFont="1" applyBorder="1"/>
    <xf numFmtId="41" fontId="143" fillId="0" borderId="102" xfId="2259" applyFont="1" applyBorder="1"/>
    <xf numFmtId="41" fontId="143" fillId="0" borderId="102" xfId="2258" applyNumberFormat="1" applyFont="1" applyBorder="1"/>
    <xf numFmtId="0" fontId="143" fillId="0" borderId="0" xfId="2258" applyFont="1"/>
    <xf numFmtId="41" fontId="143" fillId="0" borderId="102" xfId="2259" applyNumberFormat="1" applyFont="1" applyBorder="1"/>
    <xf numFmtId="0" fontId="143" fillId="0" borderId="102" xfId="2258" quotePrefix="1" applyFont="1" applyFill="1" applyBorder="1" applyAlignment="1">
      <alignment horizontal="left"/>
    </xf>
    <xf numFmtId="0" fontId="143" fillId="0" borderId="102" xfId="2258" applyFont="1" applyFill="1" applyBorder="1"/>
    <xf numFmtId="41" fontId="142" fillId="0" borderId="0" xfId="2258" applyNumberFormat="1" applyFont="1"/>
    <xf numFmtId="41" fontId="142" fillId="0" borderId="0" xfId="2259" applyFont="1"/>
    <xf numFmtId="37" fontId="18" fillId="0" borderId="26" xfId="0" applyNumberFormat="1" applyFont="1" applyBorder="1" applyAlignment="1">
      <alignment horizontal="center" vertical="center"/>
    </xf>
    <xf numFmtId="37" fontId="18" fillId="0" borderId="162" xfId="0" applyNumberFormat="1" applyFont="1" applyBorder="1" applyAlignment="1">
      <alignment horizontal="center" vertical="center"/>
    </xf>
    <xf numFmtId="37" fontId="18" fillId="0" borderId="163" xfId="0" applyNumberFormat="1" applyFont="1" applyBorder="1" applyAlignment="1">
      <alignment vertical="center"/>
    </xf>
    <xf numFmtId="0" fontId="18" fillId="0" borderId="161" xfId="0" applyFont="1" applyBorder="1" applyAlignment="1">
      <alignment horizontal="center" vertical="center"/>
    </xf>
    <xf numFmtId="0" fontId="18" fillId="0" borderId="162" xfId="0" applyFont="1" applyBorder="1" applyAlignment="1">
      <alignment vertical="center"/>
    </xf>
    <xf numFmtId="37" fontId="25" fillId="0" borderId="164" xfId="82" applyNumberFormat="1" applyFont="1" applyBorder="1" applyAlignment="1">
      <alignment horizontal="right" vertical="center"/>
    </xf>
    <xf numFmtId="0" fontId="50" fillId="0" borderId="165" xfId="0" applyFont="1" applyBorder="1" applyAlignment="1">
      <alignment horizontal="centerContinuous" vertical="top"/>
    </xf>
    <xf numFmtId="37" fontId="51" fillId="0" borderId="166" xfId="82" applyNumberFormat="1" applyFont="1" applyBorder="1" applyAlignment="1">
      <alignment horizontal="right" vertical="center"/>
    </xf>
    <xf numFmtId="0" fontId="36" fillId="0" borderId="165" xfId="0" applyFont="1" applyBorder="1" applyAlignment="1">
      <alignment horizontal="centerContinuous" vertical="center"/>
    </xf>
    <xf numFmtId="37" fontId="25" fillId="0" borderId="166" xfId="82" applyNumberFormat="1" applyFont="1" applyBorder="1" applyAlignment="1">
      <alignment horizontal="right" vertical="center"/>
    </xf>
    <xf numFmtId="37" fontId="25" fillId="0" borderId="165" xfId="82" applyNumberFormat="1" applyFont="1" applyBorder="1" applyAlignment="1">
      <alignment horizontal="right" vertical="center"/>
    </xf>
    <xf numFmtId="170" fontId="25" fillId="0" borderId="166" xfId="82" applyNumberFormat="1" applyFont="1" applyBorder="1" applyAlignment="1">
      <alignment vertical="center"/>
    </xf>
    <xf numFmtId="170" fontId="18" fillId="0" borderId="165" xfId="82" applyNumberFormat="1" applyFont="1" applyBorder="1" applyAlignment="1">
      <alignment vertical="center"/>
    </xf>
    <xf numFmtId="37" fontId="18" fillId="0" borderId="147" xfId="0" applyNumberFormat="1" applyFont="1" applyBorder="1" applyAlignment="1">
      <alignment vertical="center"/>
    </xf>
    <xf numFmtId="0" fontId="18" fillId="0" borderId="150" xfId="0" applyFont="1" applyBorder="1" applyAlignment="1">
      <alignment horizontal="center" vertical="center"/>
    </xf>
    <xf numFmtId="0" fontId="18" fillId="0" borderId="148" xfId="0" applyFont="1" applyBorder="1" applyAlignment="1">
      <alignment vertical="center"/>
    </xf>
    <xf numFmtId="37" fontId="25" fillId="0" borderId="149" xfId="82" applyNumberFormat="1" applyFont="1" applyBorder="1" applyAlignment="1">
      <alignment horizontal="right" vertical="center"/>
    </xf>
    <xf numFmtId="0" fontId="50" fillId="0" borderId="167" xfId="0" applyFont="1" applyBorder="1" applyAlignment="1">
      <alignment horizontal="centerContinuous" vertical="top"/>
    </xf>
    <xf numFmtId="37" fontId="51" fillId="0" borderId="168" xfId="82" applyNumberFormat="1" applyFont="1" applyBorder="1" applyAlignment="1">
      <alignment horizontal="right" vertical="center"/>
    </xf>
    <xf numFmtId="0" fontId="36" fillId="0" borderId="167" xfId="0" applyFont="1" applyBorder="1" applyAlignment="1">
      <alignment horizontal="centerContinuous" vertical="center"/>
    </xf>
    <xf numFmtId="37" fontId="25" fillId="0" borderId="168" xfId="82" applyNumberFormat="1" applyFont="1" applyBorder="1" applyAlignment="1">
      <alignment horizontal="right" vertical="center"/>
    </xf>
    <xf numFmtId="37" fontId="25" fillId="0" borderId="167" xfId="82" applyNumberFormat="1" applyFont="1" applyBorder="1" applyAlignment="1">
      <alignment horizontal="right" vertical="center"/>
    </xf>
    <xf numFmtId="170" fontId="25" fillId="0" borderId="168" xfId="82" applyNumberFormat="1" applyFont="1" applyBorder="1" applyAlignment="1">
      <alignment vertical="center"/>
    </xf>
    <xf numFmtId="170" fontId="18" fillId="0" borderId="167" xfId="82" applyNumberFormat="1" applyFont="1" applyBorder="1" applyAlignment="1">
      <alignment vertical="center"/>
    </xf>
    <xf numFmtId="165" fontId="18" fillId="0" borderId="22" xfId="0" applyNumberFormat="1" applyFont="1" applyBorder="1" applyAlignment="1">
      <alignment horizontal="left" vertical="center" indent="2"/>
    </xf>
    <xf numFmtId="0" fontId="50" fillId="0" borderId="42" xfId="0" applyFont="1" applyBorder="1" applyAlignment="1">
      <alignment horizontal="centerContinuous" vertical="center"/>
    </xf>
    <xf numFmtId="37" fontId="18" fillId="0" borderId="52" xfId="0" applyNumberFormat="1" applyFont="1" applyBorder="1" applyAlignment="1">
      <alignment horizontal="left" vertical="center" wrapText="1" indent="5"/>
    </xf>
    <xf numFmtId="165" fontId="122" fillId="0" borderId="0" xfId="94" applyNumberFormat="1" applyFont="1" applyFill="1" applyAlignment="1">
      <alignment vertical="center"/>
    </xf>
    <xf numFmtId="0" fontId="2" fillId="0" borderId="0" xfId="2260"/>
    <xf numFmtId="0" fontId="2" fillId="0" borderId="102" xfId="2260" applyBorder="1" applyAlignment="1">
      <alignment horizontal="center"/>
    </xf>
    <xf numFmtId="184" fontId="0" fillId="0" borderId="102" xfId="2261" applyNumberFormat="1" applyFont="1" applyBorder="1" applyAlignment="1">
      <alignment horizontal="center"/>
    </xf>
    <xf numFmtId="41" fontId="0" fillId="0" borderId="102" xfId="2261" applyFont="1" applyBorder="1" applyAlignment="1">
      <alignment horizontal="center"/>
    </xf>
    <xf numFmtId="0" fontId="2" fillId="0" borderId="0" xfId="2260" applyAlignment="1">
      <alignment horizontal="center"/>
    </xf>
    <xf numFmtId="0" fontId="2" fillId="0" borderId="102" xfId="2260" applyBorder="1"/>
    <xf numFmtId="0" fontId="2" fillId="0" borderId="102" xfId="2260" applyBorder="1" applyAlignment="1">
      <alignment horizontal="left"/>
    </xf>
    <xf numFmtId="184" fontId="0" fillId="0" borderId="102" xfId="2261" applyNumberFormat="1" applyFont="1" applyBorder="1"/>
    <xf numFmtId="41" fontId="0" fillId="0" borderId="102" xfId="2261" applyFont="1" applyBorder="1"/>
    <xf numFmtId="41" fontId="0" fillId="0" borderId="0" xfId="2261" applyFont="1"/>
    <xf numFmtId="0" fontId="2" fillId="0" borderId="102" xfId="2260" quotePrefix="1" applyBorder="1" applyAlignment="1">
      <alignment horizontal="left"/>
    </xf>
    <xf numFmtId="14" fontId="2" fillId="0" borderId="102" xfId="2260" applyNumberFormat="1" applyBorder="1" applyAlignment="1">
      <alignment horizontal="left"/>
    </xf>
    <xf numFmtId="184" fontId="0" fillId="0" borderId="0" xfId="2261" applyNumberFormat="1" applyFont="1"/>
    <xf numFmtId="168" fontId="122" fillId="0" borderId="126" xfId="684" applyNumberFormat="1" applyFont="1" applyFill="1" applyBorder="1" applyAlignment="1">
      <alignment horizontal="left" vertical="center"/>
    </xf>
    <xf numFmtId="37" fontId="18" fillId="0" borderId="29" xfId="0" applyNumberFormat="1" applyFont="1" applyBorder="1" applyAlignment="1">
      <alignment horizontal="justify" vertical="center" wrapText="1"/>
    </xf>
    <xf numFmtId="37" fontId="18" fillId="0" borderId="21" xfId="0" applyNumberFormat="1" applyFont="1" applyBorder="1" applyAlignment="1">
      <alignment horizontal="justify" vertical="center" wrapText="1"/>
    </xf>
    <xf numFmtId="37" fontId="18" fillId="0" borderId="21" xfId="0" applyNumberFormat="1" applyFont="1" applyBorder="1" applyAlignment="1">
      <alignment vertical="center"/>
    </xf>
    <xf numFmtId="37" fontId="18" fillId="0" borderId="21" xfId="0" applyNumberFormat="1" applyFont="1" applyBorder="1" applyAlignment="1">
      <alignment horizontal="left" vertical="center" wrapText="1"/>
    </xf>
    <xf numFmtId="0" fontId="19" fillId="0" borderId="141" xfId="754" applyFont="1" applyBorder="1" applyAlignment="1">
      <alignment horizontal="center" vertical="center"/>
    </xf>
    <xf numFmtId="0" fontId="19" fillId="0" borderId="116" xfId="754" applyFont="1" applyBorder="1" applyAlignment="1">
      <alignment horizontal="center" vertical="center"/>
    </xf>
    <xf numFmtId="0" fontId="19" fillId="0" borderId="59" xfId="754" applyFont="1" applyBorder="1" applyAlignment="1">
      <alignment horizontal="center" vertical="center" wrapText="1"/>
    </xf>
    <xf numFmtId="0" fontId="19" fillId="0" borderId="115" xfId="754" applyFont="1" applyBorder="1" applyAlignment="1">
      <alignment horizontal="center" vertical="center" wrapText="1"/>
    </xf>
    <xf numFmtId="0" fontId="19" fillId="0" borderId="116" xfId="754" applyFont="1" applyBorder="1" applyAlignment="1">
      <alignment horizontal="center" vertical="center" wrapText="1"/>
    </xf>
    <xf numFmtId="0" fontId="19" fillId="0" borderId="141" xfId="754" applyFont="1" applyBorder="1" applyAlignment="1">
      <alignment horizontal="center" vertical="center" wrapText="1"/>
    </xf>
    <xf numFmtId="37" fontId="18" fillId="0" borderId="162" xfId="0" applyNumberFormat="1" applyFont="1" applyFill="1" applyBorder="1" applyAlignment="1">
      <alignment horizontal="center" vertical="center"/>
    </xf>
    <xf numFmtId="165" fontId="18" fillId="0" borderId="163" xfId="0" applyNumberFormat="1" applyFont="1" applyBorder="1" applyAlignment="1">
      <alignment vertical="center"/>
    </xf>
    <xf numFmtId="0" fontId="29" fillId="0" borderId="161" xfId="0" applyFont="1" applyBorder="1" applyAlignment="1">
      <alignment horizontal="center" vertical="center"/>
    </xf>
    <xf numFmtId="37" fontId="18" fillId="0" borderId="162" xfId="0" applyNumberFormat="1" applyFont="1" applyBorder="1" applyAlignment="1">
      <alignment vertical="center"/>
    </xf>
    <xf numFmtId="37" fontId="25" fillId="0" borderId="164" xfId="82" applyNumberFormat="1" applyFont="1" applyBorder="1" applyAlignment="1">
      <alignment vertical="center"/>
    </xf>
    <xf numFmtId="37" fontId="52" fillId="0" borderId="164" xfId="82" applyNumberFormat="1" applyFont="1" applyBorder="1" applyAlignment="1">
      <alignment horizontal="right" vertical="center"/>
    </xf>
    <xf numFmtId="37" fontId="25" fillId="0" borderId="166" xfId="82" applyNumberFormat="1" applyFont="1" applyBorder="1" applyAlignment="1">
      <alignment vertical="center"/>
    </xf>
    <xf numFmtId="37" fontId="18" fillId="0" borderId="166" xfId="82" applyNumberFormat="1" applyFont="1" applyBorder="1" applyAlignment="1">
      <alignment vertical="center"/>
    </xf>
    <xf numFmtId="37" fontId="18" fillId="0" borderId="165" xfId="82" applyNumberFormat="1" applyFont="1" applyBorder="1" applyAlignment="1">
      <alignment vertical="center"/>
    </xf>
    <xf numFmtId="37" fontId="18" fillId="0" borderId="148" xfId="0" applyNumberFormat="1" applyFont="1" applyFill="1" applyBorder="1" applyAlignment="1">
      <alignment horizontal="center" vertical="center"/>
    </xf>
    <xf numFmtId="165" fontId="18" fillId="0" borderId="147" xfId="0" applyNumberFormat="1" applyFont="1" applyBorder="1" applyAlignment="1">
      <alignment vertical="center"/>
    </xf>
    <xf numFmtId="0" fontId="29" fillId="0" borderId="150" xfId="0" applyFont="1" applyBorder="1" applyAlignment="1">
      <alignment horizontal="center" vertical="center"/>
    </xf>
    <xf numFmtId="37" fontId="18" fillId="0" borderId="148" xfId="0" applyNumberFormat="1" applyFont="1" applyBorder="1" applyAlignment="1">
      <alignment vertical="center"/>
    </xf>
    <xf numFmtId="37" fontId="25" fillId="0" borderId="149" xfId="82" applyNumberFormat="1" applyFont="1" applyBorder="1" applyAlignment="1">
      <alignment vertical="center"/>
    </xf>
    <xf numFmtId="37" fontId="52" fillId="0" borderId="149" xfId="82" applyNumberFormat="1" applyFont="1" applyBorder="1" applyAlignment="1">
      <alignment horizontal="right" vertical="center"/>
    </xf>
    <xf numFmtId="37" fontId="25" fillId="0" borderId="168" xfId="82" applyNumberFormat="1" applyFont="1" applyBorder="1" applyAlignment="1">
      <alignment vertical="center"/>
    </xf>
    <xf numFmtId="37" fontId="18" fillId="0" borderId="168" xfId="82" applyNumberFormat="1" applyFont="1" applyBorder="1" applyAlignment="1">
      <alignment vertical="center"/>
    </xf>
    <xf numFmtId="37" fontId="18" fillId="0" borderId="167" xfId="82" applyNumberFormat="1" applyFont="1" applyBorder="1" applyAlignment="1">
      <alignment vertical="center"/>
    </xf>
    <xf numFmtId="37" fontId="18" fillId="0" borderId="141" xfId="82" applyNumberFormat="1" applyFont="1" applyBorder="1" applyAlignment="1">
      <alignment horizontal="right" vertical="center"/>
    </xf>
    <xf numFmtId="37" fontId="18" fillId="0" borderId="16" xfId="82" applyNumberFormat="1" applyFont="1" applyBorder="1" applyAlignment="1">
      <alignment horizontal="right" vertical="center"/>
    </xf>
    <xf numFmtId="37" fontId="18" fillId="0" borderId="141" xfId="82" applyNumberFormat="1" applyFont="1" applyBorder="1" applyAlignment="1">
      <alignment horizontal="center" vertical="center"/>
    </xf>
    <xf numFmtId="37" fontId="18" fillId="0" borderId="15" xfId="82" applyNumberFormat="1" applyFont="1" applyBorder="1" applyAlignment="1">
      <alignment horizontal="right" vertical="center"/>
    </xf>
    <xf numFmtId="0" fontId="18" fillId="0" borderId="147" xfId="754" applyFont="1" applyBorder="1" applyAlignment="1">
      <alignment vertical="center"/>
    </xf>
    <xf numFmtId="0" fontId="18" fillId="0" borderId="150" xfId="754" applyFont="1" applyBorder="1" applyAlignment="1">
      <alignment horizontal="center" vertical="center"/>
    </xf>
    <xf numFmtId="37" fontId="25" fillId="0" borderId="148" xfId="82" quotePrefix="1" applyNumberFormat="1" applyFont="1" applyBorder="1" applyAlignment="1">
      <alignment horizontal="center" vertical="center"/>
    </xf>
    <xf numFmtId="37" fontId="18" fillId="0" borderId="148" xfId="0" quotePrefix="1" applyNumberFormat="1" applyFont="1" applyBorder="1" applyAlignment="1">
      <alignment vertical="center"/>
    </xf>
    <xf numFmtId="0" fontId="122" fillId="0" borderId="0" xfId="754" applyFont="1" applyFill="1" applyAlignment="1">
      <alignment horizontal="justify"/>
    </xf>
    <xf numFmtId="0" fontId="122" fillId="0" borderId="0" xfId="485" applyNumberFormat="1" applyFont="1" applyFill="1" applyAlignment="1">
      <alignment horizontal="justify" vertical="top"/>
    </xf>
    <xf numFmtId="0" fontId="18" fillId="0" borderId="170" xfId="0" applyFont="1" applyBorder="1" applyAlignment="1">
      <alignment vertical="center"/>
    </xf>
    <xf numFmtId="37" fontId="25" fillId="0" borderId="171" xfId="82" applyNumberFormat="1" applyFont="1" applyBorder="1" applyAlignment="1">
      <alignment vertical="center"/>
    </xf>
    <xf numFmtId="37" fontId="25" fillId="0" borderId="172" xfId="82" applyNumberFormat="1" applyFont="1" applyBorder="1" applyAlignment="1">
      <alignment vertical="center"/>
    </xf>
    <xf numFmtId="37" fontId="25" fillId="0" borderId="173" xfId="82" applyNumberFormat="1" applyFont="1" applyBorder="1" applyAlignment="1">
      <alignment vertical="center"/>
    </xf>
    <xf numFmtId="37" fontId="18" fillId="0" borderId="173" xfId="82" applyNumberFormat="1" applyFont="1" applyBorder="1" applyAlignment="1">
      <alignment vertical="center"/>
    </xf>
    <xf numFmtId="0" fontId="18" fillId="0" borderId="149" xfId="0" applyFont="1" applyBorder="1"/>
    <xf numFmtId="37" fontId="25" fillId="0" borderId="167" xfId="82" applyNumberFormat="1" applyFont="1" applyBorder="1" applyAlignment="1">
      <alignment vertical="center"/>
    </xf>
    <xf numFmtId="0" fontId="18" fillId="0" borderId="147" xfId="0" applyFont="1" applyBorder="1" applyAlignment="1">
      <alignment horizontal="left" vertical="center"/>
    </xf>
    <xf numFmtId="0" fontId="50" fillId="0" borderId="167" xfId="0" applyFont="1" applyBorder="1" applyAlignment="1">
      <alignment horizontal="centerContinuous" vertical="center"/>
    </xf>
    <xf numFmtId="37" fontId="18" fillId="0" borderId="170" xfId="0" applyNumberFormat="1" applyFont="1" applyBorder="1" applyAlignment="1">
      <alignment horizontal="center" vertical="center"/>
    </xf>
    <xf numFmtId="0" fontId="18" fillId="0" borderId="174" xfId="0" applyFont="1" applyBorder="1" applyAlignment="1">
      <alignment horizontal="left" vertical="center"/>
    </xf>
    <xf numFmtId="0" fontId="18" fillId="0" borderId="169" xfId="0" applyFont="1" applyBorder="1" applyAlignment="1">
      <alignment horizontal="center" vertical="center"/>
    </xf>
    <xf numFmtId="0" fontId="0" fillId="0" borderId="0" xfId="0" applyAlignment="1">
      <alignment horizontal="center"/>
    </xf>
    <xf numFmtId="0" fontId="122" fillId="0" borderId="0" xfId="754" quotePrefix="1" applyFont="1" applyFill="1" applyAlignment="1">
      <alignment horizontal="center"/>
    </xf>
    <xf numFmtId="0" fontId="122" fillId="0" borderId="0" xfId="754" quotePrefix="1" applyFont="1" applyFill="1" applyAlignment="1">
      <alignment horizontal="justify"/>
    </xf>
    <xf numFmtId="165" fontId="122" fillId="0" borderId="0" xfId="83" applyFont="1" applyFill="1"/>
    <xf numFmtId="168" fontId="121" fillId="0" borderId="0" xfId="2032" applyNumberFormat="1" applyFont="1" applyFill="1" applyBorder="1" applyAlignment="1">
      <alignment horizontal="center"/>
    </xf>
    <xf numFmtId="0" fontId="122" fillId="0" borderId="0" xfId="485" applyNumberFormat="1" applyFont="1" applyFill="1" applyAlignment="1">
      <alignment horizontal="justify"/>
    </xf>
    <xf numFmtId="0" fontId="122" fillId="0" borderId="0" xfId="767" applyFont="1" applyAlignment="1">
      <alignment vertical="center"/>
    </xf>
    <xf numFmtId="165" fontId="122" fillId="0" borderId="0" xfId="91" applyFont="1" applyAlignment="1">
      <alignment vertical="center"/>
    </xf>
    <xf numFmtId="0" fontId="144" fillId="0" borderId="0" xfId="754" applyNumberFormat="1" applyFont="1" applyFill="1"/>
    <xf numFmtId="0" fontId="145" fillId="0" borderId="0" xfId="754" applyNumberFormat="1" applyFont="1" applyFill="1"/>
    <xf numFmtId="0" fontId="145" fillId="0" borderId="0" xfId="485" applyNumberFormat="1" applyFont="1" applyFill="1"/>
    <xf numFmtId="0" fontId="144" fillId="0" borderId="0" xfId="485" applyNumberFormat="1" applyFont="1" applyFill="1" applyAlignment="1">
      <alignment horizontal="justify"/>
    </xf>
    <xf numFmtId="0" fontId="144" fillId="0" borderId="0" xfId="754" applyFont="1" applyFill="1"/>
    <xf numFmtId="0" fontId="146" fillId="0" borderId="0" xfId="754" applyFont="1" applyAlignment="1">
      <alignment vertical="center"/>
    </xf>
    <xf numFmtId="0" fontId="144" fillId="0" borderId="0" xfId="754" applyFont="1" applyAlignment="1">
      <alignment vertical="center"/>
    </xf>
    <xf numFmtId="172" fontId="146" fillId="0" borderId="0" xfId="91" applyNumberFormat="1" applyFont="1" applyAlignment="1">
      <alignment vertical="center"/>
    </xf>
    <xf numFmtId="0" fontId="144" fillId="0" borderId="0" xfId="91" applyNumberFormat="1" applyFont="1" applyAlignment="1">
      <alignment horizontal="justify" vertical="justify"/>
    </xf>
    <xf numFmtId="0" fontId="144" fillId="0" borderId="0" xfId="91" applyNumberFormat="1" applyFont="1" applyAlignment="1">
      <alignment horizontal="right" vertical="justify"/>
    </xf>
    <xf numFmtId="0" fontId="144" fillId="0" borderId="0" xfId="91" applyNumberFormat="1" applyFont="1" applyAlignment="1">
      <alignment vertical="center"/>
    </xf>
    <xf numFmtId="0" fontId="146" fillId="0" borderId="0" xfId="91" applyNumberFormat="1" applyFont="1" applyAlignment="1">
      <alignment vertical="center"/>
    </xf>
    <xf numFmtId="0" fontId="146" fillId="0" borderId="0" xfId="91" applyNumberFormat="1" applyFont="1" applyAlignment="1">
      <alignment vertical="top"/>
    </xf>
    <xf numFmtId="0" fontId="146" fillId="0" borderId="0" xfId="91" applyNumberFormat="1" applyFont="1" applyAlignment="1">
      <alignment horizontal="justify" vertical="justify"/>
    </xf>
    <xf numFmtId="0" fontId="146" fillId="0" borderId="0" xfId="91" applyNumberFormat="1" applyFont="1" applyAlignment="1">
      <alignment horizontal="right" vertical="justify"/>
    </xf>
    <xf numFmtId="0" fontId="144" fillId="0" borderId="0" xfId="91" applyNumberFormat="1" applyFont="1" applyAlignment="1">
      <alignment horizontal="justify" vertical="justify"/>
    </xf>
    <xf numFmtId="165" fontId="25" fillId="0" borderId="151" xfId="82" applyNumberFormat="1" applyFont="1" applyBorder="1" applyAlignment="1">
      <alignment horizontal="right" vertical="center"/>
    </xf>
    <xf numFmtId="37" fontId="18" fillId="0" borderId="21" xfId="0" applyNumberFormat="1" applyFont="1" applyBorder="1" applyAlignment="1">
      <alignment horizontal="justify" vertical="center" wrapText="1"/>
    </xf>
    <xf numFmtId="0" fontId="122" fillId="0" borderId="0" xfId="91" applyNumberFormat="1" applyFont="1" applyAlignment="1">
      <alignment vertical="top"/>
    </xf>
    <xf numFmtId="0" fontId="122" fillId="0" borderId="0" xfId="91" applyNumberFormat="1" applyFont="1" applyAlignment="1">
      <alignment horizontal="justify" vertical="justify"/>
    </xf>
    <xf numFmtId="0" fontId="122" fillId="0" borderId="0" xfId="754" applyFont="1" applyAlignment="1">
      <alignment horizontal="left" vertical="center"/>
    </xf>
    <xf numFmtId="172" fontId="122" fillId="0" borderId="0" xfId="91" applyNumberFormat="1" applyFont="1" applyAlignment="1">
      <alignment vertical="center"/>
    </xf>
    <xf numFmtId="15" fontId="122" fillId="0" borderId="0" xfId="91" quotePrefix="1" applyNumberFormat="1" applyFont="1" applyAlignment="1">
      <alignment horizontal="left" vertical="top"/>
    </xf>
    <xf numFmtId="9" fontId="122" fillId="0" borderId="0" xfId="91" quotePrefix="1" applyNumberFormat="1" applyFont="1" applyAlignment="1">
      <alignment horizontal="left" vertical="top"/>
    </xf>
    <xf numFmtId="165" fontId="122" fillId="0" borderId="0" xfId="485" applyNumberFormat="1" applyFont="1" applyFill="1" applyAlignment="1">
      <alignment vertical="top"/>
    </xf>
    <xf numFmtId="168" fontId="122" fillId="0" borderId="0" xfId="91" applyNumberFormat="1" applyFont="1" applyAlignment="1">
      <alignment horizontal="left" vertical="justify"/>
    </xf>
    <xf numFmtId="37" fontId="60" fillId="0" borderId="143" xfId="900" applyNumberFormat="1" applyFont="1" applyFill="1" applyBorder="1" applyAlignment="1">
      <alignment horizontal="justify" vertical="center" wrapText="1"/>
    </xf>
    <xf numFmtId="37" fontId="60" fillId="0" borderId="110" xfId="900" applyNumberFormat="1" applyFont="1" applyFill="1" applyBorder="1" applyAlignment="1">
      <alignment horizontal="left"/>
    </xf>
    <xf numFmtId="0" fontId="88" fillId="0" borderId="0" xfId="900" applyNumberFormat="1" applyFont="1" applyFill="1"/>
    <xf numFmtId="0" fontId="121" fillId="39" borderId="0" xfId="767" applyFont="1" applyFill="1" applyBorder="1" applyAlignment="1">
      <alignment horizontal="center" vertical="center"/>
    </xf>
    <xf numFmtId="0" fontId="121" fillId="39" borderId="126" xfId="767" applyFont="1" applyFill="1" applyBorder="1" applyAlignment="1">
      <alignment horizontal="center" vertical="center"/>
    </xf>
    <xf numFmtId="0" fontId="117" fillId="0" borderId="126" xfId="767" quotePrefix="1" applyNumberFormat="1" applyFont="1" applyBorder="1" applyAlignment="1">
      <alignment horizontal="left" vertical="center"/>
    </xf>
    <xf numFmtId="0" fontId="118" fillId="0" borderId="126" xfId="767" applyFont="1" applyBorder="1" applyAlignment="1">
      <alignment vertical="center"/>
    </xf>
    <xf numFmtId="0" fontId="122" fillId="0" borderId="126" xfId="767" applyFont="1" applyBorder="1" applyAlignment="1">
      <alignment vertical="center"/>
    </xf>
    <xf numFmtId="168" fontId="121" fillId="39" borderId="0" xfId="684" quotePrefix="1" applyNumberFormat="1" applyFont="1" applyFill="1" applyBorder="1" applyAlignment="1">
      <alignment horizontal="center" vertical="center"/>
    </xf>
    <xf numFmtId="37" fontId="122" fillId="0" borderId="0" xfId="91" applyNumberFormat="1" applyFont="1" applyBorder="1" applyAlignment="1">
      <alignment horizontal="left" vertical="center"/>
    </xf>
    <xf numFmtId="168" fontId="122" fillId="0" borderId="126" xfId="684" applyNumberFormat="1" applyFont="1" applyBorder="1" applyAlignment="1">
      <alignment horizontal="center" vertical="center"/>
    </xf>
    <xf numFmtId="168" fontId="122" fillId="0" borderId="12" xfId="684" applyNumberFormat="1" applyFont="1" applyBorder="1" applyAlignment="1">
      <alignment horizontal="center" vertical="center"/>
    </xf>
    <xf numFmtId="168" fontId="122" fillId="0" borderId="12" xfId="684" applyNumberFormat="1" applyFont="1" applyBorder="1" applyAlignment="1">
      <alignment vertical="center"/>
    </xf>
    <xf numFmtId="168" fontId="122" fillId="0" borderId="126" xfId="767" applyNumberFormat="1" applyFont="1" applyBorder="1" applyAlignment="1">
      <alignment vertical="center"/>
    </xf>
    <xf numFmtId="0" fontId="122" fillId="0" borderId="0" xfId="767" applyFont="1" applyBorder="1" applyAlignment="1">
      <alignment horizontal="center" vertical="center"/>
    </xf>
    <xf numFmtId="0" fontId="148" fillId="0" borderId="0" xfId="767" applyFont="1" applyBorder="1" applyAlignment="1">
      <alignment horizontal="center" vertical="center"/>
    </xf>
    <xf numFmtId="14" fontId="1" fillId="0" borderId="102" xfId="2262" applyNumberFormat="1" applyBorder="1" applyAlignment="1">
      <alignment horizontal="center"/>
    </xf>
    <xf numFmtId="0" fontId="1" fillId="0" borderId="102" xfId="2262" applyBorder="1" applyAlignment="1">
      <alignment horizontal="center"/>
    </xf>
    <xf numFmtId="0" fontId="1" fillId="0" borderId="0" xfId="2262"/>
    <xf numFmtId="0" fontId="149" fillId="0" borderId="102" xfId="2262" applyFont="1" applyBorder="1"/>
    <xf numFmtId="41" fontId="0" fillId="0" borderId="102" xfId="2263" applyFont="1" applyBorder="1"/>
    <xf numFmtId="41" fontId="0" fillId="0" borderId="0" xfId="2263" applyFont="1"/>
    <xf numFmtId="14" fontId="1" fillId="0" borderId="0" xfId="2262" applyNumberFormat="1" applyAlignment="1">
      <alignment horizontal="center"/>
    </xf>
    <xf numFmtId="0" fontId="149" fillId="0" borderId="0" xfId="2262" applyFont="1"/>
    <xf numFmtId="14" fontId="150" fillId="0" borderId="0" xfId="2262" applyNumberFormat="1" applyFont="1" applyAlignment="1">
      <alignment horizontal="left"/>
    </xf>
    <xf numFmtId="14" fontId="1" fillId="0" borderId="107" xfId="2262" applyNumberFormat="1" applyBorder="1" applyAlignment="1">
      <alignment horizontal="center"/>
    </xf>
    <xf numFmtId="0" fontId="149" fillId="0" borderId="107" xfId="2262" applyFont="1" applyBorder="1" applyAlignment="1">
      <alignment horizontal="left"/>
    </xf>
    <xf numFmtId="0" fontId="1" fillId="0" borderId="107" xfId="2262" applyBorder="1" applyAlignment="1">
      <alignment horizontal="center"/>
    </xf>
    <xf numFmtId="41" fontId="0" fillId="0" borderId="107" xfId="2263" applyFont="1" applyBorder="1" applyAlignment="1">
      <alignment horizontal="center"/>
    </xf>
    <xf numFmtId="0" fontId="1" fillId="0" borderId="102" xfId="2262" applyBorder="1"/>
    <xf numFmtId="0" fontId="1" fillId="0" borderId="74" xfId="2262" applyBorder="1"/>
    <xf numFmtId="0" fontId="50" fillId="0" borderId="102" xfId="0" applyFont="1" applyBorder="1" applyAlignment="1">
      <alignment horizontal="centerContinuous" vertical="top"/>
    </xf>
    <xf numFmtId="0" fontId="147" fillId="0" borderId="102" xfId="2262" applyFont="1" applyBorder="1"/>
    <xf numFmtId="0" fontId="50" fillId="0" borderId="0" xfId="0" applyFont="1" applyBorder="1" applyAlignment="1">
      <alignment horizontal="centerContinuous" vertical="top"/>
    </xf>
    <xf numFmtId="0" fontId="1" fillId="0" borderId="0" xfId="2262" applyBorder="1"/>
    <xf numFmtId="168" fontId="121" fillId="0" borderId="0" xfId="2032" applyNumberFormat="1" applyFont="1" applyFill="1" applyBorder="1" applyAlignment="1">
      <alignment horizontal="center" vertical="center"/>
    </xf>
    <xf numFmtId="168" fontId="121" fillId="0" borderId="126" xfId="2032" applyNumberFormat="1" applyFont="1" applyFill="1" applyBorder="1" applyAlignment="1">
      <alignment horizontal="center" vertical="center"/>
    </xf>
    <xf numFmtId="0" fontId="117" fillId="0" borderId="0" xfId="754" applyNumberFormat="1" applyFont="1" applyFill="1" applyAlignment="1">
      <alignment vertical="center"/>
    </xf>
    <xf numFmtId="0" fontId="121" fillId="0" borderId="0" xfId="754" applyNumberFormat="1" applyFont="1" applyFill="1" applyAlignment="1">
      <alignment vertical="center"/>
    </xf>
    <xf numFmtId="0" fontId="122" fillId="0" borderId="0" xfId="754" applyFont="1" applyFill="1" applyAlignment="1">
      <alignment vertical="center"/>
    </xf>
    <xf numFmtId="167" fontId="122" fillId="0" borderId="0" xfId="82" applyFont="1" applyFill="1" applyAlignment="1">
      <alignment vertical="center"/>
    </xf>
    <xf numFmtId="0" fontId="130" fillId="0" borderId="0" xfId="754" applyNumberFormat="1" applyFont="1" applyFill="1" applyAlignment="1">
      <alignment vertical="center"/>
    </xf>
    <xf numFmtId="168" fontId="130" fillId="0" borderId="0" xfId="684" applyFont="1" applyFill="1" applyAlignment="1">
      <alignment vertical="center"/>
    </xf>
    <xf numFmtId="0" fontId="122" fillId="0" borderId="0" xfId="2220" applyNumberFormat="1" applyFont="1" applyFill="1" applyAlignment="1">
      <alignment horizontal="left" vertical="center"/>
    </xf>
    <xf numFmtId="168" fontId="121" fillId="0" borderId="105" xfId="684" applyFont="1" applyFill="1" applyBorder="1" applyAlignment="1">
      <alignment horizontal="center" vertical="center"/>
    </xf>
    <xf numFmtId="168" fontId="121" fillId="0" borderId="106" xfId="684" applyFont="1" applyFill="1" applyBorder="1" applyAlignment="1">
      <alignment horizontal="center" vertical="center"/>
    </xf>
    <xf numFmtId="168" fontId="121" fillId="0" borderId="107" xfId="684" applyFont="1" applyFill="1" applyBorder="1" applyAlignment="1">
      <alignment horizontal="center" vertical="center"/>
    </xf>
    <xf numFmtId="0" fontId="121" fillId="0" borderId="106" xfId="754" applyFont="1" applyFill="1" applyBorder="1" applyAlignment="1">
      <alignment horizontal="center" vertical="center"/>
    </xf>
    <xf numFmtId="0" fontId="121" fillId="0" borderId="106" xfId="2220" applyNumberFormat="1" applyFont="1" applyFill="1" applyBorder="1" applyAlignment="1">
      <alignment horizontal="left" vertical="center"/>
    </xf>
    <xf numFmtId="10" fontId="121" fillId="0" borderId="106" xfId="910" applyNumberFormat="1" applyFont="1" applyFill="1" applyBorder="1" applyAlignment="1">
      <alignment horizontal="center" vertical="center"/>
    </xf>
    <xf numFmtId="168" fontId="122" fillId="0" borderId="106" xfId="684" applyFont="1" applyFill="1" applyBorder="1" applyAlignment="1">
      <alignment vertical="center"/>
    </xf>
    <xf numFmtId="167" fontId="122" fillId="0" borderId="106" xfId="754" applyNumberFormat="1" applyFont="1" applyFill="1" applyBorder="1" applyAlignment="1">
      <alignment vertical="center"/>
    </xf>
    <xf numFmtId="0" fontId="122" fillId="0" borderId="106" xfId="2220" applyNumberFormat="1" applyFont="1" applyFill="1" applyBorder="1" applyAlignment="1">
      <alignment horizontal="left" vertical="center"/>
    </xf>
    <xf numFmtId="165" fontId="121" fillId="0" borderId="102" xfId="2220" applyFont="1" applyFill="1" applyBorder="1" applyAlignment="1">
      <alignment horizontal="center" vertical="center"/>
    </xf>
    <xf numFmtId="168" fontId="122" fillId="0" borderId="102" xfId="684" applyFont="1" applyFill="1" applyBorder="1" applyAlignment="1">
      <alignment vertical="center"/>
    </xf>
    <xf numFmtId="167" fontId="121" fillId="0" borderId="106" xfId="754" applyNumberFormat="1" applyFont="1" applyFill="1" applyBorder="1" applyAlignment="1">
      <alignment horizontal="center" vertical="center"/>
    </xf>
    <xf numFmtId="167" fontId="122" fillId="0" borderId="106" xfId="754" applyNumberFormat="1" applyFont="1" applyFill="1" applyBorder="1" applyAlignment="1">
      <alignment horizontal="center" vertical="center"/>
    </xf>
    <xf numFmtId="165" fontId="122" fillId="0" borderId="106" xfId="2220" applyNumberFormat="1" applyFont="1" applyFill="1" applyBorder="1" applyAlignment="1">
      <alignment horizontal="left" vertical="center"/>
    </xf>
    <xf numFmtId="37" fontId="122" fillId="0" borderId="106" xfId="2220" applyNumberFormat="1" applyFont="1" applyFill="1" applyBorder="1" applyAlignment="1">
      <alignment horizontal="left" vertical="center"/>
    </xf>
    <xf numFmtId="0" fontId="121" fillId="0" borderId="106" xfId="754" applyNumberFormat="1" applyFont="1" applyFill="1" applyBorder="1" applyAlignment="1">
      <alignment horizontal="right" vertical="center"/>
    </xf>
    <xf numFmtId="0" fontId="122" fillId="0" borderId="106" xfId="754" applyNumberFormat="1" applyFont="1" applyFill="1" applyBorder="1" applyAlignment="1">
      <alignment horizontal="right" vertical="center"/>
    </xf>
    <xf numFmtId="165" fontId="121" fillId="0" borderId="106" xfId="2220" applyNumberFormat="1" applyFont="1" applyFill="1" applyBorder="1" applyAlignment="1">
      <alignment horizontal="left" vertical="center"/>
    </xf>
    <xf numFmtId="167" fontId="122" fillId="0" borderId="107" xfId="754" applyNumberFormat="1" applyFont="1" applyFill="1" applyBorder="1" applyAlignment="1">
      <alignment horizontal="center" vertical="center"/>
    </xf>
    <xf numFmtId="168" fontId="122" fillId="0" borderId="107" xfId="684" applyFont="1" applyFill="1" applyBorder="1" applyAlignment="1">
      <alignment vertical="center"/>
    </xf>
    <xf numFmtId="167" fontId="122" fillId="0" borderId="124" xfId="754" applyNumberFormat="1" applyFont="1" applyFill="1" applyBorder="1" applyAlignment="1">
      <alignment horizontal="center" vertical="center"/>
    </xf>
    <xf numFmtId="165" fontId="121" fillId="0" borderId="124" xfId="2220" applyFont="1" applyFill="1" applyBorder="1" applyAlignment="1">
      <alignment horizontal="center" vertical="center"/>
    </xf>
    <xf numFmtId="168" fontId="122" fillId="0" borderId="124" xfId="684" applyFont="1" applyFill="1" applyBorder="1" applyAlignment="1">
      <alignment vertical="center"/>
    </xf>
    <xf numFmtId="167" fontId="122" fillId="0" borderId="0" xfId="754" applyNumberFormat="1" applyFont="1" applyFill="1" applyBorder="1" applyAlignment="1">
      <alignment horizontal="center" vertical="center"/>
    </xf>
    <xf numFmtId="0" fontId="121" fillId="0" borderId="0" xfId="2220" applyNumberFormat="1" applyFont="1" applyFill="1" applyBorder="1" applyAlignment="1">
      <alignment horizontal="left" vertical="center"/>
    </xf>
    <xf numFmtId="165" fontId="121" fillId="0" borderId="0" xfId="2220" applyFont="1" applyFill="1" applyBorder="1" applyAlignment="1">
      <alignment horizontal="center" vertical="center"/>
    </xf>
    <xf numFmtId="172" fontId="122" fillId="0" borderId="0" xfId="2220" applyNumberFormat="1" applyFont="1" applyFill="1" applyBorder="1" applyAlignment="1">
      <alignment vertical="center"/>
    </xf>
    <xf numFmtId="168" fontId="122" fillId="0" borderId="0" xfId="91" applyNumberFormat="1" applyFont="1" applyAlignment="1">
      <alignment horizontal="left" vertical="justify"/>
    </xf>
    <xf numFmtId="0" fontId="120" fillId="0" borderId="0" xfId="754" quotePrefix="1" applyFont="1" applyFill="1" applyAlignment="1">
      <alignment horizontal="left"/>
    </xf>
    <xf numFmtId="0" fontId="120" fillId="0" borderId="0" xfId="754" applyFont="1" applyFill="1" applyAlignment="1">
      <alignment horizontal="left"/>
    </xf>
    <xf numFmtId="0" fontId="144" fillId="0" borderId="0" xfId="91" applyNumberFormat="1" applyFont="1" applyAlignment="1">
      <alignment horizontal="justify" vertical="justify"/>
    </xf>
    <xf numFmtId="37" fontId="18" fillId="0" borderId="23" xfId="0" applyNumberFormat="1" applyFont="1" applyBorder="1" applyAlignment="1">
      <alignment vertical="center" wrapText="1"/>
    </xf>
    <xf numFmtId="37" fontId="18" fillId="0" borderId="21" xfId="0" applyNumberFormat="1" applyFont="1" applyBorder="1" applyAlignment="1">
      <alignment horizontal="justify" vertical="center" wrapText="1"/>
    </xf>
    <xf numFmtId="37" fontId="18" fillId="0" borderId="52" xfId="0" applyNumberFormat="1" applyFont="1" applyBorder="1" applyAlignment="1">
      <alignment horizontal="left" vertical="center" wrapText="1" indent="3"/>
    </xf>
    <xf numFmtId="168" fontId="122" fillId="0" borderId="77" xfId="2032" applyNumberFormat="1" applyFont="1" applyFill="1" applyBorder="1" applyAlignment="1">
      <alignment horizontal="center"/>
    </xf>
    <xf numFmtId="0" fontId="125" fillId="0" borderId="127" xfId="754" applyFont="1" applyBorder="1" applyAlignment="1">
      <alignment horizontal="center"/>
    </xf>
    <xf numFmtId="0" fontId="125" fillId="0" borderId="104" xfId="754" applyFont="1" applyBorder="1" applyAlignment="1">
      <alignment horizontal="center"/>
    </xf>
    <xf numFmtId="0" fontId="125" fillId="0" borderId="128" xfId="754" applyFont="1" applyBorder="1" applyAlignment="1">
      <alignment horizontal="center"/>
    </xf>
    <xf numFmtId="0" fontId="120" fillId="43" borderId="132" xfId="754" applyFont="1" applyFill="1" applyBorder="1" applyAlignment="1">
      <alignment horizontal="center"/>
    </xf>
    <xf numFmtId="0" fontId="120" fillId="43" borderId="133" xfId="754" applyFont="1" applyFill="1" applyBorder="1" applyAlignment="1">
      <alignment horizontal="center"/>
    </xf>
    <xf numFmtId="0" fontId="120" fillId="43" borderId="134" xfId="754" applyFont="1" applyFill="1" applyBorder="1" applyAlignment="1">
      <alignment horizontal="center"/>
    </xf>
    <xf numFmtId="0" fontId="106" fillId="39" borderId="0" xfId="779" applyFont="1" applyFill="1" applyAlignment="1">
      <alignment horizontal="center"/>
    </xf>
    <xf numFmtId="165" fontId="102" fillId="0" borderId="0" xfId="779" applyNumberFormat="1" applyFont="1" applyAlignment="1">
      <alignment horizontal="center"/>
    </xf>
    <xf numFmtId="0" fontId="102" fillId="0" borderId="0" xfId="779" applyFont="1" applyAlignment="1">
      <alignment horizontal="center"/>
    </xf>
    <xf numFmtId="165" fontId="104" fillId="0" borderId="0" xfId="779" applyNumberFormat="1" applyFont="1" applyAlignment="1">
      <alignment horizontal="center"/>
    </xf>
    <xf numFmtId="0" fontId="104" fillId="0" borderId="0" xfId="779" applyFont="1" applyAlignment="1">
      <alignment horizontal="center"/>
    </xf>
    <xf numFmtId="165" fontId="106" fillId="0" borderId="0" xfId="779" applyNumberFormat="1" applyFont="1" applyAlignment="1">
      <alignment horizontal="center"/>
    </xf>
    <xf numFmtId="0" fontId="106" fillId="0" borderId="0" xfId="779" applyFont="1" applyAlignment="1">
      <alignment horizontal="center"/>
    </xf>
    <xf numFmtId="0" fontId="105" fillId="0" borderId="0" xfId="779" applyFont="1" applyAlignment="1">
      <alignment horizontal="center"/>
    </xf>
    <xf numFmtId="0" fontId="110" fillId="0" borderId="0" xfId="779" applyFont="1" applyAlignment="1">
      <alignment horizontal="center"/>
    </xf>
    <xf numFmtId="0" fontId="126" fillId="0" borderId="0" xfId="779" applyFont="1" applyAlignment="1">
      <alignment horizontal="center"/>
    </xf>
    <xf numFmtId="0" fontId="117" fillId="0" borderId="0" xfId="779" applyFont="1" applyAlignment="1">
      <alignment horizontal="center"/>
    </xf>
    <xf numFmtId="0" fontId="128" fillId="0" borderId="0" xfId="767" applyFont="1" applyAlignment="1">
      <alignment horizontal="center"/>
    </xf>
    <xf numFmtId="0" fontId="117" fillId="0" borderId="0" xfId="767" applyFont="1" applyAlignment="1">
      <alignment horizontal="center"/>
    </xf>
    <xf numFmtId="165" fontId="126" fillId="0" borderId="0" xfId="767" applyNumberFormat="1" applyFont="1" applyAlignment="1">
      <alignment horizontal="center"/>
    </xf>
    <xf numFmtId="0" fontId="126" fillId="0" borderId="0" xfId="767" applyFont="1" applyAlignment="1">
      <alignment horizontal="center"/>
    </xf>
    <xf numFmtId="0" fontId="127" fillId="0" borderId="0" xfId="767" applyFont="1" applyAlignment="1">
      <alignment horizontal="center"/>
    </xf>
    <xf numFmtId="0" fontId="131" fillId="0" borderId="0" xfId="2252" applyFont="1" applyAlignment="1">
      <alignment horizontal="center" vertical="top"/>
    </xf>
    <xf numFmtId="0" fontId="131" fillId="0" borderId="0" xfId="2252" applyFont="1" applyAlignment="1">
      <alignment horizontal="justify" wrapText="1"/>
    </xf>
    <xf numFmtId="0" fontId="134" fillId="0" borderId="0" xfId="2252" applyFont="1" applyAlignment="1">
      <alignment horizontal="center" wrapText="1"/>
    </xf>
    <xf numFmtId="0" fontId="134" fillId="0" borderId="0" xfId="2252" applyFont="1" applyAlignment="1">
      <alignment horizontal="center"/>
    </xf>
    <xf numFmtId="15" fontId="134" fillId="0" borderId="0" xfId="2252" quotePrefix="1" applyNumberFormat="1" applyFont="1" applyBorder="1" applyAlignment="1">
      <alignment horizontal="center" wrapText="1"/>
    </xf>
    <xf numFmtId="0" fontId="134" fillId="0" borderId="0" xfId="2252" applyFont="1" applyBorder="1" applyAlignment="1">
      <alignment horizontal="center" wrapText="1"/>
    </xf>
    <xf numFmtId="15" fontId="134" fillId="0" borderId="126" xfId="2252" quotePrefix="1" applyNumberFormat="1" applyFont="1" applyBorder="1" applyAlignment="1">
      <alignment horizontal="center" wrapText="1"/>
    </xf>
    <xf numFmtId="0" fontId="134" fillId="0" borderId="126" xfId="2252" applyFont="1" applyBorder="1" applyAlignment="1">
      <alignment horizontal="center" wrapText="1"/>
    </xf>
    <xf numFmtId="0" fontId="131" fillId="0" borderId="0" xfId="2252" applyFont="1" applyAlignment="1">
      <alignment horizontal="left" wrapText="1"/>
    </xf>
    <xf numFmtId="0" fontId="131" fillId="0" borderId="0" xfId="2252" applyFont="1" applyAlignment="1">
      <alignment horizontal="justify"/>
    </xf>
    <xf numFmtId="0" fontId="131" fillId="0" borderId="0" xfId="2252" applyFont="1" applyAlignment="1">
      <alignment horizontal="left"/>
    </xf>
    <xf numFmtId="0" fontId="117" fillId="0" borderId="0" xfId="767" applyFont="1" applyBorder="1" applyAlignment="1">
      <alignment horizontal="left" vertical="center"/>
    </xf>
    <xf numFmtId="0" fontId="117" fillId="0" borderId="0" xfId="767" quotePrefix="1" applyNumberFormat="1" applyFont="1" applyBorder="1" applyAlignment="1">
      <alignment horizontal="left" vertical="center"/>
    </xf>
    <xf numFmtId="0" fontId="121" fillId="0" borderId="0" xfId="91" applyNumberFormat="1" applyFont="1" applyAlignment="1">
      <alignment horizontal="center" vertical="center"/>
    </xf>
    <xf numFmtId="0" fontId="130" fillId="0" borderId="0" xfId="91" applyNumberFormat="1" applyFont="1" applyAlignment="1">
      <alignment horizontal="center" vertical="center"/>
    </xf>
    <xf numFmtId="0" fontId="122" fillId="0" borderId="0" xfId="91" applyNumberFormat="1" applyFont="1" applyAlignment="1">
      <alignment horizontal="center" vertical="justify"/>
    </xf>
    <xf numFmtId="0" fontId="124" fillId="0" borderId="0" xfId="91" applyNumberFormat="1" applyFont="1" applyAlignment="1">
      <alignment horizontal="center" vertical="center"/>
    </xf>
    <xf numFmtId="0" fontId="121" fillId="0" borderId="105" xfId="754" applyFont="1" applyFill="1" applyBorder="1" applyAlignment="1">
      <alignment horizontal="center" vertical="center"/>
    </xf>
    <xf numFmtId="0" fontId="121" fillId="0" borderId="106" xfId="754" applyFont="1" applyFill="1" applyBorder="1" applyAlignment="1">
      <alignment horizontal="center" vertical="center"/>
    </xf>
    <xf numFmtId="0" fontId="121" fillId="0" borderId="107" xfId="754" applyFont="1" applyFill="1" applyBorder="1" applyAlignment="1">
      <alignment horizontal="center" vertical="center"/>
    </xf>
    <xf numFmtId="0" fontId="121" fillId="0" borderId="105" xfId="2220" applyNumberFormat="1" applyFont="1" applyFill="1" applyBorder="1" applyAlignment="1">
      <alignment horizontal="center" vertical="center"/>
    </xf>
    <xf numFmtId="0" fontId="121" fillId="0" borderId="106" xfId="2220" applyNumberFormat="1" applyFont="1" applyFill="1" applyBorder="1" applyAlignment="1">
      <alignment horizontal="center" vertical="center"/>
    </xf>
    <xf numFmtId="0" fontId="121" fillId="0" borderId="107" xfId="2220" applyNumberFormat="1" applyFont="1" applyFill="1" applyBorder="1" applyAlignment="1">
      <alignment horizontal="center" vertical="center"/>
    </xf>
    <xf numFmtId="168" fontId="121" fillId="0" borderId="102" xfId="684" applyFont="1" applyFill="1" applyBorder="1" applyAlignment="1">
      <alignment horizontal="center" vertical="center"/>
    </xf>
    <xf numFmtId="168" fontId="121" fillId="0" borderId="105" xfId="684" applyFont="1" applyFill="1" applyBorder="1" applyAlignment="1">
      <alignment horizontal="center" vertical="center"/>
    </xf>
    <xf numFmtId="168" fontId="121" fillId="0" borderId="107" xfId="684" applyFont="1" applyFill="1" applyBorder="1" applyAlignment="1">
      <alignment horizontal="center" vertical="center"/>
    </xf>
    <xf numFmtId="0" fontId="122" fillId="0" borderId="110" xfId="754" applyFont="1" applyBorder="1" applyAlignment="1">
      <alignment horizontal="left"/>
    </xf>
    <xf numFmtId="0" fontId="122" fillId="0" borderId="0" xfId="754" applyFont="1" applyBorder="1" applyAlignment="1">
      <alignment horizontal="left"/>
    </xf>
    <xf numFmtId="0" fontId="117" fillId="0" borderId="0" xfId="754" applyFont="1" applyBorder="1" applyAlignment="1">
      <alignment horizontal="left"/>
    </xf>
    <xf numFmtId="9" fontId="122" fillId="0" borderId="110" xfId="754" applyNumberFormat="1" applyFont="1" applyBorder="1" applyAlignment="1">
      <alignment horizontal="center" vertical="center"/>
    </xf>
    <xf numFmtId="9" fontId="122" fillId="0" borderId="0" xfId="754" applyNumberFormat="1" applyFont="1" applyBorder="1" applyAlignment="1">
      <alignment horizontal="center" vertical="center"/>
    </xf>
    <xf numFmtId="168" fontId="122" fillId="0" borderId="0" xfId="82" applyNumberFormat="1" applyFont="1" applyBorder="1" applyAlignment="1">
      <alignment horizontal="center" vertical="center"/>
    </xf>
    <xf numFmtId="168" fontId="122" fillId="0" borderId="0" xfId="82" quotePrefix="1" applyNumberFormat="1" applyFont="1" applyBorder="1" applyAlignment="1">
      <alignment horizontal="center" vertical="center"/>
    </xf>
    <xf numFmtId="168" fontId="122" fillId="0" borderId="0" xfId="684" applyFont="1" applyBorder="1" applyAlignment="1">
      <alignment horizontal="center" vertical="center"/>
    </xf>
    <xf numFmtId="168" fontId="122" fillId="0" borderId="0" xfId="910" applyNumberFormat="1" applyFont="1" applyBorder="1" applyAlignment="1">
      <alignment horizontal="center" vertical="center"/>
    </xf>
    <xf numFmtId="168" fontId="122" fillId="0" borderId="43" xfId="684" applyFont="1" applyBorder="1" applyAlignment="1">
      <alignment horizontal="center" vertical="center"/>
    </xf>
    <xf numFmtId="0" fontId="121" fillId="0" borderId="0" xfId="767" applyNumberFormat="1" applyFont="1" applyFill="1" applyBorder="1" applyAlignment="1">
      <alignment horizontal="center"/>
    </xf>
    <xf numFmtId="0" fontId="130" fillId="0" borderId="0" xfId="767" applyNumberFormat="1" applyFont="1" applyFill="1" applyBorder="1" applyAlignment="1">
      <alignment horizontal="center"/>
    </xf>
    <xf numFmtId="0" fontId="117" fillId="0" borderId="0" xfId="767" applyFont="1" applyFill="1" applyBorder="1" applyAlignment="1">
      <alignment horizontal="left"/>
    </xf>
    <xf numFmtId="168" fontId="121" fillId="0" borderId="0" xfId="2032" applyNumberFormat="1" applyFont="1" applyFill="1" applyBorder="1" applyAlignment="1">
      <alignment horizontal="center" vertical="center"/>
    </xf>
    <xf numFmtId="168" fontId="121" fillId="0" borderId="108" xfId="2032" applyNumberFormat="1" applyFont="1" applyFill="1" applyBorder="1" applyAlignment="1">
      <alignment horizontal="center" vertical="center"/>
    </xf>
    <xf numFmtId="0" fontId="124" fillId="0" borderId="0" xfId="767" applyNumberFormat="1" applyFont="1" applyFill="1" applyBorder="1" applyAlignment="1">
      <alignment horizontal="center"/>
    </xf>
    <xf numFmtId="3" fontId="121" fillId="0" borderId="0" xfId="2224" applyFont="1" applyFill="1" applyBorder="1" applyAlignment="1">
      <alignment horizontal="center"/>
    </xf>
    <xf numFmtId="3" fontId="124" fillId="0" borderId="0" xfId="2224" applyFont="1" applyFill="1" applyBorder="1" applyAlignment="1">
      <alignment horizontal="center"/>
    </xf>
    <xf numFmtId="3" fontId="130" fillId="0" borderId="0" xfId="2224" applyFont="1" applyFill="1" applyBorder="1" applyAlignment="1">
      <alignment horizontal="center"/>
    </xf>
    <xf numFmtId="0" fontId="103" fillId="0" borderId="0" xfId="280" applyNumberFormat="1" applyFont="1" applyFill="1" applyAlignment="1">
      <alignment horizontal="justify" vertical="justify"/>
    </xf>
    <xf numFmtId="0" fontId="103" fillId="0" borderId="126" xfId="280" applyNumberFormat="1" applyFont="1" applyFill="1" applyBorder="1" applyAlignment="1">
      <alignment horizontal="center" vertical="center"/>
    </xf>
    <xf numFmtId="0" fontId="103" fillId="0" borderId="0" xfId="280" applyNumberFormat="1" applyFont="1" applyFill="1" applyAlignment="1">
      <alignment horizontal="justify" vertical="top" wrapText="1"/>
    </xf>
    <xf numFmtId="0" fontId="103" fillId="0" borderId="0" xfId="881" applyNumberFormat="1" applyFont="1" applyFill="1" applyAlignment="1">
      <alignment horizontal="justify" vertical="justify"/>
    </xf>
    <xf numFmtId="0" fontId="103" fillId="0" borderId="0" xfId="280" applyNumberFormat="1" applyFont="1" applyFill="1" applyAlignment="1">
      <alignment horizontal="justify" vertical="top"/>
    </xf>
    <xf numFmtId="0" fontId="122" fillId="0" borderId="0" xfId="485" applyNumberFormat="1" applyFont="1" applyFill="1" applyAlignment="1">
      <alignment horizontal="center" vertical="top"/>
    </xf>
    <xf numFmtId="9" fontId="122" fillId="0" borderId="0" xfId="754" applyNumberFormat="1" applyFont="1" applyFill="1" applyAlignment="1">
      <alignment horizontal="center"/>
    </xf>
    <xf numFmtId="0" fontId="122" fillId="0" borderId="0" xfId="754" applyFont="1" applyFill="1" applyAlignment="1">
      <alignment horizontal="center"/>
    </xf>
    <xf numFmtId="0" fontId="122" fillId="0" borderId="0" xfId="485" applyNumberFormat="1" applyFont="1" applyFill="1" applyAlignment="1">
      <alignment horizontal="justify" vertical="top"/>
    </xf>
    <xf numFmtId="0" fontId="117" fillId="0" borderId="0" xfId="754" applyFont="1" applyFill="1" applyAlignment="1">
      <alignment horizontal="left"/>
    </xf>
    <xf numFmtId="0" fontId="122" fillId="0" borderId="0" xfId="485" applyNumberFormat="1" applyFont="1" applyAlignment="1">
      <alignment horizontal="justify" vertical="top"/>
    </xf>
    <xf numFmtId="0" fontId="122" fillId="0" borderId="0" xfId="485" applyNumberFormat="1" applyFont="1" applyAlignment="1">
      <alignment horizontal="justify"/>
    </xf>
    <xf numFmtId="0" fontId="120" fillId="0" borderId="0" xfId="754" quotePrefix="1" applyFont="1" applyFill="1" applyAlignment="1">
      <alignment horizontal="left"/>
    </xf>
    <xf numFmtId="0" fontId="120" fillId="0" borderId="0" xfId="754" applyFont="1" applyFill="1" applyAlignment="1">
      <alignment horizontal="left"/>
    </xf>
    <xf numFmtId="0" fontId="144" fillId="0" borderId="0" xfId="91" applyNumberFormat="1" applyFont="1" applyAlignment="1">
      <alignment horizontal="justify" vertical="justify"/>
    </xf>
    <xf numFmtId="0" fontId="122" fillId="0" borderId="0" xfId="91" applyNumberFormat="1" applyFont="1" applyAlignment="1">
      <alignment horizontal="left" vertical="justify"/>
    </xf>
    <xf numFmtId="0" fontId="122" fillId="0" borderId="0" xfId="91" quotePrefix="1" applyNumberFormat="1" applyFont="1" applyAlignment="1">
      <alignment horizontal="left" vertical="justify"/>
    </xf>
    <xf numFmtId="168" fontId="122" fillId="0" borderId="0" xfId="91" applyNumberFormat="1" applyFont="1" applyAlignment="1">
      <alignment horizontal="left" vertical="justify"/>
    </xf>
    <xf numFmtId="15" fontId="122" fillId="0" borderId="0" xfId="91" quotePrefix="1" applyNumberFormat="1" applyFont="1" applyAlignment="1">
      <alignment horizontal="justify" vertical="top" wrapText="1"/>
    </xf>
    <xf numFmtId="177" fontId="122" fillId="0" borderId="0" xfId="754" applyNumberFormat="1" applyFont="1" applyFill="1" applyBorder="1" applyAlignment="1">
      <alignment horizontal="center"/>
    </xf>
    <xf numFmtId="0" fontId="122" fillId="0" borderId="0" xfId="485" applyNumberFormat="1" applyFont="1" applyFill="1" applyAlignment="1">
      <alignment horizontal="justify" vertical="top" wrapText="1"/>
    </xf>
    <xf numFmtId="0" fontId="122" fillId="0" borderId="126" xfId="485" applyNumberFormat="1" applyFont="1" applyFill="1" applyBorder="1" applyAlignment="1">
      <alignment horizontal="center" vertical="top"/>
    </xf>
    <xf numFmtId="0" fontId="122" fillId="0" borderId="0" xfId="754" applyFont="1" applyFill="1" applyAlignment="1">
      <alignment horizontal="justify"/>
    </xf>
    <xf numFmtId="0" fontId="122" fillId="0" borderId="0" xfId="485" applyNumberFormat="1" applyFont="1" applyFill="1" applyAlignment="1">
      <alignment horizontal="justify"/>
    </xf>
    <xf numFmtId="0" fontId="122" fillId="0" borderId="0" xfId="754" quotePrefix="1" applyFont="1" applyFill="1" applyAlignment="1">
      <alignment horizontal="justify"/>
    </xf>
    <xf numFmtId="170" fontId="121" fillId="0" borderId="108" xfId="82" quotePrefix="1" applyNumberFormat="1" applyFont="1" applyFill="1" applyBorder="1" applyAlignment="1">
      <alignment horizontal="center" vertical="top"/>
    </xf>
    <xf numFmtId="0" fontId="121" fillId="0" borderId="103" xfId="94" applyNumberFormat="1" applyFont="1" applyFill="1" applyBorder="1" applyAlignment="1">
      <alignment horizontal="center" vertical="center"/>
    </xf>
    <xf numFmtId="0" fontId="121" fillId="0" borderId="126" xfId="94" applyNumberFormat="1" applyFont="1" applyFill="1" applyBorder="1" applyAlignment="1">
      <alignment horizontal="center" vertical="center"/>
    </xf>
    <xf numFmtId="0" fontId="122" fillId="0" borderId="0" xfId="94" applyNumberFormat="1" applyFont="1" applyFill="1" applyAlignment="1">
      <alignment horizontal="justify" vertical="center"/>
    </xf>
    <xf numFmtId="165" fontId="121" fillId="0" borderId="146" xfId="2220" applyFont="1" applyBorder="1" applyAlignment="1">
      <alignment horizontal="center"/>
    </xf>
    <xf numFmtId="165" fontId="121" fillId="0" borderId="64" xfId="2220" applyFont="1" applyBorder="1" applyAlignment="1">
      <alignment horizontal="center"/>
    </xf>
    <xf numFmtId="165" fontId="121" fillId="0" borderId="65" xfId="2220" applyFont="1" applyBorder="1" applyAlignment="1">
      <alignment horizontal="center"/>
    </xf>
    <xf numFmtId="0" fontId="125" fillId="0" borderId="0" xfId="767" applyFont="1" applyAlignment="1">
      <alignment horizontal="left"/>
    </xf>
    <xf numFmtId="0" fontId="126" fillId="0" borderId="0" xfId="767" applyFont="1" applyAlignment="1">
      <alignment horizontal="left"/>
    </xf>
    <xf numFmtId="0" fontId="117" fillId="0" borderId="0" xfId="767" quotePrefix="1" applyFont="1" applyBorder="1" applyAlignment="1">
      <alignment horizontal="left"/>
    </xf>
    <xf numFmtId="0" fontId="117" fillId="0" borderId="0" xfId="767" applyFont="1" applyBorder="1" applyAlignment="1">
      <alignment horizontal="left"/>
    </xf>
    <xf numFmtId="0" fontId="121" fillId="0" borderId="102" xfId="767" applyFont="1" applyFill="1" applyBorder="1" applyAlignment="1">
      <alignment horizontal="center"/>
    </xf>
    <xf numFmtId="0" fontId="121" fillId="0" borderId="105" xfId="767" applyFont="1" applyFill="1" applyBorder="1" applyAlignment="1">
      <alignment horizontal="center" vertical="center"/>
    </xf>
    <xf numFmtId="0" fontId="121" fillId="0" borderId="107" xfId="767" applyFont="1" applyFill="1" applyBorder="1" applyAlignment="1">
      <alignment horizontal="center" vertical="center"/>
    </xf>
    <xf numFmtId="0" fontId="121" fillId="0" borderId="111" xfId="767" applyFont="1" applyFill="1" applyBorder="1" applyAlignment="1">
      <alignment horizontal="center" vertical="center"/>
    </xf>
    <xf numFmtId="0" fontId="121" fillId="0" borderId="74" xfId="767" applyFont="1" applyFill="1" applyBorder="1" applyAlignment="1">
      <alignment horizontal="center" vertical="center"/>
    </xf>
    <xf numFmtId="165" fontId="122" fillId="0" borderId="111" xfId="2220" applyFont="1" applyBorder="1" applyAlignment="1">
      <alignment horizontal="center"/>
    </xf>
    <xf numFmtId="165" fontId="122" fillId="0" borderId="77" xfId="2220" applyFont="1" applyBorder="1" applyAlignment="1">
      <alignment horizontal="center"/>
    </xf>
    <xf numFmtId="165" fontId="122" fillId="0" borderId="74" xfId="2220" applyFont="1" applyBorder="1" applyAlignment="1">
      <alignment horizontal="center"/>
    </xf>
    <xf numFmtId="0" fontId="60" fillId="0" borderId="111" xfId="900" applyFont="1" applyFill="1" applyBorder="1" applyAlignment="1">
      <alignment horizontal="center"/>
    </xf>
    <xf numFmtId="0" fontId="60" fillId="0" borderId="77" xfId="900" applyFont="1" applyFill="1" applyBorder="1" applyAlignment="1">
      <alignment horizontal="center"/>
    </xf>
    <xf numFmtId="37" fontId="60" fillId="0" borderId="143" xfId="900" applyNumberFormat="1" applyFont="1" applyFill="1" applyBorder="1" applyAlignment="1">
      <alignment horizontal="justify" vertical="center" wrapText="1"/>
    </xf>
    <xf numFmtId="0" fontId="20" fillId="0" borderId="0" xfId="0" applyFont="1" applyBorder="1" applyAlignment="1">
      <alignment horizontal="center"/>
    </xf>
    <xf numFmtId="0" fontId="18" fillId="0" borderId="19" xfId="0" applyFont="1" applyBorder="1" applyAlignment="1">
      <alignment horizontal="left" vertical="center"/>
    </xf>
    <xf numFmtId="37" fontId="19" fillId="0" borderId="23" xfId="0" applyNumberFormat="1" applyFont="1" applyBorder="1" applyAlignment="1">
      <alignment horizontal="center" vertical="center"/>
    </xf>
    <xf numFmtId="37" fontId="19" fillId="0" borderId="22" xfId="0" applyNumberFormat="1" applyFont="1" applyBorder="1" applyAlignment="1">
      <alignment horizontal="center" vertical="center"/>
    </xf>
    <xf numFmtId="0" fontId="19" fillId="0" borderId="59" xfId="0" applyFont="1" applyBorder="1" applyAlignment="1">
      <alignment horizontal="center" vertical="center" wrapText="1"/>
    </xf>
    <xf numFmtId="0" fontId="19" fillId="0" borderId="60" xfId="0" applyFont="1" applyBorder="1" applyAlignment="1">
      <alignment horizontal="center" vertical="center" wrapText="1"/>
    </xf>
    <xf numFmtId="0" fontId="19" fillId="0" borderId="119" xfId="0" applyFont="1" applyBorder="1" applyAlignment="1">
      <alignment horizontal="center" vertical="center" wrapText="1"/>
    </xf>
    <xf numFmtId="0" fontId="22" fillId="0" borderId="0" xfId="0" applyFont="1" applyAlignment="1">
      <alignment horizontal="left" vertical="center"/>
    </xf>
    <xf numFmtId="0" fontId="23" fillId="0" borderId="0" xfId="0" quotePrefix="1" applyFont="1" applyAlignment="1">
      <alignment horizontal="left" vertical="center"/>
    </xf>
    <xf numFmtId="0" fontId="23" fillId="0" borderId="0" xfId="0" applyFont="1" applyAlignment="1">
      <alignment horizontal="left" vertical="center"/>
    </xf>
    <xf numFmtId="0" fontId="19" fillId="0" borderId="117" xfId="0" applyFont="1" applyBorder="1" applyAlignment="1">
      <alignment horizontal="center" vertical="center" wrapText="1"/>
    </xf>
    <xf numFmtId="0" fontId="19" fillId="0" borderId="104" xfId="0" applyFont="1" applyBorder="1" applyAlignment="1">
      <alignment horizontal="center" vertical="center" wrapText="1"/>
    </xf>
    <xf numFmtId="0" fontId="19" fillId="0" borderId="118"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0" xfId="0" applyFont="1" applyBorder="1" applyAlignment="1">
      <alignment horizontal="center" vertical="center" wrapText="1"/>
    </xf>
    <xf numFmtId="0" fontId="19" fillId="0" borderId="10" xfId="0" applyFont="1" applyBorder="1" applyAlignment="1">
      <alignment horizontal="center" vertical="center" wrapText="1"/>
    </xf>
    <xf numFmtId="0" fontId="27" fillId="0" borderId="19" xfId="0" applyFont="1" applyBorder="1" applyAlignment="1">
      <alignment horizontal="left" vertical="center"/>
    </xf>
    <xf numFmtId="171" fontId="18" fillId="0" borderId="19" xfId="0" quotePrefix="1" applyNumberFormat="1" applyFont="1" applyBorder="1" applyAlignment="1">
      <alignment horizontal="left" vertical="center"/>
    </xf>
    <xf numFmtId="171" fontId="18" fillId="0" borderId="19" xfId="0" applyNumberFormat="1" applyFont="1" applyBorder="1" applyAlignment="1">
      <alignment horizontal="left" vertical="center"/>
    </xf>
    <xf numFmtId="37" fontId="18" fillId="0" borderId="23" xfId="0" applyNumberFormat="1" applyFont="1" applyBorder="1" applyAlignment="1">
      <alignment vertical="center" wrapText="1"/>
    </xf>
    <xf numFmtId="0" fontId="11" fillId="0" borderId="22" xfId="0" applyFont="1" applyBorder="1" applyAlignment="1">
      <alignment vertical="center" wrapText="1"/>
    </xf>
    <xf numFmtId="0" fontId="19" fillId="0" borderId="115" xfId="0" applyFont="1" applyBorder="1" applyAlignment="1">
      <alignment horizontal="center" vertical="center" wrapText="1"/>
    </xf>
    <xf numFmtId="0" fontId="19" fillId="0" borderId="37" xfId="0" applyFont="1" applyBorder="1" applyAlignment="1">
      <alignment horizontal="center" vertical="center" wrapText="1"/>
    </xf>
    <xf numFmtId="0" fontId="19" fillId="0" borderId="116" xfId="0" applyFont="1" applyBorder="1" applyAlignment="1">
      <alignment horizontal="center" vertical="center" wrapText="1"/>
    </xf>
    <xf numFmtId="37" fontId="18" fillId="0" borderId="23" xfId="0" applyNumberFormat="1" applyFont="1" applyFill="1" applyBorder="1" applyAlignment="1">
      <alignment horizontal="left" vertical="center" wrapText="1"/>
    </xf>
    <xf numFmtId="0" fontId="0" fillId="0" borderId="22" xfId="0" applyFill="1" applyBorder="1" applyAlignment="1">
      <alignment horizontal="left" vertical="center" wrapText="1"/>
    </xf>
    <xf numFmtId="0" fontId="0" fillId="0" borderId="22" xfId="0" applyBorder="1" applyAlignment="1">
      <alignment vertical="center" wrapText="1"/>
    </xf>
    <xf numFmtId="37" fontId="18" fillId="0" borderId="23" xfId="0" applyNumberFormat="1" applyFont="1" applyBorder="1" applyAlignment="1">
      <alignment horizontal="left" vertical="center" wrapText="1"/>
    </xf>
    <xf numFmtId="37" fontId="18" fillId="0" borderId="22" xfId="0" applyNumberFormat="1" applyFont="1" applyBorder="1" applyAlignment="1">
      <alignment horizontal="left" vertical="center" wrapText="1"/>
    </xf>
    <xf numFmtId="0" fontId="18" fillId="0" borderId="19" xfId="0" applyFont="1" applyBorder="1" applyAlignment="1">
      <alignment horizontal="justify" vertical="center" wrapText="1"/>
    </xf>
    <xf numFmtId="0" fontId="26" fillId="0" borderId="0" xfId="0" applyFont="1" applyAlignment="1">
      <alignment horizontal="left" vertical="center"/>
    </xf>
    <xf numFmtId="37" fontId="19" fillId="0" borderId="23" xfId="0" applyNumberFormat="1" applyFont="1" applyBorder="1" applyAlignment="1">
      <alignment horizontal="left" vertical="center" indent="8"/>
    </xf>
    <xf numFmtId="0" fontId="19" fillId="0" borderId="22" xfId="0" applyFont="1" applyBorder="1" applyAlignment="1">
      <alignment horizontal="left" vertical="center" indent="8"/>
    </xf>
    <xf numFmtId="37" fontId="18" fillId="0" borderId="52" xfId="0" applyNumberFormat="1" applyFont="1" applyBorder="1" applyAlignment="1">
      <alignment horizontal="left" vertical="center" wrapText="1"/>
    </xf>
    <xf numFmtId="37" fontId="18" fillId="0" borderId="52" xfId="0" applyNumberFormat="1" applyFont="1" applyBorder="1" applyAlignment="1">
      <alignment horizontal="left" vertical="center" wrapText="1" indent="3"/>
    </xf>
    <xf numFmtId="37" fontId="18" fillId="0" borderId="32" xfId="0" applyNumberFormat="1" applyFont="1" applyBorder="1" applyAlignment="1">
      <alignment horizontal="left" vertical="center"/>
    </xf>
    <xf numFmtId="0" fontId="18" fillId="0" borderId="68" xfId="0" applyFont="1" applyBorder="1" applyAlignment="1">
      <alignment horizontal="left" vertical="center"/>
    </xf>
    <xf numFmtId="37" fontId="18" fillId="0" borderId="32" xfId="754" applyNumberFormat="1" applyFont="1" applyBorder="1" applyAlignment="1">
      <alignment horizontal="left" vertical="center"/>
    </xf>
    <xf numFmtId="0" fontId="18" fillId="0" borderId="68" xfId="754" applyFont="1" applyBorder="1" applyAlignment="1">
      <alignment horizontal="left" vertical="center"/>
    </xf>
    <xf numFmtId="0" fontId="19" fillId="0" borderId="141" xfId="754" applyFont="1" applyBorder="1" applyAlignment="1">
      <alignment horizontal="center" vertical="center"/>
    </xf>
    <xf numFmtId="0" fontId="19" fillId="0" borderId="37" xfId="754" applyFont="1" applyBorder="1" applyAlignment="1">
      <alignment horizontal="center" vertical="center"/>
    </xf>
    <xf numFmtId="0" fontId="19" fillId="0" borderId="116" xfId="754" applyFont="1" applyBorder="1" applyAlignment="1">
      <alignment horizontal="center" vertical="center"/>
    </xf>
    <xf numFmtId="0" fontId="22" fillId="0" borderId="0" xfId="754" applyFont="1" applyAlignment="1">
      <alignment horizontal="left" vertical="center"/>
    </xf>
    <xf numFmtId="0" fontId="23" fillId="0" borderId="0" xfId="754" applyFont="1" applyAlignment="1">
      <alignment horizontal="left" vertical="center"/>
    </xf>
    <xf numFmtId="0" fontId="19" fillId="0" borderId="117" xfId="754" applyFont="1" applyBorder="1" applyAlignment="1">
      <alignment horizontal="center" vertical="center" wrapText="1"/>
    </xf>
    <xf numFmtId="0" fontId="19" fillId="0" borderId="118" xfId="754" applyFont="1" applyBorder="1" applyAlignment="1">
      <alignment horizontal="center" vertical="center" wrapText="1"/>
    </xf>
    <xf numFmtId="0" fontId="19" fillId="0" borderId="14" xfId="754" applyFont="1" applyBorder="1" applyAlignment="1">
      <alignment horizontal="center" vertical="center" wrapText="1"/>
    </xf>
    <xf numFmtId="0" fontId="19" fillId="0" borderId="10" xfId="754" applyFont="1" applyBorder="1" applyAlignment="1">
      <alignment horizontal="center" vertical="center" wrapText="1"/>
    </xf>
    <xf numFmtId="0" fontId="19" fillId="0" borderId="59" xfId="754" applyFont="1" applyBorder="1" applyAlignment="1">
      <alignment horizontal="center" vertical="center" wrapText="1"/>
    </xf>
    <xf numFmtId="0" fontId="19" fillId="0" borderId="119" xfId="754" applyFont="1" applyBorder="1" applyAlignment="1">
      <alignment horizontal="center" vertical="center" wrapText="1"/>
    </xf>
    <xf numFmtId="0" fontId="19" fillId="0" borderId="115" xfId="754" applyFont="1" applyBorder="1" applyAlignment="1">
      <alignment horizontal="center" vertical="center" wrapText="1"/>
    </xf>
    <xf numFmtId="0" fontId="19" fillId="0" borderId="37" xfId="754" applyFont="1" applyBorder="1" applyAlignment="1">
      <alignment horizontal="center" vertical="center" wrapText="1"/>
    </xf>
    <xf numFmtId="0" fontId="19" fillId="0" borderId="116" xfId="754" applyFont="1" applyBorder="1" applyAlignment="1">
      <alignment horizontal="center" vertical="center" wrapText="1"/>
    </xf>
    <xf numFmtId="37" fontId="18" fillId="0" borderId="11" xfId="0" applyNumberFormat="1" applyFont="1" applyBorder="1" applyAlignment="1">
      <alignment horizontal="left" vertical="center"/>
    </xf>
    <xf numFmtId="0" fontId="18" fillId="0" borderId="13" xfId="0" applyFont="1" applyBorder="1" applyAlignment="1">
      <alignment horizontal="left" vertical="center"/>
    </xf>
    <xf numFmtId="0" fontId="19" fillId="0" borderId="15" xfId="754" applyFont="1" applyBorder="1" applyAlignment="1">
      <alignment horizontal="center" vertical="center" wrapText="1"/>
    </xf>
    <xf numFmtId="0" fontId="19" fillId="0" borderId="17" xfId="754" applyFont="1" applyBorder="1" applyAlignment="1">
      <alignment horizontal="center" vertical="center" wrapText="1"/>
    </xf>
    <xf numFmtId="37" fontId="18" fillId="0" borderId="11" xfId="754" applyNumberFormat="1" applyFont="1" applyBorder="1" applyAlignment="1">
      <alignment horizontal="left" vertical="center"/>
    </xf>
    <xf numFmtId="0" fontId="18" fillId="0" borderId="13" xfId="754" applyFont="1" applyBorder="1" applyAlignment="1">
      <alignment horizontal="left" vertical="center"/>
    </xf>
    <xf numFmtId="0" fontId="19" fillId="0" borderId="141" xfId="754" applyFont="1" applyBorder="1" applyAlignment="1">
      <alignment horizontal="center" vertical="center" wrapText="1"/>
    </xf>
    <xf numFmtId="37" fontId="18" fillId="0" borderId="23" xfId="0" applyNumberFormat="1" applyFont="1" applyBorder="1" applyAlignment="1">
      <alignment horizontal="left" vertical="center"/>
    </xf>
    <xf numFmtId="0" fontId="18" fillId="0" borderId="22" xfId="0" applyFont="1" applyBorder="1" applyAlignment="1">
      <alignment horizontal="left" vertical="center"/>
    </xf>
    <xf numFmtId="37" fontId="18" fillId="0" borderId="26" xfId="0" applyNumberFormat="1" applyFont="1" applyBorder="1" applyAlignment="1">
      <alignment horizontal="left" vertical="center"/>
    </xf>
    <xf numFmtId="0" fontId="18" fillId="0" borderId="39" xfId="0" applyFont="1" applyBorder="1" applyAlignment="1">
      <alignment horizontal="left" vertical="center"/>
    </xf>
    <xf numFmtId="37" fontId="18" fillId="0" borderId="52" xfId="0" applyNumberFormat="1" applyFont="1" applyFill="1" applyBorder="1" applyAlignment="1">
      <alignment horizontal="left" vertical="center" wrapText="1"/>
    </xf>
    <xf numFmtId="37" fontId="18" fillId="0" borderId="23" xfId="0" applyNumberFormat="1" applyFont="1" applyBorder="1" applyAlignment="1">
      <alignment horizontal="left" vertical="center" indent="8"/>
    </xf>
    <xf numFmtId="0" fontId="18" fillId="0" borderId="22" xfId="0" applyFont="1" applyBorder="1" applyAlignment="1">
      <alignment horizontal="left" vertical="center" indent="8"/>
    </xf>
    <xf numFmtId="37" fontId="19" fillId="0" borderId="23" xfId="0" applyNumberFormat="1" applyFont="1" applyBorder="1" applyAlignment="1">
      <alignment horizontal="left" vertical="center"/>
    </xf>
    <xf numFmtId="0" fontId="19" fillId="0" borderId="22" xfId="0" applyFont="1" applyBorder="1" applyAlignment="1">
      <alignment horizontal="left" vertical="center"/>
    </xf>
    <xf numFmtId="37" fontId="18" fillId="0" borderId="23" xfId="0" applyNumberFormat="1" applyFont="1" applyFill="1" applyBorder="1" applyAlignment="1">
      <alignment horizontal="left" vertical="center"/>
    </xf>
    <xf numFmtId="0" fontId="18" fillId="0" borderId="22" xfId="0" applyFont="1" applyFill="1" applyBorder="1" applyAlignment="1">
      <alignment horizontal="left" vertical="center"/>
    </xf>
    <xf numFmtId="37" fontId="18" fillId="0" borderId="32" xfId="0" applyNumberFormat="1" applyFont="1" applyFill="1" applyBorder="1" applyAlignment="1">
      <alignment horizontal="left" vertical="center"/>
    </xf>
    <xf numFmtId="0" fontId="18" fillId="0" borderId="68" xfId="0" applyFont="1" applyFill="1" applyBorder="1" applyAlignment="1">
      <alignment horizontal="left" vertical="center"/>
    </xf>
    <xf numFmtId="0" fontId="19" fillId="0" borderId="59" xfId="0" applyFont="1" applyFill="1" applyBorder="1" applyAlignment="1">
      <alignment horizontal="center" vertical="center" wrapText="1"/>
    </xf>
    <xf numFmtId="0" fontId="19" fillId="0" borderId="60" xfId="0" applyFont="1" applyFill="1" applyBorder="1" applyAlignment="1">
      <alignment horizontal="center" vertical="center" wrapText="1"/>
    </xf>
    <xf numFmtId="0" fontId="19" fillId="0" borderId="119" xfId="0" applyFont="1" applyFill="1" applyBorder="1" applyAlignment="1">
      <alignment horizontal="center" vertical="center" wrapText="1"/>
    </xf>
    <xf numFmtId="0" fontId="19" fillId="0" borderId="115" xfId="0" applyFont="1" applyFill="1" applyBorder="1" applyAlignment="1">
      <alignment horizontal="center" vertical="center" wrapText="1"/>
    </xf>
    <xf numFmtId="0" fontId="19" fillId="0" borderId="37" xfId="0" applyFont="1" applyFill="1" applyBorder="1" applyAlignment="1">
      <alignment horizontal="center" vertical="center" wrapText="1"/>
    </xf>
    <xf numFmtId="0" fontId="19" fillId="0" borderId="116" xfId="0" applyFont="1" applyFill="1" applyBorder="1" applyAlignment="1">
      <alignment horizontal="center" vertical="center" wrapText="1"/>
    </xf>
    <xf numFmtId="0" fontId="19" fillId="0" borderId="117" xfId="0" applyFont="1" applyFill="1" applyBorder="1" applyAlignment="1">
      <alignment horizontal="center" vertical="center" wrapText="1"/>
    </xf>
    <xf numFmtId="0" fontId="19" fillId="0" borderId="104" xfId="0" applyFont="1" applyFill="1" applyBorder="1" applyAlignment="1">
      <alignment horizontal="center" vertical="center" wrapText="1"/>
    </xf>
    <xf numFmtId="0" fontId="19" fillId="0" borderId="118" xfId="0" applyFont="1" applyFill="1" applyBorder="1" applyAlignment="1">
      <alignment horizontal="center" vertical="center" wrapText="1"/>
    </xf>
    <xf numFmtId="0" fontId="19" fillId="0" borderId="14"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9" fillId="0" borderId="10" xfId="0" applyFont="1" applyFill="1" applyBorder="1" applyAlignment="1">
      <alignment horizontal="center" vertical="center" wrapText="1"/>
    </xf>
    <xf numFmtId="0" fontId="20" fillId="0" borderId="0" xfId="0" applyFont="1" applyFill="1" applyBorder="1" applyAlignment="1">
      <alignment horizontal="center"/>
    </xf>
    <xf numFmtId="0" fontId="22" fillId="0" borderId="0" xfId="0" applyFont="1" applyFill="1" applyAlignment="1">
      <alignment horizontal="left" vertical="center"/>
    </xf>
    <xf numFmtId="0" fontId="23" fillId="0" borderId="0" xfId="0" applyFont="1" applyFill="1" applyAlignment="1">
      <alignment horizontal="left" vertical="center"/>
    </xf>
    <xf numFmtId="0" fontId="18" fillId="0" borderId="19" xfId="0" applyFont="1" applyFill="1" applyBorder="1" applyAlignment="1">
      <alignment horizontal="left" vertical="center"/>
    </xf>
    <xf numFmtId="171" fontId="18" fillId="0" borderId="19" xfId="0" applyNumberFormat="1" applyFont="1" applyFill="1" applyBorder="1" applyAlignment="1">
      <alignment horizontal="left" vertical="center"/>
    </xf>
    <xf numFmtId="0" fontId="18" fillId="0" borderId="19" xfId="0" applyFont="1" applyFill="1" applyBorder="1" applyAlignment="1">
      <alignment horizontal="justify" vertical="center" wrapText="1"/>
    </xf>
    <xf numFmtId="0" fontId="19" fillId="0" borderId="115" xfId="754" applyFont="1" applyBorder="1" applyAlignment="1">
      <alignment horizontal="center" vertical="center"/>
    </xf>
    <xf numFmtId="37" fontId="18" fillId="0" borderId="32" xfId="0" applyNumberFormat="1" applyFont="1" applyBorder="1" applyAlignment="1">
      <alignment horizontal="justify" vertical="center"/>
    </xf>
    <xf numFmtId="0" fontId="18" fillId="0" borderId="68" xfId="0" applyFont="1" applyBorder="1" applyAlignment="1">
      <alignment horizontal="justify" vertical="center"/>
    </xf>
    <xf numFmtId="37" fontId="18" fillId="0" borderId="26" xfId="0" applyNumberFormat="1" applyFont="1" applyBorder="1" applyAlignment="1">
      <alignment horizontal="left" vertical="center" wrapText="1"/>
    </xf>
    <xf numFmtId="0" fontId="18" fillId="0" borderId="39" xfId="0" applyFont="1" applyBorder="1" applyAlignment="1">
      <alignment horizontal="left" vertical="center" wrapText="1"/>
    </xf>
    <xf numFmtId="37" fontId="18" fillId="0" borderId="21" xfId="0" applyNumberFormat="1" applyFont="1" applyBorder="1" applyAlignment="1">
      <alignment horizontal="justify" vertical="center" wrapText="1"/>
    </xf>
    <xf numFmtId="37" fontId="18" fillId="0" borderId="0" xfId="0" applyNumberFormat="1" applyFont="1" applyBorder="1" applyAlignment="1">
      <alignment horizontal="justify" vertical="center" wrapText="1"/>
    </xf>
    <xf numFmtId="0" fontId="18" fillId="0" borderId="22" xfId="0" applyFont="1" applyBorder="1" applyAlignment="1">
      <alignment horizontal="left" vertical="center" wrapText="1"/>
    </xf>
    <xf numFmtId="0" fontId="29" fillId="0" borderId="0" xfId="0" applyFont="1" applyAlignment="1">
      <alignment horizontal="left" vertical="center"/>
    </xf>
    <xf numFmtId="37" fontId="54" fillId="0" borderId="120" xfId="0" applyNumberFormat="1" applyFont="1" applyFill="1" applyBorder="1" applyAlignment="1" applyProtection="1">
      <alignment horizontal="center" vertical="center" wrapText="1"/>
    </xf>
    <xf numFmtId="37" fontId="57" fillId="0" borderId="121" xfId="0" applyNumberFormat="1" applyFont="1" applyFill="1" applyBorder="1" applyAlignment="1">
      <alignment horizontal="center" vertical="center" wrapText="1"/>
    </xf>
    <xf numFmtId="37" fontId="54" fillId="0" borderId="93" xfId="0" applyNumberFormat="1" applyFont="1" applyFill="1" applyBorder="1" applyAlignment="1" applyProtection="1">
      <alignment horizontal="center" vertical="center" wrapText="1"/>
    </xf>
    <xf numFmtId="37" fontId="57" fillId="0" borderId="95" xfId="0" applyNumberFormat="1" applyFont="1" applyFill="1" applyBorder="1" applyAlignment="1">
      <alignment wrapText="1"/>
    </xf>
    <xf numFmtId="37" fontId="55" fillId="0" borderId="0" xfId="0" applyNumberFormat="1" applyFont="1" applyFill="1" applyAlignment="1" applyProtection="1">
      <alignment horizontal="justify" vertical="top" wrapText="1"/>
    </xf>
    <xf numFmtId="37" fontId="54" fillId="0" borderId="122" xfId="0" applyNumberFormat="1" applyFont="1" applyFill="1" applyBorder="1" applyAlignment="1" applyProtection="1">
      <alignment horizontal="center"/>
    </xf>
    <xf numFmtId="0" fontId="142" fillId="0" borderId="0" xfId="2258" applyFont="1" applyAlignment="1">
      <alignment horizontal="center"/>
    </xf>
    <xf numFmtId="0" fontId="142" fillId="0" borderId="126" xfId="2258" applyFont="1" applyBorder="1" applyAlignment="1">
      <alignment horizontal="center"/>
    </xf>
    <xf numFmtId="0" fontId="18" fillId="0" borderId="52" xfId="0" applyFont="1" applyBorder="1" applyAlignment="1">
      <alignment horizontal="justify" vertical="center" wrapText="1"/>
    </xf>
    <xf numFmtId="0" fontId="2" fillId="0" borderId="0" xfId="2260" applyAlignment="1">
      <alignment horizontal="center"/>
    </xf>
    <xf numFmtId="0" fontId="2" fillId="0" borderId="126" xfId="2260" applyBorder="1" applyAlignment="1">
      <alignment horizontal="center"/>
    </xf>
    <xf numFmtId="0" fontId="1" fillId="0" borderId="102" xfId="2262" applyBorder="1" applyAlignment="1">
      <alignment horizontal="center" vertical="center"/>
    </xf>
    <xf numFmtId="0" fontId="1" fillId="0" borderId="102" xfId="2262" applyBorder="1" applyAlignment="1">
      <alignment horizontal="center"/>
    </xf>
    <xf numFmtId="14" fontId="1" fillId="0" borderId="105" xfId="2262" applyNumberFormat="1" applyBorder="1" applyAlignment="1">
      <alignment horizontal="center" vertical="center"/>
    </xf>
    <xf numFmtId="14" fontId="1" fillId="0" borderId="107" xfId="2262" applyNumberFormat="1" applyBorder="1" applyAlignment="1">
      <alignment horizontal="center" vertical="center"/>
    </xf>
    <xf numFmtId="0" fontId="149" fillId="0" borderId="105" xfId="2262" applyFont="1" applyBorder="1" applyAlignment="1">
      <alignment horizontal="center" vertical="center"/>
    </xf>
    <xf numFmtId="0" fontId="149" fillId="0" borderId="107" xfId="2262" applyFont="1" applyBorder="1" applyAlignment="1">
      <alignment horizontal="center" vertical="center"/>
    </xf>
    <xf numFmtId="0" fontId="1" fillId="0" borderId="105" xfId="2262" applyBorder="1" applyAlignment="1">
      <alignment horizontal="center" vertical="center"/>
    </xf>
    <xf numFmtId="0" fontId="1" fillId="0" borderId="107" xfId="2262" applyBorder="1" applyAlignment="1">
      <alignment horizontal="center" vertical="center"/>
    </xf>
    <xf numFmtId="41" fontId="0" fillId="0" borderId="105" xfId="2263" applyFont="1" applyBorder="1" applyAlignment="1">
      <alignment horizontal="center" vertical="center"/>
    </xf>
    <xf numFmtId="41" fontId="0" fillId="0" borderId="107" xfId="2263" applyFont="1" applyBorder="1" applyAlignment="1">
      <alignment horizontal="center" vertical="center"/>
    </xf>
    <xf numFmtId="172" fontId="106" fillId="43" borderId="102" xfId="94" applyNumberFormat="1" applyFont="1" applyFill="1" applyBorder="1" applyAlignment="1">
      <alignment horizontal="center"/>
    </xf>
    <xf numFmtId="165" fontId="106" fillId="43" borderId="102" xfId="94" applyFont="1" applyFill="1" applyBorder="1" applyAlignment="1">
      <alignment horizontal="center"/>
    </xf>
    <xf numFmtId="0" fontId="106" fillId="43" borderId="102" xfId="767" applyFont="1" applyFill="1" applyBorder="1" applyAlignment="1">
      <alignment horizontal="center" vertical="center"/>
    </xf>
    <xf numFmtId="0" fontId="141" fillId="43" borderId="102" xfId="767" applyFont="1" applyFill="1" applyBorder="1" applyAlignment="1">
      <alignment horizontal="center" vertical="center"/>
    </xf>
    <xf numFmtId="165" fontId="106" fillId="43" borderId="102" xfId="94" applyFont="1" applyFill="1" applyBorder="1" applyAlignment="1">
      <alignment vertical="center"/>
    </xf>
    <xf numFmtId="165" fontId="141" fillId="43" borderId="102" xfId="94" applyFont="1" applyFill="1" applyBorder="1" applyAlignment="1">
      <alignment vertical="center"/>
    </xf>
    <xf numFmtId="0" fontId="99" fillId="0" borderId="110" xfId="754" applyFont="1" applyBorder="1" applyAlignment="1">
      <alignment horizontal="left"/>
    </xf>
    <xf numFmtId="0" fontId="99" fillId="0" borderId="0" xfId="754" applyFont="1" applyBorder="1" applyAlignment="1">
      <alignment horizontal="left"/>
    </xf>
    <xf numFmtId="0" fontId="97" fillId="0" borderId="0" xfId="754" applyFont="1" applyBorder="1" applyAlignment="1">
      <alignment horizontal="left"/>
    </xf>
    <xf numFmtId="9" fontId="99" fillId="0" borderId="110" xfId="754" applyNumberFormat="1" applyFont="1" applyBorder="1" applyAlignment="1">
      <alignment horizontal="center" vertical="center"/>
    </xf>
    <xf numFmtId="9" fontId="99" fillId="0" borderId="0" xfId="754" applyNumberFormat="1" applyFont="1" applyBorder="1" applyAlignment="1">
      <alignment horizontal="center" vertical="center"/>
    </xf>
    <xf numFmtId="168" fontId="99" fillId="0" borderId="0" xfId="82" applyNumberFormat="1" applyFont="1" applyBorder="1" applyAlignment="1">
      <alignment horizontal="center" vertical="center"/>
    </xf>
    <xf numFmtId="168" fontId="99" fillId="0" borderId="0" xfId="82" quotePrefix="1" applyNumberFormat="1" applyFont="1" applyBorder="1" applyAlignment="1">
      <alignment horizontal="center" vertical="center"/>
    </xf>
    <xf numFmtId="168" fontId="99" fillId="0" borderId="0" xfId="684" applyFont="1" applyBorder="1" applyAlignment="1">
      <alignment horizontal="center" vertical="center"/>
    </xf>
    <xf numFmtId="168" fontId="99" fillId="0" borderId="0" xfId="910" applyNumberFormat="1" applyFont="1" applyBorder="1" applyAlignment="1">
      <alignment horizontal="center" vertical="center"/>
    </xf>
    <xf numFmtId="168" fontId="99" fillId="0" borderId="43" xfId="684" applyFont="1" applyBorder="1" applyAlignment="1">
      <alignment horizontal="center" vertical="center"/>
    </xf>
    <xf numFmtId="0" fontId="21" fillId="0" borderId="23" xfId="0" applyFont="1" applyBorder="1" applyAlignment="1">
      <alignment horizontal="left" vertical="center"/>
    </xf>
    <xf numFmtId="0" fontId="21" fillId="0" borderId="52" xfId="0" applyFont="1" applyBorder="1" applyAlignment="1">
      <alignment horizontal="left" vertical="center"/>
    </xf>
  </cellXfs>
  <cellStyles count="2264">
    <cellStyle name="20% - Accent1 10" xfId="967" xr:uid="{00000000-0005-0000-0000-000000000000}"/>
    <cellStyle name="20% - Accent1 10 2" xfId="968" xr:uid="{00000000-0005-0000-0000-000001000000}"/>
    <cellStyle name="20% - Accent1 10 3" xfId="969" xr:uid="{00000000-0005-0000-0000-000002000000}"/>
    <cellStyle name="20% - Accent1 11" xfId="970" xr:uid="{00000000-0005-0000-0000-000003000000}"/>
    <cellStyle name="20% - Accent1 11 2" xfId="971" xr:uid="{00000000-0005-0000-0000-000004000000}"/>
    <cellStyle name="20% - Accent1 11 3" xfId="972" xr:uid="{00000000-0005-0000-0000-000005000000}"/>
    <cellStyle name="20% - Accent1 12" xfId="973" xr:uid="{00000000-0005-0000-0000-000006000000}"/>
    <cellStyle name="20% - Accent1 12 2" xfId="974" xr:uid="{00000000-0005-0000-0000-000007000000}"/>
    <cellStyle name="20% - Accent1 12 3" xfId="975" xr:uid="{00000000-0005-0000-0000-000008000000}"/>
    <cellStyle name="20% - Accent1 13" xfId="976" xr:uid="{00000000-0005-0000-0000-000009000000}"/>
    <cellStyle name="20% - Accent1 13 2" xfId="977" xr:uid="{00000000-0005-0000-0000-00000A000000}"/>
    <cellStyle name="20% - Accent1 13 3" xfId="978" xr:uid="{00000000-0005-0000-0000-00000B000000}"/>
    <cellStyle name="20% - Accent1 14" xfId="979" xr:uid="{00000000-0005-0000-0000-00000C000000}"/>
    <cellStyle name="20% - Accent1 14 2" xfId="980" xr:uid="{00000000-0005-0000-0000-00000D000000}"/>
    <cellStyle name="20% - Accent1 14 3" xfId="981" xr:uid="{00000000-0005-0000-0000-00000E000000}"/>
    <cellStyle name="20% - Accent1 15" xfId="982" xr:uid="{00000000-0005-0000-0000-00000F000000}"/>
    <cellStyle name="20% - Accent1 15 2" xfId="983" xr:uid="{00000000-0005-0000-0000-000010000000}"/>
    <cellStyle name="20% - Accent1 15 3" xfId="984" xr:uid="{00000000-0005-0000-0000-000011000000}"/>
    <cellStyle name="20% - Accent1 16" xfId="985" xr:uid="{00000000-0005-0000-0000-000012000000}"/>
    <cellStyle name="20% - Accent1 16 2" xfId="986" xr:uid="{00000000-0005-0000-0000-000013000000}"/>
    <cellStyle name="20% - Accent1 16 3" xfId="987" xr:uid="{00000000-0005-0000-0000-000014000000}"/>
    <cellStyle name="20% - Accent1 17" xfId="988" xr:uid="{00000000-0005-0000-0000-000015000000}"/>
    <cellStyle name="20% - Accent1 18" xfId="989" xr:uid="{00000000-0005-0000-0000-000016000000}"/>
    <cellStyle name="20% - Accent1 19" xfId="990" xr:uid="{00000000-0005-0000-0000-000017000000}"/>
    <cellStyle name="20% - Accent1 2" xfId="1" xr:uid="{00000000-0005-0000-0000-000018000000}"/>
    <cellStyle name="20% - Accent1 2 10" xfId="991" xr:uid="{00000000-0005-0000-0000-000019000000}"/>
    <cellStyle name="20% - Accent1 2 11" xfId="992" xr:uid="{00000000-0005-0000-0000-00001A000000}"/>
    <cellStyle name="20% - Accent1 2 12" xfId="993" xr:uid="{00000000-0005-0000-0000-00001B000000}"/>
    <cellStyle name="20% - Accent1 2 13" xfId="994" xr:uid="{00000000-0005-0000-0000-00001C000000}"/>
    <cellStyle name="20% - Accent1 2 2" xfId="2" xr:uid="{00000000-0005-0000-0000-00001D000000}"/>
    <cellStyle name="20% - Accent1 2 3" xfId="3" xr:uid="{00000000-0005-0000-0000-00001E000000}"/>
    <cellStyle name="20% - Accent1 2 4" xfId="995" xr:uid="{00000000-0005-0000-0000-00001F000000}"/>
    <cellStyle name="20% - Accent1 2 5" xfId="996" xr:uid="{00000000-0005-0000-0000-000020000000}"/>
    <cellStyle name="20% - Accent1 2 6" xfId="997" xr:uid="{00000000-0005-0000-0000-000021000000}"/>
    <cellStyle name="20% - Accent1 2 7" xfId="998" xr:uid="{00000000-0005-0000-0000-000022000000}"/>
    <cellStyle name="20% - Accent1 2 8" xfId="999" xr:uid="{00000000-0005-0000-0000-000023000000}"/>
    <cellStyle name="20% - Accent1 2 9" xfId="1000" xr:uid="{00000000-0005-0000-0000-000024000000}"/>
    <cellStyle name="20% - Accent1 20" xfId="1001" xr:uid="{00000000-0005-0000-0000-000025000000}"/>
    <cellStyle name="20% - Accent1 21" xfId="1002" xr:uid="{00000000-0005-0000-0000-000026000000}"/>
    <cellStyle name="20% - Accent1 22" xfId="1003" xr:uid="{00000000-0005-0000-0000-000027000000}"/>
    <cellStyle name="20% - Accent1 23" xfId="1004" xr:uid="{00000000-0005-0000-0000-000028000000}"/>
    <cellStyle name="20% - Accent1 24" xfId="1005" xr:uid="{00000000-0005-0000-0000-000029000000}"/>
    <cellStyle name="20% - Accent1 25" xfId="1006" xr:uid="{00000000-0005-0000-0000-00002A000000}"/>
    <cellStyle name="20% - Accent1 26" xfId="1007" xr:uid="{00000000-0005-0000-0000-00002B000000}"/>
    <cellStyle name="20% - Accent1 27" xfId="1008" xr:uid="{00000000-0005-0000-0000-00002C000000}"/>
    <cellStyle name="20% - Accent1 28" xfId="1009" xr:uid="{00000000-0005-0000-0000-00002D000000}"/>
    <cellStyle name="20% - Accent1 29" xfId="1010" xr:uid="{00000000-0005-0000-0000-00002E000000}"/>
    <cellStyle name="20% - Accent1 3" xfId="1011" xr:uid="{00000000-0005-0000-0000-00002F000000}"/>
    <cellStyle name="20% - Accent1 3 2" xfId="1012" xr:uid="{00000000-0005-0000-0000-000030000000}"/>
    <cellStyle name="20% - Accent1 3 3" xfId="1013" xr:uid="{00000000-0005-0000-0000-000031000000}"/>
    <cellStyle name="20% - Accent1 30" xfId="1014" xr:uid="{00000000-0005-0000-0000-000032000000}"/>
    <cellStyle name="20% - Accent1 31" xfId="1015" xr:uid="{00000000-0005-0000-0000-000033000000}"/>
    <cellStyle name="20% - Accent1 32" xfId="1016" xr:uid="{00000000-0005-0000-0000-000034000000}"/>
    <cellStyle name="20% - Accent1 33" xfId="1017" xr:uid="{00000000-0005-0000-0000-000035000000}"/>
    <cellStyle name="20% - Accent1 34" xfId="1018" xr:uid="{00000000-0005-0000-0000-000036000000}"/>
    <cellStyle name="20% - Accent1 35" xfId="1019" xr:uid="{00000000-0005-0000-0000-000037000000}"/>
    <cellStyle name="20% - Accent1 36" xfId="1020" xr:uid="{00000000-0005-0000-0000-000038000000}"/>
    <cellStyle name="20% - Accent1 37" xfId="1021" xr:uid="{00000000-0005-0000-0000-000039000000}"/>
    <cellStyle name="20% - Accent1 38" xfId="1022" xr:uid="{00000000-0005-0000-0000-00003A000000}"/>
    <cellStyle name="20% - Accent1 39" xfId="1023" xr:uid="{00000000-0005-0000-0000-00003B000000}"/>
    <cellStyle name="20% - Accent1 4" xfId="1024" xr:uid="{00000000-0005-0000-0000-00003C000000}"/>
    <cellStyle name="20% - Accent1 4 2" xfId="1025" xr:uid="{00000000-0005-0000-0000-00003D000000}"/>
    <cellStyle name="20% - Accent1 4 3" xfId="1026" xr:uid="{00000000-0005-0000-0000-00003E000000}"/>
    <cellStyle name="20% - Accent1 40" xfId="1027" xr:uid="{00000000-0005-0000-0000-00003F000000}"/>
    <cellStyle name="20% - Accent1 41" xfId="1028" xr:uid="{00000000-0005-0000-0000-000040000000}"/>
    <cellStyle name="20% - Accent1 42" xfId="1029" xr:uid="{00000000-0005-0000-0000-000041000000}"/>
    <cellStyle name="20% - Accent1 43" xfId="1030" xr:uid="{00000000-0005-0000-0000-000042000000}"/>
    <cellStyle name="20% - Accent1 44" xfId="1031" xr:uid="{00000000-0005-0000-0000-000043000000}"/>
    <cellStyle name="20% - Accent1 45" xfId="1032" xr:uid="{00000000-0005-0000-0000-000044000000}"/>
    <cellStyle name="20% - Accent1 46" xfId="1033" xr:uid="{00000000-0005-0000-0000-000045000000}"/>
    <cellStyle name="20% - Accent1 47" xfId="1034" xr:uid="{00000000-0005-0000-0000-000046000000}"/>
    <cellStyle name="20% - Accent1 48" xfId="1035" xr:uid="{00000000-0005-0000-0000-000047000000}"/>
    <cellStyle name="20% - Accent1 49" xfId="1036" xr:uid="{00000000-0005-0000-0000-000048000000}"/>
    <cellStyle name="20% - Accent1 5" xfId="1037" xr:uid="{00000000-0005-0000-0000-000049000000}"/>
    <cellStyle name="20% - Accent1 5 2" xfId="1038" xr:uid="{00000000-0005-0000-0000-00004A000000}"/>
    <cellStyle name="20% - Accent1 5 3" xfId="1039" xr:uid="{00000000-0005-0000-0000-00004B000000}"/>
    <cellStyle name="20% - Accent1 50" xfId="1040" xr:uid="{00000000-0005-0000-0000-00004C000000}"/>
    <cellStyle name="20% - Accent1 51" xfId="1041" xr:uid="{00000000-0005-0000-0000-00004D000000}"/>
    <cellStyle name="20% - Accent1 52" xfId="1042" xr:uid="{00000000-0005-0000-0000-00004E000000}"/>
    <cellStyle name="20% - Accent1 53" xfId="2226" xr:uid="{00000000-0005-0000-0000-00004F000000}"/>
    <cellStyle name="20% - Accent1 6" xfId="1043" xr:uid="{00000000-0005-0000-0000-000050000000}"/>
    <cellStyle name="20% - Accent1 6 2" xfId="1044" xr:uid="{00000000-0005-0000-0000-000051000000}"/>
    <cellStyle name="20% - Accent1 6 3" xfId="1045" xr:uid="{00000000-0005-0000-0000-000052000000}"/>
    <cellStyle name="20% - Accent1 7" xfId="1046" xr:uid="{00000000-0005-0000-0000-000053000000}"/>
    <cellStyle name="20% - Accent1 7 2" xfId="1047" xr:uid="{00000000-0005-0000-0000-000054000000}"/>
    <cellStyle name="20% - Accent1 7 3" xfId="1048" xr:uid="{00000000-0005-0000-0000-000055000000}"/>
    <cellStyle name="20% - Accent1 8" xfId="1049" xr:uid="{00000000-0005-0000-0000-000056000000}"/>
    <cellStyle name="20% - Accent1 8 2" xfId="1050" xr:uid="{00000000-0005-0000-0000-000057000000}"/>
    <cellStyle name="20% - Accent1 8 3" xfId="1051" xr:uid="{00000000-0005-0000-0000-000058000000}"/>
    <cellStyle name="20% - Accent1 9" xfId="1052" xr:uid="{00000000-0005-0000-0000-000059000000}"/>
    <cellStyle name="20% - Accent1 9 2" xfId="1053" xr:uid="{00000000-0005-0000-0000-00005A000000}"/>
    <cellStyle name="20% - Accent1 9 3" xfId="1054" xr:uid="{00000000-0005-0000-0000-00005B000000}"/>
    <cellStyle name="20% - Accent2 10" xfId="1055" xr:uid="{00000000-0005-0000-0000-00005C000000}"/>
    <cellStyle name="20% - Accent2 10 2" xfId="1056" xr:uid="{00000000-0005-0000-0000-00005D000000}"/>
    <cellStyle name="20% - Accent2 10 3" xfId="1057" xr:uid="{00000000-0005-0000-0000-00005E000000}"/>
    <cellStyle name="20% - Accent2 11" xfId="1058" xr:uid="{00000000-0005-0000-0000-00005F000000}"/>
    <cellStyle name="20% - Accent2 11 2" xfId="1059" xr:uid="{00000000-0005-0000-0000-000060000000}"/>
    <cellStyle name="20% - Accent2 11 3" xfId="1060" xr:uid="{00000000-0005-0000-0000-000061000000}"/>
    <cellStyle name="20% - Accent2 12" xfId="1061" xr:uid="{00000000-0005-0000-0000-000062000000}"/>
    <cellStyle name="20% - Accent2 12 2" xfId="1062" xr:uid="{00000000-0005-0000-0000-000063000000}"/>
    <cellStyle name="20% - Accent2 12 3" xfId="1063" xr:uid="{00000000-0005-0000-0000-000064000000}"/>
    <cellStyle name="20% - Accent2 13" xfId="1064" xr:uid="{00000000-0005-0000-0000-000065000000}"/>
    <cellStyle name="20% - Accent2 13 2" xfId="1065" xr:uid="{00000000-0005-0000-0000-000066000000}"/>
    <cellStyle name="20% - Accent2 13 3" xfId="1066" xr:uid="{00000000-0005-0000-0000-000067000000}"/>
    <cellStyle name="20% - Accent2 14" xfId="1067" xr:uid="{00000000-0005-0000-0000-000068000000}"/>
    <cellStyle name="20% - Accent2 14 2" xfId="1068" xr:uid="{00000000-0005-0000-0000-000069000000}"/>
    <cellStyle name="20% - Accent2 14 3" xfId="1069" xr:uid="{00000000-0005-0000-0000-00006A000000}"/>
    <cellStyle name="20% - Accent2 15" xfId="1070" xr:uid="{00000000-0005-0000-0000-00006B000000}"/>
    <cellStyle name="20% - Accent2 15 2" xfId="1071" xr:uid="{00000000-0005-0000-0000-00006C000000}"/>
    <cellStyle name="20% - Accent2 15 3" xfId="1072" xr:uid="{00000000-0005-0000-0000-00006D000000}"/>
    <cellStyle name="20% - Accent2 16" xfId="1073" xr:uid="{00000000-0005-0000-0000-00006E000000}"/>
    <cellStyle name="20% - Accent2 16 2" xfId="1074" xr:uid="{00000000-0005-0000-0000-00006F000000}"/>
    <cellStyle name="20% - Accent2 16 3" xfId="1075" xr:uid="{00000000-0005-0000-0000-000070000000}"/>
    <cellStyle name="20% - Accent2 17" xfId="1076" xr:uid="{00000000-0005-0000-0000-000071000000}"/>
    <cellStyle name="20% - Accent2 18" xfId="1077" xr:uid="{00000000-0005-0000-0000-000072000000}"/>
    <cellStyle name="20% - Accent2 19" xfId="1078" xr:uid="{00000000-0005-0000-0000-000073000000}"/>
    <cellStyle name="20% - Accent2 2" xfId="4" xr:uid="{00000000-0005-0000-0000-000074000000}"/>
    <cellStyle name="20% - Accent2 2 10" xfId="1079" xr:uid="{00000000-0005-0000-0000-000075000000}"/>
    <cellStyle name="20% - Accent2 2 11" xfId="1080" xr:uid="{00000000-0005-0000-0000-000076000000}"/>
    <cellStyle name="20% - Accent2 2 12" xfId="1081" xr:uid="{00000000-0005-0000-0000-000077000000}"/>
    <cellStyle name="20% - Accent2 2 13" xfId="1082" xr:uid="{00000000-0005-0000-0000-000078000000}"/>
    <cellStyle name="20% - Accent2 2 2" xfId="5" xr:uid="{00000000-0005-0000-0000-000079000000}"/>
    <cellStyle name="20% - Accent2 2 3" xfId="6" xr:uid="{00000000-0005-0000-0000-00007A000000}"/>
    <cellStyle name="20% - Accent2 2 4" xfId="1083" xr:uid="{00000000-0005-0000-0000-00007B000000}"/>
    <cellStyle name="20% - Accent2 2 5" xfId="1084" xr:uid="{00000000-0005-0000-0000-00007C000000}"/>
    <cellStyle name="20% - Accent2 2 6" xfId="1085" xr:uid="{00000000-0005-0000-0000-00007D000000}"/>
    <cellStyle name="20% - Accent2 2 7" xfId="1086" xr:uid="{00000000-0005-0000-0000-00007E000000}"/>
    <cellStyle name="20% - Accent2 2 8" xfId="1087" xr:uid="{00000000-0005-0000-0000-00007F000000}"/>
    <cellStyle name="20% - Accent2 2 9" xfId="1088" xr:uid="{00000000-0005-0000-0000-000080000000}"/>
    <cellStyle name="20% - Accent2 20" xfId="1089" xr:uid="{00000000-0005-0000-0000-000081000000}"/>
    <cellStyle name="20% - Accent2 21" xfId="1090" xr:uid="{00000000-0005-0000-0000-000082000000}"/>
    <cellStyle name="20% - Accent2 22" xfId="1091" xr:uid="{00000000-0005-0000-0000-000083000000}"/>
    <cellStyle name="20% - Accent2 23" xfId="1092" xr:uid="{00000000-0005-0000-0000-000084000000}"/>
    <cellStyle name="20% - Accent2 24" xfId="1093" xr:uid="{00000000-0005-0000-0000-000085000000}"/>
    <cellStyle name="20% - Accent2 25" xfId="1094" xr:uid="{00000000-0005-0000-0000-000086000000}"/>
    <cellStyle name="20% - Accent2 26" xfId="1095" xr:uid="{00000000-0005-0000-0000-000087000000}"/>
    <cellStyle name="20% - Accent2 27" xfId="1096" xr:uid="{00000000-0005-0000-0000-000088000000}"/>
    <cellStyle name="20% - Accent2 28" xfId="1097" xr:uid="{00000000-0005-0000-0000-000089000000}"/>
    <cellStyle name="20% - Accent2 29" xfId="1098" xr:uid="{00000000-0005-0000-0000-00008A000000}"/>
    <cellStyle name="20% - Accent2 3" xfId="1099" xr:uid="{00000000-0005-0000-0000-00008B000000}"/>
    <cellStyle name="20% - Accent2 3 2" xfId="1100" xr:uid="{00000000-0005-0000-0000-00008C000000}"/>
    <cellStyle name="20% - Accent2 3 3" xfId="1101" xr:uid="{00000000-0005-0000-0000-00008D000000}"/>
    <cellStyle name="20% - Accent2 30" xfId="1102" xr:uid="{00000000-0005-0000-0000-00008E000000}"/>
    <cellStyle name="20% - Accent2 31" xfId="1103" xr:uid="{00000000-0005-0000-0000-00008F000000}"/>
    <cellStyle name="20% - Accent2 32" xfId="1104" xr:uid="{00000000-0005-0000-0000-000090000000}"/>
    <cellStyle name="20% - Accent2 33" xfId="1105" xr:uid="{00000000-0005-0000-0000-000091000000}"/>
    <cellStyle name="20% - Accent2 34" xfId="1106" xr:uid="{00000000-0005-0000-0000-000092000000}"/>
    <cellStyle name="20% - Accent2 35" xfId="1107" xr:uid="{00000000-0005-0000-0000-000093000000}"/>
    <cellStyle name="20% - Accent2 36" xfId="1108" xr:uid="{00000000-0005-0000-0000-000094000000}"/>
    <cellStyle name="20% - Accent2 37" xfId="1109" xr:uid="{00000000-0005-0000-0000-000095000000}"/>
    <cellStyle name="20% - Accent2 38" xfId="1110" xr:uid="{00000000-0005-0000-0000-000096000000}"/>
    <cellStyle name="20% - Accent2 39" xfId="1111" xr:uid="{00000000-0005-0000-0000-000097000000}"/>
    <cellStyle name="20% - Accent2 4" xfId="1112" xr:uid="{00000000-0005-0000-0000-000098000000}"/>
    <cellStyle name="20% - Accent2 4 2" xfId="1113" xr:uid="{00000000-0005-0000-0000-000099000000}"/>
    <cellStyle name="20% - Accent2 4 3" xfId="1114" xr:uid="{00000000-0005-0000-0000-00009A000000}"/>
    <cellStyle name="20% - Accent2 40" xfId="1115" xr:uid="{00000000-0005-0000-0000-00009B000000}"/>
    <cellStyle name="20% - Accent2 41" xfId="1116" xr:uid="{00000000-0005-0000-0000-00009C000000}"/>
    <cellStyle name="20% - Accent2 42" xfId="1117" xr:uid="{00000000-0005-0000-0000-00009D000000}"/>
    <cellStyle name="20% - Accent2 43" xfId="1118" xr:uid="{00000000-0005-0000-0000-00009E000000}"/>
    <cellStyle name="20% - Accent2 44" xfId="1119" xr:uid="{00000000-0005-0000-0000-00009F000000}"/>
    <cellStyle name="20% - Accent2 45" xfId="1120" xr:uid="{00000000-0005-0000-0000-0000A0000000}"/>
    <cellStyle name="20% - Accent2 46" xfId="1121" xr:uid="{00000000-0005-0000-0000-0000A1000000}"/>
    <cellStyle name="20% - Accent2 47" xfId="1122" xr:uid="{00000000-0005-0000-0000-0000A2000000}"/>
    <cellStyle name="20% - Accent2 48" xfId="1123" xr:uid="{00000000-0005-0000-0000-0000A3000000}"/>
    <cellStyle name="20% - Accent2 49" xfId="1124" xr:uid="{00000000-0005-0000-0000-0000A4000000}"/>
    <cellStyle name="20% - Accent2 5" xfId="1125" xr:uid="{00000000-0005-0000-0000-0000A5000000}"/>
    <cellStyle name="20% - Accent2 5 2" xfId="1126" xr:uid="{00000000-0005-0000-0000-0000A6000000}"/>
    <cellStyle name="20% - Accent2 5 3" xfId="1127" xr:uid="{00000000-0005-0000-0000-0000A7000000}"/>
    <cellStyle name="20% - Accent2 50" xfId="1128" xr:uid="{00000000-0005-0000-0000-0000A8000000}"/>
    <cellStyle name="20% - Accent2 51" xfId="1129" xr:uid="{00000000-0005-0000-0000-0000A9000000}"/>
    <cellStyle name="20% - Accent2 52" xfId="1130" xr:uid="{00000000-0005-0000-0000-0000AA000000}"/>
    <cellStyle name="20% - Accent2 53" xfId="2227" xr:uid="{00000000-0005-0000-0000-0000AB000000}"/>
    <cellStyle name="20% - Accent2 6" xfId="1131" xr:uid="{00000000-0005-0000-0000-0000AC000000}"/>
    <cellStyle name="20% - Accent2 6 2" xfId="1132" xr:uid="{00000000-0005-0000-0000-0000AD000000}"/>
    <cellStyle name="20% - Accent2 6 3" xfId="1133" xr:uid="{00000000-0005-0000-0000-0000AE000000}"/>
    <cellStyle name="20% - Accent2 7" xfId="1134" xr:uid="{00000000-0005-0000-0000-0000AF000000}"/>
    <cellStyle name="20% - Accent2 7 2" xfId="1135" xr:uid="{00000000-0005-0000-0000-0000B0000000}"/>
    <cellStyle name="20% - Accent2 7 3" xfId="1136" xr:uid="{00000000-0005-0000-0000-0000B1000000}"/>
    <cellStyle name="20% - Accent2 8" xfId="1137" xr:uid="{00000000-0005-0000-0000-0000B2000000}"/>
    <cellStyle name="20% - Accent2 8 2" xfId="1138" xr:uid="{00000000-0005-0000-0000-0000B3000000}"/>
    <cellStyle name="20% - Accent2 8 3" xfId="1139" xr:uid="{00000000-0005-0000-0000-0000B4000000}"/>
    <cellStyle name="20% - Accent2 9" xfId="1140" xr:uid="{00000000-0005-0000-0000-0000B5000000}"/>
    <cellStyle name="20% - Accent2 9 2" xfId="1141" xr:uid="{00000000-0005-0000-0000-0000B6000000}"/>
    <cellStyle name="20% - Accent2 9 3" xfId="1142" xr:uid="{00000000-0005-0000-0000-0000B7000000}"/>
    <cellStyle name="20% - Accent3 10" xfId="1143" xr:uid="{00000000-0005-0000-0000-0000B8000000}"/>
    <cellStyle name="20% - Accent3 10 2" xfId="1144" xr:uid="{00000000-0005-0000-0000-0000B9000000}"/>
    <cellStyle name="20% - Accent3 10 3" xfId="1145" xr:uid="{00000000-0005-0000-0000-0000BA000000}"/>
    <cellStyle name="20% - Accent3 11" xfId="1146" xr:uid="{00000000-0005-0000-0000-0000BB000000}"/>
    <cellStyle name="20% - Accent3 11 2" xfId="1147" xr:uid="{00000000-0005-0000-0000-0000BC000000}"/>
    <cellStyle name="20% - Accent3 11 3" xfId="1148" xr:uid="{00000000-0005-0000-0000-0000BD000000}"/>
    <cellStyle name="20% - Accent3 12" xfId="1149" xr:uid="{00000000-0005-0000-0000-0000BE000000}"/>
    <cellStyle name="20% - Accent3 12 2" xfId="1150" xr:uid="{00000000-0005-0000-0000-0000BF000000}"/>
    <cellStyle name="20% - Accent3 12 3" xfId="1151" xr:uid="{00000000-0005-0000-0000-0000C0000000}"/>
    <cellStyle name="20% - Accent3 13" xfId="1152" xr:uid="{00000000-0005-0000-0000-0000C1000000}"/>
    <cellStyle name="20% - Accent3 13 2" xfId="1153" xr:uid="{00000000-0005-0000-0000-0000C2000000}"/>
    <cellStyle name="20% - Accent3 13 3" xfId="1154" xr:uid="{00000000-0005-0000-0000-0000C3000000}"/>
    <cellStyle name="20% - Accent3 14" xfId="1155" xr:uid="{00000000-0005-0000-0000-0000C4000000}"/>
    <cellStyle name="20% - Accent3 14 2" xfId="1156" xr:uid="{00000000-0005-0000-0000-0000C5000000}"/>
    <cellStyle name="20% - Accent3 14 3" xfId="1157" xr:uid="{00000000-0005-0000-0000-0000C6000000}"/>
    <cellStyle name="20% - Accent3 15" xfId="1158" xr:uid="{00000000-0005-0000-0000-0000C7000000}"/>
    <cellStyle name="20% - Accent3 15 2" xfId="1159" xr:uid="{00000000-0005-0000-0000-0000C8000000}"/>
    <cellStyle name="20% - Accent3 15 3" xfId="1160" xr:uid="{00000000-0005-0000-0000-0000C9000000}"/>
    <cellStyle name="20% - Accent3 16" xfId="1161" xr:uid="{00000000-0005-0000-0000-0000CA000000}"/>
    <cellStyle name="20% - Accent3 16 2" xfId="1162" xr:uid="{00000000-0005-0000-0000-0000CB000000}"/>
    <cellStyle name="20% - Accent3 16 3" xfId="1163" xr:uid="{00000000-0005-0000-0000-0000CC000000}"/>
    <cellStyle name="20% - Accent3 17" xfId="1164" xr:uid="{00000000-0005-0000-0000-0000CD000000}"/>
    <cellStyle name="20% - Accent3 18" xfId="1165" xr:uid="{00000000-0005-0000-0000-0000CE000000}"/>
    <cellStyle name="20% - Accent3 19" xfId="1166" xr:uid="{00000000-0005-0000-0000-0000CF000000}"/>
    <cellStyle name="20% - Accent3 2" xfId="7" xr:uid="{00000000-0005-0000-0000-0000D0000000}"/>
    <cellStyle name="20% - Accent3 2 10" xfId="1167" xr:uid="{00000000-0005-0000-0000-0000D1000000}"/>
    <cellStyle name="20% - Accent3 2 11" xfId="1168" xr:uid="{00000000-0005-0000-0000-0000D2000000}"/>
    <cellStyle name="20% - Accent3 2 12" xfId="1169" xr:uid="{00000000-0005-0000-0000-0000D3000000}"/>
    <cellStyle name="20% - Accent3 2 13" xfId="1170" xr:uid="{00000000-0005-0000-0000-0000D4000000}"/>
    <cellStyle name="20% - Accent3 2 2" xfId="8" xr:uid="{00000000-0005-0000-0000-0000D5000000}"/>
    <cellStyle name="20% - Accent3 2 3" xfId="9" xr:uid="{00000000-0005-0000-0000-0000D6000000}"/>
    <cellStyle name="20% - Accent3 2 4" xfId="1171" xr:uid="{00000000-0005-0000-0000-0000D7000000}"/>
    <cellStyle name="20% - Accent3 2 5" xfId="1172" xr:uid="{00000000-0005-0000-0000-0000D8000000}"/>
    <cellStyle name="20% - Accent3 2 6" xfId="1173" xr:uid="{00000000-0005-0000-0000-0000D9000000}"/>
    <cellStyle name="20% - Accent3 2 7" xfId="1174" xr:uid="{00000000-0005-0000-0000-0000DA000000}"/>
    <cellStyle name="20% - Accent3 2 8" xfId="1175" xr:uid="{00000000-0005-0000-0000-0000DB000000}"/>
    <cellStyle name="20% - Accent3 2 9" xfId="1176" xr:uid="{00000000-0005-0000-0000-0000DC000000}"/>
    <cellStyle name="20% - Accent3 20" xfId="1177" xr:uid="{00000000-0005-0000-0000-0000DD000000}"/>
    <cellStyle name="20% - Accent3 21" xfId="1178" xr:uid="{00000000-0005-0000-0000-0000DE000000}"/>
    <cellStyle name="20% - Accent3 22" xfId="1179" xr:uid="{00000000-0005-0000-0000-0000DF000000}"/>
    <cellStyle name="20% - Accent3 23" xfId="1180" xr:uid="{00000000-0005-0000-0000-0000E0000000}"/>
    <cellStyle name="20% - Accent3 24" xfId="1181" xr:uid="{00000000-0005-0000-0000-0000E1000000}"/>
    <cellStyle name="20% - Accent3 25" xfId="1182" xr:uid="{00000000-0005-0000-0000-0000E2000000}"/>
    <cellStyle name="20% - Accent3 26" xfId="1183" xr:uid="{00000000-0005-0000-0000-0000E3000000}"/>
    <cellStyle name="20% - Accent3 27" xfId="1184" xr:uid="{00000000-0005-0000-0000-0000E4000000}"/>
    <cellStyle name="20% - Accent3 28" xfId="1185" xr:uid="{00000000-0005-0000-0000-0000E5000000}"/>
    <cellStyle name="20% - Accent3 29" xfId="1186" xr:uid="{00000000-0005-0000-0000-0000E6000000}"/>
    <cellStyle name="20% - Accent3 3" xfId="1187" xr:uid="{00000000-0005-0000-0000-0000E7000000}"/>
    <cellStyle name="20% - Accent3 3 2" xfId="1188" xr:uid="{00000000-0005-0000-0000-0000E8000000}"/>
    <cellStyle name="20% - Accent3 3 3" xfId="1189" xr:uid="{00000000-0005-0000-0000-0000E9000000}"/>
    <cellStyle name="20% - Accent3 30" xfId="1190" xr:uid="{00000000-0005-0000-0000-0000EA000000}"/>
    <cellStyle name="20% - Accent3 31" xfId="1191" xr:uid="{00000000-0005-0000-0000-0000EB000000}"/>
    <cellStyle name="20% - Accent3 32" xfId="1192" xr:uid="{00000000-0005-0000-0000-0000EC000000}"/>
    <cellStyle name="20% - Accent3 33" xfId="1193" xr:uid="{00000000-0005-0000-0000-0000ED000000}"/>
    <cellStyle name="20% - Accent3 34" xfId="1194" xr:uid="{00000000-0005-0000-0000-0000EE000000}"/>
    <cellStyle name="20% - Accent3 35" xfId="1195" xr:uid="{00000000-0005-0000-0000-0000EF000000}"/>
    <cellStyle name="20% - Accent3 36" xfId="1196" xr:uid="{00000000-0005-0000-0000-0000F0000000}"/>
    <cellStyle name="20% - Accent3 37" xfId="1197" xr:uid="{00000000-0005-0000-0000-0000F1000000}"/>
    <cellStyle name="20% - Accent3 38" xfId="1198" xr:uid="{00000000-0005-0000-0000-0000F2000000}"/>
    <cellStyle name="20% - Accent3 39" xfId="1199" xr:uid="{00000000-0005-0000-0000-0000F3000000}"/>
    <cellStyle name="20% - Accent3 4" xfId="1200" xr:uid="{00000000-0005-0000-0000-0000F4000000}"/>
    <cellStyle name="20% - Accent3 4 2" xfId="1201" xr:uid="{00000000-0005-0000-0000-0000F5000000}"/>
    <cellStyle name="20% - Accent3 4 3" xfId="1202" xr:uid="{00000000-0005-0000-0000-0000F6000000}"/>
    <cellStyle name="20% - Accent3 40" xfId="1203" xr:uid="{00000000-0005-0000-0000-0000F7000000}"/>
    <cellStyle name="20% - Accent3 41" xfId="1204" xr:uid="{00000000-0005-0000-0000-0000F8000000}"/>
    <cellStyle name="20% - Accent3 42" xfId="1205" xr:uid="{00000000-0005-0000-0000-0000F9000000}"/>
    <cellStyle name="20% - Accent3 43" xfId="1206" xr:uid="{00000000-0005-0000-0000-0000FA000000}"/>
    <cellStyle name="20% - Accent3 44" xfId="1207" xr:uid="{00000000-0005-0000-0000-0000FB000000}"/>
    <cellStyle name="20% - Accent3 45" xfId="1208" xr:uid="{00000000-0005-0000-0000-0000FC000000}"/>
    <cellStyle name="20% - Accent3 46" xfId="1209" xr:uid="{00000000-0005-0000-0000-0000FD000000}"/>
    <cellStyle name="20% - Accent3 47" xfId="1210" xr:uid="{00000000-0005-0000-0000-0000FE000000}"/>
    <cellStyle name="20% - Accent3 48" xfId="1211" xr:uid="{00000000-0005-0000-0000-0000FF000000}"/>
    <cellStyle name="20% - Accent3 49" xfId="1212" xr:uid="{00000000-0005-0000-0000-000000010000}"/>
    <cellStyle name="20% - Accent3 5" xfId="1213" xr:uid="{00000000-0005-0000-0000-000001010000}"/>
    <cellStyle name="20% - Accent3 5 2" xfId="1214" xr:uid="{00000000-0005-0000-0000-000002010000}"/>
    <cellStyle name="20% - Accent3 5 3" xfId="1215" xr:uid="{00000000-0005-0000-0000-000003010000}"/>
    <cellStyle name="20% - Accent3 50" xfId="1216" xr:uid="{00000000-0005-0000-0000-000004010000}"/>
    <cellStyle name="20% - Accent3 51" xfId="1217" xr:uid="{00000000-0005-0000-0000-000005010000}"/>
    <cellStyle name="20% - Accent3 52" xfId="1218" xr:uid="{00000000-0005-0000-0000-000006010000}"/>
    <cellStyle name="20% - Accent3 53" xfId="2228" xr:uid="{00000000-0005-0000-0000-000007010000}"/>
    <cellStyle name="20% - Accent3 6" xfId="1219" xr:uid="{00000000-0005-0000-0000-000008010000}"/>
    <cellStyle name="20% - Accent3 6 2" xfId="1220" xr:uid="{00000000-0005-0000-0000-000009010000}"/>
    <cellStyle name="20% - Accent3 6 3" xfId="1221" xr:uid="{00000000-0005-0000-0000-00000A010000}"/>
    <cellStyle name="20% - Accent3 7" xfId="1222" xr:uid="{00000000-0005-0000-0000-00000B010000}"/>
    <cellStyle name="20% - Accent3 7 2" xfId="1223" xr:uid="{00000000-0005-0000-0000-00000C010000}"/>
    <cellStyle name="20% - Accent3 7 3" xfId="1224" xr:uid="{00000000-0005-0000-0000-00000D010000}"/>
    <cellStyle name="20% - Accent3 8" xfId="1225" xr:uid="{00000000-0005-0000-0000-00000E010000}"/>
    <cellStyle name="20% - Accent3 8 2" xfId="1226" xr:uid="{00000000-0005-0000-0000-00000F010000}"/>
    <cellStyle name="20% - Accent3 8 3" xfId="1227" xr:uid="{00000000-0005-0000-0000-000010010000}"/>
    <cellStyle name="20% - Accent3 9" xfId="1228" xr:uid="{00000000-0005-0000-0000-000011010000}"/>
    <cellStyle name="20% - Accent3 9 2" xfId="1229" xr:uid="{00000000-0005-0000-0000-000012010000}"/>
    <cellStyle name="20% - Accent3 9 3" xfId="1230" xr:uid="{00000000-0005-0000-0000-000013010000}"/>
    <cellStyle name="20% - Accent4 10" xfId="1231" xr:uid="{00000000-0005-0000-0000-000014010000}"/>
    <cellStyle name="20% - Accent4 10 2" xfId="1232" xr:uid="{00000000-0005-0000-0000-000015010000}"/>
    <cellStyle name="20% - Accent4 10 3" xfId="1233" xr:uid="{00000000-0005-0000-0000-000016010000}"/>
    <cellStyle name="20% - Accent4 11" xfId="1234" xr:uid="{00000000-0005-0000-0000-000017010000}"/>
    <cellStyle name="20% - Accent4 11 2" xfId="1235" xr:uid="{00000000-0005-0000-0000-000018010000}"/>
    <cellStyle name="20% - Accent4 11 3" xfId="1236" xr:uid="{00000000-0005-0000-0000-000019010000}"/>
    <cellStyle name="20% - Accent4 12" xfId="1237" xr:uid="{00000000-0005-0000-0000-00001A010000}"/>
    <cellStyle name="20% - Accent4 12 2" xfId="1238" xr:uid="{00000000-0005-0000-0000-00001B010000}"/>
    <cellStyle name="20% - Accent4 12 3" xfId="1239" xr:uid="{00000000-0005-0000-0000-00001C010000}"/>
    <cellStyle name="20% - Accent4 13" xfId="1240" xr:uid="{00000000-0005-0000-0000-00001D010000}"/>
    <cellStyle name="20% - Accent4 13 2" xfId="1241" xr:uid="{00000000-0005-0000-0000-00001E010000}"/>
    <cellStyle name="20% - Accent4 13 3" xfId="1242" xr:uid="{00000000-0005-0000-0000-00001F010000}"/>
    <cellStyle name="20% - Accent4 14" xfId="1243" xr:uid="{00000000-0005-0000-0000-000020010000}"/>
    <cellStyle name="20% - Accent4 14 2" xfId="1244" xr:uid="{00000000-0005-0000-0000-000021010000}"/>
    <cellStyle name="20% - Accent4 14 3" xfId="1245" xr:uid="{00000000-0005-0000-0000-000022010000}"/>
    <cellStyle name="20% - Accent4 15" xfId="1246" xr:uid="{00000000-0005-0000-0000-000023010000}"/>
    <cellStyle name="20% - Accent4 15 2" xfId="1247" xr:uid="{00000000-0005-0000-0000-000024010000}"/>
    <cellStyle name="20% - Accent4 15 3" xfId="1248" xr:uid="{00000000-0005-0000-0000-000025010000}"/>
    <cellStyle name="20% - Accent4 16" xfId="1249" xr:uid="{00000000-0005-0000-0000-000026010000}"/>
    <cellStyle name="20% - Accent4 16 2" xfId="1250" xr:uid="{00000000-0005-0000-0000-000027010000}"/>
    <cellStyle name="20% - Accent4 16 3" xfId="1251" xr:uid="{00000000-0005-0000-0000-000028010000}"/>
    <cellStyle name="20% - Accent4 17" xfId="1252" xr:uid="{00000000-0005-0000-0000-000029010000}"/>
    <cellStyle name="20% - Accent4 18" xfId="1253" xr:uid="{00000000-0005-0000-0000-00002A010000}"/>
    <cellStyle name="20% - Accent4 19" xfId="1254" xr:uid="{00000000-0005-0000-0000-00002B010000}"/>
    <cellStyle name="20% - Accent4 2" xfId="10" xr:uid="{00000000-0005-0000-0000-00002C010000}"/>
    <cellStyle name="20% - Accent4 2 10" xfId="1255" xr:uid="{00000000-0005-0000-0000-00002D010000}"/>
    <cellStyle name="20% - Accent4 2 11" xfId="1256" xr:uid="{00000000-0005-0000-0000-00002E010000}"/>
    <cellStyle name="20% - Accent4 2 12" xfId="1257" xr:uid="{00000000-0005-0000-0000-00002F010000}"/>
    <cellStyle name="20% - Accent4 2 13" xfId="1258" xr:uid="{00000000-0005-0000-0000-000030010000}"/>
    <cellStyle name="20% - Accent4 2 2" xfId="11" xr:uid="{00000000-0005-0000-0000-000031010000}"/>
    <cellStyle name="20% - Accent4 2 3" xfId="12" xr:uid="{00000000-0005-0000-0000-000032010000}"/>
    <cellStyle name="20% - Accent4 2 4" xfId="1259" xr:uid="{00000000-0005-0000-0000-000033010000}"/>
    <cellStyle name="20% - Accent4 2 5" xfId="1260" xr:uid="{00000000-0005-0000-0000-000034010000}"/>
    <cellStyle name="20% - Accent4 2 6" xfId="1261" xr:uid="{00000000-0005-0000-0000-000035010000}"/>
    <cellStyle name="20% - Accent4 2 7" xfId="1262" xr:uid="{00000000-0005-0000-0000-000036010000}"/>
    <cellStyle name="20% - Accent4 2 8" xfId="1263" xr:uid="{00000000-0005-0000-0000-000037010000}"/>
    <cellStyle name="20% - Accent4 2 9" xfId="1264" xr:uid="{00000000-0005-0000-0000-000038010000}"/>
    <cellStyle name="20% - Accent4 20" xfId="1265" xr:uid="{00000000-0005-0000-0000-000039010000}"/>
    <cellStyle name="20% - Accent4 21" xfId="1266" xr:uid="{00000000-0005-0000-0000-00003A010000}"/>
    <cellStyle name="20% - Accent4 22" xfId="1267" xr:uid="{00000000-0005-0000-0000-00003B010000}"/>
    <cellStyle name="20% - Accent4 23" xfId="1268" xr:uid="{00000000-0005-0000-0000-00003C010000}"/>
    <cellStyle name="20% - Accent4 24" xfId="1269" xr:uid="{00000000-0005-0000-0000-00003D010000}"/>
    <cellStyle name="20% - Accent4 25" xfId="1270" xr:uid="{00000000-0005-0000-0000-00003E010000}"/>
    <cellStyle name="20% - Accent4 26" xfId="1271" xr:uid="{00000000-0005-0000-0000-00003F010000}"/>
    <cellStyle name="20% - Accent4 27" xfId="1272" xr:uid="{00000000-0005-0000-0000-000040010000}"/>
    <cellStyle name="20% - Accent4 28" xfId="1273" xr:uid="{00000000-0005-0000-0000-000041010000}"/>
    <cellStyle name="20% - Accent4 29" xfId="1274" xr:uid="{00000000-0005-0000-0000-000042010000}"/>
    <cellStyle name="20% - Accent4 3" xfId="1275" xr:uid="{00000000-0005-0000-0000-000043010000}"/>
    <cellStyle name="20% - Accent4 3 2" xfId="1276" xr:uid="{00000000-0005-0000-0000-000044010000}"/>
    <cellStyle name="20% - Accent4 3 3" xfId="1277" xr:uid="{00000000-0005-0000-0000-000045010000}"/>
    <cellStyle name="20% - Accent4 30" xfId="1278" xr:uid="{00000000-0005-0000-0000-000046010000}"/>
    <cellStyle name="20% - Accent4 31" xfId="1279" xr:uid="{00000000-0005-0000-0000-000047010000}"/>
    <cellStyle name="20% - Accent4 32" xfId="1280" xr:uid="{00000000-0005-0000-0000-000048010000}"/>
    <cellStyle name="20% - Accent4 33" xfId="1281" xr:uid="{00000000-0005-0000-0000-000049010000}"/>
    <cellStyle name="20% - Accent4 34" xfId="1282" xr:uid="{00000000-0005-0000-0000-00004A010000}"/>
    <cellStyle name="20% - Accent4 35" xfId="1283" xr:uid="{00000000-0005-0000-0000-00004B010000}"/>
    <cellStyle name="20% - Accent4 36" xfId="1284" xr:uid="{00000000-0005-0000-0000-00004C010000}"/>
    <cellStyle name="20% - Accent4 37" xfId="1285" xr:uid="{00000000-0005-0000-0000-00004D010000}"/>
    <cellStyle name="20% - Accent4 38" xfId="1286" xr:uid="{00000000-0005-0000-0000-00004E010000}"/>
    <cellStyle name="20% - Accent4 39" xfId="1287" xr:uid="{00000000-0005-0000-0000-00004F010000}"/>
    <cellStyle name="20% - Accent4 4" xfId="1288" xr:uid="{00000000-0005-0000-0000-000050010000}"/>
    <cellStyle name="20% - Accent4 4 2" xfId="1289" xr:uid="{00000000-0005-0000-0000-000051010000}"/>
    <cellStyle name="20% - Accent4 4 3" xfId="1290" xr:uid="{00000000-0005-0000-0000-000052010000}"/>
    <cellStyle name="20% - Accent4 40" xfId="1291" xr:uid="{00000000-0005-0000-0000-000053010000}"/>
    <cellStyle name="20% - Accent4 41" xfId="1292" xr:uid="{00000000-0005-0000-0000-000054010000}"/>
    <cellStyle name="20% - Accent4 42" xfId="1293" xr:uid="{00000000-0005-0000-0000-000055010000}"/>
    <cellStyle name="20% - Accent4 43" xfId="1294" xr:uid="{00000000-0005-0000-0000-000056010000}"/>
    <cellStyle name="20% - Accent4 44" xfId="1295" xr:uid="{00000000-0005-0000-0000-000057010000}"/>
    <cellStyle name="20% - Accent4 45" xfId="1296" xr:uid="{00000000-0005-0000-0000-000058010000}"/>
    <cellStyle name="20% - Accent4 46" xfId="1297" xr:uid="{00000000-0005-0000-0000-000059010000}"/>
    <cellStyle name="20% - Accent4 47" xfId="1298" xr:uid="{00000000-0005-0000-0000-00005A010000}"/>
    <cellStyle name="20% - Accent4 48" xfId="1299" xr:uid="{00000000-0005-0000-0000-00005B010000}"/>
    <cellStyle name="20% - Accent4 49" xfId="1300" xr:uid="{00000000-0005-0000-0000-00005C010000}"/>
    <cellStyle name="20% - Accent4 5" xfId="1301" xr:uid="{00000000-0005-0000-0000-00005D010000}"/>
    <cellStyle name="20% - Accent4 5 2" xfId="1302" xr:uid="{00000000-0005-0000-0000-00005E010000}"/>
    <cellStyle name="20% - Accent4 5 3" xfId="1303" xr:uid="{00000000-0005-0000-0000-00005F010000}"/>
    <cellStyle name="20% - Accent4 50" xfId="1304" xr:uid="{00000000-0005-0000-0000-000060010000}"/>
    <cellStyle name="20% - Accent4 51" xfId="1305" xr:uid="{00000000-0005-0000-0000-000061010000}"/>
    <cellStyle name="20% - Accent4 52" xfId="1306" xr:uid="{00000000-0005-0000-0000-000062010000}"/>
    <cellStyle name="20% - Accent4 53" xfId="2229" xr:uid="{00000000-0005-0000-0000-000063010000}"/>
    <cellStyle name="20% - Accent4 6" xfId="1307" xr:uid="{00000000-0005-0000-0000-000064010000}"/>
    <cellStyle name="20% - Accent4 6 2" xfId="1308" xr:uid="{00000000-0005-0000-0000-000065010000}"/>
    <cellStyle name="20% - Accent4 6 3" xfId="1309" xr:uid="{00000000-0005-0000-0000-000066010000}"/>
    <cellStyle name="20% - Accent4 7" xfId="1310" xr:uid="{00000000-0005-0000-0000-000067010000}"/>
    <cellStyle name="20% - Accent4 7 2" xfId="1311" xr:uid="{00000000-0005-0000-0000-000068010000}"/>
    <cellStyle name="20% - Accent4 7 3" xfId="1312" xr:uid="{00000000-0005-0000-0000-000069010000}"/>
    <cellStyle name="20% - Accent4 8" xfId="1313" xr:uid="{00000000-0005-0000-0000-00006A010000}"/>
    <cellStyle name="20% - Accent4 8 2" xfId="1314" xr:uid="{00000000-0005-0000-0000-00006B010000}"/>
    <cellStyle name="20% - Accent4 8 3" xfId="1315" xr:uid="{00000000-0005-0000-0000-00006C010000}"/>
    <cellStyle name="20% - Accent4 9" xfId="1316" xr:uid="{00000000-0005-0000-0000-00006D010000}"/>
    <cellStyle name="20% - Accent4 9 2" xfId="1317" xr:uid="{00000000-0005-0000-0000-00006E010000}"/>
    <cellStyle name="20% - Accent4 9 3" xfId="1318" xr:uid="{00000000-0005-0000-0000-00006F010000}"/>
    <cellStyle name="20% - Accent5 10" xfId="1319" xr:uid="{00000000-0005-0000-0000-000070010000}"/>
    <cellStyle name="20% - Accent5 10 2" xfId="1320" xr:uid="{00000000-0005-0000-0000-000071010000}"/>
    <cellStyle name="20% - Accent5 10 3" xfId="1321" xr:uid="{00000000-0005-0000-0000-000072010000}"/>
    <cellStyle name="20% - Accent5 11" xfId="1322" xr:uid="{00000000-0005-0000-0000-000073010000}"/>
    <cellStyle name="20% - Accent5 11 2" xfId="1323" xr:uid="{00000000-0005-0000-0000-000074010000}"/>
    <cellStyle name="20% - Accent5 11 3" xfId="1324" xr:uid="{00000000-0005-0000-0000-000075010000}"/>
    <cellStyle name="20% - Accent5 12" xfId="1325" xr:uid="{00000000-0005-0000-0000-000076010000}"/>
    <cellStyle name="20% - Accent5 12 2" xfId="1326" xr:uid="{00000000-0005-0000-0000-000077010000}"/>
    <cellStyle name="20% - Accent5 12 3" xfId="1327" xr:uid="{00000000-0005-0000-0000-000078010000}"/>
    <cellStyle name="20% - Accent5 13" xfId="1328" xr:uid="{00000000-0005-0000-0000-000079010000}"/>
    <cellStyle name="20% - Accent5 13 2" xfId="1329" xr:uid="{00000000-0005-0000-0000-00007A010000}"/>
    <cellStyle name="20% - Accent5 13 3" xfId="1330" xr:uid="{00000000-0005-0000-0000-00007B010000}"/>
    <cellStyle name="20% - Accent5 14" xfId="1331" xr:uid="{00000000-0005-0000-0000-00007C010000}"/>
    <cellStyle name="20% - Accent5 14 2" xfId="1332" xr:uid="{00000000-0005-0000-0000-00007D010000}"/>
    <cellStyle name="20% - Accent5 14 3" xfId="1333" xr:uid="{00000000-0005-0000-0000-00007E010000}"/>
    <cellStyle name="20% - Accent5 15" xfId="1334" xr:uid="{00000000-0005-0000-0000-00007F010000}"/>
    <cellStyle name="20% - Accent5 15 2" xfId="1335" xr:uid="{00000000-0005-0000-0000-000080010000}"/>
    <cellStyle name="20% - Accent5 15 3" xfId="1336" xr:uid="{00000000-0005-0000-0000-000081010000}"/>
    <cellStyle name="20% - Accent5 16" xfId="1337" xr:uid="{00000000-0005-0000-0000-000082010000}"/>
    <cellStyle name="20% - Accent5 16 2" xfId="1338" xr:uid="{00000000-0005-0000-0000-000083010000}"/>
    <cellStyle name="20% - Accent5 16 3" xfId="1339" xr:uid="{00000000-0005-0000-0000-000084010000}"/>
    <cellStyle name="20% - Accent5 17" xfId="1340" xr:uid="{00000000-0005-0000-0000-000085010000}"/>
    <cellStyle name="20% - Accent5 18" xfId="1341" xr:uid="{00000000-0005-0000-0000-000086010000}"/>
    <cellStyle name="20% - Accent5 19" xfId="1342" xr:uid="{00000000-0005-0000-0000-000087010000}"/>
    <cellStyle name="20% - Accent5 2" xfId="13" xr:uid="{00000000-0005-0000-0000-000088010000}"/>
    <cellStyle name="20% - Accent5 2 10" xfId="1343" xr:uid="{00000000-0005-0000-0000-000089010000}"/>
    <cellStyle name="20% - Accent5 2 11" xfId="1344" xr:uid="{00000000-0005-0000-0000-00008A010000}"/>
    <cellStyle name="20% - Accent5 2 12" xfId="1345" xr:uid="{00000000-0005-0000-0000-00008B010000}"/>
    <cellStyle name="20% - Accent5 2 13" xfId="1346" xr:uid="{00000000-0005-0000-0000-00008C010000}"/>
    <cellStyle name="20% - Accent5 2 2" xfId="14" xr:uid="{00000000-0005-0000-0000-00008D010000}"/>
    <cellStyle name="20% - Accent5 2 3" xfId="15" xr:uid="{00000000-0005-0000-0000-00008E010000}"/>
    <cellStyle name="20% - Accent5 2 4" xfId="1347" xr:uid="{00000000-0005-0000-0000-00008F010000}"/>
    <cellStyle name="20% - Accent5 2 5" xfId="1348" xr:uid="{00000000-0005-0000-0000-000090010000}"/>
    <cellStyle name="20% - Accent5 2 6" xfId="1349" xr:uid="{00000000-0005-0000-0000-000091010000}"/>
    <cellStyle name="20% - Accent5 2 7" xfId="1350" xr:uid="{00000000-0005-0000-0000-000092010000}"/>
    <cellStyle name="20% - Accent5 2 8" xfId="1351" xr:uid="{00000000-0005-0000-0000-000093010000}"/>
    <cellStyle name="20% - Accent5 2 9" xfId="1352" xr:uid="{00000000-0005-0000-0000-000094010000}"/>
    <cellStyle name="20% - Accent5 20" xfId="1353" xr:uid="{00000000-0005-0000-0000-000095010000}"/>
    <cellStyle name="20% - Accent5 21" xfId="1354" xr:uid="{00000000-0005-0000-0000-000096010000}"/>
    <cellStyle name="20% - Accent5 22" xfId="1355" xr:uid="{00000000-0005-0000-0000-000097010000}"/>
    <cellStyle name="20% - Accent5 23" xfId="1356" xr:uid="{00000000-0005-0000-0000-000098010000}"/>
    <cellStyle name="20% - Accent5 24" xfId="1357" xr:uid="{00000000-0005-0000-0000-000099010000}"/>
    <cellStyle name="20% - Accent5 25" xfId="1358" xr:uid="{00000000-0005-0000-0000-00009A010000}"/>
    <cellStyle name="20% - Accent5 26" xfId="1359" xr:uid="{00000000-0005-0000-0000-00009B010000}"/>
    <cellStyle name="20% - Accent5 27" xfId="1360" xr:uid="{00000000-0005-0000-0000-00009C010000}"/>
    <cellStyle name="20% - Accent5 28" xfId="1361" xr:uid="{00000000-0005-0000-0000-00009D010000}"/>
    <cellStyle name="20% - Accent5 29" xfId="1362" xr:uid="{00000000-0005-0000-0000-00009E010000}"/>
    <cellStyle name="20% - Accent5 3" xfId="1363" xr:uid="{00000000-0005-0000-0000-00009F010000}"/>
    <cellStyle name="20% - Accent5 3 2" xfId="1364" xr:uid="{00000000-0005-0000-0000-0000A0010000}"/>
    <cellStyle name="20% - Accent5 3 3" xfId="1365" xr:uid="{00000000-0005-0000-0000-0000A1010000}"/>
    <cellStyle name="20% - Accent5 30" xfId="1366" xr:uid="{00000000-0005-0000-0000-0000A2010000}"/>
    <cellStyle name="20% - Accent5 31" xfId="1367" xr:uid="{00000000-0005-0000-0000-0000A3010000}"/>
    <cellStyle name="20% - Accent5 32" xfId="1368" xr:uid="{00000000-0005-0000-0000-0000A4010000}"/>
    <cellStyle name="20% - Accent5 33" xfId="1369" xr:uid="{00000000-0005-0000-0000-0000A5010000}"/>
    <cellStyle name="20% - Accent5 34" xfId="1370" xr:uid="{00000000-0005-0000-0000-0000A6010000}"/>
    <cellStyle name="20% - Accent5 35" xfId="1371" xr:uid="{00000000-0005-0000-0000-0000A7010000}"/>
    <cellStyle name="20% - Accent5 36" xfId="1372" xr:uid="{00000000-0005-0000-0000-0000A8010000}"/>
    <cellStyle name="20% - Accent5 37" xfId="1373" xr:uid="{00000000-0005-0000-0000-0000A9010000}"/>
    <cellStyle name="20% - Accent5 38" xfId="1374" xr:uid="{00000000-0005-0000-0000-0000AA010000}"/>
    <cellStyle name="20% - Accent5 39" xfId="1375" xr:uid="{00000000-0005-0000-0000-0000AB010000}"/>
    <cellStyle name="20% - Accent5 4" xfId="1376" xr:uid="{00000000-0005-0000-0000-0000AC010000}"/>
    <cellStyle name="20% - Accent5 4 2" xfId="1377" xr:uid="{00000000-0005-0000-0000-0000AD010000}"/>
    <cellStyle name="20% - Accent5 4 3" xfId="1378" xr:uid="{00000000-0005-0000-0000-0000AE010000}"/>
    <cellStyle name="20% - Accent5 40" xfId="1379" xr:uid="{00000000-0005-0000-0000-0000AF010000}"/>
    <cellStyle name="20% - Accent5 41" xfId="1380" xr:uid="{00000000-0005-0000-0000-0000B0010000}"/>
    <cellStyle name="20% - Accent5 42" xfId="1381" xr:uid="{00000000-0005-0000-0000-0000B1010000}"/>
    <cellStyle name="20% - Accent5 43" xfId="1382" xr:uid="{00000000-0005-0000-0000-0000B2010000}"/>
    <cellStyle name="20% - Accent5 44" xfId="1383" xr:uid="{00000000-0005-0000-0000-0000B3010000}"/>
    <cellStyle name="20% - Accent5 45" xfId="1384" xr:uid="{00000000-0005-0000-0000-0000B4010000}"/>
    <cellStyle name="20% - Accent5 46" xfId="1385" xr:uid="{00000000-0005-0000-0000-0000B5010000}"/>
    <cellStyle name="20% - Accent5 47" xfId="1386" xr:uid="{00000000-0005-0000-0000-0000B6010000}"/>
    <cellStyle name="20% - Accent5 48" xfId="1387" xr:uid="{00000000-0005-0000-0000-0000B7010000}"/>
    <cellStyle name="20% - Accent5 49" xfId="1388" xr:uid="{00000000-0005-0000-0000-0000B8010000}"/>
    <cellStyle name="20% - Accent5 5" xfId="1389" xr:uid="{00000000-0005-0000-0000-0000B9010000}"/>
    <cellStyle name="20% - Accent5 5 2" xfId="1390" xr:uid="{00000000-0005-0000-0000-0000BA010000}"/>
    <cellStyle name="20% - Accent5 5 3" xfId="1391" xr:uid="{00000000-0005-0000-0000-0000BB010000}"/>
    <cellStyle name="20% - Accent5 50" xfId="1392" xr:uid="{00000000-0005-0000-0000-0000BC010000}"/>
    <cellStyle name="20% - Accent5 51" xfId="1393" xr:uid="{00000000-0005-0000-0000-0000BD010000}"/>
    <cellStyle name="20% - Accent5 52" xfId="1394" xr:uid="{00000000-0005-0000-0000-0000BE010000}"/>
    <cellStyle name="20% - Accent5 53" xfId="2230" xr:uid="{00000000-0005-0000-0000-0000BF010000}"/>
    <cellStyle name="20% - Accent5 6" xfId="1395" xr:uid="{00000000-0005-0000-0000-0000C0010000}"/>
    <cellStyle name="20% - Accent5 6 2" xfId="1396" xr:uid="{00000000-0005-0000-0000-0000C1010000}"/>
    <cellStyle name="20% - Accent5 6 3" xfId="1397" xr:uid="{00000000-0005-0000-0000-0000C2010000}"/>
    <cellStyle name="20% - Accent5 7" xfId="1398" xr:uid="{00000000-0005-0000-0000-0000C3010000}"/>
    <cellStyle name="20% - Accent5 7 2" xfId="1399" xr:uid="{00000000-0005-0000-0000-0000C4010000}"/>
    <cellStyle name="20% - Accent5 7 3" xfId="1400" xr:uid="{00000000-0005-0000-0000-0000C5010000}"/>
    <cellStyle name="20% - Accent5 8" xfId="1401" xr:uid="{00000000-0005-0000-0000-0000C6010000}"/>
    <cellStyle name="20% - Accent5 8 2" xfId="1402" xr:uid="{00000000-0005-0000-0000-0000C7010000}"/>
    <cellStyle name="20% - Accent5 8 3" xfId="1403" xr:uid="{00000000-0005-0000-0000-0000C8010000}"/>
    <cellStyle name="20% - Accent5 9" xfId="1404" xr:uid="{00000000-0005-0000-0000-0000C9010000}"/>
    <cellStyle name="20% - Accent5 9 2" xfId="1405" xr:uid="{00000000-0005-0000-0000-0000CA010000}"/>
    <cellStyle name="20% - Accent5 9 3" xfId="1406" xr:uid="{00000000-0005-0000-0000-0000CB010000}"/>
    <cellStyle name="20% - Accent6 10" xfId="1407" xr:uid="{00000000-0005-0000-0000-0000CC010000}"/>
    <cellStyle name="20% - Accent6 10 2" xfId="1408" xr:uid="{00000000-0005-0000-0000-0000CD010000}"/>
    <cellStyle name="20% - Accent6 10 3" xfId="1409" xr:uid="{00000000-0005-0000-0000-0000CE010000}"/>
    <cellStyle name="20% - Accent6 11" xfId="1410" xr:uid="{00000000-0005-0000-0000-0000CF010000}"/>
    <cellStyle name="20% - Accent6 11 2" xfId="1411" xr:uid="{00000000-0005-0000-0000-0000D0010000}"/>
    <cellStyle name="20% - Accent6 11 3" xfId="1412" xr:uid="{00000000-0005-0000-0000-0000D1010000}"/>
    <cellStyle name="20% - Accent6 12" xfId="1413" xr:uid="{00000000-0005-0000-0000-0000D2010000}"/>
    <cellStyle name="20% - Accent6 12 2" xfId="1414" xr:uid="{00000000-0005-0000-0000-0000D3010000}"/>
    <cellStyle name="20% - Accent6 12 3" xfId="1415" xr:uid="{00000000-0005-0000-0000-0000D4010000}"/>
    <cellStyle name="20% - Accent6 13" xfId="1416" xr:uid="{00000000-0005-0000-0000-0000D5010000}"/>
    <cellStyle name="20% - Accent6 13 2" xfId="1417" xr:uid="{00000000-0005-0000-0000-0000D6010000}"/>
    <cellStyle name="20% - Accent6 13 3" xfId="1418" xr:uid="{00000000-0005-0000-0000-0000D7010000}"/>
    <cellStyle name="20% - Accent6 14" xfId="1419" xr:uid="{00000000-0005-0000-0000-0000D8010000}"/>
    <cellStyle name="20% - Accent6 14 2" xfId="1420" xr:uid="{00000000-0005-0000-0000-0000D9010000}"/>
    <cellStyle name="20% - Accent6 14 3" xfId="1421" xr:uid="{00000000-0005-0000-0000-0000DA010000}"/>
    <cellStyle name="20% - Accent6 15" xfId="1422" xr:uid="{00000000-0005-0000-0000-0000DB010000}"/>
    <cellStyle name="20% - Accent6 15 2" xfId="1423" xr:uid="{00000000-0005-0000-0000-0000DC010000}"/>
    <cellStyle name="20% - Accent6 15 3" xfId="1424" xr:uid="{00000000-0005-0000-0000-0000DD010000}"/>
    <cellStyle name="20% - Accent6 16" xfId="1425" xr:uid="{00000000-0005-0000-0000-0000DE010000}"/>
    <cellStyle name="20% - Accent6 16 2" xfId="1426" xr:uid="{00000000-0005-0000-0000-0000DF010000}"/>
    <cellStyle name="20% - Accent6 16 3" xfId="1427" xr:uid="{00000000-0005-0000-0000-0000E0010000}"/>
    <cellStyle name="20% - Accent6 17" xfId="1428" xr:uid="{00000000-0005-0000-0000-0000E1010000}"/>
    <cellStyle name="20% - Accent6 18" xfId="1429" xr:uid="{00000000-0005-0000-0000-0000E2010000}"/>
    <cellStyle name="20% - Accent6 19" xfId="1430" xr:uid="{00000000-0005-0000-0000-0000E3010000}"/>
    <cellStyle name="20% - Accent6 2" xfId="16" xr:uid="{00000000-0005-0000-0000-0000E4010000}"/>
    <cellStyle name="20% - Accent6 2 10" xfId="1431" xr:uid="{00000000-0005-0000-0000-0000E5010000}"/>
    <cellStyle name="20% - Accent6 2 11" xfId="1432" xr:uid="{00000000-0005-0000-0000-0000E6010000}"/>
    <cellStyle name="20% - Accent6 2 12" xfId="1433" xr:uid="{00000000-0005-0000-0000-0000E7010000}"/>
    <cellStyle name="20% - Accent6 2 13" xfId="1434" xr:uid="{00000000-0005-0000-0000-0000E8010000}"/>
    <cellStyle name="20% - Accent6 2 2" xfId="17" xr:uid="{00000000-0005-0000-0000-0000E9010000}"/>
    <cellStyle name="20% - Accent6 2 3" xfId="18" xr:uid="{00000000-0005-0000-0000-0000EA010000}"/>
    <cellStyle name="20% - Accent6 2 4" xfId="1435" xr:uid="{00000000-0005-0000-0000-0000EB010000}"/>
    <cellStyle name="20% - Accent6 2 5" xfId="1436" xr:uid="{00000000-0005-0000-0000-0000EC010000}"/>
    <cellStyle name="20% - Accent6 2 6" xfId="1437" xr:uid="{00000000-0005-0000-0000-0000ED010000}"/>
    <cellStyle name="20% - Accent6 2 7" xfId="1438" xr:uid="{00000000-0005-0000-0000-0000EE010000}"/>
    <cellStyle name="20% - Accent6 2 8" xfId="1439" xr:uid="{00000000-0005-0000-0000-0000EF010000}"/>
    <cellStyle name="20% - Accent6 2 9" xfId="1440" xr:uid="{00000000-0005-0000-0000-0000F0010000}"/>
    <cellStyle name="20% - Accent6 20" xfId="1441" xr:uid="{00000000-0005-0000-0000-0000F1010000}"/>
    <cellStyle name="20% - Accent6 21" xfId="1442" xr:uid="{00000000-0005-0000-0000-0000F2010000}"/>
    <cellStyle name="20% - Accent6 22" xfId="1443" xr:uid="{00000000-0005-0000-0000-0000F3010000}"/>
    <cellStyle name="20% - Accent6 23" xfId="1444" xr:uid="{00000000-0005-0000-0000-0000F4010000}"/>
    <cellStyle name="20% - Accent6 24" xfId="1445" xr:uid="{00000000-0005-0000-0000-0000F5010000}"/>
    <cellStyle name="20% - Accent6 25" xfId="1446" xr:uid="{00000000-0005-0000-0000-0000F6010000}"/>
    <cellStyle name="20% - Accent6 26" xfId="1447" xr:uid="{00000000-0005-0000-0000-0000F7010000}"/>
    <cellStyle name="20% - Accent6 27" xfId="1448" xr:uid="{00000000-0005-0000-0000-0000F8010000}"/>
    <cellStyle name="20% - Accent6 28" xfId="1449" xr:uid="{00000000-0005-0000-0000-0000F9010000}"/>
    <cellStyle name="20% - Accent6 29" xfId="1450" xr:uid="{00000000-0005-0000-0000-0000FA010000}"/>
    <cellStyle name="20% - Accent6 3" xfId="1451" xr:uid="{00000000-0005-0000-0000-0000FB010000}"/>
    <cellStyle name="20% - Accent6 3 2" xfId="1452" xr:uid="{00000000-0005-0000-0000-0000FC010000}"/>
    <cellStyle name="20% - Accent6 3 3" xfId="1453" xr:uid="{00000000-0005-0000-0000-0000FD010000}"/>
    <cellStyle name="20% - Accent6 30" xfId="1454" xr:uid="{00000000-0005-0000-0000-0000FE010000}"/>
    <cellStyle name="20% - Accent6 31" xfId="1455" xr:uid="{00000000-0005-0000-0000-0000FF010000}"/>
    <cellStyle name="20% - Accent6 32" xfId="1456" xr:uid="{00000000-0005-0000-0000-000000020000}"/>
    <cellStyle name="20% - Accent6 33" xfId="1457" xr:uid="{00000000-0005-0000-0000-000001020000}"/>
    <cellStyle name="20% - Accent6 34" xfId="1458" xr:uid="{00000000-0005-0000-0000-000002020000}"/>
    <cellStyle name="20% - Accent6 35" xfId="1459" xr:uid="{00000000-0005-0000-0000-000003020000}"/>
    <cellStyle name="20% - Accent6 36" xfId="1460" xr:uid="{00000000-0005-0000-0000-000004020000}"/>
    <cellStyle name="20% - Accent6 37" xfId="1461" xr:uid="{00000000-0005-0000-0000-000005020000}"/>
    <cellStyle name="20% - Accent6 38" xfId="1462" xr:uid="{00000000-0005-0000-0000-000006020000}"/>
    <cellStyle name="20% - Accent6 39" xfId="1463" xr:uid="{00000000-0005-0000-0000-000007020000}"/>
    <cellStyle name="20% - Accent6 4" xfId="1464" xr:uid="{00000000-0005-0000-0000-000008020000}"/>
    <cellStyle name="20% - Accent6 4 2" xfId="1465" xr:uid="{00000000-0005-0000-0000-000009020000}"/>
    <cellStyle name="20% - Accent6 4 3" xfId="1466" xr:uid="{00000000-0005-0000-0000-00000A020000}"/>
    <cellStyle name="20% - Accent6 40" xfId="1467" xr:uid="{00000000-0005-0000-0000-00000B020000}"/>
    <cellStyle name="20% - Accent6 41" xfId="1468" xr:uid="{00000000-0005-0000-0000-00000C020000}"/>
    <cellStyle name="20% - Accent6 42" xfId="1469" xr:uid="{00000000-0005-0000-0000-00000D020000}"/>
    <cellStyle name="20% - Accent6 43" xfId="1470" xr:uid="{00000000-0005-0000-0000-00000E020000}"/>
    <cellStyle name="20% - Accent6 44" xfId="1471" xr:uid="{00000000-0005-0000-0000-00000F020000}"/>
    <cellStyle name="20% - Accent6 45" xfId="1472" xr:uid="{00000000-0005-0000-0000-000010020000}"/>
    <cellStyle name="20% - Accent6 46" xfId="1473" xr:uid="{00000000-0005-0000-0000-000011020000}"/>
    <cellStyle name="20% - Accent6 47" xfId="1474" xr:uid="{00000000-0005-0000-0000-000012020000}"/>
    <cellStyle name="20% - Accent6 48" xfId="1475" xr:uid="{00000000-0005-0000-0000-000013020000}"/>
    <cellStyle name="20% - Accent6 49" xfId="1476" xr:uid="{00000000-0005-0000-0000-000014020000}"/>
    <cellStyle name="20% - Accent6 5" xfId="1477" xr:uid="{00000000-0005-0000-0000-000015020000}"/>
    <cellStyle name="20% - Accent6 5 2" xfId="1478" xr:uid="{00000000-0005-0000-0000-000016020000}"/>
    <cellStyle name="20% - Accent6 5 3" xfId="1479" xr:uid="{00000000-0005-0000-0000-000017020000}"/>
    <cellStyle name="20% - Accent6 50" xfId="1480" xr:uid="{00000000-0005-0000-0000-000018020000}"/>
    <cellStyle name="20% - Accent6 51" xfId="1481" xr:uid="{00000000-0005-0000-0000-000019020000}"/>
    <cellStyle name="20% - Accent6 52" xfId="1482" xr:uid="{00000000-0005-0000-0000-00001A020000}"/>
    <cellStyle name="20% - Accent6 53" xfId="2231" xr:uid="{00000000-0005-0000-0000-00001B020000}"/>
    <cellStyle name="20% - Accent6 6" xfId="1483" xr:uid="{00000000-0005-0000-0000-00001C020000}"/>
    <cellStyle name="20% - Accent6 6 2" xfId="1484" xr:uid="{00000000-0005-0000-0000-00001D020000}"/>
    <cellStyle name="20% - Accent6 6 3" xfId="1485" xr:uid="{00000000-0005-0000-0000-00001E020000}"/>
    <cellStyle name="20% - Accent6 7" xfId="1486" xr:uid="{00000000-0005-0000-0000-00001F020000}"/>
    <cellStyle name="20% - Accent6 7 2" xfId="1487" xr:uid="{00000000-0005-0000-0000-000020020000}"/>
    <cellStyle name="20% - Accent6 7 3" xfId="1488" xr:uid="{00000000-0005-0000-0000-000021020000}"/>
    <cellStyle name="20% - Accent6 8" xfId="1489" xr:uid="{00000000-0005-0000-0000-000022020000}"/>
    <cellStyle name="20% - Accent6 8 2" xfId="1490" xr:uid="{00000000-0005-0000-0000-000023020000}"/>
    <cellStyle name="20% - Accent6 8 3" xfId="1491" xr:uid="{00000000-0005-0000-0000-000024020000}"/>
    <cellStyle name="20% - Accent6 9" xfId="1492" xr:uid="{00000000-0005-0000-0000-000025020000}"/>
    <cellStyle name="20% - Accent6 9 2" xfId="1493" xr:uid="{00000000-0005-0000-0000-000026020000}"/>
    <cellStyle name="20% - Accent6 9 3" xfId="1494" xr:uid="{00000000-0005-0000-0000-000027020000}"/>
    <cellStyle name="40% - Accent1 10" xfId="1495" xr:uid="{00000000-0005-0000-0000-000028020000}"/>
    <cellStyle name="40% - Accent1 10 2" xfId="1496" xr:uid="{00000000-0005-0000-0000-000029020000}"/>
    <cellStyle name="40% - Accent1 10 3" xfId="1497" xr:uid="{00000000-0005-0000-0000-00002A020000}"/>
    <cellStyle name="40% - Accent1 11" xfId="1498" xr:uid="{00000000-0005-0000-0000-00002B020000}"/>
    <cellStyle name="40% - Accent1 11 2" xfId="1499" xr:uid="{00000000-0005-0000-0000-00002C020000}"/>
    <cellStyle name="40% - Accent1 11 3" xfId="1500" xr:uid="{00000000-0005-0000-0000-00002D020000}"/>
    <cellStyle name="40% - Accent1 12" xfId="1501" xr:uid="{00000000-0005-0000-0000-00002E020000}"/>
    <cellStyle name="40% - Accent1 12 2" xfId="1502" xr:uid="{00000000-0005-0000-0000-00002F020000}"/>
    <cellStyle name="40% - Accent1 12 3" xfId="1503" xr:uid="{00000000-0005-0000-0000-000030020000}"/>
    <cellStyle name="40% - Accent1 13" xfId="1504" xr:uid="{00000000-0005-0000-0000-000031020000}"/>
    <cellStyle name="40% - Accent1 13 2" xfId="1505" xr:uid="{00000000-0005-0000-0000-000032020000}"/>
    <cellStyle name="40% - Accent1 13 3" xfId="1506" xr:uid="{00000000-0005-0000-0000-000033020000}"/>
    <cellStyle name="40% - Accent1 14" xfId="1507" xr:uid="{00000000-0005-0000-0000-000034020000}"/>
    <cellStyle name="40% - Accent1 14 2" xfId="1508" xr:uid="{00000000-0005-0000-0000-000035020000}"/>
    <cellStyle name="40% - Accent1 14 3" xfId="1509" xr:uid="{00000000-0005-0000-0000-000036020000}"/>
    <cellStyle name="40% - Accent1 15" xfId="1510" xr:uid="{00000000-0005-0000-0000-000037020000}"/>
    <cellStyle name="40% - Accent1 15 2" xfId="1511" xr:uid="{00000000-0005-0000-0000-000038020000}"/>
    <cellStyle name="40% - Accent1 15 3" xfId="1512" xr:uid="{00000000-0005-0000-0000-000039020000}"/>
    <cellStyle name="40% - Accent1 16" xfId="1513" xr:uid="{00000000-0005-0000-0000-00003A020000}"/>
    <cellStyle name="40% - Accent1 16 2" xfId="1514" xr:uid="{00000000-0005-0000-0000-00003B020000}"/>
    <cellStyle name="40% - Accent1 16 3" xfId="1515" xr:uid="{00000000-0005-0000-0000-00003C020000}"/>
    <cellStyle name="40% - Accent1 17" xfId="1516" xr:uid="{00000000-0005-0000-0000-00003D020000}"/>
    <cellStyle name="40% - Accent1 18" xfId="1517" xr:uid="{00000000-0005-0000-0000-00003E020000}"/>
    <cellStyle name="40% - Accent1 19" xfId="1518" xr:uid="{00000000-0005-0000-0000-00003F020000}"/>
    <cellStyle name="40% - Accent1 2" xfId="19" xr:uid="{00000000-0005-0000-0000-000040020000}"/>
    <cellStyle name="40% - Accent1 2 10" xfId="1519" xr:uid="{00000000-0005-0000-0000-000041020000}"/>
    <cellStyle name="40% - Accent1 2 11" xfId="1520" xr:uid="{00000000-0005-0000-0000-000042020000}"/>
    <cellStyle name="40% - Accent1 2 12" xfId="1521" xr:uid="{00000000-0005-0000-0000-000043020000}"/>
    <cellStyle name="40% - Accent1 2 13" xfId="1522" xr:uid="{00000000-0005-0000-0000-000044020000}"/>
    <cellStyle name="40% - Accent1 2 2" xfId="20" xr:uid="{00000000-0005-0000-0000-000045020000}"/>
    <cellStyle name="40% - Accent1 2 3" xfId="21" xr:uid="{00000000-0005-0000-0000-000046020000}"/>
    <cellStyle name="40% - Accent1 2 4" xfId="1523" xr:uid="{00000000-0005-0000-0000-000047020000}"/>
    <cellStyle name="40% - Accent1 2 5" xfId="1524" xr:uid="{00000000-0005-0000-0000-000048020000}"/>
    <cellStyle name="40% - Accent1 2 6" xfId="1525" xr:uid="{00000000-0005-0000-0000-000049020000}"/>
    <cellStyle name="40% - Accent1 2 7" xfId="1526" xr:uid="{00000000-0005-0000-0000-00004A020000}"/>
    <cellStyle name="40% - Accent1 2 8" xfId="1527" xr:uid="{00000000-0005-0000-0000-00004B020000}"/>
    <cellStyle name="40% - Accent1 2 9" xfId="1528" xr:uid="{00000000-0005-0000-0000-00004C020000}"/>
    <cellStyle name="40% - Accent1 20" xfId="1529" xr:uid="{00000000-0005-0000-0000-00004D020000}"/>
    <cellStyle name="40% - Accent1 21" xfId="1530" xr:uid="{00000000-0005-0000-0000-00004E020000}"/>
    <cellStyle name="40% - Accent1 22" xfId="1531" xr:uid="{00000000-0005-0000-0000-00004F020000}"/>
    <cellStyle name="40% - Accent1 23" xfId="1532" xr:uid="{00000000-0005-0000-0000-000050020000}"/>
    <cellStyle name="40% - Accent1 24" xfId="1533" xr:uid="{00000000-0005-0000-0000-000051020000}"/>
    <cellStyle name="40% - Accent1 25" xfId="1534" xr:uid="{00000000-0005-0000-0000-000052020000}"/>
    <cellStyle name="40% - Accent1 26" xfId="1535" xr:uid="{00000000-0005-0000-0000-000053020000}"/>
    <cellStyle name="40% - Accent1 27" xfId="1536" xr:uid="{00000000-0005-0000-0000-000054020000}"/>
    <cellStyle name="40% - Accent1 28" xfId="1537" xr:uid="{00000000-0005-0000-0000-000055020000}"/>
    <cellStyle name="40% - Accent1 29" xfId="1538" xr:uid="{00000000-0005-0000-0000-000056020000}"/>
    <cellStyle name="40% - Accent1 3" xfId="1539" xr:uid="{00000000-0005-0000-0000-000057020000}"/>
    <cellStyle name="40% - Accent1 3 2" xfId="1540" xr:uid="{00000000-0005-0000-0000-000058020000}"/>
    <cellStyle name="40% - Accent1 3 3" xfId="1541" xr:uid="{00000000-0005-0000-0000-000059020000}"/>
    <cellStyle name="40% - Accent1 30" xfId="1542" xr:uid="{00000000-0005-0000-0000-00005A020000}"/>
    <cellStyle name="40% - Accent1 31" xfId="1543" xr:uid="{00000000-0005-0000-0000-00005B020000}"/>
    <cellStyle name="40% - Accent1 32" xfId="1544" xr:uid="{00000000-0005-0000-0000-00005C020000}"/>
    <cellStyle name="40% - Accent1 33" xfId="1545" xr:uid="{00000000-0005-0000-0000-00005D020000}"/>
    <cellStyle name="40% - Accent1 34" xfId="1546" xr:uid="{00000000-0005-0000-0000-00005E020000}"/>
    <cellStyle name="40% - Accent1 35" xfId="1547" xr:uid="{00000000-0005-0000-0000-00005F020000}"/>
    <cellStyle name="40% - Accent1 36" xfId="1548" xr:uid="{00000000-0005-0000-0000-000060020000}"/>
    <cellStyle name="40% - Accent1 37" xfId="1549" xr:uid="{00000000-0005-0000-0000-000061020000}"/>
    <cellStyle name="40% - Accent1 38" xfId="1550" xr:uid="{00000000-0005-0000-0000-000062020000}"/>
    <cellStyle name="40% - Accent1 39" xfId="1551" xr:uid="{00000000-0005-0000-0000-000063020000}"/>
    <cellStyle name="40% - Accent1 4" xfId="1552" xr:uid="{00000000-0005-0000-0000-000064020000}"/>
    <cellStyle name="40% - Accent1 4 2" xfId="1553" xr:uid="{00000000-0005-0000-0000-000065020000}"/>
    <cellStyle name="40% - Accent1 4 3" xfId="1554" xr:uid="{00000000-0005-0000-0000-000066020000}"/>
    <cellStyle name="40% - Accent1 40" xfId="1555" xr:uid="{00000000-0005-0000-0000-000067020000}"/>
    <cellStyle name="40% - Accent1 41" xfId="1556" xr:uid="{00000000-0005-0000-0000-000068020000}"/>
    <cellStyle name="40% - Accent1 42" xfId="1557" xr:uid="{00000000-0005-0000-0000-000069020000}"/>
    <cellStyle name="40% - Accent1 43" xfId="1558" xr:uid="{00000000-0005-0000-0000-00006A020000}"/>
    <cellStyle name="40% - Accent1 44" xfId="1559" xr:uid="{00000000-0005-0000-0000-00006B020000}"/>
    <cellStyle name="40% - Accent1 45" xfId="1560" xr:uid="{00000000-0005-0000-0000-00006C020000}"/>
    <cellStyle name="40% - Accent1 46" xfId="1561" xr:uid="{00000000-0005-0000-0000-00006D020000}"/>
    <cellStyle name="40% - Accent1 47" xfId="1562" xr:uid="{00000000-0005-0000-0000-00006E020000}"/>
    <cellStyle name="40% - Accent1 48" xfId="1563" xr:uid="{00000000-0005-0000-0000-00006F020000}"/>
    <cellStyle name="40% - Accent1 49" xfId="1564" xr:uid="{00000000-0005-0000-0000-000070020000}"/>
    <cellStyle name="40% - Accent1 5" xfId="1565" xr:uid="{00000000-0005-0000-0000-000071020000}"/>
    <cellStyle name="40% - Accent1 5 2" xfId="1566" xr:uid="{00000000-0005-0000-0000-000072020000}"/>
    <cellStyle name="40% - Accent1 5 3" xfId="1567" xr:uid="{00000000-0005-0000-0000-000073020000}"/>
    <cellStyle name="40% - Accent1 50" xfId="1568" xr:uid="{00000000-0005-0000-0000-000074020000}"/>
    <cellStyle name="40% - Accent1 51" xfId="1569" xr:uid="{00000000-0005-0000-0000-000075020000}"/>
    <cellStyle name="40% - Accent1 52" xfId="1570" xr:uid="{00000000-0005-0000-0000-000076020000}"/>
    <cellStyle name="40% - Accent1 53" xfId="2232" xr:uid="{00000000-0005-0000-0000-000077020000}"/>
    <cellStyle name="40% - Accent1 6" xfId="1571" xr:uid="{00000000-0005-0000-0000-000078020000}"/>
    <cellStyle name="40% - Accent1 6 2" xfId="1572" xr:uid="{00000000-0005-0000-0000-000079020000}"/>
    <cellStyle name="40% - Accent1 6 3" xfId="1573" xr:uid="{00000000-0005-0000-0000-00007A020000}"/>
    <cellStyle name="40% - Accent1 7" xfId="1574" xr:uid="{00000000-0005-0000-0000-00007B020000}"/>
    <cellStyle name="40% - Accent1 7 2" xfId="1575" xr:uid="{00000000-0005-0000-0000-00007C020000}"/>
    <cellStyle name="40% - Accent1 7 3" xfId="1576" xr:uid="{00000000-0005-0000-0000-00007D020000}"/>
    <cellStyle name="40% - Accent1 8" xfId="1577" xr:uid="{00000000-0005-0000-0000-00007E020000}"/>
    <cellStyle name="40% - Accent1 8 2" xfId="1578" xr:uid="{00000000-0005-0000-0000-00007F020000}"/>
    <cellStyle name="40% - Accent1 8 3" xfId="1579" xr:uid="{00000000-0005-0000-0000-000080020000}"/>
    <cellStyle name="40% - Accent1 9" xfId="1580" xr:uid="{00000000-0005-0000-0000-000081020000}"/>
    <cellStyle name="40% - Accent1 9 2" xfId="1581" xr:uid="{00000000-0005-0000-0000-000082020000}"/>
    <cellStyle name="40% - Accent1 9 3" xfId="1582" xr:uid="{00000000-0005-0000-0000-000083020000}"/>
    <cellStyle name="40% - Accent2 10" xfId="1583" xr:uid="{00000000-0005-0000-0000-000084020000}"/>
    <cellStyle name="40% - Accent2 10 2" xfId="1584" xr:uid="{00000000-0005-0000-0000-000085020000}"/>
    <cellStyle name="40% - Accent2 10 3" xfId="1585" xr:uid="{00000000-0005-0000-0000-000086020000}"/>
    <cellStyle name="40% - Accent2 11" xfId="1586" xr:uid="{00000000-0005-0000-0000-000087020000}"/>
    <cellStyle name="40% - Accent2 11 2" xfId="1587" xr:uid="{00000000-0005-0000-0000-000088020000}"/>
    <cellStyle name="40% - Accent2 11 3" xfId="1588" xr:uid="{00000000-0005-0000-0000-000089020000}"/>
    <cellStyle name="40% - Accent2 12" xfId="1589" xr:uid="{00000000-0005-0000-0000-00008A020000}"/>
    <cellStyle name="40% - Accent2 12 2" xfId="1590" xr:uid="{00000000-0005-0000-0000-00008B020000}"/>
    <cellStyle name="40% - Accent2 12 3" xfId="1591" xr:uid="{00000000-0005-0000-0000-00008C020000}"/>
    <cellStyle name="40% - Accent2 13" xfId="1592" xr:uid="{00000000-0005-0000-0000-00008D020000}"/>
    <cellStyle name="40% - Accent2 13 2" xfId="1593" xr:uid="{00000000-0005-0000-0000-00008E020000}"/>
    <cellStyle name="40% - Accent2 13 3" xfId="1594" xr:uid="{00000000-0005-0000-0000-00008F020000}"/>
    <cellStyle name="40% - Accent2 14" xfId="1595" xr:uid="{00000000-0005-0000-0000-000090020000}"/>
    <cellStyle name="40% - Accent2 14 2" xfId="1596" xr:uid="{00000000-0005-0000-0000-000091020000}"/>
    <cellStyle name="40% - Accent2 14 3" xfId="1597" xr:uid="{00000000-0005-0000-0000-000092020000}"/>
    <cellStyle name="40% - Accent2 15" xfId="1598" xr:uid="{00000000-0005-0000-0000-000093020000}"/>
    <cellStyle name="40% - Accent2 15 2" xfId="1599" xr:uid="{00000000-0005-0000-0000-000094020000}"/>
    <cellStyle name="40% - Accent2 15 3" xfId="1600" xr:uid="{00000000-0005-0000-0000-000095020000}"/>
    <cellStyle name="40% - Accent2 16" xfId="1601" xr:uid="{00000000-0005-0000-0000-000096020000}"/>
    <cellStyle name="40% - Accent2 16 2" xfId="1602" xr:uid="{00000000-0005-0000-0000-000097020000}"/>
    <cellStyle name="40% - Accent2 16 3" xfId="1603" xr:uid="{00000000-0005-0000-0000-000098020000}"/>
    <cellStyle name="40% - Accent2 17" xfId="1604" xr:uid="{00000000-0005-0000-0000-000099020000}"/>
    <cellStyle name="40% - Accent2 18" xfId="1605" xr:uid="{00000000-0005-0000-0000-00009A020000}"/>
    <cellStyle name="40% - Accent2 19" xfId="1606" xr:uid="{00000000-0005-0000-0000-00009B020000}"/>
    <cellStyle name="40% - Accent2 2" xfId="22" xr:uid="{00000000-0005-0000-0000-00009C020000}"/>
    <cellStyle name="40% - Accent2 2 10" xfId="1607" xr:uid="{00000000-0005-0000-0000-00009D020000}"/>
    <cellStyle name="40% - Accent2 2 11" xfId="1608" xr:uid="{00000000-0005-0000-0000-00009E020000}"/>
    <cellStyle name="40% - Accent2 2 12" xfId="1609" xr:uid="{00000000-0005-0000-0000-00009F020000}"/>
    <cellStyle name="40% - Accent2 2 13" xfId="1610" xr:uid="{00000000-0005-0000-0000-0000A0020000}"/>
    <cellStyle name="40% - Accent2 2 2" xfId="23" xr:uid="{00000000-0005-0000-0000-0000A1020000}"/>
    <cellStyle name="40% - Accent2 2 3" xfId="24" xr:uid="{00000000-0005-0000-0000-0000A2020000}"/>
    <cellStyle name="40% - Accent2 2 4" xfId="1611" xr:uid="{00000000-0005-0000-0000-0000A3020000}"/>
    <cellStyle name="40% - Accent2 2 5" xfId="1612" xr:uid="{00000000-0005-0000-0000-0000A4020000}"/>
    <cellStyle name="40% - Accent2 2 6" xfId="1613" xr:uid="{00000000-0005-0000-0000-0000A5020000}"/>
    <cellStyle name="40% - Accent2 2 7" xfId="1614" xr:uid="{00000000-0005-0000-0000-0000A6020000}"/>
    <cellStyle name="40% - Accent2 2 8" xfId="1615" xr:uid="{00000000-0005-0000-0000-0000A7020000}"/>
    <cellStyle name="40% - Accent2 2 9" xfId="1616" xr:uid="{00000000-0005-0000-0000-0000A8020000}"/>
    <cellStyle name="40% - Accent2 20" xfId="1617" xr:uid="{00000000-0005-0000-0000-0000A9020000}"/>
    <cellStyle name="40% - Accent2 21" xfId="1618" xr:uid="{00000000-0005-0000-0000-0000AA020000}"/>
    <cellStyle name="40% - Accent2 22" xfId="1619" xr:uid="{00000000-0005-0000-0000-0000AB020000}"/>
    <cellStyle name="40% - Accent2 23" xfId="1620" xr:uid="{00000000-0005-0000-0000-0000AC020000}"/>
    <cellStyle name="40% - Accent2 24" xfId="1621" xr:uid="{00000000-0005-0000-0000-0000AD020000}"/>
    <cellStyle name="40% - Accent2 25" xfId="1622" xr:uid="{00000000-0005-0000-0000-0000AE020000}"/>
    <cellStyle name="40% - Accent2 26" xfId="1623" xr:uid="{00000000-0005-0000-0000-0000AF020000}"/>
    <cellStyle name="40% - Accent2 27" xfId="1624" xr:uid="{00000000-0005-0000-0000-0000B0020000}"/>
    <cellStyle name="40% - Accent2 28" xfId="1625" xr:uid="{00000000-0005-0000-0000-0000B1020000}"/>
    <cellStyle name="40% - Accent2 29" xfId="1626" xr:uid="{00000000-0005-0000-0000-0000B2020000}"/>
    <cellStyle name="40% - Accent2 3" xfId="1627" xr:uid="{00000000-0005-0000-0000-0000B3020000}"/>
    <cellStyle name="40% - Accent2 3 2" xfId="1628" xr:uid="{00000000-0005-0000-0000-0000B4020000}"/>
    <cellStyle name="40% - Accent2 3 3" xfId="1629" xr:uid="{00000000-0005-0000-0000-0000B5020000}"/>
    <cellStyle name="40% - Accent2 30" xfId="1630" xr:uid="{00000000-0005-0000-0000-0000B6020000}"/>
    <cellStyle name="40% - Accent2 31" xfId="1631" xr:uid="{00000000-0005-0000-0000-0000B7020000}"/>
    <cellStyle name="40% - Accent2 32" xfId="1632" xr:uid="{00000000-0005-0000-0000-0000B8020000}"/>
    <cellStyle name="40% - Accent2 33" xfId="1633" xr:uid="{00000000-0005-0000-0000-0000B9020000}"/>
    <cellStyle name="40% - Accent2 34" xfId="1634" xr:uid="{00000000-0005-0000-0000-0000BA020000}"/>
    <cellStyle name="40% - Accent2 35" xfId="1635" xr:uid="{00000000-0005-0000-0000-0000BB020000}"/>
    <cellStyle name="40% - Accent2 36" xfId="1636" xr:uid="{00000000-0005-0000-0000-0000BC020000}"/>
    <cellStyle name="40% - Accent2 37" xfId="1637" xr:uid="{00000000-0005-0000-0000-0000BD020000}"/>
    <cellStyle name="40% - Accent2 38" xfId="1638" xr:uid="{00000000-0005-0000-0000-0000BE020000}"/>
    <cellStyle name="40% - Accent2 39" xfId="1639" xr:uid="{00000000-0005-0000-0000-0000BF020000}"/>
    <cellStyle name="40% - Accent2 4" xfId="1640" xr:uid="{00000000-0005-0000-0000-0000C0020000}"/>
    <cellStyle name="40% - Accent2 4 2" xfId="1641" xr:uid="{00000000-0005-0000-0000-0000C1020000}"/>
    <cellStyle name="40% - Accent2 4 3" xfId="1642" xr:uid="{00000000-0005-0000-0000-0000C2020000}"/>
    <cellStyle name="40% - Accent2 40" xfId="1643" xr:uid="{00000000-0005-0000-0000-0000C3020000}"/>
    <cellStyle name="40% - Accent2 41" xfId="1644" xr:uid="{00000000-0005-0000-0000-0000C4020000}"/>
    <cellStyle name="40% - Accent2 42" xfId="1645" xr:uid="{00000000-0005-0000-0000-0000C5020000}"/>
    <cellStyle name="40% - Accent2 43" xfId="1646" xr:uid="{00000000-0005-0000-0000-0000C6020000}"/>
    <cellStyle name="40% - Accent2 44" xfId="1647" xr:uid="{00000000-0005-0000-0000-0000C7020000}"/>
    <cellStyle name="40% - Accent2 45" xfId="1648" xr:uid="{00000000-0005-0000-0000-0000C8020000}"/>
    <cellStyle name="40% - Accent2 46" xfId="1649" xr:uid="{00000000-0005-0000-0000-0000C9020000}"/>
    <cellStyle name="40% - Accent2 47" xfId="1650" xr:uid="{00000000-0005-0000-0000-0000CA020000}"/>
    <cellStyle name="40% - Accent2 48" xfId="1651" xr:uid="{00000000-0005-0000-0000-0000CB020000}"/>
    <cellStyle name="40% - Accent2 49" xfId="1652" xr:uid="{00000000-0005-0000-0000-0000CC020000}"/>
    <cellStyle name="40% - Accent2 5" xfId="1653" xr:uid="{00000000-0005-0000-0000-0000CD020000}"/>
    <cellStyle name="40% - Accent2 5 2" xfId="1654" xr:uid="{00000000-0005-0000-0000-0000CE020000}"/>
    <cellStyle name="40% - Accent2 5 3" xfId="1655" xr:uid="{00000000-0005-0000-0000-0000CF020000}"/>
    <cellStyle name="40% - Accent2 50" xfId="1656" xr:uid="{00000000-0005-0000-0000-0000D0020000}"/>
    <cellStyle name="40% - Accent2 51" xfId="1657" xr:uid="{00000000-0005-0000-0000-0000D1020000}"/>
    <cellStyle name="40% - Accent2 52" xfId="1658" xr:uid="{00000000-0005-0000-0000-0000D2020000}"/>
    <cellStyle name="40% - Accent2 53" xfId="2233" xr:uid="{00000000-0005-0000-0000-0000D3020000}"/>
    <cellStyle name="40% - Accent2 6" xfId="1659" xr:uid="{00000000-0005-0000-0000-0000D4020000}"/>
    <cellStyle name="40% - Accent2 6 2" xfId="1660" xr:uid="{00000000-0005-0000-0000-0000D5020000}"/>
    <cellStyle name="40% - Accent2 6 3" xfId="1661" xr:uid="{00000000-0005-0000-0000-0000D6020000}"/>
    <cellStyle name="40% - Accent2 7" xfId="1662" xr:uid="{00000000-0005-0000-0000-0000D7020000}"/>
    <cellStyle name="40% - Accent2 7 2" xfId="1663" xr:uid="{00000000-0005-0000-0000-0000D8020000}"/>
    <cellStyle name="40% - Accent2 7 3" xfId="1664" xr:uid="{00000000-0005-0000-0000-0000D9020000}"/>
    <cellStyle name="40% - Accent2 8" xfId="1665" xr:uid="{00000000-0005-0000-0000-0000DA020000}"/>
    <cellStyle name="40% - Accent2 8 2" xfId="1666" xr:uid="{00000000-0005-0000-0000-0000DB020000}"/>
    <cellStyle name="40% - Accent2 8 3" xfId="1667" xr:uid="{00000000-0005-0000-0000-0000DC020000}"/>
    <cellStyle name="40% - Accent2 9" xfId="1668" xr:uid="{00000000-0005-0000-0000-0000DD020000}"/>
    <cellStyle name="40% - Accent2 9 2" xfId="1669" xr:uid="{00000000-0005-0000-0000-0000DE020000}"/>
    <cellStyle name="40% - Accent2 9 3" xfId="1670" xr:uid="{00000000-0005-0000-0000-0000DF020000}"/>
    <cellStyle name="40% - Accent3 10" xfId="1671" xr:uid="{00000000-0005-0000-0000-0000E0020000}"/>
    <cellStyle name="40% - Accent3 10 2" xfId="1672" xr:uid="{00000000-0005-0000-0000-0000E1020000}"/>
    <cellStyle name="40% - Accent3 10 3" xfId="1673" xr:uid="{00000000-0005-0000-0000-0000E2020000}"/>
    <cellStyle name="40% - Accent3 11" xfId="1674" xr:uid="{00000000-0005-0000-0000-0000E3020000}"/>
    <cellStyle name="40% - Accent3 11 2" xfId="1675" xr:uid="{00000000-0005-0000-0000-0000E4020000}"/>
    <cellStyle name="40% - Accent3 11 3" xfId="1676" xr:uid="{00000000-0005-0000-0000-0000E5020000}"/>
    <cellStyle name="40% - Accent3 12" xfId="1677" xr:uid="{00000000-0005-0000-0000-0000E6020000}"/>
    <cellStyle name="40% - Accent3 12 2" xfId="1678" xr:uid="{00000000-0005-0000-0000-0000E7020000}"/>
    <cellStyle name="40% - Accent3 12 3" xfId="1679" xr:uid="{00000000-0005-0000-0000-0000E8020000}"/>
    <cellStyle name="40% - Accent3 13" xfId="1680" xr:uid="{00000000-0005-0000-0000-0000E9020000}"/>
    <cellStyle name="40% - Accent3 13 2" xfId="1681" xr:uid="{00000000-0005-0000-0000-0000EA020000}"/>
    <cellStyle name="40% - Accent3 13 3" xfId="1682" xr:uid="{00000000-0005-0000-0000-0000EB020000}"/>
    <cellStyle name="40% - Accent3 14" xfId="1683" xr:uid="{00000000-0005-0000-0000-0000EC020000}"/>
    <cellStyle name="40% - Accent3 14 2" xfId="1684" xr:uid="{00000000-0005-0000-0000-0000ED020000}"/>
    <cellStyle name="40% - Accent3 14 3" xfId="1685" xr:uid="{00000000-0005-0000-0000-0000EE020000}"/>
    <cellStyle name="40% - Accent3 15" xfId="1686" xr:uid="{00000000-0005-0000-0000-0000EF020000}"/>
    <cellStyle name="40% - Accent3 15 2" xfId="1687" xr:uid="{00000000-0005-0000-0000-0000F0020000}"/>
    <cellStyle name="40% - Accent3 15 3" xfId="1688" xr:uid="{00000000-0005-0000-0000-0000F1020000}"/>
    <cellStyle name="40% - Accent3 16" xfId="1689" xr:uid="{00000000-0005-0000-0000-0000F2020000}"/>
    <cellStyle name="40% - Accent3 16 2" xfId="1690" xr:uid="{00000000-0005-0000-0000-0000F3020000}"/>
    <cellStyle name="40% - Accent3 16 3" xfId="1691" xr:uid="{00000000-0005-0000-0000-0000F4020000}"/>
    <cellStyle name="40% - Accent3 17" xfId="1692" xr:uid="{00000000-0005-0000-0000-0000F5020000}"/>
    <cellStyle name="40% - Accent3 18" xfId="1693" xr:uid="{00000000-0005-0000-0000-0000F6020000}"/>
    <cellStyle name="40% - Accent3 19" xfId="1694" xr:uid="{00000000-0005-0000-0000-0000F7020000}"/>
    <cellStyle name="40% - Accent3 2" xfId="25" xr:uid="{00000000-0005-0000-0000-0000F8020000}"/>
    <cellStyle name="40% - Accent3 2 10" xfId="1695" xr:uid="{00000000-0005-0000-0000-0000F9020000}"/>
    <cellStyle name="40% - Accent3 2 11" xfId="1696" xr:uid="{00000000-0005-0000-0000-0000FA020000}"/>
    <cellStyle name="40% - Accent3 2 12" xfId="1697" xr:uid="{00000000-0005-0000-0000-0000FB020000}"/>
    <cellStyle name="40% - Accent3 2 13" xfId="1698" xr:uid="{00000000-0005-0000-0000-0000FC020000}"/>
    <cellStyle name="40% - Accent3 2 2" xfId="26" xr:uid="{00000000-0005-0000-0000-0000FD020000}"/>
    <cellStyle name="40% - Accent3 2 3" xfId="27" xr:uid="{00000000-0005-0000-0000-0000FE020000}"/>
    <cellStyle name="40% - Accent3 2 4" xfId="1699" xr:uid="{00000000-0005-0000-0000-0000FF020000}"/>
    <cellStyle name="40% - Accent3 2 5" xfId="1700" xr:uid="{00000000-0005-0000-0000-000000030000}"/>
    <cellStyle name="40% - Accent3 2 6" xfId="1701" xr:uid="{00000000-0005-0000-0000-000001030000}"/>
    <cellStyle name="40% - Accent3 2 7" xfId="1702" xr:uid="{00000000-0005-0000-0000-000002030000}"/>
    <cellStyle name="40% - Accent3 2 8" xfId="1703" xr:uid="{00000000-0005-0000-0000-000003030000}"/>
    <cellStyle name="40% - Accent3 2 9" xfId="1704" xr:uid="{00000000-0005-0000-0000-000004030000}"/>
    <cellStyle name="40% - Accent3 20" xfId="1705" xr:uid="{00000000-0005-0000-0000-000005030000}"/>
    <cellStyle name="40% - Accent3 21" xfId="1706" xr:uid="{00000000-0005-0000-0000-000006030000}"/>
    <cellStyle name="40% - Accent3 22" xfId="1707" xr:uid="{00000000-0005-0000-0000-000007030000}"/>
    <cellStyle name="40% - Accent3 23" xfId="1708" xr:uid="{00000000-0005-0000-0000-000008030000}"/>
    <cellStyle name="40% - Accent3 24" xfId="1709" xr:uid="{00000000-0005-0000-0000-000009030000}"/>
    <cellStyle name="40% - Accent3 25" xfId="1710" xr:uid="{00000000-0005-0000-0000-00000A030000}"/>
    <cellStyle name="40% - Accent3 26" xfId="1711" xr:uid="{00000000-0005-0000-0000-00000B030000}"/>
    <cellStyle name="40% - Accent3 27" xfId="1712" xr:uid="{00000000-0005-0000-0000-00000C030000}"/>
    <cellStyle name="40% - Accent3 28" xfId="1713" xr:uid="{00000000-0005-0000-0000-00000D030000}"/>
    <cellStyle name="40% - Accent3 29" xfId="1714" xr:uid="{00000000-0005-0000-0000-00000E030000}"/>
    <cellStyle name="40% - Accent3 3" xfId="1715" xr:uid="{00000000-0005-0000-0000-00000F030000}"/>
    <cellStyle name="40% - Accent3 3 2" xfId="1716" xr:uid="{00000000-0005-0000-0000-000010030000}"/>
    <cellStyle name="40% - Accent3 3 3" xfId="1717" xr:uid="{00000000-0005-0000-0000-000011030000}"/>
    <cellStyle name="40% - Accent3 30" xfId="1718" xr:uid="{00000000-0005-0000-0000-000012030000}"/>
    <cellStyle name="40% - Accent3 31" xfId="1719" xr:uid="{00000000-0005-0000-0000-000013030000}"/>
    <cellStyle name="40% - Accent3 32" xfId="1720" xr:uid="{00000000-0005-0000-0000-000014030000}"/>
    <cellStyle name="40% - Accent3 33" xfId="1721" xr:uid="{00000000-0005-0000-0000-000015030000}"/>
    <cellStyle name="40% - Accent3 34" xfId="1722" xr:uid="{00000000-0005-0000-0000-000016030000}"/>
    <cellStyle name="40% - Accent3 35" xfId="1723" xr:uid="{00000000-0005-0000-0000-000017030000}"/>
    <cellStyle name="40% - Accent3 36" xfId="1724" xr:uid="{00000000-0005-0000-0000-000018030000}"/>
    <cellStyle name="40% - Accent3 37" xfId="1725" xr:uid="{00000000-0005-0000-0000-000019030000}"/>
    <cellStyle name="40% - Accent3 38" xfId="1726" xr:uid="{00000000-0005-0000-0000-00001A030000}"/>
    <cellStyle name="40% - Accent3 39" xfId="1727" xr:uid="{00000000-0005-0000-0000-00001B030000}"/>
    <cellStyle name="40% - Accent3 4" xfId="1728" xr:uid="{00000000-0005-0000-0000-00001C030000}"/>
    <cellStyle name="40% - Accent3 4 2" xfId="1729" xr:uid="{00000000-0005-0000-0000-00001D030000}"/>
    <cellStyle name="40% - Accent3 4 3" xfId="1730" xr:uid="{00000000-0005-0000-0000-00001E030000}"/>
    <cellStyle name="40% - Accent3 40" xfId="1731" xr:uid="{00000000-0005-0000-0000-00001F030000}"/>
    <cellStyle name="40% - Accent3 41" xfId="1732" xr:uid="{00000000-0005-0000-0000-000020030000}"/>
    <cellStyle name="40% - Accent3 42" xfId="1733" xr:uid="{00000000-0005-0000-0000-000021030000}"/>
    <cellStyle name="40% - Accent3 43" xfId="1734" xr:uid="{00000000-0005-0000-0000-000022030000}"/>
    <cellStyle name="40% - Accent3 44" xfId="1735" xr:uid="{00000000-0005-0000-0000-000023030000}"/>
    <cellStyle name="40% - Accent3 45" xfId="1736" xr:uid="{00000000-0005-0000-0000-000024030000}"/>
    <cellStyle name="40% - Accent3 46" xfId="1737" xr:uid="{00000000-0005-0000-0000-000025030000}"/>
    <cellStyle name="40% - Accent3 47" xfId="1738" xr:uid="{00000000-0005-0000-0000-000026030000}"/>
    <cellStyle name="40% - Accent3 48" xfId="1739" xr:uid="{00000000-0005-0000-0000-000027030000}"/>
    <cellStyle name="40% - Accent3 49" xfId="1740" xr:uid="{00000000-0005-0000-0000-000028030000}"/>
    <cellStyle name="40% - Accent3 5" xfId="1741" xr:uid="{00000000-0005-0000-0000-000029030000}"/>
    <cellStyle name="40% - Accent3 5 2" xfId="1742" xr:uid="{00000000-0005-0000-0000-00002A030000}"/>
    <cellStyle name="40% - Accent3 5 3" xfId="1743" xr:uid="{00000000-0005-0000-0000-00002B030000}"/>
    <cellStyle name="40% - Accent3 50" xfId="1744" xr:uid="{00000000-0005-0000-0000-00002C030000}"/>
    <cellStyle name="40% - Accent3 51" xfId="1745" xr:uid="{00000000-0005-0000-0000-00002D030000}"/>
    <cellStyle name="40% - Accent3 52" xfId="1746" xr:uid="{00000000-0005-0000-0000-00002E030000}"/>
    <cellStyle name="40% - Accent3 53" xfId="2234" xr:uid="{00000000-0005-0000-0000-00002F030000}"/>
    <cellStyle name="40% - Accent3 6" xfId="1747" xr:uid="{00000000-0005-0000-0000-000030030000}"/>
    <cellStyle name="40% - Accent3 6 2" xfId="1748" xr:uid="{00000000-0005-0000-0000-000031030000}"/>
    <cellStyle name="40% - Accent3 6 3" xfId="1749" xr:uid="{00000000-0005-0000-0000-000032030000}"/>
    <cellStyle name="40% - Accent3 7" xfId="1750" xr:uid="{00000000-0005-0000-0000-000033030000}"/>
    <cellStyle name="40% - Accent3 7 2" xfId="1751" xr:uid="{00000000-0005-0000-0000-000034030000}"/>
    <cellStyle name="40% - Accent3 7 3" xfId="1752" xr:uid="{00000000-0005-0000-0000-000035030000}"/>
    <cellStyle name="40% - Accent3 8" xfId="1753" xr:uid="{00000000-0005-0000-0000-000036030000}"/>
    <cellStyle name="40% - Accent3 8 2" xfId="1754" xr:uid="{00000000-0005-0000-0000-000037030000}"/>
    <cellStyle name="40% - Accent3 8 3" xfId="1755" xr:uid="{00000000-0005-0000-0000-000038030000}"/>
    <cellStyle name="40% - Accent3 9" xfId="1756" xr:uid="{00000000-0005-0000-0000-000039030000}"/>
    <cellStyle name="40% - Accent3 9 2" xfId="1757" xr:uid="{00000000-0005-0000-0000-00003A030000}"/>
    <cellStyle name="40% - Accent3 9 3" xfId="1758" xr:uid="{00000000-0005-0000-0000-00003B030000}"/>
    <cellStyle name="40% - Accent4 10" xfId="1759" xr:uid="{00000000-0005-0000-0000-00003C030000}"/>
    <cellStyle name="40% - Accent4 10 2" xfId="1760" xr:uid="{00000000-0005-0000-0000-00003D030000}"/>
    <cellStyle name="40% - Accent4 10 3" xfId="1761" xr:uid="{00000000-0005-0000-0000-00003E030000}"/>
    <cellStyle name="40% - Accent4 11" xfId="1762" xr:uid="{00000000-0005-0000-0000-00003F030000}"/>
    <cellStyle name="40% - Accent4 11 2" xfId="1763" xr:uid="{00000000-0005-0000-0000-000040030000}"/>
    <cellStyle name="40% - Accent4 11 3" xfId="1764" xr:uid="{00000000-0005-0000-0000-000041030000}"/>
    <cellStyle name="40% - Accent4 12" xfId="1765" xr:uid="{00000000-0005-0000-0000-000042030000}"/>
    <cellStyle name="40% - Accent4 12 2" xfId="1766" xr:uid="{00000000-0005-0000-0000-000043030000}"/>
    <cellStyle name="40% - Accent4 12 3" xfId="1767" xr:uid="{00000000-0005-0000-0000-000044030000}"/>
    <cellStyle name="40% - Accent4 13" xfId="1768" xr:uid="{00000000-0005-0000-0000-000045030000}"/>
    <cellStyle name="40% - Accent4 13 2" xfId="1769" xr:uid="{00000000-0005-0000-0000-000046030000}"/>
    <cellStyle name="40% - Accent4 13 3" xfId="1770" xr:uid="{00000000-0005-0000-0000-000047030000}"/>
    <cellStyle name="40% - Accent4 14" xfId="1771" xr:uid="{00000000-0005-0000-0000-000048030000}"/>
    <cellStyle name="40% - Accent4 14 2" xfId="1772" xr:uid="{00000000-0005-0000-0000-000049030000}"/>
    <cellStyle name="40% - Accent4 14 3" xfId="1773" xr:uid="{00000000-0005-0000-0000-00004A030000}"/>
    <cellStyle name="40% - Accent4 15" xfId="1774" xr:uid="{00000000-0005-0000-0000-00004B030000}"/>
    <cellStyle name="40% - Accent4 15 2" xfId="1775" xr:uid="{00000000-0005-0000-0000-00004C030000}"/>
    <cellStyle name="40% - Accent4 15 3" xfId="1776" xr:uid="{00000000-0005-0000-0000-00004D030000}"/>
    <cellStyle name="40% - Accent4 16" xfId="1777" xr:uid="{00000000-0005-0000-0000-00004E030000}"/>
    <cellStyle name="40% - Accent4 16 2" xfId="1778" xr:uid="{00000000-0005-0000-0000-00004F030000}"/>
    <cellStyle name="40% - Accent4 16 3" xfId="1779" xr:uid="{00000000-0005-0000-0000-000050030000}"/>
    <cellStyle name="40% - Accent4 17" xfId="1780" xr:uid="{00000000-0005-0000-0000-000051030000}"/>
    <cellStyle name="40% - Accent4 18" xfId="1781" xr:uid="{00000000-0005-0000-0000-000052030000}"/>
    <cellStyle name="40% - Accent4 19" xfId="1782" xr:uid="{00000000-0005-0000-0000-000053030000}"/>
    <cellStyle name="40% - Accent4 2" xfId="28" xr:uid="{00000000-0005-0000-0000-000054030000}"/>
    <cellStyle name="40% - Accent4 2 10" xfId="1783" xr:uid="{00000000-0005-0000-0000-000055030000}"/>
    <cellStyle name="40% - Accent4 2 11" xfId="1784" xr:uid="{00000000-0005-0000-0000-000056030000}"/>
    <cellStyle name="40% - Accent4 2 12" xfId="1785" xr:uid="{00000000-0005-0000-0000-000057030000}"/>
    <cellStyle name="40% - Accent4 2 13" xfId="1786" xr:uid="{00000000-0005-0000-0000-000058030000}"/>
    <cellStyle name="40% - Accent4 2 2" xfId="29" xr:uid="{00000000-0005-0000-0000-000059030000}"/>
    <cellStyle name="40% - Accent4 2 3" xfId="30" xr:uid="{00000000-0005-0000-0000-00005A030000}"/>
    <cellStyle name="40% - Accent4 2 4" xfId="1787" xr:uid="{00000000-0005-0000-0000-00005B030000}"/>
    <cellStyle name="40% - Accent4 2 5" xfId="1788" xr:uid="{00000000-0005-0000-0000-00005C030000}"/>
    <cellStyle name="40% - Accent4 2 6" xfId="1789" xr:uid="{00000000-0005-0000-0000-00005D030000}"/>
    <cellStyle name="40% - Accent4 2 7" xfId="1790" xr:uid="{00000000-0005-0000-0000-00005E030000}"/>
    <cellStyle name="40% - Accent4 2 8" xfId="1791" xr:uid="{00000000-0005-0000-0000-00005F030000}"/>
    <cellStyle name="40% - Accent4 2 9" xfId="1792" xr:uid="{00000000-0005-0000-0000-000060030000}"/>
    <cellStyle name="40% - Accent4 20" xfId="1793" xr:uid="{00000000-0005-0000-0000-000061030000}"/>
    <cellStyle name="40% - Accent4 21" xfId="1794" xr:uid="{00000000-0005-0000-0000-000062030000}"/>
    <cellStyle name="40% - Accent4 22" xfId="1795" xr:uid="{00000000-0005-0000-0000-000063030000}"/>
    <cellStyle name="40% - Accent4 23" xfId="1796" xr:uid="{00000000-0005-0000-0000-000064030000}"/>
    <cellStyle name="40% - Accent4 24" xfId="1797" xr:uid="{00000000-0005-0000-0000-000065030000}"/>
    <cellStyle name="40% - Accent4 25" xfId="1798" xr:uid="{00000000-0005-0000-0000-000066030000}"/>
    <cellStyle name="40% - Accent4 26" xfId="1799" xr:uid="{00000000-0005-0000-0000-000067030000}"/>
    <cellStyle name="40% - Accent4 27" xfId="1800" xr:uid="{00000000-0005-0000-0000-000068030000}"/>
    <cellStyle name="40% - Accent4 28" xfId="1801" xr:uid="{00000000-0005-0000-0000-000069030000}"/>
    <cellStyle name="40% - Accent4 29" xfId="1802" xr:uid="{00000000-0005-0000-0000-00006A030000}"/>
    <cellStyle name="40% - Accent4 3" xfId="1803" xr:uid="{00000000-0005-0000-0000-00006B030000}"/>
    <cellStyle name="40% - Accent4 3 2" xfId="1804" xr:uid="{00000000-0005-0000-0000-00006C030000}"/>
    <cellStyle name="40% - Accent4 3 3" xfId="1805" xr:uid="{00000000-0005-0000-0000-00006D030000}"/>
    <cellStyle name="40% - Accent4 30" xfId="1806" xr:uid="{00000000-0005-0000-0000-00006E030000}"/>
    <cellStyle name="40% - Accent4 31" xfId="1807" xr:uid="{00000000-0005-0000-0000-00006F030000}"/>
    <cellStyle name="40% - Accent4 32" xfId="1808" xr:uid="{00000000-0005-0000-0000-000070030000}"/>
    <cellStyle name="40% - Accent4 33" xfId="1809" xr:uid="{00000000-0005-0000-0000-000071030000}"/>
    <cellStyle name="40% - Accent4 34" xfId="1810" xr:uid="{00000000-0005-0000-0000-000072030000}"/>
    <cellStyle name="40% - Accent4 35" xfId="1811" xr:uid="{00000000-0005-0000-0000-000073030000}"/>
    <cellStyle name="40% - Accent4 36" xfId="1812" xr:uid="{00000000-0005-0000-0000-000074030000}"/>
    <cellStyle name="40% - Accent4 37" xfId="1813" xr:uid="{00000000-0005-0000-0000-000075030000}"/>
    <cellStyle name="40% - Accent4 38" xfId="1814" xr:uid="{00000000-0005-0000-0000-000076030000}"/>
    <cellStyle name="40% - Accent4 39" xfId="1815" xr:uid="{00000000-0005-0000-0000-000077030000}"/>
    <cellStyle name="40% - Accent4 4" xfId="1816" xr:uid="{00000000-0005-0000-0000-000078030000}"/>
    <cellStyle name="40% - Accent4 4 2" xfId="1817" xr:uid="{00000000-0005-0000-0000-000079030000}"/>
    <cellStyle name="40% - Accent4 4 3" xfId="1818" xr:uid="{00000000-0005-0000-0000-00007A030000}"/>
    <cellStyle name="40% - Accent4 40" xfId="1819" xr:uid="{00000000-0005-0000-0000-00007B030000}"/>
    <cellStyle name="40% - Accent4 41" xfId="1820" xr:uid="{00000000-0005-0000-0000-00007C030000}"/>
    <cellStyle name="40% - Accent4 42" xfId="1821" xr:uid="{00000000-0005-0000-0000-00007D030000}"/>
    <cellStyle name="40% - Accent4 43" xfId="1822" xr:uid="{00000000-0005-0000-0000-00007E030000}"/>
    <cellStyle name="40% - Accent4 44" xfId="1823" xr:uid="{00000000-0005-0000-0000-00007F030000}"/>
    <cellStyle name="40% - Accent4 45" xfId="1824" xr:uid="{00000000-0005-0000-0000-000080030000}"/>
    <cellStyle name="40% - Accent4 46" xfId="1825" xr:uid="{00000000-0005-0000-0000-000081030000}"/>
    <cellStyle name="40% - Accent4 47" xfId="1826" xr:uid="{00000000-0005-0000-0000-000082030000}"/>
    <cellStyle name="40% - Accent4 48" xfId="1827" xr:uid="{00000000-0005-0000-0000-000083030000}"/>
    <cellStyle name="40% - Accent4 49" xfId="1828" xr:uid="{00000000-0005-0000-0000-000084030000}"/>
    <cellStyle name="40% - Accent4 5" xfId="1829" xr:uid="{00000000-0005-0000-0000-000085030000}"/>
    <cellStyle name="40% - Accent4 5 2" xfId="1830" xr:uid="{00000000-0005-0000-0000-000086030000}"/>
    <cellStyle name="40% - Accent4 5 3" xfId="1831" xr:uid="{00000000-0005-0000-0000-000087030000}"/>
    <cellStyle name="40% - Accent4 50" xfId="1832" xr:uid="{00000000-0005-0000-0000-000088030000}"/>
    <cellStyle name="40% - Accent4 51" xfId="1833" xr:uid="{00000000-0005-0000-0000-000089030000}"/>
    <cellStyle name="40% - Accent4 52" xfId="1834" xr:uid="{00000000-0005-0000-0000-00008A030000}"/>
    <cellStyle name="40% - Accent4 53" xfId="2235" xr:uid="{00000000-0005-0000-0000-00008B030000}"/>
    <cellStyle name="40% - Accent4 6" xfId="1835" xr:uid="{00000000-0005-0000-0000-00008C030000}"/>
    <cellStyle name="40% - Accent4 6 2" xfId="1836" xr:uid="{00000000-0005-0000-0000-00008D030000}"/>
    <cellStyle name="40% - Accent4 6 3" xfId="1837" xr:uid="{00000000-0005-0000-0000-00008E030000}"/>
    <cellStyle name="40% - Accent4 7" xfId="1838" xr:uid="{00000000-0005-0000-0000-00008F030000}"/>
    <cellStyle name="40% - Accent4 7 2" xfId="1839" xr:uid="{00000000-0005-0000-0000-000090030000}"/>
    <cellStyle name="40% - Accent4 7 3" xfId="1840" xr:uid="{00000000-0005-0000-0000-000091030000}"/>
    <cellStyle name="40% - Accent4 8" xfId="1841" xr:uid="{00000000-0005-0000-0000-000092030000}"/>
    <cellStyle name="40% - Accent4 8 2" xfId="1842" xr:uid="{00000000-0005-0000-0000-000093030000}"/>
    <cellStyle name="40% - Accent4 8 3" xfId="1843" xr:uid="{00000000-0005-0000-0000-000094030000}"/>
    <cellStyle name="40% - Accent4 9" xfId="1844" xr:uid="{00000000-0005-0000-0000-000095030000}"/>
    <cellStyle name="40% - Accent4 9 2" xfId="1845" xr:uid="{00000000-0005-0000-0000-000096030000}"/>
    <cellStyle name="40% - Accent4 9 3" xfId="1846" xr:uid="{00000000-0005-0000-0000-000097030000}"/>
    <cellStyle name="40% - Accent5 10" xfId="1847" xr:uid="{00000000-0005-0000-0000-000098030000}"/>
    <cellStyle name="40% - Accent5 10 2" xfId="1848" xr:uid="{00000000-0005-0000-0000-000099030000}"/>
    <cellStyle name="40% - Accent5 10 3" xfId="1849" xr:uid="{00000000-0005-0000-0000-00009A030000}"/>
    <cellStyle name="40% - Accent5 11" xfId="1850" xr:uid="{00000000-0005-0000-0000-00009B030000}"/>
    <cellStyle name="40% - Accent5 11 2" xfId="1851" xr:uid="{00000000-0005-0000-0000-00009C030000}"/>
    <cellStyle name="40% - Accent5 11 3" xfId="1852" xr:uid="{00000000-0005-0000-0000-00009D030000}"/>
    <cellStyle name="40% - Accent5 12" xfId="1853" xr:uid="{00000000-0005-0000-0000-00009E030000}"/>
    <cellStyle name="40% - Accent5 12 2" xfId="1854" xr:uid="{00000000-0005-0000-0000-00009F030000}"/>
    <cellStyle name="40% - Accent5 12 3" xfId="1855" xr:uid="{00000000-0005-0000-0000-0000A0030000}"/>
    <cellStyle name="40% - Accent5 13" xfId="1856" xr:uid="{00000000-0005-0000-0000-0000A1030000}"/>
    <cellStyle name="40% - Accent5 13 2" xfId="1857" xr:uid="{00000000-0005-0000-0000-0000A2030000}"/>
    <cellStyle name="40% - Accent5 13 3" xfId="1858" xr:uid="{00000000-0005-0000-0000-0000A3030000}"/>
    <cellStyle name="40% - Accent5 14" xfId="1859" xr:uid="{00000000-0005-0000-0000-0000A4030000}"/>
    <cellStyle name="40% - Accent5 14 2" xfId="1860" xr:uid="{00000000-0005-0000-0000-0000A5030000}"/>
    <cellStyle name="40% - Accent5 14 3" xfId="1861" xr:uid="{00000000-0005-0000-0000-0000A6030000}"/>
    <cellStyle name="40% - Accent5 15" xfId="1862" xr:uid="{00000000-0005-0000-0000-0000A7030000}"/>
    <cellStyle name="40% - Accent5 15 2" xfId="1863" xr:uid="{00000000-0005-0000-0000-0000A8030000}"/>
    <cellStyle name="40% - Accent5 15 3" xfId="1864" xr:uid="{00000000-0005-0000-0000-0000A9030000}"/>
    <cellStyle name="40% - Accent5 16" xfId="1865" xr:uid="{00000000-0005-0000-0000-0000AA030000}"/>
    <cellStyle name="40% - Accent5 16 2" xfId="1866" xr:uid="{00000000-0005-0000-0000-0000AB030000}"/>
    <cellStyle name="40% - Accent5 16 3" xfId="1867" xr:uid="{00000000-0005-0000-0000-0000AC030000}"/>
    <cellStyle name="40% - Accent5 17" xfId="1868" xr:uid="{00000000-0005-0000-0000-0000AD030000}"/>
    <cellStyle name="40% - Accent5 18" xfId="1869" xr:uid="{00000000-0005-0000-0000-0000AE030000}"/>
    <cellStyle name="40% - Accent5 19" xfId="1870" xr:uid="{00000000-0005-0000-0000-0000AF030000}"/>
    <cellStyle name="40% - Accent5 2" xfId="31" xr:uid="{00000000-0005-0000-0000-0000B0030000}"/>
    <cellStyle name="40% - Accent5 2 10" xfId="1871" xr:uid="{00000000-0005-0000-0000-0000B1030000}"/>
    <cellStyle name="40% - Accent5 2 11" xfId="1872" xr:uid="{00000000-0005-0000-0000-0000B2030000}"/>
    <cellStyle name="40% - Accent5 2 12" xfId="1873" xr:uid="{00000000-0005-0000-0000-0000B3030000}"/>
    <cellStyle name="40% - Accent5 2 13" xfId="1874" xr:uid="{00000000-0005-0000-0000-0000B4030000}"/>
    <cellStyle name="40% - Accent5 2 2" xfId="32" xr:uid="{00000000-0005-0000-0000-0000B5030000}"/>
    <cellStyle name="40% - Accent5 2 3" xfId="33" xr:uid="{00000000-0005-0000-0000-0000B6030000}"/>
    <cellStyle name="40% - Accent5 2 4" xfId="1875" xr:uid="{00000000-0005-0000-0000-0000B7030000}"/>
    <cellStyle name="40% - Accent5 2 5" xfId="1876" xr:uid="{00000000-0005-0000-0000-0000B8030000}"/>
    <cellStyle name="40% - Accent5 2 6" xfId="1877" xr:uid="{00000000-0005-0000-0000-0000B9030000}"/>
    <cellStyle name="40% - Accent5 2 7" xfId="1878" xr:uid="{00000000-0005-0000-0000-0000BA030000}"/>
    <cellStyle name="40% - Accent5 2 8" xfId="1879" xr:uid="{00000000-0005-0000-0000-0000BB030000}"/>
    <cellStyle name="40% - Accent5 2 9" xfId="1880" xr:uid="{00000000-0005-0000-0000-0000BC030000}"/>
    <cellStyle name="40% - Accent5 20" xfId="1881" xr:uid="{00000000-0005-0000-0000-0000BD030000}"/>
    <cellStyle name="40% - Accent5 21" xfId="1882" xr:uid="{00000000-0005-0000-0000-0000BE030000}"/>
    <cellStyle name="40% - Accent5 22" xfId="1883" xr:uid="{00000000-0005-0000-0000-0000BF030000}"/>
    <cellStyle name="40% - Accent5 23" xfId="1884" xr:uid="{00000000-0005-0000-0000-0000C0030000}"/>
    <cellStyle name="40% - Accent5 24" xfId="1885" xr:uid="{00000000-0005-0000-0000-0000C1030000}"/>
    <cellStyle name="40% - Accent5 25" xfId="1886" xr:uid="{00000000-0005-0000-0000-0000C2030000}"/>
    <cellStyle name="40% - Accent5 26" xfId="1887" xr:uid="{00000000-0005-0000-0000-0000C3030000}"/>
    <cellStyle name="40% - Accent5 27" xfId="1888" xr:uid="{00000000-0005-0000-0000-0000C4030000}"/>
    <cellStyle name="40% - Accent5 28" xfId="1889" xr:uid="{00000000-0005-0000-0000-0000C5030000}"/>
    <cellStyle name="40% - Accent5 29" xfId="1890" xr:uid="{00000000-0005-0000-0000-0000C6030000}"/>
    <cellStyle name="40% - Accent5 3" xfId="1891" xr:uid="{00000000-0005-0000-0000-0000C7030000}"/>
    <cellStyle name="40% - Accent5 3 2" xfId="1892" xr:uid="{00000000-0005-0000-0000-0000C8030000}"/>
    <cellStyle name="40% - Accent5 3 3" xfId="1893" xr:uid="{00000000-0005-0000-0000-0000C9030000}"/>
    <cellStyle name="40% - Accent5 30" xfId="1894" xr:uid="{00000000-0005-0000-0000-0000CA030000}"/>
    <cellStyle name="40% - Accent5 31" xfId="1895" xr:uid="{00000000-0005-0000-0000-0000CB030000}"/>
    <cellStyle name="40% - Accent5 32" xfId="1896" xr:uid="{00000000-0005-0000-0000-0000CC030000}"/>
    <cellStyle name="40% - Accent5 33" xfId="1897" xr:uid="{00000000-0005-0000-0000-0000CD030000}"/>
    <cellStyle name="40% - Accent5 34" xfId="1898" xr:uid="{00000000-0005-0000-0000-0000CE030000}"/>
    <cellStyle name="40% - Accent5 35" xfId="1899" xr:uid="{00000000-0005-0000-0000-0000CF030000}"/>
    <cellStyle name="40% - Accent5 36" xfId="1900" xr:uid="{00000000-0005-0000-0000-0000D0030000}"/>
    <cellStyle name="40% - Accent5 37" xfId="1901" xr:uid="{00000000-0005-0000-0000-0000D1030000}"/>
    <cellStyle name="40% - Accent5 38" xfId="1902" xr:uid="{00000000-0005-0000-0000-0000D2030000}"/>
    <cellStyle name="40% - Accent5 39" xfId="1903" xr:uid="{00000000-0005-0000-0000-0000D3030000}"/>
    <cellStyle name="40% - Accent5 4" xfId="1904" xr:uid="{00000000-0005-0000-0000-0000D4030000}"/>
    <cellStyle name="40% - Accent5 4 2" xfId="1905" xr:uid="{00000000-0005-0000-0000-0000D5030000}"/>
    <cellStyle name="40% - Accent5 4 3" xfId="1906" xr:uid="{00000000-0005-0000-0000-0000D6030000}"/>
    <cellStyle name="40% - Accent5 40" xfId="1907" xr:uid="{00000000-0005-0000-0000-0000D7030000}"/>
    <cellStyle name="40% - Accent5 41" xfId="1908" xr:uid="{00000000-0005-0000-0000-0000D8030000}"/>
    <cellStyle name="40% - Accent5 42" xfId="1909" xr:uid="{00000000-0005-0000-0000-0000D9030000}"/>
    <cellStyle name="40% - Accent5 43" xfId="1910" xr:uid="{00000000-0005-0000-0000-0000DA030000}"/>
    <cellStyle name="40% - Accent5 44" xfId="1911" xr:uid="{00000000-0005-0000-0000-0000DB030000}"/>
    <cellStyle name="40% - Accent5 45" xfId="1912" xr:uid="{00000000-0005-0000-0000-0000DC030000}"/>
    <cellStyle name="40% - Accent5 46" xfId="1913" xr:uid="{00000000-0005-0000-0000-0000DD030000}"/>
    <cellStyle name="40% - Accent5 47" xfId="1914" xr:uid="{00000000-0005-0000-0000-0000DE030000}"/>
    <cellStyle name="40% - Accent5 48" xfId="1915" xr:uid="{00000000-0005-0000-0000-0000DF030000}"/>
    <cellStyle name="40% - Accent5 49" xfId="1916" xr:uid="{00000000-0005-0000-0000-0000E0030000}"/>
    <cellStyle name="40% - Accent5 5" xfId="1917" xr:uid="{00000000-0005-0000-0000-0000E1030000}"/>
    <cellStyle name="40% - Accent5 5 2" xfId="1918" xr:uid="{00000000-0005-0000-0000-0000E2030000}"/>
    <cellStyle name="40% - Accent5 5 3" xfId="1919" xr:uid="{00000000-0005-0000-0000-0000E3030000}"/>
    <cellStyle name="40% - Accent5 50" xfId="1920" xr:uid="{00000000-0005-0000-0000-0000E4030000}"/>
    <cellStyle name="40% - Accent5 51" xfId="1921" xr:uid="{00000000-0005-0000-0000-0000E5030000}"/>
    <cellStyle name="40% - Accent5 52" xfId="1922" xr:uid="{00000000-0005-0000-0000-0000E6030000}"/>
    <cellStyle name="40% - Accent5 53" xfId="2236" xr:uid="{00000000-0005-0000-0000-0000E7030000}"/>
    <cellStyle name="40% - Accent5 6" xfId="1923" xr:uid="{00000000-0005-0000-0000-0000E8030000}"/>
    <cellStyle name="40% - Accent5 6 2" xfId="1924" xr:uid="{00000000-0005-0000-0000-0000E9030000}"/>
    <cellStyle name="40% - Accent5 6 3" xfId="1925" xr:uid="{00000000-0005-0000-0000-0000EA030000}"/>
    <cellStyle name="40% - Accent5 7" xfId="1926" xr:uid="{00000000-0005-0000-0000-0000EB030000}"/>
    <cellStyle name="40% - Accent5 7 2" xfId="1927" xr:uid="{00000000-0005-0000-0000-0000EC030000}"/>
    <cellStyle name="40% - Accent5 7 3" xfId="1928" xr:uid="{00000000-0005-0000-0000-0000ED030000}"/>
    <cellStyle name="40% - Accent5 8" xfId="1929" xr:uid="{00000000-0005-0000-0000-0000EE030000}"/>
    <cellStyle name="40% - Accent5 8 2" xfId="1930" xr:uid="{00000000-0005-0000-0000-0000EF030000}"/>
    <cellStyle name="40% - Accent5 8 3" xfId="1931" xr:uid="{00000000-0005-0000-0000-0000F0030000}"/>
    <cellStyle name="40% - Accent5 9" xfId="1932" xr:uid="{00000000-0005-0000-0000-0000F1030000}"/>
    <cellStyle name="40% - Accent5 9 2" xfId="1933" xr:uid="{00000000-0005-0000-0000-0000F2030000}"/>
    <cellStyle name="40% - Accent5 9 3" xfId="1934" xr:uid="{00000000-0005-0000-0000-0000F3030000}"/>
    <cellStyle name="40% - Accent6 10" xfId="1935" xr:uid="{00000000-0005-0000-0000-0000F4030000}"/>
    <cellStyle name="40% - Accent6 10 2" xfId="1936" xr:uid="{00000000-0005-0000-0000-0000F5030000}"/>
    <cellStyle name="40% - Accent6 10 3" xfId="1937" xr:uid="{00000000-0005-0000-0000-0000F6030000}"/>
    <cellStyle name="40% - Accent6 11" xfId="1938" xr:uid="{00000000-0005-0000-0000-0000F7030000}"/>
    <cellStyle name="40% - Accent6 11 2" xfId="1939" xr:uid="{00000000-0005-0000-0000-0000F8030000}"/>
    <cellStyle name="40% - Accent6 11 3" xfId="1940" xr:uid="{00000000-0005-0000-0000-0000F9030000}"/>
    <cellStyle name="40% - Accent6 12" xfId="1941" xr:uid="{00000000-0005-0000-0000-0000FA030000}"/>
    <cellStyle name="40% - Accent6 12 2" xfId="1942" xr:uid="{00000000-0005-0000-0000-0000FB030000}"/>
    <cellStyle name="40% - Accent6 12 3" xfId="1943" xr:uid="{00000000-0005-0000-0000-0000FC030000}"/>
    <cellStyle name="40% - Accent6 13" xfId="1944" xr:uid="{00000000-0005-0000-0000-0000FD030000}"/>
    <cellStyle name="40% - Accent6 13 2" xfId="1945" xr:uid="{00000000-0005-0000-0000-0000FE030000}"/>
    <cellStyle name="40% - Accent6 13 3" xfId="1946" xr:uid="{00000000-0005-0000-0000-0000FF030000}"/>
    <cellStyle name="40% - Accent6 14" xfId="1947" xr:uid="{00000000-0005-0000-0000-000000040000}"/>
    <cellStyle name="40% - Accent6 14 2" xfId="1948" xr:uid="{00000000-0005-0000-0000-000001040000}"/>
    <cellStyle name="40% - Accent6 14 3" xfId="1949" xr:uid="{00000000-0005-0000-0000-000002040000}"/>
    <cellStyle name="40% - Accent6 15" xfId="1950" xr:uid="{00000000-0005-0000-0000-000003040000}"/>
    <cellStyle name="40% - Accent6 15 2" xfId="1951" xr:uid="{00000000-0005-0000-0000-000004040000}"/>
    <cellStyle name="40% - Accent6 15 3" xfId="1952" xr:uid="{00000000-0005-0000-0000-000005040000}"/>
    <cellStyle name="40% - Accent6 16" xfId="1953" xr:uid="{00000000-0005-0000-0000-000006040000}"/>
    <cellStyle name="40% - Accent6 16 2" xfId="1954" xr:uid="{00000000-0005-0000-0000-000007040000}"/>
    <cellStyle name="40% - Accent6 16 3" xfId="1955" xr:uid="{00000000-0005-0000-0000-000008040000}"/>
    <cellStyle name="40% - Accent6 17" xfId="1956" xr:uid="{00000000-0005-0000-0000-000009040000}"/>
    <cellStyle name="40% - Accent6 18" xfId="1957" xr:uid="{00000000-0005-0000-0000-00000A040000}"/>
    <cellStyle name="40% - Accent6 19" xfId="1958" xr:uid="{00000000-0005-0000-0000-00000B040000}"/>
    <cellStyle name="40% - Accent6 2" xfId="34" xr:uid="{00000000-0005-0000-0000-00000C040000}"/>
    <cellStyle name="40% - Accent6 2 10" xfId="1959" xr:uid="{00000000-0005-0000-0000-00000D040000}"/>
    <cellStyle name="40% - Accent6 2 11" xfId="1960" xr:uid="{00000000-0005-0000-0000-00000E040000}"/>
    <cellStyle name="40% - Accent6 2 12" xfId="1961" xr:uid="{00000000-0005-0000-0000-00000F040000}"/>
    <cellStyle name="40% - Accent6 2 13" xfId="1962" xr:uid="{00000000-0005-0000-0000-000010040000}"/>
    <cellStyle name="40% - Accent6 2 2" xfId="35" xr:uid="{00000000-0005-0000-0000-000011040000}"/>
    <cellStyle name="40% - Accent6 2 3" xfId="36" xr:uid="{00000000-0005-0000-0000-000012040000}"/>
    <cellStyle name="40% - Accent6 2 4" xfId="1963" xr:uid="{00000000-0005-0000-0000-000013040000}"/>
    <cellStyle name="40% - Accent6 2 5" xfId="1964" xr:uid="{00000000-0005-0000-0000-000014040000}"/>
    <cellStyle name="40% - Accent6 2 6" xfId="1965" xr:uid="{00000000-0005-0000-0000-000015040000}"/>
    <cellStyle name="40% - Accent6 2 7" xfId="1966" xr:uid="{00000000-0005-0000-0000-000016040000}"/>
    <cellStyle name="40% - Accent6 2 8" xfId="1967" xr:uid="{00000000-0005-0000-0000-000017040000}"/>
    <cellStyle name="40% - Accent6 2 9" xfId="1968" xr:uid="{00000000-0005-0000-0000-000018040000}"/>
    <cellStyle name="40% - Accent6 20" xfId="1969" xr:uid="{00000000-0005-0000-0000-000019040000}"/>
    <cellStyle name="40% - Accent6 21" xfId="1970" xr:uid="{00000000-0005-0000-0000-00001A040000}"/>
    <cellStyle name="40% - Accent6 22" xfId="1971" xr:uid="{00000000-0005-0000-0000-00001B040000}"/>
    <cellStyle name="40% - Accent6 23" xfId="1972" xr:uid="{00000000-0005-0000-0000-00001C040000}"/>
    <cellStyle name="40% - Accent6 24" xfId="1973" xr:uid="{00000000-0005-0000-0000-00001D040000}"/>
    <cellStyle name="40% - Accent6 25" xfId="1974" xr:uid="{00000000-0005-0000-0000-00001E040000}"/>
    <cellStyle name="40% - Accent6 26" xfId="1975" xr:uid="{00000000-0005-0000-0000-00001F040000}"/>
    <cellStyle name="40% - Accent6 27" xfId="1976" xr:uid="{00000000-0005-0000-0000-000020040000}"/>
    <cellStyle name="40% - Accent6 28" xfId="1977" xr:uid="{00000000-0005-0000-0000-000021040000}"/>
    <cellStyle name="40% - Accent6 29" xfId="1978" xr:uid="{00000000-0005-0000-0000-000022040000}"/>
    <cellStyle name="40% - Accent6 3" xfId="1979" xr:uid="{00000000-0005-0000-0000-000023040000}"/>
    <cellStyle name="40% - Accent6 3 2" xfId="1980" xr:uid="{00000000-0005-0000-0000-000024040000}"/>
    <cellStyle name="40% - Accent6 3 3" xfId="1981" xr:uid="{00000000-0005-0000-0000-000025040000}"/>
    <cellStyle name="40% - Accent6 30" xfId="1982" xr:uid="{00000000-0005-0000-0000-000026040000}"/>
    <cellStyle name="40% - Accent6 31" xfId="1983" xr:uid="{00000000-0005-0000-0000-000027040000}"/>
    <cellStyle name="40% - Accent6 32" xfId="1984" xr:uid="{00000000-0005-0000-0000-000028040000}"/>
    <cellStyle name="40% - Accent6 33" xfId="1985" xr:uid="{00000000-0005-0000-0000-000029040000}"/>
    <cellStyle name="40% - Accent6 34" xfId="1986" xr:uid="{00000000-0005-0000-0000-00002A040000}"/>
    <cellStyle name="40% - Accent6 35" xfId="1987" xr:uid="{00000000-0005-0000-0000-00002B040000}"/>
    <cellStyle name="40% - Accent6 36" xfId="1988" xr:uid="{00000000-0005-0000-0000-00002C040000}"/>
    <cellStyle name="40% - Accent6 37" xfId="1989" xr:uid="{00000000-0005-0000-0000-00002D040000}"/>
    <cellStyle name="40% - Accent6 38" xfId="1990" xr:uid="{00000000-0005-0000-0000-00002E040000}"/>
    <cellStyle name="40% - Accent6 39" xfId="1991" xr:uid="{00000000-0005-0000-0000-00002F040000}"/>
    <cellStyle name="40% - Accent6 4" xfId="1992" xr:uid="{00000000-0005-0000-0000-000030040000}"/>
    <cellStyle name="40% - Accent6 4 2" xfId="1993" xr:uid="{00000000-0005-0000-0000-000031040000}"/>
    <cellStyle name="40% - Accent6 4 3" xfId="1994" xr:uid="{00000000-0005-0000-0000-000032040000}"/>
    <cellStyle name="40% - Accent6 40" xfId="1995" xr:uid="{00000000-0005-0000-0000-000033040000}"/>
    <cellStyle name="40% - Accent6 41" xfId="1996" xr:uid="{00000000-0005-0000-0000-000034040000}"/>
    <cellStyle name="40% - Accent6 42" xfId="1997" xr:uid="{00000000-0005-0000-0000-000035040000}"/>
    <cellStyle name="40% - Accent6 43" xfId="1998" xr:uid="{00000000-0005-0000-0000-000036040000}"/>
    <cellStyle name="40% - Accent6 44" xfId="1999" xr:uid="{00000000-0005-0000-0000-000037040000}"/>
    <cellStyle name="40% - Accent6 45" xfId="2000" xr:uid="{00000000-0005-0000-0000-000038040000}"/>
    <cellStyle name="40% - Accent6 46" xfId="2001" xr:uid="{00000000-0005-0000-0000-000039040000}"/>
    <cellStyle name="40% - Accent6 47" xfId="2002" xr:uid="{00000000-0005-0000-0000-00003A040000}"/>
    <cellStyle name="40% - Accent6 48" xfId="2003" xr:uid="{00000000-0005-0000-0000-00003B040000}"/>
    <cellStyle name="40% - Accent6 49" xfId="2004" xr:uid="{00000000-0005-0000-0000-00003C040000}"/>
    <cellStyle name="40% - Accent6 5" xfId="2005" xr:uid="{00000000-0005-0000-0000-00003D040000}"/>
    <cellStyle name="40% - Accent6 5 2" xfId="2006" xr:uid="{00000000-0005-0000-0000-00003E040000}"/>
    <cellStyle name="40% - Accent6 5 3" xfId="2007" xr:uid="{00000000-0005-0000-0000-00003F040000}"/>
    <cellStyle name="40% - Accent6 50" xfId="2008" xr:uid="{00000000-0005-0000-0000-000040040000}"/>
    <cellStyle name="40% - Accent6 51" xfId="2009" xr:uid="{00000000-0005-0000-0000-000041040000}"/>
    <cellStyle name="40% - Accent6 52" xfId="2010" xr:uid="{00000000-0005-0000-0000-000042040000}"/>
    <cellStyle name="40% - Accent6 53" xfId="2237" xr:uid="{00000000-0005-0000-0000-000043040000}"/>
    <cellStyle name="40% - Accent6 6" xfId="2011" xr:uid="{00000000-0005-0000-0000-000044040000}"/>
    <cellStyle name="40% - Accent6 6 2" xfId="2012" xr:uid="{00000000-0005-0000-0000-000045040000}"/>
    <cellStyle name="40% - Accent6 6 3" xfId="2013" xr:uid="{00000000-0005-0000-0000-000046040000}"/>
    <cellStyle name="40% - Accent6 7" xfId="2014" xr:uid="{00000000-0005-0000-0000-000047040000}"/>
    <cellStyle name="40% - Accent6 7 2" xfId="2015" xr:uid="{00000000-0005-0000-0000-000048040000}"/>
    <cellStyle name="40% - Accent6 7 3" xfId="2016" xr:uid="{00000000-0005-0000-0000-000049040000}"/>
    <cellStyle name="40% - Accent6 8" xfId="2017" xr:uid="{00000000-0005-0000-0000-00004A040000}"/>
    <cellStyle name="40% - Accent6 8 2" xfId="2018" xr:uid="{00000000-0005-0000-0000-00004B040000}"/>
    <cellStyle name="40% - Accent6 8 3" xfId="2019" xr:uid="{00000000-0005-0000-0000-00004C040000}"/>
    <cellStyle name="40% - Accent6 9" xfId="2020" xr:uid="{00000000-0005-0000-0000-00004D040000}"/>
    <cellStyle name="40% - Accent6 9 2" xfId="2021" xr:uid="{00000000-0005-0000-0000-00004E040000}"/>
    <cellStyle name="40% - Accent6 9 3" xfId="2022" xr:uid="{00000000-0005-0000-0000-00004F040000}"/>
    <cellStyle name="60% - Accent1 2" xfId="37" xr:uid="{00000000-0005-0000-0000-000050040000}"/>
    <cellStyle name="60% - Accent1 2 2" xfId="38" xr:uid="{00000000-0005-0000-0000-000051040000}"/>
    <cellStyle name="60% - Accent1 2 3" xfId="39" xr:uid="{00000000-0005-0000-0000-000052040000}"/>
    <cellStyle name="60% - Accent2 2" xfId="40" xr:uid="{00000000-0005-0000-0000-000053040000}"/>
    <cellStyle name="60% - Accent2 2 2" xfId="41" xr:uid="{00000000-0005-0000-0000-000054040000}"/>
    <cellStyle name="60% - Accent2 2 3" xfId="42" xr:uid="{00000000-0005-0000-0000-000055040000}"/>
    <cellStyle name="60% - Accent3 2" xfId="43" xr:uid="{00000000-0005-0000-0000-000056040000}"/>
    <cellStyle name="60% - Accent3 2 2" xfId="44" xr:uid="{00000000-0005-0000-0000-000057040000}"/>
    <cellStyle name="60% - Accent3 2 3" xfId="45" xr:uid="{00000000-0005-0000-0000-000058040000}"/>
    <cellStyle name="60% - Accent4 2" xfId="46" xr:uid="{00000000-0005-0000-0000-000059040000}"/>
    <cellStyle name="60% - Accent4 2 2" xfId="47" xr:uid="{00000000-0005-0000-0000-00005A040000}"/>
    <cellStyle name="60% - Accent4 2 3" xfId="48" xr:uid="{00000000-0005-0000-0000-00005B040000}"/>
    <cellStyle name="60% - Accent5 2" xfId="49" xr:uid="{00000000-0005-0000-0000-00005C040000}"/>
    <cellStyle name="60% - Accent5 2 2" xfId="50" xr:uid="{00000000-0005-0000-0000-00005D040000}"/>
    <cellStyle name="60% - Accent5 2 3" xfId="51" xr:uid="{00000000-0005-0000-0000-00005E040000}"/>
    <cellStyle name="60% - Accent6 2" xfId="52" xr:uid="{00000000-0005-0000-0000-00005F040000}"/>
    <cellStyle name="60% - Accent6 2 2" xfId="53" xr:uid="{00000000-0005-0000-0000-000060040000}"/>
    <cellStyle name="60% - Accent6 2 3" xfId="54" xr:uid="{00000000-0005-0000-0000-000061040000}"/>
    <cellStyle name="Accent1 2" xfId="55" xr:uid="{00000000-0005-0000-0000-000062040000}"/>
    <cellStyle name="Accent1 2 2" xfId="56" xr:uid="{00000000-0005-0000-0000-000063040000}"/>
    <cellStyle name="Accent1 2 3" xfId="57" xr:uid="{00000000-0005-0000-0000-000064040000}"/>
    <cellStyle name="Accent2 2" xfId="58" xr:uid="{00000000-0005-0000-0000-000065040000}"/>
    <cellStyle name="Accent2 2 2" xfId="59" xr:uid="{00000000-0005-0000-0000-000066040000}"/>
    <cellStyle name="Accent2 2 3" xfId="60" xr:uid="{00000000-0005-0000-0000-000067040000}"/>
    <cellStyle name="Accent3 2" xfId="61" xr:uid="{00000000-0005-0000-0000-000068040000}"/>
    <cellStyle name="Accent3 2 2" xfId="62" xr:uid="{00000000-0005-0000-0000-000069040000}"/>
    <cellStyle name="Accent3 2 3" xfId="63" xr:uid="{00000000-0005-0000-0000-00006A040000}"/>
    <cellStyle name="Accent4 2" xfId="64" xr:uid="{00000000-0005-0000-0000-00006B040000}"/>
    <cellStyle name="Accent4 2 2" xfId="65" xr:uid="{00000000-0005-0000-0000-00006C040000}"/>
    <cellStyle name="Accent4 2 3" xfId="66" xr:uid="{00000000-0005-0000-0000-00006D040000}"/>
    <cellStyle name="Accent5 2" xfId="67" xr:uid="{00000000-0005-0000-0000-00006E040000}"/>
    <cellStyle name="Accent5 2 2" xfId="68" xr:uid="{00000000-0005-0000-0000-00006F040000}"/>
    <cellStyle name="Accent5 2 3" xfId="69" xr:uid="{00000000-0005-0000-0000-000070040000}"/>
    <cellStyle name="Accent6 2" xfId="70" xr:uid="{00000000-0005-0000-0000-000071040000}"/>
    <cellStyle name="Accent6 2 2" xfId="71" xr:uid="{00000000-0005-0000-0000-000072040000}"/>
    <cellStyle name="Accent6 2 3" xfId="72" xr:uid="{00000000-0005-0000-0000-000073040000}"/>
    <cellStyle name="Bad 2" xfId="73" xr:uid="{00000000-0005-0000-0000-000074040000}"/>
    <cellStyle name="Bad 2 2" xfId="74" xr:uid="{00000000-0005-0000-0000-000075040000}"/>
    <cellStyle name="Bad 2 3" xfId="75" xr:uid="{00000000-0005-0000-0000-000076040000}"/>
    <cellStyle name="Calculation 2" xfId="76" xr:uid="{00000000-0005-0000-0000-000077040000}"/>
    <cellStyle name="Calculation 2 2" xfId="77" xr:uid="{00000000-0005-0000-0000-000078040000}"/>
    <cellStyle name="Calculation 2 3" xfId="78" xr:uid="{00000000-0005-0000-0000-000079040000}"/>
    <cellStyle name="Check Cell 2" xfId="79" xr:uid="{00000000-0005-0000-0000-00007A040000}"/>
    <cellStyle name="Check Cell 2 2" xfId="80" xr:uid="{00000000-0005-0000-0000-00007B040000}"/>
    <cellStyle name="Check Cell 2 3" xfId="81" xr:uid="{00000000-0005-0000-0000-00007C040000}"/>
    <cellStyle name="Comma [0] 10" xfId="84" xr:uid="{00000000-0005-0000-0000-00007F040000}"/>
    <cellStyle name="Comma [0] 10 2" xfId="85" xr:uid="{00000000-0005-0000-0000-000080040000}"/>
    <cellStyle name="Comma [0] 10 3" xfId="2220" xr:uid="{00000000-0005-0000-0000-000081040000}"/>
    <cellStyle name="Comma [0] 11" xfId="86" xr:uid="{00000000-0005-0000-0000-000082040000}"/>
    <cellStyle name="Comma [0] 12" xfId="87" xr:uid="{00000000-0005-0000-0000-000083040000}"/>
    <cellStyle name="Comma [0] 12 2" xfId="88" xr:uid="{00000000-0005-0000-0000-000084040000}"/>
    <cellStyle name="Comma [0] 13" xfId="89" xr:uid="{00000000-0005-0000-0000-000085040000}"/>
    <cellStyle name="Comma [0] 14" xfId="90" xr:uid="{00000000-0005-0000-0000-000086040000}"/>
    <cellStyle name="Comma [0] 15" xfId="91" xr:uid="{00000000-0005-0000-0000-000087040000}"/>
    <cellStyle name="Comma [0] 16" xfId="92" xr:uid="{00000000-0005-0000-0000-000088040000}"/>
    <cellStyle name="Comma [0] 17" xfId="93" xr:uid="{00000000-0005-0000-0000-000089040000}"/>
    <cellStyle name="Comma [0] 18" xfId="2251" xr:uid="{00000000-0005-0000-0000-00008A040000}"/>
    <cellStyle name="Comma [0] 19" xfId="2255" xr:uid="{00000000-0005-0000-0000-00008B040000}"/>
    <cellStyle name="Comma [0] 2" xfId="94" xr:uid="{00000000-0005-0000-0000-00008C040000}"/>
    <cellStyle name="Comma [0] 2 10" xfId="95" xr:uid="{00000000-0005-0000-0000-00008D040000}"/>
    <cellStyle name="Comma [0] 2 11" xfId="96" xr:uid="{00000000-0005-0000-0000-00008E040000}"/>
    <cellStyle name="Comma [0] 2 12" xfId="97" xr:uid="{00000000-0005-0000-0000-00008F040000}"/>
    <cellStyle name="Comma [0] 2 13" xfId="98" xr:uid="{00000000-0005-0000-0000-000090040000}"/>
    <cellStyle name="Comma [0] 2 14" xfId="99" xr:uid="{00000000-0005-0000-0000-000091040000}"/>
    <cellStyle name="Comma [0] 2 15" xfId="100" xr:uid="{00000000-0005-0000-0000-000092040000}"/>
    <cellStyle name="Comma [0] 2 16" xfId="101" xr:uid="{00000000-0005-0000-0000-000093040000}"/>
    <cellStyle name="Comma [0] 2 17" xfId="102" xr:uid="{00000000-0005-0000-0000-000094040000}"/>
    <cellStyle name="Comma [0] 2 18" xfId="103" xr:uid="{00000000-0005-0000-0000-000095040000}"/>
    <cellStyle name="Comma [0] 2 19" xfId="104" xr:uid="{00000000-0005-0000-0000-000096040000}"/>
    <cellStyle name="Comma [0] 2 2" xfId="105" xr:uid="{00000000-0005-0000-0000-000097040000}"/>
    <cellStyle name="Comma [0] 2 2 10" xfId="106" xr:uid="{00000000-0005-0000-0000-000098040000}"/>
    <cellStyle name="Comma [0] 2 2 10 2" xfId="107" xr:uid="{00000000-0005-0000-0000-000099040000}"/>
    <cellStyle name="Comma [0] 2 2 11" xfId="108" xr:uid="{00000000-0005-0000-0000-00009A040000}"/>
    <cellStyle name="Comma [0] 2 2 12" xfId="109" xr:uid="{00000000-0005-0000-0000-00009B040000}"/>
    <cellStyle name="Comma [0] 2 2 13" xfId="110" xr:uid="{00000000-0005-0000-0000-00009C040000}"/>
    <cellStyle name="Comma [0] 2 2 14" xfId="111" xr:uid="{00000000-0005-0000-0000-00009D040000}"/>
    <cellStyle name="Comma [0] 2 2 15" xfId="112" xr:uid="{00000000-0005-0000-0000-00009E040000}"/>
    <cellStyle name="Comma [0] 2 2 16" xfId="113" xr:uid="{00000000-0005-0000-0000-00009F040000}"/>
    <cellStyle name="Comma [0] 2 2 17" xfId="114" xr:uid="{00000000-0005-0000-0000-0000A0040000}"/>
    <cellStyle name="Comma [0] 2 2 18" xfId="115" xr:uid="{00000000-0005-0000-0000-0000A1040000}"/>
    <cellStyle name="Comma [0] 2 2 19" xfId="116" xr:uid="{00000000-0005-0000-0000-0000A2040000}"/>
    <cellStyle name="Comma [0] 2 2 2" xfId="117" xr:uid="{00000000-0005-0000-0000-0000A3040000}"/>
    <cellStyle name="Comma [0] 2 2 2 10" xfId="118" xr:uid="{00000000-0005-0000-0000-0000A4040000}"/>
    <cellStyle name="Comma [0] 2 2 2 11" xfId="119" xr:uid="{00000000-0005-0000-0000-0000A5040000}"/>
    <cellStyle name="Comma [0] 2 2 2 12" xfId="120" xr:uid="{00000000-0005-0000-0000-0000A6040000}"/>
    <cellStyle name="Comma [0] 2 2 2 13" xfId="121" xr:uid="{00000000-0005-0000-0000-0000A7040000}"/>
    <cellStyle name="Comma [0] 2 2 2 14" xfId="122" xr:uid="{00000000-0005-0000-0000-0000A8040000}"/>
    <cellStyle name="Comma [0] 2 2 2 15" xfId="123" xr:uid="{00000000-0005-0000-0000-0000A9040000}"/>
    <cellStyle name="Comma [0] 2 2 2 16" xfId="124" xr:uid="{00000000-0005-0000-0000-0000AA040000}"/>
    <cellStyle name="Comma [0] 2 2 2 17" xfId="125" xr:uid="{00000000-0005-0000-0000-0000AB040000}"/>
    <cellStyle name="Comma [0] 2 2 2 18" xfId="126" xr:uid="{00000000-0005-0000-0000-0000AC040000}"/>
    <cellStyle name="Comma [0] 2 2 2 19" xfId="127" xr:uid="{00000000-0005-0000-0000-0000AD040000}"/>
    <cellStyle name="Comma [0] 2 2 2 2" xfId="128" xr:uid="{00000000-0005-0000-0000-0000AE040000}"/>
    <cellStyle name="Comma [0] 2 2 2 20" xfId="129" xr:uid="{00000000-0005-0000-0000-0000AF040000}"/>
    <cellStyle name="Comma [0] 2 2 2 21" xfId="130" xr:uid="{00000000-0005-0000-0000-0000B0040000}"/>
    <cellStyle name="Comma [0] 2 2 2 22" xfId="131" xr:uid="{00000000-0005-0000-0000-0000B1040000}"/>
    <cellStyle name="Comma [0] 2 2 2 23" xfId="132" xr:uid="{00000000-0005-0000-0000-0000B2040000}"/>
    <cellStyle name="Comma [0] 2 2 2 24" xfId="133" xr:uid="{00000000-0005-0000-0000-0000B3040000}"/>
    <cellStyle name="Comma [0] 2 2 2 25" xfId="134" xr:uid="{00000000-0005-0000-0000-0000B4040000}"/>
    <cellStyle name="Comma [0] 2 2 2 26" xfId="135" xr:uid="{00000000-0005-0000-0000-0000B5040000}"/>
    <cellStyle name="Comma [0] 2 2 2 27" xfId="136" xr:uid="{00000000-0005-0000-0000-0000B6040000}"/>
    <cellStyle name="Comma [0] 2 2 2 28" xfId="137" xr:uid="{00000000-0005-0000-0000-0000B7040000}"/>
    <cellStyle name="Comma [0] 2 2 2 29" xfId="138" xr:uid="{00000000-0005-0000-0000-0000B8040000}"/>
    <cellStyle name="Comma [0] 2 2 2 3" xfId="139" xr:uid="{00000000-0005-0000-0000-0000B9040000}"/>
    <cellStyle name="Comma [0] 2 2 2 30" xfId="140" xr:uid="{00000000-0005-0000-0000-0000BA040000}"/>
    <cellStyle name="Comma [0] 2 2 2 31" xfId="141" xr:uid="{00000000-0005-0000-0000-0000BB040000}"/>
    <cellStyle name="Comma [0] 2 2 2 32" xfId="142" xr:uid="{00000000-0005-0000-0000-0000BC040000}"/>
    <cellStyle name="Comma [0] 2 2 2 33" xfId="143" xr:uid="{00000000-0005-0000-0000-0000BD040000}"/>
    <cellStyle name="Comma [0] 2 2 2 34" xfId="144" xr:uid="{00000000-0005-0000-0000-0000BE040000}"/>
    <cellStyle name="Comma [0] 2 2 2 4" xfId="145" xr:uid="{00000000-0005-0000-0000-0000BF040000}"/>
    <cellStyle name="Comma [0] 2 2 2 5" xfId="146" xr:uid="{00000000-0005-0000-0000-0000C0040000}"/>
    <cellStyle name="Comma [0] 2 2 2 6" xfId="147" xr:uid="{00000000-0005-0000-0000-0000C1040000}"/>
    <cellStyle name="Comma [0] 2 2 2 7" xfId="148" xr:uid="{00000000-0005-0000-0000-0000C2040000}"/>
    <cellStyle name="Comma [0] 2 2 2 8" xfId="149" xr:uid="{00000000-0005-0000-0000-0000C3040000}"/>
    <cellStyle name="Comma [0] 2 2 2 9" xfId="150" xr:uid="{00000000-0005-0000-0000-0000C4040000}"/>
    <cellStyle name="Comma [0] 2 2 20" xfId="151" xr:uid="{00000000-0005-0000-0000-0000C5040000}"/>
    <cellStyle name="Comma [0] 2 2 21" xfId="152" xr:uid="{00000000-0005-0000-0000-0000C6040000}"/>
    <cellStyle name="Comma [0] 2 2 22" xfId="153" xr:uid="{00000000-0005-0000-0000-0000C7040000}"/>
    <cellStyle name="Comma [0] 2 2 23" xfId="154" xr:uid="{00000000-0005-0000-0000-0000C8040000}"/>
    <cellStyle name="Comma [0] 2 2 24" xfId="155" xr:uid="{00000000-0005-0000-0000-0000C9040000}"/>
    <cellStyle name="Comma [0] 2 2 25" xfId="156" xr:uid="{00000000-0005-0000-0000-0000CA040000}"/>
    <cellStyle name="Comma [0] 2 2 26" xfId="157" xr:uid="{00000000-0005-0000-0000-0000CB040000}"/>
    <cellStyle name="Comma [0] 2 2 27" xfId="158" xr:uid="{00000000-0005-0000-0000-0000CC040000}"/>
    <cellStyle name="Comma [0] 2 2 28" xfId="159" xr:uid="{00000000-0005-0000-0000-0000CD040000}"/>
    <cellStyle name="Comma [0] 2 2 29" xfId="160" xr:uid="{00000000-0005-0000-0000-0000CE040000}"/>
    <cellStyle name="Comma [0] 2 2 3" xfId="161" xr:uid="{00000000-0005-0000-0000-0000CF040000}"/>
    <cellStyle name="Comma [0] 2 2 30" xfId="162" xr:uid="{00000000-0005-0000-0000-0000D0040000}"/>
    <cellStyle name="Comma [0] 2 2 31" xfId="163" xr:uid="{00000000-0005-0000-0000-0000D1040000}"/>
    <cellStyle name="Comma [0] 2 2 32" xfId="164" xr:uid="{00000000-0005-0000-0000-0000D2040000}"/>
    <cellStyle name="Comma [0] 2 2 33" xfId="165" xr:uid="{00000000-0005-0000-0000-0000D3040000}"/>
    <cellStyle name="Comma [0] 2 2 34" xfId="166" xr:uid="{00000000-0005-0000-0000-0000D4040000}"/>
    <cellStyle name="Comma [0] 2 2 4" xfId="167" xr:uid="{00000000-0005-0000-0000-0000D5040000}"/>
    <cellStyle name="Comma [0] 2 2 4 10" xfId="168" xr:uid="{00000000-0005-0000-0000-0000D6040000}"/>
    <cellStyle name="Comma [0] 2 2 4 11" xfId="169" xr:uid="{00000000-0005-0000-0000-0000D7040000}"/>
    <cellStyle name="Comma [0] 2 2 4 12" xfId="170" xr:uid="{00000000-0005-0000-0000-0000D8040000}"/>
    <cellStyle name="Comma [0] 2 2 4 13" xfId="171" xr:uid="{00000000-0005-0000-0000-0000D9040000}"/>
    <cellStyle name="Comma [0] 2 2 4 14" xfId="172" xr:uid="{00000000-0005-0000-0000-0000DA040000}"/>
    <cellStyle name="Comma [0] 2 2 4 15" xfId="173" xr:uid="{00000000-0005-0000-0000-0000DB040000}"/>
    <cellStyle name="Comma [0] 2 2 4 16" xfId="174" xr:uid="{00000000-0005-0000-0000-0000DC040000}"/>
    <cellStyle name="Comma [0] 2 2 4 17" xfId="175" xr:uid="{00000000-0005-0000-0000-0000DD040000}"/>
    <cellStyle name="Comma [0] 2 2 4 18" xfId="176" xr:uid="{00000000-0005-0000-0000-0000DE040000}"/>
    <cellStyle name="Comma [0] 2 2 4 19" xfId="177" xr:uid="{00000000-0005-0000-0000-0000DF040000}"/>
    <cellStyle name="Comma [0] 2 2 4 2" xfId="178" xr:uid="{00000000-0005-0000-0000-0000E0040000}"/>
    <cellStyle name="Comma [0] 2 2 4 20" xfId="179" xr:uid="{00000000-0005-0000-0000-0000E1040000}"/>
    <cellStyle name="Comma [0] 2 2 4 21" xfId="180" xr:uid="{00000000-0005-0000-0000-0000E2040000}"/>
    <cellStyle name="Comma [0] 2 2 4 22" xfId="181" xr:uid="{00000000-0005-0000-0000-0000E3040000}"/>
    <cellStyle name="Comma [0] 2 2 4 23" xfId="182" xr:uid="{00000000-0005-0000-0000-0000E4040000}"/>
    <cellStyle name="Comma [0] 2 2 4 24" xfId="183" xr:uid="{00000000-0005-0000-0000-0000E5040000}"/>
    <cellStyle name="Comma [0] 2 2 4 25" xfId="184" xr:uid="{00000000-0005-0000-0000-0000E6040000}"/>
    <cellStyle name="Comma [0] 2 2 4 26" xfId="185" xr:uid="{00000000-0005-0000-0000-0000E7040000}"/>
    <cellStyle name="Comma [0] 2 2 4 27" xfId="186" xr:uid="{00000000-0005-0000-0000-0000E8040000}"/>
    <cellStyle name="Comma [0] 2 2 4 28" xfId="187" xr:uid="{00000000-0005-0000-0000-0000E9040000}"/>
    <cellStyle name="Comma [0] 2 2 4 29" xfId="188" xr:uid="{00000000-0005-0000-0000-0000EA040000}"/>
    <cellStyle name="Comma [0] 2 2 4 3" xfId="189" xr:uid="{00000000-0005-0000-0000-0000EB040000}"/>
    <cellStyle name="Comma [0] 2 2 4 4" xfId="190" xr:uid="{00000000-0005-0000-0000-0000EC040000}"/>
    <cellStyle name="Comma [0] 2 2 4 5" xfId="191" xr:uid="{00000000-0005-0000-0000-0000ED040000}"/>
    <cellStyle name="Comma [0] 2 2 4 6" xfId="192" xr:uid="{00000000-0005-0000-0000-0000EE040000}"/>
    <cellStyle name="Comma [0] 2 2 4 7" xfId="193" xr:uid="{00000000-0005-0000-0000-0000EF040000}"/>
    <cellStyle name="Comma [0] 2 2 4 8" xfId="194" xr:uid="{00000000-0005-0000-0000-0000F0040000}"/>
    <cellStyle name="Comma [0] 2 2 4 9" xfId="195" xr:uid="{00000000-0005-0000-0000-0000F1040000}"/>
    <cellStyle name="Comma [0] 2 2 5" xfId="196" xr:uid="{00000000-0005-0000-0000-0000F2040000}"/>
    <cellStyle name="Comma [0] 2 2 5 10" xfId="197" xr:uid="{00000000-0005-0000-0000-0000F3040000}"/>
    <cellStyle name="Comma [0] 2 2 5 11" xfId="198" xr:uid="{00000000-0005-0000-0000-0000F4040000}"/>
    <cellStyle name="Comma [0] 2 2 5 12" xfId="199" xr:uid="{00000000-0005-0000-0000-0000F5040000}"/>
    <cellStyle name="Comma [0] 2 2 5 13" xfId="200" xr:uid="{00000000-0005-0000-0000-0000F6040000}"/>
    <cellStyle name="Comma [0] 2 2 5 14" xfId="201" xr:uid="{00000000-0005-0000-0000-0000F7040000}"/>
    <cellStyle name="Comma [0] 2 2 5 15" xfId="202" xr:uid="{00000000-0005-0000-0000-0000F8040000}"/>
    <cellStyle name="Comma [0] 2 2 5 16" xfId="203" xr:uid="{00000000-0005-0000-0000-0000F9040000}"/>
    <cellStyle name="Comma [0] 2 2 5 17" xfId="204" xr:uid="{00000000-0005-0000-0000-0000FA040000}"/>
    <cellStyle name="Comma [0] 2 2 5 18" xfId="205" xr:uid="{00000000-0005-0000-0000-0000FB040000}"/>
    <cellStyle name="Comma [0] 2 2 5 19" xfId="206" xr:uid="{00000000-0005-0000-0000-0000FC040000}"/>
    <cellStyle name="Comma [0] 2 2 5 2" xfId="207" xr:uid="{00000000-0005-0000-0000-0000FD040000}"/>
    <cellStyle name="Comma [0] 2 2 5 20" xfId="208" xr:uid="{00000000-0005-0000-0000-0000FE040000}"/>
    <cellStyle name="Comma [0] 2 2 5 3" xfId="209" xr:uid="{00000000-0005-0000-0000-0000FF040000}"/>
    <cellStyle name="Comma [0] 2 2 5 4" xfId="210" xr:uid="{00000000-0005-0000-0000-000000050000}"/>
    <cellStyle name="Comma [0] 2 2 5 5" xfId="211" xr:uid="{00000000-0005-0000-0000-000001050000}"/>
    <cellStyle name="Comma [0] 2 2 5 6" xfId="212" xr:uid="{00000000-0005-0000-0000-000002050000}"/>
    <cellStyle name="Comma [0] 2 2 5 7" xfId="213" xr:uid="{00000000-0005-0000-0000-000003050000}"/>
    <cellStyle name="Comma [0] 2 2 5 8" xfId="214" xr:uid="{00000000-0005-0000-0000-000004050000}"/>
    <cellStyle name="Comma [0] 2 2 5 9" xfId="215" xr:uid="{00000000-0005-0000-0000-000005050000}"/>
    <cellStyle name="Comma [0] 2 2 6" xfId="216" xr:uid="{00000000-0005-0000-0000-000006050000}"/>
    <cellStyle name="Comma [0] 2 2 6 10" xfId="217" xr:uid="{00000000-0005-0000-0000-000007050000}"/>
    <cellStyle name="Comma [0] 2 2 6 11" xfId="218" xr:uid="{00000000-0005-0000-0000-000008050000}"/>
    <cellStyle name="Comma [0] 2 2 6 12" xfId="219" xr:uid="{00000000-0005-0000-0000-000009050000}"/>
    <cellStyle name="Comma [0] 2 2 6 13" xfId="220" xr:uid="{00000000-0005-0000-0000-00000A050000}"/>
    <cellStyle name="Comma [0] 2 2 6 14" xfId="221" xr:uid="{00000000-0005-0000-0000-00000B050000}"/>
    <cellStyle name="Comma [0] 2 2 6 2" xfId="222" xr:uid="{00000000-0005-0000-0000-00000C050000}"/>
    <cellStyle name="Comma [0] 2 2 6 3" xfId="223" xr:uid="{00000000-0005-0000-0000-00000D050000}"/>
    <cellStyle name="Comma [0] 2 2 6 4" xfId="224" xr:uid="{00000000-0005-0000-0000-00000E050000}"/>
    <cellStyle name="Comma [0] 2 2 6 5" xfId="225" xr:uid="{00000000-0005-0000-0000-00000F050000}"/>
    <cellStyle name="Comma [0] 2 2 6 6" xfId="226" xr:uid="{00000000-0005-0000-0000-000010050000}"/>
    <cellStyle name="Comma [0] 2 2 6 7" xfId="227" xr:uid="{00000000-0005-0000-0000-000011050000}"/>
    <cellStyle name="Comma [0] 2 2 6 8" xfId="228" xr:uid="{00000000-0005-0000-0000-000012050000}"/>
    <cellStyle name="Comma [0] 2 2 6 9" xfId="229" xr:uid="{00000000-0005-0000-0000-000013050000}"/>
    <cellStyle name="Comma [0] 2 2 7" xfId="230" xr:uid="{00000000-0005-0000-0000-000014050000}"/>
    <cellStyle name="Comma [0] 2 2 7 10" xfId="231" xr:uid="{00000000-0005-0000-0000-000015050000}"/>
    <cellStyle name="Comma [0] 2 2 7 11" xfId="232" xr:uid="{00000000-0005-0000-0000-000016050000}"/>
    <cellStyle name="Comma [0] 2 2 7 12" xfId="233" xr:uid="{00000000-0005-0000-0000-000017050000}"/>
    <cellStyle name="Comma [0] 2 2 7 13" xfId="234" xr:uid="{00000000-0005-0000-0000-000018050000}"/>
    <cellStyle name="Comma [0] 2 2 7 14" xfId="235" xr:uid="{00000000-0005-0000-0000-000019050000}"/>
    <cellStyle name="Comma [0] 2 2 7 2" xfId="236" xr:uid="{00000000-0005-0000-0000-00001A050000}"/>
    <cellStyle name="Comma [0] 2 2 7 3" xfId="237" xr:uid="{00000000-0005-0000-0000-00001B050000}"/>
    <cellStyle name="Comma [0] 2 2 7 4" xfId="238" xr:uid="{00000000-0005-0000-0000-00001C050000}"/>
    <cellStyle name="Comma [0] 2 2 7 5" xfId="239" xr:uid="{00000000-0005-0000-0000-00001D050000}"/>
    <cellStyle name="Comma [0] 2 2 7 6" xfId="240" xr:uid="{00000000-0005-0000-0000-00001E050000}"/>
    <cellStyle name="Comma [0] 2 2 7 7" xfId="241" xr:uid="{00000000-0005-0000-0000-00001F050000}"/>
    <cellStyle name="Comma [0] 2 2 7 8" xfId="242" xr:uid="{00000000-0005-0000-0000-000020050000}"/>
    <cellStyle name="Comma [0] 2 2 7 9" xfId="243" xr:uid="{00000000-0005-0000-0000-000021050000}"/>
    <cellStyle name="Comma [0] 2 2 8" xfId="244" xr:uid="{00000000-0005-0000-0000-000022050000}"/>
    <cellStyle name="Comma [0] 2 2 8 2" xfId="245" xr:uid="{00000000-0005-0000-0000-000023050000}"/>
    <cellStyle name="Comma [0] 2 2 8 3" xfId="246" xr:uid="{00000000-0005-0000-0000-000024050000}"/>
    <cellStyle name="Comma [0] 2 2 8 4" xfId="247" xr:uid="{00000000-0005-0000-0000-000025050000}"/>
    <cellStyle name="Comma [0] 2 2 8 5" xfId="248" xr:uid="{00000000-0005-0000-0000-000026050000}"/>
    <cellStyle name="Comma [0] 2 2 8 6" xfId="249" xr:uid="{00000000-0005-0000-0000-000027050000}"/>
    <cellStyle name="Comma [0] 2 2 8 7" xfId="250" xr:uid="{00000000-0005-0000-0000-000028050000}"/>
    <cellStyle name="Comma [0] 2 2 8 8" xfId="251" xr:uid="{00000000-0005-0000-0000-000029050000}"/>
    <cellStyle name="Comma [0] 2 2 9" xfId="252" xr:uid="{00000000-0005-0000-0000-00002A050000}"/>
    <cellStyle name="Comma [0] 2 2 9 2" xfId="253" xr:uid="{00000000-0005-0000-0000-00002B050000}"/>
    <cellStyle name="Comma [0] 2 2 9 3" xfId="254" xr:uid="{00000000-0005-0000-0000-00002C050000}"/>
    <cellStyle name="Comma [0] 2 2 9 4" xfId="255" xr:uid="{00000000-0005-0000-0000-00002D050000}"/>
    <cellStyle name="Comma [0] 2 2 9 5" xfId="256" xr:uid="{00000000-0005-0000-0000-00002E050000}"/>
    <cellStyle name="Comma [0] 2 2 9 6" xfId="257" xr:uid="{00000000-0005-0000-0000-00002F050000}"/>
    <cellStyle name="Comma [0] 2 2 9 7" xfId="258" xr:uid="{00000000-0005-0000-0000-000030050000}"/>
    <cellStyle name="Comma [0] 2 20" xfId="259" xr:uid="{00000000-0005-0000-0000-000031050000}"/>
    <cellStyle name="Comma [0] 2 21" xfId="260" xr:uid="{00000000-0005-0000-0000-000032050000}"/>
    <cellStyle name="Comma [0] 2 22" xfId="261" xr:uid="{00000000-0005-0000-0000-000033050000}"/>
    <cellStyle name="Comma [0] 2 23" xfId="262" xr:uid="{00000000-0005-0000-0000-000034050000}"/>
    <cellStyle name="Comma [0] 2 24" xfId="263" xr:uid="{00000000-0005-0000-0000-000035050000}"/>
    <cellStyle name="Comma [0] 2 25" xfId="264" xr:uid="{00000000-0005-0000-0000-000036050000}"/>
    <cellStyle name="Comma [0] 2 26" xfId="265" xr:uid="{00000000-0005-0000-0000-000037050000}"/>
    <cellStyle name="Comma [0] 2 27" xfId="266" xr:uid="{00000000-0005-0000-0000-000038050000}"/>
    <cellStyle name="Comma [0] 2 28" xfId="267" xr:uid="{00000000-0005-0000-0000-000039050000}"/>
    <cellStyle name="Comma [0] 2 29" xfId="268" xr:uid="{00000000-0005-0000-0000-00003A050000}"/>
    <cellStyle name="Comma [0] 2 3" xfId="269" xr:uid="{00000000-0005-0000-0000-00003B050000}"/>
    <cellStyle name="Comma [0] 2 3 10" xfId="270" xr:uid="{00000000-0005-0000-0000-00003C050000}"/>
    <cellStyle name="Comma [0] 2 3 11" xfId="271" xr:uid="{00000000-0005-0000-0000-00003D050000}"/>
    <cellStyle name="Comma [0] 2 3 12" xfId="272" xr:uid="{00000000-0005-0000-0000-00003E050000}"/>
    <cellStyle name="Comma [0] 2 3 13" xfId="273" xr:uid="{00000000-0005-0000-0000-00003F050000}"/>
    <cellStyle name="Comma [0] 2 3 14" xfId="274" xr:uid="{00000000-0005-0000-0000-000040050000}"/>
    <cellStyle name="Comma [0] 2 3 15" xfId="275" xr:uid="{00000000-0005-0000-0000-000041050000}"/>
    <cellStyle name="Comma [0] 2 3 16" xfId="276" xr:uid="{00000000-0005-0000-0000-000042050000}"/>
    <cellStyle name="Comma [0] 2 3 17" xfId="277" xr:uid="{00000000-0005-0000-0000-000043050000}"/>
    <cellStyle name="Comma [0] 2 3 18" xfId="278" xr:uid="{00000000-0005-0000-0000-000044050000}"/>
    <cellStyle name="Comma [0] 2 3 19" xfId="279" xr:uid="{00000000-0005-0000-0000-000045050000}"/>
    <cellStyle name="Comma [0] 2 3 2" xfId="280" xr:uid="{00000000-0005-0000-0000-000046050000}"/>
    <cellStyle name="Comma [0] 2 3 20" xfId="281" xr:uid="{00000000-0005-0000-0000-000047050000}"/>
    <cellStyle name="Comma [0] 2 3 21" xfId="282" xr:uid="{00000000-0005-0000-0000-000048050000}"/>
    <cellStyle name="Comma [0] 2 3 22" xfId="283" xr:uid="{00000000-0005-0000-0000-000049050000}"/>
    <cellStyle name="Comma [0] 2 3 23" xfId="284" xr:uid="{00000000-0005-0000-0000-00004A050000}"/>
    <cellStyle name="Comma [0] 2 3 24" xfId="285" xr:uid="{00000000-0005-0000-0000-00004B050000}"/>
    <cellStyle name="Comma [0] 2 3 25" xfId="286" xr:uid="{00000000-0005-0000-0000-00004C050000}"/>
    <cellStyle name="Comma [0] 2 3 26" xfId="287" xr:uid="{00000000-0005-0000-0000-00004D050000}"/>
    <cellStyle name="Comma [0] 2 3 27" xfId="288" xr:uid="{00000000-0005-0000-0000-00004E050000}"/>
    <cellStyle name="Comma [0] 2 3 28" xfId="289" xr:uid="{00000000-0005-0000-0000-00004F050000}"/>
    <cellStyle name="Comma [0] 2 3 29" xfId="290" xr:uid="{00000000-0005-0000-0000-000050050000}"/>
    <cellStyle name="Comma [0] 2 3 3" xfId="291" xr:uid="{00000000-0005-0000-0000-000051050000}"/>
    <cellStyle name="Comma [0] 2 3 30" xfId="292" xr:uid="{00000000-0005-0000-0000-000052050000}"/>
    <cellStyle name="Comma [0] 2 3 31" xfId="293" xr:uid="{00000000-0005-0000-0000-000053050000}"/>
    <cellStyle name="Comma [0] 2 3 32" xfId="294" xr:uid="{00000000-0005-0000-0000-000054050000}"/>
    <cellStyle name="Comma [0] 2 3 33" xfId="295" xr:uid="{00000000-0005-0000-0000-000055050000}"/>
    <cellStyle name="Comma [0] 2 3 4" xfId="296" xr:uid="{00000000-0005-0000-0000-000056050000}"/>
    <cellStyle name="Comma [0] 2 3 5" xfId="297" xr:uid="{00000000-0005-0000-0000-000057050000}"/>
    <cellStyle name="Comma [0] 2 3 6" xfId="298" xr:uid="{00000000-0005-0000-0000-000058050000}"/>
    <cellStyle name="Comma [0] 2 3 7" xfId="299" xr:uid="{00000000-0005-0000-0000-000059050000}"/>
    <cellStyle name="Comma [0] 2 3 8" xfId="300" xr:uid="{00000000-0005-0000-0000-00005A050000}"/>
    <cellStyle name="Comma [0] 2 3 9" xfId="301" xr:uid="{00000000-0005-0000-0000-00005B050000}"/>
    <cellStyle name="Comma [0] 2 30" xfId="302" xr:uid="{00000000-0005-0000-0000-00005C050000}"/>
    <cellStyle name="Comma [0] 2 4" xfId="303" xr:uid="{00000000-0005-0000-0000-00005D050000}"/>
    <cellStyle name="Comma [0] 2 4 10" xfId="304" xr:uid="{00000000-0005-0000-0000-00005E050000}"/>
    <cellStyle name="Comma [0] 2 4 11" xfId="305" xr:uid="{00000000-0005-0000-0000-00005F050000}"/>
    <cellStyle name="Comma [0] 2 4 12" xfId="306" xr:uid="{00000000-0005-0000-0000-000060050000}"/>
    <cellStyle name="Comma [0] 2 4 13" xfId="307" xr:uid="{00000000-0005-0000-0000-000061050000}"/>
    <cellStyle name="Comma [0] 2 4 14" xfId="308" xr:uid="{00000000-0005-0000-0000-000062050000}"/>
    <cellStyle name="Comma [0] 2 4 15" xfId="309" xr:uid="{00000000-0005-0000-0000-000063050000}"/>
    <cellStyle name="Comma [0] 2 4 16" xfId="310" xr:uid="{00000000-0005-0000-0000-000064050000}"/>
    <cellStyle name="Comma [0] 2 4 17" xfId="311" xr:uid="{00000000-0005-0000-0000-000065050000}"/>
    <cellStyle name="Comma [0] 2 4 18" xfId="312" xr:uid="{00000000-0005-0000-0000-000066050000}"/>
    <cellStyle name="Comma [0] 2 4 19" xfId="313" xr:uid="{00000000-0005-0000-0000-000067050000}"/>
    <cellStyle name="Comma [0] 2 4 2" xfId="314" xr:uid="{00000000-0005-0000-0000-000068050000}"/>
    <cellStyle name="Comma [0] 2 4 20" xfId="315" xr:uid="{00000000-0005-0000-0000-000069050000}"/>
    <cellStyle name="Comma [0] 2 4 21" xfId="316" xr:uid="{00000000-0005-0000-0000-00006A050000}"/>
    <cellStyle name="Comma [0] 2 4 22" xfId="317" xr:uid="{00000000-0005-0000-0000-00006B050000}"/>
    <cellStyle name="Comma [0] 2 4 23" xfId="318" xr:uid="{00000000-0005-0000-0000-00006C050000}"/>
    <cellStyle name="Comma [0] 2 4 24" xfId="319" xr:uid="{00000000-0005-0000-0000-00006D050000}"/>
    <cellStyle name="Comma [0] 2 4 25" xfId="320" xr:uid="{00000000-0005-0000-0000-00006E050000}"/>
    <cellStyle name="Comma [0] 2 4 26" xfId="321" xr:uid="{00000000-0005-0000-0000-00006F050000}"/>
    <cellStyle name="Comma [0] 2 4 27" xfId="322" xr:uid="{00000000-0005-0000-0000-000070050000}"/>
    <cellStyle name="Comma [0] 2 4 28" xfId="323" xr:uid="{00000000-0005-0000-0000-000071050000}"/>
    <cellStyle name="Comma [0] 2 4 29" xfId="324" xr:uid="{00000000-0005-0000-0000-000072050000}"/>
    <cellStyle name="Comma [0] 2 4 3" xfId="325" xr:uid="{00000000-0005-0000-0000-000073050000}"/>
    <cellStyle name="Comma [0] 2 4 4" xfId="326" xr:uid="{00000000-0005-0000-0000-000074050000}"/>
    <cellStyle name="Comma [0] 2 4 5" xfId="327" xr:uid="{00000000-0005-0000-0000-000075050000}"/>
    <cellStyle name="Comma [0] 2 4 6" xfId="328" xr:uid="{00000000-0005-0000-0000-000076050000}"/>
    <cellStyle name="Comma [0] 2 4 7" xfId="329" xr:uid="{00000000-0005-0000-0000-000077050000}"/>
    <cellStyle name="Comma [0] 2 4 8" xfId="330" xr:uid="{00000000-0005-0000-0000-000078050000}"/>
    <cellStyle name="Comma [0] 2 4 9" xfId="331" xr:uid="{00000000-0005-0000-0000-000079050000}"/>
    <cellStyle name="Comma [0] 2 5" xfId="332" xr:uid="{00000000-0005-0000-0000-00007A050000}"/>
    <cellStyle name="Comma [0] 2 5 10" xfId="333" xr:uid="{00000000-0005-0000-0000-00007B050000}"/>
    <cellStyle name="Comma [0] 2 5 11" xfId="334" xr:uid="{00000000-0005-0000-0000-00007C050000}"/>
    <cellStyle name="Comma [0] 2 5 12" xfId="335" xr:uid="{00000000-0005-0000-0000-00007D050000}"/>
    <cellStyle name="Comma [0] 2 5 13" xfId="336" xr:uid="{00000000-0005-0000-0000-00007E050000}"/>
    <cellStyle name="Comma [0] 2 5 14" xfId="337" xr:uid="{00000000-0005-0000-0000-00007F050000}"/>
    <cellStyle name="Comma [0] 2 5 15" xfId="338" xr:uid="{00000000-0005-0000-0000-000080050000}"/>
    <cellStyle name="Comma [0] 2 5 16" xfId="339" xr:uid="{00000000-0005-0000-0000-000081050000}"/>
    <cellStyle name="Comma [0] 2 5 17" xfId="340" xr:uid="{00000000-0005-0000-0000-000082050000}"/>
    <cellStyle name="Comma [0] 2 5 18" xfId="341" xr:uid="{00000000-0005-0000-0000-000083050000}"/>
    <cellStyle name="Comma [0] 2 5 19" xfId="342" xr:uid="{00000000-0005-0000-0000-000084050000}"/>
    <cellStyle name="Comma [0] 2 5 2" xfId="343" xr:uid="{00000000-0005-0000-0000-000085050000}"/>
    <cellStyle name="Comma [0] 2 5 20" xfId="344" xr:uid="{00000000-0005-0000-0000-000086050000}"/>
    <cellStyle name="Comma [0] 2 5 3" xfId="345" xr:uid="{00000000-0005-0000-0000-000087050000}"/>
    <cellStyle name="Comma [0] 2 5 4" xfId="346" xr:uid="{00000000-0005-0000-0000-000088050000}"/>
    <cellStyle name="Comma [0] 2 5 5" xfId="347" xr:uid="{00000000-0005-0000-0000-000089050000}"/>
    <cellStyle name="Comma [0] 2 5 6" xfId="348" xr:uid="{00000000-0005-0000-0000-00008A050000}"/>
    <cellStyle name="Comma [0] 2 5 7" xfId="349" xr:uid="{00000000-0005-0000-0000-00008B050000}"/>
    <cellStyle name="Comma [0] 2 5 8" xfId="350" xr:uid="{00000000-0005-0000-0000-00008C050000}"/>
    <cellStyle name="Comma [0] 2 5 9" xfId="351" xr:uid="{00000000-0005-0000-0000-00008D050000}"/>
    <cellStyle name="Comma [0] 2 6" xfId="352" xr:uid="{00000000-0005-0000-0000-00008E050000}"/>
    <cellStyle name="Comma [0] 2 6 10" xfId="353" xr:uid="{00000000-0005-0000-0000-00008F050000}"/>
    <cellStyle name="Comma [0] 2 6 11" xfId="354" xr:uid="{00000000-0005-0000-0000-000090050000}"/>
    <cellStyle name="Comma [0] 2 6 12" xfId="355" xr:uid="{00000000-0005-0000-0000-000091050000}"/>
    <cellStyle name="Comma [0] 2 6 13" xfId="356" xr:uid="{00000000-0005-0000-0000-000092050000}"/>
    <cellStyle name="Comma [0] 2 6 14" xfId="357" xr:uid="{00000000-0005-0000-0000-000093050000}"/>
    <cellStyle name="Comma [0] 2 6 2" xfId="358" xr:uid="{00000000-0005-0000-0000-000094050000}"/>
    <cellStyle name="Comma [0] 2 6 3" xfId="359" xr:uid="{00000000-0005-0000-0000-000095050000}"/>
    <cellStyle name="Comma [0] 2 6 4" xfId="360" xr:uid="{00000000-0005-0000-0000-000096050000}"/>
    <cellStyle name="Comma [0] 2 6 5" xfId="361" xr:uid="{00000000-0005-0000-0000-000097050000}"/>
    <cellStyle name="Comma [0] 2 6 6" xfId="362" xr:uid="{00000000-0005-0000-0000-000098050000}"/>
    <cellStyle name="Comma [0] 2 6 7" xfId="363" xr:uid="{00000000-0005-0000-0000-000099050000}"/>
    <cellStyle name="Comma [0] 2 6 8" xfId="364" xr:uid="{00000000-0005-0000-0000-00009A050000}"/>
    <cellStyle name="Comma [0] 2 6 9" xfId="365" xr:uid="{00000000-0005-0000-0000-00009B050000}"/>
    <cellStyle name="Comma [0] 2 7" xfId="366" xr:uid="{00000000-0005-0000-0000-00009C050000}"/>
    <cellStyle name="Comma [0] 2 7 10" xfId="367" xr:uid="{00000000-0005-0000-0000-00009D050000}"/>
    <cellStyle name="Comma [0] 2 7 11" xfId="368" xr:uid="{00000000-0005-0000-0000-00009E050000}"/>
    <cellStyle name="Comma [0] 2 7 12" xfId="369" xr:uid="{00000000-0005-0000-0000-00009F050000}"/>
    <cellStyle name="Comma [0] 2 7 13" xfId="370" xr:uid="{00000000-0005-0000-0000-0000A0050000}"/>
    <cellStyle name="Comma [0] 2 7 14" xfId="371" xr:uid="{00000000-0005-0000-0000-0000A1050000}"/>
    <cellStyle name="Comma [0] 2 7 2" xfId="372" xr:uid="{00000000-0005-0000-0000-0000A2050000}"/>
    <cellStyle name="Comma [0] 2 7 3" xfId="373" xr:uid="{00000000-0005-0000-0000-0000A3050000}"/>
    <cellStyle name="Comma [0] 2 7 4" xfId="374" xr:uid="{00000000-0005-0000-0000-0000A4050000}"/>
    <cellStyle name="Comma [0] 2 7 5" xfId="375" xr:uid="{00000000-0005-0000-0000-0000A5050000}"/>
    <cellStyle name="Comma [0] 2 7 6" xfId="376" xr:uid="{00000000-0005-0000-0000-0000A6050000}"/>
    <cellStyle name="Comma [0] 2 7 7" xfId="377" xr:uid="{00000000-0005-0000-0000-0000A7050000}"/>
    <cellStyle name="Comma [0] 2 7 8" xfId="378" xr:uid="{00000000-0005-0000-0000-0000A8050000}"/>
    <cellStyle name="Comma [0] 2 7 9" xfId="379" xr:uid="{00000000-0005-0000-0000-0000A9050000}"/>
    <cellStyle name="Comma [0] 2 8" xfId="380" xr:uid="{00000000-0005-0000-0000-0000AA050000}"/>
    <cellStyle name="Comma [0] 2 9" xfId="381" xr:uid="{00000000-0005-0000-0000-0000AB050000}"/>
    <cellStyle name="Comma [0] 20" xfId="2257" xr:uid="{00000000-0005-0000-0000-0000AC050000}"/>
    <cellStyle name="Comma [0] 21" xfId="2259" xr:uid="{00000000-0005-0000-0000-0000AD050000}"/>
    <cellStyle name="Comma [0] 22" xfId="2261" xr:uid="{00000000-0005-0000-0000-0000AE050000}"/>
    <cellStyle name="Comma [0] 23" xfId="2263" xr:uid="{00000000-0005-0000-0000-0000AF050000}"/>
    <cellStyle name="Comma [0] 3" xfId="382" xr:uid="{00000000-0005-0000-0000-0000B0050000}"/>
    <cellStyle name="Comma [0] 3 10" xfId="383" xr:uid="{00000000-0005-0000-0000-0000B1050000}"/>
    <cellStyle name="Comma [0] 3 11" xfId="384" xr:uid="{00000000-0005-0000-0000-0000B2050000}"/>
    <cellStyle name="Comma [0] 3 12" xfId="385" xr:uid="{00000000-0005-0000-0000-0000B3050000}"/>
    <cellStyle name="Comma [0] 3 13" xfId="386" xr:uid="{00000000-0005-0000-0000-0000B4050000}"/>
    <cellStyle name="Comma [0] 3 14" xfId="387" xr:uid="{00000000-0005-0000-0000-0000B5050000}"/>
    <cellStyle name="Comma [0] 3 15" xfId="388" xr:uid="{00000000-0005-0000-0000-0000B6050000}"/>
    <cellStyle name="Comma [0] 3 16" xfId="389" xr:uid="{00000000-0005-0000-0000-0000B7050000}"/>
    <cellStyle name="Comma [0] 3 17" xfId="390" xr:uid="{00000000-0005-0000-0000-0000B8050000}"/>
    <cellStyle name="Comma [0] 3 18" xfId="391" xr:uid="{00000000-0005-0000-0000-0000B9050000}"/>
    <cellStyle name="Comma [0] 3 19" xfId="392" xr:uid="{00000000-0005-0000-0000-0000BA050000}"/>
    <cellStyle name="Comma [0] 3 2" xfId="393" xr:uid="{00000000-0005-0000-0000-0000BB050000}"/>
    <cellStyle name="Comma [0] 3 2 10" xfId="394" xr:uid="{00000000-0005-0000-0000-0000BC050000}"/>
    <cellStyle name="Comma [0] 3 2 11" xfId="395" xr:uid="{00000000-0005-0000-0000-0000BD050000}"/>
    <cellStyle name="Comma [0] 3 2 12" xfId="396" xr:uid="{00000000-0005-0000-0000-0000BE050000}"/>
    <cellStyle name="Comma [0] 3 2 13" xfId="397" xr:uid="{00000000-0005-0000-0000-0000BF050000}"/>
    <cellStyle name="Comma [0] 3 2 14" xfId="398" xr:uid="{00000000-0005-0000-0000-0000C0050000}"/>
    <cellStyle name="Comma [0] 3 2 15" xfId="399" xr:uid="{00000000-0005-0000-0000-0000C1050000}"/>
    <cellStyle name="Comma [0] 3 2 16" xfId="400" xr:uid="{00000000-0005-0000-0000-0000C2050000}"/>
    <cellStyle name="Comma [0] 3 2 17" xfId="401" xr:uid="{00000000-0005-0000-0000-0000C3050000}"/>
    <cellStyle name="Comma [0] 3 2 18" xfId="402" xr:uid="{00000000-0005-0000-0000-0000C4050000}"/>
    <cellStyle name="Comma [0] 3 2 19" xfId="403" xr:uid="{00000000-0005-0000-0000-0000C5050000}"/>
    <cellStyle name="Comma [0] 3 2 2" xfId="404" xr:uid="{00000000-0005-0000-0000-0000C6050000}"/>
    <cellStyle name="Comma [0] 3 2 20" xfId="405" xr:uid="{00000000-0005-0000-0000-0000C7050000}"/>
    <cellStyle name="Comma [0] 3 2 21" xfId="406" xr:uid="{00000000-0005-0000-0000-0000C8050000}"/>
    <cellStyle name="Comma [0] 3 2 22" xfId="407" xr:uid="{00000000-0005-0000-0000-0000C9050000}"/>
    <cellStyle name="Comma [0] 3 2 23" xfId="408" xr:uid="{00000000-0005-0000-0000-0000CA050000}"/>
    <cellStyle name="Comma [0] 3 2 24" xfId="409" xr:uid="{00000000-0005-0000-0000-0000CB050000}"/>
    <cellStyle name="Comma [0] 3 2 25" xfId="410" xr:uid="{00000000-0005-0000-0000-0000CC050000}"/>
    <cellStyle name="Comma [0] 3 2 26" xfId="411" xr:uid="{00000000-0005-0000-0000-0000CD050000}"/>
    <cellStyle name="Comma [0] 3 2 27" xfId="412" xr:uid="{00000000-0005-0000-0000-0000CE050000}"/>
    <cellStyle name="Comma [0] 3 2 28" xfId="413" xr:uid="{00000000-0005-0000-0000-0000CF050000}"/>
    <cellStyle name="Comma [0] 3 2 29" xfId="414" xr:uid="{00000000-0005-0000-0000-0000D0050000}"/>
    <cellStyle name="Comma [0] 3 2 3" xfId="415" xr:uid="{00000000-0005-0000-0000-0000D1050000}"/>
    <cellStyle name="Comma [0] 3 2 30" xfId="416" xr:uid="{00000000-0005-0000-0000-0000D2050000}"/>
    <cellStyle name="Comma [0] 3 2 31" xfId="417" xr:uid="{00000000-0005-0000-0000-0000D3050000}"/>
    <cellStyle name="Comma [0] 3 2 32" xfId="418" xr:uid="{00000000-0005-0000-0000-0000D4050000}"/>
    <cellStyle name="Comma [0] 3 2 33" xfId="419" xr:uid="{00000000-0005-0000-0000-0000D5050000}"/>
    <cellStyle name="Comma [0] 3 2 4" xfId="420" xr:uid="{00000000-0005-0000-0000-0000D6050000}"/>
    <cellStyle name="Comma [0] 3 2 5" xfId="421" xr:uid="{00000000-0005-0000-0000-0000D7050000}"/>
    <cellStyle name="Comma [0] 3 2 6" xfId="422" xr:uid="{00000000-0005-0000-0000-0000D8050000}"/>
    <cellStyle name="Comma [0] 3 2 7" xfId="423" xr:uid="{00000000-0005-0000-0000-0000D9050000}"/>
    <cellStyle name="Comma [0] 3 2 8" xfId="424" xr:uid="{00000000-0005-0000-0000-0000DA050000}"/>
    <cellStyle name="Comma [0] 3 2 9" xfId="425" xr:uid="{00000000-0005-0000-0000-0000DB050000}"/>
    <cellStyle name="Comma [0] 3 20" xfId="426" xr:uid="{00000000-0005-0000-0000-0000DC050000}"/>
    <cellStyle name="Comma [0] 3 21" xfId="427" xr:uid="{00000000-0005-0000-0000-0000DD050000}"/>
    <cellStyle name="Comma [0] 3 22" xfId="428" xr:uid="{00000000-0005-0000-0000-0000DE050000}"/>
    <cellStyle name="Comma [0] 3 23" xfId="429" xr:uid="{00000000-0005-0000-0000-0000DF050000}"/>
    <cellStyle name="Comma [0] 3 24" xfId="430" xr:uid="{00000000-0005-0000-0000-0000E0050000}"/>
    <cellStyle name="Comma [0] 3 25" xfId="431" xr:uid="{00000000-0005-0000-0000-0000E1050000}"/>
    <cellStyle name="Comma [0] 3 26" xfId="432" xr:uid="{00000000-0005-0000-0000-0000E2050000}"/>
    <cellStyle name="Comma [0] 3 27" xfId="433" xr:uid="{00000000-0005-0000-0000-0000E3050000}"/>
    <cellStyle name="Comma [0] 3 28" xfId="434" xr:uid="{00000000-0005-0000-0000-0000E4050000}"/>
    <cellStyle name="Comma [0] 3 29" xfId="435" xr:uid="{00000000-0005-0000-0000-0000E5050000}"/>
    <cellStyle name="Comma [0] 3 3" xfId="436" xr:uid="{00000000-0005-0000-0000-0000E6050000}"/>
    <cellStyle name="Comma [0] 3 3 2" xfId="437" xr:uid="{00000000-0005-0000-0000-0000E7050000}"/>
    <cellStyle name="Comma [0] 3 30" xfId="438" xr:uid="{00000000-0005-0000-0000-0000E8050000}"/>
    <cellStyle name="Comma [0] 3 31" xfId="439" xr:uid="{00000000-0005-0000-0000-0000E9050000}"/>
    <cellStyle name="Comma [0] 3 32" xfId="440" xr:uid="{00000000-0005-0000-0000-0000EA050000}"/>
    <cellStyle name="Comma [0] 3 33" xfId="441" xr:uid="{00000000-0005-0000-0000-0000EB050000}"/>
    <cellStyle name="Comma [0] 3 34" xfId="442" xr:uid="{00000000-0005-0000-0000-0000EC050000}"/>
    <cellStyle name="Comma [0] 3 35" xfId="443" xr:uid="{00000000-0005-0000-0000-0000ED050000}"/>
    <cellStyle name="Comma [0] 3 4" xfId="444" xr:uid="{00000000-0005-0000-0000-0000EE050000}"/>
    <cellStyle name="Comma [0] 3 4 2" xfId="445" xr:uid="{00000000-0005-0000-0000-0000EF050000}"/>
    <cellStyle name="Comma [0] 3 5" xfId="446" xr:uid="{00000000-0005-0000-0000-0000F0050000}"/>
    <cellStyle name="Comma [0] 3 6" xfId="447" xr:uid="{00000000-0005-0000-0000-0000F1050000}"/>
    <cellStyle name="Comma [0] 3 7" xfId="448" xr:uid="{00000000-0005-0000-0000-0000F2050000}"/>
    <cellStyle name="Comma [0] 3 8" xfId="449" xr:uid="{00000000-0005-0000-0000-0000F3050000}"/>
    <cellStyle name="Comma [0] 3 9" xfId="450" xr:uid="{00000000-0005-0000-0000-0000F4050000}"/>
    <cellStyle name="Comma [0] 4" xfId="451" xr:uid="{00000000-0005-0000-0000-0000F5050000}"/>
    <cellStyle name="Comma [0] 4 10" xfId="452" xr:uid="{00000000-0005-0000-0000-0000F6050000}"/>
    <cellStyle name="Comma [0] 4 11" xfId="453" xr:uid="{00000000-0005-0000-0000-0000F7050000}"/>
    <cellStyle name="Comma [0] 4 12" xfId="454" xr:uid="{00000000-0005-0000-0000-0000F8050000}"/>
    <cellStyle name="Comma [0] 4 13" xfId="455" xr:uid="{00000000-0005-0000-0000-0000F9050000}"/>
    <cellStyle name="Comma [0] 4 14" xfId="456" xr:uid="{00000000-0005-0000-0000-0000FA050000}"/>
    <cellStyle name="Comma [0] 4 15" xfId="457" xr:uid="{00000000-0005-0000-0000-0000FB050000}"/>
    <cellStyle name="Comma [0] 4 16" xfId="458" xr:uid="{00000000-0005-0000-0000-0000FC050000}"/>
    <cellStyle name="Comma [0] 4 17" xfId="459" xr:uid="{00000000-0005-0000-0000-0000FD050000}"/>
    <cellStyle name="Comma [0] 4 18" xfId="460" xr:uid="{00000000-0005-0000-0000-0000FE050000}"/>
    <cellStyle name="Comma [0] 4 19" xfId="461" xr:uid="{00000000-0005-0000-0000-0000FF050000}"/>
    <cellStyle name="Comma [0] 4 2" xfId="462" xr:uid="{00000000-0005-0000-0000-000000060000}"/>
    <cellStyle name="Comma [0] 4 2 2" xfId="463" xr:uid="{00000000-0005-0000-0000-000001060000}"/>
    <cellStyle name="Comma [0] 4 20" xfId="464" xr:uid="{00000000-0005-0000-0000-000002060000}"/>
    <cellStyle name="Comma [0] 4 21" xfId="465" xr:uid="{00000000-0005-0000-0000-000003060000}"/>
    <cellStyle name="Comma [0] 4 22" xfId="466" xr:uid="{00000000-0005-0000-0000-000004060000}"/>
    <cellStyle name="Comma [0] 4 23" xfId="467" xr:uid="{00000000-0005-0000-0000-000005060000}"/>
    <cellStyle name="Comma [0] 4 24" xfId="468" xr:uid="{00000000-0005-0000-0000-000006060000}"/>
    <cellStyle name="Comma [0] 4 25" xfId="469" xr:uid="{00000000-0005-0000-0000-000007060000}"/>
    <cellStyle name="Comma [0] 4 26" xfId="470" xr:uid="{00000000-0005-0000-0000-000008060000}"/>
    <cellStyle name="Comma [0] 4 27" xfId="471" xr:uid="{00000000-0005-0000-0000-000009060000}"/>
    <cellStyle name="Comma [0] 4 28" xfId="472" xr:uid="{00000000-0005-0000-0000-00000A060000}"/>
    <cellStyle name="Comma [0] 4 3" xfId="473" xr:uid="{00000000-0005-0000-0000-00000B060000}"/>
    <cellStyle name="Comma [0] 4 4" xfId="474" xr:uid="{00000000-0005-0000-0000-00000C060000}"/>
    <cellStyle name="Comma [0] 4 5" xfId="475" xr:uid="{00000000-0005-0000-0000-00000D060000}"/>
    <cellStyle name="Comma [0] 4 6" xfId="476" xr:uid="{00000000-0005-0000-0000-00000E060000}"/>
    <cellStyle name="Comma [0] 4 7" xfId="477" xr:uid="{00000000-0005-0000-0000-00000F060000}"/>
    <cellStyle name="Comma [0] 4 8" xfId="478" xr:uid="{00000000-0005-0000-0000-000010060000}"/>
    <cellStyle name="Comma [0] 4 9" xfId="479" xr:uid="{00000000-0005-0000-0000-000011060000}"/>
    <cellStyle name="Comma [0] 5" xfId="480" xr:uid="{00000000-0005-0000-0000-000012060000}"/>
    <cellStyle name="Comma [0] 5 2" xfId="481" xr:uid="{00000000-0005-0000-0000-000013060000}"/>
    <cellStyle name="Comma [0] 5 3" xfId="482" xr:uid="{00000000-0005-0000-0000-000014060000}"/>
    <cellStyle name="Comma [0] 6" xfId="483" xr:uid="{00000000-0005-0000-0000-000015060000}"/>
    <cellStyle name="Comma [0] 6 2" xfId="484" xr:uid="{00000000-0005-0000-0000-000016060000}"/>
    <cellStyle name="Comma [0] 6 3" xfId="2023" xr:uid="{00000000-0005-0000-0000-000017060000}"/>
    <cellStyle name="Comma [0] 7" xfId="485" xr:uid="{00000000-0005-0000-0000-000018060000}"/>
    <cellStyle name="Comma [0] 7 2" xfId="486" xr:uid="{00000000-0005-0000-0000-000019060000}"/>
    <cellStyle name="Comma [0] 7 3" xfId="2024" xr:uid="{00000000-0005-0000-0000-00001A060000}"/>
    <cellStyle name="Comma [0] 7 4" xfId="2238" xr:uid="{00000000-0005-0000-0000-00001B060000}"/>
    <cellStyle name="Comma [0] 8" xfId="487" xr:uid="{00000000-0005-0000-0000-00001C060000}"/>
    <cellStyle name="Comma [0] 9" xfId="488" xr:uid="{00000000-0005-0000-0000-00001D060000}"/>
    <cellStyle name="Comma [0] 9 2" xfId="489" xr:uid="{00000000-0005-0000-0000-00001E060000}"/>
    <cellStyle name="Comma 10" xfId="490" xr:uid="{00000000-0005-0000-0000-00001F060000}"/>
    <cellStyle name="Comma 10 2" xfId="491" xr:uid="{00000000-0005-0000-0000-000020060000}"/>
    <cellStyle name="Comma 11" xfId="492" xr:uid="{00000000-0005-0000-0000-000021060000}"/>
    <cellStyle name="Comma 11 2" xfId="493" xr:uid="{00000000-0005-0000-0000-000022060000}"/>
    <cellStyle name="Comma 12" xfId="494" xr:uid="{00000000-0005-0000-0000-000023060000}"/>
    <cellStyle name="Comma 13" xfId="495" xr:uid="{00000000-0005-0000-0000-000024060000}"/>
    <cellStyle name="Comma 14" xfId="496" xr:uid="{00000000-0005-0000-0000-000025060000}"/>
    <cellStyle name="Comma 14 2" xfId="497" xr:uid="{00000000-0005-0000-0000-000026060000}"/>
    <cellStyle name="Comma 15" xfId="498" xr:uid="{00000000-0005-0000-0000-000027060000}"/>
    <cellStyle name="Comma 16" xfId="2221" xr:uid="{00000000-0005-0000-0000-000028060000}"/>
    <cellStyle name="Comma 2" xfId="499" xr:uid="{00000000-0005-0000-0000-000029060000}"/>
    <cellStyle name="Comma 2 10" xfId="500" xr:uid="{00000000-0005-0000-0000-00002A060000}"/>
    <cellStyle name="Comma 2 10 2" xfId="501" xr:uid="{00000000-0005-0000-0000-00002B060000}"/>
    <cellStyle name="Comma 2 11" xfId="502" xr:uid="{00000000-0005-0000-0000-00002C060000}"/>
    <cellStyle name="Comma 2 12" xfId="503" xr:uid="{00000000-0005-0000-0000-00002D060000}"/>
    <cellStyle name="Comma 2 13" xfId="504" xr:uid="{00000000-0005-0000-0000-00002E060000}"/>
    <cellStyle name="Comma 2 14" xfId="505" xr:uid="{00000000-0005-0000-0000-00002F060000}"/>
    <cellStyle name="Comma 2 15" xfId="506" xr:uid="{00000000-0005-0000-0000-000030060000}"/>
    <cellStyle name="Comma 2 16" xfId="507" xr:uid="{00000000-0005-0000-0000-000031060000}"/>
    <cellStyle name="Comma 2 17" xfId="508" xr:uid="{00000000-0005-0000-0000-000032060000}"/>
    <cellStyle name="Comma 2 18" xfId="509" xr:uid="{00000000-0005-0000-0000-000033060000}"/>
    <cellStyle name="Comma 2 19" xfId="510" xr:uid="{00000000-0005-0000-0000-000034060000}"/>
    <cellStyle name="Comma 2 2" xfId="511" xr:uid="{00000000-0005-0000-0000-000035060000}"/>
    <cellStyle name="Comma 2 2 10" xfId="512" xr:uid="{00000000-0005-0000-0000-000036060000}"/>
    <cellStyle name="Comma 2 2 2" xfId="513" xr:uid="{00000000-0005-0000-0000-000037060000}"/>
    <cellStyle name="Comma 2 2 3" xfId="514" xr:uid="{00000000-0005-0000-0000-000038060000}"/>
    <cellStyle name="Comma 2 2 4" xfId="515" xr:uid="{00000000-0005-0000-0000-000039060000}"/>
    <cellStyle name="Comma 2 2 5" xfId="516" xr:uid="{00000000-0005-0000-0000-00003A060000}"/>
    <cellStyle name="Comma 2 2 6" xfId="517" xr:uid="{00000000-0005-0000-0000-00003B060000}"/>
    <cellStyle name="Comma 2 2 7" xfId="518" xr:uid="{00000000-0005-0000-0000-00003C060000}"/>
    <cellStyle name="Comma 2 2 8" xfId="519" xr:uid="{00000000-0005-0000-0000-00003D060000}"/>
    <cellStyle name="Comma 2 2 9" xfId="520" xr:uid="{00000000-0005-0000-0000-00003E060000}"/>
    <cellStyle name="Comma 2 20" xfId="521" xr:uid="{00000000-0005-0000-0000-00003F060000}"/>
    <cellStyle name="Comma 2 21" xfId="522" xr:uid="{00000000-0005-0000-0000-000040060000}"/>
    <cellStyle name="Comma 2 22" xfId="523" xr:uid="{00000000-0005-0000-0000-000041060000}"/>
    <cellStyle name="Comma 2 23" xfId="524" xr:uid="{00000000-0005-0000-0000-000042060000}"/>
    <cellStyle name="Comma 2 24" xfId="525" xr:uid="{00000000-0005-0000-0000-000043060000}"/>
    <cellStyle name="Comma 2 25" xfId="526" xr:uid="{00000000-0005-0000-0000-000044060000}"/>
    <cellStyle name="Comma 2 26" xfId="527" xr:uid="{00000000-0005-0000-0000-000045060000}"/>
    <cellStyle name="Comma 2 27" xfId="528" xr:uid="{00000000-0005-0000-0000-000046060000}"/>
    <cellStyle name="Comma 2 28" xfId="529" xr:uid="{00000000-0005-0000-0000-000047060000}"/>
    <cellStyle name="Comma 2 3" xfId="530" xr:uid="{00000000-0005-0000-0000-000048060000}"/>
    <cellStyle name="Comma 2 3 2" xfId="531" xr:uid="{00000000-0005-0000-0000-000049060000}"/>
    <cellStyle name="Comma 2 4" xfId="532" xr:uid="{00000000-0005-0000-0000-00004A060000}"/>
    <cellStyle name="Comma 2 4 2" xfId="533" xr:uid="{00000000-0005-0000-0000-00004B060000}"/>
    <cellStyle name="Comma 2 5" xfId="534" xr:uid="{00000000-0005-0000-0000-00004C060000}"/>
    <cellStyle name="Comma 2 5 2" xfId="535" xr:uid="{00000000-0005-0000-0000-00004D060000}"/>
    <cellStyle name="Comma 2 6" xfId="536" xr:uid="{00000000-0005-0000-0000-00004E060000}"/>
    <cellStyle name="Comma 2 7" xfId="537" xr:uid="{00000000-0005-0000-0000-00004F060000}"/>
    <cellStyle name="Comma 2 8" xfId="538" xr:uid="{00000000-0005-0000-0000-000050060000}"/>
    <cellStyle name="Comma 2 9" xfId="539" xr:uid="{00000000-0005-0000-0000-000051060000}"/>
    <cellStyle name="Comma 3" xfId="540" xr:uid="{00000000-0005-0000-0000-000052060000}"/>
    <cellStyle name="Comma 3 10" xfId="541" xr:uid="{00000000-0005-0000-0000-000053060000}"/>
    <cellStyle name="Comma 3 11" xfId="542" xr:uid="{00000000-0005-0000-0000-000054060000}"/>
    <cellStyle name="Comma 3 12" xfId="543" xr:uid="{00000000-0005-0000-0000-000055060000}"/>
    <cellStyle name="Comma 3 13" xfId="544" xr:uid="{00000000-0005-0000-0000-000056060000}"/>
    <cellStyle name="Comma 3 14" xfId="545" xr:uid="{00000000-0005-0000-0000-000057060000}"/>
    <cellStyle name="Comma 3 15" xfId="546" xr:uid="{00000000-0005-0000-0000-000058060000}"/>
    <cellStyle name="Comma 3 16" xfId="547" xr:uid="{00000000-0005-0000-0000-000059060000}"/>
    <cellStyle name="Comma 3 17" xfId="548" xr:uid="{00000000-0005-0000-0000-00005A060000}"/>
    <cellStyle name="Comma 3 18" xfId="549" xr:uid="{00000000-0005-0000-0000-00005B060000}"/>
    <cellStyle name="Comma 3 19" xfId="550" xr:uid="{00000000-0005-0000-0000-00005C060000}"/>
    <cellStyle name="Comma 3 2" xfId="551" xr:uid="{00000000-0005-0000-0000-00005D060000}"/>
    <cellStyle name="Comma 3 2 10" xfId="552" xr:uid="{00000000-0005-0000-0000-00005E060000}"/>
    <cellStyle name="Comma 3 2 11" xfId="553" xr:uid="{00000000-0005-0000-0000-00005F060000}"/>
    <cellStyle name="Comma 3 2 12" xfId="554" xr:uid="{00000000-0005-0000-0000-000060060000}"/>
    <cellStyle name="Comma 3 2 13" xfId="555" xr:uid="{00000000-0005-0000-0000-000061060000}"/>
    <cellStyle name="Comma 3 2 14" xfId="556" xr:uid="{00000000-0005-0000-0000-000062060000}"/>
    <cellStyle name="Comma 3 2 15" xfId="557" xr:uid="{00000000-0005-0000-0000-000063060000}"/>
    <cellStyle name="Comma 3 2 16" xfId="558" xr:uid="{00000000-0005-0000-0000-000064060000}"/>
    <cellStyle name="Comma 3 2 17" xfId="559" xr:uid="{00000000-0005-0000-0000-000065060000}"/>
    <cellStyle name="Comma 3 2 18" xfId="560" xr:uid="{00000000-0005-0000-0000-000066060000}"/>
    <cellStyle name="Comma 3 2 19" xfId="561" xr:uid="{00000000-0005-0000-0000-000067060000}"/>
    <cellStyle name="Comma 3 2 2" xfId="562" xr:uid="{00000000-0005-0000-0000-000068060000}"/>
    <cellStyle name="Comma 3 2 20" xfId="563" xr:uid="{00000000-0005-0000-0000-000069060000}"/>
    <cellStyle name="Comma 3 2 21" xfId="564" xr:uid="{00000000-0005-0000-0000-00006A060000}"/>
    <cellStyle name="Comma 3 2 22" xfId="565" xr:uid="{00000000-0005-0000-0000-00006B060000}"/>
    <cellStyle name="Comma 3 2 23" xfId="566" xr:uid="{00000000-0005-0000-0000-00006C060000}"/>
    <cellStyle name="Comma 3 2 24" xfId="567" xr:uid="{00000000-0005-0000-0000-00006D060000}"/>
    <cellStyle name="Comma 3 2 25" xfId="568" xr:uid="{00000000-0005-0000-0000-00006E060000}"/>
    <cellStyle name="Comma 3 2 26" xfId="569" xr:uid="{00000000-0005-0000-0000-00006F060000}"/>
    <cellStyle name="Comma 3 2 27" xfId="570" xr:uid="{00000000-0005-0000-0000-000070060000}"/>
    <cellStyle name="Comma 3 2 28" xfId="571" xr:uid="{00000000-0005-0000-0000-000071060000}"/>
    <cellStyle name="Comma 3 2 29" xfId="572" xr:uid="{00000000-0005-0000-0000-000072060000}"/>
    <cellStyle name="Comma 3 2 3" xfId="573" xr:uid="{00000000-0005-0000-0000-000073060000}"/>
    <cellStyle name="Comma 3 2 30" xfId="574" xr:uid="{00000000-0005-0000-0000-000074060000}"/>
    <cellStyle name="Comma 3 2 31" xfId="575" xr:uid="{00000000-0005-0000-0000-000075060000}"/>
    <cellStyle name="Comma 3 2 32" xfId="576" xr:uid="{00000000-0005-0000-0000-000076060000}"/>
    <cellStyle name="Comma 3 2 33" xfId="577" xr:uid="{00000000-0005-0000-0000-000077060000}"/>
    <cellStyle name="Comma 3 2 4" xfId="578" xr:uid="{00000000-0005-0000-0000-000078060000}"/>
    <cellStyle name="Comma 3 2 5" xfId="579" xr:uid="{00000000-0005-0000-0000-000079060000}"/>
    <cellStyle name="Comma 3 2 6" xfId="580" xr:uid="{00000000-0005-0000-0000-00007A060000}"/>
    <cellStyle name="Comma 3 2 7" xfId="581" xr:uid="{00000000-0005-0000-0000-00007B060000}"/>
    <cellStyle name="Comma 3 2 8" xfId="582" xr:uid="{00000000-0005-0000-0000-00007C060000}"/>
    <cellStyle name="Comma 3 2 9" xfId="583" xr:uid="{00000000-0005-0000-0000-00007D060000}"/>
    <cellStyle name="Comma 3 20" xfId="584" xr:uid="{00000000-0005-0000-0000-00007E060000}"/>
    <cellStyle name="Comma 3 21" xfId="585" xr:uid="{00000000-0005-0000-0000-00007F060000}"/>
    <cellStyle name="Comma 3 22" xfId="586" xr:uid="{00000000-0005-0000-0000-000080060000}"/>
    <cellStyle name="Comma 3 23" xfId="587" xr:uid="{00000000-0005-0000-0000-000081060000}"/>
    <cellStyle name="Comma 3 24" xfId="588" xr:uid="{00000000-0005-0000-0000-000082060000}"/>
    <cellStyle name="Comma 3 25" xfId="589" xr:uid="{00000000-0005-0000-0000-000083060000}"/>
    <cellStyle name="Comma 3 26" xfId="590" xr:uid="{00000000-0005-0000-0000-000084060000}"/>
    <cellStyle name="Comma 3 27" xfId="591" xr:uid="{00000000-0005-0000-0000-000085060000}"/>
    <cellStyle name="Comma 3 28" xfId="592" xr:uid="{00000000-0005-0000-0000-000086060000}"/>
    <cellStyle name="Comma 3 29" xfId="593" xr:uid="{00000000-0005-0000-0000-000087060000}"/>
    <cellStyle name="Comma 3 3" xfId="594" xr:uid="{00000000-0005-0000-0000-000088060000}"/>
    <cellStyle name="Comma 3 3 2" xfId="595" xr:uid="{00000000-0005-0000-0000-000089060000}"/>
    <cellStyle name="Comma 3 30" xfId="596" xr:uid="{00000000-0005-0000-0000-00008A060000}"/>
    <cellStyle name="Comma 3 31" xfId="597" xr:uid="{00000000-0005-0000-0000-00008B060000}"/>
    <cellStyle name="Comma 3 32" xfId="598" xr:uid="{00000000-0005-0000-0000-00008C060000}"/>
    <cellStyle name="Comma 3 33" xfId="599" xr:uid="{00000000-0005-0000-0000-00008D060000}"/>
    <cellStyle name="Comma 3 34" xfId="600" xr:uid="{00000000-0005-0000-0000-00008E060000}"/>
    <cellStyle name="Comma 3 35" xfId="601" xr:uid="{00000000-0005-0000-0000-00008F060000}"/>
    <cellStyle name="Comma 3 4" xfId="602" xr:uid="{00000000-0005-0000-0000-000090060000}"/>
    <cellStyle name="Comma 3 4 2" xfId="603" xr:uid="{00000000-0005-0000-0000-000091060000}"/>
    <cellStyle name="Comma 3 5" xfId="604" xr:uid="{00000000-0005-0000-0000-000092060000}"/>
    <cellStyle name="Comma 3 6" xfId="605" xr:uid="{00000000-0005-0000-0000-000093060000}"/>
    <cellStyle name="Comma 3 7" xfId="606" xr:uid="{00000000-0005-0000-0000-000094060000}"/>
    <cellStyle name="Comma 3 8" xfId="607" xr:uid="{00000000-0005-0000-0000-000095060000}"/>
    <cellStyle name="Comma 3 9" xfId="608" xr:uid="{00000000-0005-0000-0000-000096060000}"/>
    <cellStyle name="Comma 4" xfId="609" xr:uid="{00000000-0005-0000-0000-000097060000}"/>
    <cellStyle name="Comma 4 10" xfId="610" xr:uid="{00000000-0005-0000-0000-000098060000}"/>
    <cellStyle name="Comma 4 11" xfId="611" xr:uid="{00000000-0005-0000-0000-000099060000}"/>
    <cellStyle name="Comma 4 12" xfId="612" xr:uid="{00000000-0005-0000-0000-00009A060000}"/>
    <cellStyle name="Comma 4 13" xfId="613" xr:uid="{00000000-0005-0000-0000-00009B060000}"/>
    <cellStyle name="Comma 4 14" xfId="614" xr:uid="{00000000-0005-0000-0000-00009C060000}"/>
    <cellStyle name="Comma 4 15" xfId="615" xr:uid="{00000000-0005-0000-0000-00009D060000}"/>
    <cellStyle name="Comma 4 16" xfId="616" xr:uid="{00000000-0005-0000-0000-00009E060000}"/>
    <cellStyle name="Comma 4 17" xfId="617" xr:uid="{00000000-0005-0000-0000-00009F060000}"/>
    <cellStyle name="Comma 4 18" xfId="618" xr:uid="{00000000-0005-0000-0000-0000A0060000}"/>
    <cellStyle name="Comma 4 19" xfId="619" xr:uid="{00000000-0005-0000-0000-0000A1060000}"/>
    <cellStyle name="Comma 4 2" xfId="620" xr:uid="{00000000-0005-0000-0000-0000A2060000}"/>
    <cellStyle name="Comma 4 2 2" xfId="621" xr:uid="{00000000-0005-0000-0000-0000A3060000}"/>
    <cellStyle name="Comma 4 2 3" xfId="622" xr:uid="{00000000-0005-0000-0000-0000A4060000}"/>
    <cellStyle name="Comma 4 20" xfId="623" xr:uid="{00000000-0005-0000-0000-0000A5060000}"/>
    <cellStyle name="Comma 4 21" xfId="624" xr:uid="{00000000-0005-0000-0000-0000A6060000}"/>
    <cellStyle name="Comma 4 22" xfId="625" xr:uid="{00000000-0005-0000-0000-0000A7060000}"/>
    <cellStyle name="Comma 4 23" xfId="626" xr:uid="{00000000-0005-0000-0000-0000A8060000}"/>
    <cellStyle name="Comma 4 24" xfId="627" xr:uid="{00000000-0005-0000-0000-0000A9060000}"/>
    <cellStyle name="Comma 4 25" xfId="628" xr:uid="{00000000-0005-0000-0000-0000AA060000}"/>
    <cellStyle name="Comma 4 26" xfId="629" xr:uid="{00000000-0005-0000-0000-0000AB060000}"/>
    <cellStyle name="Comma 4 27" xfId="630" xr:uid="{00000000-0005-0000-0000-0000AC060000}"/>
    <cellStyle name="Comma 4 28" xfId="631" xr:uid="{00000000-0005-0000-0000-0000AD060000}"/>
    <cellStyle name="Comma 4 29" xfId="632" xr:uid="{00000000-0005-0000-0000-0000AE060000}"/>
    <cellStyle name="Comma 4 3" xfId="633" xr:uid="{00000000-0005-0000-0000-0000AF060000}"/>
    <cellStyle name="Comma 4 30" xfId="634" xr:uid="{00000000-0005-0000-0000-0000B0060000}"/>
    <cellStyle name="Comma 4 31" xfId="635" xr:uid="{00000000-0005-0000-0000-0000B1060000}"/>
    <cellStyle name="Comma 4 32" xfId="636" xr:uid="{00000000-0005-0000-0000-0000B2060000}"/>
    <cellStyle name="Comma 4 33" xfId="637" xr:uid="{00000000-0005-0000-0000-0000B3060000}"/>
    <cellStyle name="Comma 4 4" xfId="638" xr:uid="{00000000-0005-0000-0000-0000B4060000}"/>
    <cellStyle name="Comma 4 5" xfId="639" xr:uid="{00000000-0005-0000-0000-0000B5060000}"/>
    <cellStyle name="Comma 4 6" xfId="640" xr:uid="{00000000-0005-0000-0000-0000B6060000}"/>
    <cellStyle name="Comma 4 7" xfId="641" xr:uid="{00000000-0005-0000-0000-0000B7060000}"/>
    <cellStyle name="Comma 4 8" xfId="642" xr:uid="{00000000-0005-0000-0000-0000B8060000}"/>
    <cellStyle name="Comma 4 9" xfId="643" xr:uid="{00000000-0005-0000-0000-0000B9060000}"/>
    <cellStyle name="Comma 5" xfId="644" xr:uid="{00000000-0005-0000-0000-0000BA060000}"/>
    <cellStyle name="Comma 5 10" xfId="645" xr:uid="{00000000-0005-0000-0000-0000BB060000}"/>
    <cellStyle name="Comma 5 11" xfId="646" xr:uid="{00000000-0005-0000-0000-0000BC060000}"/>
    <cellStyle name="Comma 5 12" xfId="647" xr:uid="{00000000-0005-0000-0000-0000BD060000}"/>
    <cellStyle name="Comma 5 13" xfId="648" xr:uid="{00000000-0005-0000-0000-0000BE060000}"/>
    <cellStyle name="Comma 5 14" xfId="649" xr:uid="{00000000-0005-0000-0000-0000BF060000}"/>
    <cellStyle name="Comma 5 15" xfId="650" xr:uid="{00000000-0005-0000-0000-0000C0060000}"/>
    <cellStyle name="Comma 5 16" xfId="651" xr:uid="{00000000-0005-0000-0000-0000C1060000}"/>
    <cellStyle name="Comma 5 17" xfId="652" xr:uid="{00000000-0005-0000-0000-0000C2060000}"/>
    <cellStyle name="Comma 5 18" xfId="653" xr:uid="{00000000-0005-0000-0000-0000C3060000}"/>
    <cellStyle name="Comma 5 19" xfId="654" xr:uid="{00000000-0005-0000-0000-0000C4060000}"/>
    <cellStyle name="Comma 5 2" xfId="655" xr:uid="{00000000-0005-0000-0000-0000C5060000}"/>
    <cellStyle name="Comma 5 2 2" xfId="656" xr:uid="{00000000-0005-0000-0000-0000C6060000}"/>
    <cellStyle name="Comma 5 2 3" xfId="657" xr:uid="{00000000-0005-0000-0000-0000C7060000}"/>
    <cellStyle name="Comma 5 20" xfId="658" xr:uid="{00000000-0005-0000-0000-0000C8060000}"/>
    <cellStyle name="Comma 5 21" xfId="659" xr:uid="{00000000-0005-0000-0000-0000C9060000}"/>
    <cellStyle name="Comma 5 22" xfId="660" xr:uid="{00000000-0005-0000-0000-0000CA060000}"/>
    <cellStyle name="Comma 5 23" xfId="661" xr:uid="{00000000-0005-0000-0000-0000CB060000}"/>
    <cellStyle name="Comma 5 24" xfId="662" xr:uid="{00000000-0005-0000-0000-0000CC060000}"/>
    <cellStyle name="Comma 5 25" xfId="663" xr:uid="{00000000-0005-0000-0000-0000CD060000}"/>
    <cellStyle name="Comma 5 26" xfId="664" xr:uid="{00000000-0005-0000-0000-0000CE060000}"/>
    <cellStyle name="Comma 5 27" xfId="665" xr:uid="{00000000-0005-0000-0000-0000CF060000}"/>
    <cellStyle name="Comma 5 28" xfId="666" xr:uid="{00000000-0005-0000-0000-0000D0060000}"/>
    <cellStyle name="Comma 5 3" xfId="667" xr:uid="{00000000-0005-0000-0000-0000D1060000}"/>
    <cellStyle name="Comma 5 4" xfId="668" xr:uid="{00000000-0005-0000-0000-0000D2060000}"/>
    <cellStyle name="Comma 5 5" xfId="669" xr:uid="{00000000-0005-0000-0000-0000D3060000}"/>
    <cellStyle name="Comma 5 6" xfId="670" xr:uid="{00000000-0005-0000-0000-0000D4060000}"/>
    <cellStyle name="Comma 5 7" xfId="671" xr:uid="{00000000-0005-0000-0000-0000D5060000}"/>
    <cellStyle name="Comma 5 8" xfId="672" xr:uid="{00000000-0005-0000-0000-0000D6060000}"/>
    <cellStyle name="Comma 5 9" xfId="673" xr:uid="{00000000-0005-0000-0000-0000D7060000}"/>
    <cellStyle name="Comma 6" xfId="674" xr:uid="{00000000-0005-0000-0000-0000D8060000}"/>
    <cellStyle name="Comma 6 2" xfId="675" xr:uid="{00000000-0005-0000-0000-0000D9060000}"/>
    <cellStyle name="Comma 6 3" xfId="676" xr:uid="{00000000-0005-0000-0000-0000DA060000}"/>
    <cellStyle name="Comma 7" xfId="677" xr:uid="{00000000-0005-0000-0000-0000DB060000}"/>
    <cellStyle name="Comma 7 2" xfId="678" xr:uid="{00000000-0005-0000-0000-0000DC060000}"/>
    <cellStyle name="Comma 7 3" xfId="679" xr:uid="{00000000-0005-0000-0000-0000DD060000}"/>
    <cellStyle name="Comma 7 4" xfId="680" xr:uid="{00000000-0005-0000-0000-0000DE060000}"/>
    <cellStyle name="Comma 8" xfId="681" xr:uid="{00000000-0005-0000-0000-0000DF060000}"/>
    <cellStyle name="Comma 9" xfId="682" xr:uid="{00000000-0005-0000-0000-0000E0060000}"/>
    <cellStyle name="Comma 9 2" xfId="2239" xr:uid="{00000000-0005-0000-0000-0000E1060000}"/>
    <cellStyle name="Comma 9 2 2" xfId="2240" xr:uid="{00000000-0005-0000-0000-0000E2060000}"/>
    <cellStyle name="Comma_Jurnal Koreksi" xfId="683" xr:uid="{00000000-0005-0000-0000-0000E3060000}"/>
    <cellStyle name="Currency [0] 10" xfId="2241" xr:uid="{00000000-0005-0000-0000-0000E4060000}"/>
    <cellStyle name="Currency [0] 2" xfId="684" xr:uid="{00000000-0005-0000-0000-0000E5060000}"/>
    <cellStyle name="Currency [0] 2 10" xfId="2025" xr:uid="{00000000-0005-0000-0000-0000E6060000}"/>
    <cellStyle name="Currency [0] 2 11" xfId="2026" xr:uid="{00000000-0005-0000-0000-0000E7060000}"/>
    <cellStyle name="Currency [0] 2 12" xfId="2027" xr:uid="{00000000-0005-0000-0000-0000E8060000}"/>
    <cellStyle name="Currency [0] 2 13" xfId="2028" xr:uid="{00000000-0005-0000-0000-0000E9060000}"/>
    <cellStyle name="Currency [0] 2 14" xfId="2029" xr:uid="{00000000-0005-0000-0000-0000EA060000}"/>
    <cellStyle name="Currency [0] 2 15" xfId="2030" xr:uid="{00000000-0005-0000-0000-0000EB060000}"/>
    <cellStyle name="Currency [0] 2 16" xfId="2031" xr:uid="{00000000-0005-0000-0000-0000EC060000}"/>
    <cellStyle name="Currency [0] 2 17" xfId="2242" xr:uid="{00000000-0005-0000-0000-0000ED060000}"/>
    <cellStyle name="Currency [0] 2 2" xfId="2032" xr:uid="{00000000-0005-0000-0000-0000EE060000}"/>
    <cellStyle name="Currency [0] 2 2 2" xfId="2033" xr:uid="{00000000-0005-0000-0000-0000EF060000}"/>
    <cellStyle name="Currency [0] 2 2 2 2" xfId="2243" xr:uid="{00000000-0005-0000-0000-0000F0060000}"/>
    <cellStyle name="Currency [0] 2 2 3" xfId="2222" xr:uid="{00000000-0005-0000-0000-0000F1060000}"/>
    <cellStyle name="Currency [0] 2 2_Laporan Keuangan PT. SP" xfId="2034" xr:uid="{00000000-0005-0000-0000-0000F2060000}"/>
    <cellStyle name="Currency [0] 2 3" xfId="2035" xr:uid="{00000000-0005-0000-0000-0000F3060000}"/>
    <cellStyle name="Currency [0] 2 3 2" xfId="2036" xr:uid="{00000000-0005-0000-0000-0000F4060000}"/>
    <cellStyle name="Currency [0] 2 4" xfId="2037" xr:uid="{00000000-0005-0000-0000-0000F5060000}"/>
    <cellStyle name="Currency [0] 2 5" xfId="2038" xr:uid="{00000000-0005-0000-0000-0000F6060000}"/>
    <cellStyle name="Currency [0] 2 6" xfId="2039" xr:uid="{00000000-0005-0000-0000-0000F7060000}"/>
    <cellStyle name="Currency [0] 2 7" xfId="2040" xr:uid="{00000000-0005-0000-0000-0000F8060000}"/>
    <cellStyle name="Currency [0] 2 8" xfId="2041" xr:uid="{00000000-0005-0000-0000-0000F9060000}"/>
    <cellStyle name="Currency [0] 2 9" xfId="2042" xr:uid="{00000000-0005-0000-0000-0000FA060000}"/>
    <cellStyle name="Currency [0] 2_KKP CV. FURINDO UTAMA" xfId="2043" xr:uid="{00000000-0005-0000-0000-0000FB060000}"/>
    <cellStyle name="Currency [0] 3" xfId="685" xr:uid="{00000000-0005-0000-0000-0000FC060000}"/>
    <cellStyle name="Currency [0] 3 2" xfId="2044" xr:uid="{00000000-0005-0000-0000-0000FD060000}"/>
    <cellStyle name="Currency [0] 3 2 2" xfId="2045" xr:uid="{00000000-0005-0000-0000-0000FE060000}"/>
    <cellStyle name="Currency [0] 3 2_PT. Surya Bhakti" xfId="2046" xr:uid="{00000000-0005-0000-0000-0000FF060000}"/>
    <cellStyle name="Currency [0] 3 3" xfId="2047" xr:uid="{00000000-0005-0000-0000-000000070000}"/>
    <cellStyle name="Currency [0] 3 4" xfId="2048" xr:uid="{00000000-0005-0000-0000-000001070000}"/>
    <cellStyle name="Currency [0] 3_Laporan Keuangan PT. SP" xfId="2049" xr:uid="{00000000-0005-0000-0000-000002070000}"/>
    <cellStyle name="Currency [0] 4" xfId="686" xr:uid="{00000000-0005-0000-0000-000003070000}"/>
    <cellStyle name="Currency [0] 4 2" xfId="2050" xr:uid="{00000000-0005-0000-0000-000004070000}"/>
    <cellStyle name="Currency [0] 5" xfId="687" xr:uid="{00000000-0005-0000-0000-000005070000}"/>
    <cellStyle name="Currency [0] 5 2" xfId="2051" xr:uid="{00000000-0005-0000-0000-000006070000}"/>
    <cellStyle name="Currency [0] 6" xfId="688" xr:uid="{00000000-0005-0000-0000-000007070000}"/>
    <cellStyle name="Currency [0] 6 2" xfId="689" xr:uid="{00000000-0005-0000-0000-000008070000}"/>
    <cellStyle name="Currency [0] 6 3" xfId="2052" xr:uid="{00000000-0005-0000-0000-000009070000}"/>
    <cellStyle name="Currency [0] 7" xfId="2053" xr:uid="{00000000-0005-0000-0000-00000A070000}"/>
    <cellStyle name="Currency [0] 7 2" xfId="2054" xr:uid="{00000000-0005-0000-0000-00000B070000}"/>
    <cellStyle name="Currency [0] 7 3" xfId="2055" xr:uid="{00000000-0005-0000-0000-00000C070000}"/>
    <cellStyle name="Currency [0] 8" xfId="2056" xr:uid="{00000000-0005-0000-0000-00000D070000}"/>
    <cellStyle name="Currency [0] 8 2" xfId="2249" xr:uid="{00000000-0005-0000-0000-00000E070000}"/>
    <cellStyle name="Currency [0] 9" xfId="2057" xr:uid="{00000000-0005-0000-0000-00000F070000}"/>
    <cellStyle name="Currency 2" xfId="690" xr:uid="{00000000-0005-0000-0000-000010070000}"/>
    <cellStyle name="Currency 2 10" xfId="691" xr:uid="{00000000-0005-0000-0000-000011070000}"/>
    <cellStyle name="Currency 2 11" xfId="692" xr:uid="{00000000-0005-0000-0000-000012070000}"/>
    <cellStyle name="Currency 2 12" xfId="693" xr:uid="{00000000-0005-0000-0000-000013070000}"/>
    <cellStyle name="Currency 2 13" xfId="694" xr:uid="{00000000-0005-0000-0000-000014070000}"/>
    <cellStyle name="Currency 2 14" xfId="695" xr:uid="{00000000-0005-0000-0000-000015070000}"/>
    <cellStyle name="Currency 2 15" xfId="696" xr:uid="{00000000-0005-0000-0000-000016070000}"/>
    <cellStyle name="Currency 2 16" xfId="697" xr:uid="{00000000-0005-0000-0000-000017070000}"/>
    <cellStyle name="Currency 2 17" xfId="698" xr:uid="{00000000-0005-0000-0000-000018070000}"/>
    <cellStyle name="Currency 2 18" xfId="699" xr:uid="{00000000-0005-0000-0000-000019070000}"/>
    <cellStyle name="Currency 2 19" xfId="700" xr:uid="{00000000-0005-0000-0000-00001A070000}"/>
    <cellStyle name="Currency 2 2" xfId="701" xr:uid="{00000000-0005-0000-0000-00001B070000}"/>
    <cellStyle name="Currency 2 2 2" xfId="702" xr:uid="{00000000-0005-0000-0000-00001C070000}"/>
    <cellStyle name="Currency 2 20" xfId="703" xr:uid="{00000000-0005-0000-0000-00001D070000}"/>
    <cellStyle name="Currency 2 21" xfId="704" xr:uid="{00000000-0005-0000-0000-00001E070000}"/>
    <cellStyle name="Currency 2 22" xfId="705" xr:uid="{00000000-0005-0000-0000-00001F070000}"/>
    <cellStyle name="Currency 2 23" xfId="706" xr:uid="{00000000-0005-0000-0000-000020070000}"/>
    <cellStyle name="Currency 2 24" xfId="707" xr:uid="{00000000-0005-0000-0000-000021070000}"/>
    <cellStyle name="Currency 2 25" xfId="708" xr:uid="{00000000-0005-0000-0000-000022070000}"/>
    <cellStyle name="Currency 2 26" xfId="709" xr:uid="{00000000-0005-0000-0000-000023070000}"/>
    <cellStyle name="Currency 2 27" xfId="710" xr:uid="{00000000-0005-0000-0000-000024070000}"/>
    <cellStyle name="Currency 2 28" xfId="711" xr:uid="{00000000-0005-0000-0000-000025070000}"/>
    <cellStyle name="Currency 2 3" xfId="712" xr:uid="{00000000-0005-0000-0000-000026070000}"/>
    <cellStyle name="Currency 2 4" xfId="713" xr:uid="{00000000-0005-0000-0000-000027070000}"/>
    <cellStyle name="Currency 2 5" xfId="714" xr:uid="{00000000-0005-0000-0000-000028070000}"/>
    <cellStyle name="Currency 2 6" xfId="715" xr:uid="{00000000-0005-0000-0000-000029070000}"/>
    <cellStyle name="Currency 2 7" xfId="716" xr:uid="{00000000-0005-0000-0000-00002A070000}"/>
    <cellStyle name="Currency 2 8" xfId="717" xr:uid="{00000000-0005-0000-0000-00002B070000}"/>
    <cellStyle name="Currency 2 9" xfId="718" xr:uid="{00000000-0005-0000-0000-00002C070000}"/>
    <cellStyle name="Explanatory Text 2" xfId="719" xr:uid="{00000000-0005-0000-0000-00002D070000}"/>
    <cellStyle name="Explanatory Text 2 2" xfId="720" xr:uid="{00000000-0005-0000-0000-00002E070000}"/>
    <cellStyle name="Explanatory Text 2 3" xfId="721" xr:uid="{00000000-0005-0000-0000-00002F070000}"/>
    <cellStyle name="F2" xfId="722" xr:uid="{00000000-0005-0000-0000-000030070000}"/>
    <cellStyle name="F3" xfId="723" xr:uid="{00000000-0005-0000-0000-000031070000}"/>
    <cellStyle name="F4" xfId="724" xr:uid="{00000000-0005-0000-0000-000032070000}"/>
    <cellStyle name="F5" xfId="725" xr:uid="{00000000-0005-0000-0000-000033070000}"/>
    <cellStyle name="F6" xfId="726" xr:uid="{00000000-0005-0000-0000-000034070000}"/>
    <cellStyle name="F7" xfId="727" xr:uid="{00000000-0005-0000-0000-000035070000}"/>
    <cellStyle name="F8" xfId="728" xr:uid="{00000000-0005-0000-0000-000036070000}"/>
    <cellStyle name="Good 2" xfId="729" xr:uid="{00000000-0005-0000-0000-000037070000}"/>
    <cellStyle name="Good 2 2" xfId="730" xr:uid="{00000000-0005-0000-0000-000038070000}"/>
    <cellStyle name="Good 2 3" xfId="731" xr:uid="{00000000-0005-0000-0000-000039070000}"/>
    <cellStyle name="Heading 1 2" xfId="732" xr:uid="{00000000-0005-0000-0000-00003A070000}"/>
    <cellStyle name="Heading 1 2 2" xfId="733" xr:uid="{00000000-0005-0000-0000-00003B070000}"/>
    <cellStyle name="Heading 1 2 3" xfId="734" xr:uid="{00000000-0005-0000-0000-00003C070000}"/>
    <cellStyle name="Heading 2 2" xfId="735" xr:uid="{00000000-0005-0000-0000-00003D070000}"/>
    <cellStyle name="Heading 2 2 2" xfId="736" xr:uid="{00000000-0005-0000-0000-00003E070000}"/>
    <cellStyle name="Heading 2 2 3" xfId="737" xr:uid="{00000000-0005-0000-0000-00003F070000}"/>
    <cellStyle name="Heading 3 2" xfId="738" xr:uid="{00000000-0005-0000-0000-000040070000}"/>
    <cellStyle name="Heading 3 2 2" xfId="739" xr:uid="{00000000-0005-0000-0000-000041070000}"/>
    <cellStyle name="Heading 3 2 3" xfId="740" xr:uid="{00000000-0005-0000-0000-000042070000}"/>
    <cellStyle name="Heading 4 2" xfId="741" xr:uid="{00000000-0005-0000-0000-000043070000}"/>
    <cellStyle name="Heading 4 2 2" xfId="742" xr:uid="{00000000-0005-0000-0000-000044070000}"/>
    <cellStyle name="Heading 4 2 3" xfId="743" xr:uid="{00000000-0005-0000-0000-000045070000}"/>
    <cellStyle name="Hipertaut" xfId="2248" builtinId="8"/>
    <cellStyle name="Hyperlink 2" xfId="2058" xr:uid="{00000000-0005-0000-0000-000047070000}"/>
    <cellStyle name="Input 2" xfId="744" xr:uid="{00000000-0005-0000-0000-000048070000}"/>
    <cellStyle name="Input 2 2" xfId="745" xr:uid="{00000000-0005-0000-0000-000049070000}"/>
    <cellStyle name="Input 2 3" xfId="746" xr:uid="{00000000-0005-0000-0000-00004A070000}"/>
    <cellStyle name="Koma" xfId="82" builtinId="3"/>
    <cellStyle name="Koma [0]" xfId="83" builtinId="6"/>
    <cellStyle name="Linked Cell 2" xfId="747" xr:uid="{00000000-0005-0000-0000-00004B070000}"/>
    <cellStyle name="Linked Cell 2 2" xfId="748" xr:uid="{00000000-0005-0000-0000-00004C070000}"/>
    <cellStyle name="Linked Cell 2 3" xfId="749" xr:uid="{00000000-0005-0000-0000-00004D070000}"/>
    <cellStyle name="Neutral 2" xfId="750" xr:uid="{00000000-0005-0000-0000-00004E070000}"/>
    <cellStyle name="Neutral 2 2" xfId="751" xr:uid="{00000000-0005-0000-0000-00004F070000}"/>
    <cellStyle name="Neutral 2 3" xfId="752" xr:uid="{00000000-0005-0000-0000-000050070000}"/>
    <cellStyle name="Normal" xfId="0" builtinId="0"/>
    <cellStyle name="Normal 10" xfId="753" xr:uid="{00000000-0005-0000-0000-000052070000}"/>
    <cellStyle name="Normal 10 2" xfId="754" xr:uid="{00000000-0005-0000-0000-000053070000}"/>
    <cellStyle name="Normal 10 2 2" xfId="755" xr:uid="{00000000-0005-0000-0000-000054070000}"/>
    <cellStyle name="Normal 10 2 3" xfId="756" xr:uid="{00000000-0005-0000-0000-000055070000}"/>
    <cellStyle name="Normal 11" xfId="757" xr:uid="{00000000-0005-0000-0000-000056070000}"/>
    <cellStyle name="Normal 11 2" xfId="758" xr:uid="{00000000-0005-0000-0000-000057070000}"/>
    <cellStyle name="Normal 12" xfId="759" xr:uid="{00000000-0005-0000-0000-000058070000}"/>
    <cellStyle name="Normal 12 2" xfId="760" xr:uid="{00000000-0005-0000-0000-000059070000}"/>
    <cellStyle name="Normal 13" xfId="761" xr:uid="{00000000-0005-0000-0000-00005A070000}"/>
    <cellStyle name="Normal 13 2" xfId="2223" xr:uid="{00000000-0005-0000-0000-00005B070000}"/>
    <cellStyle name="Normal 13 2 2" xfId="2224" xr:uid="{00000000-0005-0000-0000-00005C070000}"/>
    <cellStyle name="Normal 14" xfId="762" xr:uid="{00000000-0005-0000-0000-00005D070000}"/>
    <cellStyle name="Normal 15" xfId="763" xr:uid="{00000000-0005-0000-0000-00005E070000}"/>
    <cellStyle name="Normal 16" xfId="764" xr:uid="{00000000-0005-0000-0000-00005F070000}"/>
    <cellStyle name="Normal 17" xfId="765" xr:uid="{00000000-0005-0000-0000-000060070000}"/>
    <cellStyle name="Normal 18" xfId="766" xr:uid="{00000000-0005-0000-0000-000061070000}"/>
    <cellStyle name="Normal 19" xfId="2059" xr:uid="{00000000-0005-0000-0000-000062070000}"/>
    <cellStyle name="Normal 2" xfId="767" xr:uid="{00000000-0005-0000-0000-000063070000}"/>
    <cellStyle name="Normal 2 10" xfId="768" xr:uid="{00000000-0005-0000-0000-000064070000}"/>
    <cellStyle name="Normal 2 10 2" xfId="769" xr:uid="{00000000-0005-0000-0000-000065070000}"/>
    <cellStyle name="Normal 2 11" xfId="770" xr:uid="{00000000-0005-0000-0000-000066070000}"/>
    <cellStyle name="Normal 2 12" xfId="771" xr:uid="{00000000-0005-0000-0000-000067070000}"/>
    <cellStyle name="Normal 2 13" xfId="772" xr:uid="{00000000-0005-0000-0000-000068070000}"/>
    <cellStyle name="Normal 2 14" xfId="773" xr:uid="{00000000-0005-0000-0000-000069070000}"/>
    <cellStyle name="Normal 2 15" xfId="774" xr:uid="{00000000-0005-0000-0000-00006A070000}"/>
    <cellStyle name="Normal 2 16" xfId="775" xr:uid="{00000000-0005-0000-0000-00006B070000}"/>
    <cellStyle name="Normal 2 17" xfId="776" xr:uid="{00000000-0005-0000-0000-00006C070000}"/>
    <cellStyle name="Normal 2 18" xfId="777" xr:uid="{00000000-0005-0000-0000-00006D070000}"/>
    <cellStyle name="Normal 2 19" xfId="778" xr:uid="{00000000-0005-0000-0000-00006E070000}"/>
    <cellStyle name="Normal 2 2" xfId="779" xr:uid="{00000000-0005-0000-0000-00006F070000}"/>
    <cellStyle name="Normal 2 2 2" xfId="780" xr:uid="{00000000-0005-0000-0000-000070070000}"/>
    <cellStyle name="Normal 2 2 3" xfId="781" xr:uid="{00000000-0005-0000-0000-000071070000}"/>
    <cellStyle name="Normal 2 2 4" xfId="782" xr:uid="{00000000-0005-0000-0000-000072070000}"/>
    <cellStyle name="Normal 2 20" xfId="783" xr:uid="{00000000-0005-0000-0000-000073070000}"/>
    <cellStyle name="Normal 2 21" xfId="784" xr:uid="{00000000-0005-0000-0000-000074070000}"/>
    <cellStyle name="Normal 2 22" xfId="785" xr:uid="{00000000-0005-0000-0000-000075070000}"/>
    <cellStyle name="Normal 2 23" xfId="786" xr:uid="{00000000-0005-0000-0000-000076070000}"/>
    <cellStyle name="Normal 2 24" xfId="787" xr:uid="{00000000-0005-0000-0000-000077070000}"/>
    <cellStyle name="Normal 2 25" xfId="788" xr:uid="{00000000-0005-0000-0000-000078070000}"/>
    <cellStyle name="Normal 2 26" xfId="789" xr:uid="{00000000-0005-0000-0000-000079070000}"/>
    <cellStyle name="Normal 2 27" xfId="790" xr:uid="{00000000-0005-0000-0000-00007A070000}"/>
    <cellStyle name="Normal 2 28" xfId="791" xr:uid="{00000000-0005-0000-0000-00007B070000}"/>
    <cellStyle name="Normal 2 29" xfId="792" xr:uid="{00000000-0005-0000-0000-00007C070000}"/>
    <cellStyle name="Normal 2 3" xfId="793" xr:uid="{00000000-0005-0000-0000-00007D070000}"/>
    <cellStyle name="Normal 2 3 2" xfId="794" xr:uid="{00000000-0005-0000-0000-00007E070000}"/>
    <cellStyle name="Normal 2 30" xfId="795" xr:uid="{00000000-0005-0000-0000-00007F070000}"/>
    <cellStyle name="Normal 2 31" xfId="796" xr:uid="{00000000-0005-0000-0000-000080070000}"/>
    <cellStyle name="Normal 2 32" xfId="797" xr:uid="{00000000-0005-0000-0000-000081070000}"/>
    <cellStyle name="Normal 2 33" xfId="798" xr:uid="{00000000-0005-0000-0000-000082070000}"/>
    <cellStyle name="Normal 2 4" xfId="799" xr:uid="{00000000-0005-0000-0000-000083070000}"/>
    <cellStyle name="Normal 2 4 2" xfId="800" xr:uid="{00000000-0005-0000-0000-000084070000}"/>
    <cellStyle name="Normal 2 5" xfId="801" xr:uid="{00000000-0005-0000-0000-000085070000}"/>
    <cellStyle name="Normal 2 5 2" xfId="802" xr:uid="{00000000-0005-0000-0000-000086070000}"/>
    <cellStyle name="Normal 2 6" xfId="803" xr:uid="{00000000-0005-0000-0000-000087070000}"/>
    <cellStyle name="Normal 2 6 2" xfId="804" xr:uid="{00000000-0005-0000-0000-000088070000}"/>
    <cellStyle name="Normal 2 7" xfId="805" xr:uid="{00000000-0005-0000-0000-000089070000}"/>
    <cellStyle name="Normal 2 8" xfId="806" xr:uid="{00000000-0005-0000-0000-00008A070000}"/>
    <cellStyle name="Normal 2 9" xfId="807" xr:uid="{00000000-0005-0000-0000-00008B070000}"/>
    <cellStyle name="Normal 2_2006 PT. Dira Readymix Perbaikan Baru" xfId="2060" xr:uid="{00000000-0005-0000-0000-00008C070000}"/>
    <cellStyle name="Normal 20" xfId="2061" xr:uid="{00000000-0005-0000-0000-00008D070000}"/>
    <cellStyle name="Normal 21" xfId="2062" xr:uid="{00000000-0005-0000-0000-00008E070000}"/>
    <cellStyle name="Normal 22" xfId="2063" xr:uid="{00000000-0005-0000-0000-00008F070000}"/>
    <cellStyle name="Normal 23" xfId="2064" xr:uid="{00000000-0005-0000-0000-000090070000}"/>
    <cellStyle name="Normal 24" xfId="2244" xr:uid="{00000000-0005-0000-0000-000091070000}"/>
    <cellStyle name="Normal 24 2" xfId="2252" xr:uid="{00000000-0005-0000-0000-000092070000}"/>
    <cellStyle name="Normal 25" xfId="2250" xr:uid="{00000000-0005-0000-0000-000093070000}"/>
    <cellStyle name="Normal 26" xfId="2253" xr:uid="{00000000-0005-0000-0000-000094070000}"/>
    <cellStyle name="Normal 27" xfId="2254" xr:uid="{00000000-0005-0000-0000-000095070000}"/>
    <cellStyle name="Normal 28" xfId="2256" xr:uid="{00000000-0005-0000-0000-000096070000}"/>
    <cellStyle name="Normal 29" xfId="2258" xr:uid="{00000000-0005-0000-0000-000097070000}"/>
    <cellStyle name="Normal 3" xfId="808" xr:uid="{00000000-0005-0000-0000-000098070000}"/>
    <cellStyle name="Normal 3 10" xfId="809" xr:uid="{00000000-0005-0000-0000-000099070000}"/>
    <cellStyle name="Normal 3 11" xfId="810" xr:uid="{00000000-0005-0000-0000-00009A070000}"/>
    <cellStyle name="Normal 3 12" xfId="811" xr:uid="{00000000-0005-0000-0000-00009B070000}"/>
    <cellStyle name="Normal 3 13" xfId="812" xr:uid="{00000000-0005-0000-0000-00009C070000}"/>
    <cellStyle name="Normal 3 14" xfId="813" xr:uid="{00000000-0005-0000-0000-00009D070000}"/>
    <cellStyle name="Normal 3 15" xfId="814" xr:uid="{00000000-0005-0000-0000-00009E070000}"/>
    <cellStyle name="Normal 3 16" xfId="815" xr:uid="{00000000-0005-0000-0000-00009F070000}"/>
    <cellStyle name="Normal 3 17" xfId="816" xr:uid="{00000000-0005-0000-0000-0000A0070000}"/>
    <cellStyle name="Normal 3 18" xfId="817" xr:uid="{00000000-0005-0000-0000-0000A1070000}"/>
    <cellStyle name="Normal 3 19" xfId="818" xr:uid="{00000000-0005-0000-0000-0000A2070000}"/>
    <cellStyle name="Normal 3 2" xfId="819" xr:uid="{00000000-0005-0000-0000-0000A3070000}"/>
    <cellStyle name="Normal 3 2 2" xfId="820" xr:uid="{00000000-0005-0000-0000-0000A4070000}"/>
    <cellStyle name="Normal 3 2 2 2" xfId="2245" xr:uid="{00000000-0005-0000-0000-0000A5070000}"/>
    <cellStyle name="Normal 3 2 3" xfId="2225" xr:uid="{00000000-0005-0000-0000-0000A6070000}"/>
    <cellStyle name="Normal 3 2_KK DIRA" xfId="2065" xr:uid="{00000000-0005-0000-0000-0000A7070000}"/>
    <cellStyle name="Normal 3 20" xfId="821" xr:uid="{00000000-0005-0000-0000-0000A8070000}"/>
    <cellStyle name="Normal 3 21" xfId="822" xr:uid="{00000000-0005-0000-0000-0000A9070000}"/>
    <cellStyle name="Normal 3 22" xfId="823" xr:uid="{00000000-0005-0000-0000-0000AA070000}"/>
    <cellStyle name="Normal 3 23" xfId="824" xr:uid="{00000000-0005-0000-0000-0000AB070000}"/>
    <cellStyle name="Normal 3 24" xfId="825" xr:uid="{00000000-0005-0000-0000-0000AC070000}"/>
    <cellStyle name="Normal 3 25" xfId="826" xr:uid="{00000000-0005-0000-0000-0000AD070000}"/>
    <cellStyle name="Normal 3 26" xfId="827" xr:uid="{00000000-0005-0000-0000-0000AE070000}"/>
    <cellStyle name="Normal 3 27" xfId="828" xr:uid="{00000000-0005-0000-0000-0000AF070000}"/>
    <cellStyle name="Normal 3 28" xfId="829" xr:uid="{00000000-0005-0000-0000-0000B0070000}"/>
    <cellStyle name="Normal 3 29" xfId="830" xr:uid="{00000000-0005-0000-0000-0000B1070000}"/>
    <cellStyle name="Normal 3 3" xfId="831" xr:uid="{00000000-0005-0000-0000-0000B2070000}"/>
    <cellStyle name="Normal 3 30" xfId="832" xr:uid="{00000000-0005-0000-0000-0000B3070000}"/>
    <cellStyle name="Normal 3 31" xfId="833" xr:uid="{00000000-0005-0000-0000-0000B4070000}"/>
    <cellStyle name="Normal 3 32" xfId="834" xr:uid="{00000000-0005-0000-0000-0000B5070000}"/>
    <cellStyle name="Normal 3 33" xfId="835" xr:uid="{00000000-0005-0000-0000-0000B6070000}"/>
    <cellStyle name="Normal 3 34" xfId="836" xr:uid="{00000000-0005-0000-0000-0000B7070000}"/>
    <cellStyle name="Normal 3 35" xfId="837" xr:uid="{00000000-0005-0000-0000-0000B8070000}"/>
    <cellStyle name="Normal 3 4" xfId="838" xr:uid="{00000000-0005-0000-0000-0000B9070000}"/>
    <cellStyle name="Normal 3 5" xfId="839" xr:uid="{00000000-0005-0000-0000-0000BA070000}"/>
    <cellStyle name="Normal 3 6" xfId="840" xr:uid="{00000000-0005-0000-0000-0000BB070000}"/>
    <cellStyle name="Normal 3 7" xfId="841" xr:uid="{00000000-0005-0000-0000-0000BC070000}"/>
    <cellStyle name="Normal 3 8" xfId="842" xr:uid="{00000000-0005-0000-0000-0000BD070000}"/>
    <cellStyle name="Normal 3 9" xfId="843" xr:uid="{00000000-0005-0000-0000-0000BE070000}"/>
    <cellStyle name="Normal 3_CV. Anugrah Arimbi" xfId="2066" xr:uid="{00000000-0005-0000-0000-0000BF070000}"/>
    <cellStyle name="Normal 30" xfId="2260" xr:uid="{00000000-0005-0000-0000-0000C0070000}"/>
    <cellStyle name="Normal 31" xfId="2262" xr:uid="{00000000-0005-0000-0000-0000C1070000}"/>
    <cellStyle name="Normal 38" xfId="844" xr:uid="{00000000-0005-0000-0000-0000C2070000}"/>
    <cellStyle name="Normal 4" xfId="845" xr:uid="{00000000-0005-0000-0000-0000C3070000}"/>
    <cellStyle name="Normal 4 10" xfId="846" xr:uid="{00000000-0005-0000-0000-0000C4070000}"/>
    <cellStyle name="Normal 4 11" xfId="847" xr:uid="{00000000-0005-0000-0000-0000C5070000}"/>
    <cellStyle name="Normal 4 12" xfId="848" xr:uid="{00000000-0005-0000-0000-0000C6070000}"/>
    <cellStyle name="Normal 4 13" xfId="849" xr:uid="{00000000-0005-0000-0000-0000C7070000}"/>
    <cellStyle name="Normal 4 14" xfId="850" xr:uid="{00000000-0005-0000-0000-0000C8070000}"/>
    <cellStyle name="Normal 4 15" xfId="851" xr:uid="{00000000-0005-0000-0000-0000C9070000}"/>
    <cellStyle name="Normal 4 16" xfId="852" xr:uid="{00000000-0005-0000-0000-0000CA070000}"/>
    <cellStyle name="Normal 4 17" xfId="853" xr:uid="{00000000-0005-0000-0000-0000CB070000}"/>
    <cellStyle name="Normal 4 18" xfId="854" xr:uid="{00000000-0005-0000-0000-0000CC070000}"/>
    <cellStyle name="Normal 4 19" xfId="855" xr:uid="{00000000-0005-0000-0000-0000CD070000}"/>
    <cellStyle name="Normal 4 2" xfId="856" xr:uid="{00000000-0005-0000-0000-0000CE070000}"/>
    <cellStyle name="Normal 4 2 2" xfId="2067" xr:uid="{00000000-0005-0000-0000-0000CF070000}"/>
    <cellStyle name="Normal 4 2 3" xfId="2068" xr:uid="{00000000-0005-0000-0000-0000D0070000}"/>
    <cellStyle name="Normal 4 20" xfId="857" xr:uid="{00000000-0005-0000-0000-0000D1070000}"/>
    <cellStyle name="Normal 4 21" xfId="858" xr:uid="{00000000-0005-0000-0000-0000D2070000}"/>
    <cellStyle name="Normal 4 22" xfId="859" xr:uid="{00000000-0005-0000-0000-0000D3070000}"/>
    <cellStyle name="Normal 4 23" xfId="860" xr:uid="{00000000-0005-0000-0000-0000D4070000}"/>
    <cellStyle name="Normal 4 24" xfId="861" xr:uid="{00000000-0005-0000-0000-0000D5070000}"/>
    <cellStyle name="Normal 4 25" xfId="862" xr:uid="{00000000-0005-0000-0000-0000D6070000}"/>
    <cellStyle name="Normal 4 26" xfId="863" xr:uid="{00000000-0005-0000-0000-0000D7070000}"/>
    <cellStyle name="Normal 4 27" xfId="864" xr:uid="{00000000-0005-0000-0000-0000D8070000}"/>
    <cellStyle name="Normal 4 28" xfId="865" xr:uid="{00000000-0005-0000-0000-0000D9070000}"/>
    <cellStyle name="Normal 4 29" xfId="866" xr:uid="{00000000-0005-0000-0000-0000DA070000}"/>
    <cellStyle name="Normal 4 3" xfId="867" xr:uid="{00000000-0005-0000-0000-0000DB070000}"/>
    <cellStyle name="Normal 4 30" xfId="868" xr:uid="{00000000-0005-0000-0000-0000DC070000}"/>
    <cellStyle name="Normal 4 31" xfId="869" xr:uid="{00000000-0005-0000-0000-0000DD070000}"/>
    <cellStyle name="Normal 4 32" xfId="870" xr:uid="{00000000-0005-0000-0000-0000DE070000}"/>
    <cellStyle name="Normal 4 33" xfId="871" xr:uid="{00000000-0005-0000-0000-0000DF070000}"/>
    <cellStyle name="Normal 4 4" xfId="872" xr:uid="{00000000-0005-0000-0000-0000E0070000}"/>
    <cellStyle name="Normal 4 5" xfId="873" xr:uid="{00000000-0005-0000-0000-0000E1070000}"/>
    <cellStyle name="Normal 4 6" xfId="874" xr:uid="{00000000-0005-0000-0000-0000E2070000}"/>
    <cellStyle name="Normal 4 7" xfId="875" xr:uid="{00000000-0005-0000-0000-0000E3070000}"/>
    <cellStyle name="Normal 4 8" xfId="876" xr:uid="{00000000-0005-0000-0000-0000E4070000}"/>
    <cellStyle name="Normal 4 9" xfId="877" xr:uid="{00000000-0005-0000-0000-0000E5070000}"/>
    <cellStyle name="Normal 4_PT. Bahtera Bahagia" xfId="2246" xr:uid="{00000000-0005-0000-0000-0000E6070000}"/>
    <cellStyle name="Normal 5" xfId="878" xr:uid="{00000000-0005-0000-0000-0000E7070000}"/>
    <cellStyle name="Normal 5 2" xfId="879" xr:uid="{00000000-0005-0000-0000-0000E8070000}"/>
    <cellStyle name="Normal 5 2 2" xfId="880" xr:uid="{00000000-0005-0000-0000-0000E9070000}"/>
    <cellStyle name="Normal 5 3" xfId="881" xr:uid="{00000000-0005-0000-0000-0000EA070000}"/>
    <cellStyle name="Normal 6" xfId="882" xr:uid="{00000000-0005-0000-0000-0000EB070000}"/>
    <cellStyle name="Normal 6 2" xfId="883" xr:uid="{00000000-0005-0000-0000-0000EC070000}"/>
    <cellStyle name="Normal 6 2 2" xfId="884" xr:uid="{00000000-0005-0000-0000-0000ED070000}"/>
    <cellStyle name="Normal 6 3" xfId="885" xr:uid="{00000000-0005-0000-0000-0000EE070000}"/>
    <cellStyle name="Normal 6 4" xfId="886" xr:uid="{00000000-0005-0000-0000-0000EF070000}"/>
    <cellStyle name="Normal 7" xfId="887" xr:uid="{00000000-0005-0000-0000-0000F0070000}"/>
    <cellStyle name="Normal 7 2" xfId="888" xr:uid="{00000000-0005-0000-0000-0000F1070000}"/>
    <cellStyle name="Normal 7 2 2" xfId="889" xr:uid="{00000000-0005-0000-0000-0000F2070000}"/>
    <cellStyle name="Normal 7 3" xfId="890" xr:uid="{00000000-0005-0000-0000-0000F3070000}"/>
    <cellStyle name="Normal 8" xfId="891" xr:uid="{00000000-0005-0000-0000-0000F4070000}"/>
    <cellStyle name="Normal 8 2" xfId="892" xr:uid="{00000000-0005-0000-0000-0000F5070000}"/>
    <cellStyle name="Normal 8 2 2" xfId="893" xr:uid="{00000000-0005-0000-0000-0000F6070000}"/>
    <cellStyle name="Normal 8 3" xfId="894" xr:uid="{00000000-0005-0000-0000-0000F7070000}"/>
    <cellStyle name="Normal 8 3 2" xfId="895" xr:uid="{00000000-0005-0000-0000-0000F8070000}"/>
    <cellStyle name="Normal 8 4" xfId="896" xr:uid="{00000000-0005-0000-0000-0000F9070000}"/>
    <cellStyle name="Normal 8 5" xfId="897" xr:uid="{00000000-0005-0000-0000-0000FA070000}"/>
    <cellStyle name="Normal 9" xfId="898" xr:uid="{00000000-0005-0000-0000-0000FB070000}"/>
    <cellStyle name="Normal 9 2" xfId="899" xr:uid="{00000000-0005-0000-0000-0000FC070000}"/>
    <cellStyle name="Normal_Jurnal Koreksi" xfId="900" xr:uid="{00000000-0005-0000-0000-0000FD070000}"/>
    <cellStyle name="Note 10" xfId="2069" xr:uid="{00000000-0005-0000-0000-0000FE070000}"/>
    <cellStyle name="Note 10 2" xfId="2070" xr:uid="{00000000-0005-0000-0000-0000FF070000}"/>
    <cellStyle name="Note 10 3" xfId="2071" xr:uid="{00000000-0005-0000-0000-000000080000}"/>
    <cellStyle name="Note 11" xfId="2072" xr:uid="{00000000-0005-0000-0000-000001080000}"/>
    <cellStyle name="Note 11 2" xfId="2073" xr:uid="{00000000-0005-0000-0000-000002080000}"/>
    <cellStyle name="Note 11 3" xfId="2074" xr:uid="{00000000-0005-0000-0000-000003080000}"/>
    <cellStyle name="Note 12" xfId="2075" xr:uid="{00000000-0005-0000-0000-000004080000}"/>
    <cellStyle name="Note 12 2" xfId="2076" xr:uid="{00000000-0005-0000-0000-000005080000}"/>
    <cellStyle name="Note 12 3" xfId="2077" xr:uid="{00000000-0005-0000-0000-000006080000}"/>
    <cellStyle name="Note 13" xfId="2078" xr:uid="{00000000-0005-0000-0000-000007080000}"/>
    <cellStyle name="Note 13 2" xfId="2079" xr:uid="{00000000-0005-0000-0000-000008080000}"/>
    <cellStyle name="Note 13 3" xfId="2080" xr:uid="{00000000-0005-0000-0000-000009080000}"/>
    <cellStyle name="Note 14" xfId="2081" xr:uid="{00000000-0005-0000-0000-00000A080000}"/>
    <cellStyle name="Note 14 2" xfId="2082" xr:uid="{00000000-0005-0000-0000-00000B080000}"/>
    <cellStyle name="Note 14 3" xfId="2083" xr:uid="{00000000-0005-0000-0000-00000C080000}"/>
    <cellStyle name="Note 15" xfId="2084" xr:uid="{00000000-0005-0000-0000-00000D080000}"/>
    <cellStyle name="Note 15 2" xfId="2085" xr:uid="{00000000-0005-0000-0000-00000E080000}"/>
    <cellStyle name="Note 15 3" xfId="2086" xr:uid="{00000000-0005-0000-0000-00000F080000}"/>
    <cellStyle name="Note 16" xfId="2087" xr:uid="{00000000-0005-0000-0000-000010080000}"/>
    <cellStyle name="Note 16 2" xfId="2088" xr:uid="{00000000-0005-0000-0000-000011080000}"/>
    <cellStyle name="Note 16 3" xfId="2089" xr:uid="{00000000-0005-0000-0000-000012080000}"/>
    <cellStyle name="Note 17" xfId="2090" xr:uid="{00000000-0005-0000-0000-000013080000}"/>
    <cellStyle name="Note 17 2" xfId="2091" xr:uid="{00000000-0005-0000-0000-000014080000}"/>
    <cellStyle name="Note 17 3" xfId="2092" xr:uid="{00000000-0005-0000-0000-000015080000}"/>
    <cellStyle name="Note 18" xfId="2093" xr:uid="{00000000-0005-0000-0000-000016080000}"/>
    <cellStyle name="Note 18 2" xfId="2094" xr:uid="{00000000-0005-0000-0000-000017080000}"/>
    <cellStyle name="Note 18 3" xfId="2095" xr:uid="{00000000-0005-0000-0000-000018080000}"/>
    <cellStyle name="Note 19" xfId="2096" xr:uid="{00000000-0005-0000-0000-000019080000}"/>
    <cellStyle name="Note 19 2" xfId="2097" xr:uid="{00000000-0005-0000-0000-00001A080000}"/>
    <cellStyle name="Note 19 3" xfId="2098" xr:uid="{00000000-0005-0000-0000-00001B080000}"/>
    <cellStyle name="Note 2" xfId="901" xr:uid="{00000000-0005-0000-0000-00001C080000}"/>
    <cellStyle name="Note 2 2" xfId="902" xr:uid="{00000000-0005-0000-0000-00001D080000}"/>
    <cellStyle name="Note 2 2 2" xfId="903" xr:uid="{00000000-0005-0000-0000-00001E080000}"/>
    <cellStyle name="Note 2 3" xfId="904" xr:uid="{00000000-0005-0000-0000-00001F080000}"/>
    <cellStyle name="Note 2 3 2" xfId="905" xr:uid="{00000000-0005-0000-0000-000020080000}"/>
    <cellStyle name="Note 2 4" xfId="906" xr:uid="{00000000-0005-0000-0000-000021080000}"/>
    <cellStyle name="Note 20" xfId="2099" xr:uid="{00000000-0005-0000-0000-000022080000}"/>
    <cellStyle name="Note 20 2" xfId="2100" xr:uid="{00000000-0005-0000-0000-000023080000}"/>
    <cellStyle name="Note 20 3" xfId="2101" xr:uid="{00000000-0005-0000-0000-000024080000}"/>
    <cellStyle name="Note 21" xfId="2102" xr:uid="{00000000-0005-0000-0000-000025080000}"/>
    <cellStyle name="Note 21 2" xfId="2103" xr:uid="{00000000-0005-0000-0000-000026080000}"/>
    <cellStyle name="Note 21 3" xfId="2104" xr:uid="{00000000-0005-0000-0000-000027080000}"/>
    <cellStyle name="Note 22" xfId="2105" xr:uid="{00000000-0005-0000-0000-000028080000}"/>
    <cellStyle name="Note 22 2" xfId="2106" xr:uid="{00000000-0005-0000-0000-000029080000}"/>
    <cellStyle name="Note 22 3" xfId="2107" xr:uid="{00000000-0005-0000-0000-00002A080000}"/>
    <cellStyle name="Note 23" xfId="2108" xr:uid="{00000000-0005-0000-0000-00002B080000}"/>
    <cellStyle name="Note 23 2" xfId="2109" xr:uid="{00000000-0005-0000-0000-00002C080000}"/>
    <cellStyle name="Note 23 3" xfId="2110" xr:uid="{00000000-0005-0000-0000-00002D080000}"/>
    <cellStyle name="Note 24" xfId="2111" xr:uid="{00000000-0005-0000-0000-00002E080000}"/>
    <cellStyle name="Note 24 2" xfId="2112" xr:uid="{00000000-0005-0000-0000-00002F080000}"/>
    <cellStyle name="Note 24 3" xfId="2113" xr:uid="{00000000-0005-0000-0000-000030080000}"/>
    <cellStyle name="Note 25" xfId="2114" xr:uid="{00000000-0005-0000-0000-000031080000}"/>
    <cellStyle name="Note 25 2" xfId="2115" xr:uid="{00000000-0005-0000-0000-000032080000}"/>
    <cellStyle name="Note 25 3" xfId="2116" xr:uid="{00000000-0005-0000-0000-000033080000}"/>
    <cellStyle name="Note 26" xfId="2117" xr:uid="{00000000-0005-0000-0000-000034080000}"/>
    <cellStyle name="Note 26 2" xfId="2118" xr:uid="{00000000-0005-0000-0000-000035080000}"/>
    <cellStyle name="Note 26 3" xfId="2119" xr:uid="{00000000-0005-0000-0000-000036080000}"/>
    <cellStyle name="Note 27" xfId="2120" xr:uid="{00000000-0005-0000-0000-000037080000}"/>
    <cellStyle name="Note 27 2" xfId="2121" xr:uid="{00000000-0005-0000-0000-000038080000}"/>
    <cellStyle name="Note 27 3" xfId="2122" xr:uid="{00000000-0005-0000-0000-000039080000}"/>
    <cellStyle name="Note 28" xfId="2123" xr:uid="{00000000-0005-0000-0000-00003A080000}"/>
    <cellStyle name="Note 28 2" xfId="2124" xr:uid="{00000000-0005-0000-0000-00003B080000}"/>
    <cellStyle name="Note 28 3" xfId="2125" xr:uid="{00000000-0005-0000-0000-00003C080000}"/>
    <cellStyle name="Note 29" xfId="2126" xr:uid="{00000000-0005-0000-0000-00003D080000}"/>
    <cellStyle name="Note 29 2" xfId="2127" xr:uid="{00000000-0005-0000-0000-00003E080000}"/>
    <cellStyle name="Note 29 3" xfId="2128" xr:uid="{00000000-0005-0000-0000-00003F080000}"/>
    <cellStyle name="Note 3" xfId="2129" xr:uid="{00000000-0005-0000-0000-000040080000}"/>
    <cellStyle name="Note 3 2" xfId="2130" xr:uid="{00000000-0005-0000-0000-000041080000}"/>
    <cellStyle name="Note 3 3" xfId="2131" xr:uid="{00000000-0005-0000-0000-000042080000}"/>
    <cellStyle name="Note 30" xfId="2132" xr:uid="{00000000-0005-0000-0000-000043080000}"/>
    <cellStyle name="Note 30 2" xfId="2133" xr:uid="{00000000-0005-0000-0000-000044080000}"/>
    <cellStyle name="Note 30 3" xfId="2134" xr:uid="{00000000-0005-0000-0000-000045080000}"/>
    <cellStyle name="Note 31" xfId="2135" xr:uid="{00000000-0005-0000-0000-000046080000}"/>
    <cellStyle name="Note 31 2" xfId="2136" xr:uid="{00000000-0005-0000-0000-000047080000}"/>
    <cellStyle name="Note 31 3" xfId="2137" xr:uid="{00000000-0005-0000-0000-000048080000}"/>
    <cellStyle name="Note 32" xfId="2138" xr:uid="{00000000-0005-0000-0000-000049080000}"/>
    <cellStyle name="Note 32 2" xfId="2139" xr:uid="{00000000-0005-0000-0000-00004A080000}"/>
    <cellStyle name="Note 32 3" xfId="2140" xr:uid="{00000000-0005-0000-0000-00004B080000}"/>
    <cellStyle name="Note 33" xfId="2141" xr:uid="{00000000-0005-0000-0000-00004C080000}"/>
    <cellStyle name="Note 33 2" xfId="2142" xr:uid="{00000000-0005-0000-0000-00004D080000}"/>
    <cellStyle name="Note 33 3" xfId="2143" xr:uid="{00000000-0005-0000-0000-00004E080000}"/>
    <cellStyle name="Note 34" xfId="2144" xr:uid="{00000000-0005-0000-0000-00004F080000}"/>
    <cellStyle name="Note 34 2" xfId="2145" xr:uid="{00000000-0005-0000-0000-000050080000}"/>
    <cellStyle name="Note 34 3" xfId="2146" xr:uid="{00000000-0005-0000-0000-000051080000}"/>
    <cellStyle name="Note 35" xfId="2147" xr:uid="{00000000-0005-0000-0000-000052080000}"/>
    <cellStyle name="Note 35 2" xfId="2148" xr:uid="{00000000-0005-0000-0000-000053080000}"/>
    <cellStyle name="Note 35 3" xfId="2149" xr:uid="{00000000-0005-0000-0000-000054080000}"/>
    <cellStyle name="Note 36" xfId="2150" xr:uid="{00000000-0005-0000-0000-000055080000}"/>
    <cellStyle name="Note 36 2" xfId="2151" xr:uid="{00000000-0005-0000-0000-000056080000}"/>
    <cellStyle name="Note 36 3" xfId="2152" xr:uid="{00000000-0005-0000-0000-000057080000}"/>
    <cellStyle name="Note 37" xfId="2153" xr:uid="{00000000-0005-0000-0000-000058080000}"/>
    <cellStyle name="Note 37 2" xfId="2154" xr:uid="{00000000-0005-0000-0000-000059080000}"/>
    <cellStyle name="Note 37 3" xfId="2155" xr:uid="{00000000-0005-0000-0000-00005A080000}"/>
    <cellStyle name="Note 38" xfId="2156" xr:uid="{00000000-0005-0000-0000-00005B080000}"/>
    <cellStyle name="Note 38 2" xfId="2157" xr:uid="{00000000-0005-0000-0000-00005C080000}"/>
    <cellStyle name="Note 38 3" xfId="2158" xr:uid="{00000000-0005-0000-0000-00005D080000}"/>
    <cellStyle name="Note 39" xfId="2159" xr:uid="{00000000-0005-0000-0000-00005E080000}"/>
    <cellStyle name="Note 4" xfId="2160" xr:uid="{00000000-0005-0000-0000-00005F080000}"/>
    <cellStyle name="Note 4 2" xfId="2161" xr:uid="{00000000-0005-0000-0000-000060080000}"/>
    <cellStyle name="Note 4 3" xfId="2162" xr:uid="{00000000-0005-0000-0000-000061080000}"/>
    <cellStyle name="Note 40" xfId="2163" xr:uid="{00000000-0005-0000-0000-000062080000}"/>
    <cellStyle name="Note 41" xfId="2164" xr:uid="{00000000-0005-0000-0000-000063080000}"/>
    <cellStyle name="Note 42" xfId="2165" xr:uid="{00000000-0005-0000-0000-000064080000}"/>
    <cellStyle name="Note 43" xfId="2166" xr:uid="{00000000-0005-0000-0000-000065080000}"/>
    <cellStyle name="Note 44" xfId="2167" xr:uid="{00000000-0005-0000-0000-000066080000}"/>
    <cellStyle name="Note 45" xfId="2168" xr:uid="{00000000-0005-0000-0000-000067080000}"/>
    <cellStyle name="Note 46" xfId="2169" xr:uid="{00000000-0005-0000-0000-000068080000}"/>
    <cellStyle name="Note 47" xfId="2170" xr:uid="{00000000-0005-0000-0000-000069080000}"/>
    <cellStyle name="Note 48" xfId="2171" xr:uid="{00000000-0005-0000-0000-00006A080000}"/>
    <cellStyle name="Note 49" xfId="2172" xr:uid="{00000000-0005-0000-0000-00006B080000}"/>
    <cellStyle name="Note 5" xfId="2173" xr:uid="{00000000-0005-0000-0000-00006C080000}"/>
    <cellStyle name="Note 5 2" xfId="2174" xr:uid="{00000000-0005-0000-0000-00006D080000}"/>
    <cellStyle name="Note 5 3" xfId="2175" xr:uid="{00000000-0005-0000-0000-00006E080000}"/>
    <cellStyle name="Note 50" xfId="2176" xr:uid="{00000000-0005-0000-0000-00006F080000}"/>
    <cellStyle name="Note 51" xfId="2177" xr:uid="{00000000-0005-0000-0000-000070080000}"/>
    <cellStyle name="Note 52" xfId="2178" xr:uid="{00000000-0005-0000-0000-000071080000}"/>
    <cellStyle name="Note 53" xfId="2179" xr:uid="{00000000-0005-0000-0000-000072080000}"/>
    <cellStyle name="Note 54" xfId="2180" xr:uid="{00000000-0005-0000-0000-000073080000}"/>
    <cellStyle name="Note 55" xfId="2181" xr:uid="{00000000-0005-0000-0000-000074080000}"/>
    <cellStyle name="Note 56" xfId="2182" xr:uid="{00000000-0005-0000-0000-000075080000}"/>
    <cellStyle name="Note 57" xfId="2183" xr:uid="{00000000-0005-0000-0000-000076080000}"/>
    <cellStyle name="Note 58" xfId="2184" xr:uid="{00000000-0005-0000-0000-000077080000}"/>
    <cellStyle name="Note 59" xfId="2185" xr:uid="{00000000-0005-0000-0000-000078080000}"/>
    <cellStyle name="Note 6" xfId="2186" xr:uid="{00000000-0005-0000-0000-000079080000}"/>
    <cellStyle name="Note 6 2" xfId="2187" xr:uid="{00000000-0005-0000-0000-00007A080000}"/>
    <cellStyle name="Note 6 3" xfId="2188" xr:uid="{00000000-0005-0000-0000-00007B080000}"/>
    <cellStyle name="Note 60" xfId="2189" xr:uid="{00000000-0005-0000-0000-00007C080000}"/>
    <cellStyle name="Note 61" xfId="2190" xr:uid="{00000000-0005-0000-0000-00007D080000}"/>
    <cellStyle name="Note 62" xfId="2191" xr:uid="{00000000-0005-0000-0000-00007E080000}"/>
    <cellStyle name="Note 63" xfId="2192" xr:uid="{00000000-0005-0000-0000-00007F080000}"/>
    <cellStyle name="Note 64" xfId="2193" xr:uid="{00000000-0005-0000-0000-000080080000}"/>
    <cellStyle name="Note 65" xfId="2194" xr:uid="{00000000-0005-0000-0000-000081080000}"/>
    <cellStyle name="Note 66" xfId="2195" xr:uid="{00000000-0005-0000-0000-000082080000}"/>
    <cellStyle name="Note 67" xfId="2196" xr:uid="{00000000-0005-0000-0000-000083080000}"/>
    <cellStyle name="Note 68" xfId="2197" xr:uid="{00000000-0005-0000-0000-000084080000}"/>
    <cellStyle name="Note 69" xfId="2198" xr:uid="{00000000-0005-0000-0000-000085080000}"/>
    <cellStyle name="Note 7" xfId="2199" xr:uid="{00000000-0005-0000-0000-000086080000}"/>
    <cellStyle name="Note 7 2" xfId="2200" xr:uid="{00000000-0005-0000-0000-000087080000}"/>
    <cellStyle name="Note 7 3" xfId="2201" xr:uid="{00000000-0005-0000-0000-000088080000}"/>
    <cellStyle name="Note 70" xfId="2202" xr:uid="{00000000-0005-0000-0000-000089080000}"/>
    <cellStyle name="Note 71" xfId="2203" xr:uid="{00000000-0005-0000-0000-00008A080000}"/>
    <cellStyle name="Note 72" xfId="2204" xr:uid="{00000000-0005-0000-0000-00008B080000}"/>
    <cellStyle name="Note 73" xfId="2205" xr:uid="{00000000-0005-0000-0000-00008C080000}"/>
    <cellStyle name="Note 74" xfId="2206" xr:uid="{00000000-0005-0000-0000-00008D080000}"/>
    <cellStyle name="Note 75" xfId="2247" xr:uid="{00000000-0005-0000-0000-00008E080000}"/>
    <cellStyle name="Note 8" xfId="2207" xr:uid="{00000000-0005-0000-0000-00008F080000}"/>
    <cellStyle name="Note 8 2" xfId="2208" xr:uid="{00000000-0005-0000-0000-000090080000}"/>
    <cellStyle name="Note 8 3" xfId="2209" xr:uid="{00000000-0005-0000-0000-000091080000}"/>
    <cellStyle name="Note 9" xfId="2210" xr:uid="{00000000-0005-0000-0000-000092080000}"/>
    <cellStyle name="Note 9 2" xfId="2211" xr:uid="{00000000-0005-0000-0000-000093080000}"/>
    <cellStyle name="Note 9 3" xfId="2212" xr:uid="{00000000-0005-0000-0000-000094080000}"/>
    <cellStyle name="Output 2" xfId="907" xr:uid="{00000000-0005-0000-0000-000095080000}"/>
    <cellStyle name="Output 2 2" xfId="908" xr:uid="{00000000-0005-0000-0000-000096080000}"/>
    <cellStyle name="Output 2 3" xfId="909" xr:uid="{00000000-0005-0000-0000-000097080000}"/>
    <cellStyle name="p" xfId="2213" xr:uid="{00000000-0005-0000-0000-000098080000}"/>
    <cellStyle name="p_2007- ANSLP" xfId="2214" xr:uid="{00000000-0005-0000-0000-000099080000}"/>
    <cellStyle name="p_Laporan Keuangan PT. SP" xfId="2215" xr:uid="{00000000-0005-0000-0000-00009A080000}"/>
    <cellStyle name="Percent 2" xfId="910" xr:uid="{00000000-0005-0000-0000-00009C080000}"/>
    <cellStyle name="Percent 2 10" xfId="911" xr:uid="{00000000-0005-0000-0000-00009D080000}"/>
    <cellStyle name="Percent 2 11" xfId="912" xr:uid="{00000000-0005-0000-0000-00009E080000}"/>
    <cellStyle name="Percent 2 12" xfId="913" xr:uid="{00000000-0005-0000-0000-00009F080000}"/>
    <cellStyle name="Percent 2 13" xfId="914" xr:uid="{00000000-0005-0000-0000-0000A0080000}"/>
    <cellStyle name="Percent 2 14" xfId="915" xr:uid="{00000000-0005-0000-0000-0000A1080000}"/>
    <cellStyle name="Percent 2 15" xfId="916" xr:uid="{00000000-0005-0000-0000-0000A2080000}"/>
    <cellStyle name="Percent 2 16" xfId="917" xr:uid="{00000000-0005-0000-0000-0000A3080000}"/>
    <cellStyle name="Percent 2 17" xfId="918" xr:uid="{00000000-0005-0000-0000-0000A4080000}"/>
    <cellStyle name="Percent 2 18" xfId="919" xr:uid="{00000000-0005-0000-0000-0000A5080000}"/>
    <cellStyle name="Percent 2 19" xfId="920" xr:uid="{00000000-0005-0000-0000-0000A6080000}"/>
    <cellStyle name="Percent 2 2" xfId="921" xr:uid="{00000000-0005-0000-0000-0000A7080000}"/>
    <cellStyle name="Percent 2 2 2" xfId="922" xr:uid="{00000000-0005-0000-0000-0000A8080000}"/>
    <cellStyle name="Percent 2 2 2 2" xfId="923" xr:uid="{00000000-0005-0000-0000-0000A9080000}"/>
    <cellStyle name="Percent 2 2 3" xfId="924" xr:uid="{00000000-0005-0000-0000-0000AA080000}"/>
    <cellStyle name="Percent 2 2 3 2" xfId="925" xr:uid="{00000000-0005-0000-0000-0000AB080000}"/>
    <cellStyle name="Percent 2 20" xfId="926" xr:uid="{00000000-0005-0000-0000-0000AC080000}"/>
    <cellStyle name="Percent 2 21" xfId="927" xr:uid="{00000000-0005-0000-0000-0000AD080000}"/>
    <cellStyle name="Percent 2 22" xfId="928" xr:uid="{00000000-0005-0000-0000-0000AE080000}"/>
    <cellStyle name="Percent 2 23" xfId="929" xr:uid="{00000000-0005-0000-0000-0000AF080000}"/>
    <cellStyle name="Percent 2 24" xfId="930" xr:uid="{00000000-0005-0000-0000-0000B0080000}"/>
    <cellStyle name="Percent 2 25" xfId="931" xr:uid="{00000000-0005-0000-0000-0000B1080000}"/>
    <cellStyle name="Percent 2 26" xfId="932" xr:uid="{00000000-0005-0000-0000-0000B2080000}"/>
    <cellStyle name="Percent 2 27" xfId="933" xr:uid="{00000000-0005-0000-0000-0000B3080000}"/>
    <cellStyle name="Percent 2 28" xfId="934" xr:uid="{00000000-0005-0000-0000-0000B4080000}"/>
    <cellStyle name="Percent 2 29" xfId="935" xr:uid="{00000000-0005-0000-0000-0000B5080000}"/>
    <cellStyle name="Percent 2 3" xfId="936" xr:uid="{00000000-0005-0000-0000-0000B6080000}"/>
    <cellStyle name="Percent 2 3 2" xfId="937" xr:uid="{00000000-0005-0000-0000-0000B7080000}"/>
    <cellStyle name="Percent 2 30" xfId="938" xr:uid="{00000000-0005-0000-0000-0000B8080000}"/>
    <cellStyle name="Percent 2 31" xfId="939" xr:uid="{00000000-0005-0000-0000-0000B9080000}"/>
    <cellStyle name="Percent 2 32" xfId="940" xr:uid="{00000000-0005-0000-0000-0000BA080000}"/>
    <cellStyle name="Percent 2 33" xfId="941" xr:uid="{00000000-0005-0000-0000-0000BB080000}"/>
    <cellStyle name="Percent 2 4" xfId="942" xr:uid="{00000000-0005-0000-0000-0000BC080000}"/>
    <cellStyle name="Percent 2 5" xfId="943" xr:uid="{00000000-0005-0000-0000-0000BD080000}"/>
    <cellStyle name="Percent 2 6" xfId="944" xr:uid="{00000000-0005-0000-0000-0000BE080000}"/>
    <cellStyle name="Percent 2 7" xfId="945" xr:uid="{00000000-0005-0000-0000-0000BF080000}"/>
    <cellStyle name="Percent 2 8" xfId="946" xr:uid="{00000000-0005-0000-0000-0000C0080000}"/>
    <cellStyle name="Percent 2 9" xfId="947" xr:uid="{00000000-0005-0000-0000-0000C1080000}"/>
    <cellStyle name="Percent 3" xfId="948" xr:uid="{00000000-0005-0000-0000-0000C2080000}"/>
    <cellStyle name="Percent 3 2" xfId="949" xr:uid="{00000000-0005-0000-0000-0000C3080000}"/>
    <cellStyle name="Percent 3 3" xfId="950" xr:uid="{00000000-0005-0000-0000-0000C4080000}"/>
    <cellStyle name="Percent 3 4" xfId="951" xr:uid="{00000000-0005-0000-0000-0000C5080000}"/>
    <cellStyle name="Percent 4" xfId="952" xr:uid="{00000000-0005-0000-0000-0000C6080000}"/>
    <cellStyle name="Percent 4 2" xfId="2216" xr:uid="{00000000-0005-0000-0000-0000C7080000}"/>
    <cellStyle name="Percent 4 3" xfId="2217" xr:uid="{00000000-0005-0000-0000-0000C8080000}"/>
    <cellStyle name="Percent 5" xfId="953" xr:uid="{00000000-0005-0000-0000-0000C9080000}"/>
    <cellStyle name="Percent 6" xfId="954" xr:uid="{00000000-0005-0000-0000-0000CA080000}"/>
    <cellStyle name="Percent 7" xfId="955" xr:uid="{00000000-0005-0000-0000-0000CB080000}"/>
    <cellStyle name="Percent 8" xfId="956" xr:uid="{00000000-0005-0000-0000-0000CC080000}"/>
    <cellStyle name="Persen" xfId="2219" builtinId="5"/>
    <cellStyle name="Style 1" xfId="2218" xr:uid="{00000000-0005-0000-0000-0000CD080000}"/>
    <cellStyle name="Title 2" xfId="957" xr:uid="{00000000-0005-0000-0000-0000CE080000}"/>
    <cellStyle name="Title 2 2" xfId="958" xr:uid="{00000000-0005-0000-0000-0000CF080000}"/>
    <cellStyle name="Title 2 3" xfId="959" xr:uid="{00000000-0005-0000-0000-0000D0080000}"/>
    <cellStyle name="Total 2" xfId="960" xr:uid="{00000000-0005-0000-0000-0000D1080000}"/>
    <cellStyle name="Total 2 2" xfId="961" xr:uid="{00000000-0005-0000-0000-0000D2080000}"/>
    <cellStyle name="Total 2 3" xfId="962" xr:uid="{00000000-0005-0000-0000-0000D3080000}"/>
    <cellStyle name="Warning Text 2" xfId="963" xr:uid="{00000000-0005-0000-0000-0000D4080000}"/>
    <cellStyle name="Warning Text 2 2" xfId="964" xr:uid="{00000000-0005-0000-0000-0000D5080000}"/>
    <cellStyle name="Warning Text 2 3" xfId="965" xr:uid="{00000000-0005-0000-0000-0000D6080000}"/>
    <cellStyle name="標準_SABISABI INVOICE 030528" xfId="966" xr:uid="{00000000-0005-0000-0000-0000D708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56.xml" /><Relationship Id="rId299" Type="http://schemas.openxmlformats.org/officeDocument/2006/relationships/externalLink" Target="externalLinks/externalLink238.xml" /><Relationship Id="rId21" Type="http://schemas.openxmlformats.org/officeDocument/2006/relationships/worksheet" Target="worksheets/sheet21.xml" /><Relationship Id="rId63" Type="http://schemas.openxmlformats.org/officeDocument/2006/relationships/externalLink" Target="externalLinks/externalLink2.xml" /><Relationship Id="rId159" Type="http://schemas.openxmlformats.org/officeDocument/2006/relationships/externalLink" Target="externalLinks/externalLink98.xml" /><Relationship Id="rId324" Type="http://schemas.openxmlformats.org/officeDocument/2006/relationships/externalLink" Target="externalLinks/externalLink263.xml" /><Relationship Id="rId366" Type="http://schemas.openxmlformats.org/officeDocument/2006/relationships/externalLink" Target="externalLinks/externalLink305.xml" /><Relationship Id="rId170" Type="http://schemas.openxmlformats.org/officeDocument/2006/relationships/externalLink" Target="externalLinks/externalLink109.xml" /><Relationship Id="rId226" Type="http://schemas.openxmlformats.org/officeDocument/2006/relationships/externalLink" Target="externalLinks/externalLink165.xml" /><Relationship Id="rId433" Type="http://schemas.openxmlformats.org/officeDocument/2006/relationships/externalLink" Target="externalLinks/externalLink372.xml" /><Relationship Id="rId268" Type="http://schemas.openxmlformats.org/officeDocument/2006/relationships/externalLink" Target="externalLinks/externalLink207.xml" /><Relationship Id="rId32" Type="http://schemas.openxmlformats.org/officeDocument/2006/relationships/worksheet" Target="worksheets/sheet32.xml" /><Relationship Id="rId74" Type="http://schemas.openxmlformats.org/officeDocument/2006/relationships/externalLink" Target="externalLinks/externalLink13.xml" /><Relationship Id="rId128" Type="http://schemas.openxmlformats.org/officeDocument/2006/relationships/externalLink" Target="externalLinks/externalLink67.xml" /><Relationship Id="rId335" Type="http://schemas.openxmlformats.org/officeDocument/2006/relationships/externalLink" Target="externalLinks/externalLink274.xml" /><Relationship Id="rId377" Type="http://schemas.openxmlformats.org/officeDocument/2006/relationships/externalLink" Target="externalLinks/externalLink316.xml" /><Relationship Id="rId5" Type="http://schemas.openxmlformats.org/officeDocument/2006/relationships/worksheet" Target="worksheets/sheet5.xml" /><Relationship Id="rId181" Type="http://schemas.openxmlformats.org/officeDocument/2006/relationships/externalLink" Target="externalLinks/externalLink120.xml" /><Relationship Id="rId237" Type="http://schemas.openxmlformats.org/officeDocument/2006/relationships/externalLink" Target="externalLinks/externalLink176.xml" /><Relationship Id="rId402" Type="http://schemas.openxmlformats.org/officeDocument/2006/relationships/externalLink" Target="externalLinks/externalLink341.xml" /><Relationship Id="rId279" Type="http://schemas.openxmlformats.org/officeDocument/2006/relationships/externalLink" Target="externalLinks/externalLink218.xml" /><Relationship Id="rId43" Type="http://schemas.openxmlformats.org/officeDocument/2006/relationships/worksheet" Target="worksheets/sheet43.xml" /><Relationship Id="rId139" Type="http://schemas.openxmlformats.org/officeDocument/2006/relationships/externalLink" Target="externalLinks/externalLink78.xml" /><Relationship Id="rId290" Type="http://schemas.openxmlformats.org/officeDocument/2006/relationships/externalLink" Target="externalLinks/externalLink229.xml" /><Relationship Id="rId304" Type="http://schemas.openxmlformats.org/officeDocument/2006/relationships/externalLink" Target="externalLinks/externalLink243.xml" /><Relationship Id="rId346" Type="http://schemas.openxmlformats.org/officeDocument/2006/relationships/externalLink" Target="externalLinks/externalLink285.xml" /><Relationship Id="rId388" Type="http://schemas.openxmlformats.org/officeDocument/2006/relationships/externalLink" Target="externalLinks/externalLink327.xml" /><Relationship Id="rId85" Type="http://schemas.openxmlformats.org/officeDocument/2006/relationships/externalLink" Target="externalLinks/externalLink24.xml" /><Relationship Id="rId150" Type="http://schemas.openxmlformats.org/officeDocument/2006/relationships/externalLink" Target="externalLinks/externalLink89.xml" /><Relationship Id="rId192" Type="http://schemas.openxmlformats.org/officeDocument/2006/relationships/externalLink" Target="externalLinks/externalLink131.xml" /><Relationship Id="rId206" Type="http://schemas.openxmlformats.org/officeDocument/2006/relationships/externalLink" Target="externalLinks/externalLink145.xml" /><Relationship Id="rId413" Type="http://schemas.openxmlformats.org/officeDocument/2006/relationships/externalLink" Target="externalLinks/externalLink352.xml" /><Relationship Id="rId248" Type="http://schemas.openxmlformats.org/officeDocument/2006/relationships/externalLink" Target="externalLinks/externalLink187.xml" /><Relationship Id="rId12" Type="http://schemas.openxmlformats.org/officeDocument/2006/relationships/worksheet" Target="worksheets/sheet12.xml" /><Relationship Id="rId33" Type="http://schemas.openxmlformats.org/officeDocument/2006/relationships/worksheet" Target="worksheets/sheet33.xml" /><Relationship Id="rId108" Type="http://schemas.openxmlformats.org/officeDocument/2006/relationships/externalLink" Target="externalLinks/externalLink47.xml" /><Relationship Id="rId129" Type="http://schemas.openxmlformats.org/officeDocument/2006/relationships/externalLink" Target="externalLinks/externalLink68.xml" /><Relationship Id="rId280" Type="http://schemas.openxmlformats.org/officeDocument/2006/relationships/externalLink" Target="externalLinks/externalLink219.xml" /><Relationship Id="rId315" Type="http://schemas.openxmlformats.org/officeDocument/2006/relationships/externalLink" Target="externalLinks/externalLink254.xml" /><Relationship Id="rId336" Type="http://schemas.openxmlformats.org/officeDocument/2006/relationships/externalLink" Target="externalLinks/externalLink275.xml" /><Relationship Id="rId357" Type="http://schemas.openxmlformats.org/officeDocument/2006/relationships/externalLink" Target="externalLinks/externalLink296.xml" /><Relationship Id="rId54" Type="http://schemas.openxmlformats.org/officeDocument/2006/relationships/worksheet" Target="worksheets/sheet54.xml" /><Relationship Id="rId75" Type="http://schemas.openxmlformats.org/officeDocument/2006/relationships/externalLink" Target="externalLinks/externalLink14.xml" /><Relationship Id="rId96" Type="http://schemas.openxmlformats.org/officeDocument/2006/relationships/externalLink" Target="externalLinks/externalLink35.xml" /><Relationship Id="rId140" Type="http://schemas.openxmlformats.org/officeDocument/2006/relationships/externalLink" Target="externalLinks/externalLink79.xml" /><Relationship Id="rId161" Type="http://schemas.openxmlformats.org/officeDocument/2006/relationships/externalLink" Target="externalLinks/externalLink100.xml" /><Relationship Id="rId182" Type="http://schemas.openxmlformats.org/officeDocument/2006/relationships/externalLink" Target="externalLinks/externalLink121.xml" /><Relationship Id="rId217" Type="http://schemas.openxmlformats.org/officeDocument/2006/relationships/externalLink" Target="externalLinks/externalLink156.xml" /><Relationship Id="rId378" Type="http://schemas.openxmlformats.org/officeDocument/2006/relationships/externalLink" Target="externalLinks/externalLink317.xml" /><Relationship Id="rId399" Type="http://schemas.openxmlformats.org/officeDocument/2006/relationships/externalLink" Target="externalLinks/externalLink338.xml" /><Relationship Id="rId403" Type="http://schemas.openxmlformats.org/officeDocument/2006/relationships/externalLink" Target="externalLinks/externalLink342.xml" /><Relationship Id="rId6" Type="http://schemas.openxmlformats.org/officeDocument/2006/relationships/worksheet" Target="worksheets/sheet6.xml" /><Relationship Id="rId238" Type="http://schemas.openxmlformats.org/officeDocument/2006/relationships/externalLink" Target="externalLinks/externalLink177.xml" /><Relationship Id="rId259" Type="http://schemas.openxmlformats.org/officeDocument/2006/relationships/externalLink" Target="externalLinks/externalLink198.xml" /><Relationship Id="rId424" Type="http://schemas.openxmlformats.org/officeDocument/2006/relationships/externalLink" Target="externalLinks/externalLink363.xml" /><Relationship Id="rId23" Type="http://schemas.openxmlformats.org/officeDocument/2006/relationships/worksheet" Target="worksheets/sheet23.xml" /><Relationship Id="rId119" Type="http://schemas.openxmlformats.org/officeDocument/2006/relationships/externalLink" Target="externalLinks/externalLink58.xml" /><Relationship Id="rId270" Type="http://schemas.openxmlformats.org/officeDocument/2006/relationships/externalLink" Target="externalLinks/externalLink209.xml" /><Relationship Id="rId291" Type="http://schemas.openxmlformats.org/officeDocument/2006/relationships/externalLink" Target="externalLinks/externalLink230.xml" /><Relationship Id="rId305" Type="http://schemas.openxmlformats.org/officeDocument/2006/relationships/externalLink" Target="externalLinks/externalLink244.xml" /><Relationship Id="rId326" Type="http://schemas.openxmlformats.org/officeDocument/2006/relationships/externalLink" Target="externalLinks/externalLink265.xml" /><Relationship Id="rId347" Type="http://schemas.openxmlformats.org/officeDocument/2006/relationships/externalLink" Target="externalLinks/externalLink286.xml" /><Relationship Id="rId44" Type="http://schemas.openxmlformats.org/officeDocument/2006/relationships/worksheet" Target="worksheets/sheet44.xml" /><Relationship Id="rId65" Type="http://schemas.openxmlformats.org/officeDocument/2006/relationships/externalLink" Target="externalLinks/externalLink4.xml" /><Relationship Id="rId86" Type="http://schemas.openxmlformats.org/officeDocument/2006/relationships/externalLink" Target="externalLinks/externalLink25.xml" /><Relationship Id="rId130" Type="http://schemas.openxmlformats.org/officeDocument/2006/relationships/externalLink" Target="externalLinks/externalLink69.xml" /><Relationship Id="rId151" Type="http://schemas.openxmlformats.org/officeDocument/2006/relationships/externalLink" Target="externalLinks/externalLink90.xml" /><Relationship Id="rId368" Type="http://schemas.openxmlformats.org/officeDocument/2006/relationships/externalLink" Target="externalLinks/externalLink307.xml" /><Relationship Id="rId389" Type="http://schemas.openxmlformats.org/officeDocument/2006/relationships/externalLink" Target="externalLinks/externalLink328.xml" /><Relationship Id="rId172" Type="http://schemas.openxmlformats.org/officeDocument/2006/relationships/externalLink" Target="externalLinks/externalLink111.xml" /><Relationship Id="rId193" Type="http://schemas.openxmlformats.org/officeDocument/2006/relationships/externalLink" Target="externalLinks/externalLink132.xml" /><Relationship Id="rId207" Type="http://schemas.openxmlformats.org/officeDocument/2006/relationships/externalLink" Target="externalLinks/externalLink146.xml" /><Relationship Id="rId228" Type="http://schemas.openxmlformats.org/officeDocument/2006/relationships/externalLink" Target="externalLinks/externalLink167.xml" /><Relationship Id="rId249" Type="http://schemas.openxmlformats.org/officeDocument/2006/relationships/externalLink" Target="externalLinks/externalLink188.xml" /><Relationship Id="rId414" Type="http://schemas.openxmlformats.org/officeDocument/2006/relationships/externalLink" Target="externalLinks/externalLink353.xml" /><Relationship Id="rId435" Type="http://schemas.openxmlformats.org/officeDocument/2006/relationships/externalLink" Target="externalLinks/externalLink374.xml" /><Relationship Id="rId13" Type="http://schemas.openxmlformats.org/officeDocument/2006/relationships/worksheet" Target="worksheets/sheet13.xml" /><Relationship Id="rId109" Type="http://schemas.openxmlformats.org/officeDocument/2006/relationships/externalLink" Target="externalLinks/externalLink48.xml" /><Relationship Id="rId260" Type="http://schemas.openxmlformats.org/officeDocument/2006/relationships/externalLink" Target="externalLinks/externalLink199.xml" /><Relationship Id="rId281" Type="http://schemas.openxmlformats.org/officeDocument/2006/relationships/externalLink" Target="externalLinks/externalLink220.xml" /><Relationship Id="rId316" Type="http://schemas.openxmlformats.org/officeDocument/2006/relationships/externalLink" Target="externalLinks/externalLink255.xml" /><Relationship Id="rId337" Type="http://schemas.openxmlformats.org/officeDocument/2006/relationships/externalLink" Target="externalLinks/externalLink276.xml" /><Relationship Id="rId34" Type="http://schemas.openxmlformats.org/officeDocument/2006/relationships/worksheet" Target="worksheets/sheet34.xml" /><Relationship Id="rId55" Type="http://schemas.openxmlformats.org/officeDocument/2006/relationships/worksheet" Target="worksheets/sheet55.xml" /><Relationship Id="rId76" Type="http://schemas.openxmlformats.org/officeDocument/2006/relationships/externalLink" Target="externalLinks/externalLink15.xml" /><Relationship Id="rId97" Type="http://schemas.openxmlformats.org/officeDocument/2006/relationships/externalLink" Target="externalLinks/externalLink36.xml" /><Relationship Id="rId120" Type="http://schemas.openxmlformats.org/officeDocument/2006/relationships/externalLink" Target="externalLinks/externalLink59.xml" /><Relationship Id="rId141" Type="http://schemas.openxmlformats.org/officeDocument/2006/relationships/externalLink" Target="externalLinks/externalLink80.xml" /><Relationship Id="rId358" Type="http://schemas.openxmlformats.org/officeDocument/2006/relationships/externalLink" Target="externalLinks/externalLink297.xml" /><Relationship Id="rId379" Type="http://schemas.openxmlformats.org/officeDocument/2006/relationships/externalLink" Target="externalLinks/externalLink318.xml" /><Relationship Id="rId7" Type="http://schemas.openxmlformats.org/officeDocument/2006/relationships/worksheet" Target="worksheets/sheet7.xml" /><Relationship Id="rId162" Type="http://schemas.openxmlformats.org/officeDocument/2006/relationships/externalLink" Target="externalLinks/externalLink101.xml" /><Relationship Id="rId183" Type="http://schemas.openxmlformats.org/officeDocument/2006/relationships/externalLink" Target="externalLinks/externalLink122.xml" /><Relationship Id="rId218" Type="http://schemas.openxmlformats.org/officeDocument/2006/relationships/externalLink" Target="externalLinks/externalLink157.xml" /><Relationship Id="rId239" Type="http://schemas.openxmlformats.org/officeDocument/2006/relationships/externalLink" Target="externalLinks/externalLink178.xml" /><Relationship Id="rId390" Type="http://schemas.openxmlformats.org/officeDocument/2006/relationships/externalLink" Target="externalLinks/externalLink329.xml" /><Relationship Id="rId404" Type="http://schemas.openxmlformats.org/officeDocument/2006/relationships/externalLink" Target="externalLinks/externalLink343.xml" /><Relationship Id="rId425" Type="http://schemas.openxmlformats.org/officeDocument/2006/relationships/externalLink" Target="externalLinks/externalLink364.xml" /><Relationship Id="rId250" Type="http://schemas.openxmlformats.org/officeDocument/2006/relationships/externalLink" Target="externalLinks/externalLink189.xml" /><Relationship Id="rId271" Type="http://schemas.openxmlformats.org/officeDocument/2006/relationships/externalLink" Target="externalLinks/externalLink210.xml" /><Relationship Id="rId292" Type="http://schemas.openxmlformats.org/officeDocument/2006/relationships/externalLink" Target="externalLinks/externalLink231.xml" /><Relationship Id="rId306" Type="http://schemas.openxmlformats.org/officeDocument/2006/relationships/externalLink" Target="externalLinks/externalLink245.xml" /><Relationship Id="rId24" Type="http://schemas.openxmlformats.org/officeDocument/2006/relationships/worksheet" Target="worksheets/sheet24.xml" /><Relationship Id="rId45" Type="http://schemas.openxmlformats.org/officeDocument/2006/relationships/worksheet" Target="worksheets/sheet45.xml" /><Relationship Id="rId66" Type="http://schemas.openxmlformats.org/officeDocument/2006/relationships/externalLink" Target="externalLinks/externalLink5.xml" /><Relationship Id="rId87" Type="http://schemas.openxmlformats.org/officeDocument/2006/relationships/externalLink" Target="externalLinks/externalLink26.xml" /><Relationship Id="rId110" Type="http://schemas.openxmlformats.org/officeDocument/2006/relationships/externalLink" Target="externalLinks/externalLink49.xml" /><Relationship Id="rId131" Type="http://schemas.openxmlformats.org/officeDocument/2006/relationships/externalLink" Target="externalLinks/externalLink70.xml" /><Relationship Id="rId327" Type="http://schemas.openxmlformats.org/officeDocument/2006/relationships/externalLink" Target="externalLinks/externalLink266.xml" /><Relationship Id="rId348" Type="http://schemas.openxmlformats.org/officeDocument/2006/relationships/externalLink" Target="externalLinks/externalLink287.xml" /><Relationship Id="rId369" Type="http://schemas.openxmlformats.org/officeDocument/2006/relationships/externalLink" Target="externalLinks/externalLink308.xml" /><Relationship Id="rId152" Type="http://schemas.openxmlformats.org/officeDocument/2006/relationships/externalLink" Target="externalLinks/externalLink91.xml" /><Relationship Id="rId173" Type="http://schemas.openxmlformats.org/officeDocument/2006/relationships/externalLink" Target="externalLinks/externalLink112.xml" /><Relationship Id="rId194" Type="http://schemas.openxmlformats.org/officeDocument/2006/relationships/externalLink" Target="externalLinks/externalLink133.xml" /><Relationship Id="rId208" Type="http://schemas.openxmlformats.org/officeDocument/2006/relationships/externalLink" Target="externalLinks/externalLink147.xml" /><Relationship Id="rId229" Type="http://schemas.openxmlformats.org/officeDocument/2006/relationships/externalLink" Target="externalLinks/externalLink168.xml" /><Relationship Id="rId380" Type="http://schemas.openxmlformats.org/officeDocument/2006/relationships/externalLink" Target="externalLinks/externalLink319.xml" /><Relationship Id="rId415" Type="http://schemas.openxmlformats.org/officeDocument/2006/relationships/externalLink" Target="externalLinks/externalLink354.xml" /><Relationship Id="rId436" Type="http://schemas.openxmlformats.org/officeDocument/2006/relationships/externalLink" Target="externalLinks/externalLink375.xml" /><Relationship Id="rId240" Type="http://schemas.openxmlformats.org/officeDocument/2006/relationships/externalLink" Target="externalLinks/externalLink179.xml" /><Relationship Id="rId261" Type="http://schemas.openxmlformats.org/officeDocument/2006/relationships/externalLink" Target="externalLinks/externalLink200.xml" /><Relationship Id="rId14" Type="http://schemas.openxmlformats.org/officeDocument/2006/relationships/worksheet" Target="worksheets/sheet14.xml" /><Relationship Id="rId35" Type="http://schemas.openxmlformats.org/officeDocument/2006/relationships/worksheet" Target="worksheets/sheet35.xml" /><Relationship Id="rId56" Type="http://schemas.openxmlformats.org/officeDocument/2006/relationships/worksheet" Target="worksheets/sheet56.xml" /><Relationship Id="rId77" Type="http://schemas.openxmlformats.org/officeDocument/2006/relationships/externalLink" Target="externalLinks/externalLink16.xml" /><Relationship Id="rId100" Type="http://schemas.openxmlformats.org/officeDocument/2006/relationships/externalLink" Target="externalLinks/externalLink39.xml" /><Relationship Id="rId282" Type="http://schemas.openxmlformats.org/officeDocument/2006/relationships/externalLink" Target="externalLinks/externalLink221.xml" /><Relationship Id="rId317" Type="http://schemas.openxmlformats.org/officeDocument/2006/relationships/externalLink" Target="externalLinks/externalLink256.xml" /><Relationship Id="rId338" Type="http://schemas.openxmlformats.org/officeDocument/2006/relationships/externalLink" Target="externalLinks/externalLink277.xml" /><Relationship Id="rId359" Type="http://schemas.openxmlformats.org/officeDocument/2006/relationships/externalLink" Target="externalLinks/externalLink298.xml" /><Relationship Id="rId8" Type="http://schemas.openxmlformats.org/officeDocument/2006/relationships/worksheet" Target="worksheets/sheet8.xml" /><Relationship Id="rId98" Type="http://schemas.openxmlformats.org/officeDocument/2006/relationships/externalLink" Target="externalLinks/externalLink37.xml" /><Relationship Id="rId121" Type="http://schemas.openxmlformats.org/officeDocument/2006/relationships/externalLink" Target="externalLinks/externalLink60.xml" /><Relationship Id="rId142" Type="http://schemas.openxmlformats.org/officeDocument/2006/relationships/externalLink" Target="externalLinks/externalLink81.xml" /><Relationship Id="rId163" Type="http://schemas.openxmlformats.org/officeDocument/2006/relationships/externalLink" Target="externalLinks/externalLink102.xml" /><Relationship Id="rId184" Type="http://schemas.openxmlformats.org/officeDocument/2006/relationships/externalLink" Target="externalLinks/externalLink123.xml" /><Relationship Id="rId219" Type="http://schemas.openxmlformats.org/officeDocument/2006/relationships/externalLink" Target="externalLinks/externalLink158.xml" /><Relationship Id="rId370" Type="http://schemas.openxmlformats.org/officeDocument/2006/relationships/externalLink" Target="externalLinks/externalLink309.xml" /><Relationship Id="rId391" Type="http://schemas.openxmlformats.org/officeDocument/2006/relationships/externalLink" Target="externalLinks/externalLink330.xml" /><Relationship Id="rId405" Type="http://schemas.openxmlformats.org/officeDocument/2006/relationships/externalLink" Target="externalLinks/externalLink344.xml" /><Relationship Id="rId426" Type="http://schemas.openxmlformats.org/officeDocument/2006/relationships/externalLink" Target="externalLinks/externalLink365.xml" /><Relationship Id="rId230" Type="http://schemas.openxmlformats.org/officeDocument/2006/relationships/externalLink" Target="externalLinks/externalLink169.xml" /><Relationship Id="rId251" Type="http://schemas.openxmlformats.org/officeDocument/2006/relationships/externalLink" Target="externalLinks/externalLink190.xml" /><Relationship Id="rId25" Type="http://schemas.openxmlformats.org/officeDocument/2006/relationships/worksheet" Target="worksheets/sheet25.xml" /><Relationship Id="rId46" Type="http://schemas.openxmlformats.org/officeDocument/2006/relationships/worksheet" Target="worksheets/sheet46.xml" /><Relationship Id="rId67" Type="http://schemas.openxmlformats.org/officeDocument/2006/relationships/externalLink" Target="externalLinks/externalLink6.xml" /><Relationship Id="rId272" Type="http://schemas.openxmlformats.org/officeDocument/2006/relationships/externalLink" Target="externalLinks/externalLink211.xml" /><Relationship Id="rId293" Type="http://schemas.openxmlformats.org/officeDocument/2006/relationships/externalLink" Target="externalLinks/externalLink232.xml" /><Relationship Id="rId307" Type="http://schemas.openxmlformats.org/officeDocument/2006/relationships/externalLink" Target="externalLinks/externalLink246.xml" /><Relationship Id="rId328" Type="http://schemas.openxmlformats.org/officeDocument/2006/relationships/externalLink" Target="externalLinks/externalLink267.xml" /><Relationship Id="rId349" Type="http://schemas.openxmlformats.org/officeDocument/2006/relationships/externalLink" Target="externalLinks/externalLink288.xml" /><Relationship Id="rId88" Type="http://schemas.openxmlformats.org/officeDocument/2006/relationships/externalLink" Target="externalLinks/externalLink27.xml" /><Relationship Id="rId111" Type="http://schemas.openxmlformats.org/officeDocument/2006/relationships/externalLink" Target="externalLinks/externalLink50.xml" /><Relationship Id="rId132" Type="http://schemas.openxmlformats.org/officeDocument/2006/relationships/externalLink" Target="externalLinks/externalLink71.xml" /><Relationship Id="rId153" Type="http://schemas.openxmlformats.org/officeDocument/2006/relationships/externalLink" Target="externalLinks/externalLink92.xml" /><Relationship Id="rId174" Type="http://schemas.openxmlformats.org/officeDocument/2006/relationships/externalLink" Target="externalLinks/externalLink113.xml" /><Relationship Id="rId195" Type="http://schemas.openxmlformats.org/officeDocument/2006/relationships/externalLink" Target="externalLinks/externalLink134.xml" /><Relationship Id="rId209" Type="http://schemas.openxmlformats.org/officeDocument/2006/relationships/externalLink" Target="externalLinks/externalLink148.xml" /><Relationship Id="rId360" Type="http://schemas.openxmlformats.org/officeDocument/2006/relationships/externalLink" Target="externalLinks/externalLink299.xml" /><Relationship Id="rId381" Type="http://schemas.openxmlformats.org/officeDocument/2006/relationships/externalLink" Target="externalLinks/externalLink320.xml" /><Relationship Id="rId416" Type="http://schemas.openxmlformats.org/officeDocument/2006/relationships/externalLink" Target="externalLinks/externalLink355.xml" /><Relationship Id="rId220" Type="http://schemas.openxmlformats.org/officeDocument/2006/relationships/externalLink" Target="externalLinks/externalLink159.xml" /><Relationship Id="rId241" Type="http://schemas.openxmlformats.org/officeDocument/2006/relationships/externalLink" Target="externalLinks/externalLink180.xml" /><Relationship Id="rId437" Type="http://schemas.openxmlformats.org/officeDocument/2006/relationships/externalLink" Target="externalLinks/externalLink376.xml" /><Relationship Id="rId15" Type="http://schemas.openxmlformats.org/officeDocument/2006/relationships/worksheet" Target="worksheets/sheet15.xml" /><Relationship Id="rId36" Type="http://schemas.openxmlformats.org/officeDocument/2006/relationships/worksheet" Target="worksheets/sheet36.xml" /><Relationship Id="rId57" Type="http://schemas.openxmlformats.org/officeDocument/2006/relationships/worksheet" Target="worksheets/sheet57.xml" /><Relationship Id="rId262" Type="http://schemas.openxmlformats.org/officeDocument/2006/relationships/externalLink" Target="externalLinks/externalLink201.xml" /><Relationship Id="rId283" Type="http://schemas.openxmlformats.org/officeDocument/2006/relationships/externalLink" Target="externalLinks/externalLink222.xml" /><Relationship Id="rId318" Type="http://schemas.openxmlformats.org/officeDocument/2006/relationships/externalLink" Target="externalLinks/externalLink257.xml" /><Relationship Id="rId339" Type="http://schemas.openxmlformats.org/officeDocument/2006/relationships/externalLink" Target="externalLinks/externalLink278.xml" /><Relationship Id="rId78" Type="http://schemas.openxmlformats.org/officeDocument/2006/relationships/externalLink" Target="externalLinks/externalLink17.xml" /><Relationship Id="rId99" Type="http://schemas.openxmlformats.org/officeDocument/2006/relationships/externalLink" Target="externalLinks/externalLink38.xml" /><Relationship Id="rId101" Type="http://schemas.openxmlformats.org/officeDocument/2006/relationships/externalLink" Target="externalLinks/externalLink40.xml" /><Relationship Id="rId122" Type="http://schemas.openxmlformats.org/officeDocument/2006/relationships/externalLink" Target="externalLinks/externalLink61.xml" /><Relationship Id="rId143" Type="http://schemas.openxmlformats.org/officeDocument/2006/relationships/externalLink" Target="externalLinks/externalLink82.xml" /><Relationship Id="rId164" Type="http://schemas.openxmlformats.org/officeDocument/2006/relationships/externalLink" Target="externalLinks/externalLink103.xml" /><Relationship Id="rId185" Type="http://schemas.openxmlformats.org/officeDocument/2006/relationships/externalLink" Target="externalLinks/externalLink124.xml" /><Relationship Id="rId350" Type="http://schemas.openxmlformats.org/officeDocument/2006/relationships/externalLink" Target="externalLinks/externalLink289.xml" /><Relationship Id="rId371" Type="http://schemas.openxmlformats.org/officeDocument/2006/relationships/externalLink" Target="externalLinks/externalLink310.xml" /><Relationship Id="rId406" Type="http://schemas.openxmlformats.org/officeDocument/2006/relationships/externalLink" Target="externalLinks/externalLink345.xml" /><Relationship Id="rId9" Type="http://schemas.openxmlformats.org/officeDocument/2006/relationships/worksheet" Target="worksheets/sheet9.xml" /><Relationship Id="rId210" Type="http://schemas.openxmlformats.org/officeDocument/2006/relationships/externalLink" Target="externalLinks/externalLink149.xml" /><Relationship Id="rId392" Type="http://schemas.openxmlformats.org/officeDocument/2006/relationships/externalLink" Target="externalLinks/externalLink331.xml" /><Relationship Id="rId427" Type="http://schemas.openxmlformats.org/officeDocument/2006/relationships/externalLink" Target="externalLinks/externalLink366.xml" /><Relationship Id="rId26" Type="http://schemas.openxmlformats.org/officeDocument/2006/relationships/worksheet" Target="worksheets/sheet26.xml" /><Relationship Id="rId231" Type="http://schemas.openxmlformats.org/officeDocument/2006/relationships/externalLink" Target="externalLinks/externalLink170.xml" /><Relationship Id="rId252" Type="http://schemas.openxmlformats.org/officeDocument/2006/relationships/externalLink" Target="externalLinks/externalLink191.xml" /><Relationship Id="rId273" Type="http://schemas.openxmlformats.org/officeDocument/2006/relationships/externalLink" Target="externalLinks/externalLink212.xml" /><Relationship Id="rId294" Type="http://schemas.openxmlformats.org/officeDocument/2006/relationships/externalLink" Target="externalLinks/externalLink233.xml" /><Relationship Id="rId308" Type="http://schemas.openxmlformats.org/officeDocument/2006/relationships/externalLink" Target="externalLinks/externalLink247.xml" /><Relationship Id="rId329" Type="http://schemas.openxmlformats.org/officeDocument/2006/relationships/externalLink" Target="externalLinks/externalLink268.xml" /><Relationship Id="rId47" Type="http://schemas.openxmlformats.org/officeDocument/2006/relationships/worksheet" Target="worksheets/sheet47.xml" /><Relationship Id="rId68" Type="http://schemas.openxmlformats.org/officeDocument/2006/relationships/externalLink" Target="externalLinks/externalLink7.xml" /><Relationship Id="rId89" Type="http://schemas.openxmlformats.org/officeDocument/2006/relationships/externalLink" Target="externalLinks/externalLink28.xml" /><Relationship Id="rId112" Type="http://schemas.openxmlformats.org/officeDocument/2006/relationships/externalLink" Target="externalLinks/externalLink51.xml" /><Relationship Id="rId133" Type="http://schemas.openxmlformats.org/officeDocument/2006/relationships/externalLink" Target="externalLinks/externalLink72.xml" /><Relationship Id="rId154" Type="http://schemas.openxmlformats.org/officeDocument/2006/relationships/externalLink" Target="externalLinks/externalLink93.xml" /><Relationship Id="rId175" Type="http://schemas.openxmlformats.org/officeDocument/2006/relationships/externalLink" Target="externalLinks/externalLink114.xml" /><Relationship Id="rId340" Type="http://schemas.openxmlformats.org/officeDocument/2006/relationships/externalLink" Target="externalLinks/externalLink279.xml" /><Relationship Id="rId361" Type="http://schemas.openxmlformats.org/officeDocument/2006/relationships/externalLink" Target="externalLinks/externalLink300.xml" /><Relationship Id="rId196" Type="http://schemas.openxmlformats.org/officeDocument/2006/relationships/externalLink" Target="externalLinks/externalLink135.xml" /><Relationship Id="rId200" Type="http://schemas.openxmlformats.org/officeDocument/2006/relationships/externalLink" Target="externalLinks/externalLink139.xml" /><Relationship Id="rId382" Type="http://schemas.openxmlformats.org/officeDocument/2006/relationships/externalLink" Target="externalLinks/externalLink321.xml" /><Relationship Id="rId417" Type="http://schemas.openxmlformats.org/officeDocument/2006/relationships/externalLink" Target="externalLinks/externalLink356.xml" /><Relationship Id="rId438" Type="http://schemas.openxmlformats.org/officeDocument/2006/relationships/externalLink" Target="externalLinks/externalLink377.xml" /><Relationship Id="rId16" Type="http://schemas.openxmlformats.org/officeDocument/2006/relationships/worksheet" Target="worksheets/sheet16.xml" /><Relationship Id="rId221" Type="http://schemas.openxmlformats.org/officeDocument/2006/relationships/externalLink" Target="externalLinks/externalLink160.xml" /><Relationship Id="rId242" Type="http://schemas.openxmlformats.org/officeDocument/2006/relationships/externalLink" Target="externalLinks/externalLink181.xml" /><Relationship Id="rId263" Type="http://schemas.openxmlformats.org/officeDocument/2006/relationships/externalLink" Target="externalLinks/externalLink202.xml" /><Relationship Id="rId284" Type="http://schemas.openxmlformats.org/officeDocument/2006/relationships/externalLink" Target="externalLinks/externalLink223.xml" /><Relationship Id="rId319" Type="http://schemas.openxmlformats.org/officeDocument/2006/relationships/externalLink" Target="externalLinks/externalLink258.xml" /><Relationship Id="rId37" Type="http://schemas.openxmlformats.org/officeDocument/2006/relationships/worksheet" Target="worksheets/sheet37.xml" /><Relationship Id="rId58" Type="http://schemas.openxmlformats.org/officeDocument/2006/relationships/worksheet" Target="worksheets/sheet58.xml" /><Relationship Id="rId79" Type="http://schemas.openxmlformats.org/officeDocument/2006/relationships/externalLink" Target="externalLinks/externalLink18.xml" /><Relationship Id="rId102" Type="http://schemas.openxmlformats.org/officeDocument/2006/relationships/externalLink" Target="externalLinks/externalLink41.xml" /><Relationship Id="rId123" Type="http://schemas.openxmlformats.org/officeDocument/2006/relationships/externalLink" Target="externalLinks/externalLink62.xml" /><Relationship Id="rId144" Type="http://schemas.openxmlformats.org/officeDocument/2006/relationships/externalLink" Target="externalLinks/externalLink83.xml" /><Relationship Id="rId330" Type="http://schemas.openxmlformats.org/officeDocument/2006/relationships/externalLink" Target="externalLinks/externalLink269.xml" /><Relationship Id="rId90" Type="http://schemas.openxmlformats.org/officeDocument/2006/relationships/externalLink" Target="externalLinks/externalLink29.xml" /><Relationship Id="rId165" Type="http://schemas.openxmlformats.org/officeDocument/2006/relationships/externalLink" Target="externalLinks/externalLink104.xml" /><Relationship Id="rId186" Type="http://schemas.openxmlformats.org/officeDocument/2006/relationships/externalLink" Target="externalLinks/externalLink125.xml" /><Relationship Id="rId351" Type="http://schemas.openxmlformats.org/officeDocument/2006/relationships/externalLink" Target="externalLinks/externalLink290.xml" /><Relationship Id="rId372" Type="http://schemas.openxmlformats.org/officeDocument/2006/relationships/externalLink" Target="externalLinks/externalLink311.xml" /><Relationship Id="rId393" Type="http://schemas.openxmlformats.org/officeDocument/2006/relationships/externalLink" Target="externalLinks/externalLink332.xml" /><Relationship Id="rId407" Type="http://schemas.openxmlformats.org/officeDocument/2006/relationships/externalLink" Target="externalLinks/externalLink346.xml" /><Relationship Id="rId428" Type="http://schemas.openxmlformats.org/officeDocument/2006/relationships/externalLink" Target="externalLinks/externalLink367.xml" /><Relationship Id="rId211" Type="http://schemas.openxmlformats.org/officeDocument/2006/relationships/externalLink" Target="externalLinks/externalLink150.xml" /><Relationship Id="rId232" Type="http://schemas.openxmlformats.org/officeDocument/2006/relationships/externalLink" Target="externalLinks/externalLink171.xml" /><Relationship Id="rId253" Type="http://schemas.openxmlformats.org/officeDocument/2006/relationships/externalLink" Target="externalLinks/externalLink192.xml" /><Relationship Id="rId274" Type="http://schemas.openxmlformats.org/officeDocument/2006/relationships/externalLink" Target="externalLinks/externalLink213.xml" /><Relationship Id="rId295" Type="http://schemas.openxmlformats.org/officeDocument/2006/relationships/externalLink" Target="externalLinks/externalLink234.xml" /><Relationship Id="rId309" Type="http://schemas.openxmlformats.org/officeDocument/2006/relationships/externalLink" Target="externalLinks/externalLink248.xml" /><Relationship Id="rId27" Type="http://schemas.openxmlformats.org/officeDocument/2006/relationships/worksheet" Target="worksheets/sheet27.xml" /><Relationship Id="rId48" Type="http://schemas.openxmlformats.org/officeDocument/2006/relationships/worksheet" Target="worksheets/sheet48.xml" /><Relationship Id="rId69" Type="http://schemas.openxmlformats.org/officeDocument/2006/relationships/externalLink" Target="externalLinks/externalLink8.xml" /><Relationship Id="rId113" Type="http://schemas.openxmlformats.org/officeDocument/2006/relationships/externalLink" Target="externalLinks/externalLink52.xml" /><Relationship Id="rId134" Type="http://schemas.openxmlformats.org/officeDocument/2006/relationships/externalLink" Target="externalLinks/externalLink73.xml" /><Relationship Id="rId320" Type="http://schemas.openxmlformats.org/officeDocument/2006/relationships/externalLink" Target="externalLinks/externalLink259.xml" /><Relationship Id="rId80" Type="http://schemas.openxmlformats.org/officeDocument/2006/relationships/externalLink" Target="externalLinks/externalLink19.xml" /><Relationship Id="rId155" Type="http://schemas.openxmlformats.org/officeDocument/2006/relationships/externalLink" Target="externalLinks/externalLink94.xml" /><Relationship Id="rId176" Type="http://schemas.openxmlformats.org/officeDocument/2006/relationships/externalLink" Target="externalLinks/externalLink115.xml" /><Relationship Id="rId197" Type="http://schemas.openxmlformats.org/officeDocument/2006/relationships/externalLink" Target="externalLinks/externalLink136.xml" /><Relationship Id="rId341" Type="http://schemas.openxmlformats.org/officeDocument/2006/relationships/externalLink" Target="externalLinks/externalLink280.xml" /><Relationship Id="rId362" Type="http://schemas.openxmlformats.org/officeDocument/2006/relationships/externalLink" Target="externalLinks/externalLink301.xml" /><Relationship Id="rId383" Type="http://schemas.openxmlformats.org/officeDocument/2006/relationships/externalLink" Target="externalLinks/externalLink322.xml" /><Relationship Id="rId418" Type="http://schemas.openxmlformats.org/officeDocument/2006/relationships/externalLink" Target="externalLinks/externalLink357.xml" /><Relationship Id="rId439" Type="http://schemas.openxmlformats.org/officeDocument/2006/relationships/theme" Target="theme/theme1.xml" /><Relationship Id="rId201" Type="http://schemas.openxmlformats.org/officeDocument/2006/relationships/externalLink" Target="externalLinks/externalLink140.xml" /><Relationship Id="rId222" Type="http://schemas.openxmlformats.org/officeDocument/2006/relationships/externalLink" Target="externalLinks/externalLink161.xml" /><Relationship Id="rId243" Type="http://schemas.openxmlformats.org/officeDocument/2006/relationships/externalLink" Target="externalLinks/externalLink182.xml" /><Relationship Id="rId264" Type="http://schemas.openxmlformats.org/officeDocument/2006/relationships/externalLink" Target="externalLinks/externalLink203.xml" /><Relationship Id="rId285" Type="http://schemas.openxmlformats.org/officeDocument/2006/relationships/externalLink" Target="externalLinks/externalLink224.xml" /><Relationship Id="rId17" Type="http://schemas.openxmlformats.org/officeDocument/2006/relationships/worksheet" Target="worksheets/sheet17.xml" /><Relationship Id="rId38" Type="http://schemas.openxmlformats.org/officeDocument/2006/relationships/worksheet" Target="worksheets/sheet38.xml" /><Relationship Id="rId59" Type="http://schemas.openxmlformats.org/officeDocument/2006/relationships/worksheet" Target="worksheets/sheet59.xml" /><Relationship Id="rId103" Type="http://schemas.openxmlformats.org/officeDocument/2006/relationships/externalLink" Target="externalLinks/externalLink42.xml" /><Relationship Id="rId124" Type="http://schemas.openxmlformats.org/officeDocument/2006/relationships/externalLink" Target="externalLinks/externalLink63.xml" /><Relationship Id="rId310" Type="http://schemas.openxmlformats.org/officeDocument/2006/relationships/externalLink" Target="externalLinks/externalLink249.xml" /><Relationship Id="rId70" Type="http://schemas.openxmlformats.org/officeDocument/2006/relationships/externalLink" Target="externalLinks/externalLink9.xml" /><Relationship Id="rId91" Type="http://schemas.openxmlformats.org/officeDocument/2006/relationships/externalLink" Target="externalLinks/externalLink30.xml" /><Relationship Id="rId145" Type="http://schemas.openxmlformats.org/officeDocument/2006/relationships/externalLink" Target="externalLinks/externalLink84.xml" /><Relationship Id="rId166" Type="http://schemas.openxmlformats.org/officeDocument/2006/relationships/externalLink" Target="externalLinks/externalLink105.xml" /><Relationship Id="rId187" Type="http://schemas.openxmlformats.org/officeDocument/2006/relationships/externalLink" Target="externalLinks/externalLink126.xml" /><Relationship Id="rId331" Type="http://schemas.openxmlformats.org/officeDocument/2006/relationships/externalLink" Target="externalLinks/externalLink270.xml" /><Relationship Id="rId352" Type="http://schemas.openxmlformats.org/officeDocument/2006/relationships/externalLink" Target="externalLinks/externalLink291.xml" /><Relationship Id="rId373" Type="http://schemas.openxmlformats.org/officeDocument/2006/relationships/externalLink" Target="externalLinks/externalLink312.xml" /><Relationship Id="rId394" Type="http://schemas.openxmlformats.org/officeDocument/2006/relationships/externalLink" Target="externalLinks/externalLink333.xml" /><Relationship Id="rId408" Type="http://schemas.openxmlformats.org/officeDocument/2006/relationships/externalLink" Target="externalLinks/externalLink347.xml" /><Relationship Id="rId429" Type="http://schemas.openxmlformats.org/officeDocument/2006/relationships/externalLink" Target="externalLinks/externalLink368.xml" /><Relationship Id="rId1" Type="http://schemas.openxmlformats.org/officeDocument/2006/relationships/worksheet" Target="worksheets/sheet1.xml" /><Relationship Id="rId212" Type="http://schemas.openxmlformats.org/officeDocument/2006/relationships/externalLink" Target="externalLinks/externalLink151.xml" /><Relationship Id="rId233" Type="http://schemas.openxmlformats.org/officeDocument/2006/relationships/externalLink" Target="externalLinks/externalLink172.xml" /><Relationship Id="rId254" Type="http://schemas.openxmlformats.org/officeDocument/2006/relationships/externalLink" Target="externalLinks/externalLink193.xml" /><Relationship Id="rId440" Type="http://schemas.openxmlformats.org/officeDocument/2006/relationships/styles" Target="styles.xml" /><Relationship Id="rId28" Type="http://schemas.openxmlformats.org/officeDocument/2006/relationships/worksheet" Target="worksheets/sheet28.xml" /><Relationship Id="rId49" Type="http://schemas.openxmlformats.org/officeDocument/2006/relationships/worksheet" Target="worksheets/sheet49.xml" /><Relationship Id="rId114" Type="http://schemas.openxmlformats.org/officeDocument/2006/relationships/externalLink" Target="externalLinks/externalLink53.xml" /><Relationship Id="rId275" Type="http://schemas.openxmlformats.org/officeDocument/2006/relationships/externalLink" Target="externalLinks/externalLink214.xml" /><Relationship Id="rId296" Type="http://schemas.openxmlformats.org/officeDocument/2006/relationships/externalLink" Target="externalLinks/externalLink235.xml" /><Relationship Id="rId300" Type="http://schemas.openxmlformats.org/officeDocument/2006/relationships/externalLink" Target="externalLinks/externalLink239.xml" /><Relationship Id="rId60" Type="http://schemas.openxmlformats.org/officeDocument/2006/relationships/worksheet" Target="worksheets/sheet60.xml" /><Relationship Id="rId81" Type="http://schemas.openxmlformats.org/officeDocument/2006/relationships/externalLink" Target="externalLinks/externalLink20.xml" /><Relationship Id="rId135" Type="http://schemas.openxmlformats.org/officeDocument/2006/relationships/externalLink" Target="externalLinks/externalLink74.xml" /><Relationship Id="rId156" Type="http://schemas.openxmlformats.org/officeDocument/2006/relationships/externalLink" Target="externalLinks/externalLink95.xml" /><Relationship Id="rId177" Type="http://schemas.openxmlformats.org/officeDocument/2006/relationships/externalLink" Target="externalLinks/externalLink116.xml" /><Relationship Id="rId198" Type="http://schemas.openxmlformats.org/officeDocument/2006/relationships/externalLink" Target="externalLinks/externalLink137.xml" /><Relationship Id="rId321" Type="http://schemas.openxmlformats.org/officeDocument/2006/relationships/externalLink" Target="externalLinks/externalLink260.xml" /><Relationship Id="rId342" Type="http://schemas.openxmlformats.org/officeDocument/2006/relationships/externalLink" Target="externalLinks/externalLink281.xml" /><Relationship Id="rId363" Type="http://schemas.openxmlformats.org/officeDocument/2006/relationships/externalLink" Target="externalLinks/externalLink302.xml" /><Relationship Id="rId384" Type="http://schemas.openxmlformats.org/officeDocument/2006/relationships/externalLink" Target="externalLinks/externalLink323.xml" /><Relationship Id="rId419" Type="http://schemas.openxmlformats.org/officeDocument/2006/relationships/externalLink" Target="externalLinks/externalLink358.xml" /><Relationship Id="rId202" Type="http://schemas.openxmlformats.org/officeDocument/2006/relationships/externalLink" Target="externalLinks/externalLink141.xml" /><Relationship Id="rId223" Type="http://schemas.openxmlformats.org/officeDocument/2006/relationships/externalLink" Target="externalLinks/externalLink162.xml" /><Relationship Id="rId244" Type="http://schemas.openxmlformats.org/officeDocument/2006/relationships/externalLink" Target="externalLinks/externalLink183.xml" /><Relationship Id="rId430" Type="http://schemas.openxmlformats.org/officeDocument/2006/relationships/externalLink" Target="externalLinks/externalLink369.xml" /><Relationship Id="rId18" Type="http://schemas.openxmlformats.org/officeDocument/2006/relationships/worksheet" Target="worksheets/sheet18.xml" /><Relationship Id="rId39" Type="http://schemas.openxmlformats.org/officeDocument/2006/relationships/worksheet" Target="worksheets/sheet39.xml" /><Relationship Id="rId265" Type="http://schemas.openxmlformats.org/officeDocument/2006/relationships/externalLink" Target="externalLinks/externalLink204.xml" /><Relationship Id="rId286" Type="http://schemas.openxmlformats.org/officeDocument/2006/relationships/externalLink" Target="externalLinks/externalLink225.xml" /><Relationship Id="rId50" Type="http://schemas.openxmlformats.org/officeDocument/2006/relationships/worksheet" Target="worksheets/sheet50.xml" /><Relationship Id="rId104" Type="http://schemas.openxmlformats.org/officeDocument/2006/relationships/externalLink" Target="externalLinks/externalLink43.xml" /><Relationship Id="rId125" Type="http://schemas.openxmlformats.org/officeDocument/2006/relationships/externalLink" Target="externalLinks/externalLink64.xml" /><Relationship Id="rId146" Type="http://schemas.openxmlformats.org/officeDocument/2006/relationships/externalLink" Target="externalLinks/externalLink85.xml" /><Relationship Id="rId167" Type="http://schemas.openxmlformats.org/officeDocument/2006/relationships/externalLink" Target="externalLinks/externalLink106.xml" /><Relationship Id="rId188" Type="http://schemas.openxmlformats.org/officeDocument/2006/relationships/externalLink" Target="externalLinks/externalLink127.xml" /><Relationship Id="rId311" Type="http://schemas.openxmlformats.org/officeDocument/2006/relationships/externalLink" Target="externalLinks/externalLink250.xml" /><Relationship Id="rId332" Type="http://schemas.openxmlformats.org/officeDocument/2006/relationships/externalLink" Target="externalLinks/externalLink271.xml" /><Relationship Id="rId353" Type="http://schemas.openxmlformats.org/officeDocument/2006/relationships/externalLink" Target="externalLinks/externalLink292.xml" /><Relationship Id="rId374" Type="http://schemas.openxmlformats.org/officeDocument/2006/relationships/externalLink" Target="externalLinks/externalLink313.xml" /><Relationship Id="rId395" Type="http://schemas.openxmlformats.org/officeDocument/2006/relationships/externalLink" Target="externalLinks/externalLink334.xml" /><Relationship Id="rId409" Type="http://schemas.openxmlformats.org/officeDocument/2006/relationships/externalLink" Target="externalLinks/externalLink348.xml" /><Relationship Id="rId71" Type="http://schemas.openxmlformats.org/officeDocument/2006/relationships/externalLink" Target="externalLinks/externalLink10.xml" /><Relationship Id="rId92" Type="http://schemas.openxmlformats.org/officeDocument/2006/relationships/externalLink" Target="externalLinks/externalLink31.xml" /><Relationship Id="rId213" Type="http://schemas.openxmlformats.org/officeDocument/2006/relationships/externalLink" Target="externalLinks/externalLink152.xml" /><Relationship Id="rId234" Type="http://schemas.openxmlformats.org/officeDocument/2006/relationships/externalLink" Target="externalLinks/externalLink173.xml" /><Relationship Id="rId420" Type="http://schemas.openxmlformats.org/officeDocument/2006/relationships/externalLink" Target="externalLinks/externalLink359.xml" /><Relationship Id="rId2" Type="http://schemas.openxmlformats.org/officeDocument/2006/relationships/worksheet" Target="worksheets/sheet2.xml" /><Relationship Id="rId29" Type="http://schemas.openxmlformats.org/officeDocument/2006/relationships/worksheet" Target="worksheets/sheet29.xml" /><Relationship Id="rId255" Type="http://schemas.openxmlformats.org/officeDocument/2006/relationships/externalLink" Target="externalLinks/externalLink194.xml" /><Relationship Id="rId276" Type="http://schemas.openxmlformats.org/officeDocument/2006/relationships/externalLink" Target="externalLinks/externalLink215.xml" /><Relationship Id="rId297" Type="http://schemas.openxmlformats.org/officeDocument/2006/relationships/externalLink" Target="externalLinks/externalLink236.xml" /><Relationship Id="rId441" Type="http://schemas.openxmlformats.org/officeDocument/2006/relationships/sharedStrings" Target="sharedStrings.xml" /><Relationship Id="rId40" Type="http://schemas.openxmlformats.org/officeDocument/2006/relationships/worksheet" Target="worksheets/sheet40.xml" /><Relationship Id="rId115" Type="http://schemas.openxmlformats.org/officeDocument/2006/relationships/externalLink" Target="externalLinks/externalLink54.xml" /><Relationship Id="rId136" Type="http://schemas.openxmlformats.org/officeDocument/2006/relationships/externalLink" Target="externalLinks/externalLink75.xml" /><Relationship Id="rId157" Type="http://schemas.openxmlformats.org/officeDocument/2006/relationships/externalLink" Target="externalLinks/externalLink96.xml" /><Relationship Id="rId178" Type="http://schemas.openxmlformats.org/officeDocument/2006/relationships/externalLink" Target="externalLinks/externalLink117.xml" /><Relationship Id="rId301" Type="http://schemas.openxmlformats.org/officeDocument/2006/relationships/externalLink" Target="externalLinks/externalLink240.xml" /><Relationship Id="rId322" Type="http://schemas.openxmlformats.org/officeDocument/2006/relationships/externalLink" Target="externalLinks/externalLink261.xml" /><Relationship Id="rId343" Type="http://schemas.openxmlformats.org/officeDocument/2006/relationships/externalLink" Target="externalLinks/externalLink282.xml" /><Relationship Id="rId364" Type="http://schemas.openxmlformats.org/officeDocument/2006/relationships/externalLink" Target="externalLinks/externalLink303.xml" /><Relationship Id="rId61" Type="http://schemas.openxmlformats.org/officeDocument/2006/relationships/worksheet" Target="worksheets/sheet61.xml" /><Relationship Id="rId82" Type="http://schemas.openxmlformats.org/officeDocument/2006/relationships/externalLink" Target="externalLinks/externalLink21.xml" /><Relationship Id="rId199" Type="http://schemas.openxmlformats.org/officeDocument/2006/relationships/externalLink" Target="externalLinks/externalLink138.xml" /><Relationship Id="rId203" Type="http://schemas.openxmlformats.org/officeDocument/2006/relationships/externalLink" Target="externalLinks/externalLink142.xml" /><Relationship Id="rId385" Type="http://schemas.openxmlformats.org/officeDocument/2006/relationships/externalLink" Target="externalLinks/externalLink324.xml" /><Relationship Id="rId19" Type="http://schemas.openxmlformats.org/officeDocument/2006/relationships/worksheet" Target="worksheets/sheet19.xml" /><Relationship Id="rId224" Type="http://schemas.openxmlformats.org/officeDocument/2006/relationships/externalLink" Target="externalLinks/externalLink163.xml" /><Relationship Id="rId245" Type="http://schemas.openxmlformats.org/officeDocument/2006/relationships/externalLink" Target="externalLinks/externalLink184.xml" /><Relationship Id="rId266" Type="http://schemas.openxmlformats.org/officeDocument/2006/relationships/externalLink" Target="externalLinks/externalLink205.xml" /><Relationship Id="rId287" Type="http://schemas.openxmlformats.org/officeDocument/2006/relationships/externalLink" Target="externalLinks/externalLink226.xml" /><Relationship Id="rId410" Type="http://schemas.openxmlformats.org/officeDocument/2006/relationships/externalLink" Target="externalLinks/externalLink349.xml" /><Relationship Id="rId431" Type="http://schemas.openxmlformats.org/officeDocument/2006/relationships/externalLink" Target="externalLinks/externalLink370.xml" /><Relationship Id="rId30" Type="http://schemas.openxmlformats.org/officeDocument/2006/relationships/worksheet" Target="worksheets/sheet30.xml" /><Relationship Id="rId105" Type="http://schemas.openxmlformats.org/officeDocument/2006/relationships/externalLink" Target="externalLinks/externalLink44.xml" /><Relationship Id="rId126" Type="http://schemas.openxmlformats.org/officeDocument/2006/relationships/externalLink" Target="externalLinks/externalLink65.xml" /><Relationship Id="rId147" Type="http://schemas.openxmlformats.org/officeDocument/2006/relationships/externalLink" Target="externalLinks/externalLink86.xml" /><Relationship Id="rId168" Type="http://schemas.openxmlformats.org/officeDocument/2006/relationships/externalLink" Target="externalLinks/externalLink107.xml" /><Relationship Id="rId312" Type="http://schemas.openxmlformats.org/officeDocument/2006/relationships/externalLink" Target="externalLinks/externalLink251.xml" /><Relationship Id="rId333" Type="http://schemas.openxmlformats.org/officeDocument/2006/relationships/externalLink" Target="externalLinks/externalLink272.xml" /><Relationship Id="rId354" Type="http://schemas.openxmlformats.org/officeDocument/2006/relationships/externalLink" Target="externalLinks/externalLink293.xml" /><Relationship Id="rId51" Type="http://schemas.openxmlformats.org/officeDocument/2006/relationships/worksheet" Target="worksheets/sheet51.xml" /><Relationship Id="rId72" Type="http://schemas.openxmlformats.org/officeDocument/2006/relationships/externalLink" Target="externalLinks/externalLink11.xml" /><Relationship Id="rId93" Type="http://schemas.openxmlformats.org/officeDocument/2006/relationships/externalLink" Target="externalLinks/externalLink32.xml" /><Relationship Id="rId189" Type="http://schemas.openxmlformats.org/officeDocument/2006/relationships/externalLink" Target="externalLinks/externalLink128.xml" /><Relationship Id="rId375" Type="http://schemas.openxmlformats.org/officeDocument/2006/relationships/externalLink" Target="externalLinks/externalLink314.xml" /><Relationship Id="rId396" Type="http://schemas.openxmlformats.org/officeDocument/2006/relationships/externalLink" Target="externalLinks/externalLink335.xml" /><Relationship Id="rId3" Type="http://schemas.openxmlformats.org/officeDocument/2006/relationships/worksheet" Target="worksheets/sheet3.xml" /><Relationship Id="rId214" Type="http://schemas.openxmlformats.org/officeDocument/2006/relationships/externalLink" Target="externalLinks/externalLink153.xml" /><Relationship Id="rId235" Type="http://schemas.openxmlformats.org/officeDocument/2006/relationships/externalLink" Target="externalLinks/externalLink174.xml" /><Relationship Id="rId256" Type="http://schemas.openxmlformats.org/officeDocument/2006/relationships/externalLink" Target="externalLinks/externalLink195.xml" /><Relationship Id="rId277" Type="http://schemas.openxmlformats.org/officeDocument/2006/relationships/externalLink" Target="externalLinks/externalLink216.xml" /><Relationship Id="rId298" Type="http://schemas.openxmlformats.org/officeDocument/2006/relationships/externalLink" Target="externalLinks/externalLink237.xml" /><Relationship Id="rId400" Type="http://schemas.openxmlformats.org/officeDocument/2006/relationships/externalLink" Target="externalLinks/externalLink339.xml" /><Relationship Id="rId421" Type="http://schemas.openxmlformats.org/officeDocument/2006/relationships/externalLink" Target="externalLinks/externalLink360.xml" /><Relationship Id="rId442" Type="http://schemas.openxmlformats.org/officeDocument/2006/relationships/calcChain" Target="calcChain.xml" /><Relationship Id="rId116" Type="http://schemas.openxmlformats.org/officeDocument/2006/relationships/externalLink" Target="externalLinks/externalLink55.xml" /><Relationship Id="rId137" Type="http://schemas.openxmlformats.org/officeDocument/2006/relationships/externalLink" Target="externalLinks/externalLink76.xml" /><Relationship Id="rId158" Type="http://schemas.openxmlformats.org/officeDocument/2006/relationships/externalLink" Target="externalLinks/externalLink97.xml" /><Relationship Id="rId302" Type="http://schemas.openxmlformats.org/officeDocument/2006/relationships/externalLink" Target="externalLinks/externalLink241.xml" /><Relationship Id="rId323" Type="http://schemas.openxmlformats.org/officeDocument/2006/relationships/externalLink" Target="externalLinks/externalLink262.xml" /><Relationship Id="rId344" Type="http://schemas.openxmlformats.org/officeDocument/2006/relationships/externalLink" Target="externalLinks/externalLink283.xml" /><Relationship Id="rId20" Type="http://schemas.openxmlformats.org/officeDocument/2006/relationships/worksheet" Target="worksheets/sheet20.xml" /><Relationship Id="rId41" Type="http://schemas.openxmlformats.org/officeDocument/2006/relationships/worksheet" Target="worksheets/sheet41.xml" /><Relationship Id="rId62" Type="http://schemas.openxmlformats.org/officeDocument/2006/relationships/externalLink" Target="externalLinks/externalLink1.xml" /><Relationship Id="rId83" Type="http://schemas.openxmlformats.org/officeDocument/2006/relationships/externalLink" Target="externalLinks/externalLink22.xml" /><Relationship Id="rId179" Type="http://schemas.openxmlformats.org/officeDocument/2006/relationships/externalLink" Target="externalLinks/externalLink118.xml" /><Relationship Id="rId365" Type="http://schemas.openxmlformats.org/officeDocument/2006/relationships/externalLink" Target="externalLinks/externalLink304.xml" /><Relationship Id="rId386" Type="http://schemas.openxmlformats.org/officeDocument/2006/relationships/externalLink" Target="externalLinks/externalLink325.xml" /><Relationship Id="rId190" Type="http://schemas.openxmlformats.org/officeDocument/2006/relationships/externalLink" Target="externalLinks/externalLink129.xml" /><Relationship Id="rId204" Type="http://schemas.openxmlformats.org/officeDocument/2006/relationships/externalLink" Target="externalLinks/externalLink143.xml" /><Relationship Id="rId225" Type="http://schemas.openxmlformats.org/officeDocument/2006/relationships/externalLink" Target="externalLinks/externalLink164.xml" /><Relationship Id="rId246" Type="http://schemas.openxmlformats.org/officeDocument/2006/relationships/externalLink" Target="externalLinks/externalLink185.xml" /><Relationship Id="rId267" Type="http://schemas.openxmlformats.org/officeDocument/2006/relationships/externalLink" Target="externalLinks/externalLink206.xml" /><Relationship Id="rId288" Type="http://schemas.openxmlformats.org/officeDocument/2006/relationships/externalLink" Target="externalLinks/externalLink227.xml" /><Relationship Id="rId411" Type="http://schemas.openxmlformats.org/officeDocument/2006/relationships/externalLink" Target="externalLinks/externalLink350.xml" /><Relationship Id="rId432" Type="http://schemas.openxmlformats.org/officeDocument/2006/relationships/externalLink" Target="externalLinks/externalLink371.xml" /><Relationship Id="rId106" Type="http://schemas.openxmlformats.org/officeDocument/2006/relationships/externalLink" Target="externalLinks/externalLink45.xml" /><Relationship Id="rId127" Type="http://schemas.openxmlformats.org/officeDocument/2006/relationships/externalLink" Target="externalLinks/externalLink66.xml" /><Relationship Id="rId313" Type="http://schemas.openxmlformats.org/officeDocument/2006/relationships/externalLink" Target="externalLinks/externalLink252.xml" /><Relationship Id="rId10" Type="http://schemas.openxmlformats.org/officeDocument/2006/relationships/worksheet" Target="worksheets/sheet10.xml" /><Relationship Id="rId31" Type="http://schemas.openxmlformats.org/officeDocument/2006/relationships/worksheet" Target="worksheets/sheet31.xml" /><Relationship Id="rId52" Type="http://schemas.openxmlformats.org/officeDocument/2006/relationships/worksheet" Target="worksheets/sheet52.xml" /><Relationship Id="rId73" Type="http://schemas.openxmlformats.org/officeDocument/2006/relationships/externalLink" Target="externalLinks/externalLink12.xml" /><Relationship Id="rId94" Type="http://schemas.openxmlformats.org/officeDocument/2006/relationships/externalLink" Target="externalLinks/externalLink33.xml" /><Relationship Id="rId148" Type="http://schemas.openxmlformats.org/officeDocument/2006/relationships/externalLink" Target="externalLinks/externalLink87.xml" /><Relationship Id="rId169" Type="http://schemas.openxmlformats.org/officeDocument/2006/relationships/externalLink" Target="externalLinks/externalLink108.xml" /><Relationship Id="rId334" Type="http://schemas.openxmlformats.org/officeDocument/2006/relationships/externalLink" Target="externalLinks/externalLink273.xml" /><Relationship Id="rId355" Type="http://schemas.openxmlformats.org/officeDocument/2006/relationships/externalLink" Target="externalLinks/externalLink294.xml" /><Relationship Id="rId376" Type="http://schemas.openxmlformats.org/officeDocument/2006/relationships/externalLink" Target="externalLinks/externalLink315.xml" /><Relationship Id="rId397" Type="http://schemas.openxmlformats.org/officeDocument/2006/relationships/externalLink" Target="externalLinks/externalLink336.xml" /><Relationship Id="rId4" Type="http://schemas.openxmlformats.org/officeDocument/2006/relationships/worksheet" Target="worksheets/sheet4.xml" /><Relationship Id="rId180" Type="http://schemas.openxmlformats.org/officeDocument/2006/relationships/externalLink" Target="externalLinks/externalLink119.xml" /><Relationship Id="rId215" Type="http://schemas.openxmlformats.org/officeDocument/2006/relationships/externalLink" Target="externalLinks/externalLink154.xml" /><Relationship Id="rId236" Type="http://schemas.openxmlformats.org/officeDocument/2006/relationships/externalLink" Target="externalLinks/externalLink175.xml" /><Relationship Id="rId257" Type="http://schemas.openxmlformats.org/officeDocument/2006/relationships/externalLink" Target="externalLinks/externalLink196.xml" /><Relationship Id="rId278" Type="http://schemas.openxmlformats.org/officeDocument/2006/relationships/externalLink" Target="externalLinks/externalLink217.xml" /><Relationship Id="rId401" Type="http://schemas.openxmlformats.org/officeDocument/2006/relationships/externalLink" Target="externalLinks/externalLink340.xml" /><Relationship Id="rId422" Type="http://schemas.openxmlformats.org/officeDocument/2006/relationships/externalLink" Target="externalLinks/externalLink361.xml" /><Relationship Id="rId303" Type="http://schemas.openxmlformats.org/officeDocument/2006/relationships/externalLink" Target="externalLinks/externalLink242.xml" /><Relationship Id="rId42" Type="http://schemas.openxmlformats.org/officeDocument/2006/relationships/worksheet" Target="worksheets/sheet42.xml" /><Relationship Id="rId84" Type="http://schemas.openxmlformats.org/officeDocument/2006/relationships/externalLink" Target="externalLinks/externalLink23.xml" /><Relationship Id="rId138" Type="http://schemas.openxmlformats.org/officeDocument/2006/relationships/externalLink" Target="externalLinks/externalLink77.xml" /><Relationship Id="rId345" Type="http://schemas.openxmlformats.org/officeDocument/2006/relationships/externalLink" Target="externalLinks/externalLink284.xml" /><Relationship Id="rId387" Type="http://schemas.openxmlformats.org/officeDocument/2006/relationships/externalLink" Target="externalLinks/externalLink326.xml" /><Relationship Id="rId191" Type="http://schemas.openxmlformats.org/officeDocument/2006/relationships/externalLink" Target="externalLinks/externalLink130.xml" /><Relationship Id="rId205" Type="http://schemas.openxmlformats.org/officeDocument/2006/relationships/externalLink" Target="externalLinks/externalLink144.xml" /><Relationship Id="rId247" Type="http://schemas.openxmlformats.org/officeDocument/2006/relationships/externalLink" Target="externalLinks/externalLink186.xml" /><Relationship Id="rId412" Type="http://schemas.openxmlformats.org/officeDocument/2006/relationships/externalLink" Target="externalLinks/externalLink351.xml" /><Relationship Id="rId107" Type="http://schemas.openxmlformats.org/officeDocument/2006/relationships/externalLink" Target="externalLinks/externalLink46.xml" /><Relationship Id="rId289" Type="http://schemas.openxmlformats.org/officeDocument/2006/relationships/externalLink" Target="externalLinks/externalLink228.xml" /><Relationship Id="rId11" Type="http://schemas.openxmlformats.org/officeDocument/2006/relationships/worksheet" Target="worksheets/sheet11.xml" /><Relationship Id="rId53" Type="http://schemas.openxmlformats.org/officeDocument/2006/relationships/worksheet" Target="worksheets/sheet53.xml" /><Relationship Id="rId149" Type="http://schemas.openxmlformats.org/officeDocument/2006/relationships/externalLink" Target="externalLinks/externalLink88.xml" /><Relationship Id="rId314" Type="http://schemas.openxmlformats.org/officeDocument/2006/relationships/externalLink" Target="externalLinks/externalLink253.xml" /><Relationship Id="rId356" Type="http://schemas.openxmlformats.org/officeDocument/2006/relationships/externalLink" Target="externalLinks/externalLink295.xml" /><Relationship Id="rId398" Type="http://schemas.openxmlformats.org/officeDocument/2006/relationships/externalLink" Target="externalLinks/externalLink337.xml" /><Relationship Id="rId95" Type="http://schemas.openxmlformats.org/officeDocument/2006/relationships/externalLink" Target="externalLinks/externalLink34.xml" /><Relationship Id="rId160" Type="http://schemas.openxmlformats.org/officeDocument/2006/relationships/externalLink" Target="externalLinks/externalLink99.xml" /><Relationship Id="rId216" Type="http://schemas.openxmlformats.org/officeDocument/2006/relationships/externalLink" Target="externalLinks/externalLink155.xml" /><Relationship Id="rId423" Type="http://schemas.openxmlformats.org/officeDocument/2006/relationships/externalLink" Target="externalLinks/externalLink362.xml" /><Relationship Id="rId258" Type="http://schemas.openxmlformats.org/officeDocument/2006/relationships/externalLink" Target="externalLinks/externalLink197.xml" /><Relationship Id="rId22" Type="http://schemas.openxmlformats.org/officeDocument/2006/relationships/worksheet" Target="worksheets/sheet22.xml" /><Relationship Id="rId64" Type="http://schemas.openxmlformats.org/officeDocument/2006/relationships/externalLink" Target="externalLinks/externalLink3.xml" /><Relationship Id="rId118" Type="http://schemas.openxmlformats.org/officeDocument/2006/relationships/externalLink" Target="externalLinks/externalLink57.xml" /><Relationship Id="rId325" Type="http://schemas.openxmlformats.org/officeDocument/2006/relationships/externalLink" Target="externalLinks/externalLink264.xml" /><Relationship Id="rId367" Type="http://schemas.openxmlformats.org/officeDocument/2006/relationships/externalLink" Target="externalLinks/externalLink306.xml" /><Relationship Id="rId171" Type="http://schemas.openxmlformats.org/officeDocument/2006/relationships/externalLink" Target="externalLinks/externalLink110.xml" /><Relationship Id="rId227" Type="http://schemas.openxmlformats.org/officeDocument/2006/relationships/externalLink" Target="externalLinks/externalLink166.xml" /><Relationship Id="rId269" Type="http://schemas.openxmlformats.org/officeDocument/2006/relationships/externalLink" Target="externalLinks/externalLink208.xml" /><Relationship Id="rId434" Type="http://schemas.openxmlformats.org/officeDocument/2006/relationships/externalLink" Target="externalLinks/externalLink373.xml" /></Relationships>
</file>

<file path=xl/drawings/drawing1.xml><?xml version="1.0" encoding="utf-8"?>
<xdr:wsDr xmlns:xdr="http://schemas.openxmlformats.org/drawingml/2006/spreadsheetDrawing" xmlns:a="http://schemas.openxmlformats.org/drawingml/2006/main">
  <xdr:twoCellAnchor>
    <xdr:from>
      <xdr:col>5</xdr:col>
      <xdr:colOff>95250</xdr:colOff>
      <xdr:row>5</xdr:row>
      <xdr:rowOff>219074</xdr:rowOff>
    </xdr:from>
    <xdr:to>
      <xdr:col>22</xdr:col>
      <xdr:colOff>161925</xdr:colOff>
      <xdr:row>16</xdr:row>
      <xdr:rowOff>28575</xdr:rowOff>
    </xdr:to>
    <xdr:sp macro="" textlink="">
      <xdr:nvSpPr>
        <xdr:cNvPr id="2" name="AutoShape 1">
          <a:extLst>
            <a:ext uri="{FF2B5EF4-FFF2-40B4-BE49-F238E27FC236}">
              <a16:creationId xmlns:a16="http://schemas.microsoft.com/office/drawing/2014/main" id="{00000000-0008-0000-0100-000002000000}"/>
            </a:ext>
          </a:extLst>
        </xdr:cNvPr>
        <xdr:cNvSpPr>
          <a:spLocks noChangeArrowheads="1"/>
        </xdr:cNvSpPr>
      </xdr:nvSpPr>
      <xdr:spPr bwMode="auto">
        <a:xfrm>
          <a:off x="1143000" y="1371599"/>
          <a:ext cx="3629025" cy="2105026"/>
        </a:xfrm>
        <a:prstGeom prst="roundRect">
          <a:avLst>
            <a:gd name="adj" fmla="val 16667"/>
          </a:avLst>
        </a:prstGeom>
        <a:ln w="9525">
          <a:headEnd/>
          <a:tailEnd/>
        </a:ln>
      </xdr:spPr>
      <xdr:style>
        <a:lnRef idx="2">
          <a:schemeClr val="dk1"/>
        </a:lnRef>
        <a:fillRef idx="1">
          <a:schemeClr val="lt1"/>
        </a:fillRef>
        <a:effectRef idx="0">
          <a:schemeClr val="dk1"/>
        </a:effectRef>
        <a:fontRef idx="minor">
          <a:schemeClr val="dk1"/>
        </a:fontRef>
      </xdr:style>
      <xdr:txBody>
        <a:bodyPr vertOverflow="clip" wrap="square" lIns="36576" tIns="27432" rIns="36576" bIns="27432" anchor="ctr" upright="1"/>
        <a:lstStyle/>
        <a:p>
          <a:pPr algn="ctr" rtl="1">
            <a:defRPr sz="1000"/>
          </a:pPr>
          <a:r>
            <a:rPr lang="en-US" sz="1400" b="1" i="0" strike="noStrike">
              <a:solidFill>
                <a:srgbClr val="000000"/>
              </a:solidFill>
              <a:latin typeface="Arial Narrow" panose="020B0606020202030204" pitchFamily="34" charset="0"/>
              <a:cs typeface="Arial" panose="020B0604020202020204" pitchFamily="34" charset="0"/>
            </a:rPr>
            <a:t>P</a:t>
          </a:r>
          <a:r>
            <a:rPr lang="id-ID" sz="1400" b="1" i="0" strike="noStrike">
              <a:solidFill>
                <a:srgbClr val="000000"/>
              </a:solidFill>
              <a:latin typeface="Arial Narrow" panose="020B0606020202030204" pitchFamily="34" charset="0"/>
              <a:cs typeface="Arial" panose="020B0604020202020204" pitchFamily="34" charset="0"/>
            </a:rPr>
            <a:t>T</a:t>
          </a:r>
          <a:r>
            <a:rPr lang="en-US" sz="1400" b="1" i="0" strike="noStrike">
              <a:solidFill>
                <a:srgbClr val="000000"/>
              </a:solidFill>
              <a:latin typeface="Arial Narrow" panose="020B0606020202030204" pitchFamily="34" charset="0"/>
              <a:cs typeface="Arial" panose="020B0604020202020204" pitchFamily="34" charset="0"/>
            </a:rPr>
            <a:t> BANUA KARYA UTAMA</a:t>
          </a:r>
        </a:p>
        <a:p>
          <a:pPr algn="ctr" rtl="1">
            <a:defRPr sz="1000"/>
          </a:pPr>
          <a:endParaRPr lang="en-US" sz="1400" b="1" i="0" strike="noStrike">
            <a:solidFill>
              <a:srgbClr val="000000"/>
            </a:solidFill>
            <a:latin typeface="Arial Narrow" panose="020B0606020202030204" pitchFamily="34" charset="0"/>
            <a:cs typeface="Arial" panose="020B0604020202020204" pitchFamily="34" charset="0"/>
          </a:endParaRPr>
        </a:p>
        <a:p>
          <a:pPr algn="ctr" rtl="1">
            <a:defRPr sz="1000"/>
          </a:pPr>
          <a:r>
            <a:rPr lang="en-US" sz="1200" b="1" i="0" strike="noStrike">
              <a:solidFill>
                <a:srgbClr val="000000"/>
              </a:solidFill>
              <a:latin typeface="Arial Narrow" panose="020B0606020202030204" pitchFamily="34" charset="0"/>
              <a:cs typeface="Arial" panose="020B0604020202020204" pitchFamily="34" charset="0"/>
            </a:rPr>
            <a:t>NERACA</a:t>
          </a:r>
        </a:p>
        <a:p>
          <a:pPr algn="ctr" rtl="1">
            <a:defRPr sz="1000"/>
          </a:pPr>
          <a:r>
            <a:rPr lang="en-US" sz="1200" b="1" i="0" strike="noStrike">
              <a:solidFill>
                <a:srgbClr val="000000"/>
              </a:solidFill>
              <a:latin typeface="Arial Narrow" panose="020B0606020202030204" pitchFamily="34" charset="0"/>
              <a:cs typeface="Arial" panose="020B0604020202020204" pitchFamily="34" charset="0"/>
            </a:rPr>
            <a:t>31 DESEMBER 2019 DAN TAHUN 2018</a:t>
          </a:r>
        </a:p>
        <a:p>
          <a:pPr algn="ctr" rtl="1">
            <a:defRPr sz="1000"/>
          </a:pPr>
          <a:endParaRPr lang="en-US" sz="1200" b="1" i="0" strike="noStrike" baseline="0">
            <a:solidFill>
              <a:srgbClr val="000000"/>
            </a:solidFill>
            <a:latin typeface="Arial Narrow" panose="020B0606020202030204" pitchFamily="34" charset="0"/>
            <a:cs typeface="Arial" panose="020B0604020202020204" pitchFamily="34" charset="0"/>
          </a:endParaRPr>
        </a:p>
        <a:p>
          <a:pPr algn="ctr" rtl="1">
            <a:defRPr sz="1000"/>
          </a:pPr>
          <a:r>
            <a:rPr lang="en-US" sz="1200" b="1" i="0" strike="noStrike">
              <a:solidFill>
                <a:srgbClr val="000000"/>
              </a:solidFill>
              <a:latin typeface="Arial Narrow" panose="020B0606020202030204" pitchFamily="34" charset="0"/>
              <a:cs typeface="Arial" panose="020B0604020202020204" pitchFamily="34" charset="0"/>
            </a:rPr>
            <a:t>DAN</a:t>
          </a:r>
        </a:p>
        <a:p>
          <a:pPr algn="ctr" rtl="1">
            <a:defRPr sz="1000"/>
          </a:pPr>
          <a:endParaRPr lang="en-US" sz="1200" b="1" i="0" strike="noStrike">
            <a:solidFill>
              <a:srgbClr val="000000"/>
            </a:solidFill>
            <a:latin typeface="Arial Narrow" panose="020B0606020202030204" pitchFamily="34" charset="0"/>
            <a:cs typeface="Arial" panose="020B0604020202020204" pitchFamily="34" charset="0"/>
          </a:endParaRPr>
        </a:p>
        <a:p>
          <a:pPr algn="ctr" rtl="1">
            <a:defRPr sz="1000"/>
          </a:pPr>
          <a:r>
            <a:rPr lang="en-US" sz="1200" b="1" i="0" strike="noStrike">
              <a:solidFill>
                <a:srgbClr val="000000"/>
              </a:solidFill>
              <a:latin typeface="Arial Narrow" panose="020B0606020202030204" pitchFamily="34" charset="0"/>
              <a:cs typeface="Arial" panose="020B0604020202020204" pitchFamily="34" charset="0"/>
            </a:rPr>
            <a:t>LAPORAN PERHITUNGAN LABA RUGI</a:t>
          </a:r>
        </a:p>
        <a:p>
          <a:pPr algn="ctr" rtl="1">
            <a:defRPr sz="1000"/>
          </a:pPr>
          <a:r>
            <a:rPr lang="en-US" sz="1100" b="1" i="0" strike="noStrike">
              <a:solidFill>
                <a:srgbClr val="000000"/>
              </a:solidFill>
              <a:latin typeface="Arial Narrow" panose="020B0606020202030204" pitchFamily="34" charset="0"/>
              <a:cs typeface="Arial" panose="020B0604020202020204" pitchFamily="34" charset="0"/>
            </a:rPr>
            <a:t>TAHUN YANG</a:t>
          </a:r>
          <a:r>
            <a:rPr lang="en-US" sz="1100" b="1" i="0" strike="noStrike" baseline="0">
              <a:solidFill>
                <a:srgbClr val="000000"/>
              </a:solidFill>
              <a:latin typeface="Arial Narrow" panose="020B0606020202030204" pitchFamily="34" charset="0"/>
              <a:cs typeface="Arial" panose="020B0604020202020204" pitchFamily="34" charset="0"/>
            </a:rPr>
            <a:t> BERAKHIR 31 DESEMBER 2019 DAN TAHUN 2018</a:t>
          </a:r>
          <a:endParaRPr lang="en-US" sz="1100" b="1" i="0" strike="noStrike">
            <a:solidFill>
              <a:srgbClr val="000000"/>
            </a:solidFill>
            <a:latin typeface="Arial Narrow" panose="020B0606020202030204" pitchFamily="34" charset="0"/>
            <a:cs typeface="Arial" panose="020B0604020202020204" pitchFamily="34" charset="0"/>
          </a:endParaRPr>
        </a:p>
      </xdr:txBody>
    </xdr:sp>
    <xdr:clientData/>
  </xdr:twoCellAnchor>
  <xdr:twoCellAnchor>
    <xdr:from>
      <xdr:col>15</xdr:col>
      <xdr:colOff>0</xdr:colOff>
      <xdr:row>20</xdr:row>
      <xdr:rowOff>0</xdr:rowOff>
    </xdr:from>
    <xdr:to>
      <xdr:col>24</xdr:col>
      <xdr:colOff>552450</xdr:colOff>
      <xdr:row>30</xdr:row>
      <xdr:rowOff>104776</xdr:rowOff>
    </xdr:to>
    <xdr:sp macro="" textlink="">
      <xdr:nvSpPr>
        <xdr:cNvPr id="3" name="AutoShape 1">
          <a:extLst>
            <a:ext uri="{FF2B5EF4-FFF2-40B4-BE49-F238E27FC236}">
              <a16:creationId xmlns:a16="http://schemas.microsoft.com/office/drawing/2014/main" id="{541E5890-BDDB-4698-A170-6F2B6B67E411}"/>
            </a:ext>
          </a:extLst>
        </xdr:cNvPr>
        <xdr:cNvSpPr>
          <a:spLocks noChangeArrowheads="1"/>
        </xdr:cNvSpPr>
      </xdr:nvSpPr>
      <xdr:spPr bwMode="auto">
        <a:xfrm>
          <a:off x="3143250" y="4248150"/>
          <a:ext cx="2838450" cy="2105026"/>
        </a:xfrm>
        <a:prstGeom prst="roundRect">
          <a:avLst>
            <a:gd name="adj" fmla="val 16667"/>
          </a:avLst>
        </a:prstGeom>
        <a:ln w="9525">
          <a:headEnd/>
          <a:tailEnd/>
        </a:ln>
      </xdr:spPr>
      <xdr:style>
        <a:lnRef idx="2">
          <a:schemeClr val="dk1"/>
        </a:lnRef>
        <a:fillRef idx="1">
          <a:schemeClr val="lt1"/>
        </a:fillRef>
        <a:effectRef idx="0">
          <a:schemeClr val="dk1"/>
        </a:effectRef>
        <a:fontRef idx="minor">
          <a:schemeClr val="dk1"/>
        </a:fontRef>
      </xdr:style>
      <xdr:txBody>
        <a:bodyPr vertOverflow="clip" wrap="square" lIns="36576" tIns="27432" rIns="36576" bIns="27432" anchor="t" upright="1"/>
        <a:lstStyle/>
        <a:p>
          <a:pPr algn="l" rtl="1">
            <a:defRPr sz="1000"/>
          </a:pPr>
          <a:r>
            <a:rPr lang="en-US" sz="1100" b="1" i="0" strike="noStrike">
              <a:solidFill>
                <a:srgbClr val="000000"/>
              </a:solidFill>
              <a:latin typeface="Arial Narrow" panose="020B0606020202030204" pitchFamily="34" charset="0"/>
              <a:cs typeface="Arial" panose="020B0604020202020204" pitchFamily="34" charset="0"/>
            </a:rPr>
            <a:t>Disetujui Oleh,</a:t>
          </a:r>
        </a:p>
        <a:p>
          <a:pPr algn="l" rtl="1">
            <a:defRPr sz="1000"/>
          </a:pPr>
          <a:endParaRPr lang="en-US" sz="1100" b="1" i="0" strike="noStrike">
            <a:solidFill>
              <a:srgbClr val="000000"/>
            </a:solidFill>
            <a:latin typeface="Arial Narrow" panose="020B0606020202030204" pitchFamily="34" charset="0"/>
            <a:cs typeface="Arial" panose="020B0604020202020204" pitchFamily="34" charset="0"/>
          </a:endParaRPr>
        </a:p>
        <a:p>
          <a:pPr algn="l" rtl="1">
            <a:defRPr sz="1000"/>
          </a:pPr>
          <a:endParaRPr lang="en-US" sz="1100" b="1" i="0" strike="noStrike">
            <a:solidFill>
              <a:srgbClr val="000000"/>
            </a:solidFill>
            <a:latin typeface="Arial Narrow" panose="020B0606020202030204" pitchFamily="34" charset="0"/>
            <a:cs typeface="Arial" panose="020B0604020202020204" pitchFamily="34" charset="0"/>
          </a:endParaRPr>
        </a:p>
        <a:p>
          <a:pPr algn="l" rtl="1">
            <a:defRPr sz="1000"/>
          </a:pPr>
          <a:endParaRPr lang="en-US" sz="1100" b="1" i="0" strike="noStrike">
            <a:solidFill>
              <a:srgbClr val="000000"/>
            </a:solidFill>
            <a:latin typeface="Arial Narrow" panose="020B0606020202030204" pitchFamily="34" charset="0"/>
            <a:cs typeface="Arial" panose="020B0604020202020204" pitchFamily="34" charset="0"/>
          </a:endParaRPr>
        </a:p>
        <a:p>
          <a:pPr algn="l" rtl="1">
            <a:defRPr sz="1000"/>
          </a:pPr>
          <a:endParaRPr lang="en-US" sz="1100" b="1" i="0" strike="noStrike">
            <a:solidFill>
              <a:srgbClr val="000000"/>
            </a:solidFill>
            <a:latin typeface="Arial Narrow" panose="020B0606020202030204" pitchFamily="34" charset="0"/>
            <a:cs typeface="Arial" panose="020B0604020202020204" pitchFamily="34" charset="0"/>
          </a:endParaRPr>
        </a:p>
        <a:p>
          <a:pPr algn="l" rtl="1">
            <a:defRPr sz="1000"/>
          </a:pPr>
          <a:endParaRPr lang="en-US" sz="1100" b="1" i="0" strike="noStrike">
            <a:solidFill>
              <a:srgbClr val="000000"/>
            </a:solidFill>
            <a:latin typeface="Arial Narrow" panose="020B0606020202030204" pitchFamily="34" charset="0"/>
            <a:cs typeface="Arial" panose="020B0604020202020204" pitchFamily="34" charset="0"/>
          </a:endParaRPr>
        </a:p>
        <a:p>
          <a:pPr algn="l" rtl="1">
            <a:defRPr sz="1000"/>
          </a:pPr>
          <a:r>
            <a:rPr lang="en-US" sz="1100" b="1" i="0" u="sng" strike="noStrike">
              <a:solidFill>
                <a:srgbClr val="000000"/>
              </a:solidFill>
              <a:latin typeface="Arial Narrow" panose="020B0606020202030204" pitchFamily="34" charset="0"/>
              <a:cs typeface="Arial" panose="020B0604020202020204" pitchFamily="34" charset="0"/>
            </a:rPr>
            <a:t>H. Iwanudin</a:t>
          </a:r>
        </a:p>
        <a:p>
          <a:pPr algn="l" rtl="1">
            <a:defRPr sz="1000"/>
          </a:pPr>
          <a:r>
            <a:rPr lang="en-US" sz="1100" b="1" i="0" strike="noStrike">
              <a:solidFill>
                <a:srgbClr val="000000"/>
              </a:solidFill>
              <a:latin typeface="Arial Narrow" panose="020B0606020202030204" pitchFamily="34" charset="0"/>
              <a:cs typeface="Arial" panose="020B0604020202020204" pitchFamily="34" charset="0"/>
            </a:rPr>
            <a:t>Direktur Utama</a:t>
          </a:r>
        </a:p>
        <a:p>
          <a:pPr algn="l" rtl="1">
            <a:defRPr sz="1000"/>
          </a:pPr>
          <a:endParaRPr lang="en-US" sz="1100" b="1" i="0" strike="noStrike">
            <a:solidFill>
              <a:srgbClr val="000000"/>
            </a:solidFill>
            <a:latin typeface="Arial Narrow" panose="020B0606020202030204" pitchFamily="34" charset="0"/>
            <a:cs typeface="Arial" panose="020B0604020202020204" pitchFamily="34" charset="0"/>
          </a:endParaRPr>
        </a:p>
        <a:p>
          <a:pPr algn="l" rtl="1">
            <a:defRPr sz="1000"/>
          </a:pPr>
          <a:r>
            <a:rPr lang="en-US" sz="1100" b="1" i="0" strike="noStrike">
              <a:solidFill>
                <a:srgbClr val="000000"/>
              </a:solidFill>
              <a:latin typeface="Arial Narrow" panose="020B0606020202030204" pitchFamily="34" charset="0"/>
              <a:cs typeface="Arial" panose="020B0604020202020204" pitchFamily="34" charset="0"/>
            </a:rPr>
            <a:t>Tanggal ...... Juni 2020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107158</xdr:colOff>
      <xdr:row>5</xdr:row>
      <xdr:rowOff>250034</xdr:rowOff>
    </xdr:from>
    <xdr:to>
      <xdr:col>8</xdr:col>
      <xdr:colOff>440534</xdr:colOff>
      <xdr:row>20</xdr:row>
      <xdr:rowOff>95253</xdr:rowOff>
    </xdr:to>
    <xdr:sp macro="" textlink="">
      <xdr:nvSpPr>
        <xdr:cNvPr id="2" name="AutoShape 1">
          <a:extLst>
            <a:ext uri="{FF2B5EF4-FFF2-40B4-BE49-F238E27FC236}">
              <a16:creationId xmlns:a16="http://schemas.microsoft.com/office/drawing/2014/main" id="{00000000-0008-0000-0200-000002000000}"/>
            </a:ext>
          </a:extLst>
        </xdr:cNvPr>
        <xdr:cNvSpPr>
          <a:spLocks noChangeArrowheads="1"/>
        </xdr:cNvSpPr>
      </xdr:nvSpPr>
      <xdr:spPr bwMode="auto">
        <a:xfrm>
          <a:off x="511971" y="1738315"/>
          <a:ext cx="4512469" cy="3119438"/>
        </a:xfrm>
        <a:prstGeom prst="roundRect">
          <a:avLst>
            <a:gd name="adj" fmla="val 16667"/>
          </a:avLst>
        </a:prstGeom>
        <a:ln>
          <a:solidFill>
            <a:schemeClr val="bg1"/>
          </a:solidFill>
          <a:headEnd/>
          <a:tailEnd/>
        </a:ln>
      </xdr:spPr>
      <xdr:style>
        <a:lnRef idx="2">
          <a:schemeClr val="dk1"/>
        </a:lnRef>
        <a:fillRef idx="1">
          <a:schemeClr val="lt1"/>
        </a:fillRef>
        <a:effectRef idx="0">
          <a:schemeClr val="dk1"/>
        </a:effectRef>
        <a:fontRef idx="minor">
          <a:schemeClr val="dk1"/>
        </a:fontRef>
      </xdr:style>
      <xdr:txBody>
        <a:bodyPr vertOverflow="clip" wrap="square" lIns="36576" tIns="32004" rIns="36576" bIns="32004" anchor="ctr" upright="1"/>
        <a:lstStyle/>
        <a:p>
          <a:pPr algn="ctr" rtl="1">
            <a:defRPr sz="1000"/>
          </a:pPr>
          <a:r>
            <a:rPr lang="en-US" sz="1600" b="1" i="0" strike="noStrike">
              <a:solidFill>
                <a:sysClr val="windowText" lastClr="000000"/>
              </a:solidFill>
              <a:latin typeface="Arial" panose="020B0604020202020204" pitchFamily="34" charset="0"/>
              <a:cs typeface="Arial" panose="020B0604020202020204" pitchFamily="34" charset="0"/>
            </a:rPr>
            <a:t>PT ENERGI SOLUSI BORNEO</a:t>
          </a:r>
          <a:endParaRPr lang="en-US" sz="1200" b="1" i="0" u="none" strike="noStrike">
            <a:solidFill>
              <a:sysClr val="windowText" lastClr="000000"/>
            </a:solidFill>
            <a:latin typeface="Arial" panose="020B0604020202020204" pitchFamily="34" charset="0"/>
            <a:cs typeface="Arial" panose="020B0604020202020204" pitchFamily="34" charset="0"/>
          </a:endParaRPr>
        </a:p>
        <a:p>
          <a:pPr algn="ctr" rtl="1">
            <a:defRPr sz="1000"/>
          </a:pPr>
          <a:endParaRPr lang="en-US" sz="1200" b="1" i="0" u="none" strike="noStrike">
            <a:solidFill>
              <a:sysClr val="windowText" lastClr="000000"/>
            </a:solidFill>
            <a:latin typeface="Arial" panose="020B0604020202020204" pitchFamily="34" charset="0"/>
            <a:cs typeface="Arial" panose="020B0604020202020204" pitchFamily="34" charset="0"/>
          </a:endParaRPr>
        </a:p>
        <a:p>
          <a:pPr algn="ctr" rtl="1">
            <a:defRPr sz="1000"/>
          </a:pPr>
          <a:endParaRPr lang="en-US" sz="1200" b="1" i="0" u="none" strike="noStrike">
            <a:solidFill>
              <a:sysClr val="windowText" lastClr="000000"/>
            </a:solidFill>
            <a:latin typeface="Arial" panose="020B0604020202020204" pitchFamily="34" charset="0"/>
            <a:cs typeface="Arial" panose="020B0604020202020204" pitchFamily="34" charset="0"/>
          </a:endParaRPr>
        </a:p>
        <a:p>
          <a:pPr algn="ctr" rtl="1">
            <a:defRPr sz="1000"/>
          </a:pPr>
          <a:endParaRPr lang="en-US" sz="1200" b="1" i="0" u="none" strike="noStrike">
            <a:solidFill>
              <a:sysClr val="windowText" lastClr="000000"/>
            </a:solidFill>
            <a:latin typeface="Arial" panose="020B0604020202020204" pitchFamily="34" charset="0"/>
            <a:cs typeface="Arial" panose="020B0604020202020204" pitchFamily="34" charset="0"/>
          </a:endParaRPr>
        </a:p>
        <a:p>
          <a:pPr algn="ctr" rtl="1">
            <a:defRPr sz="1000"/>
          </a:pPr>
          <a:endParaRPr lang="en-US" sz="1200" b="1" i="0" u="none" strike="noStrike">
            <a:solidFill>
              <a:sysClr val="windowText" lastClr="000000"/>
            </a:solidFill>
            <a:latin typeface="Arial" panose="020B0604020202020204" pitchFamily="34" charset="0"/>
            <a:cs typeface="Arial" panose="020B0604020202020204" pitchFamily="34" charset="0"/>
          </a:endParaRPr>
        </a:p>
        <a:p>
          <a:pPr algn="ctr" rtl="1">
            <a:defRPr sz="1000"/>
          </a:pPr>
          <a:r>
            <a:rPr lang="en-US" sz="1600" b="1" i="0" u="sng" strike="noStrike">
              <a:solidFill>
                <a:sysClr val="windowText" lastClr="000000"/>
              </a:solidFill>
              <a:latin typeface="Arial" panose="020B0604020202020204" pitchFamily="34" charset="0"/>
              <a:cs typeface="Arial" panose="020B0604020202020204" pitchFamily="34" charset="0"/>
            </a:rPr>
            <a:t>LAPORAN AUDITOR INDEPENDEN</a:t>
          </a:r>
        </a:p>
        <a:p>
          <a:pPr algn="ctr" rtl="1">
            <a:defRPr sz="1000"/>
          </a:pPr>
          <a:r>
            <a:rPr lang="en-US" sz="1200" b="1" i="0" u="none" strike="noStrike">
              <a:solidFill>
                <a:sysClr val="windowText" lastClr="000000"/>
              </a:solidFill>
              <a:latin typeface="Arial" panose="020B0604020202020204" pitchFamily="34" charset="0"/>
              <a:cs typeface="Arial" panose="020B0604020202020204" pitchFamily="34" charset="0"/>
            </a:rPr>
            <a:t>TAHUN YANG BERAKHIR 31 DESEMBER 2018</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22</xdr:row>
      <xdr:rowOff>47625</xdr:rowOff>
    </xdr:from>
    <xdr:to>
      <xdr:col>19</xdr:col>
      <xdr:colOff>171450</xdr:colOff>
      <xdr:row>22</xdr:row>
      <xdr:rowOff>190500</xdr:rowOff>
    </xdr:to>
    <xdr:grpSp>
      <xdr:nvGrpSpPr>
        <xdr:cNvPr id="1384271" name="Group 60">
          <a:extLst>
            <a:ext uri="{FF2B5EF4-FFF2-40B4-BE49-F238E27FC236}">
              <a16:creationId xmlns:a16="http://schemas.microsoft.com/office/drawing/2014/main" id="{00000000-0008-0000-1300-00004F1F1500}"/>
            </a:ext>
          </a:extLst>
        </xdr:cNvPr>
        <xdr:cNvGrpSpPr>
          <a:grpSpLocks/>
        </xdr:cNvGrpSpPr>
      </xdr:nvGrpSpPr>
      <xdr:grpSpPr bwMode="auto">
        <a:xfrm>
          <a:off x="14401800" y="6413500"/>
          <a:ext cx="152400" cy="142875"/>
          <a:chOff x="80" y="2360"/>
          <a:chExt cx="16" cy="15"/>
        </a:xfrm>
      </xdr:grpSpPr>
      <xdr:sp macro="" textlink="">
        <xdr:nvSpPr>
          <xdr:cNvPr id="1384389" name="Oval 61">
            <a:extLst>
              <a:ext uri="{FF2B5EF4-FFF2-40B4-BE49-F238E27FC236}">
                <a16:creationId xmlns:a16="http://schemas.microsoft.com/office/drawing/2014/main" id="{00000000-0008-0000-1300-0000C5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90" name="Freeform 62">
            <a:extLst>
              <a:ext uri="{FF2B5EF4-FFF2-40B4-BE49-F238E27FC236}">
                <a16:creationId xmlns:a16="http://schemas.microsoft.com/office/drawing/2014/main" id="{00000000-0008-0000-1300-0000C6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23</xdr:row>
      <xdr:rowOff>47625</xdr:rowOff>
    </xdr:from>
    <xdr:to>
      <xdr:col>19</xdr:col>
      <xdr:colOff>171450</xdr:colOff>
      <xdr:row>23</xdr:row>
      <xdr:rowOff>190500</xdr:rowOff>
    </xdr:to>
    <xdr:grpSp>
      <xdr:nvGrpSpPr>
        <xdr:cNvPr id="1384272" name="Group 63">
          <a:extLst>
            <a:ext uri="{FF2B5EF4-FFF2-40B4-BE49-F238E27FC236}">
              <a16:creationId xmlns:a16="http://schemas.microsoft.com/office/drawing/2014/main" id="{00000000-0008-0000-1300-0000501F1500}"/>
            </a:ext>
          </a:extLst>
        </xdr:cNvPr>
        <xdr:cNvGrpSpPr>
          <a:grpSpLocks/>
        </xdr:cNvGrpSpPr>
      </xdr:nvGrpSpPr>
      <xdr:grpSpPr bwMode="auto">
        <a:xfrm>
          <a:off x="14401800" y="6667500"/>
          <a:ext cx="152400" cy="142875"/>
          <a:chOff x="80" y="2360"/>
          <a:chExt cx="16" cy="15"/>
        </a:xfrm>
      </xdr:grpSpPr>
      <xdr:sp macro="" textlink="">
        <xdr:nvSpPr>
          <xdr:cNvPr id="1384387" name="Oval 64">
            <a:extLst>
              <a:ext uri="{FF2B5EF4-FFF2-40B4-BE49-F238E27FC236}">
                <a16:creationId xmlns:a16="http://schemas.microsoft.com/office/drawing/2014/main" id="{00000000-0008-0000-1300-0000C3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88" name="Freeform 65">
            <a:extLst>
              <a:ext uri="{FF2B5EF4-FFF2-40B4-BE49-F238E27FC236}">
                <a16:creationId xmlns:a16="http://schemas.microsoft.com/office/drawing/2014/main" id="{00000000-0008-0000-1300-0000C4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27</xdr:row>
      <xdr:rowOff>47625</xdr:rowOff>
    </xdr:from>
    <xdr:to>
      <xdr:col>19</xdr:col>
      <xdr:colOff>171450</xdr:colOff>
      <xdr:row>27</xdr:row>
      <xdr:rowOff>190500</xdr:rowOff>
    </xdr:to>
    <xdr:grpSp>
      <xdr:nvGrpSpPr>
        <xdr:cNvPr id="1384274" name="Group 69">
          <a:extLst>
            <a:ext uri="{FF2B5EF4-FFF2-40B4-BE49-F238E27FC236}">
              <a16:creationId xmlns:a16="http://schemas.microsoft.com/office/drawing/2014/main" id="{00000000-0008-0000-1300-0000521F1500}"/>
            </a:ext>
          </a:extLst>
        </xdr:cNvPr>
        <xdr:cNvGrpSpPr>
          <a:grpSpLocks/>
        </xdr:cNvGrpSpPr>
      </xdr:nvGrpSpPr>
      <xdr:grpSpPr bwMode="auto">
        <a:xfrm>
          <a:off x="14401800" y="7683500"/>
          <a:ext cx="152400" cy="142875"/>
          <a:chOff x="80" y="2360"/>
          <a:chExt cx="16" cy="15"/>
        </a:xfrm>
      </xdr:grpSpPr>
      <xdr:sp macro="" textlink="">
        <xdr:nvSpPr>
          <xdr:cNvPr id="1384383" name="Oval 70">
            <a:extLst>
              <a:ext uri="{FF2B5EF4-FFF2-40B4-BE49-F238E27FC236}">
                <a16:creationId xmlns:a16="http://schemas.microsoft.com/office/drawing/2014/main" id="{00000000-0008-0000-1300-0000BF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84" name="Freeform 71">
            <a:extLst>
              <a:ext uri="{FF2B5EF4-FFF2-40B4-BE49-F238E27FC236}">
                <a16:creationId xmlns:a16="http://schemas.microsoft.com/office/drawing/2014/main" id="{00000000-0008-0000-1300-0000C0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28</xdr:row>
      <xdr:rowOff>47625</xdr:rowOff>
    </xdr:from>
    <xdr:to>
      <xdr:col>19</xdr:col>
      <xdr:colOff>171450</xdr:colOff>
      <xdr:row>28</xdr:row>
      <xdr:rowOff>190500</xdr:rowOff>
    </xdr:to>
    <xdr:grpSp>
      <xdr:nvGrpSpPr>
        <xdr:cNvPr id="1384275" name="Group 72">
          <a:extLst>
            <a:ext uri="{FF2B5EF4-FFF2-40B4-BE49-F238E27FC236}">
              <a16:creationId xmlns:a16="http://schemas.microsoft.com/office/drawing/2014/main" id="{00000000-0008-0000-1300-0000531F1500}"/>
            </a:ext>
          </a:extLst>
        </xdr:cNvPr>
        <xdr:cNvGrpSpPr>
          <a:grpSpLocks/>
        </xdr:cNvGrpSpPr>
      </xdr:nvGrpSpPr>
      <xdr:grpSpPr bwMode="auto">
        <a:xfrm>
          <a:off x="14401800" y="7937500"/>
          <a:ext cx="152400" cy="142875"/>
          <a:chOff x="80" y="2360"/>
          <a:chExt cx="16" cy="15"/>
        </a:xfrm>
      </xdr:grpSpPr>
      <xdr:sp macro="" textlink="">
        <xdr:nvSpPr>
          <xdr:cNvPr id="1384381" name="Oval 73">
            <a:extLst>
              <a:ext uri="{FF2B5EF4-FFF2-40B4-BE49-F238E27FC236}">
                <a16:creationId xmlns:a16="http://schemas.microsoft.com/office/drawing/2014/main" id="{00000000-0008-0000-1300-0000BD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82" name="Freeform 74">
            <a:extLst>
              <a:ext uri="{FF2B5EF4-FFF2-40B4-BE49-F238E27FC236}">
                <a16:creationId xmlns:a16="http://schemas.microsoft.com/office/drawing/2014/main" id="{00000000-0008-0000-1300-0000BE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26</xdr:row>
      <xdr:rowOff>47625</xdr:rowOff>
    </xdr:from>
    <xdr:to>
      <xdr:col>19</xdr:col>
      <xdr:colOff>171450</xdr:colOff>
      <xdr:row>26</xdr:row>
      <xdr:rowOff>190500</xdr:rowOff>
    </xdr:to>
    <xdr:grpSp>
      <xdr:nvGrpSpPr>
        <xdr:cNvPr id="1384276" name="Group 75">
          <a:extLst>
            <a:ext uri="{FF2B5EF4-FFF2-40B4-BE49-F238E27FC236}">
              <a16:creationId xmlns:a16="http://schemas.microsoft.com/office/drawing/2014/main" id="{00000000-0008-0000-1300-0000541F1500}"/>
            </a:ext>
          </a:extLst>
        </xdr:cNvPr>
        <xdr:cNvGrpSpPr>
          <a:grpSpLocks/>
        </xdr:cNvGrpSpPr>
      </xdr:nvGrpSpPr>
      <xdr:grpSpPr bwMode="auto">
        <a:xfrm>
          <a:off x="14401800" y="7429500"/>
          <a:ext cx="152400" cy="142875"/>
          <a:chOff x="80" y="2360"/>
          <a:chExt cx="16" cy="15"/>
        </a:xfrm>
      </xdr:grpSpPr>
      <xdr:sp macro="" textlink="">
        <xdr:nvSpPr>
          <xdr:cNvPr id="1384379" name="Oval 76">
            <a:extLst>
              <a:ext uri="{FF2B5EF4-FFF2-40B4-BE49-F238E27FC236}">
                <a16:creationId xmlns:a16="http://schemas.microsoft.com/office/drawing/2014/main" id="{00000000-0008-0000-1300-0000BB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80" name="Freeform 77">
            <a:extLst>
              <a:ext uri="{FF2B5EF4-FFF2-40B4-BE49-F238E27FC236}">
                <a16:creationId xmlns:a16="http://schemas.microsoft.com/office/drawing/2014/main" id="{00000000-0008-0000-1300-0000BC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18</xdr:col>
      <xdr:colOff>161925</xdr:colOff>
      <xdr:row>35</xdr:row>
      <xdr:rowOff>47625</xdr:rowOff>
    </xdr:from>
    <xdr:to>
      <xdr:col>19</xdr:col>
      <xdr:colOff>139700</xdr:colOff>
      <xdr:row>35</xdr:row>
      <xdr:rowOff>190500</xdr:rowOff>
    </xdr:to>
    <xdr:grpSp>
      <xdr:nvGrpSpPr>
        <xdr:cNvPr id="1384278" name="Group 81">
          <a:extLst>
            <a:ext uri="{FF2B5EF4-FFF2-40B4-BE49-F238E27FC236}">
              <a16:creationId xmlns:a16="http://schemas.microsoft.com/office/drawing/2014/main" id="{00000000-0008-0000-1300-0000561F1500}"/>
            </a:ext>
          </a:extLst>
        </xdr:cNvPr>
        <xdr:cNvGrpSpPr>
          <a:grpSpLocks/>
        </xdr:cNvGrpSpPr>
      </xdr:nvGrpSpPr>
      <xdr:grpSpPr bwMode="auto">
        <a:xfrm>
          <a:off x="14370050" y="9540875"/>
          <a:ext cx="152400" cy="142875"/>
          <a:chOff x="80" y="2360"/>
          <a:chExt cx="16" cy="15"/>
        </a:xfrm>
      </xdr:grpSpPr>
      <xdr:sp macro="" textlink="">
        <xdr:nvSpPr>
          <xdr:cNvPr id="1384375" name="Oval 82">
            <a:extLst>
              <a:ext uri="{FF2B5EF4-FFF2-40B4-BE49-F238E27FC236}">
                <a16:creationId xmlns:a16="http://schemas.microsoft.com/office/drawing/2014/main" id="{00000000-0008-0000-1300-0000B7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76" name="Freeform 83">
            <a:extLst>
              <a:ext uri="{FF2B5EF4-FFF2-40B4-BE49-F238E27FC236}">
                <a16:creationId xmlns:a16="http://schemas.microsoft.com/office/drawing/2014/main" id="{00000000-0008-0000-1300-0000B8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46</xdr:row>
      <xdr:rowOff>47625</xdr:rowOff>
    </xdr:from>
    <xdr:to>
      <xdr:col>19</xdr:col>
      <xdr:colOff>171450</xdr:colOff>
      <xdr:row>46</xdr:row>
      <xdr:rowOff>190500</xdr:rowOff>
    </xdr:to>
    <xdr:grpSp>
      <xdr:nvGrpSpPr>
        <xdr:cNvPr id="1384279" name="Group 84">
          <a:extLst>
            <a:ext uri="{FF2B5EF4-FFF2-40B4-BE49-F238E27FC236}">
              <a16:creationId xmlns:a16="http://schemas.microsoft.com/office/drawing/2014/main" id="{00000000-0008-0000-1300-0000571F1500}"/>
            </a:ext>
          </a:extLst>
        </xdr:cNvPr>
        <xdr:cNvGrpSpPr>
          <a:grpSpLocks/>
        </xdr:cNvGrpSpPr>
      </xdr:nvGrpSpPr>
      <xdr:grpSpPr bwMode="auto">
        <a:xfrm>
          <a:off x="14401800" y="12049125"/>
          <a:ext cx="152400" cy="142875"/>
          <a:chOff x="80" y="2360"/>
          <a:chExt cx="16" cy="15"/>
        </a:xfrm>
      </xdr:grpSpPr>
      <xdr:sp macro="" textlink="">
        <xdr:nvSpPr>
          <xdr:cNvPr id="1384373" name="Oval 85">
            <a:extLst>
              <a:ext uri="{FF2B5EF4-FFF2-40B4-BE49-F238E27FC236}">
                <a16:creationId xmlns:a16="http://schemas.microsoft.com/office/drawing/2014/main" id="{00000000-0008-0000-1300-0000B5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74" name="Freeform 86">
            <a:extLst>
              <a:ext uri="{FF2B5EF4-FFF2-40B4-BE49-F238E27FC236}">
                <a16:creationId xmlns:a16="http://schemas.microsoft.com/office/drawing/2014/main" id="{00000000-0008-0000-1300-0000B6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49</xdr:row>
      <xdr:rowOff>47625</xdr:rowOff>
    </xdr:from>
    <xdr:to>
      <xdr:col>19</xdr:col>
      <xdr:colOff>171450</xdr:colOff>
      <xdr:row>49</xdr:row>
      <xdr:rowOff>190500</xdr:rowOff>
    </xdr:to>
    <xdr:grpSp>
      <xdr:nvGrpSpPr>
        <xdr:cNvPr id="1384281" name="Group 90">
          <a:extLst>
            <a:ext uri="{FF2B5EF4-FFF2-40B4-BE49-F238E27FC236}">
              <a16:creationId xmlns:a16="http://schemas.microsoft.com/office/drawing/2014/main" id="{00000000-0008-0000-1300-0000591F1500}"/>
            </a:ext>
          </a:extLst>
        </xdr:cNvPr>
        <xdr:cNvGrpSpPr>
          <a:grpSpLocks/>
        </xdr:cNvGrpSpPr>
      </xdr:nvGrpSpPr>
      <xdr:grpSpPr bwMode="auto">
        <a:xfrm>
          <a:off x="14401800" y="12811125"/>
          <a:ext cx="152400" cy="142875"/>
          <a:chOff x="80" y="2360"/>
          <a:chExt cx="16" cy="15"/>
        </a:xfrm>
      </xdr:grpSpPr>
      <xdr:sp macro="" textlink="">
        <xdr:nvSpPr>
          <xdr:cNvPr id="1384369" name="Oval 91">
            <a:extLst>
              <a:ext uri="{FF2B5EF4-FFF2-40B4-BE49-F238E27FC236}">
                <a16:creationId xmlns:a16="http://schemas.microsoft.com/office/drawing/2014/main" id="{00000000-0008-0000-1300-0000B1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70" name="Freeform 92">
            <a:extLst>
              <a:ext uri="{FF2B5EF4-FFF2-40B4-BE49-F238E27FC236}">
                <a16:creationId xmlns:a16="http://schemas.microsoft.com/office/drawing/2014/main" id="{00000000-0008-0000-1300-0000B2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55</xdr:row>
      <xdr:rowOff>219075</xdr:rowOff>
    </xdr:from>
    <xdr:to>
      <xdr:col>19</xdr:col>
      <xdr:colOff>171450</xdr:colOff>
      <xdr:row>55</xdr:row>
      <xdr:rowOff>361950</xdr:rowOff>
    </xdr:to>
    <xdr:grpSp>
      <xdr:nvGrpSpPr>
        <xdr:cNvPr id="1384283" name="Group 96">
          <a:extLst>
            <a:ext uri="{FF2B5EF4-FFF2-40B4-BE49-F238E27FC236}">
              <a16:creationId xmlns:a16="http://schemas.microsoft.com/office/drawing/2014/main" id="{00000000-0008-0000-1300-00005B1F1500}"/>
            </a:ext>
          </a:extLst>
        </xdr:cNvPr>
        <xdr:cNvGrpSpPr>
          <a:grpSpLocks/>
        </xdr:cNvGrpSpPr>
      </xdr:nvGrpSpPr>
      <xdr:grpSpPr bwMode="auto">
        <a:xfrm>
          <a:off x="14401800" y="14347825"/>
          <a:ext cx="152400" cy="142875"/>
          <a:chOff x="80" y="2360"/>
          <a:chExt cx="16" cy="15"/>
        </a:xfrm>
      </xdr:grpSpPr>
      <xdr:sp macro="" textlink="">
        <xdr:nvSpPr>
          <xdr:cNvPr id="1384365" name="Oval 97">
            <a:extLst>
              <a:ext uri="{FF2B5EF4-FFF2-40B4-BE49-F238E27FC236}">
                <a16:creationId xmlns:a16="http://schemas.microsoft.com/office/drawing/2014/main" id="{00000000-0008-0000-1300-0000AD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66" name="Freeform 98">
            <a:extLst>
              <a:ext uri="{FF2B5EF4-FFF2-40B4-BE49-F238E27FC236}">
                <a16:creationId xmlns:a16="http://schemas.microsoft.com/office/drawing/2014/main" id="{00000000-0008-0000-1300-0000AE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64</xdr:row>
      <xdr:rowOff>295275</xdr:rowOff>
    </xdr:from>
    <xdr:to>
      <xdr:col>19</xdr:col>
      <xdr:colOff>171450</xdr:colOff>
      <xdr:row>64</xdr:row>
      <xdr:rowOff>438150</xdr:rowOff>
    </xdr:to>
    <xdr:grpSp>
      <xdr:nvGrpSpPr>
        <xdr:cNvPr id="1384284" name="Group 102">
          <a:extLst>
            <a:ext uri="{FF2B5EF4-FFF2-40B4-BE49-F238E27FC236}">
              <a16:creationId xmlns:a16="http://schemas.microsoft.com/office/drawing/2014/main" id="{00000000-0008-0000-1300-00005C1F1500}"/>
            </a:ext>
          </a:extLst>
        </xdr:cNvPr>
        <xdr:cNvGrpSpPr>
          <a:grpSpLocks/>
        </xdr:cNvGrpSpPr>
      </xdr:nvGrpSpPr>
      <xdr:grpSpPr bwMode="auto">
        <a:xfrm>
          <a:off x="14401800" y="17440275"/>
          <a:ext cx="152400" cy="0"/>
          <a:chOff x="80" y="2360"/>
          <a:chExt cx="16" cy="15"/>
        </a:xfrm>
      </xdr:grpSpPr>
      <xdr:sp macro="" textlink="">
        <xdr:nvSpPr>
          <xdr:cNvPr id="1384363" name="Oval 103">
            <a:extLst>
              <a:ext uri="{FF2B5EF4-FFF2-40B4-BE49-F238E27FC236}">
                <a16:creationId xmlns:a16="http://schemas.microsoft.com/office/drawing/2014/main" id="{00000000-0008-0000-1300-0000AB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64" name="Freeform 104">
            <a:extLst>
              <a:ext uri="{FF2B5EF4-FFF2-40B4-BE49-F238E27FC236}">
                <a16:creationId xmlns:a16="http://schemas.microsoft.com/office/drawing/2014/main" id="{00000000-0008-0000-1300-0000AC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64</xdr:row>
      <xdr:rowOff>28575</xdr:rowOff>
    </xdr:from>
    <xdr:to>
      <xdr:col>19</xdr:col>
      <xdr:colOff>152400</xdr:colOff>
      <xdr:row>64</xdr:row>
      <xdr:rowOff>171450</xdr:rowOff>
    </xdr:to>
    <xdr:grpSp>
      <xdr:nvGrpSpPr>
        <xdr:cNvPr id="1384285" name="Group 105">
          <a:extLst>
            <a:ext uri="{FF2B5EF4-FFF2-40B4-BE49-F238E27FC236}">
              <a16:creationId xmlns:a16="http://schemas.microsoft.com/office/drawing/2014/main" id="{00000000-0008-0000-1300-00005D1F1500}"/>
            </a:ext>
          </a:extLst>
        </xdr:cNvPr>
        <xdr:cNvGrpSpPr>
          <a:grpSpLocks/>
        </xdr:cNvGrpSpPr>
      </xdr:nvGrpSpPr>
      <xdr:grpSpPr bwMode="auto">
        <a:xfrm>
          <a:off x="14382750" y="17221200"/>
          <a:ext cx="152400" cy="142875"/>
          <a:chOff x="80" y="2360"/>
          <a:chExt cx="16" cy="15"/>
        </a:xfrm>
      </xdr:grpSpPr>
      <xdr:sp macro="" textlink="">
        <xdr:nvSpPr>
          <xdr:cNvPr id="1384361" name="Oval 106">
            <a:extLst>
              <a:ext uri="{FF2B5EF4-FFF2-40B4-BE49-F238E27FC236}">
                <a16:creationId xmlns:a16="http://schemas.microsoft.com/office/drawing/2014/main" id="{00000000-0008-0000-1300-0000A9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62" name="Freeform 107">
            <a:extLst>
              <a:ext uri="{FF2B5EF4-FFF2-40B4-BE49-F238E27FC236}">
                <a16:creationId xmlns:a16="http://schemas.microsoft.com/office/drawing/2014/main" id="{00000000-0008-0000-1300-0000AA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22</xdr:row>
      <xdr:rowOff>47625</xdr:rowOff>
    </xdr:from>
    <xdr:to>
      <xdr:col>15</xdr:col>
      <xdr:colOff>171450</xdr:colOff>
      <xdr:row>22</xdr:row>
      <xdr:rowOff>190500</xdr:rowOff>
    </xdr:to>
    <xdr:grpSp>
      <xdr:nvGrpSpPr>
        <xdr:cNvPr id="1384286" name="Group 108">
          <a:extLst>
            <a:ext uri="{FF2B5EF4-FFF2-40B4-BE49-F238E27FC236}">
              <a16:creationId xmlns:a16="http://schemas.microsoft.com/office/drawing/2014/main" id="{00000000-0008-0000-1300-00005E1F1500}"/>
            </a:ext>
          </a:extLst>
        </xdr:cNvPr>
        <xdr:cNvGrpSpPr>
          <a:grpSpLocks/>
        </xdr:cNvGrpSpPr>
      </xdr:nvGrpSpPr>
      <xdr:grpSpPr bwMode="auto">
        <a:xfrm>
          <a:off x="12417425" y="6413500"/>
          <a:ext cx="152400" cy="142875"/>
          <a:chOff x="80" y="2327"/>
          <a:chExt cx="16" cy="15"/>
        </a:xfrm>
      </xdr:grpSpPr>
      <xdr:sp macro="" textlink="">
        <xdr:nvSpPr>
          <xdr:cNvPr id="1384359" name="Freeform 109">
            <a:extLst>
              <a:ext uri="{FF2B5EF4-FFF2-40B4-BE49-F238E27FC236}">
                <a16:creationId xmlns:a16="http://schemas.microsoft.com/office/drawing/2014/main" id="{00000000-0008-0000-1300-0000A7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60" name="Freeform 110">
            <a:extLst>
              <a:ext uri="{FF2B5EF4-FFF2-40B4-BE49-F238E27FC236}">
                <a16:creationId xmlns:a16="http://schemas.microsoft.com/office/drawing/2014/main" id="{00000000-0008-0000-1300-0000A8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23</xdr:row>
      <xdr:rowOff>47625</xdr:rowOff>
    </xdr:from>
    <xdr:to>
      <xdr:col>15</xdr:col>
      <xdr:colOff>171450</xdr:colOff>
      <xdr:row>23</xdr:row>
      <xdr:rowOff>190500</xdr:rowOff>
    </xdr:to>
    <xdr:grpSp>
      <xdr:nvGrpSpPr>
        <xdr:cNvPr id="1384287" name="Group 111">
          <a:extLst>
            <a:ext uri="{FF2B5EF4-FFF2-40B4-BE49-F238E27FC236}">
              <a16:creationId xmlns:a16="http://schemas.microsoft.com/office/drawing/2014/main" id="{00000000-0008-0000-1300-00005F1F1500}"/>
            </a:ext>
          </a:extLst>
        </xdr:cNvPr>
        <xdr:cNvGrpSpPr>
          <a:grpSpLocks/>
        </xdr:cNvGrpSpPr>
      </xdr:nvGrpSpPr>
      <xdr:grpSpPr bwMode="auto">
        <a:xfrm>
          <a:off x="12417425" y="6667500"/>
          <a:ext cx="152400" cy="142875"/>
          <a:chOff x="80" y="2327"/>
          <a:chExt cx="16" cy="15"/>
        </a:xfrm>
      </xdr:grpSpPr>
      <xdr:sp macro="" textlink="">
        <xdr:nvSpPr>
          <xdr:cNvPr id="1384357" name="Freeform 112">
            <a:extLst>
              <a:ext uri="{FF2B5EF4-FFF2-40B4-BE49-F238E27FC236}">
                <a16:creationId xmlns:a16="http://schemas.microsoft.com/office/drawing/2014/main" id="{00000000-0008-0000-1300-0000A5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58" name="Freeform 113">
            <a:extLst>
              <a:ext uri="{FF2B5EF4-FFF2-40B4-BE49-F238E27FC236}">
                <a16:creationId xmlns:a16="http://schemas.microsoft.com/office/drawing/2014/main" id="{00000000-0008-0000-1300-0000A6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27</xdr:row>
      <xdr:rowOff>47625</xdr:rowOff>
    </xdr:from>
    <xdr:to>
      <xdr:col>15</xdr:col>
      <xdr:colOff>171450</xdr:colOff>
      <xdr:row>27</xdr:row>
      <xdr:rowOff>190500</xdr:rowOff>
    </xdr:to>
    <xdr:grpSp>
      <xdr:nvGrpSpPr>
        <xdr:cNvPr id="1384289" name="Group 117">
          <a:extLst>
            <a:ext uri="{FF2B5EF4-FFF2-40B4-BE49-F238E27FC236}">
              <a16:creationId xmlns:a16="http://schemas.microsoft.com/office/drawing/2014/main" id="{00000000-0008-0000-1300-0000611F1500}"/>
            </a:ext>
          </a:extLst>
        </xdr:cNvPr>
        <xdr:cNvGrpSpPr>
          <a:grpSpLocks/>
        </xdr:cNvGrpSpPr>
      </xdr:nvGrpSpPr>
      <xdr:grpSpPr bwMode="auto">
        <a:xfrm>
          <a:off x="12417425" y="7683500"/>
          <a:ext cx="152400" cy="142875"/>
          <a:chOff x="80" y="2327"/>
          <a:chExt cx="16" cy="15"/>
        </a:xfrm>
      </xdr:grpSpPr>
      <xdr:sp macro="" textlink="">
        <xdr:nvSpPr>
          <xdr:cNvPr id="1384353" name="Freeform 118">
            <a:extLst>
              <a:ext uri="{FF2B5EF4-FFF2-40B4-BE49-F238E27FC236}">
                <a16:creationId xmlns:a16="http://schemas.microsoft.com/office/drawing/2014/main" id="{00000000-0008-0000-1300-0000A1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54" name="Freeform 119">
            <a:extLst>
              <a:ext uri="{FF2B5EF4-FFF2-40B4-BE49-F238E27FC236}">
                <a16:creationId xmlns:a16="http://schemas.microsoft.com/office/drawing/2014/main" id="{00000000-0008-0000-1300-0000A2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28</xdr:row>
      <xdr:rowOff>47625</xdr:rowOff>
    </xdr:from>
    <xdr:to>
      <xdr:col>15</xdr:col>
      <xdr:colOff>171450</xdr:colOff>
      <xdr:row>28</xdr:row>
      <xdr:rowOff>190500</xdr:rowOff>
    </xdr:to>
    <xdr:grpSp>
      <xdr:nvGrpSpPr>
        <xdr:cNvPr id="1384290" name="Group 120">
          <a:extLst>
            <a:ext uri="{FF2B5EF4-FFF2-40B4-BE49-F238E27FC236}">
              <a16:creationId xmlns:a16="http://schemas.microsoft.com/office/drawing/2014/main" id="{00000000-0008-0000-1300-0000621F1500}"/>
            </a:ext>
          </a:extLst>
        </xdr:cNvPr>
        <xdr:cNvGrpSpPr>
          <a:grpSpLocks/>
        </xdr:cNvGrpSpPr>
      </xdr:nvGrpSpPr>
      <xdr:grpSpPr bwMode="auto">
        <a:xfrm>
          <a:off x="12417425" y="7937500"/>
          <a:ext cx="152400" cy="142875"/>
          <a:chOff x="80" y="2327"/>
          <a:chExt cx="16" cy="15"/>
        </a:xfrm>
      </xdr:grpSpPr>
      <xdr:sp macro="" textlink="">
        <xdr:nvSpPr>
          <xdr:cNvPr id="1384351" name="Freeform 121">
            <a:extLst>
              <a:ext uri="{FF2B5EF4-FFF2-40B4-BE49-F238E27FC236}">
                <a16:creationId xmlns:a16="http://schemas.microsoft.com/office/drawing/2014/main" id="{00000000-0008-0000-1300-00009F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52" name="Freeform 122">
            <a:extLst>
              <a:ext uri="{FF2B5EF4-FFF2-40B4-BE49-F238E27FC236}">
                <a16:creationId xmlns:a16="http://schemas.microsoft.com/office/drawing/2014/main" id="{00000000-0008-0000-1300-0000A0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26</xdr:row>
      <xdr:rowOff>47625</xdr:rowOff>
    </xdr:from>
    <xdr:to>
      <xdr:col>15</xdr:col>
      <xdr:colOff>171450</xdr:colOff>
      <xdr:row>26</xdr:row>
      <xdr:rowOff>190500</xdr:rowOff>
    </xdr:to>
    <xdr:grpSp>
      <xdr:nvGrpSpPr>
        <xdr:cNvPr id="1384291" name="Group 123">
          <a:extLst>
            <a:ext uri="{FF2B5EF4-FFF2-40B4-BE49-F238E27FC236}">
              <a16:creationId xmlns:a16="http://schemas.microsoft.com/office/drawing/2014/main" id="{00000000-0008-0000-1300-0000631F1500}"/>
            </a:ext>
          </a:extLst>
        </xdr:cNvPr>
        <xdr:cNvGrpSpPr>
          <a:grpSpLocks/>
        </xdr:cNvGrpSpPr>
      </xdr:nvGrpSpPr>
      <xdr:grpSpPr bwMode="auto">
        <a:xfrm>
          <a:off x="12417425" y="7429500"/>
          <a:ext cx="152400" cy="142875"/>
          <a:chOff x="80" y="2327"/>
          <a:chExt cx="16" cy="15"/>
        </a:xfrm>
      </xdr:grpSpPr>
      <xdr:sp macro="" textlink="">
        <xdr:nvSpPr>
          <xdr:cNvPr id="1384349" name="Freeform 124">
            <a:extLst>
              <a:ext uri="{FF2B5EF4-FFF2-40B4-BE49-F238E27FC236}">
                <a16:creationId xmlns:a16="http://schemas.microsoft.com/office/drawing/2014/main" id="{00000000-0008-0000-1300-00009D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50" name="Freeform 125">
            <a:extLst>
              <a:ext uri="{FF2B5EF4-FFF2-40B4-BE49-F238E27FC236}">
                <a16:creationId xmlns:a16="http://schemas.microsoft.com/office/drawing/2014/main" id="{00000000-0008-0000-1300-00009E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35</xdr:row>
      <xdr:rowOff>47625</xdr:rowOff>
    </xdr:from>
    <xdr:to>
      <xdr:col>15</xdr:col>
      <xdr:colOff>171450</xdr:colOff>
      <xdr:row>35</xdr:row>
      <xdr:rowOff>190500</xdr:rowOff>
    </xdr:to>
    <xdr:grpSp>
      <xdr:nvGrpSpPr>
        <xdr:cNvPr id="1384293" name="Group 129">
          <a:extLst>
            <a:ext uri="{FF2B5EF4-FFF2-40B4-BE49-F238E27FC236}">
              <a16:creationId xmlns:a16="http://schemas.microsoft.com/office/drawing/2014/main" id="{00000000-0008-0000-1300-0000651F1500}"/>
            </a:ext>
          </a:extLst>
        </xdr:cNvPr>
        <xdr:cNvGrpSpPr>
          <a:grpSpLocks/>
        </xdr:cNvGrpSpPr>
      </xdr:nvGrpSpPr>
      <xdr:grpSpPr bwMode="auto">
        <a:xfrm>
          <a:off x="12417425" y="9540875"/>
          <a:ext cx="152400" cy="142875"/>
          <a:chOff x="80" y="2327"/>
          <a:chExt cx="16" cy="15"/>
        </a:xfrm>
      </xdr:grpSpPr>
      <xdr:sp macro="" textlink="">
        <xdr:nvSpPr>
          <xdr:cNvPr id="1384345" name="Freeform 130">
            <a:extLst>
              <a:ext uri="{FF2B5EF4-FFF2-40B4-BE49-F238E27FC236}">
                <a16:creationId xmlns:a16="http://schemas.microsoft.com/office/drawing/2014/main" id="{00000000-0008-0000-1300-000099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46" name="Freeform 131">
            <a:extLst>
              <a:ext uri="{FF2B5EF4-FFF2-40B4-BE49-F238E27FC236}">
                <a16:creationId xmlns:a16="http://schemas.microsoft.com/office/drawing/2014/main" id="{00000000-0008-0000-1300-00009A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46</xdr:row>
      <xdr:rowOff>47625</xdr:rowOff>
    </xdr:from>
    <xdr:to>
      <xdr:col>15</xdr:col>
      <xdr:colOff>171450</xdr:colOff>
      <xdr:row>46</xdr:row>
      <xdr:rowOff>190500</xdr:rowOff>
    </xdr:to>
    <xdr:grpSp>
      <xdr:nvGrpSpPr>
        <xdr:cNvPr id="1384294" name="Group 132">
          <a:extLst>
            <a:ext uri="{FF2B5EF4-FFF2-40B4-BE49-F238E27FC236}">
              <a16:creationId xmlns:a16="http://schemas.microsoft.com/office/drawing/2014/main" id="{00000000-0008-0000-1300-0000661F1500}"/>
            </a:ext>
          </a:extLst>
        </xdr:cNvPr>
        <xdr:cNvGrpSpPr>
          <a:grpSpLocks/>
        </xdr:cNvGrpSpPr>
      </xdr:nvGrpSpPr>
      <xdr:grpSpPr bwMode="auto">
        <a:xfrm>
          <a:off x="12417425" y="12049125"/>
          <a:ext cx="152400" cy="142875"/>
          <a:chOff x="80" y="2327"/>
          <a:chExt cx="16" cy="15"/>
        </a:xfrm>
      </xdr:grpSpPr>
      <xdr:sp macro="" textlink="">
        <xdr:nvSpPr>
          <xdr:cNvPr id="1384343" name="Freeform 133">
            <a:extLst>
              <a:ext uri="{FF2B5EF4-FFF2-40B4-BE49-F238E27FC236}">
                <a16:creationId xmlns:a16="http://schemas.microsoft.com/office/drawing/2014/main" id="{00000000-0008-0000-1300-000097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44" name="Freeform 134">
            <a:extLst>
              <a:ext uri="{FF2B5EF4-FFF2-40B4-BE49-F238E27FC236}">
                <a16:creationId xmlns:a16="http://schemas.microsoft.com/office/drawing/2014/main" id="{00000000-0008-0000-1300-000098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49</xdr:row>
      <xdr:rowOff>47625</xdr:rowOff>
    </xdr:from>
    <xdr:to>
      <xdr:col>15</xdr:col>
      <xdr:colOff>171450</xdr:colOff>
      <xdr:row>49</xdr:row>
      <xdr:rowOff>190500</xdr:rowOff>
    </xdr:to>
    <xdr:grpSp>
      <xdr:nvGrpSpPr>
        <xdr:cNvPr id="1384296" name="Group 138">
          <a:extLst>
            <a:ext uri="{FF2B5EF4-FFF2-40B4-BE49-F238E27FC236}">
              <a16:creationId xmlns:a16="http://schemas.microsoft.com/office/drawing/2014/main" id="{00000000-0008-0000-1300-0000681F1500}"/>
            </a:ext>
          </a:extLst>
        </xdr:cNvPr>
        <xdr:cNvGrpSpPr>
          <a:grpSpLocks/>
        </xdr:cNvGrpSpPr>
      </xdr:nvGrpSpPr>
      <xdr:grpSpPr bwMode="auto">
        <a:xfrm>
          <a:off x="12417425" y="12811125"/>
          <a:ext cx="152400" cy="142875"/>
          <a:chOff x="80" y="2327"/>
          <a:chExt cx="16" cy="15"/>
        </a:xfrm>
      </xdr:grpSpPr>
      <xdr:sp macro="" textlink="">
        <xdr:nvSpPr>
          <xdr:cNvPr id="1384339" name="Freeform 139">
            <a:extLst>
              <a:ext uri="{FF2B5EF4-FFF2-40B4-BE49-F238E27FC236}">
                <a16:creationId xmlns:a16="http://schemas.microsoft.com/office/drawing/2014/main" id="{00000000-0008-0000-1300-000093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40" name="Freeform 140">
            <a:extLst>
              <a:ext uri="{FF2B5EF4-FFF2-40B4-BE49-F238E27FC236}">
                <a16:creationId xmlns:a16="http://schemas.microsoft.com/office/drawing/2014/main" id="{00000000-0008-0000-1300-000094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55</xdr:row>
      <xdr:rowOff>209550</xdr:rowOff>
    </xdr:from>
    <xdr:to>
      <xdr:col>15</xdr:col>
      <xdr:colOff>171450</xdr:colOff>
      <xdr:row>55</xdr:row>
      <xdr:rowOff>352425</xdr:rowOff>
    </xdr:to>
    <xdr:grpSp>
      <xdr:nvGrpSpPr>
        <xdr:cNvPr id="1384298" name="Group 144">
          <a:extLst>
            <a:ext uri="{FF2B5EF4-FFF2-40B4-BE49-F238E27FC236}">
              <a16:creationId xmlns:a16="http://schemas.microsoft.com/office/drawing/2014/main" id="{00000000-0008-0000-1300-00006A1F1500}"/>
            </a:ext>
          </a:extLst>
        </xdr:cNvPr>
        <xdr:cNvGrpSpPr>
          <a:grpSpLocks/>
        </xdr:cNvGrpSpPr>
      </xdr:nvGrpSpPr>
      <xdr:grpSpPr bwMode="auto">
        <a:xfrm>
          <a:off x="12417425" y="14338300"/>
          <a:ext cx="152400" cy="142875"/>
          <a:chOff x="80" y="2327"/>
          <a:chExt cx="16" cy="15"/>
        </a:xfrm>
      </xdr:grpSpPr>
      <xdr:sp macro="" textlink="">
        <xdr:nvSpPr>
          <xdr:cNvPr id="1384335" name="Freeform 145">
            <a:extLst>
              <a:ext uri="{FF2B5EF4-FFF2-40B4-BE49-F238E27FC236}">
                <a16:creationId xmlns:a16="http://schemas.microsoft.com/office/drawing/2014/main" id="{00000000-0008-0000-1300-00008F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36" name="Freeform 146">
            <a:extLst>
              <a:ext uri="{FF2B5EF4-FFF2-40B4-BE49-F238E27FC236}">
                <a16:creationId xmlns:a16="http://schemas.microsoft.com/office/drawing/2014/main" id="{00000000-0008-0000-1300-000090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14</xdr:col>
      <xdr:colOff>161925</xdr:colOff>
      <xdr:row>64</xdr:row>
      <xdr:rowOff>47625</xdr:rowOff>
    </xdr:from>
    <xdr:to>
      <xdr:col>15</xdr:col>
      <xdr:colOff>133350</xdr:colOff>
      <xdr:row>64</xdr:row>
      <xdr:rowOff>190500</xdr:rowOff>
    </xdr:to>
    <xdr:grpSp>
      <xdr:nvGrpSpPr>
        <xdr:cNvPr id="1384300" name="Group 153">
          <a:extLst>
            <a:ext uri="{FF2B5EF4-FFF2-40B4-BE49-F238E27FC236}">
              <a16:creationId xmlns:a16="http://schemas.microsoft.com/office/drawing/2014/main" id="{00000000-0008-0000-1300-00006C1F1500}"/>
            </a:ext>
          </a:extLst>
        </xdr:cNvPr>
        <xdr:cNvGrpSpPr>
          <a:grpSpLocks/>
        </xdr:cNvGrpSpPr>
      </xdr:nvGrpSpPr>
      <xdr:grpSpPr bwMode="auto">
        <a:xfrm>
          <a:off x="12385675" y="17240250"/>
          <a:ext cx="146050" cy="142875"/>
          <a:chOff x="80" y="2327"/>
          <a:chExt cx="16" cy="15"/>
        </a:xfrm>
      </xdr:grpSpPr>
      <xdr:sp macro="" textlink="">
        <xdr:nvSpPr>
          <xdr:cNvPr id="1384331" name="Freeform 154">
            <a:extLst>
              <a:ext uri="{FF2B5EF4-FFF2-40B4-BE49-F238E27FC236}">
                <a16:creationId xmlns:a16="http://schemas.microsoft.com/office/drawing/2014/main" id="{00000000-0008-0000-1300-00008B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32" name="Freeform 155">
            <a:extLst>
              <a:ext uri="{FF2B5EF4-FFF2-40B4-BE49-F238E27FC236}">
                <a16:creationId xmlns:a16="http://schemas.microsoft.com/office/drawing/2014/main" id="{00000000-0008-0000-1300-00008C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48</xdr:row>
      <xdr:rowOff>0</xdr:rowOff>
    </xdr:from>
    <xdr:to>
      <xdr:col>15</xdr:col>
      <xdr:colOff>152400</xdr:colOff>
      <xdr:row>48</xdr:row>
      <xdr:rowOff>142875</xdr:rowOff>
    </xdr:to>
    <xdr:grpSp>
      <xdr:nvGrpSpPr>
        <xdr:cNvPr id="1384301" name="Group 138">
          <a:extLst>
            <a:ext uri="{FF2B5EF4-FFF2-40B4-BE49-F238E27FC236}">
              <a16:creationId xmlns:a16="http://schemas.microsoft.com/office/drawing/2014/main" id="{00000000-0008-0000-1300-00006D1F1500}"/>
            </a:ext>
          </a:extLst>
        </xdr:cNvPr>
        <xdr:cNvGrpSpPr>
          <a:grpSpLocks/>
        </xdr:cNvGrpSpPr>
      </xdr:nvGrpSpPr>
      <xdr:grpSpPr bwMode="auto">
        <a:xfrm>
          <a:off x="12398375" y="12509500"/>
          <a:ext cx="152400" cy="142875"/>
          <a:chOff x="80" y="2327"/>
          <a:chExt cx="16" cy="15"/>
        </a:xfrm>
      </xdr:grpSpPr>
      <xdr:sp macro="" textlink="">
        <xdr:nvSpPr>
          <xdr:cNvPr id="1384329" name="Freeform 139">
            <a:extLst>
              <a:ext uri="{FF2B5EF4-FFF2-40B4-BE49-F238E27FC236}">
                <a16:creationId xmlns:a16="http://schemas.microsoft.com/office/drawing/2014/main" id="{00000000-0008-0000-1300-000089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30" name="Freeform 140">
            <a:extLst>
              <a:ext uri="{FF2B5EF4-FFF2-40B4-BE49-F238E27FC236}">
                <a16:creationId xmlns:a16="http://schemas.microsoft.com/office/drawing/2014/main" id="{00000000-0008-0000-1300-00008A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48</xdr:row>
      <xdr:rowOff>0</xdr:rowOff>
    </xdr:from>
    <xdr:to>
      <xdr:col>19</xdr:col>
      <xdr:colOff>152400</xdr:colOff>
      <xdr:row>48</xdr:row>
      <xdr:rowOff>142875</xdr:rowOff>
    </xdr:to>
    <xdr:grpSp>
      <xdr:nvGrpSpPr>
        <xdr:cNvPr id="1384302" name="Group 90">
          <a:extLst>
            <a:ext uri="{FF2B5EF4-FFF2-40B4-BE49-F238E27FC236}">
              <a16:creationId xmlns:a16="http://schemas.microsoft.com/office/drawing/2014/main" id="{00000000-0008-0000-1300-00006E1F1500}"/>
            </a:ext>
          </a:extLst>
        </xdr:cNvPr>
        <xdr:cNvGrpSpPr>
          <a:grpSpLocks/>
        </xdr:cNvGrpSpPr>
      </xdr:nvGrpSpPr>
      <xdr:grpSpPr bwMode="auto">
        <a:xfrm>
          <a:off x="14382750" y="12509500"/>
          <a:ext cx="152400" cy="142875"/>
          <a:chOff x="80" y="2360"/>
          <a:chExt cx="16" cy="15"/>
        </a:xfrm>
      </xdr:grpSpPr>
      <xdr:sp macro="" textlink="">
        <xdr:nvSpPr>
          <xdr:cNvPr id="1384327" name="Oval 91">
            <a:extLst>
              <a:ext uri="{FF2B5EF4-FFF2-40B4-BE49-F238E27FC236}">
                <a16:creationId xmlns:a16="http://schemas.microsoft.com/office/drawing/2014/main" id="{00000000-0008-0000-1300-000087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28" name="Freeform 92">
            <a:extLst>
              <a:ext uri="{FF2B5EF4-FFF2-40B4-BE49-F238E27FC236}">
                <a16:creationId xmlns:a16="http://schemas.microsoft.com/office/drawing/2014/main" id="{00000000-0008-0000-1300-000088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62</xdr:row>
      <xdr:rowOff>285750</xdr:rowOff>
    </xdr:from>
    <xdr:to>
      <xdr:col>15</xdr:col>
      <xdr:colOff>152400</xdr:colOff>
      <xdr:row>62</xdr:row>
      <xdr:rowOff>428625</xdr:rowOff>
    </xdr:to>
    <xdr:grpSp>
      <xdr:nvGrpSpPr>
        <xdr:cNvPr id="1384303" name="Group 153">
          <a:extLst>
            <a:ext uri="{FF2B5EF4-FFF2-40B4-BE49-F238E27FC236}">
              <a16:creationId xmlns:a16="http://schemas.microsoft.com/office/drawing/2014/main" id="{00000000-0008-0000-1300-00006F1F1500}"/>
            </a:ext>
          </a:extLst>
        </xdr:cNvPr>
        <xdr:cNvGrpSpPr>
          <a:grpSpLocks/>
        </xdr:cNvGrpSpPr>
      </xdr:nvGrpSpPr>
      <xdr:grpSpPr bwMode="auto">
        <a:xfrm>
          <a:off x="12398375" y="16446500"/>
          <a:ext cx="152400" cy="142875"/>
          <a:chOff x="80" y="2327"/>
          <a:chExt cx="16" cy="15"/>
        </a:xfrm>
      </xdr:grpSpPr>
      <xdr:sp macro="" textlink="">
        <xdr:nvSpPr>
          <xdr:cNvPr id="1384325" name="Freeform 154">
            <a:extLst>
              <a:ext uri="{FF2B5EF4-FFF2-40B4-BE49-F238E27FC236}">
                <a16:creationId xmlns:a16="http://schemas.microsoft.com/office/drawing/2014/main" id="{00000000-0008-0000-1300-000085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26" name="Freeform 155">
            <a:extLst>
              <a:ext uri="{FF2B5EF4-FFF2-40B4-BE49-F238E27FC236}">
                <a16:creationId xmlns:a16="http://schemas.microsoft.com/office/drawing/2014/main" id="{00000000-0008-0000-1300-000086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62</xdr:row>
      <xdr:rowOff>285750</xdr:rowOff>
    </xdr:from>
    <xdr:to>
      <xdr:col>19</xdr:col>
      <xdr:colOff>152400</xdr:colOff>
      <xdr:row>62</xdr:row>
      <xdr:rowOff>428625</xdr:rowOff>
    </xdr:to>
    <xdr:grpSp>
      <xdr:nvGrpSpPr>
        <xdr:cNvPr id="1384304" name="Group 105">
          <a:extLst>
            <a:ext uri="{FF2B5EF4-FFF2-40B4-BE49-F238E27FC236}">
              <a16:creationId xmlns:a16="http://schemas.microsoft.com/office/drawing/2014/main" id="{00000000-0008-0000-1300-0000701F1500}"/>
            </a:ext>
          </a:extLst>
        </xdr:cNvPr>
        <xdr:cNvGrpSpPr>
          <a:grpSpLocks/>
        </xdr:cNvGrpSpPr>
      </xdr:nvGrpSpPr>
      <xdr:grpSpPr bwMode="auto">
        <a:xfrm>
          <a:off x="14382750" y="16446500"/>
          <a:ext cx="152400" cy="142875"/>
          <a:chOff x="80" y="2360"/>
          <a:chExt cx="16" cy="15"/>
        </a:xfrm>
      </xdr:grpSpPr>
      <xdr:sp macro="" textlink="">
        <xdr:nvSpPr>
          <xdr:cNvPr id="1384323" name="Oval 106">
            <a:extLst>
              <a:ext uri="{FF2B5EF4-FFF2-40B4-BE49-F238E27FC236}">
                <a16:creationId xmlns:a16="http://schemas.microsoft.com/office/drawing/2014/main" id="{00000000-0008-0000-1300-000083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24" name="Freeform 107">
            <a:extLst>
              <a:ext uri="{FF2B5EF4-FFF2-40B4-BE49-F238E27FC236}">
                <a16:creationId xmlns:a16="http://schemas.microsoft.com/office/drawing/2014/main" id="{00000000-0008-0000-1300-000084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56</xdr:row>
      <xdr:rowOff>114300</xdr:rowOff>
    </xdr:from>
    <xdr:to>
      <xdr:col>15</xdr:col>
      <xdr:colOff>171450</xdr:colOff>
      <xdr:row>56</xdr:row>
      <xdr:rowOff>209550</xdr:rowOff>
    </xdr:to>
    <xdr:grpSp>
      <xdr:nvGrpSpPr>
        <xdr:cNvPr id="1384305" name="Group 144">
          <a:extLst>
            <a:ext uri="{FF2B5EF4-FFF2-40B4-BE49-F238E27FC236}">
              <a16:creationId xmlns:a16="http://schemas.microsoft.com/office/drawing/2014/main" id="{00000000-0008-0000-1300-0000711F1500}"/>
            </a:ext>
          </a:extLst>
        </xdr:cNvPr>
        <xdr:cNvGrpSpPr>
          <a:grpSpLocks/>
        </xdr:cNvGrpSpPr>
      </xdr:nvGrpSpPr>
      <xdr:grpSpPr bwMode="auto">
        <a:xfrm>
          <a:off x="12417425" y="14830425"/>
          <a:ext cx="152400" cy="95250"/>
          <a:chOff x="80" y="2327"/>
          <a:chExt cx="16" cy="15"/>
        </a:xfrm>
      </xdr:grpSpPr>
      <xdr:sp macro="" textlink="">
        <xdr:nvSpPr>
          <xdr:cNvPr id="1384321" name="Freeform 145">
            <a:extLst>
              <a:ext uri="{FF2B5EF4-FFF2-40B4-BE49-F238E27FC236}">
                <a16:creationId xmlns:a16="http://schemas.microsoft.com/office/drawing/2014/main" id="{00000000-0008-0000-1300-000081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22" name="Freeform 146">
            <a:extLst>
              <a:ext uri="{FF2B5EF4-FFF2-40B4-BE49-F238E27FC236}">
                <a16:creationId xmlns:a16="http://schemas.microsoft.com/office/drawing/2014/main" id="{00000000-0008-0000-1300-000082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56</xdr:row>
      <xdr:rowOff>123825</xdr:rowOff>
    </xdr:from>
    <xdr:to>
      <xdr:col>19</xdr:col>
      <xdr:colOff>171450</xdr:colOff>
      <xdr:row>56</xdr:row>
      <xdr:rowOff>209550</xdr:rowOff>
    </xdr:to>
    <xdr:grpSp>
      <xdr:nvGrpSpPr>
        <xdr:cNvPr id="1384306" name="Group 96">
          <a:extLst>
            <a:ext uri="{FF2B5EF4-FFF2-40B4-BE49-F238E27FC236}">
              <a16:creationId xmlns:a16="http://schemas.microsoft.com/office/drawing/2014/main" id="{00000000-0008-0000-1300-0000721F1500}"/>
            </a:ext>
          </a:extLst>
        </xdr:cNvPr>
        <xdr:cNvGrpSpPr>
          <a:grpSpLocks/>
        </xdr:cNvGrpSpPr>
      </xdr:nvGrpSpPr>
      <xdr:grpSpPr bwMode="auto">
        <a:xfrm>
          <a:off x="14401800" y="14839950"/>
          <a:ext cx="152400" cy="85725"/>
          <a:chOff x="80" y="2360"/>
          <a:chExt cx="16" cy="15"/>
        </a:xfrm>
      </xdr:grpSpPr>
      <xdr:sp macro="" textlink="">
        <xdr:nvSpPr>
          <xdr:cNvPr id="1384319" name="Oval 97">
            <a:extLst>
              <a:ext uri="{FF2B5EF4-FFF2-40B4-BE49-F238E27FC236}">
                <a16:creationId xmlns:a16="http://schemas.microsoft.com/office/drawing/2014/main" id="{00000000-0008-0000-1300-00007F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20" name="Freeform 98">
            <a:extLst>
              <a:ext uri="{FF2B5EF4-FFF2-40B4-BE49-F238E27FC236}">
                <a16:creationId xmlns:a16="http://schemas.microsoft.com/office/drawing/2014/main" id="{00000000-0008-0000-1300-000080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152400</xdr:colOff>
      <xdr:row>77</xdr:row>
      <xdr:rowOff>101600</xdr:rowOff>
    </xdr:from>
    <xdr:to>
      <xdr:col>1</xdr:col>
      <xdr:colOff>304800</xdr:colOff>
      <xdr:row>77</xdr:row>
      <xdr:rowOff>244475</xdr:rowOff>
    </xdr:to>
    <xdr:grpSp>
      <xdr:nvGrpSpPr>
        <xdr:cNvPr id="1384307" name="Group 53">
          <a:extLst>
            <a:ext uri="{FF2B5EF4-FFF2-40B4-BE49-F238E27FC236}">
              <a16:creationId xmlns:a16="http://schemas.microsoft.com/office/drawing/2014/main" id="{00000000-0008-0000-1300-0000731F1500}"/>
            </a:ext>
          </a:extLst>
        </xdr:cNvPr>
        <xdr:cNvGrpSpPr>
          <a:grpSpLocks/>
        </xdr:cNvGrpSpPr>
      </xdr:nvGrpSpPr>
      <xdr:grpSpPr bwMode="auto">
        <a:xfrm>
          <a:off x="755650" y="20786725"/>
          <a:ext cx="152400" cy="142875"/>
          <a:chOff x="80" y="2360"/>
          <a:chExt cx="16" cy="15"/>
        </a:xfrm>
      </xdr:grpSpPr>
      <xdr:sp macro="" textlink="">
        <xdr:nvSpPr>
          <xdr:cNvPr id="1384317" name="Oval 19">
            <a:extLst>
              <a:ext uri="{FF2B5EF4-FFF2-40B4-BE49-F238E27FC236}">
                <a16:creationId xmlns:a16="http://schemas.microsoft.com/office/drawing/2014/main" id="{00000000-0008-0000-1300-00007D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18" name="Freeform 36">
            <a:extLst>
              <a:ext uri="{FF2B5EF4-FFF2-40B4-BE49-F238E27FC236}">
                <a16:creationId xmlns:a16="http://schemas.microsoft.com/office/drawing/2014/main" id="{00000000-0008-0000-1300-00007E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152400</xdr:colOff>
      <xdr:row>76</xdr:row>
      <xdr:rowOff>50800</xdr:rowOff>
    </xdr:from>
    <xdr:to>
      <xdr:col>1</xdr:col>
      <xdr:colOff>304800</xdr:colOff>
      <xdr:row>76</xdr:row>
      <xdr:rowOff>193675</xdr:rowOff>
    </xdr:to>
    <xdr:grpSp>
      <xdr:nvGrpSpPr>
        <xdr:cNvPr id="1384308" name="Group 50">
          <a:extLst>
            <a:ext uri="{FF2B5EF4-FFF2-40B4-BE49-F238E27FC236}">
              <a16:creationId xmlns:a16="http://schemas.microsoft.com/office/drawing/2014/main" id="{00000000-0008-0000-1300-0000741F1500}"/>
            </a:ext>
          </a:extLst>
        </xdr:cNvPr>
        <xdr:cNvGrpSpPr>
          <a:grpSpLocks/>
        </xdr:cNvGrpSpPr>
      </xdr:nvGrpSpPr>
      <xdr:grpSpPr bwMode="auto">
        <a:xfrm>
          <a:off x="755650" y="20418425"/>
          <a:ext cx="152400" cy="142875"/>
          <a:chOff x="80" y="2327"/>
          <a:chExt cx="16" cy="15"/>
        </a:xfrm>
      </xdr:grpSpPr>
      <xdr:sp macro="" textlink="">
        <xdr:nvSpPr>
          <xdr:cNvPr id="1384315" name="Freeform 15">
            <a:extLst>
              <a:ext uri="{FF2B5EF4-FFF2-40B4-BE49-F238E27FC236}">
                <a16:creationId xmlns:a16="http://schemas.microsoft.com/office/drawing/2014/main" id="{00000000-0008-0000-1300-00007B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16" name="Freeform 38">
            <a:extLst>
              <a:ext uri="{FF2B5EF4-FFF2-40B4-BE49-F238E27FC236}">
                <a16:creationId xmlns:a16="http://schemas.microsoft.com/office/drawing/2014/main" id="{00000000-0008-0000-1300-00007C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47</xdr:row>
      <xdr:rowOff>0</xdr:rowOff>
    </xdr:from>
    <xdr:to>
      <xdr:col>15</xdr:col>
      <xdr:colOff>152400</xdr:colOff>
      <xdr:row>47</xdr:row>
      <xdr:rowOff>142875</xdr:rowOff>
    </xdr:to>
    <xdr:grpSp>
      <xdr:nvGrpSpPr>
        <xdr:cNvPr id="1384309" name="Group 138">
          <a:extLst>
            <a:ext uri="{FF2B5EF4-FFF2-40B4-BE49-F238E27FC236}">
              <a16:creationId xmlns:a16="http://schemas.microsoft.com/office/drawing/2014/main" id="{00000000-0008-0000-1300-0000751F1500}"/>
            </a:ext>
          </a:extLst>
        </xdr:cNvPr>
        <xdr:cNvGrpSpPr>
          <a:grpSpLocks/>
        </xdr:cNvGrpSpPr>
      </xdr:nvGrpSpPr>
      <xdr:grpSpPr bwMode="auto">
        <a:xfrm>
          <a:off x="12398375" y="12255500"/>
          <a:ext cx="152400" cy="142875"/>
          <a:chOff x="80" y="2327"/>
          <a:chExt cx="16" cy="15"/>
        </a:xfrm>
      </xdr:grpSpPr>
      <xdr:sp macro="" textlink="">
        <xdr:nvSpPr>
          <xdr:cNvPr id="1384313" name="Freeform 139">
            <a:extLst>
              <a:ext uri="{FF2B5EF4-FFF2-40B4-BE49-F238E27FC236}">
                <a16:creationId xmlns:a16="http://schemas.microsoft.com/office/drawing/2014/main" id="{00000000-0008-0000-1300-0000791F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4314" name="Freeform 140">
            <a:extLst>
              <a:ext uri="{FF2B5EF4-FFF2-40B4-BE49-F238E27FC236}">
                <a16:creationId xmlns:a16="http://schemas.microsoft.com/office/drawing/2014/main" id="{00000000-0008-0000-1300-00007A1F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47</xdr:row>
      <xdr:rowOff>0</xdr:rowOff>
    </xdr:from>
    <xdr:to>
      <xdr:col>19</xdr:col>
      <xdr:colOff>152400</xdr:colOff>
      <xdr:row>47</xdr:row>
      <xdr:rowOff>142875</xdr:rowOff>
    </xdr:to>
    <xdr:grpSp>
      <xdr:nvGrpSpPr>
        <xdr:cNvPr id="1384310" name="Group 90">
          <a:extLst>
            <a:ext uri="{FF2B5EF4-FFF2-40B4-BE49-F238E27FC236}">
              <a16:creationId xmlns:a16="http://schemas.microsoft.com/office/drawing/2014/main" id="{00000000-0008-0000-1300-0000761F1500}"/>
            </a:ext>
          </a:extLst>
        </xdr:cNvPr>
        <xdr:cNvGrpSpPr>
          <a:grpSpLocks/>
        </xdr:cNvGrpSpPr>
      </xdr:nvGrpSpPr>
      <xdr:grpSpPr bwMode="auto">
        <a:xfrm>
          <a:off x="14382750" y="12255500"/>
          <a:ext cx="152400" cy="142875"/>
          <a:chOff x="80" y="2360"/>
          <a:chExt cx="16" cy="15"/>
        </a:xfrm>
      </xdr:grpSpPr>
      <xdr:sp macro="" textlink="">
        <xdr:nvSpPr>
          <xdr:cNvPr id="1384311" name="Oval 91">
            <a:extLst>
              <a:ext uri="{FF2B5EF4-FFF2-40B4-BE49-F238E27FC236}">
                <a16:creationId xmlns:a16="http://schemas.microsoft.com/office/drawing/2014/main" id="{00000000-0008-0000-1300-0000771F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4312" name="Freeform 92">
            <a:extLst>
              <a:ext uri="{FF2B5EF4-FFF2-40B4-BE49-F238E27FC236}">
                <a16:creationId xmlns:a16="http://schemas.microsoft.com/office/drawing/2014/main" id="{00000000-0008-0000-1300-0000781F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24</xdr:row>
      <xdr:rowOff>47625</xdr:rowOff>
    </xdr:from>
    <xdr:to>
      <xdr:col>15</xdr:col>
      <xdr:colOff>171450</xdr:colOff>
      <xdr:row>24</xdr:row>
      <xdr:rowOff>190500</xdr:rowOff>
    </xdr:to>
    <xdr:grpSp>
      <xdr:nvGrpSpPr>
        <xdr:cNvPr id="122" name="Group 111">
          <a:extLst>
            <a:ext uri="{FF2B5EF4-FFF2-40B4-BE49-F238E27FC236}">
              <a16:creationId xmlns:a16="http://schemas.microsoft.com/office/drawing/2014/main" id="{00000000-0008-0000-1300-00007A000000}"/>
            </a:ext>
          </a:extLst>
        </xdr:cNvPr>
        <xdr:cNvGrpSpPr>
          <a:grpSpLocks/>
        </xdr:cNvGrpSpPr>
      </xdr:nvGrpSpPr>
      <xdr:grpSpPr bwMode="auto">
        <a:xfrm>
          <a:off x="12417425" y="6921500"/>
          <a:ext cx="152400" cy="142875"/>
          <a:chOff x="80" y="2327"/>
          <a:chExt cx="16" cy="15"/>
        </a:xfrm>
      </xdr:grpSpPr>
      <xdr:sp macro="" textlink="">
        <xdr:nvSpPr>
          <xdr:cNvPr id="123" name="Freeform 112">
            <a:extLst>
              <a:ext uri="{FF2B5EF4-FFF2-40B4-BE49-F238E27FC236}">
                <a16:creationId xmlns:a16="http://schemas.microsoft.com/office/drawing/2014/main" id="{00000000-0008-0000-1300-00007B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24" name="Freeform 113">
            <a:extLst>
              <a:ext uri="{FF2B5EF4-FFF2-40B4-BE49-F238E27FC236}">
                <a16:creationId xmlns:a16="http://schemas.microsoft.com/office/drawing/2014/main" id="{00000000-0008-0000-1300-00007C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25</xdr:row>
      <xdr:rowOff>47625</xdr:rowOff>
    </xdr:from>
    <xdr:to>
      <xdr:col>15</xdr:col>
      <xdr:colOff>171450</xdr:colOff>
      <xdr:row>25</xdr:row>
      <xdr:rowOff>190500</xdr:rowOff>
    </xdr:to>
    <xdr:grpSp>
      <xdr:nvGrpSpPr>
        <xdr:cNvPr id="125" name="Group 111">
          <a:extLst>
            <a:ext uri="{FF2B5EF4-FFF2-40B4-BE49-F238E27FC236}">
              <a16:creationId xmlns:a16="http://schemas.microsoft.com/office/drawing/2014/main" id="{00000000-0008-0000-1300-00007D000000}"/>
            </a:ext>
          </a:extLst>
        </xdr:cNvPr>
        <xdr:cNvGrpSpPr>
          <a:grpSpLocks/>
        </xdr:cNvGrpSpPr>
      </xdr:nvGrpSpPr>
      <xdr:grpSpPr bwMode="auto">
        <a:xfrm>
          <a:off x="12417425" y="7175500"/>
          <a:ext cx="152400" cy="142875"/>
          <a:chOff x="80" y="2327"/>
          <a:chExt cx="16" cy="15"/>
        </a:xfrm>
      </xdr:grpSpPr>
      <xdr:sp macro="" textlink="">
        <xdr:nvSpPr>
          <xdr:cNvPr id="126" name="Freeform 112">
            <a:extLst>
              <a:ext uri="{FF2B5EF4-FFF2-40B4-BE49-F238E27FC236}">
                <a16:creationId xmlns:a16="http://schemas.microsoft.com/office/drawing/2014/main" id="{00000000-0008-0000-1300-00007E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27" name="Freeform 113">
            <a:extLst>
              <a:ext uri="{FF2B5EF4-FFF2-40B4-BE49-F238E27FC236}">
                <a16:creationId xmlns:a16="http://schemas.microsoft.com/office/drawing/2014/main" id="{00000000-0008-0000-1300-00007F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24</xdr:row>
      <xdr:rowOff>47625</xdr:rowOff>
    </xdr:from>
    <xdr:to>
      <xdr:col>19</xdr:col>
      <xdr:colOff>171450</xdr:colOff>
      <xdr:row>24</xdr:row>
      <xdr:rowOff>190500</xdr:rowOff>
    </xdr:to>
    <xdr:grpSp>
      <xdr:nvGrpSpPr>
        <xdr:cNvPr id="128" name="Group 63">
          <a:extLst>
            <a:ext uri="{FF2B5EF4-FFF2-40B4-BE49-F238E27FC236}">
              <a16:creationId xmlns:a16="http://schemas.microsoft.com/office/drawing/2014/main" id="{00000000-0008-0000-1300-000080000000}"/>
            </a:ext>
          </a:extLst>
        </xdr:cNvPr>
        <xdr:cNvGrpSpPr>
          <a:grpSpLocks/>
        </xdr:cNvGrpSpPr>
      </xdr:nvGrpSpPr>
      <xdr:grpSpPr bwMode="auto">
        <a:xfrm>
          <a:off x="14401800" y="6921500"/>
          <a:ext cx="152400" cy="142875"/>
          <a:chOff x="80" y="2360"/>
          <a:chExt cx="16" cy="15"/>
        </a:xfrm>
      </xdr:grpSpPr>
      <xdr:sp macro="" textlink="">
        <xdr:nvSpPr>
          <xdr:cNvPr id="129" name="Oval 64">
            <a:extLst>
              <a:ext uri="{FF2B5EF4-FFF2-40B4-BE49-F238E27FC236}">
                <a16:creationId xmlns:a16="http://schemas.microsoft.com/office/drawing/2014/main" id="{00000000-0008-0000-1300-000081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0" name="Freeform 65">
            <a:extLst>
              <a:ext uri="{FF2B5EF4-FFF2-40B4-BE49-F238E27FC236}">
                <a16:creationId xmlns:a16="http://schemas.microsoft.com/office/drawing/2014/main" id="{00000000-0008-0000-1300-000082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25</xdr:row>
      <xdr:rowOff>47625</xdr:rowOff>
    </xdr:from>
    <xdr:to>
      <xdr:col>19</xdr:col>
      <xdr:colOff>171450</xdr:colOff>
      <xdr:row>25</xdr:row>
      <xdr:rowOff>190500</xdr:rowOff>
    </xdr:to>
    <xdr:grpSp>
      <xdr:nvGrpSpPr>
        <xdr:cNvPr id="131" name="Group 63">
          <a:extLst>
            <a:ext uri="{FF2B5EF4-FFF2-40B4-BE49-F238E27FC236}">
              <a16:creationId xmlns:a16="http://schemas.microsoft.com/office/drawing/2014/main" id="{00000000-0008-0000-1300-000083000000}"/>
            </a:ext>
          </a:extLst>
        </xdr:cNvPr>
        <xdr:cNvGrpSpPr>
          <a:grpSpLocks/>
        </xdr:cNvGrpSpPr>
      </xdr:nvGrpSpPr>
      <xdr:grpSpPr bwMode="auto">
        <a:xfrm>
          <a:off x="14401800" y="7175500"/>
          <a:ext cx="152400" cy="142875"/>
          <a:chOff x="80" y="2360"/>
          <a:chExt cx="16" cy="15"/>
        </a:xfrm>
      </xdr:grpSpPr>
      <xdr:sp macro="" textlink="">
        <xdr:nvSpPr>
          <xdr:cNvPr id="132" name="Oval 64">
            <a:extLst>
              <a:ext uri="{FF2B5EF4-FFF2-40B4-BE49-F238E27FC236}">
                <a16:creationId xmlns:a16="http://schemas.microsoft.com/office/drawing/2014/main" id="{00000000-0008-0000-1300-000084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3" name="Freeform 65">
            <a:extLst>
              <a:ext uri="{FF2B5EF4-FFF2-40B4-BE49-F238E27FC236}">
                <a16:creationId xmlns:a16="http://schemas.microsoft.com/office/drawing/2014/main" id="{00000000-0008-0000-1300-000085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18</xdr:col>
      <xdr:colOff>161925</xdr:colOff>
      <xdr:row>34</xdr:row>
      <xdr:rowOff>47625</xdr:rowOff>
    </xdr:from>
    <xdr:to>
      <xdr:col>19</xdr:col>
      <xdr:colOff>139700</xdr:colOff>
      <xdr:row>34</xdr:row>
      <xdr:rowOff>190500</xdr:rowOff>
    </xdr:to>
    <xdr:grpSp>
      <xdr:nvGrpSpPr>
        <xdr:cNvPr id="137" name="Group 81">
          <a:extLst>
            <a:ext uri="{FF2B5EF4-FFF2-40B4-BE49-F238E27FC236}">
              <a16:creationId xmlns:a16="http://schemas.microsoft.com/office/drawing/2014/main" id="{00000000-0008-0000-1300-000089000000}"/>
            </a:ext>
          </a:extLst>
        </xdr:cNvPr>
        <xdr:cNvGrpSpPr>
          <a:grpSpLocks/>
        </xdr:cNvGrpSpPr>
      </xdr:nvGrpSpPr>
      <xdr:grpSpPr bwMode="auto">
        <a:xfrm>
          <a:off x="14370050" y="9286875"/>
          <a:ext cx="152400" cy="142875"/>
          <a:chOff x="80" y="2360"/>
          <a:chExt cx="16" cy="15"/>
        </a:xfrm>
      </xdr:grpSpPr>
      <xdr:sp macro="" textlink="">
        <xdr:nvSpPr>
          <xdr:cNvPr id="138" name="Oval 82">
            <a:extLst>
              <a:ext uri="{FF2B5EF4-FFF2-40B4-BE49-F238E27FC236}">
                <a16:creationId xmlns:a16="http://schemas.microsoft.com/office/drawing/2014/main" id="{00000000-0008-0000-1300-00008A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 name="Freeform 83">
            <a:extLst>
              <a:ext uri="{FF2B5EF4-FFF2-40B4-BE49-F238E27FC236}">
                <a16:creationId xmlns:a16="http://schemas.microsoft.com/office/drawing/2014/main" id="{00000000-0008-0000-1300-00008B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63</xdr:row>
      <xdr:rowOff>0</xdr:rowOff>
    </xdr:from>
    <xdr:to>
      <xdr:col>15</xdr:col>
      <xdr:colOff>152400</xdr:colOff>
      <xdr:row>63</xdr:row>
      <xdr:rowOff>142875</xdr:rowOff>
    </xdr:to>
    <xdr:grpSp>
      <xdr:nvGrpSpPr>
        <xdr:cNvPr id="146" name="Group 153">
          <a:extLst>
            <a:ext uri="{FF2B5EF4-FFF2-40B4-BE49-F238E27FC236}">
              <a16:creationId xmlns:a16="http://schemas.microsoft.com/office/drawing/2014/main" id="{00000000-0008-0000-1300-000092000000}"/>
            </a:ext>
          </a:extLst>
        </xdr:cNvPr>
        <xdr:cNvGrpSpPr>
          <a:grpSpLocks/>
        </xdr:cNvGrpSpPr>
      </xdr:nvGrpSpPr>
      <xdr:grpSpPr bwMode="auto">
        <a:xfrm>
          <a:off x="12398375" y="16938625"/>
          <a:ext cx="152400" cy="142875"/>
          <a:chOff x="80" y="2327"/>
          <a:chExt cx="16" cy="15"/>
        </a:xfrm>
      </xdr:grpSpPr>
      <xdr:sp macro="" textlink="">
        <xdr:nvSpPr>
          <xdr:cNvPr id="147" name="Freeform 154">
            <a:extLst>
              <a:ext uri="{FF2B5EF4-FFF2-40B4-BE49-F238E27FC236}">
                <a16:creationId xmlns:a16="http://schemas.microsoft.com/office/drawing/2014/main" id="{00000000-0008-0000-1300-00009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8" name="Freeform 155">
            <a:extLst>
              <a:ext uri="{FF2B5EF4-FFF2-40B4-BE49-F238E27FC236}">
                <a16:creationId xmlns:a16="http://schemas.microsoft.com/office/drawing/2014/main" id="{00000000-0008-0000-1300-00009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63</xdr:row>
      <xdr:rowOff>0</xdr:rowOff>
    </xdr:from>
    <xdr:to>
      <xdr:col>19</xdr:col>
      <xdr:colOff>152400</xdr:colOff>
      <xdr:row>63</xdr:row>
      <xdr:rowOff>142875</xdr:rowOff>
    </xdr:to>
    <xdr:grpSp>
      <xdr:nvGrpSpPr>
        <xdr:cNvPr id="149" name="Group 153">
          <a:extLst>
            <a:ext uri="{FF2B5EF4-FFF2-40B4-BE49-F238E27FC236}">
              <a16:creationId xmlns:a16="http://schemas.microsoft.com/office/drawing/2014/main" id="{00000000-0008-0000-1300-000095000000}"/>
            </a:ext>
          </a:extLst>
        </xdr:cNvPr>
        <xdr:cNvGrpSpPr>
          <a:grpSpLocks/>
        </xdr:cNvGrpSpPr>
      </xdr:nvGrpSpPr>
      <xdr:grpSpPr bwMode="auto">
        <a:xfrm>
          <a:off x="14382750" y="16938625"/>
          <a:ext cx="152400" cy="142875"/>
          <a:chOff x="80" y="2327"/>
          <a:chExt cx="16" cy="15"/>
        </a:xfrm>
      </xdr:grpSpPr>
      <xdr:sp macro="" textlink="">
        <xdr:nvSpPr>
          <xdr:cNvPr id="150" name="Freeform 154">
            <a:extLst>
              <a:ext uri="{FF2B5EF4-FFF2-40B4-BE49-F238E27FC236}">
                <a16:creationId xmlns:a16="http://schemas.microsoft.com/office/drawing/2014/main" id="{00000000-0008-0000-1300-000096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51" name="Freeform 155">
            <a:extLst>
              <a:ext uri="{FF2B5EF4-FFF2-40B4-BE49-F238E27FC236}">
                <a16:creationId xmlns:a16="http://schemas.microsoft.com/office/drawing/2014/main" id="{00000000-0008-0000-1300-000097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142875</xdr:colOff>
      <xdr:row>64</xdr:row>
      <xdr:rowOff>19050</xdr:rowOff>
    </xdr:from>
    <xdr:to>
      <xdr:col>1</xdr:col>
      <xdr:colOff>295275</xdr:colOff>
      <xdr:row>64</xdr:row>
      <xdr:rowOff>161925</xdr:rowOff>
    </xdr:to>
    <xdr:grpSp>
      <xdr:nvGrpSpPr>
        <xdr:cNvPr id="1387988" name="Group 50">
          <a:extLst>
            <a:ext uri="{FF2B5EF4-FFF2-40B4-BE49-F238E27FC236}">
              <a16:creationId xmlns:a16="http://schemas.microsoft.com/office/drawing/2014/main" id="{00000000-0008-0000-1400-0000D42D1500}"/>
            </a:ext>
          </a:extLst>
        </xdr:cNvPr>
        <xdr:cNvGrpSpPr>
          <a:grpSpLocks/>
        </xdr:cNvGrpSpPr>
      </xdr:nvGrpSpPr>
      <xdr:grpSpPr bwMode="auto">
        <a:xfrm>
          <a:off x="746125" y="20339050"/>
          <a:ext cx="152400" cy="142875"/>
          <a:chOff x="80" y="2327"/>
          <a:chExt cx="16" cy="15"/>
        </a:xfrm>
      </xdr:grpSpPr>
      <xdr:sp macro="" textlink="">
        <xdr:nvSpPr>
          <xdr:cNvPr id="1388064" name="Freeform 15">
            <a:extLst>
              <a:ext uri="{FF2B5EF4-FFF2-40B4-BE49-F238E27FC236}">
                <a16:creationId xmlns:a16="http://schemas.microsoft.com/office/drawing/2014/main" id="{00000000-0008-0000-1400-0000202E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8065" name="Freeform 38">
            <a:extLst>
              <a:ext uri="{FF2B5EF4-FFF2-40B4-BE49-F238E27FC236}">
                <a16:creationId xmlns:a16="http://schemas.microsoft.com/office/drawing/2014/main" id="{00000000-0008-0000-1400-0000212E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65</xdr:row>
      <xdr:rowOff>28575</xdr:rowOff>
    </xdr:from>
    <xdr:to>
      <xdr:col>1</xdr:col>
      <xdr:colOff>295275</xdr:colOff>
      <xdr:row>65</xdr:row>
      <xdr:rowOff>171450</xdr:rowOff>
    </xdr:to>
    <xdr:grpSp>
      <xdr:nvGrpSpPr>
        <xdr:cNvPr id="1387989" name="Group 53">
          <a:extLst>
            <a:ext uri="{FF2B5EF4-FFF2-40B4-BE49-F238E27FC236}">
              <a16:creationId xmlns:a16="http://schemas.microsoft.com/office/drawing/2014/main" id="{00000000-0008-0000-1400-0000D52D1500}"/>
            </a:ext>
          </a:extLst>
        </xdr:cNvPr>
        <xdr:cNvGrpSpPr>
          <a:grpSpLocks/>
        </xdr:cNvGrpSpPr>
      </xdr:nvGrpSpPr>
      <xdr:grpSpPr bwMode="auto">
        <a:xfrm>
          <a:off x="746125" y="20666075"/>
          <a:ext cx="152400" cy="142875"/>
          <a:chOff x="80" y="2360"/>
          <a:chExt cx="16" cy="15"/>
        </a:xfrm>
      </xdr:grpSpPr>
      <xdr:sp macro="" textlink="">
        <xdr:nvSpPr>
          <xdr:cNvPr id="1388062" name="Oval 19">
            <a:extLst>
              <a:ext uri="{FF2B5EF4-FFF2-40B4-BE49-F238E27FC236}">
                <a16:creationId xmlns:a16="http://schemas.microsoft.com/office/drawing/2014/main" id="{00000000-0008-0000-1400-00001E2E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8063" name="Freeform 36">
            <a:extLst>
              <a:ext uri="{FF2B5EF4-FFF2-40B4-BE49-F238E27FC236}">
                <a16:creationId xmlns:a16="http://schemas.microsoft.com/office/drawing/2014/main" id="{00000000-0008-0000-1400-00001F2E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0</xdr:rowOff>
    </xdr:from>
    <xdr:to>
      <xdr:col>15</xdr:col>
      <xdr:colOff>152400</xdr:colOff>
      <xdr:row>18</xdr:row>
      <xdr:rowOff>142875</xdr:rowOff>
    </xdr:to>
    <xdr:grpSp>
      <xdr:nvGrpSpPr>
        <xdr:cNvPr id="1387990" name="Group 50">
          <a:extLst>
            <a:ext uri="{FF2B5EF4-FFF2-40B4-BE49-F238E27FC236}">
              <a16:creationId xmlns:a16="http://schemas.microsoft.com/office/drawing/2014/main" id="{00000000-0008-0000-1400-0000D62D1500}"/>
            </a:ext>
          </a:extLst>
        </xdr:cNvPr>
        <xdr:cNvGrpSpPr>
          <a:grpSpLocks/>
        </xdr:cNvGrpSpPr>
      </xdr:nvGrpSpPr>
      <xdr:grpSpPr bwMode="auto">
        <a:xfrm>
          <a:off x="12588875" y="5715000"/>
          <a:ext cx="152400" cy="142875"/>
          <a:chOff x="80" y="2327"/>
          <a:chExt cx="16" cy="15"/>
        </a:xfrm>
      </xdr:grpSpPr>
      <xdr:sp macro="" textlink="">
        <xdr:nvSpPr>
          <xdr:cNvPr id="1388060" name="Freeform 15">
            <a:extLst>
              <a:ext uri="{FF2B5EF4-FFF2-40B4-BE49-F238E27FC236}">
                <a16:creationId xmlns:a16="http://schemas.microsoft.com/office/drawing/2014/main" id="{00000000-0008-0000-1400-00001C2E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8061" name="Freeform 38">
            <a:extLst>
              <a:ext uri="{FF2B5EF4-FFF2-40B4-BE49-F238E27FC236}">
                <a16:creationId xmlns:a16="http://schemas.microsoft.com/office/drawing/2014/main" id="{00000000-0008-0000-1400-00001D2E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0</xdr:rowOff>
    </xdr:from>
    <xdr:to>
      <xdr:col>15</xdr:col>
      <xdr:colOff>152400</xdr:colOff>
      <xdr:row>20</xdr:row>
      <xdr:rowOff>142875</xdr:rowOff>
    </xdr:to>
    <xdr:grpSp>
      <xdr:nvGrpSpPr>
        <xdr:cNvPr id="1387991" name="Group 50">
          <a:extLst>
            <a:ext uri="{FF2B5EF4-FFF2-40B4-BE49-F238E27FC236}">
              <a16:creationId xmlns:a16="http://schemas.microsoft.com/office/drawing/2014/main" id="{00000000-0008-0000-1400-0000D72D1500}"/>
            </a:ext>
          </a:extLst>
        </xdr:cNvPr>
        <xdr:cNvGrpSpPr>
          <a:grpSpLocks/>
        </xdr:cNvGrpSpPr>
      </xdr:nvGrpSpPr>
      <xdr:grpSpPr bwMode="auto">
        <a:xfrm>
          <a:off x="12588875" y="6350000"/>
          <a:ext cx="152400" cy="142875"/>
          <a:chOff x="80" y="2327"/>
          <a:chExt cx="16" cy="15"/>
        </a:xfrm>
      </xdr:grpSpPr>
      <xdr:sp macro="" textlink="">
        <xdr:nvSpPr>
          <xdr:cNvPr id="1388058" name="Freeform 15">
            <a:extLst>
              <a:ext uri="{FF2B5EF4-FFF2-40B4-BE49-F238E27FC236}">
                <a16:creationId xmlns:a16="http://schemas.microsoft.com/office/drawing/2014/main" id="{00000000-0008-0000-1400-00001A2E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8059" name="Freeform 38">
            <a:extLst>
              <a:ext uri="{FF2B5EF4-FFF2-40B4-BE49-F238E27FC236}">
                <a16:creationId xmlns:a16="http://schemas.microsoft.com/office/drawing/2014/main" id="{00000000-0008-0000-1400-00001B2E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24</xdr:row>
      <xdr:rowOff>0</xdr:rowOff>
    </xdr:from>
    <xdr:to>
      <xdr:col>15</xdr:col>
      <xdr:colOff>152400</xdr:colOff>
      <xdr:row>24</xdr:row>
      <xdr:rowOff>142875</xdr:rowOff>
    </xdr:to>
    <xdr:grpSp>
      <xdr:nvGrpSpPr>
        <xdr:cNvPr id="1387992" name="Group 50">
          <a:extLst>
            <a:ext uri="{FF2B5EF4-FFF2-40B4-BE49-F238E27FC236}">
              <a16:creationId xmlns:a16="http://schemas.microsoft.com/office/drawing/2014/main" id="{00000000-0008-0000-1400-0000D82D1500}"/>
            </a:ext>
          </a:extLst>
        </xdr:cNvPr>
        <xdr:cNvGrpSpPr>
          <a:grpSpLocks/>
        </xdr:cNvGrpSpPr>
      </xdr:nvGrpSpPr>
      <xdr:grpSpPr bwMode="auto">
        <a:xfrm>
          <a:off x="12588875" y="7620000"/>
          <a:ext cx="152400" cy="142875"/>
          <a:chOff x="80" y="2327"/>
          <a:chExt cx="16" cy="15"/>
        </a:xfrm>
      </xdr:grpSpPr>
      <xdr:sp macro="" textlink="">
        <xdr:nvSpPr>
          <xdr:cNvPr id="1388056" name="Freeform 15">
            <a:extLst>
              <a:ext uri="{FF2B5EF4-FFF2-40B4-BE49-F238E27FC236}">
                <a16:creationId xmlns:a16="http://schemas.microsoft.com/office/drawing/2014/main" id="{00000000-0008-0000-1400-0000182E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8057" name="Freeform 38">
            <a:extLst>
              <a:ext uri="{FF2B5EF4-FFF2-40B4-BE49-F238E27FC236}">
                <a16:creationId xmlns:a16="http://schemas.microsoft.com/office/drawing/2014/main" id="{00000000-0008-0000-1400-0000192E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29</xdr:row>
      <xdr:rowOff>0</xdr:rowOff>
    </xdr:from>
    <xdr:to>
      <xdr:col>15</xdr:col>
      <xdr:colOff>152400</xdr:colOff>
      <xdr:row>29</xdr:row>
      <xdr:rowOff>142875</xdr:rowOff>
    </xdr:to>
    <xdr:grpSp>
      <xdr:nvGrpSpPr>
        <xdr:cNvPr id="1387993" name="Group 50">
          <a:extLst>
            <a:ext uri="{FF2B5EF4-FFF2-40B4-BE49-F238E27FC236}">
              <a16:creationId xmlns:a16="http://schemas.microsoft.com/office/drawing/2014/main" id="{00000000-0008-0000-1400-0000D92D1500}"/>
            </a:ext>
          </a:extLst>
        </xdr:cNvPr>
        <xdr:cNvGrpSpPr>
          <a:grpSpLocks/>
        </xdr:cNvGrpSpPr>
      </xdr:nvGrpSpPr>
      <xdr:grpSpPr bwMode="auto">
        <a:xfrm>
          <a:off x="12588875" y="9207500"/>
          <a:ext cx="152400" cy="142875"/>
          <a:chOff x="80" y="2327"/>
          <a:chExt cx="16" cy="15"/>
        </a:xfrm>
      </xdr:grpSpPr>
      <xdr:sp macro="" textlink="">
        <xdr:nvSpPr>
          <xdr:cNvPr id="1388054" name="Freeform 15">
            <a:extLst>
              <a:ext uri="{FF2B5EF4-FFF2-40B4-BE49-F238E27FC236}">
                <a16:creationId xmlns:a16="http://schemas.microsoft.com/office/drawing/2014/main" id="{00000000-0008-0000-1400-0000162E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8055" name="Freeform 38">
            <a:extLst>
              <a:ext uri="{FF2B5EF4-FFF2-40B4-BE49-F238E27FC236}">
                <a16:creationId xmlns:a16="http://schemas.microsoft.com/office/drawing/2014/main" id="{00000000-0008-0000-1400-0000172E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30</xdr:row>
      <xdr:rowOff>0</xdr:rowOff>
    </xdr:from>
    <xdr:to>
      <xdr:col>15</xdr:col>
      <xdr:colOff>152400</xdr:colOff>
      <xdr:row>30</xdr:row>
      <xdr:rowOff>142875</xdr:rowOff>
    </xdr:to>
    <xdr:grpSp>
      <xdr:nvGrpSpPr>
        <xdr:cNvPr id="1387995" name="Group 50">
          <a:extLst>
            <a:ext uri="{FF2B5EF4-FFF2-40B4-BE49-F238E27FC236}">
              <a16:creationId xmlns:a16="http://schemas.microsoft.com/office/drawing/2014/main" id="{00000000-0008-0000-1400-0000DB2D1500}"/>
            </a:ext>
          </a:extLst>
        </xdr:cNvPr>
        <xdr:cNvGrpSpPr>
          <a:grpSpLocks/>
        </xdr:cNvGrpSpPr>
      </xdr:nvGrpSpPr>
      <xdr:grpSpPr bwMode="auto">
        <a:xfrm>
          <a:off x="12588875" y="9525000"/>
          <a:ext cx="152400" cy="142875"/>
          <a:chOff x="80" y="2327"/>
          <a:chExt cx="16" cy="15"/>
        </a:xfrm>
      </xdr:grpSpPr>
      <xdr:sp macro="" textlink="">
        <xdr:nvSpPr>
          <xdr:cNvPr id="1388050" name="Freeform 15">
            <a:extLst>
              <a:ext uri="{FF2B5EF4-FFF2-40B4-BE49-F238E27FC236}">
                <a16:creationId xmlns:a16="http://schemas.microsoft.com/office/drawing/2014/main" id="{00000000-0008-0000-1400-0000122E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8051" name="Freeform 38">
            <a:extLst>
              <a:ext uri="{FF2B5EF4-FFF2-40B4-BE49-F238E27FC236}">
                <a16:creationId xmlns:a16="http://schemas.microsoft.com/office/drawing/2014/main" id="{00000000-0008-0000-1400-0000132E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51</xdr:row>
      <xdr:rowOff>0</xdr:rowOff>
    </xdr:from>
    <xdr:to>
      <xdr:col>15</xdr:col>
      <xdr:colOff>152400</xdr:colOff>
      <xdr:row>51</xdr:row>
      <xdr:rowOff>142875</xdr:rowOff>
    </xdr:to>
    <xdr:grpSp>
      <xdr:nvGrpSpPr>
        <xdr:cNvPr id="1387998" name="Group 50">
          <a:extLst>
            <a:ext uri="{FF2B5EF4-FFF2-40B4-BE49-F238E27FC236}">
              <a16:creationId xmlns:a16="http://schemas.microsoft.com/office/drawing/2014/main" id="{00000000-0008-0000-1400-0000DE2D1500}"/>
            </a:ext>
          </a:extLst>
        </xdr:cNvPr>
        <xdr:cNvGrpSpPr>
          <a:grpSpLocks/>
        </xdr:cNvGrpSpPr>
      </xdr:nvGrpSpPr>
      <xdr:grpSpPr bwMode="auto">
        <a:xfrm>
          <a:off x="12588875" y="16192500"/>
          <a:ext cx="152400" cy="142875"/>
          <a:chOff x="80" y="2327"/>
          <a:chExt cx="16" cy="15"/>
        </a:xfrm>
      </xdr:grpSpPr>
      <xdr:sp macro="" textlink="">
        <xdr:nvSpPr>
          <xdr:cNvPr id="1388044" name="Freeform 15">
            <a:extLst>
              <a:ext uri="{FF2B5EF4-FFF2-40B4-BE49-F238E27FC236}">
                <a16:creationId xmlns:a16="http://schemas.microsoft.com/office/drawing/2014/main" id="{00000000-0008-0000-1400-00000C2E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8045" name="Freeform 38">
            <a:extLst>
              <a:ext uri="{FF2B5EF4-FFF2-40B4-BE49-F238E27FC236}">
                <a16:creationId xmlns:a16="http://schemas.microsoft.com/office/drawing/2014/main" id="{00000000-0008-0000-1400-00000D2E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18</xdr:row>
      <xdr:rowOff>0</xdr:rowOff>
    </xdr:from>
    <xdr:to>
      <xdr:col>19</xdr:col>
      <xdr:colOff>152400</xdr:colOff>
      <xdr:row>18</xdr:row>
      <xdr:rowOff>142875</xdr:rowOff>
    </xdr:to>
    <xdr:grpSp>
      <xdr:nvGrpSpPr>
        <xdr:cNvPr id="1387999" name="Group 53">
          <a:extLst>
            <a:ext uri="{FF2B5EF4-FFF2-40B4-BE49-F238E27FC236}">
              <a16:creationId xmlns:a16="http://schemas.microsoft.com/office/drawing/2014/main" id="{00000000-0008-0000-1400-0000DF2D1500}"/>
            </a:ext>
          </a:extLst>
        </xdr:cNvPr>
        <xdr:cNvGrpSpPr>
          <a:grpSpLocks/>
        </xdr:cNvGrpSpPr>
      </xdr:nvGrpSpPr>
      <xdr:grpSpPr bwMode="auto">
        <a:xfrm>
          <a:off x="14541500" y="5715000"/>
          <a:ext cx="152400" cy="142875"/>
          <a:chOff x="80" y="2360"/>
          <a:chExt cx="16" cy="15"/>
        </a:xfrm>
      </xdr:grpSpPr>
      <xdr:sp macro="" textlink="">
        <xdr:nvSpPr>
          <xdr:cNvPr id="1388042" name="Oval 19">
            <a:extLst>
              <a:ext uri="{FF2B5EF4-FFF2-40B4-BE49-F238E27FC236}">
                <a16:creationId xmlns:a16="http://schemas.microsoft.com/office/drawing/2014/main" id="{00000000-0008-0000-1400-00000A2E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8043" name="Freeform 36">
            <a:extLst>
              <a:ext uri="{FF2B5EF4-FFF2-40B4-BE49-F238E27FC236}">
                <a16:creationId xmlns:a16="http://schemas.microsoft.com/office/drawing/2014/main" id="{00000000-0008-0000-1400-00000B2E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20</xdr:row>
      <xdr:rowOff>0</xdr:rowOff>
    </xdr:from>
    <xdr:to>
      <xdr:col>19</xdr:col>
      <xdr:colOff>152400</xdr:colOff>
      <xdr:row>20</xdr:row>
      <xdr:rowOff>142875</xdr:rowOff>
    </xdr:to>
    <xdr:grpSp>
      <xdr:nvGrpSpPr>
        <xdr:cNvPr id="1388000" name="Group 53">
          <a:extLst>
            <a:ext uri="{FF2B5EF4-FFF2-40B4-BE49-F238E27FC236}">
              <a16:creationId xmlns:a16="http://schemas.microsoft.com/office/drawing/2014/main" id="{00000000-0008-0000-1400-0000E02D1500}"/>
            </a:ext>
          </a:extLst>
        </xdr:cNvPr>
        <xdr:cNvGrpSpPr>
          <a:grpSpLocks/>
        </xdr:cNvGrpSpPr>
      </xdr:nvGrpSpPr>
      <xdr:grpSpPr bwMode="auto">
        <a:xfrm>
          <a:off x="14541500" y="6350000"/>
          <a:ext cx="152400" cy="142875"/>
          <a:chOff x="80" y="2360"/>
          <a:chExt cx="16" cy="15"/>
        </a:xfrm>
      </xdr:grpSpPr>
      <xdr:sp macro="" textlink="">
        <xdr:nvSpPr>
          <xdr:cNvPr id="1388040" name="Oval 19">
            <a:extLst>
              <a:ext uri="{FF2B5EF4-FFF2-40B4-BE49-F238E27FC236}">
                <a16:creationId xmlns:a16="http://schemas.microsoft.com/office/drawing/2014/main" id="{00000000-0008-0000-1400-0000082E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8041" name="Freeform 36">
            <a:extLst>
              <a:ext uri="{FF2B5EF4-FFF2-40B4-BE49-F238E27FC236}">
                <a16:creationId xmlns:a16="http://schemas.microsoft.com/office/drawing/2014/main" id="{00000000-0008-0000-1400-0000092E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24</xdr:row>
      <xdr:rowOff>0</xdr:rowOff>
    </xdr:from>
    <xdr:to>
      <xdr:col>19</xdr:col>
      <xdr:colOff>152400</xdr:colOff>
      <xdr:row>24</xdr:row>
      <xdr:rowOff>142875</xdr:rowOff>
    </xdr:to>
    <xdr:grpSp>
      <xdr:nvGrpSpPr>
        <xdr:cNvPr id="1388001" name="Group 53">
          <a:extLst>
            <a:ext uri="{FF2B5EF4-FFF2-40B4-BE49-F238E27FC236}">
              <a16:creationId xmlns:a16="http://schemas.microsoft.com/office/drawing/2014/main" id="{00000000-0008-0000-1400-0000E12D1500}"/>
            </a:ext>
          </a:extLst>
        </xdr:cNvPr>
        <xdr:cNvGrpSpPr>
          <a:grpSpLocks/>
        </xdr:cNvGrpSpPr>
      </xdr:nvGrpSpPr>
      <xdr:grpSpPr bwMode="auto">
        <a:xfrm>
          <a:off x="14541500" y="7620000"/>
          <a:ext cx="152400" cy="142875"/>
          <a:chOff x="80" y="2360"/>
          <a:chExt cx="16" cy="15"/>
        </a:xfrm>
      </xdr:grpSpPr>
      <xdr:sp macro="" textlink="">
        <xdr:nvSpPr>
          <xdr:cNvPr id="1388038" name="Oval 19">
            <a:extLst>
              <a:ext uri="{FF2B5EF4-FFF2-40B4-BE49-F238E27FC236}">
                <a16:creationId xmlns:a16="http://schemas.microsoft.com/office/drawing/2014/main" id="{00000000-0008-0000-1400-0000062E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8039" name="Freeform 36">
            <a:extLst>
              <a:ext uri="{FF2B5EF4-FFF2-40B4-BE49-F238E27FC236}">
                <a16:creationId xmlns:a16="http://schemas.microsoft.com/office/drawing/2014/main" id="{00000000-0008-0000-1400-0000072E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29</xdr:row>
      <xdr:rowOff>0</xdr:rowOff>
    </xdr:from>
    <xdr:to>
      <xdr:col>19</xdr:col>
      <xdr:colOff>152400</xdr:colOff>
      <xdr:row>29</xdr:row>
      <xdr:rowOff>142875</xdr:rowOff>
    </xdr:to>
    <xdr:grpSp>
      <xdr:nvGrpSpPr>
        <xdr:cNvPr id="1388002" name="Group 53">
          <a:extLst>
            <a:ext uri="{FF2B5EF4-FFF2-40B4-BE49-F238E27FC236}">
              <a16:creationId xmlns:a16="http://schemas.microsoft.com/office/drawing/2014/main" id="{00000000-0008-0000-1400-0000E22D1500}"/>
            </a:ext>
          </a:extLst>
        </xdr:cNvPr>
        <xdr:cNvGrpSpPr>
          <a:grpSpLocks/>
        </xdr:cNvGrpSpPr>
      </xdr:nvGrpSpPr>
      <xdr:grpSpPr bwMode="auto">
        <a:xfrm>
          <a:off x="14541500" y="9207500"/>
          <a:ext cx="152400" cy="142875"/>
          <a:chOff x="80" y="2360"/>
          <a:chExt cx="16" cy="15"/>
        </a:xfrm>
      </xdr:grpSpPr>
      <xdr:sp macro="" textlink="">
        <xdr:nvSpPr>
          <xdr:cNvPr id="1388036" name="Oval 19">
            <a:extLst>
              <a:ext uri="{FF2B5EF4-FFF2-40B4-BE49-F238E27FC236}">
                <a16:creationId xmlns:a16="http://schemas.microsoft.com/office/drawing/2014/main" id="{00000000-0008-0000-1400-0000042E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8037" name="Freeform 36">
            <a:extLst>
              <a:ext uri="{FF2B5EF4-FFF2-40B4-BE49-F238E27FC236}">
                <a16:creationId xmlns:a16="http://schemas.microsoft.com/office/drawing/2014/main" id="{00000000-0008-0000-1400-0000052E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30</xdr:row>
      <xdr:rowOff>0</xdr:rowOff>
    </xdr:from>
    <xdr:to>
      <xdr:col>19</xdr:col>
      <xdr:colOff>152400</xdr:colOff>
      <xdr:row>30</xdr:row>
      <xdr:rowOff>142875</xdr:rowOff>
    </xdr:to>
    <xdr:grpSp>
      <xdr:nvGrpSpPr>
        <xdr:cNvPr id="1388005" name="Group 53">
          <a:extLst>
            <a:ext uri="{FF2B5EF4-FFF2-40B4-BE49-F238E27FC236}">
              <a16:creationId xmlns:a16="http://schemas.microsoft.com/office/drawing/2014/main" id="{00000000-0008-0000-1400-0000E52D1500}"/>
            </a:ext>
          </a:extLst>
        </xdr:cNvPr>
        <xdr:cNvGrpSpPr>
          <a:grpSpLocks/>
        </xdr:cNvGrpSpPr>
      </xdr:nvGrpSpPr>
      <xdr:grpSpPr bwMode="auto">
        <a:xfrm>
          <a:off x="14541500" y="9525000"/>
          <a:ext cx="152400" cy="142875"/>
          <a:chOff x="80" y="2360"/>
          <a:chExt cx="16" cy="15"/>
        </a:xfrm>
      </xdr:grpSpPr>
      <xdr:sp macro="" textlink="">
        <xdr:nvSpPr>
          <xdr:cNvPr id="1388030" name="Oval 19">
            <a:extLst>
              <a:ext uri="{FF2B5EF4-FFF2-40B4-BE49-F238E27FC236}">
                <a16:creationId xmlns:a16="http://schemas.microsoft.com/office/drawing/2014/main" id="{00000000-0008-0000-1400-0000FE2D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8031" name="Freeform 36">
            <a:extLst>
              <a:ext uri="{FF2B5EF4-FFF2-40B4-BE49-F238E27FC236}">
                <a16:creationId xmlns:a16="http://schemas.microsoft.com/office/drawing/2014/main" id="{00000000-0008-0000-1400-0000FF2D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51</xdr:row>
      <xdr:rowOff>0</xdr:rowOff>
    </xdr:from>
    <xdr:to>
      <xdr:col>19</xdr:col>
      <xdr:colOff>152400</xdr:colOff>
      <xdr:row>51</xdr:row>
      <xdr:rowOff>142875</xdr:rowOff>
    </xdr:to>
    <xdr:grpSp>
      <xdr:nvGrpSpPr>
        <xdr:cNvPr id="1388008" name="Group 53">
          <a:extLst>
            <a:ext uri="{FF2B5EF4-FFF2-40B4-BE49-F238E27FC236}">
              <a16:creationId xmlns:a16="http://schemas.microsoft.com/office/drawing/2014/main" id="{00000000-0008-0000-1400-0000E82D1500}"/>
            </a:ext>
          </a:extLst>
        </xdr:cNvPr>
        <xdr:cNvGrpSpPr>
          <a:grpSpLocks/>
        </xdr:cNvGrpSpPr>
      </xdr:nvGrpSpPr>
      <xdr:grpSpPr bwMode="auto">
        <a:xfrm>
          <a:off x="14541500" y="16192500"/>
          <a:ext cx="152400" cy="142875"/>
          <a:chOff x="80" y="2360"/>
          <a:chExt cx="16" cy="15"/>
        </a:xfrm>
      </xdr:grpSpPr>
      <xdr:sp macro="" textlink="">
        <xdr:nvSpPr>
          <xdr:cNvPr id="1388024" name="Oval 19">
            <a:extLst>
              <a:ext uri="{FF2B5EF4-FFF2-40B4-BE49-F238E27FC236}">
                <a16:creationId xmlns:a16="http://schemas.microsoft.com/office/drawing/2014/main" id="{00000000-0008-0000-1400-0000F82D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8025" name="Freeform 36">
            <a:extLst>
              <a:ext uri="{FF2B5EF4-FFF2-40B4-BE49-F238E27FC236}">
                <a16:creationId xmlns:a16="http://schemas.microsoft.com/office/drawing/2014/main" id="{00000000-0008-0000-1400-0000F92D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31</xdr:row>
      <xdr:rowOff>0</xdr:rowOff>
    </xdr:from>
    <xdr:to>
      <xdr:col>15</xdr:col>
      <xdr:colOff>152400</xdr:colOff>
      <xdr:row>31</xdr:row>
      <xdr:rowOff>142875</xdr:rowOff>
    </xdr:to>
    <xdr:grpSp>
      <xdr:nvGrpSpPr>
        <xdr:cNvPr id="83" name="Group 50">
          <a:extLst>
            <a:ext uri="{FF2B5EF4-FFF2-40B4-BE49-F238E27FC236}">
              <a16:creationId xmlns:a16="http://schemas.microsoft.com/office/drawing/2014/main" id="{00000000-0008-0000-1400-000053000000}"/>
            </a:ext>
          </a:extLst>
        </xdr:cNvPr>
        <xdr:cNvGrpSpPr>
          <a:grpSpLocks/>
        </xdr:cNvGrpSpPr>
      </xdr:nvGrpSpPr>
      <xdr:grpSpPr bwMode="auto">
        <a:xfrm>
          <a:off x="12588875" y="9842500"/>
          <a:ext cx="152400" cy="142875"/>
          <a:chOff x="80" y="2327"/>
          <a:chExt cx="16" cy="15"/>
        </a:xfrm>
      </xdr:grpSpPr>
      <xdr:sp macro="" textlink="">
        <xdr:nvSpPr>
          <xdr:cNvPr id="84" name="Freeform 15">
            <a:extLst>
              <a:ext uri="{FF2B5EF4-FFF2-40B4-BE49-F238E27FC236}">
                <a16:creationId xmlns:a16="http://schemas.microsoft.com/office/drawing/2014/main" id="{00000000-0008-0000-1400-000054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85" name="Freeform 38">
            <a:extLst>
              <a:ext uri="{FF2B5EF4-FFF2-40B4-BE49-F238E27FC236}">
                <a16:creationId xmlns:a16="http://schemas.microsoft.com/office/drawing/2014/main" id="{00000000-0008-0000-1400-000055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31</xdr:row>
      <xdr:rowOff>0</xdr:rowOff>
    </xdr:from>
    <xdr:to>
      <xdr:col>19</xdr:col>
      <xdr:colOff>152400</xdr:colOff>
      <xdr:row>31</xdr:row>
      <xdr:rowOff>142875</xdr:rowOff>
    </xdr:to>
    <xdr:grpSp>
      <xdr:nvGrpSpPr>
        <xdr:cNvPr id="110" name="Group 53">
          <a:extLst>
            <a:ext uri="{FF2B5EF4-FFF2-40B4-BE49-F238E27FC236}">
              <a16:creationId xmlns:a16="http://schemas.microsoft.com/office/drawing/2014/main" id="{00000000-0008-0000-1400-00006E000000}"/>
            </a:ext>
          </a:extLst>
        </xdr:cNvPr>
        <xdr:cNvGrpSpPr>
          <a:grpSpLocks/>
        </xdr:cNvGrpSpPr>
      </xdr:nvGrpSpPr>
      <xdr:grpSpPr bwMode="auto">
        <a:xfrm>
          <a:off x="14541500" y="9842500"/>
          <a:ext cx="152400" cy="142875"/>
          <a:chOff x="80" y="2360"/>
          <a:chExt cx="16" cy="15"/>
        </a:xfrm>
      </xdr:grpSpPr>
      <xdr:sp macro="" textlink="">
        <xdr:nvSpPr>
          <xdr:cNvPr id="111" name="Oval 19">
            <a:extLst>
              <a:ext uri="{FF2B5EF4-FFF2-40B4-BE49-F238E27FC236}">
                <a16:creationId xmlns:a16="http://schemas.microsoft.com/office/drawing/2014/main" id="{00000000-0008-0000-1400-00006F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12" name="Freeform 36">
            <a:extLst>
              <a:ext uri="{FF2B5EF4-FFF2-40B4-BE49-F238E27FC236}">
                <a16:creationId xmlns:a16="http://schemas.microsoft.com/office/drawing/2014/main" id="{00000000-0008-0000-1400-000070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30</xdr:row>
      <xdr:rowOff>0</xdr:rowOff>
    </xdr:from>
    <xdr:to>
      <xdr:col>15</xdr:col>
      <xdr:colOff>152400</xdr:colOff>
      <xdr:row>30</xdr:row>
      <xdr:rowOff>142875</xdr:rowOff>
    </xdr:to>
    <xdr:grpSp>
      <xdr:nvGrpSpPr>
        <xdr:cNvPr id="50" name="Group 50">
          <a:extLst>
            <a:ext uri="{FF2B5EF4-FFF2-40B4-BE49-F238E27FC236}">
              <a16:creationId xmlns:a16="http://schemas.microsoft.com/office/drawing/2014/main" id="{00000000-0008-0000-1400-000032000000}"/>
            </a:ext>
          </a:extLst>
        </xdr:cNvPr>
        <xdr:cNvGrpSpPr>
          <a:grpSpLocks/>
        </xdr:cNvGrpSpPr>
      </xdr:nvGrpSpPr>
      <xdr:grpSpPr bwMode="auto">
        <a:xfrm>
          <a:off x="12588875" y="9525000"/>
          <a:ext cx="152400" cy="142875"/>
          <a:chOff x="80" y="2327"/>
          <a:chExt cx="16" cy="15"/>
        </a:xfrm>
      </xdr:grpSpPr>
      <xdr:sp macro="" textlink="">
        <xdr:nvSpPr>
          <xdr:cNvPr id="51" name="Freeform 15">
            <a:extLst>
              <a:ext uri="{FF2B5EF4-FFF2-40B4-BE49-F238E27FC236}">
                <a16:creationId xmlns:a16="http://schemas.microsoft.com/office/drawing/2014/main" id="{00000000-0008-0000-1400-00003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52" name="Freeform 38">
            <a:extLst>
              <a:ext uri="{FF2B5EF4-FFF2-40B4-BE49-F238E27FC236}">
                <a16:creationId xmlns:a16="http://schemas.microsoft.com/office/drawing/2014/main" id="{00000000-0008-0000-1400-00003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30</xdr:row>
      <xdr:rowOff>0</xdr:rowOff>
    </xdr:from>
    <xdr:to>
      <xdr:col>19</xdr:col>
      <xdr:colOff>152400</xdr:colOff>
      <xdr:row>30</xdr:row>
      <xdr:rowOff>142875</xdr:rowOff>
    </xdr:to>
    <xdr:grpSp>
      <xdr:nvGrpSpPr>
        <xdr:cNvPr id="53" name="Group 53">
          <a:extLst>
            <a:ext uri="{FF2B5EF4-FFF2-40B4-BE49-F238E27FC236}">
              <a16:creationId xmlns:a16="http://schemas.microsoft.com/office/drawing/2014/main" id="{00000000-0008-0000-1400-000035000000}"/>
            </a:ext>
          </a:extLst>
        </xdr:cNvPr>
        <xdr:cNvGrpSpPr>
          <a:grpSpLocks/>
        </xdr:cNvGrpSpPr>
      </xdr:nvGrpSpPr>
      <xdr:grpSpPr bwMode="auto">
        <a:xfrm>
          <a:off x="14541500" y="9525000"/>
          <a:ext cx="152400" cy="142875"/>
          <a:chOff x="80" y="2360"/>
          <a:chExt cx="16" cy="15"/>
        </a:xfrm>
      </xdr:grpSpPr>
      <xdr:sp macro="" textlink="">
        <xdr:nvSpPr>
          <xdr:cNvPr id="54" name="Oval 19">
            <a:extLst>
              <a:ext uri="{FF2B5EF4-FFF2-40B4-BE49-F238E27FC236}">
                <a16:creationId xmlns:a16="http://schemas.microsoft.com/office/drawing/2014/main" id="{00000000-0008-0000-1400-000036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55" name="Freeform 36">
            <a:extLst>
              <a:ext uri="{FF2B5EF4-FFF2-40B4-BE49-F238E27FC236}">
                <a16:creationId xmlns:a16="http://schemas.microsoft.com/office/drawing/2014/main" id="{00000000-0008-0000-1400-000037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31</xdr:row>
      <xdr:rowOff>0</xdr:rowOff>
    </xdr:from>
    <xdr:to>
      <xdr:col>15</xdr:col>
      <xdr:colOff>152400</xdr:colOff>
      <xdr:row>31</xdr:row>
      <xdr:rowOff>142875</xdr:rowOff>
    </xdr:to>
    <xdr:grpSp>
      <xdr:nvGrpSpPr>
        <xdr:cNvPr id="56" name="Group 50">
          <a:extLst>
            <a:ext uri="{FF2B5EF4-FFF2-40B4-BE49-F238E27FC236}">
              <a16:creationId xmlns:a16="http://schemas.microsoft.com/office/drawing/2014/main" id="{00000000-0008-0000-1400-000038000000}"/>
            </a:ext>
          </a:extLst>
        </xdr:cNvPr>
        <xdr:cNvGrpSpPr>
          <a:grpSpLocks/>
        </xdr:cNvGrpSpPr>
      </xdr:nvGrpSpPr>
      <xdr:grpSpPr bwMode="auto">
        <a:xfrm>
          <a:off x="12588875" y="9842500"/>
          <a:ext cx="152400" cy="142875"/>
          <a:chOff x="80" y="2327"/>
          <a:chExt cx="16" cy="15"/>
        </a:xfrm>
      </xdr:grpSpPr>
      <xdr:sp macro="" textlink="">
        <xdr:nvSpPr>
          <xdr:cNvPr id="57" name="Freeform 15">
            <a:extLst>
              <a:ext uri="{FF2B5EF4-FFF2-40B4-BE49-F238E27FC236}">
                <a16:creationId xmlns:a16="http://schemas.microsoft.com/office/drawing/2014/main" id="{00000000-0008-0000-1400-000039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58" name="Freeform 38">
            <a:extLst>
              <a:ext uri="{FF2B5EF4-FFF2-40B4-BE49-F238E27FC236}">
                <a16:creationId xmlns:a16="http://schemas.microsoft.com/office/drawing/2014/main" id="{00000000-0008-0000-1400-00003A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31</xdr:row>
      <xdr:rowOff>0</xdr:rowOff>
    </xdr:from>
    <xdr:to>
      <xdr:col>19</xdr:col>
      <xdr:colOff>152400</xdr:colOff>
      <xdr:row>31</xdr:row>
      <xdr:rowOff>142875</xdr:rowOff>
    </xdr:to>
    <xdr:grpSp>
      <xdr:nvGrpSpPr>
        <xdr:cNvPr id="59" name="Group 53">
          <a:extLst>
            <a:ext uri="{FF2B5EF4-FFF2-40B4-BE49-F238E27FC236}">
              <a16:creationId xmlns:a16="http://schemas.microsoft.com/office/drawing/2014/main" id="{00000000-0008-0000-1400-00003B000000}"/>
            </a:ext>
          </a:extLst>
        </xdr:cNvPr>
        <xdr:cNvGrpSpPr>
          <a:grpSpLocks/>
        </xdr:cNvGrpSpPr>
      </xdr:nvGrpSpPr>
      <xdr:grpSpPr bwMode="auto">
        <a:xfrm>
          <a:off x="14541500" y="9842500"/>
          <a:ext cx="152400" cy="142875"/>
          <a:chOff x="80" y="2360"/>
          <a:chExt cx="16" cy="15"/>
        </a:xfrm>
      </xdr:grpSpPr>
      <xdr:sp macro="" textlink="">
        <xdr:nvSpPr>
          <xdr:cNvPr id="60" name="Oval 19">
            <a:extLst>
              <a:ext uri="{FF2B5EF4-FFF2-40B4-BE49-F238E27FC236}">
                <a16:creationId xmlns:a16="http://schemas.microsoft.com/office/drawing/2014/main" id="{00000000-0008-0000-1400-00003C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61" name="Freeform 36">
            <a:extLst>
              <a:ext uri="{FF2B5EF4-FFF2-40B4-BE49-F238E27FC236}">
                <a16:creationId xmlns:a16="http://schemas.microsoft.com/office/drawing/2014/main" id="{00000000-0008-0000-1400-00003D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33</xdr:row>
      <xdr:rowOff>0</xdr:rowOff>
    </xdr:from>
    <xdr:to>
      <xdr:col>15</xdr:col>
      <xdr:colOff>152400</xdr:colOff>
      <xdr:row>33</xdr:row>
      <xdr:rowOff>142875</xdr:rowOff>
    </xdr:to>
    <xdr:grpSp>
      <xdr:nvGrpSpPr>
        <xdr:cNvPr id="62" name="Group 50">
          <a:extLst>
            <a:ext uri="{FF2B5EF4-FFF2-40B4-BE49-F238E27FC236}">
              <a16:creationId xmlns:a16="http://schemas.microsoft.com/office/drawing/2014/main" id="{00000000-0008-0000-1400-00003E000000}"/>
            </a:ext>
          </a:extLst>
        </xdr:cNvPr>
        <xdr:cNvGrpSpPr>
          <a:grpSpLocks/>
        </xdr:cNvGrpSpPr>
      </xdr:nvGrpSpPr>
      <xdr:grpSpPr bwMode="auto">
        <a:xfrm>
          <a:off x="12588875" y="10477500"/>
          <a:ext cx="152400" cy="142875"/>
          <a:chOff x="80" y="2327"/>
          <a:chExt cx="16" cy="15"/>
        </a:xfrm>
      </xdr:grpSpPr>
      <xdr:sp macro="" textlink="">
        <xdr:nvSpPr>
          <xdr:cNvPr id="63" name="Freeform 15">
            <a:extLst>
              <a:ext uri="{FF2B5EF4-FFF2-40B4-BE49-F238E27FC236}">
                <a16:creationId xmlns:a16="http://schemas.microsoft.com/office/drawing/2014/main" id="{00000000-0008-0000-1400-00003F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64" name="Freeform 38">
            <a:extLst>
              <a:ext uri="{FF2B5EF4-FFF2-40B4-BE49-F238E27FC236}">
                <a16:creationId xmlns:a16="http://schemas.microsoft.com/office/drawing/2014/main" id="{00000000-0008-0000-1400-000040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33</xdr:row>
      <xdr:rowOff>0</xdr:rowOff>
    </xdr:from>
    <xdr:to>
      <xdr:col>19</xdr:col>
      <xdr:colOff>152400</xdr:colOff>
      <xdr:row>33</xdr:row>
      <xdr:rowOff>142875</xdr:rowOff>
    </xdr:to>
    <xdr:grpSp>
      <xdr:nvGrpSpPr>
        <xdr:cNvPr id="65" name="Group 53">
          <a:extLst>
            <a:ext uri="{FF2B5EF4-FFF2-40B4-BE49-F238E27FC236}">
              <a16:creationId xmlns:a16="http://schemas.microsoft.com/office/drawing/2014/main" id="{00000000-0008-0000-1400-000041000000}"/>
            </a:ext>
          </a:extLst>
        </xdr:cNvPr>
        <xdr:cNvGrpSpPr>
          <a:grpSpLocks/>
        </xdr:cNvGrpSpPr>
      </xdr:nvGrpSpPr>
      <xdr:grpSpPr bwMode="auto">
        <a:xfrm>
          <a:off x="14541500" y="10477500"/>
          <a:ext cx="152400" cy="142875"/>
          <a:chOff x="80" y="2360"/>
          <a:chExt cx="16" cy="15"/>
        </a:xfrm>
      </xdr:grpSpPr>
      <xdr:sp macro="" textlink="">
        <xdr:nvSpPr>
          <xdr:cNvPr id="66" name="Oval 19">
            <a:extLst>
              <a:ext uri="{FF2B5EF4-FFF2-40B4-BE49-F238E27FC236}">
                <a16:creationId xmlns:a16="http://schemas.microsoft.com/office/drawing/2014/main" id="{00000000-0008-0000-1400-000042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67" name="Freeform 36">
            <a:extLst>
              <a:ext uri="{FF2B5EF4-FFF2-40B4-BE49-F238E27FC236}">
                <a16:creationId xmlns:a16="http://schemas.microsoft.com/office/drawing/2014/main" id="{00000000-0008-0000-1400-000043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35</xdr:row>
      <xdr:rowOff>0</xdr:rowOff>
    </xdr:from>
    <xdr:to>
      <xdr:col>15</xdr:col>
      <xdr:colOff>152400</xdr:colOff>
      <xdr:row>35</xdr:row>
      <xdr:rowOff>142875</xdr:rowOff>
    </xdr:to>
    <xdr:grpSp>
      <xdr:nvGrpSpPr>
        <xdr:cNvPr id="101" name="Group 50">
          <a:extLst>
            <a:ext uri="{FF2B5EF4-FFF2-40B4-BE49-F238E27FC236}">
              <a16:creationId xmlns:a16="http://schemas.microsoft.com/office/drawing/2014/main" id="{00000000-0008-0000-1400-000065000000}"/>
            </a:ext>
          </a:extLst>
        </xdr:cNvPr>
        <xdr:cNvGrpSpPr>
          <a:grpSpLocks/>
        </xdr:cNvGrpSpPr>
      </xdr:nvGrpSpPr>
      <xdr:grpSpPr bwMode="auto">
        <a:xfrm>
          <a:off x="12588875" y="11112500"/>
          <a:ext cx="152400" cy="142875"/>
          <a:chOff x="80" y="2327"/>
          <a:chExt cx="16" cy="15"/>
        </a:xfrm>
      </xdr:grpSpPr>
      <xdr:sp macro="" textlink="">
        <xdr:nvSpPr>
          <xdr:cNvPr id="102" name="Freeform 15">
            <a:extLst>
              <a:ext uri="{FF2B5EF4-FFF2-40B4-BE49-F238E27FC236}">
                <a16:creationId xmlns:a16="http://schemas.microsoft.com/office/drawing/2014/main" id="{00000000-0008-0000-1400-000066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03" name="Freeform 38">
            <a:extLst>
              <a:ext uri="{FF2B5EF4-FFF2-40B4-BE49-F238E27FC236}">
                <a16:creationId xmlns:a16="http://schemas.microsoft.com/office/drawing/2014/main" id="{00000000-0008-0000-1400-000067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35</xdr:row>
      <xdr:rowOff>0</xdr:rowOff>
    </xdr:from>
    <xdr:to>
      <xdr:col>19</xdr:col>
      <xdr:colOff>152400</xdr:colOff>
      <xdr:row>35</xdr:row>
      <xdr:rowOff>142875</xdr:rowOff>
    </xdr:to>
    <xdr:grpSp>
      <xdr:nvGrpSpPr>
        <xdr:cNvPr id="104" name="Group 53">
          <a:extLst>
            <a:ext uri="{FF2B5EF4-FFF2-40B4-BE49-F238E27FC236}">
              <a16:creationId xmlns:a16="http://schemas.microsoft.com/office/drawing/2014/main" id="{00000000-0008-0000-1400-000068000000}"/>
            </a:ext>
          </a:extLst>
        </xdr:cNvPr>
        <xdr:cNvGrpSpPr>
          <a:grpSpLocks/>
        </xdr:cNvGrpSpPr>
      </xdr:nvGrpSpPr>
      <xdr:grpSpPr bwMode="auto">
        <a:xfrm>
          <a:off x="14541500" y="11112500"/>
          <a:ext cx="152400" cy="142875"/>
          <a:chOff x="80" y="2360"/>
          <a:chExt cx="16" cy="15"/>
        </a:xfrm>
      </xdr:grpSpPr>
      <xdr:sp macro="" textlink="">
        <xdr:nvSpPr>
          <xdr:cNvPr id="105" name="Oval 19">
            <a:extLst>
              <a:ext uri="{FF2B5EF4-FFF2-40B4-BE49-F238E27FC236}">
                <a16:creationId xmlns:a16="http://schemas.microsoft.com/office/drawing/2014/main" id="{00000000-0008-0000-1400-000069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06" name="Freeform 36">
            <a:extLst>
              <a:ext uri="{FF2B5EF4-FFF2-40B4-BE49-F238E27FC236}">
                <a16:creationId xmlns:a16="http://schemas.microsoft.com/office/drawing/2014/main" id="{00000000-0008-0000-1400-00006A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37</xdr:row>
      <xdr:rowOff>0</xdr:rowOff>
    </xdr:from>
    <xdr:to>
      <xdr:col>15</xdr:col>
      <xdr:colOff>152400</xdr:colOff>
      <xdr:row>37</xdr:row>
      <xdr:rowOff>142875</xdr:rowOff>
    </xdr:to>
    <xdr:grpSp>
      <xdr:nvGrpSpPr>
        <xdr:cNvPr id="107" name="Group 50">
          <a:extLst>
            <a:ext uri="{FF2B5EF4-FFF2-40B4-BE49-F238E27FC236}">
              <a16:creationId xmlns:a16="http://schemas.microsoft.com/office/drawing/2014/main" id="{00000000-0008-0000-1400-00006B000000}"/>
            </a:ext>
          </a:extLst>
        </xdr:cNvPr>
        <xdr:cNvGrpSpPr>
          <a:grpSpLocks/>
        </xdr:cNvGrpSpPr>
      </xdr:nvGrpSpPr>
      <xdr:grpSpPr bwMode="auto">
        <a:xfrm>
          <a:off x="12588875" y="11747500"/>
          <a:ext cx="152400" cy="142875"/>
          <a:chOff x="80" y="2327"/>
          <a:chExt cx="16" cy="15"/>
        </a:xfrm>
      </xdr:grpSpPr>
      <xdr:sp macro="" textlink="">
        <xdr:nvSpPr>
          <xdr:cNvPr id="108" name="Freeform 15">
            <a:extLst>
              <a:ext uri="{FF2B5EF4-FFF2-40B4-BE49-F238E27FC236}">
                <a16:creationId xmlns:a16="http://schemas.microsoft.com/office/drawing/2014/main" id="{00000000-0008-0000-1400-00006C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09" name="Freeform 38">
            <a:extLst>
              <a:ext uri="{FF2B5EF4-FFF2-40B4-BE49-F238E27FC236}">
                <a16:creationId xmlns:a16="http://schemas.microsoft.com/office/drawing/2014/main" id="{00000000-0008-0000-1400-00006D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42</xdr:row>
      <xdr:rowOff>0</xdr:rowOff>
    </xdr:from>
    <xdr:to>
      <xdr:col>15</xdr:col>
      <xdr:colOff>152400</xdr:colOff>
      <xdr:row>42</xdr:row>
      <xdr:rowOff>142875</xdr:rowOff>
    </xdr:to>
    <xdr:grpSp>
      <xdr:nvGrpSpPr>
        <xdr:cNvPr id="122" name="Group 50">
          <a:extLst>
            <a:ext uri="{FF2B5EF4-FFF2-40B4-BE49-F238E27FC236}">
              <a16:creationId xmlns:a16="http://schemas.microsoft.com/office/drawing/2014/main" id="{00000000-0008-0000-1400-00007A000000}"/>
            </a:ext>
          </a:extLst>
        </xdr:cNvPr>
        <xdr:cNvGrpSpPr>
          <a:grpSpLocks/>
        </xdr:cNvGrpSpPr>
      </xdr:nvGrpSpPr>
      <xdr:grpSpPr bwMode="auto">
        <a:xfrm>
          <a:off x="12588875" y="13335000"/>
          <a:ext cx="152400" cy="142875"/>
          <a:chOff x="80" y="2327"/>
          <a:chExt cx="16" cy="15"/>
        </a:xfrm>
      </xdr:grpSpPr>
      <xdr:sp macro="" textlink="">
        <xdr:nvSpPr>
          <xdr:cNvPr id="123" name="Freeform 15">
            <a:extLst>
              <a:ext uri="{FF2B5EF4-FFF2-40B4-BE49-F238E27FC236}">
                <a16:creationId xmlns:a16="http://schemas.microsoft.com/office/drawing/2014/main" id="{00000000-0008-0000-1400-00007B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24" name="Freeform 38">
            <a:extLst>
              <a:ext uri="{FF2B5EF4-FFF2-40B4-BE49-F238E27FC236}">
                <a16:creationId xmlns:a16="http://schemas.microsoft.com/office/drawing/2014/main" id="{00000000-0008-0000-1400-00007C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37</xdr:row>
      <xdr:rowOff>0</xdr:rowOff>
    </xdr:from>
    <xdr:to>
      <xdr:col>19</xdr:col>
      <xdr:colOff>152400</xdr:colOff>
      <xdr:row>37</xdr:row>
      <xdr:rowOff>142875</xdr:rowOff>
    </xdr:to>
    <xdr:grpSp>
      <xdr:nvGrpSpPr>
        <xdr:cNvPr id="125" name="Group 50">
          <a:extLst>
            <a:ext uri="{FF2B5EF4-FFF2-40B4-BE49-F238E27FC236}">
              <a16:creationId xmlns:a16="http://schemas.microsoft.com/office/drawing/2014/main" id="{00000000-0008-0000-1400-00007D000000}"/>
            </a:ext>
          </a:extLst>
        </xdr:cNvPr>
        <xdr:cNvGrpSpPr>
          <a:grpSpLocks/>
        </xdr:cNvGrpSpPr>
      </xdr:nvGrpSpPr>
      <xdr:grpSpPr bwMode="auto">
        <a:xfrm>
          <a:off x="14541500" y="11747500"/>
          <a:ext cx="152400" cy="142875"/>
          <a:chOff x="80" y="2327"/>
          <a:chExt cx="16" cy="15"/>
        </a:xfrm>
      </xdr:grpSpPr>
      <xdr:sp macro="" textlink="">
        <xdr:nvSpPr>
          <xdr:cNvPr id="126" name="Freeform 15">
            <a:extLst>
              <a:ext uri="{FF2B5EF4-FFF2-40B4-BE49-F238E27FC236}">
                <a16:creationId xmlns:a16="http://schemas.microsoft.com/office/drawing/2014/main" id="{00000000-0008-0000-1400-00007E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27" name="Freeform 38">
            <a:extLst>
              <a:ext uri="{FF2B5EF4-FFF2-40B4-BE49-F238E27FC236}">
                <a16:creationId xmlns:a16="http://schemas.microsoft.com/office/drawing/2014/main" id="{00000000-0008-0000-1400-00007F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42</xdr:row>
      <xdr:rowOff>0</xdr:rowOff>
    </xdr:from>
    <xdr:to>
      <xdr:col>19</xdr:col>
      <xdr:colOff>152400</xdr:colOff>
      <xdr:row>42</xdr:row>
      <xdr:rowOff>142875</xdr:rowOff>
    </xdr:to>
    <xdr:grpSp>
      <xdr:nvGrpSpPr>
        <xdr:cNvPr id="131" name="Group 50">
          <a:extLst>
            <a:ext uri="{FF2B5EF4-FFF2-40B4-BE49-F238E27FC236}">
              <a16:creationId xmlns:a16="http://schemas.microsoft.com/office/drawing/2014/main" id="{00000000-0008-0000-1400-000083000000}"/>
            </a:ext>
          </a:extLst>
        </xdr:cNvPr>
        <xdr:cNvGrpSpPr>
          <a:grpSpLocks/>
        </xdr:cNvGrpSpPr>
      </xdr:nvGrpSpPr>
      <xdr:grpSpPr bwMode="auto">
        <a:xfrm>
          <a:off x="14541500" y="13335000"/>
          <a:ext cx="152400" cy="142875"/>
          <a:chOff x="80" y="2327"/>
          <a:chExt cx="16" cy="15"/>
        </a:xfrm>
      </xdr:grpSpPr>
      <xdr:sp macro="" textlink="">
        <xdr:nvSpPr>
          <xdr:cNvPr id="132" name="Freeform 15">
            <a:extLst>
              <a:ext uri="{FF2B5EF4-FFF2-40B4-BE49-F238E27FC236}">
                <a16:creationId xmlns:a16="http://schemas.microsoft.com/office/drawing/2014/main" id="{00000000-0008-0000-1400-000084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3" name="Freeform 38">
            <a:extLst>
              <a:ext uri="{FF2B5EF4-FFF2-40B4-BE49-F238E27FC236}">
                <a16:creationId xmlns:a16="http://schemas.microsoft.com/office/drawing/2014/main" id="{00000000-0008-0000-1400-000085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47</xdr:row>
      <xdr:rowOff>0</xdr:rowOff>
    </xdr:from>
    <xdr:to>
      <xdr:col>15</xdr:col>
      <xdr:colOff>152400</xdr:colOff>
      <xdr:row>47</xdr:row>
      <xdr:rowOff>142875</xdr:rowOff>
    </xdr:to>
    <xdr:grpSp>
      <xdr:nvGrpSpPr>
        <xdr:cNvPr id="134" name="Group 50">
          <a:extLst>
            <a:ext uri="{FF2B5EF4-FFF2-40B4-BE49-F238E27FC236}">
              <a16:creationId xmlns:a16="http://schemas.microsoft.com/office/drawing/2014/main" id="{00000000-0008-0000-1400-000086000000}"/>
            </a:ext>
          </a:extLst>
        </xdr:cNvPr>
        <xdr:cNvGrpSpPr>
          <a:grpSpLocks/>
        </xdr:cNvGrpSpPr>
      </xdr:nvGrpSpPr>
      <xdr:grpSpPr bwMode="auto">
        <a:xfrm>
          <a:off x="12588875" y="14922500"/>
          <a:ext cx="152400" cy="142875"/>
          <a:chOff x="80" y="2327"/>
          <a:chExt cx="16" cy="15"/>
        </a:xfrm>
      </xdr:grpSpPr>
      <xdr:sp macro="" textlink="">
        <xdr:nvSpPr>
          <xdr:cNvPr id="135" name="Freeform 15">
            <a:extLst>
              <a:ext uri="{FF2B5EF4-FFF2-40B4-BE49-F238E27FC236}">
                <a16:creationId xmlns:a16="http://schemas.microsoft.com/office/drawing/2014/main" id="{00000000-0008-0000-1400-000087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6" name="Freeform 38">
            <a:extLst>
              <a:ext uri="{FF2B5EF4-FFF2-40B4-BE49-F238E27FC236}">
                <a16:creationId xmlns:a16="http://schemas.microsoft.com/office/drawing/2014/main" id="{00000000-0008-0000-1400-000088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47</xdr:row>
      <xdr:rowOff>0</xdr:rowOff>
    </xdr:from>
    <xdr:to>
      <xdr:col>19</xdr:col>
      <xdr:colOff>152400</xdr:colOff>
      <xdr:row>47</xdr:row>
      <xdr:rowOff>142875</xdr:rowOff>
    </xdr:to>
    <xdr:grpSp>
      <xdr:nvGrpSpPr>
        <xdr:cNvPr id="137" name="Group 50">
          <a:extLst>
            <a:ext uri="{FF2B5EF4-FFF2-40B4-BE49-F238E27FC236}">
              <a16:creationId xmlns:a16="http://schemas.microsoft.com/office/drawing/2014/main" id="{00000000-0008-0000-1400-000089000000}"/>
            </a:ext>
          </a:extLst>
        </xdr:cNvPr>
        <xdr:cNvGrpSpPr>
          <a:grpSpLocks/>
        </xdr:cNvGrpSpPr>
      </xdr:nvGrpSpPr>
      <xdr:grpSpPr bwMode="auto">
        <a:xfrm>
          <a:off x="14541500" y="14922500"/>
          <a:ext cx="152400" cy="142875"/>
          <a:chOff x="80" y="2327"/>
          <a:chExt cx="16" cy="15"/>
        </a:xfrm>
      </xdr:grpSpPr>
      <xdr:sp macro="" textlink="">
        <xdr:nvSpPr>
          <xdr:cNvPr id="138" name="Freeform 15">
            <a:extLst>
              <a:ext uri="{FF2B5EF4-FFF2-40B4-BE49-F238E27FC236}">
                <a16:creationId xmlns:a16="http://schemas.microsoft.com/office/drawing/2014/main" id="{00000000-0008-0000-1400-00008A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 name="Freeform 38">
            <a:extLst>
              <a:ext uri="{FF2B5EF4-FFF2-40B4-BE49-F238E27FC236}">
                <a16:creationId xmlns:a16="http://schemas.microsoft.com/office/drawing/2014/main" id="{00000000-0008-0000-1400-00008B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49</xdr:row>
      <xdr:rowOff>0</xdr:rowOff>
    </xdr:from>
    <xdr:to>
      <xdr:col>15</xdr:col>
      <xdr:colOff>152400</xdr:colOff>
      <xdr:row>49</xdr:row>
      <xdr:rowOff>142875</xdr:rowOff>
    </xdr:to>
    <xdr:grpSp>
      <xdr:nvGrpSpPr>
        <xdr:cNvPr id="140" name="Group 50">
          <a:extLst>
            <a:ext uri="{FF2B5EF4-FFF2-40B4-BE49-F238E27FC236}">
              <a16:creationId xmlns:a16="http://schemas.microsoft.com/office/drawing/2014/main" id="{00000000-0008-0000-1400-00008C000000}"/>
            </a:ext>
          </a:extLst>
        </xdr:cNvPr>
        <xdr:cNvGrpSpPr>
          <a:grpSpLocks/>
        </xdr:cNvGrpSpPr>
      </xdr:nvGrpSpPr>
      <xdr:grpSpPr bwMode="auto">
        <a:xfrm>
          <a:off x="12588875" y="15557500"/>
          <a:ext cx="152400" cy="142875"/>
          <a:chOff x="80" y="2327"/>
          <a:chExt cx="16" cy="15"/>
        </a:xfrm>
      </xdr:grpSpPr>
      <xdr:sp macro="" textlink="">
        <xdr:nvSpPr>
          <xdr:cNvPr id="141" name="Freeform 15">
            <a:extLst>
              <a:ext uri="{FF2B5EF4-FFF2-40B4-BE49-F238E27FC236}">
                <a16:creationId xmlns:a16="http://schemas.microsoft.com/office/drawing/2014/main" id="{00000000-0008-0000-1400-00008D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2" name="Freeform 38">
            <a:extLst>
              <a:ext uri="{FF2B5EF4-FFF2-40B4-BE49-F238E27FC236}">
                <a16:creationId xmlns:a16="http://schemas.microsoft.com/office/drawing/2014/main" id="{00000000-0008-0000-1400-00008E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49</xdr:row>
      <xdr:rowOff>0</xdr:rowOff>
    </xdr:from>
    <xdr:to>
      <xdr:col>19</xdr:col>
      <xdr:colOff>152400</xdr:colOff>
      <xdr:row>49</xdr:row>
      <xdr:rowOff>142875</xdr:rowOff>
    </xdr:to>
    <xdr:grpSp>
      <xdr:nvGrpSpPr>
        <xdr:cNvPr id="143" name="Group 50">
          <a:extLst>
            <a:ext uri="{FF2B5EF4-FFF2-40B4-BE49-F238E27FC236}">
              <a16:creationId xmlns:a16="http://schemas.microsoft.com/office/drawing/2014/main" id="{00000000-0008-0000-1400-00008F000000}"/>
            </a:ext>
          </a:extLst>
        </xdr:cNvPr>
        <xdr:cNvGrpSpPr>
          <a:grpSpLocks/>
        </xdr:cNvGrpSpPr>
      </xdr:nvGrpSpPr>
      <xdr:grpSpPr bwMode="auto">
        <a:xfrm>
          <a:off x="14541500" y="15557500"/>
          <a:ext cx="152400" cy="142875"/>
          <a:chOff x="80" y="2327"/>
          <a:chExt cx="16" cy="15"/>
        </a:xfrm>
      </xdr:grpSpPr>
      <xdr:sp macro="" textlink="">
        <xdr:nvSpPr>
          <xdr:cNvPr id="144" name="Freeform 15">
            <a:extLst>
              <a:ext uri="{FF2B5EF4-FFF2-40B4-BE49-F238E27FC236}">
                <a16:creationId xmlns:a16="http://schemas.microsoft.com/office/drawing/2014/main" id="{00000000-0008-0000-1400-000090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5" name="Freeform 38">
            <a:extLst>
              <a:ext uri="{FF2B5EF4-FFF2-40B4-BE49-F238E27FC236}">
                <a16:creationId xmlns:a16="http://schemas.microsoft.com/office/drawing/2014/main" id="{00000000-0008-0000-1400-000091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34</xdr:row>
      <xdr:rowOff>0</xdr:rowOff>
    </xdr:from>
    <xdr:to>
      <xdr:col>15</xdr:col>
      <xdr:colOff>152400</xdr:colOff>
      <xdr:row>34</xdr:row>
      <xdr:rowOff>142875</xdr:rowOff>
    </xdr:to>
    <xdr:grpSp>
      <xdr:nvGrpSpPr>
        <xdr:cNvPr id="98" name="Group 50">
          <a:extLst>
            <a:ext uri="{FF2B5EF4-FFF2-40B4-BE49-F238E27FC236}">
              <a16:creationId xmlns:a16="http://schemas.microsoft.com/office/drawing/2014/main" id="{560D3595-5A19-474C-9140-B4170BBDF5DE}"/>
            </a:ext>
          </a:extLst>
        </xdr:cNvPr>
        <xdr:cNvGrpSpPr>
          <a:grpSpLocks/>
        </xdr:cNvGrpSpPr>
      </xdr:nvGrpSpPr>
      <xdr:grpSpPr bwMode="auto">
        <a:xfrm>
          <a:off x="12588875" y="10795000"/>
          <a:ext cx="152400" cy="142875"/>
          <a:chOff x="80" y="2327"/>
          <a:chExt cx="16" cy="15"/>
        </a:xfrm>
      </xdr:grpSpPr>
      <xdr:sp macro="" textlink="">
        <xdr:nvSpPr>
          <xdr:cNvPr id="99" name="Freeform 15">
            <a:extLst>
              <a:ext uri="{FF2B5EF4-FFF2-40B4-BE49-F238E27FC236}">
                <a16:creationId xmlns:a16="http://schemas.microsoft.com/office/drawing/2014/main" id="{A6E2E119-B100-43A8-86F9-77F4BEEC52B9}"/>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00" name="Freeform 38">
            <a:extLst>
              <a:ext uri="{FF2B5EF4-FFF2-40B4-BE49-F238E27FC236}">
                <a16:creationId xmlns:a16="http://schemas.microsoft.com/office/drawing/2014/main" id="{6A8910C0-DDA5-4886-B267-266CB3D9BAA4}"/>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38</xdr:row>
      <xdr:rowOff>0</xdr:rowOff>
    </xdr:from>
    <xdr:to>
      <xdr:col>15</xdr:col>
      <xdr:colOff>152400</xdr:colOff>
      <xdr:row>38</xdr:row>
      <xdr:rowOff>142875</xdr:rowOff>
    </xdr:to>
    <xdr:grpSp>
      <xdr:nvGrpSpPr>
        <xdr:cNvPr id="113" name="Group 50">
          <a:extLst>
            <a:ext uri="{FF2B5EF4-FFF2-40B4-BE49-F238E27FC236}">
              <a16:creationId xmlns:a16="http://schemas.microsoft.com/office/drawing/2014/main" id="{15E43A05-B8C6-48C0-91BC-694A6FEE6612}"/>
            </a:ext>
          </a:extLst>
        </xdr:cNvPr>
        <xdr:cNvGrpSpPr>
          <a:grpSpLocks/>
        </xdr:cNvGrpSpPr>
      </xdr:nvGrpSpPr>
      <xdr:grpSpPr bwMode="auto">
        <a:xfrm>
          <a:off x="12588875" y="12065000"/>
          <a:ext cx="152400" cy="142875"/>
          <a:chOff x="80" y="2327"/>
          <a:chExt cx="16" cy="15"/>
        </a:xfrm>
      </xdr:grpSpPr>
      <xdr:sp macro="" textlink="">
        <xdr:nvSpPr>
          <xdr:cNvPr id="114" name="Freeform 15">
            <a:extLst>
              <a:ext uri="{FF2B5EF4-FFF2-40B4-BE49-F238E27FC236}">
                <a16:creationId xmlns:a16="http://schemas.microsoft.com/office/drawing/2014/main" id="{5A88DFA7-84D7-4280-A44E-470F979AD499}"/>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15" name="Freeform 38">
            <a:extLst>
              <a:ext uri="{FF2B5EF4-FFF2-40B4-BE49-F238E27FC236}">
                <a16:creationId xmlns:a16="http://schemas.microsoft.com/office/drawing/2014/main" id="{0153481D-7BB1-4704-BC68-2B7B7CFBE30D}"/>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40</xdr:row>
      <xdr:rowOff>0</xdr:rowOff>
    </xdr:from>
    <xdr:to>
      <xdr:col>15</xdr:col>
      <xdr:colOff>152400</xdr:colOff>
      <xdr:row>40</xdr:row>
      <xdr:rowOff>142875</xdr:rowOff>
    </xdr:to>
    <xdr:grpSp>
      <xdr:nvGrpSpPr>
        <xdr:cNvPr id="116" name="Group 50">
          <a:extLst>
            <a:ext uri="{FF2B5EF4-FFF2-40B4-BE49-F238E27FC236}">
              <a16:creationId xmlns:a16="http://schemas.microsoft.com/office/drawing/2014/main" id="{D2B44CAE-F0F6-453F-A630-2647026E09E7}"/>
            </a:ext>
          </a:extLst>
        </xdr:cNvPr>
        <xdr:cNvGrpSpPr>
          <a:grpSpLocks/>
        </xdr:cNvGrpSpPr>
      </xdr:nvGrpSpPr>
      <xdr:grpSpPr bwMode="auto">
        <a:xfrm>
          <a:off x="12588875" y="12700000"/>
          <a:ext cx="152400" cy="142875"/>
          <a:chOff x="80" y="2327"/>
          <a:chExt cx="16" cy="15"/>
        </a:xfrm>
      </xdr:grpSpPr>
      <xdr:sp macro="" textlink="">
        <xdr:nvSpPr>
          <xdr:cNvPr id="117" name="Freeform 15">
            <a:extLst>
              <a:ext uri="{FF2B5EF4-FFF2-40B4-BE49-F238E27FC236}">
                <a16:creationId xmlns:a16="http://schemas.microsoft.com/office/drawing/2014/main" id="{122D16EB-7D38-48DB-9A26-F60A23566834}"/>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18" name="Freeform 38">
            <a:extLst>
              <a:ext uri="{FF2B5EF4-FFF2-40B4-BE49-F238E27FC236}">
                <a16:creationId xmlns:a16="http://schemas.microsoft.com/office/drawing/2014/main" id="{9A1D5616-F124-414C-A387-3D1BC6003471}"/>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38</xdr:row>
      <xdr:rowOff>0</xdr:rowOff>
    </xdr:from>
    <xdr:to>
      <xdr:col>19</xdr:col>
      <xdr:colOff>152400</xdr:colOff>
      <xdr:row>38</xdr:row>
      <xdr:rowOff>142875</xdr:rowOff>
    </xdr:to>
    <xdr:grpSp>
      <xdr:nvGrpSpPr>
        <xdr:cNvPr id="119" name="Group 50">
          <a:extLst>
            <a:ext uri="{FF2B5EF4-FFF2-40B4-BE49-F238E27FC236}">
              <a16:creationId xmlns:a16="http://schemas.microsoft.com/office/drawing/2014/main" id="{DA7BCE48-0E9B-43EE-B1E6-8E44F1AFDB87}"/>
            </a:ext>
          </a:extLst>
        </xdr:cNvPr>
        <xdr:cNvGrpSpPr>
          <a:grpSpLocks/>
        </xdr:cNvGrpSpPr>
      </xdr:nvGrpSpPr>
      <xdr:grpSpPr bwMode="auto">
        <a:xfrm>
          <a:off x="14541500" y="12065000"/>
          <a:ext cx="152400" cy="142875"/>
          <a:chOff x="80" y="2327"/>
          <a:chExt cx="16" cy="15"/>
        </a:xfrm>
      </xdr:grpSpPr>
      <xdr:sp macro="" textlink="">
        <xdr:nvSpPr>
          <xdr:cNvPr id="120" name="Freeform 15">
            <a:extLst>
              <a:ext uri="{FF2B5EF4-FFF2-40B4-BE49-F238E27FC236}">
                <a16:creationId xmlns:a16="http://schemas.microsoft.com/office/drawing/2014/main" id="{D932AABA-3010-4626-B5F0-BCF37704CA6E}"/>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21" name="Freeform 38">
            <a:extLst>
              <a:ext uri="{FF2B5EF4-FFF2-40B4-BE49-F238E27FC236}">
                <a16:creationId xmlns:a16="http://schemas.microsoft.com/office/drawing/2014/main" id="{BC07FE84-2097-4617-B28E-55687DADA34A}"/>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40</xdr:row>
      <xdr:rowOff>0</xdr:rowOff>
    </xdr:from>
    <xdr:to>
      <xdr:col>19</xdr:col>
      <xdr:colOff>152400</xdr:colOff>
      <xdr:row>40</xdr:row>
      <xdr:rowOff>142875</xdr:rowOff>
    </xdr:to>
    <xdr:grpSp>
      <xdr:nvGrpSpPr>
        <xdr:cNvPr id="128" name="Group 50">
          <a:extLst>
            <a:ext uri="{FF2B5EF4-FFF2-40B4-BE49-F238E27FC236}">
              <a16:creationId xmlns:a16="http://schemas.microsoft.com/office/drawing/2014/main" id="{610D4DB8-6D49-44B8-B8FB-91D283F1B3EB}"/>
            </a:ext>
          </a:extLst>
        </xdr:cNvPr>
        <xdr:cNvGrpSpPr>
          <a:grpSpLocks/>
        </xdr:cNvGrpSpPr>
      </xdr:nvGrpSpPr>
      <xdr:grpSpPr bwMode="auto">
        <a:xfrm>
          <a:off x="14541500" y="12700000"/>
          <a:ext cx="152400" cy="142875"/>
          <a:chOff x="80" y="2327"/>
          <a:chExt cx="16" cy="15"/>
        </a:xfrm>
      </xdr:grpSpPr>
      <xdr:sp macro="" textlink="">
        <xdr:nvSpPr>
          <xdr:cNvPr id="129" name="Freeform 15">
            <a:extLst>
              <a:ext uri="{FF2B5EF4-FFF2-40B4-BE49-F238E27FC236}">
                <a16:creationId xmlns:a16="http://schemas.microsoft.com/office/drawing/2014/main" id="{346DC0E1-B5D8-4A54-A148-A8AE96CD339A}"/>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0" name="Freeform 38">
            <a:extLst>
              <a:ext uri="{FF2B5EF4-FFF2-40B4-BE49-F238E27FC236}">
                <a16:creationId xmlns:a16="http://schemas.microsoft.com/office/drawing/2014/main" id="{0CC538FD-D689-4D4F-A2C2-684357290C52}"/>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41</xdr:row>
      <xdr:rowOff>0</xdr:rowOff>
    </xdr:from>
    <xdr:to>
      <xdr:col>15</xdr:col>
      <xdr:colOff>152400</xdr:colOff>
      <xdr:row>41</xdr:row>
      <xdr:rowOff>142875</xdr:rowOff>
    </xdr:to>
    <xdr:grpSp>
      <xdr:nvGrpSpPr>
        <xdr:cNvPr id="146" name="Group 50">
          <a:extLst>
            <a:ext uri="{FF2B5EF4-FFF2-40B4-BE49-F238E27FC236}">
              <a16:creationId xmlns:a16="http://schemas.microsoft.com/office/drawing/2014/main" id="{EB391B12-BEC5-4541-9721-8CA06CC0BF53}"/>
            </a:ext>
          </a:extLst>
        </xdr:cNvPr>
        <xdr:cNvGrpSpPr>
          <a:grpSpLocks/>
        </xdr:cNvGrpSpPr>
      </xdr:nvGrpSpPr>
      <xdr:grpSpPr bwMode="auto">
        <a:xfrm>
          <a:off x="12588875" y="13017500"/>
          <a:ext cx="152400" cy="142875"/>
          <a:chOff x="80" y="2327"/>
          <a:chExt cx="16" cy="15"/>
        </a:xfrm>
      </xdr:grpSpPr>
      <xdr:sp macro="" textlink="">
        <xdr:nvSpPr>
          <xdr:cNvPr id="147" name="Freeform 15">
            <a:extLst>
              <a:ext uri="{FF2B5EF4-FFF2-40B4-BE49-F238E27FC236}">
                <a16:creationId xmlns:a16="http://schemas.microsoft.com/office/drawing/2014/main" id="{935BD8B8-1C5C-485B-82CF-D587C3996F78}"/>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8" name="Freeform 38">
            <a:extLst>
              <a:ext uri="{FF2B5EF4-FFF2-40B4-BE49-F238E27FC236}">
                <a16:creationId xmlns:a16="http://schemas.microsoft.com/office/drawing/2014/main" id="{4DED49AB-E411-4C7A-8C65-F231A059549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41</xdr:row>
      <xdr:rowOff>0</xdr:rowOff>
    </xdr:from>
    <xdr:to>
      <xdr:col>19</xdr:col>
      <xdr:colOff>152400</xdr:colOff>
      <xdr:row>41</xdr:row>
      <xdr:rowOff>142875</xdr:rowOff>
    </xdr:to>
    <xdr:grpSp>
      <xdr:nvGrpSpPr>
        <xdr:cNvPr id="149" name="Group 50">
          <a:extLst>
            <a:ext uri="{FF2B5EF4-FFF2-40B4-BE49-F238E27FC236}">
              <a16:creationId xmlns:a16="http://schemas.microsoft.com/office/drawing/2014/main" id="{1B8F8B43-0EFC-4531-8257-6BC28446B810}"/>
            </a:ext>
          </a:extLst>
        </xdr:cNvPr>
        <xdr:cNvGrpSpPr>
          <a:grpSpLocks/>
        </xdr:cNvGrpSpPr>
      </xdr:nvGrpSpPr>
      <xdr:grpSpPr bwMode="auto">
        <a:xfrm>
          <a:off x="14541500" y="13017500"/>
          <a:ext cx="152400" cy="142875"/>
          <a:chOff x="80" y="2327"/>
          <a:chExt cx="16" cy="15"/>
        </a:xfrm>
      </xdr:grpSpPr>
      <xdr:sp macro="" textlink="">
        <xdr:nvSpPr>
          <xdr:cNvPr id="150" name="Freeform 15">
            <a:extLst>
              <a:ext uri="{FF2B5EF4-FFF2-40B4-BE49-F238E27FC236}">
                <a16:creationId xmlns:a16="http://schemas.microsoft.com/office/drawing/2014/main" id="{078B0566-72FC-4B4F-AE0C-8457CFAB7C61}"/>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51" name="Freeform 38">
            <a:extLst>
              <a:ext uri="{FF2B5EF4-FFF2-40B4-BE49-F238E27FC236}">
                <a16:creationId xmlns:a16="http://schemas.microsoft.com/office/drawing/2014/main" id="{D9FBBAAD-FA1C-4A2E-8C66-70CF5F95E394}"/>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32</xdr:row>
      <xdr:rowOff>0</xdr:rowOff>
    </xdr:from>
    <xdr:to>
      <xdr:col>15</xdr:col>
      <xdr:colOff>152400</xdr:colOff>
      <xdr:row>32</xdr:row>
      <xdr:rowOff>142875</xdr:rowOff>
    </xdr:to>
    <xdr:grpSp>
      <xdr:nvGrpSpPr>
        <xdr:cNvPr id="152" name="Group 50">
          <a:extLst>
            <a:ext uri="{FF2B5EF4-FFF2-40B4-BE49-F238E27FC236}">
              <a16:creationId xmlns:a16="http://schemas.microsoft.com/office/drawing/2014/main" id="{CAD61B6B-B685-4FD8-8C60-94881746DD94}"/>
            </a:ext>
          </a:extLst>
        </xdr:cNvPr>
        <xdr:cNvGrpSpPr>
          <a:grpSpLocks/>
        </xdr:cNvGrpSpPr>
      </xdr:nvGrpSpPr>
      <xdr:grpSpPr bwMode="auto">
        <a:xfrm>
          <a:off x="12588875" y="10160000"/>
          <a:ext cx="152400" cy="142875"/>
          <a:chOff x="80" y="2327"/>
          <a:chExt cx="16" cy="15"/>
        </a:xfrm>
      </xdr:grpSpPr>
      <xdr:sp macro="" textlink="">
        <xdr:nvSpPr>
          <xdr:cNvPr id="153" name="Freeform 15">
            <a:extLst>
              <a:ext uri="{FF2B5EF4-FFF2-40B4-BE49-F238E27FC236}">
                <a16:creationId xmlns:a16="http://schemas.microsoft.com/office/drawing/2014/main" id="{DD825434-5B55-4DBE-86E0-A1CAFD7FEE62}"/>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54" name="Freeform 38">
            <a:extLst>
              <a:ext uri="{FF2B5EF4-FFF2-40B4-BE49-F238E27FC236}">
                <a16:creationId xmlns:a16="http://schemas.microsoft.com/office/drawing/2014/main" id="{9ADFA55A-12AB-413C-BE14-DAD78737146A}"/>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32</xdr:row>
      <xdr:rowOff>0</xdr:rowOff>
    </xdr:from>
    <xdr:to>
      <xdr:col>15</xdr:col>
      <xdr:colOff>152400</xdr:colOff>
      <xdr:row>32</xdr:row>
      <xdr:rowOff>142875</xdr:rowOff>
    </xdr:to>
    <xdr:grpSp>
      <xdr:nvGrpSpPr>
        <xdr:cNvPr id="155" name="Group 50">
          <a:extLst>
            <a:ext uri="{FF2B5EF4-FFF2-40B4-BE49-F238E27FC236}">
              <a16:creationId xmlns:a16="http://schemas.microsoft.com/office/drawing/2014/main" id="{051B65CB-0FC9-419D-86E7-DAA6450E636F}"/>
            </a:ext>
          </a:extLst>
        </xdr:cNvPr>
        <xdr:cNvGrpSpPr>
          <a:grpSpLocks/>
        </xdr:cNvGrpSpPr>
      </xdr:nvGrpSpPr>
      <xdr:grpSpPr bwMode="auto">
        <a:xfrm>
          <a:off x="12588875" y="10160000"/>
          <a:ext cx="152400" cy="142875"/>
          <a:chOff x="80" y="2327"/>
          <a:chExt cx="16" cy="15"/>
        </a:xfrm>
      </xdr:grpSpPr>
      <xdr:sp macro="" textlink="">
        <xdr:nvSpPr>
          <xdr:cNvPr id="156" name="Freeform 15">
            <a:extLst>
              <a:ext uri="{FF2B5EF4-FFF2-40B4-BE49-F238E27FC236}">
                <a16:creationId xmlns:a16="http://schemas.microsoft.com/office/drawing/2014/main" id="{E6312415-0542-44B5-81E9-C8E4681FFC3C}"/>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57" name="Freeform 38">
            <a:extLst>
              <a:ext uri="{FF2B5EF4-FFF2-40B4-BE49-F238E27FC236}">
                <a16:creationId xmlns:a16="http://schemas.microsoft.com/office/drawing/2014/main" id="{53F4FC72-728A-4CE9-81D0-1F109B261EB1}"/>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32</xdr:row>
      <xdr:rowOff>0</xdr:rowOff>
    </xdr:from>
    <xdr:to>
      <xdr:col>19</xdr:col>
      <xdr:colOff>152400</xdr:colOff>
      <xdr:row>32</xdr:row>
      <xdr:rowOff>142875</xdr:rowOff>
    </xdr:to>
    <xdr:grpSp>
      <xdr:nvGrpSpPr>
        <xdr:cNvPr id="158" name="Group 53">
          <a:extLst>
            <a:ext uri="{FF2B5EF4-FFF2-40B4-BE49-F238E27FC236}">
              <a16:creationId xmlns:a16="http://schemas.microsoft.com/office/drawing/2014/main" id="{2D1011F9-4EE4-4E84-9991-58692EE668AB}"/>
            </a:ext>
          </a:extLst>
        </xdr:cNvPr>
        <xdr:cNvGrpSpPr>
          <a:grpSpLocks/>
        </xdr:cNvGrpSpPr>
      </xdr:nvGrpSpPr>
      <xdr:grpSpPr bwMode="auto">
        <a:xfrm>
          <a:off x="14541500" y="10160000"/>
          <a:ext cx="152400" cy="142875"/>
          <a:chOff x="80" y="2360"/>
          <a:chExt cx="16" cy="15"/>
        </a:xfrm>
      </xdr:grpSpPr>
      <xdr:sp macro="" textlink="">
        <xdr:nvSpPr>
          <xdr:cNvPr id="159" name="Oval 19">
            <a:extLst>
              <a:ext uri="{FF2B5EF4-FFF2-40B4-BE49-F238E27FC236}">
                <a16:creationId xmlns:a16="http://schemas.microsoft.com/office/drawing/2014/main" id="{4C984456-CD45-426C-922C-A7A130008C8E}"/>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60" name="Freeform 36">
            <a:extLst>
              <a:ext uri="{FF2B5EF4-FFF2-40B4-BE49-F238E27FC236}">
                <a16:creationId xmlns:a16="http://schemas.microsoft.com/office/drawing/2014/main" id="{7C95F66C-457C-446D-B92C-A1EFA61B7159}"/>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32</xdr:row>
      <xdr:rowOff>0</xdr:rowOff>
    </xdr:from>
    <xdr:to>
      <xdr:col>19</xdr:col>
      <xdr:colOff>152400</xdr:colOff>
      <xdr:row>32</xdr:row>
      <xdr:rowOff>142875</xdr:rowOff>
    </xdr:to>
    <xdr:grpSp>
      <xdr:nvGrpSpPr>
        <xdr:cNvPr id="161" name="Group 53">
          <a:extLst>
            <a:ext uri="{FF2B5EF4-FFF2-40B4-BE49-F238E27FC236}">
              <a16:creationId xmlns:a16="http://schemas.microsoft.com/office/drawing/2014/main" id="{09744BB9-F7DF-4497-A4F7-C7F5550B596A}"/>
            </a:ext>
          </a:extLst>
        </xdr:cNvPr>
        <xdr:cNvGrpSpPr>
          <a:grpSpLocks/>
        </xdr:cNvGrpSpPr>
      </xdr:nvGrpSpPr>
      <xdr:grpSpPr bwMode="auto">
        <a:xfrm>
          <a:off x="14541500" y="10160000"/>
          <a:ext cx="152400" cy="142875"/>
          <a:chOff x="80" y="2360"/>
          <a:chExt cx="16" cy="15"/>
        </a:xfrm>
      </xdr:grpSpPr>
      <xdr:sp macro="" textlink="">
        <xdr:nvSpPr>
          <xdr:cNvPr id="162" name="Oval 19">
            <a:extLst>
              <a:ext uri="{FF2B5EF4-FFF2-40B4-BE49-F238E27FC236}">
                <a16:creationId xmlns:a16="http://schemas.microsoft.com/office/drawing/2014/main" id="{33578B82-34C3-4198-B754-55220BBC86B4}"/>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63" name="Freeform 36">
            <a:extLst>
              <a:ext uri="{FF2B5EF4-FFF2-40B4-BE49-F238E27FC236}">
                <a16:creationId xmlns:a16="http://schemas.microsoft.com/office/drawing/2014/main" id="{B26EF05C-31B1-4EB4-817E-7CDC11AD8E5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36</xdr:row>
      <xdr:rowOff>0</xdr:rowOff>
    </xdr:from>
    <xdr:to>
      <xdr:col>15</xdr:col>
      <xdr:colOff>152400</xdr:colOff>
      <xdr:row>36</xdr:row>
      <xdr:rowOff>142875</xdr:rowOff>
    </xdr:to>
    <xdr:grpSp>
      <xdr:nvGrpSpPr>
        <xdr:cNvPr id="164" name="Group 50">
          <a:extLst>
            <a:ext uri="{FF2B5EF4-FFF2-40B4-BE49-F238E27FC236}">
              <a16:creationId xmlns:a16="http://schemas.microsoft.com/office/drawing/2014/main" id="{DFACF2ED-6963-4B4B-8349-363BC642AEA3}"/>
            </a:ext>
          </a:extLst>
        </xdr:cNvPr>
        <xdr:cNvGrpSpPr>
          <a:grpSpLocks/>
        </xdr:cNvGrpSpPr>
      </xdr:nvGrpSpPr>
      <xdr:grpSpPr bwMode="auto">
        <a:xfrm>
          <a:off x="12588875" y="11430000"/>
          <a:ext cx="152400" cy="142875"/>
          <a:chOff x="80" y="2327"/>
          <a:chExt cx="16" cy="15"/>
        </a:xfrm>
      </xdr:grpSpPr>
      <xdr:sp macro="" textlink="">
        <xdr:nvSpPr>
          <xdr:cNvPr id="165" name="Freeform 15">
            <a:extLst>
              <a:ext uri="{FF2B5EF4-FFF2-40B4-BE49-F238E27FC236}">
                <a16:creationId xmlns:a16="http://schemas.microsoft.com/office/drawing/2014/main" id="{46B604AC-707A-4CDE-A91E-324DF0955181}"/>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66" name="Freeform 38">
            <a:extLst>
              <a:ext uri="{FF2B5EF4-FFF2-40B4-BE49-F238E27FC236}">
                <a16:creationId xmlns:a16="http://schemas.microsoft.com/office/drawing/2014/main" id="{CEBB2276-E946-4AB7-BCCA-4A148E157EA9}"/>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36</xdr:row>
      <xdr:rowOff>0</xdr:rowOff>
    </xdr:from>
    <xdr:to>
      <xdr:col>19</xdr:col>
      <xdr:colOff>152400</xdr:colOff>
      <xdr:row>36</xdr:row>
      <xdr:rowOff>142875</xdr:rowOff>
    </xdr:to>
    <xdr:grpSp>
      <xdr:nvGrpSpPr>
        <xdr:cNvPr id="167" name="Group 53">
          <a:extLst>
            <a:ext uri="{FF2B5EF4-FFF2-40B4-BE49-F238E27FC236}">
              <a16:creationId xmlns:a16="http://schemas.microsoft.com/office/drawing/2014/main" id="{3F05B36F-B147-483B-BCF9-715ED42A92D9}"/>
            </a:ext>
          </a:extLst>
        </xdr:cNvPr>
        <xdr:cNvGrpSpPr>
          <a:grpSpLocks/>
        </xdr:cNvGrpSpPr>
      </xdr:nvGrpSpPr>
      <xdr:grpSpPr bwMode="auto">
        <a:xfrm>
          <a:off x="14541500" y="11430000"/>
          <a:ext cx="152400" cy="142875"/>
          <a:chOff x="80" y="2360"/>
          <a:chExt cx="16" cy="15"/>
        </a:xfrm>
      </xdr:grpSpPr>
      <xdr:sp macro="" textlink="">
        <xdr:nvSpPr>
          <xdr:cNvPr id="168" name="Oval 19">
            <a:extLst>
              <a:ext uri="{FF2B5EF4-FFF2-40B4-BE49-F238E27FC236}">
                <a16:creationId xmlns:a16="http://schemas.microsoft.com/office/drawing/2014/main" id="{83F4A54A-29B7-40E2-94E9-2A21F8BD68CC}"/>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69" name="Freeform 36">
            <a:extLst>
              <a:ext uri="{FF2B5EF4-FFF2-40B4-BE49-F238E27FC236}">
                <a16:creationId xmlns:a16="http://schemas.microsoft.com/office/drawing/2014/main" id="{8A9FFD27-D40A-41FA-8747-E42A29703ED3}"/>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34</xdr:row>
      <xdr:rowOff>0</xdr:rowOff>
    </xdr:from>
    <xdr:to>
      <xdr:col>19</xdr:col>
      <xdr:colOff>152400</xdr:colOff>
      <xdr:row>34</xdr:row>
      <xdr:rowOff>142875</xdr:rowOff>
    </xdr:to>
    <xdr:grpSp>
      <xdr:nvGrpSpPr>
        <xdr:cNvPr id="170" name="Group 53">
          <a:extLst>
            <a:ext uri="{FF2B5EF4-FFF2-40B4-BE49-F238E27FC236}">
              <a16:creationId xmlns:a16="http://schemas.microsoft.com/office/drawing/2014/main" id="{67A94B5D-C601-472D-849A-DA432EE61809}"/>
            </a:ext>
          </a:extLst>
        </xdr:cNvPr>
        <xdr:cNvGrpSpPr>
          <a:grpSpLocks/>
        </xdr:cNvGrpSpPr>
      </xdr:nvGrpSpPr>
      <xdr:grpSpPr bwMode="auto">
        <a:xfrm>
          <a:off x="14541500" y="10795000"/>
          <a:ext cx="152400" cy="142875"/>
          <a:chOff x="80" y="2360"/>
          <a:chExt cx="16" cy="15"/>
        </a:xfrm>
      </xdr:grpSpPr>
      <xdr:sp macro="" textlink="">
        <xdr:nvSpPr>
          <xdr:cNvPr id="171" name="Oval 19">
            <a:extLst>
              <a:ext uri="{FF2B5EF4-FFF2-40B4-BE49-F238E27FC236}">
                <a16:creationId xmlns:a16="http://schemas.microsoft.com/office/drawing/2014/main" id="{3D877A82-ED09-4D22-9484-93DC485D8E64}"/>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72" name="Freeform 36">
            <a:extLst>
              <a:ext uri="{FF2B5EF4-FFF2-40B4-BE49-F238E27FC236}">
                <a16:creationId xmlns:a16="http://schemas.microsoft.com/office/drawing/2014/main" id="{CD16E1B1-BD5D-48CF-A1A6-B87484DF9DBA}"/>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39</xdr:row>
      <xdr:rowOff>0</xdr:rowOff>
    </xdr:from>
    <xdr:to>
      <xdr:col>15</xdr:col>
      <xdr:colOff>152400</xdr:colOff>
      <xdr:row>39</xdr:row>
      <xdr:rowOff>142875</xdr:rowOff>
    </xdr:to>
    <xdr:grpSp>
      <xdr:nvGrpSpPr>
        <xdr:cNvPr id="173" name="Group 50">
          <a:extLst>
            <a:ext uri="{FF2B5EF4-FFF2-40B4-BE49-F238E27FC236}">
              <a16:creationId xmlns:a16="http://schemas.microsoft.com/office/drawing/2014/main" id="{A8AAD885-5D6C-4C8F-B610-CD6C6BF271F6}"/>
            </a:ext>
          </a:extLst>
        </xdr:cNvPr>
        <xdr:cNvGrpSpPr>
          <a:grpSpLocks/>
        </xdr:cNvGrpSpPr>
      </xdr:nvGrpSpPr>
      <xdr:grpSpPr bwMode="auto">
        <a:xfrm>
          <a:off x="12588875" y="12382500"/>
          <a:ext cx="152400" cy="142875"/>
          <a:chOff x="80" y="2327"/>
          <a:chExt cx="16" cy="15"/>
        </a:xfrm>
      </xdr:grpSpPr>
      <xdr:sp macro="" textlink="">
        <xdr:nvSpPr>
          <xdr:cNvPr id="174" name="Freeform 15">
            <a:extLst>
              <a:ext uri="{FF2B5EF4-FFF2-40B4-BE49-F238E27FC236}">
                <a16:creationId xmlns:a16="http://schemas.microsoft.com/office/drawing/2014/main" id="{726BFD4E-B3DD-40B0-906E-912D0B2BA479}"/>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75" name="Freeform 38">
            <a:extLst>
              <a:ext uri="{FF2B5EF4-FFF2-40B4-BE49-F238E27FC236}">
                <a16:creationId xmlns:a16="http://schemas.microsoft.com/office/drawing/2014/main" id="{48ED3699-D99B-43C6-8731-C817416C61C7}"/>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39</xdr:row>
      <xdr:rowOff>0</xdr:rowOff>
    </xdr:from>
    <xdr:to>
      <xdr:col>19</xdr:col>
      <xdr:colOff>152400</xdr:colOff>
      <xdr:row>39</xdr:row>
      <xdr:rowOff>142875</xdr:rowOff>
    </xdr:to>
    <xdr:grpSp>
      <xdr:nvGrpSpPr>
        <xdr:cNvPr id="176" name="Group 50">
          <a:extLst>
            <a:ext uri="{FF2B5EF4-FFF2-40B4-BE49-F238E27FC236}">
              <a16:creationId xmlns:a16="http://schemas.microsoft.com/office/drawing/2014/main" id="{EAEB22D4-C005-41D0-B36E-8442B72A9706}"/>
            </a:ext>
          </a:extLst>
        </xdr:cNvPr>
        <xdr:cNvGrpSpPr>
          <a:grpSpLocks/>
        </xdr:cNvGrpSpPr>
      </xdr:nvGrpSpPr>
      <xdr:grpSpPr bwMode="auto">
        <a:xfrm>
          <a:off x="14541500" y="12382500"/>
          <a:ext cx="152400" cy="142875"/>
          <a:chOff x="80" y="2327"/>
          <a:chExt cx="16" cy="15"/>
        </a:xfrm>
      </xdr:grpSpPr>
      <xdr:sp macro="" textlink="">
        <xdr:nvSpPr>
          <xdr:cNvPr id="177" name="Freeform 15">
            <a:extLst>
              <a:ext uri="{FF2B5EF4-FFF2-40B4-BE49-F238E27FC236}">
                <a16:creationId xmlns:a16="http://schemas.microsoft.com/office/drawing/2014/main" id="{147D4CCA-AB35-4550-B3B9-9A205014456E}"/>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78" name="Freeform 38">
            <a:extLst>
              <a:ext uri="{FF2B5EF4-FFF2-40B4-BE49-F238E27FC236}">
                <a16:creationId xmlns:a16="http://schemas.microsoft.com/office/drawing/2014/main" id="{2C9D53FD-67F1-4F8A-ABD2-A661CC55BD9B}"/>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5.xml><?xml version="1.0" encoding="utf-8"?>
<xdr:wsDr xmlns:xdr="http://schemas.openxmlformats.org/drawingml/2006/spreadsheetDrawing" xmlns:a="http://schemas.openxmlformats.org/drawingml/2006/main">
  <xdr:oneCellAnchor>
    <xdr:from>
      <xdr:col>9</xdr:col>
      <xdr:colOff>336550</xdr:colOff>
      <xdr:row>14</xdr:row>
      <xdr:rowOff>22225</xdr:rowOff>
    </xdr:from>
    <xdr:ext cx="184731" cy="321252"/>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9099550" y="4467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a:p>
      </xdr:txBody>
    </xdr:sp>
    <xdr:clientData/>
  </xdr:oneCellAnchor>
  <xdr:oneCellAnchor>
    <xdr:from>
      <xdr:col>14</xdr:col>
      <xdr:colOff>69850</xdr:colOff>
      <xdr:row>42</xdr:row>
      <xdr:rowOff>0</xdr:rowOff>
    </xdr:from>
    <xdr:ext cx="184731" cy="321463"/>
    <xdr:sp macro="" textlink="">
      <xdr:nvSpPr>
        <xdr:cNvPr id="5" name="TextBox 4">
          <a:extLst>
            <a:ext uri="{FF2B5EF4-FFF2-40B4-BE49-F238E27FC236}">
              <a16:creationId xmlns:a16="http://schemas.microsoft.com/office/drawing/2014/main" id="{00000000-0008-0000-1500-000005000000}"/>
            </a:ext>
          </a:extLst>
        </xdr:cNvPr>
        <xdr:cNvSpPr txBox="1"/>
      </xdr:nvSpPr>
      <xdr:spPr>
        <a:xfrm>
          <a:off x="11991975" y="1138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a:p>
      </xdr:txBody>
    </xdr:sp>
    <xdr:clientData/>
  </xdr:oneCellAnchor>
  <xdr:twoCellAnchor>
    <xdr:from>
      <xdr:col>1</xdr:col>
      <xdr:colOff>127000</xdr:colOff>
      <xdr:row>49</xdr:row>
      <xdr:rowOff>79375</xdr:rowOff>
    </xdr:from>
    <xdr:to>
      <xdr:col>1</xdr:col>
      <xdr:colOff>279400</xdr:colOff>
      <xdr:row>49</xdr:row>
      <xdr:rowOff>222250</xdr:rowOff>
    </xdr:to>
    <xdr:grpSp>
      <xdr:nvGrpSpPr>
        <xdr:cNvPr id="1388751" name="Group 50">
          <a:extLst>
            <a:ext uri="{FF2B5EF4-FFF2-40B4-BE49-F238E27FC236}">
              <a16:creationId xmlns:a16="http://schemas.microsoft.com/office/drawing/2014/main" id="{00000000-0008-0000-1500-0000CF301500}"/>
            </a:ext>
          </a:extLst>
        </xdr:cNvPr>
        <xdr:cNvGrpSpPr>
          <a:grpSpLocks/>
        </xdr:cNvGrpSpPr>
      </xdr:nvGrpSpPr>
      <xdr:grpSpPr bwMode="auto">
        <a:xfrm>
          <a:off x="730250" y="15001875"/>
          <a:ext cx="152400" cy="142875"/>
          <a:chOff x="80" y="2327"/>
          <a:chExt cx="16" cy="15"/>
        </a:xfrm>
      </xdr:grpSpPr>
      <xdr:sp macro="" textlink="">
        <xdr:nvSpPr>
          <xdr:cNvPr id="1388780" name="Freeform 15">
            <a:extLst>
              <a:ext uri="{FF2B5EF4-FFF2-40B4-BE49-F238E27FC236}">
                <a16:creationId xmlns:a16="http://schemas.microsoft.com/office/drawing/2014/main" id="{00000000-0008-0000-1500-0000EC30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8781" name="Freeform 38">
            <a:extLst>
              <a:ext uri="{FF2B5EF4-FFF2-40B4-BE49-F238E27FC236}">
                <a16:creationId xmlns:a16="http://schemas.microsoft.com/office/drawing/2014/main" id="{00000000-0008-0000-1500-0000ED30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174625</xdr:colOff>
      <xdr:row>50</xdr:row>
      <xdr:rowOff>60325</xdr:rowOff>
    </xdr:from>
    <xdr:to>
      <xdr:col>1</xdr:col>
      <xdr:colOff>327025</xdr:colOff>
      <xdr:row>50</xdr:row>
      <xdr:rowOff>203200</xdr:rowOff>
    </xdr:to>
    <xdr:grpSp>
      <xdr:nvGrpSpPr>
        <xdr:cNvPr id="1388752" name="Group 53">
          <a:extLst>
            <a:ext uri="{FF2B5EF4-FFF2-40B4-BE49-F238E27FC236}">
              <a16:creationId xmlns:a16="http://schemas.microsoft.com/office/drawing/2014/main" id="{00000000-0008-0000-1500-0000D0301500}"/>
            </a:ext>
          </a:extLst>
        </xdr:cNvPr>
        <xdr:cNvGrpSpPr>
          <a:grpSpLocks/>
        </xdr:cNvGrpSpPr>
      </xdr:nvGrpSpPr>
      <xdr:grpSpPr bwMode="auto">
        <a:xfrm>
          <a:off x="777875" y="15300325"/>
          <a:ext cx="152400" cy="142875"/>
          <a:chOff x="80" y="2360"/>
          <a:chExt cx="16" cy="15"/>
        </a:xfrm>
      </xdr:grpSpPr>
      <xdr:sp macro="" textlink="">
        <xdr:nvSpPr>
          <xdr:cNvPr id="1388778" name="Oval 19">
            <a:extLst>
              <a:ext uri="{FF2B5EF4-FFF2-40B4-BE49-F238E27FC236}">
                <a16:creationId xmlns:a16="http://schemas.microsoft.com/office/drawing/2014/main" id="{00000000-0008-0000-1500-0000EA30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8779" name="Freeform 36">
            <a:extLst>
              <a:ext uri="{FF2B5EF4-FFF2-40B4-BE49-F238E27FC236}">
                <a16:creationId xmlns:a16="http://schemas.microsoft.com/office/drawing/2014/main" id="{00000000-0008-0000-1500-0000EB30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206375</xdr:colOff>
      <xdr:row>55</xdr:row>
      <xdr:rowOff>79375</xdr:rowOff>
    </xdr:from>
    <xdr:to>
      <xdr:col>1</xdr:col>
      <xdr:colOff>358775</xdr:colOff>
      <xdr:row>55</xdr:row>
      <xdr:rowOff>241300</xdr:rowOff>
    </xdr:to>
    <xdr:grpSp>
      <xdr:nvGrpSpPr>
        <xdr:cNvPr id="1388753" name="Group 43">
          <a:extLst>
            <a:ext uri="{FF2B5EF4-FFF2-40B4-BE49-F238E27FC236}">
              <a16:creationId xmlns:a16="http://schemas.microsoft.com/office/drawing/2014/main" id="{00000000-0008-0000-1500-0000D1301500}"/>
            </a:ext>
          </a:extLst>
        </xdr:cNvPr>
        <xdr:cNvGrpSpPr>
          <a:grpSpLocks/>
        </xdr:cNvGrpSpPr>
      </xdr:nvGrpSpPr>
      <xdr:grpSpPr bwMode="auto">
        <a:xfrm>
          <a:off x="809625" y="16906875"/>
          <a:ext cx="152400" cy="161925"/>
          <a:chOff x="80" y="2460"/>
          <a:chExt cx="16" cy="17"/>
        </a:xfrm>
      </xdr:grpSpPr>
      <xdr:sp macro="" textlink="">
        <xdr:nvSpPr>
          <xdr:cNvPr id="1388776" name="Oval 21">
            <a:extLst>
              <a:ext uri="{FF2B5EF4-FFF2-40B4-BE49-F238E27FC236}">
                <a16:creationId xmlns:a16="http://schemas.microsoft.com/office/drawing/2014/main" id="{00000000-0008-0000-1500-0000E8301500}"/>
              </a:ext>
            </a:extLst>
          </xdr:cNvPr>
          <xdr:cNvSpPr>
            <a:spLocks noChangeArrowheads="1"/>
          </xdr:cNvSpPr>
        </xdr:nvSpPr>
        <xdr:spPr bwMode="auto">
          <a:xfrm>
            <a:off x="80" y="2461"/>
            <a:ext cx="13" cy="16"/>
          </a:xfrm>
          <a:prstGeom prst="ellipse">
            <a:avLst/>
          </a:prstGeom>
          <a:noFill/>
          <a:ln w="15875">
            <a:solidFill>
              <a:srgbClr val="000000"/>
            </a:solidFill>
            <a:round/>
            <a:headEnd/>
            <a:tailEnd/>
          </a:ln>
        </xdr:spPr>
      </xdr:sp>
      <xdr:sp macro="" textlink="">
        <xdr:nvSpPr>
          <xdr:cNvPr id="1388777" name="Freeform 42">
            <a:extLst>
              <a:ext uri="{FF2B5EF4-FFF2-40B4-BE49-F238E27FC236}">
                <a16:creationId xmlns:a16="http://schemas.microsoft.com/office/drawing/2014/main" id="{00000000-0008-0000-1500-0000E9301500}"/>
              </a:ext>
            </a:extLst>
          </xdr:cNvPr>
          <xdr:cNvSpPr>
            <a:spLocks/>
          </xdr:cNvSpPr>
        </xdr:nvSpPr>
        <xdr:spPr bwMode="auto">
          <a:xfrm>
            <a:off x="84" y="2460"/>
            <a:ext cx="12" cy="10"/>
          </a:xfrm>
          <a:custGeom>
            <a:avLst/>
            <a:gdLst>
              <a:gd name="T0" fmla="*/ 0 w 16"/>
              <a:gd name="T1" fmla="*/ 1 h 15"/>
              <a:gd name="T2" fmla="*/ 2 w 16"/>
              <a:gd name="T3" fmla="*/ 1 h 15"/>
              <a:gd name="T4" fmla="*/ 2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5</xdr:col>
      <xdr:colOff>92074</xdr:colOff>
      <xdr:row>32</xdr:row>
      <xdr:rowOff>98425</xdr:rowOff>
    </xdr:from>
    <xdr:to>
      <xdr:col>17</xdr:col>
      <xdr:colOff>1111249</xdr:colOff>
      <xdr:row>33</xdr:row>
      <xdr:rowOff>190500</xdr:rowOff>
    </xdr:to>
    <xdr:sp macro="" textlink="">
      <xdr:nvSpPr>
        <xdr:cNvPr id="1388761" name="Right Brace 1">
          <a:extLst>
            <a:ext uri="{FF2B5EF4-FFF2-40B4-BE49-F238E27FC236}">
              <a16:creationId xmlns:a16="http://schemas.microsoft.com/office/drawing/2014/main" id="{00000000-0008-0000-1500-0000D9301500}"/>
            </a:ext>
          </a:extLst>
        </xdr:cNvPr>
        <xdr:cNvSpPr>
          <a:spLocks/>
        </xdr:cNvSpPr>
      </xdr:nvSpPr>
      <xdr:spPr bwMode="auto">
        <a:xfrm rot="5400000">
          <a:off x="10080624" y="8890000"/>
          <a:ext cx="409575" cy="6543675"/>
        </a:xfrm>
        <a:prstGeom prst="rightBrace">
          <a:avLst>
            <a:gd name="adj1" fmla="val 8544"/>
            <a:gd name="adj2" fmla="val 50000"/>
          </a:avLst>
        </a:prstGeom>
        <a:noFill/>
        <a:ln w="9525" algn="ctr">
          <a:solidFill>
            <a:srgbClr val="0000FF"/>
          </a:solidFill>
          <a:round/>
          <a:headEnd/>
          <a:tailEnd/>
        </a:ln>
      </xdr:spPr>
    </xdr:sp>
    <xdr:clientData/>
  </xdr:twoCellAnchor>
  <xdr:twoCellAnchor>
    <xdr:from>
      <xdr:col>15</xdr:col>
      <xdr:colOff>19050</xdr:colOff>
      <xdr:row>18</xdr:row>
      <xdr:rowOff>66675</xdr:rowOff>
    </xdr:from>
    <xdr:to>
      <xdr:col>15</xdr:col>
      <xdr:colOff>171450</xdr:colOff>
      <xdr:row>18</xdr:row>
      <xdr:rowOff>228600</xdr:rowOff>
    </xdr:to>
    <xdr:grpSp>
      <xdr:nvGrpSpPr>
        <xdr:cNvPr id="36" name="Group 43">
          <a:extLst>
            <a:ext uri="{FF2B5EF4-FFF2-40B4-BE49-F238E27FC236}">
              <a16:creationId xmlns:a16="http://schemas.microsoft.com/office/drawing/2014/main" id="{00000000-0008-0000-1500-000024000000}"/>
            </a:ext>
          </a:extLst>
        </xdr:cNvPr>
        <xdr:cNvGrpSpPr>
          <a:grpSpLocks/>
        </xdr:cNvGrpSpPr>
      </xdr:nvGrpSpPr>
      <xdr:grpSpPr bwMode="auto">
        <a:xfrm>
          <a:off x="11782425" y="5543550"/>
          <a:ext cx="152400" cy="161925"/>
          <a:chOff x="80" y="2460"/>
          <a:chExt cx="16" cy="17"/>
        </a:xfrm>
      </xdr:grpSpPr>
      <xdr:sp macro="" textlink="">
        <xdr:nvSpPr>
          <xdr:cNvPr id="37" name="Oval 21">
            <a:extLst>
              <a:ext uri="{FF2B5EF4-FFF2-40B4-BE49-F238E27FC236}">
                <a16:creationId xmlns:a16="http://schemas.microsoft.com/office/drawing/2014/main" id="{00000000-0008-0000-1500-000025000000}"/>
              </a:ext>
            </a:extLst>
          </xdr:cNvPr>
          <xdr:cNvSpPr>
            <a:spLocks noChangeArrowheads="1"/>
          </xdr:cNvSpPr>
        </xdr:nvSpPr>
        <xdr:spPr bwMode="auto">
          <a:xfrm>
            <a:off x="80" y="2461"/>
            <a:ext cx="13" cy="16"/>
          </a:xfrm>
          <a:prstGeom prst="ellipse">
            <a:avLst/>
          </a:prstGeom>
          <a:noFill/>
          <a:ln w="15875">
            <a:solidFill>
              <a:srgbClr val="000000"/>
            </a:solidFill>
            <a:round/>
            <a:headEnd/>
            <a:tailEnd/>
          </a:ln>
        </xdr:spPr>
      </xdr:sp>
      <xdr:sp macro="" textlink="">
        <xdr:nvSpPr>
          <xdr:cNvPr id="38" name="Freeform 42">
            <a:extLst>
              <a:ext uri="{FF2B5EF4-FFF2-40B4-BE49-F238E27FC236}">
                <a16:creationId xmlns:a16="http://schemas.microsoft.com/office/drawing/2014/main" id="{00000000-0008-0000-1500-000026000000}"/>
              </a:ext>
            </a:extLst>
          </xdr:cNvPr>
          <xdr:cNvSpPr>
            <a:spLocks/>
          </xdr:cNvSpPr>
        </xdr:nvSpPr>
        <xdr:spPr bwMode="auto">
          <a:xfrm>
            <a:off x="84" y="2460"/>
            <a:ext cx="12" cy="10"/>
          </a:xfrm>
          <a:custGeom>
            <a:avLst/>
            <a:gdLst>
              <a:gd name="T0" fmla="*/ 0 w 16"/>
              <a:gd name="T1" fmla="*/ 1 h 15"/>
              <a:gd name="T2" fmla="*/ 2 w 16"/>
              <a:gd name="T3" fmla="*/ 1 h 15"/>
              <a:gd name="T4" fmla="*/ 2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18</xdr:row>
      <xdr:rowOff>47625</xdr:rowOff>
    </xdr:from>
    <xdr:to>
      <xdr:col>19</xdr:col>
      <xdr:colOff>152400</xdr:colOff>
      <xdr:row>18</xdr:row>
      <xdr:rowOff>190500</xdr:rowOff>
    </xdr:to>
    <xdr:grpSp>
      <xdr:nvGrpSpPr>
        <xdr:cNvPr id="48" name="Group 53">
          <a:extLst>
            <a:ext uri="{FF2B5EF4-FFF2-40B4-BE49-F238E27FC236}">
              <a16:creationId xmlns:a16="http://schemas.microsoft.com/office/drawing/2014/main" id="{00000000-0008-0000-1500-000030000000}"/>
            </a:ext>
          </a:extLst>
        </xdr:cNvPr>
        <xdr:cNvGrpSpPr>
          <a:grpSpLocks/>
        </xdr:cNvGrpSpPr>
      </xdr:nvGrpSpPr>
      <xdr:grpSpPr bwMode="auto">
        <a:xfrm>
          <a:off x="13604875" y="5524500"/>
          <a:ext cx="152400" cy="142875"/>
          <a:chOff x="80" y="2360"/>
          <a:chExt cx="16" cy="15"/>
        </a:xfrm>
      </xdr:grpSpPr>
      <xdr:sp macro="" textlink="">
        <xdr:nvSpPr>
          <xdr:cNvPr id="49" name="Oval 19">
            <a:extLst>
              <a:ext uri="{FF2B5EF4-FFF2-40B4-BE49-F238E27FC236}">
                <a16:creationId xmlns:a16="http://schemas.microsoft.com/office/drawing/2014/main" id="{00000000-0008-0000-1500-000031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50" name="Freeform 36">
            <a:extLst>
              <a:ext uri="{FF2B5EF4-FFF2-40B4-BE49-F238E27FC236}">
                <a16:creationId xmlns:a16="http://schemas.microsoft.com/office/drawing/2014/main" id="{00000000-0008-0000-1500-000032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22</xdr:row>
      <xdr:rowOff>66675</xdr:rowOff>
    </xdr:from>
    <xdr:to>
      <xdr:col>19</xdr:col>
      <xdr:colOff>152400</xdr:colOff>
      <xdr:row>22</xdr:row>
      <xdr:rowOff>209550</xdr:rowOff>
    </xdr:to>
    <xdr:grpSp>
      <xdr:nvGrpSpPr>
        <xdr:cNvPr id="66" name="Group 53">
          <a:extLst>
            <a:ext uri="{FF2B5EF4-FFF2-40B4-BE49-F238E27FC236}">
              <a16:creationId xmlns:a16="http://schemas.microsoft.com/office/drawing/2014/main" id="{00000000-0008-0000-1500-000042000000}"/>
            </a:ext>
          </a:extLst>
        </xdr:cNvPr>
        <xdr:cNvGrpSpPr>
          <a:grpSpLocks/>
        </xdr:cNvGrpSpPr>
      </xdr:nvGrpSpPr>
      <xdr:grpSpPr bwMode="auto">
        <a:xfrm>
          <a:off x="13604875" y="6670675"/>
          <a:ext cx="152400" cy="142875"/>
          <a:chOff x="80" y="2360"/>
          <a:chExt cx="16" cy="15"/>
        </a:xfrm>
      </xdr:grpSpPr>
      <xdr:sp macro="" textlink="">
        <xdr:nvSpPr>
          <xdr:cNvPr id="67" name="Oval 19">
            <a:extLst>
              <a:ext uri="{FF2B5EF4-FFF2-40B4-BE49-F238E27FC236}">
                <a16:creationId xmlns:a16="http://schemas.microsoft.com/office/drawing/2014/main" id="{00000000-0008-0000-1500-000043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68" name="Freeform 36">
            <a:extLst>
              <a:ext uri="{FF2B5EF4-FFF2-40B4-BE49-F238E27FC236}">
                <a16:creationId xmlns:a16="http://schemas.microsoft.com/office/drawing/2014/main" id="{00000000-0008-0000-1500-000044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26</xdr:row>
      <xdr:rowOff>66675</xdr:rowOff>
    </xdr:from>
    <xdr:to>
      <xdr:col>19</xdr:col>
      <xdr:colOff>152400</xdr:colOff>
      <xdr:row>26</xdr:row>
      <xdr:rowOff>209550</xdr:rowOff>
    </xdr:to>
    <xdr:grpSp>
      <xdr:nvGrpSpPr>
        <xdr:cNvPr id="29" name="Group 53">
          <a:extLst>
            <a:ext uri="{FF2B5EF4-FFF2-40B4-BE49-F238E27FC236}">
              <a16:creationId xmlns:a16="http://schemas.microsoft.com/office/drawing/2014/main" id="{212EC911-96AF-47FD-A9B0-C0AF2661229E}"/>
            </a:ext>
          </a:extLst>
        </xdr:cNvPr>
        <xdr:cNvGrpSpPr>
          <a:grpSpLocks/>
        </xdr:cNvGrpSpPr>
      </xdr:nvGrpSpPr>
      <xdr:grpSpPr bwMode="auto">
        <a:xfrm>
          <a:off x="13604875" y="7877175"/>
          <a:ext cx="152400" cy="142875"/>
          <a:chOff x="80" y="2360"/>
          <a:chExt cx="16" cy="15"/>
        </a:xfrm>
      </xdr:grpSpPr>
      <xdr:sp macro="" textlink="">
        <xdr:nvSpPr>
          <xdr:cNvPr id="30" name="Oval 19">
            <a:extLst>
              <a:ext uri="{FF2B5EF4-FFF2-40B4-BE49-F238E27FC236}">
                <a16:creationId xmlns:a16="http://schemas.microsoft.com/office/drawing/2014/main" id="{BE82F6FC-7D1A-46D0-90EF-F8B257570E78}"/>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1" name="Freeform 36">
            <a:extLst>
              <a:ext uri="{FF2B5EF4-FFF2-40B4-BE49-F238E27FC236}">
                <a16:creationId xmlns:a16="http://schemas.microsoft.com/office/drawing/2014/main" id="{6B00B2EC-B59D-41C0-A02B-C86080DB8385}"/>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27</xdr:row>
      <xdr:rowOff>66675</xdr:rowOff>
    </xdr:from>
    <xdr:to>
      <xdr:col>19</xdr:col>
      <xdr:colOff>152400</xdr:colOff>
      <xdr:row>27</xdr:row>
      <xdr:rowOff>209550</xdr:rowOff>
    </xdr:to>
    <xdr:grpSp>
      <xdr:nvGrpSpPr>
        <xdr:cNvPr id="32" name="Group 53">
          <a:extLst>
            <a:ext uri="{FF2B5EF4-FFF2-40B4-BE49-F238E27FC236}">
              <a16:creationId xmlns:a16="http://schemas.microsoft.com/office/drawing/2014/main" id="{A87A0B97-E1A0-4D0C-92D2-8CA81DB1F57A}"/>
            </a:ext>
          </a:extLst>
        </xdr:cNvPr>
        <xdr:cNvGrpSpPr>
          <a:grpSpLocks/>
        </xdr:cNvGrpSpPr>
      </xdr:nvGrpSpPr>
      <xdr:grpSpPr bwMode="auto">
        <a:xfrm>
          <a:off x="13604875" y="8131175"/>
          <a:ext cx="152400" cy="142875"/>
          <a:chOff x="80" y="2360"/>
          <a:chExt cx="16" cy="15"/>
        </a:xfrm>
      </xdr:grpSpPr>
      <xdr:sp macro="" textlink="">
        <xdr:nvSpPr>
          <xdr:cNvPr id="33" name="Oval 19">
            <a:extLst>
              <a:ext uri="{FF2B5EF4-FFF2-40B4-BE49-F238E27FC236}">
                <a16:creationId xmlns:a16="http://schemas.microsoft.com/office/drawing/2014/main" id="{84F023F2-2407-464D-B34B-40086B576646}"/>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4" name="Freeform 36">
            <a:extLst>
              <a:ext uri="{FF2B5EF4-FFF2-40B4-BE49-F238E27FC236}">
                <a16:creationId xmlns:a16="http://schemas.microsoft.com/office/drawing/2014/main" id="{D699A495-1322-4F38-B6DB-E48A7195653F}"/>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6.xml><?xml version="1.0" encoding="utf-8"?>
<xdr:wsDr xmlns:xdr="http://schemas.openxmlformats.org/drawingml/2006/spreadsheetDrawing" xmlns:a="http://schemas.openxmlformats.org/drawingml/2006/main">
  <xdr:oneCellAnchor>
    <xdr:from>
      <xdr:col>10</xdr:col>
      <xdr:colOff>336550</xdr:colOff>
      <xdr:row>10</xdr:row>
      <xdr:rowOff>158750</xdr:rowOff>
    </xdr:from>
    <xdr:ext cx="1203325" cy="561975"/>
    <xdr:sp macro="" textlink="">
      <xdr:nvSpPr>
        <xdr:cNvPr id="2" name="TextBox 1">
          <a:extLst>
            <a:ext uri="{FF2B5EF4-FFF2-40B4-BE49-F238E27FC236}">
              <a16:creationId xmlns:a16="http://schemas.microsoft.com/office/drawing/2014/main" id="{00000000-0008-0000-1600-000002000000}"/>
            </a:ext>
          </a:extLst>
        </xdr:cNvPr>
        <xdr:cNvSpPr txBox="1"/>
      </xdr:nvSpPr>
      <xdr:spPr>
        <a:xfrm flipV="1">
          <a:off x="14703425" y="3333750"/>
          <a:ext cx="1203325" cy="5619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endParaRPr lang="en-US"/>
        </a:p>
      </xdr:txBody>
    </xdr:sp>
    <xdr:clientData/>
  </xdr:oneCellAnchor>
  <xdr:oneCellAnchor>
    <xdr:from>
      <xdr:col>12</xdr:col>
      <xdr:colOff>0</xdr:colOff>
      <xdr:row>30</xdr:row>
      <xdr:rowOff>0</xdr:rowOff>
    </xdr:from>
    <xdr:ext cx="184731" cy="359281"/>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17348200" y="9610725"/>
          <a:ext cx="184731" cy="35928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xdr:col>
      <xdr:colOff>142875</xdr:colOff>
      <xdr:row>33</xdr:row>
      <xdr:rowOff>85725</xdr:rowOff>
    </xdr:from>
    <xdr:to>
      <xdr:col>1</xdr:col>
      <xdr:colOff>295275</xdr:colOff>
      <xdr:row>33</xdr:row>
      <xdr:rowOff>180975</xdr:rowOff>
    </xdr:to>
    <xdr:grpSp>
      <xdr:nvGrpSpPr>
        <xdr:cNvPr id="1389700" name="Group 50">
          <a:extLst>
            <a:ext uri="{FF2B5EF4-FFF2-40B4-BE49-F238E27FC236}">
              <a16:creationId xmlns:a16="http://schemas.microsoft.com/office/drawing/2014/main" id="{00000000-0008-0000-1700-000084341500}"/>
            </a:ext>
          </a:extLst>
        </xdr:cNvPr>
        <xdr:cNvGrpSpPr>
          <a:grpSpLocks/>
        </xdr:cNvGrpSpPr>
      </xdr:nvGrpSpPr>
      <xdr:grpSpPr bwMode="auto">
        <a:xfrm>
          <a:off x="746125" y="10563225"/>
          <a:ext cx="152400" cy="95250"/>
          <a:chOff x="80" y="2327"/>
          <a:chExt cx="16" cy="15"/>
        </a:xfrm>
      </xdr:grpSpPr>
      <xdr:sp macro="" textlink="">
        <xdr:nvSpPr>
          <xdr:cNvPr id="1389720" name="Freeform 15">
            <a:extLst>
              <a:ext uri="{FF2B5EF4-FFF2-40B4-BE49-F238E27FC236}">
                <a16:creationId xmlns:a16="http://schemas.microsoft.com/office/drawing/2014/main" id="{00000000-0008-0000-1700-00009834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9721" name="Freeform 38">
            <a:extLst>
              <a:ext uri="{FF2B5EF4-FFF2-40B4-BE49-F238E27FC236}">
                <a16:creationId xmlns:a16="http://schemas.microsoft.com/office/drawing/2014/main" id="{00000000-0008-0000-1700-00009934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161925</xdr:colOff>
      <xdr:row>34</xdr:row>
      <xdr:rowOff>28575</xdr:rowOff>
    </xdr:from>
    <xdr:to>
      <xdr:col>1</xdr:col>
      <xdr:colOff>314325</xdr:colOff>
      <xdr:row>34</xdr:row>
      <xdr:rowOff>142875</xdr:rowOff>
    </xdr:to>
    <xdr:grpSp>
      <xdr:nvGrpSpPr>
        <xdr:cNvPr id="1389701" name="Group 53">
          <a:extLst>
            <a:ext uri="{FF2B5EF4-FFF2-40B4-BE49-F238E27FC236}">
              <a16:creationId xmlns:a16="http://schemas.microsoft.com/office/drawing/2014/main" id="{00000000-0008-0000-1700-000085341500}"/>
            </a:ext>
          </a:extLst>
        </xdr:cNvPr>
        <xdr:cNvGrpSpPr>
          <a:grpSpLocks/>
        </xdr:cNvGrpSpPr>
      </xdr:nvGrpSpPr>
      <xdr:grpSpPr bwMode="auto">
        <a:xfrm>
          <a:off x="765175" y="10823575"/>
          <a:ext cx="152400" cy="114300"/>
          <a:chOff x="80" y="2360"/>
          <a:chExt cx="16" cy="15"/>
        </a:xfrm>
      </xdr:grpSpPr>
      <xdr:sp macro="" textlink="">
        <xdr:nvSpPr>
          <xdr:cNvPr id="1389718" name="Oval 19">
            <a:extLst>
              <a:ext uri="{FF2B5EF4-FFF2-40B4-BE49-F238E27FC236}">
                <a16:creationId xmlns:a16="http://schemas.microsoft.com/office/drawing/2014/main" id="{00000000-0008-0000-1700-00009634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9719" name="Freeform 36">
            <a:extLst>
              <a:ext uri="{FF2B5EF4-FFF2-40B4-BE49-F238E27FC236}">
                <a16:creationId xmlns:a16="http://schemas.microsoft.com/office/drawing/2014/main" id="{00000000-0008-0000-1700-00009734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200025</xdr:colOff>
      <xdr:row>37</xdr:row>
      <xdr:rowOff>47625</xdr:rowOff>
    </xdr:from>
    <xdr:to>
      <xdr:col>1</xdr:col>
      <xdr:colOff>304800</xdr:colOff>
      <xdr:row>38</xdr:row>
      <xdr:rowOff>0</xdr:rowOff>
    </xdr:to>
    <xdr:grpSp>
      <xdr:nvGrpSpPr>
        <xdr:cNvPr id="1389702" name="Group 45">
          <a:extLst>
            <a:ext uri="{FF2B5EF4-FFF2-40B4-BE49-F238E27FC236}">
              <a16:creationId xmlns:a16="http://schemas.microsoft.com/office/drawing/2014/main" id="{00000000-0008-0000-1700-000086341500}"/>
            </a:ext>
          </a:extLst>
        </xdr:cNvPr>
        <xdr:cNvGrpSpPr>
          <a:grpSpLocks/>
        </xdr:cNvGrpSpPr>
      </xdr:nvGrpSpPr>
      <xdr:grpSpPr bwMode="auto">
        <a:xfrm>
          <a:off x="803275" y="11795125"/>
          <a:ext cx="104775" cy="269875"/>
          <a:chOff x="83" y="2491"/>
          <a:chExt cx="11" cy="22"/>
        </a:xfrm>
      </xdr:grpSpPr>
      <xdr:sp macro="" textlink="">
        <xdr:nvSpPr>
          <xdr:cNvPr id="1389716" name="Line 30">
            <a:extLst>
              <a:ext uri="{FF2B5EF4-FFF2-40B4-BE49-F238E27FC236}">
                <a16:creationId xmlns:a16="http://schemas.microsoft.com/office/drawing/2014/main" id="{00000000-0008-0000-1700-00009434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89717" name="Freeform 44">
            <a:extLst>
              <a:ext uri="{FF2B5EF4-FFF2-40B4-BE49-F238E27FC236}">
                <a16:creationId xmlns:a16="http://schemas.microsoft.com/office/drawing/2014/main" id="{00000000-0008-0000-1700-00009534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4</xdr:col>
      <xdr:colOff>76200</xdr:colOff>
      <xdr:row>22</xdr:row>
      <xdr:rowOff>19050</xdr:rowOff>
    </xdr:from>
    <xdr:to>
      <xdr:col>18</xdr:col>
      <xdr:colOff>104775</xdr:colOff>
      <xdr:row>23</xdr:row>
      <xdr:rowOff>123825</xdr:rowOff>
    </xdr:to>
    <xdr:sp macro="" textlink="">
      <xdr:nvSpPr>
        <xdr:cNvPr id="1389706" name="Right Brace 1">
          <a:extLst>
            <a:ext uri="{FF2B5EF4-FFF2-40B4-BE49-F238E27FC236}">
              <a16:creationId xmlns:a16="http://schemas.microsoft.com/office/drawing/2014/main" id="{00000000-0008-0000-1700-00008A341500}"/>
            </a:ext>
          </a:extLst>
        </xdr:cNvPr>
        <xdr:cNvSpPr>
          <a:spLocks/>
        </xdr:cNvSpPr>
      </xdr:nvSpPr>
      <xdr:spPr bwMode="auto">
        <a:xfrm rot="5400000">
          <a:off x="10367963" y="3386137"/>
          <a:ext cx="419100" cy="7515225"/>
        </a:xfrm>
        <a:prstGeom prst="rightBrace">
          <a:avLst>
            <a:gd name="adj1" fmla="val 9049"/>
            <a:gd name="adj2" fmla="val 50000"/>
          </a:avLst>
        </a:prstGeom>
        <a:noFill/>
        <a:ln w="9525" algn="ctr">
          <a:solidFill>
            <a:srgbClr val="0000FF"/>
          </a:solidFill>
          <a:round/>
          <a:headEnd/>
          <a:tailEnd/>
        </a:ln>
      </xdr:spPr>
    </xdr:sp>
    <xdr:clientData/>
  </xdr:twoCellAnchor>
  <xdr:twoCellAnchor>
    <xdr:from>
      <xdr:col>19</xdr:col>
      <xdr:colOff>0</xdr:colOff>
      <xdr:row>19</xdr:row>
      <xdr:rowOff>76200</xdr:rowOff>
    </xdr:from>
    <xdr:to>
      <xdr:col>19</xdr:col>
      <xdr:colOff>152400</xdr:colOff>
      <xdr:row>19</xdr:row>
      <xdr:rowOff>219075</xdr:rowOff>
    </xdr:to>
    <xdr:grpSp>
      <xdr:nvGrpSpPr>
        <xdr:cNvPr id="27" name="Group 53">
          <a:extLst>
            <a:ext uri="{FF2B5EF4-FFF2-40B4-BE49-F238E27FC236}">
              <a16:creationId xmlns:a16="http://schemas.microsoft.com/office/drawing/2014/main" id="{00000000-0008-0000-1700-00001B000000}"/>
            </a:ext>
          </a:extLst>
        </xdr:cNvPr>
        <xdr:cNvGrpSpPr>
          <a:grpSpLocks/>
        </xdr:cNvGrpSpPr>
      </xdr:nvGrpSpPr>
      <xdr:grpSpPr bwMode="auto">
        <a:xfrm>
          <a:off x="14208125" y="6108700"/>
          <a:ext cx="152400" cy="142875"/>
          <a:chOff x="80" y="2360"/>
          <a:chExt cx="16" cy="15"/>
        </a:xfrm>
      </xdr:grpSpPr>
      <xdr:sp macro="" textlink="">
        <xdr:nvSpPr>
          <xdr:cNvPr id="28" name="Oval 19">
            <a:extLst>
              <a:ext uri="{FF2B5EF4-FFF2-40B4-BE49-F238E27FC236}">
                <a16:creationId xmlns:a16="http://schemas.microsoft.com/office/drawing/2014/main" id="{00000000-0008-0000-1700-00001C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9" name="Freeform 36">
            <a:extLst>
              <a:ext uri="{FF2B5EF4-FFF2-40B4-BE49-F238E27FC236}">
                <a16:creationId xmlns:a16="http://schemas.microsoft.com/office/drawing/2014/main" id="{00000000-0008-0000-1700-00001D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66675</xdr:rowOff>
    </xdr:from>
    <xdr:to>
      <xdr:col>15</xdr:col>
      <xdr:colOff>152400</xdr:colOff>
      <xdr:row>19</xdr:row>
      <xdr:rowOff>209550</xdr:rowOff>
    </xdr:to>
    <xdr:grpSp>
      <xdr:nvGrpSpPr>
        <xdr:cNvPr id="102" name="Group 50">
          <a:extLst>
            <a:ext uri="{FF2B5EF4-FFF2-40B4-BE49-F238E27FC236}">
              <a16:creationId xmlns:a16="http://schemas.microsoft.com/office/drawing/2014/main" id="{00000000-0008-0000-1700-000066000000}"/>
            </a:ext>
          </a:extLst>
        </xdr:cNvPr>
        <xdr:cNvGrpSpPr>
          <a:grpSpLocks/>
        </xdr:cNvGrpSpPr>
      </xdr:nvGrpSpPr>
      <xdr:grpSpPr bwMode="auto">
        <a:xfrm>
          <a:off x="12255500" y="6099175"/>
          <a:ext cx="152400" cy="142875"/>
          <a:chOff x="80" y="2327"/>
          <a:chExt cx="16" cy="15"/>
        </a:xfrm>
      </xdr:grpSpPr>
      <xdr:sp macro="" textlink="">
        <xdr:nvSpPr>
          <xdr:cNvPr id="103" name="Freeform 15">
            <a:extLst>
              <a:ext uri="{FF2B5EF4-FFF2-40B4-BE49-F238E27FC236}">
                <a16:creationId xmlns:a16="http://schemas.microsoft.com/office/drawing/2014/main" id="{00000000-0008-0000-1700-000067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04" name="Freeform 38">
            <a:extLst>
              <a:ext uri="{FF2B5EF4-FFF2-40B4-BE49-F238E27FC236}">
                <a16:creationId xmlns:a16="http://schemas.microsoft.com/office/drawing/2014/main" id="{00000000-0008-0000-1700-000068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66675</xdr:rowOff>
    </xdr:from>
    <xdr:to>
      <xdr:col>15</xdr:col>
      <xdr:colOff>152400</xdr:colOff>
      <xdr:row>19</xdr:row>
      <xdr:rowOff>209550</xdr:rowOff>
    </xdr:to>
    <xdr:grpSp>
      <xdr:nvGrpSpPr>
        <xdr:cNvPr id="18" name="Group 50">
          <a:extLst>
            <a:ext uri="{FF2B5EF4-FFF2-40B4-BE49-F238E27FC236}">
              <a16:creationId xmlns:a16="http://schemas.microsoft.com/office/drawing/2014/main" id="{00000000-0008-0000-1700-000012000000}"/>
            </a:ext>
          </a:extLst>
        </xdr:cNvPr>
        <xdr:cNvGrpSpPr>
          <a:grpSpLocks/>
        </xdr:cNvGrpSpPr>
      </xdr:nvGrpSpPr>
      <xdr:grpSpPr bwMode="auto">
        <a:xfrm>
          <a:off x="12255500" y="6099175"/>
          <a:ext cx="152400" cy="142875"/>
          <a:chOff x="80" y="2327"/>
          <a:chExt cx="16" cy="15"/>
        </a:xfrm>
      </xdr:grpSpPr>
      <xdr:sp macro="" textlink="">
        <xdr:nvSpPr>
          <xdr:cNvPr id="19" name="Freeform 15">
            <a:extLst>
              <a:ext uri="{FF2B5EF4-FFF2-40B4-BE49-F238E27FC236}">
                <a16:creationId xmlns:a16="http://schemas.microsoft.com/office/drawing/2014/main" id="{00000000-0008-0000-1700-00001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0" name="Freeform 38">
            <a:extLst>
              <a:ext uri="{FF2B5EF4-FFF2-40B4-BE49-F238E27FC236}">
                <a16:creationId xmlns:a16="http://schemas.microsoft.com/office/drawing/2014/main" id="{00000000-0008-0000-1700-00001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19</xdr:row>
      <xdr:rowOff>76200</xdr:rowOff>
    </xdr:from>
    <xdr:to>
      <xdr:col>19</xdr:col>
      <xdr:colOff>152400</xdr:colOff>
      <xdr:row>19</xdr:row>
      <xdr:rowOff>219075</xdr:rowOff>
    </xdr:to>
    <xdr:grpSp>
      <xdr:nvGrpSpPr>
        <xdr:cNvPr id="42" name="Group 53">
          <a:extLst>
            <a:ext uri="{FF2B5EF4-FFF2-40B4-BE49-F238E27FC236}">
              <a16:creationId xmlns:a16="http://schemas.microsoft.com/office/drawing/2014/main" id="{00000000-0008-0000-1700-00002A000000}"/>
            </a:ext>
          </a:extLst>
        </xdr:cNvPr>
        <xdr:cNvGrpSpPr>
          <a:grpSpLocks/>
        </xdr:cNvGrpSpPr>
      </xdr:nvGrpSpPr>
      <xdr:grpSpPr bwMode="auto">
        <a:xfrm>
          <a:off x="14208125" y="6108700"/>
          <a:ext cx="152400" cy="142875"/>
          <a:chOff x="80" y="2360"/>
          <a:chExt cx="16" cy="15"/>
        </a:xfrm>
      </xdr:grpSpPr>
      <xdr:sp macro="" textlink="">
        <xdr:nvSpPr>
          <xdr:cNvPr id="43" name="Oval 19">
            <a:extLst>
              <a:ext uri="{FF2B5EF4-FFF2-40B4-BE49-F238E27FC236}">
                <a16:creationId xmlns:a16="http://schemas.microsoft.com/office/drawing/2014/main" id="{00000000-0008-0000-1700-00002B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44" name="Freeform 36">
            <a:extLst>
              <a:ext uri="{FF2B5EF4-FFF2-40B4-BE49-F238E27FC236}">
                <a16:creationId xmlns:a16="http://schemas.microsoft.com/office/drawing/2014/main" id="{00000000-0008-0000-1700-00002C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8.xml><?xml version="1.0" encoding="utf-8"?>
<xdr:wsDr xmlns:xdr="http://schemas.openxmlformats.org/drawingml/2006/spreadsheetDrawing" xmlns:a="http://schemas.openxmlformats.org/drawingml/2006/main">
  <xdr:oneCellAnchor>
    <xdr:from>
      <xdr:col>9</xdr:col>
      <xdr:colOff>336550</xdr:colOff>
      <xdr:row>7</xdr:row>
      <xdr:rowOff>158750</xdr:rowOff>
    </xdr:from>
    <xdr:ext cx="1203325" cy="561975"/>
    <xdr:sp macro="" textlink="">
      <xdr:nvSpPr>
        <xdr:cNvPr id="2" name="TextBox 1">
          <a:extLst>
            <a:ext uri="{FF2B5EF4-FFF2-40B4-BE49-F238E27FC236}">
              <a16:creationId xmlns:a16="http://schemas.microsoft.com/office/drawing/2014/main" id="{00000000-0008-0000-1800-000002000000}"/>
            </a:ext>
          </a:extLst>
        </xdr:cNvPr>
        <xdr:cNvSpPr txBox="1"/>
      </xdr:nvSpPr>
      <xdr:spPr>
        <a:xfrm flipV="1">
          <a:off x="14633575" y="3302000"/>
          <a:ext cx="1203325" cy="5619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endParaRPr lang="en-US"/>
        </a:p>
      </xdr:txBody>
    </xdr:sp>
    <xdr:clientData/>
  </xdr:oneCellAnchor>
  <xdr:oneCellAnchor>
    <xdr:from>
      <xdr:col>11</xdr:col>
      <xdr:colOff>0</xdr:colOff>
      <xdr:row>24</xdr:row>
      <xdr:rowOff>0</xdr:rowOff>
    </xdr:from>
    <xdr:ext cx="184731" cy="359281"/>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17602200" y="12658725"/>
          <a:ext cx="184731" cy="35928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1</xdr:col>
      <xdr:colOff>174625</xdr:colOff>
      <xdr:row>34</xdr:row>
      <xdr:rowOff>133350</xdr:rowOff>
    </xdr:from>
    <xdr:to>
      <xdr:col>1</xdr:col>
      <xdr:colOff>327025</xdr:colOff>
      <xdr:row>34</xdr:row>
      <xdr:rowOff>228600</xdr:rowOff>
    </xdr:to>
    <xdr:grpSp>
      <xdr:nvGrpSpPr>
        <xdr:cNvPr id="2" name="Group 50">
          <a:extLst>
            <a:ext uri="{FF2B5EF4-FFF2-40B4-BE49-F238E27FC236}">
              <a16:creationId xmlns:a16="http://schemas.microsoft.com/office/drawing/2014/main" id="{00000000-0008-0000-1900-000002000000}"/>
            </a:ext>
          </a:extLst>
        </xdr:cNvPr>
        <xdr:cNvGrpSpPr>
          <a:grpSpLocks/>
        </xdr:cNvGrpSpPr>
      </xdr:nvGrpSpPr>
      <xdr:grpSpPr bwMode="auto">
        <a:xfrm>
          <a:off x="777875" y="10928350"/>
          <a:ext cx="152400" cy="95250"/>
          <a:chOff x="80" y="2327"/>
          <a:chExt cx="16" cy="15"/>
        </a:xfrm>
      </xdr:grpSpPr>
      <xdr:sp macro="" textlink="">
        <xdr:nvSpPr>
          <xdr:cNvPr id="3" name="Freeform 15">
            <a:extLst>
              <a:ext uri="{FF2B5EF4-FFF2-40B4-BE49-F238E27FC236}">
                <a16:creationId xmlns:a16="http://schemas.microsoft.com/office/drawing/2014/main" id="{00000000-0008-0000-1900-00000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4" name="Freeform 38">
            <a:extLst>
              <a:ext uri="{FF2B5EF4-FFF2-40B4-BE49-F238E27FC236}">
                <a16:creationId xmlns:a16="http://schemas.microsoft.com/office/drawing/2014/main" id="{00000000-0008-0000-1900-00000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161925</xdr:colOff>
      <xdr:row>35</xdr:row>
      <xdr:rowOff>92075</xdr:rowOff>
    </xdr:from>
    <xdr:to>
      <xdr:col>1</xdr:col>
      <xdr:colOff>314325</xdr:colOff>
      <xdr:row>35</xdr:row>
      <xdr:rowOff>206375</xdr:rowOff>
    </xdr:to>
    <xdr:grpSp>
      <xdr:nvGrpSpPr>
        <xdr:cNvPr id="5" name="Group 53">
          <a:extLst>
            <a:ext uri="{FF2B5EF4-FFF2-40B4-BE49-F238E27FC236}">
              <a16:creationId xmlns:a16="http://schemas.microsoft.com/office/drawing/2014/main" id="{00000000-0008-0000-1900-000005000000}"/>
            </a:ext>
          </a:extLst>
        </xdr:cNvPr>
        <xdr:cNvGrpSpPr>
          <a:grpSpLocks/>
        </xdr:cNvGrpSpPr>
      </xdr:nvGrpSpPr>
      <xdr:grpSpPr bwMode="auto">
        <a:xfrm>
          <a:off x="765175" y="11204575"/>
          <a:ext cx="152400" cy="114300"/>
          <a:chOff x="80" y="2360"/>
          <a:chExt cx="16" cy="15"/>
        </a:xfrm>
      </xdr:grpSpPr>
      <xdr:sp macro="" textlink="">
        <xdr:nvSpPr>
          <xdr:cNvPr id="6" name="Oval 19">
            <a:extLst>
              <a:ext uri="{FF2B5EF4-FFF2-40B4-BE49-F238E27FC236}">
                <a16:creationId xmlns:a16="http://schemas.microsoft.com/office/drawing/2014/main" id="{00000000-0008-0000-1900-000006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7" name="Freeform 36">
            <a:extLst>
              <a:ext uri="{FF2B5EF4-FFF2-40B4-BE49-F238E27FC236}">
                <a16:creationId xmlns:a16="http://schemas.microsoft.com/office/drawing/2014/main" id="{00000000-0008-0000-1900-000007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215900</xdr:colOff>
      <xdr:row>38</xdr:row>
      <xdr:rowOff>111125</xdr:rowOff>
    </xdr:from>
    <xdr:to>
      <xdr:col>1</xdr:col>
      <xdr:colOff>320675</xdr:colOff>
      <xdr:row>38</xdr:row>
      <xdr:rowOff>222250</xdr:rowOff>
    </xdr:to>
    <xdr:grpSp>
      <xdr:nvGrpSpPr>
        <xdr:cNvPr id="8" name="Group 45">
          <a:extLst>
            <a:ext uri="{FF2B5EF4-FFF2-40B4-BE49-F238E27FC236}">
              <a16:creationId xmlns:a16="http://schemas.microsoft.com/office/drawing/2014/main" id="{00000000-0008-0000-1900-000008000000}"/>
            </a:ext>
          </a:extLst>
        </xdr:cNvPr>
        <xdr:cNvGrpSpPr>
          <a:grpSpLocks/>
        </xdr:cNvGrpSpPr>
      </xdr:nvGrpSpPr>
      <xdr:grpSpPr bwMode="auto">
        <a:xfrm>
          <a:off x="819150" y="12176125"/>
          <a:ext cx="104775" cy="111125"/>
          <a:chOff x="83" y="2491"/>
          <a:chExt cx="11" cy="22"/>
        </a:xfrm>
      </xdr:grpSpPr>
      <xdr:sp macro="" textlink="">
        <xdr:nvSpPr>
          <xdr:cNvPr id="9" name="Line 30">
            <a:extLst>
              <a:ext uri="{FF2B5EF4-FFF2-40B4-BE49-F238E27FC236}">
                <a16:creationId xmlns:a16="http://schemas.microsoft.com/office/drawing/2014/main" id="{00000000-0008-0000-1900-00000900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0" name="Freeform 44">
            <a:extLst>
              <a:ext uri="{FF2B5EF4-FFF2-40B4-BE49-F238E27FC236}">
                <a16:creationId xmlns:a16="http://schemas.microsoft.com/office/drawing/2014/main" id="{00000000-0008-0000-1900-00000A00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5</xdr:col>
      <xdr:colOff>28575</xdr:colOff>
      <xdr:row>22</xdr:row>
      <xdr:rowOff>98425</xdr:rowOff>
    </xdr:from>
    <xdr:to>
      <xdr:col>19</xdr:col>
      <xdr:colOff>57150</xdr:colOff>
      <xdr:row>23</xdr:row>
      <xdr:rowOff>203200</xdr:rowOff>
    </xdr:to>
    <xdr:sp macro="" textlink="">
      <xdr:nvSpPr>
        <xdr:cNvPr id="11" name="Right Brace 1">
          <a:extLst>
            <a:ext uri="{FF2B5EF4-FFF2-40B4-BE49-F238E27FC236}">
              <a16:creationId xmlns:a16="http://schemas.microsoft.com/office/drawing/2014/main" id="{00000000-0008-0000-1900-00000B000000}"/>
            </a:ext>
          </a:extLst>
        </xdr:cNvPr>
        <xdr:cNvSpPr>
          <a:spLocks/>
        </xdr:cNvSpPr>
      </xdr:nvSpPr>
      <xdr:spPr bwMode="auto">
        <a:xfrm rot="5400000">
          <a:off x="10467975" y="3248025"/>
          <a:ext cx="422275" cy="7458075"/>
        </a:xfrm>
        <a:prstGeom prst="rightBrace">
          <a:avLst>
            <a:gd name="adj1" fmla="val 9049"/>
            <a:gd name="adj2" fmla="val 50000"/>
          </a:avLst>
        </a:prstGeom>
        <a:noFill/>
        <a:ln w="9525" algn="ctr">
          <a:solidFill>
            <a:srgbClr val="0000FF"/>
          </a:solidFill>
          <a:round/>
          <a:headEnd/>
          <a:tailEnd/>
        </a:ln>
      </xdr:spPr>
    </xdr:sp>
    <xdr:clientData/>
  </xdr:twoCellAnchor>
  <xdr:twoCellAnchor>
    <xdr:from>
      <xdr:col>19</xdr:col>
      <xdr:colOff>0</xdr:colOff>
      <xdr:row>18</xdr:row>
      <xdr:rowOff>76200</xdr:rowOff>
    </xdr:from>
    <xdr:to>
      <xdr:col>19</xdr:col>
      <xdr:colOff>152400</xdr:colOff>
      <xdr:row>18</xdr:row>
      <xdr:rowOff>219075</xdr:rowOff>
    </xdr:to>
    <xdr:grpSp>
      <xdr:nvGrpSpPr>
        <xdr:cNvPr id="51" name="Group 53">
          <a:extLst>
            <a:ext uri="{FF2B5EF4-FFF2-40B4-BE49-F238E27FC236}">
              <a16:creationId xmlns:a16="http://schemas.microsoft.com/office/drawing/2014/main" id="{00000000-0008-0000-1900-000033000000}"/>
            </a:ext>
          </a:extLst>
        </xdr:cNvPr>
        <xdr:cNvGrpSpPr>
          <a:grpSpLocks/>
        </xdr:cNvGrpSpPr>
      </xdr:nvGrpSpPr>
      <xdr:grpSpPr bwMode="auto">
        <a:xfrm>
          <a:off x="14351000" y="5791200"/>
          <a:ext cx="152400" cy="142875"/>
          <a:chOff x="80" y="2360"/>
          <a:chExt cx="16" cy="15"/>
        </a:xfrm>
      </xdr:grpSpPr>
      <xdr:sp macro="" textlink="">
        <xdr:nvSpPr>
          <xdr:cNvPr id="52" name="Oval 19">
            <a:extLst>
              <a:ext uri="{FF2B5EF4-FFF2-40B4-BE49-F238E27FC236}">
                <a16:creationId xmlns:a16="http://schemas.microsoft.com/office/drawing/2014/main" id="{00000000-0008-0000-1900-000034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53" name="Freeform 36">
            <a:extLst>
              <a:ext uri="{FF2B5EF4-FFF2-40B4-BE49-F238E27FC236}">
                <a16:creationId xmlns:a16="http://schemas.microsoft.com/office/drawing/2014/main" id="{00000000-0008-0000-1900-000035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66675</xdr:rowOff>
    </xdr:from>
    <xdr:to>
      <xdr:col>15</xdr:col>
      <xdr:colOff>152400</xdr:colOff>
      <xdr:row>18</xdr:row>
      <xdr:rowOff>209550</xdr:rowOff>
    </xdr:to>
    <xdr:grpSp>
      <xdr:nvGrpSpPr>
        <xdr:cNvPr id="18" name="Group 50">
          <a:extLst>
            <a:ext uri="{FF2B5EF4-FFF2-40B4-BE49-F238E27FC236}">
              <a16:creationId xmlns:a16="http://schemas.microsoft.com/office/drawing/2014/main" id="{00000000-0008-0000-1900-000012000000}"/>
            </a:ext>
          </a:extLst>
        </xdr:cNvPr>
        <xdr:cNvGrpSpPr>
          <a:grpSpLocks/>
        </xdr:cNvGrpSpPr>
      </xdr:nvGrpSpPr>
      <xdr:grpSpPr bwMode="auto">
        <a:xfrm>
          <a:off x="12398375" y="5781675"/>
          <a:ext cx="152400" cy="142875"/>
          <a:chOff x="80" y="2327"/>
          <a:chExt cx="16" cy="15"/>
        </a:xfrm>
      </xdr:grpSpPr>
      <xdr:sp macro="" textlink="">
        <xdr:nvSpPr>
          <xdr:cNvPr id="19" name="Freeform 15">
            <a:extLst>
              <a:ext uri="{FF2B5EF4-FFF2-40B4-BE49-F238E27FC236}">
                <a16:creationId xmlns:a16="http://schemas.microsoft.com/office/drawing/2014/main" id="{00000000-0008-0000-1900-00001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0" name="Freeform 38">
            <a:extLst>
              <a:ext uri="{FF2B5EF4-FFF2-40B4-BE49-F238E27FC236}">
                <a16:creationId xmlns:a16="http://schemas.microsoft.com/office/drawing/2014/main" id="{00000000-0008-0000-1900-00001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19</xdr:row>
      <xdr:rowOff>76200</xdr:rowOff>
    </xdr:from>
    <xdr:to>
      <xdr:col>19</xdr:col>
      <xdr:colOff>152400</xdr:colOff>
      <xdr:row>19</xdr:row>
      <xdr:rowOff>219075</xdr:rowOff>
    </xdr:to>
    <xdr:grpSp>
      <xdr:nvGrpSpPr>
        <xdr:cNvPr id="21" name="Group 53">
          <a:extLst>
            <a:ext uri="{FF2B5EF4-FFF2-40B4-BE49-F238E27FC236}">
              <a16:creationId xmlns:a16="http://schemas.microsoft.com/office/drawing/2014/main" id="{00000000-0008-0000-1900-000015000000}"/>
            </a:ext>
          </a:extLst>
        </xdr:cNvPr>
        <xdr:cNvGrpSpPr>
          <a:grpSpLocks/>
        </xdr:cNvGrpSpPr>
      </xdr:nvGrpSpPr>
      <xdr:grpSpPr bwMode="auto">
        <a:xfrm>
          <a:off x="14351000" y="6108700"/>
          <a:ext cx="152400" cy="142875"/>
          <a:chOff x="80" y="2360"/>
          <a:chExt cx="16" cy="15"/>
        </a:xfrm>
      </xdr:grpSpPr>
      <xdr:sp macro="" textlink="">
        <xdr:nvSpPr>
          <xdr:cNvPr id="22" name="Oval 19">
            <a:extLst>
              <a:ext uri="{FF2B5EF4-FFF2-40B4-BE49-F238E27FC236}">
                <a16:creationId xmlns:a16="http://schemas.microsoft.com/office/drawing/2014/main" id="{00000000-0008-0000-1900-000016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3" name="Freeform 36">
            <a:extLst>
              <a:ext uri="{FF2B5EF4-FFF2-40B4-BE49-F238E27FC236}">
                <a16:creationId xmlns:a16="http://schemas.microsoft.com/office/drawing/2014/main" id="{00000000-0008-0000-1900-000017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66675</xdr:rowOff>
    </xdr:from>
    <xdr:to>
      <xdr:col>15</xdr:col>
      <xdr:colOff>152400</xdr:colOff>
      <xdr:row>19</xdr:row>
      <xdr:rowOff>209550</xdr:rowOff>
    </xdr:to>
    <xdr:grpSp>
      <xdr:nvGrpSpPr>
        <xdr:cNvPr id="24" name="Group 50">
          <a:extLst>
            <a:ext uri="{FF2B5EF4-FFF2-40B4-BE49-F238E27FC236}">
              <a16:creationId xmlns:a16="http://schemas.microsoft.com/office/drawing/2014/main" id="{00000000-0008-0000-1900-000018000000}"/>
            </a:ext>
          </a:extLst>
        </xdr:cNvPr>
        <xdr:cNvGrpSpPr>
          <a:grpSpLocks/>
        </xdr:cNvGrpSpPr>
      </xdr:nvGrpSpPr>
      <xdr:grpSpPr bwMode="auto">
        <a:xfrm>
          <a:off x="12398375" y="6099175"/>
          <a:ext cx="152400" cy="142875"/>
          <a:chOff x="80" y="2327"/>
          <a:chExt cx="16" cy="15"/>
        </a:xfrm>
      </xdr:grpSpPr>
      <xdr:sp macro="" textlink="">
        <xdr:nvSpPr>
          <xdr:cNvPr id="25" name="Freeform 15">
            <a:extLst>
              <a:ext uri="{FF2B5EF4-FFF2-40B4-BE49-F238E27FC236}">
                <a16:creationId xmlns:a16="http://schemas.microsoft.com/office/drawing/2014/main" id="{00000000-0008-0000-1900-000019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6" name="Freeform 38">
            <a:extLst>
              <a:ext uri="{FF2B5EF4-FFF2-40B4-BE49-F238E27FC236}">
                <a16:creationId xmlns:a16="http://schemas.microsoft.com/office/drawing/2014/main" id="{00000000-0008-0000-1900-00001A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158750</xdr:colOff>
      <xdr:row>35</xdr:row>
      <xdr:rowOff>117475</xdr:rowOff>
    </xdr:from>
    <xdr:to>
      <xdr:col>1</xdr:col>
      <xdr:colOff>311150</xdr:colOff>
      <xdr:row>35</xdr:row>
      <xdr:rowOff>193675</xdr:rowOff>
    </xdr:to>
    <xdr:grpSp>
      <xdr:nvGrpSpPr>
        <xdr:cNvPr id="2" name="Group 50">
          <a:extLst>
            <a:ext uri="{FF2B5EF4-FFF2-40B4-BE49-F238E27FC236}">
              <a16:creationId xmlns:a16="http://schemas.microsoft.com/office/drawing/2014/main" id="{00000000-0008-0000-1A00-000002000000}"/>
            </a:ext>
          </a:extLst>
        </xdr:cNvPr>
        <xdr:cNvGrpSpPr>
          <a:grpSpLocks/>
        </xdr:cNvGrpSpPr>
      </xdr:nvGrpSpPr>
      <xdr:grpSpPr bwMode="auto">
        <a:xfrm>
          <a:off x="762000" y="11229975"/>
          <a:ext cx="152400" cy="76200"/>
          <a:chOff x="80" y="2327"/>
          <a:chExt cx="16" cy="15"/>
        </a:xfrm>
      </xdr:grpSpPr>
      <xdr:sp macro="" textlink="">
        <xdr:nvSpPr>
          <xdr:cNvPr id="3" name="Freeform 15">
            <a:extLst>
              <a:ext uri="{FF2B5EF4-FFF2-40B4-BE49-F238E27FC236}">
                <a16:creationId xmlns:a16="http://schemas.microsoft.com/office/drawing/2014/main" id="{00000000-0008-0000-1A00-00000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4" name="Freeform 38">
            <a:extLst>
              <a:ext uri="{FF2B5EF4-FFF2-40B4-BE49-F238E27FC236}">
                <a16:creationId xmlns:a16="http://schemas.microsoft.com/office/drawing/2014/main" id="{00000000-0008-0000-1A00-00000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146050</xdr:colOff>
      <xdr:row>36</xdr:row>
      <xdr:rowOff>60325</xdr:rowOff>
    </xdr:from>
    <xdr:to>
      <xdr:col>1</xdr:col>
      <xdr:colOff>298450</xdr:colOff>
      <xdr:row>36</xdr:row>
      <xdr:rowOff>174625</xdr:rowOff>
    </xdr:to>
    <xdr:grpSp>
      <xdr:nvGrpSpPr>
        <xdr:cNvPr id="5" name="Group 53">
          <a:extLst>
            <a:ext uri="{FF2B5EF4-FFF2-40B4-BE49-F238E27FC236}">
              <a16:creationId xmlns:a16="http://schemas.microsoft.com/office/drawing/2014/main" id="{00000000-0008-0000-1A00-000005000000}"/>
            </a:ext>
          </a:extLst>
        </xdr:cNvPr>
        <xdr:cNvGrpSpPr>
          <a:grpSpLocks/>
        </xdr:cNvGrpSpPr>
      </xdr:nvGrpSpPr>
      <xdr:grpSpPr bwMode="auto">
        <a:xfrm>
          <a:off x="749300" y="11490325"/>
          <a:ext cx="152400" cy="114300"/>
          <a:chOff x="80" y="2360"/>
          <a:chExt cx="16" cy="15"/>
        </a:xfrm>
      </xdr:grpSpPr>
      <xdr:sp macro="" textlink="">
        <xdr:nvSpPr>
          <xdr:cNvPr id="6" name="Oval 19">
            <a:extLst>
              <a:ext uri="{FF2B5EF4-FFF2-40B4-BE49-F238E27FC236}">
                <a16:creationId xmlns:a16="http://schemas.microsoft.com/office/drawing/2014/main" id="{00000000-0008-0000-1A00-000006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7" name="Freeform 36">
            <a:extLst>
              <a:ext uri="{FF2B5EF4-FFF2-40B4-BE49-F238E27FC236}">
                <a16:creationId xmlns:a16="http://schemas.microsoft.com/office/drawing/2014/main" id="{00000000-0008-0000-1A00-000007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215900</xdr:colOff>
      <xdr:row>39</xdr:row>
      <xdr:rowOff>79375</xdr:rowOff>
    </xdr:from>
    <xdr:to>
      <xdr:col>1</xdr:col>
      <xdr:colOff>320675</xdr:colOff>
      <xdr:row>39</xdr:row>
      <xdr:rowOff>190500</xdr:rowOff>
    </xdr:to>
    <xdr:grpSp>
      <xdr:nvGrpSpPr>
        <xdr:cNvPr id="8" name="Group 45">
          <a:extLst>
            <a:ext uri="{FF2B5EF4-FFF2-40B4-BE49-F238E27FC236}">
              <a16:creationId xmlns:a16="http://schemas.microsoft.com/office/drawing/2014/main" id="{00000000-0008-0000-1A00-000008000000}"/>
            </a:ext>
          </a:extLst>
        </xdr:cNvPr>
        <xdr:cNvGrpSpPr>
          <a:grpSpLocks/>
        </xdr:cNvGrpSpPr>
      </xdr:nvGrpSpPr>
      <xdr:grpSpPr bwMode="auto">
        <a:xfrm>
          <a:off x="819150" y="12461875"/>
          <a:ext cx="104775" cy="111125"/>
          <a:chOff x="83" y="2491"/>
          <a:chExt cx="11" cy="22"/>
        </a:xfrm>
      </xdr:grpSpPr>
      <xdr:sp macro="" textlink="">
        <xdr:nvSpPr>
          <xdr:cNvPr id="9" name="Line 30">
            <a:extLst>
              <a:ext uri="{FF2B5EF4-FFF2-40B4-BE49-F238E27FC236}">
                <a16:creationId xmlns:a16="http://schemas.microsoft.com/office/drawing/2014/main" id="{00000000-0008-0000-1A00-00000900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0" name="Freeform 44">
            <a:extLst>
              <a:ext uri="{FF2B5EF4-FFF2-40B4-BE49-F238E27FC236}">
                <a16:creationId xmlns:a16="http://schemas.microsoft.com/office/drawing/2014/main" id="{00000000-0008-0000-1A00-00000A00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4</xdr:col>
      <xdr:colOff>155575</xdr:colOff>
      <xdr:row>25</xdr:row>
      <xdr:rowOff>193675</xdr:rowOff>
    </xdr:from>
    <xdr:to>
      <xdr:col>19</xdr:col>
      <xdr:colOff>9525</xdr:colOff>
      <xdr:row>26</xdr:row>
      <xdr:rowOff>298450</xdr:rowOff>
    </xdr:to>
    <xdr:sp macro="" textlink="">
      <xdr:nvSpPr>
        <xdr:cNvPr id="11" name="Right Brace 1">
          <a:extLst>
            <a:ext uri="{FF2B5EF4-FFF2-40B4-BE49-F238E27FC236}">
              <a16:creationId xmlns:a16="http://schemas.microsoft.com/office/drawing/2014/main" id="{00000000-0008-0000-1A00-00000B000000}"/>
            </a:ext>
          </a:extLst>
        </xdr:cNvPr>
        <xdr:cNvSpPr>
          <a:spLocks/>
        </xdr:cNvSpPr>
      </xdr:nvSpPr>
      <xdr:spPr bwMode="auto">
        <a:xfrm rot="5400000">
          <a:off x="10420350" y="12900025"/>
          <a:ext cx="422275" cy="7458075"/>
        </a:xfrm>
        <a:prstGeom prst="rightBrace">
          <a:avLst>
            <a:gd name="adj1" fmla="val 9049"/>
            <a:gd name="adj2" fmla="val 50000"/>
          </a:avLst>
        </a:prstGeom>
        <a:noFill/>
        <a:ln w="9525" algn="ctr">
          <a:solidFill>
            <a:srgbClr val="0000FF"/>
          </a:solidFill>
          <a:round/>
          <a:headEnd/>
          <a:tailEnd/>
        </a:ln>
      </xdr:spPr>
    </xdr:sp>
    <xdr:clientData/>
  </xdr:twoCellAnchor>
  <xdr:twoCellAnchor>
    <xdr:from>
      <xdr:col>19</xdr:col>
      <xdr:colOff>0</xdr:colOff>
      <xdr:row>18</xdr:row>
      <xdr:rowOff>76200</xdr:rowOff>
    </xdr:from>
    <xdr:to>
      <xdr:col>19</xdr:col>
      <xdr:colOff>152400</xdr:colOff>
      <xdr:row>18</xdr:row>
      <xdr:rowOff>219075</xdr:rowOff>
    </xdr:to>
    <xdr:grpSp>
      <xdr:nvGrpSpPr>
        <xdr:cNvPr id="21" name="Group 53">
          <a:extLst>
            <a:ext uri="{FF2B5EF4-FFF2-40B4-BE49-F238E27FC236}">
              <a16:creationId xmlns:a16="http://schemas.microsoft.com/office/drawing/2014/main" id="{00000000-0008-0000-1A00-000015000000}"/>
            </a:ext>
          </a:extLst>
        </xdr:cNvPr>
        <xdr:cNvGrpSpPr>
          <a:grpSpLocks/>
        </xdr:cNvGrpSpPr>
      </xdr:nvGrpSpPr>
      <xdr:grpSpPr bwMode="auto">
        <a:xfrm>
          <a:off x="14351000" y="5791200"/>
          <a:ext cx="152400" cy="142875"/>
          <a:chOff x="80" y="2360"/>
          <a:chExt cx="16" cy="15"/>
        </a:xfrm>
      </xdr:grpSpPr>
      <xdr:sp macro="" textlink="">
        <xdr:nvSpPr>
          <xdr:cNvPr id="22" name="Oval 19">
            <a:extLst>
              <a:ext uri="{FF2B5EF4-FFF2-40B4-BE49-F238E27FC236}">
                <a16:creationId xmlns:a16="http://schemas.microsoft.com/office/drawing/2014/main" id="{00000000-0008-0000-1A00-000016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3" name="Freeform 36">
            <a:extLst>
              <a:ext uri="{FF2B5EF4-FFF2-40B4-BE49-F238E27FC236}">
                <a16:creationId xmlns:a16="http://schemas.microsoft.com/office/drawing/2014/main" id="{00000000-0008-0000-1A00-000017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19</xdr:row>
      <xdr:rowOff>76200</xdr:rowOff>
    </xdr:from>
    <xdr:to>
      <xdr:col>19</xdr:col>
      <xdr:colOff>152400</xdr:colOff>
      <xdr:row>19</xdr:row>
      <xdr:rowOff>219075</xdr:rowOff>
    </xdr:to>
    <xdr:grpSp>
      <xdr:nvGrpSpPr>
        <xdr:cNvPr id="30" name="Group 53">
          <a:extLst>
            <a:ext uri="{FF2B5EF4-FFF2-40B4-BE49-F238E27FC236}">
              <a16:creationId xmlns:a16="http://schemas.microsoft.com/office/drawing/2014/main" id="{00000000-0008-0000-1A00-00001E000000}"/>
            </a:ext>
          </a:extLst>
        </xdr:cNvPr>
        <xdr:cNvGrpSpPr>
          <a:grpSpLocks/>
        </xdr:cNvGrpSpPr>
      </xdr:nvGrpSpPr>
      <xdr:grpSpPr bwMode="auto">
        <a:xfrm>
          <a:off x="14351000" y="6108700"/>
          <a:ext cx="152400" cy="142875"/>
          <a:chOff x="80" y="2360"/>
          <a:chExt cx="16" cy="15"/>
        </a:xfrm>
      </xdr:grpSpPr>
      <xdr:sp macro="" textlink="">
        <xdr:nvSpPr>
          <xdr:cNvPr id="31" name="Oval 19">
            <a:extLst>
              <a:ext uri="{FF2B5EF4-FFF2-40B4-BE49-F238E27FC236}">
                <a16:creationId xmlns:a16="http://schemas.microsoft.com/office/drawing/2014/main" id="{00000000-0008-0000-1A00-00001F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2" name="Freeform 36">
            <a:extLst>
              <a:ext uri="{FF2B5EF4-FFF2-40B4-BE49-F238E27FC236}">
                <a16:creationId xmlns:a16="http://schemas.microsoft.com/office/drawing/2014/main" id="{00000000-0008-0000-1A00-000020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66675</xdr:rowOff>
    </xdr:from>
    <xdr:to>
      <xdr:col>15</xdr:col>
      <xdr:colOff>152400</xdr:colOff>
      <xdr:row>18</xdr:row>
      <xdr:rowOff>209550</xdr:rowOff>
    </xdr:to>
    <xdr:grpSp>
      <xdr:nvGrpSpPr>
        <xdr:cNvPr id="156" name="Group 50">
          <a:extLst>
            <a:ext uri="{FF2B5EF4-FFF2-40B4-BE49-F238E27FC236}">
              <a16:creationId xmlns:a16="http://schemas.microsoft.com/office/drawing/2014/main" id="{00000000-0008-0000-1A00-00009C000000}"/>
            </a:ext>
          </a:extLst>
        </xdr:cNvPr>
        <xdr:cNvGrpSpPr>
          <a:grpSpLocks/>
        </xdr:cNvGrpSpPr>
      </xdr:nvGrpSpPr>
      <xdr:grpSpPr bwMode="auto">
        <a:xfrm>
          <a:off x="12398375" y="5781675"/>
          <a:ext cx="152400" cy="142875"/>
          <a:chOff x="80" y="2327"/>
          <a:chExt cx="16" cy="15"/>
        </a:xfrm>
      </xdr:grpSpPr>
      <xdr:sp macro="" textlink="">
        <xdr:nvSpPr>
          <xdr:cNvPr id="157" name="Freeform 15">
            <a:extLst>
              <a:ext uri="{FF2B5EF4-FFF2-40B4-BE49-F238E27FC236}">
                <a16:creationId xmlns:a16="http://schemas.microsoft.com/office/drawing/2014/main" id="{00000000-0008-0000-1A00-00009D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58" name="Freeform 38">
            <a:extLst>
              <a:ext uri="{FF2B5EF4-FFF2-40B4-BE49-F238E27FC236}">
                <a16:creationId xmlns:a16="http://schemas.microsoft.com/office/drawing/2014/main" id="{00000000-0008-0000-1A00-00009E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66675</xdr:rowOff>
    </xdr:from>
    <xdr:to>
      <xdr:col>15</xdr:col>
      <xdr:colOff>152400</xdr:colOff>
      <xdr:row>19</xdr:row>
      <xdr:rowOff>209550</xdr:rowOff>
    </xdr:to>
    <xdr:grpSp>
      <xdr:nvGrpSpPr>
        <xdr:cNvPr id="159" name="Group 50">
          <a:extLst>
            <a:ext uri="{FF2B5EF4-FFF2-40B4-BE49-F238E27FC236}">
              <a16:creationId xmlns:a16="http://schemas.microsoft.com/office/drawing/2014/main" id="{00000000-0008-0000-1A00-00009F000000}"/>
            </a:ext>
          </a:extLst>
        </xdr:cNvPr>
        <xdr:cNvGrpSpPr>
          <a:grpSpLocks/>
        </xdr:cNvGrpSpPr>
      </xdr:nvGrpSpPr>
      <xdr:grpSpPr bwMode="auto">
        <a:xfrm>
          <a:off x="12398375" y="6099175"/>
          <a:ext cx="152400" cy="142875"/>
          <a:chOff x="80" y="2327"/>
          <a:chExt cx="16" cy="15"/>
        </a:xfrm>
      </xdr:grpSpPr>
      <xdr:sp macro="" textlink="">
        <xdr:nvSpPr>
          <xdr:cNvPr id="160" name="Freeform 15">
            <a:extLst>
              <a:ext uri="{FF2B5EF4-FFF2-40B4-BE49-F238E27FC236}">
                <a16:creationId xmlns:a16="http://schemas.microsoft.com/office/drawing/2014/main" id="{00000000-0008-0000-1A00-0000A0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61" name="Freeform 38">
            <a:extLst>
              <a:ext uri="{FF2B5EF4-FFF2-40B4-BE49-F238E27FC236}">
                <a16:creationId xmlns:a16="http://schemas.microsoft.com/office/drawing/2014/main" id="{00000000-0008-0000-1A00-0000A1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66675</xdr:rowOff>
    </xdr:from>
    <xdr:to>
      <xdr:col>15</xdr:col>
      <xdr:colOff>152400</xdr:colOff>
      <xdr:row>20</xdr:row>
      <xdr:rowOff>209550</xdr:rowOff>
    </xdr:to>
    <xdr:grpSp>
      <xdr:nvGrpSpPr>
        <xdr:cNvPr id="24" name="Group 50">
          <a:extLst>
            <a:ext uri="{FF2B5EF4-FFF2-40B4-BE49-F238E27FC236}">
              <a16:creationId xmlns:a16="http://schemas.microsoft.com/office/drawing/2014/main" id="{00000000-0008-0000-1A00-000018000000}"/>
            </a:ext>
          </a:extLst>
        </xdr:cNvPr>
        <xdr:cNvGrpSpPr>
          <a:grpSpLocks/>
        </xdr:cNvGrpSpPr>
      </xdr:nvGrpSpPr>
      <xdr:grpSpPr bwMode="auto">
        <a:xfrm>
          <a:off x="12398375" y="6416675"/>
          <a:ext cx="152400" cy="142875"/>
          <a:chOff x="80" y="2327"/>
          <a:chExt cx="16" cy="15"/>
        </a:xfrm>
      </xdr:grpSpPr>
      <xdr:sp macro="" textlink="">
        <xdr:nvSpPr>
          <xdr:cNvPr id="25" name="Freeform 15">
            <a:extLst>
              <a:ext uri="{FF2B5EF4-FFF2-40B4-BE49-F238E27FC236}">
                <a16:creationId xmlns:a16="http://schemas.microsoft.com/office/drawing/2014/main" id="{00000000-0008-0000-1A00-000019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6" name="Freeform 38">
            <a:extLst>
              <a:ext uri="{FF2B5EF4-FFF2-40B4-BE49-F238E27FC236}">
                <a16:creationId xmlns:a16="http://schemas.microsoft.com/office/drawing/2014/main" id="{00000000-0008-0000-1A00-00001A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11.xml><?xml version="1.0" encoding="utf-8"?>
<xdr:wsDr xmlns:xdr="http://schemas.openxmlformats.org/drawingml/2006/spreadsheetDrawing" xmlns:a="http://schemas.openxmlformats.org/drawingml/2006/main">
  <xdr:oneCellAnchor>
    <xdr:from>
      <xdr:col>9</xdr:col>
      <xdr:colOff>336550</xdr:colOff>
      <xdr:row>7</xdr:row>
      <xdr:rowOff>158750</xdr:rowOff>
    </xdr:from>
    <xdr:ext cx="1203325" cy="561975"/>
    <xdr:sp macro="" textlink="">
      <xdr:nvSpPr>
        <xdr:cNvPr id="2" name="TextBox 1">
          <a:extLst>
            <a:ext uri="{FF2B5EF4-FFF2-40B4-BE49-F238E27FC236}">
              <a16:creationId xmlns:a16="http://schemas.microsoft.com/office/drawing/2014/main" id="{908E4D74-1577-4A47-8AD7-2175CB5802DF}"/>
            </a:ext>
          </a:extLst>
        </xdr:cNvPr>
        <xdr:cNvSpPr txBox="1"/>
      </xdr:nvSpPr>
      <xdr:spPr>
        <a:xfrm flipV="1">
          <a:off x="14300200" y="2359025"/>
          <a:ext cx="1203325" cy="5619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endParaRPr lang="en-US"/>
        </a:p>
      </xdr:txBody>
    </xdr:sp>
    <xdr:clientData/>
  </xdr:oneCellAnchor>
  <xdr:oneCellAnchor>
    <xdr:from>
      <xdr:col>11</xdr:col>
      <xdr:colOff>0</xdr:colOff>
      <xdr:row>26</xdr:row>
      <xdr:rowOff>0</xdr:rowOff>
    </xdr:from>
    <xdr:ext cx="184731" cy="359281"/>
    <xdr:sp macro="" textlink="">
      <xdr:nvSpPr>
        <xdr:cNvPr id="3" name="TextBox 2">
          <a:extLst>
            <a:ext uri="{FF2B5EF4-FFF2-40B4-BE49-F238E27FC236}">
              <a16:creationId xmlns:a16="http://schemas.microsoft.com/office/drawing/2014/main" id="{A22D707A-A8C3-46A3-A084-26E50F716AFD}"/>
            </a:ext>
          </a:extLst>
        </xdr:cNvPr>
        <xdr:cNvSpPr txBox="1"/>
      </xdr:nvSpPr>
      <xdr:spPr>
        <a:xfrm>
          <a:off x="17268825" y="7315200"/>
          <a:ext cx="184731" cy="35928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1</xdr:col>
      <xdr:colOff>142875</xdr:colOff>
      <xdr:row>37</xdr:row>
      <xdr:rowOff>98425</xdr:rowOff>
    </xdr:from>
    <xdr:to>
      <xdr:col>1</xdr:col>
      <xdr:colOff>295275</xdr:colOff>
      <xdr:row>37</xdr:row>
      <xdr:rowOff>241300</xdr:rowOff>
    </xdr:to>
    <xdr:grpSp>
      <xdr:nvGrpSpPr>
        <xdr:cNvPr id="1376074" name="Group 50">
          <a:extLst>
            <a:ext uri="{FF2B5EF4-FFF2-40B4-BE49-F238E27FC236}">
              <a16:creationId xmlns:a16="http://schemas.microsoft.com/office/drawing/2014/main" id="{00000000-0008-0000-1B00-00004AFF1400}"/>
            </a:ext>
          </a:extLst>
        </xdr:cNvPr>
        <xdr:cNvGrpSpPr>
          <a:grpSpLocks/>
        </xdr:cNvGrpSpPr>
      </xdr:nvGrpSpPr>
      <xdr:grpSpPr bwMode="auto">
        <a:xfrm>
          <a:off x="746125" y="11845925"/>
          <a:ext cx="152400" cy="142875"/>
          <a:chOff x="80" y="2327"/>
          <a:chExt cx="16" cy="15"/>
        </a:xfrm>
      </xdr:grpSpPr>
      <xdr:sp macro="" textlink="">
        <xdr:nvSpPr>
          <xdr:cNvPr id="1376127" name="Freeform 15">
            <a:extLst>
              <a:ext uri="{FF2B5EF4-FFF2-40B4-BE49-F238E27FC236}">
                <a16:creationId xmlns:a16="http://schemas.microsoft.com/office/drawing/2014/main" id="{00000000-0008-0000-1B00-00007FFF14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76128" name="Freeform 38">
            <a:extLst>
              <a:ext uri="{FF2B5EF4-FFF2-40B4-BE49-F238E27FC236}">
                <a16:creationId xmlns:a16="http://schemas.microsoft.com/office/drawing/2014/main" id="{00000000-0008-0000-1B00-000080FF14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127000</xdr:colOff>
      <xdr:row>38</xdr:row>
      <xdr:rowOff>76200</xdr:rowOff>
    </xdr:from>
    <xdr:to>
      <xdr:col>1</xdr:col>
      <xdr:colOff>279400</xdr:colOff>
      <xdr:row>38</xdr:row>
      <xdr:rowOff>219075</xdr:rowOff>
    </xdr:to>
    <xdr:grpSp>
      <xdr:nvGrpSpPr>
        <xdr:cNvPr id="1376075" name="Group 53">
          <a:extLst>
            <a:ext uri="{FF2B5EF4-FFF2-40B4-BE49-F238E27FC236}">
              <a16:creationId xmlns:a16="http://schemas.microsoft.com/office/drawing/2014/main" id="{00000000-0008-0000-1B00-00004BFF1400}"/>
            </a:ext>
          </a:extLst>
        </xdr:cNvPr>
        <xdr:cNvGrpSpPr>
          <a:grpSpLocks/>
        </xdr:cNvGrpSpPr>
      </xdr:nvGrpSpPr>
      <xdr:grpSpPr bwMode="auto">
        <a:xfrm>
          <a:off x="730250" y="12141200"/>
          <a:ext cx="152400" cy="142875"/>
          <a:chOff x="80" y="2360"/>
          <a:chExt cx="16" cy="15"/>
        </a:xfrm>
      </xdr:grpSpPr>
      <xdr:sp macro="" textlink="">
        <xdr:nvSpPr>
          <xdr:cNvPr id="1376125" name="Oval 19">
            <a:extLst>
              <a:ext uri="{FF2B5EF4-FFF2-40B4-BE49-F238E27FC236}">
                <a16:creationId xmlns:a16="http://schemas.microsoft.com/office/drawing/2014/main" id="{00000000-0008-0000-1B00-00007DFF14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76126" name="Freeform 36">
            <a:extLst>
              <a:ext uri="{FF2B5EF4-FFF2-40B4-BE49-F238E27FC236}">
                <a16:creationId xmlns:a16="http://schemas.microsoft.com/office/drawing/2014/main" id="{00000000-0008-0000-1B00-00007EFF14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193675</xdr:colOff>
      <xdr:row>42</xdr:row>
      <xdr:rowOff>82550</xdr:rowOff>
    </xdr:from>
    <xdr:to>
      <xdr:col>1</xdr:col>
      <xdr:colOff>298450</xdr:colOff>
      <xdr:row>42</xdr:row>
      <xdr:rowOff>292100</xdr:rowOff>
    </xdr:to>
    <xdr:grpSp>
      <xdr:nvGrpSpPr>
        <xdr:cNvPr id="1376076" name="Group 45">
          <a:extLst>
            <a:ext uri="{FF2B5EF4-FFF2-40B4-BE49-F238E27FC236}">
              <a16:creationId xmlns:a16="http://schemas.microsoft.com/office/drawing/2014/main" id="{00000000-0008-0000-1B00-00004CFF1400}"/>
            </a:ext>
          </a:extLst>
        </xdr:cNvPr>
        <xdr:cNvGrpSpPr>
          <a:grpSpLocks/>
        </xdr:cNvGrpSpPr>
      </xdr:nvGrpSpPr>
      <xdr:grpSpPr bwMode="auto">
        <a:xfrm>
          <a:off x="796925" y="13417550"/>
          <a:ext cx="104775" cy="209550"/>
          <a:chOff x="83" y="2491"/>
          <a:chExt cx="11" cy="22"/>
        </a:xfrm>
      </xdr:grpSpPr>
      <xdr:sp macro="" textlink="">
        <xdr:nvSpPr>
          <xdr:cNvPr id="1376123" name="Line 30">
            <a:extLst>
              <a:ext uri="{FF2B5EF4-FFF2-40B4-BE49-F238E27FC236}">
                <a16:creationId xmlns:a16="http://schemas.microsoft.com/office/drawing/2014/main" id="{00000000-0008-0000-1B00-00007BFF14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76124" name="Freeform 44">
            <a:extLst>
              <a:ext uri="{FF2B5EF4-FFF2-40B4-BE49-F238E27FC236}">
                <a16:creationId xmlns:a16="http://schemas.microsoft.com/office/drawing/2014/main" id="{00000000-0008-0000-1B00-00007CFF14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19050</xdr:colOff>
      <xdr:row>18</xdr:row>
      <xdr:rowOff>28575</xdr:rowOff>
    </xdr:from>
    <xdr:to>
      <xdr:col>19</xdr:col>
      <xdr:colOff>171450</xdr:colOff>
      <xdr:row>18</xdr:row>
      <xdr:rowOff>171450</xdr:rowOff>
    </xdr:to>
    <xdr:grpSp>
      <xdr:nvGrpSpPr>
        <xdr:cNvPr id="1376077" name="Group 53">
          <a:extLst>
            <a:ext uri="{FF2B5EF4-FFF2-40B4-BE49-F238E27FC236}">
              <a16:creationId xmlns:a16="http://schemas.microsoft.com/office/drawing/2014/main" id="{00000000-0008-0000-1B00-00004DFF1400}"/>
            </a:ext>
          </a:extLst>
        </xdr:cNvPr>
        <xdr:cNvGrpSpPr>
          <a:grpSpLocks/>
        </xdr:cNvGrpSpPr>
      </xdr:nvGrpSpPr>
      <xdr:grpSpPr bwMode="auto">
        <a:xfrm>
          <a:off x="14195425" y="5743575"/>
          <a:ext cx="152400" cy="142875"/>
          <a:chOff x="80" y="2360"/>
          <a:chExt cx="16" cy="15"/>
        </a:xfrm>
      </xdr:grpSpPr>
      <xdr:sp macro="" textlink="">
        <xdr:nvSpPr>
          <xdr:cNvPr id="1376121" name="Oval 19">
            <a:extLst>
              <a:ext uri="{FF2B5EF4-FFF2-40B4-BE49-F238E27FC236}">
                <a16:creationId xmlns:a16="http://schemas.microsoft.com/office/drawing/2014/main" id="{00000000-0008-0000-1B00-000079FF14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76122" name="Freeform 36">
            <a:extLst>
              <a:ext uri="{FF2B5EF4-FFF2-40B4-BE49-F238E27FC236}">
                <a16:creationId xmlns:a16="http://schemas.microsoft.com/office/drawing/2014/main" id="{00000000-0008-0000-1B00-00007AFF14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19</xdr:row>
      <xdr:rowOff>0</xdr:rowOff>
    </xdr:from>
    <xdr:to>
      <xdr:col>19</xdr:col>
      <xdr:colOff>171450</xdr:colOff>
      <xdr:row>19</xdr:row>
      <xdr:rowOff>142875</xdr:rowOff>
    </xdr:to>
    <xdr:grpSp>
      <xdr:nvGrpSpPr>
        <xdr:cNvPr id="1376078" name="Group 53">
          <a:extLst>
            <a:ext uri="{FF2B5EF4-FFF2-40B4-BE49-F238E27FC236}">
              <a16:creationId xmlns:a16="http://schemas.microsoft.com/office/drawing/2014/main" id="{00000000-0008-0000-1B00-00004EFF1400}"/>
            </a:ext>
          </a:extLst>
        </xdr:cNvPr>
        <xdr:cNvGrpSpPr>
          <a:grpSpLocks/>
        </xdr:cNvGrpSpPr>
      </xdr:nvGrpSpPr>
      <xdr:grpSpPr bwMode="auto">
        <a:xfrm>
          <a:off x="14195425" y="6032500"/>
          <a:ext cx="152400" cy="142875"/>
          <a:chOff x="80" y="2360"/>
          <a:chExt cx="16" cy="15"/>
        </a:xfrm>
      </xdr:grpSpPr>
      <xdr:sp macro="" textlink="">
        <xdr:nvSpPr>
          <xdr:cNvPr id="1376119" name="Oval 19">
            <a:extLst>
              <a:ext uri="{FF2B5EF4-FFF2-40B4-BE49-F238E27FC236}">
                <a16:creationId xmlns:a16="http://schemas.microsoft.com/office/drawing/2014/main" id="{00000000-0008-0000-1B00-000077FF14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76120" name="Freeform 36">
            <a:extLst>
              <a:ext uri="{FF2B5EF4-FFF2-40B4-BE49-F238E27FC236}">
                <a16:creationId xmlns:a16="http://schemas.microsoft.com/office/drawing/2014/main" id="{00000000-0008-0000-1B00-000078FF14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0</xdr:rowOff>
    </xdr:from>
    <xdr:to>
      <xdr:col>15</xdr:col>
      <xdr:colOff>152400</xdr:colOff>
      <xdr:row>18</xdr:row>
      <xdr:rowOff>142875</xdr:rowOff>
    </xdr:to>
    <xdr:grpSp>
      <xdr:nvGrpSpPr>
        <xdr:cNvPr id="1376085" name="Group 50">
          <a:extLst>
            <a:ext uri="{FF2B5EF4-FFF2-40B4-BE49-F238E27FC236}">
              <a16:creationId xmlns:a16="http://schemas.microsoft.com/office/drawing/2014/main" id="{00000000-0008-0000-1B00-000055FF1400}"/>
            </a:ext>
          </a:extLst>
        </xdr:cNvPr>
        <xdr:cNvGrpSpPr>
          <a:grpSpLocks/>
        </xdr:cNvGrpSpPr>
      </xdr:nvGrpSpPr>
      <xdr:grpSpPr bwMode="auto">
        <a:xfrm>
          <a:off x="12334875" y="5715000"/>
          <a:ext cx="152400" cy="142875"/>
          <a:chOff x="80" y="2327"/>
          <a:chExt cx="16" cy="15"/>
        </a:xfrm>
      </xdr:grpSpPr>
      <xdr:sp macro="" textlink="">
        <xdr:nvSpPr>
          <xdr:cNvPr id="1376105" name="Freeform 15">
            <a:extLst>
              <a:ext uri="{FF2B5EF4-FFF2-40B4-BE49-F238E27FC236}">
                <a16:creationId xmlns:a16="http://schemas.microsoft.com/office/drawing/2014/main" id="{00000000-0008-0000-1B00-000069FF14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76106" name="Freeform 38">
            <a:extLst>
              <a:ext uri="{FF2B5EF4-FFF2-40B4-BE49-F238E27FC236}">
                <a16:creationId xmlns:a16="http://schemas.microsoft.com/office/drawing/2014/main" id="{00000000-0008-0000-1B00-00006AFF14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0</xdr:rowOff>
    </xdr:from>
    <xdr:to>
      <xdr:col>15</xdr:col>
      <xdr:colOff>152400</xdr:colOff>
      <xdr:row>19</xdr:row>
      <xdr:rowOff>142875</xdr:rowOff>
    </xdr:to>
    <xdr:grpSp>
      <xdr:nvGrpSpPr>
        <xdr:cNvPr id="1376086" name="Group 50">
          <a:extLst>
            <a:ext uri="{FF2B5EF4-FFF2-40B4-BE49-F238E27FC236}">
              <a16:creationId xmlns:a16="http://schemas.microsoft.com/office/drawing/2014/main" id="{00000000-0008-0000-1B00-000056FF1400}"/>
            </a:ext>
          </a:extLst>
        </xdr:cNvPr>
        <xdr:cNvGrpSpPr>
          <a:grpSpLocks/>
        </xdr:cNvGrpSpPr>
      </xdr:nvGrpSpPr>
      <xdr:grpSpPr bwMode="auto">
        <a:xfrm>
          <a:off x="12334875" y="6032500"/>
          <a:ext cx="152400" cy="142875"/>
          <a:chOff x="80" y="2327"/>
          <a:chExt cx="16" cy="15"/>
        </a:xfrm>
      </xdr:grpSpPr>
      <xdr:sp macro="" textlink="">
        <xdr:nvSpPr>
          <xdr:cNvPr id="1376103" name="Freeform 15">
            <a:extLst>
              <a:ext uri="{FF2B5EF4-FFF2-40B4-BE49-F238E27FC236}">
                <a16:creationId xmlns:a16="http://schemas.microsoft.com/office/drawing/2014/main" id="{00000000-0008-0000-1B00-000067FF14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76104" name="Freeform 38">
            <a:extLst>
              <a:ext uri="{FF2B5EF4-FFF2-40B4-BE49-F238E27FC236}">
                <a16:creationId xmlns:a16="http://schemas.microsoft.com/office/drawing/2014/main" id="{00000000-0008-0000-1B00-000068FF14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5</xdr:col>
      <xdr:colOff>107950</xdr:colOff>
      <xdr:row>24</xdr:row>
      <xdr:rowOff>82553</xdr:rowOff>
    </xdr:from>
    <xdr:to>
      <xdr:col>17</xdr:col>
      <xdr:colOff>1158875</xdr:colOff>
      <xdr:row>26</xdr:row>
      <xdr:rowOff>79379</xdr:rowOff>
    </xdr:to>
    <xdr:sp macro="" textlink="">
      <xdr:nvSpPr>
        <xdr:cNvPr id="1376092" name="Right Brace 1">
          <a:extLst>
            <a:ext uri="{FF2B5EF4-FFF2-40B4-BE49-F238E27FC236}">
              <a16:creationId xmlns:a16="http://schemas.microsoft.com/office/drawing/2014/main" id="{00000000-0008-0000-1B00-00005CFF1400}"/>
            </a:ext>
          </a:extLst>
        </xdr:cNvPr>
        <xdr:cNvSpPr>
          <a:spLocks/>
        </xdr:cNvSpPr>
      </xdr:nvSpPr>
      <xdr:spPr bwMode="auto">
        <a:xfrm rot="5400000">
          <a:off x="10120312" y="3976691"/>
          <a:ext cx="631826" cy="6813550"/>
        </a:xfrm>
        <a:prstGeom prst="rightBrace">
          <a:avLst>
            <a:gd name="adj1" fmla="val 8854"/>
            <a:gd name="adj2" fmla="val 50000"/>
          </a:avLst>
        </a:prstGeom>
        <a:noFill/>
        <a:ln w="9525" algn="ctr">
          <a:solidFill>
            <a:srgbClr val="0000FF"/>
          </a:solidFill>
          <a:round/>
          <a:headEnd/>
          <a:tailEnd/>
        </a:ln>
      </xdr:spPr>
    </xdr:sp>
    <xdr:clientData/>
  </xdr:twoCellAnchor>
  <xdr:twoCellAnchor>
    <xdr:from>
      <xdr:col>15</xdr:col>
      <xdr:colOff>0</xdr:colOff>
      <xdr:row>19</xdr:row>
      <xdr:rowOff>0</xdr:rowOff>
    </xdr:from>
    <xdr:to>
      <xdr:col>15</xdr:col>
      <xdr:colOff>152400</xdr:colOff>
      <xdr:row>19</xdr:row>
      <xdr:rowOff>142875</xdr:rowOff>
    </xdr:to>
    <xdr:grpSp>
      <xdr:nvGrpSpPr>
        <xdr:cNvPr id="33" name="Group 50">
          <a:extLst>
            <a:ext uri="{FF2B5EF4-FFF2-40B4-BE49-F238E27FC236}">
              <a16:creationId xmlns:a16="http://schemas.microsoft.com/office/drawing/2014/main" id="{00000000-0008-0000-1B00-000021000000}"/>
            </a:ext>
          </a:extLst>
        </xdr:cNvPr>
        <xdr:cNvGrpSpPr>
          <a:grpSpLocks/>
        </xdr:cNvGrpSpPr>
      </xdr:nvGrpSpPr>
      <xdr:grpSpPr bwMode="auto">
        <a:xfrm>
          <a:off x="12334875" y="6032500"/>
          <a:ext cx="152400" cy="142875"/>
          <a:chOff x="80" y="2327"/>
          <a:chExt cx="16" cy="15"/>
        </a:xfrm>
      </xdr:grpSpPr>
      <xdr:sp macro="" textlink="">
        <xdr:nvSpPr>
          <xdr:cNvPr id="34" name="Freeform 15">
            <a:extLst>
              <a:ext uri="{FF2B5EF4-FFF2-40B4-BE49-F238E27FC236}">
                <a16:creationId xmlns:a16="http://schemas.microsoft.com/office/drawing/2014/main" id="{00000000-0008-0000-1B00-000022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35" name="Freeform 38">
            <a:extLst>
              <a:ext uri="{FF2B5EF4-FFF2-40B4-BE49-F238E27FC236}">
                <a16:creationId xmlns:a16="http://schemas.microsoft.com/office/drawing/2014/main" id="{00000000-0008-0000-1B00-000023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0</xdr:rowOff>
    </xdr:from>
    <xdr:to>
      <xdr:col>15</xdr:col>
      <xdr:colOff>152400</xdr:colOff>
      <xdr:row>19</xdr:row>
      <xdr:rowOff>142875</xdr:rowOff>
    </xdr:to>
    <xdr:grpSp>
      <xdr:nvGrpSpPr>
        <xdr:cNvPr id="27" name="Group 50">
          <a:extLst>
            <a:ext uri="{FF2B5EF4-FFF2-40B4-BE49-F238E27FC236}">
              <a16:creationId xmlns:a16="http://schemas.microsoft.com/office/drawing/2014/main" id="{00000000-0008-0000-1B00-00001B000000}"/>
            </a:ext>
          </a:extLst>
        </xdr:cNvPr>
        <xdr:cNvGrpSpPr>
          <a:grpSpLocks/>
        </xdr:cNvGrpSpPr>
      </xdr:nvGrpSpPr>
      <xdr:grpSpPr bwMode="auto">
        <a:xfrm>
          <a:off x="12334875" y="6032500"/>
          <a:ext cx="152400" cy="142875"/>
          <a:chOff x="80" y="2327"/>
          <a:chExt cx="16" cy="15"/>
        </a:xfrm>
      </xdr:grpSpPr>
      <xdr:sp macro="" textlink="">
        <xdr:nvSpPr>
          <xdr:cNvPr id="28" name="Freeform 15">
            <a:extLst>
              <a:ext uri="{FF2B5EF4-FFF2-40B4-BE49-F238E27FC236}">
                <a16:creationId xmlns:a16="http://schemas.microsoft.com/office/drawing/2014/main" id="{00000000-0008-0000-1B00-00001C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9" name="Freeform 38">
            <a:extLst>
              <a:ext uri="{FF2B5EF4-FFF2-40B4-BE49-F238E27FC236}">
                <a16:creationId xmlns:a16="http://schemas.microsoft.com/office/drawing/2014/main" id="{00000000-0008-0000-1B00-00001D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0</xdr:rowOff>
    </xdr:from>
    <xdr:to>
      <xdr:col>15</xdr:col>
      <xdr:colOff>152400</xdr:colOff>
      <xdr:row>19</xdr:row>
      <xdr:rowOff>142875</xdr:rowOff>
    </xdr:to>
    <xdr:grpSp>
      <xdr:nvGrpSpPr>
        <xdr:cNvPr id="30" name="Group 50">
          <a:extLst>
            <a:ext uri="{FF2B5EF4-FFF2-40B4-BE49-F238E27FC236}">
              <a16:creationId xmlns:a16="http://schemas.microsoft.com/office/drawing/2014/main" id="{00000000-0008-0000-1B00-00001E000000}"/>
            </a:ext>
          </a:extLst>
        </xdr:cNvPr>
        <xdr:cNvGrpSpPr>
          <a:grpSpLocks/>
        </xdr:cNvGrpSpPr>
      </xdr:nvGrpSpPr>
      <xdr:grpSpPr bwMode="auto">
        <a:xfrm>
          <a:off x="12334875" y="6032500"/>
          <a:ext cx="152400" cy="142875"/>
          <a:chOff x="80" y="2327"/>
          <a:chExt cx="16" cy="15"/>
        </a:xfrm>
      </xdr:grpSpPr>
      <xdr:sp macro="" textlink="">
        <xdr:nvSpPr>
          <xdr:cNvPr id="31" name="Freeform 15">
            <a:extLst>
              <a:ext uri="{FF2B5EF4-FFF2-40B4-BE49-F238E27FC236}">
                <a16:creationId xmlns:a16="http://schemas.microsoft.com/office/drawing/2014/main" id="{00000000-0008-0000-1B00-00001F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32" name="Freeform 38">
            <a:extLst>
              <a:ext uri="{FF2B5EF4-FFF2-40B4-BE49-F238E27FC236}">
                <a16:creationId xmlns:a16="http://schemas.microsoft.com/office/drawing/2014/main" id="{00000000-0008-0000-1B00-000020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0</xdr:rowOff>
    </xdr:from>
    <xdr:to>
      <xdr:col>15</xdr:col>
      <xdr:colOff>152400</xdr:colOff>
      <xdr:row>20</xdr:row>
      <xdr:rowOff>142875</xdr:rowOff>
    </xdr:to>
    <xdr:grpSp>
      <xdr:nvGrpSpPr>
        <xdr:cNvPr id="36" name="Group 50">
          <a:extLst>
            <a:ext uri="{FF2B5EF4-FFF2-40B4-BE49-F238E27FC236}">
              <a16:creationId xmlns:a16="http://schemas.microsoft.com/office/drawing/2014/main" id="{00000000-0008-0000-1B00-000024000000}"/>
            </a:ext>
          </a:extLst>
        </xdr:cNvPr>
        <xdr:cNvGrpSpPr>
          <a:grpSpLocks/>
        </xdr:cNvGrpSpPr>
      </xdr:nvGrpSpPr>
      <xdr:grpSpPr bwMode="auto">
        <a:xfrm>
          <a:off x="12334875" y="6350000"/>
          <a:ext cx="152400" cy="142875"/>
          <a:chOff x="80" y="2327"/>
          <a:chExt cx="16" cy="15"/>
        </a:xfrm>
      </xdr:grpSpPr>
      <xdr:sp macro="" textlink="">
        <xdr:nvSpPr>
          <xdr:cNvPr id="37" name="Freeform 15">
            <a:extLst>
              <a:ext uri="{FF2B5EF4-FFF2-40B4-BE49-F238E27FC236}">
                <a16:creationId xmlns:a16="http://schemas.microsoft.com/office/drawing/2014/main" id="{00000000-0008-0000-1B00-000025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38" name="Freeform 38">
            <a:extLst>
              <a:ext uri="{FF2B5EF4-FFF2-40B4-BE49-F238E27FC236}">
                <a16:creationId xmlns:a16="http://schemas.microsoft.com/office/drawing/2014/main" id="{00000000-0008-0000-1B00-000026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0</xdr:rowOff>
    </xdr:from>
    <xdr:to>
      <xdr:col>15</xdr:col>
      <xdr:colOff>152400</xdr:colOff>
      <xdr:row>20</xdr:row>
      <xdr:rowOff>142875</xdr:rowOff>
    </xdr:to>
    <xdr:grpSp>
      <xdr:nvGrpSpPr>
        <xdr:cNvPr id="39" name="Group 50">
          <a:extLst>
            <a:ext uri="{FF2B5EF4-FFF2-40B4-BE49-F238E27FC236}">
              <a16:creationId xmlns:a16="http://schemas.microsoft.com/office/drawing/2014/main" id="{00000000-0008-0000-1B00-000027000000}"/>
            </a:ext>
          </a:extLst>
        </xdr:cNvPr>
        <xdr:cNvGrpSpPr>
          <a:grpSpLocks/>
        </xdr:cNvGrpSpPr>
      </xdr:nvGrpSpPr>
      <xdr:grpSpPr bwMode="auto">
        <a:xfrm>
          <a:off x="12334875" y="6350000"/>
          <a:ext cx="152400" cy="142875"/>
          <a:chOff x="80" y="2327"/>
          <a:chExt cx="16" cy="15"/>
        </a:xfrm>
      </xdr:grpSpPr>
      <xdr:sp macro="" textlink="">
        <xdr:nvSpPr>
          <xdr:cNvPr id="40" name="Freeform 15">
            <a:extLst>
              <a:ext uri="{FF2B5EF4-FFF2-40B4-BE49-F238E27FC236}">
                <a16:creationId xmlns:a16="http://schemas.microsoft.com/office/drawing/2014/main" id="{00000000-0008-0000-1B00-000028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41" name="Freeform 38">
            <a:extLst>
              <a:ext uri="{FF2B5EF4-FFF2-40B4-BE49-F238E27FC236}">
                <a16:creationId xmlns:a16="http://schemas.microsoft.com/office/drawing/2014/main" id="{00000000-0008-0000-1B00-000029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0</xdr:rowOff>
    </xdr:from>
    <xdr:to>
      <xdr:col>15</xdr:col>
      <xdr:colOff>152400</xdr:colOff>
      <xdr:row>20</xdr:row>
      <xdr:rowOff>142875</xdr:rowOff>
    </xdr:to>
    <xdr:grpSp>
      <xdr:nvGrpSpPr>
        <xdr:cNvPr id="42" name="Group 50">
          <a:extLst>
            <a:ext uri="{FF2B5EF4-FFF2-40B4-BE49-F238E27FC236}">
              <a16:creationId xmlns:a16="http://schemas.microsoft.com/office/drawing/2014/main" id="{00000000-0008-0000-1B00-00002A000000}"/>
            </a:ext>
          </a:extLst>
        </xdr:cNvPr>
        <xdr:cNvGrpSpPr>
          <a:grpSpLocks/>
        </xdr:cNvGrpSpPr>
      </xdr:nvGrpSpPr>
      <xdr:grpSpPr bwMode="auto">
        <a:xfrm>
          <a:off x="12334875" y="6350000"/>
          <a:ext cx="152400" cy="142875"/>
          <a:chOff x="80" y="2327"/>
          <a:chExt cx="16" cy="15"/>
        </a:xfrm>
      </xdr:grpSpPr>
      <xdr:sp macro="" textlink="">
        <xdr:nvSpPr>
          <xdr:cNvPr id="43" name="Freeform 15">
            <a:extLst>
              <a:ext uri="{FF2B5EF4-FFF2-40B4-BE49-F238E27FC236}">
                <a16:creationId xmlns:a16="http://schemas.microsoft.com/office/drawing/2014/main" id="{00000000-0008-0000-1B00-00002B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44" name="Freeform 38">
            <a:extLst>
              <a:ext uri="{FF2B5EF4-FFF2-40B4-BE49-F238E27FC236}">
                <a16:creationId xmlns:a16="http://schemas.microsoft.com/office/drawing/2014/main" id="{00000000-0008-0000-1B00-00002C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0</xdr:rowOff>
    </xdr:from>
    <xdr:to>
      <xdr:col>15</xdr:col>
      <xdr:colOff>152400</xdr:colOff>
      <xdr:row>20</xdr:row>
      <xdr:rowOff>142875</xdr:rowOff>
    </xdr:to>
    <xdr:grpSp>
      <xdr:nvGrpSpPr>
        <xdr:cNvPr id="45" name="Group 50">
          <a:extLst>
            <a:ext uri="{FF2B5EF4-FFF2-40B4-BE49-F238E27FC236}">
              <a16:creationId xmlns:a16="http://schemas.microsoft.com/office/drawing/2014/main" id="{00000000-0008-0000-1B00-00002D000000}"/>
            </a:ext>
          </a:extLst>
        </xdr:cNvPr>
        <xdr:cNvGrpSpPr>
          <a:grpSpLocks/>
        </xdr:cNvGrpSpPr>
      </xdr:nvGrpSpPr>
      <xdr:grpSpPr bwMode="auto">
        <a:xfrm>
          <a:off x="12334875" y="6350000"/>
          <a:ext cx="152400" cy="142875"/>
          <a:chOff x="80" y="2327"/>
          <a:chExt cx="16" cy="15"/>
        </a:xfrm>
      </xdr:grpSpPr>
      <xdr:sp macro="" textlink="">
        <xdr:nvSpPr>
          <xdr:cNvPr id="46" name="Freeform 15">
            <a:extLst>
              <a:ext uri="{FF2B5EF4-FFF2-40B4-BE49-F238E27FC236}">
                <a16:creationId xmlns:a16="http://schemas.microsoft.com/office/drawing/2014/main" id="{00000000-0008-0000-1B00-00002E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47" name="Freeform 38">
            <a:extLst>
              <a:ext uri="{FF2B5EF4-FFF2-40B4-BE49-F238E27FC236}">
                <a16:creationId xmlns:a16="http://schemas.microsoft.com/office/drawing/2014/main" id="{00000000-0008-0000-1B00-00002F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21</xdr:row>
      <xdr:rowOff>0</xdr:rowOff>
    </xdr:from>
    <xdr:to>
      <xdr:col>15</xdr:col>
      <xdr:colOff>152400</xdr:colOff>
      <xdr:row>21</xdr:row>
      <xdr:rowOff>142875</xdr:rowOff>
    </xdr:to>
    <xdr:grpSp>
      <xdr:nvGrpSpPr>
        <xdr:cNvPr id="48" name="Group 50">
          <a:extLst>
            <a:ext uri="{FF2B5EF4-FFF2-40B4-BE49-F238E27FC236}">
              <a16:creationId xmlns:a16="http://schemas.microsoft.com/office/drawing/2014/main" id="{00000000-0008-0000-1B00-000030000000}"/>
            </a:ext>
          </a:extLst>
        </xdr:cNvPr>
        <xdr:cNvGrpSpPr>
          <a:grpSpLocks/>
        </xdr:cNvGrpSpPr>
      </xdr:nvGrpSpPr>
      <xdr:grpSpPr bwMode="auto">
        <a:xfrm>
          <a:off x="12334875" y="6667500"/>
          <a:ext cx="152400" cy="142875"/>
          <a:chOff x="80" y="2327"/>
          <a:chExt cx="16" cy="15"/>
        </a:xfrm>
      </xdr:grpSpPr>
      <xdr:sp macro="" textlink="">
        <xdr:nvSpPr>
          <xdr:cNvPr id="49" name="Freeform 15">
            <a:extLst>
              <a:ext uri="{FF2B5EF4-FFF2-40B4-BE49-F238E27FC236}">
                <a16:creationId xmlns:a16="http://schemas.microsoft.com/office/drawing/2014/main" id="{00000000-0008-0000-1B00-000031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50" name="Freeform 38">
            <a:extLst>
              <a:ext uri="{FF2B5EF4-FFF2-40B4-BE49-F238E27FC236}">
                <a16:creationId xmlns:a16="http://schemas.microsoft.com/office/drawing/2014/main" id="{00000000-0008-0000-1B00-000032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21</xdr:row>
      <xdr:rowOff>0</xdr:rowOff>
    </xdr:from>
    <xdr:to>
      <xdr:col>15</xdr:col>
      <xdr:colOff>152400</xdr:colOff>
      <xdr:row>21</xdr:row>
      <xdr:rowOff>142875</xdr:rowOff>
    </xdr:to>
    <xdr:grpSp>
      <xdr:nvGrpSpPr>
        <xdr:cNvPr id="51" name="Group 50">
          <a:extLst>
            <a:ext uri="{FF2B5EF4-FFF2-40B4-BE49-F238E27FC236}">
              <a16:creationId xmlns:a16="http://schemas.microsoft.com/office/drawing/2014/main" id="{00000000-0008-0000-1B00-000033000000}"/>
            </a:ext>
          </a:extLst>
        </xdr:cNvPr>
        <xdr:cNvGrpSpPr>
          <a:grpSpLocks/>
        </xdr:cNvGrpSpPr>
      </xdr:nvGrpSpPr>
      <xdr:grpSpPr bwMode="auto">
        <a:xfrm>
          <a:off x="12334875" y="6667500"/>
          <a:ext cx="152400" cy="142875"/>
          <a:chOff x="80" y="2327"/>
          <a:chExt cx="16" cy="15"/>
        </a:xfrm>
      </xdr:grpSpPr>
      <xdr:sp macro="" textlink="">
        <xdr:nvSpPr>
          <xdr:cNvPr id="52" name="Freeform 15">
            <a:extLst>
              <a:ext uri="{FF2B5EF4-FFF2-40B4-BE49-F238E27FC236}">
                <a16:creationId xmlns:a16="http://schemas.microsoft.com/office/drawing/2014/main" id="{00000000-0008-0000-1B00-000034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53" name="Freeform 38">
            <a:extLst>
              <a:ext uri="{FF2B5EF4-FFF2-40B4-BE49-F238E27FC236}">
                <a16:creationId xmlns:a16="http://schemas.microsoft.com/office/drawing/2014/main" id="{00000000-0008-0000-1B00-000035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21</xdr:row>
      <xdr:rowOff>0</xdr:rowOff>
    </xdr:from>
    <xdr:to>
      <xdr:col>15</xdr:col>
      <xdr:colOff>152400</xdr:colOff>
      <xdr:row>21</xdr:row>
      <xdr:rowOff>142875</xdr:rowOff>
    </xdr:to>
    <xdr:grpSp>
      <xdr:nvGrpSpPr>
        <xdr:cNvPr id="54" name="Group 50">
          <a:extLst>
            <a:ext uri="{FF2B5EF4-FFF2-40B4-BE49-F238E27FC236}">
              <a16:creationId xmlns:a16="http://schemas.microsoft.com/office/drawing/2014/main" id="{00000000-0008-0000-1B00-000036000000}"/>
            </a:ext>
          </a:extLst>
        </xdr:cNvPr>
        <xdr:cNvGrpSpPr>
          <a:grpSpLocks/>
        </xdr:cNvGrpSpPr>
      </xdr:nvGrpSpPr>
      <xdr:grpSpPr bwMode="auto">
        <a:xfrm>
          <a:off x="12334875" y="6667500"/>
          <a:ext cx="152400" cy="142875"/>
          <a:chOff x="80" y="2327"/>
          <a:chExt cx="16" cy="15"/>
        </a:xfrm>
      </xdr:grpSpPr>
      <xdr:sp macro="" textlink="">
        <xdr:nvSpPr>
          <xdr:cNvPr id="55" name="Freeform 15">
            <a:extLst>
              <a:ext uri="{FF2B5EF4-FFF2-40B4-BE49-F238E27FC236}">
                <a16:creationId xmlns:a16="http://schemas.microsoft.com/office/drawing/2014/main" id="{00000000-0008-0000-1B00-000037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56" name="Freeform 38">
            <a:extLst>
              <a:ext uri="{FF2B5EF4-FFF2-40B4-BE49-F238E27FC236}">
                <a16:creationId xmlns:a16="http://schemas.microsoft.com/office/drawing/2014/main" id="{00000000-0008-0000-1B00-000038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21</xdr:row>
      <xdr:rowOff>0</xdr:rowOff>
    </xdr:from>
    <xdr:to>
      <xdr:col>15</xdr:col>
      <xdr:colOff>152400</xdr:colOff>
      <xdr:row>21</xdr:row>
      <xdr:rowOff>142875</xdr:rowOff>
    </xdr:to>
    <xdr:grpSp>
      <xdr:nvGrpSpPr>
        <xdr:cNvPr id="57" name="Group 50">
          <a:extLst>
            <a:ext uri="{FF2B5EF4-FFF2-40B4-BE49-F238E27FC236}">
              <a16:creationId xmlns:a16="http://schemas.microsoft.com/office/drawing/2014/main" id="{00000000-0008-0000-1B00-000039000000}"/>
            </a:ext>
          </a:extLst>
        </xdr:cNvPr>
        <xdr:cNvGrpSpPr>
          <a:grpSpLocks/>
        </xdr:cNvGrpSpPr>
      </xdr:nvGrpSpPr>
      <xdr:grpSpPr bwMode="auto">
        <a:xfrm>
          <a:off x="12334875" y="6667500"/>
          <a:ext cx="152400" cy="142875"/>
          <a:chOff x="80" y="2327"/>
          <a:chExt cx="16" cy="15"/>
        </a:xfrm>
      </xdr:grpSpPr>
      <xdr:sp macro="" textlink="">
        <xdr:nvSpPr>
          <xdr:cNvPr id="58" name="Freeform 15">
            <a:extLst>
              <a:ext uri="{FF2B5EF4-FFF2-40B4-BE49-F238E27FC236}">
                <a16:creationId xmlns:a16="http://schemas.microsoft.com/office/drawing/2014/main" id="{00000000-0008-0000-1B00-00003A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59" name="Freeform 38">
            <a:extLst>
              <a:ext uri="{FF2B5EF4-FFF2-40B4-BE49-F238E27FC236}">
                <a16:creationId xmlns:a16="http://schemas.microsoft.com/office/drawing/2014/main" id="{00000000-0008-0000-1B00-00003B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19</xdr:row>
      <xdr:rowOff>0</xdr:rowOff>
    </xdr:from>
    <xdr:to>
      <xdr:col>19</xdr:col>
      <xdr:colOff>171450</xdr:colOff>
      <xdr:row>19</xdr:row>
      <xdr:rowOff>142875</xdr:rowOff>
    </xdr:to>
    <xdr:grpSp>
      <xdr:nvGrpSpPr>
        <xdr:cNvPr id="60" name="Group 53">
          <a:extLst>
            <a:ext uri="{FF2B5EF4-FFF2-40B4-BE49-F238E27FC236}">
              <a16:creationId xmlns:a16="http://schemas.microsoft.com/office/drawing/2014/main" id="{00000000-0008-0000-1B00-00003C000000}"/>
            </a:ext>
          </a:extLst>
        </xdr:cNvPr>
        <xdr:cNvGrpSpPr>
          <a:grpSpLocks/>
        </xdr:cNvGrpSpPr>
      </xdr:nvGrpSpPr>
      <xdr:grpSpPr bwMode="auto">
        <a:xfrm>
          <a:off x="14195425" y="6032500"/>
          <a:ext cx="152400" cy="142875"/>
          <a:chOff x="80" y="2360"/>
          <a:chExt cx="16" cy="15"/>
        </a:xfrm>
      </xdr:grpSpPr>
      <xdr:sp macro="" textlink="">
        <xdr:nvSpPr>
          <xdr:cNvPr id="61" name="Oval 19">
            <a:extLst>
              <a:ext uri="{FF2B5EF4-FFF2-40B4-BE49-F238E27FC236}">
                <a16:creationId xmlns:a16="http://schemas.microsoft.com/office/drawing/2014/main" id="{00000000-0008-0000-1B00-00003D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62" name="Freeform 36">
            <a:extLst>
              <a:ext uri="{FF2B5EF4-FFF2-40B4-BE49-F238E27FC236}">
                <a16:creationId xmlns:a16="http://schemas.microsoft.com/office/drawing/2014/main" id="{00000000-0008-0000-1B00-00003E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20</xdr:row>
      <xdr:rowOff>0</xdr:rowOff>
    </xdr:from>
    <xdr:to>
      <xdr:col>19</xdr:col>
      <xdr:colOff>171450</xdr:colOff>
      <xdr:row>20</xdr:row>
      <xdr:rowOff>142875</xdr:rowOff>
    </xdr:to>
    <xdr:grpSp>
      <xdr:nvGrpSpPr>
        <xdr:cNvPr id="63" name="Group 53">
          <a:extLst>
            <a:ext uri="{FF2B5EF4-FFF2-40B4-BE49-F238E27FC236}">
              <a16:creationId xmlns:a16="http://schemas.microsoft.com/office/drawing/2014/main" id="{00000000-0008-0000-1B00-00003F000000}"/>
            </a:ext>
          </a:extLst>
        </xdr:cNvPr>
        <xdr:cNvGrpSpPr>
          <a:grpSpLocks/>
        </xdr:cNvGrpSpPr>
      </xdr:nvGrpSpPr>
      <xdr:grpSpPr bwMode="auto">
        <a:xfrm>
          <a:off x="14195425" y="6350000"/>
          <a:ext cx="152400" cy="142875"/>
          <a:chOff x="80" y="2360"/>
          <a:chExt cx="16" cy="15"/>
        </a:xfrm>
      </xdr:grpSpPr>
      <xdr:sp macro="" textlink="">
        <xdr:nvSpPr>
          <xdr:cNvPr id="64" name="Oval 19">
            <a:extLst>
              <a:ext uri="{FF2B5EF4-FFF2-40B4-BE49-F238E27FC236}">
                <a16:creationId xmlns:a16="http://schemas.microsoft.com/office/drawing/2014/main" id="{00000000-0008-0000-1B00-000040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65" name="Freeform 36">
            <a:extLst>
              <a:ext uri="{FF2B5EF4-FFF2-40B4-BE49-F238E27FC236}">
                <a16:creationId xmlns:a16="http://schemas.microsoft.com/office/drawing/2014/main" id="{00000000-0008-0000-1B00-000041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20</xdr:row>
      <xdr:rowOff>0</xdr:rowOff>
    </xdr:from>
    <xdr:to>
      <xdr:col>19</xdr:col>
      <xdr:colOff>171450</xdr:colOff>
      <xdr:row>20</xdr:row>
      <xdr:rowOff>142875</xdr:rowOff>
    </xdr:to>
    <xdr:grpSp>
      <xdr:nvGrpSpPr>
        <xdr:cNvPr id="66" name="Group 53">
          <a:extLst>
            <a:ext uri="{FF2B5EF4-FFF2-40B4-BE49-F238E27FC236}">
              <a16:creationId xmlns:a16="http://schemas.microsoft.com/office/drawing/2014/main" id="{00000000-0008-0000-1B00-000042000000}"/>
            </a:ext>
          </a:extLst>
        </xdr:cNvPr>
        <xdr:cNvGrpSpPr>
          <a:grpSpLocks/>
        </xdr:cNvGrpSpPr>
      </xdr:nvGrpSpPr>
      <xdr:grpSpPr bwMode="auto">
        <a:xfrm>
          <a:off x="14195425" y="6350000"/>
          <a:ext cx="152400" cy="142875"/>
          <a:chOff x="80" y="2360"/>
          <a:chExt cx="16" cy="15"/>
        </a:xfrm>
      </xdr:grpSpPr>
      <xdr:sp macro="" textlink="">
        <xdr:nvSpPr>
          <xdr:cNvPr id="67" name="Oval 19">
            <a:extLst>
              <a:ext uri="{FF2B5EF4-FFF2-40B4-BE49-F238E27FC236}">
                <a16:creationId xmlns:a16="http://schemas.microsoft.com/office/drawing/2014/main" id="{00000000-0008-0000-1B00-000043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68" name="Freeform 36">
            <a:extLst>
              <a:ext uri="{FF2B5EF4-FFF2-40B4-BE49-F238E27FC236}">
                <a16:creationId xmlns:a16="http://schemas.microsoft.com/office/drawing/2014/main" id="{00000000-0008-0000-1B00-000044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21</xdr:row>
      <xdr:rowOff>0</xdr:rowOff>
    </xdr:from>
    <xdr:to>
      <xdr:col>19</xdr:col>
      <xdr:colOff>171450</xdr:colOff>
      <xdr:row>21</xdr:row>
      <xdr:rowOff>142875</xdr:rowOff>
    </xdr:to>
    <xdr:grpSp>
      <xdr:nvGrpSpPr>
        <xdr:cNvPr id="69" name="Group 53">
          <a:extLst>
            <a:ext uri="{FF2B5EF4-FFF2-40B4-BE49-F238E27FC236}">
              <a16:creationId xmlns:a16="http://schemas.microsoft.com/office/drawing/2014/main" id="{00000000-0008-0000-1B00-000045000000}"/>
            </a:ext>
          </a:extLst>
        </xdr:cNvPr>
        <xdr:cNvGrpSpPr>
          <a:grpSpLocks/>
        </xdr:cNvGrpSpPr>
      </xdr:nvGrpSpPr>
      <xdr:grpSpPr bwMode="auto">
        <a:xfrm>
          <a:off x="14195425" y="6667500"/>
          <a:ext cx="152400" cy="142875"/>
          <a:chOff x="80" y="2360"/>
          <a:chExt cx="16" cy="15"/>
        </a:xfrm>
      </xdr:grpSpPr>
      <xdr:sp macro="" textlink="">
        <xdr:nvSpPr>
          <xdr:cNvPr id="70" name="Oval 19">
            <a:extLst>
              <a:ext uri="{FF2B5EF4-FFF2-40B4-BE49-F238E27FC236}">
                <a16:creationId xmlns:a16="http://schemas.microsoft.com/office/drawing/2014/main" id="{00000000-0008-0000-1B00-000046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71" name="Freeform 36">
            <a:extLst>
              <a:ext uri="{FF2B5EF4-FFF2-40B4-BE49-F238E27FC236}">
                <a16:creationId xmlns:a16="http://schemas.microsoft.com/office/drawing/2014/main" id="{00000000-0008-0000-1B00-000047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21</xdr:row>
      <xdr:rowOff>0</xdr:rowOff>
    </xdr:from>
    <xdr:to>
      <xdr:col>19</xdr:col>
      <xdr:colOff>171450</xdr:colOff>
      <xdr:row>21</xdr:row>
      <xdr:rowOff>142875</xdr:rowOff>
    </xdr:to>
    <xdr:grpSp>
      <xdr:nvGrpSpPr>
        <xdr:cNvPr id="72" name="Group 53">
          <a:extLst>
            <a:ext uri="{FF2B5EF4-FFF2-40B4-BE49-F238E27FC236}">
              <a16:creationId xmlns:a16="http://schemas.microsoft.com/office/drawing/2014/main" id="{00000000-0008-0000-1B00-000048000000}"/>
            </a:ext>
          </a:extLst>
        </xdr:cNvPr>
        <xdr:cNvGrpSpPr>
          <a:grpSpLocks/>
        </xdr:cNvGrpSpPr>
      </xdr:nvGrpSpPr>
      <xdr:grpSpPr bwMode="auto">
        <a:xfrm>
          <a:off x="14195425" y="6667500"/>
          <a:ext cx="152400" cy="142875"/>
          <a:chOff x="80" y="2360"/>
          <a:chExt cx="16" cy="15"/>
        </a:xfrm>
      </xdr:grpSpPr>
      <xdr:sp macro="" textlink="">
        <xdr:nvSpPr>
          <xdr:cNvPr id="73" name="Oval 19">
            <a:extLst>
              <a:ext uri="{FF2B5EF4-FFF2-40B4-BE49-F238E27FC236}">
                <a16:creationId xmlns:a16="http://schemas.microsoft.com/office/drawing/2014/main" id="{00000000-0008-0000-1B00-000049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74" name="Freeform 36">
            <a:extLst>
              <a:ext uri="{FF2B5EF4-FFF2-40B4-BE49-F238E27FC236}">
                <a16:creationId xmlns:a16="http://schemas.microsoft.com/office/drawing/2014/main" id="{00000000-0008-0000-1B00-00004A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13.xml><?xml version="1.0" encoding="utf-8"?>
<xdr:wsDr xmlns:xdr="http://schemas.openxmlformats.org/drawingml/2006/spreadsheetDrawing" xmlns:a="http://schemas.openxmlformats.org/drawingml/2006/main">
  <xdr:oneCellAnchor>
    <xdr:from>
      <xdr:col>9</xdr:col>
      <xdr:colOff>336550</xdr:colOff>
      <xdr:row>7</xdr:row>
      <xdr:rowOff>158750</xdr:rowOff>
    </xdr:from>
    <xdr:ext cx="1203325" cy="561975"/>
    <xdr:sp macro="" textlink="">
      <xdr:nvSpPr>
        <xdr:cNvPr id="2" name="TextBox 1">
          <a:extLst>
            <a:ext uri="{FF2B5EF4-FFF2-40B4-BE49-F238E27FC236}">
              <a16:creationId xmlns:a16="http://schemas.microsoft.com/office/drawing/2014/main" id="{9BEE6F75-4CB4-4E38-8B2F-20D16ECDA3BE}"/>
            </a:ext>
          </a:extLst>
        </xdr:cNvPr>
        <xdr:cNvSpPr txBox="1"/>
      </xdr:nvSpPr>
      <xdr:spPr>
        <a:xfrm flipV="1">
          <a:off x="14300200" y="2359025"/>
          <a:ext cx="1203325" cy="5619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endParaRPr lang="en-US"/>
        </a:p>
      </xdr:txBody>
    </xdr:sp>
    <xdr:clientData/>
  </xdr:oneCellAnchor>
  <xdr:oneCellAnchor>
    <xdr:from>
      <xdr:col>11</xdr:col>
      <xdr:colOff>0</xdr:colOff>
      <xdr:row>24</xdr:row>
      <xdr:rowOff>0</xdr:rowOff>
    </xdr:from>
    <xdr:ext cx="184731" cy="359281"/>
    <xdr:sp macro="" textlink="">
      <xdr:nvSpPr>
        <xdr:cNvPr id="3" name="TextBox 2">
          <a:extLst>
            <a:ext uri="{FF2B5EF4-FFF2-40B4-BE49-F238E27FC236}">
              <a16:creationId xmlns:a16="http://schemas.microsoft.com/office/drawing/2014/main" id="{CC444A09-D6C0-475A-A3A4-2C51DD8E1F89}"/>
            </a:ext>
          </a:extLst>
        </xdr:cNvPr>
        <xdr:cNvSpPr txBox="1"/>
      </xdr:nvSpPr>
      <xdr:spPr>
        <a:xfrm>
          <a:off x="17268825" y="7943850"/>
          <a:ext cx="184731" cy="35928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1</xdr:col>
      <xdr:colOff>142875</xdr:colOff>
      <xdr:row>37</xdr:row>
      <xdr:rowOff>28575</xdr:rowOff>
    </xdr:from>
    <xdr:to>
      <xdr:col>1</xdr:col>
      <xdr:colOff>295275</xdr:colOff>
      <xdr:row>37</xdr:row>
      <xdr:rowOff>171450</xdr:rowOff>
    </xdr:to>
    <xdr:grpSp>
      <xdr:nvGrpSpPr>
        <xdr:cNvPr id="1364666" name="Group 50">
          <a:extLst>
            <a:ext uri="{FF2B5EF4-FFF2-40B4-BE49-F238E27FC236}">
              <a16:creationId xmlns:a16="http://schemas.microsoft.com/office/drawing/2014/main" id="{00000000-0008-0000-1C00-0000BAD21400}"/>
            </a:ext>
          </a:extLst>
        </xdr:cNvPr>
        <xdr:cNvGrpSpPr>
          <a:grpSpLocks/>
        </xdr:cNvGrpSpPr>
      </xdr:nvGrpSpPr>
      <xdr:grpSpPr bwMode="auto">
        <a:xfrm>
          <a:off x="746125" y="11966575"/>
          <a:ext cx="152400" cy="142875"/>
          <a:chOff x="80" y="2327"/>
          <a:chExt cx="16" cy="15"/>
        </a:xfrm>
      </xdr:grpSpPr>
      <xdr:sp macro="" textlink="">
        <xdr:nvSpPr>
          <xdr:cNvPr id="1364695" name="Freeform 15">
            <a:extLst>
              <a:ext uri="{FF2B5EF4-FFF2-40B4-BE49-F238E27FC236}">
                <a16:creationId xmlns:a16="http://schemas.microsoft.com/office/drawing/2014/main" id="{00000000-0008-0000-1C00-0000D7D214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64696" name="Freeform 38">
            <a:extLst>
              <a:ext uri="{FF2B5EF4-FFF2-40B4-BE49-F238E27FC236}">
                <a16:creationId xmlns:a16="http://schemas.microsoft.com/office/drawing/2014/main" id="{00000000-0008-0000-1C00-0000D8D214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38</xdr:row>
      <xdr:rowOff>28575</xdr:rowOff>
    </xdr:from>
    <xdr:to>
      <xdr:col>1</xdr:col>
      <xdr:colOff>295275</xdr:colOff>
      <xdr:row>38</xdr:row>
      <xdr:rowOff>171450</xdr:rowOff>
    </xdr:to>
    <xdr:grpSp>
      <xdr:nvGrpSpPr>
        <xdr:cNvPr id="1364667" name="Group 53">
          <a:extLst>
            <a:ext uri="{FF2B5EF4-FFF2-40B4-BE49-F238E27FC236}">
              <a16:creationId xmlns:a16="http://schemas.microsoft.com/office/drawing/2014/main" id="{00000000-0008-0000-1C00-0000BBD21400}"/>
            </a:ext>
          </a:extLst>
        </xdr:cNvPr>
        <xdr:cNvGrpSpPr>
          <a:grpSpLocks/>
        </xdr:cNvGrpSpPr>
      </xdr:nvGrpSpPr>
      <xdr:grpSpPr bwMode="auto">
        <a:xfrm>
          <a:off x="746125" y="12284075"/>
          <a:ext cx="152400" cy="142875"/>
          <a:chOff x="80" y="2360"/>
          <a:chExt cx="16" cy="15"/>
        </a:xfrm>
      </xdr:grpSpPr>
      <xdr:sp macro="" textlink="">
        <xdr:nvSpPr>
          <xdr:cNvPr id="1364693" name="Oval 19">
            <a:extLst>
              <a:ext uri="{FF2B5EF4-FFF2-40B4-BE49-F238E27FC236}">
                <a16:creationId xmlns:a16="http://schemas.microsoft.com/office/drawing/2014/main" id="{00000000-0008-0000-1C00-0000D5D214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64694" name="Freeform 36">
            <a:extLst>
              <a:ext uri="{FF2B5EF4-FFF2-40B4-BE49-F238E27FC236}">
                <a16:creationId xmlns:a16="http://schemas.microsoft.com/office/drawing/2014/main" id="{00000000-0008-0000-1C00-0000D6D214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19</xdr:row>
      <xdr:rowOff>0</xdr:rowOff>
    </xdr:from>
    <xdr:to>
      <xdr:col>19</xdr:col>
      <xdr:colOff>152400</xdr:colOff>
      <xdr:row>19</xdr:row>
      <xdr:rowOff>142875</xdr:rowOff>
    </xdr:to>
    <xdr:grpSp>
      <xdr:nvGrpSpPr>
        <xdr:cNvPr id="1364670" name="Group 53">
          <a:extLst>
            <a:ext uri="{FF2B5EF4-FFF2-40B4-BE49-F238E27FC236}">
              <a16:creationId xmlns:a16="http://schemas.microsoft.com/office/drawing/2014/main" id="{00000000-0008-0000-1C00-0000BED21400}"/>
            </a:ext>
          </a:extLst>
        </xdr:cNvPr>
        <xdr:cNvGrpSpPr>
          <a:grpSpLocks/>
        </xdr:cNvGrpSpPr>
      </xdr:nvGrpSpPr>
      <xdr:grpSpPr bwMode="auto">
        <a:xfrm>
          <a:off x="13938250" y="6032500"/>
          <a:ext cx="152400" cy="142875"/>
          <a:chOff x="80" y="2360"/>
          <a:chExt cx="16" cy="15"/>
        </a:xfrm>
      </xdr:grpSpPr>
      <xdr:sp macro="" textlink="">
        <xdr:nvSpPr>
          <xdr:cNvPr id="1364687" name="Oval 19">
            <a:extLst>
              <a:ext uri="{FF2B5EF4-FFF2-40B4-BE49-F238E27FC236}">
                <a16:creationId xmlns:a16="http://schemas.microsoft.com/office/drawing/2014/main" id="{00000000-0008-0000-1C00-0000CFD214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64688" name="Freeform 36">
            <a:extLst>
              <a:ext uri="{FF2B5EF4-FFF2-40B4-BE49-F238E27FC236}">
                <a16:creationId xmlns:a16="http://schemas.microsoft.com/office/drawing/2014/main" id="{00000000-0008-0000-1C00-0000D0D214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161925</xdr:colOff>
      <xdr:row>42</xdr:row>
      <xdr:rowOff>66675</xdr:rowOff>
    </xdr:from>
    <xdr:to>
      <xdr:col>1</xdr:col>
      <xdr:colOff>266700</xdr:colOff>
      <xdr:row>42</xdr:row>
      <xdr:rowOff>276225</xdr:rowOff>
    </xdr:to>
    <xdr:grpSp>
      <xdr:nvGrpSpPr>
        <xdr:cNvPr id="1364672" name="Group 45">
          <a:extLst>
            <a:ext uri="{FF2B5EF4-FFF2-40B4-BE49-F238E27FC236}">
              <a16:creationId xmlns:a16="http://schemas.microsoft.com/office/drawing/2014/main" id="{00000000-0008-0000-1C00-0000C0D21400}"/>
            </a:ext>
          </a:extLst>
        </xdr:cNvPr>
        <xdr:cNvGrpSpPr>
          <a:grpSpLocks/>
        </xdr:cNvGrpSpPr>
      </xdr:nvGrpSpPr>
      <xdr:grpSpPr bwMode="auto">
        <a:xfrm>
          <a:off x="765175" y="13592175"/>
          <a:ext cx="104775" cy="209550"/>
          <a:chOff x="83" y="2491"/>
          <a:chExt cx="11" cy="22"/>
        </a:xfrm>
      </xdr:grpSpPr>
      <xdr:sp macro="" textlink="">
        <xdr:nvSpPr>
          <xdr:cNvPr id="1364683" name="Line 30">
            <a:extLst>
              <a:ext uri="{FF2B5EF4-FFF2-40B4-BE49-F238E27FC236}">
                <a16:creationId xmlns:a16="http://schemas.microsoft.com/office/drawing/2014/main" id="{00000000-0008-0000-1C00-0000CBD214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64684" name="Freeform 44">
            <a:extLst>
              <a:ext uri="{FF2B5EF4-FFF2-40B4-BE49-F238E27FC236}">
                <a16:creationId xmlns:a16="http://schemas.microsoft.com/office/drawing/2014/main" id="{00000000-0008-0000-1C00-0000CCD214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4</xdr:col>
      <xdr:colOff>76200</xdr:colOff>
      <xdr:row>22</xdr:row>
      <xdr:rowOff>19050</xdr:rowOff>
    </xdr:from>
    <xdr:to>
      <xdr:col>18</xdr:col>
      <xdr:colOff>104775</xdr:colOff>
      <xdr:row>23</xdr:row>
      <xdr:rowOff>123825</xdr:rowOff>
    </xdr:to>
    <xdr:sp macro="" textlink="">
      <xdr:nvSpPr>
        <xdr:cNvPr id="1364676" name="Right Brace 1">
          <a:extLst>
            <a:ext uri="{FF2B5EF4-FFF2-40B4-BE49-F238E27FC236}">
              <a16:creationId xmlns:a16="http://schemas.microsoft.com/office/drawing/2014/main" id="{00000000-0008-0000-1C00-0000C4D21400}"/>
            </a:ext>
          </a:extLst>
        </xdr:cNvPr>
        <xdr:cNvSpPr>
          <a:spLocks/>
        </xdr:cNvSpPr>
      </xdr:nvSpPr>
      <xdr:spPr bwMode="auto">
        <a:xfrm rot="5400000">
          <a:off x="10158413" y="4224337"/>
          <a:ext cx="419100" cy="7096125"/>
        </a:xfrm>
        <a:prstGeom prst="rightBrace">
          <a:avLst>
            <a:gd name="adj1" fmla="val 8544"/>
            <a:gd name="adj2" fmla="val 50000"/>
          </a:avLst>
        </a:prstGeom>
        <a:noFill/>
        <a:ln w="9525" algn="ctr">
          <a:solidFill>
            <a:srgbClr val="0000FF"/>
          </a:solidFill>
          <a:round/>
          <a:headEnd/>
          <a:tailEnd/>
        </a:ln>
      </xdr:spPr>
    </xdr:sp>
    <xdr:clientData/>
  </xdr:twoCellAnchor>
  <xdr:twoCellAnchor>
    <xdr:from>
      <xdr:col>15</xdr:col>
      <xdr:colOff>0</xdr:colOff>
      <xdr:row>19</xdr:row>
      <xdr:rowOff>0</xdr:rowOff>
    </xdr:from>
    <xdr:to>
      <xdr:col>15</xdr:col>
      <xdr:colOff>152400</xdr:colOff>
      <xdr:row>19</xdr:row>
      <xdr:rowOff>142875</xdr:rowOff>
    </xdr:to>
    <xdr:grpSp>
      <xdr:nvGrpSpPr>
        <xdr:cNvPr id="33" name="Group 50">
          <a:extLst>
            <a:ext uri="{FF2B5EF4-FFF2-40B4-BE49-F238E27FC236}">
              <a16:creationId xmlns:a16="http://schemas.microsoft.com/office/drawing/2014/main" id="{00000000-0008-0000-1C00-000021000000}"/>
            </a:ext>
          </a:extLst>
        </xdr:cNvPr>
        <xdr:cNvGrpSpPr>
          <a:grpSpLocks/>
        </xdr:cNvGrpSpPr>
      </xdr:nvGrpSpPr>
      <xdr:grpSpPr bwMode="auto">
        <a:xfrm>
          <a:off x="12096750" y="6032500"/>
          <a:ext cx="152400" cy="142875"/>
          <a:chOff x="80" y="2327"/>
          <a:chExt cx="16" cy="15"/>
        </a:xfrm>
      </xdr:grpSpPr>
      <xdr:sp macro="" textlink="">
        <xdr:nvSpPr>
          <xdr:cNvPr id="34" name="Freeform 15">
            <a:extLst>
              <a:ext uri="{FF2B5EF4-FFF2-40B4-BE49-F238E27FC236}">
                <a16:creationId xmlns:a16="http://schemas.microsoft.com/office/drawing/2014/main" id="{00000000-0008-0000-1C00-000022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35" name="Freeform 38">
            <a:extLst>
              <a:ext uri="{FF2B5EF4-FFF2-40B4-BE49-F238E27FC236}">
                <a16:creationId xmlns:a16="http://schemas.microsoft.com/office/drawing/2014/main" id="{00000000-0008-0000-1C00-000023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0</xdr:rowOff>
    </xdr:from>
    <xdr:to>
      <xdr:col>15</xdr:col>
      <xdr:colOff>152400</xdr:colOff>
      <xdr:row>18</xdr:row>
      <xdr:rowOff>142875</xdr:rowOff>
    </xdr:to>
    <xdr:grpSp>
      <xdr:nvGrpSpPr>
        <xdr:cNvPr id="18" name="Group 50">
          <a:extLst>
            <a:ext uri="{FF2B5EF4-FFF2-40B4-BE49-F238E27FC236}">
              <a16:creationId xmlns:a16="http://schemas.microsoft.com/office/drawing/2014/main" id="{00000000-0008-0000-1C00-000012000000}"/>
            </a:ext>
          </a:extLst>
        </xdr:cNvPr>
        <xdr:cNvGrpSpPr>
          <a:grpSpLocks/>
        </xdr:cNvGrpSpPr>
      </xdr:nvGrpSpPr>
      <xdr:grpSpPr bwMode="auto">
        <a:xfrm>
          <a:off x="12096750" y="5715000"/>
          <a:ext cx="152400" cy="142875"/>
          <a:chOff x="80" y="2327"/>
          <a:chExt cx="16" cy="15"/>
        </a:xfrm>
      </xdr:grpSpPr>
      <xdr:sp macro="" textlink="">
        <xdr:nvSpPr>
          <xdr:cNvPr id="19" name="Freeform 15">
            <a:extLst>
              <a:ext uri="{FF2B5EF4-FFF2-40B4-BE49-F238E27FC236}">
                <a16:creationId xmlns:a16="http://schemas.microsoft.com/office/drawing/2014/main" id="{00000000-0008-0000-1C00-00001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0" name="Freeform 38">
            <a:extLst>
              <a:ext uri="{FF2B5EF4-FFF2-40B4-BE49-F238E27FC236}">
                <a16:creationId xmlns:a16="http://schemas.microsoft.com/office/drawing/2014/main" id="{00000000-0008-0000-1C00-00001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18</xdr:row>
      <xdr:rowOff>0</xdr:rowOff>
    </xdr:from>
    <xdr:to>
      <xdr:col>19</xdr:col>
      <xdr:colOff>152400</xdr:colOff>
      <xdr:row>18</xdr:row>
      <xdr:rowOff>142875</xdr:rowOff>
    </xdr:to>
    <xdr:grpSp>
      <xdr:nvGrpSpPr>
        <xdr:cNvPr id="21" name="Group 53">
          <a:extLst>
            <a:ext uri="{FF2B5EF4-FFF2-40B4-BE49-F238E27FC236}">
              <a16:creationId xmlns:a16="http://schemas.microsoft.com/office/drawing/2014/main" id="{00000000-0008-0000-1C00-000015000000}"/>
            </a:ext>
          </a:extLst>
        </xdr:cNvPr>
        <xdr:cNvGrpSpPr>
          <a:grpSpLocks/>
        </xdr:cNvGrpSpPr>
      </xdr:nvGrpSpPr>
      <xdr:grpSpPr bwMode="auto">
        <a:xfrm>
          <a:off x="13938250" y="5715000"/>
          <a:ext cx="152400" cy="142875"/>
          <a:chOff x="80" y="2360"/>
          <a:chExt cx="16" cy="15"/>
        </a:xfrm>
      </xdr:grpSpPr>
      <xdr:sp macro="" textlink="">
        <xdr:nvSpPr>
          <xdr:cNvPr id="22" name="Oval 19">
            <a:extLst>
              <a:ext uri="{FF2B5EF4-FFF2-40B4-BE49-F238E27FC236}">
                <a16:creationId xmlns:a16="http://schemas.microsoft.com/office/drawing/2014/main" id="{00000000-0008-0000-1C00-000016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3" name="Freeform 36">
            <a:extLst>
              <a:ext uri="{FF2B5EF4-FFF2-40B4-BE49-F238E27FC236}">
                <a16:creationId xmlns:a16="http://schemas.microsoft.com/office/drawing/2014/main" id="{00000000-0008-0000-1C00-000017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196850</xdr:colOff>
      <xdr:row>38</xdr:row>
      <xdr:rowOff>50800</xdr:rowOff>
    </xdr:from>
    <xdr:to>
      <xdr:col>1</xdr:col>
      <xdr:colOff>301625</xdr:colOff>
      <xdr:row>38</xdr:row>
      <xdr:rowOff>260350</xdr:rowOff>
    </xdr:to>
    <xdr:grpSp>
      <xdr:nvGrpSpPr>
        <xdr:cNvPr id="1391820" name="Group 45">
          <a:extLst>
            <a:ext uri="{FF2B5EF4-FFF2-40B4-BE49-F238E27FC236}">
              <a16:creationId xmlns:a16="http://schemas.microsoft.com/office/drawing/2014/main" id="{00000000-0008-0000-1D00-0000CC3C1500}"/>
            </a:ext>
          </a:extLst>
        </xdr:cNvPr>
        <xdr:cNvGrpSpPr>
          <a:grpSpLocks/>
        </xdr:cNvGrpSpPr>
      </xdr:nvGrpSpPr>
      <xdr:grpSpPr bwMode="auto">
        <a:xfrm>
          <a:off x="800100" y="12115800"/>
          <a:ext cx="104775" cy="209550"/>
          <a:chOff x="83" y="2491"/>
          <a:chExt cx="11" cy="22"/>
        </a:xfrm>
      </xdr:grpSpPr>
      <xdr:sp macro="" textlink="">
        <xdr:nvSpPr>
          <xdr:cNvPr id="1391852" name="Line 30">
            <a:extLst>
              <a:ext uri="{FF2B5EF4-FFF2-40B4-BE49-F238E27FC236}">
                <a16:creationId xmlns:a16="http://schemas.microsoft.com/office/drawing/2014/main" id="{00000000-0008-0000-1D00-0000EC3C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91853" name="Freeform 44">
            <a:extLst>
              <a:ext uri="{FF2B5EF4-FFF2-40B4-BE49-F238E27FC236}">
                <a16:creationId xmlns:a16="http://schemas.microsoft.com/office/drawing/2014/main" id="{00000000-0008-0000-1D00-0000ED3C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xdr:col>
      <xdr:colOff>133350</xdr:colOff>
      <xdr:row>33</xdr:row>
      <xdr:rowOff>66675</xdr:rowOff>
    </xdr:from>
    <xdr:to>
      <xdr:col>1</xdr:col>
      <xdr:colOff>285750</xdr:colOff>
      <xdr:row>33</xdr:row>
      <xdr:rowOff>209550</xdr:rowOff>
    </xdr:to>
    <xdr:grpSp>
      <xdr:nvGrpSpPr>
        <xdr:cNvPr id="1391821" name="Group 50">
          <a:extLst>
            <a:ext uri="{FF2B5EF4-FFF2-40B4-BE49-F238E27FC236}">
              <a16:creationId xmlns:a16="http://schemas.microsoft.com/office/drawing/2014/main" id="{00000000-0008-0000-1D00-0000CD3C1500}"/>
            </a:ext>
          </a:extLst>
        </xdr:cNvPr>
        <xdr:cNvGrpSpPr>
          <a:grpSpLocks/>
        </xdr:cNvGrpSpPr>
      </xdr:nvGrpSpPr>
      <xdr:grpSpPr bwMode="auto">
        <a:xfrm>
          <a:off x="736600" y="10544175"/>
          <a:ext cx="152400" cy="142875"/>
          <a:chOff x="80" y="2327"/>
          <a:chExt cx="16" cy="15"/>
        </a:xfrm>
      </xdr:grpSpPr>
      <xdr:sp macro="" textlink="">
        <xdr:nvSpPr>
          <xdr:cNvPr id="1391850" name="Freeform 15">
            <a:extLst>
              <a:ext uri="{FF2B5EF4-FFF2-40B4-BE49-F238E27FC236}">
                <a16:creationId xmlns:a16="http://schemas.microsoft.com/office/drawing/2014/main" id="{00000000-0008-0000-1D00-0000EA3C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1851" name="Freeform 38">
            <a:extLst>
              <a:ext uri="{FF2B5EF4-FFF2-40B4-BE49-F238E27FC236}">
                <a16:creationId xmlns:a16="http://schemas.microsoft.com/office/drawing/2014/main" id="{00000000-0008-0000-1D00-0000EB3C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133350</xdr:colOff>
      <xdr:row>34</xdr:row>
      <xdr:rowOff>41275</xdr:rowOff>
    </xdr:from>
    <xdr:to>
      <xdr:col>1</xdr:col>
      <xdr:colOff>285750</xdr:colOff>
      <xdr:row>34</xdr:row>
      <xdr:rowOff>184150</xdr:rowOff>
    </xdr:to>
    <xdr:grpSp>
      <xdr:nvGrpSpPr>
        <xdr:cNvPr id="1391822" name="Group 53">
          <a:extLst>
            <a:ext uri="{FF2B5EF4-FFF2-40B4-BE49-F238E27FC236}">
              <a16:creationId xmlns:a16="http://schemas.microsoft.com/office/drawing/2014/main" id="{00000000-0008-0000-1D00-0000CE3C1500}"/>
            </a:ext>
          </a:extLst>
        </xdr:cNvPr>
        <xdr:cNvGrpSpPr>
          <a:grpSpLocks/>
        </xdr:cNvGrpSpPr>
      </xdr:nvGrpSpPr>
      <xdr:grpSpPr bwMode="auto">
        <a:xfrm>
          <a:off x="736600" y="10836275"/>
          <a:ext cx="152400" cy="142875"/>
          <a:chOff x="80" y="2360"/>
          <a:chExt cx="16" cy="15"/>
        </a:xfrm>
      </xdr:grpSpPr>
      <xdr:sp macro="" textlink="">
        <xdr:nvSpPr>
          <xdr:cNvPr id="1391848" name="Oval 19">
            <a:extLst>
              <a:ext uri="{FF2B5EF4-FFF2-40B4-BE49-F238E27FC236}">
                <a16:creationId xmlns:a16="http://schemas.microsoft.com/office/drawing/2014/main" id="{00000000-0008-0000-1D00-0000E83C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1849" name="Freeform 36">
            <a:extLst>
              <a:ext uri="{FF2B5EF4-FFF2-40B4-BE49-F238E27FC236}">
                <a16:creationId xmlns:a16="http://schemas.microsoft.com/office/drawing/2014/main" id="{00000000-0008-0000-1D00-0000E93C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18</xdr:row>
      <xdr:rowOff>0</xdr:rowOff>
    </xdr:from>
    <xdr:to>
      <xdr:col>19</xdr:col>
      <xdr:colOff>152400</xdr:colOff>
      <xdr:row>18</xdr:row>
      <xdr:rowOff>142875</xdr:rowOff>
    </xdr:to>
    <xdr:grpSp>
      <xdr:nvGrpSpPr>
        <xdr:cNvPr id="1391823" name="Group 53">
          <a:extLst>
            <a:ext uri="{FF2B5EF4-FFF2-40B4-BE49-F238E27FC236}">
              <a16:creationId xmlns:a16="http://schemas.microsoft.com/office/drawing/2014/main" id="{00000000-0008-0000-1D00-0000CF3C1500}"/>
            </a:ext>
          </a:extLst>
        </xdr:cNvPr>
        <xdr:cNvGrpSpPr>
          <a:grpSpLocks/>
        </xdr:cNvGrpSpPr>
      </xdr:nvGrpSpPr>
      <xdr:grpSpPr bwMode="auto">
        <a:xfrm>
          <a:off x="13938250" y="5715000"/>
          <a:ext cx="152400" cy="142875"/>
          <a:chOff x="80" y="2360"/>
          <a:chExt cx="16" cy="15"/>
        </a:xfrm>
      </xdr:grpSpPr>
      <xdr:sp macro="" textlink="">
        <xdr:nvSpPr>
          <xdr:cNvPr id="1391846" name="Oval 19">
            <a:extLst>
              <a:ext uri="{FF2B5EF4-FFF2-40B4-BE49-F238E27FC236}">
                <a16:creationId xmlns:a16="http://schemas.microsoft.com/office/drawing/2014/main" id="{00000000-0008-0000-1D00-0000E63C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1847" name="Freeform 36">
            <a:extLst>
              <a:ext uri="{FF2B5EF4-FFF2-40B4-BE49-F238E27FC236}">
                <a16:creationId xmlns:a16="http://schemas.microsoft.com/office/drawing/2014/main" id="{00000000-0008-0000-1D00-0000E73C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4</xdr:col>
      <xdr:colOff>76200</xdr:colOff>
      <xdr:row>21</xdr:row>
      <xdr:rowOff>50800</xdr:rowOff>
    </xdr:from>
    <xdr:to>
      <xdr:col>18</xdr:col>
      <xdr:colOff>104775</xdr:colOff>
      <xdr:row>22</xdr:row>
      <xdr:rowOff>155575</xdr:rowOff>
    </xdr:to>
    <xdr:sp macro="" textlink="">
      <xdr:nvSpPr>
        <xdr:cNvPr id="1391831" name="Right Brace 1">
          <a:extLst>
            <a:ext uri="{FF2B5EF4-FFF2-40B4-BE49-F238E27FC236}">
              <a16:creationId xmlns:a16="http://schemas.microsoft.com/office/drawing/2014/main" id="{00000000-0008-0000-1D00-0000D73C1500}"/>
            </a:ext>
          </a:extLst>
        </xdr:cNvPr>
        <xdr:cNvSpPr>
          <a:spLocks/>
        </xdr:cNvSpPr>
      </xdr:nvSpPr>
      <xdr:spPr bwMode="auto">
        <a:xfrm rot="5400000">
          <a:off x="10134600" y="4041775"/>
          <a:ext cx="422275" cy="7045325"/>
        </a:xfrm>
        <a:prstGeom prst="rightBrace">
          <a:avLst>
            <a:gd name="adj1" fmla="val 8544"/>
            <a:gd name="adj2" fmla="val 50000"/>
          </a:avLst>
        </a:prstGeom>
        <a:noFill/>
        <a:ln w="9525" algn="ctr">
          <a:solidFill>
            <a:srgbClr val="0000FF"/>
          </a:solidFill>
          <a:round/>
          <a:headEnd/>
          <a:tailEnd/>
        </a:ln>
      </xdr:spPr>
    </xdr:sp>
    <xdr:clientData/>
  </xdr:twoCellAnchor>
  <xdr:twoCellAnchor>
    <xdr:from>
      <xdr:col>15</xdr:col>
      <xdr:colOff>0</xdr:colOff>
      <xdr:row>18</xdr:row>
      <xdr:rowOff>0</xdr:rowOff>
    </xdr:from>
    <xdr:to>
      <xdr:col>15</xdr:col>
      <xdr:colOff>152400</xdr:colOff>
      <xdr:row>18</xdr:row>
      <xdr:rowOff>142875</xdr:rowOff>
    </xdr:to>
    <xdr:grpSp>
      <xdr:nvGrpSpPr>
        <xdr:cNvPr id="30" name="Group 50">
          <a:extLst>
            <a:ext uri="{FF2B5EF4-FFF2-40B4-BE49-F238E27FC236}">
              <a16:creationId xmlns:a16="http://schemas.microsoft.com/office/drawing/2014/main" id="{00000000-0008-0000-1D00-00001E000000}"/>
            </a:ext>
          </a:extLst>
        </xdr:cNvPr>
        <xdr:cNvGrpSpPr>
          <a:grpSpLocks/>
        </xdr:cNvGrpSpPr>
      </xdr:nvGrpSpPr>
      <xdr:grpSpPr bwMode="auto">
        <a:xfrm>
          <a:off x="12096750" y="5715000"/>
          <a:ext cx="152400" cy="142875"/>
          <a:chOff x="80" y="2327"/>
          <a:chExt cx="16" cy="15"/>
        </a:xfrm>
      </xdr:grpSpPr>
      <xdr:sp macro="" textlink="">
        <xdr:nvSpPr>
          <xdr:cNvPr id="31" name="Freeform 15">
            <a:extLst>
              <a:ext uri="{FF2B5EF4-FFF2-40B4-BE49-F238E27FC236}">
                <a16:creationId xmlns:a16="http://schemas.microsoft.com/office/drawing/2014/main" id="{00000000-0008-0000-1D00-00001F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32" name="Freeform 38">
            <a:extLst>
              <a:ext uri="{FF2B5EF4-FFF2-40B4-BE49-F238E27FC236}">
                <a16:creationId xmlns:a16="http://schemas.microsoft.com/office/drawing/2014/main" id="{00000000-0008-0000-1D00-000020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149225</xdr:colOff>
      <xdr:row>49</xdr:row>
      <xdr:rowOff>88900</xdr:rowOff>
    </xdr:from>
    <xdr:to>
      <xdr:col>1</xdr:col>
      <xdr:colOff>301625</xdr:colOff>
      <xdr:row>49</xdr:row>
      <xdr:rowOff>231775</xdr:rowOff>
    </xdr:to>
    <xdr:grpSp>
      <xdr:nvGrpSpPr>
        <xdr:cNvPr id="1387075" name="Group 50">
          <a:extLst>
            <a:ext uri="{FF2B5EF4-FFF2-40B4-BE49-F238E27FC236}">
              <a16:creationId xmlns:a16="http://schemas.microsoft.com/office/drawing/2014/main" id="{00000000-0008-0000-1E00-0000432A1500}"/>
            </a:ext>
          </a:extLst>
        </xdr:cNvPr>
        <xdr:cNvGrpSpPr>
          <a:grpSpLocks/>
        </xdr:cNvGrpSpPr>
      </xdr:nvGrpSpPr>
      <xdr:grpSpPr bwMode="auto">
        <a:xfrm>
          <a:off x="752475" y="15551150"/>
          <a:ext cx="152400" cy="142875"/>
          <a:chOff x="80" y="2327"/>
          <a:chExt cx="16" cy="15"/>
        </a:xfrm>
      </xdr:grpSpPr>
      <xdr:sp macro="" textlink="">
        <xdr:nvSpPr>
          <xdr:cNvPr id="1387167" name="Freeform 15">
            <a:extLst>
              <a:ext uri="{FF2B5EF4-FFF2-40B4-BE49-F238E27FC236}">
                <a16:creationId xmlns:a16="http://schemas.microsoft.com/office/drawing/2014/main" id="{00000000-0008-0000-1E00-00009F2A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87168" name="Freeform 38">
            <a:extLst>
              <a:ext uri="{FF2B5EF4-FFF2-40B4-BE49-F238E27FC236}">
                <a16:creationId xmlns:a16="http://schemas.microsoft.com/office/drawing/2014/main" id="{00000000-0008-0000-1E00-0000A02A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193675</xdr:colOff>
      <xdr:row>55</xdr:row>
      <xdr:rowOff>34925</xdr:rowOff>
    </xdr:from>
    <xdr:to>
      <xdr:col>1</xdr:col>
      <xdr:colOff>298450</xdr:colOff>
      <xdr:row>55</xdr:row>
      <xdr:rowOff>244475</xdr:rowOff>
    </xdr:to>
    <xdr:grpSp>
      <xdr:nvGrpSpPr>
        <xdr:cNvPr id="1387076" name="Group 45">
          <a:extLst>
            <a:ext uri="{FF2B5EF4-FFF2-40B4-BE49-F238E27FC236}">
              <a16:creationId xmlns:a16="http://schemas.microsoft.com/office/drawing/2014/main" id="{00000000-0008-0000-1E00-0000442A1500}"/>
            </a:ext>
          </a:extLst>
        </xdr:cNvPr>
        <xdr:cNvGrpSpPr>
          <a:grpSpLocks/>
        </xdr:cNvGrpSpPr>
      </xdr:nvGrpSpPr>
      <xdr:grpSpPr bwMode="auto">
        <a:xfrm>
          <a:off x="796925" y="17402175"/>
          <a:ext cx="104775" cy="209550"/>
          <a:chOff x="83" y="2491"/>
          <a:chExt cx="11" cy="22"/>
        </a:xfrm>
      </xdr:grpSpPr>
      <xdr:sp macro="" textlink="">
        <xdr:nvSpPr>
          <xdr:cNvPr id="1387165" name="Line 30">
            <a:extLst>
              <a:ext uri="{FF2B5EF4-FFF2-40B4-BE49-F238E27FC236}">
                <a16:creationId xmlns:a16="http://schemas.microsoft.com/office/drawing/2014/main" id="{00000000-0008-0000-1E00-00009D2A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87166" name="Freeform 44">
            <a:extLst>
              <a:ext uri="{FF2B5EF4-FFF2-40B4-BE49-F238E27FC236}">
                <a16:creationId xmlns:a16="http://schemas.microsoft.com/office/drawing/2014/main" id="{00000000-0008-0000-1E00-00009E2A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xdr:col>
      <xdr:colOff>136525</xdr:colOff>
      <xdr:row>50</xdr:row>
      <xdr:rowOff>69850</xdr:rowOff>
    </xdr:from>
    <xdr:to>
      <xdr:col>1</xdr:col>
      <xdr:colOff>288925</xdr:colOff>
      <xdr:row>50</xdr:row>
      <xdr:rowOff>212725</xdr:rowOff>
    </xdr:to>
    <xdr:grpSp>
      <xdr:nvGrpSpPr>
        <xdr:cNvPr id="1387077" name="Group 53">
          <a:extLst>
            <a:ext uri="{FF2B5EF4-FFF2-40B4-BE49-F238E27FC236}">
              <a16:creationId xmlns:a16="http://schemas.microsoft.com/office/drawing/2014/main" id="{00000000-0008-0000-1E00-0000452A1500}"/>
            </a:ext>
          </a:extLst>
        </xdr:cNvPr>
        <xdr:cNvGrpSpPr>
          <a:grpSpLocks/>
        </xdr:cNvGrpSpPr>
      </xdr:nvGrpSpPr>
      <xdr:grpSpPr bwMode="auto">
        <a:xfrm>
          <a:off x="739775" y="15849600"/>
          <a:ext cx="152400" cy="142875"/>
          <a:chOff x="80" y="2360"/>
          <a:chExt cx="16" cy="15"/>
        </a:xfrm>
      </xdr:grpSpPr>
      <xdr:sp macro="" textlink="">
        <xdr:nvSpPr>
          <xdr:cNvPr id="1387163" name="Oval 19">
            <a:extLst>
              <a:ext uri="{FF2B5EF4-FFF2-40B4-BE49-F238E27FC236}">
                <a16:creationId xmlns:a16="http://schemas.microsoft.com/office/drawing/2014/main" id="{00000000-0008-0000-1E00-00009B2A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7164" name="Freeform 36">
            <a:extLst>
              <a:ext uri="{FF2B5EF4-FFF2-40B4-BE49-F238E27FC236}">
                <a16:creationId xmlns:a16="http://schemas.microsoft.com/office/drawing/2014/main" id="{00000000-0008-0000-1E00-00009C2A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19</xdr:row>
      <xdr:rowOff>28575</xdr:rowOff>
    </xdr:from>
    <xdr:to>
      <xdr:col>19</xdr:col>
      <xdr:colOff>171450</xdr:colOff>
      <xdr:row>19</xdr:row>
      <xdr:rowOff>171450</xdr:rowOff>
    </xdr:to>
    <xdr:grpSp>
      <xdr:nvGrpSpPr>
        <xdr:cNvPr id="1387078" name="Group 53">
          <a:extLst>
            <a:ext uri="{FF2B5EF4-FFF2-40B4-BE49-F238E27FC236}">
              <a16:creationId xmlns:a16="http://schemas.microsoft.com/office/drawing/2014/main" id="{00000000-0008-0000-1E00-0000462A1500}"/>
            </a:ext>
          </a:extLst>
        </xdr:cNvPr>
        <xdr:cNvGrpSpPr>
          <a:grpSpLocks/>
        </xdr:cNvGrpSpPr>
      </xdr:nvGrpSpPr>
      <xdr:grpSpPr bwMode="auto">
        <a:xfrm>
          <a:off x="14481175" y="6061075"/>
          <a:ext cx="152400" cy="142875"/>
          <a:chOff x="80" y="2360"/>
          <a:chExt cx="16" cy="15"/>
        </a:xfrm>
      </xdr:grpSpPr>
      <xdr:sp macro="" textlink="">
        <xdr:nvSpPr>
          <xdr:cNvPr id="1387161" name="Oval 19">
            <a:extLst>
              <a:ext uri="{FF2B5EF4-FFF2-40B4-BE49-F238E27FC236}">
                <a16:creationId xmlns:a16="http://schemas.microsoft.com/office/drawing/2014/main" id="{00000000-0008-0000-1E00-0000992A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7162" name="Freeform 36">
            <a:extLst>
              <a:ext uri="{FF2B5EF4-FFF2-40B4-BE49-F238E27FC236}">
                <a16:creationId xmlns:a16="http://schemas.microsoft.com/office/drawing/2014/main" id="{00000000-0008-0000-1E00-00009A2A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20</xdr:row>
      <xdr:rowOff>0</xdr:rowOff>
    </xdr:from>
    <xdr:to>
      <xdr:col>19</xdr:col>
      <xdr:colOff>171450</xdr:colOff>
      <xdr:row>20</xdr:row>
      <xdr:rowOff>142875</xdr:rowOff>
    </xdr:to>
    <xdr:grpSp>
      <xdr:nvGrpSpPr>
        <xdr:cNvPr id="1387079" name="Group 53">
          <a:extLst>
            <a:ext uri="{FF2B5EF4-FFF2-40B4-BE49-F238E27FC236}">
              <a16:creationId xmlns:a16="http://schemas.microsoft.com/office/drawing/2014/main" id="{00000000-0008-0000-1E00-0000472A1500}"/>
            </a:ext>
          </a:extLst>
        </xdr:cNvPr>
        <xdr:cNvGrpSpPr>
          <a:grpSpLocks/>
        </xdr:cNvGrpSpPr>
      </xdr:nvGrpSpPr>
      <xdr:grpSpPr bwMode="auto">
        <a:xfrm>
          <a:off x="14481175" y="6350000"/>
          <a:ext cx="152400" cy="142875"/>
          <a:chOff x="80" y="2360"/>
          <a:chExt cx="16" cy="15"/>
        </a:xfrm>
      </xdr:grpSpPr>
      <xdr:sp macro="" textlink="">
        <xdr:nvSpPr>
          <xdr:cNvPr id="1387159" name="Oval 22">
            <a:extLst>
              <a:ext uri="{FF2B5EF4-FFF2-40B4-BE49-F238E27FC236}">
                <a16:creationId xmlns:a16="http://schemas.microsoft.com/office/drawing/2014/main" id="{00000000-0008-0000-1E00-0000972A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7160" name="Freeform 36">
            <a:extLst>
              <a:ext uri="{FF2B5EF4-FFF2-40B4-BE49-F238E27FC236}">
                <a16:creationId xmlns:a16="http://schemas.microsoft.com/office/drawing/2014/main" id="{00000000-0008-0000-1E00-0000982A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21</xdr:row>
      <xdr:rowOff>0</xdr:rowOff>
    </xdr:from>
    <xdr:to>
      <xdr:col>19</xdr:col>
      <xdr:colOff>171450</xdr:colOff>
      <xdr:row>21</xdr:row>
      <xdr:rowOff>142875</xdr:rowOff>
    </xdr:to>
    <xdr:grpSp>
      <xdr:nvGrpSpPr>
        <xdr:cNvPr id="1387080" name="Group 53">
          <a:extLst>
            <a:ext uri="{FF2B5EF4-FFF2-40B4-BE49-F238E27FC236}">
              <a16:creationId xmlns:a16="http://schemas.microsoft.com/office/drawing/2014/main" id="{00000000-0008-0000-1E00-0000482A1500}"/>
            </a:ext>
          </a:extLst>
        </xdr:cNvPr>
        <xdr:cNvGrpSpPr>
          <a:grpSpLocks/>
        </xdr:cNvGrpSpPr>
      </xdr:nvGrpSpPr>
      <xdr:grpSpPr bwMode="auto">
        <a:xfrm>
          <a:off x="14481175" y="6667500"/>
          <a:ext cx="152400" cy="142875"/>
          <a:chOff x="80" y="2360"/>
          <a:chExt cx="16" cy="15"/>
        </a:xfrm>
      </xdr:grpSpPr>
      <xdr:sp macro="" textlink="">
        <xdr:nvSpPr>
          <xdr:cNvPr id="1387157" name="Oval 25">
            <a:extLst>
              <a:ext uri="{FF2B5EF4-FFF2-40B4-BE49-F238E27FC236}">
                <a16:creationId xmlns:a16="http://schemas.microsoft.com/office/drawing/2014/main" id="{00000000-0008-0000-1E00-0000952A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7158" name="Freeform 36">
            <a:extLst>
              <a:ext uri="{FF2B5EF4-FFF2-40B4-BE49-F238E27FC236}">
                <a16:creationId xmlns:a16="http://schemas.microsoft.com/office/drawing/2014/main" id="{00000000-0008-0000-1E00-0000962A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23</xdr:row>
      <xdr:rowOff>0</xdr:rowOff>
    </xdr:from>
    <xdr:to>
      <xdr:col>19</xdr:col>
      <xdr:colOff>171450</xdr:colOff>
      <xdr:row>23</xdr:row>
      <xdr:rowOff>142875</xdr:rowOff>
    </xdr:to>
    <xdr:grpSp>
      <xdr:nvGrpSpPr>
        <xdr:cNvPr id="1387081" name="Group 53">
          <a:extLst>
            <a:ext uri="{FF2B5EF4-FFF2-40B4-BE49-F238E27FC236}">
              <a16:creationId xmlns:a16="http://schemas.microsoft.com/office/drawing/2014/main" id="{00000000-0008-0000-1E00-0000492A1500}"/>
            </a:ext>
          </a:extLst>
        </xdr:cNvPr>
        <xdr:cNvGrpSpPr>
          <a:grpSpLocks/>
        </xdr:cNvGrpSpPr>
      </xdr:nvGrpSpPr>
      <xdr:grpSpPr bwMode="auto">
        <a:xfrm>
          <a:off x="14481175" y="7302500"/>
          <a:ext cx="152400" cy="142875"/>
          <a:chOff x="80" y="2360"/>
          <a:chExt cx="16" cy="15"/>
        </a:xfrm>
      </xdr:grpSpPr>
      <xdr:sp macro="" textlink="">
        <xdr:nvSpPr>
          <xdr:cNvPr id="1387155" name="Oval 28">
            <a:extLst>
              <a:ext uri="{FF2B5EF4-FFF2-40B4-BE49-F238E27FC236}">
                <a16:creationId xmlns:a16="http://schemas.microsoft.com/office/drawing/2014/main" id="{00000000-0008-0000-1E00-0000932A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87156" name="Freeform 36">
            <a:extLst>
              <a:ext uri="{FF2B5EF4-FFF2-40B4-BE49-F238E27FC236}">
                <a16:creationId xmlns:a16="http://schemas.microsoft.com/office/drawing/2014/main" id="{00000000-0008-0000-1E00-0000942A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19</xdr:row>
      <xdr:rowOff>0</xdr:rowOff>
    </xdr:from>
    <xdr:to>
      <xdr:col>15</xdr:col>
      <xdr:colOff>123825</xdr:colOff>
      <xdr:row>19</xdr:row>
      <xdr:rowOff>209550</xdr:rowOff>
    </xdr:to>
    <xdr:grpSp>
      <xdr:nvGrpSpPr>
        <xdr:cNvPr id="1387085" name="Group 45">
          <a:extLst>
            <a:ext uri="{FF2B5EF4-FFF2-40B4-BE49-F238E27FC236}">
              <a16:creationId xmlns:a16="http://schemas.microsoft.com/office/drawing/2014/main" id="{00000000-0008-0000-1E00-00004D2A1500}"/>
            </a:ext>
          </a:extLst>
        </xdr:cNvPr>
        <xdr:cNvGrpSpPr>
          <a:grpSpLocks/>
        </xdr:cNvGrpSpPr>
      </xdr:nvGrpSpPr>
      <xdr:grpSpPr bwMode="auto">
        <a:xfrm>
          <a:off x="12496800" y="6032500"/>
          <a:ext cx="104775" cy="209550"/>
          <a:chOff x="83" y="2491"/>
          <a:chExt cx="11" cy="22"/>
        </a:xfrm>
      </xdr:grpSpPr>
      <xdr:sp macro="" textlink="">
        <xdr:nvSpPr>
          <xdr:cNvPr id="1387147" name="Line 30">
            <a:extLst>
              <a:ext uri="{FF2B5EF4-FFF2-40B4-BE49-F238E27FC236}">
                <a16:creationId xmlns:a16="http://schemas.microsoft.com/office/drawing/2014/main" id="{00000000-0008-0000-1E00-00008B2A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87148" name="Freeform 44">
            <a:extLst>
              <a:ext uri="{FF2B5EF4-FFF2-40B4-BE49-F238E27FC236}">
                <a16:creationId xmlns:a16="http://schemas.microsoft.com/office/drawing/2014/main" id="{00000000-0008-0000-1E00-00008C2A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15</xdr:col>
      <xdr:colOff>19050</xdr:colOff>
      <xdr:row>20</xdr:row>
      <xdr:rowOff>0</xdr:rowOff>
    </xdr:from>
    <xdr:to>
      <xdr:col>15</xdr:col>
      <xdr:colOff>123825</xdr:colOff>
      <xdr:row>20</xdr:row>
      <xdr:rowOff>209550</xdr:rowOff>
    </xdr:to>
    <xdr:grpSp>
      <xdr:nvGrpSpPr>
        <xdr:cNvPr id="1387086" name="Group 45">
          <a:extLst>
            <a:ext uri="{FF2B5EF4-FFF2-40B4-BE49-F238E27FC236}">
              <a16:creationId xmlns:a16="http://schemas.microsoft.com/office/drawing/2014/main" id="{00000000-0008-0000-1E00-00004E2A1500}"/>
            </a:ext>
          </a:extLst>
        </xdr:cNvPr>
        <xdr:cNvGrpSpPr>
          <a:grpSpLocks/>
        </xdr:cNvGrpSpPr>
      </xdr:nvGrpSpPr>
      <xdr:grpSpPr bwMode="auto">
        <a:xfrm>
          <a:off x="12496800" y="6350000"/>
          <a:ext cx="104775" cy="209550"/>
          <a:chOff x="83" y="2491"/>
          <a:chExt cx="11" cy="22"/>
        </a:xfrm>
      </xdr:grpSpPr>
      <xdr:sp macro="" textlink="">
        <xdr:nvSpPr>
          <xdr:cNvPr id="1387145" name="Line 30">
            <a:extLst>
              <a:ext uri="{FF2B5EF4-FFF2-40B4-BE49-F238E27FC236}">
                <a16:creationId xmlns:a16="http://schemas.microsoft.com/office/drawing/2014/main" id="{00000000-0008-0000-1E00-0000892A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87146" name="Freeform 44">
            <a:extLst>
              <a:ext uri="{FF2B5EF4-FFF2-40B4-BE49-F238E27FC236}">
                <a16:creationId xmlns:a16="http://schemas.microsoft.com/office/drawing/2014/main" id="{00000000-0008-0000-1E00-00008A2A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15</xdr:col>
      <xdr:colOff>19050</xdr:colOff>
      <xdr:row>21</xdr:row>
      <xdr:rowOff>0</xdr:rowOff>
    </xdr:from>
    <xdr:to>
      <xdr:col>15</xdr:col>
      <xdr:colOff>123825</xdr:colOff>
      <xdr:row>21</xdr:row>
      <xdr:rowOff>209550</xdr:rowOff>
    </xdr:to>
    <xdr:grpSp>
      <xdr:nvGrpSpPr>
        <xdr:cNvPr id="1387087" name="Group 45">
          <a:extLst>
            <a:ext uri="{FF2B5EF4-FFF2-40B4-BE49-F238E27FC236}">
              <a16:creationId xmlns:a16="http://schemas.microsoft.com/office/drawing/2014/main" id="{00000000-0008-0000-1E00-00004F2A1500}"/>
            </a:ext>
          </a:extLst>
        </xdr:cNvPr>
        <xdr:cNvGrpSpPr>
          <a:grpSpLocks/>
        </xdr:cNvGrpSpPr>
      </xdr:nvGrpSpPr>
      <xdr:grpSpPr bwMode="auto">
        <a:xfrm>
          <a:off x="12496800" y="6667500"/>
          <a:ext cx="104775" cy="209550"/>
          <a:chOff x="83" y="2491"/>
          <a:chExt cx="11" cy="22"/>
        </a:xfrm>
      </xdr:grpSpPr>
      <xdr:sp macro="" textlink="">
        <xdr:nvSpPr>
          <xdr:cNvPr id="1387143" name="Line 30">
            <a:extLst>
              <a:ext uri="{FF2B5EF4-FFF2-40B4-BE49-F238E27FC236}">
                <a16:creationId xmlns:a16="http://schemas.microsoft.com/office/drawing/2014/main" id="{00000000-0008-0000-1E00-0000872A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87144" name="Freeform 44">
            <a:extLst>
              <a:ext uri="{FF2B5EF4-FFF2-40B4-BE49-F238E27FC236}">
                <a16:creationId xmlns:a16="http://schemas.microsoft.com/office/drawing/2014/main" id="{00000000-0008-0000-1E00-0000882A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15</xdr:col>
      <xdr:colOff>19050</xdr:colOff>
      <xdr:row>23</xdr:row>
      <xdr:rowOff>0</xdr:rowOff>
    </xdr:from>
    <xdr:to>
      <xdr:col>15</xdr:col>
      <xdr:colOff>123825</xdr:colOff>
      <xdr:row>23</xdr:row>
      <xdr:rowOff>209550</xdr:rowOff>
    </xdr:to>
    <xdr:grpSp>
      <xdr:nvGrpSpPr>
        <xdr:cNvPr id="1387088" name="Group 45">
          <a:extLst>
            <a:ext uri="{FF2B5EF4-FFF2-40B4-BE49-F238E27FC236}">
              <a16:creationId xmlns:a16="http://schemas.microsoft.com/office/drawing/2014/main" id="{00000000-0008-0000-1E00-0000502A1500}"/>
            </a:ext>
          </a:extLst>
        </xdr:cNvPr>
        <xdr:cNvGrpSpPr>
          <a:grpSpLocks/>
        </xdr:cNvGrpSpPr>
      </xdr:nvGrpSpPr>
      <xdr:grpSpPr bwMode="auto">
        <a:xfrm>
          <a:off x="12496800" y="7302500"/>
          <a:ext cx="104775" cy="209550"/>
          <a:chOff x="83" y="2491"/>
          <a:chExt cx="11" cy="22"/>
        </a:xfrm>
      </xdr:grpSpPr>
      <xdr:sp macro="" textlink="">
        <xdr:nvSpPr>
          <xdr:cNvPr id="1387141" name="Line 30">
            <a:extLst>
              <a:ext uri="{FF2B5EF4-FFF2-40B4-BE49-F238E27FC236}">
                <a16:creationId xmlns:a16="http://schemas.microsoft.com/office/drawing/2014/main" id="{00000000-0008-0000-1E00-0000852A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87142" name="Freeform 44">
            <a:extLst>
              <a:ext uri="{FF2B5EF4-FFF2-40B4-BE49-F238E27FC236}">
                <a16:creationId xmlns:a16="http://schemas.microsoft.com/office/drawing/2014/main" id="{00000000-0008-0000-1E00-0000862A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4</xdr:col>
      <xdr:colOff>107950</xdr:colOff>
      <xdr:row>36</xdr:row>
      <xdr:rowOff>98426</xdr:rowOff>
    </xdr:from>
    <xdr:to>
      <xdr:col>18</xdr:col>
      <xdr:colOff>136525</xdr:colOff>
      <xdr:row>37</xdr:row>
      <xdr:rowOff>107951</xdr:rowOff>
    </xdr:to>
    <xdr:sp macro="" textlink="">
      <xdr:nvSpPr>
        <xdr:cNvPr id="1387106" name="Right Brace 1">
          <a:extLst>
            <a:ext uri="{FF2B5EF4-FFF2-40B4-BE49-F238E27FC236}">
              <a16:creationId xmlns:a16="http://schemas.microsoft.com/office/drawing/2014/main" id="{00000000-0008-0000-1E00-0000622A1500}"/>
            </a:ext>
          </a:extLst>
        </xdr:cNvPr>
        <xdr:cNvSpPr>
          <a:spLocks/>
        </xdr:cNvSpPr>
      </xdr:nvSpPr>
      <xdr:spPr bwMode="auto">
        <a:xfrm rot="5400000">
          <a:off x="10475912" y="15384464"/>
          <a:ext cx="327025" cy="7569200"/>
        </a:xfrm>
        <a:prstGeom prst="rightBrace">
          <a:avLst>
            <a:gd name="adj1" fmla="val 9175"/>
            <a:gd name="adj2" fmla="val 50000"/>
          </a:avLst>
        </a:prstGeom>
        <a:noFill/>
        <a:ln w="9525" algn="ctr">
          <a:solidFill>
            <a:srgbClr val="0000FF"/>
          </a:solidFill>
          <a:round/>
          <a:headEnd/>
          <a:tailEnd/>
        </a:ln>
      </xdr:spPr>
    </xdr:sp>
    <xdr:clientData/>
  </xdr:twoCellAnchor>
  <xdr:twoCellAnchor>
    <xdr:from>
      <xdr:col>15</xdr:col>
      <xdr:colOff>19050</xdr:colOff>
      <xdr:row>28</xdr:row>
      <xdr:rowOff>0</xdr:rowOff>
    </xdr:from>
    <xdr:to>
      <xdr:col>15</xdr:col>
      <xdr:colOff>123825</xdr:colOff>
      <xdr:row>28</xdr:row>
      <xdr:rowOff>209550</xdr:rowOff>
    </xdr:to>
    <xdr:grpSp>
      <xdr:nvGrpSpPr>
        <xdr:cNvPr id="126" name="Group 45">
          <a:extLst>
            <a:ext uri="{FF2B5EF4-FFF2-40B4-BE49-F238E27FC236}">
              <a16:creationId xmlns:a16="http://schemas.microsoft.com/office/drawing/2014/main" id="{00000000-0008-0000-1E00-00007E000000}"/>
            </a:ext>
          </a:extLst>
        </xdr:cNvPr>
        <xdr:cNvGrpSpPr>
          <a:grpSpLocks/>
        </xdr:cNvGrpSpPr>
      </xdr:nvGrpSpPr>
      <xdr:grpSpPr bwMode="auto">
        <a:xfrm>
          <a:off x="12496800" y="8890000"/>
          <a:ext cx="104775" cy="209550"/>
          <a:chOff x="83" y="2491"/>
          <a:chExt cx="11" cy="22"/>
        </a:xfrm>
      </xdr:grpSpPr>
      <xdr:sp macro="" textlink="">
        <xdr:nvSpPr>
          <xdr:cNvPr id="127" name="Line 30">
            <a:extLst>
              <a:ext uri="{FF2B5EF4-FFF2-40B4-BE49-F238E27FC236}">
                <a16:creationId xmlns:a16="http://schemas.microsoft.com/office/drawing/2014/main" id="{00000000-0008-0000-1E00-00007F00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28" name="Freeform 44">
            <a:extLst>
              <a:ext uri="{FF2B5EF4-FFF2-40B4-BE49-F238E27FC236}">
                <a16:creationId xmlns:a16="http://schemas.microsoft.com/office/drawing/2014/main" id="{00000000-0008-0000-1E00-00008000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15</xdr:col>
      <xdr:colOff>19050</xdr:colOff>
      <xdr:row>29</xdr:row>
      <xdr:rowOff>0</xdr:rowOff>
    </xdr:from>
    <xdr:to>
      <xdr:col>15</xdr:col>
      <xdr:colOff>123825</xdr:colOff>
      <xdr:row>29</xdr:row>
      <xdr:rowOff>209550</xdr:rowOff>
    </xdr:to>
    <xdr:grpSp>
      <xdr:nvGrpSpPr>
        <xdr:cNvPr id="129" name="Group 45">
          <a:extLst>
            <a:ext uri="{FF2B5EF4-FFF2-40B4-BE49-F238E27FC236}">
              <a16:creationId xmlns:a16="http://schemas.microsoft.com/office/drawing/2014/main" id="{00000000-0008-0000-1E00-000081000000}"/>
            </a:ext>
          </a:extLst>
        </xdr:cNvPr>
        <xdr:cNvGrpSpPr>
          <a:grpSpLocks/>
        </xdr:cNvGrpSpPr>
      </xdr:nvGrpSpPr>
      <xdr:grpSpPr bwMode="auto">
        <a:xfrm>
          <a:off x="12496800" y="9207500"/>
          <a:ext cx="104775" cy="209550"/>
          <a:chOff x="83" y="2491"/>
          <a:chExt cx="11" cy="22"/>
        </a:xfrm>
      </xdr:grpSpPr>
      <xdr:sp macro="" textlink="">
        <xdr:nvSpPr>
          <xdr:cNvPr id="130" name="Line 30">
            <a:extLst>
              <a:ext uri="{FF2B5EF4-FFF2-40B4-BE49-F238E27FC236}">
                <a16:creationId xmlns:a16="http://schemas.microsoft.com/office/drawing/2014/main" id="{00000000-0008-0000-1E00-00008200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1" name="Freeform 44">
            <a:extLst>
              <a:ext uri="{FF2B5EF4-FFF2-40B4-BE49-F238E27FC236}">
                <a16:creationId xmlns:a16="http://schemas.microsoft.com/office/drawing/2014/main" id="{00000000-0008-0000-1E00-00008300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15</xdr:col>
      <xdr:colOff>19050</xdr:colOff>
      <xdr:row>31</xdr:row>
      <xdr:rowOff>0</xdr:rowOff>
    </xdr:from>
    <xdr:to>
      <xdr:col>15</xdr:col>
      <xdr:colOff>123825</xdr:colOff>
      <xdr:row>31</xdr:row>
      <xdr:rowOff>209550</xdr:rowOff>
    </xdr:to>
    <xdr:grpSp>
      <xdr:nvGrpSpPr>
        <xdr:cNvPr id="132" name="Group 45">
          <a:extLst>
            <a:ext uri="{FF2B5EF4-FFF2-40B4-BE49-F238E27FC236}">
              <a16:creationId xmlns:a16="http://schemas.microsoft.com/office/drawing/2014/main" id="{00000000-0008-0000-1E00-000084000000}"/>
            </a:ext>
          </a:extLst>
        </xdr:cNvPr>
        <xdr:cNvGrpSpPr>
          <a:grpSpLocks/>
        </xdr:cNvGrpSpPr>
      </xdr:nvGrpSpPr>
      <xdr:grpSpPr bwMode="auto">
        <a:xfrm>
          <a:off x="12496800" y="9842500"/>
          <a:ext cx="104775" cy="209550"/>
          <a:chOff x="83" y="2491"/>
          <a:chExt cx="11" cy="22"/>
        </a:xfrm>
      </xdr:grpSpPr>
      <xdr:sp macro="" textlink="">
        <xdr:nvSpPr>
          <xdr:cNvPr id="133" name="Line 30">
            <a:extLst>
              <a:ext uri="{FF2B5EF4-FFF2-40B4-BE49-F238E27FC236}">
                <a16:creationId xmlns:a16="http://schemas.microsoft.com/office/drawing/2014/main" id="{00000000-0008-0000-1E00-00008500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4" name="Freeform 44">
            <a:extLst>
              <a:ext uri="{FF2B5EF4-FFF2-40B4-BE49-F238E27FC236}">
                <a16:creationId xmlns:a16="http://schemas.microsoft.com/office/drawing/2014/main" id="{00000000-0008-0000-1E00-00008600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19050</xdr:colOff>
      <xdr:row>28</xdr:row>
      <xdr:rowOff>0</xdr:rowOff>
    </xdr:from>
    <xdr:to>
      <xdr:col>19</xdr:col>
      <xdr:colOff>171450</xdr:colOff>
      <xdr:row>28</xdr:row>
      <xdr:rowOff>142875</xdr:rowOff>
    </xdr:to>
    <xdr:grpSp>
      <xdr:nvGrpSpPr>
        <xdr:cNvPr id="135" name="Group 53">
          <a:extLst>
            <a:ext uri="{FF2B5EF4-FFF2-40B4-BE49-F238E27FC236}">
              <a16:creationId xmlns:a16="http://schemas.microsoft.com/office/drawing/2014/main" id="{00000000-0008-0000-1E00-000087000000}"/>
            </a:ext>
          </a:extLst>
        </xdr:cNvPr>
        <xdr:cNvGrpSpPr>
          <a:grpSpLocks/>
        </xdr:cNvGrpSpPr>
      </xdr:nvGrpSpPr>
      <xdr:grpSpPr bwMode="auto">
        <a:xfrm>
          <a:off x="14481175" y="8890000"/>
          <a:ext cx="152400" cy="142875"/>
          <a:chOff x="80" y="2360"/>
          <a:chExt cx="16" cy="15"/>
        </a:xfrm>
      </xdr:grpSpPr>
      <xdr:sp macro="" textlink="">
        <xdr:nvSpPr>
          <xdr:cNvPr id="136" name="Oval 31">
            <a:extLst>
              <a:ext uri="{FF2B5EF4-FFF2-40B4-BE49-F238E27FC236}">
                <a16:creationId xmlns:a16="http://schemas.microsoft.com/office/drawing/2014/main" id="{00000000-0008-0000-1E00-000088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7" name="Freeform 36">
            <a:extLst>
              <a:ext uri="{FF2B5EF4-FFF2-40B4-BE49-F238E27FC236}">
                <a16:creationId xmlns:a16="http://schemas.microsoft.com/office/drawing/2014/main" id="{00000000-0008-0000-1E00-000089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29</xdr:row>
      <xdr:rowOff>0</xdr:rowOff>
    </xdr:from>
    <xdr:to>
      <xdr:col>19</xdr:col>
      <xdr:colOff>171450</xdr:colOff>
      <xdr:row>29</xdr:row>
      <xdr:rowOff>142875</xdr:rowOff>
    </xdr:to>
    <xdr:grpSp>
      <xdr:nvGrpSpPr>
        <xdr:cNvPr id="138" name="Group 53">
          <a:extLst>
            <a:ext uri="{FF2B5EF4-FFF2-40B4-BE49-F238E27FC236}">
              <a16:creationId xmlns:a16="http://schemas.microsoft.com/office/drawing/2014/main" id="{00000000-0008-0000-1E00-00008A000000}"/>
            </a:ext>
          </a:extLst>
        </xdr:cNvPr>
        <xdr:cNvGrpSpPr>
          <a:grpSpLocks/>
        </xdr:cNvGrpSpPr>
      </xdr:nvGrpSpPr>
      <xdr:grpSpPr bwMode="auto">
        <a:xfrm>
          <a:off x="14481175" y="9207500"/>
          <a:ext cx="152400" cy="142875"/>
          <a:chOff x="80" y="2360"/>
          <a:chExt cx="16" cy="15"/>
        </a:xfrm>
      </xdr:grpSpPr>
      <xdr:sp macro="" textlink="">
        <xdr:nvSpPr>
          <xdr:cNvPr id="139" name="Oval 31">
            <a:extLst>
              <a:ext uri="{FF2B5EF4-FFF2-40B4-BE49-F238E27FC236}">
                <a16:creationId xmlns:a16="http://schemas.microsoft.com/office/drawing/2014/main" id="{00000000-0008-0000-1E00-00008B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0" name="Freeform 36">
            <a:extLst>
              <a:ext uri="{FF2B5EF4-FFF2-40B4-BE49-F238E27FC236}">
                <a16:creationId xmlns:a16="http://schemas.microsoft.com/office/drawing/2014/main" id="{00000000-0008-0000-1E00-00008C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19050</xdr:colOff>
      <xdr:row>31</xdr:row>
      <xdr:rowOff>0</xdr:rowOff>
    </xdr:from>
    <xdr:to>
      <xdr:col>19</xdr:col>
      <xdr:colOff>171450</xdr:colOff>
      <xdr:row>31</xdr:row>
      <xdr:rowOff>142875</xdr:rowOff>
    </xdr:to>
    <xdr:grpSp>
      <xdr:nvGrpSpPr>
        <xdr:cNvPr id="141" name="Group 53">
          <a:extLst>
            <a:ext uri="{FF2B5EF4-FFF2-40B4-BE49-F238E27FC236}">
              <a16:creationId xmlns:a16="http://schemas.microsoft.com/office/drawing/2014/main" id="{00000000-0008-0000-1E00-00008D000000}"/>
            </a:ext>
          </a:extLst>
        </xdr:cNvPr>
        <xdr:cNvGrpSpPr>
          <a:grpSpLocks/>
        </xdr:cNvGrpSpPr>
      </xdr:nvGrpSpPr>
      <xdr:grpSpPr bwMode="auto">
        <a:xfrm>
          <a:off x="14481175" y="9842500"/>
          <a:ext cx="152400" cy="142875"/>
          <a:chOff x="80" y="2360"/>
          <a:chExt cx="16" cy="15"/>
        </a:xfrm>
      </xdr:grpSpPr>
      <xdr:sp macro="" textlink="">
        <xdr:nvSpPr>
          <xdr:cNvPr id="142" name="Oval 31">
            <a:extLst>
              <a:ext uri="{FF2B5EF4-FFF2-40B4-BE49-F238E27FC236}">
                <a16:creationId xmlns:a16="http://schemas.microsoft.com/office/drawing/2014/main" id="{00000000-0008-0000-1E00-00008E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3" name="Freeform 36">
            <a:extLst>
              <a:ext uri="{FF2B5EF4-FFF2-40B4-BE49-F238E27FC236}">
                <a16:creationId xmlns:a16="http://schemas.microsoft.com/office/drawing/2014/main" id="{00000000-0008-0000-1E00-00008F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22</xdr:row>
      <xdr:rowOff>0</xdr:rowOff>
    </xdr:from>
    <xdr:to>
      <xdr:col>15</xdr:col>
      <xdr:colOff>123825</xdr:colOff>
      <xdr:row>22</xdr:row>
      <xdr:rowOff>209550</xdr:rowOff>
    </xdr:to>
    <xdr:grpSp>
      <xdr:nvGrpSpPr>
        <xdr:cNvPr id="144" name="Group 45">
          <a:extLst>
            <a:ext uri="{FF2B5EF4-FFF2-40B4-BE49-F238E27FC236}">
              <a16:creationId xmlns:a16="http://schemas.microsoft.com/office/drawing/2014/main" id="{00000000-0008-0000-1E00-000090000000}"/>
            </a:ext>
          </a:extLst>
        </xdr:cNvPr>
        <xdr:cNvGrpSpPr>
          <a:grpSpLocks/>
        </xdr:cNvGrpSpPr>
      </xdr:nvGrpSpPr>
      <xdr:grpSpPr bwMode="auto">
        <a:xfrm>
          <a:off x="12496800" y="6985000"/>
          <a:ext cx="104775" cy="209550"/>
          <a:chOff x="83" y="2491"/>
          <a:chExt cx="11" cy="22"/>
        </a:xfrm>
      </xdr:grpSpPr>
      <xdr:sp macro="" textlink="">
        <xdr:nvSpPr>
          <xdr:cNvPr id="145" name="Line 30">
            <a:extLst>
              <a:ext uri="{FF2B5EF4-FFF2-40B4-BE49-F238E27FC236}">
                <a16:creationId xmlns:a16="http://schemas.microsoft.com/office/drawing/2014/main" id="{00000000-0008-0000-1E00-00009100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46" name="Freeform 44">
            <a:extLst>
              <a:ext uri="{FF2B5EF4-FFF2-40B4-BE49-F238E27FC236}">
                <a16:creationId xmlns:a16="http://schemas.microsoft.com/office/drawing/2014/main" id="{00000000-0008-0000-1E00-00009200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19050</xdr:colOff>
      <xdr:row>22</xdr:row>
      <xdr:rowOff>0</xdr:rowOff>
    </xdr:from>
    <xdr:to>
      <xdr:col>19</xdr:col>
      <xdr:colOff>171450</xdr:colOff>
      <xdr:row>22</xdr:row>
      <xdr:rowOff>142875</xdr:rowOff>
    </xdr:to>
    <xdr:grpSp>
      <xdr:nvGrpSpPr>
        <xdr:cNvPr id="186" name="Group 53">
          <a:extLst>
            <a:ext uri="{FF2B5EF4-FFF2-40B4-BE49-F238E27FC236}">
              <a16:creationId xmlns:a16="http://schemas.microsoft.com/office/drawing/2014/main" id="{00000000-0008-0000-1E00-0000BA000000}"/>
            </a:ext>
          </a:extLst>
        </xdr:cNvPr>
        <xdr:cNvGrpSpPr>
          <a:grpSpLocks/>
        </xdr:cNvGrpSpPr>
      </xdr:nvGrpSpPr>
      <xdr:grpSpPr bwMode="auto">
        <a:xfrm>
          <a:off x="14481175" y="6985000"/>
          <a:ext cx="152400" cy="142875"/>
          <a:chOff x="80" y="2360"/>
          <a:chExt cx="16" cy="15"/>
        </a:xfrm>
      </xdr:grpSpPr>
      <xdr:sp macro="" textlink="">
        <xdr:nvSpPr>
          <xdr:cNvPr id="187" name="Oval 25">
            <a:extLst>
              <a:ext uri="{FF2B5EF4-FFF2-40B4-BE49-F238E27FC236}">
                <a16:creationId xmlns:a16="http://schemas.microsoft.com/office/drawing/2014/main" id="{00000000-0008-0000-1E00-0000BB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88" name="Freeform 36">
            <a:extLst>
              <a:ext uri="{FF2B5EF4-FFF2-40B4-BE49-F238E27FC236}">
                <a16:creationId xmlns:a16="http://schemas.microsoft.com/office/drawing/2014/main" id="{00000000-0008-0000-1E00-0000BC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30</xdr:row>
      <xdr:rowOff>0</xdr:rowOff>
    </xdr:from>
    <xdr:to>
      <xdr:col>15</xdr:col>
      <xdr:colOff>123825</xdr:colOff>
      <xdr:row>30</xdr:row>
      <xdr:rowOff>209550</xdr:rowOff>
    </xdr:to>
    <xdr:grpSp>
      <xdr:nvGrpSpPr>
        <xdr:cNvPr id="189" name="Group 45">
          <a:extLst>
            <a:ext uri="{FF2B5EF4-FFF2-40B4-BE49-F238E27FC236}">
              <a16:creationId xmlns:a16="http://schemas.microsoft.com/office/drawing/2014/main" id="{00000000-0008-0000-1E00-0000BD000000}"/>
            </a:ext>
          </a:extLst>
        </xdr:cNvPr>
        <xdr:cNvGrpSpPr>
          <a:grpSpLocks/>
        </xdr:cNvGrpSpPr>
      </xdr:nvGrpSpPr>
      <xdr:grpSpPr bwMode="auto">
        <a:xfrm>
          <a:off x="12496800" y="9525000"/>
          <a:ext cx="104775" cy="209550"/>
          <a:chOff x="83" y="2491"/>
          <a:chExt cx="11" cy="22"/>
        </a:xfrm>
      </xdr:grpSpPr>
      <xdr:sp macro="" textlink="">
        <xdr:nvSpPr>
          <xdr:cNvPr id="190" name="Line 30">
            <a:extLst>
              <a:ext uri="{FF2B5EF4-FFF2-40B4-BE49-F238E27FC236}">
                <a16:creationId xmlns:a16="http://schemas.microsoft.com/office/drawing/2014/main" id="{00000000-0008-0000-1E00-0000BE00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91" name="Freeform 44">
            <a:extLst>
              <a:ext uri="{FF2B5EF4-FFF2-40B4-BE49-F238E27FC236}">
                <a16:creationId xmlns:a16="http://schemas.microsoft.com/office/drawing/2014/main" id="{00000000-0008-0000-1E00-0000BF00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19050</xdr:colOff>
      <xdr:row>30</xdr:row>
      <xdr:rowOff>0</xdr:rowOff>
    </xdr:from>
    <xdr:to>
      <xdr:col>19</xdr:col>
      <xdr:colOff>171450</xdr:colOff>
      <xdr:row>30</xdr:row>
      <xdr:rowOff>142875</xdr:rowOff>
    </xdr:to>
    <xdr:grpSp>
      <xdr:nvGrpSpPr>
        <xdr:cNvPr id="192" name="Group 53">
          <a:extLst>
            <a:ext uri="{FF2B5EF4-FFF2-40B4-BE49-F238E27FC236}">
              <a16:creationId xmlns:a16="http://schemas.microsoft.com/office/drawing/2014/main" id="{00000000-0008-0000-1E00-0000C0000000}"/>
            </a:ext>
          </a:extLst>
        </xdr:cNvPr>
        <xdr:cNvGrpSpPr>
          <a:grpSpLocks/>
        </xdr:cNvGrpSpPr>
      </xdr:nvGrpSpPr>
      <xdr:grpSpPr bwMode="auto">
        <a:xfrm>
          <a:off x="14481175" y="9525000"/>
          <a:ext cx="152400" cy="142875"/>
          <a:chOff x="80" y="2360"/>
          <a:chExt cx="16" cy="15"/>
        </a:xfrm>
      </xdr:grpSpPr>
      <xdr:sp macro="" textlink="">
        <xdr:nvSpPr>
          <xdr:cNvPr id="193" name="Oval 31">
            <a:extLst>
              <a:ext uri="{FF2B5EF4-FFF2-40B4-BE49-F238E27FC236}">
                <a16:creationId xmlns:a16="http://schemas.microsoft.com/office/drawing/2014/main" id="{00000000-0008-0000-1E00-0000C1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94" name="Freeform 36">
            <a:extLst>
              <a:ext uri="{FF2B5EF4-FFF2-40B4-BE49-F238E27FC236}">
                <a16:creationId xmlns:a16="http://schemas.microsoft.com/office/drawing/2014/main" id="{00000000-0008-0000-1E00-0000C2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142875</xdr:colOff>
      <xdr:row>40</xdr:row>
      <xdr:rowOff>0</xdr:rowOff>
    </xdr:from>
    <xdr:to>
      <xdr:col>1</xdr:col>
      <xdr:colOff>295275</xdr:colOff>
      <xdr:row>40</xdr:row>
      <xdr:rowOff>142875</xdr:rowOff>
    </xdr:to>
    <xdr:grpSp>
      <xdr:nvGrpSpPr>
        <xdr:cNvPr id="1392772" name="Group 50">
          <a:extLst>
            <a:ext uri="{FF2B5EF4-FFF2-40B4-BE49-F238E27FC236}">
              <a16:creationId xmlns:a16="http://schemas.microsoft.com/office/drawing/2014/main" id="{00000000-0008-0000-1F00-000084401500}"/>
            </a:ext>
          </a:extLst>
        </xdr:cNvPr>
        <xdr:cNvGrpSpPr>
          <a:grpSpLocks/>
        </xdr:cNvGrpSpPr>
      </xdr:nvGrpSpPr>
      <xdr:grpSpPr bwMode="auto">
        <a:xfrm>
          <a:off x="746125" y="12700000"/>
          <a:ext cx="152400" cy="142875"/>
          <a:chOff x="80" y="2327"/>
          <a:chExt cx="16" cy="15"/>
        </a:xfrm>
      </xdr:grpSpPr>
      <xdr:sp macro="" textlink="">
        <xdr:nvSpPr>
          <xdr:cNvPr id="1392792" name="Freeform 15">
            <a:extLst>
              <a:ext uri="{FF2B5EF4-FFF2-40B4-BE49-F238E27FC236}">
                <a16:creationId xmlns:a16="http://schemas.microsoft.com/office/drawing/2014/main" id="{00000000-0008-0000-1F00-00009840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2793" name="Freeform 38">
            <a:extLst>
              <a:ext uri="{FF2B5EF4-FFF2-40B4-BE49-F238E27FC236}">
                <a16:creationId xmlns:a16="http://schemas.microsoft.com/office/drawing/2014/main" id="{00000000-0008-0000-1F00-00009940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41</xdr:row>
      <xdr:rowOff>0</xdr:rowOff>
    </xdr:from>
    <xdr:to>
      <xdr:col>1</xdr:col>
      <xdr:colOff>295275</xdr:colOff>
      <xdr:row>41</xdr:row>
      <xdr:rowOff>142875</xdr:rowOff>
    </xdr:to>
    <xdr:grpSp>
      <xdr:nvGrpSpPr>
        <xdr:cNvPr id="1392773" name="Group 53">
          <a:extLst>
            <a:ext uri="{FF2B5EF4-FFF2-40B4-BE49-F238E27FC236}">
              <a16:creationId xmlns:a16="http://schemas.microsoft.com/office/drawing/2014/main" id="{00000000-0008-0000-1F00-000085401500}"/>
            </a:ext>
          </a:extLst>
        </xdr:cNvPr>
        <xdr:cNvGrpSpPr>
          <a:grpSpLocks/>
        </xdr:cNvGrpSpPr>
      </xdr:nvGrpSpPr>
      <xdr:grpSpPr bwMode="auto">
        <a:xfrm>
          <a:off x="746125" y="13017500"/>
          <a:ext cx="152400" cy="142875"/>
          <a:chOff x="80" y="2360"/>
          <a:chExt cx="16" cy="15"/>
        </a:xfrm>
      </xdr:grpSpPr>
      <xdr:sp macro="" textlink="">
        <xdr:nvSpPr>
          <xdr:cNvPr id="1392790" name="Oval 19">
            <a:extLst>
              <a:ext uri="{FF2B5EF4-FFF2-40B4-BE49-F238E27FC236}">
                <a16:creationId xmlns:a16="http://schemas.microsoft.com/office/drawing/2014/main" id="{00000000-0008-0000-1F00-00009640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2791" name="Freeform 36">
            <a:extLst>
              <a:ext uri="{FF2B5EF4-FFF2-40B4-BE49-F238E27FC236}">
                <a16:creationId xmlns:a16="http://schemas.microsoft.com/office/drawing/2014/main" id="{00000000-0008-0000-1F00-00009740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161925</xdr:colOff>
      <xdr:row>45</xdr:row>
      <xdr:rowOff>47625</xdr:rowOff>
    </xdr:from>
    <xdr:to>
      <xdr:col>1</xdr:col>
      <xdr:colOff>266700</xdr:colOff>
      <xdr:row>45</xdr:row>
      <xdr:rowOff>257175</xdr:rowOff>
    </xdr:to>
    <xdr:grpSp>
      <xdr:nvGrpSpPr>
        <xdr:cNvPr id="1392774" name="Group 45">
          <a:extLst>
            <a:ext uri="{FF2B5EF4-FFF2-40B4-BE49-F238E27FC236}">
              <a16:creationId xmlns:a16="http://schemas.microsoft.com/office/drawing/2014/main" id="{00000000-0008-0000-1F00-000086401500}"/>
            </a:ext>
          </a:extLst>
        </xdr:cNvPr>
        <xdr:cNvGrpSpPr>
          <a:grpSpLocks/>
        </xdr:cNvGrpSpPr>
      </xdr:nvGrpSpPr>
      <xdr:grpSpPr bwMode="auto">
        <a:xfrm>
          <a:off x="765175" y="14335125"/>
          <a:ext cx="104775" cy="209550"/>
          <a:chOff x="83" y="2491"/>
          <a:chExt cx="11" cy="22"/>
        </a:xfrm>
      </xdr:grpSpPr>
      <xdr:sp macro="" textlink="">
        <xdr:nvSpPr>
          <xdr:cNvPr id="1392788" name="Line 30">
            <a:extLst>
              <a:ext uri="{FF2B5EF4-FFF2-40B4-BE49-F238E27FC236}">
                <a16:creationId xmlns:a16="http://schemas.microsoft.com/office/drawing/2014/main" id="{00000000-0008-0000-1F00-00009440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92789" name="Freeform 44">
            <a:extLst>
              <a:ext uri="{FF2B5EF4-FFF2-40B4-BE49-F238E27FC236}">
                <a16:creationId xmlns:a16="http://schemas.microsoft.com/office/drawing/2014/main" id="{00000000-0008-0000-1F00-00009540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0</xdr:colOff>
      <xdr:row>18</xdr:row>
      <xdr:rowOff>0</xdr:rowOff>
    </xdr:from>
    <xdr:to>
      <xdr:col>19</xdr:col>
      <xdr:colOff>152400</xdr:colOff>
      <xdr:row>18</xdr:row>
      <xdr:rowOff>142875</xdr:rowOff>
    </xdr:to>
    <xdr:grpSp>
      <xdr:nvGrpSpPr>
        <xdr:cNvPr id="1392775" name="Group 53">
          <a:extLst>
            <a:ext uri="{FF2B5EF4-FFF2-40B4-BE49-F238E27FC236}">
              <a16:creationId xmlns:a16="http://schemas.microsoft.com/office/drawing/2014/main" id="{00000000-0008-0000-1F00-000087401500}"/>
            </a:ext>
          </a:extLst>
        </xdr:cNvPr>
        <xdr:cNvGrpSpPr>
          <a:grpSpLocks/>
        </xdr:cNvGrpSpPr>
      </xdr:nvGrpSpPr>
      <xdr:grpSpPr bwMode="auto">
        <a:xfrm>
          <a:off x="14271625" y="5715000"/>
          <a:ext cx="152400" cy="142875"/>
          <a:chOff x="80" y="2360"/>
          <a:chExt cx="16" cy="15"/>
        </a:xfrm>
      </xdr:grpSpPr>
      <xdr:sp macro="" textlink="">
        <xdr:nvSpPr>
          <xdr:cNvPr id="1392786" name="Oval 19">
            <a:extLst>
              <a:ext uri="{FF2B5EF4-FFF2-40B4-BE49-F238E27FC236}">
                <a16:creationId xmlns:a16="http://schemas.microsoft.com/office/drawing/2014/main" id="{00000000-0008-0000-1F00-00009240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2787" name="Freeform 36">
            <a:extLst>
              <a:ext uri="{FF2B5EF4-FFF2-40B4-BE49-F238E27FC236}">
                <a16:creationId xmlns:a16="http://schemas.microsoft.com/office/drawing/2014/main" id="{00000000-0008-0000-1F00-00009340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21</xdr:row>
      <xdr:rowOff>0</xdr:rowOff>
    </xdr:from>
    <xdr:to>
      <xdr:col>19</xdr:col>
      <xdr:colOff>152400</xdr:colOff>
      <xdr:row>21</xdr:row>
      <xdr:rowOff>142875</xdr:rowOff>
    </xdr:to>
    <xdr:grpSp>
      <xdr:nvGrpSpPr>
        <xdr:cNvPr id="1392776" name="Group 53">
          <a:extLst>
            <a:ext uri="{FF2B5EF4-FFF2-40B4-BE49-F238E27FC236}">
              <a16:creationId xmlns:a16="http://schemas.microsoft.com/office/drawing/2014/main" id="{00000000-0008-0000-1F00-000088401500}"/>
            </a:ext>
          </a:extLst>
        </xdr:cNvPr>
        <xdr:cNvGrpSpPr>
          <a:grpSpLocks/>
        </xdr:cNvGrpSpPr>
      </xdr:nvGrpSpPr>
      <xdr:grpSpPr bwMode="auto">
        <a:xfrm>
          <a:off x="14271625" y="6667500"/>
          <a:ext cx="152400" cy="142875"/>
          <a:chOff x="80" y="2360"/>
          <a:chExt cx="16" cy="15"/>
        </a:xfrm>
      </xdr:grpSpPr>
      <xdr:sp macro="" textlink="">
        <xdr:nvSpPr>
          <xdr:cNvPr id="1392784" name="Oval 19">
            <a:extLst>
              <a:ext uri="{FF2B5EF4-FFF2-40B4-BE49-F238E27FC236}">
                <a16:creationId xmlns:a16="http://schemas.microsoft.com/office/drawing/2014/main" id="{00000000-0008-0000-1F00-00009040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2785" name="Freeform 36">
            <a:extLst>
              <a:ext uri="{FF2B5EF4-FFF2-40B4-BE49-F238E27FC236}">
                <a16:creationId xmlns:a16="http://schemas.microsoft.com/office/drawing/2014/main" id="{00000000-0008-0000-1F00-00009140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0</xdr:rowOff>
    </xdr:from>
    <xdr:to>
      <xdr:col>15</xdr:col>
      <xdr:colOff>152400</xdr:colOff>
      <xdr:row>18</xdr:row>
      <xdr:rowOff>142875</xdr:rowOff>
    </xdr:to>
    <xdr:grpSp>
      <xdr:nvGrpSpPr>
        <xdr:cNvPr id="1392777" name="Group 50">
          <a:extLst>
            <a:ext uri="{FF2B5EF4-FFF2-40B4-BE49-F238E27FC236}">
              <a16:creationId xmlns:a16="http://schemas.microsoft.com/office/drawing/2014/main" id="{00000000-0008-0000-1F00-000089401500}"/>
            </a:ext>
          </a:extLst>
        </xdr:cNvPr>
        <xdr:cNvGrpSpPr>
          <a:grpSpLocks/>
        </xdr:cNvGrpSpPr>
      </xdr:nvGrpSpPr>
      <xdr:grpSpPr bwMode="auto">
        <a:xfrm>
          <a:off x="12239625" y="5715000"/>
          <a:ext cx="152400" cy="142875"/>
          <a:chOff x="80" y="2327"/>
          <a:chExt cx="16" cy="15"/>
        </a:xfrm>
      </xdr:grpSpPr>
      <xdr:sp macro="" textlink="">
        <xdr:nvSpPr>
          <xdr:cNvPr id="1392782" name="Freeform 15">
            <a:extLst>
              <a:ext uri="{FF2B5EF4-FFF2-40B4-BE49-F238E27FC236}">
                <a16:creationId xmlns:a16="http://schemas.microsoft.com/office/drawing/2014/main" id="{00000000-0008-0000-1F00-00008E40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2783" name="Freeform 38">
            <a:extLst>
              <a:ext uri="{FF2B5EF4-FFF2-40B4-BE49-F238E27FC236}">
                <a16:creationId xmlns:a16="http://schemas.microsoft.com/office/drawing/2014/main" id="{00000000-0008-0000-1F00-00008F40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21</xdr:row>
      <xdr:rowOff>0</xdr:rowOff>
    </xdr:from>
    <xdr:to>
      <xdr:col>15</xdr:col>
      <xdr:colOff>152400</xdr:colOff>
      <xdr:row>21</xdr:row>
      <xdr:rowOff>142875</xdr:rowOff>
    </xdr:to>
    <xdr:grpSp>
      <xdr:nvGrpSpPr>
        <xdr:cNvPr id="1392778" name="Group 50">
          <a:extLst>
            <a:ext uri="{FF2B5EF4-FFF2-40B4-BE49-F238E27FC236}">
              <a16:creationId xmlns:a16="http://schemas.microsoft.com/office/drawing/2014/main" id="{00000000-0008-0000-1F00-00008A401500}"/>
            </a:ext>
          </a:extLst>
        </xdr:cNvPr>
        <xdr:cNvGrpSpPr>
          <a:grpSpLocks/>
        </xdr:cNvGrpSpPr>
      </xdr:nvGrpSpPr>
      <xdr:grpSpPr bwMode="auto">
        <a:xfrm>
          <a:off x="12239625" y="6667500"/>
          <a:ext cx="152400" cy="142875"/>
          <a:chOff x="80" y="2327"/>
          <a:chExt cx="16" cy="15"/>
        </a:xfrm>
      </xdr:grpSpPr>
      <xdr:sp macro="" textlink="">
        <xdr:nvSpPr>
          <xdr:cNvPr id="1392780" name="Freeform 15">
            <a:extLst>
              <a:ext uri="{FF2B5EF4-FFF2-40B4-BE49-F238E27FC236}">
                <a16:creationId xmlns:a16="http://schemas.microsoft.com/office/drawing/2014/main" id="{00000000-0008-0000-1F00-00008C40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2781" name="Freeform 38">
            <a:extLst>
              <a:ext uri="{FF2B5EF4-FFF2-40B4-BE49-F238E27FC236}">
                <a16:creationId xmlns:a16="http://schemas.microsoft.com/office/drawing/2014/main" id="{00000000-0008-0000-1F00-00008D40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4</xdr:col>
      <xdr:colOff>76200</xdr:colOff>
      <xdr:row>24</xdr:row>
      <xdr:rowOff>19050</xdr:rowOff>
    </xdr:from>
    <xdr:to>
      <xdr:col>18</xdr:col>
      <xdr:colOff>104775</xdr:colOff>
      <xdr:row>25</xdr:row>
      <xdr:rowOff>123825</xdr:rowOff>
    </xdr:to>
    <xdr:sp macro="" textlink="">
      <xdr:nvSpPr>
        <xdr:cNvPr id="1392779" name="Right Brace 1">
          <a:extLst>
            <a:ext uri="{FF2B5EF4-FFF2-40B4-BE49-F238E27FC236}">
              <a16:creationId xmlns:a16="http://schemas.microsoft.com/office/drawing/2014/main" id="{00000000-0008-0000-1F00-00008B401500}"/>
            </a:ext>
          </a:extLst>
        </xdr:cNvPr>
        <xdr:cNvSpPr>
          <a:spLocks/>
        </xdr:cNvSpPr>
      </xdr:nvSpPr>
      <xdr:spPr bwMode="auto">
        <a:xfrm rot="5400000">
          <a:off x="10196513" y="4186237"/>
          <a:ext cx="419100" cy="7172325"/>
        </a:xfrm>
        <a:prstGeom prst="rightBrace">
          <a:avLst>
            <a:gd name="adj1" fmla="val 8636"/>
            <a:gd name="adj2" fmla="val 50000"/>
          </a:avLst>
        </a:prstGeom>
        <a:noFill/>
        <a:ln w="9525" algn="ctr">
          <a:solidFill>
            <a:srgbClr val="0000FF"/>
          </a:solidFill>
          <a:round/>
          <a:headEnd/>
          <a:tailEnd/>
        </a:ln>
      </xdr:spPr>
    </xdr:sp>
    <xdr:clientData/>
  </xdr:twoCellAnchor>
  <xdr:twoCellAnchor>
    <xdr:from>
      <xdr:col>15</xdr:col>
      <xdr:colOff>0</xdr:colOff>
      <xdr:row>19</xdr:row>
      <xdr:rowOff>0</xdr:rowOff>
    </xdr:from>
    <xdr:to>
      <xdr:col>15</xdr:col>
      <xdr:colOff>152400</xdr:colOff>
      <xdr:row>19</xdr:row>
      <xdr:rowOff>142875</xdr:rowOff>
    </xdr:to>
    <xdr:grpSp>
      <xdr:nvGrpSpPr>
        <xdr:cNvPr id="30" name="Group 50">
          <a:extLst>
            <a:ext uri="{FF2B5EF4-FFF2-40B4-BE49-F238E27FC236}">
              <a16:creationId xmlns:a16="http://schemas.microsoft.com/office/drawing/2014/main" id="{00000000-0008-0000-1F00-00001E000000}"/>
            </a:ext>
          </a:extLst>
        </xdr:cNvPr>
        <xdr:cNvGrpSpPr>
          <a:grpSpLocks/>
        </xdr:cNvGrpSpPr>
      </xdr:nvGrpSpPr>
      <xdr:grpSpPr bwMode="auto">
        <a:xfrm>
          <a:off x="12239625" y="6032500"/>
          <a:ext cx="152400" cy="142875"/>
          <a:chOff x="80" y="2327"/>
          <a:chExt cx="16" cy="15"/>
        </a:xfrm>
      </xdr:grpSpPr>
      <xdr:sp macro="" textlink="">
        <xdr:nvSpPr>
          <xdr:cNvPr id="31" name="Freeform 15">
            <a:extLst>
              <a:ext uri="{FF2B5EF4-FFF2-40B4-BE49-F238E27FC236}">
                <a16:creationId xmlns:a16="http://schemas.microsoft.com/office/drawing/2014/main" id="{00000000-0008-0000-1F00-00001F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32" name="Freeform 38">
            <a:extLst>
              <a:ext uri="{FF2B5EF4-FFF2-40B4-BE49-F238E27FC236}">
                <a16:creationId xmlns:a16="http://schemas.microsoft.com/office/drawing/2014/main" id="{00000000-0008-0000-1F00-000020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19</xdr:row>
      <xdr:rowOff>0</xdr:rowOff>
    </xdr:from>
    <xdr:to>
      <xdr:col>19</xdr:col>
      <xdr:colOff>152400</xdr:colOff>
      <xdr:row>19</xdr:row>
      <xdr:rowOff>142875</xdr:rowOff>
    </xdr:to>
    <xdr:grpSp>
      <xdr:nvGrpSpPr>
        <xdr:cNvPr id="33" name="Group 53">
          <a:extLst>
            <a:ext uri="{FF2B5EF4-FFF2-40B4-BE49-F238E27FC236}">
              <a16:creationId xmlns:a16="http://schemas.microsoft.com/office/drawing/2014/main" id="{00000000-0008-0000-1F00-000021000000}"/>
            </a:ext>
          </a:extLst>
        </xdr:cNvPr>
        <xdr:cNvGrpSpPr>
          <a:grpSpLocks/>
        </xdr:cNvGrpSpPr>
      </xdr:nvGrpSpPr>
      <xdr:grpSpPr bwMode="auto">
        <a:xfrm>
          <a:off x="14271625" y="6032500"/>
          <a:ext cx="152400" cy="142875"/>
          <a:chOff x="80" y="2360"/>
          <a:chExt cx="16" cy="15"/>
        </a:xfrm>
      </xdr:grpSpPr>
      <xdr:sp macro="" textlink="">
        <xdr:nvSpPr>
          <xdr:cNvPr id="34" name="Oval 19">
            <a:extLst>
              <a:ext uri="{FF2B5EF4-FFF2-40B4-BE49-F238E27FC236}">
                <a16:creationId xmlns:a16="http://schemas.microsoft.com/office/drawing/2014/main" id="{00000000-0008-0000-1F00-000022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5" name="Freeform 36">
            <a:extLst>
              <a:ext uri="{FF2B5EF4-FFF2-40B4-BE49-F238E27FC236}">
                <a16:creationId xmlns:a16="http://schemas.microsoft.com/office/drawing/2014/main" id="{00000000-0008-0000-1F00-000023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142875</xdr:colOff>
      <xdr:row>45</xdr:row>
      <xdr:rowOff>60325</xdr:rowOff>
    </xdr:from>
    <xdr:to>
      <xdr:col>1</xdr:col>
      <xdr:colOff>295275</xdr:colOff>
      <xdr:row>45</xdr:row>
      <xdr:rowOff>203200</xdr:rowOff>
    </xdr:to>
    <xdr:grpSp>
      <xdr:nvGrpSpPr>
        <xdr:cNvPr id="1399878" name="Group 50">
          <a:extLst>
            <a:ext uri="{FF2B5EF4-FFF2-40B4-BE49-F238E27FC236}">
              <a16:creationId xmlns:a16="http://schemas.microsoft.com/office/drawing/2014/main" id="{00000000-0008-0000-2000-0000465C1500}"/>
            </a:ext>
          </a:extLst>
        </xdr:cNvPr>
        <xdr:cNvGrpSpPr>
          <a:grpSpLocks/>
        </xdr:cNvGrpSpPr>
      </xdr:nvGrpSpPr>
      <xdr:grpSpPr bwMode="auto">
        <a:xfrm>
          <a:off x="746125" y="14347825"/>
          <a:ext cx="152400" cy="104775"/>
          <a:chOff x="80" y="2327"/>
          <a:chExt cx="16" cy="15"/>
        </a:xfrm>
      </xdr:grpSpPr>
      <xdr:sp macro="" textlink="">
        <xdr:nvSpPr>
          <xdr:cNvPr id="1399973" name="Freeform 15">
            <a:extLst>
              <a:ext uri="{FF2B5EF4-FFF2-40B4-BE49-F238E27FC236}">
                <a16:creationId xmlns:a16="http://schemas.microsoft.com/office/drawing/2014/main" id="{00000000-0008-0000-2000-0000A55C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9974" name="Freeform 38">
            <a:extLst>
              <a:ext uri="{FF2B5EF4-FFF2-40B4-BE49-F238E27FC236}">
                <a16:creationId xmlns:a16="http://schemas.microsoft.com/office/drawing/2014/main" id="{00000000-0008-0000-2000-0000A65C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46</xdr:row>
      <xdr:rowOff>79375</xdr:rowOff>
    </xdr:from>
    <xdr:to>
      <xdr:col>1</xdr:col>
      <xdr:colOff>295275</xdr:colOff>
      <xdr:row>46</xdr:row>
      <xdr:rowOff>222250</xdr:rowOff>
    </xdr:to>
    <xdr:grpSp>
      <xdr:nvGrpSpPr>
        <xdr:cNvPr id="1399879" name="Group 53">
          <a:extLst>
            <a:ext uri="{FF2B5EF4-FFF2-40B4-BE49-F238E27FC236}">
              <a16:creationId xmlns:a16="http://schemas.microsoft.com/office/drawing/2014/main" id="{00000000-0008-0000-2000-0000475C1500}"/>
            </a:ext>
          </a:extLst>
        </xdr:cNvPr>
        <xdr:cNvGrpSpPr>
          <a:grpSpLocks/>
        </xdr:cNvGrpSpPr>
      </xdr:nvGrpSpPr>
      <xdr:grpSpPr bwMode="auto">
        <a:xfrm>
          <a:off x="746125" y="14525625"/>
          <a:ext cx="152400" cy="85725"/>
          <a:chOff x="80" y="2360"/>
          <a:chExt cx="16" cy="15"/>
        </a:xfrm>
      </xdr:grpSpPr>
      <xdr:sp macro="" textlink="">
        <xdr:nvSpPr>
          <xdr:cNvPr id="1399971" name="Oval 19">
            <a:extLst>
              <a:ext uri="{FF2B5EF4-FFF2-40B4-BE49-F238E27FC236}">
                <a16:creationId xmlns:a16="http://schemas.microsoft.com/office/drawing/2014/main" id="{00000000-0008-0000-2000-0000A35C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9972" name="Freeform 36">
            <a:extLst>
              <a:ext uri="{FF2B5EF4-FFF2-40B4-BE49-F238E27FC236}">
                <a16:creationId xmlns:a16="http://schemas.microsoft.com/office/drawing/2014/main" id="{00000000-0008-0000-2000-0000A45C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203200</xdr:colOff>
      <xdr:row>50</xdr:row>
      <xdr:rowOff>28575</xdr:rowOff>
    </xdr:from>
    <xdr:to>
      <xdr:col>1</xdr:col>
      <xdr:colOff>307975</xdr:colOff>
      <xdr:row>50</xdr:row>
      <xdr:rowOff>238125</xdr:rowOff>
    </xdr:to>
    <xdr:grpSp>
      <xdr:nvGrpSpPr>
        <xdr:cNvPr id="1399880" name="Group 45">
          <a:extLst>
            <a:ext uri="{FF2B5EF4-FFF2-40B4-BE49-F238E27FC236}">
              <a16:creationId xmlns:a16="http://schemas.microsoft.com/office/drawing/2014/main" id="{00000000-0008-0000-2000-0000485C1500}"/>
            </a:ext>
          </a:extLst>
        </xdr:cNvPr>
        <xdr:cNvGrpSpPr>
          <a:grpSpLocks/>
        </xdr:cNvGrpSpPr>
      </xdr:nvGrpSpPr>
      <xdr:grpSpPr bwMode="auto">
        <a:xfrm>
          <a:off x="806450" y="15109825"/>
          <a:ext cx="104775" cy="133350"/>
          <a:chOff x="83" y="2491"/>
          <a:chExt cx="11" cy="22"/>
        </a:xfrm>
      </xdr:grpSpPr>
      <xdr:sp macro="" textlink="">
        <xdr:nvSpPr>
          <xdr:cNvPr id="1399969" name="Line 30">
            <a:extLst>
              <a:ext uri="{FF2B5EF4-FFF2-40B4-BE49-F238E27FC236}">
                <a16:creationId xmlns:a16="http://schemas.microsoft.com/office/drawing/2014/main" id="{00000000-0008-0000-2000-0000A15C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99970" name="Freeform 44">
            <a:extLst>
              <a:ext uri="{FF2B5EF4-FFF2-40B4-BE49-F238E27FC236}">
                <a16:creationId xmlns:a16="http://schemas.microsoft.com/office/drawing/2014/main" id="{00000000-0008-0000-2000-0000A25C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5</xdr:col>
      <xdr:colOff>171450</xdr:colOff>
      <xdr:row>23</xdr:row>
      <xdr:rowOff>66675</xdr:rowOff>
    </xdr:from>
    <xdr:to>
      <xdr:col>17</xdr:col>
      <xdr:colOff>1206500</xdr:colOff>
      <xdr:row>24</xdr:row>
      <xdr:rowOff>238125</xdr:rowOff>
    </xdr:to>
    <xdr:sp macro="" textlink="">
      <xdr:nvSpPr>
        <xdr:cNvPr id="1399909" name="Right Brace 1">
          <a:extLst>
            <a:ext uri="{FF2B5EF4-FFF2-40B4-BE49-F238E27FC236}">
              <a16:creationId xmlns:a16="http://schemas.microsoft.com/office/drawing/2014/main" id="{00000000-0008-0000-2000-0000655C1500}"/>
            </a:ext>
          </a:extLst>
        </xdr:cNvPr>
        <xdr:cNvSpPr>
          <a:spLocks/>
        </xdr:cNvSpPr>
      </xdr:nvSpPr>
      <xdr:spPr bwMode="auto">
        <a:xfrm rot="5400000">
          <a:off x="10128250" y="20843875"/>
          <a:ext cx="488950" cy="6559550"/>
        </a:xfrm>
        <a:prstGeom prst="rightBrace">
          <a:avLst>
            <a:gd name="adj1" fmla="val 8544"/>
            <a:gd name="adj2" fmla="val 50000"/>
          </a:avLst>
        </a:prstGeom>
        <a:noFill/>
        <a:ln w="9525" algn="ctr">
          <a:solidFill>
            <a:srgbClr val="0000FF"/>
          </a:solidFill>
          <a:round/>
          <a:headEnd/>
          <a:tailEnd/>
        </a:ln>
      </xdr:spPr>
    </xdr:sp>
    <xdr:clientData/>
  </xdr:twoCellAnchor>
  <xdr:twoCellAnchor>
    <xdr:from>
      <xdr:col>19</xdr:col>
      <xdr:colOff>0</xdr:colOff>
      <xdr:row>20</xdr:row>
      <xdr:rowOff>0</xdr:rowOff>
    </xdr:from>
    <xdr:to>
      <xdr:col>19</xdr:col>
      <xdr:colOff>152400</xdr:colOff>
      <xdr:row>20</xdr:row>
      <xdr:rowOff>142875</xdr:rowOff>
    </xdr:to>
    <xdr:grpSp>
      <xdr:nvGrpSpPr>
        <xdr:cNvPr id="99" name="Group 53">
          <a:extLst>
            <a:ext uri="{FF2B5EF4-FFF2-40B4-BE49-F238E27FC236}">
              <a16:creationId xmlns:a16="http://schemas.microsoft.com/office/drawing/2014/main" id="{00000000-0008-0000-2000-000063000000}"/>
            </a:ext>
          </a:extLst>
        </xdr:cNvPr>
        <xdr:cNvGrpSpPr>
          <a:grpSpLocks/>
        </xdr:cNvGrpSpPr>
      </xdr:nvGrpSpPr>
      <xdr:grpSpPr bwMode="auto">
        <a:xfrm>
          <a:off x="13938250" y="6350000"/>
          <a:ext cx="152400" cy="142875"/>
          <a:chOff x="80" y="2360"/>
          <a:chExt cx="16" cy="15"/>
        </a:xfrm>
      </xdr:grpSpPr>
      <xdr:sp macro="" textlink="">
        <xdr:nvSpPr>
          <xdr:cNvPr id="100" name="Oval 19">
            <a:extLst>
              <a:ext uri="{FF2B5EF4-FFF2-40B4-BE49-F238E27FC236}">
                <a16:creationId xmlns:a16="http://schemas.microsoft.com/office/drawing/2014/main" id="{00000000-0008-0000-2000-000064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01" name="Freeform 36">
            <a:extLst>
              <a:ext uri="{FF2B5EF4-FFF2-40B4-BE49-F238E27FC236}">
                <a16:creationId xmlns:a16="http://schemas.microsoft.com/office/drawing/2014/main" id="{00000000-0008-0000-2000-000065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28575</xdr:colOff>
      <xdr:row>20</xdr:row>
      <xdr:rowOff>0</xdr:rowOff>
    </xdr:from>
    <xdr:to>
      <xdr:col>15</xdr:col>
      <xdr:colOff>133350</xdr:colOff>
      <xdr:row>20</xdr:row>
      <xdr:rowOff>209550</xdr:rowOff>
    </xdr:to>
    <xdr:grpSp>
      <xdr:nvGrpSpPr>
        <xdr:cNvPr id="102" name="Group 45">
          <a:extLst>
            <a:ext uri="{FF2B5EF4-FFF2-40B4-BE49-F238E27FC236}">
              <a16:creationId xmlns:a16="http://schemas.microsoft.com/office/drawing/2014/main" id="{00000000-0008-0000-2000-000066000000}"/>
            </a:ext>
          </a:extLst>
        </xdr:cNvPr>
        <xdr:cNvGrpSpPr>
          <a:grpSpLocks/>
        </xdr:cNvGrpSpPr>
      </xdr:nvGrpSpPr>
      <xdr:grpSpPr bwMode="auto">
        <a:xfrm>
          <a:off x="12125325" y="6350000"/>
          <a:ext cx="104775" cy="209550"/>
          <a:chOff x="83" y="2491"/>
          <a:chExt cx="11" cy="22"/>
        </a:xfrm>
      </xdr:grpSpPr>
      <xdr:sp macro="" textlink="">
        <xdr:nvSpPr>
          <xdr:cNvPr id="103" name="Line 30">
            <a:extLst>
              <a:ext uri="{FF2B5EF4-FFF2-40B4-BE49-F238E27FC236}">
                <a16:creationId xmlns:a16="http://schemas.microsoft.com/office/drawing/2014/main" id="{00000000-0008-0000-2000-00006700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04" name="Freeform 44">
            <a:extLst>
              <a:ext uri="{FF2B5EF4-FFF2-40B4-BE49-F238E27FC236}">
                <a16:creationId xmlns:a16="http://schemas.microsoft.com/office/drawing/2014/main" id="{00000000-0008-0000-2000-00006800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xdr:col>
      <xdr:colOff>142875</xdr:colOff>
      <xdr:row>34</xdr:row>
      <xdr:rowOff>0</xdr:rowOff>
    </xdr:from>
    <xdr:to>
      <xdr:col>1</xdr:col>
      <xdr:colOff>295275</xdr:colOff>
      <xdr:row>34</xdr:row>
      <xdr:rowOff>142875</xdr:rowOff>
    </xdr:to>
    <xdr:grpSp>
      <xdr:nvGrpSpPr>
        <xdr:cNvPr id="309" name="Group 50">
          <a:extLst>
            <a:ext uri="{FF2B5EF4-FFF2-40B4-BE49-F238E27FC236}">
              <a16:creationId xmlns:a16="http://schemas.microsoft.com/office/drawing/2014/main" id="{00000000-0008-0000-2000-000035010000}"/>
            </a:ext>
          </a:extLst>
        </xdr:cNvPr>
        <xdr:cNvGrpSpPr>
          <a:grpSpLocks/>
        </xdr:cNvGrpSpPr>
      </xdr:nvGrpSpPr>
      <xdr:grpSpPr bwMode="auto">
        <a:xfrm>
          <a:off x="746125" y="10795000"/>
          <a:ext cx="152400" cy="142875"/>
          <a:chOff x="80" y="2327"/>
          <a:chExt cx="16" cy="15"/>
        </a:xfrm>
      </xdr:grpSpPr>
      <xdr:sp macro="" textlink="">
        <xdr:nvSpPr>
          <xdr:cNvPr id="310" name="Freeform 15">
            <a:extLst>
              <a:ext uri="{FF2B5EF4-FFF2-40B4-BE49-F238E27FC236}">
                <a16:creationId xmlns:a16="http://schemas.microsoft.com/office/drawing/2014/main" id="{00000000-0008-0000-2000-00003601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311" name="Freeform 38">
            <a:extLst>
              <a:ext uri="{FF2B5EF4-FFF2-40B4-BE49-F238E27FC236}">
                <a16:creationId xmlns:a16="http://schemas.microsoft.com/office/drawing/2014/main" id="{00000000-0008-0000-2000-00003701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35</xdr:row>
      <xdr:rowOff>0</xdr:rowOff>
    </xdr:from>
    <xdr:to>
      <xdr:col>1</xdr:col>
      <xdr:colOff>295275</xdr:colOff>
      <xdr:row>35</xdr:row>
      <xdr:rowOff>142875</xdr:rowOff>
    </xdr:to>
    <xdr:grpSp>
      <xdr:nvGrpSpPr>
        <xdr:cNvPr id="312" name="Group 53">
          <a:extLst>
            <a:ext uri="{FF2B5EF4-FFF2-40B4-BE49-F238E27FC236}">
              <a16:creationId xmlns:a16="http://schemas.microsoft.com/office/drawing/2014/main" id="{00000000-0008-0000-2000-000038010000}"/>
            </a:ext>
          </a:extLst>
        </xdr:cNvPr>
        <xdr:cNvGrpSpPr>
          <a:grpSpLocks/>
        </xdr:cNvGrpSpPr>
      </xdr:nvGrpSpPr>
      <xdr:grpSpPr bwMode="auto">
        <a:xfrm>
          <a:off x="746125" y="11112500"/>
          <a:ext cx="152400" cy="142875"/>
          <a:chOff x="80" y="2360"/>
          <a:chExt cx="16" cy="15"/>
        </a:xfrm>
      </xdr:grpSpPr>
      <xdr:sp macro="" textlink="">
        <xdr:nvSpPr>
          <xdr:cNvPr id="313" name="Oval 19">
            <a:extLst>
              <a:ext uri="{FF2B5EF4-FFF2-40B4-BE49-F238E27FC236}">
                <a16:creationId xmlns:a16="http://schemas.microsoft.com/office/drawing/2014/main" id="{00000000-0008-0000-2000-00003901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14" name="Freeform 36">
            <a:extLst>
              <a:ext uri="{FF2B5EF4-FFF2-40B4-BE49-F238E27FC236}">
                <a16:creationId xmlns:a16="http://schemas.microsoft.com/office/drawing/2014/main" id="{00000000-0008-0000-2000-00003A01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19.xml><?xml version="1.0" encoding="utf-8"?>
<xdr:wsDr xmlns:xdr="http://schemas.openxmlformats.org/drawingml/2006/spreadsheetDrawing" xmlns:a="http://schemas.openxmlformats.org/drawingml/2006/main">
  <xdr:oneCellAnchor>
    <xdr:from>
      <xdr:col>9</xdr:col>
      <xdr:colOff>336550</xdr:colOff>
      <xdr:row>10</xdr:row>
      <xdr:rowOff>158750</xdr:rowOff>
    </xdr:from>
    <xdr:ext cx="1203325" cy="561975"/>
    <xdr:sp macro="" textlink="">
      <xdr:nvSpPr>
        <xdr:cNvPr id="2" name="TextBox 1">
          <a:extLst>
            <a:ext uri="{FF2B5EF4-FFF2-40B4-BE49-F238E27FC236}">
              <a16:creationId xmlns:a16="http://schemas.microsoft.com/office/drawing/2014/main" id="{00000000-0008-0000-2100-000002000000}"/>
            </a:ext>
          </a:extLst>
        </xdr:cNvPr>
        <xdr:cNvSpPr txBox="1"/>
      </xdr:nvSpPr>
      <xdr:spPr>
        <a:xfrm flipV="1">
          <a:off x="14300200" y="3302000"/>
          <a:ext cx="1203325" cy="5619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endParaRPr lang="en-US"/>
        </a:p>
      </xdr:txBody>
    </xdr:sp>
    <xdr:clientData/>
  </xdr:oneCellAnchor>
  <xdr:oneCellAnchor>
    <xdr:from>
      <xdr:col>11</xdr:col>
      <xdr:colOff>0</xdr:colOff>
      <xdr:row>28</xdr:row>
      <xdr:rowOff>0</xdr:rowOff>
    </xdr:from>
    <xdr:ext cx="184731" cy="359281"/>
    <xdr:sp macro="" textlink="">
      <xdr:nvSpPr>
        <xdr:cNvPr id="3" name="TextBox 2">
          <a:extLst>
            <a:ext uri="{FF2B5EF4-FFF2-40B4-BE49-F238E27FC236}">
              <a16:creationId xmlns:a16="http://schemas.microsoft.com/office/drawing/2014/main" id="{00000000-0008-0000-2100-000003000000}"/>
            </a:ext>
          </a:extLst>
        </xdr:cNvPr>
        <xdr:cNvSpPr txBox="1"/>
      </xdr:nvSpPr>
      <xdr:spPr>
        <a:xfrm>
          <a:off x="17268825" y="10144125"/>
          <a:ext cx="184731" cy="35928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1</xdr:col>
      <xdr:colOff>142875</xdr:colOff>
      <xdr:row>36</xdr:row>
      <xdr:rowOff>19050</xdr:rowOff>
    </xdr:from>
    <xdr:to>
      <xdr:col>1</xdr:col>
      <xdr:colOff>295275</xdr:colOff>
      <xdr:row>36</xdr:row>
      <xdr:rowOff>161925</xdr:rowOff>
    </xdr:to>
    <xdr:grpSp>
      <xdr:nvGrpSpPr>
        <xdr:cNvPr id="1359281" name="Group 50">
          <a:extLst>
            <a:ext uri="{FF2B5EF4-FFF2-40B4-BE49-F238E27FC236}">
              <a16:creationId xmlns:a16="http://schemas.microsoft.com/office/drawing/2014/main" id="{00000000-0008-0000-2200-0000B1BD1400}"/>
            </a:ext>
          </a:extLst>
        </xdr:cNvPr>
        <xdr:cNvGrpSpPr>
          <a:grpSpLocks/>
        </xdr:cNvGrpSpPr>
      </xdr:nvGrpSpPr>
      <xdr:grpSpPr bwMode="auto">
        <a:xfrm>
          <a:off x="746125" y="11449050"/>
          <a:ext cx="152400" cy="142875"/>
          <a:chOff x="80" y="2327"/>
          <a:chExt cx="16" cy="15"/>
        </a:xfrm>
      </xdr:grpSpPr>
      <xdr:sp macro="" textlink="">
        <xdr:nvSpPr>
          <xdr:cNvPr id="1359295" name="Freeform 15">
            <a:extLst>
              <a:ext uri="{FF2B5EF4-FFF2-40B4-BE49-F238E27FC236}">
                <a16:creationId xmlns:a16="http://schemas.microsoft.com/office/drawing/2014/main" id="{00000000-0008-0000-2200-0000BFBD14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59296" name="Freeform 38">
            <a:extLst>
              <a:ext uri="{FF2B5EF4-FFF2-40B4-BE49-F238E27FC236}">
                <a16:creationId xmlns:a16="http://schemas.microsoft.com/office/drawing/2014/main" id="{00000000-0008-0000-2200-0000C0BD14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37</xdr:row>
      <xdr:rowOff>0</xdr:rowOff>
    </xdr:from>
    <xdr:to>
      <xdr:col>1</xdr:col>
      <xdr:colOff>295275</xdr:colOff>
      <xdr:row>37</xdr:row>
      <xdr:rowOff>142875</xdr:rowOff>
    </xdr:to>
    <xdr:grpSp>
      <xdr:nvGrpSpPr>
        <xdr:cNvPr id="1359282" name="Group 53">
          <a:extLst>
            <a:ext uri="{FF2B5EF4-FFF2-40B4-BE49-F238E27FC236}">
              <a16:creationId xmlns:a16="http://schemas.microsoft.com/office/drawing/2014/main" id="{00000000-0008-0000-2200-0000B2BD1400}"/>
            </a:ext>
          </a:extLst>
        </xdr:cNvPr>
        <xdr:cNvGrpSpPr>
          <a:grpSpLocks/>
        </xdr:cNvGrpSpPr>
      </xdr:nvGrpSpPr>
      <xdr:grpSpPr bwMode="auto">
        <a:xfrm>
          <a:off x="746125" y="11747500"/>
          <a:ext cx="152400" cy="142875"/>
          <a:chOff x="80" y="2360"/>
          <a:chExt cx="16" cy="15"/>
        </a:xfrm>
      </xdr:grpSpPr>
      <xdr:sp macro="" textlink="">
        <xdr:nvSpPr>
          <xdr:cNvPr id="1359293" name="Oval 19">
            <a:extLst>
              <a:ext uri="{FF2B5EF4-FFF2-40B4-BE49-F238E27FC236}">
                <a16:creationId xmlns:a16="http://schemas.microsoft.com/office/drawing/2014/main" id="{00000000-0008-0000-2200-0000BDBD14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59294" name="Freeform 36">
            <a:extLst>
              <a:ext uri="{FF2B5EF4-FFF2-40B4-BE49-F238E27FC236}">
                <a16:creationId xmlns:a16="http://schemas.microsoft.com/office/drawing/2014/main" id="{00000000-0008-0000-2200-0000BEBD14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171450</xdr:colOff>
      <xdr:row>41</xdr:row>
      <xdr:rowOff>28575</xdr:rowOff>
    </xdr:from>
    <xdr:to>
      <xdr:col>1</xdr:col>
      <xdr:colOff>276225</xdr:colOff>
      <xdr:row>41</xdr:row>
      <xdr:rowOff>238125</xdr:rowOff>
    </xdr:to>
    <xdr:grpSp>
      <xdr:nvGrpSpPr>
        <xdr:cNvPr id="1359283" name="Group 45">
          <a:extLst>
            <a:ext uri="{FF2B5EF4-FFF2-40B4-BE49-F238E27FC236}">
              <a16:creationId xmlns:a16="http://schemas.microsoft.com/office/drawing/2014/main" id="{00000000-0008-0000-2200-0000B3BD1400}"/>
            </a:ext>
          </a:extLst>
        </xdr:cNvPr>
        <xdr:cNvGrpSpPr>
          <a:grpSpLocks/>
        </xdr:cNvGrpSpPr>
      </xdr:nvGrpSpPr>
      <xdr:grpSpPr bwMode="auto">
        <a:xfrm>
          <a:off x="774700" y="13046075"/>
          <a:ext cx="104775" cy="209550"/>
          <a:chOff x="83" y="2491"/>
          <a:chExt cx="11" cy="22"/>
        </a:xfrm>
      </xdr:grpSpPr>
      <xdr:sp macro="" textlink="">
        <xdr:nvSpPr>
          <xdr:cNvPr id="1359291" name="Line 30">
            <a:extLst>
              <a:ext uri="{FF2B5EF4-FFF2-40B4-BE49-F238E27FC236}">
                <a16:creationId xmlns:a16="http://schemas.microsoft.com/office/drawing/2014/main" id="{00000000-0008-0000-2200-0000BBBD14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59292" name="Freeform 44">
            <a:extLst>
              <a:ext uri="{FF2B5EF4-FFF2-40B4-BE49-F238E27FC236}">
                <a16:creationId xmlns:a16="http://schemas.microsoft.com/office/drawing/2014/main" id="{00000000-0008-0000-2200-0000BCBD14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0</xdr:colOff>
      <xdr:row>19</xdr:row>
      <xdr:rowOff>0</xdr:rowOff>
    </xdr:from>
    <xdr:to>
      <xdr:col>19</xdr:col>
      <xdr:colOff>152400</xdr:colOff>
      <xdr:row>19</xdr:row>
      <xdr:rowOff>142875</xdr:rowOff>
    </xdr:to>
    <xdr:grpSp>
      <xdr:nvGrpSpPr>
        <xdr:cNvPr id="1359284" name="Group 53">
          <a:extLst>
            <a:ext uri="{FF2B5EF4-FFF2-40B4-BE49-F238E27FC236}">
              <a16:creationId xmlns:a16="http://schemas.microsoft.com/office/drawing/2014/main" id="{00000000-0008-0000-2200-0000B4BD1400}"/>
            </a:ext>
          </a:extLst>
        </xdr:cNvPr>
        <xdr:cNvGrpSpPr>
          <a:grpSpLocks/>
        </xdr:cNvGrpSpPr>
      </xdr:nvGrpSpPr>
      <xdr:grpSpPr bwMode="auto">
        <a:xfrm>
          <a:off x="13938250" y="6032500"/>
          <a:ext cx="152400" cy="142875"/>
          <a:chOff x="80" y="2360"/>
          <a:chExt cx="16" cy="15"/>
        </a:xfrm>
      </xdr:grpSpPr>
      <xdr:sp macro="" textlink="">
        <xdr:nvSpPr>
          <xdr:cNvPr id="1359289" name="Oval 19">
            <a:extLst>
              <a:ext uri="{FF2B5EF4-FFF2-40B4-BE49-F238E27FC236}">
                <a16:creationId xmlns:a16="http://schemas.microsoft.com/office/drawing/2014/main" id="{00000000-0008-0000-2200-0000B9BD14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59290" name="Freeform 36">
            <a:extLst>
              <a:ext uri="{FF2B5EF4-FFF2-40B4-BE49-F238E27FC236}">
                <a16:creationId xmlns:a16="http://schemas.microsoft.com/office/drawing/2014/main" id="{00000000-0008-0000-2200-0000BABD14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0</xdr:rowOff>
    </xdr:from>
    <xdr:to>
      <xdr:col>15</xdr:col>
      <xdr:colOff>152400</xdr:colOff>
      <xdr:row>19</xdr:row>
      <xdr:rowOff>142875</xdr:rowOff>
    </xdr:to>
    <xdr:grpSp>
      <xdr:nvGrpSpPr>
        <xdr:cNvPr id="1359285" name="Group 50">
          <a:extLst>
            <a:ext uri="{FF2B5EF4-FFF2-40B4-BE49-F238E27FC236}">
              <a16:creationId xmlns:a16="http://schemas.microsoft.com/office/drawing/2014/main" id="{00000000-0008-0000-2200-0000B5BD1400}"/>
            </a:ext>
          </a:extLst>
        </xdr:cNvPr>
        <xdr:cNvGrpSpPr>
          <a:grpSpLocks/>
        </xdr:cNvGrpSpPr>
      </xdr:nvGrpSpPr>
      <xdr:grpSpPr bwMode="auto">
        <a:xfrm>
          <a:off x="12096750" y="6032500"/>
          <a:ext cx="152400" cy="142875"/>
          <a:chOff x="80" y="2327"/>
          <a:chExt cx="16" cy="15"/>
        </a:xfrm>
      </xdr:grpSpPr>
      <xdr:sp macro="" textlink="">
        <xdr:nvSpPr>
          <xdr:cNvPr id="1359287" name="Freeform 15">
            <a:extLst>
              <a:ext uri="{FF2B5EF4-FFF2-40B4-BE49-F238E27FC236}">
                <a16:creationId xmlns:a16="http://schemas.microsoft.com/office/drawing/2014/main" id="{00000000-0008-0000-2200-0000B7BD14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59288" name="Freeform 38">
            <a:extLst>
              <a:ext uri="{FF2B5EF4-FFF2-40B4-BE49-F238E27FC236}">
                <a16:creationId xmlns:a16="http://schemas.microsoft.com/office/drawing/2014/main" id="{00000000-0008-0000-2200-0000B8BD14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4</xdr:col>
      <xdr:colOff>76200</xdr:colOff>
      <xdr:row>24</xdr:row>
      <xdr:rowOff>19050</xdr:rowOff>
    </xdr:from>
    <xdr:to>
      <xdr:col>18</xdr:col>
      <xdr:colOff>104775</xdr:colOff>
      <xdr:row>25</xdr:row>
      <xdr:rowOff>123825</xdr:rowOff>
    </xdr:to>
    <xdr:sp macro="" textlink="">
      <xdr:nvSpPr>
        <xdr:cNvPr id="1359286" name="Right Brace 1">
          <a:extLst>
            <a:ext uri="{FF2B5EF4-FFF2-40B4-BE49-F238E27FC236}">
              <a16:creationId xmlns:a16="http://schemas.microsoft.com/office/drawing/2014/main" id="{00000000-0008-0000-2200-0000B6BD1400}"/>
            </a:ext>
          </a:extLst>
        </xdr:cNvPr>
        <xdr:cNvSpPr>
          <a:spLocks/>
        </xdr:cNvSpPr>
      </xdr:nvSpPr>
      <xdr:spPr bwMode="auto">
        <a:xfrm rot="5400000">
          <a:off x="10158413" y="4852987"/>
          <a:ext cx="419100" cy="7096125"/>
        </a:xfrm>
        <a:prstGeom prst="rightBrace">
          <a:avLst>
            <a:gd name="adj1" fmla="val 8544"/>
            <a:gd name="adj2" fmla="val 50000"/>
          </a:avLst>
        </a:prstGeom>
        <a:noFill/>
        <a:ln w="9525" algn="ctr">
          <a:solidFill>
            <a:srgbClr val="0000FF"/>
          </a:solidFill>
          <a:round/>
          <a:headEnd/>
          <a:tailEnd/>
        </a:ln>
      </xdr:spPr>
    </xdr:sp>
    <xdr:clientData/>
  </xdr:twoCellAnchor>
  <xdr:twoCellAnchor>
    <xdr:from>
      <xdr:col>19</xdr:col>
      <xdr:colOff>0</xdr:colOff>
      <xdr:row>20</xdr:row>
      <xdr:rowOff>0</xdr:rowOff>
    </xdr:from>
    <xdr:to>
      <xdr:col>19</xdr:col>
      <xdr:colOff>152400</xdr:colOff>
      <xdr:row>20</xdr:row>
      <xdr:rowOff>142875</xdr:rowOff>
    </xdr:to>
    <xdr:grpSp>
      <xdr:nvGrpSpPr>
        <xdr:cNvPr id="18" name="Group 53">
          <a:extLst>
            <a:ext uri="{FF2B5EF4-FFF2-40B4-BE49-F238E27FC236}">
              <a16:creationId xmlns:a16="http://schemas.microsoft.com/office/drawing/2014/main" id="{00000000-0008-0000-2200-000012000000}"/>
            </a:ext>
          </a:extLst>
        </xdr:cNvPr>
        <xdr:cNvGrpSpPr>
          <a:grpSpLocks/>
        </xdr:cNvGrpSpPr>
      </xdr:nvGrpSpPr>
      <xdr:grpSpPr bwMode="auto">
        <a:xfrm>
          <a:off x="13938250" y="6350000"/>
          <a:ext cx="152400" cy="142875"/>
          <a:chOff x="80" y="2360"/>
          <a:chExt cx="16" cy="15"/>
        </a:xfrm>
      </xdr:grpSpPr>
      <xdr:sp macro="" textlink="">
        <xdr:nvSpPr>
          <xdr:cNvPr id="19" name="Oval 19">
            <a:extLst>
              <a:ext uri="{FF2B5EF4-FFF2-40B4-BE49-F238E27FC236}">
                <a16:creationId xmlns:a16="http://schemas.microsoft.com/office/drawing/2014/main" id="{00000000-0008-0000-2200-000013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0" name="Freeform 36">
            <a:extLst>
              <a:ext uri="{FF2B5EF4-FFF2-40B4-BE49-F238E27FC236}">
                <a16:creationId xmlns:a16="http://schemas.microsoft.com/office/drawing/2014/main" id="{00000000-0008-0000-2200-000014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0</xdr:rowOff>
    </xdr:from>
    <xdr:to>
      <xdr:col>15</xdr:col>
      <xdr:colOff>152400</xdr:colOff>
      <xdr:row>20</xdr:row>
      <xdr:rowOff>142875</xdr:rowOff>
    </xdr:to>
    <xdr:grpSp>
      <xdr:nvGrpSpPr>
        <xdr:cNvPr id="21" name="Group 50">
          <a:extLst>
            <a:ext uri="{FF2B5EF4-FFF2-40B4-BE49-F238E27FC236}">
              <a16:creationId xmlns:a16="http://schemas.microsoft.com/office/drawing/2014/main" id="{00000000-0008-0000-2200-000015000000}"/>
            </a:ext>
          </a:extLst>
        </xdr:cNvPr>
        <xdr:cNvGrpSpPr>
          <a:grpSpLocks/>
        </xdr:cNvGrpSpPr>
      </xdr:nvGrpSpPr>
      <xdr:grpSpPr bwMode="auto">
        <a:xfrm>
          <a:off x="12096750" y="6350000"/>
          <a:ext cx="152400" cy="142875"/>
          <a:chOff x="80" y="2327"/>
          <a:chExt cx="16" cy="15"/>
        </a:xfrm>
      </xdr:grpSpPr>
      <xdr:sp macro="" textlink="">
        <xdr:nvSpPr>
          <xdr:cNvPr id="22" name="Freeform 15">
            <a:extLst>
              <a:ext uri="{FF2B5EF4-FFF2-40B4-BE49-F238E27FC236}">
                <a16:creationId xmlns:a16="http://schemas.microsoft.com/office/drawing/2014/main" id="{00000000-0008-0000-2200-000016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3" name="Freeform 38">
            <a:extLst>
              <a:ext uri="{FF2B5EF4-FFF2-40B4-BE49-F238E27FC236}">
                <a16:creationId xmlns:a16="http://schemas.microsoft.com/office/drawing/2014/main" id="{00000000-0008-0000-2200-000017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21</xdr:row>
      <xdr:rowOff>0</xdr:rowOff>
    </xdr:from>
    <xdr:to>
      <xdr:col>19</xdr:col>
      <xdr:colOff>152400</xdr:colOff>
      <xdr:row>21</xdr:row>
      <xdr:rowOff>142875</xdr:rowOff>
    </xdr:to>
    <xdr:grpSp>
      <xdr:nvGrpSpPr>
        <xdr:cNvPr id="24" name="Group 53">
          <a:extLst>
            <a:ext uri="{FF2B5EF4-FFF2-40B4-BE49-F238E27FC236}">
              <a16:creationId xmlns:a16="http://schemas.microsoft.com/office/drawing/2014/main" id="{00000000-0008-0000-2200-000018000000}"/>
            </a:ext>
          </a:extLst>
        </xdr:cNvPr>
        <xdr:cNvGrpSpPr>
          <a:grpSpLocks/>
        </xdr:cNvGrpSpPr>
      </xdr:nvGrpSpPr>
      <xdr:grpSpPr bwMode="auto">
        <a:xfrm>
          <a:off x="13938250" y="6667500"/>
          <a:ext cx="152400" cy="142875"/>
          <a:chOff x="80" y="2360"/>
          <a:chExt cx="16" cy="15"/>
        </a:xfrm>
      </xdr:grpSpPr>
      <xdr:sp macro="" textlink="">
        <xdr:nvSpPr>
          <xdr:cNvPr id="25" name="Oval 19">
            <a:extLst>
              <a:ext uri="{FF2B5EF4-FFF2-40B4-BE49-F238E27FC236}">
                <a16:creationId xmlns:a16="http://schemas.microsoft.com/office/drawing/2014/main" id="{00000000-0008-0000-2200-000019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6" name="Freeform 36">
            <a:extLst>
              <a:ext uri="{FF2B5EF4-FFF2-40B4-BE49-F238E27FC236}">
                <a16:creationId xmlns:a16="http://schemas.microsoft.com/office/drawing/2014/main" id="{00000000-0008-0000-2200-00001A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21</xdr:row>
      <xdr:rowOff>0</xdr:rowOff>
    </xdr:from>
    <xdr:to>
      <xdr:col>15</xdr:col>
      <xdr:colOff>152400</xdr:colOff>
      <xdr:row>21</xdr:row>
      <xdr:rowOff>142875</xdr:rowOff>
    </xdr:to>
    <xdr:grpSp>
      <xdr:nvGrpSpPr>
        <xdr:cNvPr id="27" name="Group 50">
          <a:extLst>
            <a:ext uri="{FF2B5EF4-FFF2-40B4-BE49-F238E27FC236}">
              <a16:creationId xmlns:a16="http://schemas.microsoft.com/office/drawing/2014/main" id="{00000000-0008-0000-2200-00001B000000}"/>
            </a:ext>
          </a:extLst>
        </xdr:cNvPr>
        <xdr:cNvGrpSpPr>
          <a:grpSpLocks/>
        </xdr:cNvGrpSpPr>
      </xdr:nvGrpSpPr>
      <xdr:grpSpPr bwMode="auto">
        <a:xfrm>
          <a:off x="12096750" y="6667500"/>
          <a:ext cx="152400" cy="142875"/>
          <a:chOff x="80" y="2327"/>
          <a:chExt cx="16" cy="15"/>
        </a:xfrm>
      </xdr:grpSpPr>
      <xdr:sp macro="" textlink="">
        <xdr:nvSpPr>
          <xdr:cNvPr id="28" name="Freeform 15">
            <a:extLst>
              <a:ext uri="{FF2B5EF4-FFF2-40B4-BE49-F238E27FC236}">
                <a16:creationId xmlns:a16="http://schemas.microsoft.com/office/drawing/2014/main" id="{00000000-0008-0000-2200-00001C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9" name="Freeform 38">
            <a:extLst>
              <a:ext uri="{FF2B5EF4-FFF2-40B4-BE49-F238E27FC236}">
                <a16:creationId xmlns:a16="http://schemas.microsoft.com/office/drawing/2014/main" id="{00000000-0008-0000-2200-00001D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18</xdr:row>
      <xdr:rowOff>0</xdr:rowOff>
    </xdr:from>
    <xdr:to>
      <xdr:col>19</xdr:col>
      <xdr:colOff>152400</xdr:colOff>
      <xdr:row>18</xdr:row>
      <xdr:rowOff>142875</xdr:rowOff>
    </xdr:to>
    <xdr:grpSp>
      <xdr:nvGrpSpPr>
        <xdr:cNvPr id="30" name="Group 53">
          <a:extLst>
            <a:ext uri="{FF2B5EF4-FFF2-40B4-BE49-F238E27FC236}">
              <a16:creationId xmlns:a16="http://schemas.microsoft.com/office/drawing/2014/main" id="{00000000-0008-0000-2200-00001E000000}"/>
            </a:ext>
          </a:extLst>
        </xdr:cNvPr>
        <xdr:cNvGrpSpPr>
          <a:grpSpLocks/>
        </xdr:cNvGrpSpPr>
      </xdr:nvGrpSpPr>
      <xdr:grpSpPr bwMode="auto">
        <a:xfrm>
          <a:off x="13938250" y="5715000"/>
          <a:ext cx="152400" cy="142875"/>
          <a:chOff x="80" y="2360"/>
          <a:chExt cx="16" cy="15"/>
        </a:xfrm>
      </xdr:grpSpPr>
      <xdr:sp macro="" textlink="">
        <xdr:nvSpPr>
          <xdr:cNvPr id="31" name="Oval 19">
            <a:extLst>
              <a:ext uri="{FF2B5EF4-FFF2-40B4-BE49-F238E27FC236}">
                <a16:creationId xmlns:a16="http://schemas.microsoft.com/office/drawing/2014/main" id="{00000000-0008-0000-2200-00001F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2" name="Freeform 36">
            <a:extLst>
              <a:ext uri="{FF2B5EF4-FFF2-40B4-BE49-F238E27FC236}">
                <a16:creationId xmlns:a16="http://schemas.microsoft.com/office/drawing/2014/main" id="{00000000-0008-0000-2200-000020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0</xdr:rowOff>
    </xdr:from>
    <xdr:to>
      <xdr:col>15</xdr:col>
      <xdr:colOff>152400</xdr:colOff>
      <xdr:row>18</xdr:row>
      <xdr:rowOff>142875</xdr:rowOff>
    </xdr:to>
    <xdr:grpSp>
      <xdr:nvGrpSpPr>
        <xdr:cNvPr id="33" name="Group 50">
          <a:extLst>
            <a:ext uri="{FF2B5EF4-FFF2-40B4-BE49-F238E27FC236}">
              <a16:creationId xmlns:a16="http://schemas.microsoft.com/office/drawing/2014/main" id="{00000000-0008-0000-2200-000021000000}"/>
            </a:ext>
          </a:extLst>
        </xdr:cNvPr>
        <xdr:cNvGrpSpPr>
          <a:grpSpLocks/>
        </xdr:cNvGrpSpPr>
      </xdr:nvGrpSpPr>
      <xdr:grpSpPr bwMode="auto">
        <a:xfrm>
          <a:off x="12096750" y="5715000"/>
          <a:ext cx="152400" cy="142875"/>
          <a:chOff x="80" y="2327"/>
          <a:chExt cx="16" cy="15"/>
        </a:xfrm>
      </xdr:grpSpPr>
      <xdr:sp macro="" textlink="">
        <xdr:nvSpPr>
          <xdr:cNvPr id="34" name="Freeform 15">
            <a:extLst>
              <a:ext uri="{FF2B5EF4-FFF2-40B4-BE49-F238E27FC236}">
                <a16:creationId xmlns:a16="http://schemas.microsoft.com/office/drawing/2014/main" id="{00000000-0008-0000-2200-000022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35" name="Freeform 38">
            <a:extLst>
              <a:ext uri="{FF2B5EF4-FFF2-40B4-BE49-F238E27FC236}">
                <a16:creationId xmlns:a16="http://schemas.microsoft.com/office/drawing/2014/main" id="{00000000-0008-0000-2200-000023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161925</xdr:colOff>
      <xdr:row>57</xdr:row>
      <xdr:rowOff>31750</xdr:rowOff>
    </xdr:from>
    <xdr:to>
      <xdr:col>1</xdr:col>
      <xdr:colOff>314325</xdr:colOff>
      <xdr:row>57</xdr:row>
      <xdr:rowOff>174625</xdr:rowOff>
    </xdr:to>
    <xdr:grpSp>
      <xdr:nvGrpSpPr>
        <xdr:cNvPr id="1394856" name="Group 50">
          <a:extLst>
            <a:ext uri="{FF2B5EF4-FFF2-40B4-BE49-F238E27FC236}">
              <a16:creationId xmlns:a16="http://schemas.microsoft.com/office/drawing/2014/main" id="{00000000-0008-0000-2300-0000A8481500}"/>
            </a:ext>
          </a:extLst>
        </xdr:cNvPr>
        <xdr:cNvGrpSpPr>
          <a:grpSpLocks/>
        </xdr:cNvGrpSpPr>
      </xdr:nvGrpSpPr>
      <xdr:grpSpPr bwMode="auto">
        <a:xfrm>
          <a:off x="765175" y="18129250"/>
          <a:ext cx="152400" cy="142875"/>
          <a:chOff x="80" y="2327"/>
          <a:chExt cx="16" cy="15"/>
        </a:xfrm>
      </xdr:grpSpPr>
      <xdr:sp macro="" textlink="">
        <xdr:nvSpPr>
          <xdr:cNvPr id="1394882" name="Freeform 15">
            <a:extLst>
              <a:ext uri="{FF2B5EF4-FFF2-40B4-BE49-F238E27FC236}">
                <a16:creationId xmlns:a16="http://schemas.microsoft.com/office/drawing/2014/main" id="{00000000-0008-0000-2300-0000C248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4883" name="Freeform 38">
            <a:extLst>
              <a:ext uri="{FF2B5EF4-FFF2-40B4-BE49-F238E27FC236}">
                <a16:creationId xmlns:a16="http://schemas.microsoft.com/office/drawing/2014/main" id="{00000000-0008-0000-2300-0000C348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161925</xdr:colOff>
      <xdr:row>58</xdr:row>
      <xdr:rowOff>47625</xdr:rowOff>
    </xdr:from>
    <xdr:to>
      <xdr:col>1</xdr:col>
      <xdr:colOff>314325</xdr:colOff>
      <xdr:row>58</xdr:row>
      <xdr:rowOff>190500</xdr:rowOff>
    </xdr:to>
    <xdr:grpSp>
      <xdr:nvGrpSpPr>
        <xdr:cNvPr id="1394857" name="Group 53">
          <a:extLst>
            <a:ext uri="{FF2B5EF4-FFF2-40B4-BE49-F238E27FC236}">
              <a16:creationId xmlns:a16="http://schemas.microsoft.com/office/drawing/2014/main" id="{00000000-0008-0000-2300-0000A9481500}"/>
            </a:ext>
          </a:extLst>
        </xdr:cNvPr>
        <xdr:cNvGrpSpPr>
          <a:grpSpLocks/>
        </xdr:cNvGrpSpPr>
      </xdr:nvGrpSpPr>
      <xdr:grpSpPr bwMode="auto">
        <a:xfrm>
          <a:off x="765175" y="18462625"/>
          <a:ext cx="152400" cy="142875"/>
          <a:chOff x="80" y="2360"/>
          <a:chExt cx="16" cy="15"/>
        </a:xfrm>
      </xdr:grpSpPr>
      <xdr:sp macro="" textlink="">
        <xdr:nvSpPr>
          <xdr:cNvPr id="1394880" name="Oval 19">
            <a:extLst>
              <a:ext uri="{FF2B5EF4-FFF2-40B4-BE49-F238E27FC236}">
                <a16:creationId xmlns:a16="http://schemas.microsoft.com/office/drawing/2014/main" id="{00000000-0008-0000-2300-0000C048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4881" name="Freeform 36">
            <a:extLst>
              <a:ext uri="{FF2B5EF4-FFF2-40B4-BE49-F238E27FC236}">
                <a16:creationId xmlns:a16="http://schemas.microsoft.com/office/drawing/2014/main" id="{00000000-0008-0000-2300-0000C148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200025</xdr:colOff>
      <xdr:row>62</xdr:row>
      <xdr:rowOff>95250</xdr:rowOff>
    </xdr:from>
    <xdr:to>
      <xdr:col>1</xdr:col>
      <xdr:colOff>304800</xdr:colOff>
      <xdr:row>62</xdr:row>
      <xdr:rowOff>304800</xdr:rowOff>
    </xdr:to>
    <xdr:grpSp>
      <xdr:nvGrpSpPr>
        <xdr:cNvPr id="1394858" name="Group 45">
          <a:extLst>
            <a:ext uri="{FF2B5EF4-FFF2-40B4-BE49-F238E27FC236}">
              <a16:creationId xmlns:a16="http://schemas.microsoft.com/office/drawing/2014/main" id="{00000000-0008-0000-2300-0000AA481500}"/>
            </a:ext>
          </a:extLst>
        </xdr:cNvPr>
        <xdr:cNvGrpSpPr>
          <a:grpSpLocks/>
        </xdr:cNvGrpSpPr>
      </xdr:nvGrpSpPr>
      <xdr:grpSpPr bwMode="auto">
        <a:xfrm>
          <a:off x="803275" y="19780250"/>
          <a:ext cx="104775" cy="209550"/>
          <a:chOff x="83" y="2491"/>
          <a:chExt cx="11" cy="22"/>
        </a:xfrm>
      </xdr:grpSpPr>
      <xdr:sp macro="" textlink="">
        <xdr:nvSpPr>
          <xdr:cNvPr id="1394878" name="Line 30">
            <a:extLst>
              <a:ext uri="{FF2B5EF4-FFF2-40B4-BE49-F238E27FC236}">
                <a16:creationId xmlns:a16="http://schemas.microsoft.com/office/drawing/2014/main" id="{00000000-0008-0000-2300-0000BE48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94879" name="Freeform 44">
            <a:extLst>
              <a:ext uri="{FF2B5EF4-FFF2-40B4-BE49-F238E27FC236}">
                <a16:creationId xmlns:a16="http://schemas.microsoft.com/office/drawing/2014/main" id="{00000000-0008-0000-2300-0000BF48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0</xdr:colOff>
      <xdr:row>18</xdr:row>
      <xdr:rowOff>95250</xdr:rowOff>
    </xdr:from>
    <xdr:to>
      <xdr:col>19</xdr:col>
      <xdr:colOff>152400</xdr:colOff>
      <xdr:row>18</xdr:row>
      <xdr:rowOff>238125</xdr:rowOff>
    </xdr:to>
    <xdr:grpSp>
      <xdr:nvGrpSpPr>
        <xdr:cNvPr id="1394859" name="Group 53">
          <a:extLst>
            <a:ext uri="{FF2B5EF4-FFF2-40B4-BE49-F238E27FC236}">
              <a16:creationId xmlns:a16="http://schemas.microsoft.com/office/drawing/2014/main" id="{00000000-0008-0000-2300-0000AB481500}"/>
            </a:ext>
          </a:extLst>
        </xdr:cNvPr>
        <xdr:cNvGrpSpPr>
          <a:grpSpLocks/>
        </xdr:cNvGrpSpPr>
      </xdr:nvGrpSpPr>
      <xdr:grpSpPr bwMode="auto">
        <a:xfrm>
          <a:off x="14287500" y="5810250"/>
          <a:ext cx="152400" cy="142875"/>
          <a:chOff x="80" y="2360"/>
          <a:chExt cx="16" cy="15"/>
        </a:xfrm>
      </xdr:grpSpPr>
      <xdr:sp macro="" textlink="">
        <xdr:nvSpPr>
          <xdr:cNvPr id="1394876" name="Oval 19">
            <a:extLst>
              <a:ext uri="{FF2B5EF4-FFF2-40B4-BE49-F238E27FC236}">
                <a16:creationId xmlns:a16="http://schemas.microsoft.com/office/drawing/2014/main" id="{00000000-0008-0000-2300-0000BC48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4877" name="Freeform 36">
            <a:extLst>
              <a:ext uri="{FF2B5EF4-FFF2-40B4-BE49-F238E27FC236}">
                <a16:creationId xmlns:a16="http://schemas.microsoft.com/office/drawing/2014/main" id="{00000000-0008-0000-2300-0000BD48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95250</xdr:rowOff>
    </xdr:from>
    <xdr:to>
      <xdr:col>15</xdr:col>
      <xdr:colOff>152400</xdr:colOff>
      <xdr:row>18</xdr:row>
      <xdr:rowOff>238125</xdr:rowOff>
    </xdr:to>
    <xdr:grpSp>
      <xdr:nvGrpSpPr>
        <xdr:cNvPr id="1394864" name="Group 50">
          <a:extLst>
            <a:ext uri="{FF2B5EF4-FFF2-40B4-BE49-F238E27FC236}">
              <a16:creationId xmlns:a16="http://schemas.microsoft.com/office/drawing/2014/main" id="{00000000-0008-0000-2300-0000B0481500}"/>
            </a:ext>
          </a:extLst>
        </xdr:cNvPr>
        <xdr:cNvGrpSpPr>
          <a:grpSpLocks/>
        </xdr:cNvGrpSpPr>
      </xdr:nvGrpSpPr>
      <xdr:grpSpPr bwMode="auto">
        <a:xfrm>
          <a:off x="12303125" y="5810250"/>
          <a:ext cx="152400" cy="142875"/>
          <a:chOff x="80" y="2327"/>
          <a:chExt cx="16" cy="15"/>
        </a:xfrm>
      </xdr:grpSpPr>
      <xdr:sp macro="" textlink="">
        <xdr:nvSpPr>
          <xdr:cNvPr id="1394866" name="Freeform 15">
            <a:extLst>
              <a:ext uri="{FF2B5EF4-FFF2-40B4-BE49-F238E27FC236}">
                <a16:creationId xmlns:a16="http://schemas.microsoft.com/office/drawing/2014/main" id="{00000000-0008-0000-2300-0000B248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4867" name="Freeform 38">
            <a:extLst>
              <a:ext uri="{FF2B5EF4-FFF2-40B4-BE49-F238E27FC236}">
                <a16:creationId xmlns:a16="http://schemas.microsoft.com/office/drawing/2014/main" id="{00000000-0008-0000-2300-0000B348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4</xdr:col>
      <xdr:colOff>139700</xdr:colOff>
      <xdr:row>22</xdr:row>
      <xdr:rowOff>34926</xdr:rowOff>
    </xdr:from>
    <xdr:to>
      <xdr:col>18</xdr:col>
      <xdr:colOff>168275</xdr:colOff>
      <xdr:row>23</xdr:row>
      <xdr:rowOff>139701</xdr:rowOff>
    </xdr:to>
    <xdr:sp macro="" textlink="">
      <xdr:nvSpPr>
        <xdr:cNvPr id="1394865" name="Right Brace 1">
          <a:extLst>
            <a:ext uri="{FF2B5EF4-FFF2-40B4-BE49-F238E27FC236}">
              <a16:creationId xmlns:a16="http://schemas.microsoft.com/office/drawing/2014/main" id="{00000000-0008-0000-2300-0000B1481500}"/>
            </a:ext>
          </a:extLst>
        </xdr:cNvPr>
        <xdr:cNvSpPr>
          <a:spLocks/>
        </xdr:cNvSpPr>
      </xdr:nvSpPr>
      <xdr:spPr bwMode="auto">
        <a:xfrm rot="5400000">
          <a:off x="10348912" y="3557589"/>
          <a:ext cx="422275" cy="7346950"/>
        </a:xfrm>
        <a:prstGeom prst="rightBrace">
          <a:avLst>
            <a:gd name="adj1" fmla="val 8923"/>
            <a:gd name="adj2" fmla="val 50000"/>
          </a:avLst>
        </a:prstGeom>
        <a:noFill/>
        <a:ln w="9525" algn="ctr">
          <a:solidFill>
            <a:srgbClr val="0000FF"/>
          </a:solidFill>
          <a:round/>
          <a:headEnd/>
          <a:tailEnd/>
        </a:ln>
      </xdr:spPr>
    </xdr:sp>
    <xdr:clientData/>
  </xdr:twoCellAnchor>
  <xdr:twoCellAnchor>
    <xdr:from>
      <xdr:col>15</xdr:col>
      <xdr:colOff>0</xdr:colOff>
      <xdr:row>19</xdr:row>
      <xdr:rowOff>95250</xdr:rowOff>
    </xdr:from>
    <xdr:to>
      <xdr:col>15</xdr:col>
      <xdr:colOff>152400</xdr:colOff>
      <xdr:row>19</xdr:row>
      <xdr:rowOff>238125</xdr:rowOff>
    </xdr:to>
    <xdr:grpSp>
      <xdr:nvGrpSpPr>
        <xdr:cNvPr id="18" name="Group 50">
          <a:extLst>
            <a:ext uri="{FF2B5EF4-FFF2-40B4-BE49-F238E27FC236}">
              <a16:creationId xmlns:a16="http://schemas.microsoft.com/office/drawing/2014/main" id="{00000000-0008-0000-2300-000012000000}"/>
            </a:ext>
          </a:extLst>
        </xdr:cNvPr>
        <xdr:cNvGrpSpPr>
          <a:grpSpLocks/>
        </xdr:cNvGrpSpPr>
      </xdr:nvGrpSpPr>
      <xdr:grpSpPr bwMode="auto">
        <a:xfrm>
          <a:off x="12303125" y="6127750"/>
          <a:ext cx="152400" cy="142875"/>
          <a:chOff x="80" y="2327"/>
          <a:chExt cx="16" cy="15"/>
        </a:xfrm>
      </xdr:grpSpPr>
      <xdr:sp macro="" textlink="">
        <xdr:nvSpPr>
          <xdr:cNvPr id="19" name="Freeform 15">
            <a:extLst>
              <a:ext uri="{FF2B5EF4-FFF2-40B4-BE49-F238E27FC236}">
                <a16:creationId xmlns:a16="http://schemas.microsoft.com/office/drawing/2014/main" id="{00000000-0008-0000-2300-00001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0" name="Freeform 38">
            <a:extLst>
              <a:ext uri="{FF2B5EF4-FFF2-40B4-BE49-F238E27FC236}">
                <a16:creationId xmlns:a16="http://schemas.microsoft.com/office/drawing/2014/main" id="{00000000-0008-0000-2300-00001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19</xdr:row>
      <xdr:rowOff>95250</xdr:rowOff>
    </xdr:from>
    <xdr:to>
      <xdr:col>19</xdr:col>
      <xdr:colOff>152400</xdr:colOff>
      <xdr:row>19</xdr:row>
      <xdr:rowOff>238125</xdr:rowOff>
    </xdr:to>
    <xdr:grpSp>
      <xdr:nvGrpSpPr>
        <xdr:cNvPr id="30" name="Group 53">
          <a:extLst>
            <a:ext uri="{FF2B5EF4-FFF2-40B4-BE49-F238E27FC236}">
              <a16:creationId xmlns:a16="http://schemas.microsoft.com/office/drawing/2014/main" id="{00000000-0008-0000-2300-00001E000000}"/>
            </a:ext>
          </a:extLst>
        </xdr:cNvPr>
        <xdr:cNvGrpSpPr>
          <a:grpSpLocks/>
        </xdr:cNvGrpSpPr>
      </xdr:nvGrpSpPr>
      <xdr:grpSpPr bwMode="auto">
        <a:xfrm>
          <a:off x="14287500" y="6127750"/>
          <a:ext cx="152400" cy="142875"/>
          <a:chOff x="80" y="2360"/>
          <a:chExt cx="16" cy="15"/>
        </a:xfrm>
      </xdr:grpSpPr>
      <xdr:sp macro="" textlink="">
        <xdr:nvSpPr>
          <xdr:cNvPr id="31" name="Oval 19">
            <a:extLst>
              <a:ext uri="{FF2B5EF4-FFF2-40B4-BE49-F238E27FC236}">
                <a16:creationId xmlns:a16="http://schemas.microsoft.com/office/drawing/2014/main" id="{00000000-0008-0000-2300-00001F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2" name="Freeform 36">
            <a:extLst>
              <a:ext uri="{FF2B5EF4-FFF2-40B4-BE49-F238E27FC236}">
                <a16:creationId xmlns:a16="http://schemas.microsoft.com/office/drawing/2014/main" id="{00000000-0008-0000-2300-000020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22.xml><?xml version="1.0" encoding="utf-8"?>
<xdr:wsDr xmlns:xdr="http://schemas.openxmlformats.org/drawingml/2006/spreadsheetDrawing" xmlns:a="http://schemas.openxmlformats.org/drawingml/2006/main">
  <xdr:oneCellAnchor>
    <xdr:from>
      <xdr:col>10</xdr:col>
      <xdr:colOff>336550</xdr:colOff>
      <xdr:row>10</xdr:row>
      <xdr:rowOff>158750</xdr:rowOff>
    </xdr:from>
    <xdr:ext cx="1203325" cy="561975"/>
    <xdr:sp macro="" textlink="">
      <xdr:nvSpPr>
        <xdr:cNvPr id="2" name="TextBox 1">
          <a:extLst>
            <a:ext uri="{FF2B5EF4-FFF2-40B4-BE49-F238E27FC236}">
              <a16:creationId xmlns:a16="http://schemas.microsoft.com/office/drawing/2014/main" id="{F40AC750-110C-4FBA-9733-C3E192FF114C}"/>
            </a:ext>
          </a:extLst>
        </xdr:cNvPr>
        <xdr:cNvSpPr txBox="1"/>
      </xdr:nvSpPr>
      <xdr:spPr>
        <a:xfrm flipV="1">
          <a:off x="15271750" y="3302000"/>
          <a:ext cx="1203325" cy="56197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endParaRPr lang="en-US"/>
        </a:p>
      </xdr:txBody>
    </xdr:sp>
    <xdr:clientData/>
  </xdr:oneCellAnchor>
  <xdr:oneCellAnchor>
    <xdr:from>
      <xdr:col>12</xdr:col>
      <xdr:colOff>0</xdr:colOff>
      <xdr:row>29</xdr:row>
      <xdr:rowOff>0</xdr:rowOff>
    </xdr:from>
    <xdr:ext cx="184731" cy="359281"/>
    <xdr:sp macro="" textlink="">
      <xdr:nvSpPr>
        <xdr:cNvPr id="3" name="TextBox 2">
          <a:extLst>
            <a:ext uri="{FF2B5EF4-FFF2-40B4-BE49-F238E27FC236}">
              <a16:creationId xmlns:a16="http://schemas.microsoft.com/office/drawing/2014/main" id="{52505353-75FB-4E8B-B31A-4363D6CCE6B7}"/>
            </a:ext>
          </a:extLst>
        </xdr:cNvPr>
        <xdr:cNvSpPr txBox="1"/>
      </xdr:nvSpPr>
      <xdr:spPr>
        <a:xfrm>
          <a:off x="17811750" y="9201150"/>
          <a:ext cx="184731" cy="35928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US"/>
        </a:p>
      </xdr:txBody>
    </xdr:sp>
    <xdr:clientData/>
  </xdr:oneCellAnchor>
</xdr:wsDr>
</file>

<file path=xl/drawings/drawing23.xml><?xml version="1.0" encoding="utf-8"?>
<xdr:wsDr xmlns:xdr="http://schemas.openxmlformats.org/drawingml/2006/spreadsheetDrawing" xmlns:a="http://schemas.openxmlformats.org/drawingml/2006/main">
  <xdr:twoCellAnchor>
    <xdr:from>
      <xdr:col>1</xdr:col>
      <xdr:colOff>142875</xdr:colOff>
      <xdr:row>43</xdr:row>
      <xdr:rowOff>19050</xdr:rowOff>
    </xdr:from>
    <xdr:to>
      <xdr:col>1</xdr:col>
      <xdr:colOff>295275</xdr:colOff>
      <xdr:row>43</xdr:row>
      <xdr:rowOff>161925</xdr:rowOff>
    </xdr:to>
    <xdr:grpSp>
      <xdr:nvGrpSpPr>
        <xdr:cNvPr id="1393760" name="Group 50">
          <a:extLst>
            <a:ext uri="{FF2B5EF4-FFF2-40B4-BE49-F238E27FC236}">
              <a16:creationId xmlns:a16="http://schemas.microsoft.com/office/drawing/2014/main" id="{00000000-0008-0000-2400-000060441500}"/>
            </a:ext>
          </a:extLst>
        </xdr:cNvPr>
        <xdr:cNvGrpSpPr>
          <a:grpSpLocks/>
        </xdr:cNvGrpSpPr>
      </xdr:nvGrpSpPr>
      <xdr:grpSpPr bwMode="auto">
        <a:xfrm>
          <a:off x="746125" y="13671550"/>
          <a:ext cx="152400" cy="142875"/>
          <a:chOff x="80" y="2327"/>
          <a:chExt cx="16" cy="15"/>
        </a:xfrm>
      </xdr:grpSpPr>
      <xdr:sp macro="" textlink="">
        <xdr:nvSpPr>
          <xdr:cNvPr id="1393774" name="Freeform 15">
            <a:extLst>
              <a:ext uri="{FF2B5EF4-FFF2-40B4-BE49-F238E27FC236}">
                <a16:creationId xmlns:a16="http://schemas.microsoft.com/office/drawing/2014/main" id="{00000000-0008-0000-2400-00006E44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3775" name="Freeform 38">
            <a:extLst>
              <a:ext uri="{FF2B5EF4-FFF2-40B4-BE49-F238E27FC236}">
                <a16:creationId xmlns:a16="http://schemas.microsoft.com/office/drawing/2014/main" id="{00000000-0008-0000-2400-00006F44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44</xdr:row>
      <xdr:rowOff>0</xdr:rowOff>
    </xdr:from>
    <xdr:to>
      <xdr:col>1</xdr:col>
      <xdr:colOff>295275</xdr:colOff>
      <xdr:row>44</xdr:row>
      <xdr:rowOff>142875</xdr:rowOff>
    </xdr:to>
    <xdr:grpSp>
      <xdr:nvGrpSpPr>
        <xdr:cNvPr id="1393761" name="Group 53">
          <a:extLst>
            <a:ext uri="{FF2B5EF4-FFF2-40B4-BE49-F238E27FC236}">
              <a16:creationId xmlns:a16="http://schemas.microsoft.com/office/drawing/2014/main" id="{00000000-0008-0000-2400-000061441500}"/>
            </a:ext>
          </a:extLst>
        </xdr:cNvPr>
        <xdr:cNvGrpSpPr>
          <a:grpSpLocks/>
        </xdr:cNvGrpSpPr>
      </xdr:nvGrpSpPr>
      <xdr:grpSpPr bwMode="auto">
        <a:xfrm>
          <a:off x="746125" y="13970000"/>
          <a:ext cx="152400" cy="142875"/>
          <a:chOff x="80" y="2360"/>
          <a:chExt cx="16" cy="15"/>
        </a:xfrm>
      </xdr:grpSpPr>
      <xdr:sp macro="" textlink="">
        <xdr:nvSpPr>
          <xdr:cNvPr id="1393772" name="Oval 19">
            <a:extLst>
              <a:ext uri="{FF2B5EF4-FFF2-40B4-BE49-F238E27FC236}">
                <a16:creationId xmlns:a16="http://schemas.microsoft.com/office/drawing/2014/main" id="{00000000-0008-0000-2400-00006C44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3773" name="Freeform 36">
            <a:extLst>
              <a:ext uri="{FF2B5EF4-FFF2-40B4-BE49-F238E27FC236}">
                <a16:creationId xmlns:a16="http://schemas.microsoft.com/office/drawing/2014/main" id="{00000000-0008-0000-2400-00006D44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171450</xdr:colOff>
      <xdr:row>48</xdr:row>
      <xdr:rowOff>28575</xdr:rowOff>
    </xdr:from>
    <xdr:to>
      <xdr:col>1</xdr:col>
      <xdr:colOff>276225</xdr:colOff>
      <xdr:row>48</xdr:row>
      <xdr:rowOff>238125</xdr:rowOff>
    </xdr:to>
    <xdr:grpSp>
      <xdr:nvGrpSpPr>
        <xdr:cNvPr id="1393762" name="Group 45">
          <a:extLst>
            <a:ext uri="{FF2B5EF4-FFF2-40B4-BE49-F238E27FC236}">
              <a16:creationId xmlns:a16="http://schemas.microsoft.com/office/drawing/2014/main" id="{00000000-0008-0000-2400-000062441500}"/>
            </a:ext>
          </a:extLst>
        </xdr:cNvPr>
        <xdr:cNvGrpSpPr>
          <a:grpSpLocks/>
        </xdr:cNvGrpSpPr>
      </xdr:nvGrpSpPr>
      <xdr:grpSpPr bwMode="auto">
        <a:xfrm>
          <a:off x="774700" y="15268575"/>
          <a:ext cx="104775" cy="209550"/>
          <a:chOff x="83" y="2491"/>
          <a:chExt cx="11" cy="22"/>
        </a:xfrm>
      </xdr:grpSpPr>
      <xdr:sp macro="" textlink="">
        <xdr:nvSpPr>
          <xdr:cNvPr id="1393770" name="Line 30">
            <a:extLst>
              <a:ext uri="{FF2B5EF4-FFF2-40B4-BE49-F238E27FC236}">
                <a16:creationId xmlns:a16="http://schemas.microsoft.com/office/drawing/2014/main" id="{00000000-0008-0000-2400-00006A44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93771" name="Freeform 44">
            <a:extLst>
              <a:ext uri="{FF2B5EF4-FFF2-40B4-BE49-F238E27FC236}">
                <a16:creationId xmlns:a16="http://schemas.microsoft.com/office/drawing/2014/main" id="{00000000-0008-0000-2400-00006B44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4</xdr:col>
      <xdr:colOff>76200</xdr:colOff>
      <xdr:row>26</xdr:row>
      <xdr:rowOff>19050</xdr:rowOff>
    </xdr:from>
    <xdr:to>
      <xdr:col>18</xdr:col>
      <xdr:colOff>104775</xdr:colOff>
      <xdr:row>27</xdr:row>
      <xdr:rowOff>123825</xdr:rowOff>
    </xdr:to>
    <xdr:sp macro="" textlink="">
      <xdr:nvSpPr>
        <xdr:cNvPr id="1393765" name="Right Brace 1">
          <a:extLst>
            <a:ext uri="{FF2B5EF4-FFF2-40B4-BE49-F238E27FC236}">
              <a16:creationId xmlns:a16="http://schemas.microsoft.com/office/drawing/2014/main" id="{00000000-0008-0000-2400-000065441500}"/>
            </a:ext>
          </a:extLst>
        </xdr:cNvPr>
        <xdr:cNvSpPr>
          <a:spLocks/>
        </xdr:cNvSpPr>
      </xdr:nvSpPr>
      <xdr:spPr bwMode="auto">
        <a:xfrm rot="5400000">
          <a:off x="10158413" y="4852987"/>
          <a:ext cx="419100" cy="7096125"/>
        </a:xfrm>
        <a:prstGeom prst="rightBrace">
          <a:avLst>
            <a:gd name="adj1" fmla="val 8544"/>
            <a:gd name="adj2" fmla="val 50000"/>
          </a:avLst>
        </a:prstGeom>
        <a:noFill/>
        <a:ln w="9525" algn="ctr">
          <a:solidFill>
            <a:srgbClr val="0000FF"/>
          </a:solidFill>
          <a:round/>
          <a:headEnd/>
          <a:tailEnd/>
        </a:ln>
      </xdr:spPr>
    </xdr:sp>
    <xdr:clientData/>
  </xdr:twoCellAnchor>
  <xdr:twoCellAnchor>
    <xdr:from>
      <xdr:col>19</xdr:col>
      <xdr:colOff>0</xdr:colOff>
      <xdr:row>19</xdr:row>
      <xdr:rowOff>0</xdr:rowOff>
    </xdr:from>
    <xdr:to>
      <xdr:col>19</xdr:col>
      <xdr:colOff>152400</xdr:colOff>
      <xdr:row>19</xdr:row>
      <xdr:rowOff>142875</xdr:rowOff>
    </xdr:to>
    <xdr:grpSp>
      <xdr:nvGrpSpPr>
        <xdr:cNvPr id="18" name="Group 53">
          <a:extLst>
            <a:ext uri="{FF2B5EF4-FFF2-40B4-BE49-F238E27FC236}">
              <a16:creationId xmlns:a16="http://schemas.microsoft.com/office/drawing/2014/main" id="{00000000-0008-0000-2400-000012000000}"/>
            </a:ext>
          </a:extLst>
        </xdr:cNvPr>
        <xdr:cNvGrpSpPr>
          <a:grpSpLocks/>
        </xdr:cNvGrpSpPr>
      </xdr:nvGrpSpPr>
      <xdr:grpSpPr bwMode="auto">
        <a:xfrm>
          <a:off x="13922375" y="6032500"/>
          <a:ext cx="152400" cy="142875"/>
          <a:chOff x="80" y="2360"/>
          <a:chExt cx="16" cy="15"/>
        </a:xfrm>
      </xdr:grpSpPr>
      <xdr:sp macro="" textlink="">
        <xdr:nvSpPr>
          <xdr:cNvPr id="19" name="Oval 19">
            <a:extLst>
              <a:ext uri="{FF2B5EF4-FFF2-40B4-BE49-F238E27FC236}">
                <a16:creationId xmlns:a16="http://schemas.microsoft.com/office/drawing/2014/main" id="{00000000-0008-0000-2400-000013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0" name="Freeform 36">
            <a:extLst>
              <a:ext uri="{FF2B5EF4-FFF2-40B4-BE49-F238E27FC236}">
                <a16:creationId xmlns:a16="http://schemas.microsoft.com/office/drawing/2014/main" id="{00000000-0008-0000-2400-000014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0</xdr:rowOff>
    </xdr:from>
    <xdr:to>
      <xdr:col>15</xdr:col>
      <xdr:colOff>152400</xdr:colOff>
      <xdr:row>19</xdr:row>
      <xdr:rowOff>142875</xdr:rowOff>
    </xdr:to>
    <xdr:grpSp>
      <xdr:nvGrpSpPr>
        <xdr:cNvPr id="21" name="Group 50">
          <a:extLst>
            <a:ext uri="{FF2B5EF4-FFF2-40B4-BE49-F238E27FC236}">
              <a16:creationId xmlns:a16="http://schemas.microsoft.com/office/drawing/2014/main" id="{00000000-0008-0000-2400-000015000000}"/>
            </a:ext>
          </a:extLst>
        </xdr:cNvPr>
        <xdr:cNvGrpSpPr>
          <a:grpSpLocks/>
        </xdr:cNvGrpSpPr>
      </xdr:nvGrpSpPr>
      <xdr:grpSpPr bwMode="auto">
        <a:xfrm>
          <a:off x="12080875" y="6032500"/>
          <a:ext cx="152400" cy="142875"/>
          <a:chOff x="80" y="2327"/>
          <a:chExt cx="16" cy="15"/>
        </a:xfrm>
      </xdr:grpSpPr>
      <xdr:sp macro="" textlink="">
        <xdr:nvSpPr>
          <xdr:cNvPr id="22" name="Freeform 15">
            <a:extLst>
              <a:ext uri="{FF2B5EF4-FFF2-40B4-BE49-F238E27FC236}">
                <a16:creationId xmlns:a16="http://schemas.microsoft.com/office/drawing/2014/main" id="{00000000-0008-0000-2400-000016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3" name="Freeform 38">
            <a:extLst>
              <a:ext uri="{FF2B5EF4-FFF2-40B4-BE49-F238E27FC236}">
                <a16:creationId xmlns:a16="http://schemas.microsoft.com/office/drawing/2014/main" id="{00000000-0008-0000-2400-000017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142875</xdr:colOff>
      <xdr:row>35</xdr:row>
      <xdr:rowOff>19050</xdr:rowOff>
    </xdr:from>
    <xdr:to>
      <xdr:col>1</xdr:col>
      <xdr:colOff>295275</xdr:colOff>
      <xdr:row>35</xdr:row>
      <xdr:rowOff>161925</xdr:rowOff>
    </xdr:to>
    <xdr:grpSp>
      <xdr:nvGrpSpPr>
        <xdr:cNvPr id="1331795" name="Group 50">
          <a:extLst>
            <a:ext uri="{FF2B5EF4-FFF2-40B4-BE49-F238E27FC236}">
              <a16:creationId xmlns:a16="http://schemas.microsoft.com/office/drawing/2014/main" id="{00000000-0008-0000-2600-000053521400}"/>
            </a:ext>
          </a:extLst>
        </xdr:cNvPr>
        <xdr:cNvGrpSpPr>
          <a:grpSpLocks/>
        </xdr:cNvGrpSpPr>
      </xdr:nvGrpSpPr>
      <xdr:grpSpPr bwMode="auto">
        <a:xfrm>
          <a:off x="746125" y="11131550"/>
          <a:ext cx="152400" cy="142875"/>
          <a:chOff x="80" y="2327"/>
          <a:chExt cx="16" cy="15"/>
        </a:xfrm>
      </xdr:grpSpPr>
      <xdr:sp macro="" textlink="">
        <xdr:nvSpPr>
          <xdr:cNvPr id="1331806" name="Freeform 15">
            <a:extLst>
              <a:ext uri="{FF2B5EF4-FFF2-40B4-BE49-F238E27FC236}">
                <a16:creationId xmlns:a16="http://schemas.microsoft.com/office/drawing/2014/main" id="{00000000-0008-0000-2600-00005E5214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31807" name="Freeform 38">
            <a:extLst>
              <a:ext uri="{FF2B5EF4-FFF2-40B4-BE49-F238E27FC236}">
                <a16:creationId xmlns:a16="http://schemas.microsoft.com/office/drawing/2014/main" id="{00000000-0008-0000-2600-00005F5214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36</xdr:row>
      <xdr:rowOff>0</xdr:rowOff>
    </xdr:from>
    <xdr:to>
      <xdr:col>1</xdr:col>
      <xdr:colOff>295275</xdr:colOff>
      <xdr:row>36</xdr:row>
      <xdr:rowOff>142875</xdr:rowOff>
    </xdr:to>
    <xdr:grpSp>
      <xdr:nvGrpSpPr>
        <xdr:cNvPr id="1331796" name="Group 53">
          <a:extLst>
            <a:ext uri="{FF2B5EF4-FFF2-40B4-BE49-F238E27FC236}">
              <a16:creationId xmlns:a16="http://schemas.microsoft.com/office/drawing/2014/main" id="{00000000-0008-0000-2600-000054521400}"/>
            </a:ext>
          </a:extLst>
        </xdr:cNvPr>
        <xdr:cNvGrpSpPr>
          <a:grpSpLocks/>
        </xdr:cNvGrpSpPr>
      </xdr:nvGrpSpPr>
      <xdr:grpSpPr bwMode="auto">
        <a:xfrm>
          <a:off x="746125" y="11430000"/>
          <a:ext cx="152400" cy="142875"/>
          <a:chOff x="80" y="2360"/>
          <a:chExt cx="16" cy="15"/>
        </a:xfrm>
      </xdr:grpSpPr>
      <xdr:sp macro="" textlink="">
        <xdr:nvSpPr>
          <xdr:cNvPr id="1331804" name="Oval 19">
            <a:extLst>
              <a:ext uri="{FF2B5EF4-FFF2-40B4-BE49-F238E27FC236}">
                <a16:creationId xmlns:a16="http://schemas.microsoft.com/office/drawing/2014/main" id="{00000000-0008-0000-2600-00005C5214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31805" name="Freeform 36">
            <a:extLst>
              <a:ext uri="{FF2B5EF4-FFF2-40B4-BE49-F238E27FC236}">
                <a16:creationId xmlns:a16="http://schemas.microsoft.com/office/drawing/2014/main" id="{00000000-0008-0000-2600-00005D5214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171450</xdr:colOff>
      <xdr:row>40</xdr:row>
      <xdr:rowOff>28575</xdr:rowOff>
    </xdr:from>
    <xdr:to>
      <xdr:col>1</xdr:col>
      <xdr:colOff>276225</xdr:colOff>
      <xdr:row>40</xdr:row>
      <xdr:rowOff>238125</xdr:rowOff>
    </xdr:to>
    <xdr:grpSp>
      <xdr:nvGrpSpPr>
        <xdr:cNvPr id="1331797" name="Group 45">
          <a:extLst>
            <a:ext uri="{FF2B5EF4-FFF2-40B4-BE49-F238E27FC236}">
              <a16:creationId xmlns:a16="http://schemas.microsoft.com/office/drawing/2014/main" id="{00000000-0008-0000-2600-000055521400}"/>
            </a:ext>
          </a:extLst>
        </xdr:cNvPr>
        <xdr:cNvGrpSpPr>
          <a:grpSpLocks/>
        </xdr:cNvGrpSpPr>
      </xdr:nvGrpSpPr>
      <xdr:grpSpPr bwMode="auto">
        <a:xfrm>
          <a:off x="774700" y="12728575"/>
          <a:ext cx="104775" cy="209550"/>
          <a:chOff x="83" y="2491"/>
          <a:chExt cx="11" cy="22"/>
        </a:xfrm>
      </xdr:grpSpPr>
      <xdr:sp macro="" textlink="">
        <xdr:nvSpPr>
          <xdr:cNvPr id="1331802" name="Line 30">
            <a:extLst>
              <a:ext uri="{FF2B5EF4-FFF2-40B4-BE49-F238E27FC236}">
                <a16:creationId xmlns:a16="http://schemas.microsoft.com/office/drawing/2014/main" id="{00000000-0008-0000-2600-00005A5214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31803" name="Freeform 44">
            <a:extLst>
              <a:ext uri="{FF2B5EF4-FFF2-40B4-BE49-F238E27FC236}">
                <a16:creationId xmlns:a16="http://schemas.microsoft.com/office/drawing/2014/main" id="{00000000-0008-0000-2600-00005B5214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4</xdr:col>
      <xdr:colOff>76200</xdr:colOff>
      <xdr:row>22</xdr:row>
      <xdr:rowOff>19050</xdr:rowOff>
    </xdr:from>
    <xdr:to>
      <xdr:col>18</xdr:col>
      <xdr:colOff>104775</xdr:colOff>
      <xdr:row>23</xdr:row>
      <xdr:rowOff>123825</xdr:rowOff>
    </xdr:to>
    <xdr:sp macro="" textlink="">
      <xdr:nvSpPr>
        <xdr:cNvPr id="1331799" name="Right Brace 1">
          <a:extLst>
            <a:ext uri="{FF2B5EF4-FFF2-40B4-BE49-F238E27FC236}">
              <a16:creationId xmlns:a16="http://schemas.microsoft.com/office/drawing/2014/main" id="{00000000-0008-0000-2600-000057521400}"/>
            </a:ext>
          </a:extLst>
        </xdr:cNvPr>
        <xdr:cNvSpPr>
          <a:spLocks/>
        </xdr:cNvSpPr>
      </xdr:nvSpPr>
      <xdr:spPr bwMode="auto">
        <a:xfrm rot="5400000">
          <a:off x="10191750" y="4191000"/>
          <a:ext cx="419100" cy="7162800"/>
        </a:xfrm>
        <a:prstGeom prst="rightBrace">
          <a:avLst>
            <a:gd name="adj1" fmla="val 8625"/>
            <a:gd name="adj2" fmla="val 50000"/>
          </a:avLst>
        </a:prstGeom>
        <a:noFill/>
        <a:ln w="9525" algn="ctr">
          <a:solidFill>
            <a:srgbClr val="0000FF"/>
          </a:solidFill>
          <a:round/>
          <a:headEnd/>
          <a:tailEnd/>
        </a:ln>
      </xdr:spPr>
    </xdr:sp>
    <xdr:clientData/>
  </xdr:twoCellAnchor>
  <xdr:twoCellAnchor>
    <xdr:from>
      <xdr:col>19</xdr:col>
      <xdr:colOff>0</xdr:colOff>
      <xdr:row>19</xdr:row>
      <xdr:rowOff>19050</xdr:rowOff>
    </xdr:from>
    <xdr:to>
      <xdr:col>19</xdr:col>
      <xdr:colOff>152400</xdr:colOff>
      <xdr:row>19</xdr:row>
      <xdr:rowOff>161925</xdr:rowOff>
    </xdr:to>
    <xdr:grpSp>
      <xdr:nvGrpSpPr>
        <xdr:cNvPr id="18" name="Group 53">
          <a:extLst>
            <a:ext uri="{FF2B5EF4-FFF2-40B4-BE49-F238E27FC236}">
              <a16:creationId xmlns:a16="http://schemas.microsoft.com/office/drawing/2014/main" id="{00000000-0008-0000-2600-000012000000}"/>
            </a:ext>
          </a:extLst>
        </xdr:cNvPr>
        <xdr:cNvGrpSpPr>
          <a:grpSpLocks/>
        </xdr:cNvGrpSpPr>
      </xdr:nvGrpSpPr>
      <xdr:grpSpPr bwMode="auto">
        <a:xfrm>
          <a:off x="14001750" y="6051550"/>
          <a:ext cx="152400" cy="142875"/>
          <a:chOff x="80" y="2360"/>
          <a:chExt cx="16" cy="15"/>
        </a:xfrm>
      </xdr:grpSpPr>
      <xdr:sp macro="" textlink="">
        <xdr:nvSpPr>
          <xdr:cNvPr id="19" name="Oval 19">
            <a:extLst>
              <a:ext uri="{FF2B5EF4-FFF2-40B4-BE49-F238E27FC236}">
                <a16:creationId xmlns:a16="http://schemas.microsoft.com/office/drawing/2014/main" id="{00000000-0008-0000-2600-000013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0" name="Freeform 36">
            <a:extLst>
              <a:ext uri="{FF2B5EF4-FFF2-40B4-BE49-F238E27FC236}">
                <a16:creationId xmlns:a16="http://schemas.microsoft.com/office/drawing/2014/main" id="{00000000-0008-0000-2600-000014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142875</xdr:colOff>
      <xdr:row>42</xdr:row>
      <xdr:rowOff>80840</xdr:rowOff>
    </xdr:from>
    <xdr:to>
      <xdr:col>1</xdr:col>
      <xdr:colOff>304800</xdr:colOff>
      <xdr:row>42</xdr:row>
      <xdr:rowOff>242765</xdr:rowOff>
    </xdr:to>
    <xdr:sp macro="" textlink="">
      <xdr:nvSpPr>
        <xdr:cNvPr id="3" name="Oval 20">
          <a:extLst>
            <a:ext uri="{FF2B5EF4-FFF2-40B4-BE49-F238E27FC236}">
              <a16:creationId xmlns:a16="http://schemas.microsoft.com/office/drawing/2014/main" id="{00000000-0008-0000-2700-000003000000}"/>
            </a:ext>
          </a:extLst>
        </xdr:cNvPr>
        <xdr:cNvSpPr>
          <a:spLocks noChangeArrowheads="1"/>
        </xdr:cNvSpPr>
      </xdr:nvSpPr>
      <xdr:spPr bwMode="auto">
        <a:xfrm>
          <a:off x="746125" y="2370284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xdr:col>
      <xdr:colOff>203200</xdr:colOff>
      <xdr:row>43</xdr:row>
      <xdr:rowOff>15875</xdr:rowOff>
    </xdr:from>
    <xdr:to>
      <xdr:col>1</xdr:col>
      <xdr:colOff>307975</xdr:colOff>
      <xdr:row>43</xdr:row>
      <xdr:rowOff>225425</xdr:rowOff>
    </xdr:to>
    <xdr:grpSp>
      <xdr:nvGrpSpPr>
        <xdr:cNvPr id="1372663" name="Group 45">
          <a:extLst>
            <a:ext uri="{FF2B5EF4-FFF2-40B4-BE49-F238E27FC236}">
              <a16:creationId xmlns:a16="http://schemas.microsoft.com/office/drawing/2014/main" id="{00000000-0008-0000-2700-0000F7F11400}"/>
            </a:ext>
          </a:extLst>
        </xdr:cNvPr>
        <xdr:cNvGrpSpPr>
          <a:grpSpLocks/>
        </xdr:cNvGrpSpPr>
      </xdr:nvGrpSpPr>
      <xdr:grpSpPr bwMode="auto">
        <a:xfrm>
          <a:off x="806450" y="13668375"/>
          <a:ext cx="104775" cy="209550"/>
          <a:chOff x="83" y="2491"/>
          <a:chExt cx="11" cy="22"/>
        </a:xfrm>
      </xdr:grpSpPr>
      <xdr:sp macro="" textlink="">
        <xdr:nvSpPr>
          <xdr:cNvPr id="1372691" name="Line 30">
            <a:extLst>
              <a:ext uri="{FF2B5EF4-FFF2-40B4-BE49-F238E27FC236}">
                <a16:creationId xmlns:a16="http://schemas.microsoft.com/office/drawing/2014/main" id="{00000000-0008-0000-2700-000013F214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72692" name="Freeform 44">
            <a:extLst>
              <a:ext uri="{FF2B5EF4-FFF2-40B4-BE49-F238E27FC236}">
                <a16:creationId xmlns:a16="http://schemas.microsoft.com/office/drawing/2014/main" id="{00000000-0008-0000-2700-000014F214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xdr:col>
      <xdr:colOff>171450</xdr:colOff>
      <xdr:row>39</xdr:row>
      <xdr:rowOff>66675</xdr:rowOff>
    </xdr:from>
    <xdr:to>
      <xdr:col>1</xdr:col>
      <xdr:colOff>323850</xdr:colOff>
      <xdr:row>39</xdr:row>
      <xdr:rowOff>209550</xdr:rowOff>
    </xdr:to>
    <xdr:grpSp>
      <xdr:nvGrpSpPr>
        <xdr:cNvPr id="1372664" name="Group 50">
          <a:extLst>
            <a:ext uri="{FF2B5EF4-FFF2-40B4-BE49-F238E27FC236}">
              <a16:creationId xmlns:a16="http://schemas.microsoft.com/office/drawing/2014/main" id="{00000000-0008-0000-2700-0000F8F11400}"/>
            </a:ext>
          </a:extLst>
        </xdr:cNvPr>
        <xdr:cNvGrpSpPr>
          <a:grpSpLocks/>
        </xdr:cNvGrpSpPr>
      </xdr:nvGrpSpPr>
      <xdr:grpSpPr bwMode="auto">
        <a:xfrm>
          <a:off x="774700" y="12449175"/>
          <a:ext cx="152400" cy="142875"/>
          <a:chOff x="80" y="2327"/>
          <a:chExt cx="16" cy="15"/>
        </a:xfrm>
      </xdr:grpSpPr>
      <xdr:sp macro="" textlink="">
        <xdr:nvSpPr>
          <xdr:cNvPr id="1372689" name="Freeform 15">
            <a:extLst>
              <a:ext uri="{FF2B5EF4-FFF2-40B4-BE49-F238E27FC236}">
                <a16:creationId xmlns:a16="http://schemas.microsoft.com/office/drawing/2014/main" id="{00000000-0008-0000-2700-000011F214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72690" name="Freeform 38">
            <a:extLst>
              <a:ext uri="{FF2B5EF4-FFF2-40B4-BE49-F238E27FC236}">
                <a16:creationId xmlns:a16="http://schemas.microsoft.com/office/drawing/2014/main" id="{00000000-0008-0000-2700-000012F214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155575</xdr:colOff>
      <xdr:row>40</xdr:row>
      <xdr:rowOff>31750</xdr:rowOff>
    </xdr:from>
    <xdr:to>
      <xdr:col>1</xdr:col>
      <xdr:colOff>307975</xdr:colOff>
      <xdr:row>40</xdr:row>
      <xdr:rowOff>174625</xdr:rowOff>
    </xdr:to>
    <xdr:grpSp>
      <xdr:nvGrpSpPr>
        <xdr:cNvPr id="1372665" name="Group 53">
          <a:extLst>
            <a:ext uri="{FF2B5EF4-FFF2-40B4-BE49-F238E27FC236}">
              <a16:creationId xmlns:a16="http://schemas.microsoft.com/office/drawing/2014/main" id="{00000000-0008-0000-2700-0000F9F11400}"/>
            </a:ext>
          </a:extLst>
        </xdr:cNvPr>
        <xdr:cNvGrpSpPr>
          <a:grpSpLocks/>
        </xdr:cNvGrpSpPr>
      </xdr:nvGrpSpPr>
      <xdr:grpSpPr bwMode="auto">
        <a:xfrm>
          <a:off x="758825" y="12731750"/>
          <a:ext cx="152400" cy="142875"/>
          <a:chOff x="80" y="2360"/>
          <a:chExt cx="16" cy="15"/>
        </a:xfrm>
      </xdr:grpSpPr>
      <xdr:sp macro="" textlink="">
        <xdr:nvSpPr>
          <xdr:cNvPr id="1372687" name="Oval 19">
            <a:extLst>
              <a:ext uri="{FF2B5EF4-FFF2-40B4-BE49-F238E27FC236}">
                <a16:creationId xmlns:a16="http://schemas.microsoft.com/office/drawing/2014/main" id="{00000000-0008-0000-2700-00000FF214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72688" name="Freeform 36">
            <a:extLst>
              <a:ext uri="{FF2B5EF4-FFF2-40B4-BE49-F238E27FC236}">
                <a16:creationId xmlns:a16="http://schemas.microsoft.com/office/drawing/2014/main" id="{00000000-0008-0000-2700-000010F214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24</xdr:row>
      <xdr:rowOff>0</xdr:rowOff>
    </xdr:from>
    <xdr:to>
      <xdr:col>19</xdr:col>
      <xdr:colOff>152400</xdr:colOff>
      <xdr:row>24</xdr:row>
      <xdr:rowOff>142875</xdr:rowOff>
    </xdr:to>
    <xdr:grpSp>
      <xdr:nvGrpSpPr>
        <xdr:cNvPr id="1372666" name="Group 53">
          <a:extLst>
            <a:ext uri="{FF2B5EF4-FFF2-40B4-BE49-F238E27FC236}">
              <a16:creationId xmlns:a16="http://schemas.microsoft.com/office/drawing/2014/main" id="{00000000-0008-0000-2700-0000FAF11400}"/>
            </a:ext>
          </a:extLst>
        </xdr:cNvPr>
        <xdr:cNvGrpSpPr>
          <a:grpSpLocks/>
        </xdr:cNvGrpSpPr>
      </xdr:nvGrpSpPr>
      <xdr:grpSpPr bwMode="auto">
        <a:xfrm>
          <a:off x="14001750" y="7620000"/>
          <a:ext cx="152400" cy="142875"/>
          <a:chOff x="80" y="2360"/>
          <a:chExt cx="16" cy="15"/>
        </a:xfrm>
      </xdr:grpSpPr>
      <xdr:sp macro="" textlink="">
        <xdr:nvSpPr>
          <xdr:cNvPr id="1372685" name="Oval 19">
            <a:extLst>
              <a:ext uri="{FF2B5EF4-FFF2-40B4-BE49-F238E27FC236}">
                <a16:creationId xmlns:a16="http://schemas.microsoft.com/office/drawing/2014/main" id="{00000000-0008-0000-2700-00000DF214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72686" name="Freeform 36">
            <a:extLst>
              <a:ext uri="{FF2B5EF4-FFF2-40B4-BE49-F238E27FC236}">
                <a16:creationId xmlns:a16="http://schemas.microsoft.com/office/drawing/2014/main" id="{00000000-0008-0000-2700-00000EF214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24</xdr:row>
      <xdr:rowOff>0</xdr:rowOff>
    </xdr:from>
    <xdr:to>
      <xdr:col>15</xdr:col>
      <xdr:colOff>161925</xdr:colOff>
      <xdr:row>24</xdr:row>
      <xdr:rowOff>161925</xdr:rowOff>
    </xdr:to>
    <xdr:sp macro="" textlink="">
      <xdr:nvSpPr>
        <xdr:cNvPr id="19" name="Oval 20">
          <a:extLst>
            <a:ext uri="{FF2B5EF4-FFF2-40B4-BE49-F238E27FC236}">
              <a16:creationId xmlns:a16="http://schemas.microsoft.com/office/drawing/2014/main" id="{00000000-0008-0000-2700-000013000000}"/>
            </a:ext>
          </a:extLst>
        </xdr:cNvPr>
        <xdr:cNvSpPr>
          <a:spLocks noChangeArrowheads="1"/>
        </xdr:cNvSpPr>
      </xdr:nvSpPr>
      <xdr:spPr bwMode="auto">
        <a:xfrm>
          <a:off x="12160250" y="5715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4</xdr:col>
      <xdr:colOff>107950</xdr:colOff>
      <xdr:row>26</xdr:row>
      <xdr:rowOff>82550</xdr:rowOff>
    </xdr:from>
    <xdr:to>
      <xdr:col>18</xdr:col>
      <xdr:colOff>136525</xdr:colOff>
      <xdr:row>27</xdr:row>
      <xdr:rowOff>187325</xdr:rowOff>
    </xdr:to>
    <xdr:sp macro="" textlink="">
      <xdr:nvSpPr>
        <xdr:cNvPr id="1372674" name="Right Brace 1">
          <a:extLst>
            <a:ext uri="{FF2B5EF4-FFF2-40B4-BE49-F238E27FC236}">
              <a16:creationId xmlns:a16="http://schemas.microsoft.com/office/drawing/2014/main" id="{00000000-0008-0000-2700-000002F21400}"/>
            </a:ext>
          </a:extLst>
        </xdr:cNvPr>
        <xdr:cNvSpPr>
          <a:spLocks/>
        </xdr:cNvSpPr>
      </xdr:nvSpPr>
      <xdr:spPr bwMode="auto">
        <a:xfrm rot="5400000">
          <a:off x="10198100" y="4359275"/>
          <a:ext cx="422275" cy="7108825"/>
        </a:xfrm>
        <a:prstGeom prst="rightBrace">
          <a:avLst>
            <a:gd name="adj1" fmla="val 8625"/>
            <a:gd name="adj2" fmla="val 50000"/>
          </a:avLst>
        </a:prstGeom>
        <a:noFill/>
        <a:ln w="9525" algn="ctr">
          <a:solidFill>
            <a:srgbClr val="0000FF"/>
          </a:solidFill>
          <a:round/>
          <a:headEnd/>
          <a:tailEnd/>
        </a:ln>
      </xdr:spPr>
    </xdr:sp>
    <xdr:clientData/>
  </xdr:twoCellAnchor>
  <xdr:twoCellAnchor>
    <xdr:from>
      <xdr:col>15</xdr:col>
      <xdr:colOff>0</xdr:colOff>
      <xdr:row>20</xdr:row>
      <xdr:rowOff>0</xdr:rowOff>
    </xdr:from>
    <xdr:to>
      <xdr:col>15</xdr:col>
      <xdr:colOff>161925</xdr:colOff>
      <xdr:row>20</xdr:row>
      <xdr:rowOff>161925</xdr:rowOff>
    </xdr:to>
    <xdr:sp macro="" textlink="">
      <xdr:nvSpPr>
        <xdr:cNvPr id="37" name="Oval 20">
          <a:extLst>
            <a:ext uri="{FF2B5EF4-FFF2-40B4-BE49-F238E27FC236}">
              <a16:creationId xmlns:a16="http://schemas.microsoft.com/office/drawing/2014/main" id="{00000000-0008-0000-2700-000025000000}"/>
            </a:ext>
          </a:extLst>
        </xdr:cNvPr>
        <xdr:cNvSpPr>
          <a:spLocks noChangeArrowheads="1"/>
        </xdr:cNvSpPr>
      </xdr:nvSpPr>
      <xdr:spPr bwMode="auto">
        <a:xfrm>
          <a:off x="12160250" y="66675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19</xdr:col>
      <xdr:colOff>0</xdr:colOff>
      <xdr:row>20</xdr:row>
      <xdr:rowOff>0</xdr:rowOff>
    </xdr:from>
    <xdr:to>
      <xdr:col>19</xdr:col>
      <xdr:colOff>152400</xdr:colOff>
      <xdr:row>20</xdr:row>
      <xdr:rowOff>142875</xdr:rowOff>
    </xdr:to>
    <xdr:grpSp>
      <xdr:nvGrpSpPr>
        <xdr:cNvPr id="44" name="Group 53">
          <a:extLst>
            <a:ext uri="{FF2B5EF4-FFF2-40B4-BE49-F238E27FC236}">
              <a16:creationId xmlns:a16="http://schemas.microsoft.com/office/drawing/2014/main" id="{00000000-0008-0000-2700-00002C000000}"/>
            </a:ext>
          </a:extLst>
        </xdr:cNvPr>
        <xdr:cNvGrpSpPr>
          <a:grpSpLocks/>
        </xdr:cNvGrpSpPr>
      </xdr:nvGrpSpPr>
      <xdr:grpSpPr bwMode="auto">
        <a:xfrm>
          <a:off x="14001750" y="6350000"/>
          <a:ext cx="152400" cy="142875"/>
          <a:chOff x="80" y="2360"/>
          <a:chExt cx="16" cy="15"/>
        </a:xfrm>
      </xdr:grpSpPr>
      <xdr:sp macro="" textlink="">
        <xdr:nvSpPr>
          <xdr:cNvPr id="45" name="Oval 19">
            <a:extLst>
              <a:ext uri="{FF2B5EF4-FFF2-40B4-BE49-F238E27FC236}">
                <a16:creationId xmlns:a16="http://schemas.microsoft.com/office/drawing/2014/main" id="{00000000-0008-0000-2700-00002D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46" name="Freeform 36">
            <a:extLst>
              <a:ext uri="{FF2B5EF4-FFF2-40B4-BE49-F238E27FC236}">
                <a16:creationId xmlns:a16="http://schemas.microsoft.com/office/drawing/2014/main" id="{00000000-0008-0000-2700-00002E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0</xdr:rowOff>
    </xdr:from>
    <xdr:to>
      <xdr:col>15</xdr:col>
      <xdr:colOff>161925</xdr:colOff>
      <xdr:row>20</xdr:row>
      <xdr:rowOff>161925</xdr:rowOff>
    </xdr:to>
    <xdr:sp macro="" textlink="">
      <xdr:nvSpPr>
        <xdr:cNvPr id="47" name="Oval 20">
          <a:extLst>
            <a:ext uri="{FF2B5EF4-FFF2-40B4-BE49-F238E27FC236}">
              <a16:creationId xmlns:a16="http://schemas.microsoft.com/office/drawing/2014/main" id="{00000000-0008-0000-2700-00002F000000}"/>
            </a:ext>
          </a:extLst>
        </xdr:cNvPr>
        <xdr:cNvSpPr>
          <a:spLocks noChangeArrowheads="1"/>
        </xdr:cNvSpPr>
      </xdr:nvSpPr>
      <xdr:spPr bwMode="auto">
        <a:xfrm>
          <a:off x="12160250" y="6985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19</xdr:col>
      <xdr:colOff>0</xdr:colOff>
      <xdr:row>20</xdr:row>
      <xdr:rowOff>0</xdr:rowOff>
    </xdr:from>
    <xdr:to>
      <xdr:col>19</xdr:col>
      <xdr:colOff>152400</xdr:colOff>
      <xdr:row>20</xdr:row>
      <xdr:rowOff>142875</xdr:rowOff>
    </xdr:to>
    <xdr:grpSp>
      <xdr:nvGrpSpPr>
        <xdr:cNvPr id="48" name="Group 53">
          <a:extLst>
            <a:ext uri="{FF2B5EF4-FFF2-40B4-BE49-F238E27FC236}">
              <a16:creationId xmlns:a16="http://schemas.microsoft.com/office/drawing/2014/main" id="{00000000-0008-0000-2700-000030000000}"/>
            </a:ext>
          </a:extLst>
        </xdr:cNvPr>
        <xdr:cNvGrpSpPr>
          <a:grpSpLocks/>
        </xdr:cNvGrpSpPr>
      </xdr:nvGrpSpPr>
      <xdr:grpSpPr bwMode="auto">
        <a:xfrm>
          <a:off x="14001750" y="6350000"/>
          <a:ext cx="152400" cy="142875"/>
          <a:chOff x="80" y="2360"/>
          <a:chExt cx="16" cy="15"/>
        </a:xfrm>
      </xdr:grpSpPr>
      <xdr:sp macro="" textlink="">
        <xdr:nvSpPr>
          <xdr:cNvPr id="49" name="Oval 19">
            <a:extLst>
              <a:ext uri="{FF2B5EF4-FFF2-40B4-BE49-F238E27FC236}">
                <a16:creationId xmlns:a16="http://schemas.microsoft.com/office/drawing/2014/main" id="{00000000-0008-0000-2700-000031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50" name="Freeform 36">
            <a:extLst>
              <a:ext uri="{FF2B5EF4-FFF2-40B4-BE49-F238E27FC236}">
                <a16:creationId xmlns:a16="http://schemas.microsoft.com/office/drawing/2014/main" id="{00000000-0008-0000-2700-000032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0</xdr:rowOff>
    </xdr:from>
    <xdr:to>
      <xdr:col>15</xdr:col>
      <xdr:colOff>161925</xdr:colOff>
      <xdr:row>20</xdr:row>
      <xdr:rowOff>161925</xdr:rowOff>
    </xdr:to>
    <xdr:sp macro="" textlink="">
      <xdr:nvSpPr>
        <xdr:cNvPr id="54" name="Oval 20">
          <a:extLst>
            <a:ext uri="{FF2B5EF4-FFF2-40B4-BE49-F238E27FC236}">
              <a16:creationId xmlns:a16="http://schemas.microsoft.com/office/drawing/2014/main" id="{00000000-0008-0000-2700-000036000000}"/>
            </a:ext>
          </a:extLst>
        </xdr:cNvPr>
        <xdr:cNvSpPr>
          <a:spLocks noChangeArrowheads="1"/>
        </xdr:cNvSpPr>
      </xdr:nvSpPr>
      <xdr:spPr bwMode="auto">
        <a:xfrm>
          <a:off x="12160250" y="6985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18</xdr:row>
      <xdr:rowOff>0</xdr:rowOff>
    </xdr:from>
    <xdr:to>
      <xdr:col>15</xdr:col>
      <xdr:colOff>161925</xdr:colOff>
      <xdr:row>18</xdr:row>
      <xdr:rowOff>161925</xdr:rowOff>
    </xdr:to>
    <xdr:sp macro="" textlink="">
      <xdr:nvSpPr>
        <xdr:cNvPr id="29" name="Oval 20">
          <a:extLst>
            <a:ext uri="{FF2B5EF4-FFF2-40B4-BE49-F238E27FC236}">
              <a16:creationId xmlns:a16="http://schemas.microsoft.com/office/drawing/2014/main" id="{63C739E5-FFEE-41B6-96CE-84219D4D739E}"/>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18</xdr:row>
      <xdr:rowOff>0</xdr:rowOff>
    </xdr:from>
    <xdr:to>
      <xdr:col>15</xdr:col>
      <xdr:colOff>161925</xdr:colOff>
      <xdr:row>18</xdr:row>
      <xdr:rowOff>161925</xdr:rowOff>
    </xdr:to>
    <xdr:sp macro="" textlink="">
      <xdr:nvSpPr>
        <xdr:cNvPr id="30" name="Oval 20">
          <a:extLst>
            <a:ext uri="{FF2B5EF4-FFF2-40B4-BE49-F238E27FC236}">
              <a16:creationId xmlns:a16="http://schemas.microsoft.com/office/drawing/2014/main" id="{3CC84403-EAC2-4B7C-9358-F93E30B4A8D1}"/>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18</xdr:row>
      <xdr:rowOff>0</xdr:rowOff>
    </xdr:from>
    <xdr:to>
      <xdr:col>15</xdr:col>
      <xdr:colOff>161925</xdr:colOff>
      <xdr:row>18</xdr:row>
      <xdr:rowOff>161925</xdr:rowOff>
    </xdr:to>
    <xdr:sp macro="" textlink="">
      <xdr:nvSpPr>
        <xdr:cNvPr id="31" name="Oval 20">
          <a:extLst>
            <a:ext uri="{FF2B5EF4-FFF2-40B4-BE49-F238E27FC236}">
              <a16:creationId xmlns:a16="http://schemas.microsoft.com/office/drawing/2014/main" id="{D2720D2E-1A23-471E-96A4-A4A669E72DBF}"/>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19</xdr:row>
      <xdr:rowOff>0</xdr:rowOff>
    </xdr:from>
    <xdr:to>
      <xdr:col>15</xdr:col>
      <xdr:colOff>161925</xdr:colOff>
      <xdr:row>19</xdr:row>
      <xdr:rowOff>161925</xdr:rowOff>
    </xdr:to>
    <xdr:sp macro="" textlink="">
      <xdr:nvSpPr>
        <xdr:cNvPr id="32" name="Oval 20">
          <a:extLst>
            <a:ext uri="{FF2B5EF4-FFF2-40B4-BE49-F238E27FC236}">
              <a16:creationId xmlns:a16="http://schemas.microsoft.com/office/drawing/2014/main" id="{BC63E032-9B42-487D-9953-ABACB168F19C}"/>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19</xdr:row>
      <xdr:rowOff>0</xdr:rowOff>
    </xdr:from>
    <xdr:to>
      <xdr:col>15</xdr:col>
      <xdr:colOff>161925</xdr:colOff>
      <xdr:row>19</xdr:row>
      <xdr:rowOff>161925</xdr:rowOff>
    </xdr:to>
    <xdr:sp macro="" textlink="">
      <xdr:nvSpPr>
        <xdr:cNvPr id="33" name="Oval 20">
          <a:extLst>
            <a:ext uri="{FF2B5EF4-FFF2-40B4-BE49-F238E27FC236}">
              <a16:creationId xmlns:a16="http://schemas.microsoft.com/office/drawing/2014/main" id="{036948D1-5707-47C4-A3BC-3F7CB1992AFA}"/>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19</xdr:row>
      <xdr:rowOff>0</xdr:rowOff>
    </xdr:from>
    <xdr:to>
      <xdr:col>15</xdr:col>
      <xdr:colOff>161925</xdr:colOff>
      <xdr:row>19</xdr:row>
      <xdr:rowOff>161925</xdr:rowOff>
    </xdr:to>
    <xdr:sp macro="" textlink="">
      <xdr:nvSpPr>
        <xdr:cNvPr id="34" name="Oval 20">
          <a:extLst>
            <a:ext uri="{FF2B5EF4-FFF2-40B4-BE49-F238E27FC236}">
              <a16:creationId xmlns:a16="http://schemas.microsoft.com/office/drawing/2014/main" id="{DB83FDFC-45D6-4E0E-8112-3516D482B398}"/>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20</xdr:row>
      <xdr:rowOff>0</xdr:rowOff>
    </xdr:from>
    <xdr:to>
      <xdr:col>15</xdr:col>
      <xdr:colOff>161925</xdr:colOff>
      <xdr:row>20</xdr:row>
      <xdr:rowOff>161925</xdr:rowOff>
    </xdr:to>
    <xdr:sp macro="" textlink="">
      <xdr:nvSpPr>
        <xdr:cNvPr id="35" name="Oval 20">
          <a:extLst>
            <a:ext uri="{FF2B5EF4-FFF2-40B4-BE49-F238E27FC236}">
              <a16:creationId xmlns:a16="http://schemas.microsoft.com/office/drawing/2014/main" id="{F73B6FBA-DC5B-4053-88AD-51B1AEE7B1E9}"/>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20</xdr:row>
      <xdr:rowOff>0</xdr:rowOff>
    </xdr:from>
    <xdr:to>
      <xdr:col>15</xdr:col>
      <xdr:colOff>161925</xdr:colOff>
      <xdr:row>20</xdr:row>
      <xdr:rowOff>161925</xdr:rowOff>
    </xdr:to>
    <xdr:sp macro="" textlink="">
      <xdr:nvSpPr>
        <xdr:cNvPr id="36" name="Oval 20">
          <a:extLst>
            <a:ext uri="{FF2B5EF4-FFF2-40B4-BE49-F238E27FC236}">
              <a16:creationId xmlns:a16="http://schemas.microsoft.com/office/drawing/2014/main" id="{3673281E-2531-48DA-BAF9-D523DF727746}"/>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20</xdr:row>
      <xdr:rowOff>0</xdr:rowOff>
    </xdr:from>
    <xdr:to>
      <xdr:col>15</xdr:col>
      <xdr:colOff>161925</xdr:colOff>
      <xdr:row>20</xdr:row>
      <xdr:rowOff>161925</xdr:rowOff>
    </xdr:to>
    <xdr:sp macro="" textlink="">
      <xdr:nvSpPr>
        <xdr:cNvPr id="38" name="Oval 20">
          <a:extLst>
            <a:ext uri="{FF2B5EF4-FFF2-40B4-BE49-F238E27FC236}">
              <a16:creationId xmlns:a16="http://schemas.microsoft.com/office/drawing/2014/main" id="{B80BFDFD-3A1C-46EC-BFE4-713ECCEE1F35}"/>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21</xdr:row>
      <xdr:rowOff>0</xdr:rowOff>
    </xdr:from>
    <xdr:to>
      <xdr:col>15</xdr:col>
      <xdr:colOff>161925</xdr:colOff>
      <xdr:row>21</xdr:row>
      <xdr:rowOff>161925</xdr:rowOff>
    </xdr:to>
    <xdr:sp macro="" textlink="">
      <xdr:nvSpPr>
        <xdr:cNvPr id="39" name="Oval 20">
          <a:extLst>
            <a:ext uri="{FF2B5EF4-FFF2-40B4-BE49-F238E27FC236}">
              <a16:creationId xmlns:a16="http://schemas.microsoft.com/office/drawing/2014/main" id="{61CBCBB4-97C3-4BEE-8F84-5ED8954F36E6}"/>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21</xdr:row>
      <xdr:rowOff>0</xdr:rowOff>
    </xdr:from>
    <xdr:to>
      <xdr:col>15</xdr:col>
      <xdr:colOff>161925</xdr:colOff>
      <xdr:row>21</xdr:row>
      <xdr:rowOff>161925</xdr:rowOff>
    </xdr:to>
    <xdr:sp macro="" textlink="">
      <xdr:nvSpPr>
        <xdr:cNvPr id="40" name="Oval 20">
          <a:extLst>
            <a:ext uri="{FF2B5EF4-FFF2-40B4-BE49-F238E27FC236}">
              <a16:creationId xmlns:a16="http://schemas.microsoft.com/office/drawing/2014/main" id="{B84EE4AE-0DA8-4032-AE09-CBB2845E6672}"/>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21</xdr:row>
      <xdr:rowOff>0</xdr:rowOff>
    </xdr:from>
    <xdr:to>
      <xdr:col>15</xdr:col>
      <xdr:colOff>161925</xdr:colOff>
      <xdr:row>21</xdr:row>
      <xdr:rowOff>161925</xdr:rowOff>
    </xdr:to>
    <xdr:sp macro="" textlink="">
      <xdr:nvSpPr>
        <xdr:cNvPr id="41" name="Oval 20">
          <a:extLst>
            <a:ext uri="{FF2B5EF4-FFF2-40B4-BE49-F238E27FC236}">
              <a16:creationId xmlns:a16="http://schemas.microsoft.com/office/drawing/2014/main" id="{FB39EBF2-12AA-47A2-A948-52F113B67704}"/>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21</xdr:row>
      <xdr:rowOff>0</xdr:rowOff>
    </xdr:from>
    <xdr:to>
      <xdr:col>15</xdr:col>
      <xdr:colOff>161925</xdr:colOff>
      <xdr:row>21</xdr:row>
      <xdr:rowOff>161925</xdr:rowOff>
    </xdr:to>
    <xdr:sp macro="" textlink="">
      <xdr:nvSpPr>
        <xdr:cNvPr id="42" name="Oval 20">
          <a:extLst>
            <a:ext uri="{FF2B5EF4-FFF2-40B4-BE49-F238E27FC236}">
              <a16:creationId xmlns:a16="http://schemas.microsoft.com/office/drawing/2014/main" id="{0440AC8D-35E3-4176-AF8B-6BE53E715B86}"/>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21</xdr:row>
      <xdr:rowOff>0</xdr:rowOff>
    </xdr:from>
    <xdr:to>
      <xdr:col>15</xdr:col>
      <xdr:colOff>161925</xdr:colOff>
      <xdr:row>21</xdr:row>
      <xdr:rowOff>161925</xdr:rowOff>
    </xdr:to>
    <xdr:sp macro="" textlink="">
      <xdr:nvSpPr>
        <xdr:cNvPr id="43" name="Oval 20">
          <a:extLst>
            <a:ext uri="{FF2B5EF4-FFF2-40B4-BE49-F238E27FC236}">
              <a16:creationId xmlns:a16="http://schemas.microsoft.com/office/drawing/2014/main" id="{4BB90B03-4D01-4B63-B113-F8609C7E3CD3}"/>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21</xdr:row>
      <xdr:rowOff>0</xdr:rowOff>
    </xdr:from>
    <xdr:to>
      <xdr:col>15</xdr:col>
      <xdr:colOff>161925</xdr:colOff>
      <xdr:row>21</xdr:row>
      <xdr:rowOff>161925</xdr:rowOff>
    </xdr:to>
    <xdr:sp macro="" textlink="">
      <xdr:nvSpPr>
        <xdr:cNvPr id="55" name="Oval 20">
          <a:extLst>
            <a:ext uri="{FF2B5EF4-FFF2-40B4-BE49-F238E27FC236}">
              <a16:creationId xmlns:a16="http://schemas.microsoft.com/office/drawing/2014/main" id="{EC665ED5-67FE-415C-97A4-72A923A5B7A0}"/>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22</xdr:row>
      <xdr:rowOff>0</xdr:rowOff>
    </xdr:from>
    <xdr:to>
      <xdr:col>15</xdr:col>
      <xdr:colOff>161925</xdr:colOff>
      <xdr:row>22</xdr:row>
      <xdr:rowOff>161925</xdr:rowOff>
    </xdr:to>
    <xdr:sp macro="" textlink="">
      <xdr:nvSpPr>
        <xdr:cNvPr id="56" name="Oval 20">
          <a:extLst>
            <a:ext uri="{FF2B5EF4-FFF2-40B4-BE49-F238E27FC236}">
              <a16:creationId xmlns:a16="http://schemas.microsoft.com/office/drawing/2014/main" id="{1D9EE20D-3EB4-4A0E-B41F-903A08DE0671}"/>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22</xdr:row>
      <xdr:rowOff>0</xdr:rowOff>
    </xdr:from>
    <xdr:to>
      <xdr:col>15</xdr:col>
      <xdr:colOff>161925</xdr:colOff>
      <xdr:row>22</xdr:row>
      <xdr:rowOff>161925</xdr:rowOff>
    </xdr:to>
    <xdr:sp macro="" textlink="">
      <xdr:nvSpPr>
        <xdr:cNvPr id="57" name="Oval 20">
          <a:extLst>
            <a:ext uri="{FF2B5EF4-FFF2-40B4-BE49-F238E27FC236}">
              <a16:creationId xmlns:a16="http://schemas.microsoft.com/office/drawing/2014/main" id="{9740C4A5-7C30-4ABA-930C-EDF981E0FDAB}"/>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22</xdr:row>
      <xdr:rowOff>0</xdr:rowOff>
    </xdr:from>
    <xdr:to>
      <xdr:col>15</xdr:col>
      <xdr:colOff>161925</xdr:colOff>
      <xdr:row>22</xdr:row>
      <xdr:rowOff>161925</xdr:rowOff>
    </xdr:to>
    <xdr:sp macro="" textlink="">
      <xdr:nvSpPr>
        <xdr:cNvPr id="58" name="Oval 20">
          <a:extLst>
            <a:ext uri="{FF2B5EF4-FFF2-40B4-BE49-F238E27FC236}">
              <a16:creationId xmlns:a16="http://schemas.microsoft.com/office/drawing/2014/main" id="{872AE694-3EBF-44F3-882E-92ACFDD3153D}"/>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22</xdr:row>
      <xdr:rowOff>0</xdr:rowOff>
    </xdr:from>
    <xdr:to>
      <xdr:col>15</xdr:col>
      <xdr:colOff>161925</xdr:colOff>
      <xdr:row>22</xdr:row>
      <xdr:rowOff>161925</xdr:rowOff>
    </xdr:to>
    <xdr:sp macro="" textlink="">
      <xdr:nvSpPr>
        <xdr:cNvPr id="59" name="Oval 20">
          <a:extLst>
            <a:ext uri="{FF2B5EF4-FFF2-40B4-BE49-F238E27FC236}">
              <a16:creationId xmlns:a16="http://schemas.microsoft.com/office/drawing/2014/main" id="{1BE714BD-6384-49B1-8D63-783BABE9E3DE}"/>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22</xdr:row>
      <xdr:rowOff>0</xdr:rowOff>
    </xdr:from>
    <xdr:to>
      <xdr:col>15</xdr:col>
      <xdr:colOff>161925</xdr:colOff>
      <xdr:row>22</xdr:row>
      <xdr:rowOff>161925</xdr:rowOff>
    </xdr:to>
    <xdr:sp macro="" textlink="">
      <xdr:nvSpPr>
        <xdr:cNvPr id="60" name="Oval 20">
          <a:extLst>
            <a:ext uri="{FF2B5EF4-FFF2-40B4-BE49-F238E27FC236}">
              <a16:creationId xmlns:a16="http://schemas.microsoft.com/office/drawing/2014/main" id="{34CBFB23-2096-4743-80DB-39C8830F29F1}"/>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22</xdr:row>
      <xdr:rowOff>0</xdr:rowOff>
    </xdr:from>
    <xdr:to>
      <xdr:col>15</xdr:col>
      <xdr:colOff>161925</xdr:colOff>
      <xdr:row>22</xdr:row>
      <xdr:rowOff>161925</xdr:rowOff>
    </xdr:to>
    <xdr:sp macro="" textlink="">
      <xdr:nvSpPr>
        <xdr:cNvPr id="61" name="Oval 20">
          <a:extLst>
            <a:ext uri="{FF2B5EF4-FFF2-40B4-BE49-F238E27FC236}">
              <a16:creationId xmlns:a16="http://schemas.microsoft.com/office/drawing/2014/main" id="{6BC9829A-03D9-42BA-8DA5-9B33E32DDA7D}"/>
            </a:ext>
          </a:extLst>
        </xdr:cNvPr>
        <xdr:cNvSpPr>
          <a:spLocks noChangeArrowheads="1"/>
        </xdr:cNvSpPr>
      </xdr:nvSpPr>
      <xdr:spPr bwMode="auto">
        <a:xfrm>
          <a:off x="121602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23</xdr:row>
      <xdr:rowOff>0</xdr:rowOff>
    </xdr:from>
    <xdr:to>
      <xdr:col>15</xdr:col>
      <xdr:colOff>161925</xdr:colOff>
      <xdr:row>23</xdr:row>
      <xdr:rowOff>161925</xdr:rowOff>
    </xdr:to>
    <xdr:sp macro="" textlink="">
      <xdr:nvSpPr>
        <xdr:cNvPr id="62" name="Oval 20">
          <a:extLst>
            <a:ext uri="{FF2B5EF4-FFF2-40B4-BE49-F238E27FC236}">
              <a16:creationId xmlns:a16="http://schemas.microsoft.com/office/drawing/2014/main" id="{A7F583E9-4F4D-4CEF-8006-BEEDA3C12DC9}"/>
            </a:ext>
          </a:extLst>
        </xdr:cNvPr>
        <xdr:cNvSpPr>
          <a:spLocks noChangeArrowheads="1"/>
        </xdr:cNvSpPr>
      </xdr:nvSpPr>
      <xdr:spPr bwMode="auto">
        <a:xfrm>
          <a:off x="12160250" y="6985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23</xdr:row>
      <xdr:rowOff>0</xdr:rowOff>
    </xdr:from>
    <xdr:to>
      <xdr:col>15</xdr:col>
      <xdr:colOff>161925</xdr:colOff>
      <xdr:row>23</xdr:row>
      <xdr:rowOff>161925</xdr:rowOff>
    </xdr:to>
    <xdr:sp macro="" textlink="">
      <xdr:nvSpPr>
        <xdr:cNvPr id="63" name="Oval 20">
          <a:extLst>
            <a:ext uri="{FF2B5EF4-FFF2-40B4-BE49-F238E27FC236}">
              <a16:creationId xmlns:a16="http://schemas.microsoft.com/office/drawing/2014/main" id="{6544907D-0E61-4F53-BC71-A914F62675FF}"/>
            </a:ext>
          </a:extLst>
        </xdr:cNvPr>
        <xdr:cNvSpPr>
          <a:spLocks noChangeArrowheads="1"/>
        </xdr:cNvSpPr>
      </xdr:nvSpPr>
      <xdr:spPr bwMode="auto">
        <a:xfrm>
          <a:off x="12160250" y="6985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23</xdr:row>
      <xdr:rowOff>0</xdr:rowOff>
    </xdr:from>
    <xdr:to>
      <xdr:col>15</xdr:col>
      <xdr:colOff>161925</xdr:colOff>
      <xdr:row>23</xdr:row>
      <xdr:rowOff>161925</xdr:rowOff>
    </xdr:to>
    <xdr:sp macro="" textlink="">
      <xdr:nvSpPr>
        <xdr:cNvPr id="64" name="Oval 20">
          <a:extLst>
            <a:ext uri="{FF2B5EF4-FFF2-40B4-BE49-F238E27FC236}">
              <a16:creationId xmlns:a16="http://schemas.microsoft.com/office/drawing/2014/main" id="{2BB6666F-77B4-4A15-8453-E40679EAAA12}"/>
            </a:ext>
          </a:extLst>
        </xdr:cNvPr>
        <xdr:cNvSpPr>
          <a:spLocks noChangeArrowheads="1"/>
        </xdr:cNvSpPr>
      </xdr:nvSpPr>
      <xdr:spPr bwMode="auto">
        <a:xfrm>
          <a:off x="12160250" y="6985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23</xdr:row>
      <xdr:rowOff>0</xdr:rowOff>
    </xdr:from>
    <xdr:to>
      <xdr:col>15</xdr:col>
      <xdr:colOff>161925</xdr:colOff>
      <xdr:row>23</xdr:row>
      <xdr:rowOff>161925</xdr:rowOff>
    </xdr:to>
    <xdr:sp macro="" textlink="">
      <xdr:nvSpPr>
        <xdr:cNvPr id="65" name="Oval 20">
          <a:extLst>
            <a:ext uri="{FF2B5EF4-FFF2-40B4-BE49-F238E27FC236}">
              <a16:creationId xmlns:a16="http://schemas.microsoft.com/office/drawing/2014/main" id="{BAD39FC1-5E00-4542-BACE-3518BE68E64B}"/>
            </a:ext>
          </a:extLst>
        </xdr:cNvPr>
        <xdr:cNvSpPr>
          <a:spLocks noChangeArrowheads="1"/>
        </xdr:cNvSpPr>
      </xdr:nvSpPr>
      <xdr:spPr bwMode="auto">
        <a:xfrm>
          <a:off x="12160250" y="6985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23</xdr:row>
      <xdr:rowOff>0</xdr:rowOff>
    </xdr:from>
    <xdr:to>
      <xdr:col>15</xdr:col>
      <xdr:colOff>161925</xdr:colOff>
      <xdr:row>23</xdr:row>
      <xdr:rowOff>161925</xdr:rowOff>
    </xdr:to>
    <xdr:sp macro="" textlink="">
      <xdr:nvSpPr>
        <xdr:cNvPr id="66" name="Oval 20">
          <a:extLst>
            <a:ext uri="{FF2B5EF4-FFF2-40B4-BE49-F238E27FC236}">
              <a16:creationId xmlns:a16="http://schemas.microsoft.com/office/drawing/2014/main" id="{83728C74-81B8-437C-B171-1626F5CB6B28}"/>
            </a:ext>
          </a:extLst>
        </xdr:cNvPr>
        <xdr:cNvSpPr>
          <a:spLocks noChangeArrowheads="1"/>
        </xdr:cNvSpPr>
      </xdr:nvSpPr>
      <xdr:spPr bwMode="auto">
        <a:xfrm>
          <a:off x="12160250" y="6985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23</xdr:row>
      <xdr:rowOff>0</xdr:rowOff>
    </xdr:from>
    <xdr:to>
      <xdr:col>15</xdr:col>
      <xdr:colOff>161925</xdr:colOff>
      <xdr:row>23</xdr:row>
      <xdr:rowOff>161925</xdr:rowOff>
    </xdr:to>
    <xdr:sp macro="" textlink="">
      <xdr:nvSpPr>
        <xdr:cNvPr id="67" name="Oval 20">
          <a:extLst>
            <a:ext uri="{FF2B5EF4-FFF2-40B4-BE49-F238E27FC236}">
              <a16:creationId xmlns:a16="http://schemas.microsoft.com/office/drawing/2014/main" id="{86B1C62E-E24B-4397-BF37-4FB0B7B353CB}"/>
            </a:ext>
          </a:extLst>
        </xdr:cNvPr>
        <xdr:cNvSpPr>
          <a:spLocks noChangeArrowheads="1"/>
        </xdr:cNvSpPr>
      </xdr:nvSpPr>
      <xdr:spPr bwMode="auto">
        <a:xfrm>
          <a:off x="12160250" y="6985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19</xdr:col>
      <xdr:colOff>0</xdr:colOff>
      <xdr:row>18</xdr:row>
      <xdr:rowOff>0</xdr:rowOff>
    </xdr:from>
    <xdr:to>
      <xdr:col>19</xdr:col>
      <xdr:colOff>152400</xdr:colOff>
      <xdr:row>18</xdr:row>
      <xdr:rowOff>142875</xdr:rowOff>
    </xdr:to>
    <xdr:grpSp>
      <xdr:nvGrpSpPr>
        <xdr:cNvPr id="131" name="Group 53">
          <a:extLst>
            <a:ext uri="{FF2B5EF4-FFF2-40B4-BE49-F238E27FC236}">
              <a16:creationId xmlns:a16="http://schemas.microsoft.com/office/drawing/2014/main" id="{3E76C8E0-736A-4F95-BB53-BB08FB0867B9}"/>
            </a:ext>
          </a:extLst>
        </xdr:cNvPr>
        <xdr:cNvGrpSpPr>
          <a:grpSpLocks/>
        </xdr:cNvGrpSpPr>
      </xdr:nvGrpSpPr>
      <xdr:grpSpPr bwMode="auto">
        <a:xfrm>
          <a:off x="14001750" y="5715000"/>
          <a:ext cx="152400" cy="142875"/>
          <a:chOff x="80" y="2360"/>
          <a:chExt cx="16" cy="15"/>
        </a:xfrm>
      </xdr:grpSpPr>
      <xdr:sp macro="" textlink="">
        <xdr:nvSpPr>
          <xdr:cNvPr id="132" name="Oval 19">
            <a:extLst>
              <a:ext uri="{FF2B5EF4-FFF2-40B4-BE49-F238E27FC236}">
                <a16:creationId xmlns:a16="http://schemas.microsoft.com/office/drawing/2014/main" id="{622C1F76-E85E-437F-84A1-459002FB2A6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3" name="Freeform 36">
            <a:extLst>
              <a:ext uri="{FF2B5EF4-FFF2-40B4-BE49-F238E27FC236}">
                <a16:creationId xmlns:a16="http://schemas.microsoft.com/office/drawing/2014/main" id="{8947ACA3-4042-4716-A706-885238730395}"/>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18</xdr:row>
      <xdr:rowOff>0</xdr:rowOff>
    </xdr:from>
    <xdr:to>
      <xdr:col>19</xdr:col>
      <xdr:colOff>152400</xdr:colOff>
      <xdr:row>18</xdr:row>
      <xdr:rowOff>142875</xdr:rowOff>
    </xdr:to>
    <xdr:grpSp>
      <xdr:nvGrpSpPr>
        <xdr:cNvPr id="134" name="Group 53">
          <a:extLst>
            <a:ext uri="{FF2B5EF4-FFF2-40B4-BE49-F238E27FC236}">
              <a16:creationId xmlns:a16="http://schemas.microsoft.com/office/drawing/2014/main" id="{062E662B-E85E-48D7-B4FB-DF128E57AC8F}"/>
            </a:ext>
          </a:extLst>
        </xdr:cNvPr>
        <xdr:cNvGrpSpPr>
          <a:grpSpLocks/>
        </xdr:cNvGrpSpPr>
      </xdr:nvGrpSpPr>
      <xdr:grpSpPr bwMode="auto">
        <a:xfrm>
          <a:off x="14001750" y="5715000"/>
          <a:ext cx="152400" cy="142875"/>
          <a:chOff x="80" y="2360"/>
          <a:chExt cx="16" cy="15"/>
        </a:xfrm>
      </xdr:grpSpPr>
      <xdr:sp macro="" textlink="">
        <xdr:nvSpPr>
          <xdr:cNvPr id="135" name="Oval 19">
            <a:extLst>
              <a:ext uri="{FF2B5EF4-FFF2-40B4-BE49-F238E27FC236}">
                <a16:creationId xmlns:a16="http://schemas.microsoft.com/office/drawing/2014/main" id="{A2CDA155-9459-4776-BB8A-2955FEBCA726}"/>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6" name="Freeform 36">
            <a:extLst>
              <a:ext uri="{FF2B5EF4-FFF2-40B4-BE49-F238E27FC236}">
                <a16:creationId xmlns:a16="http://schemas.microsoft.com/office/drawing/2014/main" id="{E80FD425-041D-41C0-ADDD-4CA5E597A664}"/>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19</xdr:row>
      <xdr:rowOff>0</xdr:rowOff>
    </xdr:from>
    <xdr:to>
      <xdr:col>19</xdr:col>
      <xdr:colOff>152400</xdr:colOff>
      <xdr:row>19</xdr:row>
      <xdr:rowOff>142875</xdr:rowOff>
    </xdr:to>
    <xdr:grpSp>
      <xdr:nvGrpSpPr>
        <xdr:cNvPr id="137" name="Group 53">
          <a:extLst>
            <a:ext uri="{FF2B5EF4-FFF2-40B4-BE49-F238E27FC236}">
              <a16:creationId xmlns:a16="http://schemas.microsoft.com/office/drawing/2014/main" id="{7E1A3848-A194-4B50-996C-A4D6008962D2}"/>
            </a:ext>
          </a:extLst>
        </xdr:cNvPr>
        <xdr:cNvGrpSpPr>
          <a:grpSpLocks/>
        </xdr:cNvGrpSpPr>
      </xdr:nvGrpSpPr>
      <xdr:grpSpPr bwMode="auto">
        <a:xfrm>
          <a:off x="14001750" y="6032500"/>
          <a:ext cx="152400" cy="142875"/>
          <a:chOff x="80" y="2360"/>
          <a:chExt cx="16" cy="15"/>
        </a:xfrm>
      </xdr:grpSpPr>
      <xdr:sp macro="" textlink="">
        <xdr:nvSpPr>
          <xdr:cNvPr id="138" name="Oval 19">
            <a:extLst>
              <a:ext uri="{FF2B5EF4-FFF2-40B4-BE49-F238E27FC236}">
                <a16:creationId xmlns:a16="http://schemas.microsoft.com/office/drawing/2014/main" id="{07353E6F-B65E-4A1F-AAA4-70ABF357266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 name="Freeform 36">
            <a:extLst>
              <a:ext uri="{FF2B5EF4-FFF2-40B4-BE49-F238E27FC236}">
                <a16:creationId xmlns:a16="http://schemas.microsoft.com/office/drawing/2014/main" id="{50D924D4-AC59-4404-B437-789044DA6F16}"/>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19</xdr:row>
      <xdr:rowOff>0</xdr:rowOff>
    </xdr:from>
    <xdr:to>
      <xdr:col>19</xdr:col>
      <xdr:colOff>152400</xdr:colOff>
      <xdr:row>19</xdr:row>
      <xdr:rowOff>142875</xdr:rowOff>
    </xdr:to>
    <xdr:grpSp>
      <xdr:nvGrpSpPr>
        <xdr:cNvPr id="140" name="Group 53">
          <a:extLst>
            <a:ext uri="{FF2B5EF4-FFF2-40B4-BE49-F238E27FC236}">
              <a16:creationId xmlns:a16="http://schemas.microsoft.com/office/drawing/2014/main" id="{8A0DC7F6-710D-4229-B390-AA6F3C160F5B}"/>
            </a:ext>
          </a:extLst>
        </xdr:cNvPr>
        <xdr:cNvGrpSpPr>
          <a:grpSpLocks/>
        </xdr:cNvGrpSpPr>
      </xdr:nvGrpSpPr>
      <xdr:grpSpPr bwMode="auto">
        <a:xfrm>
          <a:off x="14001750" y="6032500"/>
          <a:ext cx="152400" cy="142875"/>
          <a:chOff x="80" y="2360"/>
          <a:chExt cx="16" cy="15"/>
        </a:xfrm>
      </xdr:grpSpPr>
      <xdr:sp macro="" textlink="">
        <xdr:nvSpPr>
          <xdr:cNvPr id="141" name="Oval 19">
            <a:extLst>
              <a:ext uri="{FF2B5EF4-FFF2-40B4-BE49-F238E27FC236}">
                <a16:creationId xmlns:a16="http://schemas.microsoft.com/office/drawing/2014/main" id="{8E2FF776-7835-492A-B96A-A196071D757E}"/>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2" name="Freeform 36">
            <a:extLst>
              <a:ext uri="{FF2B5EF4-FFF2-40B4-BE49-F238E27FC236}">
                <a16:creationId xmlns:a16="http://schemas.microsoft.com/office/drawing/2014/main" id="{15C69818-0301-4CAC-A808-E0B8412E66BE}"/>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20</xdr:row>
      <xdr:rowOff>0</xdr:rowOff>
    </xdr:from>
    <xdr:to>
      <xdr:col>19</xdr:col>
      <xdr:colOff>152400</xdr:colOff>
      <xdr:row>20</xdr:row>
      <xdr:rowOff>142875</xdr:rowOff>
    </xdr:to>
    <xdr:grpSp>
      <xdr:nvGrpSpPr>
        <xdr:cNvPr id="143" name="Group 53">
          <a:extLst>
            <a:ext uri="{FF2B5EF4-FFF2-40B4-BE49-F238E27FC236}">
              <a16:creationId xmlns:a16="http://schemas.microsoft.com/office/drawing/2014/main" id="{0B5DD8C4-7D5D-4A74-9F2D-10BA7DACA178}"/>
            </a:ext>
          </a:extLst>
        </xdr:cNvPr>
        <xdr:cNvGrpSpPr>
          <a:grpSpLocks/>
        </xdr:cNvGrpSpPr>
      </xdr:nvGrpSpPr>
      <xdr:grpSpPr bwMode="auto">
        <a:xfrm>
          <a:off x="14001750" y="6350000"/>
          <a:ext cx="152400" cy="142875"/>
          <a:chOff x="80" y="2360"/>
          <a:chExt cx="16" cy="15"/>
        </a:xfrm>
      </xdr:grpSpPr>
      <xdr:sp macro="" textlink="">
        <xdr:nvSpPr>
          <xdr:cNvPr id="144" name="Oval 19">
            <a:extLst>
              <a:ext uri="{FF2B5EF4-FFF2-40B4-BE49-F238E27FC236}">
                <a16:creationId xmlns:a16="http://schemas.microsoft.com/office/drawing/2014/main" id="{97824BAF-3CD7-4854-8B71-001717CF1B26}"/>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5" name="Freeform 36">
            <a:extLst>
              <a:ext uri="{FF2B5EF4-FFF2-40B4-BE49-F238E27FC236}">
                <a16:creationId xmlns:a16="http://schemas.microsoft.com/office/drawing/2014/main" id="{3AA8D661-20AA-4578-A2BC-31E549DCCC11}"/>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20</xdr:row>
      <xdr:rowOff>0</xdr:rowOff>
    </xdr:from>
    <xdr:to>
      <xdr:col>19</xdr:col>
      <xdr:colOff>152400</xdr:colOff>
      <xdr:row>20</xdr:row>
      <xdr:rowOff>142875</xdr:rowOff>
    </xdr:to>
    <xdr:grpSp>
      <xdr:nvGrpSpPr>
        <xdr:cNvPr id="146" name="Group 53">
          <a:extLst>
            <a:ext uri="{FF2B5EF4-FFF2-40B4-BE49-F238E27FC236}">
              <a16:creationId xmlns:a16="http://schemas.microsoft.com/office/drawing/2014/main" id="{D8B03483-5193-4989-9F39-C8B6374B78A8}"/>
            </a:ext>
          </a:extLst>
        </xdr:cNvPr>
        <xdr:cNvGrpSpPr>
          <a:grpSpLocks/>
        </xdr:cNvGrpSpPr>
      </xdr:nvGrpSpPr>
      <xdr:grpSpPr bwMode="auto">
        <a:xfrm>
          <a:off x="14001750" y="6350000"/>
          <a:ext cx="152400" cy="142875"/>
          <a:chOff x="80" y="2360"/>
          <a:chExt cx="16" cy="15"/>
        </a:xfrm>
      </xdr:grpSpPr>
      <xdr:sp macro="" textlink="">
        <xdr:nvSpPr>
          <xdr:cNvPr id="147" name="Oval 19">
            <a:extLst>
              <a:ext uri="{FF2B5EF4-FFF2-40B4-BE49-F238E27FC236}">
                <a16:creationId xmlns:a16="http://schemas.microsoft.com/office/drawing/2014/main" id="{AD815B10-50AA-4DFC-8B64-9D4749D452CC}"/>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8" name="Freeform 36">
            <a:extLst>
              <a:ext uri="{FF2B5EF4-FFF2-40B4-BE49-F238E27FC236}">
                <a16:creationId xmlns:a16="http://schemas.microsoft.com/office/drawing/2014/main" id="{454DD89F-2836-4DF7-B40F-DDBB34DCFCB9}"/>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21</xdr:row>
      <xdr:rowOff>0</xdr:rowOff>
    </xdr:from>
    <xdr:to>
      <xdr:col>19</xdr:col>
      <xdr:colOff>152400</xdr:colOff>
      <xdr:row>21</xdr:row>
      <xdr:rowOff>142875</xdr:rowOff>
    </xdr:to>
    <xdr:grpSp>
      <xdr:nvGrpSpPr>
        <xdr:cNvPr id="149" name="Group 53">
          <a:extLst>
            <a:ext uri="{FF2B5EF4-FFF2-40B4-BE49-F238E27FC236}">
              <a16:creationId xmlns:a16="http://schemas.microsoft.com/office/drawing/2014/main" id="{40FF5BE8-A016-40D9-A2E8-AC6D6EE2F1E4}"/>
            </a:ext>
          </a:extLst>
        </xdr:cNvPr>
        <xdr:cNvGrpSpPr>
          <a:grpSpLocks/>
        </xdr:cNvGrpSpPr>
      </xdr:nvGrpSpPr>
      <xdr:grpSpPr bwMode="auto">
        <a:xfrm>
          <a:off x="14001750" y="6667500"/>
          <a:ext cx="152400" cy="142875"/>
          <a:chOff x="80" y="2360"/>
          <a:chExt cx="16" cy="15"/>
        </a:xfrm>
      </xdr:grpSpPr>
      <xdr:sp macro="" textlink="">
        <xdr:nvSpPr>
          <xdr:cNvPr id="150" name="Oval 19">
            <a:extLst>
              <a:ext uri="{FF2B5EF4-FFF2-40B4-BE49-F238E27FC236}">
                <a16:creationId xmlns:a16="http://schemas.microsoft.com/office/drawing/2014/main" id="{AD023145-7CCF-45F6-A818-CCC518BDAAB9}"/>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51" name="Freeform 36">
            <a:extLst>
              <a:ext uri="{FF2B5EF4-FFF2-40B4-BE49-F238E27FC236}">
                <a16:creationId xmlns:a16="http://schemas.microsoft.com/office/drawing/2014/main" id="{12B1C980-41A4-4B5E-80C0-794E98EF3709}"/>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21</xdr:row>
      <xdr:rowOff>0</xdr:rowOff>
    </xdr:from>
    <xdr:to>
      <xdr:col>19</xdr:col>
      <xdr:colOff>152400</xdr:colOff>
      <xdr:row>21</xdr:row>
      <xdr:rowOff>142875</xdr:rowOff>
    </xdr:to>
    <xdr:grpSp>
      <xdr:nvGrpSpPr>
        <xdr:cNvPr id="152" name="Group 53">
          <a:extLst>
            <a:ext uri="{FF2B5EF4-FFF2-40B4-BE49-F238E27FC236}">
              <a16:creationId xmlns:a16="http://schemas.microsoft.com/office/drawing/2014/main" id="{08CB305D-AC49-4185-93D1-EDFABF99D29B}"/>
            </a:ext>
          </a:extLst>
        </xdr:cNvPr>
        <xdr:cNvGrpSpPr>
          <a:grpSpLocks/>
        </xdr:cNvGrpSpPr>
      </xdr:nvGrpSpPr>
      <xdr:grpSpPr bwMode="auto">
        <a:xfrm>
          <a:off x="14001750" y="6667500"/>
          <a:ext cx="152400" cy="142875"/>
          <a:chOff x="80" y="2360"/>
          <a:chExt cx="16" cy="15"/>
        </a:xfrm>
      </xdr:grpSpPr>
      <xdr:sp macro="" textlink="">
        <xdr:nvSpPr>
          <xdr:cNvPr id="153" name="Oval 19">
            <a:extLst>
              <a:ext uri="{FF2B5EF4-FFF2-40B4-BE49-F238E27FC236}">
                <a16:creationId xmlns:a16="http://schemas.microsoft.com/office/drawing/2014/main" id="{A8357856-7243-4609-B980-1BE73D9EAB37}"/>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54" name="Freeform 36">
            <a:extLst>
              <a:ext uri="{FF2B5EF4-FFF2-40B4-BE49-F238E27FC236}">
                <a16:creationId xmlns:a16="http://schemas.microsoft.com/office/drawing/2014/main" id="{09FE4F07-949A-4775-B564-32241E297292}"/>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21</xdr:row>
      <xdr:rowOff>0</xdr:rowOff>
    </xdr:from>
    <xdr:to>
      <xdr:col>19</xdr:col>
      <xdr:colOff>152400</xdr:colOff>
      <xdr:row>21</xdr:row>
      <xdr:rowOff>142875</xdr:rowOff>
    </xdr:to>
    <xdr:grpSp>
      <xdr:nvGrpSpPr>
        <xdr:cNvPr id="155" name="Group 53">
          <a:extLst>
            <a:ext uri="{FF2B5EF4-FFF2-40B4-BE49-F238E27FC236}">
              <a16:creationId xmlns:a16="http://schemas.microsoft.com/office/drawing/2014/main" id="{84EC60D8-355A-4139-B169-1F09D543B9E8}"/>
            </a:ext>
          </a:extLst>
        </xdr:cNvPr>
        <xdr:cNvGrpSpPr>
          <a:grpSpLocks/>
        </xdr:cNvGrpSpPr>
      </xdr:nvGrpSpPr>
      <xdr:grpSpPr bwMode="auto">
        <a:xfrm>
          <a:off x="14001750" y="6667500"/>
          <a:ext cx="152400" cy="142875"/>
          <a:chOff x="80" y="2360"/>
          <a:chExt cx="16" cy="15"/>
        </a:xfrm>
      </xdr:grpSpPr>
      <xdr:sp macro="" textlink="">
        <xdr:nvSpPr>
          <xdr:cNvPr id="156" name="Oval 19">
            <a:extLst>
              <a:ext uri="{FF2B5EF4-FFF2-40B4-BE49-F238E27FC236}">
                <a16:creationId xmlns:a16="http://schemas.microsoft.com/office/drawing/2014/main" id="{816B8A13-CBD8-453B-BF6E-C0F02AD6F56E}"/>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57" name="Freeform 36">
            <a:extLst>
              <a:ext uri="{FF2B5EF4-FFF2-40B4-BE49-F238E27FC236}">
                <a16:creationId xmlns:a16="http://schemas.microsoft.com/office/drawing/2014/main" id="{0850D4C5-F968-4C29-8A66-4DA4283CC30D}"/>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21</xdr:row>
      <xdr:rowOff>0</xdr:rowOff>
    </xdr:from>
    <xdr:to>
      <xdr:col>19</xdr:col>
      <xdr:colOff>152400</xdr:colOff>
      <xdr:row>21</xdr:row>
      <xdr:rowOff>142875</xdr:rowOff>
    </xdr:to>
    <xdr:grpSp>
      <xdr:nvGrpSpPr>
        <xdr:cNvPr id="158" name="Group 53">
          <a:extLst>
            <a:ext uri="{FF2B5EF4-FFF2-40B4-BE49-F238E27FC236}">
              <a16:creationId xmlns:a16="http://schemas.microsoft.com/office/drawing/2014/main" id="{E4C72840-9FEC-43D5-9002-EE8F440ED260}"/>
            </a:ext>
          </a:extLst>
        </xdr:cNvPr>
        <xdr:cNvGrpSpPr>
          <a:grpSpLocks/>
        </xdr:cNvGrpSpPr>
      </xdr:nvGrpSpPr>
      <xdr:grpSpPr bwMode="auto">
        <a:xfrm>
          <a:off x="14001750" y="6667500"/>
          <a:ext cx="152400" cy="142875"/>
          <a:chOff x="80" y="2360"/>
          <a:chExt cx="16" cy="15"/>
        </a:xfrm>
      </xdr:grpSpPr>
      <xdr:sp macro="" textlink="">
        <xdr:nvSpPr>
          <xdr:cNvPr id="159" name="Oval 19">
            <a:extLst>
              <a:ext uri="{FF2B5EF4-FFF2-40B4-BE49-F238E27FC236}">
                <a16:creationId xmlns:a16="http://schemas.microsoft.com/office/drawing/2014/main" id="{B9DCF7E8-5D24-4A6E-96B6-AC54813DEAB7}"/>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60" name="Freeform 36">
            <a:extLst>
              <a:ext uri="{FF2B5EF4-FFF2-40B4-BE49-F238E27FC236}">
                <a16:creationId xmlns:a16="http://schemas.microsoft.com/office/drawing/2014/main" id="{38609BA7-807F-4A2A-8A14-6833D9180D8A}"/>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22</xdr:row>
      <xdr:rowOff>0</xdr:rowOff>
    </xdr:from>
    <xdr:to>
      <xdr:col>19</xdr:col>
      <xdr:colOff>152400</xdr:colOff>
      <xdr:row>22</xdr:row>
      <xdr:rowOff>142875</xdr:rowOff>
    </xdr:to>
    <xdr:grpSp>
      <xdr:nvGrpSpPr>
        <xdr:cNvPr id="161" name="Group 53">
          <a:extLst>
            <a:ext uri="{FF2B5EF4-FFF2-40B4-BE49-F238E27FC236}">
              <a16:creationId xmlns:a16="http://schemas.microsoft.com/office/drawing/2014/main" id="{D3950D8B-6964-4002-86CF-2377D3FBF25D}"/>
            </a:ext>
          </a:extLst>
        </xdr:cNvPr>
        <xdr:cNvGrpSpPr>
          <a:grpSpLocks/>
        </xdr:cNvGrpSpPr>
      </xdr:nvGrpSpPr>
      <xdr:grpSpPr bwMode="auto">
        <a:xfrm>
          <a:off x="14001750" y="6985000"/>
          <a:ext cx="152400" cy="142875"/>
          <a:chOff x="80" y="2360"/>
          <a:chExt cx="16" cy="15"/>
        </a:xfrm>
      </xdr:grpSpPr>
      <xdr:sp macro="" textlink="">
        <xdr:nvSpPr>
          <xdr:cNvPr id="162" name="Oval 19">
            <a:extLst>
              <a:ext uri="{FF2B5EF4-FFF2-40B4-BE49-F238E27FC236}">
                <a16:creationId xmlns:a16="http://schemas.microsoft.com/office/drawing/2014/main" id="{32D2A046-F2AB-4839-B0F2-7CDDFF0C3E73}"/>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63" name="Freeform 36">
            <a:extLst>
              <a:ext uri="{FF2B5EF4-FFF2-40B4-BE49-F238E27FC236}">
                <a16:creationId xmlns:a16="http://schemas.microsoft.com/office/drawing/2014/main" id="{20A05D24-EFB0-44C1-8FE9-AC5656E1620F}"/>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22</xdr:row>
      <xdr:rowOff>0</xdr:rowOff>
    </xdr:from>
    <xdr:to>
      <xdr:col>19</xdr:col>
      <xdr:colOff>152400</xdr:colOff>
      <xdr:row>22</xdr:row>
      <xdr:rowOff>142875</xdr:rowOff>
    </xdr:to>
    <xdr:grpSp>
      <xdr:nvGrpSpPr>
        <xdr:cNvPr id="164" name="Group 53">
          <a:extLst>
            <a:ext uri="{FF2B5EF4-FFF2-40B4-BE49-F238E27FC236}">
              <a16:creationId xmlns:a16="http://schemas.microsoft.com/office/drawing/2014/main" id="{080B4D00-3D36-4E04-8125-397F64947662}"/>
            </a:ext>
          </a:extLst>
        </xdr:cNvPr>
        <xdr:cNvGrpSpPr>
          <a:grpSpLocks/>
        </xdr:cNvGrpSpPr>
      </xdr:nvGrpSpPr>
      <xdr:grpSpPr bwMode="auto">
        <a:xfrm>
          <a:off x="14001750" y="6985000"/>
          <a:ext cx="152400" cy="142875"/>
          <a:chOff x="80" y="2360"/>
          <a:chExt cx="16" cy="15"/>
        </a:xfrm>
      </xdr:grpSpPr>
      <xdr:sp macro="" textlink="">
        <xdr:nvSpPr>
          <xdr:cNvPr id="165" name="Oval 19">
            <a:extLst>
              <a:ext uri="{FF2B5EF4-FFF2-40B4-BE49-F238E27FC236}">
                <a16:creationId xmlns:a16="http://schemas.microsoft.com/office/drawing/2014/main" id="{09B7FA86-A80E-4C8F-8B1B-32BC2FF6426F}"/>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66" name="Freeform 36">
            <a:extLst>
              <a:ext uri="{FF2B5EF4-FFF2-40B4-BE49-F238E27FC236}">
                <a16:creationId xmlns:a16="http://schemas.microsoft.com/office/drawing/2014/main" id="{185C0131-5279-4330-B082-7BDE484AC347}"/>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22</xdr:row>
      <xdr:rowOff>0</xdr:rowOff>
    </xdr:from>
    <xdr:to>
      <xdr:col>19</xdr:col>
      <xdr:colOff>152400</xdr:colOff>
      <xdr:row>22</xdr:row>
      <xdr:rowOff>142875</xdr:rowOff>
    </xdr:to>
    <xdr:grpSp>
      <xdr:nvGrpSpPr>
        <xdr:cNvPr id="167" name="Group 53">
          <a:extLst>
            <a:ext uri="{FF2B5EF4-FFF2-40B4-BE49-F238E27FC236}">
              <a16:creationId xmlns:a16="http://schemas.microsoft.com/office/drawing/2014/main" id="{AC566444-CE1E-4E98-8872-5B8A2136A30F}"/>
            </a:ext>
          </a:extLst>
        </xdr:cNvPr>
        <xdr:cNvGrpSpPr>
          <a:grpSpLocks/>
        </xdr:cNvGrpSpPr>
      </xdr:nvGrpSpPr>
      <xdr:grpSpPr bwMode="auto">
        <a:xfrm>
          <a:off x="14001750" y="6985000"/>
          <a:ext cx="152400" cy="142875"/>
          <a:chOff x="80" y="2360"/>
          <a:chExt cx="16" cy="15"/>
        </a:xfrm>
      </xdr:grpSpPr>
      <xdr:sp macro="" textlink="">
        <xdr:nvSpPr>
          <xdr:cNvPr id="168" name="Oval 19">
            <a:extLst>
              <a:ext uri="{FF2B5EF4-FFF2-40B4-BE49-F238E27FC236}">
                <a16:creationId xmlns:a16="http://schemas.microsoft.com/office/drawing/2014/main" id="{839F919F-7107-42EA-891A-E9637E23B5D5}"/>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69" name="Freeform 36">
            <a:extLst>
              <a:ext uri="{FF2B5EF4-FFF2-40B4-BE49-F238E27FC236}">
                <a16:creationId xmlns:a16="http://schemas.microsoft.com/office/drawing/2014/main" id="{5AA911A8-41A9-4D13-8B6B-43383E3D5693}"/>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22</xdr:row>
      <xdr:rowOff>0</xdr:rowOff>
    </xdr:from>
    <xdr:to>
      <xdr:col>19</xdr:col>
      <xdr:colOff>152400</xdr:colOff>
      <xdr:row>22</xdr:row>
      <xdr:rowOff>142875</xdr:rowOff>
    </xdr:to>
    <xdr:grpSp>
      <xdr:nvGrpSpPr>
        <xdr:cNvPr id="170" name="Group 53">
          <a:extLst>
            <a:ext uri="{FF2B5EF4-FFF2-40B4-BE49-F238E27FC236}">
              <a16:creationId xmlns:a16="http://schemas.microsoft.com/office/drawing/2014/main" id="{5BB83D21-9DEC-4E16-BF94-F9A73E854F48}"/>
            </a:ext>
          </a:extLst>
        </xdr:cNvPr>
        <xdr:cNvGrpSpPr>
          <a:grpSpLocks/>
        </xdr:cNvGrpSpPr>
      </xdr:nvGrpSpPr>
      <xdr:grpSpPr bwMode="auto">
        <a:xfrm>
          <a:off x="14001750" y="6985000"/>
          <a:ext cx="152400" cy="142875"/>
          <a:chOff x="80" y="2360"/>
          <a:chExt cx="16" cy="15"/>
        </a:xfrm>
      </xdr:grpSpPr>
      <xdr:sp macro="" textlink="">
        <xdr:nvSpPr>
          <xdr:cNvPr id="171" name="Oval 19">
            <a:extLst>
              <a:ext uri="{FF2B5EF4-FFF2-40B4-BE49-F238E27FC236}">
                <a16:creationId xmlns:a16="http://schemas.microsoft.com/office/drawing/2014/main" id="{BBD453D9-2EEE-4AEA-B643-820C46B3A70D}"/>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72" name="Freeform 36">
            <a:extLst>
              <a:ext uri="{FF2B5EF4-FFF2-40B4-BE49-F238E27FC236}">
                <a16:creationId xmlns:a16="http://schemas.microsoft.com/office/drawing/2014/main" id="{6013EA2A-2F24-4262-86B2-B94CB4855329}"/>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23</xdr:row>
      <xdr:rowOff>0</xdr:rowOff>
    </xdr:from>
    <xdr:to>
      <xdr:col>19</xdr:col>
      <xdr:colOff>152400</xdr:colOff>
      <xdr:row>23</xdr:row>
      <xdr:rowOff>142875</xdr:rowOff>
    </xdr:to>
    <xdr:grpSp>
      <xdr:nvGrpSpPr>
        <xdr:cNvPr id="173" name="Group 53">
          <a:extLst>
            <a:ext uri="{FF2B5EF4-FFF2-40B4-BE49-F238E27FC236}">
              <a16:creationId xmlns:a16="http://schemas.microsoft.com/office/drawing/2014/main" id="{DD980E9A-364D-4CEE-9A2F-8400C45450EB}"/>
            </a:ext>
          </a:extLst>
        </xdr:cNvPr>
        <xdr:cNvGrpSpPr>
          <a:grpSpLocks/>
        </xdr:cNvGrpSpPr>
      </xdr:nvGrpSpPr>
      <xdr:grpSpPr bwMode="auto">
        <a:xfrm>
          <a:off x="14001750" y="7302500"/>
          <a:ext cx="152400" cy="142875"/>
          <a:chOff x="80" y="2360"/>
          <a:chExt cx="16" cy="15"/>
        </a:xfrm>
      </xdr:grpSpPr>
      <xdr:sp macro="" textlink="">
        <xdr:nvSpPr>
          <xdr:cNvPr id="174" name="Oval 19">
            <a:extLst>
              <a:ext uri="{FF2B5EF4-FFF2-40B4-BE49-F238E27FC236}">
                <a16:creationId xmlns:a16="http://schemas.microsoft.com/office/drawing/2014/main" id="{4CF5B67F-4333-42E7-9424-884498034DA6}"/>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75" name="Freeform 36">
            <a:extLst>
              <a:ext uri="{FF2B5EF4-FFF2-40B4-BE49-F238E27FC236}">
                <a16:creationId xmlns:a16="http://schemas.microsoft.com/office/drawing/2014/main" id="{384129FE-2AFF-4840-8242-D3D987515B7D}"/>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23</xdr:row>
      <xdr:rowOff>0</xdr:rowOff>
    </xdr:from>
    <xdr:to>
      <xdr:col>19</xdr:col>
      <xdr:colOff>152400</xdr:colOff>
      <xdr:row>23</xdr:row>
      <xdr:rowOff>142875</xdr:rowOff>
    </xdr:to>
    <xdr:grpSp>
      <xdr:nvGrpSpPr>
        <xdr:cNvPr id="176" name="Group 53">
          <a:extLst>
            <a:ext uri="{FF2B5EF4-FFF2-40B4-BE49-F238E27FC236}">
              <a16:creationId xmlns:a16="http://schemas.microsoft.com/office/drawing/2014/main" id="{27307772-B408-4C60-87C7-92A8D9FDE4B3}"/>
            </a:ext>
          </a:extLst>
        </xdr:cNvPr>
        <xdr:cNvGrpSpPr>
          <a:grpSpLocks/>
        </xdr:cNvGrpSpPr>
      </xdr:nvGrpSpPr>
      <xdr:grpSpPr bwMode="auto">
        <a:xfrm>
          <a:off x="14001750" y="7302500"/>
          <a:ext cx="152400" cy="142875"/>
          <a:chOff x="80" y="2360"/>
          <a:chExt cx="16" cy="15"/>
        </a:xfrm>
      </xdr:grpSpPr>
      <xdr:sp macro="" textlink="">
        <xdr:nvSpPr>
          <xdr:cNvPr id="177" name="Oval 19">
            <a:extLst>
              <a:ext uri="{FF2B5EF4-FFF2-40B4-BE49-F238E27FC236}">
                <a16:creationId xmlns:a16="http://schemas.microsoft.com/office/drawing/2014/main" id="{EBA03B3C-F6A8-447A-A802-8850A6E5EC9D}"/>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78" name="Freeform 36">
            <a:extLst>
              <a:ext uri="{FF2B5EF4-FFF2-40B4-BE49-F238E27FC236}">
                <a16:creationId xmlns:a16="http://schemas.microsoft.com/office/drawing/2014/main" id="{8A46F065-E4A8-4DB6-914B-96D96911B17D}"/>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23</xdr:row>
      <xdr:rowOff>0</xdr:rowOff>
    </xdr:from>
    <xdr:to>
      <xdr:col>19</xdr:col>
      <xdr:colOff>152400</xdr:colOff>
      <xdr:row>23</xdr:row>
      <xdr:rowOff>142875</xdr:rowOff>
    </xdr:to>
    <xdr:grpSp>
      <xdr:nvGrpSpPr>
        <xdr:cNvPr id="179" name="Group 53">
          <a:extLst>
            <a:ext uri="{FF2B5EF4-FFF2-40B4-BE49-F238E27FC236}">
              <a16:creationId xmlns:a16="http://schemas.microsoft.com/office/drawing/2014/main" id="{93577F74-A903-4CE0-A230-E35F4AEDE239}"/>
            </a:ext>
          </a:extLst>
        </xdr:cNvPr>
        <xdr:cNvGrpSpPr>
          <a:grpSpLocks/>
        </xdr:cNvGrpSpPr>
      </xdr:nvGrpSpPr>
      <xdr:grpSpPr bwMode="auto">
        <a:xfrm>
          <a:off x="14001750" y="7302500"/>
          <a:ext cx="152400" cy="142875"/>
          <a:chOff x="80" y="2360"/>
          <a:chExt cx="16" cy="15"/>
        </a:xfrm>
      </xdr:grpSpPr>
      <xdr:sp macro="" textlink="">
        <xdr:nvSpPr>
          <xdr:cNvPr id="180" name="Oval 19">
            <a:extLst>
              <a:ext uri="{FF2B5EF4-FFF2-40B4-BE49-F238E27FC236}">
                <a16:creationId xmlns:a16="http://schemas.microsoft.com/office/drawing/2014/main" id="{B2B0628B-3596-42ED-AD2C-37010A145C01}"/>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81" name="Freeform 36">
            <a:extLst>
              <a:ext uri="{FF2B5EF4-FFF2-40B4-BE49-F238E27FC236}">
                <a16:creationId xmlns:a16="http://schemas.microsoft.com/office/drawing/2014/main" id="{52F72582-7879-44F0-93C5-453BA89920AA}"/>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23</xdr:row>
      <xdr:rowOff>0</xdr:rowOff>
    </xdr:from>
    <xdr:to>
      <xdr:col>19</xdr:col>
      <xdr:colOff>152400</xdr:colOff>
      <xdr:row>23</xdr:row>
      <xdr:rowOff>142875</xdr:rowOff>
    </xdr:to>
    <xdr:grpSp>
      <xdr:nvGrpSpPr>
        <xdr:cNvPr id="182" name="Group 53">
          <a:extLst>
            <a:ext uri="{FF2B5EF4-FFF2-40B4-BE49-F238E27FC236}">
              <a16:creationId xmlns:a16="http://schemas.microsoft.com/office/drawing/2014/main" id="{6E4FB4EC-4CEF-4888-AAB2-88757D11A440}"/>
            </a:ext>
          </a:extLst>
        </xdr:cNvPr>
        <xdr:cNvGrpSpPr>
          <a:grpSpLocks/>
        </xdr:cNvGrpSpPr>
      </xdr:nvGrpSpPr>
      <xdr:grpSpPr bwMode="auto">
        <a:xfrm>
          <a:off x="14001750" y="7302500"/>
          <a:ext cx="152400" cy="142875"/>
          <a:chOff x="80" y="2360"/>
          <a:chExt cx="16" cy="15"/>
        </a:xfrm>
      </xdr:grpSpPr>
      <xdr:sp macro="" textlink="">
        <xdr:nvSpPr>
          <xdr:cNvPr id="183" name="Oval 19">
            <a:extLst>
              <a:ext uri="{FF2B5EF4-FFF2-40B4-BE49-F238E27FC236}">
                <a16:creationId xmlns:a16="http://schemas.microsoft.com/office/drawing/2014/main" id="{E7923D4A-596D-4A45-9DF2-1A72FE959717}"/>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84" name="Freeform 36">
            <a:extLst>
              <a:ext uri="{FF2B5EF4-FFF2-40B4-BE49-F238E27FC236}">
                <a16:creationId xmlns:a16="http://schemas.microsoft.com/office/drawing/2014/main" id="{3D12CD45-5F76-4F95-B6F5-9360DA8EADA7}"/>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142875</xdr:colOff>
      <xdr:row>37</xdr:row>
      <xdr:rowOff>80840</xdr:rowOff>
    </xdr:from>
    <xdr:to>
      <xdr:col>1</xdr:col>
      <xdr:colOff>304800</xdr:colOff>
      <xdr:row>37</xdr:row>
      <xdr:rowOff>242765</xdr:rowOff>
    </xdr:to>
    <xdr:sp macro="" textlink="">
      <xdr:nvSpPr>
        <xdr:cNvPr id="2" name="Oval 20">
          <a:extLst>
            <a:ext uri="{FF2B5EF4-FFF2-40B4-BE49-F238E27FC236}">
              <a16:creationId xmlns:a16="http://schemas.microsoft.com/office/drawing/2014/main" id="{00000000-0008-0000-2800-000002000000}"/>
            </a:ext>
          </a:extLst>
        </xdr:cNvPr>
        <xdr:cNvSpPr>
          <a:spLocks noChangeArrowheads="1"/>
        </xdr:cNvSpPr>
      </xdr:nvSpPr>
      <xdr:spPr bwMode="auto">
        <a:xfrm>
          <a:off x="752475" y="1265384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xdr:col>
      <xdr:colOff>203200</xdr:colOff>
      <xdr:row>38</xdr:row>
      <xdr:rowOff>15875</xdr:rowOff>
    </xdr:from>
    <xdr:to>
      <xdr:col>1</xdr:col>
      <xdr:colOff>307975</xdr:colOff>
      <xdr:row>38</xdr:row>
      <xdr:rowOff>225425</xdr:rowOff>
    </xdr:to>
    <xdr:grpSp>
      <xdr:nvGrpSpPr>
        <xdr:cNvPr id="3" name="Group 45">
          <a:extLst>
            <a:ext uri="{FF2B5EF4-FFF2-40B4-BE49-F238E27FC236}">
              <a16:creationId xmlns:a16="http://schemas.microsoft.com/office/drawing/2014/main" id="{00000000-0008-0000-2800-000003000000}"/>
            </a:ext>
          </a:extLst>
        </xdr:cNvPr>
        <xdr:cNvGrpSpPr>
          <a:grpSpLocks/>
        </xdr:cNvGrpSpPr>
      </xdr:nvGrpSpPr>
      <xdr:grpSpPr bwMode="auto">
        <a:xfrm>
          <a:off x="806450" y="12080875"/>
          <a:ext cx="104775" cy="209550"/>
          <a:chOff x="83" y="2491"/>
          <a:chExt cx="11" cy="22"/>
        </a:xfrm>
      </xdr:grpSpPr>
      <xdr:sp macro="" textlink="">
        <xdr:nvSpPr>
          <xdr:cNvPr id="4" name="Line 30">
            <a:extLst>
              <a:ext uri="{FF2B5EF4-FFF2-40B4-BE49-F238E27FC236}">
                <a16:creationId xmlns:a16="http://schemas.microsoft.com/office/drawing/2014/main" id="{00000000-0008-0000-2800-00000400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5" name="Freeform 44">
            <a:extLst>
              <a:ext uri="{FF2B5EF4-FFF2-40B4-BE49-F238E27FC236}">
                <a16:creationId xmlns:a16="http://schemas.microsoft.com/office/drawing/2014/main" id="{00000000-0008-0000-2800-00000500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xdr:col>
      <xdr:colOff>171450</xdr:colOff>
      <xdr:row>34</xdr:row>
      <xdr:rowOff>66675</xdr:rowOff>
    </xdr:from>
    <xdr:to>
      <xdr:col>1</xdr:col>
      <xdr:colOff>323850</xdr:colOff>
      <xdr:row>34</xdr:row>
      <xdr:rowOff>209550</xdr:rowOff>
    </xdr:to>
    <xdr:grpSp>
      <xdr:nvGrpSpPr>
        <xdr:cNvPr id="6" name="Group 50">
          <a:extLst>
            <a:ext uri="{FF2B5EF4-FFF2-40B4-BE49-F238E27FC236}">
              <a16:creationId xmlns:a16="http://schemas.microsoft.com/office/drawing/2014/main" id="{00000000-0008-0000-2800-000006000000}"/>
            </a:ext>
          </a:extLst>
        </xdr:cNvPr>
        <xdr:cNvGrpSpPr>
          <a:grpSpLocks/>
        </xdr:cNvGrpSpPr>
      </xdr:nvGrpSpPr>
      <xdr:grpSpPr bwMode="auto">
        <a:xfrm>
          <a:off x="774700" y="10861675"/>
          <a:ext cx="152400" cy="142875"/>
          <a:chOff x="80" y="2327"/>
          <a:chExt cx="16" cy="15"/>
        </a:xfrm>
      </xdr:grpSpPr>
      <xdr:sp macro="" textlink="">
        <xdr:nvSpPr>
          <xdr:cNvPr id="7" name="Freeform 15">
            <a:extLst>
              <a:ext uri="{FF2B5EF4-FFF2-40B4-BE49-F238E27FC236}">
                <a16:creationId xmlns:a16="http://schemas.microsoft.com/office/drawing/2014/main" id="{00000000-0008-0000-2800-000007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8" name="Freeform 38">
            <a:extLst>
              <a:ext uri="{FF2B5EF4-FFF2-40B4-BE49-F238E27FC236}">
                <a16:creationId xmlns:a16="http://schemas.microsoft.com/office/drawing/2014/main" id="{00000000-0008-0000-2800-000008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155575</xdr:colOff>
      <xdr:row>35</xdr:row>
      <xdr:rowOff>31750</xdr:rowOff>
    </xdr:from>
    <xdr:to>
      <xdr:col>1</xdr:col>
      <xdr:colOff>307975</xdr:colOff>
      <xdr:row>35</xdr:row>
      <xdr:rowOff>174625</xdr:rowOff>
    </xdr:to>
    <xdr:grpSp>
      <xdr:nvGrpSpPr>
        <xdr:cNvPr id="9" name="Group 53">
          <a:extLst>
            <a:ext uri="{FF2B5EF4-FFF2-40B4-BE49-F238E27FC236}">
              <a16:creationId xmlns:a16="http://schemas.microsoft.com/office/drawing/2014/main" id="{00000000-0008-0000-2800-000009000000}"/>
            </a:ext>
          </a:extLst>
        </xdr:cNvPr>
        <xdr:cNvGrpSpPr>
          <a:grpSpLocks/>
        </xdr:cNvGrpSpPr>
      </xdr:nvGrpSpPr>
      <xdr:grpSpPr bwMode="auto">
        <a:xfrm>
          <a:off x="758825" y="11144250"/>
          <a:ext cx="152400" cy="142875"/>
          <a:chOff x="80" y="2360"/>
          <a:chExt cx="16" cy="15"/>
        </a:xfrm>
      </xdr:grpSpPr>
      <xdr:sp macro="" textlink="">
        <xdr:nvSpPr>
          <xdr:cNvPr id="10" name="Oval 19">
            <a:extLst>
              <a:ext uri="{FF2B5EF4-FFF2-40B4-BE49-F238E27FC236}">
                <a16:creationId xmlns:a16="http://schemas.microsoft.com/office/drawing/2014/main" id="{00000000-0008-0000-2800-00000A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1" name="Freeform 36">
            <a:extLst>
              <a:ext uri="{FF2B5EF4-FFF2-40B4-BE49-F238E27FC236}">
                <a16:creationId xmlns:a16="http://schemas.microsoft.com/office/drawing/2014/main" id="{00000000-0008-0000-2800-00000B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4</xdr:col>
      <xdr:colOff>107950</xdr:colOff>
      <xdr:row>21</xdr:row>
      <xdr:rowOff>82550</xdr:rowOff>
    </xdr:from>
    <xdr:to>
      <xdr:col>18</xdr:col>
      <xdr:colOff>136525</xdr:colOff>
      <xdr:row>22</xdr:row>
      <xdr:rowOff>187325</xdr:rowOff>
    </xdr:to>
    <xdr:sp macro="" textlink="">
      <xdr:nvSpPr>
        <xdr:cNvPr id="21" name="Right Brace 1">
          <a:extLst>
            <a:ext uri="{FF2B5EF4-FFF2-40B4-BE49-F238E27FC236}">
              <a16:creationId xmlns:a16="http://schemas.microsoft.com/office/drawing/2014/main" id="{00000000-0008-0000-2800-000015000000}"/>
            </a:ext>
          </a:extLst>
        </xdr:cNvPr>
        <xdr:cNvSpPr>
          <a:spLocks/>
        </xdr:cNvSpPr>
      </xdr:nvSpPr>
      <xdr:spPr bwMode="auto">
        <a:xfrm rot="5400000">
          <a:off x="10223500" y="4254500"/>
          <a:ext cx="419100" cy="7162800"/>
        </a:xfrm>
        <a:prstGeom prst="rightBrace">
          <a:avLst>
            <a:gd name="adj1" fmla="val 8625"/>
            <a:gd name="adj2" fmla="val 50000"/>
          </a:avLst>
        </a:prstGeom>
        <a:noFill/>
        <a:ln w="9525" algn="ctr">
          <a:solidFill>
            <a:srgbClr val="0000FF"/>
          </a:solidFill>
          <a:round/>
          <a:headEnd/>
          <a:tailEnd/>
        </a:ln>
      </xdr:spPr>
    </xdr:sp>
    <xdr:clientData/>
  </xdr:twoCellAnchor>
  <xdr:twoCellAnchor>
    <xdr:from>
      <xdr:col>19</xdr:col>
      <xdr:colOff>0</xdr:colOff>
      <xdr:row>18</xdr:row>
      <xdr:rowOff>38100</xdr:rowOff>
    </xdr:from>
    <xdr:to>
      <xdr:col>19</xdr:col>
      <xdr:colOff>152400</xdr:colOff>
      <xdr:row>18</xdr:row>
      <xdr:rowOff>180975</xdr:rowOff>
    </xdr:to>
    <xdr:grpSp>
      <xdr:nvGrpSpPr>
        <xdr:cNvPr id="27" name="Group 53">
          <a:extLst>
            <a:ext uri="{FF2B5EF4-FFF2-40B4-BE49-F238E27FC236}">
              <a16:creationId xmlns:a16="http://schemas.microsoft.com/office/drawing/2014/main" id="{00000000-0008-0000-2800-00001B000000}"/>
            </a:ext>
          </a:extLst>
        </xdr:cNvPr>
        <xdr:cNvGrpSpPr>
          <a:grpSpLocks/>
        </xdr:cNvGrpSpPr>
      </xdr:nvGrpSpPr>
      <xdr:grpSpPr bwMode="auto">
        <a:xfrm>
          <a:off x="14001750" y="5753100"/>
          <a:ext cx="152400" cy="142875"/>
          <a:chOff x="80" y="2360"/>
          <a:chExt cx="16" cy="15"/>
        </a:xfrm>
      </xdr:grpSpPr>
      <xdr:sp macro="" textlink="">
        <xdr:nvSpPr>
          <xdr:cNvPr id="28" name="Oval 19">
            <a:extLst>
              <a:ext uri="{FF2B5EF4-FFF2-40B4-BE49-F238E27FC236}">
                <a16:creationId xmlns:a16="http://schemas.microsoft.com/office/drawing/2014/main" id="{00000000-0008-0000-2800-00001C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9" name="Freeform 36">
            <a:extLst>
              <a:ext uri="{FF2B5EF4-FFF2-40B4-BE49-F238E27FC236}">
                <a16:creationId xmlns:a16="http://schemas.microsoft.com/office/drawing/2014/main" id="{00000000-0008-0000-2800-00001D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0</xdr:rowOff>
    </xdr:from>
    <xdr:to>
      <xdr:col>15</xdr:col>
      <xdr:colOff>161925</xdr:colOff>
      <xdr:row>18</xdr:row>
      <xdr:rowOff>161925</xdr:rowOff>
    </xdr:to>
    <xdr:sp macro="" textlink="">
      <xdr:nvSpPr>
        <xdr:cNvPr id="30" name="Oval 20">
          <a:extLst>
            <a:ext uri="{FF2B5EF4-FFF2-40B4-BE49-F238E27FC236}">
              <a16:creationId xmlns:a16="http://schemas.microsoft.com/office/drawing/2014/main" id="{00000000-0008-0000-2800-00001E000000}"/>
            </a:ext>
          </a:extLst>
        </xdr:cNvPr>
        <xdr:cNvSpPr>
          <a:spLocks noChangeArrowheads="1"/>
        </xdr:cNvSpPr>
      </xdr:nvSpPr>
      <xdr:spPr bwMode="auto">
        <a:xfrm>
          <a:off x="12201525" y="6600825"/>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18</xdr:row>
      <xdr:rowOff>304800</xdr:rowOff>
    </xdr:from>
    <xdr:to>
      <xdr:col>15</xdr:col>
      <xdr:colOff>161925</xdr:colOff>
      <xdr:row>19</xdr:row>
      <xdr:rowOff>0</xdr:rowOff>
    </xdr:to>
    <xdr:sp macro="" textlink="">
      <xdr:nvSpPr>
        <xdr:cNvPr id="31" name="Oval 20">
          <a:extLst>
            <a:ext uri="{FF2B5EF4-FFF2-40B4-BE49-F238E27FC236}">
              <a16:creationId xmlns:a16="http://schemas.microsoft.com/office/drawing/2014/main" id="{00000000-0008-0000-2800-00001F000000}"/>
            </a:ext>
          </a:extLst>
        </xdr:cNvPr>
        <xdr:cNvSpPr>
          <a:spLocks noChangeArrowheads="1"/>
        </xdr:cNvSpPr>
      </xdr:nvSpPr>
      <xdr:spPr bwMode="auto">
        <a:xfrm>
          <a:off x="12201525" y="6905625"/>
          <a:ext cx="161925" cy="95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158750</xdr:colOff>
      <xdr:row>41</xdr:row>
      <xdr:rowOff>64965</xdr:rowOff>
    </xdr:from>
    <xdr:to>
      <xdr:col>1</xdr:col>
      <xdr:colOff>320675</xdr:colOff>
      <xdr:row>41</xdr:row>
      <xdr:rowOff>226890</xdr:rowOff>
    </xdr:to>
    <xdr:sp macro="" textlink="">
      <xdr:nvSpPr>
        <xdr:cNvPr id="2" name="Oval 20">
          <a:extLst>
            <a:ext uri="{FF2B5EF4-FFF2-40B4-BE49-F238E27FC236}">
              <a16:creationId xmlns:a16="http://schemas.microsoft.com/office/drawing/2014/main" id="{00000000-0008-0000-2900-000002000000}"/>
            </a:ext>
          </a:extLst>
        </xdr:cNvPr>
        <xdr:cNvSpPr>
          <a:spLocks noChangeArrowheads="1"/>
        </xdr:cNvSpPr>
      </xdr:nvSpPr>
      <xdr:spPr bwMode="auto">
        <a:xfrm>
          <a:off x="762000" y="29084465"/>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xdr:col>
      <xdr:colOff>203200</xdr:colOff>
      <xdr:row>42</xdr:row>
      <xdr:rowOff>47625</xdr:rowOff>
    </xdr:from>
    <xdr:to>
      <xdr:col>1</xdr:col>
      <xdr:colOff>307975</xdr:colOff>
      <xdr:row>42</xdr:row>
      <xdr:rowOff>257175</xdr:rowOff>
    </xdr:to>
    <xdr:grpSp>
      <xdr:nvGrpSpPr>
        <xdr:cNvPr id="3" name="Group 45">
          <a:extLst>
            <a:ext uri="{FF2B5EF4-FFF2-40B4-BE49-F238E27FC236}">
              <a16:creationId xmlns:a16="http://schemas.microsoft.com/office/drawing/2014/main" id="{00000000-0008-0000-2900-000003000000}"/>
            </a:ext>
          </a:extLst>
        </xdr:cNvPr>
        <xdr:cNvGrpSpPr>
          <a:grpSpLocks/>
        </xdr:cNvGrpSpPr>
      </xdr:nvGrpSpPr>
      <xdr:grpSpPr bwMode="auto">
        <a:xfrm>
          <a:off x="806450" y="13382625"/>
          <a:ext cx="104775" cy="209550"/>
          <a:chOff x="83" y="2491"/>
          <a:chExt cx="11" cy="22"/>
        </a:xfrm>
      </xdr:grpSpPr>
      <xdr:sp macro="" textlink="">
        <xdr:nvSpPr>
          <xdr:cNvPr id="4" name="Line 30">
            <a:extLst>
              <a:ext uri="{FF2B5EF4-FFF2-40B4-BE49-F238E27FC236}">
                <a16:creationId xmlns:a16="http://schemas.microsoft.com/office/drawing/2014/main" id="{00000000-0008-0000-2900-00000400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5" name="Freeform 44">
            <a:extLst>
              <a:ext uri="{FF2B5EF4-FFF2-40B4-BE49-F238E27FC236}">
                <a16:creationId xmlns:a16="http://schemas.microsoft.com/office/drawing/2014/main" id="{00000000-0008-0000-2900-00000500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xdr:col>
      <xdr:colOff>187325</xdr:colOff>
      <xdr:row>38</xdr:row>
      <xdr:rowOff>146050</xdr:rowOff>
    </xdr:from>
    <xdr:to>
      <xdr:col>1</xdr:col>
      <xdr:colOff>339725</xdr:colOff>
      <xdr:row>38</xdr:row>
      <xdr:rowOff>288925</xdr:rowOff>
    </xdr:to>
    <xdr:grpSp>
      <xdr:nvGrpSpPr>
        <xdr:cNvPr id="6" name="Group 50">
          <a:extLst>
            <a:ext uri="{FF2B5EF4-FFF2-40B4-BE49-F238E27FC236}">
              <a16:creationId xmlns:a16="http://schemas.microsoft.com/office/drawing/2014/main" id="{00000000-0008-0000-2900-000006000000}"/>
            </a:ext>
          </a:extLst>
        </xdr:cNvPr>
        <xdr:cNvGrpSpPr>
          <a:grpSpLocks/>
        </xdr:cNvGrpSpPr>
      </xdr:nvGrpSpPr>
      <xdr:grpSpPr bwMode="auto">
        <a:xfrm>
          <a:off x="790575" y="12211050"/>
          <a:ext cx="152400" cy="142875"/>
          <a:chOff x="80" y="2327"/>
          <a:chExt cx="16" cy="15"/>
        </a:xfrm>
      </xdr:grpSpPr>
      <xdr:sp macro="" textlink="">
        <xdr:nvSpPr>
          <xdr:cNvPr id="7" name="Freeform 15">
            <a:extLst>
              <a:ext uri="{FF2B5EF4-FFF2-40B4-BE49-F238E27FC236}">
                <a16:creationId xmlns:a16="http://schemas.microsoft.com/office/drawing/2014/main" id="{00000000-0008-0000-2900-000007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8" name="Freeform 38">
            <a:extLst>
              <a:ext uri="{FF2B5EF4-FFF2-40B4-BE49-F238E27FC236}">
                <a16:creationId xmlns:a16="http://schemas.microsoft.com/office/drawing/2014/main" id="{00000000-0008-0000-2900-000008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171450</xdr:colOff>
      <xdr:row>39</xdr:row>
      <xdr:rowOff>63500</xdr:rowOff>
    </xdr:from>
    <xdr:to>
      <xdr:col>1</xdr:col>
      <xdr:colOff>323850</xdr:colOff>
      <xdr:row>39</xdr:row>
      <xdr:rowOff>206375</xdr:rowOff>
    </xdr:to>
    <xdr:grpSp>
      <xdr:nvGrpSpPr>
        <xdr:cNvPr id="9" name="Group 53">
          <a:extLst>
            <a:ext uri="{FF2B5EF4-FFF2-40B4-BE49-F238E27FC236}">
              <a16:creationId xmlns:a16="http://schemas.microsoft.com/office/drawing/2014/main" id="{00000000-0008-0000-2900-000009000000}"/>
            </a:ext>
          </a:extLst>
        </xdr:cNvPr>
        <xdr:cNvGrpSpPr>
          <a:grpSpLocks/>
        </xdr:cNvGrpSpPr>
      </xdr:nvGrpSpPr>
      <xdr:grpSpPr bwMode="auto">
        <a:xfrm>
          <a:off x="774700" y="12446000"/>
          <a:ext cx="152400" cy="142875"/>
          <a:chOff x="80" y="2360"/>
          <a:chExt cx="16" cy="15"/>
        </a:xfrm>
      </xdr:grpSpPr>
      <xdr:sp macro="" textlink="">
        <xdr:nvSpPr>
          <xdr:cNvPr id="10" name="Oval 19">
            <a:extLst>
              <a:ext uri="{FF2B5EF4-FFF2-40B4-BE49-F238E27FC236}">
                <a16:creationId xmlns:a16="http://schemas.microsoft.com/office/drawing/2014/main" id="{00000000-0008-0000-2900-00000A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1" name="Freeform 36">
            <a:extLst>
              <a:ext uri="{FF2B5EF4-FFF2-40B4-BE49-F238E27FC236}">
                <a16:creationId xmlns:a16="http://schemas.microsoft.com/office/drawing/2014/main" id="{00000000-0008-0000-2900-00000B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18</xdr:row>
      <xdr:rowOff>0</xdr:rowOff>
    </xdr:from>
    <xdr:to>
      <xdr:col>19</xdr:col>
      <xdr:colOff>152400</xdr:colOff>
      <xdr:row>18</xdr:row>
      <xdr:rowOff>142875</xdr:rowOff>
    </xdr:to>
    <xdr:grpSp>
      <xdr:nvGrpSpPr>
        <xdr:cNvPr id="12" name="Group 53">
          <a:extLst>
            <a:ext uri="{FF2B5EF4-FFF2-40B4-BE49-F238E27FC236}">
              <a16:creationId xmlns:a16="http://schemas.microsoft.com/office/drawing/2014/main" id="{00000000-0008-0000-2900-00000C000000}"/>
            </a:ext>
          </a:extLst>
        </xdr:cNvPr>
        <xdr:cNvGrpSpPr>
          <a:grpSpLocks/>
        </xdr:cNvGrpSpPr>
      </xdr:nvGrpSpPr>
      <xdr:grpSpPr bwMode="auto">
        <a:xfrm>
          <a:off x="14351000" y="5715000"/>
          <a:ext cx="152400" cy="142875"/>
          <a:chOff x="80" y="2360"/>
          <a:chExt cx="16" cy="15"/>
        </a:xfrm>
      </xdr:grpSpPr>
      <xdr:sp macro="" textlink="">
        <xdr:nvSpPr>
          <xdr:cNvPr id="13" name="Oval 19">
            <a:extLst>
              <a:ext uri="{FF2B5EF4-FFF2-40B4-BE49-F238E27FC236}">
                <a16:creationId xmlns:a16="http://schemas.microsoft.com/office/drawing/2014/main" id="{00000000-0008-0000-2900-00000D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 name="Freeform 36">
            <a:extLst>
              <a:ext uri="{FF2B5EF4-FFF2-40B4-BE49-F238E27FC236}">
                <a16:creationId xmlns:a16="http://schemas.microsoft.com/office/drawing/2014/main" id="{00000000-0008-0000-2900-00000E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0</xdr:rowOff>
    </xdr:from>
    <xdr:to>
      <xdr:col>15</xdr:col>
      <xdr:colOff>161925</xdr:colOff>
      <xdr:row>18</xdr:row>
      <xdr:rowOff>161925</xdr:rowOff>
    </xdr:to>
    <xdr:sp macro="" textlink="">
      <xdr:nvSpPr>
        <xdr:cNvPr id="15" name="Oval 20">
          <a:extLst>
            <a:ext uri="{FF2B5EF4-FFF2-40B4-BE49-F238E27FC236}">
              <a16:creationId xmlns:a16="http://schemas.microsoft.com/office/drawing/2014/main" id="{00000000-0008-0000-2900-00000F000000}"/>
            </a:ext>
          </a:extLst>
        </xdr:cNvPr>
        <xdr:cNvSpPr>
          <a:spLocks noChangeArrowheads="1"/>
        </xdr:cNvSpPr>
      </xdr:nvSpPr>
      <xdr:spPr bwMode="auto">
        <a:xfrm>
          <a:off x="12201525" y="565785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4</xdr:col>
      <xdr:colOff>76200</xdr:colOff>
      <xdr:row>26</xdr:row>
      <xdr:rowOff>50800</xdr:rowOff>
    </xdr:from>
    <xdr:to>
      <xdr:col>18</xdr:col>
      <xdr:colOff>104775</xdr:colOff>
      <xdr:row>27</xdr:row>
      <xdr:rowOff>155575</xdr:rowOff>
    </xdr:to>
    <xdr:sp macro="" textlink="">
      <xdr:nvSpPr>
        <xdr:cNvPr id="16" name="Right Brace 1">
          <a:extLst>
            <a:ext uri="{FF2B5EF4-FFF2-40B4-BE49-F238E27FC236}">
              <a16:creationId xmlns:a16="http://schemas.microsoft.com/office/drawing/2014/main" id="{00000000-0008-0000-2900-000010000000}"/>
            </a:ext>
          </a:extLst>
        </xdr:cNvPr>
        <xdr:cNvSpPr>
          <a:spLocks/>
        </xdr:cNvSpPr>
      </xdr:nvSpPr>
      <xdr:spPr bwMode="auto">
        <a:xfrm rot="5400000">
          <a:off x="10166350" y="9725025"/>
          <a:ext cx="422275" cy="7108825"/>
        </a:xfrm>
        <a:prstGeom prst="rightBrace">
          <a:avLst>
            <a:gd name="adj1" fmla="val 8625"/>
            <a:gd name="adj2" fmla="val 50000"/>
          </a:avLst>
        </a:prstGeom>
        <a:noFill/>
        <a:ln w="9525" algn="ctr">
          <a:solidFill>
            <a:srgbClr val="0000FF"/>
          </a:solidFill>
          <a:round/>
          <a:headEnd/>
          <a:tailEnd/>
        </a:ln>
      </xdr:spPr>
    </xdr:sp>
    <xdr:clientData/>
  </xdr:twoCellAnchor>
  <xdr:twoCellAnchor>
    <xdr:from>
      <xdr:col>19</xdr:col>
      <xdr:colOff>0</xdr:colOff>
      <xdr:row>19</xdr:row>
      <xdr:rowOff>0</xdr:rowOff>
    </xdr:from>
    <xdr:to>
      <xdr:col>19</xdr:col>
      <xdr:colOff>152400</xdr:colOff>
      <xdr:row>19</xdr:row>
      <xdr:rowOff>142875</xdr:rowOff>
    </xdr:to>
    <xdr:grpSp>
      <xdr:nvGrpSpPr>
        <xdr:cNvPr id="42" name="Group 53">
          <a:extLst>
            <a:ext uri="{FF2B5EF4-FFF2-40B4-BE49-F238E27FC236}">
              <a16:creationId xmlns:a16="http://schemas.microsoft.com/office/drawing/2014/main" id="{00000000-0008-0000-2900-00002A000000}"/>
            </a:ext>
          </a:extLst>
        </xdr:cNvPr>
        <xdr:cNvGrpSpPr>
          <a:grpSpLocks/>
        </xdr:cNvGrpSpPr>
      </xdr:nvGrpSpPr>
      <xdr:grpSpPr bwMode="auto">
        <a:xfrm>
          <a:off x="14351000" y="6032500"/>
          <a:ext cx="152400" cy="142875"/>
          <a:chOff x="80" y="2360"/>
          <a:chExt cx="16" cy="15"/>
        </a:xfrm>
      </xdr:grpSpPr>
      <xdr:sp macro="" textlink="">
        <xdr:nvSpPr>
          <xdr:cNvPr id="43" name="Oval 19">
            <a:extLst>
              <a:ext uri="{FF2B5EF4-FFF2-40B4-BE49-F238E27FC236}">
                <a16:creationId xmlns:a16="http://schemas.microsoft.com/office/drawing/2014/main" id="{00000000-0008-0000-2900-00002B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44" name="Freeform 36">
            <a:extLst>
              <a:ext uri="{FF2B5EF4-FFF2-40B4-BE49-F238E27FC236}">
                <a16:creationId xmlns:a16="http://schemas.microsoft.com/office/drawing/2014/main" id="{00000000-0008-0000-2900-00002C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0</xdr:rowOff>
    </xdr:from>
    <xdr:to>
      <xdr:col>15</xdr:col>
      <xdr:colOff>161925</xdr:colOff>
      <xdr:row>19</xdr:row>
      <xdr:rowOff>161925</xdr:rowOff>
    </xdr:to>
    <xdr:sp macro="" textlink="">
      <xdr:nvSpPr>
        <xdr:cNvPr id="45" name="Oval 44">
          <a:extLst>
            <a:ext uri="{FF2B5EF4-FFF2-40B4-BE49-F238E27FC236}">
              <a16:creationId xmlns:a16="http://schemas.microsoft.com/office/drawing/2014/main" id="{00000000-0008-0000-2900-00002D000000}"/>
            </a:ext>
          </a:extLst>
        </xdr:cNvPr>
        <xdr:cNvSpPr>
          <a:spLocks noChangeArrowheads="1"/>
        </xdr:cNvSpPr>
      </xdr:nvSpPr>
      <xdr:spPr bwMode="auto">
        <a:xfrm>
          <a:off x="12303125" y="60325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19</xdr:col>
      <xdr:colOff>0</xdr:colOff>
      <xdr:row>22</xdr:row>
      <xdr:rowOff>0</xdr:rowOff>
    </xdr:from>
    <xdr:to>
      <xdr:col>19</xdr:col>
      <xdr:colOff>152400</xdr:colOff>
      <xdr:row>22</xdr:row>
      <xdr:rowOff>142875</xdr:rowOff>
    </xdr:to>
    <xdr:grpSp>
      <xdr:nvGrpSpPr>
        <xdr:cNvPr id="102" name="Group 53">
          <a:extLst>
            <a:ext uri="{FF2B5EF4-FFF2-40B4-BE49-F238E27FC236}">
              <a16:creationId xmlns:a16="http://schemas.microsoft.com/office/drawing/2014/main" id="{00000000-0008-0000-2900-000066000000}"/>
            </a:ext>
          </a:extLst>
        </xdr:cNvPr>
        <xdr:cNvGrpSpPr>
          <a:grpSpLocks/>
        </xdr:cNvGrpSpPr>
      </xdr:nvGrpSpPr>
      <xdr:grpSpPr bwMode="auto">
        <a:xfrm>
          <a:off x="14351000" y="6985000"/>
          <a:ext cx="152400" cy="142875"/>
          <a:chOff x="80" y="2360"/>
          <a:chExt cx="16" cy="15"/>
        </a:xfrm>
      </xdr:grpSpPr>
      <xdr:sp macro="" textlink="">
        <xdr:nvSpPr>
          <xdr:cNvPr id="103" name="Oval 19">
            <a:extLst>
              <a:ext uri="{FF2B5EF4-FFF2-40B4-BE49-F238E27FC236}">
                <a16:creationId xmlns:a16="http://schemas.microsoft.com/office/drawing/2014/main" id="{00000000-0008-0000-2900-000067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04" name="Freeform 36">
            <a:extLst>
              <a:ext uri="{FF2B5EF4-FFF2-40B4-BE49-F238E27FC236}">
                <a16:creationId xmlns:a16="http://schemas.microsoft.com/office/drawing/2014/main" id="{00000000-0008-0000-2900-000068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22</xdr:row>
      <xdr:rowOff>0</xdr:rowOff>
    </xdr:from>
    <xdr:to>
      <xdr:col>15</xdr:col>
      <xdr:colOff>161925</xdr:colOff>
      <xdr:row>22</xdr:row>
      <xdr:rowOff>161925</xdr:rowOff>
    </xdr:to>
    <xdr:sp macro="" textlink="">
      <xdr:nvSpPr>
        <xdr:cNvPr id="105" name="Oval 20">
          <a:extLst>
            <a:ext uri="{FF2B5EF4-FFF2-40B4-BE49-F238E27FC236}">
              <a16:creationId xmlns:a16="http://schemas.microsoft.com/office/drawing/2014/main" id="{00000000-0008-0000-2900-000069000000}"/>
            </a:ext>
          </a:extLst>
        </xdr:cNvPr>
        <xdr:cNvSpPr>
          <a:spLocks noChangeArrowheads="1"/>
        </xdr:cNvSpPr>
      </xdr:nvSpPr>
      <xdr:spPr bwMode="auto">
        <a:xfrm>
          <a:off x="12303125" y="66675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19</xdr:col>
      <xdr:colOff>0</xdr:colOff>
      <xdr:row>23</xdr:row>
      <xdr:rowOff>0</xdr:rowOff>
    </xdr:from>
    <xdr:to>
      <xdr:col>19</xdr:col>
      <xdr:colOff>152400</xdr:colOff>
      <xdr:row>23</xdr:row>
      <xdr:rowOff>142875</xdr:rowOff>
    </xdr:to>
    <xdr:grpSp>
      <xdr:nvGrpSpPr>
        <xdr:cNvPr id="106" name="Group 53">
          <a:extLst>
            <a:ext uri="{FF2B5EF4-FFF2-40B4-BE49-F238E27FC236}">
              <a16:creationId xmlns:a16="http://schemas.microsoft.com/office/drawing/2014/main" id="{00000000-0008-0000-2900-00006A000000}"/>
            </a:ext>
          </a:extLst>
        </xdr:cNvPr>
        <xdr:cNvGrpSpPr>
          <a:grpSpLocks/>
        </xdr:cNvGrpSpPr>
      </xdr:nvGrpSpPr>
      <xdr:grpSpPr bwMode="auto">
        <a:xfrm>
          <a:off x="14351000" y="7302500"/>
          <a:ext cx="152400" cy="142875"/>
          <a:chOff x="80" y="2360"/>
          <a:chExt cx="16" cy="15"/>
        </a:xfrm>
      </xdr:grpSpPr>
      <xdr:sp macro="" textlink="">
        <xdr:nvSpPr>
          <xdr:cNvPr id="107" name="Oval 19">
            <a:extLst>
              <a:ext uri="{FF2B5EF4-FFF2-40B4-BE49-F238E27FC236}">
                <a16:creationId xmlns:a16="http://schemas.microsoft.com/office/drawing/2014/main" id="{00000000-0008-0000-2900-00006B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08" name="Freeform 36">
            <a:extLst>
              <a:ext uri="{FF2B5EF4-FFF2-40B4-BE49-F238E27FC236}">
                <a16:creationId xmlns:a16="http://schemas.microsoft.com/office/drawing/2014/main" id="{00000000-0008-0000-2900-00006C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23</xdr:row>
      <xdr:rowOff>0</xdr:rowOff>
    </xdr:from>
    <xdr:to>
      <xdr:col>15</xdr:col>
      <xdr:colOff>161925</xdr:colOff>
      <xdr:row>23</xdr:row>
      <xdr:rowOff>161925</xdr:rowOff>
    </xdr:to>
    <xdr:sp macro="" textlink="">
      <xdr:nvSpPr>
        <xdr:cNvPr id="109" name="Oval 20">
          <a:extLst>
            <a:ext uri="{FF2B5EF4-FFF2-40B4-BE49-F238E27FC236}">
              <a16:creationId xmlns:a16="http://schemas.microsoft.com/office/drawing/2014/main" id="{00000000-0008-0000-2900-00006D000000}"/>
            </a:ext>
          </a:extLst>
        </xdr:cNvPr>
        <xdr:cNvSpPr>
          <a:spLocks noChangeArrowheads="1"/>
        </xdr:cNvSpPr>
      </xdr:nvSpPr>
      <xdr:spPr bwMode="auto">
        <a:xfrm>
          <a:off x="12303125" y="66675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15</xdr:col>
      <xdr:colOff>0</xdr:colOff>
      <xdr:row>21</xdr:row>
      <xdr:rowOff>0</xdr:rowOff>
    </xdr:from>
    <xdr:to>
      <xdr:col>15</xdr:col>
      <xdr:colOff>161925</xdr:colOff>
      <xdr:row>21</xdr:row>
      <xdr:rowOff>161925</xdr:rowOff>
    </xdr:to>
    <xdr:sp macro="" textlink="">
      <xdr:nvSpPr>
        <xdr:cNvPr id="29" name="Oval 20">
          <a:extLst>
            <a:ext uri="{FF2B5EF4-FFF2-40B4-BE49-F238E27FC236}">
              <a16:creationId xmlns:a16="http://schemas.microsoft.com/office/drawing/2014/main" id="{00000000-0008-0000-2900-00001D000000}"/>
            </a:ext>
          </a:extLst>
        </xdr:cNvPr>
        <xdr:cNvSpPr>
          <a:spLocks noChangeArrowheads="1"/>
        </xdr:cNvSpPr>
      </xdr:nvSpPr>
      <xdr:spPr bwMode="auto">
        <a:xfrm>
          <a:off x="12477750" y="63500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19</xdr:col>
      <xdr:colOff>0</xdr:colOff>
      <xdr:row>21</xdr:row>
      <xdr:rowOff>0</xdr:rowOff>
    </xdr:from>
    <xdr:to>
      <xdr:col>19</xdr:col>
      <xdr:colOff>152400</xdr:colOff>
      <xdr:row>21</xdr:row>
      <xdr:rowOff>142875</xdr:rowOff>
    </xdr:to>
    <xdr:grpSp>
      <xdr:nvGrpSpPr>
        <xdr:cNvPr id="30" name="Group 53">
          <a:extLst>
            <a:ext uri="{FF2B5EF4-FFF2-40B4-BE49-F238E27FC236}">
              <a16:creationId xmlns:a16="http://schemas.microsoft.com/office/drawing/2014/main" id="{00000000-0008-0000-2900-00001E000000}"/>
            </a:ext>
          </a:extLst>
        </xdr:cNvPr>
        <xdr:cNvGrpSpPr>
          <a:grpSpLocks/>
        </xdr:cNvGrpSpPr>
      </xdr:nvGrpSpPr>
      <xdr:grpSpPr bwMode="auto">
        <a:xfrm>
          <a:off x="14351000" y="6667500"/>
          <a:ext cx="152400" cy="142875"/>
          <a:chOff x="80" y="2360"/>
          <a:chExt cx="16" cy="15"/>
        </a:xfrm>
      </xdr:grpSpPr>
      <xdr:sp macro="" textlink="">
        <xdr:nvSpPr>
          <xdr:cNvPr id="31" name="Oval 19">
            <a:extLst>
              <a:ext uri="{FF2B5EF4-FFF2-40B4-BE49-F238E27FC236}">
                <a16:creationId xmlns:a16="http://schemas.microsoft.com/office/drawing/2014/main" id="{00000000-0008-0000-2900-00001F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2" name="Freeform 36">
            <a:extLst>
              <a:ext uri="{FF2B5EF4-FFF2-40B4-BE49-F238E27FC236}">
                <a16:creationId xmlns:a16="http://schemas.microsoft.com/office/drawing/2014/main" id="{00000000-0008-0000-2900-000020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0</xdr:rowOff>
    </xdr:from>
    <xdr:to>
      <xdr:col>15</xdr:col>
      <xdr:colOff>161925</xdr:colOff>
      <xdr:row>20</xdr:row>
      <xdr:rowOff>161925</xdr:rowOff>
    </xdr:to>
    <xdr:sp macro="" textlink="">
      <xdr:nvSpPr>
        <xdr:cNvPr id="33" name="Oval 32">
          <a:extLst>
            <a:ext uri="{FF2B5EF4-FFF2-40B4-BE49-F238E27FC236}">
              <a16:creationId xmlns:a16="http://schemas.microsoft.com/office/drawing/2014/main" id="{C1FBE2B5-8CF2-4D31-B24E-A6F0A6B6D17F}"/>
            </a:ext>
          </a:extLst>
        </xdr:cNvPr>
        <xdr:cNvSpPr>
          <a:spLocks noChangeArrowheads="1"/>
        </xdr:cNvSpPr>
      </xdr:nvSpPr>
      <xdr:spPr bwMode="auto">
        <a:xfrm>
          <a:off x="12430125" y="6032500"/>
          <a:ext cx="161925" cy="161925"/>
        </a:xfrm>
        <a:prstGeom prst="ellipse">
          <a:avLst/>
        </a:prstGeom>
        <a:solidFill>
          <a:srgbClr val="FFFFFF"/>
        </a:solidFill>
        <a:ln w="15875">
          <a:solidFill>
            <a:srgbClr val="000000"/>
          </a:solidFill>
          <a:round/>
          <a:headEnd/>
          <a:tailEnd/>
        </a:ln>
      </xdr:spPr>
      <xdr:txBody>
        <a:bodyPr vertOverflow="clip" wrap="square" lIns="27432" tIns="18288" rIns="0" bIns="0" anchor="t" upright="1"/>
        <a:lstStyle/>
        <a:p>
          <a:pPr algn="l" rtl="1">
            <a:defRPr sz="1000"/>
          </a:pPr>
          <a:r>
            <a:rPr lang="en-US" sz="700" b="1" i="1" strike="noStrike">
              <a:solidFill>
                <a:srgbClr val="000000"/>
              </a:solidFill>
              <a:latin typeface="Times New Roman"/>
              <a:cs typeface="Times New Roman"/>
            </a:rPr>
            <a:t>N</a:t>
          </a:r>
        </a:p>
      </xdr:txBody>
    </xdr:sp>
    <xdr:clientData/>
  </xdr:twoCellAnchor>
  <xdr:twoCellAnchor>
    <xdr:from>
      <xdr:col>19</xdr:col>
      <xdr:colOff>0</xdr:colOff>
      <xdr:row>20</xdr:row>
      <xdr:rowOff>0</xdr:rowOff>
    </xdr:from>
    <xdr:to>
      <xdr:col>19</xdr:col>
      <xdr:colOff>152400</xdr:colOff>
      <xdr:row>20</xdr:row>
      <xdr:rowOff>142875</xdr:rowOff>
    </xdr:to>
    <xdr:grpSp>
      <xdr:nvGrpSpPr>
        <xdr:cNvPr id="34" name="Group 53">
          <a:extLst>
            <a:ext uri="{FF2B5EF4-FFF2-40B4-BE49-F238E27FC236}">
              <a16:creationId xmlns:a16="http://schemas.microsoft.com/office/drawing/2014/main" id="{89AC5B2C-08E0-4D07-A7A7-B3BB4E240C77}"/>
            </a:ext>
          </a:extLst>
        </xdr:cNvPr>
        <xdr:cNvGrpSpPr>
          <a:grpSpLocks/>
        </xdr:cNvGrpSpPr>
      </xdr:nvGrpSpPr>
      <xdr:grpSpPr bwMode="auto">
        <a:xfrm>
          <a:off x="14351000" y="6350000"/>
          <a:ext cx="152400" cy="142875"/>
          <a:chOff x="80" y="2360"/>
          <a:chExt cx="16" cy="15"/>
        </a:xfrm>
      </xdr:grpSpPr>
      <xdr:sp macro="" textlink="">
        <xdr:nvSpPr>
          <xdr:cNvPr id="35" name="Oval 19">
            <a:extLst>
              <a:ext uri="{FF2B5EF4-FFF2-40B4-BE49-F238E27FC236}">
                <a16:creationId xmlns:a16="http://schemas.microsoft.com/office/drawing/2014/main" id="{388E9B2F-1BA8-4943-838A-61D63CBA13A7}"/>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6" name="Freeform 36">
            <a:extLst>
              <a:ext uri="{FF2B5EF4-FFF2-40B4-BE49-F238E27FC236}">
                <a16:creationId xmlns:a16="http://schemas.microsoft.com/office/drawing/2014/main" id="{D7F3F8C6-C8EB-4BC4-A03F-F0945A513F63}"/>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215900</xdr:colOff>
      <xdr:row>37</xdr:row>
      <xdr:rowOff>66675</xdr:rowOff>
    </xdr:from>
    <xdr:to>
      <xdr:col>1</xdr:col>
      <xdr:colOff>368300</xdr:colOff>
      <xdr:row>37</xdr:row>
      <xdr:rowOff>209550</xdr:rowOff>
    </xdr:to>
    <xdr:grpSp>
      <xdr:nvGrpSpPr>
        <xdr:cNvPr id="1385425" name="Group 50">
          <a:extLst>
            <a:ext uri="{FF2B5EF4-FFF2-40B4-BE49-F238E27FC236}">
              <a16:creationId xmlns:a16="http://schemas.microsoft.com/office/drawing/2014/main" id="{00000000-0008-0000-2A00-0000D1231500}"/>
            </a:ext>
          </a:extLst>
        </xdr:cNvPr>
        <xdr:cNvGrpSpPr>
          <a:grpSpLocks/>
        </xdr:cNvGrpSpPr>
      </xdr:nvGrpSpPr>
      <xdr:grpSpPr bwMode="auto">
        <a:xfrm>
          <a:off x="819150" y="11814175"/>
          <a:ext cx="152400" cy="142875"/>
          <a:chOff x="80" y="2327"/>
          <a:chExt cx="16" cy="15"/>
        </a:xfrm>
      </xdr:grpSpPr>
      <xdr:sp macro="" textlink="">
        <xdr:nvSpPr>
          <xdr:cNvPr id="1402967" name="Freeform 15">
            <a:extLst>
              <a:ext uri="{FF2B5EF4-FFF2-40B4-BE49-F238E27FC236}">
                <a16:creationId xmlns:a16="http://schemas.microsoft.com/office/drawing/2014/main" id="{00000000-0008-0000-2A00-00005768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02968" name="Freeform 38">
            <a:extLst>
              <a:ext uri="{FF2B5EF4-FFF2-40B4-BE49-F238E27FC236}">
                <a16:creationId xmlns:a16="http://schemas.microsoft.com/office/drawing/2014/main" id="{00000000-0008-0000-2A00-00005868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247650</xdr:colOff>
      <xdr:row>38</xdr:row>
      <xdr:rowOff>0</xdr:rowOff>
    </xdr:from>
    <xdr:to>
      <xdr:col>1</xdr:col>
      <xdr:colOff>400050</xdr:colOff>
      <xdr:row>38</xdr:row>
      <xdr:rowOff>142875</xdr:rowOff>
    </xdr:to>
    <xdr:grpSp>
      <xdr:nvGrpSpPr>
        <xdr:cNvPr id="1385426" name="Group 53">
          <a:extLst>
            <a:ext uri="{FF2B5EF4-FFF2-40B4-BE49-F238E27FC236}">
              <a16:creationId xmlns:a16="http://schemas.microsoft.com/office/drawing/2014/main" id="{00000000-0008-0000-2A00-0000D2231500}"/>
            </a:ext>
          </a:extLst>
        </xdr:cNvPr>
        <xdr:cNvGrpSpPr>
          <a:grpSpLocks/>
        </xdr:cNvGrpSpPr>
      </xdr:nvGrpSpPr>
      <xdr:grpSpPr bwMode="auto">
        <a:xfrm>
          <a:off x="850900" y="12065000"/>
          <a:ext cx="152400" cy="142875"/>
          <a:chOff x="80" y="2360"/>
          <a:chExt cx="16" cy="15"/>
        </a:xfrm>
      </xdr:grpSpPr>
      <xdr:sp macro="" textlink="">
        <xdr:nvSpPr>
          <xdr:cNvPr id="1402965" name="Oval 19">
            <a:extLst>
              <a:ext uri="{FF2B5EF4-FFF2-40B4-BE49-F238E27FC236}">
                <a16:creationId xmlns:a16="http://schemas.microsoft.com/office/drawing/2014/main" id="{00000000-0008-0000-2A00-00005568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02966" name="Freeform 36">
            <a:extLst>
              <a:ext uri="{FF2B5EF4-FFF2-40B4-BE49-F238E27FC236}">
                <a16:creationId xmlns:a16="http://schemas.microsoft.com/office/drawing/2014/main" id="{00000000-0008-0000-2A00-00005668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200025</xdr:colOff>
      <xdr:row>47</xdr:row>
      <xdr:rowOff>66675</xdr:rowOff>
    </xdr:from>
    <xdr:to>
      <xdr:col>1</xdr:col>
      <xdr:colOff>304800</xdr:colOff>
      <xdr:row>47</xdr:row>
      <xdr:rowOff>276225</xdr:rowOff>
    </xdr:to>
    <xdr:grpSp>
      <xdr:nvGrpSpPr>
        <xdr:cNvPr id="1385427" name="Group 45">
          <a:extLst>
            <a:ext uri="{FF2B5EF4-FFF2-40B4-BE49-F238E27FC236}">
              <a16:creationId xmlns:a16="http://schemas.microsoft.com/office/drawing/2014/main" id="{00000000-0008-0000-2A00-0000D3231500}"/>
            </a:ext>
          </a:extLst>
        </xdr:cNvPr>
        <xdr:cNvGrpSpPr>
          <a:grpSpLocks/>
        </xdr:cNvGrpSpPr>
      </xdr:nvGrpSpPr>
      <xdr:grpSpPr bwMode="auto">
        <a:xfrm>
          <a:off x="803275" y="14989175"/>
          <a:ext cx="104775" cy="209550"/>
          <a:chOff x="83" y="2491"/>
          <a:chExt cx="11" cy="22"/>
        </a:xfrm>
      </xdr:grpSpPr>
      <xdr:sp macro="" textlink="">
        <xdr:nvSpPr>
          <xdr:cNvPr id="1402963" name="Line 30">
            <a:extLst>
              <a:ext uri="{FF2B5EF4-FFF2-40B4-BE49-F238E27FC236}">
                <a16:creationId xmlns:a16="http://schemas.microsoft.com/office/drawing/2014/main" id="{00000000-0008-0000-2A00-00005368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402964" name="Freeform 44">
            <a:extLst>
              <a:ext uri="{FF2B5EF4-FFF2-40B4-BE49-F238E27FC236}">
                <a16:creationId xmlns:a16="http://schemas.microsoft.com/office/drawing/2014/main" id="{00000000-0008-0000-2A00-00005468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0</xdr:colOff>
      <xdr:row>18</xdr:row>
      <xdr:rowOff>0</xdr:rowOff>
    </xdr:from>
    <xdr:to>
      <xdr:col>19</xdr:col>
      <xdr:colOff>152400</xdr:colOff>
      <xdr:row>18</xdr:row>
      <xdr:rowOff>142875</xdr:rowOff>
    </xdr:to>
    <xdr:grpSp>
      <xdr:nvGrpSpPr>
        <xdr:cNvPr id="1385429" name="Group 53">
          <a:extLst>
            <a:ext uri="{FF2B5EF4-FFF2-40B4-BE49-F238E27FC236}">
              <a16:creationId xmlns:a16="http://schemas.microsoft.com/office/drawing/2014/main" id="{00000000-0008-0000-2A00-0000D5231500}"/>
            </a:ext>
          </a:extLst>
        </xdr:cNvPr>
        <xdr:cNvGrpSpPr>
          <a:grpSpLocks/>
        </xdr:cNvGrpSpPr>
      </xdr:nvGrpSpPr>
      <xdr:grpSpPr bwMode="auto">
        <a:xfrm>
          <a:off x="14319250" y="5715000"/>
          <a:ext cx="152400" cy="142875"/>
          <a:chOff x="80" y="2360"/>
          <a:chExt cx="16" cy="15"/>
        </a:xfrm>
      </xdr:grpSpPr>
      <xdr:sp macro="" textlink="">
        <xdr:nvSpPr>
          <xdr:cNvPr id="1402959" name="Oval 19">
            <a:extLst>
              <a:ext uri="{FF2B5EF4-FFF2-40B4-BE49-F238E27FC236}">
                <a16:creationId xmlns:a16="http://schemas.microsoft.com/office/drawing/2014/main" id="{00000000-0008-0000-2A00-00004F68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02960" name="Freeform 36">
            <a:extLst>
              <a:ext uri="{FF2B5EF4-FFF2-40B4-BE49-F238E27FC236}">
                <a16:creationId xmlns:a16="http://schemas.microsoft.com/office/drawing/2014/main" id="{00000000-0008-0000-2A00-00005068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4</xdr:col>
      <xdr:colOff>95250</xdr:colOff>
      <xdr:row>23</xdr:row>
      <xdr:rowOff>117475</xdr:rowOff>
    </xdr:from>
    <xdr:to>
      <xdr:col>18</xdr:col>
      <xdr:colOff>123825</xdr:colOff>
      <xdr:row>24</xdr:row>
      <xdr:rowOff>222250</xdr:rowOff>
    </xdr:to>
    <xdr:sp macro="" textlink="">
      <xdr:nvSpPr>
        <xdr:cNvPr id="1385449" name="Right Brace 1">
          <a:extLst>
            <a:ext uri="{FF2B5EF4-FFF2-40B4-BE49-F238E27FC236}">
              <a16:creationId xmlns:a16="http://schemas.microsoft.com/office/drawing/2014/main" id="{00000000-0008-0000-2A00-0000E9231500}"/>
            </a:ext>
          </a:extLst>
        </xdr:cNvPr>
        <xdr:cNvSpPr>
          <a:spLocks/>
        </xdr:cNvSpPr>
      </xdr:nvSpPr>
      <xdr:spPr bwMode="auto">
        <a:xfrm rot="5400000">
          <a:off x="10344150" y="6457950"/>
          <a:ext cx="422275" cy="7426325"/>
        </a:xfrm>
        <a:prstGeom prst="rightBrace">
          <a:avLst>
            <a:gd name="adj1" fmla="val 9180"/>
            <a:gd name="adj2" fmla="val 50000"/>
          </a:avLst>
        </a:prstGeom>
        <a:noFill/>
        <a:ln w="9525" algn="ctr">
          <a:solidFill>
            <a:srgbClr val="0000FF"/>
          </a:solidFill>
          <a:round/>
          <a:headEnd/>
          <a:tailEnd/>
        </a:ln>
      </xdr:spPr>
    </xdr:sp>
    <xdr:clientData/>
  </xdr:twoCellAnchor>
  <xdr:twoCellAnchor>
    <xdr:from>
      <xdr:col>15</xdr:col>
      <xdr:colOff>0</xdr:colOff>
      <xdr:row>18</xdr:row>
      <xdr:rowOff>76200</xdr:rowOff>
    </xdr:from>
    <xdr:to>
      <xdr:col>15</xdr:col>
      <xdr:colOff>152400</xdr:colOff>
      <xdr:row>18</xdr:row>
      <xdr:rowOff>219075</xdr:rowOff>
    </xdr:to>
    <xdr:grpSp>
      <xdr:nvGrpSpPr>
        <xdr:cNvPr id="1385450" name="Group 50">
          <a:extLst>
            <a:ext uri="{FF2B5EF4-FFF2-40B4-BE49-F238E27FC236}">
              <a16:creationId xmlns:a16="http://schemas.microsoft.com/office/drawing/2014/main" id="{00000000-0008-0000-2A00-0000EA231500}"/>
            </a:ext>
          </a:extLst>
        </xdr:cNvPr>
        <xdr:cNvGrpSpPr>
          <a:grpSpLocks/>
        </xdr:cNvGrpSpPr>
      </xdr:nvGrpSpPr>
      <xdr:grpSpPr bwMode="auto">
        <a:xfrm>
          <a:off x="12334875" y="5791200"/>
          <a:ext cx="152400" cy="142875"/>
          <a:chOff x="80" y="2327"/>
          <a:chExt cx="16" cy="15"/>
        </a:xfrm>
      </xdr:grpSpPr>
      <xdr:sp macro="" textlink="">
        <xdr:nvSpPr>
          <xdr:cNvPr id="1402919" name="Freeform 15">
            <a:extLst>
              <a:ext uri="{FF2B5EF4-FFF2-40B4-BE49-F238E27FC236}">
                <a16:creationId xmlns:a16="http://schemas.microsoft.com/office/drawing/2014/main" id="{00000000-0008-0000-2A00-00002768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02920" name="Freeform 38">
            <a:extLst>
              <a:ext uri="{FF2B5EF4-FFF2-40B4-BE49-F238E27FC236}">
                <a16:creationId xmlns:a16="http://schemas.microsoft.com/office/drawing/2014/main" id="{00000000-0008-0000-2A00-00002868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206375</xdr:colOff>
      <xdr:row>42</xdr:row>
      <xdr:rowOff>15875</xdr:rowOff>
    </xdr:from>
    <xdr:to>
      <xdr:col>1</xdr:col>
      <xdr:colOff>311150</xdr:colOff>
      <xdr:row>42</xdr:row>
      <xdr:rowOff>225425</xdr:rowOff>
    </xdr:to>
    <xdr:grpSp>
      <xdr:nvGrpSpPr>
        <xdr:cNvPr id="297" name="Group 45">
          <a:extLst>
            <a:ext uri="{FF2B5EF4-FFF2-40B4-BE49-F238E27FC236}">
              <a16:creationId xmlns:a16="http://schemas.microsoft.com/office/drawing/2014/main" id="{00000000-0008-0000-2A00-000029010000}"/>
            </a:ext>
          </a:extLst>
        </xdr:cNvPr>
        <xdr:cNvGrpSpPr>
          <a:grpSpLocks/>
        </xdr:cNvGrpSpPr>
      </xdr:nvGrpSpPr>
      <xdr:grpSpPr bwMode="auto">
        <a:xfrm>
          <a:off x="809625" y="13350875"/>
          <a:ext cx="104775" cy="209550"/>
          <a:chOff x="83" y="2491"/>
          <a:chExt cx="11" cy="22"/>
        </a:xfrm>
      </xdr:grpSpPr>
      <xdr:sp macro="" textlink="">
        <xdr:nvSpPr>
          <xdr:cNvPr id="298" name="Line 30">
            <a:extLst>
              <a:ext uri="{FF2B5EF4-FFF2-40B4-BE49-F238E27FC236}">
                <a16:creationId xmlns:a16="http://schemas.microsoft.com/office/drawing/2014/main" id="{00000000-0008-0000-2A00-00002A0100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299" name="Freeform 44">
            <a:extLst>
              <a:ext uri="{FF2B5EF4-FFF2-40B4-BE49-F238E27FC236}">
                <a16:creationId xmlns:a16="http://schemas.microsoft.com/office/drawing/2014/main" id="{00000000-0008-0000-2A00-00002B0100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171450</xdr:colOff>
      <xdr:row>117</xdr:row>
      <xdr:rowOff>66675</xdr:rowOff>
    </xdr:from>
    <xdr:to>
      <xdr:col>1</xdr:col>
      <xdr:colOff>323850</xdr:colOff>
      <xdr:row>117</xdr:row>
      <xdr:rowOff>209550</xdr:rowOff>
    </xdr:to>
    <xdr:grpSp>
      <xdr:nvGrpSpPr>
        <xdr:cNvPr id="1400881" name="Group 50">
          <a:extLst>
            <a:ext uri="{FF2B5EF4-FFF2-40B4-BE49-F238E27FC236}">
              <a16:creationId xmlns:a16="http://schemas.microsoft.com/office/drawing/2014/main" id="{00000000-0008-0000-2C00-000031601500}"/>
            </a:ext>
          </a:extLst>
        </xdr:cNvPr>
        <xdr:cNvGrpSpPr>
          <a:grpSpLocks/>
        </xdr:cNvGrpSpPr>
      </xdr:nvGrpSpPr>
      <xdr:grpSpPr bwMode="auto">
        <a:xfrm>
          <a:off x="774700" y="35309175"/>
          <a:ext cx="152400" cy="142875"/>
          <a:chOff x="80" y="2327"/>
          <a:chExt cx="16" cy="15"/>
        </a:xfrm>
      </xdr:grpSpPr>
      <xdr:sp macro="" textlink="">
        <xdr:nvSpPr>
          <xdr:cNvPr id="1401042" name="Freeform 15">
            <a:extLst>
              <a:ext uri="{FF2B5EF4-FFF2-40B4-BE49-F238E27FC236}">
                <a16:creationId xmlns:a16="http://schemas.microsoft.com/office/drawing/2014/main" id="{00000000-0008-0000-2C00-0000D260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01043" name="Freeform 38">
            <a:extLst>
              <a:ext uri="{FF2B5EF4-FFF2-40B4-BE49-F238E27FC236}">
                <a16:creationId xmlns:a16="http://schemas.microsoft.com/office/drawing/2014/main" id="{00000000-0008-0000-2C00-0000D360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171450</xdr:colOff>
      <xdr:row>118</xdr:row>
      <xdr:rowOff>47625</xdr:rowOff>
    </xdr:from>
    <xdr:to>
      <xdr:col>1</xdr:col>
      <xdr:colOff>323850</xdr:colOff>
      <xdr:row>118</xdr:row>
      <xdr:rowOff>190500</xdr:rowOff>
    </xdr:to>
    <xdr:grpSp>
      <xdr:nvGrpSpPr>
        <xdr:cNvPr id="1400882" name="Group 53">
          <a:extLst>
            <a:ext uri="{FF2B5EF4-FFF2-40B4-BE49-F238E27FC236}">
              <a16:creationId xmlns:a16="http://schemas.microsoft.com/office/drawing/2014/main" id="{00000000-0008-0000-2C00-000032601500}"/>
            </a:ext>
          </a:extLst>
        </xdr:cNvPr>
        <xdr:cNvGrpSpPr>
          <a:grpSpLocks/>
        </xdr:cNvGrpSpPr>
      </xdr:nvGrpSpPr>
      <xdr:grpSpPr bwMode="auto">
        <a:xfrm>
          <a:off x="774700" y="35607625"/>
          <a:ext cx="152400" cy="142875"/>
          <a:chOff x="80" y="2360"/>
          <a:chExt cx="16" cy="15"/>
        </a:xfrm>
      </xdr:grpSpPr>
      <xdr:sp macro="" textlink="">
        <xdr:nvSpPr>
          <xdr:cNvPr id="1401040" name="Oval 19">
            <a:extLst>
              <a:ext uri="{FF2B5EF4-FFF2-40B4-BE49-F238E27FC236}">
                <a16:creationId xmlns:a16="http://schemas.microsoft.com/office/drawing/2014/main" id="{00000000-0008-0000-2C00-0000D060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01041" name="Freeform 36">
            <a:extLst>
              <a:ext uri="{FF2B5EF4-FFF2-40B4-BE49-F238E27FC236}">
                <a16:creationId xmlns:a16="http://schemas.microsoft.com/office/drawing/2014/main" id="{00000000-0008-0000-2C00-0000D160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171450</xdr:colOff>
      <xdr:row>123</xdr:row>
      <xdr:rowOff>47625</xdr:rowOff>
    </xdr:from>
    <xdr:to>
      <xdr:col>1</xdr:col>
      <xdr:colOff>276225</xdr:colOff>
      <xdr:row>123</xdr:row>
      <xdr:rowOff>257175</xdr:rowOff>
    </xdr:to>
    <xdr:grpSp>
      <xdr:nvGrpSpPr>
        <xdr:cNvPr id="1400883" name="Group 45">
          <a:extLst>
            <a:ext uri="{FF2B5EF4-FFF2-40B4-BE49-F238E27FC236}">
              <a16:creationId xmlns:a16="http://schemas.microsoft.com/office/drawing/2014/main" id="{00000000-0008-0000-2C00-000033601500}"/>
            </a:ext>
          </a:extLst>
        </xdr:cNvPr>
        <xdr:cNvGrpSpPr>
          <a:grpSpLocks/>
        </xdr:cNvGrpSpPr>
      </xdr:nvGrpSpPr>
      <xdr:grpSpPr bwMode="auto">
        <a:xfrm>
          <a:off x="774700" y="37195125"/>
          <a:ext cx="104775" cy="209550"/>
          <a:chOff x="83" y="2491"/>
          <a:chExt cx="11" cy="22"/>
        </a:xfrm>
      </xdr:grpSpPr>
      <xdr:sp macro="" textlink="">
        <xdr:nvSpPr>
          <xdr:cNvPr id="1401038" name="Line 30">
            <a:extLst>
              <a:ext uri="{FF2B5EF4-FFF2-40B4-BE49-F238E27FC236}">
                <a16:creationId xmlns:a16="http://schemas.microsoft.com/office/drawing/2014/main" id="{00000000-0008-0000-2C00-0000CE60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401039" name="Freeform 44">
            <a:extLst>
              <a:ext uri="{FF2B5EF4-FFF2-40B4-BE49-F238E27FC236}">
                <a16:creationId xmlns:a16="http://schemas.microsoft.com/office/drawing/2014/main" id="{00000000-0008-0000-2C00-0000CF60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0</xdr:colOff>
      <xdr:row>18</xdr:row>
      <xdr:rowOff>76200</xdr:rowOff>
    </xdr:from>
    <xdr:to>
      <xdr:col>19</xdr:col>
      <xdr:colOff>152400</xdr:colOff>
      <xdr:row>18</xdr:row>
      <xdr:rowOff>219075</xdr:rowOff>
    </xdr:to>
    <xdr:grpSp>
      <xdr:nvGrpSpPr>
        <xdr:cNvPr id="1400898" name="Group 53">
          <a:extLst>
            <a:ext uri="{FF2B5EF4-FFF2-40B4-BE49-F238E27FC236}">
              <a16:creationId xmlns:a16="http://schemas.microsoft.com/office/drawing/2014/main" id="{00000000-0008-0000-2C00-000042601500}"/>
            </a:ext>
          </a:extLst>
        </xdr:cNvPr>
        <xdr:cNvGrpSpPr>
          <a:grpSpLocks/>
        </xdr:cNvGrpSpPr>
      </xdr:nvGrpSpPr>
      <xdr:grpSpPr bwMode="auto">
        <a:xfrm>
          <a:off x="14573250" y="5791200"/>
          <a:ext cx="152400" cy="142875"/>
          <a:chOff x="80" y="2360"/>
          <a:chExt cx="16" cy="15"/>
        </a:xfrm>
      </xdr:grpSpPr>
      <xdr:sp macro="" textlink="">
        <xdr:nvSpPr>
          <xdr:cNvPr id="1401008" name="Oval 19">
            <a:extLst>
              <a:ext uri="{FF2B5EF4-FFF2-40B4-BE49-F238E27FC236}">
                <a16:creationId xmlns:a16="http://schemas.microsoft.com/office/drawing/2014/main" id="{00000000-0008-0000-2C00-0000B060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01009" name="Freeform 36">
            <a:extLst>
              <a:ext uri="{FF2B5EF4-FFF2-40B4-BE49-F238E27FC236}">
                <a16:creationId xmlns:a16="http://schemas.microsoft.com/office/drawing/2014/main" id="{00000000-0008-0000-2C00-0000B160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20</xdr:row>
      <xdr:rowOff>76200</xdr:rowOff>
    </xdr:from>
    <xdr:to>
      <xdr:col>19</xdr:col>
      <xdr:colOff>152400</xdr:colOff>
      <xdr:row>20</xdr:row>
      <xdr:rowOff>219075</xdr:rowOff>
    </xdr:to>
    <xdr:grpSp>
      <xdr:nvGrpSpPr>
        <xdr:cNvPr id="1400899" name="Group 53">
          <a:extLst>
            <a:ext uri="{FF2B5EF4-FFF2-40B4-BE49-F238E27FC236}">
              <a16:creationId xmlns:a16="http://schemas.microsoft.com/office/drawing/2014/main" id="{00000000-0008-0000-2C00-000043601500}"/>
            </a:ext>
          </a:extLst>
        </xdr:cNvPr>
        <xdr:cNvGrpSpPr>
          <a:grpSpLocks/>
        </xdr:cNvGrpSpPr>
      </xdr:nvGrpSpPr>
      <xdr:grpSpPr bwMode="auto">
        <a:xfrm>
          <a:off x="14573250" y="6426200"/>
          <a:ext cx="152400" cy="142875"/>
          <a:chOff x="80" y="2360"/>
          <a:chExt cx="16" cy="15"/>
        </a:xfrm>
      </xdr:grpSpPr>
      <xdr:sp macro="" textlink="">
        <xdr:nvSpPr>
          <xdr:cNvPr id="1401006" name="Oval 19">
            <a:extLst>
              <a:ext uri="{FF2B5EF4-FFF2-40B4-BE49-F238E27FC236}">
                <a16:creationId xmlns:a16="http://schemas.microsoft.com/office/drawing/2014/main" id="{00000000-0008-0000-2C00-0000AE60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01007" name="Freeform 36">
            <a:extLst>
              <a:ext uri="{FF2B5EF4-FFF2-40B4-BE49-F238E27FC236}">
                <a16:creationId xmlns:a16="http://schemas.microsoft.com/office/drawing/2014/main" id="{00000000-0008-0000-2C00-0000AF60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5</xdr:col>
      <xdr:colOff>12700</xdr:colOff>
      <xdr:row>37</xdr:row>
      <xdr:rowOff>114300</xdr:rowOff>
    </xdr:from>
    <xdr:to>
      <xdr:col>19</xdr:col>
      <xdr:colOff>41275</xdr:colOff>
      <xdr:row>38</xdr:row>
      <xdr:rowOff>219075</xdr:rowOff>
    </xdr:to>
    <xdr:sp macro="" textlink="">
      <xdr:nvSpPr>
        <xdr:cNvPr id="1400911" name="Right Brace 1">
          <a:extLst>
            <a:ext uri="{FF2B5EF4-FFF2-40B4-BE49-F238E27FC236}">
              <a16:creationId xmlns:a16="http://schemas.microsoft.com/office/drawing/2014/main" id="{00000000-0008-0000-2C00-00004F601500}"/>
            </a:ext>
          </a:extLst>
        </xdr:cNvPr>
        <xdr:cNvSpPr>
          <a:spLocks/>
        </xdr:cNvSpPr>
      </xdr:nvSpPr>
      <xdr:spPr bwMode="auto">
        <a:xfrm rot="5400000">
          <a:off x="10563225" y="10772775"/>
          <a:ext cx="422275" cy="7680325"/>
        </a:xfrm>
        <a:prstGeom prst="rightBrace">
          <a:avLst>
            <a:gd name="adj1" fmla="val 9324"/>
            <a:gd name="adj2" fmla="val 50000"/>
          </a:avLst>
        </a:prstGeom>
        <a:noFill/>
        <a:ln w="9525" algn="ctr">
          <a:solidFill>
            <a:srgbClr val="0000FF"/>
          </a:solidFill>
          <a:round/>
          <a:headEnd/>
          <a:tailEnd/>
        </a:ln>
      </xdr:spPr>
    </xdr:sp>
    <xdr:clientData/>
  </xdr:twoCellAnchor>
  <xdr:twoCellAnchor>
    <xdr:from>
      <xdr:col>15</xdr:col>
      <xdr:colOff>0</xdr:colOff>
      <xdr:row>18</xdr:row>
      <xdr:rowOff>95250</xdr:rowOff>
    </xdr:from>
    <xdr:to>
      <xdr:col>15</xdr:col>
      <xdr:colOff>152400</xdr:colOff>
      <xdr:row>18</xdr:row>
      <xdr:rowOff>238125</xdr:rowOff>
    </xdr:to>
    <xdr:grpSp>
      <xdr:nvGrpSpPr>
        <xdr:cNvPr id="1400922" name="Group 50">
          <a:extLst>
            <a:ext uri="{FF2B5EF4-FFF2-40B4-BE49-F238E27FC236}">
              <a16:creationId xmlns:a16="http://schemas.microsoft.com/office/drawing/2014/main" id="{00000000-0008-0000-2C00-00005A601500}"/>
            </a:ext>
          </a:extLst>
        </xdr:cNvPr>
        <xdr:cNvGrpSpPr>
          <a:grpSpLocks/>
        </xdr:cNvGrpSpPr>
      </xdr:nvGrpSpPr>
      <xdr:grpSpPr bwMode="auto">
        <a:xfrm>
          <a:off x="12573000" y="5810250"/>
          <a:ext cx="152400" cy="142875"/>
          <a:chOff x="80" y="2327"/>
          <a:chExt cx="16" cy="15"/>
        </a:xfrm>
      </xdr:grpSpPr>
      <xdr:sp macro="" textlink="">
        <xdr:nvSpPr>
          <xdr:cNvPr id="1400962" name="Freeform 15">
            <a:extLst>
              <a:ext uri="{FF2B5EF4-FFF2-40B4-BE49-F238E27FC236}">
                <a16:creationId xmlns:a16="http://schemas.microsoft.com/office/drawing/2014/main" id="{00000000-0008-0000-2C00-00008260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00963" name="Freeform 38">
            <a:extLst>
              <a:ext uri="{FF2B5EF4-FFF2-40B4-BE49-F238E27FC236}">
                <a16:creationId xmlns:a16="http://schemas.microsoft.com/office/drawing/2014/main" id="{00000000-0008-0000-2C00-00008360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95250</xdr:rowOff>
    </xdr:from>
    <xdr:to>
      <xdr:col>15</xdr:col>
      <xdr:colOff>152400</xdr:colOff>
      <xdr:row>20</xdr:row>
      <xdr:rowOff>238125</xdr:rowOff>
    </xdr:to>
    <xdr:grpSp>
      <xdr:nvGrpSpPr>
        <xdr:cNvPr id="1400923" name="Group 50">
          <a:extLst>
            <a:ext uri="{FF2B5EF4-FFF2-40B4-BE49-F238E27FC236}">
              <a16:creationId xmlns:a16="http://schemas.microsoft.com/office/drawing/2014/main" id="{00000000-0008-0000-2C00-00005B601500}"/>
            </a:ext>
          </a:extLst>
        </xdr:cNvPr>
        <xdr:cNvGrpSpPr>
          <a:grpSpLocks/>
        </xdr:cNvGrpSpPr>
      </xdr:nvGrpSpPr>
      <xdr:grpSpPr bwMode="auto">
        <a:xfrm>
          <a:off x="12573000" y="6445250"/>
          <a:ext cx="152400" cy="142875"/>
          <a:chOff x="80" y="2327"/>
          <a:chExt cx="16" cy="15"/>
        </a:xfrm>
      </xdr:grpSpPr>
      <xdr:sp macro="" textlink="">
        <xdr:nvSpPr>
          <xdr:cNvPr id="1400960" name="Freeform 15">
            <a:extLst>
              <a:ext uri="{FF2B5EF4-FFF2-40B4-BE49-F238E27FC236}">
                <a16:creationId xmlns:a16="http://schemas.microsoft.com/office/drawing/2014/main" id="{00000000-0008-0000-2C00-00008060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00961" name="Freeform 38">
            <a:extLst>
              <a:ext uri="{FF2B5EF4-FFF2-40B4-BE49-F238E27FC236}">
                <a16:creationId xmlns:a16="http://schemas.microsoft.com/office/drawing/2014/main" id="{00000000-0008-0000-2C00-00008160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33</xdr:row>
      <xdr:rowOff>95250</xdr:rowOff>
    </xdr:from>
    <xdr:to>
      <xdr:col>15</xdr:col>
      <xdr:colOff>152400</xdr:colOff>
      <xdr:row>33</xdr:row>
      <xdr:rowOff>238125</xdr:rowOff>
    </xdr:to>
    <xdr:grpSp>
      <xdr:nvGrpSpPr>
        <xdr:cNvPr id="300" name="Group 50">
          <a:extLst>
            <a:ext uri="{FF2B5EF4-FFF2-40B4-BE49-F238E27FC236}">
              <a16:creationId xmlns:a16="http://schemas.microsoft.com/office/drawing/2014/main" id="{00000000-0008-0000-2C00-00002C010000}"/>
            </a:ext>
          </a:extLst>
        </xdr:cNvPr>
        <xdr:cNvGrpSpPr>
          <a:grpSpLocks/>
        </xdr:cNvGrpSpPr>
      </xdr:nvGrpSpPr>
      <xdr:grpSpPr bwMode="auto">
        <a:xfrm>
          <a:off x="12573000" y="10572750"/>
          <a:ext cx="152400" cy="142875"/>
          <a:chOff x="80" y="2327"/>
          <a:chExt cx="16" cy="15"/>
        </a:xfrm>
      </xdr:grpSpPr>
      <xdr:sp macro="" textlink="">
        <xdr:nvSpPr>
          <xdr:cNvPr id="301" name="Freeform 15">
            <a:extLst>
              <a:ext uri="{FF2B5EF4-FFF2-40B4-BE49-F238E27FC236}">
                <a16:creationId xmlns:a16="http://schemas.microsoft.com/office/drawing/2014/main" id="{00000000-0008-0000-2C00-00002D01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302" name="Freeform 38">
            <a:extLst>
              <a:ext uri="{FF2B5EF4-FFF2-40B4-BE49-F238E27FC236}">
                <a16:creationId xmlns:a16="http://schemas.microsoft.com/office/drawing/2014/main" id="{00000000-0008-0000-2C00-00002E01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33</xdr:row>
      <xdr:rowOff>76200</xdr:rowOff>
    </xdr:from>
    <xdr:to>
      <xdr:col>19</xdr:col>
      <xdr:colOff>152400</xdr:colOff>
      <xdr:row>33</xdr:row>
      <xdr:rowOff>219075</xdr:rowOff>
    </xdr:to>
    <xdr:grpSp>
      <xdr:nvGrpSpPr>
        <xdr:cNvPr id="345" name="Group 53">
          <a:extLst>
            <a:ext uri="{FF2B5EF4-FFF2-40B4-BE49-F238E27FC236}">
              <a16:creationId xmlns:a16="http://schemas.microsoft.com/office/drawing/2014/main" id="{00000000-0008-0000-2C00-000059010000}"/>
            </a:ext>
          </a:extLst>
        </xdr:cNvPr>
        <xdr:cNvGrpSpPr>
          <a:grpSpLocks/>
        </xdr:cNvGrpSpPr>
      </xdr:nvGrpSpPr>
      <xdr:grpSpPr bwMode="auto">
        <a:xfrm>
          <a:off x="14573250" y="10553700"/>
          <a:ext cx="152400" cy="142875"/>
          <a:chOff x="80" y="2360"/>
          <a:chExt cx="16" cy="15"/>
        </a:xfrm>
      </xdr:grpSpPr>
      <xdr:sp macro="" textlink="">
        <xdr:nvSpPr>
          <xdr:cNvPr id="346" name="Oval 19">
            <a:extLst>
              <a:ext uri="{FF2B5EF4-FFF2-40B4-BE49-F238E27FC236}">
                <a16:creationId xmlns:a16="http://schemas.microsoft.com/office/drawing/2014/main" id="{00000000-0008-0000-2C00-00005A01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47" name="Freeform 36">
            <a:extLst>
              <a:ext uri="{FF2B5EF4-FFF2-40B4-BE49-F238E27FC236}">
                <a16:creationId xmlns:a16="http://schemas.microsoft.com/office/drawing/2014/main" id="{00000000-0008-0000-2C00-00005B01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95250</xdr:rowOff>
    </xdr:from>
    <xdr:to>
      <xdr:col>15</xdr:col>
      <xdr:colOff>152400</xdr:colOff>
      <xdr:row>19</xdr:row>
      <xdr:rowOff>238125</xdr:rowOff>
    </xdr:to>
    <xdr:grpSp>
      <xdr:nvGrpSpPr>
        <xdr:cNvPr id="876" name="Group 50">
          <a:extLst>
            <a:ext uri="{FF2B5EF4-FFF2-40B4-BE49-F238E27FC236}">
              <a16:creationId xmlns:a16="http://schemas.microsoft.com/office/drawing/2014/main" id="{00000000-0008-0000-2C00-00006C030000}"/>
            </a:ext>
          </a:extLst>
        </xdr:cNvPr>
        <xdr:cNvGrpSpPr>
          <a:grpSpLocks/>
        </xdr:cNvGrpSpPr>
      </xdr:nvGrpSpPr>
      <xdr:grpSpPr bwMode="auto">
        <a:xfrm>
          <a:off x="12573000" y="6127750"/>
          <a:ext cx="152400" cy="142875"/>
          <a:chOff x="80" y="2327"/>
          <a:chExt cx="16" cy="15"/>
        </a:xfrm>
      </xdr:grpSpPr>
      <xdr:sp macro="" textlink="">
        <xdr:nvSpPr>
          <xdr:cNvPr id="877" name="Freeform 15">
            <a:extLst>
              <a:ext uri="{FF2B5EF4-FFF2-40B4-BE49-F238E27FC236}">
                <a16:creationId xmlns:a16="http://schemas.microsoft.com/office/drawing/2014/main" id="{00000000-0008-0000-2C00-00006D03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878" name="Freeform 38">
            <a:extLst>
              <a:ext uri="{FF2B5EF4-FFF2-40B4-BE49-F238E27FC236}">
                <a16:creationId xmlns:a16="http://schemas.microsoft.com/office/drawing/2014/main" id="{00000000-0008-0000-2C00-00006E03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19</xdr:row>
      <xdr:rowOff>76200</xdr:rowOff>
    </xdr:from>
    <xdr:to>
      <xdr:col>19</xdr:col>
      <xdr:colOff>152400</xdr:colOff>
      <xdr:row>19</xdr:row>
      <xdr:rowOff>219075</xdr:rowOff>
    </xdr:to>
    <xdr:grpSp>
      <xdr:nvGrpSpPr>
        <xdr:cNvPr id="879" name="Group 53">
          <a:extLst>
            <a:ext uri="{FF2B5EF4-FFF2-40B4-BE49-F238E27FC236}">
              <a16:creationId xmlns:a16="http://schemas.microsoft.com/office/drawing/2014/main" id="{00000000-0008-0000-2C00-00006F030000}"/>
            </a:ext>
          </a:extLst>
        </xdr:cNvPr>
        <xdr:cNvGrpSpPr>
          <a:grpSpLocks/>
        </xdr:cNvGrpSpPr>
      </xdr:nvGrpSpPr>
      <xdr:grpSpPr bwMode="auto">
        <a:xfrm>
          <a:off x="14573250" y="6108700"/>
          <a:ext cx="152400" cy="142875"/>
          <a:chOff x="80" y="2360"/>
          <a:chExt cx="16" cy="15"/>
        </a:xfrm>
      </xdr:grpSpPr>
      <xdr:sp macro="" textlink="">
        <xdr:nvSpPr>
          <xdr:cNvPr id="880" name="Oval 19">
            <a:extLst>
              <a:ext uri="{FF2B5EF4-FFF2-40B4-BE49-F238E27FC236}">
                <a16:creationId xmlns:a16="http://schemas.microsoft.com/office/drawing/2014/main" id="{00000000-0008-0000-2C00-00007003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881" name="Freeform 36">
            <a:extLst>
              <a:ext uri="{FF2B5EF4-FFF2-40B4-BE49-F238E27FC236}">
                <a16:creationId xmlns:a16="http://schemas.microsoft.com/office/drawing/2014/main" id="{00000000-0008-0000-2C00-00007103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49</xdr:row>
      <xdr:rowOff>0</xdr:rowOff>
    </xdr:from>
    <xdr:to>
      <xdr:col>1</xdr:col>
      <xdr:colOff>295275</xdr:colOff>
      <xdr:row>49</xdr:row>
      <xdr:rowOff>142875</xdr:rowOff>
    </xdr:to>
    <xdr:grpSp>
      <xdr:nvGrpSpPr>
        <xdr:cNvPr id="1095" name="Group 50">
          <a:extLst>
            <a:ext uri="{FF2B5EF4-FFF2-40B4-BE49-F238E27FC236}">
              <a16:creationId xmlns:a16="http://schemas.microsoft.com/office/drawing/2014/main" id="{00000000-0008-0000-2C00-000047040000}"/>
            </a:ext>
          </a:extLst>
        </xdr:cNvPr>
        <xdr:cNvGrpSpPr>
          <a:grpSpLocks/>
        </xdr:cNvGrpSpPr>
      </xdr:nvGrpSpPr>
      <xdr:grpSpPr bwMode="auto">
        <a:xfrm>
          <a:off x="746125" y="15557500"/>
          <a:ext cx="152400" cy="142875"/>
          <a:chOff x="80" y="2327"/>
          <a:chExt cx="16" cy="15"/>
        </a:xfrm>
      </xdr:grpSpPr>
      <xdr:sp macro="" textlink="">
        <xdr:nvSpPr>
          <xdr:cNvPr id="1096" name="Freeform 15">
            <a:extLst>
              <a:ext uri="{FF2B5EF4-FFF2-40B4-BE49-F238E27FC236}">
                <a16:creationId xmlns:a16="http://schemas.microsoft.com/office/drawing/2014/main" id="{00000000-0008-0000-2C00-00004804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097" name="Freeform 38">
            <a:extLst>
              <a:ext uri="{FF2B5EF4-FFF2-40B4-BE49-F238E27FC236}">
                <a16:creationId xmlns:a16="http://schemas.microsoft.com/office/drawing/2014/main" id="{00000000-0008-0000-2C00-00004904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111125</xdr:colOff>
      <xdr:row>50</xdr:row>
      <xdr:rowOff>0</xdr:rowOff>
    </xdr:from>
    <xdr:to>
      <xdr:col>1</xdr:col>
      <xdr:colOff>263525</xdr:colOff>
      <xdr:row>50</xdr:row>
      <xdr:rowOff>142875</xdr:rowOff>
    </xdr:to>
    <xdr:grpSp>
      <xdr:nvGrpSpPr>
        <xdr:cNvPr id="1107" name="Group 53">
          <a:extLst>
            <a:ext uri="{FF2B5EF4-FFF2-40B4-BE49-F238E27FC236}">
              <a16:creationId xmlns:a16="http://schemas.microsoft.com/office/drawing/2014/main" id="{00000000-0008-0000-2C00-000053040000}"/>
            </a:ext>
          </a:extLst>
        </xdr:cNvPr>
        <xdr:cNvGrpSpPr>
          <a:grpSpLocks/>
        </xdr:cNvGrpSpPr>
      </xdr:nvGrpSpPr>
      <xdr:grpSpPr bwMode="auto">
        <a:xfrm>
          <a:off x="714375" y="15875000"/>
          <a:ext cx="152400" cy="142875"/>
          <a:chOff x="80" y="2360"/>
          <a:chExt cx="16" cy="15"/>
        </a:xfrm>
      </xdr:grpSpPr>
      <xdr:sp macro="" textlink="">
        <xdr:nvSpPr>
          <xdr:cNvPr id="1108" name="Oval 19">
            <a:extLst>
              <a:ext uri="{FF2B5EF4-FFF2-40B4-BE49-F238E27FC236}">
                <a16:creationId xmlns:a16="http://schemas.microsoft.com/office/drawing/2014/main" id="{00000000-0008-0000-2C00-00005404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109" name="Freeform 36">
            <a:extLst>
              <a:ext uri="{FF2B5EF4-FFF2-40B4-BE49-F238E27FC236}">
                <a16:creationId xmlns:a16="http://schemas.microsoft.com/office/drawing/2014/main" id="{00000000-0008-0000-2C00-00005504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171450</xdr:colOff>
      <xdr:row>83</xdr:row>
      <xdr:rowOff>66675</xdr:rowOff>
    </xdr:from>
    <xdr:to>
      <xdr:col>1</xdr:col>
      <xdr:colOff>323850</xdr:colOff>
      <xdr:row>83</xdr:row>
      <xdr:rowOff>209550</xdr:rowOff>
    </xdr:to>
    <xdr:grpSp>
      <xdr:nvGrpSpPr>
        <xdr:cNvPr id="1401920" name="Group 50">
          <a:extLst>
            <a:ext uri="{FF2B5EF4-FFF2-40B4-BE49-F238E27FC236}">
              <a16:creationId xmlns:a16="http://schemas.microsoft.com/office/drawing/2014/main" id="{00000000-0008-0000-2D00-000040641500}"/>
            </a:ext>
          </a:extLst>
        </xdr:cNvPr>
        <xdr:cNvGrpSpPr>
          <a:grpSpLocks/>
        </xdr:cNvGrpSpPr>
      </xdr:nvGrpSpPr>
      <xdr:grpSpPr bwMode="auto">
        <a:xfrm>
          <a:off x="774700" y="24895175"/>
          <a:ext cx="152400" cy="142875"/>
          <a:chOff x="80" y="2327"/>
          <a:chExt cx="16" cy="15"/>
        </a:xfrm>
      </xdr:grpSpPr>
      <xdr:sp macro="" textlink="">
        <xdr:nvSpPr>
          <xdr:cNvPr id="1402054" name="Freeform 15">
            <a:extLst>
              <a:ext uri="{FF2B5EF4-FFF2-40B4-BE49-F238E27FC236}">
                <a16:creationId xmlns:a16="http://schemas.microsoft.com/office/drawing/2014/main" id="{00000000-0008-0000-2D00-0000C664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02055" name="Freeform 38">
            <a:extLst>
              <a:ext uri="{FF2B5EF4-FFF2-40B4-BE49-F238E27FC236}">
                <a16:creationId xmlns:a16="http://schemas.microsoft.com/office/drawing/2014/main" id="{00000000-0008-0000-2D00-0000C764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152400</xdr:colOff>
      <xdr:row>82</xdr:row>
      <xdr:rowOff>76200</xdr:rowOff>
    </xdr:from>
    <xdr:to>
      <xdr:col>1</xdr:col>
      <xdr:colOff>304800</xdr:colOff>
      <xdr:row>82</xdr:row>
      <xdr:rowOff>219075</xdr:rowOff>
    </xdr:to>
    <xdr:grpSp>
      <xdr:nvGrpSpPr>
        <xdr:cNvPr id="1401921" name="Group 53">
          <a:extLst>
            <a:ext uri="{FF2B5EF4-FFF2-40B4-BE49-F238E27FC236}">
              <a16:creationId xmlns:a16="http://schemas.microsoft.com/office/drawing/2014/main" id="{00000000-0008-0000-2D00-000041641500}"/>
            </a:ext>
          </a:extLst>
        </xdr:cNvPr>
        <xdr:cNvGrpSpPr>
          <a:grpSpLocks/>
        </xdr:cNvGrpSpPr>
      </xdr:nvGrpSpPr>
      <xdr:grpSpPr bwMode="auto">
        <a:xfrm>
          <a:off x="755650" y="24587200"/>
          <a:ext cx="152400" cy="142875"/>
          <a:chOff x="80" y="2360"/>
          <a:chExt cx="16" cy="15"/>
        </a:xfrm>
      </xdr:grpSpPr>
      <xdr:sp macro="" textlink="">
        <xdr:nvSpPr>
          <xdr:cNvPr id="1402052" name="Oval 19">
            <a:extLst>
              <a:ext uri="{FF2B5EF4-FFF2-40B4-BE49-F238E27FC236}">
                <a16:creationId xmlns:a16="http://schemas.microsoft.com/office/drawing/2014/main" id="{00000000-0008-0000-2D00-0000C464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02053" name="Freeform 36">
            <a:extLst>
              <a:ext uri="{FF2B5EF4-FFF2-40B4-BE49-F238E27FC236}">
                <a16:creationId xmlns:a16="http://schemas.microsoft.com/office/drawing/2014/main" id="{00000000-0008-0000-2D00-0000C564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32</xdr:row>
      <xdr:rowOff>114300</xdr:rowOff>
    </xdr:from>
    <xdr:to>
      <xdr:col>19</xdr:col>
      <xdr:colOff>152400</xdr:colOff>
      <xdr:row>32</xdr:row>
      <xdr:rowOff>257175</xdr:rowOff>
    </xdr:to>
    <xdr:grpSp>
      <xdr:nvGrpSpPr>
        <xdr:cNvPr id="1401927" name="Group 53">
          <a:extLst>
            <a:ext uri="{FF2B5EF4-FFF2-40B4-BE49-F238E27FC236}">
              <a16:creationId xmlns:a16="http://schemas.microsoft.com/office/drawing/2014/main" id="{00000000-0008-0000-2D00-000047641500}"/>
            </a:ext>
          </a:extLst>
        </xdr:cNvPr>
        <xdr:cNvGrpSpPr>
          <a:grpSpLocks/>
        </xdr:cNvGrpSpPr>
      </xdr:nvGrpSpPr>
      <xdr:grpSpPr bwMode="auto">
        <a:xfrm>
          <a:off x="13938250" y="10274300"/>
          <a:ext cx="152400" cy="142875"/>
          <a:chOff x="80" y="2360"/>
          <a:chExt cx="16" cy="15"/>
        </a:xfrm>
      </xdr:grpSpPr>
      <xdr:sp macro="" textlink="">
        <xdr:nvSpPr>
          <xdr:cNvPr id="1402040" name="Oval 19">
            <a:extLst>
              <a:ext uri="{FF2B5EF4-FFF2-40B4-BE49-F238E27FC236}">
                <a16:creationId xmlns:a16="http://schemas.microsoft.com/office/drawing/2014/main" id="{00000000-0008-0000-2D00-0000B864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402041" name="Freeform 36">
            <a:extLst>
              <a:ext uri="{FF2B5EF4-FFF2-40B4-BE49-F238E27FC236}">
                <a16:creationId xmlns:a16="http://schemas.microsoft.com/office/drawing/2014/main" id="{00000000-0008-0000-2D00-0000B964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4</xdr:col>
      <xdr:colOff>139700</xdr:colOff>
      <xdr:row>37</xdr:row>
      <xdr:rowOff>3175</xdr:rowOff>
    </xdr:from>
    <xdr:to>
      <xdr:col>18</xdr:col>
      <xdr:colOff>168275</xdr:colOff>
      <xdr:row>38</xdr:row>
      <xdr:rowOff>107950</xdr:rowOff>
    </xdr:to>
    <xdr:sp macro="" textlink="">
      <xdr:nvSpPr>
        <xdr:cNvPr id="1401938" name="Right Brace 1">
          <a:extLst>
            <a:ext uri="{FF2B5EF4-FFF2-40B4-BE49-F238E27FC236}">
              <a16:creationId xmlns:a16="http://schemas.microsoft.com/office/drawing/2014/main" id="{00000000-0008-0000-2D00-000052641500}"/>
            </a:ext>
          </a:extLst>
        </xdr:cNvPr>
        <xdr:cNvSpPr>
          <a:spLocks/>
        </xdr:cNvSpPr>
      </xdr:nvSpPr>
      <xdr:spPr bwMode="auto">
        <a:xfrm rot="5400000">
          <a:off x="10198100" y="29076650"/>
          <a:ext cx="422275" cy="7045325"/>
        </a:xfrm>
        <a:prstGeom prst="rightBrace">
          <a:avLst>
            <a:gd name="adj1" fmla="val 8544"/>
            <a:gd name="adj2" fmla="val 50000"/>
          </a:avLst>
        </a:prstGeom>
        <a:noFill/>
        <a:ln w="9525" algn="ctr">
          <a:solidFill>
            <a:srgbClr val="0000FF"/>
          </a:solidFill>
          <a:round/>
          <a:headEnd/>
          <a:tailEnd/>
        </a:ln>
      </xdr:spPr>
    </xdr:sp>
    <xdr:clientData/>
  </xdr:twoCellAnchor>
  <xdr:twoCellAnchor>
    <xdr:from>
      <xdr:col>15</xdr:col>
      <xdr:colOff>0</xdr:colOff>
      <xdr:row>32</xdr:row>
      <xdr:rowOff>76200</xdr:rowOff>
    </xdr:from>
    <xdr:to>
      <xdr:col>15</xdr:col>
      <xdr:colOff>152400</xdr:colOff>
      <xdr:row>32</xdr:row>
      <xdr:rowOff>219075</xdr:rowOff>
    </xdr:to>
    <xdr:grpSp>
      <xdr:nvGrpSpPr>
        <xdr:cNvPr id="1401941" name="Group 50">
          <a:extLst>
            <a:ext uri="{FF2B5EF4-FFF2-40B4-BE49-F238E27FC236}">
              <a16:creationId xmlns:a16="http://schemas.microsoft.com/office/drawing/2014/main" id="{00000000-0008-0000-2D00-000055641500}"/>
            </a:ext>
          </a:extLst>
        </xdr:cNvPr>
        <xdr:cNvGrpSpPr>
          <a:grpSpLocks/>
        </xdr:cNvGrpSpPr>
      </xdr:nvGrpSpPr>
      <xdr:grpSpPr bwMode="auto">
        <a:xfrm>
          <a:off x="12096750" y="10236200"/>
          <a:ext cx="152400" cy="142875"/>
          <a:chOff x="80" y="2327"/>
          <a:chExt cx="16" cy="15"/>
        </a:xfrm>
      </xdr:grpSpPr>
      <xdr:sp macro="" textlink="">
        <xdr:nvSpPr>
          <xdr:cNvPr id="1402014" name="Freeform 15">
            <a:extLst>
              <a:ext uri="{FF2B5EF4-FFF2-40B4-BE49-F238E27FC236}">
                <a16:creationId xmlns:a16="http://schemas.microsoft.com/office/drawing/2014/main" id="{00000000-0008-0000-2D00-00009E64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02015" name="Freeform 38">
            <a:extLst>
              <a:ext uri="{FF2B5EF4-FFF2-40B4-BE49-F238E27FC236}">
                <a16:creationId xmlns:a16="http://schemas.microsoft.com/office/drawing/2014/main" id="{00000000-0008-0000-2D00-00009F64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171450</xdr:colOff>
      <xdr:row>88</xdr:row>
      <xdr:rowOff>47625</xdr:rowOff>
    </xdr:from>
    <xdr:to>
      <xdr:col>1</xdr:col>
      <xdr:colOff>276225</xdr:colOff>
      <xdr:row>88</xdr:row>
      <xdr:rowOff>257175</xdr:rowOff>
    </xdr:to>
    <xdr:grpSp>
      <xdr:nvGrpSpPr>
        <xdr:cNvPr id="1401963" name="Group 45">
          <a:extLst>
            <a:ext uri="{FF2B5EF4-FFF2-40B4-BE49-F238E27FC236}">
              <a16:creationId xmlns:a16="http://schemas.microsoft.com/office/drawing/2014/main" id="{00000000-0008-0000-2D00-00006B641500}"/>
            </a:ext>
          </a:extLst>
        </xdr:cNvPr>
        <xdr:cNvGrpSpPr>
          <a:grpSpLocks/>
        </xdr:cNvGrpSpPr>
      </xdr:nvGrpSpPr>
      <xdr:grpSpPr bwMode="auto">
        <a:xfrm>
          <a:off x="774700" y="26463625"/>
          <a:ext cx="104775" cy="209550"/>
          <a:chOff x="83" y="2491"/>
          <a:chExt cx="11" cy="22"/>
        </a:xfrm>
      </xdr:grpSpPr>
      <xdr:sp macro="" textlink="">
        <xdr:nvSpPr>
          <xdr:cNvPr id="1401970" name="Line 30">
            <a:extLst>
              <a:ext uri="{FF2B5EF4-FFF2-40B4-BE49-F238E27FC236}">
                <a16:creationId xmlns:a16="http://schemas.microsoft.com/office/drawing/2014/main" id="{00000000-0008-0000-2D00-00007264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401971" name="Freeform 44">
            <a:extLst>
              <a:ext uri="{FF2B5EF4-FFF2-40B4-BE49-F238E27FC236}">
                <a16:creationId xmlns:a16="http://schemas.microsoft.com/office/drawing/2014/main" id="{00000000-0008-0000-2D00-00007364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0</xdr:colOff>
      <xdr:row>34</xdr:row>
      <xdr:rowOff>114300</xdr:rowOff>
    </xdr:from>
    <xdr:to>
      <xdr:col>19</xdr:col>
      <xdr:colOff>152400</xdr:colOff>
      <xdr:row>34</xdr:row>
      <xdr:rowOff>257175</xdr:rowOff>
    </xdr:to>
    <xdr:grpSp>
      <xdr:nvGrpSpPr>
        <xdr:cNvPr id="210" name="Group 53">
          <a:extLst>
            <a:ext uri="{FF2B5EF4-FFF2-40B4-BE49-F238E27FC236}">
              <a16:creationId xmlns:a16="http://schemas.microsoft.com/office/drawing/2014/main" id="{00000000-0008-0000-2D00-0000D2000000}"/>
            </a:ext>
          </a:extLst>
        </xdr:cNvPr>
        <xdr:cNvGrpSpPr>
          <a:grpSpLocks/>
        </xdr:cNvGrpSpPr>
      </xdr:nvGrpSpPr>
      <xdr:grpSpPr bwMode="auto">
        <a:xfrm>
          <a:off x="13938250" y="10909300"/>
          <a:ext cx="152400" cy="142875"/>
          <a:chOff x="80" y="2360"/>
          <a:chExt cx="16" cy="15"/>
        </a:xfrm>
      </xdr:grpSpPr>
      <xdr:sp macro="" textlink="">
        <xdr:nvSpPr>
          <xdr:cNvPr id="211" name="Oval 19">
            <a:extLst>
              <a:ext uri="{FF2B5EF4-FFF2-40B4-BE49-F238E27FC236}">
                <a16:creationId xmlns:a16="http://schemas.microsoft.com/office/drawing/2014/main" id="{00000000-0008-0000-2D00-0000D3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12" name="Freeform 36">
            <a:extLst>
              <a:ext uri="{FF2B5EF4-FFF2-40B4-BE49-F238E27FC236}">
                <a16:creationId xmlns:a16="http://schemas.microsoft.com/office/drawing/2014/main" id="{00000000-0008-0000-2D00-0000D4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34</xdr:row>
      <xdr:rowOff>76200</xdr:rowOff>
    </xdr:from>
    <xdr:to>
      <xdr:col>15</xdr:col>
      <xdr:colOff>152400</xdr:colOff>
      <xdr:row>34</xdr:row>
      <xdr:rowOff>219075</xdr:rowOff>
    </xdr:to>
    <xdr:grpSp>
      <xdr:nvGrpSpPr>
        <xdr:cNvPr id="213" name="Group 50">
          <a:extLst>
            <a:ext uri="{FF2B5EF4-FFF2-40B4-BE49-F238E27FC236}">
              <a16:creationId xmlns:a16="http://schemas.microsoft.com/office/drawing/2014/main" id="{00000000-0008-0000-2D00-0000D5000000}"/>
            </a:ext>
          </a:extLst>
        </xdr:cNvPr>
        <xdr:cNvGrpSpPr>
          <a:grpSpLocks/>
        </xdr:cNvGrpSpPr>
      </xdr:nvGrpSpPr>
      <xdr:grpSpPr bwMode="auto">
        <a:xfrm>
          <a:off x="12096750" y="10871200"/>
          <a:ext cx="152400" cy="142875"/>
          <a:chOff x="80" y="2327"/>
          <a:chExt cx="16" cy="15"/>
        </a:xfrm>
      </xdr:grpSpPr>
      <xdr:sp macro="" textlink="">
        <xdr:nvSpPr>
          <xdr:cNvPr id="214" name="Freeform 15">
            <a:extLst>
              <a:ext uri="{FF2B5EF4-FFF2-40B4-BE49-F238E27FC236}">
                <a16:creationId xmlns:a16="http://schemas.microsoft.com/office/drawing/2014/main" id="{00000000-0008-0000-2D00-0000D6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15" name="Freeform 38">
            <a:extLst>
              <a:ext uri="{FF2B5EF4-FFF2-40B4-BE49-F238E27FC236}">
                <a16:creationId xmlns:a16="http://schemas.microsoft.com/office/drawing/2014/main" id="{00000000-0008-0000-2D00-0000D7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76200</xdr:rowOff>
    </xdr:from>
    <xdr:to>
      <xdr:col>15</xdr:col>
      <xdr:colOff>152400</xdr:colOff>
      <xdr:row>19</xdr:row>
      <xdr:rowOff>219075</xdr:rowOff>
    </xdr:to>
    <xdr:grpSp>
      <xdr:nvGrpSpPr>
        <xdr:cNvPr id="222" name="Group 50">
          <a:extLst>
            <a:ext uri="{FF2B5EF4-FFF2-40B4-BE49-F238E27FC236}">
              <a16:creationId xmlns:a16="http://schemas.microsoft.com/office/drawing/2014/main" id="{00000000-0008-0000-2D00-0000DE000000}"/>
            </a:ext>
          </a:extLst>
        </xdr:cNvPr>
        <xdr:cNvGrpSpPr>
          <a:grpSpLocks/>
        </xdr:cNvGrpSpPr>
      </xdr:nvGrpSpPr>
      <xdr:grpSpPr bwMode="auto">
        <a:xfrm>
          <a:off x="12096750" y="6108700"/>
          <a:ext cx="152400" cy="142875"/>
          <a:chOff x="80" y="2327"/>
          <a:chExt cx="16" cy="15"/>
        </a:xfrm>
      </xdr:grpSpPr>
      <xdr:sp macro="" textlink="">
        <xdr:nvSpPr>
          <xdr:cNvPr id="223" name="Freeform 15">
            <a:extLst>
              <a:ext uri="{FF2B5EF4-FFF2-40B4-BE49-F238E27FC236}">
                <a16:creationId xmlns:a16="http://schemas.microsoft.com/office/drawing/2014/main" id="{00000000-0008-0000-2D00-0000DF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24" name="Freeform 38">
            <a:extLst>
              <a:ext uri="{FF2B5EF4-FFF2-40B4-BE49-F238E27FC236}">
                <a16:creationId xmlns:a16="http://schemas.microsoft.com/office/drawing/2014/main" id="{00000000-0008-0000-2D00-0000E0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21</xdr:row>
      <xdr:rowOff>76200</xdr:rowOff>
    </xdr:from>
    <xdr:to>
      <xdr:col>15</xdr:col>
      <xdr:colOff>152400</xdr:colOff>
      <xdr:row>21</xdr:row>
      <xdr:rowOff>219075</xdr:rowOff>
    </xdr:to>
    <xdr:grpSp>
      <xdr:nvGrpSpPr>
        <xdr:cNvPr id="228" name="Group 50">
          <a:extLst>
            <a:ext uri="{FF2B5EF4-FFF2-40B4-BE49-F238E27FC236}">
              <a16:creationId xmlns:a16="http://schemas.microsoft.com/office/drawing/2014/main" id="{00000000-0008-0000-2D00-0000E4000000}"/>
            </a:ext>
          </a:extLst>
        </xdr:cNvPr>
        <xdr:cNvGrpSpPr>
          <a:grpSpLocks/>
        </xdr:cNvGrpSpPr>
      </xdr:nvGrpSpPr>
      <xdr:grpSpPr bwMode="auto">
        <a:xfrm>
          <a:off x="12096750" y="6743700"/>
          <a:ext cx="152400" cy="142875"/>
          <a:chOff x="80" y="2327"/>
          <a:chExt cx="16" cy="15"/>
        </a:xfrm>
      </xdr:grpSpPr>
      <xdr:sp macro="" textlink="">
        <xdr:nvSpPr>
          <xdr:cNvPr id="229" name="Freeform 15">
            <a:extLst>
              <a:ext uri="{FF2B5EF4-FFF2-40B4-BE49-F238E27FC236}">
                <a16:creationId xmlns:a16="http://schemas.microsoft.com/office/drawing/2014/main" id="{00000000-0008-0000-2D00-0000E5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30" name="Freeform 38">
            <a:extLst>
              <a:ext uri="{FF2B5EF4-FFF2-40B4-BE49-F238E27FC236}">
                <a16:creationId xmlns:a16="http://schemas.microsoft.com/office/drawing/2014/main" id="{00000000-0008-0000-2D00-0000E6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23</xdr:row>
      <xdr:rowOff>76200</xdr:rowOff>
    </xdr:from>
    <xdr:to>
      <xdr:col>15</xdr:col>
      <xdr:colOff>152400</xdr:colOff>
      <xdr:row>23</xdr:row>
      <xdr:rowOff>219075</xdr:rowOff>
    </xdr:to>
    <xdr:grpSp>
      <xdr:nvGrpSpPr>
        <xdr:cNvPr id="231" name="Group 50">
          <a:extLst>
            <a:ext uri="{FF2B5EF4-FFF2-40B4-BE49-F238E27FC236}">
              <a16:creationId xmlns:a16="http://schemas.microsoft.com/office/drawing/2014/main" id="{00000000-0008-0000-2D00-0000E7000000}"/>
            </a:ext>
          </a:extLst>
        </xdr:cNvPr>
        <xdr:cNvGrpSpPr>
          <a:grpSpLocks/>
        </xdr:cNvGrpSpPr>
      </xdr:nvGrpSpPr>
      <xdr:grpSpPr bwMode="auto">
        <a:xfrm>
          <a:off x="12096750" y="7378700"/>
          <a:ext cx="152400" cy="142875"/>
          <a:chOff x="80" y="2327"/>
          <a:chExt cx="16" cy="15"/>
        </a:xfrm>
      </xdr:grpSpPr>
      <xdr:sp macro="" textlink="">
        <xdr:nvSpPr>
          <xdr:cNvPr id="232" name="Freeform 15">
            <a:extLst>
              <a:ext uri="{FF2B5EF4-FFF2-40B4-BE49-F238E27FC236}">
                <a16:creationId xmlns:a16="http://schemas.microsoft.com/office/drawing/2014/main" id="{00000000-0008-0000-2D00-0000E8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33" name="Freeform 38">
            <a:extLst>
              <a:ext uri="{FF2B5EF4-FFF2-40B4-BE49-F238E27FC236}">
                <a16:creationId xmlns:a16="http://schemas.microsoft.com/office/drawing/2014/main" id="{00000000-0008-0000-2D00-0000E9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24</xdr:row>
      <xdr:rowOff>76200</xdr:rowOff>
    </xdr:from>
    <xdr:to>
      <xdr:col>15</xdr:col>
      <xdr:colOff>152400</xdr:colOff>
      <xdr:row>24</xdr:row>
      <xdr:rowOff>219075</xdr:rowOff>
    </xdr:to>
    <xdr:grpSp>
      <xdr:nvGrpSpPr>
        <xdr:cNvPr id="234" name="Group 50">
          <a:extLst>
            <a:ext uri="{FF2B5EF4-FFF2-40B4-BE49-F238E27FC236}">
              <a16:creationId xmlns:a16="http://schemas.microsoft.com/office/drawing/2014/main" id="{00000000-0008-0000-2D00-0000EA000000}"/>
            </a:ext>
          </a:extLst>
        </xdr:cNvPr>
        <xdr:cNvGrpSpPr>
          <a:grpSpLocks/>
        </xdr:cNvGrpSpPr>
      </xdr:nvGrpSpPr>
      <xdr:grpSpPr bwMode="auto">
        <a:xfrm>
          <a:off x="12096750" y="7696200"/>
          <a:ext cx="152400" cy="142875"/>
          <a:chOff x="80" y="2327"/>
          <a:chExt cx="16" cy="15"/>
        </a:xfrm>
      </xdr:grpSpPr>
      <xdr:sp macro="" textlink="">
        <xdr:nvSpPr>
          <xdr:cNvPr id="235" name="Freeform 15">
            <a:extLst>
              <a:ext uri="{FF2B5EF4-FFF2-40B4-BE49-F238E27FC236}">
                <a16:creationId xmlns:a16="http://schemas.microsoft.com/office/drawing/2014/main" id="{00000000-0008-0000-2D00-0000EB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36" name="Freeform 38">
            <a:extLst>
              <a:ext uri="{FF2B5EF4-FFF2-40B4-BE49-F238E27FC236}">
                <a16:creationId xmlns:a16="http://schemas.microsoft.com/office/drawing/2014/main" id="{00000000-0008-0000-2D00-0000EC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19</xdr:row>
      <xdr:rowOff>76200</xdr:rowOff>
    </xdr:from>
    <xdr:to>
      <xdr:col>19</xdr:col>
      <xdr:colOff>152400</xdr:colOff>
      <xdr:row>19</xdr:row>
      <xdr:rowOff>219075</xdr:rowOff>
    </xdr:to>
    <xdr:grpSp>
      <xdr:nvGrpSpPr>
        <xdr:cNvPr id="243" name="Group 53">
          <a:extLst>
            <a:ext uri="{FF2B5EF4-FFF2-40B4-BE49-F238E27FC236}">
              <a16:creationId xmlns:a16="http://schemas.microsoft.com/office/drawing/2014/main" id="{00000000-0008-0000-2D00-0000F3000000}"/>
            </a:ext>
          </a:extLst>
        </xdr:cNvPr>
        <xdr:cNvGrpSpPr>
          <a:grpSpLocks/>
        </xdr:cNvGrpSpPr>
      </xdr:nvGrpSpPr>
      <xdr:grpSpPr bwMode="auto">
        <a:xfrm>
          <a:off x="13938250" y="6108700"/>
          <a:ext cx="152400" cy="142875"/>
          <a:chOff x="80" y="2360"/>
          <a:chExt cx="16" cy="15"/>
        </a:xfrm>
      </xdr:grpSpPr>
      <xdr:sp macro="" textlink="">
        <xdr:nvSpPr>
          <xdr:cNvPr id="244" name="Oval 19">
            <a:extLst>
              <a:ext uri="{FF2B5EF4-FFF2-40B4-BE49-F238E27FC236}">
                <a16:creationId xmlns:a16="http://schemas.microsoft.com/office/drawing/2014/main" id="{00000000-0008-0000-2D00-0000F4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45" name="Freeform 36">
            <a:extLst>
              <a:ext uri="{FF2B5EF4-FFF2-40B4-BE49-F238E27FC236}">
                <a16:creationId xmlns:a16="http://schemas.microsoft.com/office/drawing/2014/main" id="{00000000-0008-0000-2D00-0000F5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21</xdr:row>
      <xdr:rowOff>76200</xdr:rowOff>
    </xdr:from>
    <xdr:to>
      <xdr:col>19</xdr:col>
      <xdr:colOff>152400</xdr:colOff>
      <xdr:row>21</xdr:row>
      <xdr:rowOff>219075</xdr:rowOff>
    </xdr:to>
    <xdr:grpSp>
      <xdr:nvGrpSpPr>
        <xdr:cNvPr id="249" name="Group 53">
          <a:extLst>
            <a:ext uri="{FF2B5EF4-FFF2-40B4-BE49-F238E27FC236}">
              <a16:creationId xmlns:a16="http://schemas.microsoft.com/office/drawing/2014/main" id="{00000000-0008-0000-2D00-0000F9000000}"/>
            </a:ext>
          </a:extLst>
        </xdr:cNvPr>
        <xdr:cNvGrpSpPr>
          <a:grpSpLocks/>
        </xdr:cNvGrpSpPr>
      </xdr:nvGrpSpPr>
      <xdr:grpSpPr bwMode="auto">
        <a:xfrm>
          <a:off x="13938250" y="6743700"/>
          <a:ext cx="152400" cy="142875"/>
          <a:chOff x="80" y="2360"/>
          <a:chExt cx="16" cy="15"/>
        </a:xfrm>
      </xdr:grpSpPr>
      <xdr:sp macro="" textlink="">
        <xdr:nvSpPr>
          <xdr:cNvPr id="250" name="Oval 19">
            <a:extLst>
              <a:ext uri="{FF2B5EF4-FFF2-40B4-BE49-F238E27FC236}">
                <a16:creationId xmlns:a16="http://schemas.microsoft.com/office/drawing/2014/main" id="{00000000-0008-0000-2D00-0000FA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51" name="Freeform 36">
            <a:extLst>
              <a:ext uri="{FF2B5EF4-FFF2-40B4-BE49-F238E27FC236}">
                <a16:creationId xmlns:a16="http://schemas.microsoft.com/office/drawing/2014/main" id="{00000000-0008-0000-2D00-0000FB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23</xdr:row>
      <xdr:rowOff>76200</xdr:rowOff>
    </xdr:from>
    <xdr:to>
      <xdr:col>19</xdr:col>
      <xdr:colOff>152400</xdr:colOff>
      <xdr:row>23</xdr:row>
      <xdr:rowOff>219075</xdr:rowOff>
    </xdr:to>
    <xdr:grpSp>
      <xdr:nvGrpSpPr>
        <xdr:cNvPr id="252" name="Group 53">
          <a:extLst>
            <a:ext uri="{FF2B5EF4-FFF2-40B4-BE49-F238E27FC236}">
              <a16:creationId xmlns:a16="http://schemas.microsoft.com/office/drawing/2014/main" id="{00000000-0008-0000-2D00-0000FC000000}"/>
            </a:ext>
          </a:extLst>
        </xdr:cNvPr>
        <xdr:cNvGrpSpPr>
          <a:grpSpLocks/>
        </xdr:cNvGrpSpPr>
      </xdr:nvGrpSpPr>
      <xdr:grpSpPr bwMode="auto">
        <a:xfrm>
          <a:off x="13938250" y="7378700"/>
          <a:ext cx="152400" cy="142875"/>
          <a:chOff x="80" y="2360"/>
          <a:chExt cx="16" cy="15"/>
        </a:xfrm>
      </xdr:grpSpPr>
      <xdr:sp macro="" textlink="">
        <xdr:nvSpPr>
          <xdr:cNvPr id="253" name="Oval 19">
            <a:extLst>
              <a:ext uri="{FF2B5EF4-FFF2-40B4-BE49-F238E27FC236}">
                <a16:creationId xmlns:a16="http://schemas.microsoft.com/office/drawing/2014/main" id="{00000000-0008-0000-2D00-0000FD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54" name="Freeform 36">
            <a:extLst>
              <a:ext uri="{FF2B5EF4-FFF2-40B4-BE49-F238E27FC236}">
                <a16:creationId xmlns:a16="http://schemas.microsoft.com/office/drawing/2014/main" id="{00000000-0008-0000-2D00-0000FE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24</xdr:row>
      <xdr:rowOff>76200</xdr:rowOff>
    </xdr:from>
    <xdr:to>
      <xdr:col>19</xdr:col>
      <xdr:colOff>152400</xdr:colOff>
      <xdr:row>24</xdr:row>
      <xdr:rowOff>219075</xdr:rowOff>
    </xdr:to>
    <xdr:grpSp>
      <xdr:nvGrpSpPr>
        <xdr:cNvPr id="255" name="Group 53">
          <a:extLst>
            <a:ext uri="{FF2B5EF4-FFF2-40B4-BE49-F238E27FC236}">
              <a16:creationId xmlns:a16="http://schemas.microsoft.com/office/drawing/2014/main" id="{00000000-0008-0000-2D00-0000FF000000}"/>
            </a:ext>
          </a:extLst>
        </xdr:cNvPr>
        <xdr:cNvGrpSpPr>
          <a:grpSpLocks/>
        </xdr:cNvGrpSpPr>
      </xdr:nvGrpSpPr>
      <xdr:grpSpPr bwMode="auto">
        <a:xfrm>
          <a:off x="13938250" y="7696200"/>
          <a:ext cx="152400" cy="142875"/>
          <a:chOff x="80" y="2360"/>
          <a:chExt cx="16" cy="15"/>
        </a:xfrm>
      </xdr:grpSpPr>
      <xdr:sp macro="" textlink="">
        <xdr:nvSpPr>
          <xdr:cNvPr id="256" name="Oval 19">
            <a:extLst>
              <a:ext uri="{FF2B5EF4-FFF2-40B4-BE49-F238E27FC236}">
                <a16:creationId xmlns:a16="http://schemas.microsoft.com/office/drawing/2014/main" id="{00000000-0008-0000-2D00-00000001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57" name="Freeform 36">
            <a:extLst>
              <a:ext uri="{FF2B5EF4-FFF2-40B4-BE49-F238E27FC236}">
                <a16:creationId xmlns:a16="http://schemas.microsoft.com/office/drawing/2014/main" id="{00000000-0008-0000-2D00-00000101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47</xdr:row>
      <xdr:rowOff>0</xdr:rowOff>
    </xdr:from>
    <xdr:to>
      <xdr:col>1</xdr:col>
      <xdr:colOff>295275</xdr:colOff>
      <xdr:row>47</xdr:row>
      <xdr:rowOff>142875</xdr:rowOff>
    </xdr:to>
    <xdr:grpSp>
      <xdr:nvGrpSpPr>
        <xdr:cNvPr id="342" name="Group 50">
          <a:extLst>
            <a:ext uri="{FF2B5EF4-FFF2-40B4-BE49-F238E27FC236}">
              <a16:creationId xmlns:a16="http://schemas.microsoft.com/office/drawing/2014/main" id="{00000000-0008-0000-2D00-000056010000}"/>
            </a:ext>
          </a:extLst>
        </xdr:cNvPr>
        <xdr:cNvGrpSpPr>
          <a:grpSpLocks/>
        </xdr:cNvGrpSpPr>
      </xdr:nvGrpSpPr>
      <xdr:grpSpPr bwMode="auto">
        <a:xfrm>
          <a:off x="746125" y="14922500"/>
          <a:ext cx="152400" cy="142875"/>
          <a:chOff x="80" y="2327"/>
          <a:chExt cx="16" cy="15"/>
        </a:xfrm>
      </xdr:grpSpPr>
      <xdr:sp macro="" textlink="">
        <xdr:nvSpPr>
          <xdr:cNvPr id="343" name="Freeform 15">
            <a:extLst>
              <a:ext uri="{FF2B5EF4-FFF2-40B4-BE49-F238E27FC236}">
                <a16:creationId xmlns:a16="http://schemas.microsoft.com/office/drawing/2014/main" id="{00000000-0008-0000-2D00-00005701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344" name="Freeform 38">
            <a:extLst>
              <a:ext uri="{FF2B5EF4-FFF2-40B4-BE49-F238E27FC236}">
                <a16:creationId xmlns:a16="http://schemas.microsoft.com/office/drawing/2014/main" id="{00000000-0008-0000-2D00-00005801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174625</xdr:colOff>
      <xdr:row>48</xdr:row>
      <xdr:rowOff>0</xdr:rowOff>
    </xdr:from>
    <xdr:to>
      <xdr:col>1</xdr:col>
      <xdr:colOff>327025</xdr:colOff>
      <xdr:row>48</xdr:row>
      <xdr:rowOff>142875</xdr:rowOff>
    </xdr:to>
    <xdr:grpSp>
      <xdr:nvGrpSpPr>
        <xdr:cNvPr id="345" name="Group 53">
          <a:extLst>
            <a:ext uri="{FF2B5EF4-FFF2-40B4-BE49-F238E27FC236}">
              <a16:creationId xmlns:a16="http://schemas.microsoft.com/office/drawing/2014/main" id="{00000000-0008-0000-2D00-000059010000}"/>
            </a:ext>
          </a:extLst>
        </xdr:cNvPr>
        <xdr:cNvGrpSpPr>
          <a:grpSpLocks/>
        </xdr:cNvGrpSpPr>
      </xdr:nvGrpSpPr>
      <xdr:grpSpPr bwMode="auto">
        <a:xfrm>
          <a:off x="777875" y="15240000"/>
          <a:ext cx="152400" cy="142875"/>
          <a:chOff x="80" y="2360"/>
          <a:chExt cx="16" cy="15"/>
        </a:xfrm>
      </xdr:grpSpPr>
      <xdr:sp macro="" textlink="">
        <xdr:nvSpPr>
          <xdr:cNvPr id="346" name="Oval 19">
            <a:extLst>
              <a:ext uri="{FF2B5EF4-FFF2-40B4-BE49-F238E27FC236}">
                <a16:creationId xmlns:a16="http://schemas.microsoft.com/office/drawing/2014/main" id="{00000000-0008-0000-2D00-00005A01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347" name="Freeform 36">
            <a:extLst>
              <a:ext uri="{FF2B5EF4-FFF2-40B4-BE49-F238E27FC236}">
                <a16:creationId xmlns:a16="http://schemas.microsoft.com/office/drawing/2014/main" id="{00000000-0008-0000-2D00-00005B01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28</xdr:row>
      <xdr:rowOff>114300</xdr:rowOff>
    </xdr:from>
    <xdr:to>
      <xdr:col>19</xdr:col>
      <xdr:colOff>152400</xdr:colOff>
      <xdr:row>28</xdr:row>
      <xdr:rowOff>257175</xdr:rowOff>
    </xdr:to>
    <xdr:grpSp>
      <xdr:nvGrpSpPr>
        <xdr:cNvPr id="96" name="Group 53">
          <a:extLst>
            <a:ext uri="{FF2B5EF4-FFF2-40B4-BE49-F238E27FC236}">
              <a16:creationId xmlns:a16="http://schemas.microsoft.com/office/drawing/2014/main" id="{00000000-0008-0000-2D00-000060000000}"/>
            </a:ext>
          </a:extLst>
        </xdr:cNvPr>
        <xdr:cNvGrpSpPr>
          <a:grpSpLocks/>
        </xdr:cNvGrpSpPr>
      </xdr:nvGrpSpPr>
      <xdr:grpSpPr bwMode="auto">
        <a:xfrm>
          <a:off x="13938250" y="9004300"/>
          <a:ext cx="152400" cy="142875"/>
          <a:chOff x="80" y="2360"/>
          <a:chExt cx="16" cy="15"/>
        </a:xfrm>
      </xdr:grpSpPr>
      <xdr:sp macro="" textlink="">
        <xdr:nvSpPr>
          <xdr:cNvPr id="97" name="Oval 19">
            <a:extLst>
              <a:ext uri="{FF2B5EF4-FFF2-40B4-BE49-F238E27FC236}">
                <a16:creationId xmlns:a16="http://schemas.microsoft.com/office/drawing/2014/main" id="{00000000-0008-0000-2D00-000061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98" name="Freeform 36">
            <a:extLst>
              <a:ext uri="{FF2B5EF4-FFF2-40B4-BE49-F238E27FC236}">
                <a16:creationId xmlns:a16="http://schemas.microsoft.com/office/drawing/2014/main" id="{00000000-0008-0000-2D00-000062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28</xdr:row>
      <xdr:rowOff>76200</xdr:rowOff>
    </xdr:from>
    <xdr:to>
      <xdr:col>15</xdr:col>
      <xdr:colOff>152400</xdr:colOff>
      <xdr:row>28</xdr:row>
      <xdr:rowOff>219075</xdr:rowOff>
    </xdr:to>
    <xdr:grpSp>
      <xdr:nvGrpSpPr>
        <xdr:cNvPr id="99" name="Group 50">
          <a:extLst>
            <a:ext uri="{FF2B5EF4-FFF2-40B4-BE49-F238E27FC236}">
              <a16:creationId xmlns:a16="http://schemas.microsoft.com/office/drawing/2014/main" id="{00000000-0008-0000-2D00-000063000000}"/>
            </a:ext>
          </a:extLst>
        </xdr:cNvPr>
        <xdr:cNvGrpSpPr>
          <a:grpSpLocks/>
        </xdr:cNvGrpSpPr>
      </xdr:nvGrpSpPr>
      <xdr:grpSpPr bwMode="auto">
        <a:xfrm>
          <a:off x="12096750" y="8966200"/>
          <a:ext cx="152400" cy="142875"/>
          <a:chOff x="80" y="2327"/>
          <a:chExt cx="16" cy="15"/>
        </a:xfrm>
      </xdr:grpSpPr>
      <xdr:sp macro="" textlink="">
        <xdr:nvSpPr>
          <xdr:cNvPr id="100" name="Freeform 15">
            <a:extLst>
              <a:ext uri="{FF2B5EF4-FFF2-40B4-BE49-F238E27FC236}">
                <a16:creationId xmlns:a16="http://schemas.microsoft.com/office/drawing/2014/main" id="{00000000-0008-0000-2D00-000064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01" name="Freeform 38">
            <a:extLst>
              <a:ext uri="{FF2B5EF4-FFF2-40B4-BE49-F238E27FC236}">
                <a16:creationId xmlns:a16="http://schemas.microsoft.com/office/drawing/2014/main" id="{00000000-0008-0000-2D00-000065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31</xdr:row>
      <xdr:rowOff>114300</xdr:rowOff>
    </xdr:from>
    <xdr:to>
      <xdr:col>19</xdr:col>
      <xdr:colOff>152400</xdr:colOff>
      <xdr:row>31</xdr:row>
      <xdr:rowOff>257175</xdr:rowOff>
    </xdr:to>
    <xdr:grpSp>
      <xdr:nvGrpSpPr>
        <xdr:cNvPr id="204" name="Group 53">
          <a:extLst>
            <a:ext uri="{FF2B5EF4-FFF2-40B4-BE49-F238E27FC236}">
              <a16:creationId xmlns:a16="http://schemas.microsoft.com/office/drawing/2014/main" id="{00000000-0008-0000-2D00-0000CC000000}"/>
            </a:ext>
          </a:extLst>
        </xdr:cNvPr>
        <xdr:cNvGrpSpPr>
          <a:grpSpLocks/>
        </xdr:cNvGrpSpPr>
      </xdr:nvGrpSpPr>
      <xdr:grpSpPr bwMode="auto">
        <a:xfrm>
          <a:off x="13938250" y="9956800"/>
          <a:ext cx="152400" cy="142875"/>
          <a:chOff x="80" y="2360"/>
          <a:chExt cx="16" cy="15"/>
        </a:xfrm>
      </xdr:grpSpPr>
      <xdr:sp macro="" textlink="">
        <xdr:nvSpPr>
          <xdr:cNvPr id="205" name="Oval 19">
            <a:extLst>
              <a:ext uri="{FF2B5EF4-FFF2-40B4-BE49-F238E27FC236}">
                <a16:creationId xmlns:a16="http://schemas.microsoft.com/office/drawing/2014/main" id="{00000000-0008-0000-2D00-0000CD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06" name="Freeform 36">
            <a:extLst>
              <a:ext uri="{FF2B5EF4-FFF2-40B4-BE49-F238E27FC236}">
                <a16:creationId xmlns:a16="http://schemas.microsoft.com/office/drawing/2014/main" id="{00000000-0008-0000-2D00-0000CE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31</xdr:row>
      <xdr:rowOff>76200</xdr:rowOff>
    </xdr:from>
    <xdr:to>
      <xdr:col>15</xdr:col>
      <xdr:colOff>152400</xdr:colOff>
      <xdr:row>31</xdr:row>
      <xdr:rowOff>219075</xdr:rowOff>
    </xdr:to>
    <xdr:grpSp>
      <xdr:nvGrpSpPr>
        <xdr:cNvPr id="207" name="Group 50">
          <a:extLst>
            <a:ext uri="{FF2B5EF4-FFF2-40B4-BE49-F238E27FC236}">
              <a16:creationId xmlns:a16="http://schemas.microsoft.com/office/drawing/2014/main" id="{00000000-0008-0000-2D00-0000CF000000}"/>
            </a:ext>
          </a:extLst>
        </xdr:cNvPr>
        <xdr:cNvGrpSpPr>
          <a:grpSpLocks/>
        </xdr:cNvGrpSpPr>
      </xdr:nvGrpSpPr>
      <xdr:grpSpPr bwMode="auto">
        <a:xfrm>
          <a:off x="12096750" y="9918700"/>
          <a:ext cx="152400" cy="142875"/>
          <a:chOff x="80" y="2327"/>
          <a:chExt cx="16" cy="15"/>
        </a:xfrm>
      </xdr:grpSpPr>
      <xdr:sp macro="" textlink="">
        <xdr:nvSpPr>
          <xdr:cNvPr id="208" name="Freeform 15">
            <a:extLst>
              <a:ext uri="{FF2B5EF4-FFF2-40B4-BE49-F238E27FC236}">
                <a16:creationId xmlns:a16="http://schemas.microsoft.com/office/drawing/2014/main" id="{00000000-0008-0000-2D00-0000D0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209" name="Freeform 38">
            <a:extLst>
              <a:ext uri="{FF2B5EF4-FFF2-40B4-BE49-F238E27FC236}">
                <a16:creationId xmlns:a16="http://schemas.microsoft.com/office/drawing/2014/main" id="{00000000-0008-0000-2D00-0000D1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22</xdr:row>
      <xdr:rowOff>0</xdr:rowOff>
    </xdr:from>
    <xdr:to>
      <xdr:col>19</xdr:col>
      <xdr:colOff>152400</xdr:colOff>
      <xdr:row>22</xdr:row>
      <xdr:rowOff>142875</xdr:rowOff>
    </xdr:to>
    <xdr:grpSp>
      <xdr:nvGrpSpPr>
        <xdr:cNvPr id="75" name="Group 53">
          <a:extLst>
            <a:ext uri="{FF2B5EF4-FFF2-40B4-BE49-F238E27FC236}">
              <a16:creationId xmlns:a16="http://schemas.microsoft.com/office/drawing/2014/main" id="{00000000-0008-0000-2D00-00004B000000}"/>
            </a:ext>
          </a:extLst>
        </xdr:cNvPr>
        <xdr:cNvGrpSpPr>
          <a:grpSpLocks/>
        </xdr:cNvGrpSpPr>
      </xdr:nvGrpSpPr>
      <xdr:grpSpPr bwMode="auto">
        <a:xfrm>
          <a:off x="13938250" y="6985000"/>
          <a:ext cx="152400" cy="142875"/>
          <a:chOff x="80" y="2360"/>
          <a:chExt cx="16" cy="15"/>
        </a:xfrm>
      </xdr:grpSpPr>
      <xdr:sp macro="" textlink="">
        <xdr:nvSpPr>
          <xdr:cNvPr id="76" name="Oval 19">
            <a:extLst>
              <a:ext uri="{FF2B5EF4-FFF2-40B4-BE49-F238E27FC236}">
                <a16:creationId xmlns:a16="http://schemas.microsoft.com/office/drawing/2014/main" id="{00000000-0008-0000-2D00-00004C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77" name="Freeform 36">
            <a:extLst>
              <a:ext uri="{FF2B5EF4-FFF2-40B4-BE49-F238E27FC236}">
                <a16:creationId xmlns:a16="http://schemas.microsoft.com/office/drawing/2014/main" id="{00000000-0008-0000-2D00-00004D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25</xdr:row>
      <xdr:rowOff>0</xdr:rowOff>
    </xdr:from>
    <xdr:to>
      <xdr:col>19</xdr:col>
      <xdr:colOff>152400</xdr:colOff>
      <xdr:row>25</xdr:row>
      <xdr:rowOff>142875</xdr:rowOff>
    </xdr:to>
    <xdr:grpSp>
      <xdr:nvGrpSpPr>
        <xdr:cNvPr id="78" name="Group 53">
          <a:extLst>
            <a:ext uri="{FF2B5EF4-FFF2-40B4-BE49-F238E27FC236}">
              <a16:creationId xmlns:a16="http://schemas.microsoft.com/office/drawing/2014/main" id="{00000000-0008-0000-2D00-00004E000000}"/>
            </a:ext>
          </a:extLst>
        </xdr:cNvPr>
        <xdr:cNvGrpSpPr>
          <a:grpSpLocks/>
        </xdr:cNvGrpSpPr>
      </xdr:nvGrpSpPr>
      <xdr:grpSpPr bwMode="auto">
        <a:xfrm>
          <a:off x="13938250" y="7937500"/>
          <a:ext cx="152400" cy="142875"/>
          <a:chOff x="80" y="2360"/>
          <a:chExt cx="16" cy="15"/>
        </a:xfrm>
      </xdr:grpSpPr>
      <xdr:sp macro="" textlink="">
        <xdr:nvSpPr>
          <xdr:cNvPr id="79" name="Oval 19">
            <a:extLst>
              <a:ext uri="{FF2B5EF4-FFF2-40B4-BE49-F238E27FC236}">
                <a16:creationId xmlns:a16="http://schemas.microsoft.com/office/drawing/2014/main" id="{00000000-0008-0000-2D00-00004F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80" name="Freeform 36">
            <a:extLst>
              <a:ext uri="{FF2B5EF4-FFF2-40B4-BE49-F238E27FC236}">
                <a16:creationId xmlns:a16="http://schemas.microsoft.com/office/drawing/2014/main" id="{00000000-0008-0000-2D00-000050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9525</xdr:colOff>
      <xdr:row>25</xdr:row>
      <xdr:rowOff>311150</xdr:rowOff>
    </xdr:from>
    <xdr:to>
      <xdr:col>19</xdr:col>
      <xdr:colOff>161925</xdr:colOff>
      <xdr:row>26</xdr:row>
      <xdr:rowOff>136525</xdr:rowOff>
    </xdr:to>
    <xdr:grpSp>
      <xdr:nvGrpSpPr>
        <xdr:cNvPr id="81" name="Group 53">
          <a:extLst>
            <a:ext uri="{FF2B5EF4-FFF2-40B4-BE49-F238E27FC236}">
              <a16:creationId xmlns:a16="http://schemas.microsoft.com/office/drawing/2014/main" id="{00000000-0008-0000-2D00-000051000000}"/>
            </a:ext>
          </a:extLst>
        </xdr:cNvPr>
        <xdr:cNvGrpSpPr>
          <a:grpSpLocks/>
        </xdr:cNvGrpSpPr>
      </xdr:nvGrpSpPr>
      <xdr:grpSpPr bwMode="auto">
        <a:xfrm>
          <a:off x="13947775" y="8248650"/>
          <a:ext cx="152400" cy="142875"/>
          <a:chOff x="80" y="2360"/>
          <a:chExt cx="16" cy="15"/>
        </a:xfrm>
      </xdr:grpSpPr>
      <xdr:sp macro="" textlink="">
        <xdr:nvSpPr>
          <xdr:cNvPr id="82" name="Oval 19">
            <a:extLst>
              <a:ext uri="{FF2B5EF4-FFF2-40B4-BE49-F238E27FC236}">
                <a16:creationId xmlns:a16="http://schemas.microsoft.com/office/drawing/2014/main" id="{00000000-0008-0000-2D00-000052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83" name="Freeform 36">
            <a:extLst>
              <a:ext uri="{FF2B5EF4-FFF2-40B4-BE49-F238E27FC236}">
                <a16:creationId xmlns:a16="http://schemas.microsoft.com/office/drawing/2014/main" id="{00000000-0008-0000-2D00-000053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27</xdr:row>
      <xdr:rowOff>0</xdr:rowOff>
    </xdr:from>
    <xdr:to>
      <xdr:col>19</xdr:col>
      <xdr:colOff>152400</xdr:colOff>
      <xdr:row>27</xdr:row>
      <xdr:rowOff>142875</xdr:rowOff>
    </xdr:to>
    <xdr:grpSp>
      <xdr:nvGrpSpPr>
        <xdr:cNvPr id="84" name="Group 53">
          <a:extLst>
            <a:ext uri="{FF2B5EF4-FFF2-40B4-BE49-F238E27FC236}">
              <a16:creationId xmlns:a16="http://schemas.microsoft.com/office/drawing/2014/main" id="{00000000-0008-0000-2D00-000054000000}"/>
            </a:ext>
          </a:extLst>
        </xdr:cNvPr>
        <xdr:cNvGrpSpPr>
          <a:grpSpLocks/>
        </xdr:cNvGrpSpPr>
      </xdr:nvGrpSpPr>
      <xdr:grpSpPr bwMode="auto">
        <a:xfrm>
          <a:off x="13938250" y="8572500"/>
          <a:ext cx="152400" cy="142875"/>
          <a:chOff x="80" y="2360"/>
          <a:chExt cx="16" cy="15"/>
        </a:xfrm>
      </xdr:grpSpPr>
      <xdr:sp macro="" textlink="">
        <xdr:nvSpPr>
          <xdr:cNvPr id="85" name="Oval 19">
            <a:extLst>
              <a:ext uri="{FF2B5EF4-FFF2-40B4-BE49-F238E27FC236}">
                <a16:creationId xmlns:a16="http://schemas.microsoft.com/office/drawing/2014/main" id="{00000000-0008-0000-2D00-000055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86" name="Freeform 36">
            <a:extLst>
              <a:ext uri="{FF2B5EF4-FFF2-40B4-BE49-F238E27FC236}">
                <a16:creationId xmlns:a16="http://schemas.microsoft.com/office/drawing/2014/main" id="{00000000-0008-0000-2D00-000056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22</xdr:row>
      <xdr:rowOff>0</xdr:rowOff>
    </xdr:from>
    <xdr:to>
      <xdr:col>15</xdr:col>
      <xdr:colOff>152400</xdr:colOff>
      <xdr:row>22</xdr:row>
      <xdr:rowOff>142875</xdr:rowOff>
    </xdr:to>
    <xdr:grpSp>
      <xdr:nvGrpSpPr>
        <xdr:cNvPr id="102" name="Group 50">
          <a:extLst>
            <a:ext uri="{FF2B5EF4-FFF2-40B4-BE49-F238E27FC236}">
              <a16:creationId xmlns:a16="http://schemas.microsoft.com/office/drawing/2014/main" id="{00000000-0008-0000-2D00-000066000000}"/>
            </a:ext>
          </a:extLst>
        </xdr:cNvPr>
        <xdr:cNvGrpSpPr>
          <a:grpSpLocks/>
        </xdr:cNvGrpSpPr>
      </xdr:nvGrpSpPr>
      <xdr:grpSpPr bwMode="auto">
        <a:xfrm>
          <a:off x="12096750" y="6985000"/>
          <a:ext cx="152400" cy="142875"/>
          <a:chOff x="80" y="2327"/>
          <a:chExt cx="16" cy="15"/>
        </a:xfrm>
      </xdr:grpSpPr>
      <xdr:sp macro="" textlink="">
        <xdr:nvSpPr>
          <xdr:cNvPr id="103" name="Freeform 15">
            <a:extLst>
              <a:ext uri="{FF2B5EF4-FFF2-40B4-BE49-F238E27FC236}">
                <a16:creationId xmlns:a16="http://schemas.microsoft.com/office/drawing/2014/main" id="{00000000-0008-0000-2D00-000067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04" name="Freeform 38">
            <a:extLst>
              <a:ext uri="{FF2B5EF4-FFF2-40B4-BE49-F238E27FC236}">
                <a16:creationId xmlns:a16="http://schemas.microsoft.com/office/drawing/2014/main" id="{00000000-0008-0000-2D00-000068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25</xdr:row>
      <xdr:rowOff>0</xdr:rowOff>
    </xdr:from>
    <xdr:to>
      <xdr:col>15</xdr:col>
      <xdr:colOff>152400</xdr:colOff>
      <xdr:row>25</xdr:row>
      <xdr:rowOff>142875</xdr:rowOff>
    </xdr:to>
    <xdr:grpSp>
      <xdr:nvGrpSpPr>
        <xdr:cNvPr id="105" name="Group 50">
          <a:extLst>
            <a:ext uri="{FF2B5EF4-FFF2-40B4-BE49-F238E27FC236}">
              <a16:creationId xmlns:a16="http://schemas.microsoft.com/office/drawing/2014/main" id="{00000000-0008-0000-2D00-000069000000}"/>
            </a:ext>
          </a:extLst>
        </xdr:cNvPr>
        <xdr:cNvGrpSpPr>
          <a:grpSpLocks/>
        </xdr:cNvGrpSpPr>
      </xdr:nvGrpSpPr>
      <xdr:grpSpPr bwMode="auto">
        <a:xfrm>
          <a:off x="12096750" y="7937500"/>
          <a:ext cx="152400" cy="142875"/>
          <a:chOff x="80" y="2327"/>
          <a:chExt cx="16" cy="15"/>
        </a:xfrm>
      </xdr:grpSpPr>
      <xdr:sp macro="" textlink="">
        <xdr:nvSpPr>
          <xdr:cNvPr id="106" name="Freeform 15">
            <a:extLst>
              <a:ext uri="{FF2B5EF4-FFF2-40B4-BE49-F238E27FC236}">
                <a16:creationId xmlns:a16="http://schemas.microsoft.com/office/drawing/2014/main" id="{00000000-0008-0000-2D00-00006A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07" name="Freeform 38">
            <a:extLst>
              <a:ext uri="{FF2B5EF4-FFF2-40B4-BE49-F238E27FC236}">
                <a16:creationId xmlns:a16="http://schemas.microsoft.com/office/drawing/2014/main" id="{00000000-0008-0000-2D00-00006B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26</xdr:row>
      <xdr:rowOff>0</xdr:rowOff>
    </xdr:from>
    <xdr:to>
      <xdr:col>15</xdr:col>
      <xdr:colOff>152400</xdr:colOff>
      <xdr:row>26</xdr:row>
      <xdr:rowOff>142875</xdr:rowOff>
    </xdr:to>
    <xdr:grpSp>
      <xdr:nvGrpSpPr>
        <xdr:cNvPr id="108" name="Group 50">
          <a:extLst>
            <a:ext uri="{FF2B5EF4-FFF2-40B4-BE49-F238E27FC236}">
              <a16:creationId xmlns:a16="http://schemas.microsoft.com/office/drawing/2014/main" id="{00000000-0008-0000-2D00-00006C000000}"/>
            </a:ext>
          </a:extLst>
        </xdr:cNvPr>
        <xdr:cNvGrpSpPr>
          <a:grpSpLocks/>
        </xdr:cNvGrpSpPr>
      </xdr:nvGrpSpPr>
      <xdr:grpSpPr bwMode="auto">
        <a:xfrm>
          <a:off x="12096750" y="8255000"/>
          <a:ext cx="152400" cy="142875"/>
          <a:chOff x="80" y="2327"/>
          <a:chExt cx="16" cy="15"/>
        </a:xfrm>
      </xdr:grpSpPr>
      <xdr:sp macro="" textlink="">
        <xdr:nvSpPr>
          <xdr:cNvPr id="109" name="Freeform 15">
            <a:extLst>
              <a:ext uri="{FF2B5EF4-FFF2-40B4-BE49-F238E27FC236}">
                <a16:creationId xmlns:a16="http://schemas.microsoft.com/office/drawing/2014/main" id="{00000000-0008-0000-2D00-00006D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10" name="Freeform 38">
            <a:extLst>
              <a:ext uri="{FF2B5EF4-FFF2-40B4-BE49-F238E27FC236}">
                <a16:creationId xmlns:a16="http://schemas.microsoft.com/office/drawing/2014/main" id="{00000000-0008-0000-2D00-00006E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27</xdr:row>
      <xdr:rowOff>0</xdr:rowOff>
    </xdr:from>
    <xdr:to>
      <xdr:col>15</xdr:col>
      <xdr:colOff>152400</xdr:colOff>
      <xdr:row>27</xdr:row>
      <xdr:rowOff>142875</xdr:rowOff>
    </xdr:to>
    <xdr:grpSp>
      <xdr:nvGrpSpPr>
        <xdr:cNvPr id="111" name="Group 50">
          <a:extLst>
            <a:ext uri="{FF2B5EF4-FFF2-40B4-BE49-F238E27FC236}">
              <a16:creationId xmlns:a16="http://schemas.microsoft.com/office/drawing/2014/main" id="{00000000-0008-0000-2D00-00006F000000}"/>
            </a:ext>
          </a:extLst>
        </xdr:cNvPr>
        <xdr:cNvGrpSpPr>
          <a:grpSpLocks/>
        </xdr:cNvGrpSpPr>
      </xdr:nvGrpSpPr>
      <xdr:grpSpPr bwMode="auto">
        <a:xfrm>
          <a:off x="12096750" y="8572500"/>
          <a:ext cx="152400" cy="142875"/>
          <a:chOff x="80" y="2327"/>
          <a:chExt cx="16" cy="15"/>
        </a:xfrm>
      </xdr:grpSpPr>
      <xdr:sp macro="" textlink="">
        <xdr:nvSpPr>
          <xdr:cNvPr id="112" name="Freeform 15">
            <a:extLst>
              <a:ext uri="{FF2B5EF4-FFF2-40B4-BE49-F238E27FC236}">
                <a16:creationId xmlns:a16="http://schemas.microsoft.com/office/drawing/2014/main" id="{00000000-0008-0000-2D00-000070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13" name="Freeform 38">
            <a:extLst>
              <a:ext uri="{FF2B5EF4-FFF2-40B4-BE49-F238E27FC236}">
                <a16:creationId xmlns:a16="http://schemas.microsoft.com/office/drawing/2014/main" id="{00000000-0008-0000-2D00-000071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76200</xdr:rowOff>
    </xdr:from>
    <xdr:to>
      <xdr:col>15</xdr:col>
      <xdr:colOff>152400</xdr:colOff>
      <xdr:row>20</xdr:row>
      <xdr:rowOff>219075</xdr:rowOff>
    </xdr:to>
    <xdr:grpSp>
      <xdr:nvGrpSpPr>
        <xdr:cNvPr id="114" name="Group 50">
          <a:extLst>
            <a:ext uri="{FF2B5EF4-FFF2-40B4-BE49-F238E27FC236}">
              <a16:creationId xmlns:a16="http://schemas.microsoft.com/office/drawing/2014/main" id="{00000000-0008-0000-2D00-000072000000}"/>
            </a:ext>
          </a:extLst>
        </xdr:cNvPr>
        <xdr:cNvGrpSpPr>
          <a:grpSpLocks/>
        </xdr:cNvGrpSpPr>
      </xdr:nvGrpSpPr>
      <xdr:grpSpPr bwMode="auto">
        <a:xfrm>
          <a:off x="12096750" y="6426200"/>
          <a:ext cx="152400" cy="142875"/>
          <a:chOff x="80" y="2327"/>
          <a:chExt cx="16" cy="15"/>
        </a:xfrm>
      </xdr:grpSpPr>
      <xdr:sp macro="" textlink="">
        <xdr:nvSpPr>
          <xdr:cNvPr id="115" name="Freeform 15">
            <a:extLst>
              <a:ext uri="{FF2B5EF4-FFF2-40B4-BE49-F238E27FC236}">
                <a16:creationId xmlns:a16="http://schemas.microsoft.com/office/drawing/2014/main" id="{00000000-0008-0000-2D00-00007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16" name="Freeform 38">
            <a:extLst>
              <a:ext uri="{FF2B5EF4-FFF2-40B4-BE49-F238E27FC236}">
                <a16:creationId xmlns:a16="http://schemas.microsoft.com/office/drawing/2014/main" id="{00000000-0008-0000-2D00-00007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28</xdr:row>
      <xdr:rowOff>76200</xdr:rowOff>
    </xdr:from>
    <xdr:to>
      <xdr:col>15</xdr:col>
      <xdr:colOff>152400</xdr:colOff>
      <xdr:row>28</xdr:row>
      <xdr:rowOff>219075</xdr:rowOff>
    </xdr:to>
    <xdr:grpSp>
      <xdr:nvGrpSpPr>
        <xdr:cNvPr id="117" name="Group 50">
          <a:extLst>
            <a:ext uri="{FF2B5EF4-FFF2-40B4-BE49-F238E27FC236}">
              <a16:creationId xmlns:a16="http://schemas.microsoft.com/office/drawing/2014/main" id="{00000000-0008-0000-2D00-000075000000}"/>
            </a:ext>
          </a:extLst>
        </xdr:cNvPr>
        <xdr:cNvGrpSpPr>
          <a:grpSpLocks/>
        </xdr:cNvGrpSpPr>
      </xdr:nvGrpSpPr>
      <xdr:grpSpPr bwMode="auto">
        <a:xfrm>
          <a:off x="12096750" y="8966200"/>
          <a:ext cx="152400" cy="142875"/>
          <a:chOff x="80" y="2327"/>
          <a:chExt cx="16" cy="15"/>
        </a:xfrm>
      </xdr:grpSpPr>
      <xdr:sp macro="" textlink="">
        <xdr:nvSpPr>
          <xdr:cNvPr id="118" name="Freeform 15">
            <a:extLst>
              <a:ext uri="{FF2B5EF4-FFF2-40B4-BE49-F238E27FC236}">
                <a16:creationId xmlns:a16="http://schemas.microsoft.com/office/drawing/2014/main" id="{00000000-0008-0000-2D00-000076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19" name="Freeform 38">
            <a:extLst>
              <a:ext uri="{FF2B5EF4-FFF2-40B4-BE49-F238E27FC236}">
                <a16:creationId xmlns:a16="http://schemas.microsoft.com/office/drawing/2014/main" id="{00000000-0008-0000-2D00-000077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29</xdr:row>
      <xdr:rowOff>76200</xdr:rowOff>
    </xdr:from>
    <xdr:to>
      <xdr:col>15</xdr:col>
      <xdr:colOff>152400</xdr:colOff>
      <xdr:row>29</xdr:row>
      <xdr:rowOff>219075</xdr:rowOff>
    </xdr:to>
    <xdr:grpSp>
      <xdr:nvGrpSpPr>
        <xdr:cNvPr id="120" name="Group 50">
          <a:extLst>
            <a:ext uri="{FF2B5EF4-FFF2-40B4-BE49-F238E27FC236}">
              <a16:creationId xmlns:a16="http://schemas.microsoft.com/office/drawing/2014/main" id="{00000000-0008-0000-2D00-000078000000}"/>
            </a:ext>
          </a:extLst>
        </xdr:cNvPr>
        <xdr:cNvGrpSpPr>
          <a:grpSpLocks/>
        </xdr:cNvGrpSpPr>
      </xdr:nvGrpSpPr>
      <xdr:grpSpPr bwMode="auto">
        <a:xfrm>
          <a:off x="12096750" y="9283700"/>
          <a:ext cx="152400" cy="142875"/>
          <a:chOff x="80" y="2327"/>
          <a:chExt cx="16" cy="15"/>
        </a:xfrm>
      </xdr:grpSpPr>
      <xdr:sp macro="" textlink="">
        <xdr:nvSpPr>
          <xdr:cNvPr id="121" name="Freeform 15">
            <a:extLst>
              <a:ext uri="{FF2B5EF4-FFF2-40B4-BE49-F238E27FC236}">
                <a16:creationId xmlns:a16="http://schemas.microsoft.com/office/drawing/2014/main" id="{00000000-0008-0000-2D00-000079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22" name="Freeform 38">
            <a:extLst>
              <a:ext uri="{FF2B5EF4-FFF2-40B4-BE49-F238E27FC236}">
                <a16:creationId xmlns:a16="http://schemas.microsoft.com/office/drawing/2014/main" id="{00000000-0008-0000-2D00-00007A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29</xdr:row>
      <xdr:rowOff>76200</xdr:rowOff>
    </xdr:from>
    <xdr:to>
      <xdr:col>15</xdr:col>
      <xdr:colOff>152400</xdr:colOff>
      <xdr:row>29</xdr:row>
      <xdr:rowOff>219075</xdr:rowOff>
    </xdr:to>
    <xdr:grpSp>
      <xdr:nvGrpSpPr>
        <xdr:cNvPr id="123" name="Group 50">
          <a:extLst>
            <a:ext uri="{FF2B5EF4-FFF2-40B4-BE49-F238E27FC236}">
              <a16:creationId xmlns:a16="http://schemas.microsoft.com/office/drawing/2014/main" id="{00000000-0008-0000-2D00-00007B000000}"/>
            </a:ext>
          </a:extLst>
        </xdr:cNvPr>
        <xdr:cNvGrpSpPr>
          <a:grpSpLocks/>
        </xdr:cNvGrpSpPr>
      </xdr:nvGrpSpPr>
      <xdr:grpSpPr bwMode="auto">
        <a:xfrm>
          <a:off x="12096750" y="9283700"/>
          <a:ext cx="152400" cy="142875"/>
          <a:chOff x="80" y="2327"/>
          <a:chExt cx="16" cy="15"/>
        </a:xfrm>
      </xdr:grpSpPr>
      <xdr:sp macro="" textlink="">
        <xdr:nvSpPr>
          <xdr:cNvPr id="124" name="Freeform 15">
            <a:extLst>
              <a:ext uri="{FF2B5EF4-FFF2-40B4-BE49-F238E27FC236}">
                <a16:creationId xmlns:a16="http://schemas.microsoft.com/office/drawing/2014/main" id="{00000000-0008-0000-2D00-00007C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25" name="Freeform 38">
            <a:extLst>
              <a:ext uri="{FF2B5EF4-FFF2-40B4-BE49-F238E27FC236}">
                <a16:creationId xmlns:a16="http://schemas.microsoft.com/office/drawing/2014/main" id="{00000000-0008-0000-2D00-00007D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30</xdr:row>
      <xdr:rowOff>76200</xdr:rowOff>
    </xdr:from>
    <xdr:to>
      <xdr:col>15</xdr:col>
      <xdr:colOff>152400</xdr:colOff>
      <xdr:row>30</xdr:row>
      <xdr:rowOff>219075</xdr:rowOff>
    </xdr:to>
    <xdr:grpSp>
      <xdr:nvGrpSpPr>
        <xdr:cNvPr id="126" name="Group 50">
          <a:extLst>
            <a:ext uri="{FF2B5EF4-FFF2-40B4-BE49-F238E27FC236}">
              <a16:creationId xmlns:a16="http://schemas.microsoft.com/office/drawing/2014/main" id="{00000000-0008-0000-2D00-00007E000000}"/>
            </a:ext>
          </a:extLst>
        </xdr:cNvPr>
        <xdr:cNvGrpSpPr>
          <a:grpSpLocks/>
        </xdr:cNvGrpSpPr>
      </xdr:nvGrpSpPr>
      <xdr:grpSpPr bwMode="auto">
        <a:xfrm>
          <a:off x="12096750" y="9601200"/>
          <a:ext cx="152400" cy="142875"/>
          <a:chOff x="80" y="2327"/>
          <a:chExt cx="16" cy="15"/>
        </a:xfrm>
      </xdr:grpSpPr>
      <xdr:sp macro="" textlink="">
        <xdr:nvSpPr>
          <xdr:cNvPr id="127" name="Freeform 15">
            <a:extLst>
              <a:ext uri="{FF2B5EF4-FFF2-40B4-BE49-F238E27FC236}">
                <a16:creationId xmlns:a16="http://schemas.microsoft.com/office/drawing/2014/main" id="{00000000-0008-0000-2D00-00007F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28" name="Freeform 38">
            <a:extLst>
              <a:ext uri="{FF2B5EF4-FFF2-40B4-BE49-F238E27FC236}">
                <a16:creationId xmlns:a16="http://schemas.microsoft.com/office/drawing/2014/main" id="{00000000-0008-0000-2D00-000080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30</xdr:row>
      <xdr:rowOff>76200</xdr:rowOff>
    </xdr:from>
    <xdr:to>
      <xdr:col>15</xdr:col>
      <xdr:colOff>152400</xdr:colOff>
      <xdr:row>30</xdr:row>
      <xdr:rowOff>219075</xdr:rowOff>
    </xdr:to>
    <xdr:grpSp>
      <xdr:nvGrpSpPr>
        <xdr:cNvPr id="129" name="Group 50">
          <a:extLst>
            <a:ext uri="{FF2B5EF4-FFF2-40B4-BE49-F238E27FC236}">
              <a16:creationId xmlns:a16="http://schemas.microsoft.com/office/drawing/2014/main" id="{00000000-0008-0000-2D00-000081000000}"/>
            </a:ext>
          </a:extLst>
        </xdr:cNvPr>
        <xdr:cNvGrpSpPr>
          <a:grpSpLocks/>
        </xdr:cNvGrpSpPr>
      </xdr:nvGrpSpPr>
      <xdr:grpSpPr bwMode="auto">
        <a:xfrm>
          <a:off x="12096750" y="9601200"/>
          <a:ext cx="152400" cy="142875"/>
          <a:chOff x="80" y="2327"/>
          <a:chExt cx="16" cy="15"/>
        </a:xfrm>
      </xdr:grpSpPr>
      <xdr:sp macro="" textlink="">
        <xdr:nvSpPr>
          <xdr:cNvPr id="130" name="Freeform 15">
            <a:extLst>
              <a:ext uri="{FF2B5EF4-FFF2-40B4-BE49-F238E27FC236}">
                <a16:creationId xmlns:a16="http://schemas.microsoft.com/office/drawing/2014/main" id="{00000000-0008-0000-2D00-000082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1" name="Freeform 38">
            <a:extLst>
              <a:ext uri="{FF2B5EF4-FFF2-40B4-BE49-F238E27FC236}">
                <a16:creationId xmlns:a16="http://schemas.microsoft.com/office/drawing/2014/main" id="{00000000-0008-0000-2D00-000083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31</xdr:row>
      <xdr:rowOff>76200</xdr:rowOff>
    </xdr:from>
    <xdr:to>
      <xdr:col>15</xdr:col>
      <xdr:colOff>152400</xdr:colOff>
      <xdr:row>31</xdr:row>
      <xdr:rowOff>219075</xdr:rowOff>
    </xdr:to>
    <xdr:grpSp>
      <xdr:nvGrpSpPr>
        <xdr:cNvPr id="132" name="Group 50">
          <a:extLst>
            <a:ext uri="{FF2B5EF4-FFF2-40B4-BE49-F238E27FC236}">
              <a16:creationId xmlns:a16="http://schemas.microsoft.com/office/drawing/2014/main" id="{00000000-0008-0000-2D00-000084000000}"/>
            </a:ext>
          </a:extLst>
        </xdr:cNvPr>
        <xdr:cNvGrpSpPr>
          <a:grpSpLocks/>
        </xdr:cNvGrpSpPr>
      </xdr:nvGrpSpPr>
      <xdr:grpSpPr bwMode="auto">
        <a:xfrm>
          <a:off x="12096750" y="9918700"/>
          <a:ext cx="152400" cy="142875"/>
          <a:chOff x="80" y="2327"/>
          <a:chExt cx="16" cy="15"/>
        </a:xfrm>
      </xdr:grpSpPr>
      <xdr:sp macro="" textlink="">
        <xdr:nvSpPr>
          <xdr:cNvPr id="133" name="Freeform 15">
            <a:extLst>
              <a:ext uri="{FF2B5EF4-FFF2-40B4-BE49-F238E27FC236}">
                <a16:creationId xmlns:a16="http://schemas.microsoft.com/office/drawing/2014/main" id="{00000000-0008-0000-2D00-000085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4" name="Freeform 38">
            <a:extLst>
              <a:ext uri="{FF2B5EF4-FFF2-40B4-BE49-F238E27FC236}">
                <a16:creationId xmlns:a16="http://schemas.microsoft.com/office/drawing/2014/main" id="{00000000-0008-0000-2D00-000086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31</xdr:row>
      <xdr:rowOff>76200</xdr:rowOff>
    </xdr:from>
    <xdr:to>
      <xdr:col>15</xdr:col>
      <xdr:colOff>152400</xdr:colOff>
      <xdr:row>31</xdr:row>
      <xdr:rowOff>219075</xdr:rowOff>
    </xdr:to>
    <xdr:grpSp>
      <xdr:nvGrpSpPr>
        <xdr:cNvPr id="135" name="Group 50">
          <a:extLst>
            <a:ext uri="{FF2B5EF4-FFF2-40B4-BE49-F238E27FC236}">
              <a16:creationId xmlns:a16="http://schemas.microsoft.com/office/drawing/2014/main" id="{00000000-0008-0000-2D00-000087000000}"/>
            </a:ext>
          </a:extLst>
        </xdr:cNvPr>
        <xdr:cNvGrpSpPr>
          <a:grpSpLocks/>
        </xdr:cNvGrpSpPr>
      </xdr:nvGrpSpPr>
      <xdr:grpSpPr bwMode="auto">
        <a:xfrm>
          <a:off x="12096750" y="9918700"/>
          <a:ext cx="152400" cy="142875"/>
          <a:chOff x="80" y="2327"/>
          <a:chExt cx="16" cy="15"/>
        </a:xfrm>
      </xdr:grpSpPr>
      <xdr:sp macro="" textlink="">
        <xdr:nvSpPr>
          <xdr:cNvPr id="136" name="Freeform 15">
            <a:extLst>
              <a:ext uri="{FF2B5EF4-FFF2-40B4-BE49-F238E27FC236}">
                <a16:creationId xmlns:a16="http://schemas.microsoft.com/office/drawing/2014/main" id="{00000000-0008-0000-2D00-000088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7" name="Freeform 38">
            <a:extLst>
              <a:ext uri="{FF2B5EF4-FFF2-40B4-BE49-F238E27FC236}">
                <a16:creationId xmlns:a16="http://schemas.microsoft.com/office/drawing/2014/main" id="{00000000-0008-0000-2D00-000089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171450</xdr:colOff>
      <xdr:row>74</xdr:row>
      <xdr:rowOff>66675</xdr:rowOff>
    </xdr:from>
    <xdr:to>
      <xdr:col>1</xdr:col>
      <xdr:colOff>323850</xdr:colOff>
      <xdr:row>74</xdr:row>
      <xdr:rowOff>209550</xdr:rowOff>
    </xdr:to>
    <xdr:grpSp>
      <xdr:nvGrpSpPr>
        <xdr:cNvPr id="1377098" name="Group 50">
          <a:extLst>
            <a:ext uri="{FF2B5EF4-FFF2-40B4-BE49-F238E27FC236}">
              <a16:creationId xmlns:a16="http://schemas.microsoft.com/office/drawing/2014/main" id="{00000000-0008-0000-2E00-00004A031500}"/>
            </a:ext>
          </a:extLst>
        </xdr:cNvPr>
        <xdr:cNvGrpSpPr>
          <a:grpSpLocks/>
        </xdr:cNvGrpSpPr>
      </xdr:nvGrpSpPr>
      <xdr:grpSpPr bwMode="auto">
        <a:xfrm>
          <a:off x="774700" y="23561675"/>
          <a:ext cx="152400" cy="142875"/>
          <a:chOff x="80" y="2327"/>
          <a:chExt cx="16" cy="15"/>
        </a:xfrm>
      </xdr:grpSpPr>
      <xdr:sp macro="" textlink="">
        <xdr:nvSpPr>
          <xdr:cNvPr id="1377151" name="Freeform 15">
            <a:extLst>
              <a:ext uri="{FF2B5EF4-FFF2-40B4-BE49-F238E27FC236}">
                <a16:creationId xmlns:a16="http://schemas.microsoft.com/office/drawing/2014/main" id="{00000000-0008-0000-2E00-00007F03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77152" name="Freeform 38">
            <a:extLst>
              <a:ext uri="{FF2B5EF4-FFF2-40B4-BE49-F238E27FC236}">
                <a16:creationId xmlns:a16="http://schemas.microsoft.com/office/drawing/2014/main" id="{00000000-0008-0000-2E00-00008003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152400</xdr:colOff>
      <xdr:row>75</xdr:row>
      <xdr:rowOff>95250</xdr:rowOff>
    </xdr:from>
    <xdr:to>
      <xdr:col>1</xdr:col>
      <xdr:colOff>304800</xdr:colOff>
      <xdr:row>75</xdr:row>
      <xdr:rowOff>238125</xdr:rowOff>
    </xdr:to>
    <xdr:grpSp>
      <xdr:nvGrpSpPr>
        <xdr:cNvPr id="1377099" name="Group 53">
          <a:extLst>
            <a:ext uri="{FF2B5EF4-FFF2-40B4-BE49-F238E27FC236}">
              <a16:creationId xmlns:a16="http://schemas.microsoft.com/office/drawing/2014/main" id="{00000000-0008-0000-2E00-00004B031500}"/>
            </a:ext>
          </a:extLst>
        </xdr:cNvPr>
        <xdr:cNvGrpSpPr>
          <a:grpSpLocks/>
        </xdr:cNvGrpSpPr>
      </xdr:nvGrpSpPr>
      <xdr:grpSpPr bwMode="auto">
        <a:xfrm>
          <a:off x="755650" y="23907750"/>
          <a:ext cx="152400" cy="66675"/>
          <a:chOff x="80" y="2360"/>
          <a:chExt cx="16" cy="15"/>
        </a:xfrm>
      </xdr:grpSpPr>
      <xdr:sp macro="" textlink="">
        <xdr:nvSpPr>
          <xdr:cNvPr id="1377149" name="Oval 19">
            <a:extLst>
              <a:ext uri="{FF2B5EF4-FFF2-40B4-BE49-F238E27FC236}">
                <a16:creationId xmlns:a16="http://schemas.microsoft.com/office/drawing/2014/main" id="{00000000-0008-0000-2E00-00007D03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77150" name="Freeform 36">
            <a:extLst>
              <a:ext uri="{FF2B5EF4-FFF2-40B4-BE49-F238E27FC236}">
                <a16:creationId xmlns:a16="http://schemas.microsoft.com/office/drawing/2014/main" id="{00000000-0008-0000-2E00-00007E03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5</xdr:col>
      <xdr:colOff>28576</xdr:colOff>
      <xdr:row>39</xdr:row>
      <xdr:rowOff>114301</xdr:rowOff>
    </xdr:from>
    <xdr:to>
      <xdr:col>19</xdr:col>
      <xdr:colOff>57151</xdr:colOff>
      <xdr:row>40</xdr:row>
      <xdr:rowOff>219076</xdr:rowOff>
    </xdr:to>
    <xdr:sp macro="" textlink="">
      <xdr:nvSpPr>
        <xdr:cNvPr id="1377115" name="Right Brace 1">
          <a:extLst>
            <a:ext uri="{FF2B5EF4-FFF2-40B4-BE49-F238E27FC236}">
              <a16:creationId xmlns:a16="http://schemas.microsoft.com/office/drawing/2014/main" id="{00000000-0008-0000-2E00-00005B031500}"/>
            </a:ext>
          </a:extLst>
        </xdr:cNvPr>
        <xdr:cNvSpPr>
          <a:spLocks/>
        </xdr:cNvSpPr>
      </xdr:nvSpPr>
      <xdr:spPr bwMode="auto">
        <a:xfrm rot="5400000">
          <a:off x="10333038" y="8478839"/>
          <a:ext cx="422275" cy="7188200"/>
        </a:xfrm>
        <a:prstGeom prst="rightBrace">
          <a:avLst>
            <a:gd name="adj1" fmla="val 8716"/>
            <a:gd name="adj2" fmla="val 50000"/>
          </a:avLst>
        </a:prstGeom>
        <a:noFill/>
        <a:ln w="9525" algn="ctr">
          <a:solidFill>
            <a:srgbClr val="0000FF"/>
          </a:solidFill>
          <a:round/>
          <a:headEnd/>
          <a:tailEnd/>
        </a:ln>
      </xdr:spPr>
    </xdr:sp>
    <xdr:clientData/>
  </xdr:twoCellAnchor>
  <xdr:twoCellAnchor>
    <xdr:from>
      <xdr:col>19</xdr:col>
      <xdr:colOff>0</xdr:colOff>
      <xdr:row>19</xdr:row>
      <xdr:rowOff>0</xdr:rowOff>
    </xdr:from>
    <xdr:to>
      <xdr:col>19</xdr:col>
      <xdr:colOff>152400</xdr:colOff>
      <xdr:row>19</xdr:row>
      <xdr:rowOff>142875</xdr:rowOff>
    </xdr:to>
    <xdr:grpSp>
      <xdr:nvGrpSpPr>
        <xdr:cNvPr id="57" name="Group 53">
          <a:extLst>
            <a:ext uri="{FF2B5EF4-FFF2-40B4-BE49-F238E27FC236}">
              <a16:creationId xmlns:a16="http://schemas.microsoft.com/office/drawing/2014/main" id="{00000000-0008-0000-2E00-000039000000}"/>
            </a:ext>
          </a:extLst>
        </xdr:cNvPr>
        <xdr:cNvGrpSpPr>
          <a:grpSpLocks/>
        </xdr:cNvGrpSpPr>
      </xdr:nvGrpSpPr>
      <xdr:grpSpPr bwMode="auto">
        <a:xfrm>
          <a:off x="14081125" y="6032500"/>
          <a:ext cx="152400" cy="142875"/>
          <a:chOff x="80" y="2360"/>
          <a:chExt cx="16" cy="15"/>
        </a:xfrm>
      </xdr:grpSpPr>
      <xdr:sp macro="" textlink="">
        <xdr:nvSpPr>
          <xdr:cNvPr id="58" name="Oval 19">
            <a:extLst>
              <a:ext uri="{FF2B5EF4-FFF2-40B4-BE49-F238E27FC236}">
                <a16:creationId xmlns:a16="http://schemas.microsoft.com/office/drawing/2014/main" id="{00000000-0008-0000-2E00-00003A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59" name="Freeform 36">
            <a:extLst>
              <a:ext uri="{FF2B5EF4-FFF2-40B4-BE49-F238E27FC236}">
                <a16:creationId xmlns:a16="http://schemas.microsoft.com/office/drawing/2014/main" id="{00000000-0008-0000-2E00-00003B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19</xdr:row>
      <xdr:rowOff>28575</xdr:rowOff>
    </xdr:from>
    <xdr:to>
      <xdr:col>15</xdr:col>
      <xdr:colOff>152400</xdr:colOff>
      <xdr:row>19</xdr:row>
      <xdr:rowOff>171450</xdr:rowOff>
    </xdr:to>
    <xdr:grpSp>
      <xdr:nvGrpSpPr>
        <xdr:cNvPr id="60" name="Group 50">
          <a:extLst>
            <a:ext uri="{FF2B5EF4-FFF2-40B4-BE49-F238E27FC236}">
              <a16:creationId xmlns:a16="http://schemas.microsoft.com/office/drawing/2014/main" id="{00000000-0008-0000-2E00-00003C000000}"/>
            </a:ext>
          </a:extLst>
        </xdr:cNvPr>
        <xdr:cNvGrpSpPr>
          <a:grpSpLocks/>
        </xdr:cNvGrpSpPr>
      </xdr:nvGrpSpPr>
      <xdr:grpSpPr bwMode="auto">
        <a:xfrm>
          <a:off x="12192000" y="6061075"/>
          <a:ext cx="152400" cy="142875"/>
          <a:chOff x="80" y="2327"/>
          <a:chExt cx="16" cy="15"/>
        </a:xfrm>
      </xdr:grpSpPr>
      <xdr:sp macro="" textlink="">
        <xdr:nvSpPr>
          <xdr:cNvPr id="61" name="Freeform 15">
            <a:extLst>
              <a:ext uri="{FF2B5EF4-FFF2-40B4-BE49-F238E27FC236}">
                <a16:creationId xmlns:a16="http://schemas.microsoft.com/office/drawing/2014/main" id="{00000000-0008-0000-2E00-00003D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62" name="Freeform 38">
            <a:extLst>
              <a:ext uri="{FF2B5EF4-FFF2-40B4-BE49-F238E27FC236}">
                <a16:creationId xmlns:a16="http://schemas.microsoft.com/office/drawing/2014/main" id="{00000000-0008-0000-2E00-00003E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20</xdr:row>
      <xdr:rowOff>0</xdr:rowOff>
    </xdr:from>
    <xdr:to>
      <xdr:col>19</xdr:col>
      <xdr:colOff>152400</xdr:colOff>
      <xdr:row>20</xdr:row>
      <xdr:rowOff>142875</xdr:rowOff>
    </xdr:to>
    <xdr:grpSp>
      <xdr:nvGrpSpPr>
        <xdr:cNvPr id="69" name="Group 53">
          <a:extLst>
            <a:ext uri="{FF2B5EF4-FFF2-40B4-BE49-F238E27FC236}">
              <a16:creationId xmlns:a16="http://schemas.microsoft.com/office/drawing/2014/main" id="{00000000-0008-0000-2E00-000045000000}"/>
            </a:ext>
          </a:extLst>
        </xdr:cNvPr>
        <xdr:cNvGrpSpPr>
          <a:grpSpLocks/>
        </xdr:cNvGrpSpPr>
      </xdr:nvGrpSpPr>
      <xdr:grpSpPr bwMode="auto">
        <a:xfrm>
          <a:off x="14081125" y="6350000"/>
          <a:ext cx="152400" cy="142875"/>
          <a:chOff x="80" y="2360"/>
          <a:chExt cx="16" cy="15"/>
        </a:xfrm>
      </xdr:grpSpPr>
      <xdr:sp macro="" textlink="">
        <xdr:nvSpPr>
          <xdr:cNvPr id="70" name="Oval 19">
            <a:extLst>
              <a:ext uri="{FF2B5EF4-FFF2-40B4-BE49-F238E27FC236}">
                <a16:creationId xmlns:a16="http://schemas.microsoft.com/office/drawing/2014/main" id="{00000000-0008-0000-2E00-000046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71" name="Freeform 36">
            <a:extLst>
              <a:ext uri="{FF2B5EF4-FFF2-40B4-BE49-F238E27FC236}">
                <a16:creationId xmlns:a16="http://schemas.microsoft.com/office/drawing/2014/main" id="{00000000-0008-0000-2E00-000047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20</xdr:row>
      <xdr:rowOff>28575</xdr:rowOff>
    </xdr:from>
    <xdr:to>
      <xdr:col>15</xdr:col>
      <xdr:colOff>152400</xdr:colOff>
      <xdr:row>20</xdr:row>
      <xdr:rowOff>171450</xdr:rowOff>
    </xdr:to>
    <xdr:grpSp>
      <xdr:nvGrpSpPr>
        <xdr:cNvPr id="72" name="Group 50">
          <a:extLst>
            <a:ext uri="{FF2B5EF4-FFF2-40B4-BE49-F238E27FC236}">
              <a16:creationId xmlns:a16="http://schemas.microsoft.com/office/drawing/2014/main" id="{00000000-0008-0000-2E00-000048000000}"/>
            </a:ext>
          </a:extLst>
        </xdr:cNvPr>
        <xdr:cNvGrpSpPr>
          <a:grpSpLocks/>
        </xdr:cNvGrpSpPr>
      </xdr:nvGrpSpPr>
      <xdr:grpSpPr bwMode="auto">
        <a:xfrm>
          <a:off x="12192000" y="6378575"/>
          <a:ext cx="152400" cy="142875"/>
          <a:chOff x="80" y="2327"/>
          <a:chExt cx="16" cy="15"/>
        </a:xfrm>
      </xdr:grpSpPr>
      <xdr:sp macro="" textlink="">
        <xdr:nvSpPr>
          <xdr:cNvPr id="73" name="Freeform 15">
            <a:extLst>
              <a:ext uri="{FF2B5EF4-FFF2-40B4-BE49-F238E27FC236}">
                <a16:creationId xmlns:a16="http://schemas.microsoft.com/office/drawing/2014/main" id="{00000000-0008-0000-2E00-000049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74" name="Freeform 38">
            <a:extLst>
              <a:ext uri="{FF2B5EF4-FFF2-40B4-BE49-F238E27FC236}">
                <a16:creationId xmlns:a16="http://schemas.microsoft.com/office/drawing/2014/main" id="{00000000-0008-0000-2E00-00004A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24</xdr:row>
      <xdr:rowOff>0</xdr:rowOff>
    </xdr:from>
    <xdr:to>
      <xdr:col>19</xdr:col>
      <xdr:colOff>152400</xdr:colOff>
      <xdr:row>24</xdr:row>
      <xdr:rowOff>142875</xdr:rowOff>
    </xdr:to>
    <xdr:grpSp>
      <xdr:nvGrpSpPr>
        <xdr:cNvPr id="99" name="Group 53">
          <a:extLst>
            <a:ext uri="{FF2B5EF4-FFF2-40B4-BE49-F238E27FC236}">
              <a16:creationId xmlns:a16="http://schemas.microsoft.com/office/drawing/2014/main" id="{00000000-0008-0000-2E00-000063000000}"/>
            </a:ext>
          </a:extLst>
        </xdr:cNvPr>
        <xdr:cNvGrpSpPr>
          <a:grpSpLocks/>
        </xdr:cNvGrpSpPr>
      </xdr:nvGrpSpPr>
      <xdr:grpSpPr bwMode="auto">
        <a:xfrm>
          <a:off x="14081125" y="7620000"/>
          <a:ext cx="152400" cy="142875"/>
          <a:chOff x="80" y="2360"/>
          <a:chExt cx="16" cy="15"/>
        </a:xfrm>
      </xdr:grpSpPr>
      <xdr:sp macro="" textlink="">
        <xdr:nvSpPr>
          <xdr:cNvPr id="100" name="Oval 19">
            <a:extLst>
              <a:ext uri="{FF2B5EF4-FFF2-40B4-BE49-F238E27FC236}">
                <a16:creationId xmlns:a16="http://schemas.microsoft.com/office/drawing/2014/main" id="{00000000-0008-0000-2E00-000064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01" name="Freeform 36">
            <a:extLst>
              <a:ext uri="{FF2B5EF4-FFF2-40B4-BE49-F238E27FC236}">
                <a16:creationId xmlns:a16="http://schemas.microsoft.com/office/drawing/2014/main" id="{00000000-0008-0000-2E00-000065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24</xdr:row>
      <xdr:rowOff>28575</xdr:rowOff>
    </xdr:from>
    <xdr:to>
      <xdr:col>15</xdr:col>
      <xdr:colOff>152400</xdr:colOff>
      <xdr:row>24</xdr:row>
      <xdr:rowOff>171450</xdr:rowOff>
    </xdr:to>
    <xdr:grpSp>
      <xdr:nvGrpSpPr>
        <xdr:cNvPr id="102" name="Group 50">
          <a:extLst>
            <a:ext uri="{FF2B5EF4-FFF2-40B4-BE49-F238E27FC236}">
              <a16:creationId xmlns:a16="http://schemas.microsoft.com/office/drawing/2014/main" id="{00000000-0008-0000-2E00-000066000000}"/>
            </a:ext>
          </a:extLst>
        </xdr:cNvPr>
        <xdr:cNvGrpSpPr>
          <a:grpSpLocks/>
        </xdr:cNvGrpSpPr>
      </xdr:nvGrpSpPr>
      <xdr:grpSpPr bwMode="auto">
        <a:xfrm>
          <a:off x="12192000" y="7648575"/>
          <a:ext cx="152400" cy="142875"/>
          <a:chOff x="80" y="2327"/>
          <a:chExt cx="16" cy="15"/>
        </a:xfrm>
      </xdr:grpSpPr>
      <xdr:sp macro="" textlink="">
        <xdr:nvSpPr>
          <xdr:cNvPr id="103" name="Freeform 15">
            <a:extLst>
              <a:ext uri="{FF2B5EF4-FFF2-40B4-BE49-F238E27FC236}">
                <a16:creationId xmlns:a16="http://schemas.microsoft.com/office/drawing/2014/main" id="{00000000-0008-0000-2E00-000067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04" name="Freeform 38">
            <a:extLst>
              <a:ext uri="{FF2B5EF4-FFF2-40B4-BE49-F238E27FC236}">
                <a16:creationId xmlns:a16="http://schemas.microsoft.com/office/drawing/2014/main" id="{00000000-0008-0000-2E00-000068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26</xdr:row>
      <xdr:rowOff>0</xdr:rowOff>
    </xdr:from>
    <xdr:to>
      <xdr:col>19</xdr:col>
      <xdr:colOff>152400</xdr:colOff>
      <xdr:row>26</xdr:row>
      <xdr:rowOff>142875</xdr:rowOff>
    </xdr:to>
    <xdr:grpSp>
      <xdr:nvGrpSpPr>
        <xdr:cNvPr id="105" name="Group 53">
          <a:extLst>
            <a:ext uri="{FF2B5EF4-FFF2-40B4-BE49-F238E27FC236}">
              <a16:creationId xmlns:a16="http://schemas.microsoft.com/office/drawing/2014/main" id="{00000000-0008-0000-2E00-000069000000}"/>
            </a:ext>
          </a:extLst>
        </xdr:cNvPr>
        <xdr:cNvGrpSpPr>
          <a:grpSpLocks/>
        </xdr:cNvGrpSpPr>
      </xdr:nvGrpSpPr>
      <xdr:grpSpPr bwMode="auto">
        <a:xfrm>
          <a:off x="14081125" y="8255000"/>
          <a:ext cx="152400" cy="142875"/>
          <a:chOff x="80" y="2360"/>
          <a:chExt cx="16" cy="15"/>
        </a:xfrm>
      </xdr:grpSpPr>
      <xdr:sp macro="" textlink="">
        <xdr:nvSpPr>
          <xdr:cNvPr id="106" name="Oval 19">
            <a:extLst>
              <a:ext uri="{FF2B5EF4-FFF2-40B4-BE49-F238E27FC236}">
                <a16:creationId xmlns:a16="http://schemas.microsoft.com/office/drawing/2014/main" id="{00000000-0008-0000-2E00-00006A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07" name="Freeform 36">
            <a:extLst>
              <a:ext uri="{FF2B5EF4-FFF2-40B4-BE49-F238E27FC236}">
                <a16:creationId xmlns:a16="http://schemas.microsoft.com/office/drawing/2014/main" id="{00000000-0008-0000-2E00-00006B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26</xdr:row>
      <xdr:rowOff>28575</xdr:rowOff>
    </xdr:from>
    <xdr:to>
      <xdr:col>15</xdr:col>
      <xdr:colOff>152400</xdr:colOff>
      <xdr:row>26</xdr:row>
      <xdr:rowOff>171450</xdr:rowOff>
    </xdr:to>
    <xdr:grpSp>
      <xdr:nvGrpSpPr>
        <xdr:cNvPr id="108" name="Group 50">
          <a:extLst>
            <a:ext uri="{FF2B5EF4-FFF2-40B4-BE49-F238E27FC236}">
              <a16:creationId xmlns:a16="http://schemas.microsoft.com/office/drawing/2014/main" id="{00000000-0008-0000-2E00-00006C000000}"/>
            </a:ext>
          </a:extLst>
        </xdr:cNvPr>
        <xdr:cNvGrpSpPr>
          <a:grpSpLocks/>
        </xdr:cNvGrpSpPr>
      </xdr:nvGrpSpPr>
      <xdr:grpSpPr bwMode="auto">
        <a:xfrm>
          <a:off x="12192000" y="8283575"/>
          <a:ext cx="152400" cy="142875"/>
          <a:chOff x="80" y="2327"/>
          <a:chExt cx="16" cy="15"/>
        </a:xfrm>
      </xdr:grpSpPr>
      <xdr:sp macro="" textlink="">
        <xdr:nvSpPr>
          <xdr:cNvPr id="109" name="Freeform 15">
            <a:extLst>
              <a:ext uri="{FF2B5EF4-FFF2-40B4-BE49-F238E27FC236}">
                <a16:creationId xmlns:a16="http://schemas.microsoft.com/office/drawing/2014/main" id="{00000000-0008-0000-2E00-00006D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10" name="Freeform 38">
            <a:extLst>
              <a:ext uri="{FF2B5EF4-FFF2-40B4-BE49-F238E27FC236}">
                <a16:creationId xmlns:a16="http://schemas.microsoft.com/office/drawing/2014/main" id="{00000000-0008-0000-2E00-00006E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35</xdr:row>
      <xdr:rowOff>0</xdr:rowOff>
    </xdr:from>
    <xdr:to>
      <xdr:col>19</xdr:col>
      <xdr:colOff>152400</xdr:colOff>
      <xdr:row>35</xdr:row>
      <xdr:rowOff>142875</xdr:rowOff>
    </xdr:to>
    <xdr:grpSp>
      <xdr:nvGrpSpPr>
        <xdr:cNvPr id="129" name="Group 53">
          <a:extLst>
            <a:ext uri="{FF2B5EF4-FFF2-40B4-BE49-F238E27FC236}">
              <a16:creationId xmlns:a16="http://schemas.microsoft.com/office/drawing/2014/main" id="{00000000-0008-0000-2E00-000081000000}"/>
            </a:ext>
          </a:extLst>
        </xdr:cNvPr>
        <xdr:cNvGrpSpPr>
          <a:grpSpLocks/>
        </xdr:cNvGrpSpPr>
      </xdr:nvGrpSpPr>
      <xdr:grpSpPr bwMode="auto">
        <a:xfrm>
          <a:off x="14081125" y="11112500"/>
          <a:ext cx="152400" cy="142875"/>
          <a:chOff x="80" y="2360"/>
          <a:chExt cx="16" cy="15"/>
        </a:xfrm>
      </xdr:grpSpPr>
      <xdr:sp macro="" textlink="">
        <xdr:nvSpPr>
          <xdr:cNvPr id="130" name="Oval 19">
            <a:extLst>
              <a:ext uri="{FF2B5EF4-FFF2-40B4-BE49-F238E27FC236}">
                <a16:creationId xmlns:a16="http://schemas.microsoft.com/office/drawing/2014/main" id="{00000000-0008-0000-2E00-000082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1" name="Freeform 36">
            <a:extLst>
              <a:ext uri="{FF2B5EF4-FFF2-40B4-BE49-F238E27FC236}">
                <a16:creationId xmlns:a16="http://schemas.microsoft.com/office/drawing/2014/main" id="{00000000-0008-0000-2E00-000083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35</xdr:row>
      <xdr:rowOff>28575</xdr:rowOff>
    </xdr:from>
    <xdr:to>
      <xdr:col>15</xdr:col>
      <xdr:colOff>152400</xdr:colOff>
      <xdr:row>35</xdr:row>
      <xdr:rowOff>171450</xdr:rowOff>
    </xdr:to>
    <xdr:grpSp>
      <xdr:nvGrpSpPr>
        <xdr:cNvPr id="132" name="Group 50">
          <a:extLst>
            <a:ext uri="{FF2B5EF4-FFF2-40B4-BE49-F238E27FC236}">
              <a16:creationId xmlns:a16="http://schemas.microsoft.com/office/drawing/2014/main" id="{00000000-0008-0000-2E00-000084000000}"/>
            </a:ext>
          </a:extLst>
        </xdr:cNvPr>
        <xdr:cNvGrpSpPr>
          <a:grpSpLocks/>
        </xdr:cNvGrpSpPr>
      </xdr:nvGrpSpPr>
      <xdr:grpSpPr bwMode="auto">
        <a:xfrm>
          <a:off x="12192000" y="11141075"/>
          <a:ext cx="152400" cy="142875"/>
          <a:chOff x="80" y="2327"/>
          <a:chExt cx="16" cy="15"/>
        </a:xfrm>
      </xdr:grpSpPr>
      <xdr:sp macro="" textlink="">
        <xdr:nvSpPr>
          <xdr:cNvPr id="133" name="Freeform 15">
            <a:extLst>
              <a:ext uri="{FF2B5EF4-FFF2-40B4-BE49-F238E27FC236}">
                <a16:creationId xmlns:a16="http://schemas.microsoft.com/office/drawing/2014/main" id="{00000000-0008-0000-2E00-000085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4" name="Freeform 38">
            <a:extLst>
              <a:ext uri="{FF2B5EF4-FFF2-40B4-BE49-F238E27FC236}">
                <a16:creationId xmlns:a16="http://schemas.microsoft.com/office/drawing/2014/main" id="{00000000-0008-0000-2E00-000086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63</xdr:row>
      <xdr:rowOff>0</xdr:rowOff>
    </xdr:from>
    <xdr:to>
      <xdr:col>1</xdr:col>
      <xdr:colOff>295275</xdr:colOff>
      <xdr:row>63</xdr:row>
      <xdr:rowOff>142875</xdr:rowOff>
    </xdr:to>
    <xdr:grpSp>
      <xdr:nvGrpSpPr>
        <xdr:cNvPr id="147" name="Group 50">
          <a:extLst>
            <a:ext uri="{FF2B5EF4-FFF2-40B4-BE49-F238E27FC236}">
              <a16:creationId xmlns:a16="http://schemas.microsoft.com/office/drawing/2014/main" id="{00000000-0008-0000-2E00-000093000000}"/>
            </a:ext>
          </a:extLst>
        </xdr:cNvPr>
        <xdr:cNvGrpSpPr>
          <a:grpSpLocks/>
        </xdr:cNvGrpSpPr>
      </xdr:nvGrpSpPr>
      <xdr:grpSpPr bwMode="auto">
        <a:xfrm>
          <a:off x="746125" y="20002500"/>
          <a:ext cx="152400" cy="142875"/>
          <a:chOff x="80" y="2327"/>
          <a:chExt cx="16" cy="15"/>
        </a:xfrm>
      </xdr:grpSpPr>
      <xdr:sp macro="" textlink="">
        <xdr:nvSpPr>
          <xdr:cNvPr id="148" name="Freeform 15">
            <a:extLst>
              <a:ext uri="{FF2B5EF4-FFF2-40B4-BE49-F238E27FC236}">
                <a16:creationId xmlns:a16="http://schemas.microsoft.com/office/drawing/2014/main" id="{00000000-0008-0000-2E00-000094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9" name="Freeform 38">
            <a:extLst>
              <a:ext uri="{FF2B5EF4-FFF2-40B4-BE49-F238E27FC236}">
                <a16:creationId xmlns:a16="http://schemas.microsoft.com/office/drawing/2014/main" id="{00000000-0008-0000-2E00-000095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64</xdr:row>
      <xdr:rowOff>0</xdr:rowOff>
    </xdr:from>
    <xdr:to>
      <xdr:col>1</xdr:col>
      <xdr:colOff>295275</xdr:colOff>
      <xdr:row>64</xdr:row>
      <xdr:rowOff>142875</xdr:rowOff>
    </xdr:to>
    <xdr:grpSp>
      <xdr:nvGrpSpPr>
        <xdr:cNvPr id="150" name="Group 53">
          <a:extLst>
            <a:ext uri="{FF2B5EF4-FFF2-40B4-BE49-F238E27FC236}">
              <a16:creationId xmlns:a16="http://schemas.microsoft.com/office/drawing/2014/main" id="{00000000-0008-0000-2E00-000096000000}"/>
            </a:ext>
          </a:extLst>
        </xdr:cNvPr>
        <xdr:cNvGrpSpPr>
          <a:grpSpLocks/>
        </xdr:cNvGrpSpPr>
      </xdr:nvGrpSpPr>
      <xdr:grpSpPr bwMode="auto">
        <a:xfrm>
          <a:off x="746125" y="20320000"/>
          <a:ext cx="152400" cy="142875"/>
          <a:chOff x="80" y="2360"/>
          <a:chExt cx="16" cy="15"/>
        </a:xfrm>
      </xdr:grpSpPr>
      <xdr:sp macro="" textlink="">
        <xdr:nvSpPr>
          <xdr:cNvPr id="151" name="Oval 19">
            <a:extLst>
              <a:ext uri="{FF2B5EF4-FFF2-40B4-BE49-F238E27FC236}">
                <a16:creationId xmlns:a16="http://schemas.microsoft.com/office/drawing/2014/main" id="{00000000-0008-0000-2E00-000097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52" name="Freeform 36">
            <a:extLst>
              <a:ext uri="{FF2B5EF4-FFF2-40B4-BE49-F238E27FC236}">
                <a16:creationId xmlns:a16="http://schemas.microsoft.com/office/drawing/2014/main" id="{00000000-0008-0000-2E00-000098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28</xdr:row>
      <xdr:rowOff>0</xdr:rowOff>
    </xdr:from>
    <xdr:to>
      <xdr:col>19</xdr:col>
      <xdr:colOff>152400</xdr:colOff>
      <xdr:row>28</xdr:row>
      <xdr:rowOff>142875</xdr:rowOff>
    </xdr:to>
    <xdr:grpSp>
      <xdr:nvGrpSpPr>
        <xdr:cNvPr id="81" name="Group 53">
          <a:extLst>
            <a:ext uri="{FF2B5EF4-FFF2-40B4-BE49-F238E27FC236}">
              <a16:creationId xmlns:a16="http://schemas.microsoft.com/office/drawing/2014/main" id="{00000000-0008-0000-2E00-000051000000}"/>
            </a:ext>
          </a:extLst>
        </xdr:cNvPr>
        <xdr:cNvGrpSpPr>
          <a:grpSpLocks/>
        </xdr:cNvGrpSpPr>
      </xdr:nvGrpSpPr>
      <xdr:grpSpPr bwMode="auto">
        <a:xfrm>
          <a:off x="14081125" y="8890000"/>
          <a:ext cx="152400" cy="142875"/>
          <a:chOff x="80" y="2360"/>
          <a:chExt cx="16" cy="15"/>
        </a:xfrm>
      </xdr:grpSpPr>
      <xdr:sp macro="" textlink="">
        <xdr:nvSpPr>
          <xdr:cNvPr id="82" name="Oval 19">
            <a:extLst>
              <a:ext uri="{FF2B5EF4-FFF2-40B4-BE49-F238E27FC236}">
                <a16:creationId xmlns:a16="http://schemas.microsoft.com/office/drawing/2014/main" id="{00000000-0008-0000-2E00-000052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83" name="Freeform 36">
            <a:extLst>
              <a:ext uri="{FF2B5EF4-FFF2-40B4-BE49-F238E27FC236}">
                <a16:creationId xmlns:a16="http://schemas.microsoft.com/office/drawing/2014/main" id="{00000000-0008-0000-2E00-000053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28</xdr:row>
      <xdr:rowOff>28575</xdr:rowOff>
    </xdr:from>
    <xdr:to>
      <xdr:col>15</xdr:col>
      <xdr:colOff>152400</xdr:colOff>
      <xdr:row>28</xdr:row>
      <xdr:rowOff>171450</xdr:rowOff>
    </xdr:to>
    <xdr:grpSp>
      <xdr:nvGrpSpPr>
        <xdr:cNvPr id="84" name="Group 50">
          <a:extLst>
            <a:ext uri="{FF2B5EF4-FFF2-40B4-BE49-F238E27FC236}">
              <a16:creationId xmlns:a16="http://schemas.microsoft.com/office/drawing/2014/main" id="{00000000-0008-0000-2E00-000054000000}"/>
            </a:ext>
          </a:extLst>
        </xdr:cNvPr>
        <xdr:cNvGrpSpPr>
          <a:grpSpLocks/>
        </xdr:cNvGrpSpPr>
      </xdr:nvGrpSpPr>
      <xdr:grpSpPr bwMode="auto">
        <a:xfrm>
          <a:off x="12192000" y="8918575"/>
          <a:ext cx="152400" cy="142875"/>
          <a:chOff x="80" y="2327"/>
          <a:chExt cx="16" cy="15"/>
        </a:xfrm>
      </xdr:grpSpPr>
      <xdr:sp macro="" textlink="">
        <xdr:nvSpPr>
          <xdr:cNvPr id="85" name="Freeform 15">
            <a:extLst>
              <a:ext uri="{FF2B5EF4-FFF2-40B4-BE49-F238E27FC236}">
                <a16:creationId xmlns:a16="http://schemas.microsoft.com/office/drawing/2014/main" id="{00000000-0008-0000-2E00-000055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86" name="Freeform 38">
            <a:extLst>
              <a:ext uri="{FF2B5EF4-FFF2-40B4-BE49-F238E27FC236}">
                <a16:creationId xmlns:a16="http://schemas.microsoft.com/office/drawing/2014/main" id="{00000000-0008-0000-2E00-000056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30</xdr:row>
      <xdr:rowOff>0</xdr:rowOff>
    </xdr:from>
    <xdr:to>
      <xdr:col>19</xdr:col>
      <xdr:colOff>152400</xdr:colOff>
      <xdr:row>30</xdr:row>
      <xdr:rowOff>142875</xdr:rowOff>
    </xdr:to>
    <xdr:grpSp>
      <xdr:nvGrpSpPr>
        <xdr:cNvPr id="87" name="Group 53">
          <a:extLst>
            <a:ext uri="{FF2B5EF4-FFF2-40B4-BE49-F238E27FC236}">
              <a16:creationId xmlns:a16="http://schemas.microsoft.com/office/drawing/2014/main" id="{00000000-0008-0000-2E00-000057000000}"/>
            </a:ext>
          </a:extLst>
        </xdr:cNvPr>
        <xdr:cNvGrpSpPr>
          <a:grpSpLocks/>
        </xdr:cNvGrpSpPr>
      </xdr:nvGrpSpPr>
      <xdr:grpSpPr bwMode="auto">
        <a:xfrm>
          <a:off x="14081125" y="9525000"/>
          <a:ext cx="152400" cy="142875"/>
          <a:chOff x="80" y="2360"/>
          <a:chExt cx="16" cy="15"/>
        </a:xfrm>
      </xdr:grpSpPr>
      <xdr:sp macro="" textlink="">
        <xdr:nvSpPr>
          <xdr:cNvPr id="88" name="Oval 19">
            <a:extLst>
              <a:ext uri="{FF2B5EF4-FFF2-40B4-BE49-F238E27FC236}">
                <a16:creationId xmlns:a16="http://schemas.microsoft.com/office/drawing/2014/main" id="{00000000-0008-0000-2E00-000058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89" name="Freeform 36">
            <a:extLst>
              <a:ext uri="{FF2B5EF4-FFF2-40B4-BE49-F238E27FC236}">
                <a16:creationId xmlns:a16="http://schemas.microsoft.com/office/drawing/2014/main" id="{00000000-0008-0000-2E00-000059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30</xdr:row>
      <xdr:rowOff>28575</xdr:rowOff>
    </xdr:from>
    <xdr:to>
      <xdr:col>15</xdr:col>
      <xdr:colOff>152400</xdr:colOff>
      <xdr:row>30</xdr:row>
      <xdr:rowOff>171450</xdr:rowOff>
    </xdr:to>
    <xdr:grpSp>
      <xdr:nvGrpSpPr>
        <xdr:cNvPr id="90" name="Group 50">
          <a:extLst>
            <a:ext uri="{FF2B5EF4-FFF2-40B4-BE49-F238E27FC236}">
              <a16:creationId xmlns:a16="http://schemas.microsoft.com/office/drawing/2014/main" id="{00000000-0008-0000-2E00-00005A000000}"/>
            </a:ext>
          </a:extLst>
        </xdr:cNvPr>
        <xdr:cNvGrpSpPr>
          <a:grpSpLocks/>
        </xdr:cNvGrpSpPr>
      </xdr:nvGrpSpPr>
      <xdr:grpSpPr bwMode="auto">
        <a:xfrm>
          <a:off x="12192000" y="9553575"/>
          <a:ext cx="152400" cy="142875"/>
          <a:chOff x="80" y="2327"/>
          <a:chExt cx="16" cy="15"/>
        </a:xfrm>
      </xdr:grpSpPr>
      <xdr:sp macro="" textlink="">
        <xdr:nvSpPr>
          <xdr:cNvPr id="91" name="Freeform 15">
            <a:extLst>
              <a:ext uri="{FF2B5EF4-FFF2-40B4-BE49-F238E27FC236}">
                <a16:creationId xmlns:a16="http://schemas.microsoft.com/office/drawing/2014/main" id="{00000000-0008-0000-2E00-00005B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92" name="Freeform 38">
            <a:extLst>
              <a:ext uri="{FF2B5EF4-FFF2-40B4-BE49-F238E27FC236}">
                <a16:creationId xmlns:a16="http://schemas.microsoft.com/office/drawing/2014/main" id="{00000000-0008-0000-2E00-00005C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31</xdr:row>
      <xdr:rowOff>28575</xdr:rowOff>
    </xdr:from>
    <xdr:to>
      <xdr:col>15</xdr:col>
      <xdr:colOff>152400</xdr:colOff>
      <xdr:row>31</xdr:row>
      <xdr:rowOff>171450</xdr:rowOff>
    </xdr:to>
    <xdr:grpSp>
      <xdr:nvGrpSpPr>
        <xdr:cNvPr id="63" name="Group 50">
          <a:extLst>
            <a:ext uri="{FF2B5EF4-FFF2-40B4-BE49-F238E27FC236}">
              <a16:creationId xmlns:a16="http://schemas.microsoft.com/office/drawing/2014/main" id="{1F9E0AB8-A9CC-429F-BF87-D66DB90218DA}"/>
            </a:ext>
          </a:extLst>
        </xdr:cNvPr>
        <xdr:cNvGrpSpPr>
          <a:grpSpLocks/>
        </xdr:cNvGrpSpPr>
      </xdr:nvGrpSpPr>
      <xdr:grpSpPr bwMode="auto">
        <a:xfrm>
          <a:off x="12192000" y="9871075"/>
          <a:ext cx="152400" cy="142875"/>
          <a:chOff x="80" y="2327"/>
          <a:chExt cx="16" cy="15"/>
        </a:xfrm>
      </xdr:grpSpPr>
      <xdr:sp macro="" textlink="">
        <xdr:nvSpPr>
          <xdr:cNvPr id="64" name="Freeform 15">
            <a:extLst>
              <a:ext uri="{FF2B5EF4-FFF2-40B4-BE49-F238E27FC236}">
                <a16:creationId xmlns:a16="http://schemas.microsoft.com/office/drawing/2014/main" id="{5D66792D-7C75-46F3-9BBD-DC67BCF73AFA}"/>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65" name="Freeform 38">
            <a:extLst>
              <a:ext uri="{FF2B5EF4-FFF2-40B4-BE49-F238E27FC236}">
                <a16:creationId xmlns:a16="http://schemas.microsoft.com/office/drawing/2014/main" id="{FD133401-CDED-4686-AE7D-E6514BDB3452}"/>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31</xdr:row>
      <xdr:rowOff>28575</xdr:rowOff>
    </xdr:from>
    <xdr:to>
      <xdr:col>15</xdr:col>
      <xdr:colOff>152400</xdr:colOff>
      <xdr:row>31</xdr:row>
      <xdr:rowOff>171450</xdr:rowOff>
    </xdr:to>
    <xdr:grpSp>
      <xdr:nvGrpSpPr>
        <xdr:cNvPr id="66" name="Group 50">
          <a:extLst>
            <a:ext uri="{FF2B5EF4-FFF2-40B4-BE49-F238E27FC236}">
              <a16:creationId xmlns:a16="http://schemas.microsoft.com/office/drawing/2014/main" id="{A113C713-AFE8-4CEE-B622-51377039825F}"/>
            </a:ext>
          </a:extLst>
        </xdr:cNvPr>
        <xdr:cNvGrpSpPr>
          <a:grpSpLocks/>
        </xdr:cNvGrpSpPr>
      </xdr:nvGrpSpPr>
      <xdr:grpSpPr bwMode="auto">
        <a:xfrm>
          <a:off x="12192000" y="9871075"/>
          <a:ext cx="152400" cy="142875"/>
          <a:chOff x="80" y="2327"/>
          <a:chExt cx="16" cy="15"/>
        </a:xfrm>
      </xdr:grpSpPr>
      <xdr:sp macro="" textlink="">
        <xdr:nvSpPr>
          <xdr:cNvPr id="67" name="Freeform 15">
            <a:extLst>
              <a:ext uri="{FF2B5EF4-FFF2-40B4-BE49-F238E27FC236}">
                <a16:creationId xmlns:a16="http://schemas.microsoft.com/office/drawing/2014/main" id="{65B52799-7D02-4284-B851-1937CF7E890A}"/>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68" name="Freeform 38">
            <a:extLst>
              <a:ext uri="{FF2B5EF4-FFF2-40B4-BE49-F238E27FC236}">
                <a16:creationId xmlns:a16="http://schemas.microsoft.com/office/drawing/2014/main" id="{8ED15B1C-9C81-4CC5-A626-86C83C1CC612}"/>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32</xdr:row>
      <xdr:rowOff>28575</xdr:rowOff>
    </xdr:from>
    <xdr:to>
      <xdr:col>15</xdr:col>
      <xdr:colOff>152400</xdr:colOff>
      <xdr:row>32</xdr:row>
      <xdr:rowOff>171450</xdr:rowOff>
    </xdr:to>
    <xdr:grpSp>
      <xdr:nvGrpSpPr>
        <xdr:cNvPr id="75" name="Group 50">
          <a:extLst>
            <a:ext uri="{FF2B5EF4-FFF2-40B4-BE49-F238E27FC236}">
              <a16:creationId xmlns:a16="http://schemas.microsoft.com/office/drawing/2014/main" id="{AFCFE2DC-89B1-4BC7-850F-893A9C662DA8}"/>
            </a:ext>
          </a:extLst>
        </xdr:cNvPr>
        <xdr:cNvGrpSpPr>
          <a:grpSpLocks/>
        </xdr:cNvGrpSpPr>
      </xdr:nvGrpSpPr>
      <xdr:grpSpPr bwMode="auto">
        <a:xfrm>
          <a:off x="12192000" y="10188575"/>
          <a:ext cx="152400" cy="142875"/>
          <a:chOff x="80" y="2327"/>
          <a:chExt cx="16" cy="15"/>
        </a:xfrm>
      </xdr:grpSpPr>
      <xdr:sp macro="" textlink="">
        <xdr:nvSpPr>
          <xdr:cNvPr id="76" name="Freeform 15">
            <a:extLst>
              <a:ext uri="{FF2B5EF4-FFF2-40B4-BE49-F238E27FC236}">
                <a16:creationId xmlns:a16="http://schemas.microsoft.com/office/drawing/2014/main" id="{39FD880B-8A32-4A99-825D-34E4ADB893DD}"/>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77" name="Freeform 38">
            <a:extLst>
              <a:ext uri="{FF2B5EF4-FFF2-40B4-BE49-F238E27FC236}">
                <a16:creationId xmlns:a16="http://schemas.microsoft.com/office/drawing/2014/main" id="{88969578-37A7-4A4F-A544-F9F0A2B4C94E}"/>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32</xdr:row>
      <xdr:rowOff>28575</xdr:rowOff>
    </xdr:from>
    <xdr:to>
      <xdr:col>15</xdr:col>
      <xdr:colOff>152400</xdr:colOff>
      <xdr:row>32</xdr:row>
      <xdr:rowOff>171450</xdr:rowOff>
    </xdr:to>
    <xdr:grpSp>
      <xdr:nvGrpSpPr>
        <xdr:cNvPr id="78" name="Group 50">
          <a:extLst>
            <a:ext uri="{FF2B5EF4-FFF2-40B4-BE49-F238E27FC236}">
              <a16:creationId xmlns:a16="http://schemas.microsoft.com/office/drawing/2014/main" id="{76E63D82-0817-459B-B3EC-D144F9F18F9F}"/>
            </a:ext>
          </a:extLst>
        </xdr:cNvPr>
        <xdr:cNvGrpSpPr>
          <a:grpSpLocks/>
        </xdr:cNvGrpSpPr>
      </xdr:nvGrpSpPr>
      <xdr:grpSpPr bwMode="auto">
        <a:xfrm>
          <a:off x="12192000" y="10188575"/>
          <a:ext cx="152400" cy="142875"/>
          <a:chOff x="80" y="2327"/>
          <a:chExt cx="16" cy="15"/>
        </a:xfrm>
      </xdr:grpSpPr>
      <xdr:sp macro="" textlink="">
        <xdr:nvSpPr>
          <xdr:cNvPr id="79" name="Freeform 15">
            <a:extLst>
              <a:ext uri="{FF2B5EF4-FFF2-40B4-BE49-F238E27FC236}">
                <a16:creationId xmlns:a16="http://schemas.microsoft.com/office/drawing/2014/main" id="{FC52CB1A-DE35-4519-939D-27D77AE787B2}"/>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80" name="Freeform 38">
            <a:extLst>
              <a:ext uri="{FF2B5EF4-FFF2-40B4-BE49-F238E27FC236}">
                <a16:creationId xmlns:a16="http://schemas.microsoft.com/office/drawing/2014/main" id="{FBFD72FD-FD3A-4236-999D-30D88DFC6402}"/>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33</xdr:row>
      <xdr:rowOff>28575</xdr:rowOff>
    </xdr:from>
    <xdr:to>
      <xdr:col>15</xdr:col>
      <xdr:colOff>152400</xdr:colOff>
      <xdr:row>33</xdr:row>
      <xdr:rowOff>171450</xdr:rowOff>
    </xdr:to>
    <xdr:grpSp>
      <xdr:nvGrpSpPr>
        <xdr:cNvPr id="93" name="Group 50">
          <a:extLst>
            <a:ext uri="{FF2B5EF4-FFF2-40B4-BE49-F238E27FC236}">
              <a16:creationId xmlns:a16="http://schemas.microsoft.com/office/drawing/2014/main" id="{C276F048-4DAE-4B63-88C0-5A5CAAF9F420}"/>
            </a:ext>
          </a:extLst>
        </xdr:cNvPr>
        <xdr:cNvGrpSpPr>
          <a:grpSpLocks/>
        </xdr:cNvGrpSpPr>
      </xdr:nvGrpSpPr>
      <xdr:grpSpPr bwMode="auto">
        <a:xfrm>
          <a:off x="12192000" y="10506075"/>
          <a:ext cx="152400" cy="142875"/>
          <a:chOff x="80" y="2327"/>
          <a:chExt cx="16" cy="15"/>
        </a:xfrm>
      </xdr:grpSpPr>
      <xdr:sp macro="" textlink="">
        <xdr:nvSpPr>
          <xdr:cNvPr id="94" name="Freeform 15">
            <a:extLst>
              <a:ext uri="{FF2B5EF4-FFF2-40B4-BE49-F238E27FC236}">
                <a16:creationId xmlns:a16="http://schemas.microsoft.com/office/drawing/2014/main" id="{09EEE280-61BE-4D1C-B8B3-3AFD0E9ECF68}"/>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95" name="Freeform 38">
            <a:extLst>
              <a:ext uri="{FF2B5EF4-FFF2-40B4-BE49-F238E27FC236}">
                <a16:creationId xmlns:a16="http://schemas.microsoft.com/office/drawing/2014/main" id="{DEA1EB56-3010-4C8A-B51E-22F305CE9FC3}"/>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33</xdr:row>
      <xdr:rowOff>28575</xdr:rowOff>
    </xdr:from>
    <xdr:to>
      <xdr:col>15</xdr:col>
      <xdr:colOff>152400</xdr:colOff>
      <xdr:row>33</xdr:row>
      <xdr:rowOff>171450</xdr:rowOff>
    </xdr:to>
    <xdr:grpSp>
      <xdr:nvGrpSpPr>
        <xdr:cNvPr id="96" name="Group 50">
          <a:extLst>
            <a:ext uri="{FF2B5EF4-FFF2-40B4-BE49-F238E27FC236}">
              <a16:creationId xmlns:a16="http://schemas.microsoft.com/office/drawing/2014/main" id="{8CBFD177-EF3B-4696-B9EB-398251BECAC9}"/>
            </a:ext>
          </a:extLst>
        </xdr:cNvPr>
        <xdr:cNvGrpSpPr>
          <a:grpSpLocks/>
        </xdr:cNvGrpSpPr>
      </xdr:nvGrpSpPr>
      <xdr:grpSpPr bwMode="auto">
        <a:xfrm>
          <a:off x="12192000" y="10506075"/>
          <a:ext cx="152400" cy="142875"/>
          <a:chOff x="80" y="2327"/>
          <a:chExt cx="16" cy="15"/>
        </a:xfrm>
      </xdr:grpSpPr>
      <xdr:sp macro="" textlink="">
        <xdr:nvSpPr>
          <xdr:cNvPr id="97" name="Freeform 15">
            <a:extLst>
              <a:ext uri="{FF2B5EF4-FFF2-40B4-BE49-F238E27FC236}">
                <a16:creationId xmlns:a16="http://schemas.microsoft.com/office/drawing/2014/main" id="{B1E02D65-D19E-48DB-A342-0106BEF9B018}"/>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98" name="Freeform 38">
            <a:extLst>
              <a:ext uri="{FF2B5EF4-FFF2-40B4-BE49-F238E27FC236}">
                <a16:creationId xmlns:a16="http://schemas.microsoft.com/office/drawing/2014/main" id="{1DE0BC78-6BB4-4726-B5C9-2D807933DF65}"/>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34</xdr:row>
      <xdr:rowOff>28575</xdr:rowOff>
    </xdr:from>
    <xdr:to>
      <xdr:col>15</xdr:col>
      <xdr:colOff>152400</xdr:colOff>
      <xdr:row>34</xdr:row>
      <xdr:rowOff>171450</xdr:rowOff>
    </xdr:to>
    <xdr:grpSp>
      <xdr:nvGrpSpPr>
        <xdr:cNvPr id="111" name="Group 50">
          <a:extLst>
            <a:ext uri="{FF2B5EF4-FFF2-40B4-BE49-F238E27FC236}">
              <a16:creationId xmlns:a16="http://schemas.microsoft.com/office/drawing/2014/main" id="{1CC04CAC-378F-47C7-A634-9844F7B26E08}"/>
            </a:ext>
          </a:extLst>
        </xdr:cNvPr>
        <xdr:cNvGrpSpPr>
          <a:grpSpLocks/>
        </xdr:cNvGrpSpPr>
      </xdr:nvGrpSpPr>
      <xdr:grpSpPr bwMode="auto">
        <a:xfrm>
          <a:off x="12192000" y="10823575"/>
          <a:ext cx="152400" cy="142875"/>
          <a:chOff x="80" y="2327"/>
          <a:chExt cx="16" cy="15"/>
        </a:xfrm>
      </xdr:grpSpPr>
      <xdr:sp macro="" textlink="">
        <xdr:nvSpPr>
          <xdr:cNvPr id="112" name="Freeform 15">
            <a:extLst>
              <a:ext uri="{FF2B5EF4-FFF2-40B4-BE49-F238E27FC236}">
                <a16:creationId xmlns:a16="http://schemas.microsoft.com/office/drawing/2014/main" id="{AABCB0A0-FAC3-42AA-83BE-3F085E1EE4A6}"/>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13" name="Freeform 38">
            <a:extLst>
              <a:ext uri="{FF2B5EF4-FFF2-40B4-BE49-F238E27FC236}">
                <a16:creationId xmlns:a16="http://schemas.microsoft.com/office/drawing/2014/main" id="{020D1C54-FA4A-4C03-B2E7-37E73A213EFD}"/>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34</xdr:row>
      <xdr:rowOff>28575</xdr:rowOff>
    </xdr:from>
    <xdr:to>
      <xdr:col>15</xdr:col>
      <xdr:colOff>152400</xdr:colOff>
      <xdr:row>34</xdr:row>
      <xdr:rowOff>171450</xdr:rowOff>
    </xdr:to>
    <xdr:grpSp>
      <xdr:nvGrpSpPr>
        <xdr:cNvPr id="114" name="Group 50">
          <a:extLst>
            <a:ext uri="{FF2B5EF4-FFF2-40B4-BE49-F238E27FC236}">
              <a16:creationId xmlns:a16="http://schemas.microsoft.com/office/drawing/2014/main" id="{AF78222E-B034-474C-8442-1658740774B8}"/>
            </a:ext>
          </a:extLst>
        </xdr:cNvPr>
        <xdr:cNvGrpSpPr>
          <a:grpSpLocks/>
        </xdr:cNvGrpSpPr>
      </xdr:nvGrpSpPr>
      <xdr:grpSpPr bwMode="auto">
        <a:xfrm>
          <a:off x="12192000" y="10823575"/>
          <a:ext cx="152400" cy="142875"/>
          <a:chOff x="80" y="2327"/>
          <a:chExt cx="16" cy="15"/>
        </a:xfrm>
      </xdr:grpSpPr>
      <xdr:sp macro="" textlink="">
        <xdr:nvSpPr>
          <xdr:cNvPr id="115" name="Freeform 15">
            <a:extLst>
              <a:ext uri="{FF2B5EF4-FFF2-40B4-BE49-F238E27FC236}">
                <a16:creationId xmlns:a16="http://schemas.microsoft.com/office/drawing/2014/main" id="{520C6C21-72E9-48F7-9E0A-A13CD474CB91}"/>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16" name="Freeform 38">
            <a:extLst>
              <a:ext uri="{FF2B5EF4-FFF2-40B4-BE49-F238E27FC236}">
                <a16:creationId xmlns:a16="http://schemas.microsoft.com/office/drawing/2014/main" id="{2CAF08DA-B7FA-4120-9E8A-9CD50E657F14}"/>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171450</xdr:colOff>
      <xdr:row>51</xdr:row>
      <xdr:rowOff>66675</xdr:rowOff>
    </xdr:from>
    <xdr:to>
      <xdr:col>1</xdr:col>
      <xdr:colOff>323850</xdr:colOff>
      <xdr:row>51</xdr:row>
      <xdr:rowOff>209550</xdr:rowOff>
    </xdr:to>
    <xdr:grpSp>
      <xdr:nvGrpSpPr>
        <xdr:cNvPr id="2" name="Group 50">
          <a:extLst>
            <a:ext uri="{FF2B5EF4-FFF2-40B4-BE49-F238E27FC236}">
              <a16:creationId xmlns:a16="http://schemas.microsoft.com/office/drawing/2014/main" id="{00000000-0008-0000-2F00-000002000000}"/>
            </a:ext>
          </a:extLst>
        </xdr:cNvPr>
        <xdr:cNvGrpSpPr>
          <a:grpSpLocks/>
        </xdr:cNvGrpSpPr>
      </xdr:nvGrpSpPr>
      <xdr:grpSpPr bwMode="auto">
        <a:xfrm>
          <a:off x="774700" y="16259175"/>
          <a:ext cx="152400" cy="142875"/>
          <a:chOff x="80" y="2327"/>
          <a:chExt cx="16" cy="15"/>
        </a:xfrm>
      </xdr:grpSpPr>
      <xdr:sp macro="" textlink="">
        <xdr:nvSpPr>
          <xdr:cNvPr id="3" name="Freeform 15">
            <a:extLst>
              <a:ext uri="{FF2B5EF4-FFF2-40B4-BE49-F238E27FC236}">
                <a16:creationId xmlns:a16="http://schemas.microsoft.com/office/drawing/2014/main" id="{00000000-0008-0000-2F00-00000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4" name="Freeform 38">
            <a:extLst>
              <a:ext uri="{FF2B5EF4-FFF2-40B4-BE49-F238E27FC236}">
                <a16:creationId xmlns:a16="http://schemas.microsoft.com/office/drawing/2014/main" id="{00000000-0008-0000-2F00-00000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152400</xdr:colOff>
      <xdr:row>52</xdr:row>
      <xdr:rowOff>95250</xdr:rowOff>
    </xdr:from>
    <xdr:to>
      <xdr:col>1</xdr:col>
      <xdr:colOff>304800</xdr:colOff>
      <xdr:row>53</xdr:row>
      <xdr:rowOff>0</xdr:rowOff>
    </xdr:to>
    <xdr:grpSp>
      <xdr:nvGrpSpPr>
        <xdr:cNvPr id="5" name="Group 53">
          <a:extLst>
            <a:ext uri="{FF2B5EF4-FFF2-40B4-BE49-F238E27FC236}">
              <a16:creationId xmlns:a16="http://schemas.microsoft.com/office/drawing/2014/main" id="{00000000-0008-0000-2F00-000005000000}"/>
            </a:ext>
          </a:extLst>
        </xdr:cNvPr>
        <xdr:cNvGrpSpPr>
          <a:grpSpLocks/>
        </xdr:cNvGrpSpPr>
      </xdr:nvGrpSpPr>
      <xdr:grpSpPr bwMode="auto">
        <a:xfrm>
          <a:off x="755650" y="16605250"/>
          <a:ext cx="152400" cy="63500"/>
          <a:chOff x="80" y="2360"/>
          <a:chExt cx="16" cy="15"/>
        </a:xfrm>
      </xdr:grpSpPr>
      <xdr:sp macro="" textlink="">
        <xdr:nvSpPr>
          <xdr:cNvPr id="6" name="Oval 19">
            <a:extLst>
              <a:ext uri="{FF2B5EF4-FFF2-40B4-BE49-F238E27FC236}">
                <a16:creationId xmlns:a16="http://schemas.microsoft.com/office/drawing/2014/main" id="{00000000-0008-0000-2F00-000006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7" name="Freeform 36">
            <a:extLst>
              <a:ext uri="{FF2B5EF4-FFF2-40B4-BE49-F238E27FC236}">
                <a16:creationId xmlns:a16="http://schemas.microsoft.com/office/drawing/2014/main" id="{00000000-0008-0000-2F00-000007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5</xdr:col>
      <xdr:colOff>28576</xdr:colOff>
      <xdr:row>24</xdr:row>
      <xdr:rowOff>114301</xdr:rowOff>
    </xdr:from>
    <xdr:to>
      <xdr:col>19</xdr:col>
      <xdr:colOff>57151</xdr:colOff>
      <xdr:row>25</xdr:row>
      <xdr:rowOff>219076</xdr:rowOff>
    </xdr:to>
    <xdr:sp macro="" textlink="">
      <xdr:nvSpPr>
        <xdr:cNvPr id="8" name="Right Brace 1">
          <a:extLst>
            <a:ext uri="{FF2B5EF4-FFF2-40B4-BE49-F238E27FC236}">
              <a16:creationId xmlns:a16="http://schemas.microsoft.com/office/drawing/2014/main" id="{00000000-0008-0000-2F00-000008000000}"/>
            </a:ext>
          </a:extLst>
        </xdr:cNvPr>
        <xdr:cNvSpPr>
          <a:spLocks/>
        </xdr:cNvSpPr>
      </xdr:nvSpPr>
      <xdr:spPr bwMode="auto">
        <a:xfrm rot="5400000">
          <a:off x="10363201" y="7391401"/>
          <a:ext cx="419100" cy="7239000"/>
        </a:xfrm>
        <a:prstGeom prst="rightBrace">
          <a:avLst>
            <a:gd name="adj1" fmla="val 8716"/>
            <a:gd name="adj2" fmla="val 50000"/>
          </a:avLst>
        </a:prstGeom>
        <a:noFill/>
        <a:ln w="9525" algn="ctr">
          <a:solidFill>
            <a:srgbClr val="0000FF"/>
          </a:solidFill>
          <a:round/>
          <a:headEnd/>
          <a:tailEnd/>
        </a:ln>
      </xdr:spPr>
    </xdr:sp>
    <xdr:clientData/>
  </xdr:twoCellAnchor>
  <xdr:twoCellAnchor>
    <xdr:from>
      <xdr:col>19</xdr:col>
      <xdr:colOff>0</xdr:colOff>
      <xdr:row>18</xdr:row>
      <xdr:rowOff>0</xdr:rowOff>
    </xdr:from>
    <xdr:to>
      <xdr:col>19</xdr:col>
      <xdr:colOff>152400</xdr:colOff>
      <xdr:row>18</xdr:row>
      <xdr:rowOff>142875</xdr:rowOff>
    </xdr:to>
    <xdr:grpSp>
      <xdr:nvGrpSpPr>
        <xdr:cNvPr id="9" name="Group 53">
          <a:extLst>
            <a:ext uri="{FF2B5EF4-FFF2-40B4-BE49-F238E27FC236}">
              <a16:creationId xmlns:a16="http://schemas.microsoft.com/office/drawing/2014/main" id="{00000000-0008-0000-2F00-000009000000}"/>
            </a:ext>
          </a:extLst>
        </xdr:cNvPr>
        <xdr:cNvGrpSpPr>
          <a:grpSpLocks/>
        </xdr:cNvGrpSpPr>
      </xdr:nvGrpSpPr>
      <xdr:grpSpPr bwMode="auto">
        <a:xfrm>
          <a:off x="14081125" y="5715000"/>
          <a:ext cx="152400" cy="142875"/>
          <a:chOff x="80" y="2360"/>
          <a:chExt cx="16" cy="15"/>
        </a:xfrm>
      </xdr:grpSpPr>
      <xdr:sp macro="" textlink="">
        <xdr:nvSpPr>
          <xdr:cNvPr id="10" name="Oval 19">
            <a:extLst>
              <a:ext uri="{FF2B5EF4-FFF2-40B4-BE49-F238E27FC236}">
                <a16:creationId xmlns:a16="http://schemas.microsoft.com/office/drawing/2014/main" id="{00000000-0008-0000-2F00-00000A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1" name="Freeform 36">
            <a:extLst>
              <a:ext uri="{FF2B5EF4-FFF2-40B4-BE49-F238E27FC236}">
                <a16:creationId xmlns:a16="http://schemas.microsoft.com/office/drawing/2014/main" id="{00000000-0008-0000-2F00-00000B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28575</xdr:rowOff>
    </xdr:from>
    <xdr:to>
      <xdr:col>15</xdr:col>
      <xdr:colOff>152400</xdr:colOff>
      <xdr:row>18</xdr:row>
      <xdr:rowOff>171450</xdr:rowOff>
    </xdr:to>
    <xdr:grpSp>
      <xdr:nvGrpSpPr>
        <xdr:cNvPr id="12" name="Group 50">
          <a:extLst>
            <a:ext uri="{FF2B5EF4-FFF2-40B4-BE49-F238E27FC236}">
              <a16:creationId xmlns:a16="http://schemas.microsoft.com/office/drawing/2014/main" id="{00000000-0008-0000-2F00-00000C000000}"/>
            </a:ext>
          </a:extLst>
        </xdr:cNvPr>
        <xdr:cNvGrpSpPr>
          <a:grpSpLocks/>
        </xdr:cNvGrpSpPr>
      </xdr:nvGrpSpPr>
      <xdr:grpSpPr bwMode="auto">
        <a:xfrm>
          <a:off x="12192000" y="5743575"/>
          <a:ext cx="152400" cy="142875"/>
          <a:chOff x="80" y="2327"/>
          <a:chExt cx="16" cy="15"/>
        </a:xfrm>
      </xdr:grpSpPr>
      <xdr:sp macro="" textlink="">
        <xdr:nvSpPr>
          <xdr:cNvPr id="13" name="Freeform 15">
            <a:extLst>
              <a:ext uri="{FF2B5EF4-FFF2-40B4-BE49-F238E27FC236}">
                <a16:creationId xmlns:a16="http://schemas.microsoft.com/office/drawing/2014/main" id="{00000000-0008-0000-2F00-00000D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 name="Freeform 38">
            <a:extLst>
              <a:ext uri="{FF2B5EF4-FFF2-40B4-BE49-F238E27FC236}">
                <a16:creationId xmlns:a16="http://schemas.microsoft.com/office/drawing/2014/main" id="{00000000-0008-0000-2F00-00000E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40</xdr:row>
      <xdr:rowOff>0</xdr:rowOff>
    </xdr:from>
    <xdr:to>
      <xdr:col>1</xdr:col>
      <xdr:colOff>295275</xdr:colOff>
      <xdr:row>40</xdr:row>
      <xdr:rowOff>142875</xdr:rowOff>
    </xdr:to>
    <xdr:grpSp>
      <xdr:nvGrpSpPr>
        <xdr:cNvPr id="51" name="Group 50">
          <a:extLst>
            <a:ext uri="{FF2B5EF4-FFF2-40B4-BE49-F238E27FC236}">
              <a16:creationId xmlns:a16="http://schemas.microsoft.com/office/drawing/2014/main" id="{00000000-0008-0000-2F00-000033000000}"/>
            </a:ext>
          </a:extLst>
        </xdr:cNvPr>
        <xdr:cNvGrpSpPr>
          <a:grpSpLocks/>
        </xdr:cNvGrpSpPr>
      </xdr:nvGrpSpPr>
      <xdr:grpSpPr bwMode="auto">
        <a:xfrm>
          <a:off x="746125" y="12700000"/>
          <a:ext cx="152400" cy="142875"/>
          <a:chOff x="80" y="2327"/>
          <a:chExt cx="16" cy="15"/>
        </a:xfrm>
      </xdr:grpSpPr>
      <xdr:sp macro="" textlink="">
        <xdr:nvSpPr>
          <xdr:cNvPr id="52" name="Freeform 15">
            <a:extLst>
              <a:ext uri="{FF2B5EF4-FFF2-40B4-BE49-F238E27FC236}">
                <a16:creationId xmlns:a16="http://schemas.microsoft.com/office/drawing/2014/main" id="{00000000-0008-0000-2F00-000034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53" name="Freeform 38">
            <a:extLst>
              <a:ext uri="{FF2B5EF4-FFF2-40B4-BE49-F238E27FC236}">
                <a16:creationId xmlns:a16="http://schemas.microsoft.com/office/drawing/2014/main" id="{00000000-0008-0000-2F00-000035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41</xdr:row>
      <xdr:rowOff>0</xdr:rowOff>
    </xdr:from>
    <xdr:to>
      <xdr:col>1</xdr:col>
      <xdr:colOff>295275</xdr:colOff>
      <xdr:row>41</xdr:row>
      <xdr:rowOff>142875</xdr:rowOff>
    </xdr:to>
    <xdr:grpSp>
      <xdr:nvGrpSpPr>
        <xdr:cNvPr id="54" name="Group 53">
          <a:extLst>
            <a:ext uri="{FF2B5EF4-FFF2-40B4-BE49-F238E27FC236}">
              <a16:creationId xmlns:a16="http://schemas.microsoft.com/office/drawing/2014/main" id="{00000000-0008-0000-2F00-000036000000}"/>
            </a:ext>
          </a:extLst>
        </xdr:cNvPr>
        <xdr:cNvGrpSpPr>
          <a:grpSpLocks/>
        </xdr:cNvGrpSpPr>
      </xdr:nvGrpSpPr>
      <xdr:grpSpPr bwMode="auto">
        <a:xfrm>
          <a:off x="746125" y="13017500"/>
          <a:ext cx="152400" cy="142875"/>
          <a:chOff x="80" y="2360"/>
          <a:chExt cx="16" cy="15"/>
        </a:xfrm>
      </xdr:grpSpPr>
      <xdr:sp macro="" textlink="">
        <xdr:nvSpPr>
          <xdr:cNvPr id="55" name="Oval 19">
            <a:extLst>
              <a:ext uri="{FF2B5EF4-FFF2-40B4-BE49-F238E27FC236}">
                <a16:creationId xmlns:a16="http://schemas.microsoft.com/office/drawing/2014/main" id="{00000000-0008-0000-2F00-000037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56" name="Freeform 36">
            <a:extLst>
              <a:ext uri="{FF2B5EF4-FFF2-40B4-BE49-F238E27FC236}">
                <a16:creationId xmlns:a16="http://schemas.microsoft.com/office/drawing/2014/main" id="{00000000-0008-0000-2F00-000038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171450</xdr:colOff>
      <xdr:row>50</xdr:row>
      <xdr:rowOff>66675</xdr:rowOff>
    </xdr:from>
    <xdr:to>
      <xdr:col>1</xdr:col>
      <xdr:colOff>323850</xdr:colOff>
      <xdr:row>50</xdr:row>
      <xdr:rowOff>209550</xdr:rowOff>
    </xdr:to>
    <xdr:grpSp>
      <xdr:nvGrpSpPr>
        <xdr:cNvPr id="2" name="Group 50">
          <a:extLst>
            <a:ext uri="{FF2B5EF4-FFF2-40B4-BE49-F238E27FC236}">
              <a16:creationId xmlns:a16="http://schemas.microsoft.com/office/drawing/2014/main" id="{00000000-0008-0000-3100-000002000000}"/>
            </a:ext>
          </a:extLst>
        </xdr:cNvPr>
        <xdr:cNvGrpSpPr>
          <a:grpSpLocks/>
        </xdr:cNvGrpSpPr>
      </xdr:nvGrpSpPr>
      <xdr:grpSpPr bwMode="auto">
        <a:xfrm>
          <a:off x="774700" y="15941675"/>
          <a:ext cx="152400" cy="142875"/>
          <a:chOff x="80" y="2327"/>
          <a:chExt cx="16" cy="15"/>
        </a:xfrm>
      </xdr:grpSpPr>
      <xdr:sp macro="" textlink="">
        <xdr:nvSpPr>
          <xdr:cNvPr id="3" name="Freeform 15">
            <a:extLst>
              <a:ext uri="{FF2B5EF4-FFF2-40B4-BE49-F238E27FC236}">
                <a16:creationId xmlns:a16="http://schemas.microsoft.com/office/drawing/2014/main" id="{00000000-0008-0000-3100-000003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4" name="Freeform 38">
            <a:extLst>
              <a:ext uri="{FF2B5EF4-FFF2-40B4-BE49-F238E27FC236}">
                <a16:creationId xmlns:a16="http://schemas.microsoft.com/office/drawing/2014/main" id="{00000000-0008-0000-3100-000004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152400</xdr:colOff>
      <xdr:row>51</xdr:row>
      <xdr:rowOff>95250</xdr:rowOff>
    </xdr:from>
    <xdr:to>
      <xdr:col>1</xdr:col>
      <xdr:colOff>304800</xdr:colOff>
      <xdr:row>52</xdr:row>
      <xdr:rowOff>0</xdr:rowOff>
    </xdr:to>
    <xdr:grpSp>
      <xdr:nvGrpSpPr>
        <xdr:cNvPr id="5" name="Group 53">
          <a:extLst>
            <a:ext uri="{FF2B5EF4-FFF2-40B4-BE49-F238E27FC236}">
              <a16:creationId xmlns:a16="http://schemas.microsoft.com/office/drawing/2014/main" id="{00000000-0008-0000-3100-000005000000}"/>
            </a:ext>
          </a:extLst>
        </xdr:cNvPr>
        <xdr:cNvGrpSpPr>
          <a:grpSpLocks/>
        </xdr:cNvGrpSpPr>
      </xdr:nvGrpSpPr>
      <xdr:grpSpPr bwMode="auto">
        <a:xfrm>
          <a:off x="755650" y="16287750"/>
          <a:ext cx="152400" cy="63500"/>
          <a:chOff x="80" y="2360"/>
          <a:chExt cx="16" cy="15"/>
        </a:xfrm>
      </xdr:grpSpPr>
      <xdr:sp macro="" textlink="">
        <xdr:nvSpPr>
          <xdr:cNvPr id="6" name="Oval 19">
            <a:extLst>
              <a:ext uri="{FF2B5EF4-FFF2-40B4-BE49-F238E27FC236}">
                <a16:creationId xmlns:a16="http://schemas.microsoft.com/office/drawing/2014/main" id="{00000000-0008-0000-3100-000006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7" name="Freeform 36">
            <a:extLst>
              <a:ext uri="{FF2B5EF4-FFF2-40B4-BE49-F238E27FC236}">
                <a16:creationId xmlns:a16="http://schemas.microsoft.com/office/drawing/2014/main" id="{00000000-0008-0000-3100-000007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5</xdr:col>
      <xdr:colOff>28576</xdr:colOff>
      <xdr:row>24</xdr:row>
      <xdr:rowOff>114301</xdr:rowOff>
    </xdr:from>
    <xdr:to>
      <xdr:col>19</xdr:col>
      <xdr:colOff>57151</xdr:colOff>
      <xdr:row>25</xdr:row>
      <xdr:rowOff>219076</xdr:rowOff>
    </xdr:to>
    <xdr:sp macro="" textlink="">
      <xdr:nvSpPr>
        <xdr:cNvPr id="8" name="Right Brace 1">
          <a:extLst>
            <a:ext uri="{FF2B5EF4-FFF2-40B4-BE49-F238E27FC236}">
              <a16:creationId xmlns:a16="http://schemas.microsoft.com/office/drawing/2014/main" id="{00000000-0008-0000-3100-000008000000}"/>
            </a:ext>
          </a:extLst>
        </xdr:cNvPr>
        <xdr:cNvSpPr>
          <a:spLocks/>
        </xdr:cNvSpPr>
      </xdr:nvSpPr>
      <xdr:spPr bwMode="auto">
        <a:xfrm rot="5400000">
          <a:off x="10363201" y="4248151"/>
          <a:ext cx="419100" cy="7239000"/>
        </a:xfrm>
        <a:prstGeom prst="rightBrace">
          <a:avLst>
            <a:gd name="adj1" fmla="val 8716"/>
            <a:gd name="adj2" fmla="val 50000"/>
          </a:avLst>
        </a:prstGeom>
        <a:noFill/>
        <a:ln w="9525" algn="ctr">
          <a:solidFill>
            <a:srgbClr val="0000FF"/>
          </a:solidFill>
          <a:round/>
          <a:headEnd/>
          <a:tailEnd/>
        </a:ln>
      </xdr:spPr>
    </xdr:sp>
    <xdr:clientData/>
  </xdr:twoCellAnchor>
  <xdr:twoCellAnchor>
    <xdr:from>
      <xdr:col>19</xdr:col>
      <xdr:colOff>0</xdr:colOff>
      <xdr:row>18</xdr:row>
      <xdr:rowOff>0</xdr:rowOff>
    </xdr:from>
    <xdr:to>
      <xdr:col>19</xdr:col>
      <xdr:colOff>152400</xdr:colOff>
      <xdr:row>18</xdr:row>
      <xdr:rowOff>142875</xdr:rowOff>
    </xdr:to>
    <xdr:grpSp>
      <xdr:nvGrpSpPr>
        <xdr:cNvPr id="9" name="Group 53">
          <a:extLst>
            <a:ext uri="{FF2B5EF4-FFF2-40B4-BE49-F238E27FC236}">
              <a16:creationId xmlns:a16="http://schemas.microsoft.com/office/drawing/2014/main" id="{00000000-0008-0000-3100-000009000000}"/>
            </a:ext>
          </a:extLst>
        </xdr:cNvPr>
        <xdr:cNvGrpSpPr>
          <a:grpSpLocks/>
        </xdr:cNvGrpSpPr>
      </xdr:nvGrpSpPr>
      <xdr:grpSpPr bwMode="auto">
        <a:xfrm>
          <a:off x="14081125" y="5715000"/>
          <a:ext cx="152400" cy="142875"/>
          <a:chOff x="80" y="2360"/>
          <a:chExt cx="16" cy="15"/>
        </a:xfrm>
      </xdr:grpSpPr>
      <xdr:sp macro="" textlink="">
        <xdr:nvSpPr>
          <xdr:cNvPr id="10" name="Oval 19">
            <a:extLst>
              <a:ext uri="{FF2B5EF4-FFF2-40B4-BE49-F238E27FC236}">
                <a16:creationId xmlns:a16="http://schemas.microsoft.com/office/drawing/2014/main" id="{00000000-0008-0000-3100-00000A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1" name="Freeform 36">
            <a:extLst>
              <a:ext uri="{FF2B5EF4-FFF2-40B4-BE49-F238E27FC236}">
                <a16:creationId xmlns:a16="http://schemas.microsoft.com/office/drawing/2014/main" id="{00000000-0008-0000-3100-00000B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18</xdr:row>
      <xdr:rowOff>28575</xdr:rowOff>
    </xdr:from>
    <xdr:to>
      <xdr:col>15</xdr:col>
      <xdr:colOff>152400</xdr:colOff>
      <xdr:row>18</xdr:row>
      <xdr:rowOff>171450</xdr:rowOff>
    </xdr:to>
    <xdr:grpSp>
      <xdr:nvGrpSpPr>
        <xdr:cNvPr id="12" name="Group 50">
          <a:extLst>
            <a:ext uri="{FF2B5EF4-FFF2-40B4-BE49-F238E27FC236}">
              <a16:creationId xmlns:a16="http://schemas.microsoft.com/office/drawing/2014/main" id="{00000000-0008-0000-3100-00000C000000}"/>
            </a:ext>
          </a:extLst>
        </xdr:cNvPr>
        <xdr:cNvGrpSpPr>
          <a:grpSpLocks/>
        </xdr:cNvGrpSpPr>
      </xdr:nvGrpSpPr>
      <xdr:grpSpPr bwMode="auto">
        <a:xfrm>
          <a:off x="12192000" y="5743575"/>
          <a:ext cx="152400" cy="142875"/>
          <a:chOff x="80" y="2327"/>
          <a:chExt cx="16" cy="15"/>
        </a:xfrm>
      </xdr:grpSpPr>
      <xdr:sp macro="" textlink="">
        <xdr:nvSpPr>
          <xdr:cNvPr id="13" name="Freeform 15">
            <a:extLst>
              <a:ext uri="{FF2B5EF4-FFF2-40B4-BE49-F238E27FC236}">
                <a16:creationId xmlns:a16="http://schemas.microsoft.com/office/drawing/2014/main" id="{00000000-0008-0000-3100-00000D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4" name="Freeform 38">
            <a:extLst>
              <a:ext uri="{FF2B5EF4-FFF2-40B4-BE49-F238E27FC236}">
                <a16:creationId xmlns:a16="http://schemas.microsoft.com/office/drawing/2014/main" id="{00000000-0008-0000-3100-00000E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39</xdr:row>
      <xdr:rowOff>0</xdr:rowOff>
    </xdr:from>
    <xdr:to>
      <xdr:col>1</xdr:col>
      <xdr:colOff>295275</xdr:colOff>
      <xdr:row>39</xdr:row>
      <xdr:rowOff>142875</xdr:rowOff>
    </xdr:to>
    <xdr:grpSp>
      <xdr:nvGrpSpPr>
        <xdr:cNvPr id="15" name="Group 14">
          <a:extLst>
            <a:ext uri="{FF2B5EF4-FFF2-40B4-BE49-F238E27FC236}">
              <a16:creationId xmlns:a16="http://schemas.microsoft.com/office/drawing/2014/main" id="{00000000-0008-0000-3100-00000F000000}"/>
            </a:ext>
          </a:extLst>
        </xdr:cNvPr>
        <xdr:cNvGrpSpPr>
          <a:grpSpLocks/>
        </xdr:cNvGrpSpPr>
      </xdr:nvGrpSpPr>
      <xdr:grpSpPr bwMode="auto">
        <a:xfrm>
          <a:off x="746125" y="12382500"/>
          <a:ext cx="152400" cy="142875"/>
          <a:chOff x="80" y="2327"/>
          <a:chExt cx="16" cy="15"/>
        </a:xfrm>
      </xdr:grpSpPr>
      <xdr:sp macro="" textlink="">
        <xdr:nvSpPr>
          <xdr:cNvPr id="16" name="Freeform 15">
            <a:extLst>
              <a:ext uri="{FF2B5EF4-FFF2-40B4-BE49-F238E27FC236}">
                <a16:creationId xmlns:a16="http://schemas.microsoft.com/office/drawing/2014/main" id="{00000000-0008-0000-3100-0000100000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7" name="Freeform 38">
            <a:extLst>
              <a:ext uri="{FF2B5EF4-FFF2-40B4-BE49-F238E27FC236}">
                <a16:creationId xmlns:a16="http://schemas.microsoft.com/office/drawing/2014/main" id="{00000000-0008-0000-3100-0000110000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40</xdr:row>
      <xdr:rowOff>0</xdr:rowOff>
    </xdr:from>
    <xdr:to>
      <xdr:col>1</xdr:col>
      <xdr:colOff>295275</xdr:colOff>
      <xdr:row>40</xdr:row>
      <xdr:rowOff>142875</xdr:rowOff>
    </xdr:to>
    <xdr:grpSp>
      <xdr:nvGrpSpPr>
        <xdr:cNvPr id="18" name="Group 17">
          <a:extLst>
            <a:ext uri="{FF2B5EF4-FFF2-40B4-BE49-F238E27FC236}">
              <a16:creationId xmlns:a16="http://schemas.microsoft.com/office/drawing/2014/main" id="{00000000-0008-0000-3100-000012000000}"/>
            </a:ext>
          </a:extLst>
        </xdr:cNvPr>
        <xdr:cNvGrpSpPr>
          <a:grpSpLocks/>
        </xdr:cNvGrpSpPr>
      </xdr:nvGrpSpPr>
      <xdr:grpSpPr bwMode="auto">
        <a:xfrm>
          <a:off x="746125" y="12700000"/>
          <a:ext cx="152400" cy="142875"/>
          <a:chOff x="80" y="2360"/>
          <a:chExt cx="16" cy="15"/>
        </a:xfrm>
      </xdr:grpSpPr>
      <xdr:sp macro="" textlink="">
        <xdr:nvSpPr>
          <xdr:cNvPr id="19" name="Oval 19">
            <a:extLst>
              <a:ext uri="{FF2B5EF4-FFF2-40B4-BE49-F238E27FC236}">
                <a16:creationId xmlns:a16="http://schemas.microsoft.com/office/drawing/2014/main" id="{00000000-0008-0000-3100-0000130000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20" name="Freeform 36">
            <a:extLst>
              <a:ext uri="{FF2B5EF4-FFF2-40B4-BE49-F238E27FC236}">
                <a16:creationId xmlns:a16="http://schemas.microsoft.com/office/drawing/2014/main" id="{00000000-0008-0000-3100-0000140000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161925</xdr:colOff>
      <xdr:row>71</xdr:row>
      <xdr:rowOff>66675</xdr:rowOff>
    </xdr:from>
    <xdr:to>
      <xdr:col>1</xdr:col>
      <xdr:colOff>314325</xdr:colOff>
      <xdr:row>71</xdr:row>
      <xdr:rowOff>209550</xdr:rowOff>
    </xdr:to>
    <xdr:grpSp>
      <xdr:nvGrpSpPr>
        <xdr:cNvPr id="1398056" name="Group 50">
          <a:extLst>
            <a:ext uri="{FF2B5EF4-FFF2-40B4-BE49-F238E27FC236}">
              <a16:creationId xmlns:a16="http://schemas.microsoft.com/office/drawing/2014/main" id="{00000000-0008-0000-3400-000028551500}"/>
            </a:ext>
          </a:extLst>
        </xdr:cNvPr>
        <xdr:cNvGrpSpPr>
          <a:grpSpLocks/>
        </xdr:cNvGrpSpPr>
      </xdr:nvGrpSpPr>
      <xdr:grpSpPr bwMode="auto">
        <a:xfrm>
          <a:off x="765175" y="22291675"/>
          <a:ext cx="152400" cy="142875"/>
          <a:chOff x="80" y="2327"/>
          <a:chExt cx="16" cy="15"/>
        </a:xfrm>
      </xdr:grpSpPr>
      <xdr:sp macro="" textlink="">
        <xdr:nvSpPr>
          <xdr:cNvPr id="1398142" name="Freeform 15">
            <a:extLst>
              <a:ext uri="{FF2B5EF4-FFF2-40B4-BE49-F238E27FC236}">
                <a16:creationId xmlns:a16="http://schemas.microsoft.com/office/drawing/2014/main" id="{00000000-0008-0000-3400-00007E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143" name="Freeform 38">
            <a:extLst>
              <a:ext uri="{FF2B5EF4-FFF2-40B4-BE49-F238E27FC236}">
                <a16:creationId xmlns:a16="http://schemas.microsoft.com/office/drawing/2014/main" id="{00000000-0008-0000-3400-00007F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142875</xdr:colOff>
      <xdr:row>72</xdr:row>
      <xdr:rowOff>95250</xdr:rowOff>
    </xdr:from>
    <xdr:to>
      <xdr:col>1</xdr:col>
      <xdr:colOff>295275</xdr:colOff>
      <xdr:row>72</xdr:row>
      <xdr:rowOff>238125</xdr:rowOff>
    </xdr:to>
    <xdr:grpSp>
      <xdr:nvGrpSpPr>
        <xdr:cNvPr id="1398057" name="Group 53">
          <a:extLst>
            <a:ext uri="{FF2B5EF4-FFF2-40B4-BE49-F238E27FC236}">
              <a16:creationId xmlns:a16="http://schemas.microsoft.com/office/drawing/2014/main" id="{00000000-0008-0000-3400-000029551500}"/>
            </a:ext>
          </a:extLst>
        </xdr:cNvPr>
        <xdr:cNvGrpSpPr>
          <a:grpSpLocks/>
        </xdr:cNvGrpSpPr>
      </xdr:nvGrpSpPr>
      <xdr:grpSpPr bwMode="auto">
        <a:xfrm>
          <a:off x="746125" y="22637750"/>
          <a:ext cx="152400" cy="142875"/>
          <a:chOff x="80" y="2360"/>
          <a:chExt cx="16" cy="15"/>
        </a:xfrm>
      </xdr:grpSpPr>
      <xdr:sp macro="" textlink="">
        <xdr:nvSpPr>
          <xdr:cNvPr id="1398140" name="Oval 19">
            <a:extLst>
              <a:ext uri="{FF2B5EF4-FFF2-40B4-BE49-F238E27FC236}">
                <a16:creationId xmlns:a16="http://schemas.microsoft.com/office/drawing/2014/main" id="{00000000-0008-0000-3400-00007C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41" name="Freeform 36">
            <a:extLst>
              <a:ext uri="{FF2B5EF4-FFF2-40B4-BE49-F238E27FC236}">
                <a16:creationId xmlns:a16="http://schemas.microsoft.com/office/drawing/2014/main" id="{00000000-0008-0000-3400-00007D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xdr:col>
      <xdr:colOff>209550</xdr:colOff>
      <xdr:row>76</xdr:row>
      <xdr:rowOff>66675</xdr:rowOff>
    </xdr:from>
    <xdr:to>
      <xdr:col>1</xdr:col>
      <xdr:colOff>314325</xdr:colOff>
      <xdr:row>76</xdr:row>
      <xdr:rowOff>276225</xdr:rowOff>
    </xdr:to>
    <xdr:grpSp>
      <xdr:nvGrpSpPr>
        <xdr:cNvPr id="1398058" name="Group 45">
          <a:extLst>
            <a:ext uri="{FF2B5EF4-FFF2-40B4-BE49-F238E27FC236}">
              <a16:creationId xmlns:a16="http://schemas.microsoft.com/office/drawing/2014/main" id="{00000000-0008-0000-3400-00002A551500}"/>
            </a:ext>
          </a:extLst>
        </xdr:cNvPr>
        <xdr:cNvGrpSpPr>
          <a:grpSpLocks/>
        </xdr:cNvGrpSpPr>
      </xdr:nvGrpSpPr>
      <xdr:grpSpPr bwMode="auto">
        <a:xfrm>
          <a:off x="812800" y="23879175"/>
          <a:ext cx="104775" cy="209550"/>
          <a:chOff x="83" y="2491"/>
          <a:chExt cx="11" cy="22"/>
        </a:xfrm>
      </xdr:grpSpPr>
      <xdr:sp macro="" textlink="">
        <xdr:nvSpPr>
          <xdr:cNvPr id="1398138" name="Line 30">
            <a:extLst>
              <a:ext uri="{FF2B5EF4-FFF2-40B4-BE49-F238E27FC236}">
                <a16:creationId xmlns:a16="http://schemas.microsoft.com/office/drawing/2014/main" id="{00000000-0008-0000-3400-00007A551500}"/>
              </a:ext>
            </a:extLst>
          </xdr:cNvPr>
          <xdr:cNvSpPr>
            <a:spLocks noChangeShapeType="1"/>
          </xdr:cNvSpPr>
        </xdr:nvSpPr>
        <xdr:spPr bwMode="auto">
          <a:xfrm flipV="1">
            <a:off x="83" y="2509"/>
            <a:ext cx="11" cy="4"/>
          </a:xfrm>
          <a:prstGeom prst="line">
            <a:avLst/>
          </a:prstGeom>
          <a:noFill/>
          <a:ln w="15875">
            <a:solidFill>
              <a:srgbClr val="000000"/>
            </a:solidFill>
            <a:round/>
            <a:headEnd/>
            <a:tailEnd/>
          </a:ln>
        </xdr:spPr>
      </xdr:sp>
      <xdr:sp macro="" textlink="">
        <xdr:nvSpPr>
          <xdr:cNvPr id="1398139" name="Freeform 44">
            <a:extLst>
              <a:ext uri="{FF2B5EF4-FFF2-40B4-BE49-F238E27FC236}">
                <a16:creationId xmlns:a16="http://schemas.microsoft.com/office/drawing/2014/main" id="{00000000-0008-0000-3400-00007B551500}"/>
              </a:ext>
            </a:extLst>
          </xdr:cNvPr>
          <xdr:cNvSpPr>
            <a:spLocks/>
          </xdr:cNvSpPr>
        </xdr:nvSpPr>
        <xdr:spPr bwMode="auto">
          <a:xfrm>
            <a:off x="83" y="2491"/>
            <a:ext cx="11" cy="18"/>
          </a:xfrm>
          <a:custGeom>
            <a:avLst/>
            <a:gdLst>
              <a:gd name="T0" fmla="*/ 0 w 11"/>
              <a:gd name="T1" fmla="*/ 0 h 18"/>
              <a:gd name="T2" fmla="*/ 0 w 11"/>
              <a:gd name="T3" fmla="*/ 18 h 18"/>
              <a:gd name="T4" fmla="*/ 6 w 11"/>
              <a:gd name="T5" fmla="*/ 17 h 18"/>
              <a:gd name="T6" fmla="*/ 8 w 11"/>
              <a:gd name="T7" fmla="*/ 16 h 18"/>
              <a:gd name="T8" fmla="*/ 10 w 11"/>
              <a:gd name="T9" fmla="*/ 13 h 18"/>
              <a:gd name="T10" fmla="*/ 11 w 11"/>
              <a:gd name="T11" fmla="*/ 8 h 18"/>
              <a:gd name="T12" fmla="*/ 10 w 11"/>
              <a:gd name="T13" fmla="*/ 4 h 18"/>
              <a:gd name="T14" fmla="*/ 8 w 11"/>
              <a:gd name="T15" fmla="*/ 1 h 18"/>
              <a:gd name="T16" fmla="*/ 8 w 11"/>
              <a:gd name="T17" fmla="*/ 1 h 18"/>
              <a:gd name="T18" fmla="*/ 5 w 11"/>
              <a:gd name="T19" fmla="*/ 0 h 18"/>
              <a:gd name="T20" fmla="*/ 0 w 11"/>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1"/>
              <a:gd name="T34" fmla="*/ 0 h 18"/>
              <a:gd name="T35" fmla="*/ 11 w 11"/>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1" h="18">
                <a:moveTo>
                  <a:pt x="0" y="0"/>
                </a:moveTo>
                <a:lnTo>
                  <a:pt x="0" y="18"/>
                </a:lnTo>
                <a:lnTo>
                  <a:pt x="6" y="17"/>
                </a:lnTo>
                <a:lnTo>
                  <a:pt x="8" y="16"/>
                </a:lnTo>
                <a:lnTo>
                  <a:pt x="10" y="13"/>
                </a:lnTo>
                <a:lnTo>
                  <a:pt x="11" y="8"/>
                </a:lnTo>
                <a:lnTo>
                  <a:pt x="10" y="4"/>
                </a:lnTo>
                <a:lnTo>
                  <a:pt x="8" y="1"/>
                </a:lnTo>
                <a:lnTo>
                  <a:pt x="5" y="0"/>
                </a:lnTo>
                <a:lnTo>
                  <a:pt x="0" y="0"/>
                </a:lnTo>
                <a:close/>
              </a:path>
            </a:pathLst>
          </a:custGeom>
          <a:solidFill>
            <a:srgbClr val="FFFFFF"/>
          </a:solidFill>
          <a:ln w="15875">
            <a:solidFill>
              <a:srgbClr val="000000"/>
            </a:solidFill>
            <a:round/>
            <a:headEnd/>
            <a:tailEnd/>
          </a:ln>
        </xdr:spPr>
      </xdr:sp>
    </xdr:grpSp>
    <xdr:clientData/>
  </xdr:twoCellAnchor>
  <xdr:twoCellAnchor>
    <xdr:from>
      <xdr:col>19</xdr:col>
      <xdr:colOff>19050</xdr:colOff>
      <xdr:row>18</xdr:row>
      <xdr:rowOff>95250</xdr:rowOff>
    </xdr:from>
    <xdr:to>
      <xdr:col>19</xdr:col>
      <xdr:colOff>171450</xdr:colOff>
      <xdr:row>18</xdr:row>
      <xdr:rowOff>238125</xdr:rowOff>
    </xdr:to>
    <xdr:grpSp>
      <xdr:nvGrpSpPr>
        <xdr:cNvPr id="1398059" name="Group 53">
          <a:extLst>
            <a:ext uri="{FF2B5EF4-FFF2-40B4-BE49-F238E27FC236}">
              <a16:creationId xmlns:a16="http://schemas.microsoft.com/office/drawing/2014/main" id="{00000000-0008-0000-3400-00002B551500}"/>
            </a:ext>
          </a:extLst>
        </xdr:cNvPr>
        <xdr:cNvGrpSpPr>
          <a:grpSpLocks/>
        </xdr:cNvGrpSpPr>
      </xdr:nvGrpSpPr>
      <xdr:grpSpPr bwMode="auto">
        <a:xfrm>
          <a:off x="14163675" y="5810250"/>
          <a:ext cx="152400" cy="142875"/>
          <a:chOff x="80" y="2360"/>
          <a:chExt cx="16" cy="15"/>
        </a:xfrm>
      </xdr:grpSpPr>
      <xdr:sp macro="" textlink="">
        <xdr:nvSpPr>
          <xdr:cNvPr id="1398136" name="Oval 19">
            <a:extLst>
              <a:ext uri="{FF2B5EF4-FFF2-40B4-BE49-F238E27FC236}">
                <a16:creationId xmlns:a16="http://schemas.microsoft.com/office/drawing/2014/main" id="{00000000-0008-0000-3400-000078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37" name="Freeform 36">
            <a:extLst>
              <a:ext uri="{FF2B5EF4-FFF2-40B4-BE49-F238E27FC236}">
                <a16:creationId xmlns:a16="http://schemas.microsoft.com/office/drawing/2014/main" id="{00000000-0008-0000-3400-000079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22</xdr:row>
      <xdr:rowOff>76200</xdr:rowOff>
    </xdr:from>
    <xdr:to>
      <xdr:col>19</xdr:col>
      <xdr:colOff>152400</xdr:colOff>
      <xdr:row>22</xdr:row>
      <xdr:rowOff>219075</xdr:rowOff>
    </xdr:to>
    <xdr:grpSp>
      <xdr:nvGrpSpPr>
        <xdr:cNvPr id="1398060" name="Group 53">
          <a:extLst>
            <a:ext uri="{FF2B5EF4-FFF2-40B4-BE49-F238E27FC236}">
              <a16:creationId xmlns:a16="http://schemas.microsoft.com/office/drawing/2014/main" id="{00000000-0008-0000-3400-00002C551500}"/>
            </a:ext>
          </a:extLst>
        </xdr:cNvPr>
        <xdr:cNvGrpSpPr>
          <a:grpSpLocks/>
        </xdr:cNvGrpSpPr>
      </xdr:nvGrpSpPr>
      <xdr:grpSpPr bwMode="auto">
        <a:xfrm>
          <a:off x="14144625" y="7061200"/>
          <a:ext cx="152400" cy="142875"/>
          <a:chOff x="80" y="2360"/>
          <a:chExt cx="16" cy="15"/>
        </a:xfrm>
      </xdr:grpSpPr>
      <xdr:sp macro="" textlink="">
        <xdr:nvSpPr>
          <xdr:cNvPr id="1398134" name="Oval 19">
            <a:extLst>
              <a:ext uri="{FF2B5EF4-FFF2-40B4-BE49-F238E27FC236}">
                <a16:creationId xmlns:a16="http://schemas.microsoft.com/office/drawing/2014/main" id="{00000000-0008-0000-3400-000076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35" name="Freeform 36">
            <a:extLst>
              <a:ext uri="{FF2B5EF4-FFF2-40B4-BE49-F238E27FC236}">
                <a16:creationId xmlns:a16="http://schemas.microsoft.com/office/drawing/2014/main" id="{00000000-0008-0000-3400-000077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23</xdr:row>
      <xdr:rowOff>95250</xdr:rowOff>
    </xdr:from>
    <xdr:to>
      <xdr:col>19</xdr:col>
      <xdr:colOff>152400</xdr:colOff>
      <xdr:row>23</xdr:row>
      <xdr:rowOff>238125</xdr:rowOff>
    </xdr:to>
    <xdr:grpSp>
      <xdr:nvGrpSpPr>
        <xdr:cNvPr id="1398061" name="Group 53">
          <a:extLst>
            <a:ext uri="{FF2B5EF4-FFF2-40B4-BE49-F238E27FC236}">
              <a16:creationId xmlns:a16="http://schemas.microsoft.com/office/drawing/2014/main" id="{00000000-0008-0000-3400-00002D551500}"/>
            </a:ext>
          </a:extLst>
        </xdr:cNvPr>
        <xdr:cNvGrpSpPr>
          <a:grpSpLocks/>
        </xdr:cNvGrpSpPr>
      </xdr:nvGrpSpPr>
      <xdr:grpSpPr bwMode="auto">
        <a:xfrm>
          <a:off x="14144625" y="7302500"/>
          <a:ext cx="152400" cy="0"/>
          <a:chOff x="80" y="2360"/>
          <a:chExt cx="16" cy="15"/>
        </a:xfrm>
      </xdr:grpSpPr>
      <xdr:sp macro="" textlink="">
        <xdr:nvSpPr>
          <xdr:cNvPr id="1398132" name="Oval 19">
            <a:extLst>
              <a:ext uri="{FF2B5EF4-FFF2-40B4-BE49-F238E27FC236}">
                <a16:creationId xmlns:a16="http://schemas.microsoft.com/office/drawing/2014/main" id="{00000000-0008-0000-3400-000074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33" name="Freeform 36">
            <a:extLst>
              <a:ext uri="{FF2B5EF4-FFF2-40B4-BE49-F238E27FC236}">
                <a16:creationId xmlns:a16="http://schemas.microsoft.com/office/drawing/2014/main" id="{00000000-0008-0000-3400-000075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24</xdr:row>
      <xdr:rowOff>76200</xdr:rowOff>
    </xdr:from>
    <xdr:to>
      <xdr:col>19</xdr:col>
      <xdr:colOff>152400</xdr:colOff>
      <xdr:row>24</xdr:row>
      <xdr:rowOff>219075</xdr:rowOff>
    </xdr:to>
    <xdr:grpSp>
      <xdr:nvGrpSpPr>
        <xdr:cNvPr id="1398062" name="Group 53">
          <a:extLst>
            <a:ext uri="{FF2B5EF4-FFF2-40B4-BE49-F238E27FC236}">
              <a16:creationId xmlns:a16="http://schemas.microsoft.com/office/drawing/2014/main" id="{00000000-0008-0000-3400-00002E551500}"/>
            </a:ext>
          </a:extLst>
        </xdr:cNvPr>
        <xdr:cNvGrpSpPr>
          <a:grpSpLocks/>
        </xdr:cNvGrpSpPr>
      </xdr:nvGrpSpPr>
      <xdr:grpSpPr bwMode="auto">
        <a:xfrm>
          <a:off x="14144625" y="7378700"/>
          <a:ext cx="152400" cy="142875"/>
          <a:chOff x="80" y="2360"/>
          <a:chExt cx="16" cy="15"/>
        </a:xfrm>
      </xdr:grpSpPr>
      <xdr:sp macro="" textlink="">
        <xdr:nvSpPr>
          <xdr:cNvPr id="1398130" name="Oval 19">
            <a:extLst>
              <a:ext uri="{FF2B5EF4-FFF2-40B4-BE49-F238E27FC236}">
                <a16:creationId xmlns:a16="http://schemas.microsoft.com/office/drawing/2014/main" id="{00000000-0008-0000-3400-000072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31" name="Freeform 36">
            <a:extLst>
              <a:ext uri="{FF2B5EF4-FFF2-40B4-BE49-F238E27FC236}">
                <a16:creationId xmlns:a16="http://schemas.microsoft.com/office/drawing/2014/main" id="{00000000-0008-0000-3400-000073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25</xdr:row>
      <xdr:rowOff>66675</xdr:rowOff>
    </xdr:from>
    <xdr:to>
      <xdr:col>19</xdr:col>
      <xdr:colOff>152400</xdr:colOff>
      <xdr:row>25</xdr:row>
      <xdr:rowOff>209550</xdr:rowOff>
    </xdr:to>
    <xdr:grpSp>
      <xdr:nvGrpSpPr>
        <xdr:cNvPr id="1398063" name="Group 53">
          <a:extLst>
            <a:ext uri="{FF2B5EF4-FFF2-40B4-BE49-F238E27FC236}">
              <a16:creationId xmlns:a16="http://schemas.microsoft.com/office/drawing/2014/main" id="{00000000-0008-0000-3400-00002F551500}"/>
            </a:ext>
          </a:extLst>
        </xdr:cNvPr>
        <xdr:cNvGrpSpPr>
          <a:grpSpLocks/>
        </xdr:cNvGrpSpPr>
      </xdr:nvGrpSpPr>
      <xdr:grpSpPr bwMode="auto">
        <a:xfrm>
          <a:off x="14144625" y="7686675"/>
          <a:ext cx="152400" cy="142875"/>
          <a:chOff x="80" y="2360"/>
          <a:chExt cx="16" cy="15"/>
        </a:xfrm>
      </xdr:grpSpPr>
      <xdr:sp macro="" textlink="">
        <xdr:nvSpPr>
          <xdr:cNvPr id="1398128" name="Oval 19">
            <a:extLst>
              <a:ext uri="{FF2B5EF4-FFF2-40B4-BE49-F238E27FC236}">
                <a16:creationId xmlns:a16="http://schemas.microsoft.com/office/drawing/2014/main" id="{00000000-0008-0000-3400-000070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29" name="Freeform 36">
            <a:extLst>
              <a:ext uri="{FF2B5EF4-FFF2-40B4-BE49-F238E27FC236}">
                <a16:creationId xmlns:a16="http://schemas.microsoft.com/office/drawing/2014/main" id="{00000000-0008-0000-3400-000071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26</xdr:row>
      <xdr:rowOff>66675</xdr:rowOff>
    </xdr:from>
    <xdr:to>
      <xdr:col>19</xdr:col>
      <xdr:colOff>152400</xdr:colOff>
      <xdr:row>26</xdr:row>
      <xdr:rowOff>209550</xdr:rowOff>
    </xdr:to>
    <xdr:grpSp>
      <xdr:nvGrpSpPr>
        <xdr:cNvPr id="1398064" name="Group 53">
          <a:extLst>
            <a:ext uri="{FF2B5EF4-FFF2-40B4-BE49-F238E27FC236}">
              <a16:creationId xmlns:a16="http://schemas.microsoft.com/office/drawing/2014/main" id="{00000000-0008-0000-3400-000030551500}"/>
            </a:ext>
          </a:extLst>
        </xdr:cNvPr>
        <xdr:cNvGrpSpPr>
          <a:grpSpLocks/>
        </xdr:cNvGrpSpPr>
      </xdr:nvGrpSpPr>
      <xdr:grpSpPr bwMode="auto">
        <a:xfrm>
          <a:off x="14144625" y="8004175"/>
          <a:ext cx="152400" cy="142875"/>
          <a:chOff x="80" y="2360"/>
          <a:chExt cx="16" cy="15"/>
        </a:xfrm>
      </xdr:grpSpPr>
      <xdr:sp macro="" textlink="">
        <xdr:nvSpPr>
          <xdr:cNvPr id="1398126" name="Oval 19">
            <a:extLst>
              <a:ext uri="{FF2B5EF4-FFF2-40B4-BE49-F238E27FC236}">
                <a16:creationId xmlns:a16="http://schemas.microsoft.com/office/drawing/2014/main" id="{00000000-0008-0000-3400-00006E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27" name="Freeform 36">
            <a:extLst>
              <a:ext uri="{FF2B5EF4-FFF2-40B4-BE49-F238E27FC236}">
                <a16:creationId xmlns:a16="http://schemas.microsoft.com/office/drawing/2014/main" id="{00000000-0008-0000-3400-00006F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27</xdr:row>
      <xdr:rowOff>114300</xdr:rowOff>
    </xdr:from>
    <xdr:to>
      <xdr:col>19</xdr:col>
      <xdr:colOff>152400</xdr:colOff>
      <xdr:row>27</xdr:row>
      <xdr:rowOff>257175</xdr:rowOff>
    </xdr:to>
    <xdr:grpSp>
      <xdr:nvGrpSpPr>
        <xdr:cNvPr id="1398065" name="Group 53">
          <a:extLst>
            <a:ext uri="{FF2B5EF4-FFF2-40B4-BE49-F238E27FC236}">
              <a16:creationId xmlns:a16="http://schemas.microsoft.com/office/drawing/2014/main" id="{00000000-0008-0000-3400-000031551500}"/>
            </a:ext>
          </a:extLst>
        </xdr:cNvPr>
        <xdr:cNvGrpSpPr>
          <a:grpSpLocks/>
        </xdr:cNvGrpSpPr>
      </xdr:nvGrpSpPr>
      <xdr:grpSpPr bwMode="auto">
        <a:xfrm>
          <a:off x="14144625" y="8369300"/>
          <a:ext cx="152400" cy="142875"/>
          <a:chOff x="80" y="2360"/>
          <a:chExt cx="16" cy="15"/>
        </a:xfrm>
      </xdr:grpSpPr>
      <xdr:sp macro="" textlink="">
        <xdr:nvSpPr>
          <xdr:cNvPr id="1398124" name="Oval 19">
            <a:extLst>
              <a:ext uri="{FF2B5EF4-FFF2-40B4-BE49-F238E27FC236}">
                <a16:creationId xmlns:a16="http://schemas.microsoft.com/office/drawing/2014/main" id="{00000000-0008-0000-3400-00006C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25" name="Freeform 36">
            <a:extLst>
              <a:ext uri="{FF2B5EF4-FFF2-40B4-BE49-F238E27FC236}">
                <a16:creationId xmlns:a16="http://schemas.microsoft.com/office/drawing/2014/main" id="{00000000-0008-0000-3400-00006D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28</xdr:row>
      <xdr:rowOff>95250</xdr:rowOff>
    </xdr:from>
    <xdr:to>
      <xdr:col>19</xdr:col>
      <xdr:colOff>152400</xdr:colOff>
      <xdr:row>28</xdr:row>
      <xdr:rowOff>238125</xdr:rowOff>
    </xdr:to>
    <xdr:grpSp>
      <xdr:nvGrpSpPr>
        <xdr:cNvPr id="1398066" name="Group 53">
          <a:extLst>
            <a:ext uri="{FF2B5EF4-FFF2-40B4-BE49-F238E27FC236}">
              <a16:creationId xmlns:a16="http://schemas.microsoft.com/office/drawing/2014/main" id="{00000000-0008-0000-3400-000032551500}"/>
            </a:ext>
          </a:extLst>
        </xdr:cNvPr>
        <xdr:cNvGrpSpPr>
          <a:grpSpLocks/>
        </xdr:cNvGrpSpPr>
      </xdr:nvGrpSpPr>
      <xdr:grpSpPr bwMode="auto">
        <a:xfrm>
          <a:off x="14144625" y="8667750"/>
          <a:ext cx="152400" cy="142875"/>
          <a:chOff x="80" y="2360"/>
          <a:chExt cx="16" cy="15"/>
        </a:xfrm>
      </xdr:grpSpPr>
      <xdr:sp macro="" textlink="">
        <xdr:nvSpPr>
          <xdr:cNvPr id="1398122" name="Oval 19">
            <a:extLst>
              <a:ext uri="{FF2B5EF4-FFF2-40B4-BE49-F238E27FC236}">
                <a16:creationId xmlns:a16="http://schemas.microsoft.com/office/drawing/2014/main" id="{00000000-0008-0000-3400-00006A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23" name="Freeform 36">
            <a:extLst>
              <a:ext uri="{FF2B5EF4-FFF2-40B4-BE49-F238E27FC236}">
                <a16:creationId xmlns:a16="http://schemas.microsoft.com/office/drawing/2014/main" id="{00000000-0008-0000-3400-00006B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29</xdr:row>
      <xdr:rowOff>76200</xdr:rowOff>
    </xdr:from>
    <xdr:to>
      <xdr:col>19</xdr:col>
      <xdr:colOff>152400</xdr:colOff>
      <xdr:row>29</xdr:row>
      <xdr:rowOff>219075</xdr:rowOff>
    </xdr:to>
    <xdr:grpSp>
      <xdr:nvGrpSpPr>
        <xdr:cNvPr id="1398067" name="Group 53">
          <a:extLst>
            <a:ext uri="{FF2B5EF4-FFF2-40B4-BE49-F238E27FC236}">
              <a16:creationId xmlns:a16="http://schemas.microsoft.com/office/drawing/2014/main" id="{00000000-0008-0000-3400-000033551500}"/>
            </a:ext>
          </a:extLst>
        </xdr:cNvPr>
        <xdr:cNvGrpSpPr>
          <a:grpSpLocks/>
        </xdr:cNvGrpSpPr>
      </xdr:nvGrpSpPr>
      <xdr:grpSpPr bwMode="auto">
        <a:xfrm>
          <a:off x="14144625" y="8966200"/>
          <a:ext cx="152400" cy="142875"/>
          <a:chOff x="80" y="2360"/>
          <a:chExt cx="16" cy="15"/>
        </a:xfrm>
      </xdr:grpSpPr>
      <xdr:sp macro="" textlink="">
        <xdr:nvSpPr>
          <xdr:cNvPr id="1398120" name="Oval 19">
            <a:extLst>
              <a:ext uri="{FF2B5EF4-FFF2-40B4-BE49-F238E27FC236}">
                <a16:creationId xmlns:a16="http://schemas.microsoft.com/office/drawing/2014/main" id="{00000000-0008-0000-3400-000068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21" name="Freeform 36">
            <a:extLst>
              <a:ext uri="{FF2B5EF4-FFF2-40B4-BE49-F238E27FC236}">
                <a16:creationId xmlns:a16="http://schemas.microsoft.com/office/drawing/2014/main" id="{00000000-0008-0000-3400-000069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32</xdr:row>
      <xdr:rowOff>114300</xdr:rowOff>
    </xdr:from>
    <xdr:to>
      <xdr:col>19</xdr:col>
      <xdr:colOff>152400</xdr:colOff>
      <xdr:row>32</xdr:row>
      <xdr:rowOff>257175</xdr:rowOff>
    </xdr:to>
    <xdr:grpSp>
      <xdr:nvGrpSpPr>
        <xdr:cNvPr id="1398068" name="Group 53">
          <a:extLst>
            <a:ext uri="{FF2B5EF4-FFF2-40B4-BE49-F238E27FC236}">
              <a16:creationId xmlns:a16="http://schemas.microsoft.com/office/drawing/2014/main" id="{00000000-0008-0000-3400-000034551500}"/>
            </a:ext>
          </a:extLst>
        </xdr:cNvPr>
        <xdr:cNvGrpSpPr>
          <a:grpSpLocks/>
        </xdr:cNvGrpSpPr>
      </xdr:nvGrpSpPr>
      <xdr:grpSpPr bwMode="auto">
        <a:xfrm>
          <a:off x="14144625" y="9956800"/>
          <a:ext cx="152400" cy="142875"/>
          <a:chOff x="80" y="2360"/>
          <a:chExt cx="16" cy="15"/>
        </a:xfrm>
      </xdr:grpSpPr>
      <xdr:sp macro="" textlink="">
        <xdr:nvSpPr>
          <xdr:cNvPr id="1398118" name="Oval 19">
            <a:extLst>
              <a:ext uri="{FF2B5EF4-FFF2-40B4-BE49-F238E27FC236}">
                <a16:creationId xmlns:a16="http://schemas.microsoft.com/office/drawing/2014/main" id="{00000000-0008-0000-3400-000066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19" name="Freeform 36">
            <a:extLst>
              <a:ext uri="{FF2B5EF4-FFF2-40B4-BE49-F238E27FC236}">
                <a16:creationId xmlns:a16="http://schemas.microsoft.com/office/drawing/2014/main" id="{00000000-0008-0000-3400-000067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42</xdr:row>
      <xdr:rowOff>76200</xdr:rowOff>
    </xdr:from>
    <xdr:to>
      <xdr:col>19</xdr:col>
      <xdr:colOff>152400</xdr:colOff>
      <xdr:row>42</xdr:row>
      <xdr:rowOff>219075</xdr:rowOff>
    </xdr:to>
    <xdr:grpSp>
      <xdr:nvGrpSpPr>
        <xdr:cNvPr id="1398069" name="Group 53">
          <a:extLst>
            <a:ext uri="{FF2B5EF4-FFF2-40B4-BE49-F238E27FC236}">
              <a16:creationId xmlns:a16="http://schemas.microsoft.com/office/drawing/2014/main" id="{00000000-0008-0000-3400-000035551500}"/>
            </a:ext>
          </a:extLst>
        </xdr:cNvPr>
        <xdr:cNvGrpSpPr>
          <a:grpSpLocks/>
        </xdr:cNvGrpSpPr>
      </xdr:nvGrpSpPr>
      <xdr:grpSpPr bwMode="auto">
        <a:xfrm>
          <a:off x="14144625" y="13093700"/>
          <a:ext cx="152400" cy="142875"/>
          <a:chOff x="80" y="2360"/>
          <a:chExt cx="16" cy="15"/>
        </a:xfrm>
      </xdr:grpSpPr>
      <xdr:sp macro="" textlink="">
        <xdr:nvSpPr>
          <xdr:cNvPr id="1398116" name="Oval 19">
            <a:extLst>
              <a:ext uri="{FF2B5EF4-FFF2-40B4-BE49-F238E27FC236}">
                <a16:creationId xmlns:a16="http://schemas.microsoft.com/office/drawing/2014/main" id="{00000000-0008-0000-3400-000064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17" name="Freeform 36">
            <a:extLst>
              <a:ext uri="{FF2B5EF4-FFF2-40B4-BE49-F238E27FC236}">
                <a16:creationId xmlns:a16="http://schemas.microsoft.com/office/drawing/2014/main" id="{00000000-0008-0000-3400-000065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48</xdr:row>
      <xdr:rowOff>66675</xdr:rowOff>
    </xdr:from>
    <xdr:to>
      <xdr:col>19</xdr:col>
      <xdr:colOff>152400</xdr:colOff>
      <xdr:row>48</xdr:row>
      <xdr:rowOff>209550</xdr:rowOff>
    </xdr:to>
    <xdr:grpSp>
      <xdr:nvGrpSpPr>
        <xdr:cNvPr id="1398070" name="Group 53">
          <a:extLst>
            <a:ext uri="{FF2B5EF4-FFF2-40B4-BE49-F238E27FC236}">
              <a16:creationId xmlns:a16="http://schemas.microsoft.com/office/drawing/2014/main" id="{00000000-0008-0000-3400-000036551500}"/>
            </a:ext>
          </a:extLst>
        </xdr:cNvPr>
        <xdr:cNvGrpSpPr>
          <a:grpSpLocks/>
        </xdr:cNvGrpSpPr>
      </xdr:nvGrpSpPr>
      <xdr:grpSpPr bwMode="auto">
        <a:xfrm>
          <a:off x="14144625" y="14989175"/>
          <a:ext cx="152400" cy="142875"/>
          <a:chOff x="80" y="2360"/>
          <a:chExt cx="16" cy="15"/>
        </a:xfrm>
      </xdr:grpSpPr>
      <xdr:sp macro="" textlink="">
        <xdr:nvSpPr>
          <xdr:cNvPr id="1398114" name="Oval 19">
            <a:extLst>
              <a:ext uri="{FF2B5EF4-FFF2-40B4-BE49-F238E27FC236}">
                <a16:creationId xmlns:a16="http://schemas.microsoft.com/office/drawing/2014/main" id="{00000000-0008-0000-3400-000062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15" name="Freeform 36">
            <a:extLst>
              <a:ext uri="{FF2B5EF4-FFF2-40B4-BE49-F238E27FC236}">
                <a16:creationId xmlns:a16="http://schemas.microsoft.com/office/drawing/2014/main" id="{00000000-0008-0000-3400-000063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19</xdr:col>
      <xdr:colOff>0</xdr:colOff>
      <xdr:row>47</xdr:row>
      <xdr:rowOff>76200</xdr:rowOff>
    </xdr:from>
    <xdr:to>
      <xdr:col>19</xdr:col>
      <xdr:colOff>152400</xdr:colOff>
      <xdr:row>47</xdr:row>
      <xdr:rowOff>219075</xdr:rowOff>
    </xdr:to>
    <xdr:grpSp>
      <xdr:nvGrpSpPr>
        <xdr:cNvPr id="1398071" name="Group 53">
          <a:extLst>
            <a:ext uri="{FF2B5EF4-FFF2-40B4-BE49-F238E27FC236}">
              <a16:creationId xmlns:a16="http://schemas.microsoft.com/office/drawing/2014/main" id="{00000000-0008-0000-3400-000037551500}"/>
            </a:ext>
          </a:extLst>
        </xdr:cNvPr>
        <xdr:cNvGrpSpPr>
          <a:grpSpLocks/>
        </xdr:cNvGrpSpPr>
      </xdr:nvGrpSpPr>
      <xdr:grpSpPr bwMode="auto">
        <a:xfrm>
          <a:off x="14144625" y="14681200"/>
          <a:ext cx="152400" cy="142875"/>
          <a:chOff x="80" y="2360"/>
          <a:chExt cx="16" cy="15"/>
        </a:xfrm>
      </xdr:grpSpPr>
      <xdr:sp macro="" textlink="">
        <xdr:nvSpPr>
          <xdr:cNvPr id="1398112" name="Oval 19">
            <a:extLst>
              <a:ext uri="{FF2B5EF4-FFF2-40B4-BE49-F238E27FC236}">
                <a16:creationId xmlns:a16="http://schemas.microsoft.com/office/drawing/2014/main" id="{00000000-0008-0000-3400-000060551500}"/>
              </a:ext>
            </a:extLst>
          </xdr:cNvPr>
          <xdr:cNvSpPr>
            <a:spLocks noChangeArrowheads="1"/>
          </xdr:cNvSpPr>
        </xdr:nvSpPr>
        <xdr:spPr bwMode="auto">
          <a:xfrm>
            <a:off x="87" y="2366"/>
            <a:ext cx="5" cy="5"/>
          </a:xfrm>
          <a:prstGeom prst="ellipse">
            <a:avLst/>
          </a:prstGeom>
          <a:noFill/>
          <a:ln w="9525">
            <a:solidFill>
              <a:srgbClr val="000000"/>
            </a:solidFill>
            <a:round/>
            <a:headEnd/>
            <a:tailEnd/>
          </a:ln>
        </xdr:spPr>
      </xdr:sp>
      <xdr:sp macro="" textlink="">
        <xdr:nvSpPr>
          <xdr:cNvPr id="1398113" name="Freeform 36">
            <a:extLst>
              <a:ext uri="{FF2B5EF4-FFF2-40B4-BE49-F238E27FC236}">
                <a16:creationId xmlns:a16="http://schemas.microsoft.com/office/drawing/2014/main" id="{00000000-0008-0000-3400-000061551500}"/>
              </a:ext>
            </a:extLst>
          </xdr:cNvPr>
          <xdr:cNvSpPr>
            <a:spLocks/>
          </xdr:cNvSpPr>
        </xdr:nvSpPr>
        <xdr:spPr bwMode="auto">
          <a:xfrm>
            <a:off x="80" y="2360"/>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14</xdr:col>
      <xdr:colOff>161925</xdr:colOff>
      <xdr:row>18</xdr:row>
      <xdr:rowOff>95250</xdr:rowOff>
    </xdr:from>
    <xdr:to>
      <xdr:col>15</xdr:col>
      <xdr:colOff>133350</xdr:colOff>
      <xdr:row>18</xdr:row>
      <xdr:rowOff>238125</xdr:rowOff>
    </xdr:to>
    <xdr:grpSp>
      <xdr:nvGrpSpPr>
        <xdr:cNvPr id="1398072" name="Group 50">
          <a:extLst>
            <a:ext uri="{FF2B5EF4-FFF2-40B4-BE49-F238E27FC236}">
              <a16:creationId xmlns:a16="http://schemas.microsoft.com/office/drawing/2014/main" id="{00000000-0008-0000-3400-000038551500}"/>
            </a:ext>
          </a:extLst>
        </xdr:cNvPr>
        <xdr:cNvGrpSpPr>
          <a:grpSpLocks/>
        </xdr:cNvGrpSpPr>
      </xdr:nvGrpSpPr>
      <xdr:grpSpPr bwMode="auto">
        <a:xfrm>
          <a:off x="12211050" y="5810250"/>
          <a:ext cx="146050" cy="142875"/>
          <a:chOff x="80" y="2327"/>
          <a:chExt cx="16" cy="15"/>
        </a:xfrm>
      </xdr:grpSpPr>
      <xdr:sp macro="" textlink="">
        <xdr:nvSpPr>
          <xdr:cNvPr id="1398110" name="Freeform 15">
            <a:extLst>
              <a:ext uri="{FF2B5EF4-FFF2-40B4-BE49-F238E27FC236}">
                <a16:creationId xmlns:a16="http://schemas.microsoft.com/office/drawing/2014/main" id="{00000000-0008-0000-3400-00005E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111" name="Freeform 38">
            <a:extLst>
              <a:ext uri="{FF2B5EF4-FFF2-40B4-BE49-F238E27FC236}">
                <a16:creationId xmlns:a16="http://schemas.microsoft.com/office/drawing/2014/main" id="{00000000-0008-0000-3400-00005F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28575</xdr:colOff>
      <xdr:row>22</xdr:row>
      <xdr:rowOff>19050</xdr:rowOff>
    </xdr:from>
    <xdr:to>
      <xdr:col>16</xdr:col>
      <xdr:colOff>9525</xdr:colOff>
      <xdr:row>22</xdr:row>
      <xdr:rowOff>161925</xdr:rowOff>
    </xdr:to>
    <xdr:grpSp>
      <xdr:nvGrpSpPr>
        <xdr:cNvPr id="1398073" name="Group 50">
          <a:extLst>
            <a:ext uri="{FF2B5EF4-FFF2-40B4-BE49-F238E27FC236}">
              <a16:creationId xmlns:a16="http://schemas.microsoft.com/office/drawing/2014/main" id="{00000000-0008-0000-3400-000039551500}"/>
            </a:ext>
          </a:extLst>
        </xdr:cNvPr>
        <xdr:cNvGrpSpPr>
          <a:grpSpLocks/>
        </xdr:cNvGrpSpPr>
      </xdr:nvGrpSpPr>
      <xdr:grpSpPr bwMode="auto">
        <a:xfrm>
          <a:off x="12252325" y="7004050"/>
          <a:ext cx="155575" cy="142875"/>
          <a:chOff x="80" y="2327"/>
          <a:chExt cx="16" cy="15"/>
        </a:xfrm>
      </xdr:grpSpPr>
      <xdr:sp macro="" textlink="">
        <xdr:nvSpPr>
          <xdr:cNvPr id="1398108" name="Freeform 15">
            <a:extLst>
              <a:ext uri="{FF2B5EF4-FFF2-40B4-BE49-F238E27FC236}">
                <a16:creationId xmlns:a16="http://schemas.microsoft.com/office/drawing/2014/main" id="{00000000-0008-0000-3400-00005C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109" name="Freeform 38">
            <a:extLst>
              <a:ext uri="{FF2B5EF4-FFF2-40B4-BE49-F238E27FC236}">
                <a16:creationId xmlns:a16="http://schemas.microsoft.com/office/drawing/2014/main" id="{00000000-0008-0000-3400-00005D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19050</xdr:colOff>
      <xdr:row>23</xdr:row>
      <xdr:rowOff>66675</xdr:rowOff>
    </xdr:from>
    <xdr:to>
      <xdr:col>15</xdr:col>
      <xdr:colOff>171450</xdr:colOff>
      <xdr:row>23</xdr:row>
      <xdr:rowOff>209550</xdr:rowOff>
    </xdr:to>
    <xdr:grpSp>
      <xdr:nvGrpSpPr>
        <xdr:cNvPr id="1398074" name="Group 50">
          <a:extLst>
            <a:ext uri="{FF2B5EF4-FFF2-40B4-BE49-F238E27FC236}">
              <a16:creationId xmlns:a16="http://schemas.microsoft.com/office/drawing/2014/main" id="{00000000-0008-0000-3400-00003A551500}"/>
            </a:ext>
          </a:extLst>
        </xdr:cNvPr>
        <xdr:cNvGrpSpPr>
          <a:grpSpLocks/>
        </xdr:cNvGrpSpPr>
      </xdr:nvGrpSpPr>
      <xdr:grpSpPr bwMode="auto">
        <a:xfrm>
          <a:off x="12242800" y="7302500"/>
          <a:ext cx="152400" cy="0"/>
          <a:chOff x="80" y="2327"/>
          <a:chExt cx="16" cy="15"/>
        </a:xfrm>
      </xdr:grpSpPr>
      <xdr:sp macro="" textlink="">
        <xdr:nvSpPr>
          <xdr:cNvPr id="1398106" name="Freeform 15">
            <a:extLst>
              <a:ext uri="{FF2B5EF4-FFF2-40B4-BE49-F238E27FC236}">
                <a16:creationId xmlns:a16="http://schemas.microsoft.com/office/drawing/2014/main" id="{00000000-0008-0000-3400-00005A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107" name="Freeform 38">
            <a:extLst>
              <a:ext uri="{FF2B5EF4-FFF2-40B4-BE49-F238E27FC236}">
                <a16:creationId xmlns:a16="http://schemas.microsoft.com/office/drawing/2014/main" id="{00000000-0008-0000-3400-00005B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24</xdr:row>
      <xdr:rowOff>0</xdr:rowOff>
    </xdr:from>
    <xdr:to>
      <xdr:col>15</xdr:col>
      <xdr:colOff>152400</xdr:colOff>
      <xdr:row>24</xdr:row>
      <xdr:rowOff>142875</xdr:rowOff>
    </xdr:to>
    <xdr:grpSp>
      <xdr:nvGrpSpPr>
        <xdr:cNvPr id="1398075" name="Group 50">
          <a:extLst>
            <a:ext uri="{FF2B5EF4-FFF2-40B4-BE49-F238E27FC236}">
              <a16:creationId xmlns:a16="http://schemas.microsoft.com/office/drawing/2014/main" id="{00000000-0008-0000-3400-00003B551500}"/>
            </a:ext>
          </a:extLst>
        </xdr:cNvPr>
        <xdr:cNvGrpSpPr>
          <a:grpSpLocks/>
        </xdr:cNvGrpSpPr>
      </xdr:nvGrpSpPr>
      <xdr:grpSpPr bwMode="auto">
        <a:xfrm>
          <a:off x="12223750" y="7302500"/>
          <a:ext cx="152400" cy="142875"/>
          <a:chOff x="80" y="2327"/>
          <a:chExt cx="16" cy="15"/>
        </a:xfrm>
      </xdr:grpSpPr>
      <xdr:sp macro="" textlink="">
        <xdr:nvSpPr>
          <xdr:cNvPr id="1398104" name="Freeform 15">
            <a:extLst>
              <a:ext uri="{FF2B5EF4-FFF2-40B4-BE49-F238E27FC236}">
                <a16:creationId xmlns:a16="http://schemas.microsoft.com/office/drawing/2014/main" id="{00000000-0008-0000-3400-000058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105" name="Freeform 38">
            <a:extLst>
              <a:ext uri="{FF2B5EF4-FFF2-40B4-BE49-F238E27FC236}">
                <a16:creationId xmlns:a16="http://schemas.microsoft.com/office/drawing/2014/main" id="{00000000-0008-0000-3400-000059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25</xdr:row>
      <xdr:rowOff>0</xdr:rowOff>
    </xdr:from>
    <xdr:to>
      <xdr:col>15</xdr:col>
      <xdr:colOff>152400</xdr:colOff>
      <xdr:row>25</xdr:row>
      <xdr:rowOff>142875</xdr:rowOff>
    </xdr:to>
    <xdr:grpSp>
      <xdr:nvGrpSpPr>
        <xdr:cNvPr id="1398076" name="Group 50">
          <a:extLst>
            <a:ext uri="{FF2B5EF4-FFF2-40B4-BE49-F238E27FC236}">
              <a16:creationId xmlns:a16="http://schemas.microsoft.com/office/drawing/2014/main" id="{00000000-0008-0000-3400-00003C551500}"/>
            </a:ext>
          </a:extLst>
        </xdr:cNvPr>
        <xdr:cNvGrpSpPr>
          <a:grpSpLocks/>
        </xdr:cNvGrpSpPr>
      </xdr:nvGrpSpPr>
      <xdr:grpSpPr bwMode="auto">
        <a:xfrm>
          <a:off x="12223750" y="7620000"/>
          <a:ext cx="152400" cy="142875"/>
          <a:chOff x="80" y="2327"/>
          <a:chExt cx="16" cy="15"/>
        </a:xfrm>
      </xdr:grpSpPr>
      <xdr:sp macro="" textlink="">
        <xdr:nvSpPr>
          <xdr:cNvPr id="1398102" name="Freeform 15">
            <a:extLst>
              <a:ext uri="{FF2B5EF4-FFF2-40B4-BE49-F238E27FC236}">
                <a16:creationId xmlns:a16="http://schemas.microsoft.com/office/drawing/2014/main" id="{00000000-0008-0000-3400-000056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103" name="Freeform 38">
            <a:extLst>
              <a:ext uri="{FF2B5EF4-FFF2-40B4-BE49-F238E27FC236}">
                <a16:creationId xmlns:a16="http://schemas.microsoft.com/office/drawing/2014/main" id="{00000000-0008-0000-3400-000057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26</xdr:row>
      <xdr:rowOff>0</xdr:rowOff>
    </xdr:from>
    <xdr:to>
      <xdr:col>15</xdr:col>
      <xdr:colOff>152400</xdr:colOff>
      <xdr:row>26</xdr:row>
      <xdr:rowOff>142875</xdr:rowOff>
    </xdr:to>
    <xdr:grpSp>
      <xdr:nvGrpSpPr>
        <xdr:cNvPr id="1398077" name="Group 50">
          <a:extLst>
            <a:ext uri="{FF2B5EF4-FFF2-40B4-BE49-F238E27FC236}">
              <a16:creationId xmlns:a16="http://schemas.microsoft.com/office/drawing/2014/main" id="{00000000-0008-0000-3400-00003D551500}"/>
            </a:ext>
          </a:extLst>
        </xdr:cNvPr>
        <xdr:cNvGrpSpPr>
          <a:grpSpLocks/>
        </xdr:cNvGrpSpPr>
      </xdr:nvGrpSpPr>
      <xdr:grpSpPr bwMode="auto">
        <a:xfrm>
          <a:off x="12223750" y="7937500"/>
          <a:ext cx="152400" cy="142875"/>
          <a:chOff x="80" y="2327"/>
          <a:chExt cx="16" cy="15"/>
        </a:xfrm>
      </xdr:grpSpPr>
      <xdr:sp macro="" textlink="">
        <xdr:nvSpPr>
          <xdr:cNvPr id="1398100" name="Freeform 15">
            <a:extLst>
              <a:ext uri="{FF2B5EF4-FFF2-40B4-BE49-F238E27FC236}">
                <a16:creationId xmlns:a16="http://schemas.microsoft.com/office/drawing/2014/main" id="{00000000-0008-0000-3400-000054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101" name="Freeform 38">
            <a:extLst>
              <a:ext uri="{FF2B5EF4-FFF2-40B4-BE49-F238E27FC236}">
                <a16:creationId xmlns:a16="http://schemas.microsoft.com/office/drawing/2014/main" id="{00000000-0008-0000-3400-000055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27</xdr:row>
      <xdr:rowOff>0</xdr:rowOff>
    </xdr:from>
    <xdr:to>
      <xdr:col>15</xdr:col>
      <xdr:colOff>152400</xdr:colOff>
      <xdr:row>27</xdr:row>
      <xdr:rowOff>142875</xdr:rowOff>
    </xdr:to>
    <xdr:grpSp>
      <xdr:nvGrpSpPr>
        <xdr:cNvPr id="1398078" name="Group 50">
          <a:extLst>
            <a:ext uri="{FF2B5EF4-FFF2-40B4-BE49-F238E27FC236}">
              <a16:creationId xmlns:a16="http://schemas.microsoft.com/office/drawing/2014/main" id="{00000000-0008-0000-3400-00003E551500}"/>
            </a:ext>
          </a:extLst>
        </xdr:cNvPr>
        <xdr:cNvGrpSpPr>
          <a:grpSpLocks/>
        </xdr:cNvGrpSpPr>
      </xdr:nvGrpSpPr>
      <xdr:grpSpPr bwMode="auto">
        <a:xfrm>
          <a:off x="12223750" y="8255000"/>
          <a:ext cx="152400" cy="142875"/>
          <a:chOff x="80" y="2327"/>
          <a:chExt cx="16" cy="15"/>
        </a:xfrm>
      </xdr:grpSpPr>
      <xdr:sp macro="" textlink="">
        <xdr:nvSpPr>
          <xdr:cNvPr id="1398098" name="Freeform 15">
            <a:extLst>
              <a:ext uri="{FF2B5EF4-FFF2-40B4-BE49-F238E27FC236}">
                <a16:creationId xmlns:a16="http://schemas.microsoft.com/office/drawing/2014/main" id="{00000000-0008-0000-3400-000052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099" name="Freeform 38">
            <a:extLst>
              <a:ext uri="{FF2B5EF4-FFF2-40B4-BE49-F238E27FC236}">
                <a16:creationId xmlns:a16="http://schemas.microsoft.com/office/drawing/2014/main" id="{00000000-0008-0000-3400-000053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28</xdr:row>
      <xdr:rowOff>0</xdr:rowOff>
    </xdr:from>
    <xdr:to>
      <xdr:col>15</xdr:col>
      <xdr:colOff>152400</xdr:colOff>
      <xdr:row>28</xdr:row>
      <xdr:rowOff>142875</xdr:rowOff>
    </xdr:to>
    <xdr:grpSp>
      <xdr:nvGrpSpPr>
        <xdr:cNvPr id="1398079" name="Group 50">
          <a:extLst>
            <a:ext uri="{FF2B5EF4-FFF2-40B4-BE49-F238E27FC236}">
              <a16:creationId xmlns:a16="http://schemas.microsoft.com/office/drawing/2014/main" id="{00000000-0008-0000-3400-00003F551500}"/>
            </a:ext>
          </a:extLst>
        </xdr:cNvPr>
        <xdr:cNvGrpSpPr>
          <a:grpSpLocks/>
        </xdr:cNvGrpSpPr>
      </xdr:nvGrpSpPr>
      <xdr:grpSpPr bwMode="auto">
        <a:xfrm>
          <a:off x="12223750" y="8572500"/>
          <a:ext cx="152400" cy="142875"/>
          <a:chOff x="80" y="2327"/>
          <a:chExt cx="16" cy="15"/>
        </a:xfrm>
      </xdr:grpSpPr>
      <xdr:sp macro="" textlink="">
        <xdr:nvSpPr>
          <xdr:cNvPr id="1398096" name="Freeform 15">
            <a:extLst>
              <a:ext uri="{FF2B5EF4-FFF2-40B4-BE49-F238E27FC236}">
                <a16:creationId xmlns:a16="http://schemas.microsoft.com/office/drawing/2014/main" id="{00000000-0008-0000-3400-000050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097" name="Freeform 38">
            <a:extLst>
              <a:ext uri="{FF2B5EF4-FFF2-40B4-BE49-F238E27FC236}">
                <a16:creationId xmlns:a16="http://schemas.microsoft.com/office/drawing/2014/main" id="{00000000-0008-0000-3400-000051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29</xdr:row>
      <xdr:rowOff>0</xdr:rowOff>
    </xdr:from>
    <xdr:to>
      <xdr:col>15</xdr:col>
      <xdr:colOff>152400</xdr:colOff>
      <xdr:row>29</xdr:row>
      <xdr:rowOff>142875</xdr:rowOff>
    </xdr:to>
    <xdr:grpSp>
      <xdr:nvGrpSpPr>
        <xdr:cNvPr id="1398080" name="Group 50">
          <a:extLst>
            <a:ext uri="{FF2B5EF4-FFF2-40B4-BE49-F238E27FC236}">
              <a16:creationId xmlns:a16="http://schemas.microsoft.com/office/drawing/2014/main" id="{00000000-0008-0000-3400-000040551500}"/>
            </a:ext>
          </a:extLst>
        </xdr:cNvPr>
        <xdr:cNvGrpSpPr>
          <a:grpSpLocks/>
        </xdr:cNvGrpSpPr>
      </xdr:nvGrpSpPr>
      <xdr:grpSpPr bwMode="auto">
        <a:xfrm>
          <a:off x="12223750" y="8890000"/>
          <a:ext cx="152400" cy="142875"/>
          <a:chOff x="80" y="2327"/>
          <a:chExt cx="16" cy="15"/>
        </a:xfrm>
      </xdr:grpSpPr>
      <xdr:sp macro="" textlink="">
        <xdr:nvSpPr>
          <xdr:cNvPr id="1398094" name="Freeform 15">
            <a:extLst>
              <a:ext uri="{FF2B5EF4-FFF2-40B4-BE49-F238E27FC236}">
                <a16:creationId xmlns:a16="http://schemas.microsoft.com/office/drawing/2014/main" id="{00000000-0008-0000-3400-00004E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095" name="Freeform 38">
            <a:extLst>
              <a:ext uri="{FF2B5EF4-FFF2-40B4-BE49-F238E27FC236}">
                <a16:creationId xmlns:a16="http://schemas.microsoft.com/office/drawing/2014/main" id="{00000000-0008-0000-3400-00004F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31</xdr:row>
      <xdr:rowOff>0</xdr:rowOff>
    </xdr:from>
    <xdr:to>
      <xdr:col>15</xdr:col>
      <xdr:colOff>152400</xdr:colOff>
      <xdr:row>31</xdr:row>
      <xdr:rowOff>142875</xdr:rowOff>
    </xdr:to>
    <xdr:grpSp>
      <xdr:nvGrpSpPr>
        <xdr:cNvPr id="1398081" name="Group 50">
          <a:extLst>
            <a:ext uri="{FF2B5EF4-FFF2-40B4-BE49-F238E27FC236}">
              <a16:creationId xmlns:a16="http://schemas.microsoft.com/office/drawing/2014/main" id="{00000000-0008-0000-3400-000041551500}"/>
            </a:ext>
          </a:extLst>
        </xdr:cNvPr>
        <xdr:cNvGrpSpPr>
          <a:grpSpLocks/>
        </xdr:cNvGrpSpPr>
      </xdr:nvGrpSpPr>
      <xdr:grpSpPr bwMode="auto">
        <a:xfrm>
          <a:off x="12223750" y="9525000"/>
          <a:ext cx="152400" cy="142875"/>
          <a:chOff x="80" y="2327"/>
          <a:chExt cx="16" cy="15"/>
        </a:xfrm>
      </xdr:grpSpPr>
      <xdr:sp macro="" textlink="">
        <xdr:nvSpPr>
          <xdr:cNvPr id="1398092" name="Freeform 15">
            <a:extLst>
              <a:ext uri="{FF2B5EF4-FFF2-40B4-BE49-F238E27FC236}">
                <a16:creationId xmlns:a16="http://schemas.microsoft.com/office/drawing/2014/main" id="{00000000-0008-0000-3400-00004C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093" name="Freeform 38">
            <a:extLst>
              <a:ext uri="{FF2B5EF4-FFF2-40B4-BE49-F238E27FC236}">
                <a16:creationId xmlns:a16="http://schemas.microsoft.com/office/drawing/2014/main" id="{00000000-0008-0000-3400-00004D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42</xdr:row>
      <xdr:rowOff>76200</xdr:rowOff>
    </xdr:from>
    <xdr:to>
      <xdr:col>15</xdr:col>
      <xdr:colOff>152400</xdr:colOff>
      <xdr:row>42</xdr:row>
      <xdr:rowOff>219075</xdr:rowOff>
    </xdr:to>
    <xdr:grpSp>
      <xdr:nvGrpSpPr>
        <xdr:cNvPr id="1398082" name="Group 50">
          <a:extLst>
            <a:ext uri="{FF2B5EF4-FFF2-40B4-BE49-F238E27FC236}">
              <a16:creationId xmlns:a16="http://schemas.microsoft.com/office/drawing/2014/main" id="{00000000-0008-0000-3400-000042551500}"/>
            </a:ext>
          </a:extLst>
        </xdr:cNvPr>
        <xdr:cNvGrpSpPr>
          <a:grpSpLocks/>
        </xdr:cNvGrpSpPr>
      </xdr:nvGrpSpPr>
      <xdr:grpSpPr bwMode="auto">
        <a:xfrm>
          <a:off x="12223750" y="13093700"/>
          <a:ext cx="152400" cy="142875"/>
          <a:chOff x="80" y="2327"/>
          <a:chExt cx="16" cy="15"/>
        </a:xfrm>
      </xdr:grpSpPr>
      <xdr:sp macro="" textlink="">
        <xdr:nvSpPr>
          <xdr:cNvPr id="1398090" name="Freeform 15">
            <a:extLst>
              <a:ext uri="{FF2B5EF4-FFF2-40B4-BE49-F238E27FC236}">
                <a16:creationId xmlns:a16="http://schemas.microsoft.com/office/drawing/2014/main" id="{00000000-0008-0000-3400-00004A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091" name="Freeform 38">
            <a:extLst>
              <a:ext uri="{FF2B5EF4-FFF2-40B4-BE49-F238E27FC236}">
                <a16:creationId xmlns:a16="http://schemas.microsoft.com/office/drawing/2014/main" id="{00000000-0008-0000-3400-00004B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47</xdr:row>
      <xdr:rowOff>0</xdr:rowOff>
    </xdr:from>
    <xdr:to>
      <xdr:col>15</xdr:col>
      <xdr:colOff>152400</xdr:colOff>
      <xdr:row>47</xdr:row>
      <xdr:rowOff>142875</xdr:rowOff>
    </xdr:to>
    <xdr:grpSp>
      <xdr:nvGrpSpPr>
        <xdr:cNvPr id="1398083" name="Group 50">
          <a:extLst>
            <a:ext uri="{FF2B5EF4-FFF2-40B4-BE49-F238E27FC236}">
              <a16:creationId xmlns:a16="http://schemas.microsoft.com/office/drawing/2014/main" id="{00000000-0008-0000-3400-000043551500}"/>
            </a:ext>
          </a:extLst>
        </xdr:cNvPr>
        <xdr:cNvGrpSpPr>
          <a:grpSpLocks/>
        </xdr:cNvGrpSpPr>
      </xdr:nvGrpSpPr>
      <xdr:grpSpPr bwMode="auto">
        <a:xfrm>
          <a:off x="12223750" y="14605000"/>
          <a:ext cx="152400" cy="142875"/>
          <a:chOff x="80" y="2327"/>
          <a:chExt cx="16" cy="15"/>
        </a:xfrm>
      </xdr:grpSpPr>
      <xdr:sp macro="" textlink="">
        <xdr:nvSpPr>
          <xdr:cNvPr id="1398088" name="Freeform 15">
            <a:extLst>
              <a:ext uri="{FF2B5EF4-FFF2-40B4-BE49-F238E27FC236}">
                <a16:creationId xmlns:a16="http://schemas.microsoft.com/office/drawing/2014/main" id="{00000000-0008-0000-3400-000048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089" name="Freeform 38">
            <a:extLst>
              <a:ext uri="{FF2B5EF4-FFF2-40B4-BE49-F238E27FC236}">
                <a16:creationId xmlns:a16="http://schemas.microsoft.com/office/drawing/2014/main" id="{00000000-0008-0000-3400-000049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15</xdr:col>
      <xdr:colOff>0</xdr:colOff>
      <xdr:row>48</xdr:row>
      <xdr:rowOff>0</xdr:rowOff>
    </xdr:from>
    <xdr:to>
      <xdr:col>15</xdr:col>
      <xdr:colOff>152400</xdr:colOff>
      <xdr:row>48</xdr:row>
      <xdr:rowOff>142875</xdr:rowOff>
    </xdr:to>
    <xdr:grpSp>
      <xdr:nvGrpSpPr>
        <xdr:cNvPr id="1398084" name="Group 50">
          <a:extLst>
            <a:ext uri="{FF2B5EF4-FFF2-40B4-BE49-F238E27FC236}">
              <a16:creationId xmlns:a16="http://schemas.microsoft.com/office/drawing/2014/main" id="{00000000-0008-0000-3400-000044551500}"/>
            </a:ext>
          </a:extLst>
        </xdr:cNvPr>
        <xdr:cNvGrpSpPr>
          <a:grpSpLocks/>
        </xdr:cNvGrpSpPr>
      </xdr:nvGrpSpPr>
      <xdr:grpSpPr bwMode="auto">
        <a:xfrm>
          <a:off x="12223750" y="14922500"/>
          <a:ext cx="152400" cy="142875"/>
          <a:chOff x="80" y="2327"/>
          <a:chExt cx="16" cy="15"/>
        </a:xfrm>
      </xdr:grpSpPr>
      <xdr:sp macro="" textlink="">
        <xdr:nvSpPr>
          <xdr:cNvPr id="1398086" name="Freeform 15">
            <a:extLst>
              <a:ext uri="{FF2B5EF4-FFF2-40B4-BE49-F238E27FC236}">
                <a16:creationId xmlns:a16="http://schemas.microsoft.com/office/drawing/2014/main" id="{00000000-0008-0000-3400-000046551500}"/>
              </a:ext>
            </a:extLst>
          </xdr:cNvPr>
          <xdr:cNvSpPr>
            <a:spLocks/>
          </xdr:cNvSpPr>
        </xdr:nvSpPr>
        <xdr:spPr bwMode="auto">
          <a:xfrm>
            <a:off x="86" y="2333"/>
            <a:ext cx="5" cy="5"/>
          </a:xfrm>
          <a:custGeom>
            <a:avLst/>
            <a:gdLst>
              <a:gd name="T0" fmla="*/ 0 w 5"/>
              <a:gd name="T1" fmla="*/ 0 h 5"/>
              <a:gd name="T2" fmla="*/ 5 w 5"/>
              <a:gd name="T3" fmla="*/ 5 h 5"/>
              <a:gd name="T4" fmla="*/ 0 60000 65536"/>
              <a:gd name="T5" fmla="*/ 0 60000 65536"/>
              <a:gd name="T6" fmla="*/ 0 w 5"/>
              <a:gd name="T7" fmla="*/ 0 h 5"/>
              <a:gd name="T8" fmla="*/ 5 w 5"/>
              <a:gd name="T9" fmla="*/ 5 h 5"/>
            </a:gdLst>
            <a:ahLst/>
            <a:cxnLst>
              <a:cxn ang="T4">
                <a:pos x="T0" y="T1"/>
              </a:cxn>
              <a:cxn ang="T5">
                <a:pos x="T2" y="T3"/>
              </a:cxn>
            </a:cxnLst>
            <a:rect l="T6" t="T7" r="T8" b="T9"/>
            <a:pathLst>
              <a:path w="5" h="5">
                <a:moveTo>
                  <a:pt x="0" y="0"/>
                </a:moveTo>
                <a:lnTo>
                  <a:pt x="5" y="5"/>
                </a:lnTo>
              </a:path>
            </a:pathLst>
          </a:custGeom>
          <a:noFill/>
          <a:ln w="15875">
            <a:solidFill>
              <a:srgbClr val="000000"/>
            </a:solidFill>
            <a:round/>
            <a:headEnd/>
            <a:tailEnd/>
          </a:ln>
        </xdr:spPr>
      </xdr:sp>
      <xdr:sp macro="" textlink="">
        <xdr:nvSpPr>
          <xdr:cNvPr id="1398087" name="Freeform 38">
            <a:extLst>
              <a:ext uri="{FF2B5EF4-FFF2-40B4-BE49-F238E27FC236}">
                <a16:creationId xmlns:a16="http://schemas.microsoft.com/office/drawing/2014/main" id="{00000000-0008-0000-3400-000047551500}"/>
              </a:ext>
            </a:extLst>
          </xdr:cNvPr>
          <xdr:cNvSpPr>
            <a:spLocks/>
          </xdr:cNvSpPr>
        </xdr:nvSpPr>
        <xdr:spPr bwMode="auto">
          <a:xfrm>
            <a:off x="80" y="2327"/>
            <a:ext cx="16" cy="15"/>
          </a:xfrm>
          <a:custGeom>
            <a:avLst/>
            <a:gdLst>
              <a:gd name="T0" fmla="*/ 0 w 16"/>
              <a:gd name="T1" fmla="*/ 8 h 15"/>
              <a:gd name="T2" fmla="*/ 4 w 16"/>
              <a:gd name="T3" fmla="*/ 15 h 15"/>
              <a:gd name="T4" fmla="*/ 16 w 16"/>
              <a:gd name="T5" fmla="*/ 0 h 15"/>
              <a:gd name="T6" fmla="*/ 0 60000 65536"/>
              <a:gd name="T7" fmla="*/ 0 60000 65536"/>
              <a:gd name="T8" fmla="*/ 0 60000 65536"/>
              <a:gd name="T9" fmla="*/ 0 w 16"/>
              <a:gd name="T10" fmla="*/ 0 h 15"/>
              <a:gd name="T11" fmla="*/ 16 w 16"/>
              <a:gd name="T12" fmla="*/ 15 h 15"/>
            </a:gdLst>
            <a:ahLst/>
            <a:cxnLst>
              <a:cxn ang="T6">
                <a:pos x="T0" y="T1"/>
              </a:cxn>
              <a:cxn ang="T7">
                <a:pos x="T2" y="T3"/>
              </a:cxn>
              <a:cxn ang="T8">
                <a:pos x="T4" y="T5"/>
              </a:cxn>
            </a:cxnLst>
            <a:rect l="T9" t="T10" r="T11" b="T12"/>
            <a:pathLst>
              <a:path w="16" h="15">
                <a:moveTo>
                  <a:pt x="0" y="8"/>
                </a:moveTo>
                <a:cubicBezTo>
                  <a:pt x="2" y="10"/>
                  <a:pt x="4" y="12"/>
                  <a:pt x="4" y="15"/>
                </a:cubicBezTo>
                <a:lnTo>
                  <a:pt x="16" y="0"/>
                </a:lnTo>
              </a:path>
            </a:pathLst>
          </a:custGeom>
          <a:noFill/>
          <a:ln w="15875">
            <a:solidFill>
              <a:srgbClr val="000000"/>
            </a:solidFill>
            <a:round/>
            <a:headEnd/>
            <a:tailEnd/>
          </a:ln>
        </xdr:spPr>
      </xdr:sp>
    </xdr:grpSp>
    <xdr:clientData/>
  </xdr:twoCellAnchor>
  <xdr:twoCellAnchor>
    <xdr:from>
      <xdr:col>4</xdr:col>
      <xdr:colOff>47625</xdr:colOff>
      <xdr:row>50</xdr:row>
      <xdr:rowOff>66675</xdr:rowOff>
    </xdr:from>
    <xdr:to>
      <xdr:col>18</xdr:col>
      <xdr:colOff>76200</xdr:colOff>
      <xdr:row>51</xdr:row>
      <xdr:rowOff>171450</xdr:rowOff>
    </xdr:to>
    <xdr:sp macro="" textlink="">
      <xdr:nvSpPr>
        <xdr:cNvPr id="1398085" name="Right Brace 1">
          <a:extLst>
            <a:ext uri="{FF2B5EF4-FFF2-40B4-BE49-F238E27FC236}">
              <a16:creationId xmlns:a16="http://schemas.microsoft.com/office/drawing/2014/main" id="{00000000-0008-0000-3400-000045551500}"/>
            </a:ext>
          </a:extLst>
        </xdr:cNvPr>
        <xdr:cNvSpPr>
          <a:spLocks/>
        </xdr:cNvSpPr>
      </xdr:nvSpPr>
      <xdr:spPr bwMode="auto">
        <a:xfrm rot="5400000">
          <a:off x="10229850" y="11401425"/>
          <a:ext cx="419100" cy="7296150"/>
        </a:xfrm>
        <a:prstGeom prst="rightBrace">
          <a:avLst>
            <a:gd name="adj1" fmla="val 8946"/>
            <a:gd name="adj2" fmla="val 50000"/>
          </a:avLst>
        </a:prstGeom>
        <a:noFill/>
        <a:ln w="9525" algn="ctr">
          <a:solidFill>
            <a:srgbClr val="0000FF"/>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noery/LOCALS~1/Temp/INV.NSBWLI/ATI2008.xls" TargetMode="External" /></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Kantor/Kantor/Manufaktur/2008/RPS/Preliminary%20Analytical%20Procedures%20Analysis%20for%20MT-27%202008.xls" TargetMode="External" /></Relationships>
</file>

<file path=xl/externalLinks/_rels/externalLink3.xml.rels><?xml version="1.0" encoding="UTF-8" standalone="yes"?>
<Relationships xmlns="http://schemas.openxmlformats.org/package/2006/relationships"><Relationship Id="rId2" Type="http://schemas.microsoft.com/office/2019/04/relationships/externalLinkLongPath" Target="file:///J:/PATI%20LINGKAR%20TIMUR/TITIP/PATI%20PATI%20PATI/EXCELL/RAB%20BY%20BOZ%20KUK/BIG_DATA/PATI%20%20PATI%20%20PATI/EXCELL/RAB/rab%20harga%20pati%201%20JAN%2007/Fly%20Over%20Mlg%20Email%20Kukuh/REZA%2006/AGUS/FLY%20OVER%20BRU/FLY%20OVER%20MALANG/Analisa%20Program/Tawar%202005%20J2D/4-QUARRY.WK4?846F6AEE" TargetMode="External" /><Relationship Id="rId1" Type="http://schemas.openxmlformats.org/officeDocument/2006/relationships/externalLinkPath" Target="//846F6AEE/4-QUARRY.WK4" TargetMode="External" /></Relationships>
</file>

<file path=xl/externalLinks/_rels/externalLink4.xml.rels><?xml version="1.0" encoding="UTF-8" standalone="yes"?>
<Relationships xmlns="http://schemas.openxmlformats.org/package/2006/relationships"><Relationship Id="rId2" Type="http://schemas.microsoft.com/office/2019/04/relationships/externalLinkLongPath" Target="file:///F:/My%20Documents/RKAP-2006/Progress%20Arus%20Kas/Action%20Plan/RcnBudidaya2007-1/My%20Documents/RKAP2005&amp;RJP-Proyeksi/Keuangan/Master%20Data/My%20Documents/RKAP2004/Keuangan/Master%20Data/RJP-1/TTC-JAPAN/My%20Documents/AAJ%20Projects/F2/MDT/StructKKSK_CapexSH_IRRNAV?3C23C2A7" TargetMode="External" /><Relationship Id="rId1" Type="http://schemas.openxmlformats.org/officeDocument/2006/relationships/externalLinkPath" Target="//3C23C2A7/StructKKSK_CapexSH_IRRNAV" TargetMode="External" /></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mboro/my%20documents/My%20Documents/Div%20Budidaya%20File/Tahun%202001/Edamame/Sap%20Wil%20III.xls" TargetMode="External" /></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mboro/my%20documents/My%20Documents/Div%20Budidaya%20File/Tahun%202001/Edamame/Sap%20Wil%20II.xls" TargetMode="External" /></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RODUKSI/My%20Documents/2002/Panen/Periode%20II/Edamame/Rcn%20Pn%20ke%20Pross.xls" TargetMode="External" /></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X:/2002/Panen/Periode%20II/Edamame/Rcn%20Pn%20ke%20Pross.xls" TargetMode="External" /></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Documents%20and%20Settings/HAA/Desktop/AAR%2008/Preliminary%20Analytical%20Procedures%20Analysis%20for%20AAR-08.xls" TargetMode="External" /></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mboro/my%20documents/My%20Documents/Div%20Budidaya%20File/Tahun%202001/Edamame/Sap%20Wil%20I.xls" TargetMode="External" /></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Documents%20and%20Settings/HAA/Desktop/AAR%2008/Preliminary%20Analytical%20Procedures%20Analysis%20for%20AAR-08.xls" TargetMode="External" /></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Documents%20and%20Settings/HAA/Desktop/AAR%2008/Preliminary%20Analytical%20Procedures%20Analysis%20for%20AAR-08.xls" TargetMode="External" /></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USER-PC/Data/Audit/Paser/Perusda%20Paser/2014/AUDIT/INDOSAOS/2005/KOMPUTER%20ETOY/TAMPUNG/DATA/DAFTAR%20GAJI%20NOPEMBER.xls" TargetMode="External" /></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AUDIT/INDOSAOS/2005/KOMPUTER%20ETOY/TAMPUNG/DATA/DAFTAR%20GAJI%20NOPEMBER.xls" TargetMode="External" /></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DATA%20WORK/AUDIT-AUDIT/PT%20PEL.%20ARTHA%20BUANA%202014/AUDIT/INDOSAOS/2005/KOMPUTER%20ETOY/TAMPUNG/DATA/DAFTAR%20GAJI%20NOPEMBER.xls" TargetMode="External" /></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Rohid%20Documents/AUDIT/PT.%20MELATI%20BUMI%20KALTIM/AUDIT/INDOSAOS/2005/KOMPUTER%20ETOY/TAMPUNG/DATA/DAFTAR%20GAJI%20NOPEMBER.xls" TargetMode="External" /></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AUDIT/INDOSAOS/2005/KOMPUTER%20ETOY/TAMPUNG/DATA/DAFTAR%20GAJI%20NOPEMBER.xls" TargetMode="External" /></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F:/AUDIT/PT.%20TRIMANUNGGAL%20NUGRAHA/AUDIT/INDOSAOS/2005/KOMPUTER%20ETOY/TAMPUNG/DATA/DAFTAR%20GAJI%20NOPEMBER.xls" TargetMode="External" /></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DATA%20WORK/AUDIT-AUDIT/PT%20PEL.%20ARTHA%20BUANA%202014/KOMPUTER%20ETOY/TAMPUNG/DATA/DAFTAR%20GAJI%20NOPEMBER.xls" TargetMode="External" /></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My%20Document/AUDIT/Bulungan/PDAM%20KABUPATEN%20BULUNGAN/AUDIT/PT.%20AGUS%20SUTA%20LINE/AUDIT/INDOSAOS/2005/KOMPUTER%20ETOY/TAMPUNG/DATA/DAFTAR%20GAJI%20NOPEMBER.xls" TargetMode="External" /></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Users/Toshiba/AppData/Local/Temp/AUDIT/INDOSAOS/2005/KOMPUTER%20ETOY/TAMPUNG/DATA/DAFTAR%20GAJI%20NOPEMBER.xls" TargetMode="External" /></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Toshiba/AppData/Local/Temp/My%20Document/AUDIT/Bulungan/PDAM%20KABUPATEN%20BULUNGAN/AUDIT/PT.%20AGUS%20SUTA%20LINE/AUDIT/INDOSAOS/2005/KOMPUTER%20ETOY/TAMPUNG/DATA/DAFTAR%20GAJI%20NOPEMBER.xls" TargetMode="External" /></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KOMPUTER%20ETOY/TAMPUNG/DATA/DAFTAR%20GAJI%20NOPEMBER.xls" TargetMode="External" /></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ASSAND/Manajemen%20Service/PT.%20SEKATA/2007/ASSAND/Manajemen%20Service/PT.%20SEKATA/2006/Laporan%20Jadi/DATA/DAFTAR%20GAJI%202003.xls" TargetMode="External" /></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ASSAND/Manajemen%20Service/PT.%20SEKATA/2007/ASSAND/Manajemen%20Service/PT.%20SEKATA/2006/Laporan%20Jadi/DATA/DAFTAR%20GAJI%202003.xls" TargetMode="External" /></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toshiba/Desktop/AUDIT/PT.%20AGUS%20SUTA%20LINE/AUDIT/INDOSAOS/2005/KOMPUTER%20ETOY/TAMPUNG/DATA/DAFTAR%20GAJI%20NOPEMBER.xls" TargetMode="External" /></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Toshiba/AppData/Local/Temp/AUDIT/PT.%20AGUS%20SUTA%20LINE/AUDIT/INDOSAOS/2005/KOMPUTER%20ETOY/TAMPUNG/DATA/DAFTAR%20GAJI%20NOPEMBER.xls" TargetMode="External" /></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G:/Sekata/DATA/DAFTAR%20GAJI%202003.xls" TargetMode="External" /></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F:/AUDIT/PT.%20TRIMANUNGGAL%20NUGRAHA/Sekata/DATA/DAFTAR%20GAJI%202003.xls" TargetMode="External" /></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My%20Document/AUDIT/BONTANG/PDAM%20KOTA%20BONTANG/Sekata/DATA/DAFTAR%20GAJI%202003.xls" TargetMode="External" /></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Toshiba/AppData/Local/Temp/My%20Document/AUDIT/Berau/Rumah%20Sakit%20dr.%20Abdul%20Rifai/RSUD%20ABD%20RIVAI%20KAB.%20BERAU%202012/Sekata/DATA/DAFTAR%20GAJI%202003.xls" TargetMode="External" /></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AUDIT/PT.%20AGUS%20SUTA%20LINE/Sekata/DATA/DAFTAR%20GAJI%202003.xls" TargetMode="External" /></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USER-PC/Data/Audit/Paser/Perusda%20Paser/2014/My%20Document/AUDIT/PASER/PERUSDA%20DAYA%20PRIMA%20PASER/Data/Audit/Samarinda/Bahtera%20Bahagia/AUDIT/INDOSAOS/2005/KOMPUTER%20ETOY/TAMPUNG/DATA/DAFTAR%20GAJI%20NOPEMBER.xls" TargetMode="External" /></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F:/My%20Document/AUDIT/BONTANG/PDAM%20KOTA%20BONTANG/AUDIT/INDOSAOS/2005/KOMPUTER%20ETOY/TAMPUNG/DATA/DAFTAR%20GAJI%20NOPEMBER.xls" TargetMode="External" /></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Toshiba/AppData/Local/Temp/My%20Document/AUDIT/Berau/Rumah%20Sakit%20dr.%20Abdul%20Rifai/RSUD%20ABD%20RIVAI%20KAB.%20BERAU%202012/AUDIT/INDOSAOS/2005/KOMPUTER%20ETOY/TAMPUNG/DATA/DAFTAR%20GAJI%20NOPEMBER.xls" TargetMode="External" /></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USER-PC/Data/Audit/Paser/Perusda%20Paser/2014/My%20Document/AUDIT/PASER/PERUSDA%20DAYA%20PRIMA%20PASER/Data/Audit/Samarinda/Bahtera%20Bahagia/Sekata/DATA/DAFTAR%20GAJI%202003.xls" TargetMode="External" /></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DATA%20WORK/AUDIT-AUDIT/PT%20PEL.%20ARTHA%20BUANA%202014/Sekata/DATA/DAFTAR%20GAJI%202003.xls" TargetMode="External" /></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F:/Sekata/DATA/DAFTAR%20GAJI%202003.xls" TargetMode="External" /></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E:/Data/Audit/PPU/BENUO%20TAKA%202011/DATA/DAFTAR%20GAJI%20NOPEMBER.xls" TargetMode="External" /></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G:/TENGGARONG%20UNTRI/RA%20vs%20RI/Proyek%20Supadio/Supadio/Schedule/an%20penawaran%20Supadio-1-80(RevSch)Revisi2.xls" TargetMode="External" /></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Operasional4/c/AUDIT/WINDOWS/TEMP/Mking99.xls" TargetMode="External" /></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G:/TENGGARONG%20UNTRI/LBP/Progres%20MC%20b/WIKA%20-%20TGI%202006/TURAP%20TENGGARONG/Proyek%20Supadio/Supadio/RAB/an%20penawaran%20Penyesuaian%20(inflasi%20maret4).xls" TargetMode="External" /></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Users/Toshiba/AppData/Local/Temp/TENGGARONG%20UNTRI/LBP/Progres%20MC%20b/WIKA%20-%20TGI%202006/TURAP%20TENGGARONG/Proyek%20Supadio/Supadio/RAB/an%20penawaran%20Penyesuaian%20(inflasi%20maret4).xls" TargetMode="External" /></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Data/Audit/PPU/BENUO%20TAKA%202011/PERUSDA%20BENUA%20TAKKA%20PPU%20TAHUN%202010/Sekata/DATA/DAFTAR%20GAJI%202003.xls" TargetMode="External" /></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G:/AUDIT/Audit%20GTBK%202008/Sekata/DATA/DAFTAR%20GAJI%202003.xls" TargetMode="External" /></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H:/Sekata/DATA/DAFTAR%20GAJI%202003.xls" TargetMode="External" /></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F:/My%20Document/AUDIT/BONTANG/PDAM%20KOTA%20BONTANG/AUDIT/Audit%20GTBK%202008/Sekata/DATA/DAFTAR%20GAJI%202003.xls" TargetMode="External" /></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Users/Toshiba/AppData/Local/Temp/My%20Document/AUDIT/Berau/Rumah%20Sakit%20dr.%20Abdul%20Rifai/RSUD%20ABD%20RIVAI%20KAB.%20BERAU%202012/AUDIT/Audit%20GTBK%202008/Sekata/DATA/DAFTAR%20GAJI%202003.xls" TargetMode="External" /></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edika%20Galaxi/Baru/Rosye's%20File/Medika/Studi%20Kelayakan/Duta%20Visual%20Nusantara%20Tivi%20Tujuh/After%20Draft/Tivi%207-(02022002)+Studio+Inventaris-IDC.xls" TargetMode="External" /></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E:/Data/Audit/PPU/BENUO%20TAKA%202011/PERUSDA%20BENUA%20TAKKA%20PPU%20TAHUN%202010/AUDIT/INDOSAOS/2005/KOMPUTER%20ETOY/TAMPUNG/DATA/DAFTAR%20GAJI%20NOPEMBER.xls" TargetMode="External" /></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G:/AUDIT/Audit%20GTBK%202008/AUDIT/INDOSAOS/2005/KOMPUTER%20ETOY/TAMPUNG/DATA/DAFTAR%20GAJI%20NOPEMBER.xls" TargetMode="External" /></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H:/AUDIT/INDOSAOS/2005/KOMPUTER%20ETOY/TAMPUNG/DATA/DAFTAR%20GAJI%20NOPEMBER.xls" TargetMode="External" /></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F:/My%20Document/AUDIT/BONTANG/PDAM%20KOTA%20BONTANG/AUDIT/Audit%20GTBK%202008/AUDIT/INDOSAOS/2005/KOMPUTER%20ETOY/TAMPUNG/DATA/DAFTAR%20GAJI%20NOPEMBER.xls" TargetMode="External" /></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Sally/Data%20(D)%20MYOB/My%20Documents/Bungkulan/Job%20Tax/Th-2003/Tms%20Group/Ive%20&amp;%20Rekan/gab04.xls" TargetMode="External" /></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H:/baru%2021110/KKP%20BARAT/PG.%20Poerwodadi/Data2%20PG/Back%20Up%20Satrio/Data%20Excel/Back%20Up%20Satrio/Data%20Excel/RKAP%202005/PAB/RKAP2K4/REVISI/ADSIMUL3.XLS" TargetMode="External" /></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omputer9/D/DWI%20R/PEMBAHASAN%20PROYEK/PONCOL/RAP%20PONCOL%2014%2003%2007%20%20(1051%20M)/RAB%20%20BLOK%20~%20B_PRASARANA_PU_PAS_Harsat_SK.MEI%2022-05-06_Baru_44000_28-02-2007" TargetMode="External" /></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ata/Audit/Perusda%20Paser/Sekata/DATA/DAFTAR%20GAJI%202003.xls" TargetMode="External" /></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K:/Sekata/DATA/DAFTAR%20GAJI%202003.xls" TargetMode="External" /></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Users/Toshiba/AppData/Local/Temp/Sekata/DATA/DAFTAR%20GAJI%202003.xls" TargetMode="External" /></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TCR%2002/MADIUN%20'02/GROSIR/RAB%20GROSIR%20'02%20(ALTERNATIF%2011).xls" TargetMode="External" /></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F:/My%20Documents/RKAP%202008/Projection%20Worksheet-1.xls" TargetMode="External" /></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H:/soleh/neraca/soleh/neraca/LAM2004.xls" TargetMode="External" /></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ata/Audit/Perusda%20Paser/My%20Document/AUDIT/Samarinda/AUDIT/INDOSAOS/2005/KOMPUTER%20ETOY/TAMPUNG/DATA/DAFTAR%20GAJI%20NOPEMBER.xls" TargetMode="External" /></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K:/AUDIT/INDOSAOS/2005/KOMPUTER%20ETOY/TAMPUNG/DATA/DAFTAR%20GAJI%20NOPEMBER.xls" TargetMode="External" /></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MAY/My%20Documents/ASL%20GROUP/KOMPUTER%20ETOY/TAMPUNG/DATA/DAFTAR%20GAJI%20NOPEMBER.xls" TargetMode="External" /></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F:/Documents%20and%20Settings/AMAY/My%20Documents/ASL%20GROUP/KOMPUTER%20ETOY/TAMPUNG/DATA/DAFTAR%20GAJI%20NOPEMBER.xls" TargetMode="External" /></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Manajemen%20Service/PT.%20SEKATA/2008/AUDIT/INDOSAOS/2005/KOMPUTER%20ETOY/TAMPUNG/DATA/DAFTAR%20GAJI%20NOPEMBER.xls" TargetMode="External" /></Relationships>
</file>

<file path=xl/externalLinks/_rels/externalLink68.xml.rels><?xml version="1.0" encoding="UTF-8" standalone="yes"?>
<Relationships xmlns="http://schemas.openxmlformats.org/package/2006/relationships"><Relationship Id="rId2" Type="http://schemas.microsoft.com/office/2019/04/relationships/externalLinkLongPath" Target="file:///H:/Documents%20and%20Settings/afifah/Local%20Settings/Temporary%20Internet%20Files/Content.IE5/2HCDAPOP/FAISAL'S/UUK-13/PSGJ/RS%20PHC/FAISAL'S/UUK-13/Yantoni/Erlangga/311208/FAISAL'S/UUK-13/PSGJ/DP%20Danareksa/Hitung-UU13-musihp.xls?76AC63AD" TargetMode="External" /><Relationship Id="rId1" Type="http://schemas.openxmlformats.org/officeDocument/2006/relationships/externalLinkPath" Target="//76AC63AD/Hitung-UU13-musihp.xls" TargetMode="External" /></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ipto/e/Eko/Komersial/Paket%20EIB-44%20Versi%202.xls" TargetMode="External" /></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Laporan%20PT%20TATA%20BUMI%20RAYA%20(2).xls" TargetMode="External" /></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H:/1314/soleh/neraca/LAM2004.xls" TargetMode="External" /></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USER-PC/Data/Audit/Paser/Perusda%20Paser/2014/My%20Document/AUDIT/PASER/PERUSDA%20DAYA%20PRIMA%20PASER/Daffa/KEUANGAN%20PT.%20IMK/LAPORAN%20KEUANGAN%20PT.%20INTI%20MANDIRI.xls" TargetMode="External" /></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G:/Daffa/KEUANGAN%20PT.%20IMK/LAPORAN%20KEUANGAN%20PT.%20INTI%20MANDIRI.xls" TargetMode="External" /></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H:/Data-Data%20Kerjaan/PT.%20Bahtera%20Bahagia/Laporan%20Audit%20PT.%20Bahtera%20Bahagia%202006%20Revisi.xls" TargetMode="External" /></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Users/Toshiba/AppData/Local/Temp/Daffa/KEUANGAN%20PT.%20IMK/LAPORAN%20KEUANGAN%20PT.%20INTI%20MANDIRI.xls" TargetMode="External" /></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E:/Data%20Baru%20-%2015/AMAY1404%20(F)/AMAY1404%20(F)/Kerjaan%20Audit/Final%20Work/Daffa/KEUANGAN%20PT.%20IMK/LAPORAN%20KEUANGAN%20PT.%20INTI%20MANDIRI.xls" TargetMode="External" /></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Desktop/FERRY%20(G)/SMK%20Ma'arif%20Nahdatul%20Ulama/Laporan%20Audit%20Lembaga%20Pendidikan%20Maa'arif%20Nahdatul%20Ulama.xls" TargetMode="External" /></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dministrator/Desktop/FERRY%20(G)/SMK%20Ma'arif%20Nahdatul%20Ulama/Laporan%20Audit%20Lembaga%20Pendidikan%20Maa'arif%20Nahdatul%20Ulama.xls" TargetMode="External" /></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20IN74N/data%20baru/PT.Selyca%20Mulia%20and%20Group/Data%20Dari%20C/PLAZA%20MULIA/Home%20Statement-Intern/2008/Pembukuan/Laporan%20Keuangan%20Juli%202008.xls" TargetMode="External" /></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Operasional7/data%20(d)/Audit/General/VARIA%20USAHA%202003/VU%20Bahari/WP%20VARIA%20BAHARI.xls" TargetMode="External" /></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F:/Intan2003/Studi/PT%20Citra%20Sari%20Makmur%20(CSM)/Draft/CSM-200308-27b.xls" TargetMode="External" /></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G:/TBR%20DRAFT%20GAWA%20UCUP/Tofan%20041208/PROJECT/SUT%20BOJONEGORO/RAB%20KARANTINA%20JOGYA/RAB%20PRODUCT/Analis%20ME%20090906.xls" TargetMode="External" /></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File%20Wawan/KONI%20KUKAR/2012/KONI%20KUKAR/Laporan%20Keuangan%20Koni%20Kukar%202012-FIX.xlsx" TargetMode="External" /></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Irvan/c%20irvan/My%20Documents/Backup%20hardisk%20franky/FRANKY/EVALUASI%20GD%201.xls" TargetMode="External" /></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KAS%20PERTAMINA.xls" TargetMode="External" /></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axioo/AppData/Local/Temp/2007/DATA%20LAIN-LAIN/My%20Documents/AUDIT/HIDUP%20BARU%20GROUP/LAPORAN%20KEUANGAN/PT.%20LONG%20IRAM%20MULIA%20ABADI/KAS%20PERTAMINA.xls" TargetMode="External" /></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MAY/My%20Documents/ASL%20GROUP/DATA%20%20RANGGA/LAPORAN%20KEUANGAN%20KOMPILASI/My%20Documents/LAPORAN%20KEUANGAN/PT.%20LONG%20IRAM%20MULIA%20ABADI/KAS%20PERTAMINA.xls" TargetMode="External" /></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H:/Documents%20and%20Settings/afifah/Local%20Settings/Temporary%20Internet%20Files/Content.IE5/2HCDAPOP/FAISAL'S/UUK-13/PSGJ/RS%20PHC/FAISAL'S/UUK-13/Yantoni/Erlangga/311208/BANK-JATIM/VALUASI-2004/Hit-Pasif-311203-Jatim.xls" TargetMode="External" /></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Exs%202005/BIAYA/2004.xls" TargetMode="External" /></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HPS%20GROUP/PT.%20HPS/AUDIT%202004/PT.%20ASRI%20RAYA/Art%20gabungan/REKAP%20BUKU%20KAS%20PT.%20ART.xls" TargetMode="External" /></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H:/Documents%20and%20Settings/afifah/Local%20Settings/Temporary%20Internet%20Files/Content.IE5/2HCDAPOP/FAISAL'S/UUK-13/PSGJ/RS%20PHC/FAISAL'S/UUK-13/Yantoni/Erlangga/311208/FAISAL'S/uuk-13/Serbakis/Data%20Hitung.xls" TargetMode="External" /></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utikno1/D/TCR%2002/P%20MADIUN%20'02/GROSIR/RAB%20GROSIR%20'02%20(REAL%20COST%209).xls" TargetMode="External" /></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TCR%2002/MADIUN%20'02/GROSIR/RAB%20GROSIR%20'02%20(ALTERNATIF%2010)%201.xls" TargetMode="External" /></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G:/TENGGARONG%20UNTRI/LBP/Progres%20MC%20b/WIKA%20-%20TGI%202006/TURAP%20TENGGARONG/Turap%20Berau/RABTurapGnTabur.xls" TargetMode="External" /></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Toshiba/AppData/Local/Temp/TENGGARONG%20UNTRI/LBP/Progres%20MC%20b/WIKA%20-%20TGI%202006/TURAP%20TENGGARONG/Turap%20Berau/RABTurapGnTabur.xls" TargetMode="External" /></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AMBORO/Div%20Budidaya%20File/My%20Documents/EXPORT/Zul2006/ASURANSI%20&amp;%20SI%20'06.xls" TargetMode="External" /></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C:/DOCUME~1/noery/LOCALS~1/Temp/INV.NSBWLI/ATI.xls" TargetMode="External" /></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E:/My%20Documents/RKAP-2006/Progress%20Arus%20Kas/Action%20Plan/RcnBudidaya2007-1/My%20Documents/1%20ANIN%20(MASTER)/2%20REALISASI/Exs%202005/realisasi%202005.xls" TargetMode="External" /></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F:/Kantor/Kantor/Manufaktur/2008/RPS/Kantor/Kantor/Dagang/2007/SM%202007/Preliminar%20Analytical%20Procedures%20Analysis%20for%20SM%202007%20intern%20BNI2.xls" TargetMode="External" /></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lfian/c/Master%20Form-%20X/FormX%20BPPN.xls" TargetMode="External" /></Relationships>
</file>

<file path=xl/externalLinks/_rels/externalLink101.xml.rels><?xml version="1.0" encoding="UTF-8" standalone="yes"?>
<Relationships xmlns="http://schemas.openxmlformats.org/package/2006/relationships"><Relationship Id="rId2" Type="http://schemas.microsoft.com/office/2019/04/relationships/externalLinkLongPath" Target="file:///G:/TBR%20DRAFT%20GAWA%20UCUP/ITS/Summary/Documents%20and%20Settings/Administrator/My%20Documents/ITS%20(F)/2008/Lain-lain/Documents%20and%20Settings/qirq/My%20Documents/Town%20House%20Project/Town%20houses/RAB%2065/My%20Documents/Riki/PN/Mal%20Diamond/diamon?6EAE890A" TargetMode="External" /><Relationship Id="rId1" Type="http://schemas.openxmlformats.org/officeDocument/2006/relationships/externalLinkPath" Target="//6EAE890A/diamon" TargetMode="External" /></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F:/Kerjaan/KONI/Users/DELTA.COM/AppData/Roaming/Microsoft/Excel/Users/cbxcccc/AppData/Roaming/Microsoft/Excel/LPJ%20KUKAR%207%20M.xlsx" TargetMode="External" /></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F:/Amboro/PLASMA2005/BEI/GelombangIII/RENCANA/Siklus%20123.xls" TargetMode="External" /></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DATA%20WORK/AUDIT-AUDIT/PT%20PEL.%20ARTHA%20BUANA%202014/Data%20Baru%20-%2015/AMAY1404%20(F)/AMAY1404%20(F)/Kerjaan%20Audit/Final%20Work/Kerjaan%20Audit/Final%20Work/2007/PT.%20Bahtera%20Bahagia.xls" TargetMode="External" /></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E:/Data%20Baru%20-%2015/AMAY1404%20(F)/AMAY1404%20(F)/Kerjaan%20Audit/Final%20Work/Kerjaan%20Audit/Final%20Work/2007/PT.%20Bahtera%20Bahagia.xls" TargetMode="External" /></Relationships>
</file>

<file path=xl/externalLinks/_rels/externalLink106.xml.rels><?xml version="1.0" encoding="UTF-8" standalone="yes"?>
<Relationships xmlns="http://schemas.openxmlformats.org/package/2006/relationships"><Relationship Id="rId2" Type="http://schemas.microsoft.com/office/2019/04/relationships/externalLinkLongPath" Target="file:///F:/Kantor/Kantor/Manufaktur/2008/RPS/Kantor/Kantor/Manufaktur/2007/PT%20Mentari%20Sejati%20Perkasa/KKP%20PT%20MSP%20Pak%20Iwan/revisi/Documents%20and%20Settings/compaq/My%20Documents/data/Modelling-PWC/JORR_Tanpa%20S_Refinancing_29_4_05.xls?C0BBC972" TargetMode="External" /><Relationship Id="rId1" Type="http://schemas.openxmlformats.org/officeDocument/2006/relationships/externalLinkPath" Target="//C0BBC972/JORR_Tanpa%20S_Refinancing_29_4_05.xls" TargetMode="External" /></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Operasional2/data/Keuangan/File'e%20admin/JAMINAN/BIR%20JAMINAN2005.xls" TargetMode="External" /></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Sutikno-1/D/AGUS%20SASMITO,%20ST/PROJECT%202004/P%20MADIUN/P%20%20RSUD%20THP%20IV/RSUD%20MAD%20ME%20MASTER.xls" TargetMode="External" /></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F:/WINDA-A/WINDA/DATA%20WP/2012/sept%2012/Sept/FA%20Move%200912.xls" TargetMode="External" /></Relationships>
</file>

<file path=xl/externalLinks/_rels/externalLink110.xml.rels><?xml version="1.0" encoding="UTF-8" standalone="yes"?>
<Relationships xmlns="http://schemas.openxmlformats.org/package/2006/relationships"><Relationship Id="rId2" Type="http://schemas.microsoft.com/office/2019/04/relationships/externalLinkLongPath" Target="file:///J:/PATI%20LINGKAR%20TIMUR/TITIP/PATI%20PATI%20PATI/EXCELL/RAB%20BY%20BOZ%20KUK/BIG_DATA/PATI%20%20PATI%20%20PATI/EXCELL/RAB/ESTIMASI%20harga%20malang/Fly%20Over%20Mlg%20Email%20Kukuh/REZA%2006/AGUS/FLY%20OVER%20BRU/FLY%20OVER%20MALANG/Analisa%20Program/Tawar%202005%20J2D/4-QUARRY.WK4?0B6EC37C" TargetMode="External" /><Relationship Id="rId1" Type="http://schemas.openxmlformats.org/officeDocument/2006/relationships/externalLinkPath" Target="//0B6EC37C/4-QUARRY.WK4" TargetMode="External" /></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C:/Audit%20Tahun%202010/AUDIT%20UMUM/GOLKAR%20KUKAR/KKP%20Audit%20KNPI%20KUKAR%20Tahun%202010.xlsx" TargetMode="External" /></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E:/DOKUMEN%20MY/AUDIT-AUDIT/AUDIT%20UMUM/Audit%20Tahun%202015/KNPI%20KUKAR%202014/KKP%20Audit%20KNPI%20KUKAR%202014.xlsx" TargetMode="External" /></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Jasa%20Akuntansi/Format%20Lap.Keuangan/Sistem%20Aplikasi%20Penyusutan%202%20-%20OLD%20(KASUS).xls" TargetMode="External" /></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G:/TENGGARONG%20UNTRI/RA%20vs%20RI/Proyek%20Supadio/Supadio/Progress/Progress%20supadio.xls" TargetMode="External" /></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mboro/Div%20Budidaya%20File/My%20Documents/1%20ANIN%20(MASTER)/2%20REALISASI/Exs%202005/REALISASI%202003-2004.xls" TargetMode="External" /></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H:/Documents%20and%20Settings/afifah/Local%20Settings/Temporary%20Internet%20Files/Content.IE5/2HCDAPOP/FAISAL'S/UUK-13/PSGJ/RS%20PHC/FAISAL'S/UUK-13/Yantoni/Erlangga/311208/FAISAL'S/UUK-13/PSGJ/DP%20Danareksa/dt-saranakarya.xls" TargetMode="External" /></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E:/Data/Audit/Perusda%20Paser/My%20Document/AUDIT/Samarinda/AUDIT/INDOSAOS/2005/KOMPUTER%20ETOY/TAMPUNG/DATA/GAJI%20CV.%20AYAM%20MAKMUR%20BULAN%20AGUSTUS%202003.xls" TargetMode="External" /></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G:/AUDIT/INDOSAOS/2005/KOMPUTER%20ETOY/TAMPUNG/DATA/GAJI%20CV.%20AYAM%20MAKMUR%20BULAN%20AGUSTUS%202003.xls" TargetMode="External" /></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H:/AUDIT/INDOSAOS/2005/KOMPUTER%20ETOY/TAMPUNG/DATA/GAJI%20CV.%20AYAM%20MAKMUR%20BULAN%20AGUSTUS%202003.xls" TargetMode="External" /></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K:/AUDIT/INDOSAOS/2005/KOMPUTER%20ETOY/TAMPUNG/DATA/GAJI%20CV.%20AYAM%20MAKMUR%20BULAN%20AGUSTUS%202003.xls" TargetMode="External" /></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F:/My%20Document/AUDIT/BONTANG/PDAM%20KOTA%20BONTANG/AUDIT/INDOSAOS/2005/KOMPUTER%20ETOY/TAMPUNG/DATA/GAJI%20CV.%20AYAM%20MAKMUR%20BULAN%20AGUSTUS%202003.xls" TargetMode="External" /></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MAY/My%20Documents/ASL%20GROUP/KOMPUTER%20ETOY/TAMPUNG/DATA/GAJI%20CV.%20AYAM%20MAKMUR%20BULAN%20AGUSTUS%202003.xls" TargetMode="External" /></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E:/KOMPUTER%20ETOY/TAMPUNG/DATA/GAJI%20CV.%20AYAM%20MAKMUR%20BULAN%20AGUSTUS%202003.xls" TargetMode="External" /></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Sutikno1/D/TCR%2002/P%20MADIUN/RSUD/TAHAP%20I/RSUD%20Mad%202.xls" TargetMode="External" /></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F:/My%20Documents/ENDRA-2007/KAS%20BDY.xls" TargetMode="External" /></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Tender%20Sintang-Bongkong/Lain-lain/EskalasiSpd.XLS" TargetMode="External" /></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C:/HPS%20GROUP/PT.%20HPS/Audit/AUDIT%202004/PT.%20CKM/BUKU%20BESAR%20KAS%20PT.%20CKM%20SAMARINDA.xls" TargetMode="External" /></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F:/PQA%202008%20Sample.xls" TargetMode="External" /></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My%20Documents/KAS%20PERTAMINA.xls" TargetMode="External" /></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Server/data%20(d)/Documents%20and%20Settings/Administrator/My%20Documents/HERI%20(I)/BGN/Yn/12Des%2006.xls" TargetMode="External" /></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10.147.50.164/crm_04/Documents%20and%20Settings/Bank%20Mandiri/My%20Documents/MY%20FILES/Kusemas%20Citra%20Mandiri/SPREAD%20SHEET.xls" TargetMode="External" /></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KA-SERVER/Konsultan/Documents%20and%20Settings/COMPAQ/My%20Documents/My%20IJ's/C.03.036%20(PT%20Kharisma%20Komunikasi%20Indonesia)/KKI%20Projections_Inti_2.xls" TargetMode="External" /></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F:/KAP%20Haryono,%20Adi%20&amp;%20Agus/PT%20HANIL%20JAYA%20STEEL%20(HJS)1/2008/KKP/KKP%20tahun%202008/Preliminary%20Analytical%20Procedures%20Analysis%20for%20HJS%202008.xls" TargetMode="External" /></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C:/My%20Job/TAX/SSP%20MEI%202010.xls" TargetMode="External" /></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Users/toshiba/Desktop/Data/Audit/Berau/PDAM/2013/Berau%20PDAM/Junaidi%202005/Agus/RAB%20LAUT.xls" TargetMode="External" /></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F:/Data/Audit/Berau/PDAM/Berau%20PDAM/Junaidi%202005/Agus/RAB%20LAUT.xls" TargetMode="External" /></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Users/Toshiba/AppData/Local/Temp/Data/Audit/Berau/PDAM/2013/Berau%20PDAM/Junaidi%202005/Agus/RAB%20LAUT.xls" TargetMode="External" /></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E:/Data/Audit/Berau/PDAM/Berau%20PDAM/Junaidi%202005/Agus/RAB%20LAUT.xls" TargetMode="External" /></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TENGGARONG%20UNTRI/RA%20vs%20RI/Documents%20and%20Settings/PT.%20WIKA/Desktop/2005/PROYEK%202005/SPBA-05/SPBA1-RAB-2005-V2-FOR%20RKP.xls" TargetMode="External" /></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F:/My%20Documents/RKAP%202008/Budget%202008%20(RKAP+RJP)-ver02.xls" TargetMode="External" /></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F:/My%20Documents/RKAP-2006/Progress%20Arus%20Kas/Action%20Plan/RcnBudidaya2007-1/My%20Documents/RKAP2005&amp;RJP-Proyeksi/Keuangan/Master%20Data/Master%20RKAP2005%20(BAV)-projection-5.xls" TargetMode="External" /></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AMBORO/Div%20Budidaya%20File/My%20Documents/EXPORT/Zul2006/EXPORT/ZUL2005/ASURANSI%20'05.xls" TargetMode="External" /></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MBORO/Div%20Budidaya%20File/My%20Documents/EXPORT/Zul2006/A%20Dalam%20Negeri/Penjualan/Slip%20Lokal%202005.xls" TargetMode="External" /></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G:/PQA%202008%20Sample.xls" TargetMode="External" /></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C:/My%20Documents/Downloads/SSP-BADAN.xls" TargetMode="External" /></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mboro/my%20documents/My%20Documents/Div%20Budidaya%20File/Tahun%202001/Edamame/Evaluasi/Eva%20Eda%20P%20I%2001%20(HPP%20Rcn).xls" TargetMode="External" /></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H:/soleh/neraca/soleh/neraca/potongan.xls" TargetMode="External" /></Relationships>
</file>

<file path=xl/externalLinks/_rels/externalLink148.xml.rels><?xml version="1.0" encoding="UTF-8" standalone="yes"?>
<Relationships xmlns="http://schemas.openxmlformats.org/package/2006/relationships"><Relationship Id="rId2" Type="http://schemas.microsoft.com/office/2019/04/relationships/externalLinkLongPath" Target="file:///Aka-serv-01/Konsultan01/PT.%20GLOBAL%20GRIYA%20MANAGEMENT/Global%20Hospitality%20Management/Carita%20Hotel%20&amp;%20Cottage%20Anyer/Business%20Plan%20Resor%20Carita/C06/Studi%20Kelayakan/Duta%20Visual%20Nusantara%20Tivi%20Tujuh/After%20Draft/Revisi%20Final%20TV7.xls?9CAA8A39" TargetMode="External" /><Relationship Id="rId1" Type="http://schemas.openxmlformats.org/officeDocument/2006/relationships/externalLinkPath" Target="//9CAA8A39/Revisi%20Final%20TV7.xls" TargetMode="External" /></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Medika%20Galaxi/Lama/Rosye's%20File/Medika/Studi%20Kelayakan/Duta%20Visual%20Nusantara%20Tivi%20Tujuh/After%20Draft/Tivi%207-(02022002)+Studio+Inventaris-IDC.xls" TargetMode="External" /></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AMBORO/Div%20Budidaya%20File/My%20Documents/EXPORT/Zul2006/EXPORT/ZUL2005/shiping%20intruction%20new.xls" TargetMode="External" /></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F:/Kantor/Kantor/Manufaktur/2008/RPS/PT%20MSP%202007/TEL-TELAN%20MSP.xls" TargetMode="External" /></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F:/Royal/DRAFT%20REPORT%20DJM%202007/PT%20UBGI/PRESENTASI%20UBGI_Cabang_April-2007.xls" TargetMode="External" /></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F:/Kantor/Kantor/Manufaktur/2008/RPS/Kantor/Kantor/PT%20UBGI/email%20gaby/PRESENTASI%20UBGI_Cabang_April-2007.xls" TargetMode="External" /></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G:/TBR%20DRAFT%20GAWA%20UCUP/ITS/Summary/Komandan/BANK/BNI%20CEPU/PRUBAHAN%20BQ%20BNI%20CEPU/PERUBAHAN%20BQ%20CEPU%20PEK%20STRUKTUR%20&amp;%20ARSITEKTUR/A.%20%20ARS-STRK%20BNI%20CEPU%2027-11-07-%20BQ.xls" TargetMode="External" /></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G:/TBR%20DRAFT%20GAWA%20UCUP/STATUS%20TAGIHAN%20TBR311209.XLS" TargetMode="External" /></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H:/Documents%20and%20Settings/afifah/Local%20Settings/Temporary%20Internet%20Files/Content.IE5/2HCDAPOP/PUC_Prapta_RS%20PHC_311209.xls" TargetMode="External" /></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AMBORO/Div%20Budidaya%20File/My%20Documents/EXPORT/Zul2006/A%20PASAR%20%20LOKAL/Penjualan/Slip%20Lokal%202005.xls" TargetMode="External" /></Relationships>
</file>

<file path=xl/externalLinks/_rels/externalLink158.xml.rels><?xml version="1.0" encoding="UTF-8" standalone="yes"?>
<Relationships xmlns="http://schemas.openxmlformats.org/package/2006/relationships"><Relationship Id="rId2" Type="http://schemas.microsoft.com/office/2019/04/relationships/externalLinkLongPath" Target="file:///H:/Documents%20and%20Settings/afifah/Local%20Settings/Temporary%20Internet%20Files/Content.IE5/2HCDAPOP/FAISAL'S/UUK-13/PSGJ/RS%20PHC/FAISAL'S/UUK-13/Yantoni/Erlangga/311208/BANK-JATIM/VALUASI-2004/Rev2Maret04-Hit-Tunda-311203-jatim.xls?DE8292A5" TargetMode="External" /><Relationship Id="rId1" Type="http://schemas.openxmlformats.org/officeDocument/2006/relationships/externalLinkPath" Target="//DE8292A5/Rev2Maret04-Hit-Tunda-311203-jatim.xls" TargetMode="External" /></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Operasional3/DATA/AUDIT/SRITHAI/WP%20VARIA%20BAHARI%20(version%201).xls" TargetMode="External" /></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H:/Back%20Up%20Satrio/Data%20Excel/Realisasi%20Unit%20Cost%20LM%20Biaya/REALISASI%20UNIT%20COST%20LM%20BIAYA%20NOV%202004.xls" TargetMode="External" /></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USER-PC/Data/Audit/Paser/Perusda%20Paser/2014/My%20Document/AUDIT/PASER/PERUSDA%20DAYA%20PRIMA%20PASER/Daffa/LAPORAN%20KEUANGAN%20PT.%20IMK/GL_Prog%202004.xls" TargetMode="External" /></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G:/Daffa/LAPORAN%20KEUANGAN%20PT.%20IMK/GL_Prog%202004.xls" TargetMode="External" /></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H:/Daffa/LAPORAN%20KEUANGAN%20PT.%20IMK/GL_Prog%202004.xls" TargetMode="External" /></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C:/Users/axioo/AppData/Local/Temp/Daffa/LAPORAN%20KEUANGAN%20PT.%20IMK/GL_Prog%202004.xls" TargetMode="External" /></Relationships>
</file>

<file path=xl/externalLinks/_rels/externalLink165.xml.rels><?xml version="1.0" encoding="UTF-8" standalone="yes"?>
<Relationships xmlns="http://schemas.openxmlformats.org/package/2006/relationships"><Relationship Id="rId2" Type="http://schemas.microsoft.com/office/2019/04/relationships/externalLinkLongPath" Target="/DATA%20WORK/AUDIT-AUDIT/PT%20PEL.%20ARTHA%20BUANA%202014/DOKUMEN%20MY/AUDIT-AUDIT/AUDIT%20UMUM/Audit%20Tahun%202014/PT%20PEL.%20ARTHA%20BUANA%2013/My%20Document/AUDIT/Samarinda/Tahun%202011/Daffa/LAPORAN%20KEUANGAN%20PT.%20IMK/GL_Prog%202004.xls?9703892E" TargetMode="External" /><Relationship Id="rId1" Type="http://schemas.openxmlformats.org/officeDocument/2006/relationships/externalLinkPath" Target="//9703892E/GL_Prog%202004.xls" TargetMode="External" /></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F:/My%20Document/AUDIT/BONTANG/PDAM%20KOTA%20BONTANG/Daffa/LAPORAN%20KEUANGAN%20PT.%20IMK/GL_Prog%202004.xls" TargetMode="External" /></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C:/Users/Toshiba/AppData/Local/Temp/Daffa/LAPORAN%20KEUANGAN%20PT.%20IMK/GL_Prog%202004.xls" TargetMode="External" /></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E:/Data%20Baru%20-%2015/AMAY1404%20(F)/AMAY1404%20(F)/Kerjaan%20Audit/Final%20Work/Daffa/LAPORAN%20KEUANGAN%20PT.%20IMK/GL_Prog%202004.xls" TargetMode="External" /></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E:/My%20Document/AUDIT/BONTANG/PDAM%20KOTA%20BONTANG/GL%20ExcelV5%20Selyca%20Mulia%202009.xls" TargetMode="External" /></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C:/Users/toshiba/Desktop/My%20Document/AUDIT/BONTANG/PDAM%20KOTA%20BONTANG/GL%20ExcelV5%20Selyca%20Mulia%202009.xls" TargetMode="External" /></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C:/GL%20ExcelV5%20Selyca%20Mulia%202009.xls" TargetMode="External" /></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F:/Data%20Kantor/Audit%20Olin/GL%20PT%20OPD%202011.xlsx" TargetMode="External" /></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F:/My%20Document/AUDIT/BONTANG/PDAM%20KOTA%20BONTANG/GL%20ExcelV5%20Selyca%20Mulia%202009.xls" TargetMode="External" /></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C:/Users/Toshiba/AppData/Local/Temp/My%20Document/AUDIT/BONTANG/PDAM%20KOTA%20BONTANG/GL%20ExcelV5%20Selyca%20Mulia%202009.xls" TargetMode="External" /></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G:/GL%20ExcelV5%20Selyca%20Mulia%202009.xls" TargetMode="External" /></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Bongkong/titipan/NPK/3-DIV6.xls" TargetMode="External" /></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H:/Documents%20and%20Settings/afifah/Local%20Settings/Temporary%20Internet%20Files/Content.IE5/2HCDAPOP/FAISAL'S/UUK-13/PSGJ/RS%20PHC/FAISAL'S/UUK-13/Yantoni/Erlangga/311208/A.Hitungan_Dapen/DAPEN-HII-2005/Val-311203-Tunda.xls" TargetMode="External" /></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Suncons_1/FILE_1%20(D)/BIG%20PROJECT%202/PRODUCT%20PERENCANAAN/LUMAJANG/SEKOLAH%20UNGGULAN/PRODUCT%20ESTIMATOR/RAB%20FIXS%20DESIGN%20REVIEW/RAB%20SUT%2019%2004%2006/RAB%20SUT%2020%2004%2006.xls" TargetMode="External" /></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Marku/D/Proposal%20Teknis/DED%20AB/Rab/ansat%20lengkap%20iv.xls" TargetMode="External" /></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OPERASIONAL5/AUDIT/AUDIT/Spring%2002/INDOSPRING%202002%20Report.xls" TargetMode="External" /></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TCR%2002/P%20MADIUN%20'02/GROSIR/RAB%20GROSIR%20'02%20(REAL%20COST%209).xls" TargetMode="External" /></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F:/Kantor%20KAP/MT-27/Preliminary%20Analytical%20Procedures%20Analysis%20for%20MT-27%202008.xls" TargetMode="External" /></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Z:/2000/Grafik/fisik.xls" TargetMode="External" /></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C:/HPS%20GROUP/PT.%20HPS/Documents%20and%20Settings/My%20Documents/REKAP/CKM/My%20Documents/BUKU%20HARIAN/2004/REKAPITULASI%202004.xls" TargetMode="External" /></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C:/HPS%20GROUP/PT.%20HPS/MY%20DOCUMENTS/REKAP/Intern/PT.%20SEKATA/2006/DATA/DAFTAR%20GAJI%20NOPEMBER.xls" TargetMode="External" /></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E:/Data/Audit/Perusda%20Paser/Sekata/My%20Documents/THR%20%202003.xls" TargetMode="External" /></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G:/Sekata/My%20Documents/THR%20%202003.xls" TargetMode="External" /></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H:/Sekata/My%20Documents/THR%20%202003.xls" TargetMode="External" /></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K:/Sekata/My%20Documents/THR%20%202003.xls" TargetMode="External" /></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F:/My%20Document/AUDIT/BONTANG/PDAM%20KOTA%20BONTANG/Sekata/My%20Documents/THR%20%202003.xls" TargetMode="External" /></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C:/Users/Toshiba/AppData/Local/Temp/Sekata/My%20Documents/THR%20%202003.xls" TargetMode="External" /></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F:/Sekata/My%20Documents/THR%20%202003.xls" TargetMode="External" /></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Wanto/D/Pension%20Fund/pkt/uu%20-13%20des%2003/hint%20pkt%2003%20rev%20jan04%20tmi2.xls" TargetMode="External" /></Relationships>
</file>

<file path=xl/externalLinks/_rels/externalLink194.xml.rels><?xml version="1.0" encoding="UTF-8" standalone="yes"?>
<Relationships xmlns="http://schemas.openxmlformats.org/package/2006/relationships"><Relationship Id="rId2" Type="http://schemas.microsoft.com/office/2019/04/relationships/externalLinkLongPath" Target="file:///USER-PC/Data/Audit/Paser/Perusda%20Paser/2014/AUDIT/PT.%20AGUS%20SUTA%20LINE/LSPD/Audit%20LSPD/KKP%20PDIP%20PROV.%20KALTIM/PEKERJAAN%20DALAM%20PROSES%20LANJUTAN/Komite%20Nasional%20Pemuda%20Indonesia%20Propinsi%20Kalimantan%20Timur/Laporan%20Audit%202005.xlsx?3F497206" TargetMode="External" /><Relationship Id="rId1" Type="http://schemas.openxmlformats.org/officeDocument/2006/relationships/externalLinkPath" Target="//3F497206/Laporan%20Audit%202005.xlsx" TargetMode="External" /></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G:/LSPD/Audit%20LSPD/KKP%20PDIP%20PROV.%20KALTIM/PEKERJAAN%20DALAM%20PROSES%20LANJUTAN/Komite%20Nasional%20Pemuda%20Indonesia%20Propinsi%20Kalimantan%20Timur/Laporan%20Audit%202005.xlsx" TargetMode="External" /></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F:/AUDIT/PT.%20TRIMANUNGGAL%20NUGRAHA/LSPD/Audit%20LSPD/KKP%20PDIP%20PROV.%20KALTIM/PEKERJAAN%20DALAM%20PROSES%20LANJUTAN/Komite%20Nasional%20Pemuda%20Indonesia%20Propinsi%20Kalimantan%20Timur/Laporan%20Audit%202005.xlsx" TargetMode="External" /></Relationships>
</file>

<file path=xl/externalLinks/_rels/externalLink197.xml.rels><?xml version="1.0" encoding="UTF-8" standalone="yes"?>
<Relationships xmlns="http://schemas.openxmlformats.org/package/2006/relationships"><Relationship Id="rId2" Type="http://schemas.microsoft.com/office/2019/04/relationships/externalLinkLongPath" Target="/My%20Document/AUDIT/Bulungan/PDAM%20KABUPATEN%20BULUNGAN/AUDIT/PT.%20AGUS%20SUTA%20LINE/LSPD/Audit%20LSPD/KKP%20PDIP%20PROV.%20KALTIM/PEKERJAAN%20DALAM%20PROSES%20LANJUTAN/Komite%20Nasional%20Pemuda%20Indonesia%20Propinsi%20Kalimantan%20Timur/Laporan%20Audit%202005.xlsx?87D12470" TargetMode="External" /><Relationship Id="rId1" Type="http://schemas.openxmlformats.org/officeDocument/2006/relationships/externalLinkPath" Target="//87D12470/Laporan%20Audit%202005.xlsx" TargetMode="External" /></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C:/Users/Toshiba/AppData/Local/Temp/LSPD/Audit%20LSPD/KKP%20PDIP%20PROV.%20KALTIM/PEKERJAAN%20DALAM%20PROSES%20LANJUTAN/Komite%20Nasional%20Pemuda%20Indonesia%20Propinsi%20Kalimantan%20Timur/Laporan%20Audit%202005.xlsx" TargetMode="External" /></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C:/AUDIT/PT.%20AGUS%20SUTA%20LINE/LSPD/Audit%20LSPD/KKP%20PDIP%20PROV.%20KALTIM/PEKERJAAN%20DALAM%20PROSES%20LANJUTAN/Komite%20Nasional%20Pemuda%20Indonesia%20Propinsi%20Kalimantan%20Timur/Laporan%20Audit%202005.xlsx" TargetMode="External" /></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I:/Studi%20Kelayakan/Kebunaria/Draft/Inti&amp;PKS/Kebunaria%20Past&amp;Projections(22082002)-2(AC).xls" TargetMode="External" /></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USER-PC/Data/Audit/Paser/Perusda%20Paser/2014/AUDIT/PT.%20AGUS%20SUTA%20LINE/Documents%20and%20Settings/Akuntan%20Public/My%20Documents/KAPBM/SPTMASAPPN.xls" TargetMode="External" /></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F:/AUDIT/PT.%20AGUS%20SUTA%20LINE/Documents%20and%20Settings/Akuntan%20Public/My%20Documents/KAPBM/SPTMASAPPN.xls" TargetMode="External" /></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G:/Documents%20and%20Settings/Akuntan%20Public/My%20Documents/KAPBM/SPTMASAPPN.xls" TargetMode="External" /></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C:/AUDIT/PT.%20AGUS%20SUTA%20LINE/Documents%20and%20Settings/Akuntan%20Public/My%20Documents/KAPBM/SPTMASAPPN.xls" TargetMode="External" /></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F:/AUDIT/PT.%20TRIMANUNGGAL%20NUGRAHA/Documents%20and%20Settings/Akuntan%20Public/My%20Documents/KAPBM/SPTMASAPPN.xls" TargetMode="External" /></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My%20Document/AUDIT/Bulungan/PDAM%20KABUPATEN%20BULUNGAN/AUDIT/PT.%20AGUS%20SUTA%20LINE/Documents%20and%20Settings/Akuntan%20Public/My%20Documents/KAPBM/SPTMASAPPN.xls" TargetMode="External" /></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kuntan%20Public/My%20Documents/KAPBM/SPTMASAPPN.xls" TargetMode="External" /></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C:/Users/Toshiba/AppData/Local/Temp/My%20Document/AUDIT/Bulungan/PDAM%20KABUPATEN%20BULUNGAN/AUDIT/PT.%20AGUS%20SUTA%20LINE/Documents%20and%20Settings/Akuntan%20Public/My%20Documents/KAPBM/SPTMASAPPN.xls" TargetMode="External" /></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F:/Kantor/Kantor/Dagang/2007/SM%202007/Preliminar%20Analytical%20Procedures%20Analysis%20for%20SM%202007%20intern%20BNI2.xls" TargetMode="External" /></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F:/My%20Documents/A%20PASAR%20%20LOKAL/Penjualan/Slip%20Lokal%202004.xls" TargetMode="External" /></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Sukfei/c/kut/t/TAHUN%202006/BB/BB-01-06R.xls" TargetMode="External" /></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F:/GL%20ExcelV5%20Selyca%20Mulia%202009.xls" TargetMode="External" /></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H:/soleh/neraca/soleh/neraca/anggota.xls" TargetMode="External" /></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Pengadaan5/gudang%202008/My%20Documents/KANTOR/KELUAR/Laporan/2005/Mingguan%202005.xls" TargetMode="External" /></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USER-PC/Data/Audit/Paser/Perusda%20Paser/2014/My%20Document/AUDIT/PASER/PERUSDA%20DAYA%20PRIMA%20PASER/2007/LSPD%2010%20Oktober%2007.xls" TargetMode="External" /></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G:/2007/LSPD%2010%20Oktober%2007.xls" TargetMode="External" /></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F:/AUDIT/PT.%20TRIMANUNGGAL%20NUGRAHA/2007/LSPD%2010%20Oktober%2007.xls" TargetMode="External" /></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DATA%20WORK/AUDIT-AUDIT/PT%20PEL.%20ARTHA%20BUANA%202014/2007/LSPD%2010%20Oktober%2007.xls" TargetMode="External" /></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F:/My%20Document/AUDIT/BONTANG/PDAM%20KOTA%20BONTANG/2007/LSPD%2010%20Oktober%2007.xls" TargetMode="External" /></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C:/Users/Toshiba/AppData/Local/Temp/My%20Document/AUDIT/Berau/Rumah%20Sakit%20dr.%20Abdul%20Rifai/RSUD%20ABD%20RIVAI%20KAB.%20BERAU%202012/2007/LSPD%2010%20Oktober%2007.xls" TargetMode="External" /></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F:/2007/LSPD%2010%20Oktober%2007.xls" TargetMode="External" /></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E:/Data/Audit/KUKAR/KNPI/2011/2007/LSPD%2010%20Oktober%2007.xls" TargetMode="External" /></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Sutikno-1/d/AGUS%20SASMITO,%20ST/PROJECT%202005/P%20MADIUN/SMA%20UNGGULAN/RAB%20SMU%20UNGGULAN%20TENDER%20MASTER/GOR.xls" TargetMode="External" /></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G:/TBR%20DRAFT%20GAWA%20UCUP/Tofan%20041208/Documents%20and%20Settings/user/My%20Documents/MINGGUAN/mingguan/K1%20PUSAKA.xls" TargetMode="External" /></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A:/ME%20Hendri/DATA/RAB%20ME%20pasar%20blitar.xls" TargetMode="External" /></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H:/soleh/neraca/soleh/neraca/proof/anggota.xls" TargetMode="External" /></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E:/PT.%20Agus%20Suta%20Line/Laporan%20Keuangan%20PT.%20Agus%20Suta%20Line%20Tahun%202009.xlsx" TargetMode="External" /></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C:/Users/toshiba/Desktop/PT.%20Agus%20Suta%20Line/Laporan%20Keuangan%20PT.%20Agus%20Suta%20Line%20Tahun%202009.xlsx" TargetMode="External" /></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F:/PT.%20Agus%20Suta%20Line/Laporan%20Keuangan%20PT.%20Agus%20Suta%20Line%20Tahun%202009.xlsx" TargetMode="External" /></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USER-PC/Data/Audit/Paser/Perusda%20Paser/2014/AUDIT/PT.%20AGUS%20SUTA%20LINE/Office/PT.%20Agus%20Suta%20Line/Biaya%20Operasional%20Kapal.xlsx" TargetMode="External" /></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G:/Office/PT.%20Agus%20Suta%20Line/Biaya%20Operasional%20Kapal.xlsx" TargetMode="External" /></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F:/AUDIT/PT.%20TRIMANUNGGAL%20NUGRAHA/Office/PT.%20Agus%20Suta%20Line/Biaya%20Operasional%20Kapal.xlsx" TargetMode="External" /></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My%20Document/AUDIT/Bulungan/PDAM%20KABUPATEN%20BULUNGAN/AUDIT/PT.%20AGUS%20SUTA%20LINE/Office/PT.%20Agus%20Suta%20Line/Biaya%20Operasional%20Kapal.xlsx" TargetMode="External" /></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C:/Users/Toshiba/AppData/Local/Temp/Office/PT.%20Agus%20Suta%20Line/Biaya%20Operasional%20Kapal.xlsx" TargetMode="External" /></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C:/Users/Toshiba/AppData/Local/Temp/My%20Document/AUDIT/Bulungan/PDAM%20KABUPATEN%20BULUNGAN/AUDIT/PT.%20AGUS%20SUTA%20LINE/Office/PT.%20Agus%20Suta%20Line/Biaya%20Operasional%20Kapal.xlsx" TargetMode="External" /></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C:/AUDIT/PT.%20AGUS%20SUTA%20LINE/Office/PT.%20Agus%20Suta%20Line/Biaya%20Operasional%20Kapal.xlsx" TargetMode="External" /></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E:/Data/Audit/Perusda%20Paser/My%20Document/AUDIT/Samarinda/AUDIT/INDOSAOS/2005/LAPORAN%20AUDIT%202005/AASJ/LSPD%20GABUNGAN%20AASJ.xls" TargetMode="External" /></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G:/AUDIT/INDOSAOS/2005/LAPORAN%20AUDIT%202005/AASJ/LSPD%20GABUNGAN%20AASJ.xls" TargetMode="External" /></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H:/AUDIT/INDOSAOS/2005/LAPORAN%20AUDIT%202005/AASJ/LSPD%20GABUNGAN%20AASJ.xls" TargetMode="External" /></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K:/AUDIT/INDOSAOS/2005/LAPORAN%20AUDIT%202005/AASJ/LSPD%20GABUNGAN%20AASJ.xls" TargetMode="External" /></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F:/My%20Document/AUDIT/BONTANG/PDAM%20KOTA%20BONTANG/AUDIT/INDOSAOS/2005/LAPORAN%20AUDIT%202005/AASJ/LSPD%20GABUNGAN%20AASJ.xls" TargetMode="External" /></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MAY/My%20Documents/ASL%20GROUP/LAPORAN%20AUDIT%202005/AASJ/LSPD%20GABUNGAN%20AASJ.xls" TargetMode="External" /></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E:/PEKERJAAN%20MEI%202/PT.%20BAHTERA%20BAHAGIA/LAPORAN%20AUDIT%202005/AASJ/LSPD%20GABUNGAN%20AASJ.xls" TargetMode="External" /></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E:/Data/Audit/Perusda%20Paser/My%20Document/AUDIT/Samarinda/AUDIT/INDOSAOS/2005/LAPORAN%20AUDIT%202005/AASJ/BUKTI%20KAS%20KELUAR%20KPU%20-%201.xls" TargetMode="External" /></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G:/AUDIT/INDOSAOS/2005/LAPORAN%20AUDIT%202005/AASJ/BUKTI%20KAS%20KELUAR%20KPU%20-%201.xls" TargetMode="External" /></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H:/AUDIT/INDOSAOS/2005/LAPORAN%20AUDIT%202005/AASJ/BUKTI%20KAS%20KELUAR%20KPU%20-%201.xls" TargetMode="External" /></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K:/AUDIT/INDOSAOS/2005/LAPORAN%20AUDIT%202005/AASJ/BUKTI%20KAS%20KELUAR%20KPU%20-%201.xls" TargetMode="External" /></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F:/My%20Document/AUDIT/BONTANG/PDAM%20KOTA%20BONTANG/AUDIT/INDOSAOS/2005/LAPORAN%20AUDIT%202005/AASJ/BUKTI%20KAS%20KELUAR%20KPU%20-%201.xls" TargetMode="External" /></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MAY/My%20Documents/ASL%20GROUP/LAPORAN%20AUDIT%202005/AASJ/BUKTI%20KAS%20KELUAR%20KPU%20-%201.xls" TargetMode="External" /></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E:/PEKERJAAN%20MEI%202/PT.%20BAHTERA%20BAHAGIA/LAPORAN%20AUDIT%202005/AASJ/BUKTI%20KAS%20KELUAR%20KPU%20-%201.xls" TargetMode="External" /></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G:/TBR%20DRAFT%20GAWA%20UCUP/ITS/Summary/4R50_PROJECT/TUKUM%20LUMAJANG/ANALISA%20K/ANALISA%20K%20VERSI%20PU%20LUMAJANG.xls" TargetMode="External" /></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DATA%20WORK/AUDIT-AUDIT/PT%20PEL.%20ARTHA%20BUANA%202014/LAIN-LAIN/LAPORAN%20PEMERIKSAAN%20PAJAK%20PT.%20LIMA%20II.xls" TargetMode="External" /></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E:/LAIN-LAIN/LAPORAN%20PEMERIKSAAN%20PAJAK%20PT.%20LIMA%20II.xls" TargetMode="External" /></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Sutikno-1/D/AGUS%20SASMITO,%20ST/PROJECT%202004/P%20MADIUN/P%20%20RSUD%20THP%20IV/Copy%20of%20RSUD%20Mad%20THP%20IVE.xls" TargetMode="External" /></Relationships>
</file>

<file path=xl/externalLinks/_rels/externalLink255.xml.rels><?xml version="1.0" encoding="UTF-8" standalone="yes"?>
<Relationships xmlns="http://schemas.openxmlformats.org/package/2006/relationships"><Relationship Id="rId1" Type="http://schemas.microsoft.com/office/2006/relationships/xlExternalLinkPath/xlPathMissing" Target="RecoveredExternalLink1" TargetMode="External" /></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AMBORO/Div%20Budidaya%20File/My%20Documents/EXPORT/Zul2006/A%20PASAR%20%20LOKAL/Laporan/Mingguan/Mingguan%202005.xls" TargetMode="External" /></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Sutikno1/D/HENDRI/PROYEK%202004/Madiun/RSUD%20Mad%20THP%20IVd.xls" TargetMode="External" /></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F:/Kerjoan/Wisma%20SIER/AUDITED%20SIER%202013/FIX%20AUDIT/Narto/DESEMBER%202010/Kartu%20pupuk-pestisida.xls" TargetMode="External" /></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A:/Audit%202001/PT.%20INDOPOWER%20ENGENERING/LAPORAN%20KEUANGAN%20PT.%20INDOPOWER%20PAJAK.xls" TargetMode="External" /></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C:/Users/axioo/AppData/Local/Temp/2007/DATA%20LAIN-LAIN/Audit%202001/PT.%20INDOPOWER%20ENGENERING/LAPORAN%20KEUANGAN%20PT.%20INDOPOWER%20PAJAK.xls" TargetMode="External" /></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MAY/My%20Documents/ASL%20GROUP/DATA%20%20RANGGA/LAPORAN%20KEUANGAN%20KOMPILASI/Audit%202001/PT.%20INDOPOWER%20ENGENERING/LAPORAN%20KEUANGAN%20PT.%20INDOPOWER%20PAJAK.xls" TargetMode="External" /></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E:/Data/Audit/Perusda%20Paser/My%20Documents/LAPORAN%20KEUANGAN/PT.%20LONG%20IRAM%20MULIA%20ABADI/KAS%20PERTAMINA.xls" TargetMode="External" /></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G:/My%20Documents/LAPORAN%20KEUANGAN/PT.%20LONG%20IRAM%20MULIA%20ABADI/KAS%20PERTAMINA.xls" TargetMode="External" /></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H:/My%20Documents/LAPORAN%20KEUANGAN/PT.%20LONG%20IRAM%20MULIA%20ABADI/KAS%20PERTAMINA.xls" TargetMode="External" /></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C:/Users/axioo/AppData/Local/Temp/2007/DATA%20LAIN-LAIN/My%20Documents/LAPORAN%20KEUANGAN/PT.%20LONG%20IRAM%20MULIA%20ABADI/KAS%20PERTAMINA.xls" TargetMode="External" /></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K:/ACCURATE/My%20Documents/LAPORAN%20KEUANGAN/PT.%20LONG%20IRAM%20MULIA%20ABADI/KAS%20PERTAMINA.xls" TargetMode="External" /></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F:/My%20Document/AUDIT/BONTANG/PDAM%20KOTA%20BONTANG/My%20Documents/LAPORAN%20KEUANGAN/PT.%20LONG%20IRAM%20MULIA%20ABADI/KAS%20PERTAMINA.xls" TargetMode="External" /></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dministrator/Desktop/Fresh%20Jobs/New%20Final%20Jobs%20(Personal)/Income%20Taxes%20Article%2021/PPh%20Pasal%2021%20PT.%20Agus%20Suta%20Line%202007.xls" TargetMode="External" /></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E:/My%20Documents/LAPORAN%20KEUANGAN/PT.%20LONG%20IRAM%20MULIA%20ABADI/KAS%20PERTAMINA.xls" TargetMode="External" /></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G:/DATA%20%20RANGGA/LAPORAN%20KEUANGAN%20KOMPILASI/My%20Documents/LAPORAN%20KEUANGAN/PT.%20LONG%20IRAM%20MULIA%20ABADI/KAS%20PERTAMINA.xls" TargetMode="External" /></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H:/DATA%20%20RANGGA/LAPORAN%20KEUANGAN%20KOMPILASI/My%20Documents/LAPORAN%20KEUANGAN/PT.%20LONG%20IRAM%20MULIA%20ABADI/KAS%20PERTAMINA.xls" TargetMode="External" /></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C:/Users/axioo/AppData/Local/Temp/2007/DATA%20LAIN-LAIN/MY%20HEART%20(H)/PEKERJAAN%20BARU/DATA%20%20RANGGA/LAPORAN%20KEUANGAN%20KOMPILASI/My%20Documents/LAPORAN%20KEUANGAN/PT.%20LONG%20IRAM%20MULIA%20ABADI/KAS%20PERTAMINA.xls" TargetMode="External" /></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C:/DATA%20%20RANGGA/LAPORAN%20KEUANGAN%20KOMPILASI/My%20Documents/LAPORAN%20KEUANGAN/PT.%20LONG%20IRAM%20MULIA%20ABADI/KAS%20PERTAMINA.xls" TargetMode="External" /></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F:/My%20Document/AUDIT/BONTANG/PDAM%20KOTA%20BONTANG/DATA%20%20RANGGA/LAPORAN%20KEUANGAN%20KOMPILASI/My%20Documents/LAPORAN%20KEUANGAN/PT.%20LONG%20IRAM%20MULIA%20ABADI/KAS%20PERTAMINA.xls" TargetMode="External" /></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E:/DATA%20%20RANGGA/LAPORAN%20KEUANGAN%20KOMPILASI/My%20Documents/LAPORAN%20KEUANGAN/PT.%20LONG%20IRAM%20MULIA%20ABADI/KAS%20PERTAMINA.xls" TargetMode="External" /></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E:/Data/Audit/Perusda%20Paser/My%20Document/AUDIT/Samarinda/DATA/DAFTAR%20GAJI%202003.xls" TargetMode="External" /></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G:/DATA/DAFTAR%20GAJI%202003.xls" TargetMode="External" /></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H:/DATA/DAFTAR%20GAJI%202003.xls" TargetMode="External" /></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K:/DATA/DAFTAR%20GAJI%202003.xls" TargetMode="External" /></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F:/My%20Document/AUDIT/BONTANG/PDAM%20KOTA%20BONTANG/DATA/DAFTAR%20GAJI%202003.xls" TargetMode="External" /></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MAY/My%20Documents/ASL%20GROUP/DATA/DAFTAR%20GAJI%202003.xls" TargetMode="External" /></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E:/Data%20Baru%20-%2015/AMAY1404%20(F)/AMAY1404%20(F)/Kerjaan%20Audit/Final%20Work/DATA/DAFTAR%20GAJI%202003.xls" TargetMode="External" /></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C:/PERSIAPAN%20BUKU/PERSIAPAN%20BUKU-(2).xls" TargetMode="External" /></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C:/Rohid%20Documents/AUDIT/AUDIT%20SAMARINDA/PT.%20HPS/Biaya%20Penerimaan%20Tahun%202016%20(Revisi%202).xlsx" TargetMode="External" /></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C:/Users/toshiba/Desktop/My%20Document/AUDIT/Berau/Rumah%20Sakit%20dr.%20Abdul%20Rifai/RSUD%20ABD%20RIVAI%20KAB.%20BERAU%202012/DATA%20KEU%20RSUD%202012%20%20KAP/KARTU%20PIUTANG%202012%20(TOTAL).xlsx" TargetMode="External" /></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C:/Users/Toshiba/AppData/Local/Temp/My%20Document/AUDIT/Berau/Rumah%20Sakit%20dr.%20Abdul%20Rifai/RSUD%20ABD%20RIVAI%20KAB.%20BERAU%202012/DATA%20KEU%20RSUD%202012%20%20KAP/KARTU%20PIUTANG%202012%20(TOTAL).xlsx" TargetMode="External" /></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C:/My%20Document/AUDIT/Berau/Rumah%20Sakit%20dr.%20Abdul%20Rifai/RSUD%20ABD%20RIVAI%20KAB.%20BERAU%202012/DATA%20KEU%20RSUD%202012%20%20KAP/KARTU%20PIUTANG%202012%20(TOTAL).xlsx" TargetMode="External" /></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F:/Fajar%20Cahya%20Ramadhan/KAP%20SSS/Dana%20Pensiun%20Semen%20Gresik/Dapen/WP%20LR.xlsx" TargetMode="External" /></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USER-PC/Data/Audit/Paser/Perusda%20Paser/2014/My%20Document/AUDIT/PASER/PERUSDA%20DAYA%20PRIMA%20PASER/PT.%20Capitol%20Nusantara%20Indonesia/Pajak/SPT%20PPh%20Pasal%2021%20PT.%20Capitol%20Nusantara%20Indonesia.xls" TargetMode="External" /></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G:/PT.%20Capitol%20Nusantara%20Indonesia/Pajak/SPT%20PPh%20Pasal%2021%20PT.%20Capitol%20Nusantara%20Indonesia.xls" TargetMode="External" /></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F:/AUDIT/PT.%20TRIMANUNGGAL%20NUGRAHA/PT.%20Capitol%20Nusantara%20Indonesia/Pajak/SPT%20PPh%20Pasal%2021%20PT.%20Capitol%20Nusantara%20Indonesia.xls" TargetMode="External" /></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DATA%20WORK/AUDIT-AUDIT/PT%20PEL.%20ARTHA%20BUANA%202014/PT.%20Capitol%20Nusantara%20Indonesia/Pajak/SPT%20PPh%20Pasal%2021%20PT.%20Capitol%20Nusantara%20Indonesia.xls" TargetMode="External" /></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F:/My%20Document/AUDIT/BONTANG/PDAM%20KOTA%20BONTANG/PT.%20Capitol%20Nusantara%20Indonesia/Pajak/SPT%20PPh%20Pasal%2021%20PT.%20Capitol%20Nusantara%20Indonesia.xls" TargetMode="External" /></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C:/Users/Toshiba/AppData/Local/Temp/My%20Document/AUDIT/Berau/Rumah%20Sakit%20dr.%20Abdul%20Rifai/RSUD%20ABD%20RIVAI%20KAB.%20BERAU%202012/PT.%20Capitol%20Nusantara%20Indonesia/Pajak/SPT%20PPh%20Pasal%2021%20PT.%20Capitol%20Nusantara%20Indonesia.xls" TargetMode="External" /></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F:/PT.%20Capitol%20Nusantara%20Indonesia/Pajak/SPT%20PPh%20Pasal%2021%20PT.%20Capitol%20Nusantara%20Indonesia.xls" TargetMode="External" /></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H:/Documents%20and%20Settings/afifah/Local%20Settings/Temporary%20Internet%20Files/Content.IE5/2HCDAPOP/FAISAL'S/UUK-13/PSGJ/RS%20PHC/FAISAL'S/UUK-13/Yantoni/Erlangga/311208/A.Hitungan_Dapen/DAPEN-HII-2005/Val-311203-Pasif.xls" TargetMode="External" /></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F:/DATA%20D/My%20Document/My%20Work/KAP%20Haryono,%20Adi%20&amp;%20Agus/PT%20Rumah%20Sakit%20Pelabuhan%20Surabaya%20(PHC)/2008/KKP/Audit%20Sampling/AUDIT%20SAMPLING%20(%20JR%20).xls" TargetMode="External" /></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G:/TBR%20DRAFT%20GAWA%20UCUP/ITS/Summary/Documents%20and%20Settings/Administrator/My%20Documents/ITS%20(F)/2008/Lain-lain/Removable%20Disk%20(F)/Data%20Project%202006/Bali%20GWK/CostPlan/GWK.ME-Pre.Cost%20Plan.xls" TargetMode="External" /></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G:/TBR%20DRAFT%20GAWA%20UCUP/ITS/Summary/Documents%20and%20Settings/TOSHIBA/My%20Documents/PROGRAM%20KERJA%207%20APRIL'08/Data%20Project%202005/GOROPA/HotelDwipari/CPDwipaHotel%20baru%20.XLS" TargetMode="External" /></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Pengadaan5/gudang%202008/My%20Documents/PENGADAAN/Serah%20Terima%20Brg.xls" TargetMode="External" /></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Operasional1/d/WINDOWS/TEMP/Campina97.xls" TargetMode="External" /></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F:/Rohid%20Documents/AUDIT/PT.%20MELATI%20BUMI%20KALTIM/Documents%20and%20Settings/Administrator/Desktop/Fresh%20Jobs/New%20Final%20Jobs%20(Personal)/Income%20Taxes%20Article%2021/PPh%20Pasal%2021%20PT.%20Agus%20Suta%20Line%202007.xls" TargetMode="External" /></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G:/Documents%20and%20Settings/Administrator/Desktop/Fresh%20Jobs/New%20Final%20Jobs%20(Personal)/Income%20Taxes%20Article%2021/PPh%20Pasal%2021%20PT.%20Agus%20Suta%20Line%202007.xls" TargetMode="External" /></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F:/AUDIT/PT.%20TRIMANUNGGAL%20NUGRAHA/Documents%20and%20Settings/Administrator/Desktop/Fresh%20Jobs/New%20Final%20Jobs%20(Personal)/Income%20Taxes%20Article%2021/PPh%20Pasal%2021%20PT.%20Agus%20Suta%20Line%202007.xls" TargetMode="External" /></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DATA%20WORK/AUDIT-AUDIT/PT%20PEL.%20ARTHA%20BUANA%202014/Documents%20and%20Settings/Administrator/Desktop/Fresh%20Jobs/New%20Final%20Jobs%20(Personal)/Income%20Taxes%20Article%2021/PPh%20Pasal%2021%20PT.%20Agus%20Suta%20Line%202007.xls" TargetMode="External" /></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F:/Documents%20and%20Settings/Administrator/Desktop/Fresh%20Jobs/New%20Final%20Jobs%20(Personal)/Income%20Taxes%20Article%2021/PPh%20Pasal%2021%20PT.%20Agus%20Suta%20Line%202007.xls" TargetMode="External" /></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F:/Kantor/PT%20METROPOLE%20MEGAH/2006/Planing%20audit%202006/Preliminary%20Analytical%20Procedures%20Analysis%20for%20Metropole%20Megah%202006.xls" TargetMode="External" /></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C:/Manajemen%20Service/PT.%20SEKATA/2008/DATA/DAFTAR%20GAJI%202003.xls" TargetMode="External" /></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H:/baru%2021110/KKP%20BARAT/PG.%20Poerwodadi/Data2%20PG/Back%20Up%20Satrio/Data%20Excel/Back%20Up%20Satrio/Data%20Excel/RKAP%202005/PAB/RKAP2K4/BAHAS/ADPROK04.XLS" TargetMode="External" /></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F:/OSSO/HAA/STRUCTURE/CYCLE/SALES%20AND%20COLLECTION%20CYCLE.xls" TargetMode="External" /></Relationships>
</file>

<file path=xl/externalLinks/_rels/externalLink311.xml.rels><?xml version="1.0" encoding="UTF-8" standalone="yes"?>
<Relationships xmlns="http://schemas.openxmlformats.org/package/2006/relationships"><Relationship Id="rId2" Type="http://schemas.microsoft.com/office/2019/04/relationships/externalLinkLongPath" Target="file:///F:/My%20Documents/RKAP-2006/Progress%20Arus%20Kas/Action%20Plan/RcnBudidaya2007-1/My%20Documents/RKAP2005&amp;RJP-Proyeksi/Keuangan/Master%20Data/My%20Documents/RKAP2004/Keuangan/Master%20Data/RJP-1/TTC-JAPAN/Laporan%20Mingguan/BUDIDAYA/Laporan%20Mingguan%202002.xls?F3B2A48F" TargetMode="External" /><Relationship Id="rId1" Type="http://schemas.openxmlformats.org/officeDocument/2006/relationships/externalLinkPath" Target="//F3B2A48F/Laporan%20Mingguan%202002.xls" TargetMode="External" /></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Nenekwias/data/Data%20Project%202006/Cosmo%20Twnhouse/Data%20Project%202006/Bali%20GWK/Elektrikal/GWK%20Genset.xlw" TargetMode="External" /></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H:/soleh/neraca/soleh/neraca/LAM1403.xls" TargetMode="External" /></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G:/TENGGARONG%20UNTRI/INTERN/LBP%20Turap%20Tenggarong%202006/MAZIPUNK_FILE/SPBA/MAZIPUNK/2005/PROYEK%202005/LAB-BUL/september/Evaluasi%20September-KOJI/BL_SPBA1-2005%20kode%20bsru-september.xls" TargetMode="External" /></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A:/140001.xls" TargetMode="External" /></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USER-PC/Data/Audit/Paser/Perusda%20Paser/2014/My%20Document/AUDIT/PASER/PERUSDA%20DAYA%20PRIMA%20PASER/29-02-2007/Rekap%20Neraca%20Lajur%20Tahun%202007.xls" TargetMode="External" /></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C:/Users/toshiba/Desktop/2007/PT.%20Sabindo%20Raya%20Gemilang-P.xls" TargetMode="External" /></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F:/AUDIT/PT.%20TRIMANUNGGAL%20NUGRAHA/29-02-2007/Rekap%20Neraca%20Lajur%20Tahun%202007.xls" TargetMode="External" /></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DATA%20WORK/AUDIT-AUDIT/PT%20PEL.%20ARTHA%20BUANA%202014/29-02-2007/Rekap%20Neraca%20Lajur%20Tahun%202007.xls" TargetMode="External" /></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E:/2007/PT.%20Sabindo%20Raya%20Gemilang-P.xls" TargetMode="External" /></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C:/Users/Toshiba/AppData/Local/Temp/29-02-2007/Rekap%20Neraca%20Lajur%20Tahun%202007.xls" TargetMode="External" /></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F:/29-02-2007/Rekap%20Neraca%20Lajur%20Tahun%202007.xls" TargetMode="External" /></Relationships>
</file>

<file path=xl/externalLinks/_rels/externalLink323.xml.rels><?xml version="1.0" encoding="UTF-8" standalone="yes"?>
<Relationships xmlns="http://schemas.openxmlformats.org/package/2006/relationships"><Relationship Id="rId2" Type="http://schemas.microsoft.com/office/2019/04/relationships/externalLinkLongPath" Target="file:///C:/Documents%20and%20Settings/user/Local%20Settings/Temporary%20Internet%20Files/Content.IE5/WFTJMQZ5/Documents%20and%20Settings/Toshiba/My%20Documents/KLIEN%20(2004)/WLS%20Okt04/Documents%20and%20Settings/Toshiba/Local%20Settings/Temp/LEADSCHDULE.2.xls?B224EE68" TargetMode="External" /><Relationship Id="rId1" Type="http://schemas.openxmlformats.org/officeDocument/2006/relationships/externalLinkPath" Target="//B224EE68/LEADSCHDULE.2.xls" TargetMode="External" /></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Amboro/my%20documents/My%20Documents/Div%20Budidaya%20File/Tahun%202001/Edamame/Evaluasi/Div%20Budidaya%20File/Tahun%202000/Edamame/Evaluasi%202000/Eva%20Periode%20I%20'00.xls" TargetMode="External" /></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C:/Users/axioo/AppData/Local/Temp/2007/DATA%20LAIN-LAIN/My%20Documents/AUDIT/HIDUP%20BARU%20GROUP/KAS%20PERTAMINA.xls" TargetMode="External" /></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dministrator/Desktop/Fresh%20Jobs/New%20Final%20Jobs%20(Personal)/Income%20Taxes%20Of%20Personal/PPh%20Orang%20Pribadi%20S.xlsx" TargetMode="External" /></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H:/WANDHIE%20Documents/AUDIT-AUDIT/KNPI%20Provinsi/KNPI%20RKB%202010/LAPORAN%20KPU%20PASER.xlsx" TargetMode="External" /></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H:/Documents%20and%20Settings/afifah/Local%20Settings/Temporary%20Internet%20Files/Content.IE5/2HCDAPOP/FAISAL'S/UUK-13/PSGJ/RS%20PHC/FAISAL'S/UUK-13/Yantoni/Erlangga/311208/Wahyu/mutasi%20on%20Praptasentosa%20(Wahyu)/Mutasi-jatim.xls" TargetMode="External" /></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E:/Data/Audit/Perusda%20Paser/My%20Document/AUDIT/Samarinda/My%20Documents/THR%20%202003.xls" TargetMode="External" /></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G:/My%20Documents/THR%20%202003.xls" TargetMode="External" /></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H:/My%20Documents/THR%20%202003.xls" TargetMode="External" /></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K:/My%20Documents/THR%20%202003.xls" TargetMode="External" /></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F:/My%20Document/AUDIT/BONTANG/PDAM%20KOTA%20BONTANG/My%20Documents/THR%20%202003.xls" TargetMode="External" /></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C:/Users/Toshiba/AppData/Local/Temp/Documents%20and%20Settings/AMAY/My%20Documents/ASL%20GROUP/My%20Documents/THR%20%202003.xls" TargetMode="External" /></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E:/Data%20Baru%20-%2015/AMAY1404%20(F)/AMAY1404%20(F)/Kerjaan%20Audit/Final%20Work/My%20Documents/THR%20%202003.xls" TargetMode="External" /></Relationships>
</file>

<file path=xl/externalLinks/_rels/externalLink336.xml.rels><?xml version="1.0" encoding="UTF-8" standalone="yes"?>
<Relationships xmlns="http://schemas.openxmlformats.org/package/2006/relationships"><Relationship Id="rId2" Type="http://schemas.microsoft.com/office/2019/04/relationships/externalLinkLongPath" Target="file:///USER-PC/Data/Audit/Paser/Perusda%20Paser/2014/My%20Document/AUDIT/PASER/PERUSDA%20DAYA%20PRIMA%20PASER/Documents%20and%20Settings/Administrator/Desktop/Fresh%20Jobs/New%20Final%20Jobs%20(Personal)/Income%20Taxes%20Article%2021/PPh%20Pasal%2021%20PT.%20Agus%20Suta%20Line%202007.xls?0F851268" TargetMode="External" /><Relationship Id="rId1" Type="http://schemas.openxmlformats.org/officeDocument/2006/relationships/externalLinkPath" Target="//0F851268/PPh%20Pasal%2021%20PT.%20Agus%20Suta%20Line%202007.xls" TargetMode="External" /></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F:/My%20Document/AUDIT/BONTANG/PDAM%20KOTA%20BONTANG/Documents%20and%20Settings/Administrator/Desktop/Fresh%20Jobs/New%20Final%20Jobs%20(Personal)/Income%20Taxes%20Article%2021/PPh%20Pasal%2021%20PT.%20Agus%20Suta%20Line%202007.xls" TargetMode="External" /></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Sutikno-1/d/AGUS%20SASMITO,%20ST/PROJECT%202005/P%20MADIUN/SMA%20UNGGULAN/RAB%20SMU%20UNGGULAN%20TENDER%20MASTER/Kembali%20ke%20ANALISA%20SNI%20-%202005%20KOREKSI%207-6-'05%20diprint%20(Aag).xls" TargetMode="External" /></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E:/Data/Audit/Perusda%20Paser/ASSAND/Manajemen%20Service/PT.%20SEKATA/2005/PT.%20SEKATA%202005%20PAJAK%20Stlh%20Revisi.xls" TargetMode="External" /></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G:/ASSAND/Manajemen%20Service/PT.%20SEKATA/2005/PT.%20SEKATA%202005%20PAJAK%20Stlh%20Revisi.xls" TargetMode="External" /></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H:/ASSAND/Manajemen%20Service/PT.%20SEKATA/2005/PT.%20SEKATA%202005%20PAJAK%20Stlh%20Revisi.xls" TargetMode="External" /></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K:/ASSAND/Manajemen%20Service/PT.%20SEKATA/2005/PT.%20SEKATA%202005%20PAJAK%20Stlh%20Revisi.xls" TargetMode="External" /></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F:/My%20Document/AUDIT/BONTANG/PDAM%20KOTA%20BONTANG/ASSAND/Manajemen%20Service/PT.%20SEKATA/2005/PT.%20SEKATA%202005%20PAJAK%20Stlh%20Revisi.xls" TargetMode="External" /></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C:/Users/Toshiba/AppData/Local/Temp/ASSAND/Manajemen%20Service/PT.%20SEKATA/2005/PT.%20SEKATA%202005%20PAJAK%20Stlh%20Revisi.xls" TargetMode="External" /></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F:/ASSAND/Manajemen%20Service/PT.%20SEKATA/2005/PT.%20SEKATA%202005%20PAJAK%20Stlh%20Revisi.xls" TargetMode="External" /></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A:/DAFTAR%20GAJI%202003.xls" TargetMode="External" /></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E:/Data/Audit/Perusda%20Paser/My%20Document/AUDIT/Samarinda/AUDIT/INDOSAOS/2005/My%20Documents/LAPORAN%20KEUANGAN/PT.%20LONG%20IRAM%20MULIA%20ABADI/KAS%20PERTAMINA.xls" TargetMode="External" /></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G:/AUDIT/INDOSAOS/2005/My%20Documents/LAPORAN%20KEUANGAN/PT.%20LONG%20IRAM%20MULIA%20ABADI/KAS%20PERTAMINA.xls" TargetMode="External" /></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H:/AUDIT/INDOSAOS/2005/My%20Documents/LAPORAN%20KEUANGAN/PT.%20LONG%20IRAM%20MULIA%20ABADI/KAS%20PERTAMINA.xls" TargetMode="External" /></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K:/AUDIT/INDOSAOS/2005/My%20Documents/LAPORAN%20KEUANGAN/PT.%20LONG%20IRAM%20MULIA%20ABADI/KAS%20PERTAMINA.xls" TargetMode="External" /></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F:/My%20Document/AUDIT/BONTANG/PDAM%20KOTA%20BONTANG/AUDIT/INDOSAOS/2005/My%20Documents/LAPORAN%20KEUANGAN/PT.%20LONG%20IRAM%20MULIA%20ABADI/KAS%20PERTAMINA.xls" TargetMode="External" /></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C:/Users/Toshiba/AppData/Local/Temp/Capitol%20Nusantara%20Ina/INDOSAOS/2005/My%20Documents/LAPORAN%20KEUANGAN/PT.%20LONG%20IRAM%20MULIA%20ABADI/KAS%20PERTAMINA.xls" TargetMode="External" /></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E:/Data%20Baru%20-%2015/AMAY1404%20(F)/AMAY1404%20(F)/Kerjaan%20Audit/Final%20Work/AUDIT/INDOSAOS/2005/My%20Documents/LAPORAN%20KEUANGAN/PT.%20LONG%20IRAM%20MULIA%20ABADI/KAS%20PERTAMINA.xls" TargetMode="External" /></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H:/soleh/neraca/soleh/neraca/LAM2006.xls" TargetMode="External" /></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G:/TBR%20DRAFT%20GAWA%20UCUP/PT.STAR/SPT%202007/Jul%202007.xls" TargetMode="External" /></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G:/TBR%20DRAFT%20GAWA%20UCUP/PT.STAR/SPT%202007/Desember%202007.xls" TargetMode="External" /></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USER-PC/Data/Audit/Paser/Perusda%20Paser/2014/My%20Document/AUDIT/PASER/PERUSDA%20DAYA%20PRIMA%20PASER/2007/TWINMOS%20(G)/Ketopong%202001-2006/YK-2006.xls" TargetMode="External" /></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G:/2007/TWINMOS%20(G)/Ketopong%202001-2006/YK-2006.xls" TargetMode="External" /></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F:/AUDIT/PT.%20TRIMANUNGGAL%20NUGRAHA/2007/TWINMOS%20(G)/Ketopong%202001-2006/YK-2006.xls" TargetMode="External" /></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DATA%20WORK/AUDIT-AUDIT/PT%20PEL.%20ARTHA%20BUANA%202014/2007/TWINMOS%20(G)/Ketopong%202001-2006/YK-2006.xls" TargetMode="External" /></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F:/My%20Document/AUDIT/BONTANG/PDAM%20KOTA%20BONTANG/2007/TWINMOS%20(G)/Ketopong%202001-2006/YK-2006.xls" TargetMode="External" /></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C:/Users/Toshiba/AppData/Local/Temp/My%20Document/AUDIT/Berau/Rumah%20Sakit%20dr.%20Abdul%20Rifai/RSUD%20ABD%20RIVAI%20KAB.%20BERAU%202012/2007/TWINMOS%20(G)/Ketopong%202001-2006/YK-2006.xls" TargetMode="External" /></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F:/2007/TWINMOS%20(G)/Ketopong%202001-2006/YK-2006.xls" TargetMode="External" /></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Nita/C/F_TEJA%20ROBERT/AGUS%20WIJAYA/DWI%20R%202%20JUNI%202006%20FILE%20FIX/TMNL%20TLOGAWARU%2029%20JAN%20'07/BUKU%204/TRMNL%20TLOGOWARU%2029%20JAN%20'07%20(%20ANYAR%20).xls" TargetMode="External" /></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C:/Users/Toshiba/AppData/Local/Temp/Data/Audit/Balikpapan/KKP%20%20PT%20HBPA%202013.xlsx" TargetMode="External" /></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Data%20Kantor/Audit/Samarinda/PT%20Banua%20Karya%20Utama/Tahun%202019/Laporan%20Keuangan%20PT%20Banua%20Karya%20Utama%2031%20Desember%202019%20Revisi%20Bank.xlsx" TargetMode="External" /></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C:/Users/toshiba/Desktop/Data/Audit/Berau/PDAM/PDAM%20KAB.%20BERAU_Review%20TP/Contoh%20PDAM_Pasuruan.xlsx" TargetMode="External" /></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Data%20Kantor/Audit/Samarinda/PT%20Banua%20Karya%20Utama/KKP%20PT%20Banua%20Karya%20Utama%20Tahun%202017.xlsx" TargetMode="External" /></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Data%20Kantor/Audit/Samarinda/PT%20Indra%20Sakti%20Sejahtera/Tahun%202019/Laporan%20Keuangan%20PT%20Indra%20Sakti%20Sejahtera%202019%20(Audit%20KAP)%20Bank.xlsx" TargetMode="External" /></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Data%20Kantor/Audit/Samarinda/PT%20Banua%20Karya%20Utama/Tahun%202019/Rekap%20Rincian%20Biaya%20Semua%20Loading%202019.xlsx" TargetMode="External" /></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Data%20Kantor/Audit/Samarinda/PT%20Banua%20Karya%20Utama/Tahun%202019/Kertas%20Kerja%20PT%20Banua%20Karya%20Utama%2031%20Desember%202019.xlsx" TargetMode="External" /></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F:/KKP.%20PT.%20%20Selyca%20Mulia%20Tahun%20%202015.xlsx" TargetMode="External" /></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Data%20Kantor/Audit/Samarinda/PT%20Banua%20Karya%20Utama/Tahun%202018/Kertas%20Kerja%20PT%20Banua%20Karya%20Utama%20Tahun%202018.xlsx" TargetMode="External" /></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Data%20Kantor/Audit/Samarinda/PT%20Banua%20Karya%20Utama/Tahun%202019/Rekening%20Koran%20BKU%20Bni%202019%20(%201188899811%20).xlsx" TargetMode="External" /></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Data%20Kantor/Audit/Samarinda/PT%20Banua%20Karya%20Utama/Tahun%202019/Rekening%20Koran%20BKU%20Bni%202019%20(%201188898818%20).xlsx" TargetMode="External" /></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Data%20Pribadi/Pajak/PT%20ISS/Tahun%202019/Kertas%20Kerja%20PT%20ISS%20Pajak%20Tahun%20Juni%202019.xlsx" TargetMode="External" /></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Data%20Kantor/Audit/Samarinda/PT%20Indra%20Sakti%20Sejahtera/Tahun%202019/Kertas%20Kerja%20PT%20Indra%20Sakti%20Sejahtera%20Maret%202019.xlsx" TargetMode="External" /></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b"/>
      <sheetName val="maret"/>
      <sheetName val="april"/>
      <sheetName val="mei"/>
      <sheetName val="juni"/>
      <sheetName val="juli"/>
      <sheetName val="agst"/>
      <sheetName val="sep"/>
      <sheetName val="okt"/>
      <sheetName val="Rekap"/>
      <sheetName val="Bi Krek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B"/>
      <sheetName val="TB"/>
      <sheetName val="Balance Sheet"/>
      <sheetName val="Income Statement"/>
      <sheetName val="analitical"/>
      <sheetName val="Tren"/>
      <sheetName val="Gross profit"/>
      <sheetName val="Nett profit"/>
      <sheetName val="materialitas"/>
      <sheetName val="analitis"/>
      <sheetName val="Liquidity"/>
      <sheetName val="Profitability"/>
      <sheetName val="Leverage"/>
      <sheetName val="Other Analytical Proc."/>
      <sheetName val="Tickmar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row r="3">
          <cell r="J3" t="str">
            <v>\0</v>
          </cell>
        </row>
        <row r="4">
          <cell r="F4" t="str">
            <v>HARGA</v>
          </cell>
          <cell r="G4" t="str">
            <v>JARAK</v>
          </cell>
        </row>
        <row r="5">
          <cell r="A5" t="str">
            <v>No.</v>
          </cell>
          <cell r="B5" t="str">
            <v>U R A I A N</v>
          </cell>
          <cell r="E5" t="str">
            <v>SATUAN</v>
          </cell>
          <cell r="F5" t="str">
            <v>SATUAN</v>
          </cell>
          <cell r="G5" t="str">
            <v>QUARRY</v>
          </cell>
          <cell r="J5" t="str">
            <v>\p</v>
          </cell>
        </row>
        <row r="6">
          <cell r="F6" t="str">
            <v>(Rp)</v>
          </cell>
          <cell r="G6" t="str">
            <v>( Km )</v>
          </cell>
        </row>
        <row r="7">
          <cell r="J7" t="str">
            <v>menub</v>
          </cell>
        </row>
        <row r="34">
          <cell r="J34" t="str">
            <v>\m</v>
          </cell>
        </row>
        <row r="39">
          <cell r="A39" t="str">
            <v>ANALISA HARGA SATUAN DASAR BAHAN</v>
          </cell>
        </row>
        <row r="41">
          <cell r="A41" t="str">
            <v>Jenis</v>
          </cell>
          <cell r="B41" t="str">
            <v>:</v>
          </cell>
          <cell r="C41" t="str">
            <v>M01 -  Pasir</v>
          </cell>
        </row>
        <row r="42">
          <cell r="A42" t="str">
            <v>Lokasi</v>
          </cell>
          <cell r="B42" t="str">
            <v>:</v>
          </cell>
          <cell r="C42" t="str">
            <v>Quarry</v>
          </cell>
        </row>
        <row r="43">
          <cell r="A43" t="str">
            <v>Tujuan</v>
          </cell>
          <cell r="B43" t="str">
            <v>:</v>
          </cell>
          <cell r="C43" t="str">
            <v>Base Camp</v>
          </cell>
        </row>
        <row r="47">
          <cell r="A47" t="str">
            <v>No.</v>
          </cell>
          <cell r="B47" t="str">
            <v>URAIAN</v>
          </cell>
          <cell r="E47" t="str">
            <v>KODE</v>
          </cell>
          <cell r="F47" t="str">
            <v>KOEF.</v>
          </cell>
          <cell r="G47" t="str">
            <v>SATUAN</v>
          </cell>
        </row>
        <row r="50">
          <cell r="A50" t="str">
            <v>I.</v>
          </cell>
          <cell r="C50" t="str">
            <v>ASUMSI</v>
          </cell>
        </row>
        <row r="51">
          <cell r="A51">
            <v>1</v>
          </cell>
          <cell r="C51" t="str">
            <v>Menggunakan alat berat</v>
          </cell>
        </row>
        <row r="52">
          <cell r="A52">
            <v>2</v>
          </cell>
          <cell r="C52" t="str">
            <v>Kondisi Jalan   :  sedang / baik</v>
          </cell>
        </row>
        <row r="53">
          <cell r="A53">
            <v>3</v>
          </cell>
          <cell r="C53" t="str">
            <v>Jarak Quarry ke lokasi Base Camp</v>
          </cell>
          <cell r="E53" t="str">
            <v>L</v>
          </cell>
          <cell r="F53">
            <v>10</v>
          </cell>
          <cell r="G53" t="str">
            <v>Km</v>
          </cell>
        </row>
        <row r="54">
          <cell r="A54">
            <v>4</v>
          </cell>
          <cell r="C54" t="str">
            <v>Harga satuan pasir di Quarry</v>
          </cell>
          <cell r="E54" t="str">
            <v>RpM01</v>
          </cell>
          <cell r="F54">
            <v>1</v>
          </cell>
          <cell r="G54" t="str">
            <v>M3</v>
          </cell>
        </row>
        <row r="55">
          <cell r="A55">
            <v>5</v>
          </cell>
          <cell r="C55" t="str">
            <v>Harga Satuan Dasar Excavator</v>
          </cell>
          <cell r="E55" t="str">
            <v>RpE10</v>
          </cell>
          <cell r="F55">
            <v>1</v>
          </cell>
          <cell r="G55" t="str">
            <v>Jam</v>
          </cell>
        </row>
        <row r="56">
          <cell r="A56">
            <v>6</v>
          </cell>
          <cell r="C56" t="str">
            <v>Harga Satuan Dasar Dump Truck</v>
          </cell>
          <cell r="E56" t="str">
            <v>RpE08</v>
          </cell>
          <cell r="F56">
            <v>1</v>
          </cell>
          <cell r="G56" t="str">
            <v>Jam</v>
          </cell>
        </row>
        <row r="58">
          <cell r="A58" t="str">
            <v>II.</v>
          </cell>
          <cell r="C58" t="str">
            <v>URUTAN KERJA</v>
          </cell>
        </row>
        <row r="59">
          <cell r="A59">
            <v>1</v>
          </cell>
          <cell r="C59" t="str">
            <v>Pasir digali dengan Excavator</v>
          </cell>
        </row>
        <row r="60">
          <cell r="A60">
            <v>2</v>
          </cell>
          <cell r="C60" t="str">
            <v>Excavator sekaligus memuat pasir hasil</v>
          </cell>
        </row>
        <row r="61">
          <cell r="C61" t="str">
            <v>galian ke dalam Dump Truck</v>
          </cell>
        </row>
        <row r="62">
          <cell r="A62">
            <v>3</v>
          </cell>
          <cell r="C62" t="str">
            <v>Dump Truck mengangkut pasir ke lokasi</v>
          </cell>
        </row>
        <row r="63">
          <cell r="C63" t="str">
            <v>Base Camp</v>
          </cell>
        </row>
        <row r="65">
          <cell r="A65" t="str">
            <v>III.</v>
          </cell>
          <cell r="C65" t="str">
            <v>PERHITUNGAN</v>
          </cell>
        </row>
        <row r="67">
          <cell r="C67" t="str">
            <v>EXCAVATOR</v>
          </cell>
          <cell r="E67" t="str">
            <v>(E10)</v>
          </cell>
        </row>
        <row r="68">
          <cell r="C68" t="str">
            <v>Kapasitas Bucket</v>
          </cell>
          <cell r="E68" t="str">
            <v>V</v>
          </cell>
          <cell r="F68">
            <v>0.5</v>
          </cell>
          <cell r="G68" t="str">
            <v>M3</v>
          </cell>
        </row>
        <row r="69">
          <cell r="C69" t="str">
            <v>Faktor Bucket</v>
          </cell>
          <cell r="E69" t="str">
            <v>Fb</v>
          </cell>
          <cell r="F69">
            <v>0.9</v>
          </cell>
          <cell r="G69" t="str">
            <v>-</v>
          </cell>
        </row>
        <row r="70">
          <cell r="C70" t="str">
            <v>Faktor  Efisiensi alat</v>
          </cell>
          <cell r="E70" t="str">
            <v>Fa</v>
          </cell>
          <cell r="F70">
            <v>0.83</v>
          </cell>
          <cell r="G70" t="str">
            <v>-</v>
          </cell>
        </row>
        <row r="71">
          <cell r="C71" t="str">
            <v>Waktu siklus</v>
          </cell>
          <cell r="E71" t="str">
            <v>Ts1</v>
          </cell>
        </row>
        <row r="72">
          <cell r="C72" t="str">
            <v>- Menggali / memuat</v>
          </cell>
          <cell r="E72" t="str">
            <v>T1</v>
          </cell>
          <cell r="F72">
            <v>0.5</v>
          </cell>
          <cell r="G72" t="str">
            <v>menit</v>
          </cell>
        </row>
        <row r="73">
          <cell r="C73" t="str">
            <v>- Lain-lain</v>
          </cell>
          <cell r="E73" t="str">
            <v>T2</v>
          </cell>
          <cell r="F73">
            <v>0.5</v>
          </cell>
          <cell r="G73" t="str">
            <v>menit</v>
          </cell>
        </row>
        <row r="74">
          <cell r="E74" t="str">
            <v>Ts1</v>
          </cell>
          <cell r="F74">
            <v>1</v>
          </cell>
          <cell r="G74" t="str">
            <v>menit</v>
          </cell>
        </row>
        <row r="75">
          <cell r="C75" t="str">
            <v>Kap. Prod. / jam =</v>
          </cell>
        </row>
        <row r="76">
          <cell r="C76" t="str">
            <v>V  x Fb x Fa x 60</v>
          </cell>
          <cell r="E76" t="str">
            <v>Q1</v>
          </cell>
          <cell r="F76">
            <v>22.41</v>
          </cell>
          <cell r="G76" t="str">
            <v>M3 / Jam</v>
          </cell>
        </row>
        <row r="77">
          <cell r="C77" t="str">
            <v>Ts1</v>
          </cell>
        </row>
        <row r="79">
          <cell r="C79" t="str">
            <v>Biaya Excavator / M3  =  (1 : Q1) x RpE10</v>
          </cell>
          <cell r="E79" t="str">
            <v>Rp1</v>
          </cell>
          <cell r="F79">
            <v>4738.5658163363696</v>
          </cell>
          <cell r="G79" t="str">
            <v>Rupiah</v>
          </cell>
        </row>
        <row r="82">
          <cell r="C82" t="str">
            <v>DUMP TRUCK</v>
          </cell>
          <cell r="E82" t="str">
            <v>(E08)</v>
          </cell>
        </row>
        <row r="83">
          <cell r="C83" t="str">
            <v>Kapasitas bak</v>
          </cell>
          <cell r="E83" t="str">
            <v>V</v>
          </cell>
          <cell r="F83">
            <v>4</v>
          </cell>
          <cell r="G83" t="str">
            <v>M3</v>
          </cell>
        </row>
        <row r="84">
          <cell r="C84" t="str">
            <v>Faktor  efisiensi alat</v>
          </cell>
          <cell r="E84" t="str">
            <v>Fa</v>
          </cell>
          <cell r="F84">
            <v>0.83</v>
          </cell>
          <cell r="G84" t="str">
            <v>-</v>
          </cell>
        </row>
        <row r="85">
          <cell r="C85" t="str">
            <v>Kecepatan rata-rata bermuatan</v>
          </cell>
          <cell r="E85" t="str">
            <v>v1</v>
          </cell>
          <cell r="F85">
            <v>40</v>
          </cell>
          <cell r="G85" t="str">
            <v>KM/Jam</v>
          </cell>
        </row>
        <row r="86">
          <cell r="C86" t="str">
            <v>Kecepatan rata-rata kosong</v>
          </cell>
          <cell r="E86" t="str">
            <v>v2</v>
          </cell>
          <cell r="F86">
            <v>50</v>
          </cell>
          <cell r="G86" t="str">
            <v>KM/Jam</v>
          </cell>
        </row>
        <row r="87">
          <cell r="C87" t="str">
            <v>Waktu  siklus</v>
          </cell>
          <cell r="E87" t="str">
            <v>Ts2</v>
          </cell>
        </row>
        <row r="88">
          <cell r="C88" t="str">
            <v>- Waktu tempuh isi  =  (L/v1) x 60</v>
          </cell>
          <cell r="E88" t="str">
            <v>T1</v>
          </cell>
          <cell r="F88">
            <v>15</v>
          </cell>
          <cell r="G88" t="str">
            <v>menit</v>
          </cell>
        </row>
        <row r="89">
          <cell r="C89" t="str">
            <v>- Waktu tempuh kosong  =  (L/v2) x 60</v>
          </cell>
          <cell r="E89" t="str">
            <v>T2</v>
          </cell>
          <cell r="F89">
            <v>12</v>
          </cell>
          <cell r="G89" t="str">
            <v>menit</v>
          </cell>
        </row>
        <row r="90">
          <cell r="C90" t="str">
            <v>- Muat   =  (V/Q1) x 60</v>
          </cell>
          <cell r="E90" t="str">
            <v>T3</v>
          </cell>
          <cell r="F90">
            <v>10.7095046854083</v>
          </cell>
          <cell r="G90" t="str">
            <v>menit</v>
          </cell>
        </row>
        <row r="91">
          <cell r="C91" t="str">
            <v>- Lain-lain</v>
          </cell>
          <cell r="E91" t="str">
            <v>T4</v>
          </cell>
          <cell r="F91">
            <v>1</v>
          </cell>
          <cell r="G91" t="str">
            <v>menit</v>
          </cell>
        </row>
        <row r="92">
          <cell r="E92" t="str">
            <v>Ts2</v>
          </cell>
          <cell r="F92">
            <v>38.709504685408298</v>
          </cell>
          <cell r="G92" t="str">
            <v>menit</v>
          </cell>
        </row>
        <row r="95">
          <cell r="A95" t="str">
            <v>ANALISA HARGA SATUAN DASAR BAHAN</v>
          </cell>
        </row>
        <row r="97">
          <cell r="A97" t="str">
            <v>Jenis</v>
          </cell>
          <cell r="B97" t="str">
            <v>:</v>
          </cell>
          <cell r="C97" t="str">
            <v>M01 -  Pasir</v>
          </cell>
        </row>
        <row r="98">
          <cell r="A98" t="str">
            <v>Lokasi</v>
          </cell>
          <cell r="B98" t="str">
            <v>:</v>
          </cell>
          <cell r="C98" t="str">
            <v>Quarry</v>
          </cell>
        </row>
        <row r="99">
          <cell r="A99" t="str">
            <v>Tujuan</v>
          </cell>
          <cell r="B99" t="str">
            <v>:</v>
          </cell>
          <cell r="C99" t="str">
            <v>Base Camp</v>
          </cell>
        </row>
        <row r="103">
          <cell r="A103" t="str">
            <v>No.</v>
          </cell>
          <cell r="B103" t="str">
            <v>URAIAN</v>
          </cell>
          <cell r="E103" t="str">
            <v>KODE</v>
          </cell>
          <cell r="F103" t="str">
            <v>KOEF.</v>
          </cell>
          <cell r="G103" t="str">
            <v>SATUAN</v>
          </cell>
        </row>
        <row r="106">
          <cell r="C106" t="str">
            <v>Kapasitas Produksi / Jam   =</v>
          </cell>
        </row>
        <row r="107">
          <cell r="C107" t="str">
            <v>V x Fa x 60</v>
          </cell>
          <cell r="E107" t="str">
            <v>Q2</v>
          </cell>
          <cell r="F107">
            <v>5.1460229630654313</v>
          </cell>
          <cell r="G107" t="str">
            <v>M3 / Jam</v>
          </cell>
        </row>
        <row r="108">
          <cell r="C108" t="str">
            <v>Ts2</v>
          </cell>
        </row>
        <row r="110">
          <cell r="C110" t="str">
            <v>Biaya Dump Truck / M3  =  (1 : Q2) x RpE08</v>
          </cell>
          <cell r="E110" t="str">
            <v>Rp2</v>
          </cell>
          <cell r="F110">
            <v>15035.175487042825</v>
          </cell>
          <cell r="G110" t="str">
            <v>Rupiah</v>
          </cell>
        </row>
        <row r="113">
          <cell r="A113" t="str">
            <v>IV.</v>
          </cell>
          <cell r="C113" t="str">
            <v>HARGA SATUAN DASAR BAHAN</v>
          </cell>
        </row>
        <row r="114">
          <cell r="C114" t="str">
            <v>DI LOKASI BASE CAMP</v>
          </cell>
        </row>
        <row r="116">
          <cell r="C116" t="str">
            <v>Harga Satuan Dasar Pasir   =</v>
          </cell>
        </row>
        <row r="118">
          <cell r="C118" t="str">
            <v>(  RpM01  +  Rp1  +  Rp2  )</v>
          </cell>
          <cell r="E118" t="str">
            <v>M01</v>
          </cell>
          <cell r="F118">
            <v>45523.741303379196</v>
          </cell>
          <cell r="G118" t="str">
            <v>Rupiah</v>
          </cell>
        </row>
        <row r="120">
          <cell r="C120" t="str">
            <v>Dibulatkan   :</v>
          </cell>
          <cell r="E120" t="str">
            <v>M01</v>
          </cell>
          <cell r="F120">
            <v>45500</v>
          </cell>
          <cell r="G120" t="str">
            <v>Rupiah</v>
          </cell>
        </row>
        <row r="151">
          <cell r="A151" t="str">
            <v>ANALISA HARGA SATUAN DASAR BAHAN</v>
          </cell>
        </row>
        <row r="153">
          <cell r="A153" t="str">
            <v>Jenis</v>
          </cell>
          <cell r="B153" t="str">
            <v>:</v>
          </cell>
          <cell r="C153" t="str">
            <v>M02  -  Batu Kali</v>
          </cell>
        </row>
        <row r="154">
          <cell r="A154" t="str">
            <v>Lokasi</v>
          </cell>
          <cell r="B154" t="str">
            <v>:</v>
          </cell>
          <cell r="C154" t="str">
            <v>Quarry</v>
          </cell>
        </row>
        <row r="155">
          <cell r="A155" t="str">
            <v>Tujuan</v>
          </cell>
          <cell r="B155" t="str">
            <v>:</v>
          </cell>
          <cell r="C155" t="str">
            <v>Lokasi Pekerjaan</v>
          </cell>
        </row>
        <row r="159">
          <cell r="A159" t="str">
            <v>No.</v>
          </cell>
          <cell r="B159" t="str">
            <v>URAIAN</v>
          </cell>
          <cell r="E159" t="str">
            <v>KODE</v>
          </cell>
          <cell r="F159" t="str">
            <v>KOEF.</v>
          </cell>
          <cell r="G159" t="str">
            <v>SATUAN</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CFExtend"/>
      <sheetName val="CHARTS"/>
      <sheetName val="ASSUMPTIONS"/>
      <sheetName val="INPUT "/>
      <sheetName val="LOANS"/>
      <sheetName val="A"/>
      <sheetName val="REST"/>
      <sheetName val="TERMLOANS1"/>
      <sheetName val="BONDS"/>
      <sheetName val="Valuation"/>
    </sheetNames>
    <sheetDataSet>
      <sheetData sheetId="0" refreshError="1"/>
      <sheetData sheetId="1" refreshError="1"/>
      <sheetData sheetId="2" refreshError="1"/>
      <sheetData sheetId="3" refreshError="1"/>
      <sheetData sheetId="4" refreshError="1"/>
      <sheetData sheetId="5" refreshError="1">
        <row r="1">
          <cell r="A1" t="str">
            <v>PT MITRATANI DUA TUJUH</v>
          </cell>
        </row>
        <row r="2">
          <cell r="A2" t="str">
            <v>FROZEN VEGETABLES PRODUCERS</v>
          </cell>
        </row>
        <row r="3">
          <cell r="A3" t="str">
            <v xml:space="preserve">SCENARIO RENT IN 2002 AND INVEST IN 2004 </v>
          </cell>
          <cell r="B3" t="str">
            <v>HIST</v>
          </cell>
          <cell r="C3" t="str">
            <v>HIST</v>
          </cell>
          <cell r="D3" t="str">
            <v>HIST</v>
          </cell>
          <cell r="E3" t="str">
            <v>HIST</v>
          </cell>
          <cell r="F3" t="str">
            <v>HIST</v>
          </cell>
          <cell r="G3" t="str">
            <v>HIST</v>
          </cell>
          <cell r="H3" t="str">
            <v>HIST</v>
          </cell>
          <cell r="I3" t="str">
            <v>HIST</v>
          </cell>
          <cell r="J3" t="str">
            <v>HIST</v>
          </cell>
          <cell r="K3" t="str">
            <v>HIST</v>
          </cell>
          <cell r="L3" t="str">
            <v>PROJ</v>
          </cell>
          <cell r="M3" t="str">
            <v>HIST</v>
          </cell>
          <cell r="N3" t="str">
            <v>HIST</v>
          </cell>
          <cell r="O3" t="str">
            <v>HIST</v>
          </cell>
          <cell r="P3" t="str">
            <v>PROJ</v>
          </cell>
          <cell r="Q3" t="str">
            <v>HIST</v>
          </cell>
          <cell r="R3" t="str">
            <v>HIST</v>
          </cell>
          <cell r="S3" t="str">
            <v>HIST</v>
          </cell>
          <cell r="T3" t="str">
            <v>PROJ</v>
          </cell>
          <cell r="U3" t="str">
            <v>HIST</v>
          </cell>
          <cell r="V3" t="str">
            <v>HIST</v>
          </cell>
          <cell r="W3" t="str">
            <v>HIST</v>
          </cell>
          <cell r="X3" t="str">
            <v>PROJ</v>
          </cell>
          <cell r="Y3" t="str">
            <v>HIST</v>
          </cell>
          <cell r="Z3" t="str">
            <v>HIST</v>
          </cell>
          <cell r="AA3" t="str">
            <v>HIST</v>
          </cell>
          <cell r="AB3" t="str">
            <v>PROJ</v>
          </cell>
          <cell r="AC3" t="str">
            <v>HIST</v>
          </cell>
          <cell r="AD3" t="str">
            <v>HIST</v>
          </cell>
          <cell r="AE3" t="str">
            <v>HIST</v>
          </cell>
          <cell r="AF3" t="str">
            <v>PROJ</v>
          </cell>
          <cell r="AG3" t="str">
            <v>HIST</v>
          </cell>
          <cell r="AH3" t="str">
            <v>HIST</v>
          </cell>
          <cell r="AI3" t="str">
            <v>HIST</v>
          </cell>
          <cell r="AJ3" t="str">
            <v>PROJ</v>
          </cell>
          <cell r="AK3" t="str">
            <v>HIST</v>
          </cell>
          <cell r="AL3" t="str">
            <v>HIST</v>
          </cell>
          <cell r="AM3" t="str">
            <v>HIST</v>
          </cell>
          <cell r="AN3" t="str">
            <v>PROJ</v>
          </cell>
          <cell r="AO3" t="str">
            <v>HIST</v>
          </cell>
          <cell r="AP3" t="str">
            <v>HIST</v>
          </cell>
          <cell r="AQ3" t="str">
            <v>HIST</v>
          </cell>
          <cell r="AR3" t="str">
            <v>PROJ</v>
          </cell>
          <cell r="AS3" t="str">
            <v>HIST</v>
          </cell>
          <cell r="AT3" t="str">
            <v>HIST</v>
          </cell>
          <cell r="AU3" t="str">
            <v>HIST</v>
          </cell>
          <cell r="AV3" t="str">
            <v>PROJ</v>
          </cell>
        </row>
        <row r="4">
          <cell r="A4" t="str">
            <v>ASSETS  (in IDR million)</v>
          </cell>
          <cell r="B4">
            <v>1994</v>
          </cell>
          <cell r="C4">
            <v>1995</v>
          </cell>
          <cell r="D4">
            <v>1996</v>
          </cell>
          <cell r="E4">
            <v>1997</v>
          </cell>
          <cell r="F4">
            <v>1998</v>
          </cell>
          <cell r="G4">
            <v>1999</v>
          </cell>
          <cell r="H4">
            <v>2000</v>
          </cell>
          <cell r="I4" t="str">
            <v>3-31-99</v>
          </cell>
          <cell r="J4" t="str">
            <v>6-30-99</v>
          </cell>
          <cell r="K4" t="str">
            <v>9-30-99</v>
          </cell>
          <cell r="L4">
            <v>2001</v>
          </cell>
          <cell r="M4" t="str">
            <v>3-31-00</v>
          </cell>
          <cell r="N4" t="str">
            <v>6-30-00</v>
          </cell>
          <cell r="O4" t="str">
            <v>9-30-00</v>
          </cell>
          <cell r="P4">
            <v>2002</v>
          </cell>
          <cell r="Q4" t="str">
            <v>3-31-01</v>
          </cell>
          <cell r="R4" t="str">
            <v>6-30-01</v>
          </cell>
          <cell r="S4" t="str">
            <v>9-30-01</v>
          </cell>
          <cell r="T4">
            <v>2003</v>
          </cell>
          <cell r="U4" t="str">
            <v>3-31-02</v>
          </cell>
          <cell r="V4" t="str">
            <v>6-30-02</v>
          </cell>
          <cell r="W4" t="str">
            <v>9-30-02</v>
          </cell>
          <cell r="X4">
            <v>2004</v>
          </cell>
          <cell r="Y4" t="str">
            <v>3-31-03</v>
          </cell>
          <cell r="Z4" t="str">
            <v>6-30-03</v>
          </cell>
          <cell r="AA4" t="str">
            <v>9-30-03</v>
          </cell>
          <cell r="AB4">
            <v>2005</v>
          </cell>
          <cell r="AC4" t="str">
            <v>3-31-04</v>
          </cell>
          <cell r="AD4" t="str">
            <v>6-30-04</v>
          </cell>
          <cell r="AE4" t="str">
            <v>9-30-04</v>
          </cell>
          <cell r="AF4">
            <v>2006</v>
          </cell>
          <cell r="AG4" t="str">
            <v>3-31-04</v>
          </cell>
          <cell r="AH4" t="str">
            <v>6-30-04</v>
          </cell>
          <cell r="AI4" t="str">
            <v>9-30-04</v>
          </cell>
          <cell r="AJ4">
            <v>2007</v>
          </cell>
          <cell r="AK4" t="str">
            <v>3-31-04</v>
          </cell>
          <cell r="AL4" t="str">
            <v>6-30-04</v>
          </cell>
          <cell r="AM4" t="str">
            <v>9-30-04</v>
          </cell>
          <cell r="AN4">
            <v>2008</v>
          </cell>
          <cell r="AO4" t="str">
            <v>3-31-04</v>
          </cell>
          <cell r="AP4" t="str">
            <v>6-30-04</v>
          </cell>
          <cell r="AQ4" t="str">
            <v>9-30-04</v>
          </cell>
          <cell r="AR4">
            <v>2009</v>
          </cell>
          <cell r="AS4" t="str">
            <v>3-31-04</v>
          </cell>
          <cell r="AT4" t="str">
            <v>6-30-04</v>
          </cell>
          <cell r="AU4" t="str">
            <v>9-30-04</v>
          </cell>
          <cell r="AV4">
            <v>2010</v>
          </cell>
        </row>
        <row r="6">
          <cell r="A6" t="str">
            <v>CASH ON HAND &amp; IN BANKS</v>
          </cell>
          <cell r="C6">
            <v>283.17</v>
          </cell>
          <cell r="D6">
            <v>39.06982</v>
          </cell>
          <cell r="E6">
            <v>615.03144499999996</v>
          </cell>
          <cell r="F6">
            <v>564.74809900000002</v>
          </cell>
          <cell r="G6">
            <v>325.82974000000002</v>
          </cell>
          <cell r="H6">
            <v>227.58042530454921</v>
          </cell>
          <cell r="L6">
            <v>1889.2181125892548</v>
          </cell>
          <cell r="P6">
            <v>4606.7333619325927</v>
          </cell>
          <cell r="T6">
            <v>6017.059622183413</v>
          </cell>
          <cell r="X6">
            <v>5790.8999029986862</v>
          </cell>
          <cell r="AB6">
            <v>3497.2745489971803</v>
          </cell>
          <cell r="AF6">
            <v>2682.3372669676392</v>
          </cell>
          <cell r="AJ6">
            <v>2952.4559029235279</v>
          </cell>
          <cell r="AN6">
            <v>2874.9254377670477</v>
          </cell>
          <cell r="AR6">
            <v>1048.0377778612328</v>
          </cell>
          <cell r="AV6">
            <v>753.33511034646472</v>
          </cell>
        </row>
        <row r="7">
          <cell r="A7" t="str">
            <v>TIME DEPOSITS</v>
          </cell>
          <cell r="C7">
            <v>1250</v>
          </cell>
          <cell r="D7">
            <v>0</v>
          </cell>
          <cell r="E7">
            <v>0</v>
          </cell>
          <cell r="F7">
            <v>0</v>
          </cell>
          <cell r="G7">
            <v>0</v>
          </cell>
        </row>
        <row r="8">
          <cell r="A8" t="str">
            <v>MARKETABLE SECURITIES</v>
          </cell>
        </row>
        <row r="10">
          <cell r="A10" t="str">
            <v>TRADE RECEIVABLES</v>
          </cell>
          <cell r="C10">
            <v>231.76</v>
          </cell>
          <cell r="D10">
            <v>181.315608</v>
          </cell>
          <cell r="E10">
            <v>791.95500000000004</v>
          </cell>
          <cell r="F10">
            <v>689.22199599999999</v>
          </cell>
          <cell r="G10">
            <v>514.60799999999995</v>
          </cell>
          <cell r="H10">
            <v>746.02499999999998</v>
          </cell>
          <cell r="L10">
            <v>370.88099999999991</v>
          </cell>
          <cell r="P10">
            <v>509.34323999999992</v>
          </cell>
          <cell r="T10">
            <v>1049.2470744</v>
          </cell>
          <cell r="X10">
            <v>1215.8150474609997</v>
          </cell>
          <cell r="AB10">
            <v>974.00294357709015</v>
          </cell>
          <cell r="AF10">
            <v>1146.5406078678889</v>
          </cell>
          <cell r="AJ10">
            <v>1180.9368261039256</v>
          </cell>
          <cell r="AN10">
            <v>1216.3649308870436</v>
          </cell>
          <cell r="AR10">
            <v>1409.4628636653622</v>
          </cell>
          <cell r="AV10">
            <v>1935.662332767097</v>
          </cell>
        </row>
        <row r="11">
          <cell r="A11" t="str">
            <v>(EST DOUBTFUL RECS)</v>
          </cell>
          <cell r="B11" t="str">
            <v/>
          </cell>
          <cell r="C11" t="str">
            <v/>
          </cell>
          <cell r="D11" t="str">
            <v/>
          </cell>
          <cell r="E11" t="str">
            <v/>
          </cell>
          <cell r="F11" t="str">
            <v/>
          </cell>
          <cell r="G11" t="str">
            <v/>
          </cell>
          <cell r="H11" t="str">
            <v/>
          </cell>
          <cell r="L11" t="str">
            <v/>
          </cell>
          <cell r="P11" t="str">
            <v/>
          </cell>
          <cell r="T11" t="str">
            <v/>
          </cell>
          <cell r="X11" t="str">
            <v/>
          </cell>
          <cell r="AB11" t="str">
            <v/>
          </cell>
          <cell r="AF11" t="str">
            <v/>
          </cell>
          <cell r="AJ11" t="str">
            <v/>
          </cell>
          <cell r="AN11" t="str">
            <v/>
          </cell>
          <cell r="AR11" t="str">
            <v/>
          </cell>
          <cell r="AV11" t="str">
            <v/>
          </cell>
        </row>
        <row r="12">
          <cell r="A12" t="str">
            <v>NET TRADE RECEIVABLES</v>
          </cell>
          <cell r="B12">
            <v>0</v>
          </cell>
          <cell r="C12">
            <v>231.76</v>
          </cell>
          <cell r="D12">
            <v>181.315608</v>
          </cell>
          <cell r="E12">
            <v>791.95500000000004</v>
          </cell>
          <cell r="F12">
            <v>689.22199599999999</v>
          </cell>
          <cell r="G12">
            <v>514.60799999999995</v>
          </cell>
          <cell r="H12">
            <v>746.02499999999998</v>
          </cell>
          <cell r="I12">
            <v>0</v>
          </cell>
          <cell r="J12">
            <v>0</v>
          </cell>
          <cell r="K12">
            <v>0</v>
          </cell>
          <cell r="L12">
            <v>370.88099999999991</v>
          </cell>
          <cell r="M12">
            <v>0</v>
          </cell>
          <cell r="N12">
            <v>0</v>
          </cell>
          <cell r="O12">
            <v>0</v>
          </cell>
          <cell r="P12">
            <v>509.34323999999992</v>
          </cell>
          <cell r="Q12">
            <v>0</v>
          </cell>
          <cell r="R12">
            <v>0</v>
          </cell>
          <cell r="S12">
            <v>0</v>
          </cell>
          <cell r="T12">
            <v>1049.2470744</v>
          </cell>
          <cell r="U12">
            <v>0</v>
          </cell>
          <cell r="V12">
            <v>0</v>
          </cell>
          <cell r="W12">
            <v>0</v>
          </cell>
          <cell r="X12">
            <v>1215.8150474609997</v>
          </cell>
          <cell r="Y12">
            <v>0</v>
          </cell>
          <cell r="Z12">
            <v>0</v>
          </cell>
          <cell r="AA12">
            <v>0</v>
          </cell>
          <cell r="AB12">
            <v>974.00294357709015</v>
          </cell>
          <cell r="AC12">
            <v>0</v>
          </cell>
          <cell r="AD12">
            <v>0</v>
          </cell>
          <cell r="AE12">
            <v>0</v>
          </cell>
          <cell r="AF12">
            <v>1146.5406078678889</v>
          </cell>
          <cell r="AG12">
            <v>0</v>
          </cell>
          <cell r="AH12">
            <v>0</v>
          </cell>
          <cell r="AI12">
            <v>0</v>
          </cell>
          <cell r="AJ12">
            <v>1180.9368261039256</v>
          </cell>
          <cell r="AK12">
            <v>0</v>
          </cell>
          <cell r="AL12">
            <v>0</v>
          </cell>
          <cell r="AM12">
            <v>0</v>
          </cell>
          <cell r="AN12">
            <v>1216.3649308870436</v>
          </cell>
          <cell r="AO12">
            <v>0</v>
          </cell>
          <cell r="AP12">
            <v>0</v>
          </cell>
          <cell r="AQ12">
            <v>0</v>
          </cell>
          <cell r="AR12">
            <v>1409.4628636653622</v>
          </cell>
          <cell r="AS12">
            <v>0</v>
          </cell>
          <cell r="AT12">
            <v>0</v>
          </cell>
          <cell r="AU12">
            <v>0</v>
          </cell>
          <cell r="AV12">
            <v>1935.662332767097</v>
          </cell>
        </row>
        <row r="14">
          <cell r="A14" t="str">
            <v>OTHER RECEIVABLES</v>
          </cell>
          <cell r="C14">
            <v>0</v>
          </cell>
          <cell r="D14">
            <v>101.25</v>
          </cell>
          <cell r="E14">
            <v>1.05</v>
          </cell>
          <cell r="F14">
            <v>54.173740000000002</v>
          </cell>
          <cell r="G14">
            <v>512.48564499999998</v>
          </cell>
        </row>
        <row r="16">
          <cell r="A16" t="str">
            <v/>
          </cell>
        </row>
        <row r="17">
          <cell r="A17" t="str">
            <v>INVENTORY</v>
          </cell>
          <cell r="B17">
            <v>0</v>
          </cell>
          <cell r="C17">
            <v>273.12</v>
          </cell>
          <cell r="D17">
            <v>1030.2314719999999</v>
          </cell>
          <cell r="E17">
            <v>1549.2280442000001</v>
          </cell>
          <cell r="F17">
            <v>1561.8174300000001</v>
          </cell>
          <cell r="G17">
            <v>2494.5695660000001</v>
          </cell>
          <cell r="H17">
            <v>3126.9671861264646</v>
          </cell>
          <cell r="I17">
            <v>0</v>
          </cell>
          <cell r="J17">
            <v>0</v>
          </cell>
          <cell r="K17">
            <v>0</v>
          </cell>
          <cell r="L17">
            <v>2764.2291217840361</v>
          </cell>
          <cell r="M17">
            <v>0</v>
          </cell>
          <cell r="N17">
            <v>0</v>
          </cell>
          <cell r="O17">
            <v>0</v>
          </cell>
          <cell r="P17">
            <v>2509.9662007259299</v>
          </cell>
          <cell r="Q17">
            <v>0</v>
          </cell>
          <cell r="R17">
            <v>0</v>
          </cell>
          <cell r="S17">
            <v>0</v>
          </cell>
          <cell r="T17">
            <v>2694.3009667108822</v>
          </cell>
          <cell r="U17">
            <v>0</v>
          </cell>
          <cell r="V17">
            <v>0</v>
          </cell>
          <cell r="W17">
            <v>0</v>
          </cell>
          <cell r="X17">
            <v>3512.3395359030828</v>
          </cell>
          <cell r="Y17">
            <v>0</v>
          </cell>
          <cell r="Z17">
            <v>0</v>
          </cell>
          <cell r="AA17">
            <v>0</v>
          </cell>
          <cell r="AB17">
            <v>4294.5139907636021</v>
          </cell>
          <cell r="AC17">
            <v>0</v>
          </cell>
          <cell r="AD17">
            <v>0</v>
          </cell>
          <cell r="AE17">
            <v>0</v>
          </cell>
          <cell r="AF17">
            <v>5012.869910011631</v>
          </cell>
          <cell r="AG17">
            <v>0</v>
          </cell>
          <cell r="AH17">
            <v>0</v>
          </cell>
          <cell r="AI17">
            <v>0</v>
          </cell>
          <cell r="AJ17">
            <v>5710.4966356765199</v>
          </cell>
          <cell r="AK17">
            <v>0</v>
          </cell>
          <cell r="AL17">
            <v>0</v>
          </cell>
          <cell r="AM17">
            <v>0</v>
          </cell>
          <cell r="AN17">
            <v>6498.722296316304</v>
          </cell>
          <cell r="AO17">
            <v>0</v>
          </cell>
          <cell r="AP17">
            <v>0</v>
          </cell>
          <cell r="AQ17">
            <v>0</v>
          </cell>
          <cell r="AR17">
            <v>7205.1697961988466</v>
          </cell>
          <cell r="AS17">
            <v>0</v>
          </cell>
          <cell r="AT17">
            <v>0</v>
          </cell>
          <cell r="AU17">
            <v>0</v>
          </cell>
          <cell r="AV17">
            <v>7338.9948065661965</v>
          </cell>
        </row>
        <row r="18">
          <cell r="A18" t="str">
            <v>FINISHED GOODS</v>
          </cell>
          <cell r="C18">
            <v>72.459999999999994</v>
          </cell>
          <cell r="D18">
            <v>1030.2314719999999</v>
          </cell>
          <cell r="E18">
            <v>1549.2280442000001</v>
          </cell>
          <cell r="F18">
            <v>1561.8174300000001</v>
          </cell>
          <cell r="G18">
            <v>2282.9609009999999</v>
          </cell>
          <cell r="H18">
            <v>1664.5917698705668</v>
          </cell>
        </row>
        <row r="19">
          <cell r="A19" t="str">
            <v>IMMATURE PLANTS</v>
          </cell>
          <cell r="C19">
            <v>200.66</v>
          </cell>
          <cell r="G19">
            <v>211.608665</v>
          </cell>
          <cell r="H19">
            <v>1462.3754162558978</v>
          </cell>
        </row>
        <row r="20">
          <cell r="A20" t="str">
            <v>RAW MATERIALS</v>
          </cell>
        </row>
        <row r="21">
          <cell r="A21" t="str">
            <v>MISCELLANEOUS INV</v>
          </cell>
        </row>
        <row r="23">
          <cell r="B23" t="str">
            <v/>
          </cell>
          <cell r="C23" t="str">
            <v/>
          </cell>
          <cell r="D23" t="str">
            <v/>
          </cell>
          <cell r="E23" t="str">
            <v/>
          </cell>
          <cell r="F23" t="str">
            <v/>
          </cell>
          <cell r="G23" t="str">
            <v/>
          </cell>
          <cell r="H23" t="str">
            <v/>
          </cell>
          <cell r="L23" t="str">
            <v/>
          </cell>
          <cell r="P23" t="str">
            <v/>
          </cell>
          <cell r="T23" t="str">
            <v/>
          </cell>
          <cell r="X23" t="str">
            <v/>
          </cell>
          <cell r="AB23" t="str">
            <v/>
          </cell>
          <cell r="AF23" t="str">
            <v/>
          </cell>
          <cell r="AJ23" t="str">
            <v/>
          </cell>
          <cell r="AN23" t="str">
            <v/>
          </cell>
          <cell r="AR23" t="str">
            <v/>
          </cell>
          <cell r="AV23" t="str">
            <v/>
          </cell>
        </row>
        <row r="24">
          <cell r="A24" t="str">
            <v>SUNDRY CA</v>
          </cell>
        </row>
        <row r="26">
          <cell r="A26" t="str">
            <v>CURRENT ASSETS</v>
          </cell>
          <cell r="B26">
            <v>0</v>
          </cell>
          <cell r="C26">
            <v>2038.0500000000002</v>
          </cell>
          <cell r="D26">
            <v>1351.8669</v>
          </cell>
          <cell r="E26">
            <v>2957.2644891999998</v>
          </cell>
          <cell r="F26">
            <v>2869.9612649999999</v>
          </cell>
          <cell r="G26">
            <v>3847.4929510000002</v>
          </cell>
          <cell r="H26">
            <v>4100.5726114310137</v>
          </cell>
          <cell r="I26">
            <v>0</v>
          </cell>
          <cell r="J26">
            <v>0</v>
          </cell>
          <cell r="K26">
            <v>0</v>
          </cell>
          <cell r="L26">
            <v>5024.3282343732908</v>
          </cell>
          <cell r="P26">
            <v>7626.0428026585232</v>
          </cell>
          <cell r="T26">
            <v>9760.607663294295</v>
          </cell>
          <cell r="X26">
            <v>10519.054486362769</v>
          </cell>
          <cell r="AB26">
            <v>8765.7914833378727</v>
          </cell>
          <cell r="AF26">
            <v>8841.747784847159</v>
          </cell>
          <cell r="AJ26">
            <v>9843.8893647039731</v>
          </cell>
          <cell r="AN26">
            <v>10590.012664970396</v>
          </cell>
          <cell r="AR26">
            <v>9662.6704377254428</v>
          </cell>
          <cell r="AV26">
            <v>10027.992249679759</v>
          </cell>
        </row>
        <row r="28">
          <cell r="A28" t="str">
            <v>LAND</v>
          </cell>
          <cell r="L28">
            <v>0</v>
          </cell>
          <cell r="P28">
            <v>0</v>
          </cell>
          <cell r="T28">
            <v>0</v>
          </cell>
          <cell r="X28">
            <v>0</v>
          </cell>
          <cell r="AB28">
            <v>0</v>
          </cell>
          <cell r="AF28">
            <v>0</v>
          </cell>
          <cell r="AJ28">
            <v>0</v>
          </cell>
          <cell r="AN28">
            <v>0</v>
          </cell>
          <cell r="AR28">
            <v>0</v>
          </cell>
          <cell r="AV28">
            <v>0</v>
          </cell>
        </row>
        <row r="29">
          <cell r="A29" t="str">
            <v>BUILDINGS, MACHINERY &amp; EQUIPMENT</v>
          </cell>
          <cell r="C29">
            <v>7106.72</v>
          </cell>
          <cell r="D29">
            <v>8288.3207590000002</v>
          </cell>
          <cell r="E29">
            <v>8736.6362250000002</v>
          </cell>
          <cell r="F29">
            <v>8997.8770750000003</v>
          </cell>
          <cell r="G29">
            <v>9381.1675749999995</v>
          </cell>
          <cell r="H29">
            <v>10288.139789000001</v>
          </cell>
          <cell r="L29">
            <v>11082.486784000001</v>
          </cell>
          <cell r="P29">
            <v>12918.416694</v>
          </cell>
          <cell r="T29">
            <v>16673.394186671874</v>
          </cell>
          <cell r="X29">
            <v>21320.251187637106</v>
          </cell>
          <cell r="AB29">
            <v>23662.718108728033</v>
          </cell>
          <cell r="AF29">
            <v>24510.452850200923</v>
          </cell>
          <cell r="AJ29">
            <v>25906.736964179148</v>
          </cell>
          <cell r="AN29">
            <v>26889.945304897115</v>
          </cell>
          <cell r="AR29">
            <v>28498.521663396485</v>
          </cell>
          <cell r="AV29">
            <v>29640.682955506971</v>
          </cell>
        </row>
        <row r="30">
          <cell r="A30" t="str">
            <v>(ACCUMULATED DEPRECIATION)</v>
          </cell>
          <cell r="C30">
            <v>-233.65</v>
          </cell>
          <cell r="D30">
            <v>-1256.3528369999999</v>
          </cell>
          <cell r="E30">
            <v>-2408.4649279999999</v>
          </cell>
          <cell r="F30">
            <v>-3605.6162210000002</v>
          </cell>
          <cell r="G30">
            <v>-4784.3206879999998</v>
          </cell>
          <cell r="H30">
            <v>-5980.9217024999998</v>
          </cell>
          <cell r="L30">
            <v>-7212.7209733749996</v>
          </cell>
          <cell r="P30">
            <v>-8633.0678382500009</v>
          </cell>
          <cell r="T30">
            <v>-10567.521497958984</v>
          </cell>
          <cell r="X30">
            <v>-12315.904549788624</v>
          </cell>
          <cell r="AB30">
            <v>-14383.628603629628</v>
          </cell>
          <cell r="AF30">
            <v>-16353.272924404744</v>
          </cell>
          <cell r="AJ30">
            <v>-18433.969107552137</v>
          </cell>
          <cell r="AN30">
            <v>-20524.194797039276</v>
          </cell>
          <cell r="AR30">
            <v>-22701.199156963838</v>
          </cell>
          <cell r="AV30">
            <v>-24791.482439652209</v>
          </cell>
        </row>
        <row r="31">
          <cell r="A31" t="str">
            <v>CONSTRUCTION IN PROGRESS</v>
          </cell>
          <cell r="D31">
            <v>72.72</v>
          </cell>
          <cell r="L31">
            <v>0</v>
          </cell>
          <cell r="P31">
            <v>0</v>
          </cell>
          <cell r="T31">
            <v>0</v>
          </cell>
          <cell r="X31">
            <v>0</v>
          </cell>
          <cell r="AB31">
            <v>0</v>
          </cell>
          <cell r="AF31">
            <v>0</v>
          </cell>
          <cell r="AJ31">
            <v>0</v>
          </cell>
          <cell r="AN31">
            <v>0</v>
          </cell>
          <cell r="AR31">
            <v>0</v>
          </cell>
          <cell r="AV31">
            <v>0</v>
          </cell>
        </row>
        <row r="33">
          <cell r="A33" t="str">
            <v>NET PROPERTY, PLANT &amp; EQUIPMENT</v>
          </cell>
          <cell r="B33">
            <v>0</v>
          </cell>
          <cell r="C33">
            <v>6873.0700000000006</v>
          </cell>
          <cell r="D33">
            <v>7104.6879220000001</v>
          </cell>
          <cell r="E33">
            <v>6328.1712970000008</v>
          </cell>
          <cell r="F33">
            <v>5392.2608540000001</v>
          </cell>
          <cell r="G33">
            <v>4596.8468869999997</v>
          </cell>
          <cell r="H33">
            <v>4307.2180865000009</v>
          </cell>
          <cell r="I33">
            <v>0</v>
          </cell>
          <cell r="J33">
            <v>0</v>
          </cell>
          <cell r="K33">
            <v>0</v>
          </cell>
          <cell r="L33">
            <v>3869.765810625001</v>
          </cell>
          <cell r="M33">
            <v>0</v>
          </cell>
          <cell r="N33">
            <v>0</v>
          </cell>
          <cell r="O33">
            <v>0</v>
          </cell>
          <cell r="P33">
            <v>4285.3488557499986</v>
          </cell>
          <cell r="Q33">
            <v>0</v>
          </cell>
          <cell r="R33">
            <v>0</v>
          </cell>
          <cell r="S33">
            <v>0</v>
          </cell>
          <cell r="T33">
            <v>6105.8726887128905</v>
          </cell>
          <cell r="U33">
            <v>0</v>
          </cell>
          <cell r="V33">
            <v>0</v>
          </cell>
          <cell r="W33">
            <v>0</v>
          </cell>
          <cell r="X33">
            <v>9004.3466378484827</v>
          </cell>
          <cell r="Y33">
            <v>0</v>
          </cell>
          <cell r="Z33">
            <v>0</v>
          </cell>
          <cell r="AA33">
            <v>0</v>
          </cell>
          <cell r="AB33">
            <v>9279.0895050984054</v>
          </cell>
          <cell r="AC33">
            <v>0</v>
          </cell>
          <cell r="AD33">
            <v>0</v>
          </cell>
          <cell r="AE33">
            <v>0</v>
          </cell>
          <cell r="AF33">
            <v>8157.1799257961793</v>
          </cell>
          <cell r="AG33">
            <v>0</v>
          </cell>
          <cell r="AH33">
            <v>0</v>
          </cell>
          <cell r="AI33">
            <v>0</v>
          </cell>
          <cell r="AJ33">
            <v>7472.7678566270115</v>
          </cell>
          <cell r="AK33">
            <v>0</v>
          </cell>
          <cell r="AL33">
            <v>0</v>
          </cell>
          <cell r="AM33">
            <v>0</v>
          </cell>
          <cell r="AN33">
            <v>6365.7505078578397</v>
          </cell>
          <cell r="AO33">
            <v>0</v>
          </cell>
          <cell r="AP33">
            <v>0</v>
          </cell>
          <cell r="AQ33">
            <v>0</v>
          </cell>
          <cell r="AR33">
            <v>5797.3225064326471</v>
          </cell>
          <cell r="AS33">
            <v>0</v>
          </cell>
          <cell r="AT33">
            <v>0</v>
          </cell>
          <cell r="AU33">
            <v>0</v>
          </cell>
          <cell r="AV33">
            <v>4849.2005158547618</v>
          </cell>
        </row>
        <row r="35">
          <cell r="A35" t="str">
            <v>PREPAID EXPENSES</v>
          </cell>
        </row>
        <row r="36">
          <cell r="A36" t="str">
            <v>INVESTMENTS</v>
          </cell>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row>
        <row r="37">
          <cell r="A37" t="str">
            <v>SECURITIES</v>
          </cell>
        </row>
        <row r="38">
          <cell r="A38" t="str">
            <v>AFFILIATES / SUBSIDIARIES</v>
          </cell>
        </row>
        <row r="39">
          <cell r="A39" t="str">
            <v>OTHERS</v>
          </cell>
        </row>
        <row r="40">
          <cell r="A40" t="str">
            <v>PREPAID TAXES</v>
          </cell>
          <cell r="B40" t="str">
            <v/>
          </cell>
          <cell r="C40" t="str">
            <v/>
          </cell>
          <cell r="D40" t="str">
            <v/>
          </cell>
          <cell r="E40" t="str">
            <v/>
          </cell>
          <cell r="F40" t="str">
            <v/>
          </cell>
          <cell r="G40" t="str">
            <v/>
          </cell>
          <cell r="H40" t="str">
            <v/>
          </cell>
          <cell r="P40" t="str">
            <v/>
          </cell>
          <cell r="T40" t="str">
            <v/>
          </cell>
          <cell r="X40" t="str">
            <v/>
          </cell>
          <cell r="AB40" t="str">
            <v/>
          </cell>
          <cell r="AF40" t="str">
            <v/>
          </cell>
          <cell r="AJ40" t="str">
            <v/>
          </cell>
          <cell r="AN40" t="str">
            <v/>
          </cell>
          <cell r="AR40" t="str">
            <v/>
          </cell>
          <cell r="AV40" t="str">
            <v/>
          </cell>
        </row>
        <row r="41">
          <cell r="A41" t="str">
            <v>ADVANCE ON PURCHASES</v>
          </cell>
          <cell r="C41">
            <v>99.58</v>
          </cell>
          <cell r="D41">
            <v>134.63475299999999</v>
          </cell>
          <cell r="E41">
            <v>788.872344</v>
          </cell>
          <cell r="F41">
            <v>299.22519</v>
          </cell>
          <cell r="G41">
            <v>275.96243000000004</v>
          </cell>
          <cell r="H41">
            <v>0</v>
          </cell>
          <cell r="L41">
            <v>0</v>
          </cell>
          <cell r="P41">
            <v>0</v>
          </cell>
          <cell r="T41">
            <v>0</v>
          </cell>
          <cell r="X41">
            <v>0</v>
          </cell>
          <cell r="AB41">
            <v>0</v>
          </cell>
          <cell r="AF41">
            <v>0</v>
          </cell>
          <cell r="AJ41">
            <v>0</v>
          </cell>
          <cell r="AN41">
            <v>0</v>
          </cell>
          <cell r="AR41">
            <v>0</v>
          </cell>
          <cell r="AV41">
            <v>0</v>
          </cell>
        </row>
        <row r="42">
          <cell r="A42" t="str">
            <v>DUE FROM AFFILIATES</v>
          </cell>
        </row>
        <row r="43">
          <cell r="A43" t="str">
            <v>OTHER NON-CURRENT RECEIVABLES</v>
          </cell>
        </row>
        <row r="45">
          <cell r="A45" t="str">
            <v>SUNDRY NCA</v>
          </cell>
          <cell r="C45">
            <v>0</v>
          </cell>
          <cell r="D45">
            <v>7.4959850000000001</v>
          </cell>
          <cell r="E45">
            <v>132.11748</v>
          </cell>
          <cell r="F45">
            <v>5.3222009999999997</v>
          </cell>
        </row>
        <row r="46">
          <cell r="A46" t="str">
            <v>INTANGIBLES</v>
          </cell>
          <cell r="B46">
            <v>0</v>
          </cell>
          <cell r="C46">
            <v>3431.8279770000004</v>
          </cell>
          <cell r="D46">
            <v>3242.3577580000001</v>
          </cell>
          <cell r="E46">
            <v>14817.253484000001</v>
          </cell>
          <cell r="F46">
            <v>10661.078197000001</v>
          </cell>
          <cell r="G46">
            <v>6504.9029100000007</v>
          </cell>
          <cell r="H46">
            <v>2348.7276229999998</v>
          </cell>
          <cell r="I46">
            <v>0</v>
          </cell>
          <cell r="J46">
            <v>0</v>
          </cell>
          <cell r="K46">
            <v>0</v>
          </cell>
          <cell r="L46">
            <v>99.154769000000002</v>
          </cell>
          <cell r="M46">
            <v>0</v>
          </cell>
          <cell r="N46">
            <v>0</v>
          </cell>
          <cell r="O46">
            <v>0</v>
          </cell>
          <cell r="P46">
            <v>42.494900999999999</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row>
        <row r="47">
          <cell r="A47" t="str">
            <v>PRE-OPERATING EXPENSES</v>
          </cell>
          <cell r="C47">
            <v>2992.7140000000004</v>
          </cell>
          <cell r="D47">
            <v>2859.9036490000003</v>
          </cell>
          <cell r="E47">
            <v>14491.459243000001</v>
          </cell>
          <cell r="F47">
            <v>10391.943824</v>
          </cell>
          <cell r="G47">
            <v>6292.4284050000006</v>
          </cell>
          <cell r="H47">
            <v>2192.9129859999998</v>
          </cell>
          <cell r="L47">
            <v>0</v>
          </cell>
          <cell r="P47">
            <v>0</v>
          </cell>
          <cell r="T47">
            <v>0</v>
          </cell>
          <cell r="X47">
            <v>0</v>
          </cell>
          <cell r="AB47">
            <v>0</v>
          </cell>
          <cell r="AF47">
            <v>0</v>
          </cell>
          <cell r="AJ47">
            <v>0</v>
          </cell>
          <cell r="AN47">
            <v>0</v>
          </cell>
          <cell r="AR47">
            <v>0</v>
          </cell>
          <cell r="AV47">
            <v>0</v>
          </cell>
        </row>
        <row r="48">
          <cell r="A48" t="str">
            <v>GOODWILL</v>
          </cell>
          <cell r="C48">
            <v>439.11397700000003</v>
          </cell>
          <cell r="D48">
            <v>382.45410900000002</v>
          </cell>
          <cell r="E48">
            <v>325.79424100000006</v>
          </cell>
          <cell r="F48">
            <v>269.13437299999998</v>
          </cell>
          <cell r="G48">
            <v>212.47450500000002</v>
          </cell>
          <cell r="H48">
            <v>155.814637</v>
          </cell>
          <cell r="L48">
            <v>99.154769000000002</v>
          </cell>
          <cell r="P48">
            <v>42.494900999999999</v>
          </cell>
          <cell r="T48">
            <v>0</v>
          </cell>
          <cell r="X48">
            <v>0</v>
          </cell>
          <cell r="AB48">
            <v>0</v>
          </cell>
          <cell r="AF48">
            <v>0</v>
          </cell>
          <cell r="AJ48">
            <v>0</v>
          </cell>
          <cell r="AN48">
            <v>0</v>
          </cell>
          <cell r="AR48">
            <v>0</v>
          </cell>
          <cell r="AV48">
            <v>0</v>
          </cell>
        </row>
        <row r="49">
          <cell r="A49" t="str">
            <v>DEFERRED CHARGES</v>
          </cell>
        </row>
        <row r="51">
          <cell r="A51" t="str">
            <v>TOTAL ASSETS</v>
          </cell>
          <cell r="B51">
            <v>0</v>
          </cell>
          <cell r="C51">
            <v>12442.527977000002</v>
          </cell>
          <cell r="D51">
            <v>11841.043318</v>
          </cell>
          <cell r="E51">
            <v>25023.679094200001</v>
          </cell>
          <cell r="F51">
            <v>19227.847707000001</v>
          </cell>
          <cell r="G51">
            <v>15225.205178</v>
          </cell>
          <cell r="H51">
            <v>10756.518320931013</v>
          </cell>
          <cell r="I51">
            <v>0</v>
          </cell>
          <cell r="J51">
            <v>0</v>
          </cell>
          <cell r="K51">
            <v>0</v>
          </cell>
          <cell r="L51">
            <v>8993.2488139982925</v>
          </cell>
          <cell r="M51">
            <v>0</v>
          </cell>
          <cell r="N51">
            <v>0</v>
          </cell>
          <cell r="O51">
            <v>0</v>
          </cell>
          <cell r="P51">
            <v>11953.886559408522</v>
          </cell>
          <cell r="Q51">
            <v>0</v>
          </cell>
          <cell r="R51">
            <v>0</v>
          </cell>
          <cell r="S51">
            <v>0</v>
          </cell>
          <cell r="T51">
            <v>15866.480352007186</v>
          </cell>
          <cell r="U51">
            <v>0</v>
          </cell>
          <cell r="V51">
            <v>0</v>
          </cell>
          <cell r="W51">
            <v>0</v>
          </cell>
          <cell r="X51">
            <v>19523.401124211254</v>
          </cell>
          <cell r="Y51">
            <v>0</v>
          </cell>
          <cell r="Z51">
            <v>0</v>
          </cell>
          <cell r="AA51">
            <v>0</v>
          </cell>
          <cell r="AB51">
            <v>18044.880988436278</v>
          </cell>
          <cell r="AC51">
            <v>0</v>
          </cell>
          <cell r="AD51">
            <v>0</v>
          </cell>
          <cell r="AE51">
            <v>0</v>
          </cell>
          <cell r="AF51">
            <v>16998.927710643336</v>
          </cell>
          <cell r="AG51">
            <v>0</v>
          </cell>
          <cell r="AH51">
            <v>0</v>
          </cell>
          <cell r="AI51">
            <v>0</v>
          </cell>
          <cell r="AJ51">
            <v>17316.657221330985</v>
          </cell>
          <cell r="AK51">
            <v>0</v>
          </cell>
          <cell r="AL51">
            <v>0</v>
          </cell>
          <cell r="AM51">
            <v>0</v>
          </cell>
          <cell r="AN51">
            <v>16955.763172828236</v>
          </cell>
          <cell r="AO51">
            <v>0</v>
          </cell>
          <cell r="AP51">
            <v>0</v>
          </cell>
          <cell r="AQ51">
            <v>0</v>
          </cell>
          <cell r="AR51">
            <v>15459.99294415809</v>
          </cell>
          <cell r="AS51">
            <v>0</v>
          </cell>
          <cell r="AT51">
            <v>0</v>
          </cell>
          <cell r="AU51">
            <v>0</v>
          </cell>
          <cell r="AV51">
            <v>14877.192765534521</v>
          </cell>
        </row>
        <row r="53">
          <cell r="A53" t="str">
            <v>PT MITRATANI DUA TUJUH</v>
          </cell>
          <cell r="B53" t="str">
            <v>HIST</v>
          </cell>
          <cell r="C53" t="str">
            <v>HIST</v>
          </cell>
          <cell r="D53" t="str">
            <v>HIST</v>
          </cell>
          <cell r="E53" t="str">
            <v>HIST</v>
          </cell>
          <cell r="F53" t="str">
            <v>HIST</v>
          </cell>
          <cell r="G53" t="str">
            <v>HIST</v>
          </cell>
          <cell r="H53" t="str">
            <v>HIST</v>
          </cell>
          <cell r="I53" t="str">
            <v>HIST</v>
          </cell>
          <cell r="J53" t="str">
            <v>HIST</v>
          </cell>
          <cell r="K53" t="str">
            <v>HIST</v>
          </cell>
          <cell r="L53" t="str">
            <v>PROJ</v>
          </cell>
          <cell r="M53" t="str">
            <v>HIST</v>
          </cell>
          <cell r="N53" t="str">
            <v>HIST</v>
          </cell>
          <cell r="O53" t="str">
            <v>HIST</v>
          </cell>
          <cell r="P53" t="str">
            <v>PROJ</v>
          </cell>
          <cell r="Q53" t="str">
            <v>HIST</v>
          </cell>
          <cell r="R53" t="str">
            <v>HIST</v>
          </cell>
          <cell r="S53" t="str">
            <v>HIST</v>
          </cell>
          <cell r="T53" t="str">
            <v>PROJ</v>
          </cell>
          <cell r="U53" t="str">
            <v>HIST</v>
          </cell>
          <cell r="V53" t="str">
            <v>HIST</v>
          </cell>
          <cell r="W53" t="str">
            <v>HIST</v>
          </cell>
          <cell r="X53" t="str">
            <v>PROJ</v>
          </cell>
          <cell r="Y53" t="str">
            <v>HIST</v>
          </cell>
          <cell r="Z53" t="str">
            <v>HIST</v>
          </cell>
          <cell r="AA53" t="str">
            <v>HIST</v>
          </cell>
          <cell r="AB53" t="str">
            <v>PROJ</v>
          </cell>
          <cell r="AC53" t="str">
            <v>HIST</v>
          </cell>
          <cell r="AD53" t="str">
            <v>HIST</v>
          </cell>
          <cell r="AE53" t="str">
            <v>HIST</v>
          </cell>
          <cell r="AF53" t="str">
            <v>PROJ</v>
          </cell>
          <cell r="AG53" t="str">
            <v>HIST</v>
          </cell>
          <cell r="AH53" t="str">
            <v>HIST</v>
          </cell>
          <cell r="AI53" t="str">
            <v>HIST</v>
          </cell>
          <cell r="AJ53" t="str">
            <v>PROJ</v>
          </cell>
          <cell r="AK53" t="str">
            <v>HIST</v>
          </cell>
          <cell r="AL53" t="str">
            <v>HIST</v>
          </cell>
          <cell r="AM53" t="str">
            <v>HIST</v>
          </cell>
          <cell r="AN53" t="str">
            <v>PROJ</v>
          </cell>
          <cell r="AO53" t="str">
            <v>HIST</v>
          </cell>
          <cell r="AP53" t="str">
            <v>HIST</v>
          </cell>
          <cell r="AQ53" t="str">
            <v>HIST</v>
          </cell>
          <cell r="AR53" t="str">
            <v>PROJ</v>
          </cell>
          <cell r="AS53" t="str">
            <v>HIST</v>
          </cell>
          <cell r="AT53" t="str">
            <v>HIST</v>
          </cell>
          <cell r="AU53" t="str">
            <v>HIST</v>
          </cell>
          <cell r="AV53" t="str">
            <v>PROJ</v>
          </cell>
        </row>
        <row r="54">
          <cell r="A54" t="str">
            <v>LIABILITIES  (in IDR million)</v>
          </cell>
          <cell r="B54">
            <v>1994</v>
          </cell>
          <cell r="C54">
            <v>1995</v>
          </cell>
          <cell r="D54">
            <v>1996</v>
          </cell>
          <cell r="E54">
            <v>1997</v>
          </cell>
          <cell r="F54">
            <v>1998</v>
          </cell>
          <cell r="G54">
            <v>1999</v>
          </cell>
          <cell r="H54">
            <v>2000</v>
          </cell>
          <cell r="I54" t="str">
            <v>3-31-99</v>
          </cell>
          <cell r="J54" t="str">
            <v>6-30-99</v>
          </cell>
          <cell r="K54" t="str">
            <v>9-30-99</v>
          </cell>
          <cell r="L54">
            <v>2001</v>
          </cell>
          <cell r="M54" t="str">
            <v>3-31-00</v>
          </cell>
          <cell r="N54" t="str">
            <v>6-30-00</v>
          </cell>
          <cell r="O54" t="str">
            <v>9-30-00</v>
          </cell>
          <cell r="P54">
            <v>2002</v>
          </cell>
          <cell r="Q54" t="str">
            <v>3-31-01</v>
          </cell>
          <cell r="R54" t="str">
            <v>6-30-01</v>
          </cell>
          <cell r="S54" t="str">
            <v>9-30-01</v>
          </cell>
          <cell r="T54">
            <v>2003</v>
          </cell>
          <cell r="U54" t="str">
            <v>3-31-02</v>
          </cell>
          <cell r="V54" t="str">
            <v>6-30-02</v>
          </cell>
          <cell r="W54" t="str">
            <v>9-30-02</v>
          </cell>
          <cell r="X54">
            <v>2004</v>
          </cell>
          <cell r="Y54" t="str">
            <v>3-31-03</v>
          </cell>
          <cell r="Z54" t="str">
            <v>6-30-03</v>
          </cell>
          <cell r="AA54" t="str">
            <v>9-30-03</v>
          </cell>
          <cell r="AB54">
            <v>2005</v>
          </cell>
          <cell r="AC54" t="str">
            <v>3-31-04</v>
          </cell>
          <cell r="AD54" t="str">
            <v>6-30-04</v>
          </cell>
          <cell r="AE54" t="str">
            <v>9-30-04</v>
          </cell>
          <cell r="AF54">
            <v>2006</v>
          </cell>
          <cell r="AG54" t="str">
            <v>3-31-04</v>
          </cell>
          <cell r="AH54" t="str">
            <v>6-30-04</v>
          </cell>
          <cell r="AI54" t="str">
            <v>9-30-04</v>
          </cell>
          <cell r="AJ54">
            <v>2007</v>
          </cell>
          <cell r="AK54" t="str">
            <v>3-31-04</v>
          </cell>
          <cell r="AL54" t="str">
            <v>6-30-04</v>
          </cell>
          <cell r="AM54" t="str">
            <v>9-30-04</v>
          </cell>
          <cell r="AN54">
            <v>2008</v>
          </cell>
          <cell r="AO54" t="str">
            <v>3-31-04</v>
          </cell>
          <cell r="AP54" t="str">
            <v>6-30-04</v>
          </cell>
          <cell r="AQ54" t="str">
            <v>9-30-04</v>
          </cell>
          <cell r="AR54">
            <v>2009</v>
          </cell>
          <cell r="AS54" t="str">
            <v>3-31-04</v>
          </cell>
          <cell r="AT54" t="str">
            <v>6-30-04</v>
          </cell>
          <cell r="AU54" t="str">
            <v>9-30-04</v>
          </cell>
          <cell r="AV54">
            <v>2010</v>
          </cell>
        </row>
        <row r="56">
          <cell r="A56" t="str">
            <v>STD - BANK</v>
          </cell>
          <cell r="B56" t="str">
            <v/>
          </cell>
          <cell r="C56">
            <v>1985.85</v>
          </cell>
          <cell r="D56">
            <v>3290.14608</v>
          </cell>
          <cell r="E56">
            <v>2698.851557</v>
          </cell>
          <cell r="F56">
            <v>984.06055800000001</v>
          </cell>
          <cell r="G56">
            <v>949.33103100000005</v>
          </cell>
          <cell r="H56">
            <v>520</v>
          </cell>
          <cell r="L56">
            <v>420</v>
          </cell>
          <cell r="P56">
            <v>320</v>
          </cell>
          <cell r="T56">
            <v>220</v>
          </cell>
          <cell r="X56">
            <v>120</v>
          </cell>
          <cell r="AB56">
            <v>0</v>
          </cell>
          <cell r="AF56">
            <v>0</v>
          </cell>
          <cell r="AJ56">
            <v>0</v>
          </cell>
          <cell r="AN56">
            <v>0</v>
          </cell>
          <cell r="AR56">
            <v>0</v>
          </cell>
          <cell r="AV56">
            <v>0</v>
          </cell>
        </row>
        <row r="57">
          <cell r="A57" t="str">
            <v>STD - BANK (new)</v>
          </cell>
          <cell r="L57">
            <v>0</v>
          </cell>
          <cell r="P57">
            <v>0</v>
          </cell>
          <cell r="T57">
            <v>0</v>
          </cell>
          <cell r="X57">
            <v>0</v>
          </cell>
          <cell r="AB57">
            <v>0</v>
          </cell>
          <cell r="AF57">
            <v>0</v>
          </cell>
          <cell r="AJ57">
            <v>0</v>
          </cell>
          <cell r="AN57">
            <v>0</v>
          </cell>
          <cell r="AR57">
            <v>0</v>
          </cell>
          <cell r="AV57">
            <v>0</v>
          </cell>
        </row>
        <row r="58">
          <cell r="A58" t="str">
            <v>NEW DEBT - UNALLOCATED</v>
          </cell>
          <cell r="L58">
            <v>0</v>
          </cell>
          <cell r="P58">
            <v>0</v>
          </cell>
          <cell r="T58">
            <v>0</v>
          </cell>
          <cell r="X58">
            <v>0</v>
          </cell>
          <cell r="AB58">
            <v>0</v>
          </cell>
          <cell r="AF58">
            <v>0</v>
          </cell>
          <cell r="AJ58">
            <v>0</v>
          </cell>
          <cell r="AN58">
            <v>0</v>
          </cell>
          <cell r="AR58">
            <v>0</v>
          </cell>
          <cell r="AV58">
            <v>0</v>
          </cell>
        </row>
        <row r="59">
          <cell r="A59" t="str">
            <v>CPLTD - BANK / LEASES</v>
          </cell>
          <cell r="H59">
            <v>324.45529999999997</v>
          </cell>
          <cell r="L59">
            <v>0</v>
          </cell>
          <cell r="P59">
            <v>0</v>
          </cell>
          <cell r="T59">
            <v>0</v>
          </cell>
          <cell r="X59">
            <v>0</v>
          </cell>
          <cell r="AB59">
            <v>0</v>
          </cell>
          <cell r="AF59">
            <v>0</v>
          </cell>
          <cell r="AJ59">
            <v>0</v>
          </cell>
          <cell r="AN59">
            <v>0</v>
          </cell>
          <cell r="AR59">
            <v>0</v>
          </cell>
          <cell r="AV59">
            <v>0</v>
          </cell>
        </row>
        <row r="60">
          <cell r="A60" t="str">
            <v>CPLTD - BANK / LEASES (new)</v>
          </cell>
          <cell r="L60">
            <v>0</v>
          </cell>
          <cell r="P60">
            <v>1964.7575236317737</v>
          </cell>
          <cell r="T60">
            <v>4260.4215775594248</v>
          </cell>
          <cell r="X60">
            <v>767.94098935508623</v>
          </cell>
          <cell r="AB60">
            <v>1694.9554693622979</v>
          </cell>
          <cell r="AF60">
            <v>581.93471114772217</v>
          </cell>
          <cell r="AJ60">
            <v>599.39275248215392</v>
          </cell>
          <cell r="AN60">
            <v>617.37453505661847</v>
          </cell>
          <cell r="AR60">
            <v>508.71661688664864</v>
          </cell>
          <cell r="AV60">
            <v>0</v>
          </cell>
        </row>
        <row r="61">
          <cell r="A61" t="str">
            <v>ACCRUED INTERESTS</v>
          </cell>
          <cell r="F61">
            <v>5571.162448</v>
          </cell>
          <cell r="G61">
            <v>5902.2739780000002</v>
          </cell>
          <cell r="H61">
            <v>8635.3405978000064</v>
          </cell>
          <cell r="L61">
            <v>0</v>
          </cell>
          <cell r="P61">
            <v>0</v>
          </cell>
          <cell r="T61">
            <v>0</v>
          </cell>
          <cell r="X61">
            <v>0</v>
          </cell>
          <cell r="AB61">
            <v>0</v>
          </cell>
          <cell r="AF61">
            <v>0</v>
          </cell>
          <cell r="AJ61">
            <v>0</v>
          </cell>
          <cell r="AN61">
            <v>0</v>
          </cell>
          <cell r="AR61">
            <v>0</v>
          </cell>
          <cell r="AV61">
            <v>0</v>
          </cell>
        </row>
        <row r="62">
          <cell r="A62" t="str">
            <v>TRADE PAYABLES</v>
          </cell>
          <cell r="C62">
            <v>613.14</v>
          </cell>
          <cell r="D62">
            <v>153.80185</v>
          </cell>
          <cell r="E62">
            <v>318.719695</v>
          </cell>
          <cell r="F62">
            <v>1154.4540919999999</v>
          </cell>
          <cell r="G62">
            <v>2118.4585619999998</v>
          </cell>
          <cell r="H62">
            <v>1717.0274804929556</v>
          </cell>
          <cell r="L62">
            <v>741.1270549999997</v>
          </cell>
          <cell r="P62">
            <v>867.46684425899889</v>
          </cell>
          <cell r="T62">
            <v>959.75102690812389</v>
          </cell>
          <cell r="X62">
            <v>1067.7486142360874</v>
          </cell>
          <cell r="AB62">
            <v>1119.5146370127227</v>
          </cell>
          <cell r="AF62">
            <v>1232.1464579018614</v>
          </cell>
          <cell r="AJ62">
            <v>1293.1643561845044</v>
          </cell>
          <cell r="AN62">
            <v>1416.1438213677638</v>
          </cell>
          <cell r="AR62">
            <v>1476.372597152684</v>
          </cell>
          <cell r="AV62">
            <v>1625.2719143244208</v>
          </cell>
        </row>
        <row r="63">
          <cell r="A63" t="str">
            <v>ACCRUED EXPENSES</v>
          </cell>
          <cell r="C63">
            <v>56.74</v>
          </cell>
          <cell r="D63">
            <v>552.35736999999995</v>
          </cell>
          <cell r="E63">
            <v>86.765449000000004</v>
          </cell>
          <cell r="F63">
            <v>147.90485699999999</v>
          </cell>
          <cell r="G63">
            <v>684.91920599999798</v>
          </cell>
          <cell r="H63">
            <v>224.57442522221882</v>
          </cell>
          <cell r="L63">
            <v>366.0388611400528</v>
          </cell>
          <cell r="P63">
            <v>385.77266485720133</v>
          </cell>
          <cell r="Q63">
            <v>0</v>
          </cell>
          <cell r="R63">
            <v>0</v>
          </cell>
          <cell r="S63">
            <v>0</v>
          </cell>
          <cell r="T63">
            <v>416.98145616708308</v>
          </cell>
          <cell r="U63">
            <v>0</v>
          </cell>
          <cell r="V63">
            <v>0</v>
          </cell>
          <cell r="W63">
            <v>0</v>
          </cell>
          <cell r="X63">
            <v>462.86030863830899</v>
          </cell>
          <cell r="Y63">
            <v>0</v>
          </cell>
          <cell r="Z63">
            <v>0</v>
          </cell>
          <cell r="AA63">
            <v>0</v>
          </cell>
          <cell r="AB63">
            <v>508.39277154489463</v>
          </cell>
          <cell r="AC63">
            <v>0</v>
          </cell>
          <cell r="AD63">
            <v>0</v>
          </cell>
          <cell r="AE63">
            <v>0</v>
          </cell>
          <cell r="AF63">
            <v>543.33262118702044</v>
          </cell>
          <cell r="AG63">
            <v>0</v>
          </cell>
          <cell r="AH63">
            <v>0</v>
          </cell>
          <cell r="AI63">
            <v>0</v>
          </cell>
          <cell r="AJ63">
            <v>595.47615370091341</v>
          </cell>
          <cell r="AK63">
            <v>0</v>
          </cell>
          <cell r="AL63">
            <v>0</v>
          </cell>
          <cell r="AM63">
            <v>0</v>
          </cell>
          <cell r="AN63">
            <v>633.27204532194469</v>
          </cell>
          <cell r="AO63">
            <v>0</v>
          </cell>
          <cell r="AP63">
            <v>0</v>
          </cell>
          <cell r="AQ63">
            <v>0</v>
          </cell>
          <cell r="AR63">
            <v>690.28274817533998</v>
          </cell>
          <cell r="AS63">
            <v>0</v>
          </cell>
          <cell r="AT63">
            <v>0</v>
          </cell>
          <cell r="AU63">
            <v>0</v>
          </cell>
          <cell r="AV63">
            <v>751.97210513496077</v>
          </cell>
        </row>
        <row r="64">
          <cell r="A64" t="str">
            <v>TAX PAYABLES</v>
          </cell>
        </row>
        <row r="65">
          <cell r="A65" t="str">
            <v>OTHER PAYABLES</v>
          </cell>
          <cell r="D65">
            <v>1987.6246180000001</v>
          </cell>
          <cell r="E65">
            <v>3335.0779870000001</v>
          </cell>
          <cell r="F65">
            <v>595.15668100000005</v>
          </cell>
          <cell r="G65">
            <v>2074.2126109999999</v>
          </cell>
          <cell r="H65">
            <v>1757.698578</v>
          </cell>
          <cell r="L65">
            <v>1757.698578</v>
          </cell>
          <cell r="P65">
            <v>1757.698578</v>
          </cell>
          <cell r="T65">
            <v>1757.698578</v>
          </cell>
          <cell r="X65">
            <v>1757.698578</v>
          </cell>
          <cell r="AB65">
            <v>1757.698578</v>
          </cell>
          <cell r="AF65">
            <v>1757.698578</v>
          </cell>
          <cell r="AJ65">
            <v>1757.698578</v>
          </cell>
          <cell r="AN65">
            <v>1757.698578</v>
          </cell>
          <cell r="AR65">
            <v>1757.698578</v>
          </cell>
          <cell r="AV65">
            <v>1757.698578</v>
          </cell>
        </row>
        <row r="68">
          <cell r="A68" t="str">
            <v>DUE TO EMPLOYEES</v>
          </cell>
          <cell r="H68">
            <v>37.811084999999999</v>
          </cell>
        </row>
        <row r="71">
          <cell r="A71" t="str">
            <v>SUNDRY CL</v>
          </cell>
          <cell r="H71">
            <v>0</v>
          </cell>
        </row>
        <row r="73">
          <cell r="A73" t="str">
            <v>CURRENT LIABILITIES</v>
          </cell>
          <cell r="B73">
            <v>0</v>
          </cell>
          <cell r="C73">
            <v>2655.7299999999996</v>
          </cell>
          <cell r="D73">
            <v>5983.9299179999998</v>
          </cell>
          <cell r="E73">
            <v>6439.4146879999998</v>
          </cell>
          <cell r="F73">
            <v>8452.738636</v>
          </cell>
          <cell r="G73">
            <v>11729.195387999996</v>
          </cell>
          <cell r="H73">
            <v>13216.90746651518</v>
          </cell>
          <cell r="I73">
            <v>0</v>
          </cell>
          <cell r="J73">
            <v>0</v>
          </cell>
          <cell r="K73">
            <v>0</v>
          </cell>
          <cell r="L73">
            <v>3284.8644941400526</v>
          </cell>
          <cell r="M73">
            <v>0</v>
          </cell>
          <cell r="N73">
            <v>0</v>
          </cell>
          <cell r="O73">
            <v>0</v>
          </cell>
          <cell r="P73">
            <v>5295.6956107479746</v>
          </cell>
          <cell r="Q73">
            <v>0</v>
          </cell>
          <cell r="R73">
            <v>0</v>
          </cell>
          <cell r="S73">
            <v>0</v>
          </cell>
          <cell r="T73">
            <v>7614.8526386346311</v>
          </cell>
          <cell r="U73">
            <v>0</v>
          </cell>
          <cell r="V73">
            <v>0</v>
          </cell>
          <cell r="W73">
            <v>0</v>
          </cell>
          <cell r="X73">
            <v>4176.2484902294827</v>
          </cell>
          <cell r="Y73">
            <v>0</v>
          </cell>
          <cell r="Z73">
            <v>0</v>
          </cell>
          <cell r="AA73">
            <v>0</v>
          </cell>
          <cell r="AB73">
            <v>5080.5614559199148</v>
          </cell>
          <cell r="AC73">
            <v>0</v>
          </cell>
          <cell r="AD73">
            <v>0</v>
          </cell>
          <cell r="AE73">
            <v>0</v>
          </cell>
          <cell r="AF73">
            <v>4115.1123682366033</v>
          </cell>
          <cell r="AG73">
            <v>0</v>
          </cell>
          <cell r="AH73">
            <v>0</v>
          </cell>
          <cell r="AI73">
            <v>0</v>
          </cell>
          <cell r="AJ73">
            <v>4245.7318403675717</v>
          </cell>
          <cell r="AK73">
            <v>0</v>
          </cell>
          <cell r="AL73">
            <v>0</v>
          </cell>
          <cell r="AM73">
            <v>0</v>
          </cell>
          <cell r="AN73">
            <v>4424.4889797463275</v>
          </cell>
          <cell r="AO73">
            <v>0</v>
          </cell>
          <cell r="AP73">
            <v>0</v>
          </cell>
          <cell r="AQ73">
            <v>0</v>
          </cell>
          <cell r="AR73">
            <v>4433.0705402146723</v>
          </cell>
          <cell r="AS73">
            <v>0</v>
          </cell>
          <cell r="AT73">
            <v>0</v>
          </cell>
          <cell r="AU73">
            <v>0</v>
          </cell>
          <cell r="AV73">
            <v>4134.9425974593814</v>
          </cell>
        </row>
        <row r="75">
          <cell r="A75" t="str">
            <v>LTD - BANK / LEASES (new)</v>
          </cell>
          <cell r="L75">
            <v>9095.4182187499973</v>
          </cell>
          <cell r="P75">
            <v>8376.0715481144034</v>
          </cell>
          <cell r="T75">
            <v>4366.9321169984096</v>
          </cell>
          <cell r="X75">
            <v>3729.9990911532732</v>
          </cell>
          <cell r="AB75">
            <v>2146.9435945255736</v>
          </cell>
          <cell r="AF75">
            <v>1629.417191213618</v>
          </cell>
          <cell r="AJ75">
            <v>1078.9069544678728</v>
          </cell>
          <cell r="AN75">
            <v>493.89962804529</v>
          </cell>
          <cell r="AR75">
            <v>0</v>
          </cell>
          <cell r="AV75">
            <v>0</v>
          </cell>
        </row>
        <row r="76">
          <cell r="A76" t="str">
            <v>LTD - BANKS</v>
          </cell>
          <cell r="C76">
            <v>6043.0320000000002</v>
          </cell>
          <cell r="D76">
            <v>8380.6410030000006</v>
          </cell>
          <cell r="E76">
            <v>28574.1692</v>
          </cell>
          <cell r="F76">
            <v>43096.167880000001</v>
          </cell>
          <cell r="G76">
            <v>37803.610999999997</v>
          </cell>
          <cell r="H76">
            <v>38826.300879999995</v>
          </cell>
        </row>
        <row r="77">
          <cell r="A77" t="str">
            <v>MANDATORY CONVERTIBLE BONDS</v>
          </cell>
          <cell r="L77">
            <v>13843.2</v>
          </cell>
          <cell r="P77">
            <v>14258.496000000001</v>
          </cell>
          <cell r="T77">
            <v>14686.250880000001</v>
          </cell>
          <cell r="X77">
            <v>15126.8384064</v>
          </cell>
          <cell r="AB77">
            <v>12662.699311926246</v>
          </cell>
          <cell r="AF77">
            <v>10316.518999614436</v>
          </cell>
          <cell r="AJ77">
            <v>8079.2180794262867</v>
          </cell>
          <cell r="AN77">
            <v>5466.4105294206338</v>
          </cell>
          <cell r="AR77">
            <v>2518.4032525412485</v>
          </cell>
          <cell r="AV77">
            <v>-3.6197965140923932E-9</v>
          </cell>
        </row>
        <row r="78">
          <cell r="A78" t="str">
            <v>DUE TO STATE OWNED ENTERPRISES</v>
          </cell>
          <cell r="B78" t="str">
            <v/>
          </cell>
          <cell r="C78" t="str">
            <v/>
          </cell>
          <cell r="D78" t="str">
            <v/>
          </cell>
          <cell r="E78" t="str">
            <v/>
          </cell>
          <cell r="F78" t="str">
            <v/>
          </cell>
          <cell r="G78" t="str">
            <v/>
          </cell>
          <cell r="H78">
            <v>3600</v>
          </cell>
          <cell r="L78">
            <v>3600</v>
          </cell>
          <cell r="P78">
            <v>3600</v>
          </cell>
          <cell r="T78">
            <v>3600</v>
          </cell>
          <cell r="X78">
            <v>3600</v>
          </cell>
          <cell r="AB78">
            <v>3600</v>
          </cell>
          <cell r="AF78">
            <v>3600</v>
          </cell>
          <cell r="AJ78">
            <v>3600</v>
          </cell>
          <cell r="AN78">
            <v>3600</v>
          </cell>
          <cell r="AR78">
            <v>3600</v>
          </cell>
          <cell r="AV78">
            <v>3600</v>
          </cell>
        </row>
        <row r="79">
          <cell r="A79" t="str">
            <v>DUE TO RELATED PARTIES</v>
          </cell>
          <cell r="C79">
            <v>885.98</v>
          </cell>
          <cell r="D79">
            <v>924.52976200000001</v>
          </cell>
          <cell r="E79">
            <v>1732.8264369999999</v>
          </cell>
          <cell r="F79">
            <v>5928.6376440000004</v>
          </cell>
          <cell r="G79">
            <v>5236.608295</v>
          </cell>
          <cell r="H79">
            <v>6419.1360000000004</v>
          </cell>
          <cell r="L79">
            <v>0</v>
          </cell>
          <cell r="P79">
            <v>0</v>
          </cell>
          <cell r="T79">
            <v>0</v>
          </cell>
          <cell r="X79">
            <v>0</v>
          </cell>
          <cell r="AB79">
            <v>0</v>
          </cell>
          <cell r="AF79">
            <v>0</v>
          </cell>
          <cell r="AJ79">
            <v>0</v>
          </cell>
          <cell r="AN79">
            <v>0</v>
          </cell>
          <cell r="AR79">
            <v>0</v>
          </cell>
          <cell r="AV79">
            <v>0</v>
          </cell>
        </row>
        <row r="80">
          <cell r="A80" t="str">
            <v>SUNDRY NCL</v>
          </cell>
        </row>
        <row r="82">
          <cell r="A82" t="str">
            <v>TOTAL LIABILITIES</v>
          </cell>
          <cell r="B82">
            <v>0</v>
          </cell>
          <cell r="C82">
            <v>9584.7419999999984</v>
          </cell>
          <cell r="D82">
            <v>15289.100683000001</v>
          </cell>
          <cell r="E82">
            <v>36746.410325000004</v>
          </cell>
          <cell r="F82">
            <v>57477.544160000005</v>
          </cell>
          <cell r="G82">
            <v>54769.414682999995</v>
          </cell>
          <cell r="H82">
            <v>62062.344346515172</v>
          </cell>
          <cell r="I82">
            <v>0</v>
          </cell>
          <cell r="J82">
            <v>0</v>
          </cell>
          <cell r="K82">
            <v>0</v>
          </cell>
          <cell r="L82">
            <v>29823.482712890051</v>
          </cell>
          <cell r="M82">
            <v>0</v>
          </cell>
          <cell r="N82">
            <v>0</v>
          </cell>
          <cell r="O82">
            <v>0</v>
          </cell>
          <cell r="P82">
            <v>31530.263158862377</v>
          </cell>
          <cell r="Q82">
            <v>0</v>
          </cell>
          <cell r="R82">
            <v>0</v>
          </cell>
          <cell r="S82">
            <v>0</v>
          </cell>
          <cell r="T82">
            <v>30268.035635633045</v>
          </cell>
          <cell r="U82">
            <v>0</v>
          </cell>
          <cell r="V82">
            <v>0</v>
          </cell>
          <cell r="W82">
            <v>0</v>
          </cell>
          <cell r="X82">
            <v>26633.085987782757</v>
          </cell>
          <cell r="Y82">
            <v>0</v>
          </cell>
          <cell r="Z82">
            <v>0</v>
          </cell>
          <cell r="AA82">
            <v>0</v>
          </cell>
          <cell r="AB82">
            <v>23490.204362371733</v>
          </cell>
          <cell r="AC82">
            <v>0</v>
          </cell>
          <cell r="AD82">
            <v>0</v>
          </cell>
          <cell r="AE82">
            <v>0</v>
          </cell>
          <cell r="AF82">
            <v>19661.048559064657</v>
          </cell>
          <cell r="AG82">
            <v>0</v>
          </cell>
          <cell r="AH82">
            <v>0</v>
          </cell>
          <cell r="AI82">
            <v>0</v>
          </cell>
          <cell r="AJ82">
            <v>17003.856874261732</v>
          </cell>
          <cell r="AK82">
            <v>0</v>
          </cell>
          <cell r="AL82">
            <v>0</v>
          </cell>
          <cell r="AM82">
            <v>0</v>
          </cell>
          <cell r="AN82">
            <v>13984.799137212252</v>
          </cell>
          <cell r="AO82">
            <v>0</v>
          </cell>
          <cell r="AP82">
            <v>0</v>
          </cell>
          <cell r="AQ82">
            <v>0</v>
          </cell>
          <cell r="AR82">
            <v>10551.473792755922</v>
          </cell>
          <cell r="AS82">
            <v>0</v>
          </cell>
          <cell r="AT82">
            <v>0</v>
          </cell>
          <cell r="AU82">
            <v>0</v>
          </cell>
          <cell r="AV82">
            <v>7734.9425974557616</v>
          </cell>
        </row>
        <row r="84">
          <cell r="A84" t="str">
            <v>MINORITY INTEREST EXPENSE</v>
          </cell>
        </row>
        <row r="85">
          <cell r="A85" t="str">
            <v>DEFERRED TAXES</v>
          </cell>
        </row>
        <row r="89">
          <cell r="A89" t="str">
            <v>COMMON STOCK</v>
          </cell>
          <cell r="C89">
            <v>6104</v>
          </cell>
          <cell r="D89">
            <v>6104</v>
          </cell>
          <cell r="E89">
            <v>6104</v>
          </cell>
          <cell r="F89">
            <v>6250</v>
          </cell>
          <cell r="G89">
            <v>6250</v>
          </cell>
          <cell r="H89">
            <v>6250</v>
          </cell>
          <cell r="L89">
            <v>6250</v>
          </cell>
          <cell r="P89">
            <v>6250</v>
          </cell>
          <cell r="T89">
            <v>6250</v>
          </cell>
          <cell r="X89">
            <v>6250</v>
          </cell>
          <cell r="AB89">
            <v>6250</v>
          </cell>
          <cell r="AF89">
            <v>6250</v>
          </cell>
          <cell r="AJ89">
            <v>6250</v>
          </cell>
          <cell r="AN89">
            <v>6250</v>
          </cell>
          <cell r="AR89">
            <v>6250</v>
          </cell>
          <cell r="AV89">
            <v>6250</v>
          </cell>
        </row>
        <row r="90">
          <cell r="A90" t="str">
            <v xml:space="preserve">ADDITIONAL COMMON STOCK </v>
          </cell>
          <cell r="L90">
            <v>33414.000802134004</v>
          </cell>
          <cell r="P90">
            <v>33414.000802134004</v>
          </cell>
          <cell r="T90">
            <v>37224.470573022707</v>
          </cell>
          <cell r="X90">
            <v>41940.000337548998</v>
          </cell>
          <cell r="AB90">
            <v>41940.000337548998</v>
          </cell>
          <cell r="AF90">
            <v>41940.000337548998</v>
          </cell>
          <cell r="AJ90">
            <v>41940.000337548998</v>
          </cell>
          <cell r="AN90">
            <v>41940.000337548998</v>
          </cell>
          <cell r="AR90">
            <v>41940.000337548998</v>
          </cell>
          <cell r="AV90">
            <v>41940.000337548998</v>
          </cell>
        </row>
        <row r="92">
          <cell r="A92" t="str">
            <v>FIXED ASSET REVALUATION</v>
          </cell>
        </row>
        <row r="93">
          <cell r="A93" t="str">
            <v>CAPITAL SURPLUS</v>
          </cell>
        </row>
        <row r="94">
          <cell r="A94" t="str">
            <v>RETAINED EARNINGS</v>
          </cell>
          <cell r="B94">
            <v>0</v>
          </cell>
          <cell r="C94">
            <v>0</v>
          </cell>
          <cell r="D94">
            <v>-3244.7352930000002</v>
          </cell>
          <cell r="E94">
            <v>-9552.0573650000006</v>
          </cell>
          <cell r="F94">
            <v>-17826.731230800004</v>
          </cell>
          <cell r="G94">
            <v>-44499.696453000004</v>
          </cell>
          <cell r="H94">
            <v>-45794.209504999992</v>
          </cell>
          <cell r="I94">
            <v>-57555.826025584174</v>
          </cell>
          <cell r="J94">
            <v>-57555.826025584174</v>
          </cell>
          <cell r="K94">
            <v>-57555.826025584174</v>
          </cell>
          <cell r="L94">
            <v>-57555.826025584174</v>
          </cell>
          <cell r="M94">
            <v>-60494.234701025758</v>
          </cell>
          <cell r="N94">
            <v>-60494.234701025758</v>
          </cell>
          <cell r="O94">
            <v>-60494.234701025758</v>
          </cell>
          <cell r="P94">
            <v>-60494.234701025758</v>
          </cell>
          <cell r="Q94">
            <v>-59240.377401587859</v>
          </cell>
          <cell r="R94">
            <v>-59240.377401587859</v>
          </cell>
          <cell r="S94">
            <v>-59240.377401587859</v>
          </cell>
          <cell r="T94">
            <v>-59240.377401587859</v>
          </cell>
          <cell r="U94">
            <v>-57876.025856648565</v>
          </cell>
          <cell r="V94">
            <v>-57876.025856648565</v>
          </cell>
          <cell r="W94">
            <v>-57876.025856648565</v>
          </cell>
          <cell r="X94">
            <v>-57876.025856648565</v>
          </cell>
          <cell r="Y94">
            <v>-55299.685201120512</v>
          </cell>
          <cell r="Z94">
            <v>-55299.685201120512</v>
          </cell>
          <cell r="AA94">
            <v>-55299.685201120512</v>
          </cell>
          <cell r="AB94">
            <v>-55299.685201120512</v>
          </cell>
          <cell r="AC94">
            <v>-53635.323711484445</v>
          </cell>
          <cell r="AD94">
            <v>-53635.323711484445</v>
          </cell>
          <cell r="AE94">
            <v>-53635.323711484445</v>
          </cell>
          <cell r="AF94">
            <v>-53635.323711484445</v>
          </cell>
          <cell r="AG94">
            <v>-50852.121185970311</v>
          </cell>
          <cell r="AH94">
            <v>-50852.121185970311</v>
          </cell>
          <cell r="AI94">
            <v>-50852.121185970311</v>
          </cell>
          <cell r="AJ94">
            <v>-50852.121185970311</v>
          </cell>
          <cell r="AK94">
            <v>-47877.199990479741</v>
          </cell>
          <cell r="AL94">
            <v>-47877.199990479741</v>
          </cell>
          <cell r="AM94">
            <v>-47877.199990479741</v>
          </cell>
          <cell r="AN94">
            <v>-47877.199990479741</v>
          </cell>
          <cell r="AO94">
            <v>-45219.036301933018</v>
          </cell>
          <cell r="AP94">
            <v>-45219.036301933018</v>
          </cell>
          <cell r="AQ94">
            <v>-45219.036301933018</v>
          </cell>
          <cell r="AR94">
            <v>-45219.036301933018</v>
          </cell>
          <cell r="AS94">
            <v>-43281.481186146833</v>
          </cell>
          <cell r="AT94">
            <v>-43281.481186146833</v>
          </cell>
          <cell r="AU94">
            <v>-43281.481186146833</v>
          </cell>
          <cell r="AV94">
            <v>-43281.481186146833</v>
          </cell>
        </row>
        <row r="95">
          <cell r="A95" t="str">
            <v>CURRENT EARNINGS</v>
          </cell>
          <cell r="B95">
            <v>0</v>
          </cell>
          <cell r="C95">
            <v>-3246.2140229999982</v>
          </cell>
          <cell r="D95">
            <v>-6307.3220719999999</v>
          </cell>
          <cell r="E95">
            <v>-8274.6738658000049</v>
          </cell>
          <cell r="F95">
            <v>-26672.9652222</v>
          </cell>
          <cell r="G95">
            <v>-1294.5130519999902</v>
          </cell>
          <cell r="H95">
            <v>-11761.616520584179</v>
          </cell>
          <cell r="I95">
            <v>0</v>
          </cell>
          <cell r="J95">
            <v>0</v>
          </cell>
          <cell r="K95">
            <v>0</v>
          </cell>
          <cell r="L95">
            <v>-2938.4086754415866</v>
          </cell>
          <cell r="M95">
            <v>0</v>
          </cell>
          <cell r="N95">
            <v>0</v>
          </cell>
          <cell r="O95">
            <v>0</v>
          </cell>
          <cell r="P95">
            <v>1253.8572994378997</v>
          </cell>
          <cell r="Q95">
            <v>0</v>
          </cell>
          <cell r="T95">
            <v>1364.3515449392971</v>
          </cell>
          <cell r="X95">
            <v>2576.3406555280521</v>
          </cell>
          <cell r="AB95">
            <v>1664.3614896360673</v>
          </cell>
          <cell r="AF95">
            <v>2783.2025255141348</v>
          </cell>
          <cell r="AJ95">
            <v>2974.9211954905682</v>
          </cell>
          <cell r="AN95">
            <v>2658.1636885467246</v>
          </cell>
          <cell r="AR95">
            <v>1937.5551157861835</v>
          </cell>
          <cell r="AV95">
            <v>2233.7310166765947</v>
          </cell>
        </row>
        <row r="97">
          <cell r="A97" t="str">
            <v>NET WORTH</v>
          </cell>
          <cell r="B97">
            <v>0</v>
          </cell>
          <cell r="C97">
            <v>2857.7859770000018</v>
          </cell>
          <cell r="D97">
            <v>-3448.0573650000001</v>
          </cell>
          <cell r="E97">
            <v>-11722.731230800006</v>
          </cell>
          <cell r="F97">
            <v>-38249.696453000004</v>
          </cell>
          <cell r="G97">
            <v>-39544.209504999992</v>
          </cell>
          <cell r="H97">
            <v>-51305.826025584174</v>
          </cell>
          <cell r="I97">
            <v>-57555.826025584174</v>
          </cell>
          <cell r="J97">
            <v>-57555.826025584174</v>
          </cell>
          <cell r="K97">
            <v>-57555.826025584174</v>
          </cell>
          <cell r="L97">
            <v>-20830.233898891758</v>
          </cell>
          <cell r="M97">
            <v>-60494.234701025758</v>
          </cell>
          <cell r="N97">
            <v>-60494.234701025758</v>
          </cell>
          <cell r="O97">
            <v>-60494.234701025758</v>
          </cell>
          <cell r="P97">
            <v>-19576.376599453855</v>
          </cell>
          <cell r="Q97">
            <v>-59240.377401587859</v>
          </cell>
          <cell r="R97">
            <v>-59240.377401587859</v>
          </cell>
          <cell r="S97">
            <v>-59240.377401587859</v>
          </cell>
          <cell r="T97">
            <v>-14401.555283625854</v>
          </cell>
          <cell r="U97">
            <v>-57876.025856648565</v>
          </cell>
          <cell r="V97">
            <v>-57876.025856648565</v>
          </cell>
          <cell r="W97">
            <v>-57876.025856648565</v>
          </cell>
          <cell r="X97">
            <v>-7109.6848635715141</v>
          </cell>
          <cell r="Y97">
            <v>-55299.685201120512</v>
          </cell>
          <cell r="Z97">
            <v>-55299.685201120512</v>
          </cell>
          <cell r="AA97">
            <v>-55299.685201120512</v>
          </cell>
          <cell r="AB97">
            <v>-5445.3233739354473</v>
          </cell>
          <cell r="AC97">
            <v>-53635.323711484445</v>
          </cell>
          <cell r="AD97">
            <v>-53635.323711484445</v>
          </cell>
          <cell r="AE97">
            <v>-53635.323711484445</v>
          </cell>
          <cell r="AF97">
            <v>-2662.1208484213125</v>
          </cell>
          <cell r="AG97">
            <v>-50852.121185970311</v>
          </cell>
          <cell r="AH97">
            <v>-50852.121185970311</v>
          </cell>
          <cell r="AI97">
            <v>-50852.121185970311</v>
          </cell>
          <cell r="AJ97">
            <v>312.80034706925517</v>
          </cell>
          <cell r="AK97">
            <v>-47877.199990479741</v>
          </cell>
          <cell r="AL97">
            <v>-47877.199990479741</v>
          </cell>
          <cell r="AM97">
            <v>-47877.199990479741</v>
          </cell>
          <cell r="AN97">
            <v>2970.9640356159812</v>
          </cell>
          <cell r="AO97">
            <v>-45219.036301933018</v>
          </cell>
          <cell r="AP97">
            <v>-45219.036301933018</v>
          </cell>
          <cell r="AQ97">
            <v>-45219.036301933018</v>
          </cell>
          <cell r="AR97">
            <v>4908.5191514021635</v>
          </cell>
          <cell r="AS97">
            <v>-43281.481186146833</v>
          </cell>
          <cell r="AT97">
            <v>-43281.481186146833</v>
          </cell>
          <cell r="AU97">
            <v>-43281.481186146833</v>
          </cell>
          <cell r="AV97">
            <v>7142.2501680787591</v>
          </cell>
        </row>
        <row r="99">
          <cell r="A99" t="str">
            <v>TOTAL LIABILITIES &amp; NET WORTH</v>
          </cell>
          <cell r="B99">
            <v>0</v>
          </cell>
          <cell r="C99">
            <v>12442.527977</v>
          </cell>
          <cell r="D99">
            <v>11841.043318</v>
          </cell>
          <cell r="E99">
            <v>25023.679094200001</v>
          </cell>
          <cell r="F99">
            <v>19227.847707000001</v>
          </cell>
          <cell r="G99">
            <v>15225.205178000004</v>
          </cell>
          <cell r="H99">
            <v>10756.518320930998</v>
          </cell>
          <cell r="I99">
            <v>-57555.826025584174</v>
          </cell>
          <cell r="J99">
            <v>-57555.826025584174</v>
          </cell>
          <cell r="K99">
            <v>-57555.826025584174</v>
          </cell>
          <cell r="L99">
            <v>8993.2488139982925</v>
          </cell>
          <cell r="M99">
            <v>-60494.234701025758</v>
          </cell>
          <cell r="N99">
            <v>-60494.234701025758</v>
          </cell>
          <cell r="O99">
            <v>-60494.234701025758</v>
          </cell>
          <cell r="P99">
            <v>11953.886559408522</v>
          </cell>
          <cell r="Q99">
            <v>-59240.377401587859</v>
          </cell>
          <cell r="R99">
            <v>-59240.377401587859</v>
          </cell>
          <cell r="S99">
            <v>-59240.377401587859</v>
          </cell>
          <cell r="T99">
            <v>15866.480352007191</v>
          </cell>
          <cell r="U99">
            <v>-57876.025856648565</v>
          </cell>
          <cell r="V99">
            <v>-57876.025856648565</v>
          </cell>
          <cell r="W99">
            <v>-57876.025856648565</v>
          </cell>
          <cell r="X99">
            <v>19523.401124211243</v>
          </cell>
          <cell r="Y99">
            <v>-55299.685201120512</v>
          </cell>
          <cell r="Z99">
            <v>-55299.685201120512</v>
          </cell>
          <cell r="AA99">
            <v>-55299.685201120512</v>
          </cell>
          <cell r="AB99">
            <v>18044.880988436285</v>
          </cell>
          <cell r="AC99">
            <v>-53635.323711484445</v>
          </cell>
          <cell r="AD99">
            <v>-53635.323711484445</v>
          </cell>
          <cell r="AE99">
            <v>-53635.323711484445</v>
          </cell>
          <cell r="AF99">
            <v>16998.927710643344</v>
          </cell>
          <cell r="AG99">
            <v>-50852.121185970311</v>
          </cell>
          <cell r="AH99">
            <v>-50852.121185970311</v>
          </cell>
          <cell r="AI99">
            <v>-50852.121185970311</v>
          </cell>
          <cell r="AJ99">
            <v>17316.657221330988</v>
          </cell>
          <cell r="AK99">
            <v>-47877.199990479741</v>
          </cell>
          <cell r="AL99">
            <v>-47877.199990479741</v>
          </cell>
          <cell r="AM99">
            <v>-47877.199990479741</v>
          </cell>
          <cell r="AN99">
            <v>16955.763172828232</v>
          </cell>
          <cell r="AO99">
            <v>-45219.036301933018</v>
          </cell>
          <cell r="AP99">
            <v>-45219.036301933018</v>
          </cell>
          <cell r="AQ99">
            <v>-45219.036301933018</v>
          </cell>
          <cell r="AR99">
            <v>15459.992944158086</v>
          </cell>
          <cell r="AS99">
            <v>-43281.481186146833</v>
          </cell>
          <cell r="AT99">
            <v>-43281.481186146833</v>
          </cell>
          <cell r="AU99">
            <v>-43281.481186146833</v>
          </cell>
          <cell r="AV99">
            <v>14877.192765534521</v>
          </cell>
        </row>
        <row r="101">
          <cell r="A101" t="str">
            <v>CONTINGENT  LIABILITIES</v>
          </cell>
          <cell r="B101">
            <v>0</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row>
        <row r="102">
          <cell r="A102" t="str">
            <v>;;</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row>
        <row r="103">
          <cell r="A103" t="str">
            <v>;;</v>
          </cell>
          <cell r="B103">
            <v>0</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row>
        <row r="105">
          <cell r="A105" t="str">
            <v>PT MITRATANI DUA TUJUH</v>
          </cell>
          <cell r="B105" t="str">
            <v>HIST</v>
          </cell>
          <cell r="C105" t="str">
            <v>HIST</v>
          </cell>
          <cell r="D105" t="str">
            <v>HIST</v>
          </cell>
          <cell r="E105" t="str">
            <v>HIST</v>
          </cell>
          <cell r="F105" t="str">
            <v>HIST</v>
          </cell>
          <cell r="G105" t="str">
            <v>HIST</v>
          </cell>
          <cell r="H105" t="str">
            <v>HIST</v>
          </cell>
          <cell r="I105" t="str">
            <v>HIST</v>
          </cell>
          <cell r="J105" t="str">
            <v>HIST</v>
          </cell>
          <cell r="K105" t="str">
            <v>HIST</v>
          </cell>
          <cell r="L105" t="str">
            <v>PROJ</v>
          </cell>
          <cell r="M105" t="str">
            <v>HIST</v>
          </cell>
          <cell r="N105" t="str">
            <v>HIST</v>
          </cell>
          <cell r="O105" t="str">
            <v>HIST</v>
          </cell>
          <cell r="P105" t="str">
            <v>PROJ</v>
          </cell>
          <cell r="Q105" t="str">
            <v>HIST</v>
          </cell>
          <cell r="R105" t="str">
            <v>HIST</v>
          </cell>
          <cell r="S105" t="str">
            <v>HIST</v>
          </cell>
          <cell r="T105" t="str">
            <v>PROJ</v>
          </cell>
          <cell r="U105" t="str">
            <v>HIST</v>
          </cell>
          <cell r="V105" t="str">
            <v>HIST</v>
          </cell>
          <cell r="W105" t="str">
            <v>HIST</v>
          </cell>
          <cell r="X105" t="str">
            <v>PROJ</v>
          </cell>
          <cell r="Y105" t="str">
            <v>HIST</v>
          </cell>
          <cell r="Z105" t="str">
            <v>HIST</v>
          </cell>
          <cell r="AA105" t="str">
            <v>HIST</v>
          </cell>
          <cell r="AB105" t="str">
            <v>PROJ</v>
          </cell>
          <cell r="AC105" t="str">
            <v>HIST</v>
          </cell>
          <cell r="AD105" t="str">
            <v>HIST</v>
          </cell>
          <cell r="AE105" t="str">
            <v>HIST</v>
          </cell>
          <cell r="AF105" t="str">
            <v>PROJ</v>
          </cell>
          <cell r="AG105" t="str">
            <v>HIST</v>
          </cell>
          <cell r="AH105" t="str">
            <v>HIST</v>
          </cell>
          <cell r="AI105" t="str">
            <v>HIST</v>
          </cell>
          <cell r="AJ105" t="str">
            <v>PROJ</v>
          </cell>
          <cell r="AK105" t="str">
            <v>HIST</v>
          </cell>
          <cell r="AL105" t="str">
            <v>HIST</v>
          </cell>
          <cell r="AM105" t="str">
            <v>HIST</v>
          </cell>
          <cell r="AN105" t="str">
            <v>PROJ</v>
          </cell>
          <cell r="AO105" t="str">
            <v>HIST</v>
          </cell>
          <cell r="AP105" t="str">
            <v>HIST</v>
          </cell>
          <cell r="AQ105" t="str">
            <v>HIST</v>
          </cell>
          <cell r="AR105" t="str">
            <v>PROJ</v>
          </cell>
          <cell r="AS105" t="str">
            <v>HIST</v>
          </cell>
          <cell r="AT105" t="str">
            <v>HIST</v>
          </cell>
          <cell r="AU105" t="str">
            <v>HIST</v>
          </cell>
          <cell r="AV105" t="str">
            <v>PROJ</v>
          </cell>
        </row>
        <row r="106">
          <cell r="A106" t="str">
            <v>INCOME STATEMENT  (in IDR million)</v>
          </cell>
          <cell r="B106">
            <v>1994</v>
          </cell>
          <cell r="C106">
            <v>1995</v>
          </cell>
          <cell r="D106">
            <v>1996</v>
          </cell>
          <cell r="E106">
            <v>1997</v>
          </cell>
          <cell r="F106">
            <v>1998</v>
          </cell>
          <cell r="G106">
            <v>1999</v>
          </cell>
          <cell r="H106">
            <v>2000</v>
          </cell>
          <cell r="I106" t="str">
            <v>3-31-99</v>
          </cell>
          <cell r="J106" t="str">
            <v>6-30-99</v>
          </cell>
          <cell r="K106" t="str">
            <v>9-30-99</v>
          </cell>
          <cell r="L106">
            <v>2001</v>
          </cell>
          <cell r="M106" t="str">
            <v>3-31-00</v>
          </cell>
          <cell r="N106" t="str">
            <v>6-30-00</v>
          </cell>
          <cell r="O106" t="str">
            <v>9-30-00</v>
          </cell>
          <cell r="P106">
            <v>2002</v>
          </cell>
          <cell r="Q106" t="str">
            <v>3-31-01</v>
          </cell>
          <cell r="R106" t="str">
            <v>6-30-01</v>
          </cell>
          <cell r="S106" t="str">
            <v>9-30-01</v>
          </cell>
          <cell r="T106">
            <v>2003</v>
          </cell>
          <cell r="U106" t="str">
            <v>3-31-02</v>
          </cell>
          <cell r="V106" t="str">
            <v>6-30-02</v>
          </cell>
          <cell r="W106" t="str">
            <v>9-30-02</v>
          </cell>
          <cell r="X106">
            <v>2004</v>
          </cell>
          <cell r="Y106" t="str">
            <v>3-31-03</v>
          </cell>
          <cell r="Z106" t="str">
            <v>6-30-03</v>
          </cell>
          <cell r="AA106" t="str">
            <v>9-30-03</v>
          </cell>
          <cell r="AB106">
            <v>2005</v>
          </cell>
          <cell r="AC106" t="str">
            <v>3-31-04</v>
          </cell>
          <cell r="AD106" t="str">
            <v>6-30-04</v>
          </cell>
          <cell r="AE106" t="str">
            <v>9-30-04</v>
          </cell>
          <cell r="AF106">
            <v>2006</v>
          </cell>
          <cell r="AG106" t="str">
            <v>3-31-04</v>
          </cell>
          <cell r="AH106" t="str">
            <v>6-30-04</v>
          </cell>
          <cell r="AI106" t="str">
            <v>9-30-04</v>
          </cell>
          <cell r="AJ106">
            <v>2007</v>
          </cell>
          <cell r="AK106" t="str">
            <v>3-31-04</v>
          </cell>
          <cell r="AL106" t="str">
            <v>6-30-04</v>
          </cell>
          <cell r="AM106" t="str">
            <v>9-30-04</v>
          </cell>
          <cell r="AN106">
            <v>2008</v>
          </cell>
          <cell r="AO106" t="str">
            <v>3-31-04</v>
          </cell>
          <cell r="AP106" t="str">
            <v>6-30-04</v>
          </cell>
          <cell r="AQ106" t="str">
            <v>9-30-04</v>
          </cell>
          <cell r="AR106">
            <v>2009</v>
          </cell>
          <cell r="AS106" t="str">
            <v>3-31-04</v>
          </cell>
          <cell r="AT106" t="str">
            <v>6-30-04</v>
          </cell>
          <cell r="AU106" t="str">
            <v>9-30-04</v>
          </cell>
          <cell r="AV106">
            <v>2010</v>
          </cell>
        </row>
        <row r="108">
          <cell r="A108" t="str">
            <v>NET SALES</v>
          </cell>
          <cell r="B108">
            <v>0</v>
          </cell>
          <cell r="C108">
            <v>133.63</v>
          </cell>
          <cell r="D108">
            <v>1262.6488469999999</v>
          </cell>
          <cell r="E108">
            <v>1508.242845</v>
          </cell>
          <cell r="F108">
            <v>9790.4056299999993</v>
          </cell>
          <cell r="G108">
            <v>10725.599502999999</v>
          </cell>
          <cell r="H108">
            <v>29056.181357000001</v>
          </cell>
          <cell r="I108">
            <v>0</v>
          </cell>
          <cell r="J108">
            <v>0</v>
          </cell>
          <cell r="K108">
            <v>0</v>
          </cell>
          <cell r="L108">
            <v>32350.369999999995</v>
          </cell>
          <cell r="P108">
            <v>37073.743779999997</v>
          </cell>
          <cell r="T108">
            <v>42253.245122400003</v>
          </cell>
          <cell r="X108">
            <v>46598.779067867988</v>
          </cell>
          <cell r="AB108">
            <v>49611.260066655217</v>
          </cell>
          <cell r="AF108">
            <v>55539.343984542342</v>
          </cell>
          <cell r="AJ108">
            <v>58730.15475511086</v>
          </cell>
          <cell r="AN108">
            <v>63994.430238280125</v>
          </cell>
          <cell r="AR108">
            <v>67304.398897962179</v>
          </cell>
          <cell r="AV108">
            <v>72679.018671301077</v>
          </cell>
        </row>
        <row r="110">
          <cell r="A110" t="str">
            <v>COST OF GOODS SOLD - VARIABLE</v>
          </cell>
          <cell r="C110">
            <v>792.18</v>
          </cell>
          <cell r="D110">
            <v>2670.7992047900002</v>
          </cell>
          <cell r="E110">
            <v>1537.660582</v>
          </cell>
          <cell r="F110">
            <v>6509.7851659999997</v>
          </cell>
          <cell r="G110">
            <v>8730.3253789999999</v>
          </cell>
          <cell r="H110">
            <v>20559.581216482078</v>
          </cell>
          <cell r="L110">
            <v>23748.359788301372</v>
          </cell>
          <cell r="P110">
            <v>26441.82053925738</v>
          </cell>
          <cell r="T110">
            <v>28986.285105691924</v>
          </cell>
          <cell r="X110">
            <v>31867.098465387582</v>
          </cell>
          <cell r="AB110">
            <v>33744.196847532832</v>
          </cell>
          <cell r="AF110">
            <v>37506.978025424083</v>
          </cell>
          <cell r="AJ110">
            <v>39658.472804573343</v>
          </cell>
          <cell r="AN110">
            <v>43532.871742576288</v>
          </cell>
          <cell r="AR110">
            <v>45992.65790278498</v>
          </cell>
          <cell r="AV110">
            <v>50385.741194724738</v>
          </cell>
        </row>
        <row r="111">
          <cell r="A111" t="str">
            <v>COST OF GOODS SOLD - FIXED</v>
          </cell>
          <cell r="L111">
            <v>0</v>
          </cell>
          <cell r="P111">
            <v>0</v>
          </cell>
          <cell r="T111">
            <v>0</v>
          </cell>
          <cell r="X111">
            <v>0</v>
          </cell>
          <cell r="AB111">
            <v>0</v>
          </cell>
          <cell r="AF111">
            <v>0</v>
          </cell>
          <cell r="AJ111">
            <v>0</v>
          </cell>
          <cell r="AN111">
            <v>0</v>
          </cell>
          <cell r="AR111">
            <v>0</v>
          </cell>
          <cell r="AV111">
            <v>0</v>
          </cell>
        </row>
        <row r="112">
          <cell r="A112" t="str">
            <v>DEPRECIATION EXPENSE</v>
          </cell>
          <cell r="H112">
            <v>1102.365237</v>
          </cell>
          <cell r="L112">
            <v>1154.320544875</v>
          </cell>
          <cell r="P112">
            <v>1226.785839875</v>
          </cell>
          <cell r="T112">
            <v>1679.9863847089835</v>
          </cell>
          <cell r="X112">
            <v>1493.9157768296386</v>
          </cell>
          <cell r="AB112">
            <v>1689.7971897785046</v>
          </cell>
          <cell r="AF112">
            <v>1525.3584828844907</v>
          </cell>
          <cell r="AJ112">
            <v>1478.7940642997378</v>
          </cell>
          <cell r="AN112">
            <v>1390.5387420408504</v>
          </cell>
          <cell r="AR112">
            <v>1295.7775729184571</v>
          </cell>
          <cell r="AV112">
            <v>1226.9573205897752</v>
          </cell>
        </row>
        <row r="113">
          <cell r="A113" t="str">
            <v>AMORTISATION EXPENSE</v>
          </cell>
        </row>
        <row r="115">
          <cell r="A115" t="str">
            <v>GROSS PROFIT</v>
          </cell>
          <cell r="B115">
            <v>0</v>
          </cell>
          <cell r="C115">
            <v>-658.55</v>
          </cell>
          <cell r="D115">
            <v>-1408.1503577900003</v>
          </cell>
          <cell r="E115">
            <v>-29.417736999999988</v>
          </cell>
          <cell r="F115">
            <v>3280.6204639999996</v>
          </cell>
          <cell r="G115">
            <v>1995.2741239999996</v>
          </cell>
          <cell r="H115">
            <v>7394.2349035179213</v>
          </cell>
          <cell r="I115">
            <v>0</v>
          </cell>
          <cell r="J115">
            <v>0</v>
          </cell>
          <cell r="K115">
            <v>0</v>
          </cell>
          <cell r="L115">
            <v>7447.6896668236222</v>
          </cell>
          <cell r="M115">
            <v>0</v>
          </cell>
          <cell r="N115">
            <v>0</v>
          </cell>
          <cell r="O115">
            <v>0</v>
          </cell>
          <cell r="P115">
            <v>9405.1374008676175</v>
          </cell>
          <cell r="Q115">
            <v>0</v>
          </cell>
          <cell r="R115">
            <v>0</v>
          </cell>
          <cell r="S115">
            <v>0</v>
          </cell>
          <cell r="T115">
            <v>11586.973631999095</v>
          </cell>
          <cell r="U115">
            <v>0</v>
          </cell>
          <cell r="V115">
            <v>0</v>
          </cell>
          <cell r="W115">
            <v>0</v>
          </cell>
          <cell r="X115">
            <v>13237.764825650767</v>
          </cell>
          <cell r="Y115">
            <v>0</v>
          </cell>
          <cell r="Z115">
            <v>0</v>
          </cell>
          <cell r="AA115">
            <v>0</v>
          </cell>
          <cell r="AB115">
            <v>14177.266029343882</v>
          </cell>
          <cell r="AC115">
            <v>0</v>
          </cell>
          <cell r="AD115">
            <v>0</v>
          </cell>
          <cell r="AE115">
            <v>0</v>
          </cell>
          <cell r="AF115">
            <v>16507.007476233768</v>
          </cell>
          <cell r="AG115">
            <v>0</v>
          </cell>
          <cell r="AH115">
            <v>0</v>
          </cell>
          <cell r="AI115">
            <v>0</v>
          </cell>
          <cell r="AJ115">
            <v>17592.887886237782</v>
          </cell>
          <cell r="AK115">
            <v>0</v>
          </cell>
          <cell r="AL115">
            <v>0</v>
          </cell>
          <cell r="AM115">
            <v>0</v>
          </cell>
          <cell r="AN115">
            <v>19071.019753662986</v>
          </cell>
          <cell r="AO115">
            <v>0</v>
          </cell>
          <cell r="AP115">
            <v>0</v>
          </cell>
          <cell r="AQ115">
            <v>0</v>
          </cell>
          <cell r="AR115">
            <v>20015.963422258741</v>
          </cell>
          <cell r="AS115">
            <v>0</v>
          </cell>
          <cell r="AT115">
            <v>0</v>
          </cell>
          <cell r="AU115">
            <v>0</v>
          </cell>
          <cell r="AV115">
            <v>21066.320155986563</v>
          </cell>
        </row>
        <row r="117">
          <cell r="A117" t="str">
            <v>SALES, GENERAL &amp; ADM EXPENSE - VARIABLE</v>
          </cell>
          <cell r="C117">
            <v>937.42</v>
          </cell>
          <cell r="D117">
            <v>705.41757600000005</v>
          </cell>
          <cell r="E117">
            <v>157.47884400000001</v>
          </cell>
          <cell r="F117">
            <v>1919.1979630000001</v>
          </cell>
          <cell r="G117">
            <v>1583.801909</v>
          </cell>
          <cell r="H117">
            <v>4262.1022592999998</v>
          </cell>
          <cell r="L117">
            <v>4517.2114460500006</v>
          </cell>
          <cell r="P117">
            <v>5199.7975579024987</v>
          </cell>
          <cell r="T117">
            <v>5937.8252429571257</v>
          </cell>
          <cell r="X117">
            <v>6554.6298841490143</v>
          </cell>
          <cell r="AB117">
            <v>6947.8402448371126</v>
          </cell>
          <cell r="AF117">
            <v>7773.6650612730473</v>
          </cell>
          <cell r="AJ117">
            <v>8219.3749650852787</v>
          </cell>
          <cell r="AN117">
            <v>8968.6687890192297</v>
          </cell>
          <cell r="AR117">
            <v>9382.8308441100071</v>
          </cell>
          <cell r="AV117">
            <v>10147.96458741616</v>
          </cell>
        </row>
        <row r="118">
          <cell r="A118" t="str">
            <v>SALES, GENERAL &amp; ADM EXPENSE - FIXED</v>
          </cell>
          <cell r="C118">
            <v>800.84</v>
          </cell>
          <cell r="D118">
            <v>1140.97572429</v>
          </cell>
          <cell r="E118">
            <v>5623.0407740000001</v>
          </cell>
          <cell r="F118">
            <v>6495.8522949999997</v>
          </cell>
          <cell r="G118">
            <v>1668.0994479999999</v>
          </cell>
          <cell r="H118">
            <v>2677.7544202077343</v>
          </cell>
          <cell r="L118">
            <v>1772.0954326312051</v>
          </cell>
          <cell r="M118">
            <v>0</v>
          </cell>
          <cell r="N118">
            <v>0</v>
          </cell>
          <cell r="O118">
            <v>0</v>
          </cell>
          <cell r="P118">
            <v>1918.1764542627657</v>
          </cell>
          <cell r="Q118">
            <v>0</v>
          </cell>
          <cell r="R118">
            <v>0</v>
          </cell>
          <cell r="S118">
            <v>0</v>
          </cell>
          <cell r="T118">
            <v>2072.2415894759038</v>
          </cell>
          <cell r="U118">
            <v>0</v>
          </cell>
          <cell r="V118">
            <v>0</v>
          </cell>
          <cell r="W118">
            <v>0</v>
          </cell>
          <cell r="X118">
            <v>2239.8256126996989</v>
          </cell>
          <cell r="Y118">
            <v>0</v>
          </cell>
          <cell r="Z118">
            <v>0</v>
          </cell>
          <cell r="AA118">
            <v>0</v>
          </cell>
          <cell r="AB118">
            <v>2422.1860314596838</v>
          </cell>
          <cell r="AC118">
            <v>0</v>
          </cell>
          <cell r="AD118">
            <v>0</v>
          </cell>
          <cell r="AE118">
            <v>0</v>
          </cell>
          <cell r="AF118">
            <v>2620.7013849701689</v>
          </cell>
          <cell r="AG118">
            <v>0</v>
          </cell>
          <cell r="AH118">
            <v>0</v>
          </cell>
          <cell r="AI118">
            <v>0</v>
          </cell>
          <cell r="AJ118">
            <v>2836.8831113499282</v>
          </cell>
          <cell r="AK118">
            <v>0</v>
          </cell>
          <cell r="AL118">
            <v>0</v>
          </cell>
          <cell r="AM118">
            <v>0</v>
          </cell>
          <cell r="AN118">
            <v>3072.3885897617993</v>
          </cell>
          <cell r="AO118">
            <v>0</v>
          </cell>
          <cell r="AP118">
            <v>0</v>
          </cell>
          <cell r="AQ118">
            <v>0</v>
          </cell>
          <cell r="AR118">
            <v>3329.035474378702</v>
          </cell>
          <cell r="AS118">
            <v>0</v>
          </cell>
          <cell r="AT118">
            <v>0</v>
          </cell>
          <cell r="AU118">
            <v>0</v>
          </cell>
          <cell r="AV118">
            <v>3608.8174487393321</v>
          </cell>
        </row>
        <row r="119">
          <cell r="A119" t="str">
            <v>DEPRECIATION EXPENSE</v>
          </cell>
          <cell r="G119">
            <v>168.574871</v>
          </cell>
          <cell r="H119">
            <v>94.235777499999998</v>
          </cell>
          <cell r="L119">
            <v>77.478726000000108</v>
          </cell>
          <cell r="P119">
            <v>193.561025</v>
          </cell>
          <cell r="T119">
            <v>254.46727499999997</v>
          </cell>
          <cell r="X119">
            <v>254.467275</v>
          </cell>
          <cell r="AB119">
            <v>377.92686406249999</v>
          </cell>
          <cell r="AF119">
            <v>444.28583789062503</v>
          </cell>
          <cell r="AJ119">
            <v>601.9021188476562</v>
          </cell>
          <cell r="AN119">
            <v>699.68694744628908</v>
          </cell>
          <cell r="AR119">
            <v>881.22678700610356</v>
          </cell>
          <cell r="AV119">
            <v>863.32596209859616</v>
          </cell>
        </row>
        <row r="120">
          <cell r="A120" t="str">
            <v>AMORTISATION EXPENSE</v>
          </cell>
          <cell r="G120">
            <v>4099.5154190000003</v>
          </cell>
          <cell r="H120">
            <v>4156.175287</v>
          </cell>
          <cell r="L120">
            <v>2249.572854</v>
          </cell>
          <cell r="P120">
            <v>56.659868000000003</v>
          </cell>
          <cell r="T120">
            <v>42.494900999999999</v>
          </cell>
          <cell r="X120">
            <v>0</v>
          </cell>
          <cell r="AB120">
            <v>0</v>
          </cell>
          <cell r="AF120">
            <v>0</v>
          </cell>
          <cell r="AJ120">
            <v>0</v>
          </cell>
          <cell r="AN120">
            <v>0</v>
          </cell>
          <cell r="AR120">
            <v>0</v>
          </cell>
          <cell r="AV120">
            <v>0</v>
          </cell>
        </row>
        <row r="122">
          <cell r="A122" t="str">
            <v>NET OPERATING PROFIT  (NOP)</v>
          </cell>
          <cell r="B122">
            <v>0</v>
          </cell>
          <cell r="C122">
            <v>-2396.81</v>
          </cell>
          <cell r="D122">
            <v>-3254.5436580800006</v>
          </cell>
          <cell r="E122">
            <v>-5809.937355</v>
          </cell>
          <cell r="F122">
            <v>-5134.4297939999997</v>
          </cell>
          <cell r="G122">
            <v>-5524.7175230000003</v>
          </cell>
          <cell r="H122">
            <v>-3796.0328404898137</v>
          </cell>
          <cell r="I122">
            <v>0</v>
          </cell>
          <cell r="J122">
            <v>0</v>
          </cell>
          <cell r="K122">
            <v>0</v>
          </cell>
          <cell r="L122">
            <v>-1168.6687918575844</v>
          </cell>
          <cell r="M122">
            <v>0</v>
          </cell>
          <cell r="N122">
            <v>0</v>
          </cell>
          <cell r="O122">
            <v>0</v>
          </cell>
          <cell r="P122">
            <v>2036.942495702353</v>
          </cell>
          <cell r="Q122">
            <v>0</v>
          </cell>
          <cell r="R122">
            <v>0</v>
          </cell>
          <cell r="S122">
            <v>0</v>
          </cell>
          <cell r="T122">
            <v>3279.9446235660671</v>
          </cell>
          <cell r="U122">
            <v>0</v>
          </cell>
          <cell r="V122">
            <v>0</v>
          </cell>
          <cell r="W122">
            <v>0</v>
          </cell>
          <cell r="X122">
            <v>4188.8420538020528</v>
          </cell>
          <cell r="Y122">
            <v>0</v>
          </cell>
          <cell r="Z122">
            <v>0</v>
          </cell>
          <cell r="AA122">
            <v>0</v>
          </cell>
          <cell r="AB122">
            <v>4429.3128889845866</v>
          </cell>
          <cell r="AC122">
            <v>0</v>
          </cell>
          <cell r="AD122">
            <v>0</v>
          </cell>
          <cell r="AE122">
            <v>0</v>
          </cell>
          <cell r="AF122">
            <v>5668.3551920999253</v>
          </cell>
          <cell r="AG122">
            <v>0</v>
          </cell>
          <cell r="AH122">
            <v>0</v>
          </cell>
          <cell r="AI122">
            <v>0</v>
          </cell>
          <cell r="AJ122">
            <v>5934.72769095492</v>
          </cell>
          <cell r="AK122">
            <v>0</v>
          </cell>
          <cell r="AL122">
            <v>0</v>
          </cell>
          <cell r="AM122">
            <v>0</v>
          </cell>
          <cell r="AN122">
            <v>6330.2754274356685</v>
          </cell>
          <cell r="AO122">
            <v>0</v>
          </cell>
          <cell r="AP122">
            <v>0</v>
          </cell>
          <cell r="AQ122">
            <v>0</v>
          </cell>
          <cell r="AR122">
            <v>6422.8703167639287</v>
          </cell>
          <cell r="AS122">
            <v>0</v>
          </cell>
          <cell r="AT122">
            <v>0</v>
          </cell>
          <cell r="AU122">
            <v>0</v>
          </cell>
          <cell r="AV122">
            <v>6446.212157732476</v>
          </cell>
        </row>
        <row r="124">
          <cell r="A124" t="str">
            <v>Other Expense / (Income) :</v>
          </cell>
        </row>
        <row r="125">
          <cell r="A125" t="str">
            <v>INTEREST EXPENSE</v>
          </cell>
          <cell r="G125">
            <v>698.40769299999999</v>
          </cell>
          <cell r="H125">
            <v>2733.0666198000063</v>
          </cell>
        </row>
        <row r="126">
          <cell r="A126" t="str">
            <v>(CAPITALIZED INTEREST)</v>
          </cell>
        </row>
        <row r="127">
          <cell r="A127" t="str">
            <v>INTEREST EXPENSE (new)</v>
          </cell>
          <cell r="L127">
            <v>0</v>
          </cell>
          <cell r="M127">
            <v>0</v>
          </cell>
          <cell r="N127">
            <v>0</v>
          </cell>
          <cell r="O127">
            <v>0</v>
          </cell>
          <cell r="P127">
            <v>0</v>
          </cell>
          <cell r="Q127">
            <v>0</v>
          </cell>
          <cell r="R127">
            <v>0</v>
          </cell>
          <cell r="S127">
            <v>0</v>
          </cell>
          <cell r="T127">
            <v>989.21663503957905</v>
          </cell>
          <cell r="U127">
            <v>0</v>
          </cell>
          <cell r="V127">
            <v>0</v>
          </cell>
          <cell r="W127">
            <v>0</v>
          </cell>
          <cell r="X127">
            <v>724.05864710622404</v>
          </cell>
          <cell r="Y127">
            <v>0</v>
          </cell>
          <cell r="Z127">
            <v>0</v>
          </cell>
          <cell r="AA127">
            <v>0</v>
          </cell>
          <cell r="AB127">
            <v>433.62610757852082</v>
          </cell>
          <cell r="AC127">
            <v>0</v>
          </cell>
          <cell r="AD127">
            <v>0</v>
          </cell>
          <cell r="AE127">
            <v>0</v>
          </cell>
          <cell r="AF127">
            <v>330.24794857633208</v>
          </cell>
          <cell r="AG127">
            <v>0</v>
          </cell>
          <cell r="AH127">
            <v>0</v>
          </cell>
          <cell r="AI127">
            <v>0</v>
          </cell>
          <cell r="AJ127">
            <v>205.2920177251373</v>
          </cell>
          <cell r="AK127">
            <v>0</v>
          </cell>
          <cell r="AL127">
            <v>0</v>
          </cell>
          <cell r="AM127">
            <v>0</v>
          </cell>
          <cell r="AN127">
            <v>149.71332475122955</v>
          </cell>
          <cell r="AO127">
            <v>0</v>
          </cell>
          <cell r="AP127">
            <v>0</v>
          </cell>
          <cell r="AQ127">
            <v>0</v>
          </cell>
          <cell r="AR127">
            <v>90.615147382934694</v>
          </cell>
          <cell r="AS127">
            <v>0</v>
          </cell>
          <cell r="AT127">
            <v>0</v>
          </cell>
          <cell r="AU127">
            <v>0</v>
          </cell>
          <cell r="AV127">
            <v>0</v>
          </cell>
        </row>
        <row r="128">
          <cell r="A128" t="str">
            <v>INTERESTS ON OTHER CREDITORS</v>
          </cell>
          <cell r="L128">
            <v>128.40146549999997</v>
          </cell>
          <cell r="P128">
            <v>66.599999999999994</v>
          </cell>
          <cell r="T128">
            <v>48.599999999999994</v>
          </cell>
          <cell r="X128">
            <v>30.6</v>
          </cell>
          <cell r="AB128">
            <v>10.799999999999999</v>
          </cell>
          <cell r="AF128">
            <v>0</v>
          </cell>
          <cell r="AJ128">
            <v>0</v>
          </cell>
          <cell r="AN128">
            <v>0</v>
          </cell>
          <cell r="AR128">
            <v>0</v>
          </cell>
          <cell r="AV128">
            <v>0</v>
          </cell>
        </row>
        <row r="129">
          <cell r="A129" t="str">
            <v>PROVISION FOR DOUBTFUL RECS</v>
          </cell>
        </row>
        <row r="130">
          <cell r="A130" t="str">
            <v>LOSSES (GAINS) FROM RESTRUCTURING</v>
          </cell>
          <cell r="H130">
            <v>0</v>
          </cell>
          <cell r="L130">
            <v>0</v>
          </cell>
          <cell r="P130">
            <v>0</v>
          </cell>
          <cell r="T130">
            <v>0</v>
          </cell>
          <cell r="X130">
            <v>0</v>
          </cell>
          <cell r="AB130">
            <v>1719.1520505342442</v>
          </cell>
          <cell r="AF130">
            <v>2050.1478944464052</v>
          </cell>
          <cell r="AJ130">
            <v>2372.6989715228974</v>
          </cell>
          <cell r="AN130">
            <v>3225.312298272117</v>
          </cell>
          <cell r="AR130">
            <v>4194.7302366817667</v>
          </cell>
          <cell r="AV130">
            <v>4120.713701316382</v>
          </cell>
        </row>
        <row r="131">
          <cell r="A131" t="str">
            <v>FX LOSSES (GAINS)</v>
          </cell>
          <cell r="C131">
            <v>0.61402299999826904</v>
          </cell>
          <cell r="G131">
            <v>-5158.6862359999996</v>
          </cell>
          <cell r="H131">
            <v>6061.5874662525021</v>
          </cell>
          <cell r="L131">
            <v>1641.3384180840021</v>
          </cell>
          <cell r="P131">
            <v>716.48519626445341</v>
          </cell>
          <cell r="T131">
            <v>877.77644358719067</v>
          </cell>
          <cell r="X131">
            <v>857.84275116777644</v>
          </cell>
          <cell r="AB131">
            <v>601.37324123575399</v>
          </cell>
          <cell r="AF131">
            <v>504.75682356305327</v>
          </cell>
          <cell r="AJ131">
            <v>381.81550621631737</v>
          </cell>
          <cell r="AN131">
            <v>297.08611586559687</v>
          </cell>
          <cell r="AR131">
            <v>199.96981691304342</v>
          </cell>
          <cell r="AV131">
            <v>91.767439739499451</v>
          </cell>
        </row>
        <row r="132">
          <cell r="C132">
            <v>848.79</v>
          </cell>
          <cell r="D132">
            <v>1611.9632631899999</v>
          </cell>
          <cell r="E132">
            <v>2494.7365119999999</v>
          </cell>
          <cell r="F132">
            <v>21546.805616000001</v>
          </cell>
          <cell r="G132">
            <v>91.860918999999996</v>
          </cell>
        </row>
        <row r="134">
          <cell r="A134" t="str">
            <v>NET PROFIT BEFORE TAX  (NPBT)</v>
          </cell>
          <cell r="B134">
            <v>0</v>
          </cell>
          <cell r="C134">
            <v>-3246.2140229999982</v>
          </cell>
          <cell r="D134">
            <v>-4866.50692127</v>
          </cell>
          <cell r="E134">
            <v>-8304.6738669999995</v>
          </cell>
          <cell r="F134">
            <v>-26681.235410000001</v>
          </cell>
          <cell r="G134">
            <v>-1156.2998990000006</v>
          </cell>
          <cell r="H134">
            <v>-12590.686926542323</v>
          </cell>
          <cell r="I134">
            <v>0</v>
          </cell>
          <cell r="J134">
            <v>0</v>
          </cell>
          <cell r="K134">
            <v>0</v>
          </cell>
          <cell r="L134">
            <v>-2938.4086754415866</v>
          </cell>
          <cell r="M134">
            <v>0</v>
          </cell>
          <cell r="N134">
            <v>0</v>
          </cell>
          <cell r="O134">
            <v>0</v>
          </cell>
          <cell r="P134">
            <v>1253.8572994378997</v>
          </cell>
          <cell r="Q134">
            <v>0</v>
          </cell>
          <cell r="R134">
            <v>0</v>
          </cell>
          <cell r="S134">
            <v>0</v>
          </cell>
          <cell r="T134">
            <v>1364.3515449392974</v>
          </cell>
          <cell r="U134">
            <v>0</v>
          </cell>
          <cell r="V134">
            <v>0</v>
          </cell>
          <cell r="W134">
            <v>0</v>
          </cell>
          <cell r="X134">
            <v>2576.3406555280521</v>
          </cell>
          <cell r="Y134">
            <v>0</v>
          </cell>
          <cell r="Z134">
            <v>0</v>
          </cell>
          <cell r="AA134">
            <v>0</v>
          </cell>
          <cell r="AB134">
            <v>1664.3614896360677</v>
          </cell>
          <cell r="AC134">
            <v>0</v>
          </cell>
          <cell r="AD134">
            <v>0</v>
          </cell>
          <cell r="AE134">
            <v>0</v>
          </cell>
          <cell r="AF134">
            <v>2783.2025255141348</v>
          </cell>
          <cell r="AG134">
            <v>0</v>
          </cell>
          <cell r="AH134">
            <v>0</v>
          </cell>
          <cell r="AI134">
            <v>0</v>
          </cell>
          <cell r="AJ134">
            <v>2974.9211954905682</v>
          </cell>
          <cell r="AK134">
            <v>0</v>
          </cell>
          <cell r="AL134">
            <v>0</v>
          </cell>
          <cell r="AM134">
            <v>0</v>
          </cell>
          <cell r="AN134">
            <v>2658.1636885467251</v>
          </cell>
          <cell r="AO134">
            <v>0</v>
          </cell>
          <cell r="AP134">
            <v>0</v>
          </cell>
          <cell r="AQ134">
            <v>0</v>
          </cell>
          <cell r="AR134">
            <v>1937.5551157861837</v>
          </cell>
          <cell r="AS134">
            <v>0</v>
          </cell>
          <cell r="AT134">
            <v>0</v>
          </cell>
          <cell r="AU134">
            <v>0</v>
          </cell>
          <cell r="AV134">
            <v>2233.7310166765947</v>
          </cell>
        </row>
        <row r="136">
          <cell r="A136" t="str">
            <v>INCOME TAX - CURRENT</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row>
        <row r="137">
          <cell r="A137" t="str">
            <v>INCOME TAX - DEFERRED</v>
          </cell>
        </row>
        <row r="138">
          <cell r="A138" t="str">
            <v>ITC</v>
          </cell>
        </row>
        <row r="140">
          <cell r="A140" t="str">
            <v>NET PROFIT BEFORE UNUSUAL ITEMS (NPBUI)</v>
          </cell>
          <cell r="B140">
            <v>0</v>
          </cell>
          <cell r="C140">
            <v>-3246.2140229999982</v>
          </cell>
          <cell r="D140">
            <v>-4866.50692127</v>
          </cell>
          <cell r="E140">
            <v>-8304.6738669999995</v>
          </cell>
          <cell r="F140">
            <v>-26681.235410000001</v>
          </cell>
          <cell r="G140">
            <v>-1156.2998990000006</v>
          </cell>
          <cell r="H140">
            <v>-12590.686926542323</v>
          </cell>
          <cell r="I140">
            <v>0</v>
          </cell>
          <cell r="J140">
            <v>0</v>
          </cell>
          <cell r="K140">
            <v>0</v>
          </cell>
          <cell r="L140">
            <v>-2938.4086754415866</v>
          </cell>
          <cell r="M140">
            <v>0</v>
          </cell>
          <cell r="N140">
            <v>0</v>
          </cell>
          <cell r="O140">
            <v>0</v>
          </cell>
          <cell r="P140">
            <v>1253.8572994378997</v>
          </cell>
          <cell r="Q140">
            <v>0</v>
          </cell>
          <cell r="R140">
            <v>0</v>
          </cell>
          <cell r="S140">
            <v>0</v>
          </cell>
          <cell r="T140">
            <v>1364.3515449392974</v>
          </cell>
          <cell r="U140">
            <v>0</v>
          </cell>
          <cell r="V140">
            <v>0</v>
          </cell>
          <cell r="W140">
            <v>0</v>
          </cell>
          <cell r="X140">
            <v>2576.3406555280521</v>
          </cell>
          <cell r="Y140">
            <v>0</v>
          </cell>
          <cell r="Z140">
            <v>0</v>
          </cell>
          <cell r="AA140">
            <v>0</v>
          </cell>
          <cell r="AB140">
            <v>1664.3614896360677</v>
          </cell>
          <cell r="AC140">
            <v>0</v>
          </cell>
          <cell r="AD140">
            <v>0</v>
          </cell>
          <cell r="AE140">
            <v>0</v>
          </cell>
          <cell r="AF140">
            <v>2783.2025255141348</v>
          </cell>
          <cell r="AG140">
            <v>0</v>
          </cell>
          <cell r="AH140">
            <v>0</v>
          </cell>
          <cell r="AI140">
            <v>0</v>
          </cell>
          <cell r="AJ140">
            <v>2974.9211954905682</v>
          </cell>
          <cell r="AK140">
            <v>0</v>
          </cell>
          <cell r="AL140">
            <v>0</v>
          </cell>
          <cell r="AM140">
            <v>0</v>
          </cell>
          <cell r="AN140">
            <v>2658.1636885467251</v>
          </cell>
          <cell r="AO140">
            <v>0</v>
          </cell>
          <cell r="AP140">
            <v>0</v>
          </cell>
          <cell r="AQ140">
            <v>0</v>
          </cell>
          <cell r="AR140">
            <v>1937.5551157861837</v>
          </cell>
          <cell r="AS140">
            <v>0</v>
          </cell>
          <cell r="AT140">
            <v>0</v>
          </cell>
          <cell r="AU140">
            <v>0</v>
          </cell>
          <cell r="AV140">
            <v>2233.7310166765947</v>
          </cell>
        </row>
        <row r="142">
          <cell r="A142" t="str">
            <v>Unusual Items :</v>
          </cell>
        </row>
        <row r="143">
          <cell r="A143" t="str">
            <v>Adj : SALE OF PLANT</v>
          </cell>
        </row>
        <row r="144">
          <cell r="A144" t="str">
            <v>Adj : INVESTMENTS</v>
          </cell>
        </row>
        <row r="145">
          <cell r="A145" t="str">
            <v>EQUITY INCOME / LOSS</v>
          </cell>
        </row>
        <row r="146">
          <cell r="A146" t="str">
            <v>MINORITY INT EXPENSE</v>
          </cell>
        </row>
        <row r="147">
          <cell r="A147" t="str">
            <v>TRANSLATION FX</v>
          </cell>
        </row>
        <row r="149">
          <cell r="A149" t="str">
            <v/>
          </cell>
        </row>
        <row r="150">
          <cell r="A150" t="str">
            <v>OTHERS</v>
          </cell>
        </row>
        <row r="152">
          <cell r="A152" t="str">
            <v>NET PROFIT AFTER UNUSUAL ITEMS (NPAUI)</v>
          </cell>
          <cell r="B152">
            <v>0</v>
          </cell>
          <cell r="C152">
            <v>-3246.2140229999982</v>
          </cell>
          <cell r="D152">
            <v>-4866.50692127</v>
          </cell>
          <cell r="E152">
            <v>-8304.6738669999995</v>
          </cell>
          <cell r="F152">
            <v>-26681.235410000001</v>
          </cell>
          <cell r="G152">
            <v>-1156.2998990000006</v>
          </cell>
          <cell r="H152">
            <v>-12590.686926542323</v>
          </cell>
          <cell r="I152">
            <v>0</v>
          </cell>
          <cell r="J152">
            <v>0</v>
          </cell>
          <cell r="K152">
            <v>0</v>
          </cell>
          <cell r="L152">
            <v>-2938.4086754415866</v>
          </cell>
          <cell r="M152">
            <v>0</v>
          </cell>
          <cell r="N152">
            <v>0</v>
          </cell>
          <cell r="O152">
            <v>0</v>
          </cell>
          <cell r="P152">
            <v>1253.8572994378997</v>
          </cell>
          <cell r="Q152">
            <v>0</v>
          </cell>
          <cell r="R152">
            <v>0</v>
          </cell>
          <cell r="S152">
            <v>0</v>
          </cell>
          <cell r="T152">
            <v>1364.3515449392974</v>
          </cell>
          <cell r="U152">
            <v>0</v>
          </cell>
          <cell r="V152">
            <v>0</v>
          </cell>
          <cell r="W152">
            <v>0</v>
          </cell>
          <cell r="X152">
            <v>2576.3406555280521</v>
          </cell>
          <cell r="Y152">
            <v>0</v>
          </cell>
          <cell r="Z152">
            <v>0</v>
          </cell>
          <cell r="AA152">
            <v>0</v>
          </cell>
          <cell r="AB152">
            <v>1664.3614896360677</v>
          </cell>
          <cell r="AC152">
            <v>0</v>
          </cell>
          <cell r="AD152">
            <v>0</v>
          </cell>
          <cell r="AE152">
            <v>0</v>
          </cell>
          <cell r="AF152">
            <v>2783.2025255141348</v>
          </cell>
          <cell r="AG152">
            <v>0</v>
          </cell>
          <cell r="AH152">
            <v>0</v>
          </cell>
          <cell r="AI152">
            <v>0</v>
          </cell>
          <cell r="AJ152">
            <v>2974.9211954905682</v>
          </cell>
          <cell r="AK152">
            <v>0</v>
          </cell>
          <cell r="AL152">
            <v>0</v>
          </cell>
          <cell r="AM152">
            <v>0</v>
          </cell>
          <cell r="AN152">
            <v>2658.1636885467251</v>
          </cell>
          <cell r="AO152">
            <v>0</v>
          </cell>
          <cell r="AP152">
            <v>0</v>
          </cell>
          <cell r="AQ152">
            <v>0</v>
          </cell>
          <cell r="AR152">
            <v>1937.5551157861837</v>
          </cell>
          <cell r="AS152">
            <v>0</v>
          </cell>
          <cell r="AT152">
            <v>0</v>
          </cell>
          <cell r="AU152">
            <v>0</v>
          </cell>
          <cell r="AV152">
            <v>2233.7310166765947</v>
          </cell>
        </row>
        <row r="154">
          <cell r="A154" t="str">
            <v>CASH DIVIDENDS - COMMON</v>
          </cell>
          <cell r="L154">
            <v>0</v>
          </cell>
          <cell r="P154">
            <v>0</v>
          </cell>
          <cell r="T154">
            <v>0</v>
          </cell>
          <cell r="X154">
            <v>0</v>
          </cell>
          <cell r="AB154">
            <v>0</v>
          </cell>
          <cell r="AF154">
            <v>0</v>
          </cell>
          <cell r="AJ154">
            <v>0</v>
          </cell>
          <cell r="AN154">
            <v>0</v>
          </cell>
          <cell r="AR154">
            <v>0</v>
          </cell>
          <cell r="AV154">
            <v>0</v>
          </cell>
        </row>
        <row r="155">
          <cell r="A155" t="str">
            <v>CASH DIVIDENDS - PREFERRED</v>
          </cell>
          <cell r="L155">
            <v>0</v>
          </cell>
          <cell r="P155">
            <v>0</v>
          </cell>
          <cell r="T155">
            <v>0</v>
          </cell>
          <cell r="X155">
            <v>0</v>
          </cell>
          <cell r="AB155">
            <v>0</v>
          </cell>
          <cell r="AF155">
            <v>0</v>
          </cell>
          <cell r="AJ155">
            <v>0</v>
          </cell>
          <cell r="AN155">
            <v>0</v>
          </cell>
          <cell r="AR155">
            <v>0</v>
          </cell>
          <cell r="AV155">
            <v>0</v>
          </cell>
        </row>
        <row r="157">
          <cell r="A157" t="str">
            <v>R/E ADJUSTMENTS</v>
          </cell>
          <cell r="D157">
            <v>1440.8151507299999</v>
          </cell>
          <cell r="E157">
            <v>-30.0000011999946</v>
          </cell>
          <cell r="F157">
            <v>-8.2701878000007092</v>
          </cell>
          <cell r="G157">
            <v>138.21315299998969</v>
          </cell>
          <cell r="H157">
            <v>-829.07040595814487</v>
          </cell>
        </row>
        <row r="159">
          <cell r="A159" t="str">
            <v>CURRENT EARNINGS</v>
          </cell>
          <cell r="B159">
            <v>0</v>
          </cell>
          <cell r="C159">
            <v>-3246.2140229999982</v>
          </cell>
          <cell r="D159">
            <v>-6307.3220719999999</v>
          </cell>
          <cell r="E159">
            <v>-8274.6738658000049</v>
          </cell>
          <cell r="F159">
            <v>-26672.9652222</v>
          </cell>
          <cell r="G159">
            <v>-1294.5130519999902</v>
          </cell>
          <cell r="H159">
            <v>-11761.616520584179</v>
          </cell>
          <cell r="I159">
            <v>0</v>
          </cell>
          <cell r="J159">
            <v>0</v>
          </cell>
          <cell r="K159">
            <v>0</v>
          </cell>
          <cell r="L159">
            <v>-2938.4086754415866</v>
          </cell>
          <cell r="M159">
            <v>0</v>
          </cell>
          <cell r="N159">
            <v>0</v>
          </cell>
          <cell r="O159">
            <v>0</v>
          </cell>
          <cell r="P159">
            <v>1253.8572994378997</v>
          </cell>
          <cell r="Q159">
            <v>0</v>
          </cell>
          <cell r="R159">
            <v>0</v>
          </cell>
          <cell r="S159">
            <v>0</v>
          </cell>
          <cell r="T159">
            <v>1364.3515449392974</v>
          </cell>
          <cell r="U159">
            <v>0</v>
          </cell>
          <cell r="V159">
            <v>0</v>
          </cell>
          <cell r="W159">
            <v>0</v>
          </cell>
          <cell r="X159">
            <v>2576.3406555280521</v>
          </cell>
          <cell r="Y159">
            <v>0</v>
          </cell>
          <cell r="Z159">
            <v>0</v>
          </cell>
          <cell r="AA159">
            <v>0</v>
          </cell>
          <cell r="AB159">
            <v>1664.3614896360677</v>
          </cell>
          <cell r="AC159">
            <v>0</v>
          </cell>
          <cell r="AD159">
            <v>0</v>
          </cell>
          <cell r="AE159">
            <v>0</v>
          </cell>
          <cell r="AF159">
            <v>2783.2025255141348</v>
          </cell>
          <cell r="AG159">
            <v>0</v>
          </cell>
          <cell r="AH159">
            <v>0</v>
          </cell>
          <cell r="AI159">
            <v>0</v>
          </cell>
          <cell r="AJ159">
            <v>2974.9211954905682</v>
          </cell>
          <cell r="AK159">
            <v>0</v>
          </cell>
          <cell r="AL159">
            <v>0</v>
          </cell>
          <cell r="AM159">
            <v>0</v>
          </cell>
          <cell r="AN159">
            <v>2658.1636885467251</v>
          </cell>
          <cell r="AO159">
            <v>0</v>
          </cell>
          <cell r="AP159">
            <v>0</v>
          </cell>
          <cell r="AQ159">
            <v>0</v>
          </cell>
          <cell r="AR159">
            <v>1937.5551157861837</v>
          </cell>
          <cell r="AS159">
            <v>0</v>
          </cell>
          <cell r="AT159">
            <v>0</v>
          </cell>
          <cell r="AU159">
            <v>0</v>
          </cell>
          <cell r="AV159">
            <v>2233.7310166765947</v>
          </cell>
        </row>
        <row r="161">
          <cell r="A161" t="str">
            <v>CHG IN COMMON STOCK</v>
          </cell>
          <cell r="C161">
            <v>-6104</v>
          </cell>
          <cell r="D161">
            <v>0</v>
          </cell>
          <cell r="E161">
            <v>0</v>
          </cell>
          <cell r="F161">
            <v>-146</v>
          </cell>
          <cell r="G161">
            <v>0</v>
          </cell>
          <cell r="H161">
            <v>0</v>
          </cell>
          <cell r="I161">
            <v>6250</v>
          </cell>
          <cell r="J161">
            <v>0</v>
          </cell>
          <cell r="K161">
            <v>0</v>
          </cell>
          <cell r="L161">
            <v>0</v>
          </cell>
          <cell r="M161">
            <v>6250</v>
          </cell>
          <cell r="N161">
            <v>0</v>
          </cell>
          <cell r="O161">
            <v>0</v>
          </cell>
          <cell r="P161">
            <v>0</v>
          </cell>
          <cell r="Q161">
            <v>6250</v>
          </cell>
          <cell r="R161">
            <v>0</v>
          </cell>
          <cell r="S161">
            <v>0</v>
          </cell>
          <cell r="T161">
            <v>0</v>
          </cell>
          <cell r="U161">
            <v>6250</v>
          </cell>
          <cell r="V161">
            <v>0</v>
          </cell>
          <cell r="W161">
            <v>0</v>
          </cell>
          <cell r="X161">
            <v>0</v>
          </cell>
          <cell r="Y161">
            <v>6250</v>
          </cell>
          <cell r="Z161">
            <v>0</v>
          </cell>
          <cell r="AA161">
            <v>0</v>
          </cell>
          <cell r="AB161">
            <v>0</v>
          </cell>
          <cell r="AC161">
            <v>6250</v>
          </cell>
          <cell r="AD161">
            <v>0</v>
          </cell>
          <cell r="AE161">
            <v>0</v>
          </cell>
          <cell r="AF161">
            <v>0</v>
          </cell>
          <cell r="AG161">
            <v>6250</v>
          </cell>
          <cell r="AH161">
            <v>0</v>
          </cell>
          <cell r="AI161">
            <v>0</v>
          </cell>
          <cell r="AJ161">
            <v>0</v>
          </cell>
          <cell r="AK161">
            <v>6250</v>
          </cell>
          <cell r="AL161">
            <v>0</v>
          </cell>
          <cell r="AM161">
            <v>0</v>
          </cell>
          <cell r="AN161">
            <v>0</v>
          </cell>
          <cell r="AO161">
            <v>6250</v>
          </cell>
          <cell r="AP161">
            <v>0</v>
          </cell>
          <cell r="AQ161">
            <v>0</v>
          </cell>
          <cell r="AR161">
            <v>0</v>
          </cell>
          <cell r="AS161">
            <v>6250</v>
          </cell>
          <cell r="AT161">
            <v>0</v>
          </cell>
          <cell r="AU161">
            <v>0</v>
          </cell>
          <cell r="AV161">
            <v>0</v>
          </cell>
        </row>
        <row r="162">
          <cell r="A162" t="str">
            <v xml:space="preserve">CHG IN PREFERRED STOCK </v>
          </cell>
          <cell r="C162">
            <v>0</v>
          </cell>
          <cell r="D162">
            <v>0</v>
          </cell>
          <cell r="E162">
            <v>0</v>
          </cell>
          <cell r="F162">
            <v>0</v>
          </cell>
          <cell r="G162">
            <v>0</v>
          </cell>
          <cell r="H162">
            <v>0</v>
          </cell>
          <cell r="I162">
            <v>0</v>
          </cell>
          <cell r="J162">
            <v>0</v>
          </cell>
          <cell r="K162">
            <v>0</v>
          </cell>
          <cell r="L162">
            <v>-33414.000802134004</v>
          </cell>
          <cell r="M162">
            <v>33414.000802134004</v>
          </cell>
          <cell r="N162">
            <v>0</v>
          </cell>
          <cell r="O162">
            <v>0</v>
          </cell>
          <cell r="P162">
            <v>0</v>
          </cell>
          <cell r="Q162">
            <v>33414.000802134004</v>
          </cell>
          <cell r="R162">
            <v>0</v>
          </cell>
          <cell r="S162">
            <v>0</v>
          </cell>
          <cell r="T162">
            <v>-3810.4697708887034</v>
          </cell>
          <cell r="U162">
            <v>37224.470573022707</v>
          </cell>
          <cell r="V162">
            <v>0</v>
          </cell>
          <cell r="W162">
            <v>0</v>
          </cell>
          <cell r="X162">
            <v>-4715.5297645262908</v>
          </cell>
          <cell r="Y162">
            <v>41940.000337548998</v>
          </cell>
          <cell r="Z162">
            <v>0</v>
          </cell>
          <cell r="AA162">
            <v>0</v>
          </cell>
          <cell r="AB162">
            <v>0</v>
          </cell>
          <cell r="AC162">
            <v>41940.000337548998</v>
          </cell>
          <cell r="AD162">
            <v>0</v>
          </cell>
          <cell r="AE162">
            <v>0</v>
          </cell>
          <cell r="AF162">
            <v>0</v>
          </cell>
          <cell r="AG162">
            <v>41940.000337548998</v>
          </cell>
          <cell r="AH162">
            <v>0</v>
          </cell>
          <cell r="AI162">
            <v>0</v>
          </cell>
          <cell r="AJ162">
            <v>0</v>
          </cell>
          <cell r="AK162">
            <v>41940.000337548998</v>
          </cell>
          <cell r="AL162">
            <v>0</v>
          </cell>
          <cell r="AM162">
            <v>0</v>
          </cell>
          <cell r="AN162">
            <v>0</v>
          </cell>
          <cell r="AO162">
            <v>41940.000337548998</v>
          </cell>
          <cell r="AP162">
            <v>0</v>
          </cell>
          <cell r="AQ162">
            <v>0</v>
          </cell>
          <cell r="AR162">
            <v>0</v>
          </cell>
          <cell r="AS162">
            <v>41940.000337548998</v>
          </cell>
          <cell r="AT162">
            <v>0</v>
          </cell>
          <cell r="AU162">
            <v>0</v>
          </cell>
          <cell r="AV162">
            <v>0</v>
          </cell>
        </row>
        <row r="163">
          <cell r="A163" t="str">
            <v>CHG IN TREASURY STOCK</v>
          </cell>
          <cell r="B163" t="str">
            <v/>
          </cell>
          <cell r="C163">
            <v>0</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row>
        <row r="164">
          <cell r="A164" t="str">
            <v>CHG IN FIXED ASSET REVALUATION</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row>
        <row r="165">
          <cell r="A165" t="str">
            <v>CHG IN CAPITAL SURPLUS</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row>
        <row r="166">
          <cell r="A166" t="str">
            <v>COMMON STOCK REDEMPTION</v>
          </cell>
        </row>
        <row r="168">
          <cell r="A168" t="str">
            <v>NET WORTH INCREASE</v>
          </cell>
          <cell r="B168">
            <v>0</v>
          </cell>
          <cell r="C168">
            <v>2857.7859770000018</v>
          </cell>
          <cell r="D168">
            <v>-6307.3220719999999</v>
          </cell>
          <cell r="E168">
            <v>-8274.6738658000049</v>
          </cell>
          <cell r="F168">
            <v>-26526.9652222</v>
          </cell>
          <cell r="G168">
            <v>-1294.5130519999902</v>
          </cell>
          <cell r="H168">
            <v>-11761.616520584179</v>
          </cell>
          <cell r="I168">
            <v>-6250</v>
          </cell>
          <cell r="J168">
            <v>0</v>
          </cell>
          <cell r="K168">
            <v>0</v>
          </cell>
          <cell r="L168">
            <v>30475.592126692416</v>
          </cell>
          <cell r="M168">
            <v>-39664.000802134004</v>
          </cell>
          <cell r="N168">
            <v>0</v>
          </cell>
          <cell r="O168">
            <v>0</v>
          </cell>
          <cell r="P168">
            <v>1253.8572994378997</v>
          </cell>
          <cell r="Q168">
            <v>-39664.000802134004</v>
          </cell>
          <cell r="R168">
            <v>0</v>
          </cell>
          <cell r="S168">
            <v>0</v>
          </cell>
          <cell r="T168">
            <v>5174.8213158280005</v>
          </cell>
          <cell r="U168">
            <v>-43474.470573022707</v>
          </cell>
          <cell r="V168">
            <v>0</v>
          </cell>
          <cell r="W168">
            <v>0</v>
          </cell>
          <cell r="X168">
            <v>7291.8704200543434</v>
          </cell>
          <cell r="Y168">
            <v>-48190.000337548998</v>
          </cell>
          <cell r="Z168">
            <v>0</v>
          </cell>
          <cell r="AA168">
            <v>0</v>
          </cell>
          <cell r="AB168">
            <v>1664.3614896360677</v>
          </cell>
          <cell r="AC168">
            <v>-48190.000337548998</v>
          </cell>
          <cell r="AD168">
            <v>0</v>
          </cell>
          <cell r="AE168">
            <v>0</v>
          </cell>
          <cell r="AF168">
            <v>2783.2025255141348</v>
          </cell>
          <cell r="AG168">
            <v>-48190.000337548998</v>
          </cell>
          <cell r="AH168">
            <v>0</v>
          </cell>
          <cell r="AI168">
            <v>0</v>
          </cell>
          <cell r="AJ168">
            <v>2974.9211954905682</v>
          </cell>
          <cell r="AK168">
            <v>-48190.000337548998</v>
          </cell>
          <cell r="AL168">
            <v>0</v>
          </cell>
          <cell r="AM168">
            <v>0</v>
          </cell>
          <cell r="AN168">
            <v>2658.1636885467251</v>
          </cell>
          <cell r="AO168">
            <v>-48190.000337548998</v>
          </cell>
          <cell r="AP168">
            <v>0</v>
          </cell>
          <cell r="AQ168">
            <v>0</v>
          </cell>
          <cell r="AR168">
            <v>1937.5551157861837</v>
          </cell>
          <cell r="AS168">
            <v>-48190.000337548998</v>
          </cell>
          <cell r="AT168">
            <v>0</v>
          </cell>
          <cell r="AU168">
            <v>0</v>
          </cell>
          <cell r="AV168">
            <v>2233.7310166765947</v>
          </cell>
        </row>
        <row r="171">
          <cell r="A171" t="str">
            <v>INVESTMENT TAX CREDIT  ( ITC )</v>
          </cell>
        </row>
        <row r="172">
          <cell r="A172" t="str">
            <v>STATUTORY TAX RATE</v>
          </cell>
          <cell r="L172">
            <v>0</v>
          </cell>
          <cell r="P172">
            <v>0</v>
          </cell>
          <cell r="T172">
            <v>0</v>
          </cell>
          <cell r="X172">
            <v>0</v>
          </cell>
          <cell r="AB172">
            <v>0</v>
          </cell>
          <cell r="AF172">
            <v>0</v>
          </cell>
          <cell r="AJ172">
            <v>0</v>
          </cell>
          <cell r="AN172">
            <v>0</v>
          </cell>
          <cell r="AR172">
            <v>0</v>
          </cell>
          <cell r="AV172">
            <v>0</v>
          </cell>
        </row>
        <row r="173">
          <cell r="A173" t="str">
            <v>APPLIED TAX RATE ( t )</v>
          </cell>
          <cell r="B173">
            <v>0</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row>
        <row r="174">
          <cell r="A174" t="str">
            <v>( 1 - t )</v>
          </cell>
          <cell r="B174">
            <v>1</v>
          </cell>
          <cell r="C174">
            <v>1</v>
          </cell>
          <cell r="D174">
            <v>1</v>
          </cell>
          <cell r="E174">
            <v>1</v>
          </cell>
          <cell r="F174">
            <v>1</v>
          </cell>
          <cell r="G174">
            <v>1</v>
          </cell>
          <cell r="H174">
            <v>1</v>
          </cell>
          <cell r="I174">
            <v>1</v>
          </cell>
          <cell r="J174">
            <v>1</v>
          </cell>
          <cell r="K174">
            <v>1</v>
          </cell>
          <cell r="L174">
            <v>1</v>
          </cell>
          <cell r="M174">
            <v>1</v>
          </cell>
          <cell r="N174">
            <v>1</v>
          </cell>
          <cell r="O174">
            <v>1</v>
          </cell>
          <cell r="P174">
            <v>1</v>
          </cell>
          <cell r="Q174">
            <v>1</v>
          </cell>
          <cell r="R174">
            <v>1</v>
          </cell>
          <cell r="S174">
            <v>1</v>
          </cell>
          <cell r="T174">
            <v>1</v>
          </cell>
          <cell r="U174">
            <v>1</v>
          </cell>
          <cell r="V174">
            <v>1</v>
          </cell>
          <cell r="W174">
            <v>1</v>
          </cell>
          <cell r="X174">
            <v>1</v>
          </cell>
          <cell r="Y174">
            <v>1</v>
          </cell>
          <cell r="Z174">
            <v>1</v>
          </cell>
          <cell r="AA174">
            <v>1</v>
          </cell>
          <cell r="AB174">
            <v>1</v>
          </cell>
          <cell r="AC174">
            <v>1</v>
          </cell>
          <cell r="AD174">
            <v>1</v>
          </cell>
          <cell r="AE174">
            <v>1</v>
          </cell>
          <cell r="AF174">
            <v>1</v>
          </cell>
          <cell r="AG174">
            <v>1</v>
          </cell>
          <cell r="AH174">
            <v>1</v>
          </cell>
          <cell r="AI174">
            <v>1</v>
          </cell>
          <cell r="AJ174">
            <v>1</v>
          </cell>
          <cell r="AK174">
            <v>1</v>
          </cell>
          <cell r="AL174">
            <v>1</v>
          </cell>
          <cell r="AM174">
            <v>1</v>
          </cell>
          <cell r="AN174">
            <v>1</v>
          </cell>
          <cell r="AO174">
            <v>1</v>
          </cell>
          <cell r="AP174">
            <v>1</v>
          </cell>
          <cell r="AQ174">
            <v>1</v>
          </cell>
          <cell r="AR174">
            <v>1</v>
          </cell>
          <cell r="AS174">
            <v>1</v>
          </cell>
          <cell r="AT174">
            <v>1</v>
          </cell>
          <cell r="AU174">
            <v>1</v>
          </cell>
          <cell r="AV174">
            <v>1</v>
          </cell>
        </row>
        <row r="176">
          <cell r="A176" t="str">
            <v>NPBT ( adj )</v>
          </cell>
          <cell r="B176">
            <v>0</v>
          </cell>
          <cell r="C176">
            <v>-3246.2140229999982</v>
          </cell>
          <cell r="D176">
            <v>-4866.50692127</v>
          </cell>
          <cell r="E176">
            <v>-8304.6738669999995</v>
          </cell>
          <cell r="F176">
            <v>-26681.235410000001</v>
          </cell>
          <cell r="G176">
            <v>-1156.2998990000006</v>
          </cell>
          <cell r="H176">
            <v>-12590.686926542323</v>
          </cell>
          <cell r="I176">
            <v>0</v>
          </cell>
          <cell r="J176">
            <v>0</v>
          </cell>
          <cell r="K176">
            <v>0</v>
          </cell>
          <cell r="L176">
            <v>-2938.4086754415866</v>
          </cell>
          <cell r="M176">
            <v>0</v>
          </cell>
          <cell r="N176">
            <v>0</v>
          </cell>
          <cell r="O176">
            <v>0</v>
          </cell>
          <cell r="P176">
            <v>1253.8572994378997</v>
          </cell>
          <cell r="Q176">
            <v>0</v>
          </cell>
          <cell r="R176">
            <v>0</v>
          </cell>
          <cell r="S176">
            <v>0</v>
          </cell>
          <cell r="T176">
            <v>1364.3515449392974</v>
          </cell>
          <cell r="U176">
            <v>0</v>
          </cell>
          <cell r="V176">
            <v>0</v>
          </cell>
          <cell r="W176">
            <v>0</v>
          </cell>
          <cell r="X176">
            <v>2576.3406555280521</v>
          </cell>
          <cell r="Y176">
            <v>0</v>
          </cell>
          <cell r="Z176">
            <v>0</v>
          </cell>
          <cell r="AA176">
            <v>0</v>
          </cell>
          <cell r="AB176">
            <v>1664.3614896360677</v>
          </cell>
          <cell r="AC176">
            <v>0</v>
          </cell>
          <cell r="AD176">
            <v>0</v>
          </cell>
          <cell r="AE176">
            <v>0</v>
          </cell>
          <cell r="AF176">
            <v>2783.2025255141348</v>
          </cell>
          <cell r="AG176">
            <v>0</v>
          </cell>
          <cell r="AH176">
            <v>0</v>
          </cell>
          <cell r="AI176">
            <v>0</v>
          </cell>
          <cell r="AJ176">
            <v>2974.9211954905682</v>
          </cell>
          <cell r="AK176">
            <v>0</v>
          </cell>
          <cell r="AL176">
            <v>0</v>
          </cell>
          <cell r="AM176">
            <v>0</v>
          </cell>
          <cell r="AN176">
            <v>2658.1636885467251</v>
          </cell>
          <cell r="AO176">
            <v>0</v>
          </cell>
          <cell r="AP176">
            <v>0</v>
          </cell>
          <cell r="AQ176">
            <v>0</v>
          </cell>
          <cell r="AR176">
            <v>1937.5551157861837</v>
          </cell>
          <cell r="AS176">
            <v>0</v>
          </cell>
          <cell r="AT176">
            <v>0</v>
          </cell>
          <cell r="AU176">
            <v>0</v>
          </cell>
          <cell r="AV176">
            <v>2233.7310166765947</v>
          </cell>
        </row>
        <row r="177">
          <cell r="A177" t="str">
            <v>NPBUI ( adj )</v>
          </cell>
          <cell r="B177">
            <v>0</v>
          </cell>
          <cell r="C177">
            <v>-3246.2140229999982</v>
          </cell>
          <cell r="D177">
            <v>-4866.50692127</v>
          </cell>
          <cell r="E177">
            <v>-8304.6738669999995</v>
          </cell>
          <cell r="F177">
            <v>-26681.235410000001</v>
          </cell>
          <cell r="G177">
            <v>-1156.2998990000006</v>
          </cell>
          <cell r="H177">
            <v>-12590.686926542323</v>
          </cell>
          <cell r="I177">
            <v>0</v>
          </cell>
          <cell r="J177">
            <v>0</v>
          </cell>
          <cell r="K177">
            <v>0</v>
          </cell>
          <cell r="L177">
            <v>-2938.4086754415866</v>
          </cell>
          <cell r="M177">
            <v>0</v>
          </cell>
          <cell r="N177">
            <v>0</v>
          </cell>
          <cell r="O177">
            <v>0</v>
          </cell>
          <cell r="P177">
            <v>1253.8572994378997</v>
          </cell>
          <cell r="Q177">
            <v>0</v>
          </cell>
          <cell r="R177">
            <v>0</v>
          </cell>
          <cell r="S177">
            <v>0</v>
          </cell>
          <cell r="T177">
            <v>1364.3515449392974</v>
          </cell>
          <cell r="U177">
            <v>0</v>
          </cell>
          <cell r="V177">
            <v>0</v>
          </cell>
          <cell r="W177">
            <v>0</v>
          </cell>
          <cell r="X177">
            <v>2576.3406555280521</v>
          </cell>
          <cell r="Y177">
            <v>0</v>
          </cell>
          <cell r="Z177">
            <v>0</v>
          </cell>
          <cell r="AA177">
            <v>0</v>
          </cell>
          <cell r="AB177">
            <v>1664.3614896360677</v>
          </cell>
          <cell r="AC177">
            <v>0</v>
          </cell>
          <cell r="AD177">
            <v>0</v>
          </cell>
          <cell r="AE177">
            <v>0</v>
          </cell>
          <cell r="AF177">
            <v>2783.2025255141348</v>
          </cell>
          <cell r="AG177">
            <v>0</v>
          </cell>
          <cell r="AH177">
            <v>0</v>
          </cell>
          <cell r="AI177">
            <v>0</v>
          </cell>
          <cell r="AJ177">
            <v>2974.9211954905682</v>
          </cell>
          <cell r="AK177">
            <v>0</v>
          </cell>
          <cell r="AL177">
            <v>0</v>
          </cell>
          <cell r="AM177">
            <v>0</v>
          </cell>
          <cell r="AN177">
            <v>2658.1636885467251</v>
          </cell>
          <cell r="AO177">
            <v>0</v>
          </cell>
          <cell r="AP177">
            <v>0</v>
          </cell>
          <cell r="AQ177">
            <v>0</v>
          </cell>
          <cell r="AR177">
            <v>1937.5551157861837</v>
          </cell>
          <cell r="AS177">
            <v>0</v>
          </cell>
          <cell r="AT177">
            <v>0</v>
          </cell>
          <cell r="AU177">
            <v>0</v>
          </cell>
          <cell r="AV177">
            <v>2233.7310166765947</v>
          </cell>
        </row>
        <row r="178">
          <cell r="A178" t="str">
            <v>NPAUI ( adj )</v>
          </cell>
          <cell r="B178">
            <v>0</v>
          </cell>
          <cell r="C178">
            <v>-3246.2140229999982</v>
          </cell>
          <cell r="D178">
            <v>-4866.50692127</v>
          </cell>
          <cell r="E178">
            <v>-8304.6738669999995</v>
          </cell>
          <cell r="F178">
            <v>-26681.235410000001</v>
          </cell>
          <cell r="G178">
            <v>-1156.2998990000006</v>
          </cell>
          <cell r="H178">
            <v>-12590.686926542323</v>
          </cell>
          <cell r="I178">
            <v>0</v>
          </cell>
          <cell r="J178">
            <v>0</v>
          </cell>
          <cell r="K178">
            <v>0</v>
          </cell>
          <cell r="L178">
            <v>-2938.4086754415866</v>
          </cell>
          <cell r="M178">
            <v>0</v>
          </cell>
          <cell r="N178">
            <v>0</v>
          </cell>
          <cell r="O178">
            <v>0</v>
          </cell>
          <cell r="P178">
            <v>1253.8572994378997</v>
          </cell>
          <cell r="Q178">
            <v>0</v>
          </cell>
          <cell r="R178">
            <v>0</v>
          </cell>
          <cell r="S178">
            <v>0</v>
          </cell>
          <cell r="T178">
            <v>1364.3515449392974</v>
          </cell>
          <cell r="U178">
            <v>0</v>
          </cell>
          <cell r="V178">
            <v>0</v>
          </cell>
          <cell r="W178">
            <v>0</v>
          </cell>
          <cell r="X178">
            <v>2576.3406555280521</v>
          </cell>
          <cell r="Y178">
            <v>0</v>
          </cell>
          <cell r="Z178">
            <v>0</v>
          </cell>
          <cell r="AA178">
            <v>0</v>
          </cell>
          <cell r="AB178">
            <v>1664.3614896360677</v>
          </cell>
          <cell r="AC178">
            <v>0</v>
          </cell>
          <cell r="AD178">
            <v>0</v>
          </cell>
          <cell r="AE178">
            <v>0</v>
          </cell>
          <cell r="AF178">
            <v>2783.2025255141348</v>
          </cell>
          <cell r="AG178">
            <v>0</v>
          </cell>
          <cell r="AH178">
            <v>0</v>
          </cell>
          <cell r="AI178">
            <v>0</v>
          </cell>
          <cell r="AJ178">
            <v>2974.9211954905682</v>
          </cell>
          <cell r="AK178">
            <v>0</v>
          </cell>
          <cell r="AL178">
            <v>0</v>
          </cell>
          <cell r="AM178">
            <v>0</v>
          </cell>
          <cell r="AN178">
            <v>2658.1636885467251</v>
          </cell>
          <cell r="AO178">
            <v>0</v>
          </cell>
          <cell r="AP178">
            <v>0</v>
          </cell>
          <cell r="AQ178">
            <v>0</v>
          </cell>
          <cell r="AR178">
            <v>1937.5551157861837</v>
          </cell>
          <cell r="AS178">
            <v>0</v>
          </cell>
          <cell r="AT178">
            <v>0</v>
          </cell>
          <cell r="AU178">
            <v>0</v>
          </cell>
          <cell r="AV178">
            <v>2233.7310166765947</v>
          </cell>
        </row>
        <row r="180">
          <cell r="A180" t="str">
            <v>PT MITRATANI DUA TUJUH</v>
          </cell>
          <cell r="B180" t="str">
            <v>HIST</v>
          </cell>
          <cell r="C180" t="str">
            <v>HIST</v>
          </cell>
          <cell r="D180" t="str">
            <v>HIST</v>
          </cell>
          <cell r="E180" t="str">
            <v>HIST</v>
          </cell>
          <cell r="F180" t="str">
            <v>HIST</v>
          </cell>
          <cell r="G180" t="str">
            <v>HIST</v>
          </cell>
          <cell r="H180" t="str">
            <v>HIST</v>
          </cell>
          <cell r="I180" t="str">
            <v>HIST</v>
          </cell>
          <cell r="J180" t="str">
            <v>HIST</v>
          </cell>
          <cell r="K180" t="str">
            <v>HIST</v>
          </cell>
          <cell r="L180" t="str">
            <v>PROJ</v>
          </cell>
          <cell r="M180" t="str">
            <v>HIST</v>
          </cell>
          <cell r="N180" t="str">
            <v>HIST</v>
          </cell>
          <cell r="O180" t="str">
            <v>HIST</v>
          </cell>
          <cell r="P180" t="str">
            <v>PROJ</v>
          </cell>
          <cell r="Q180" t="str">
            <v>HIST</v>
          </cell>
          <cell r="R180" t="str">
            <v>HIST</v>
          </cell>
          <cell r="S180" t="str">
            <v>HIST</v>
          </cell>
          <cell r="T180" t="str">
            <v>PROJ</v>
          </cell>
          <cell r="U180" t="str">
            <v>HIST</v>
          </cell>
          <cell r="V180" t="str">
            <v>HIST</v>
          </cell>
          <cell r="W180" t="str">
            <v>HIST</v>
          </cell>
          <cell r="X180" t="str">
            <v>PROJ</v>
          </cell>
          <cell r="Y180" t="str">
            <v>HIST</v>
          </cell>
          <cell r="Z180" t="str">
            <v>HIST</v>
          </cell>
          <cell r="AA180" t="str">
            <v>HIST</v>
          </cell>
          <cell r="AB180" t="str">
            <v>PROJ</v>
          </cell>
          <cell r="AC180" t="str">
            <v>HIST</v>
          </cell>
          <cell r="AD180" t="str">
            <v>HIST</v>
          </cell>
          <cell r="AE180" t="str">
            <v>HIST</v>
          </cell>
          <cell r="AF180" t="str">
            <v>PROJ</v>
          </cell>
          <cell r="AG180" t="str">
            <v>HIST</v>
          </cell>
          <cell r="AH180" t="str">
            <v>HIST</v>
          </cell>
          <cell r="AI180" t="str">
            <v>HIST</v>
          </cell>
          <cell r="AJ180" t="str">
            <v>PROJ</v>
          </cell>
          <cell r="AK180" t="str">
            <v>HIST</v>
          </cell>
          <cell r="AL180" t="str">
            <v>HIST</v>
          </cell>
          <cell r="AM180" t="str">
            <v>HIST</v>
          </cell>
          <cell r="AN180" t="str">
            <v>PROJ</v>
          </cell>
          <cell r="AO180" t="str">
            <v>HIST</v>
          </cell>
          <cell r="AP180" t="str">
            <v>HIST</v>
          </cell>
          <cell r="AQ180" t="str">
            <v>HIST</v>
          </cell>
          <cell r="AR180" t="str">
            <v>PROJ</v>
          </cell>
          <cell r="AS180" t="str">
            <v>HIST</v>
          </cell>
          <cell r="AT180" t="str">
            <v>HIST</v>
          </cell>
          <cell r="AU180" t="str">
            <v>HIST</v>
          </cell>
          <cell r="AV180" t="str">
            <v>PROJ</v>
          </cell>
        </row>
        <row r="181">
          <cell r="A181" t="str">
            <v>FACT SHEET</v>
          </cell>
          <cell r="B181">
            <v>1994</v>
          </cell>
          <cell r="C181">
            <v>1995</v>
          </cell>
          <cell r="D181">
            <v>1996</v>
          </cell>
          <cell r="E181">
            <v>1997</v>
          </cell>
          <cell r="F181">
            <v>1998</v>
          </cell>
          <cell r="G181">
            <v>1999</v>
          </cell>
          <cell r="H181">
            <v>2000</v>
          </cell>
          <cell r="I181" t="str">
            <v>3-31-99</v>
          </cell>
          <cell r="J181" t="str">
            <v>6-30-99</v>
          </cell>
          <cell r="K181" t="str">
            <v>9-30-99</v>
          </cell>
          <cell r="L181">
            <v>2001</v>
          </cell>
          <cell r="M181" t="str">
            <v>3-31-00</v>
          </cell>
          <cell r="N181" t="str">
            <v>6-30-00</v>
          </cell>
          <cell r="O181" t="str">
            <v>9-30-00</v>
          </cell>
          <cell r="P181">
            <v>2002</v>
          </cell>
          <cell r="Q181" t="str">
            <v>3-31-01</v>
          </cell>
          <cell r="R181" t="str">
            <v>6-30-01</v>
          </cell>
          <cell r="S181" t="str">
            <v>9-30-01</v>
          </cell>
          <cell r="T181">
            <v>2003</v>
          </cell>
          <cell r="U181" t="str">
            <v>3-31-02</v>
          </cell>
          <cell r="V181" t="str">
            <v>6-30-02</v>
          </cell>
          <cell r="W181" t="str">
            <v>9-30-02</v>
          </cell>
          <cell r="X181">
            <v>2004</v>
          </cell>
          <cell r="Y181" t="str">
            <v>3-31-03</v>
          </cell>
          <cell r="Z181" t="str">
            <v>6-30-03</v>
          </cell>
          <cell r="AA181" t="str">
            <v>9-30-03</v>
          </cell>
          <cell r="AB181">
            <v>2005</v>
          </cell>
          <cell r="AC181" t="str">
            <v>3-31-04</v>
          </cell>
          <cell r="AD181" t="str">
            <v>6-30-04</v>
          </cell>
          <cell r="AE181" t="str">
            <v>9-30-04</v>
          </cell>
          <cell r="AF181">
            <v>2006</v>
          </cell>
          <cell r="AG181" t="str">
            <v>3-31-04</v>
          </cell>
          <cell r="AH181" t="str">
            <v>6-30-04</v>
          </cell>
          <cell r="AI181" t="str">
            <v>9-30-04</v>
          </cell>
          <cell r="AJ181">
            <v>2007</v>
          </cell>
          <cell r="AK181" t="str">
            <v>3-31-04</v>
          </cell>
          <cell r="AL181" t="str">
            <v>6-30-04</v>
          </cell>
          <cell r="AM181" t="str">
            <v>9-30-04</v>
          </cell>
          <cell r="AN181">
            <v>2008</v>
          </cell>
          <cell r="AO181" t="str">
            <v>3-31-04</v>
          </cell>
          <cell r="AP181" t="str">
            <v>6-30-04</v>
          </cell>
          <cell r="AQ181" t="str">
            <v>9-30-04</v>
          </cell>
          <cell r="AR181">
            <v>2009</v>
          </cell>
          <cell r="AS181" t="str">
            <v>3-31-04</v>
          </cell>
          <cell r="AT181" t="str">
            <v>6-30-04</v>
          </cell>
          <cell r="AU181" t="str">
            <v>9-30-04</v>
          </cell>
          <cell r="AV181">
            <v>2010</v>
          </cell>
        </row>
        <row r="183">
          <cell r="A183" t="str">
            <v>ROE</v>
          </cell>
          <cell r="B183" t="e">
            <v>#DIV/0!</v>
          </cell>
          <cell r="C183">
            <v>-1.1359192217773264</v>
          </cell>
          <cell r="D183">
            <v>1.4113764378366136</v>
          </cell>
          <cell r="E183">
            <v>0.70842482894946113</v>
          </cell>
          <cell r="F183">
            <v>0.69755417386867491</v>
          </cell>
          <cell r="G183">
            <v>2.9240688168359955E-2</v>
          </cell>
          <cell r="H183">
            <v>0.24540462364379143</v>
          </cell>
          <cell r="I183">
            <v>0</v>
          </cell>
          <cell r="J183">
            <v>0</v>
          </cell>
          <cell r="K183">
            <v>0</v>
          </cell>
          <cell r="L183">
            <v>0.14106460300467008</v>
          </cell>
          <cell r="M183">
            <v>0</v>
          </cell>
          <cell r="N183">
            <v>0</v>
          </cell>
          <cell r="O183">
            <v>0</v>
          </cell>
          <cell r="P183">
            <v>-6.4049508501633545E-2</v>
          </cell>
          <cell r="Q183">
            <v>0</v>
          </cell>
          <cell r="R183">
            <v>0</v>
          </cell>
          <cell r="S183">
            <v>0</v>
          </cell>
          <cell r="T183">
            <v>-9.473640298353922E-2</v>
          </cell>
          <cell r="U183">
            <v>0</v>
          </cell>
          <cell r="V183">
            <v>0</v>
          </cell>
          <cell r="W183">
            <v>0</v>
          </cell>
          <cell r="X183">
            <v>-0.36237058392400257</v>
          </cell>
          <cell r="Y183">
            <v>0</v>
          </cell>
          <cell r="Z183">
            <v>0</v>
          </cell>
          <cell r="AA183">
            <v>0</v>
          </cell>
          <cell r="AB183">
            <v>-0.30564970624200039</v>
          </cell>
          <cell r="AC183">
            <v>0</v>
          </cell>
          <cell r="AD183">
            <v>0</v>
          </cell>
          <cell r="AE183">
            <v>0</v>
          </cell>
          <cell r="AF183">
            <v>-1.0454831632322874</v>
          </cell>
          <cell r="AG183">
            <v>0</v>
          </cell>
          <cell r="AH183">
            <v>0</v>
          </cell>
          <cell r="AI183">
            <v>0</v>
          </cell>
          <cell r="AJ183">
            <v>9.5106070800871247</v>
          </cell>
          <cell r="AK183">
            <v>0</v>
          </cell>
          <cell r="AL183">
            <v>0</v>
          </cell>
          <cell r="AM183">
            <v>0</v>
          </cell>
          <cell r="AN183">
            <v>0.89471419265955465</v>
          </cell>
          <cell r="AO183">
            <v>0</v>
          </cell>
          <cell r="AP183">
            <v>0</v>
          </cell>
          <cell r="AQ183">
            <v>0</v>
          </cell>
          <cell r="AR183">
            <v>0.39473312745101613</v>
          </cell>
          <cell r="AS183">
            <v>0</v>
          </cell>
          <cell r="AT183">
            <v>0</v>
          </cell>
          <cell r="AU183">
            <v>0</v>
          </cell>
          <cell r="AV183">
            <v>0.31274891863350407</v>
          </cell>
        </row>
        <row r="184">
          <cell r="A184" t="str">
            <v>ROS (RETURN ON SALES)</v>
          </cell>
          <cell r="B184" t="e">
            <v>#DIV/0!</v>
          </cell>
          <cell r="C184">
            <v>-24.292554239317507</v>
          </cell>
          <cell r="D184">
            <v>-3.8542045421675346</v>
          </cell>
          <cell r="E184">
            <v>-5.5061914561908623</v>
          </cell>
          <cell r="F184">
            <v>-2.7252431021083243</v>
          </cell>
          <cell r="G184">
            <v>-0.10780748420417695</v>
          </cell>
          <cell r="H184">
            <v>-0.43332214828391646</v>
          </cell>
          <cell r="I184" t="e">
            <v>#DIV/0!</v>
          </cell>
          <cell r="J184" t="e">
            <v>#DIV/0!</v>
          </cell>
          <cell r="K184" t="e">
            <v>#DIV/0!</v>
          </cell>
          <cell r="L184">
            <v>-9.0830759445458806E-2</v>
          </cell>
          <cell r="M184" t="e">
            <v>#DIV/0!</v>
          </cell>
          <cell r="N184" t="e">
            <v>#DIV/0!</v>
          </cell>
          <cell r="O184" t="e">
            <v>#DIV/0!</v>
          </cell>
          <cell r="P184">
            <v>3.382062806708807E-2</v>
          </cell>
          <cell r="Q184" t="e">
            <v>#DIV/0!</v>
          </cell>
          <cell r="R184" t="e">
            <v>#DIV/0!</v>
          </cell>
          <cell r="S184" t="e">
            <v>#DIV/0!</v>
          </cell>
          <cell r="T184">
            <v>3.2289864150954986E-2</v>
          </cell>
          <cell r="U184" t="e">
            <v>#DIV/0!</v>
          </cell>
          <cell r="V184" t="e">
            <v>#DIV/0!</v>
          </cell>
          <cell r="W184" t="e">
            <v>#DIV/0!</v>
          </cell>
          <cell r="X184">
            <v>5.5287728714432306E-2</v>
          </cell>
          <cell r="Y184" t="e">
            <v>#DIV/0!</v>
          </cell>
          <cell r="Z184" t="e">
            <v>#DIV/0!</v>
          </cell>
          <cell r="AA184" t="e">
            <v>#DIV/0!</v>
          </cell>
          <cell r="AB184">
            <v>3.3548059198656E-2</v>
          </cell>
          <cell r="AC184" t="e">
            <v>#DIV/0!</v>
          </cell>
          <cell r="AD184" t="e">
            <v>#DIV/0!</v>
          </cell>
          <cell r="AE184" t="e">
            <v>#DIV/0!</v>
          </cell>
          <cell r="AF184">
            <v>5.0112268634083128E-2</v>
          </cell>
          <cell r="AG184" t="e">
            <v>#DIV/0!</v>
          </cell>
          <cell r="AH184" t="e">
            <v>#DIV/0!</v>
          </cell>
          <cell r="AI184" t="e">
            <v>#DIV/0!</v>
          </cell>
          <cell r="AJ184">
            <v>5.0654067027325216E-2</v>
          </cell>
          <cell r="AK184" t="e">
            <v>#DIV/0!</v>
          </cell>
          <cell r="AL184" t="e">
            <v>#DIV/0!</v>
          </cell>
          <cell r="AM184" t="e">
            <v>#DIV/0!</v>
          </cell>
          <cell r="AN184">
            <v>4.1537422532698279E-2</v>
          </cell>
          <cell r="AO184" t="e">
            <v>#DIV/0!</v>
          </cell>
          <cell r="AP184" t="e">
            <v>#DIV/0!</v>
          </cell>
          <cell r="AQ184" t="e">
            <v>#DIV/0!</v>
          </cell>
          <cell r="AR184">
            <v>2.878794176178057E-2</v>
          </cell>
          <cell r="AS184" t="e">
            <v>#DIV/0!</v>
          </cell>
          <cell r="AT184" t="e">
            <v>#DIV/0!</v>
          </cell>
          <cell r="AU184" t="e">
            <v>#DIV/0!</v>
          </cell>
          <cell r="AV184">
            <v>3.0734193409777462E-2</v>
          </cell>
        </row>
        <row r="185">
          <cell r="A185" t="str">
            <v>ATO (ASSET TURN OVER)</v>
          </cell>
          <cell r="B185" t="e">
            <v>#DIV/0!</v>
          </cell>
          <cell r="C185">
            <v>1.0739778945807065E-2</v>
          </cell>
          <cell r="D185">
            <v>0.10663324278871622</v>
          </cell>
          <cell r="E185">
            <v>6.0272625752684834E-2</v>
          </cell>
          <cell r="F185">
            <v>0.50917844676061952</v>
          </cell>
          <cell r="G185">
            <v>0.70446338013875787</v>
          </cell>
          <cell r="H185">
            <v>2.7012626660487196</v>
          </cell>
          <cell r="I185" t="e">
            <v>#DIV/0!</v>
          </cell>
          <cell r="J185" t="e">
            <v>#DIV/0!</v>
          </cell>
          <cell r="K185" t="e">
            <v>#DIV/0!</v>
          </cell>
          <cell r="L185">
            <v>3.5971839175232829</v>
          </cell>
          <cell r="M185" t="e">
            <v>#DIV/0!</v>
          </cell>
          <cell r="N185" t="e">
            <v>#DIV/0!</v>
          </cell>
          <cell r="O185" t="e">
            <v>#DIV/0!</v>
          </cell>
          <cell r="P185">
            <v>3.1013966541969933</v>
          </cell>
          <cell r="Q185" t="e">
            <v>#DIV/0!</v>
          </cell>
          <cell r="R185" t="e">
            <v>#DIV/0!</v>
          </cell>
          <cell r="S185" t="e">
            <v>#DIV/0!</v>
          </cell>
          <cell r="T185">
            <v>2.6630509215016152</v>
          </cell>
          <cell r="U185" t="e">
            <v>#DIV/0!</v>
          </cell>
          <cell r="V185" t="e">
            <v>#DIV/0!</v>
          </cell>
          <cell r="W185" t="e">
            <v>#DIV/0!</v>
          </cell>
          <cell r="X185">
            <v>2.3868166602426748</v>
          </cell>
          <cell r="Y185" t="e">
            <v>#DIV/0!</v>
          </cell>
          <cell r="Z185" t="e">
            <v>#DIV/0!</v>
          </cell>
          <cell r="AA185" t="e">
            <v>#DIV/0!</v>
          </cell>
          <cell r="AB185">
            <v>2.7493259777356061</v>
          </cell>
          <cell r="AC185" t="e">
            <v>#DIV/0!</v>
          </cell>
          <cell r="AD185" t="e">
            <v>#DIV/0!</v>
          </cell>
          <cell r="AE185" t="e">
            <v>#DIV/0!</v>
          </cell>
          <cell r="AF185">
            <v>3.2672263174440204</v>
          </cell>
          <cell r="AG185" t="e">
            <v>#DIV/0!</v>
          </cell>
          <cell r="AH185" t="e">
            <v>#DIV/0!</v>
          </cell>
          <cell r="AI185" t="e">
            <v>#DIV/0!</v>
          </cell>
          <cell r="AJ185">
            <v>3.3915411042938444</v>
          </cell>
          <cell r="AK185" t="e">
            <v>#DIV/0!</v>
          </cell>
          <cell r="AL185" t="e">
            <v>#DIV/0!</v>
          </cell>
          <cell r="AM185" t="e">
            <v>#DIV/0!</v>
          </cell>
          <cell r="AN185">
            <v>3.7741993436681032</v>
          </cell>
          <cell r="AO185" t="e">
            <v>#DIV/0!</v>
          </cell>
          <cell r="AP185" t="e">
            <v>#DIV/0!</v>
          </cell>
          <cell r="AQ185" t="e">
            <v>#DIV/0!</v>
          </cell>
          <cell r="AR185">
            <v>4.3534559906377366</v>
          </cell>
          <cell r="AS185" t="e">
            <v>#DIV/0!</v>
          </cell>
          <cell r="AT185" t="e">
            <v>#DIV/0!</v>
          </cell>
          <cell r="AU185" t="e">
            <v>#DIV/0!</v>
          </cell>
          <cell r="AV185">
            <v>4.8852642979577476</v>
          </cell>
        </row>
        <row r="186">
          <cell r="A186" t="str">
            <v>ALEV (ASSET LEVERAGE)</v>
          </cell>
          <cell r="B186" t="e">
            <v>#DIV/0!</v>
          </cell>
          <cell r="C186">
            <v>4.3539047630367715</v>
          </cell>
          <cell r="D186">
            <v>-3.4341201623250837</v>
          </cell>
          <cell r="E186">
            <v>-2.1346287483290092</v>
          </cell>
          <cell r="F186">
            <v>-0.50269281824567058</v>
          </cell>
          <cell r="G186">
            <v>-0.38501731021010588</v>
          </cell>
          <cell r="H186">
            <v>-0.2096549096698524</v>
          </cell>
          <cell r="I186">
            <v>0</v>
          </cell>
          <cell r="J186">
            <v>0</v>
          </cell>
          <cell r="K186">
            <v>0</v>
          </cell>
          <cell r="L186">
            <v>-0.43174017428948624</v>
          </cell>
          <cell r="M186">
            <v>0</v>
          </cell>
          <cell r="N186">
            <v>0</v>
          </cell>
          <cell r="O186">
            <v>0</v>
          </cell>
          <cell r="P186">
            <v>-0.61062814656630648</v>
          </cell>
          <cell r="Q186">
            <v>0</v>
          </cell>
          <cell r="R186">
            <v>0</v>
          </cell>
          <cell r="S186">
            <v>0</v>
          </cell>
          <cell r="T186">
            <v>-1.1017199211842701</v>
          </cell>
          <cell r="U186">
            <v>0</v>
          </cell>
          <cell r="V186">
            <v>0</v>
          </cell>
          <cell r="W186">
            <v>0</v>
          </cell>
          <cell r="X186">
            <v>-2.746029043318774</v>
          </cell>
          <cell r="Y186">
            <v>0</v>
          </cell>
          <cell r="Z186">
            <v>0</v>
          </cell>
          <cell r="AA186">
            <v>0</v>
          </cell>
          <cell r="AB186">
            <v>-3.3138309241301993</v>
          </cell>
          <cell r="AC186">
            <v>0</v>
          </cell>
          <cell r="AD186">
            <v>0</v>
          </cell>
          <cell r="AE186">
            <v>0</v>
          </cell>
          <cell r="AF186">
            <v>-6.385483108598927</v>
          </cell>
          <cell r="AG186">
            <v>0</v>
          </cell>
          <cell r="AH186">
            <v>0</v>
          </cell>
          <cell r="AI186">
            <v>0</v>
          </cell>
          <cell r="AJ186">
            <v>55.360095932045155</v>
          </cell>
          <cell r="AK186">
            <v>0</v>
          </cell>
          <cell r="AL186">
            <v>0</v>
          </cell>
          <cell r="AM186">
            <v>0</v>
          </cell>
          <cell r="AN186">
            <v>5.7071586762957009</v>
          </cell>
          <cell r="AO186">
            <v>0</v>
          </cell>
          <cell r="AP186">
            <v>0</v>
          </cell>
          <cell r="AQ186">
            <v>0</v>
          </cell>
          <cell r="AR186">
            <v>3.1496246560924188</v>
          </cell>
          <cell r="AS186">
            <v>0</v>
          </cell>
          <cell r="AT186">
            <v>0</v>
          </cell>
          <cell r="AU186">
            <v>0</v>
          </cell>
          <cell r="AV186">
            <v>2.0829839917993849</v>
          </cell>
        </row>
        <row r="188">
          <cell r="A188" t="str">
            <v>ROS</v>
          </cell>
          <cell r="B188" t="e">
            <v>#DIV/0!</v>
          </cell>
          <cell r="C188">
            <v>-24.292554239317507</v>
          </cell>
          <cell r="D188">
            <v>-3.8542045421675346</v>
          </cell>
          <cell r="E188">
            <v>-5.5061914561908623</v>
          </cell>
          <cell r="F188">
            <v>-2.7252431021083243</v>
          </cell>
          <cell r="G188">
            <v>-0.10780748420417695</v>
          </cell>
          <cell r="H188">
            <v>-0.43332214828391646</v>
          </cell>
          <cell r="I188" t="e">
            <v>#DIV/0!</v>
          </cell>
          <cell r="J188" t="e">
            <v>#DIV/0!</v>
          </cell>
          <cell r="K188" t="e">
            <v>#DIV/0!</v>
          </cell>
          <cell r="L188">
            <v>-9.0830759445458806E-2</v>
          </cell>
          <cell r="M188" t="e">
            <v>#DIV/0!</v>
          </cell>
          <cell r="N188" t="e">
            <v>#DIV/0!</v>
          </cell>
          <cell r="O188" t="e">
            <v>#DIV/0!</v>
          </cell>
          <cell r="P188">
            <v>3.382062806708807E-2</v>
          </cell>
          <cell r="Q188" t="e">
            <v>#DIV/0!</v>
          </cell>
          <cell r="R188" t="e">
            <v>#DIV/0!</v>
          </cell>
          <cell r="S188" t="e">
            <v>#DIV/0!</v>
          </cell>
          <cell r="T188">
            <v>3.2289864150954986E-2</v>
          </cell>
          <cell r="U188" t="e">
            <v>#DIV/0!</v>
          </cell>
          <cell r="V188" t="e">
            <v>#DIV/0!</v>
          </cell>
          <cell r="W188" t="e">
            <v>#DIV/0!</v>
          </cell>
          <cell r="X188">
            <v>5.5287728714432306E-2</v>
          </cell>
          <cell r="Y188" t="e">
            <v>#DIV/0!</v>
          </cell>
          <cell r="Z188" t="e">
            <v>#DIV/0!</v>
          </cell>
          <cell r="AA188" t="e">
            <v>#DIV/0!</v>
          </cell>
          <cell r="AB188">
            <v>3.3548059198656E-2</v>
          </cell>
          <cell r="AC188" t="e">
            <v>#DIV/0!</v>
          </cell>
          <cell r="AD188" t="e">
            <v>#DIV/0!</v>
          </cell>
          <cell r="AE188" t="e">
            <v>#DIV/0!</v>
          </cell>
          <cell r="AF188">
            <v>5.0112268634083128E-2</v>
          </cell>
          <cell r="AG188" t="e">
            <v>#DIV/0!</v>
          </cell>
          <cell r="AH188" t="e">
            <v>#DIV/0!</v>
          </cell>
          <cell r="AI188" t="e">
            <v>#DIV/0!</v>
          </cell>
          <cell r="AJ188">
            <v>5.0654067027325216E-2</v>
          </cell>
          <cell r="AK188" t="e">
            <v>#DIV/0!</v>
          </cell>
          <cell r="AL188" t="e">
            <v>#DIV/0!</v>
          </cell>
          <cell r="AM188" t="e">
            <v>#DIV/0!</v>
          </cell>
          <cell r="AN188">
            <v>4.1537422532698279E-2</v>
          </cell>
          <cell r="AO188" t="e">
            <v>#DIV/0!</v>
          </cell>
          <cell r="AP188" t="e">
            <v>#DIV/0!</v>
          </cell>
          <cell r="AQ188" t="e">
            <v>#DIV/0!</v>
          </cell>
          <cell r="AR188">
            <v>2.878794176178057E-2</v>
          </cell>
          <cell r="AS188" t="e">
            <v>#DIV/0!</v>
          </cell>
          <cell r="AT188" t="e">
            <v>#DIV/0!</v>
          </cell>
          <cell r="AU188" t="e">
            <v>#DIV/0!</v>
          </cell>
          <cell r="AV188">
            <v>3.0734193409777462E-2</v>
          </cell>
        </row>
        <row r="189">
          <cell r="A189" t="str">
            <v>SALES</v>
          </cell>
          <cell r="B189">
            <v>0</v>
          </cell>
          <cell r="C189">
            <v>133.63</v>
          </cell>
          <cell r="D189">
            <v>1262.6488469999999</v>
          </cell>
          <cell r="E189">
            <v>1508.242845</v>
          </cell>
          <cell r="F189">
            <v>9790.4056299999993</v>
          </cell>
          <cell r="G189">
            <v>10725.599502999999</v>
          </cell>
          <cell r="H189">
            <v>29056.181357000001</v>
          </cell>
          <cell r="I189">
            <v>0</v>
          </cell>
          <cell r="J189">
            <v>0</v>
          </cell>
          <cell r="K189">
            <v>0</v>
          </cell>
          <cell r="L189">
            <v>32350.369999999995</v>
          </cell>
          <cell r="M189">
            <v>0</v>
          </cell>
          <cell r="N189">
            <v>0</v>
          </cell>
          <cell r="O189">
            <v>0</v>
          </cell>
          <cell r="P189">
            <v>37073.743779999997</v>
          </cell>
          <cell r="Q189">
            <v>0</v>
          </cell>
          <cell r="R189">
            <v>0</v>
          </cell>
          <cell r="S189">
            <v>0</v>
          </cell>
          <cell r="T189">
            <v>42253.245122400003</v>
          </cell>
          <cell r="U189">
            <v>0</v>
          </cell>
          <cell r="V189">
            <v>0</v>
          </cell>
          <cell r="W189">
            <v>0</v>
          </cell>
          <cell r="X189">
            <v>46598.779067867988</v>
          </cell>
          <cell r="Y189">
            <v>0</v>
          </cell>
          <cell r="Z189">
            <v>0</v>
          </cell>
          <cell r="AA189">
            <v>0</v>
          </cell>
          <cell r="AB189">
            <v>49611.260066655217</v>
          </cell>
          <cell r="AC189">
            <v>0</v>
          </cell>
          <cell r="AD189">
            <v>0</v>
          </cell>
          <cell r="AE189">
            <v>0</v>
          </cell>
          <cell r="AF189">
            <v>55539.343984542342</v>
          </cell>
          <cell r="AG189">
            <v>0</v>
          </cell>
          <cell r="AH189">
            <v>0</v>
          </cell>
          <cell r="AI189">
            <v>0</v>
          </cell>
          <cell r="AJ189">
            <v>58730.15475511086</v>
          </cell>
          <cell r="AK189">
            <v>0</v>
          </cell>
          <cell r="AL189">
            <v>0</v>
          </cell>
          <cell r="AM189">
            <v>0</v>
          </cell>
          <cell r="AN189">
            <v>63994.430238280125</v>
          </cell>
          <cell r="AO189">
            <v>0</v>
          </cell>
          <cell r="AP189">
            <v>0</v>
          </cell>
          <cell r="AQ189">
            <v>0</v>
          </cell>
          <cell r="AR189">
            <v>67304.398897962179</v>
          </cell>
          <cell r="AS189">
            <v>0</v>
          </cell>
          <cell r="AT189">
            <v>0</v>
          </cell>
          <cell r="AU189">
            <v>0</v>
          </cell>
          <cell r="AV189">
            <v>72679.018671301077</v>
          </cell>
        </row>
        <row r="190">
          <cell r="A190" t="str">
            <v>% CHANGE</v>
          </cell>
          <cell r="B190" t="e">
            <v>#DIV/0!</v>
          </cell>
          <cell r="C190" t="e">
            <v>#DIV/0!</v>
          </cell>
          <cell r="D190">
            <v>8.4488426775424674</v>
          </cell>
          <cell r="E190">
            <v>0.1945069673041091</v>
          </cell>
          <cell r="F190">
            <v>5.4912660865299845</v>
          </cell>
          <cell r="G190">
            <v>9.552146339415768E-2</v>
          </cell>
          <cell r="H190">
            <v>1.7090496292419695</v>
          </cell>
          <cell r="I190">
            <v>-1</v>
          </cell>
          <cell r="J190">
            <v>-1</v>
          </cell>
          <cell r="K190">
            <v>-1</v>
          </cell>
          <cell r="L190">
            <v>0.11337307550933162</v>
          </cell>
          <cell r="M190">
            <v>-1</v>
          </cell>
          <cell r="N190">
            <v>-1</v>
          </cell>
          <cell r="O190">
            <v>-1</v>
          </cell>
          <cell r="P190">
            <v>0.14600679312168618</v>
          </cell>
          <cell r="Q190">
            <v>-1</v>
          </cell>
          <cell r="R190">
            <v>-1</v>
          </cell>
          <cell r="S190">
            <v>-1</v>
          </cell>
          <cell r="T190">
            <v>0.13970807407894337</v>
          </cell>
          <cell r="U190">
            <v>-1</v>
          </cell>
          <cell r="V190">
            <v>-1</v>
          </cell>
          <cell r="W190">
            <v>-1</v>
          </cell>
          <cell r="X190">
            <v>0.10284497517006708</v>
          </cell>
          <cell r="Y190">
            <v>-1</v>
          </cell>
          <cell r="Z190">
            <v>-1</v>
          </cell>
          <cell r="AA190">
            <v>-1</v>
          </cell>
          <cell r="AB190">
            <v>6.4647208769134323E-2</v>
          </cell>
          <cell r="AC190">
            <v>-1</v>
          </cell>
          <cell r="AD190">
            <v>-1</v>
          </cell>
          <cell r="AE190">
            <v>-1</v>
          </cell>
          <cell r="AF190">
            <v>0.1194906944496561</v>
          </cell>
          <cell r="AG190">
            <v>-1</v>
          </cell>
          <cell r="AH190">
            <v>-1</v>
          </cell>
          <cell r="AI190">
            <v>-1</v>
          </cell>
          <cell r="AJ190">
            <v>5.7451358652284013E-2</v>
          </cell>
          <cell r="AK190">
            <v>-1</v>
          </cell>
          <cell r="AL190">
            <v>-1</v>
          </cell>
          <cell r="AM190">
            <v>-1</v>
          </cell>
          <cell r="AN190">
            <v>8.9634966996424481E-2</v>
          </cell>
          <cell r="AO190">
            <v>-1</v>
          </cell>
          <cell r="AP190">
            <v>-1</v>
          </cell>
          <cell r="AQ190">
            <v>-1</v>
          </cell>
          <cell r="AR190">
            <v>5.1722761611558088E-2</v>
          </cell>
          <cell r="AS190">
            <v>-1</v>
          </cell>
          <cell r="AT190">
            <v>-1</v>
          </cell>
          <cell r="AU190">
            <v>-1</v>
          </cell>
          <cell r="AV190">
            <v>7.9855401152711725E-2</v>
          </cell>
        </row>
        <row r="191">
          <cell r="A191" t="str">
            <v>CGS / SALES</v>
          </cell>
          <cell r="B191" t="e">
            <v>#DIV/0!</v>
          </cell>
          <cell r="C191">
            <v>5.9281598443463288</v>
          </cell>
          <cell r="D191">
            <v>2.1152351353550958</v>
          </cell>
          <cell r="E191">
            <v>1.0195046421718645</v>
          </cell>
          <cell r="F191">
            <v>0.66491475552887791</v>
          </cell>
          <cell r="G191">
            <v>0.81397085324303664</v>
          </cell>
          <cell r="H191">
            <v>0.70758028950452623</v>
          </cell>
          <cell r="I191" t="e">
            <v>#DIV/0!</v>
          </cell>
          <cell r="J191" t="e">
            <v>#DIV/0!</v>
          </cell>
          <cell r="K191" t="e">
            <v>#DIV/0!</v>
          </cell>
          <cell r="L191">
            <v>0.73409855245245648</v>
          </cell>
          <cell r="M191" t="e">
            <v>#DIV/0!</v>
          </cell>
          <cell r="N191" t="e">
            <v>#DIV/0!</v>
          </cell>
          <cell r="O191" t="e">
            <v>#DIV/0!</v>
          </cell>
          <cell r="P191">
            <v>0.71322229274082183</v>
          </cell>
          <cell r="Q191" t="e">
            <v>#DIV/0!</v>
          </cell>
          <cell r="R191" t="e">
            <v>#DIV/0!</v>
          </cell>
          <cell r="S191" t="e">
            <v>#DIV/0!</v>
          </cell>
          <cell r="T191">
            <v>0.68601322861058134</v>
          </cell>
          <cell r="U191" t="e">
            <v>#DIV/0!</v>
          </cell>
          <cell r="V191" t="e">
            <v>#DIV/0!</v>
          </cell>
          <cell r="W191" t="e">
            <v>#DIV/0!</v>
          </cell>
          <cell r="X191">
            <v>0.68386123205020666</v>
          </cell>
          <cell r="Y191" t="e">
            <v>#DIV/0!</v>
          </cell>
          <cell r="Z191" t="e">
            <v>#DIV/0!</v>
          </cell>
          <cell r="AA191" t="e">
            <v>#DIV/0!</v>
          </cell>
          <cell r="AB191">
            <v>0.68017213838543533</v>
          </cell>
          <cell r="AC191" t="e">
            <v>#DIV/0!</v>
          </cell>
          <cell r="AD191" t="e">
            <v>#DIV/0!</v>
          </cell>
          <cell r="AE191" t="e">
            <v>#DIV/0!</v>
          </cell>
          <cell r="AF191">
            <v>0.67532266920298856</v>
          </cell>
          <cell r="AG191" t="e">
            <v>#DIV/0!</v>
          </cell>
          <cell r="AH191" t="e">
            <v>#DIV/0!</v>
          </cell>
          <cell r="AI191" t="e">
            <v>#DIV/0!</v>
          </cell>
          <cell r="AJ191">
            <v>0.67526593399827806</v>
          </cell>
          <cell r="AK191" t="e">
            <v>#DIV/0!</v>
          </cell>
          <cell r="AL191" t="e">
            <v>#DIV/0!</v>
          </cell>
          <cell r="AM191" t="e">
            <v>#DIV/0!</v>
          </cell>
          <cell r="AN191">
            <v>0.68026032235123857</v>
          </cell>
          <cell r="AO191" t="e">
            <v>#DIV/0!</v>
          </cell>
          <cell r="AP191" t="e">
            <v>#DIV/0!</v>
          </cell>
          <cell r="AQ191" t="e">
            <v>#DIV/0!</v>
          </cell>
          <cell r="AR191">
            <v>0.6833529257502593</v>
          </cell>
          <cell r="AS191" t="e">
            <v>#DIV/0!</v>
          </cell>
          <cell r="AT191" t="e">
            <v>#DIV/0!</v>
          </cell>
          <cell r="AU191" t="e">
            <v>#DIV/0!</v>
          </cell>
          <cell r="AV191">
            <v>0.69326391737070425</v>
          </cell>
        </row>
        <row r="192">
          <cell r="A192" t="str">
            <v>VARIABLE</v>
          </cell>
          <cell r="B192" t="e">
            <v>#DIV/0!</v>
          </cell>
          <cell r="C192">
            <v>5.9281598443463288</v>
          </cell>
          <cell r="D192">
            <v>2.1152351353550958</v>
          </cell>
          <cell r="E192">
            <v>1.0195046421718645</v>
          </cell>
          <cell r="F192">
            <v>0.66491475552887791</v>
          </cell>
          <cell r="G192">
            <v>0.81397085324303664</v>
          </cell>
          <cell r="H192">
            <v>0.70758028950452623</v>
          </cell>
          <cell r="I192" t="e">
            <v>#DIV/0!</v>
          </cell>
          <cell r="J192" t="e">
            <v>#DIV/0!</v>
          </cell>
          <cell r="K192" t="e">
            <v>#DIV/0!</v>
          </cell>
          <cell r="L192">
            <v>0.73409855245245648</v>
          </cell>
          <cell r="M192" t="e">
            <v>#DIV/0!</v>
          </cell>
          <cell r="N192" t="e">
            <v>#DIV/0!</v>
          </cell>
          <cell r="O192" t="e">
            <v>#DIV/0!</v>
          </cell>
          <cell r="P192">
            <v>0.71322229274082183</v>
          </cell>
          <cell r="Q192" t="e">
            <v>#DIV/0!</v>
          </cell>
          <cell r="R192" t="e">
            <v>#DIV/0!</v>
          </cell>
          <cell r="S192" t="e">
            <v>#DIV/0!</v>
          </cell>
          <cell r="T192">
            <v>0.68601322861058134</v>
          </cell>
          <cell r="U192" t="e">
            <v>#DIV/0!</v>
          </cell>
          <cell r="V192" t="e">
            <v>#DIV/0!</v>
          </cell>
          <cell r="W192" t="e">
            <v>#DIV/0!</v>
          </cell>
          <cell r="X192">
            <v>0.68386123205020666</v>
          </cell>
          <cell r="Y192" t="e">
            <v>#DIV/0!</v>
          </cell>
          <cell r="Z192" t="e">
            <v>#DIV/0!</v>
          </cell>
          <cell r="AA192" t="e">
            <v>#DIV/0!</v>
          </cell>
          <cell r="AB192">
            <v>0.68017213838543533</v>
          </cell>
          <cell r="AC192" t="e">
            <v>#DIV/0!</v>
          </cell>
          <cell r="AD192" t="e">
            <v>#DIV/0!</v>
          </cell>
          <cell r="AE192" t="e">
            <v>#DIV/0!</v>
          </cell>
          <cell r="AF192">
            <v>0.67532266920298856</v>
          </cell>
          <cell r="AG192" t="e">
            <v>#DIV/0!</v>
          </cell>
          <cell r="AH192" t="e">
            <v>#DIV/0!</v>
          </cell>
          <cell r="AI192" t="e">
            <v>#DIV/0!</v>
          </cell>
          <cell r="AJ192">
            <v>0.67526593399827806</v>
          </cell>
          <cell r="AK192" t="e">
            <v>#DIV/0!</v>
          </cell>
          <cell r="AL192" t="e">
            <v>#DIV/0!</v>
          </cell>
          <cell r="AM192" t="e">
            <v>#DIV/0!</v>
          </cell>
          <cell r="AN192">
            <v>0.68026032235123857</v>
          </cell>
          <cell r="AO192" t="e">
            <v>#DIV/0!</v>
          </cell>
          <cell r="AP192" t="e">
            <v>#DIV/0!</v>
          </cell>
          <cell r="AQ192" t="e">
            <v>#DIV/0!</v>
          </cell>
          <cell r="AR192">
            <v>0.6833529257502593</v>
          </cell>
          <cell r="AS192" t="e">
            <v>#DIV/0!</v>
          </cell>
          <cell r="AT192" t="e">
            <v>#DIV/0!</v>
          </cell>
          <cell r="AU192" t="e">
            <v>#DIV/0!</v>
          </cell>
          <cell r="AV192">
            <v>0.69326391737070425</v>
          </cell>
        </row>
        <row r="193">
          <cell r="A193" t="str">
            <v>FIXED</v>
          </cell>
          <cell r="B193" t="e">
            <v>#DIV/0!</v>
          </cell>
          <cell r="C193">
            <v>0</v>
          </cell>
          <cell r="D193">
            <v>0</v>
          </cell>
          <cell r="E193">
            <v>0</v>
          </cell>
          <cell r="F193">
            <v>0</v>
          </cell>
          <cell r="G193">
            <v>0</v>
          </cell>
          <cell r="H193">
            <v>0</v>
          </cell>
          <cell r="I193" t="e">
            <v>#DIV/0!</v>
          </cell>
          <cell r="J193" t="e">
            <v>#DIV/0!</v>
          </cell>
          <cell r="K193" t="e">
            <v>#DIV/0!</v>
          </cell>
          <cell r="L193">
            <v>0</v>
          </cell>
          <cell r="M193" t="e">
            <v>#DIV/0!</v>
          </cell>
          <cell r="N193" t="e">
            <v>#DIV/0!</v>
          </cell>
          <cell r="O193" t="e">
            <v>#DIV/0!</v>
          </cell>
          <cell r="P193">
            <v>0</v>
          </cell>
          <cell r="Q193" t="e">
            <v>#DIV/0!</v>
          </cell>
          <cell r="R193" t="e">
            <v>#DIV/0!</v>
          </cell>
          <cell r="S193" t="e">
            <v>#DIV/0!</v>
          </cell>
          <cell r="T193">
            <v>0</v>
          </cell>
          <cell r="U193" t="e">
            <v>#DIV/0!</v>
          </cell>
          <cell r="V193" t="e">
            <v>#DIV/0!</v>
          </cell>
          <cell r="W193" t="e">
            <v>#DIV/0!</v>
          </cell>
          <cell r="X193">
            <v>0</v>
          </cell>
          <cell r="Y193" t="e">
            <v>#DIV/0!</v>
          </cell>
          <cell r="Z193" t="e">
            <v>#DIV/0!</v>
          </cell>
          <cell r="AA193" t="e">
            <v>#DIV/0!</v>
          </cell>
          <cell r="AB193">
            <v>0</v>
          </cell>
          <cell r="AC193" t="e">
            <v>#DIV/0!</v>
          </cell>
          <cell r="AD193" t="e">
            <v>#DIV/0!</v>
          </cell>
          <cell r="AE193" t="e">
            <v>#DIV/0!</v>
          </cell>
          <cell r="AF193">
            <v>0</v>
          </cell>
          <cell r="AG193" t="e">
            <v>#DIV/0!</v>
          </cell>
          <cell r="AH193" t="e">
            <v>#DIV/0!</v>
          </cell>
          <cell r="AI193" t="e">
            <v>#DIV/0!</v>
          </cell>
          <cell r="AJ193">
            <v>0</v>
          </cell>
          <cell r="AK193" t="e">
            <v>#DIV/0!</v>
          </cell>
          <cell r="AL193" t="e">
            <v>#DIV/0!</v>
          </cell>
          <cell r="AM193" t="e">
            <v>#DIV/0!</v>
          </cell>
          <cell r="AN193">
            <v>0</v>
          </cell>
          <cell r="AO193" t="e">
            <v>#DIV/0!</v>
          </cell>
          <cell r="AP193" t="e">
            <v>#DIV/0!</v>
          </cell>
          <cell r="AQ193" t="e">
            <v>#DIV/0!</v>
          </cell>
          <cell r="AR193">
            <v>0</v>
          </cell>
          <cell r="AS193" t="e">
            <v>#DIV/0!</v>
          </cell>
          <cell r="AT193" t="e">
            <v>#DIV/0!</v>
          </cell>
          <cell r="AU193" t="e">
            <v>#DIV/0!</v>
          </cell>
          <cell r="AV193">
            <v>0</v>
          </cell>
        </row>
        <row r="194">
          <cell r="A194" t="str">
            <v>GPM</v>
          </cell>
          <cell r="B194" t="e">
            <v>#DIV/0!</v>
          </cell>
          <cell r="C194">
            <v>-4.9281598443463288</v>
          </cell>
          <cell r="D194">
            <v>-1.1152351353550956</v>
          </cell>
          <cell r="E194">
            <v>-1.9504642171864563E-2</v>
          </cell>
          <cell r="F194">
            <v>0.33508524447112209</v>
          </cell>
          <cell r="G194">
            <v>0.1860291467569633</v>
          </cell>
          <cell r="H194">
            <v>0.25448061507698971</v>
          </cell>
          <cell r="I194" t="e">
            <v>#DIV/0!</v>
          </cell>
          <cell r="J194" t="e">
            <v>#DIV/0!</v>
          </cell>
          <cell r="K194" t="e">
            <v>#DIV/0!</v>
          </cell>
          <cell r="L194">
            <v>0.23021961315507747</v>
          </cell>
          <cell r="M194" t="e">
            <v>#DIV/0!</v>
          </cell>
          <cell r="N194" t="e">
            <v>#DIV/0!</v>
          </cell>
          <cell r="O194" t="e">
            <v>#DIV/0!</v>
          </cell>
          <cell r="P194">
            <v>0.25368728490650477</v>
          </cell>
          <cell r="Q194" t="e">
            <v>#DIV/0!</v>
          </cell>
          <cell r="R194" t="e">
            <v>#DIV/0!</v>
          </cell>
          <cell r="S194" t="e">
            <v>#DIV/0!</v>
          </cell>
          <cell r="T194">
            <v>0.27422683390195784</v>
          </cell>
          <cell r="U194" t="e">
            <v>#DIV/0!</v>
          </cell>
          <cell r="V194" t="e">
            <v>#DIV/0!</v>
          </cell>
          <cell r="W194" t="e">
            <v>#DIV/0!</v>
          </cell>
          <cell r="X194">
            <v>0.28407964951980508</v>
          </cell>
          <cell r="Y194" t="e">
            <v>#DIV/0!</v>
          </cell>
          <cell r="Z194" t="e">
            <v>#DIV/0!</v>
          </cell>
          <cell r="AA194" t="e">
            <v>#DIV/0!</v>
          </cell>
          <cell r="AB194">
            <v>0.28576710227266983</v>
          </cell>
          <cell r="AC194" t="e">
            <v>#DIV/0!</v>
          </cell>
          <cell r="AD194" t="e">
            <v>#DIV/0!</v>
          </cell>
          <cell r="AE194" t="e">
            <v>#DIV/0!</v>
          </cell>
          <cell r="AF194">
            <v>0.29721286374624778</v>
          </cell>
          <cell r="AG194" t="e">
            <v>#DIV/0!</v>
          </cell>
          <cell r="AH194" t="e">
            <v>#DIV/0!</v>
          </cell>
          <cell r="AI194" t="e">
            <v>#DIV/0!</v>
          </cell>
          <cell r="AJ194">
            <v>0.29955459779725507</v>
          </cell>
          <cell r="AK194" t="e">
            <v>#DIV/0!</v>
          </cell>
          <cell r="AL194" t="e">
            <v>#DIV/0!</v>
          </cell>
          <cell r="AM194" t="e">
            <v>#DIV/0!</v>
          </cell>
          <cell r="AN194">
            <v>0.2980106187781183</v>
          </cell>
          <cell r="AO194" t="e">
            <v>#DIV/0!</v>
          </cell>
          <cell r="AP194" t="e">
            <v>#DIV/0!</v>
          </cell>
          <cell r="AQ194" t="e">
            <v>#DIV/0!</v>
          </cell>
          <cell r="AR194">
            <v>0.2973945797005666</v>
          </cell>
          <cell r="AS194" t="e">
            <v>#DIV/0!</v>
          </cell>
          <cell r="AT194" t="e">
            <v>#DIV/0!</v>
          </cell>
          <cell r="AU194" t="e">
            <v>#DIV/0!</v>
          </cell>
          <cell r="AV194">
            <v>0.28985421846793685</v>
          </cell>
        </row>
        <row r="195">
          <cell r="A195" t="str">
            <v>SGA / SALES</v>
          </cell>
          <cell r="B195" t="e">
            <v>#DIV/0!</v>
          </cell>
          <cell r="C195">
            <v>13.008007184015566</v>
          </cell>
          <cell r="D195">
            <v>1.4623173376168301</v>
          </cell>
          <cell r="E195">
            <v>3.8326186244894802</v>
          </cell>
          <cell r="F195">
            <v>0.85952008282623116</v>
          </cell>
          <cell r="G195">
            <v>0.30319063807020091</v>
          </cell>
          <cell r="H195">
            <v>0.23884269561236873</v>
          </cell>
          <cell r="I195" t="e">
            <v>#DIV/0!</v>
          </cell>
          <cell r="J195" t="e">
            <v>#DIV/0!</v>
          </cell>
          <cell r="K195" t="e">
            <v>#DIV/0!</v>
          </cell>
          <cell r="L195">
            <v>0.19441220853675573</v>
          </cell>
          <cell r="M195" t="e">
            <v>#DIV/0!</v>
          </cell>
          <cell r="N195" t="e">
            <v>#DIV/0!</v>
          </cell>
          <cell r="O195" t="e">
            <v>#DIV/0!</v>
          </cell>
          <cell r="P195">
            <v>0.19199501551297785</v>
          </cell>
          <cell r="Q195" t="e">
            <v>#DIV/0!</v>
          </cell>
          <cell r="R195" t="e">
            <v>#DIV/0!</v>
          </cell>
          <cell r="S195" t="e">
            <v>#DIV/0!</v>
          </cell>
          <cell r="T195">
            <v>0.18957282001013923</v>
          </cell>
          <cell r="U195" t="e">
            <v>#DIV/0!</v>
          </cell>
          <cell r="V195" t="e">
            <v>#DIV/0!</v>
          </cell>
          <cell r="W195" t="e">
            <v>#DIV/0!</v>
          </cell>
          <cell r="X195">
            <v>0.18872716566329303</v>
          </cell>
          <cell r="Y195" t="e">
            <v>#DIV/0!</v>
          </cell>
          <cell r="Z195" t="e">
            <v>#DIV/0!</v>
          </cell>
          <cell r="AA195" t="e">
            <v>#DIV/0!</v>
          </cell>
          <cell r="AB195">
            <v>0.18886894353636041</v>
          </cell>
          <cell r="AC195" t="e">
            <v>#DIV/0!</v>
          </cell>
          <cell r="AD195" t="e">
            <v>#DIV/0!</v>
          </cell>
          <cell r="AE195" t="e">
            <v>#DIV/0!</v>
          </cell>
          <cell r="AF195">
            <v>0.18715320888803022</v>
          </cell>
          <cell r="AG195" t="e">
            <v>#DIV/0!</v>
          </cell>
          <cell r="AH195" t="e">
            <v>#DIV/0!</v>
          </cell>
          <cell r="AI195" t="e">
            <v>#DIV/0!</v>
          </cell>
          <cell r="AJ195">
            <v>0.1882552178269726</v>
          </cell>
          <cell r="AK195" t="e">
            <v>#DIV/0!</v>
          </cell>
          <cell r="AL195" t="e">
            <v>#DIV/0!</v>
          </cell>
          <cell r="AM195" t="e">
            <v>#DIV/0!</v>
          </cell>
          <cell r="AN195">
            <v>0.1881578964598441</v>
          </cell>
          <cell r="AO195" t="e">
            <v>#DIV/0!</v>
          </cell>
          <cell r="AP195" t="e">
            <v>#DIV/0!</v>
          </cell>
          <cell r="AQ195" t="e">
            <v>#DIV/0!</v>
          </cell>
          <cell r="AR195">
            <v>0.18887125546965688</v>
          </cell>
          <cell r="AS195" t="e">
            <v>#DIV/0!</v>
          </cell>
          <cell r="AT195" t="e">
            <v>#DIV/0!</v>
          </cell>
          <cell r="AU195" t="e">
            <v>#DIV/0!</v>
          </cell>
          <cell r="AV195">
            <v>0.18928133989221929</v>
          </cell>
        </row>
        <row r="196">
          <cell r="A196" t="str">
            <v>VARIABLE</v>
          </cell>
          <cell r="B196" t="e">
            <v>#DIV/0!</v>
          </cell>
          <cell r="C196">
            <v>7.0150415325899873</v>
          </cell>
          <cell r="D196">
            <v>0.55868072716816097</v>
          </cell>
          <cell r="E196">
            <v>0.10441212734544748</v>
          </cell>
          <cell r="F196">
            <v>0.19602844208202641</v>
          </cell>
          <cell r="G196">
            <v>0.14766558350020467</v>
          </cell>
          <cell r="H196">
            <v>0.1466848725554642</v>
          </cell>
          <cell r="I196" t="e">
            <v>#DIV/0!</v>
          </cell>
          <cell r="J196" t="e">
            <v>#DIV/0!</v>
          </cell>
          <cell r="K196" t="e">
            <v>#DIV/0!</v>
          </cell>
          <cell r="L196">
            <v>0.13963399633605431</v>
          </cell>
          <cell r="M196" t="e">
            <v>#DIV/0!</v>
          </cell>
          <cell r="N196" t="e">
            <v>#DIV/0!</v>
          </cell>
          <cell r="O196" t="e">
            <v>#DIV/0!</v>
          </cell>
          <cell r="P196">
            <v>0.14025552932443822</v>
          </cell>
          <cell r="Q196" t="e">
            <v>#DIV/0!</v>
          </cell>
          <cell r="R196" t="e">
            <v>#DIV/0!</v>
          </cell>
          <cell r="S196" t="e">
            <v>#DIV/0!</v>
          </cell>
          <cell r="T196">
            <v>0.14052944870284687</v>
          </cell>
          <cell r="U196" t="e">
            <v>#DIV/0!</v>
          </cell>
          <cell r="V196" t="e">
            <v>#DIV/0!</v>
          </cell>
          <cell r="W196" t="e">
            <v>#DIV/0!</v>
          </cell>
          <cell r="X196">
            <v>0.14066097900553653</v>
          </cell>
          <cell r="Y196" t="e">
            <v>#DIV/0!</v>
          </cell>
          <cell r="Z196" t="e">
            <v>#DIV/0!</v>
          </cell>
          <cell r="AA196" t="e">
            <v>#DIV/0!</v>
          </cell>
          <cell r="AB196">
            <v>0.14004563148572199</v>
          </cell>
          <cell r="AC196" t="e">
            <v>#DIV/0!</v>
          </cell>
          <cell r="AD196" t="e">
            <v>#DIV/0!</v>
          </cell>
          <cell r="AE196" t="e">
            <v>#DIV/0!</v>
          </cell>
          <cell r="AF196">
            <v>0.13996681457808732</v>
          </cell>
          <cell r="AG196" t="e">
            <v>#DIV/0!</v>
          </cell>
          <cell r="AH196" t="e">
            <v>#DIV/0!</v>
          </cell>
          <cell r="AI196" t="e">
            <v>#DIV/0!</v>
          </cell>
          <cell r="AJ196">
            <v>0.13995152914815034</v>
          </cell>
          <cell r="AK196" t="e">
            <v>#DIV/0!</v>
          </cell>
          <cell r="AL196" t="e">
            <v>#DIV/0!</v>
          </cell>
          <cell r="AM196" t="e">
            <v>#DIV/0!</v>
          </cell>
          <cell r="AN196">
            <v>0.14014764653150019</v>
          </cell>
          <cell r="AO196" t="e">
            <v>#DIV/0!</v>
          </cell>
          <cell r="AP196" t="e">
            <v>#DIV/0!</v>
          </cell>
          <cell r="AQ196" t="e">
            <v>#DIV/0!</v>
          </cell>
          <cell r="AR196">
            <v>0.13940887962367787</v>
          </cell>
          <cell r="AS196" t="e">
            <v>#DIV/0!</v>
          </cell>
          <cell r="AT196" t="e">
            <v>#DIV/0!</v>
          </cell>
          <cell r="AU196" t="e">
            <v>#DIV/0!</v>
          </cell>
          <cell r="AV196">
            <v>0.13962715475440657</v>
          </cell>
        </row>
        <row r="197">
          <cell r="A197" t="str">
            <v>FIXED</v>
          </cell>
          <cell r="B197" t="e">
            <v>#DIV/0!</v>
          </cell>
          <cell r="C197">
            <v>5.9929656514255782</v>
          </cell>
          <cell r="D197">
            <v>0.90363661044866905</v>
          </cell>
          <cell r="E197">
            <v>3.7282064971440327</v>
          </cell>
          <cell r="F197">
            <v>0.66349164074420486</v>
          </cell>
          <cell r="G197">
            <v>0.1555250545699963</v>
          </cell>
          <cell r="H197">
            <v>9.2157823056904523E-2</v>
          </cell>
          <cell r="I197" t="e">
            <v>#DIV/0!</v>
          </cell>
          <cell r="J197" t="e">
            <v>#DIV/0!</v>
          </cell>
          <cell r="K197" t="e">
            <v>#DIV/0!</v>
          </cell>
          <cell r="L197">
            <v>5.4778212200701427E-2</v>
          </cell>
          <cell r="M197" t="e">
            <v>#DIV/0!</v>
          </cell>
          <cell r="N197" t="e">
            <v>#DIV/0!</v>
          </cell>
          <cell r="O197" t="e">
            <v>#DIV/0!</v>
          </cell>
          <cell r="P197">
            <v>5.1739486188539595E-2</v>
          </cell>
          <cell r="Q197" t="e">
            <v>#DIV/0!</v>
          </cell>
          <cell r="R197" t="e">
            <v>#DIV/0!</v>
          </cell>
          <cell r="S197" t="e">
            <v>#DIV/0!</v>
          </cell>
          <cell r="T197">
            <v>4.9043371307292374E-2</v>
          </cell>
          <cell r="U197" t="e">
            <v>#DIV/0!</v>
          </cell>
          <cell r="V197" t="e">
            <v>#DIV/0!</v>
          </cell>
          <cell r="W197" t="e">
            <v>#DIV/0!</v>
          </cell>
          <cell r="X197">
            <v>4.8066186657756492E-2</v>
          </cell>
          <cell r="Y197" t="e">
            <v>#DIV/0!</v>
          </cell>
          <cell r="Z197" t="e">
            <v>#DIV/0!</v>
          </cell>
          <cell r="AA197" t="e">
            <v>#DIV/0!</v>
          </cell>
          <cell r="AB197">
            <v>4.8823312050638411E-2</v>
          </cell>
          <cell r="AC197" t="e">
            <v>#DIV/0!</v>
          </cell>
          <cell r="AD197" t="e">
            <v>#DIV/0!</v>
          </cell>
          <cell r="AE197" t="e">
            <v>#DIV/0!</v>
          </cell>
          <cell r="AF197">
            <v>4.7186394309942876E-2</v>
          </cell>
          <cell r="AG197" t="e">
            <v>#DIV/0!</v>
          </cell>
          <cell r="AH197" t="e">
            <v>#DIV/0!</v>
          </cell>
          <cell r="AI197" t="e">
            <v>#DIV/0!</v>
          </cell>
          <cell r="AJ197">
            <v>4.8303688678822267E-2</v>
          </cell>
          <cell r="AK197" t="e">
            <v>#DIV/0!</v>
          </cell>
          <cell r="AL197" t="e">
            <v>#DIV/0!</v>
          </cell>
          <cell r="AM197" t="e">
            <v>#DIV/0!</v>
          </cell>
          <cell r="AN197">
            <v>4.8010249928343934E-2</v>
          </cell>
          <cell r="AO197" t="e">
            <v>#DIV/0!</v>
          </cell>
          <cell r="AP197" t="e">
            <v>#DIV/0!</v>
          </cell>
          <cell r="AQ197" t="e">
            <v>#DIV/0!</v>
          </cell>
          <cell r="AR197">
            <v>4.9462375845979026E-2</v>
          </cell>
          <cell r="AS197" t="e">
            <v>#DIV/0!</v>
          </cell>
          <cell r="AT197" t="e">
            <v>#DIV/0!</v>
          </cell>
          <cell r="AU197" t="e">
            <v>#DIV/0!</v>
          </cell>
          <cell r="AV197">
            <v>4.9654185137812737E-2</v>
          </cell>
        </row>
        <row r="198">
          <cell r="A198" t="str">
            <v>NOP / SALES</v>
          </cell>
          <cell r="B198" t="e">
            <v>#DIV/0!</v>
          </cell>
          <cell r="C198">
            <v>-17.936167028361893</v>
          </cell>
          <cell r="D198">
            <v>-2.5775524729719259</v>
          </cell>
          <cell r="E198">
            <v>-3.8521232666613447</v>
          </cell>
          <cell r="F198">
            <v>-0.52443483835510907</v>
          </cell>
          <cell r="G198">
            <v>-0.51509638425849402</v>
          </cell>
          <cell r="H198">
            <v>-0.13064458793981548</v>
          </cell>
          <cell r="I198" t="e">
            <v>#DIV/0!</v>
          </cell>
          <cell r="J198" t="e">
            <v>#DIV/0!</v>
          </cell>
          <cell r="K198" t="e">
            <v>#DIV/0!</v>
          </cell>
          <cell r="L198">
            <v>-3.6125360911098837E-2</v>
          </cell>
          <cell r="M198" t="e">
            <v>#DIV/0!</v>
          </cell>
          <cell r="N198" t="e">
            <v>#DIV/0!</v>
          </cell>
          <cell r="O198" t="e">
            <v>#DIV/0!</v>
          </cell>
          <cell r="P198">
            <v>5.4942994367922805E-2</v>
          </cell>
          <cell r="Q198" t="e">
            <v>#DIV/0!</v>
          </cell>
          <cell r="R198" t="e">
            <v>#DIV/0!</v>
          </cell>
          <cell r="S198" t="e">
            <v>#DIV/0!</v>
          </cell>
          <cell r="T198">
            <v>7.7625863151212671E-2</v>
          </cell>
          <cell r="U198" t="e">
            <v>#DIV/0!</v>
          </cell>
          <cell r="V198" t="e">
            <v>#DIV/0!</v>
          </cell>
          <cell r="W198" t="e">
            <v>#DIV/0!</v>
          </cell>
          <cell r="X198">
            <v>8.9891669644418928E-2</v>
          </cell>
          <cell r="Y198" t="e">
            <v>#DIV/0!</v>
          </cell>
          <cell r="Z198" t="e">
            <v>#DIV/0!</v>
          </cell>
          <cell r="AA198" t="e">
            <v>#DIV/0!</v>
          </cell>
          <cell r="AB198">
            <v>8.9280394874743804E-2</v>
          </cell>
          <cell r="AC198" t="e">
            <v>#DIV/0!</v>
          </cell>
          <cell r="AD198" t="e">
            <v>#DIV/0!</v>
          </cell>
          <cell r="AE198" t="e">
            <v>#DIV/0!</v>
          </cell>
          <cell r="AF198">
            <v>0.10206017546187683</v>
          </cell>
          <cell r="AG198" t="e">
            <v>#DIV/0!</v>
          </cell>
          <cell r="AH198" t="e">
            <v>#DIV/0!</v>
          </cell>
          <cell r="AI198" t="e">
            <v>#DIV/0!</v>
          </cell>
          <cell r="AJ198">
            <v>0.10105077563137979</v>
          </cell>
          <cell r="AK198" t="e">
            <v>#DIV/0!</v>
          </cell>
          <cell r="AL198" t="e">
            <v>#DIV/0!</v>
          </cell>
          <cell r="AM198" t="e">
            <v>#DIV/0!</v>
          </cell>
          <cell r="AN198">
            <v>9.8919162243732747E-2</v>
          </cell>
          <cell r="AO198" t="e">
            <v>#DIV/0!</v>
          </cell>
          <cell r="AP198" t="e">
            <v>#DIV/0!</v>
          </cell>
          <cell r="AQ198" t="e">
            <v>#DIV/0!</v>
          </cell>
          <cell r="AR198">
            <v>9.5430171310220233E-2</v>
          </cell>
          <cell r="AS198" t="e">
            <v>#DIV/0!</v>
          </cell>
          <cell r="AT198" t="e">
            <v>#DIV/0!</v>
          </cell>
          <cell r="AU198" t="e">
            <v>#DIV/0!</v>
          </cell>
          <cell r="AV198">
            <v>8.8694265216845938E-2</v>
          </cell>
        </row>
        <row r="199">
          <cell r="A199" t="str">
            <v>T I E</v>
          </cell>
          <cell r="B199" t="e">
            <v>#DIV/0!</v>
          </cell>
          <cell r="C199" t="e">
            <v>#DIV/0!</v>
          </cell>
          <cell r="D199" t="e">
            <v>#DIV/0!</v>
          </cell>
          <cell r="E199" t="e">
            <v>#DIV/0!</v>
          </cell>
          <cell r="F199" t="e">
            <v>#DIV/0!</v>
          </cell>
          <cell r="G199">
            <v>-0.65562308460998087</v>
          </cell>
          <cell r="H199">
            <v>-3.6067983983001675</v>
          </cell>
          <cell r="I199" t="e">
            <v>#DIV/0!</v>
          </cell>
          <cell r="J199" t="e">
            <v>#DIV/0!</v>
          </cell>
          <cell r="K199" t="e">
            <v>#DIV/0!</v>
          </cell>
          <cell r="L199" t="e">
            <v>#DIV/0!</v>
          </cell>
          <cell r="M199" t="e">
            <v>#DIV/0!</v>
          </cell>
          <cell r="N199" t="e">
            <v>#DIV/0!</v>
          </cell>
          <cell r="O199" t="e">
            <v>#DIV/0!</v>
          </cell>
          <cell r="P199" t="e">
            <v>#DIV/0!</v>
          </cell>
          <cell r="Q199" t="e">
            <v>#DIV/0!</v>
          </cell>
          <cell r="R199" t="e">
            <v>#DIV/0!</v>
          </cell>
          <cell r="S199" t="e">
            <v>#DIV/0!</v>
          </cell>
          <cell r="T199">
            <v>2.3792242230992291</v>
          </cell>
          <cell r="U199" t="e">
            <v>#DIV/0!</v>
          </cell>
          <cell r="V199" t="e">
            <v>#DIV/0!</v>
          </cell>
          <cell r="W199" t="e">
            <v>#DIV/0!</v>
          </cell>
          <cell r="X199">
            <v>4.5581933394824663</v>
          </cell>
          <cell r="Y199" t="e">
            <v>#DIV/0!</v>
          </cell>
          <cell r="Z199" t="e">
            <v>#DIV/0!</v>
          </cell>
          <cell r="AA199" t="e">
            <v>#DIV/0!</v>
          </cell>
          <cell r="AB199">
            <v>4.8382409650800051</v>
          </cell>
          <cell r="AC199" t="e">
            <v>#DIV/0!</v>
          </cell>
          <cell r="AD199" t="e">
            <v>#DIV/0!</v>
          </cell>
          <cell r="AE199" t="e">
            <v>#DIV/0!</v>
          </cell>
          <cell r="AF199">
            <v>9.4276148800083686</v>
          </cell>
          <cell r="AG199" t="e">
            <v>#DIV/0!</v>
          </cell>
          <cell r="AH199" t="e">
            <v>#DIV/0!</v>
          </cell>
          <cell r="AI199" t="e">
            <v>#DIV/0!</v>
          </cell>
          <cell r="AJ199">
            <v>15.491168377884277</v>
          </cell>
          <cell r="AK199" t="e">
            <v>#DIV/0!</v>
          </cell>
          <cell r="AL199" t="e">
            <v>#DIV/0!</v>
          </cell>
          <cell r="AM199" t="e">
            <v>#DIV/0!</v>
          </cell>
          <cell r="AN199">
            <v>18.755024096643705</v>
          </cell>
          <cell r="AO199" t="e">
            <v>#DIV/0!</v>
          </cell>
          <cell r="AP199" t="e">
            <v>#DIV/0!</v>
          </cell>
          <cell r="AQ199" t="e">
            <v>#DIV/0!</v>
          </cell>
          <cell r="AR199">
            <v>22.382243165131996</v>
          </cell>
          <cell r="AS199" t="e">
            <v>#DIV/0!</v>
          </cell>
          <cell r="AT199" t="e">
            <v>#DIV/0!</v>
          </cell>
          <cell r="AU199" t="e">
            <v>#DIV/0!</v>
          </cell>
          <cell r="AV199" t="e">
            <v>#DIV/0!</v>
          </cell>
        </row>
        <row r="200">
          <cell r="A200" t="str">
            <v>INT EXP / AFD</v>
          </cell>
          <cell r="B200" t="e">
            <v>#DIV/0!</v>
          </cell>
          <cell r="C200">
            <v>0</v>
          </cell>
          <cell r="D200">
            <v>0</v>
          </cell>
          <cell r="E200">
            <v>0</v>
          </cell>
          <cell r="F200">
            <v>0</v>
          </cell>
          <cell r="G200">
            <v>1.4811426600844623E-2</v>
          </cell>
          <cell r="H200">
            <v>5.8800086570810275E-2</v>
          </cell>
          <cell r="I200">
            <v>0</v>
          </cell>
          <cell r="J200">
            <v>0</v>
          </cell>
          <cell r="K200">
            <v>0</v>
          </cell>
          <cell r="L200">
            <v>0</v>
          </cell>
          <cell r="M200">
            <v>0</v>
          </cell>
          <cell r="N200">
            <v>0</v>
          </cell>
          <cell r="O200">
            <v>0</v>
          </cell>
          <cell r="P200">
            <v>0</v>
          </cell>
          <cell r="Q200">
            <v>0</v>
          </cell>
          <cell r="R200">
            <v>0</v>
          </cell>
          <cell r="S200">
            <v>0</v>
          </cell>
          <cell r="T200">
            <v>4.0832067008564732E-2</v>
          </cell>
          <cell r="U200">
            <v>0</v>
          </cell>
          <cell r="V200">
            <v>0</v>
          </cell>
          <cell r="W200">
            <v>0</v>
          </cell>
          <cell r="X200">
            <v>3.3460522130777326E-2</v>
          </cell>
          <cell r="Y200">
            <v>0</v>
          </cell>
          <cell r="Z200">
            <v>0</v>
          </cell>
          <cell r="AA200">
            <v>0</v>
          </cell>
          <cell r="AB200">
            <v>2.3924610302719213E-2</v>
          </cell>
          <cell r="AC200">
            <v>0</v>
          </cell>
          <cell r="AD200">
            <v>0</v>
          </cell>
          <cell r="AE200">
            <v>0</v>
          </cell>
          <cell r="AF200">
            <v>2.2750248724380792E-2</v>
          </cell>
          <cell r="AG200">
            <v>0</v>
          </cell>
          <cell r="AH200">
            <v>0</v>
          </cell>
          <cell r="AI200">
            <v>0</v>
          </cell>
          <cell r="AJ200">
            <v>1.8423911792253132E-2</v>
          </cell>
          <cell r="AK200">
            <v>0</v>
          </cell>
          <cell r="AL200">
            <v>0</v>
          </cell>
          <cell r="AM200">
            <v>0</v>
          </cell>
          <cell r="AN200">
            <v>1.8330146191285118E-2</v>
          </cell>
          <cell r="AO200">
            <v>0</v>
          </cell>
          <cell r="AP200">
            <v>0</v>
          </cell>
          <cell r="AQ200">
            <v>0</v>
          </cell>
          <cell r="AR200">
            <v>1.8868712382115047E-2</v>
          </cell>
          <cell r="AS200">
            <v>0</v>
          </cell>
          <cell r="AT200">
            <v>0</v>
          </cell>
          <cell r="AU200">
            <v>0</v>
          </cell>
          <cell r="AV200">
            <v>0</v>
          </cell>
        </row>
        <row r="201">
          <cell r="A201" t="str">
            <v>NPBT / SALES</v>
          </cell>
          <cell r="B201" t="e">
            <v>#DIV/0!</v>
          </cell>
          <cell r="C201">
            <v>-24.292554239317507</v>
          </cell>
          <cell r="D201">
            <v>-3.8542045421675346</v>
          </cell>
          <cell r="E201">
            <v>-5.5061914561908623</v>
          </cell>
          <cell r="F201">
            <v>-2.7252431021083243</v>
          </cell>
          <cell r="G201">
            <v>-0.10780748420417695</v>
          </cell>
          <cell r="H201">
            <v>-0.43332214828391646</v>
          </cell>
          <cell r="I201" t="e">
            <v>#DIV/0!</v>
          </cell>
          <cell r="J201" t="e">
            <v>#DIV/0!</v>
          </cell>
          <cell r="K201" t="e">
            <v>#DIV/0!</v>
          </cell>
          <cell r="L201">
            <v>-9.0830759445458806E-2</v>
          </cell>
          <cell r="M201" t="e">
            <v>#DIV/0!</v>
          </cell>
          <cell r="N201" t="e">
            <v>#DIV/0!</v>
          </cell>
          <cell r="O201" t="e">
            <v>#DIV/0!</v>
          </cell>
          <cell r="P201">
            <v>3.382062806708807E-2</v>
          </cell>
          <cell r="Q201" t="e">
            <v>#DIV/0!</v>
          </cell>
          <cell r="R201" t="e">
            <v>#DIV/0!</v>
          </cell>
          <cell r="S201" t="e">
            <v>#DIV/0!</v>
          </cell>
          <cell r="T201">
            <v>3.2289864150954986E-2</v>
          </cell>
          <cell r="U201" t="e">
            <v>#DIV/0!</v>
          </cell>
          <cell r="V201" t="e">
            <v>#DIV/0!</v>
          </cell>
          <cell r="W201" t="e">
            <v>#DIV/0!</v>
          </cell>
          <cell r="X201">
            <v>5.5287728714432306E-2</v>
          </cell>
          <cell r="Y201" t="e">
            <v>#DIV/0!</v>
          </cell>
          <cell r="Z201" t="e">
            <v>#DIV/0!</v>
          </cell>
          <cell r="AA201" t="e">
            <v>#DIV/0!</v>
          </cell>
          <cell r="AB201">
            <v>3.3548059198656E-2</v>
          </cell>
          <cell r="AC201" t="e">
            <v>#DIV/0!</v>
          </cell>
          <cell r="AD201" t="e">
            <v>#DIV/0!</v>
          </cell>
          <cell r="AE201" t="e">
            <v>#DIV/0!</v>
          </cell>
          <cell r="AF201">
            <v>5.0112268634083128E-2</v>
          </cell>
          <cell r="AG201" t="e">
            <v>#DIV/0!</v>
          </cell>
          <cell r="AH201" t="e">
            <v>#DIV/0!</v>
          </cell>
          <cell r="AI201" t="e">
            <v>#DIV/0!</v>
          </cell>
          <cell r="AJ201">
            <v>5.0654067027325216E-2</v>
          </cell>
          <cell r="AK201" t="e">
            <v>#DIV/0!</v>
          </cell>
          <cell r="AL201" t="e">
            <v>#DIV/0!</v>
          </cell>
          <cell r="AM201" t="e">
            <v>#DIV/0!</v>
          </cell>
          <cell r="AN201">
            <v>4.1537422532698279E-2</v>
          </cell>
          <cell r="AO201" t="e">
            <v>#DIV/0!</v>
          </cell>
          <cell r="AP201" t="e">
            <v>#DIV/0!</v>
          </cell>
          <cell r="AQ201" t="e">
            <v>#DIV/0!</v>
          </cell>
          <cell r="AR201">
            <v>2.878794176178057E-2</v>
          </cell>
          <cell r="AS201" t="e">
            <v>#DIV/0!</v>
          </cell>
          <cell r="AT201" t="e">
            <v>#DIV/0!</v>
          </cell>
          <cell r="AU201" t="e">
            <v>#DIV/0!</v>
          </cell>
          <cell r="AV201">
            <v>3.0734193409777462E-2</v>
          </cell>
        </row>
        <row r="202">
          <cell r="A202" t="str">
            <v>TAXES / NPBT</v>
          </cell>
          <cell r="B202" t="e">
            <v>#DIV/0!</v>
          </cell>
          <cell r="C202">
            <v>0</v>
          </cell>
          <cell r="D202">
            <v>0</v>
          </cell>
          <cell r="E202">
            <v>0</v>
          </cell>
          <cell r="F202">
            <v>0</v>
          </cell>
          <cell r="G202">
            <v>0</v>
          </cell>
          <cell r="H202">
            <v>0</v>
          </cell>
          <cell r="I202" t="e">
            <v>#DIV/0!</v>
          </cell>
          <cell r="J202" t="e">
            <v>#DIV/0!</v>
          </cell>
          <cell r="K202" t="e">
            <v>#DIV/0!</v>
          </cell>
          <cell r="L202">
            <v>0</v>
          </cell>
          <cell r="M202" t="e">
            <v>#DIV/0!</v>
          </cell>
          <cell r="N202" t="e">
            <v>#DIV/0!</v>
          </cell>
          <cell r="O202" t="e">
            <v>#DIV/0!</v>
          </cell>
          <cell r="P202">
            <v>0</v>
          </cell>
          <cell r="Q202" t="e">
            <v>#DIV/0!</v>
          </cell>
          <cell r="R202" t="e">
            <v>#DIV/0!</v>
          </cell>
          <cell r="S202" t="e">
            <v>#DIV/0!</v>
          </cell>
          <cell r="T202">
            <v>0</v>
          </cell>
          <cell r="U202" t="e">
            <v>#DIV/0!</v>
          </cell>
          <cell r="V202" t="e">
            <v>#DIV/0!</v>
          </cell>
          <cell r="W202" t="e">
            <v>#DIV/0!</v>
          </cell>
          <cell r="X202">
            <v>0</v>
          </cell>
          <cell r="Y202" t="e">
            <v>#DIV/0!</v>
          </cell>
          <cell r="Z202" t="e">
            <v>#DIV/0!</v>
          </cell>
          <cell r="AA202" t="e">
            <v>#DIV/0!</v>
          </cell>
          <cell r="AB202">
            <v>0</v>
          </cell>
          <cell r="AC202" t="e">
            <v>#DIV/0!</v>
          </cell>
          <cell r="AD202" t="e">
            <v>#DIV/0!</v>
          </cell>
          <cell r="AE202" t="e">
            <v>#DIV/0!</v>
          </cell>
          <cell r="AF202">
            <v>0</v>
          </cell>
          <cell r="AG202" t="e">
            <v>#DIV/0!</v>
          </cell>
          <cell r="AH202" t="e">
            <v>#DIV/0!</v>
          </cell>
          <cell r="AI202" t="e">
            <v>#DIV/0!</v>
          </cell>
          <cell r="AJ202">
            <v>0</v>
          </cell>
          <cell r="AK202" t="e">
            <v>#DIV/0!</v>
          </cell>
          <cell r="AL202" t="e">
            <v>#DIV/0!</v>
          </cell>
          <cell r="AM202" t="e">
            <v>#DIV/0!</v>
          </cell>
          <cell r="AN202">
            <v>0</v>
          </cell>
          <cell r="AO202" t="e">
            <v>#DIV/0!</v>
          </cell>
          <cell r="AP202" t="e">
            <v>#DIV/0!</v>
          </cell>
          <cell r="AQ202" t="e">
            <v>#DIV/0!</v>
          </cell>
          <cell r="AR202">
            <v>0</v>
          </cell>
          <cell r="AS202" t="e">
            <v>#DIV/0!</v>
          </cell>
          <cell r="AT202" t="e">
            <v>#DIV/0!</v>
          </cell>
          <cell r="AU202" t="e">
            <v>#DIV/0!</v>
          </cell>
          <cell r="AV202">
            <v>0</v>
          </cell>
        </row>
        <row r="203">
          <cell r="A203" t="str">
            <v>NPAUI / SALES</v>
          </cell>
          <cell r="B203" t="e">
            <v>#DIV/0!</v>
          </cell>
          <cell r="C203">
            <v>-24.292554239317507</v>
          </cell>
          <cell r="D203">
            <v>-3.8542045421675346</v>
          </cell>
          <cell r="E203">
            <v>-5.5061914561908623</v>
          </cell>
          <cell r="F203">
            <v>-2.7252431021083243</v>
          </cell>
          <cell r="G203">
            <v>-0.10780748420417695</v>
          </cell>
          <cell r="H203">
            <v>-0.43332214828391646</v>
          </cell>
          <cell r="I203" t="e">
            <v>#DIV/0!</v>
          </cell>
          <cell r="J203" t="e">
            <v>#DIV/0!</v>
          </cell>
          <cell r="K203" t="e">
            <v>#DIV/0!</v>
          </cell>
          <cell r="L203">
            <v>-9.0830759445458806E-2</v>
          </cell>
          <cell r="M203" t="e">
            <v>#DIV/0!</v>
          </cell>
          <cell r="N203" t="e">
            <v>#DIV/0!</v>
          </cell>
          <cell r="O203" t="e">
            <v>#DIV/0!</v>
          </cell>
          <cell r="P203">
            <v>3.382062806708807E-2</v>
          </cell>
          <cell r="Q203" t="e">
            <v>#DIV/0!</v>
          </cell>
          <cell r="R203" t="e">
            <v>#DIV/0!</v>
          </cell>
          <cell r="S203" t="e">
            <v>#DIV/0!</v>
          </cell>
          <cell r="T203">
            <v>3.2289864150954986E-2</v>
          </cell>
          <cell r="U203" t="e">
            <v>#DIV/0!</v>
          </cell>
          <cell r="V203" t="e">
            <v>#DIV/0!</v>
          </cell>
          <cell r="W203" t="e">
            <v>#DIV/0!</v>
          </cell>
          <cell r="X203">
            <v>5.5287728714432306E-2</v>
          </cell>
          <cell r="Y203" t="e">
            <v>#DIV/0!</v>
          </cell>
          <cell r="Z203" t="e">
            <v>#DIV/0!</v>
          </cell>
          <cell r="AA203" t="e">
            <v>#DIV/0!</v>
          </cell>
          <cell r="AB203">
            <v>3.3548059198656E-2</v>
          </cell>
          <cell r="AC203" t="e">
            <v>#DIV/0!</v>
          </cell>
          <cell r="AD203" t="e">
            <v>#DIV/0!</v>
          </cell>
          <cell r="AE203" t="e">
            <v>#DIV/0!</v>
          </cell>
          <cell r="AF203">
            <v>5.0112268634083128E-2</v>
          </cell>
          <cell r="AG203" t="e">
            <v>#DIV/0!</v>
          </cell>
          <cell r="AH203" t="e">
            <v>#DIV/0!</v>
          </cell>
          <cell r="AI203" t="e">
            <v>#DIV/0!</v>
          </cell>
          <cell r="AJ203">
            <v>5.0654067027325216E-2</v>
          </cell>
          <cell r="AK203" t="e">
            <v>#DIV/0!</v>
          </cell>
          <cell r="AL203" t="e">
            <v>#DIV/0!</v>
          </cell>
          <cell r="AM203" t="e">
            <v>#DIV/0!</v>
          </cell>
          <cell r="AN203">
            <v>4.1537422532698279E-2</v>
          </cell>
          <cell r="AO203" t="e">
            <v>#DIV/0!</v>
          </cell>
          <cell r="AP203" t="e">
            <v>#DIV/0!</v>
          </cell>
          <cell r="AQ203" t="e">
            <v>#DIV/0!</v>
          </cell>
          <cell r="AR203">
            <v>2.878794176178057E-2</v>
          </cell>
          <cell r="AS203" t="e">
            <v>#DIV/0!</v>
          </cell>
          <cell r="AT203" t="e">
            <v>#DIV/0!</v>
          </cell>
          <cell r="AU203" t="e">
            <v>#DIV/0!</v>
          </cell>
          <cell r="AV203">
            <v>3.0734193409777462E-2</v>
          </cell>
        </row>
        <row r="204">
          <cell r="A204" t="str">
            <v>DIV RECVD / NPBT</v>
          </cell>
          <cell r="B204" t="e">
            <v>#DIV/0!</v>
          </cell>
          <cell r="C204">
            <v>0</v>
          </cell>
          <cell r="D204">
            <v>0</v>
          </cell>
          <cell r="E204">
            <v>0</v>
          </cell>
          <cell r="F204">
            <v>0</v>
          </cell>
          <cell r="G204">
            <v>0</v>
          </cell>
          <cell r="H204">
            <v>0</v>
          </cell>
          <cell r="I204" t="e">
            <v>#DIV/0!</v>
          </cell>
          <cell r="J204" t="e">
            <v>#DIV/0!</v>
          </cell>
          <cell r="K204" t="e">
            <v>#DIV/0!</v>
          </cell>
          <cell r="L204">
            <v>-4.3697619930523686E-2</v>
          </cell>
          <cell r="M204" t="e">
            <v>#DIV/0!</v>
          </cell>
          <cell r="N204" t="e">
            <v>#DIV/0!</v>
          </cell>
          <cell r="O204" t="e">
            <v>#DIV/0!</v>
          </cell>
          <cell r="P204">
            <v>5.3116092261740286E-2</v>
          </cell>
          <cell r="Q204" t="e">
            <v>#DIV/0!</v>
          </cell>
          <cell r="R204" t="e">
            <v>#DIV/0!</v>
          </cell>
          <cell r="S204" t="e">
            <v>#DIV/0!</v>
          </cell>
          <cell r="T204">
            <v>3.562131781964032E-2</v>
          </cell>
          <cell r="U204" t="e">
            <v>#DIV/0!</v>
          </cell>
          <cell r="V204" t="e">
            <v>#DIV/0!</v>
          </cell>
          <cell r="W204" t="e">
            <v>#DIV/0!</v>
          </cell>
          <cell r="X204">
            <v>1.1877311307548405E-2</v>
          </cell>
          <cell r="Y204" t="e">
            <v>#DIV/0!</v>
          </cell>
          <cell r="Z204" t="e">
            <v>#DIV/0!</v>
          </cell>
          <cell r="AA204" t="e">
            <v>#DIV/0!</v>
          </cell>
          <cell r="AB204">
            <v>6.4889749415924939E-3</v>
          </cell>
          <cell r="AC204" t="e">
            <v>#DIV/0!</v>
          </cell>
          <cell r="AD204" t="e">
            <v>#DIV/0!</v>
          </cell>
          <cell r="AE204" t="e">
            <v>#DIV/0!</v>
          </cell>
          <cell r="AF204">
            <v>0</v>
          </cell>
          <cell r="AG204" t="e">
            <v>#DIV/0!</v>
          </cell>
          <cell r="AH204" t="e">
            <v>#DIV/0!</v>
          </cell>
          <cell r="AI204" t="e">
            <v>#DIV/0!</v>
          </cell>
          <cell r="AJ204">
            <v>0</v>
          </cell>
          <cell r="AK204" t="e">
            <v>#DIV/0!</v>
          </cell>
          <cell r="AL204" t="e">
            <v>#DIV/0!</v>
          </cell>
          <cell r="AM204" t="e">
            <v>#DIV/0!</v>
          </cell>
          <cell r="AN204">
            <v>0</v>
          </cell>
          <cell r="AO204" t="e">
            <v>#DIV/0!</v>
          </cell>
          <cell r="AP204" t="e">
            <v>#DIV/0!</v>
          </cell>
          <cell r="AQ204" t="e">
            <v>#DIV/0!</v>
          </cell>
          <cell r="AR204">
            <v>0</v>
          </cell>
          <cell r="AS204" t="e">
            <v>#DIV/0!</v>
          </cell>
          <cell r="AT204" t="e">
            <v>#DIV/0!</v>
          </cell>
          <cell r="AU204" t="e">
            <v>#DIV/0!</v>
          </cell>
          <cell r="AV204">
            <v>0</v>
          </cell>
        </row>
        <row r="205">
          <cell r="A205" t="str">
            <v>DIV PAID / NPAUI</v>
          </cell>
          <cell r="B205" t="e">
            <v>#DIV/0!</v>
          </cell>
          <cell r="C205">
            <v>0</v>
          </cell>
          <cell r="D205">
            <v>0</v>
          </cell>
          <cell r="E205">
            <v>0</v>
          </cell>
          <cell r="F205">
            <v>0</v>
          </cell>
          <cell r="G205">
            <v>0</v>
          </cell>
          <cell r="H205">
            <v>0</v>
          </cell>
          <cell r="I205" t="e">
            <v>#DIV/0!</v>
          </cell>
          <cell r="J205" t="e">
            <v>#DIV/0!</v>
          </cell>
          <cell r="K205" t="e">
            <v>#DIV/0!</v>
          </cell>
          <cell r="L205">
            <v>0</v>
          </cell>
          <cell r="M205" t="e">
            <v>#DIV/0!</v>
          </cell>
          <cell r="N205" t="e">
            <v>#DIV/0!</v>
          </cell>
          <cell r="O205" t="e">
            <v>#DIV/0!</v>
          </cell>
          <cell r="P205">
            <v>0</v>
          </cell>
          <cell r="Q205" t="e">
            <v>#DIV/0!</v>
          </cell>
          <cell r="R205" t="e">
            <v>#DIV/0!</v>
          </cell>
          <cell r="S205" t="e">
            <v>#DIV/0!</v>
          </cell>
          <cell r="T205">
            <v>0</v>
          </cell>
          <cell r="U205" t="e">
            <v>#DIV/0!</v>
          </cell>
          <cell r="V205" t="e">
            <v>#DIV/0!</v>
          </cell>
          <cell r="W205" t="e">
            <v>#DIV/0!</v>
          </cell>
          <cell r="X205">
            <v>0</v>
          </cell>
          <cell r="Y205" t="e">
            <v>#DIV/0!</v>
          </cell>
          <cell r="Z205" t="e">
            <v>#DIV/0!</v>
          </cell>
          <cell r="AA205" t="e">
            <v>#DIV/0!</v>
          </cell>
          <cell r="AB205">
            <v>0</v>
          </cell>
          <cell r="AC205" t="e">
            <v>#DIV/0!</v>
          </cell>
          <cell r="AD205" t="e">
            <v>#DIV/0!</v>
          </cell>
          <cell r="AE205" t="e">
            <v>#DIV/0!</v>
          </cell>
          <cell r="AF205">
            <v>0</v>
          </cell>
          <cell r="AG205" t="e">
            <v>#DIV/0!</v>
          </cell>
          <cell r="AH205" t="e">
            <v>#DIV/0!</v>
          </cell>
          <cell r="AI205" t="e">
            <v>#DIV/0!</v>
          </cell>
          <cell r="AJ205">
            <v>0</v>
          </cell>
          <cell r="AK205" t="e">
            <v>#DIV/0!</v>
          </cell>
          <cell r="AL205" t="e">
            <v>#DIV/0!</v>
          </cell>
          <cell r="AM205" t="e">
            <v>#DIV/0!</v>
          </cell>
          <cell r="AN205">
            <v>0</v>
          </cell>
          <cell r="AO205" t="e">
            <v>#DIV/0!</v>
          </cell>
          <cell r="AP205" t="e">
            <v>#DIV/0!</v>
          </cell>
          <cell r="AQ205" t="e">
            <v>#DIV/0!</v>
          </cell>
          <cell r="AR205">
            <v>0</v>
          </cell>
          <cell r="AS205" t="e">
            <v>#DIV/0!</v>
          </cell>
          <cell r="AT205" t="e">
            <v>#DIV/0!</v>
          </cell>
          <cell r="AU205" t="e">
            <v>#DIV/0!</v>
          </cell>
          <cell r="AV205">
            <v>0</v>
          </cell>
        </row>
        <row r="207">
          <cell r="A207" t="str">
            <v>ATO</v>
          </cell>
          <cell r="B207" t="e">
            <v>#DIV/0!</v>
          </cell>
          <cell r="C207">
            <v>1.0739778945807065E-2</v>
          </cell>
          <cell r="D207">
            <v>0.10663324278871622</v>
          </cell>
          <cell r="E207">
            <v>6.0272625752684834E-2</v>
          </cell>
          <cell r="F207">
            <v>0.50917844676061952</v>
          </cell>
          <cell r="G207">
            <v>0.70446338013875787</v>
          </cell>
          <cell r="H207">
            <v>2.7012626660487196</v>
          </cell>
          <cell r="I207" t="e">
            <v>#DIV/0!</v>
          </cell>
          <cell r="J207" t="e">
            <v>#DIV/0!</v>
          </cell>
          <cell r="K207" t="e">
            <v>#DIV/0!</v>
          </cell>
          <cell r="L207">
            <v>3.5971839175232829</v>
          </cell>
          <cell r="M207" t="e">
            <v>#DIV/0!</v>
          </cell>
          <cell r="N207" t="e">
            <v>#DIV/0!</v>
          </cell>
          <cell r="O207" t="e">
            <v>#DIV/0!</v>
          </cell>
          <cell r="P207">
            <v>3.1013966541969933</v>
          </cell>
          <cell r="Q207" t="e">
            <v>#DIV/0!</v>
          </cell>
          <cell r="R207" t="e">
            <v>#DIV/0!</v>
          </cell>
          <cell r="S207" t="e">
            <v>#DIV/0!</v>
          </cell>
          <cell r="T207">
            <v>2.6630509215016152</v>
          </cell>
          <cell r="U207" t="e">
            <v>#DIV/0!</v>
          </cell>
          <cell r="V207" t="e">
            <v>#DIV/0!</v>
          </cell>
          <cell r="W207" t="e">
            <v>#DIV/0!</v>
          </cell>
          <cell r="X207">
            <v>2.3868166602426748</v>
          </cell>
          <cell r="Y207" t="e">
            <v>#DIV/0!</v>
          </cell>
          <cell r="Z207" t="e">
            <v>#DIV/0!</v>
          </cell>
          <cell r="AA207" t="e">
            <v>#DIV/0!</v>
          </cell>
          <cell r="AB207">
            <v>2.7493259777356061</v>
          </cell>
          <cell r="AC207" t="e">
            <v>#DIV/0!</v>
          </cell>
          <cell r="AD207" t="e">
            <v>#DIV/0!</v>
          </cell>
          <cell r="AE207" t="e">
            <v>#DIV/0!</v>
          </cell>
          <cell r="AF207">
            <v>3.2672263174440204</v>
          </cell>
          <cell r="AG207" t="e">
            <v>#DIV/0!</v>
          </cell>
          <cell r="AH207" t="e">
            <v>#DIV/0!</v>
          </cell>
          <cell r="AI207" t="e">
            <v>#DIV/0!</v>
          </cell>
          <cell r="AJ207">
            <v>3.3915411042938444</v>
          </cell>
          <cell r="AK207" t="e">
            <v>#DIV/0!</v>
          </cell>
          <cell r="AL207" t="e">
            <v>#DIV/0!</v>
          </cell>
          <cell r="AM207" t="e">
            <v>#DIV/0!</v>
          </cell>
          <cell r="AN207">
            <v>3.7741993436681032</v>
          </cell>
          <cell r="AO207" t="e">
            <v>#DIV/0!</v>
          </cell>
          <cell r="AP207" t="e">
            <v>#DIV/0!</v>
          </cell>
          <cell r="AQ207" t="e">
            <v>#DIV/0!</v>
          </cell>
          <cell r="AR207">
            <v>4.3534559906377366</v>
          </cell>
          <cell r="AS207" t="e">
            <v>#DIV/0!</v>
          </cell>
          <cell r="AT207" t="e">
            <v>#DIV/0!</v>
          </cell>
          <cell r="AU207" t="e">
            <v>#DIV/0!</v>
          </cell>
          <cell r="AV207">
            <v>4.8852642979577476</v>
          </cell>
        </row>
        <row r="208">
          <cell r="A208" t="str">
            <v>WORKING CAPITAL</v>
          </cell>
          <cell r="B208">
            <v>0</v>
          </cell>
          <cell r="C208">
            <v>-617.67999999999938</v>
          </cell>
          <cell r="D208">
            <v>-4632.0630179999998</v>
          </cell>
          <cell r="E208">
            <v>-3482.1501988</v>
          </cell>
          <cell r="F208">
            <v>-5582.7773710000001</v>
          </cell>
          <cell r="G208">
            <v>-7881.7024369999963</v>
          </cell>
          <cell r="H208">
            <v>-9116.3348550841656</v>
          </cell>
          <cell r="I208">
            <v>0</v>
          </cell>
          <cell r="J208">
            <v>0</v>
          </cell>
          <cell r="K208">
            <v>0</v>
          </cell>
          <cell r="L208">
            <v>1739.4637402332382</v>
          </cell>
          <cell r="M208">
            <v>0</v>
          </cell>
          <cell r="N208">
            <v>0</v>
          </cell>
          <cell r="O208">
            <v>0</v>
          </cell>
          <cell r="P208">
            <v>2330.3471919105486</v>
          </cell>
          <cell r="Q208">
            <v>0</v>
          </cell>
          <cell r="R208">
            <v>0</v>
          </cell>
          <cell r="S208">
            <v>0</v>
          </cell>
          <cell r="T208">
            <v>2145.7550246596638</v>
          </cell>
          <cell r="U208">
            <v>0</v>
          </cell>
          <cell r="V208">
            <v>0</v>
          </cell>
          <cell r="W208">
            <v>0</v>
          </cell>
          <cell r="X208">
            <v>6342.8059961332865</v>
          </cell>
          <cell r="Y208">
            <v>0</v>
          </cell>
          <cell r="Z208">
            <v>0</v>
          </cell>
          <cell r="AA208">
            <v>0</v>
          </cell>
          <cell r="AB208">
            <v>3685.2300274179579</v>
          </cell>
          <cell r="AC208">
            <v>0</v>
          </cell>
          <cell r="AD208">
            <v>0</v>
          </cell>
          <cell r="AE208">
            <v>0</v>
          </cell>
          <cell r="AF208">
            <v>4726.6354166105557</v>
          </cell>
          <cell r="AG208">
            <v>0</v>
          </cell>
          <cell r="AH208">
            <v>0</v>
          </cell>
          <cell r="AI208">
            <v>0</v>
          </cell>
          <cell r="AJ208">
            <v>5598.1575243364014</v>
          </cell>
          <cell r="AK208">
            <v>0</v>
          </cell>
          <cell r="AL208">
            <v>0</v>
          </cell>
          <cell r="AM208">
            <v>0</v>
          </cell>
          <cell r="AN208">
            <v>6165.5236852240687</v>
          </cell>
          <cell r="AO208">
            <v>0</v>
          </cell>
          <cell r="AP208">
            <v>0</v>
          </cell>
          <cell r="AQ208">
            <v>0</v>
          </cell>
          <cell r="AR208">
            <v>5229.5998975107705</v>
          </cell>
          <cell r="AS208">
            <v>0</v>
          </cell>
          <cell r="AT208">
            <v>0</v>
          </cell>
          <cell r="AU208">
            <v>0</v>
          </cell>
          <cell r="AV208">
            <v>5893.0496522203775</v>
          </cell>
        </row>
        <row r="209">
          <cell r="A209" t="str">
            <v>WORKING INVESTMENT</v>
          </cell>
          <cell r="B209">
            <v>0</v>
          </cell>
          <cell r="C209">
            <v>-165</v>
          </cell>
          <cell r="D209">
            <v>505.38785999999982</v>
          </cell>
          <cell r="E209">
            <v>1935.6979002</v>
          </cell>
          <cell r="F209">
            <v>948.68047700000034</v>
          </cell>
          <cell r="G209">
            <v>205.79979800000274</v>
          </cell>
          <cell r="H209">
            <v>1931.3902804112902</v>
          </cell>
          <cell r="I209">
            <v>0</v>
          </cell>
          <cell r="J209">
            <v>0</v>
          </cell>
          <cell r="K209">
            <v>0</v>
          </cell>
          <cell r="L209">
            <v>2027.9442056439834</v>
          </cell>
          <cell r="M209">
            <v>0</v>
          </cell>
          <cell r="N209">
            <v>0</v>
          </cell>
          <cell r="O209">
            <v>0</v>
          </cell>
          <cell r="P209">
            <v>1766.0699316097293</v>
          </cell>
          <cell r="Q209">
            <v>0</v>
          </cell>
          <cell r="R209">
            <v>0</v>
          </cell>
          <cell r="S209">
            <v>0</v>
          </cell>
          <cell r="T209">
            <v>2366.8155580356752</v>
          </cell>
          <cell r="U209">
            <v>0</v>
          </cell>
          <cell r="V209">
            <v>0</v>
          </cell>
          <cell r="W209">
            <v>0</v>
          </cell>
          <cell r="X209">
            <v>3197.5456604896867</v>
          </cell>
          <cell r="Y209">
            <v>0</v>
          </cell>
          <cell r="Z209">
            <v>0</v>
          </cell>
          <cell r="AA209">
            <v>0</v>
          </cell>
          <cell r="AB209">
            <v>3640.6095257830748</v>
          </cell>
          <cell r="AC209">
            <v>0</v>
          </cell>
          <cell r="AD209">
            <v>0</v>
          </cell>
          <cell r="AE209">
            <v>0</v>
          </cell>
          <cell r="AF209">
            <v>4383.9314387906379</v>
          </cell>
          <cell r="AG209">
            <v>0</v>
          </cell>
          <cell r="AH209">
            <v>0</v>
          </cell>
          <cell r="AI209">
            <v>0</v>
          </cell>
          <cell r="AJ209">
            <v>5002.7929518950277</v>
          </cell>
          <cell r="AK209">
            <v>0</v>
          </cell>
          <cell r="AL209">
            <v>0</v>
          </cell>
          <cell r="AM209">
            <v>0</v>
          </cell>
          <cell r="AN209">
            <v>5665.6713605136392</v>
          </cell>
          <cell r="AO209">
            <v>0</v>
          </cell>
          <cell r="AP209">
            <v>0</v>
          </cell>
          <cell r="AQ209">
            <v>0</v>
          </cell>
          <cell r="AR209">
            <v>6447.9773145361842</v>
          </cell>
          <cell r="AS209">
            <v>0</v>
          </cell>
          <cell r="AT209">
            <v>0</v>
          </cell>
          <cell r="AU209">
            <v>0</v>
          </cell>
          <cell r="AV209">
            <v>6897.4131198739124</v>
          </cell>
        </row>
        <row r="210">
          <cell r="A210" t="str">
            <v>WI / SALES</v>
          </cell>
          <cell r="B210" t="e">
            <v>#DIV/0!</v>
          </cell>
          <cell r="C210">
            <v>-1.2347526752974631</v>
          </cell>
          <cell r="D210">
            <v>0.40026002573936525</v>
          </cell>
          <cell r="E210">
            <v>1.2834126192721969</v>
          </cell>
          <cell r="F210">
            <v>9.6898996104209462E-2</v>
          </cell>
          <cell r="G210">
            <v>1.9187719804607619E-2</v>
          </cell>
          <cell r="H210">
            <v>6.6470891569720802E-2</v>
          </cell>
          <cell r="I210" t="e">
            <v>#DIV/0!</v>
          </cell>
          <cell r="J210" t="e">
            <v>#DIV/0!</v>
          </cell>
          <cell r="K210" t="e">
            <v>#DIV/0!</v>
          </cell>
          <cell r="L210">
            <v>6.268689370922137E-2</v>
          </cell>
          <cell r="M210" t="e">
            <v>#DIV/0!</v>
          </cell>
          <cell r="N210" t="e">
            <v>#DIV/0!</v>
          </cell>
          <cell r="O210" t="e">
            <v>#DIV/0!</v>
          </cell>
          <cell r="P210">
            <v>4.7636676298185535E-2</v>
          </cell>
          <cell r="Q210" t="e">
            <v>#DIV/0!</v>
          </cell>
          <cell r="R210" t="e">
            <v>#DIV/0!</v>
          </cell>
          <cell r="S210" t="e">
            <v>#DIV/0!</v>
          </cell>
          <cell r="T210">
            <v>5.6015000769276749E-2</v>
          </cell>
          <cell r="U210" t="e">
            <v>#DIV/0!</v>
          </cell>
          <cell r="V210" t="e">
            <v>#DIV/0!</v>
          </cell>
          <cell r="W210" t="e">
            <v>#DIV/0!</v>
          </cell>
          <cell r="X210">
            <v>6.8618657493851432E-2</v>
          </cell>
          <cell r="Y210" t="e">
            <v>#DIV/0!</v>
          </cell>
          <cell r="Z210" t="e">
            <v>#DIV/0!</v>
          </cell>
          <cell r="AA210" t="e">
            <v>#DIV/0!</v>
          </cell>
          <cell r="AB210">
            <v>7.3382726439355367E-2</v>
          </cell>
          <cell r="AC210" t="e">
            <v>#DIV/0!</v>
          </cell>
          <cell r="AD210" t="e">
            <v>#DIV/0!</v>
          </cell>
          <cell r="AE210" t="e">
            <v>#DIV/0!</v>
          </cell>
          <cell r="AF210">
            <v>7.8933799434339189E-2</v>
          </cell>
          <cell r="AG210" t="e">
            <v>#DIV/0!</v>
          </cell>
          <cell r="AH210" t="e">
            <v>#DIV/0!</v>
          </cell>
          <cell r="AI210" t="e">
            <v>#DIV/0!</v>
          </cell>
          <cell r="AJ210">
            <v>8.51826965679785E-2</v>
          </cell>
          <cell r="AK210" t="e">
            <v>#DIV/0!</v>
          </cell>
          <cell r="AL210" t="e">
            <v>#DIV/0!</v>
          </cell>
          <cell r="AM210" t="e">
            <v>#DIV/0!</v>
          </cell>
          <cell r="AN210">
            <v>8.8533819887415044E-2</v>
          </cell>
          <cell r="AO210" t="e">
            <v>#DIV/0!</v>
          </cell>
          <cell r="AP210" t="e">
            <v>#DIV/0!</v>
          </cell>
          <cell r="AQ210" t="e">
            <v>#DIV/0!</v>
          </cell>
          <cell r="AR210">
            <v>9.5803207815758587E-2</v>
          </cell>
          <cell r="AS210" t="e">
            <v>#DIV/0!</v>
          </cell>
          <cell r="AT210" t="e">
            <v>#DIV/0!</v>
          </cell>
          <cell r="AU210" t="e">
            <v>#DIV/0!</v>
          </cell>
          <cell r="AV210">
            <v>9.4902397500277597E-2</v>
          </cell>
        </row>
        <row r="211">
          <cell r="A211" t="str">
            <v>A/R DOH</v>
          </cell>
          <cell r="B211" t="e">
            <v>#DIV/0!</v>
          </cell>
          <cell r="C211">
            <v>633.03449824141285</v>
          </cell>
          <cell r="D211">
            <v>52.41377844460979</v>
          </cell>
          <cell r="E211">
            <v>191.65585698502022</v>
          </cell>
          <cell r="F211">
            <v>25.695158918558519</v>
          </cell>
          <cell r="G211">
            <v>17.512486826257362</v>
          </cell>
          <cell r="H211">
            <v>9.3714697624710315</v>
          </cell>
          <cell r="I211" t="e">
            <v>#DIV/0!</v>
          </cell>
          <cell r="J211" t="e">
            <v>#DIV/0!</v>
          </cell>
          <cell r="K211" t="e">
            <v>#DIV/0!</v>
          </cell>
          <cell r="L211">
            <v>4.1845445662599836</v>
          </cell>
          <cell r="M211" t="e">
            <v>#DIV/0!</v>
          </cell>
          <cell r="N211" t="e">
            <v>#DIV/0!</v>
          </cell>
          <cell r="O211" t="e">
            <v>#DIV/0!</v>
          </cell>
          <cell r="P211">
            <v>5.0146077424285416</v>
          </cell>
          <cell r="Q211" t="e">
            <v>#DIV/0!</v>
          </cell>
          <cell r="R211" t="e">
            <v>#DIV/0!</v>
          </cell>
          <cell r="S211" t="e">
            <v>#DIV/0!</v>
          </cell>
          <cell r="T211">
            <v>9.0638051834028417</v>
          </cell>
          <cell r="U211" t="e">
            <v>#DIV/0!</v>
          </cell>
          <cell r="V211" t="e">
            <v>#DIV/0!</v>
          </cell>
          <cell r="W211" t="e">
            <v>#DIV/0!</v>
          </cell>
          <cell r="X211">
            <v>9.5232643687282046</v>
          </cell>
          <cell r="Y211" t="e">
            <v>#DIV/0!</v>
          </cell>
          <cell r="Z211" t="e">
            <v>#DIV/0!</v>
          </cell>
          <cell r="AA211" t="e">
            <v>#DIV/0!</v>
          </cell>
          <cell r="AB211">
            <v>7.1659351914865885</v>
          </cell>
          <cell r="AC211" t="e">
            <v>#DIV/0!</v>
          </cell>
          <cell r="AD211" t="e">
            <v>#DIV/0!</v>
          </cell>
          <cell r="AE211" t="e">
            <v>#DIV/0!</v>
          </cell>
          <cell r="AF211">
            <v>7.5349705604778565</v>
          </cell>
          <cell r="AG211" t="e">
            <v>#DIV/0!</v>
          </cell>
          <cell r="AH211" t="e">
            <v>#DIV/0!</v>
          </cell>
          <cell r="AI211" t="e">
            <v>#DIV/0!</v>
          </cell>
          <cell r="AJ211">
            <v>7.3393632849302577</v>
          </cell>
          <cell r="AK211" t="e">
            <v>#DIV/0!</v>
          </cell>
          <cell r="AL211" t="e">
            <v>#DIV/0!</v>
          </cell>
          <cell r="AM211" t="e">
            <v>#DIV/0!</v>
          </cell>
          <cell r="AN211">
            <v>6.9376850160343393</v>
          </cell>
          <cell r="AO211" t="e">
            <v>#DIV/0!</v>
          </cell>
          <cell r="AP211" t="e">
            <v>#DIV/0!</v>
          </cell>
          <cell r="AQ211" t="e">
            <v>#DIV/0!</v>
          </cell>
          <cell r="AR211">
            <v>7.6436897685959968</v>
          </cell>
          <cell r="AS211" t="e">
            <v>#DIV/0!</v>
          </cell>
          <cell r="AT211" t="e">
            <v>#DIV/0!</v>
          </cell>
          <cell r="AU211" t="e">
            <v>#DIV/0!</v>
          </cell>
          <cell r="AV211">
            <v>9.7210551872651276</v>
          </cell>
        </row>
        <row r="212">
          <cell r="A212" t="str">
            <v>INV DOH</v>
          </cell>
          <cell r="B212" t="e">
            <v>#DIV/0!</v>
          </cell>
          <cell r="C212">
            <v>125.84109672044234</v>
          </cell>
          <cell r="D212">
            <v>140.79474286408094</v>
          </cell>
          <cell r="E212">
            <v>367.74580993518634</v>
          </cell>
          <cell r="F212">
            <v>87.570226576352738</v>
          </cell>
          <cell r="G212">
            <v>104.29369491544584</v>
          </cell>
          <cell r="H212">
            <v>55.513923699047659</v>
          </cell>
          <cell r="I212" t="e">
            <v>#DIV/0!</v>
          </cell>
          <cell r="J212" t="e">
            <v>#DIV/0!</v>
          </cell>
          <cell r="K212" t="e">
            <v>#DIV/0!</v>
          </cell>
          <cell r="L212">
            <v>42.484771093462491</v>
          </cell>
          <cell r="M212" t="e">
            <v>#DIV/0!</v>
          </cell>
          <cell r="N212" t="e">
            <v>#DIV/0!</v>
          </cell>
          <cell r="O212" t="e">
            <v>#DIV/0!</v>
          </cell>
          <cell r="P212">
            <v>34.64729903543526</v>
          </cell>
          <cell r="Q212" t="e">
            <v>#DIV/0!</v>
          </cell>
          <cell r="R212" t="e">
            <v>#DIV/0!</v>
          </cell>
          <cell r="S212" t="e">
            <v>#DIV/0!</v>
          </cell>
          <cell r="T212">
            <v>33.927074451370849</v>
          </cell>
          <cell r="U212" t="e">
            <v>#DIV/0!</v>
          </cell>
          <cell r="V212" t="e">
            <v>#DIV/0!</v>
          </cell>
          <cell r="W212" t="e">
            <v>#DIV/0!</v>
          </cell>
          <cell r="X212">
            <v>40.229703749058693</v>
          </cell>
          <cell r="Y212" t="e">
            <v>#DIV/0!</v>
          </cell>
          <cell r="Z212" t="e">
            <v>#DIV/0!</v>
          </cell>
          <cell r="AA212" t="e">
            <v>#DIV/0!</v>
          </cell>
          <cell r="AB212">
            <v>46.452360792914249</v>
          </cell>
          <cell r="AC212" t="e">
            <v>#DIV/0!</v>
          </cell>
          <cell r="AD212" t="e">
            <v>#DIV/0!</v>
          </cell>
          <cell r="AE212" t="e">
            <v>#DIV/0!</v>
          </cell>
          <cell r="AF212">
            <v>48.78285624381644</v>
          </cell>
          <cell r="AG212" t="e">
            <v>#DIV/0!</v>
          </cell>
          <cell r="AH212" t="e">
            <v>#DIV/0!</v>
          </cell>
          <cell r="AI212" t="e">
            <v>#DIV/0!</v>
          </cell>
          <cell r="AJ212">
            <v>52.55702311818645</v>
          </cell>
          <cell r="AK212" t="e">
            <v>#DIV/0!</v>
          </cell>
          <cell r="AL212" t="e">
            <v>#DIV/0!</v>
          </cell>
          <cell r="AM212" t="e">
            <v>#DIV/0!</v>
          </cell>
          <cell r="AN212">
            <v>54.488333601836338</v>
          </cell>
          <cell r="AO212" t="e">
            <v>#DIV/0!</v>
          </cell>
          <cell r="AP212" t="e">
            <v>#DIV/0!</v>
          </cell>
          <cell r="AQ212" t="e">
            <v>#DIV/0!</v>
          </cell>
          <cell r="AR212">
            <v>57.180582630631839</v>
          </cell>
          <cell r="AS212" t="e">
            <v>#DIV/0!</v>
          </cell>
          <cell r="AT212" t="e">
            <v>#DIV/0!</v>
          </cell>
          <cell r="AU212" t="e">
            <v>#DIV/0!</v>
          </cell>
          <cell r="AV212">
            <v>53.164507276854714</v>
          </cell>
        </row>
        <row r="213">
          <cell r="A213" t="str">
            <v>A/P DOH</v>
          </cell>
          <cell r="B213" t="e">
            <v>#DIV/0!</v>
          </cell>
          <cell r="C213">
            <v>282.50662728167845</v>
          </cell>
          <cell r="D213">
            <v>21.019054951536123</v>
          </cell>
          <cell r="E213">
            <v>75.655635604372932</v>
          </cell>
          <cell r="F213">
            <v>64.729592887459049</v>
          </cell>
          <cell r="G213">
            <v>88.569135921319926</v>
          </cell>
          <cell r="H213">
            <v>30.482869460274209</v>
          </cell>
          <cell r="I213" t="e">
            <v>#DIV/0!</v>
          </cell>
          <cell r="J213" t="e">
            <v>#DIV/0!</v>
          </cell>
          <cell r="K213" t="e">
            <v>#DIV/0!</v>
          </cell>
          <cell r="L213">
            <v>11.390739296793706</v>
          </cell>
          <cell r="M213" t="e">
            <v>#DIV/0!</v>
          </cell>
          <cell r="N213" t="e">
            <v>#DIV/0!</v>
          </cell>
          <cell r="O213" t="e">
            <v>#DIV/0!</v>
          </cell>
          <cell r="P213">
            <v>11.974417483261046</v>
          </cell>
          <cell r="Q213" t="e">
            <v>#DIV/0!</v>
          </cell>
          <cell r="R213" t="e">
            <v>#DIV/0!</v>
          </cell>
          <cell r="S213" t="e">
            <v>#DIV/0!</v>
          </cell>
          <cell r="T213">
            <v>12.085340482374418</v>
          </cell>
          <cell r="U213" t="e">
            <v>#DIV/0!</v>
          </cell>
          <cell r="V213" t="e">
            <v>#DIV/0!</v>
          </cell>
          <cell r="W213" t="e">
            <v>#DIV/0!</v>
          </cell>
          <cell r="X213">
            <v>12.229800106196516</v>
          </cell>
          <cell r="Y213" t="e">
            <v>#DIV/0!</v>
          </cell>
          <cell r="Z213" t="e">
            <v>#DIV/0!</v>
          </cell>
          <cell r="AA213" t="e">
            <v>#DIV/0!</v>
          </cell>
          <cell r="AB213">
            <v>12.109425640086608</v>
          </cell>
          <cell r="AC213" t="e">
            <v>#DIV/0!</v>
          </cell>
          <cell r="AD213" t="e">
            <v>#DIV/0!</v>
          </cell>
          <cell r="AE213" t="e">
            <v>#DIV/0!</v>
          </cell>
          <cell r="AF213">
            <v>11.990660959923986</v>
          </cell>
          <cell r="AG213" t="e">
            <v>#DIV/0!</v>
          </cell>
          <cell r="AH213" t="e">
            <v>#DIV/0!</v>
          </cell>
          <cell r="AI213" t="e">
            <v>#DIV/0!</v>
          </cell>
          <cell r="AJ213">
            <v>11.901743981248652</v>
          </cell>
          <cell r="AK213" t="e">
            <v>#DIV/0!</v>
          </cell>
          <cell r="AL213" t="e">
            <v>#DIV/0!</v>
          </cell>
          <cell r="AM213" t="e">
            <v>#DIV/0!</v>
          </cell>
          <cell r="AN213">
            <v>11.873613527170535</v>
          </cell>
          <cell r="AO213" t="e">
            <v>#DIV/0!</v>
          </cell>
          <cell r="AP213" t="e">
            <v>#DIV/0!</v>
          </cell>
          <cell r="AQ213" t="e">
            <v>#DIV/0!</v>
          </cell>
          <cell r="AR213">
            <v>11.716565698372028</v>
          </cell>
          <cell r="AS213" t="e">
            <v>#DIV/0!</v>
          </cell>
          <cell r="AT213" t="e">
            <v>#DIV/0!</v>
          </cell>
          <cell r="AU213" t="e">
            <v>#DIV/0!</v>
          </cell>
          <cell r="AV213">
            <v>11.773653312666218</v>
          </cell>
        </row>
        <row r="214">
          <cell r="A214" t="str">
            <v>A/E DOH</v>
          </cell>
          <cell r="B214" t="e">
            <v>#DIV/0!</v>
          </cell>
          <cell r="C214">
            <v>8.1843869050441818</v>
          </cell>
          <cell r="D214">
            <v>44.631801682852888</v>
          </cell>
          <cell r="E214">
            <v>4.3274950902411513</v>
          </cell>
          <cell r="F214">
            <v>3.6171435912913683</v>
          </cell>
          <cell r="G214">
            <v>20.863860757942451</v>
          </cell>
          <cell r="H214">
            <v>2.9807760259006368</v>
          </cell>
          <cell r="I214" t="e">
            <v>#DIV/0!</v>
          </cell>
          <cell r="J214" t="e">
            <v>#DIV/0!</v>
          </cell>
          <cell r="K214" t="e">
            <v>#DIV/0!</v>
          </cell>
          <cell r="L214">
            <v>4.4478882397006245</v>
          </cell>
          <cell r="M214" t="e">
            <v>#DIV/0!</v>
          </cell>
          <cell r="N214" t="e">
            <v>#DIV/0!</v>
          </cell>
          <cell r="O214" t="e">
            <v>#DIV/0!</v>
          </cell>
          <cell r="P214">
            <v>4.1957057411994647</v>
          </cell>
          <cell r="Q214" t="e">
            <v>#DIV/0!</v>
          </cell>
          <cell r="R214" t="e">
            <v>#DIV/0!</v>
          </cell>
          <cell r="S214" t="e">
            <v>#DIV/0!</v>
          </cell>
          <cell r="T214">
            <v>4.1138713285983251</v>
          </cell>
          <cell r="U214" t="e">
            <v>#DIV/0!</v>
          </cell>
          <cell r="V214" t="e">
            <v>#DIV/0!</v>
          </cell>
          <cell r="W214" t="e">
            <v>#DIV/0!</v>
          </cell>
          <cell r="X214">
            <v>4.154883328115953</v>
          </cell>
          <cell r="Y214" t="e">
            <v>#DIV/0!</v>
          </cell>
          <cell r="Z214" t="e">
            <v>#DIV/0!</v>
          </cell>
          <cell r="AA214" t="e">
            <v>#DIV/0!</v>
          </cell>
          <cell r="AB214">
            <v>4.3039940921798481</v>
          </cell>
          <cell r="AC214" t="e">
            <v>#DIV/0!</v>
          </cell>
          <cell r="AD214" t="e">
            <v>#DIV/0!</v>
          </cell>
          <cell r="AE214" t="e">
            <v>#DIV/0!</v>
          </cell>
          <cell r="AF214">
            <v>4.140101053960243</v>
          </cell>
          <cell r="AG214" t="e">
            <v>#DIV/0!</v>
          </cell>
          <cell r="AH214" t="e">
            <v>#DIV/0!</v>
          </cell>
          <cell r="AI214" t="e">
            <v>#DIV/0!</v>
          </cell>
          <cell r="AJ214">
            <v>4.2857132893162078</v>
          </cell>
          <cell r="AK214" t="e">
            <v>#DIV/0!</v>
          </cell>
          <cell r="AL214" t="e">
            <v>#DIV/0!</v>
          </cell>
          <cell r="AM214" t="e">
            <v>#DIV/0!</v>
          </cell>
          <cell r="AN214">
            <v>4.1592217825332778</v>
          </cell>
          <cell r="AO214" t="e">
            <v>#DIV/0!</v>
          </cell>
          <cell r="AP214" t="e">
            <v>#DIV/0!</v>
          </cell>
          <cell r="AQ214" t="e">
            <v>#DIV/0!</v>
          </cell>
          <cell r="AR214">
            <v>4.2918873191837363</v>
          </cell>
          <cell r="AS214" t="e">
            <v>#DIV/0!</v>
          </cell>
          <cell r="AT214" t="e">
            <v>#DIV/0!</v>
          </cell>
          <cell r="AU214" t="e">
            <v>#DIV/0!</v>
          </cell>
          <cell r="AV214">
            <v>4.2790617604223318</v>
          </cell>
        </row>
        <row r="215">
          <cell r="A215" t="str">
            <v>AGP T/O</v>
          </cell>
          <cell r="B215" t="e">
            <v>#DIV/0!</v>
          </cell>
          <cell r="C215">
            <v>3.7606659612310599E-2</v>
          </cell>
          <cell r="D215">
            <v>0.1640331931257604</v>
          </cell>
          <cell r="E215">
            <v>0.17718022388161589</v>
          </cell>
          <cell r="F215">
            <v>1.1041076193503432</v>
          </cell>
          <cell r="G215">
            <v>1.1671552800759968</v>
          </cell>
          <cell r="H215">
            <v>2.9544691960206433</v>
          </cell>
          <cell r="I215">
            <v>0</v>
          </cell>
          <cell r="J215">
            <v>0</v>
          </cell>
          <cell r="K215">
            <v>0</v>
          </cell>
          <cell r="L215">
            <v>3.0275546568084235</v>
          </cell>
          <cell r="M215">
            <v>0</v>
          </cell>
          <cell r="N215">
            <v>0</v>
          </cell>
          <cell r="O215">
            <v>0</v>
          </cell>
          <cell r="P215">
            <v>3.0893623495451314</v>
          </cell>
          <cell r="Q215">
            <v>0</v>
          </cell>
          <cell r="R215">
            <v>0</v>
          </cell>
          <cell r="S215">
            <v>0</v>
          </cell>
          <cell r="T215">
            <v>2.8557390619171636</v>
          </cell>
          <cell r="U215">
            <v>0</v>
          </cell>
          <cell r="V215">
            <v>0</v>
          </cell>
          <cell r="W215">
            <v>0</v>
          </cell>
          <cell r="X215">
            <v>2.4529775234138356</v>
          </cell>
          <cell r="Y215">
            <v>0</v>
          </cell>
          <cell r="Z215">
            <v>0</v>
          </cell>
          <cell r="AA215">
            <v>0</v>
          </cell>
          <cell r="AB215">
            <v>2.2057796914115255</v>
          </cell>
          <cell r="AC215">
            <v>0</v>
          </cell>
          <cell r="AD215">
            <v>0</v>
          </cell>
          <cell r="AE215">
            <v>0</v>
          </cell>
          <cell r="AF215">
            <v>2.3058205585799438</v>
          </cell>
          <cell r="AG215">
            <v>0</v>
          </cell>
          <cell r="AH215">
            <v>0</v>
          </cell>
          <cell r="AI215">
            <v>0</v>
          </cell>
          <cell r="AJ215">
            <v>2.3297670882227455</v>
          </cell>
          <cell r="AK215">
            <v>0</v>
          </cell>
          <cell r="AL215">
            <v>0</v>
          </cell>
          <cell r="AM215">
            <v>0</v>
          </cell>
          <cell r="AN215">
            <v>2.4241837739778789</v>
          </cell>
          <cell r="AO215">
            <v>0</v>
          </cell>
          <cell r="AP215">
            <v>0</v>
          </cell>
          <cell r="AQ215">
            <v>0</v>
          </cell>
          <cell r="AR215">
            <v>2.4302676200260138</v>
          </cell>
          <cell r="AS215">
            <v>0</v>
          </cell>
          <cell r="AT215">
            <v>0</v>
          </cell>
          <cell r="AU215">
            <v>0</v>
          </cell>
          <cell r="AV215">
            <v>2.5001724446594897</v>
          </cell>
        </row>
        <row r="216">
          <cell r="A216" t="str">
            <v>ANP T/O</v>
          </cell>
          <cell r="B216" t="e">
            <v>#DIV/0!</v>
          </cell>
          <cell r="C216">
            <v>3.888509792567222E-2</v>
          </cell>
          <cell r="D216">
            <v>0.18066543347594827</v>
          </cell>
          <cell r="E216">
            <v>0.22456021021446837</v>
          </cell>
          <cell r="F216">
            <v>1.6706560822784458</v>
          </cell>
          <cell r="G216">
            <v>2.1474589685277077</v>
          </cell>
          <cell r="H216">
            <v>6.5264980530748815</v>
          </cell>
          <cell r="I216">
            <v>0</v>
          </cell>
          <cell r="J216">
            <v>0</v>
          </cell>
          <cell r="K216">
            <v>0</v>
          </cell>
          <cell r="L216">
            <v>7.9125434040231557</v>
          </cell>
          <cell r="M216">
            <v>0</v>
          </cell>
          <cell r="N216">
            <v>0</v>
          </cell>
          <cell r="O216">
            <v>0</v>
          </cell>
          <cell r="P216">
            <v>9.0921453092159918</v>
          </cell>
          <cell r="Q216">
            <v>0</v>
          </cell>
          <cell r="R216">
            <v>0</v>
          </cell>
          <cell r="S216">
            <v>0</v>
          </cell>
          <cell r="T216">
            <v>8.1324885513417335</v>
          </cell>
          <cell r="U216">
            <v>0</v>
          </cell>
          <cell r="V216">
            <v>0</v>
          </cell>
          <cell r="W216">
            <v>0</v>
          </cell>
          <cell r="X216">
            <v>6.1678494614508619</v>
          </cell>
          <cell r="Y216">
            <v>0</v>
          </cell>
          <cell r="Z216">
            <v>0</v>
          </cell>
          <cell r="AA216">
            <v>0</v>
          </cell>
          <cell r="AB216">
            <v>5.4269076861455838</v>
          </cell>
          <cell r="AC216">
            <v>0</v>
          </cell>
          <cell r="AD216">
            <v>0</v>
          </cell>
          <cell r="AE216">
            <v>0</v>
          </cell>
          <cell r="AF216">
            <v>6.3705535412448411</v>
          </cell>
          <cell r="AG216">
            <v>0</v>
          </cell>
          <cell r="AH216">
            <v>0</v>
          </cell>
          <cell r="AI216">
            <v>0</v>
          </cell>
          <cell r="AJ216">
            <v>7.5150800978562993</v>
          </cell>
          <cell r="AK216">
            <v>0</v>
          </cell>
          <cell r="AL216">
            <v>0</v>
          </cell>
          <cell r="AM216">
            <v>0</v>
          </cell>
          <cell r="AN216">
            <v>9.2487401545118182</v>
          </cell>
          <cell r="AO216">
            <v>0</v>
          </cell>
          <cell r="AP216">
            <v>0</v>
          </cell>
          <cell r="AQ216">
            <v>0</v>
          </cell>
          <cell r="AR216">
            <v>11.067005652089028</v>
          </cell>
          <cell r="AS216">
            <v>0</v>
          </cell>
          <cell r="AT216">
            <v>0</v>
          </cell>
          <cell r="AU216">
            <v>0</v>
          </cell>
          <cell r="AV216">
            <v>13.653099423944319</v>
          </cell>
        </row>
        <row r="217">
          <cell r="A217" t="str">
            <v>ACC DEP / AGP</v>
          </cell>
          <cell r="B217" t="e">
            <v>#DIV/0!</v>
          </cell>
          <cell r="C217">
            <v>6.5754666006258858E-2</v>
          </cell>
          <cell r="D217">
            <v>0.1632152660934699</v>
          </cell>
          <cell r="E217">
            <v>0.28293345237388468</v>
          </cell>
          <cell r="F217">
            <v>0.40662138960419064</v>
          </cell>
          <cell r="G217">
            <v>0.5206277887789994</v>
          </cell>
          <cell r="H217">
            <v>0.60814766802075171</v>
          </cell>
          <cell r="I217">
            <v>0</v>
          </cell>
          <cell r="J217">
            <v>0</v>
          </cell>
          <cell r="K217">
            <v>0</v>
          </cell>
          <cell r="L217">
            <v>0.67501258783751983</v>
          </cell>
          <cell r="M217">
            <v>0</v>
          </cell>
          <cell r="N217">
            <v>0</v>
          </cell>
          <cell r="O217">
            <v>0</v>
          </cell>
          <cell r="P217">
            <v>0.71939523828037133</v>
          </cell>
          <cell r="Q217">
            <v>0</v>
          </cell>
          <cell r="R217">
            <v>0</v>
          </cell>
          <cell r="S217">
            <v>0</v>
          </cell>
          <cell r="T217">
            <v>0.71421931834940489</v>
          </cell>
          <cell r="U217">
            <v>0</v>
          </cell>
          <cell r="V217">
            <v>0</v>
          </cell>
          <cell r="W217">
            <v>0</v>
          </cell>
          <cell r="X217">
            <v>0.6483139182067823</v>
          </cell>
          <cell r="Y217">
            <v>0</v>
          </cell>
          <cell r="Z217">
            <v>0</v>
          </cell>
          <cell r="AA217">
            <v>0</v>
          </cell>
          <cell r="AB217">
            <v>0.63951441305996226</v>
          </cell>
          <cell r="AC217">
            <v>0</v>
          </cell>
          <cell r="AD217">
            <v>0</v>
          </cell>
          <cell r="AE217">
            <v>0</v>
          </cell>
          <cell r="AF217">
            <v>0.6789369517878352</v>
          </cell>
          <cell r="AG217">
            <v>0</v>
          </cell>
          <cell r="AH217">
            <v>0</v>
          </cell>
          <cell r="AI217">
            <v>0</v>
          </cell>
          <cell r="AJ217">
            <v>0.73125730233755992</v>
          </cell>
          <cell r="AK217">
            <v>0</v>
          </cell>
          <cell r="AL217">
            <v>0</v>
          </cell>
          <cell r="AM217">
            <v>0</v>
          </cell>
          <cell r="AN217">
            <v>0.7774804747176538</v>
          </cell>
          <cell r="AO217">
            <v>0</v>
          </cell>
          <cell r="AP217">
            <v>0</v>
          </cell>
          <cell r="AQ217">
            <v>0</v>
          </cell>
          <cell r="AR217">
            <v>0.81970852054666332</v>
          </cell>
          <cell r="AS217">
            <v>0</v>
          </cell>
          <cell r="AT217">
            <v>0</v>
          </cell>
          <cell r="AU217">
            <v>0</v>
          </cell>
          <cell r="AV217">
            <v>0.8528318404820926</v>
          </cell>
        </row>
        <row r="218">
          <cell r="A218" t="str">
            <v>PLANT LIFE</v>
          </cell>
          <cell r="B218" t="e">
            <v>#DIV/0!</v>
          </cell>
          <cell r="C218" t="e">
            <v>#DIV/0!</v>
          </cell>
          <cell r="D218" t="e">
            <v>#DIV/0!</v>
          </cell>
          <cell r="E218" t="e">
            <v>#DIV/0!</v>
          </cell>
          <cell r="F218" t="e">
            <v>#DIV/0!</v>
          </cell>
          <cell r="G218">
            <v>55.649857652864519</v>
          </cell>
          <cell r="H218">
            <v>8.5978029972663048</v>
          </cell>
          <cell r="I218" t="e">
            <v>#DIV/0!</v>
          </cell>
          <cell r="J218" t="e">
            <v>#DIV/0!</v>
          </cell>
          <cell r="K218" t="e">
            <v>#DIV/0!</v>
          </cell>
          <cell r="L218">
            <v>8.9969908620969008</v>
          </cell>
          <cell r="M218" t="e">
            <v>#DIV/0!</v>
          </cell>
          <cell r="N218" t="e">
            <v>#DIV/0!</v>
          </cell>
          <cell r="O218" t="e">
            <v>#DIV/0!</v>
          </cell>
          <cell r="P218">
            <v>9.0952548377236759</v>
          </cell>
          <cell r="Q218" t="e">
            <v>#DIV/0!</v>
          </cell>
          <cell r="R218" t="e">
            <v>#DIV/0!</v>
          </cell>
          <cell r="S218" t="e">
            <v>#DIV/0!</v>
          </cell>
          <cell r="T218">
            <v>8.6191747747424436</v>
          </cell>
          <cell r="U218" t="e">
            <v>#DIV/0!</v>
          </cell>
          <cell r="V218" t="e">
            <v>#DIV/0!</v>
          </cell>
          <cell r="W218" t="e">
            <v>#DIV/0!</v>
          </cell>
          <cell r="X218">
            <v>12.194267820959487</v>
          </cell>
          <cell r="Y218" t="e">
            <v>#DIV/0!</v>
          </cell>
          <cell r="Z218" t="e">
            <v>#DIV/0!</v>
          </cell>
          <cell r="AA218" t="e">
            <v>#DIV/0!</v>
          </cell>
          <cell r="AB218">
            <v>11.44384719265231</v>
          </cell>
          <cell r="AC218" t="e">
            <v>#DIV/0!</v>
          </cell>
          <cell r="AD218" t="e">
            <v>#DIV/0!</v>
          </cell>
          <cell r="AE218" t="e">
            <v>#DIV/0!</v>
          </cell>
          <cell r="AF218">
            <v>12.444100994110096</v>
          </cell>
          <cell r="AG218" t="e">
            <v>#DIV/0!</v>
          </cell>
          <cell r="AH218" t="e">
            <v>#DIV/0!</v>
          </cell>
          <cell r="AI218" t="e">
            <v>#DIV/0!</v>
          </cell>
          <cell r="AJ218">
            <v>12.450994611328099</v>
          </cell>
          <cell r="AK218" t="e">
            <v>#DIV/0!</v>
          </cell>
          <cell r="AL218" t="e">
            <v>#DIV/0!</v>
          </cell>
          <cell r="AM218" t="e">
            <v>#DIV/0!</v>
          </cell>
          <cell r="AN218">
            <v>12.864613347803065</v>
          </cell>
          <cell r="AO218" t="e">
            <v>#DIV/0!</v>
          </cell>
          <cell r="AP218" t="e">
            <v>#DIV/0!</v>
          </cell>
          <cell r="AQ218" t="e">
            <v>#DIV/0!</v>
          </cell>
          <cell r="AR218">
            <v>13.090704909926796</v>
          </cell>
          <cell r="AS218" t="e">
            <v>#DIV/0!</v>
          </cell>
          <cell r="AT218" t="e">
            <v>#DIV/0!</v>
          </cell>
          <cell r="AU218" t="e">
            <v>#DIV/0!</v>
          </cell>
          <cell r="AV218">
            <v>14.180222939632023</v>
          </cell>
        </row>
        <row r="219">
          <cell r="A219" t="str">
            <v>PLANT LIFE USED</v>
          </cell>
          <cell r="B219" t="e">
            <v>#DIV/0!</v>
          </cell>
          <cell r="C219" t="e">
            <v>#DIV/0!</v>
          </cell>
          <cell r="D219" t="e">
            <v>#DIV/0!</v>
          </cell>
          <cell r="E219" t="e">
            <v>#DIV/0!</v>
          </cell>
          <cell r="F219" t="e">
            <v>#DIV/0!</v>
          </cell>
          <cell r="G219">
            <v>28.380983830027667</v>
          </cell>
          <cell r="H219">
            <v>4.9982589267644313</v>
          </cell>
          <cell r="I219" t="e">
            <v>#DIV/0!</v>
          </cell>
          <cell r="J219" t="e">
            <v>#DIV/0!</v>
          </cell>
          <cell r="K219" t="e">
            <v>#DIV/0!</v>
          </cell>
          <cell r="L219">
            <v>5.8554353326183524</v>
          </cell>
          <cell r="M219" t="e">
            <v>#DIV/0!</v>
          </cell>
          <cell r="N219" t="e">
            <v>#DIV/0!</v>
          </cell>
          <cell r="O219" t="e">
            <v>#DIV/0!</v>
          </cell>
          <cell r="P219">
            <v>6.078140524504744</v>
          </cell>
          <cell r="Q219" t="e">
            <v>#DIV/0!</v>
          </cell>
          <cell r="R219" t="e">
            <v>#DIV/0!</v>
          </cell>
          <cell r="S219" t="e">
            <v>#DIV/0!</v>
          </cell>
          <cell r="T219">
            <v>5.4627938203227613</v>
          </cell>
          <cell r="U219" t="e">
            <v>#DIV/0!</v>
          </cell>
          <cell r="V219" t="e">
            <v>#DIV/0!</v>
          </cell>
          <cell r="W219" t="e">
            <v>#DIV/0!</v>
          </cell>
          <cell r="X219">
            <v>7.0441683456610615</v>
          </cell>
          <cell r="Y219" t="e">
            <v>#DIV/0!</v>
          </cell>
          <cell r="Z219" t="e">
            <v>#DIV/0!</v>
          </cell>
          <cell r="AA219" t="e">
            <v>#DIV/0!</v>
          </cell>
          <cell r="AB219">
            <v>6.9562611978666089</v>
          </cell>
          <cell r="AC219" t="e">
            <v>#DIV/0!</v>
          </cell>
          <cell r="AD219" t="e">
            <v>#DIV/0!</v>
          </cell>
          <cell r="AE219" t="e">
            <v>#DIV/0!</v>
          </cell>
          <cell r="AF219">
            <v>8.3026527946777851</v>
          </cell>
          <cell r="AG219" t="e">
            <v>#DIV/0!</v>
          </cell>
          <cell r="AH219" t="e">
            <v>#DIV/0!</v>
          </cell>
          <cell r="AI219" t="e">
            <v>#DIV/0!</v>
          </cell>
          <cell r="AJ219">
            <v>8.8595198361289516</v>
          </cell>
          <cell r="AK219" t="e">
            <v>#DIV/0!</v>
          </cell>
          <cell r="AL219" t="e">
            <v>#DIV/0!</v>
          </cell>
          <cell r="AM219" t="e">
            <v>#DIV/0!</v>
          </cell>
          <cell r="AN219">
            <v>9.8191285755726785</v>
          </cell>
          <cell r="AO219" t="e">
            <v>#DIV/0!</v>
          </cell>
          <cell r="AP219" t="e">
            <v>#DIV/0!</v>
          </cell>
          <cell r="AQ219" t="e">
            <v>#DIV/0!</v>
          </cell>
          <cell r="AR219">
            <v>10.427723331592455</v>
          </cell>
          <cell r="AS219" t="e">
            <v>#DIV/0!</v>
          </cell>
          <cell r="AT219" t="e">
            <v>#DIV/0!</v>
          </cell>
          <cell r="AU219" t="e">
            <v>#DIV/0!</v>
          </cell>
          <cell r="AV219">
            <v>11.860345745944633</v>
          </cell>
        </row>
        <row r="220">
          <cell r="A220" t="str">
            <v>PLANT LIFE REMAINING</v>
          </cell>
          <cell r="B220" t="e">
            <v>#DIV/0!</v>
          </cell>
          <cell r="C220" t="e">
            <v>#DIV/0!</v>
          </cell>
          <cell r="D220" t="e">
            <v>#DIV/0!</v>
          </cell>
          <cell r="E220" t="e">
            <v>#DIV/0!</v>
          </cell>
          <cell r="F220" t="e">
            <v>#DIV/0!</v>
          </cell>
          <cell r="G220">
            <v>27.268873822836856</v>
          </cell>
          <cell r="H220">
            <v>3.5995440705018731</v>
          </cell>
          <cell r="I220" t="e">
            <v>#DIV/0!</v>
          </cell>
          <cell r="J220" t="e">
            <v>#DIV/0!</v>
          </cell>
          <cell r="K220" t="e">
            <v>#DIV/0!</v>
          </cell>
          <cell r="L220">
            <v>3.1415555294785489</v>
          </cell>
          <cell r="M220" t="e">
            <v>#DIV/0!</v>
          </cell>
          <cell r="N220" t="e">
            <v>#DIV/0!</v>
          </cell>
          <cell r="O220" t="e">
            <v>#DIV/0!</v>
          </cell>
          <cell r="P220">
            <v>3.017114313218932</v>
          </cell>
          <cell r="Q220" t="e">
            <v>#DIV/0!</v>
          </cell>
          <cell r="R220" t="e">
            <v>#DIV/0!</v>
          </cell>
          <cell r="S220" t="e">
            <v>#DIV/0!</v>
          </cell>
          <cell r="T220">
            <v>3.1563809544196832</v>
          </cell>
          <cell r="U220" t="e">
            <v>#DIV/0!</v>
          </cell>
          <cell r="V220" t="e">
            <v>#DIV/0!</v>
          </cell>
          <cell r="W220" t="e">
            <v>#DIV/0!</v>
          </cell>
          <cell r="X220">
            <v>5.1500994752984264</v>
          </cell>
          <cell r="Y220" t="e">
            <v>#DIV/0!</v>
          </cell>
          <cell r="Z220" t="e">
            <v>#DIV/0!</v>
          </cell>
          <cell r="AA220" t="e">
            <v>#DIV/0!</v>
          </cell>
          <cell r="AB220">
            <v>4.4875859947857002</v>
          </cell>
          <cell r="AC220" t="e">
            <v>#DIV/0!</v>
          </cell>
          <cell r="AD220" t="e">
            <v>#DIV/0!</v>
          </cell>
          <cell r="AE220" t="e">
            <v>#DIV/0!</v>
          </cell>
          <cell r="AF220">
            <v>4.1414481994323102</v>
          </cell>
          <cell r="AG220" t="e">
            <v>#DIV/0!</v>
          </cell>
          <cell r="AH220" t="e">
            <v>#DIV/0!</v>
          </cell>
          <cell r="AI220" t="e">
            <v>#DIV/0!</v>
          </cell>
          <cell r="AJ220">
            <v>3.5914747751991474</v>
          </cell>
          <cell r="AK220" t="e">
            <v>#DIV/0!</v>
          </cell>
          <cell r="AL220" t="e">
            <v>#DIV/0!</v>
          </cell>
          <cell r="AM220" t="e">
            <v>#DIV/0!</v>
          </cell>
          <cell r="AN220">
            <v>3.0454847722303851</v>
          </cell>
          <cell r="AO220" t="e">
            <v>#DIV/0!</v>
          </cell>
          <cell r="AP220" t="e">
            <v>#DIV/0!</v>
          </cell>
          <cell r="AQ220" t="e">
            <v>#DIV/0!</v>
          </cell>
          <cell r="AR220">
            <v>2.6629815783343407</v>
          </cell>
          <cell r="AS220" t="e">
            <v>#DIV/0!</v>
          </cell>
          <cell r="AT220" t="e">
            <v>#DIV/0!</v>
          </cell>
          <cell r="AU220" t="e">
            <v>#DIV/0!</v>
          </cell>
          <cell r="AV220">
            <v>2.3198771936873888</v>
          </cell>
        </row>
        <row r="221">
          <cell r="A221" t="str">
            <v>TOTAL DEP EXP / AGP</v>
          </cell>
          <cell r="B221" t="e">
            <v>#DIV/0!</v>
          </cell>
          <cell r="C221">
            <v>0</v>
          </cell>
          <cell r="D221">
            <v>0</v>
          </cell>
          <cell r="E221">
            <v>0</v>
          </cell>
          <cell r="F221">
            <v>0</v>
          </cell>
          <cell r="G221">
            <v>1.8344247398082252E-2</v>
          </cell>
          <cell r="H221">
            <v>0.12167190154240959</v>
          </cell>
          <cell r="I221">
            <v>0</v>
          </cell>
          <cell r="J221">
            <v>0</v>
          </cell>
          <cell r="K221">
            <v>0</v>
          </cell>
          <cell r="L221">
            <v>0.11527965889697173</v>
          </cell>
          <cell r="M221">
            <v>0</v>
          </cell>
          <cell r="N221">
            <v>0</v>
          </cell>
          <cell r="O221">
            <v>0</v>
          </cell>
          <cell r="P221">
            <v>0.11835778317069902</v>
          </cell>
          <cell r="Q221">
            <v>0</v>
          </cell>
          <cell r="R221">
            <v>0</v>
          </cell>
          <cell r="S221">
            <v>0</v>
          </cell>
          <cell r="T221">
            <v>0.13074249950498887</v>
          </cell>
          <cell r="U221">
            <v>0</v>
          </cell>
          <cell r="V221">
            <v>0</v>
          </cell>
          <cell r="W221">
            <v>0</v>
          </cell>
          <cell r="X221">
            <v>9.2035551451026709E-2</v>
          </cell>
          <cell r="Y221">
            <v>0</v>
          </cell>
          <cell r="Z221">
            <v>0</v>
          </cell>
          <cell r="AA221">
            <v>0</v>
          </cell>
          <cell r="AB221">
            <v>9.19336400502173E-2</v>
          </cell>
          <cell r="AC221">
            <v>0</v>
          </cell>
          <cell r="AD221">
            <v>0</v>
          </cell>
          <cell r="AE221">
            <v>0</v>
          </cell>
          <cell r="AF221">
            <v>8.1773496806111332E-2</v>
          </cell>
          <cell r="AG221">
            <v>0</v>
          </cell>
          <cell r="AH221">
            <v>0</v>
          </cell>
          <cell r="AI221">
            <v>0</v>
          </cell>
          <cell r="AJ221">
            <v>8.2539157410710523E-2</v>
          </cell>
          <cell r="AK221">
            <v>0</v>
          </cell>
          <cell r="AL221">
            <v>0</v>
          </cell>
          <cell r="AM221">
            <v>0</v>
          </cell>
          <cell r="AN221">
            <v>7.9180190862538843E-2</v>
          </cell>
          <cell r="AO221">
            <v>0</v>
          </cell>
          <cell r="AP221">
            <v>0</v>
          </cell>
          <cell r="AQ221">
            <v>0</v>
          </cell>
          <cell r="AR221">
            <v>7.8608579694785852E-2</v>
          </cell>
          <cell r="AS221">
            <v>0</v>
          </cell>
          <cell r="AT221">
            <v>0</v>
          </cell>
          <cell r="AU221">
            <v>0</v>
          </cell>
          <cell r="AV221">
            <v>7.1906153391329122E-2</v>
          </cell>
        </row>
        <row r="223">
          <cell r="A223" t="str">
            <v>ALEV</v>
          </cell>
          <cell r="B223" t="e">
            <v>#DIV/0!</v>
          </cell>
          <cell r="C223">
            <v>4.3539047630367715</v>
          </cell>
          <cell r="D223">
            <v>-3.4341201623250837</v>
          </cell>
          <cell r="E223">
            <v>-2.1346287483290092</v>
          </cell>
          <cell r="F223">
            <v>-0.50269281824567058</v>
          </cell>
          <cell r="G223">
            <v>-0.38501731021010588</v>
          </cell>
          <cell r="H223">
            <v>-0.2096549096698524</v>
          </cell>
          <cell r="I223">
            <v>0</v>
          </cell>
          <cell r="J223">
            <v>0</v>
          </cell>
          <cell r="K223">
            <v>0</v>
          </cell>
          <cell r="L223">
            <v>-0.43174017428948624</v>
          </cell>
          <cell r="M223">
            <v>0</v>
          </cell>
          <cell r="N223">
            <v>0</v>
          </cell>
          <cell r="O223">
            <v>0</v>
          </cell>
          <cell r="P223">
            <v>-0.61062814656630648</v>
          </cell>
          <cell r="Q223">
            <v>0</v>
          </cell>
          <cell r="R223">
            <v>0</v>
          </cell>
          <cell r="S223">
            <v>0</v>
          </cell>
          <cell r="T223">
            <v>-1.1017199211842701</v>
          </cell>
          <cell r="U223">
            <v>0</v>
          </cell>
          <cell r="V223">
            <v>0</v>
          </cell>
          <cell r="W223">
            <v>0</v>
          </cell>
          <cell r="X223">
            <v>-2.746029043318774</v>
          </cell>
          <cell r="Y223">
            <v>0</v>
          </cell>
          <cell r="Z223">
            <v>0</v>
          </cell>
          <cell r="AA223">
            <v>0</v>
          </cell>
          <cell r="AB223">
            <v>-3.3138309241301993</v>
          </cell>
          <cell r="AC223">
            <v>0</v>
          </cell>
          <cell r="AD223">
            <v>0</v>
          </cell>
          <cell r="AE223">
            <v>0</v>
          </cell>
          <cell r="AF223">
            <v>-6.385483108598927</v>
          </cell>
          <cell r="AG223">
            <v>0</v>
          </cell>
          <cell r="AH223">
            <v>0</v>
          </cell>
          <cell r="AI223">
            <v>0</v>
          </cell>
          <cell r="AJ223">
            <v>55.360095932045155</v>
          </cell>
          <cell r="AK223">
            <v>0</v>
          </cell>
          <cell r="AL223">
            <v>0</v>
          </cell>
          <cell r="AM223">
            <v>0</v>
          </cell>
          <cell r="AN223">
            <v>5.7071586762957009</v>
          </cell>
          <cell r="AO223">
            <v>0</v>
          </cell>
          <cell r="AP223">
            <v>0</v>
          </cell>
          <cell r="AQ223">
            <v>0</v>
          </cell>
          <cell r="AR223">
            <v>3.1496246560924188</v>
          </cell>
          <cell r="AS223">
            <v>0</v>
          </cell>
          <cell r="AT223">
            <v>0</v>
          </cell>
          <cell r="AU223">
            <v>0</v>
          </cell>
          <cell r="AV223">
            <v>2.0829839917993849</v>
          </cell>
        </row>
        <row r="224">
          <cell r="A224" t="str">
            <v>CURRENT RATIO</v>
          </cell>
          <cell r="B224" t="e">
            <v>#DIV/0!</v>
          </cell>
          <cell r="C224">
            <v>0.76741611534305088</v>
          </cell>
          <cell r="D224">
            <v>0.22591623206239564</v>
          </cell>
          <cell r="E224">
            <v>0.45924429975148695</v>
          </cell>
          <cell r="F224">
            <v>0.33953034496735857</v>
          </cell>
          <cell r="G224">
            <v>0.3280270149592977</v>
          </cell>
          <cell r="H224">
            <v>0.31025204812999924</v>
          </cell>
          <cell r="I224" t="e">
            <v>#DIV/0!</v>
          </cell>
          <cell r="J224" t="e">
            <v>#DIV/0!</v>
          </cell>
          <cell r="K224" t="e">
            <v>#DIV/0!</v>
          </cell>
          <cell r="L224">
            <v>1.5295389637339101</v>
          </cell>
          <cell r="M224" t="e">
            <v>#DIV/0!</v>
          </cell>
          <cell r="N224" t="e">
            <v>#DIV/0!</v>
          </cell>
          <cell r="O224" t="e">
            <v>#DIV/0!</v>
          </cell>
          <cell r="P224">
            <v>1.4400455319185925</v>
          </cell>
          <cell r="Q224" t="e">
            <v>#DIV/0!</v>
          </cell>
          <cell r="R224" t="e">
            <v>#DIV/0!</v>
          </cell>
          <cell r="S224" t="e">
            <v>#DIV/0!</v>
          </cell>
          <cell r="T224">
            <v>1.2817854955948833</v>
          </cell>
          <cell r="U224" t="e">
            <v>#DIV/0!</v>
          </cell>
          <cell r="V224" t="e">
            <v>#DIV/0!</v>
          </cell>
          <cell r="W224" t="e">
            <v>#DIV/0!</v>
          </cell>
          <cell r="X224">
            <v>2.5187807935692907</v>
          </cell>
          <cell r="Y224" t="e">
            <v>#DIV/0!</v>
          </cell>
          <cell r="Z224" t="e">
            <v>#DIV/0!</v>
          </cell>
          <cell r="AA224" t="e">
            <v>#DIV/0!</v>
          </cell>
          <cell r="AB224">
            <v>1.7253588130744675</v>
          </cell>
          <cell r="AC224" t="e">
            <v>#DIV/0!</v>
          </cell>
          <cell r="AD224" t="e">
            <v>#DIV/0!</v>
          </cell>
          <cell r="AE224" t="e">
            <v>#DIV/0!</v>
          </cell>
          <cell r="AF224">
            <v>2.148604216277088</v>
          </cell>
          <cell r="AG224" t="e">
            <v>#DIV/0!</v>
          </cell>
          <cell r="AH224" t="e">
            <v>#DIV/0!</v>
          </cell>
          <cell r="AI224" t="e">
            <v>#DIV/0!</v>
          </cell>
          <cell r="AJ224">
            <v>2.3185377067647646</v>
          </cell>
          <cell r="AK224" t="e">
            <v>#DIV/0!</v>
          </cell>
          <cell r="AL224" t="e">
            <v>#DIV/0!</v>
          </cell>
          <cell r="AM224" t="e">
            <v>#DIV/0!</v>
          </cell>
          <cell r="AN224">
            <v>2.3934996139548668</v>
          </cell>
          <cell r="AO224" t="e">
            <v>#DIV/0!</v>
          </cell>
          <cell r="AP224" t="e">
            <v>#DIV/0!</v>
          </cell>
          <cell r="AQ224" t="e">
            <v>#DIV/0!</v>
          </cell>
          <cell r="AR224">
            <v>2.179678926845483</v>
          </cell>
          <cell r="AS224" t="e">
            <v>#DIV/0!</v>
          </cell>
          <cell r="AT224" t="e">
            <v>#DIV/0!</v>
          </cell>
          <cell r="AU224" t="e">
            <v>#DIV/0!</v>
          </cell>
          <cell r="AV224">
            <v>2.4251829410742545</v>
          </cell>
        </row>
        <row r="225">
          <cell r="A225" t="str">
            <v>QUICK RATIO</v>
          </cell>
          <cell r="B225" t="e">
            <v>#DIV/0!</v>
          </cell>
          <cell r="C225">
            <v>0.66457433549344258</v>
          </cell>
          <cell r="D225">
            <v>5.3749865457565341E-2</v>
          </cell>
          <cell r="E225">
            <v>0.21865907279180341</v>
          </cell>
          <cell r="F225">
            <v>0.15475976382715168</v>
          </cell>
          <cell r="G225">
            <v>0.11534664913026858</v>
          </cell>
          <cell r="H225">
            <v>7.3663633325054489E-2</v>
          </cell>
          <cell r="I225" t="e">
            <v>#DIV/0!</v>
          </cell>
          <cell r="J225" t="e">
            <v>#DIV/0!</v>
          </cell>
          <cell r="K225" t="e">
            <v>#DIV/0!</v>
          </cell>
          <cell r="L225">
            <v>0.68803419946883626</v>
          </cell>
          <cell r="M225" t="e">
            <v>#DIV/0!</v>
          </cell>
          <cell r="N225" t="e">
            <v>#DIV/0!</v>
          </cell>
          <cell r="O225" t="e">
            <v>#DIV/0!</v>
          </cell>
          <cell r="P225">
            <v>0.96608207457187822</v>
          </cell>
          <cell r="Q225" t="e">
            <v>#DIV/0!</v>
          </cell>
          <cell r="R225" t="e">
            <v>#DIV/0!</v>
          </cell>
          <cell r="S225" t="e">
            <v>#DIV/0!</v>
          </cell>
          <cell r="T225">
            <v>0.92796368254480444</v>
          </cell>
          <cell r="U225" t="e">
            <v>#DIV/0!</v>
          </cell>
          <cell r="V225" t="e">
            <v>#DIV/0!</v>
          </cell>
          <cell r="W225" t="e">
            <v>#DIV/0!</v>
          </cell>
          <cell r="X225">
            <v>1.6777533633001493</v>
          </cell>
          <cell r="Y225" t="e">
            <v>#DIV/0!</v>
          </cell>
          <cell r="Z225" t="e">
            <v>#DIV/0!</v>
          </cell>
          <cell r="AA225" t="e">
            <v>#DIV/0!</v>
          </cell>
          <cell r="AB225">
            <v>0.88007546633734723</v>
          </cell>
          <cell r="AC225" t="e">
            <v>#DIV/0!</v>
          </cell>
          <cell r="AD225" t="e">
            <v>#DIV/0!</v>
          </cell>
          <cell r="AE225" t="e">
            <v>#DIV/0!</v>
          </cell>
          <cell r="AF225">
            <v>0.93044309175845619</v>
          </cell>
          <cell r="AG225" t="e">
            <v>#DIV/0!</v>
          </cell>
          <cell r="AH225" t="e">
            <v>#DIV/0!</v>
          </cell>
          <cell r="AI225" t="e">
            <v>#DIV/0!</v>
          </cell>
          <cell r="AJ225">
            <v>0.97354069555876788</v>
          </cell>
          <cell r="AK225" t="e">
            <v>#DIV/0!</v>
          </cell>
          <cell r="AL225" t="e">
            <v>#DIV/0!</v>
          </cell>
          <cell r="AM225" t="e">
            <v>#DIV/0!</v>
          </cell>
          <cell r="AN225">
            <v>0.92469218194067249</v>
          </cell>
          <cell r="AO225" t="e">
            <v>#DIV/0!</v>
          </cell>
          <cell r="AP225" t="e">
            <v>#DIV/0!</v>
          </cell>
          <cell r="AQ225" t="e">
            <v>#DIV/0!</v>
          </cell>
          <cell r="AR225">
            <v>0.55435631335737556</v>
          </cell>
          <cell r="AS225" t="e">
            <v>#DIV/0!</v>
          </cell>
          <cell r="AT225" t="e">
            <v>#DIV/0!</v>
          </cell>
          <cell r="AU225" t="e">
            <v>#DIV/0!</v>
          </cell>
          <cell r="AV225">
            <v>0.650310706795725</v>
          </cell>
        </row>
        <row r="226">
          <cell r="A226" t="str">
            <v>LEVERAGE</v>
          </cell>
          <cell r="B226" t="e">
            <v>#DIV/0!</v>
          </cell>
          <cell r="C226">
            <v>-16.696935067468971</v>
          </cell>
          <cell r="D226">
            <v>-2.2852245192439309</v>
          </cell>
          <cell r="E226">
            <v>-1.3845678782365083</v>
          </cell>
          <cell r="F226">
            <v>-1.1751509676815146</v>
          </cell>
          <cell r="G226">
            <v>-1.1893696058549754</v>
          </cell>
          <cell r="H226">
            <v>-1.1567022764367525</v>
          </cell>
          <cell r="I226">
            <v>0</v>
          </cell>
          <cell r="J226">
            <v>0</v>
          </cell>
          <cell r="K226">
            <v>0</v>
          </cell>
          <cell r="L226">
            <v>-1.4249571827505367</v>
          </cell>
          <cell r="M226">
            <v>0</v>
          </cell>
          <cell r="N226">
            <v>0</v>
          </cell>
          <cell r="O226">
            <v>0</v>
          </cell>
          <cell r="P226">
            <v>-1.6071394910830101</v>
          </cell>
          <cell r="Q226">
            <v>0</v>
          </cell>
          <cell r="R226">
            <v>0</v>
          </cell>
          <cell r="S226">
            <v>0</v>
          </cell>
          <cell r="T226">
            <v>-2.1017199211842708</v>
          </cell>
          <cell r="U226">
            <v>0</v>
          </cell>
          <cell r="V226">
            <v>0</v>
          </cell>
          <cell r="W226">
            <v>0</v>
          </cell>
          <cell r="X226">
            <v>-3.7460290433187726</v>
          </cell>
          <cell r="Y226">
            <v>0</v>
          </cell>
          <cell r="Z226">
            <v>0</v>
          </cell>
          <cell r="AA226">
            <v>0</v>
          </cell>
          <cell r="AB226">
            <v>-4.3138309241302002</v>
          </cell>
          <cell r="AC226">
            <v>0</v>
          </cell>
          <cell r="AD226">
            <v>0</v>
          </cell>
          <cell r="AE226">
            <v>0</v>
          </cell>
          <cell r="AF226">
            <v>-7.3854831085989305</v>
          </cell>
          <cell r="AG226">
            <v>0</v>
          </cell>
          <cell r="AH226">
            <v>0</v>
          </cell>
          <cell r="AI226">
            <v>0</v>
          </cell>
          <cell r="AJ226">
            <v>54.360095932045162</v>
          </cell>
          <cell r="AK226">
            <v>0</v>
          </cell>
          <cell r="AL226">
            <v>0</v>
          </cell>
          <cell r="AM226">
            <v>0</v>
          </cell>
          <cell r="AN226">
            <v>4.7071586762957001</v>
          </cell>
          <cell r="AO226">
            <v>0</v>
          </cell>
          <cell r="AP226">
            <v>0</v>
          </cell>
          <cell r="AQ226">
            <v>0</v>
          </cell>
          <cell r="AR226">
            <v>2.1496246560924175</v>
          </cell>
          <cell r="AS226">
            <v>0</v>
          </cell>
          <cell r="AT226">
            <v>0</v>
          </cell>
          <cell r="AU226">
            <v>0</v>
          </cell>
          <cell r="AV226">
            <v>1.0829839917993849</v>
          </cell>
        </row>
        <row r="227">
          <cell r="A227" t="str">
            <v>COVERAGE RATIO</v>
          </cell>
          <cell r="B227" t="e">
            <v>#DIV/0!</v>
          </cell>
          <cell r="C227">
            <v>0.212634831485292</v>
          </cell>
          <cell r="D227">
            <v>8.8420302019669814E-2</v>
          </cell>
          <cell r="E227">
            <v>8.0477642932867882E-2</v>
          </cell>
          <cell r="F227">
            <v>4.9931870036251033E-2</v>
          </cell>
          <cell r="G227">
            <v>7.0248933154917065E-2</v>
          </cell>
          <cell r="H227">
            <v>6.6071829135814178E-2</v>
          </cell>
          <cell r="I227" t="e">
            <v>#DIV/0!</v>
          </cell>
          <cell r="J227" t="e">
            <v>#DIV/0!</v>
          </cell>
          <cell r="K227" t="e">
            <v>#DIV/0!</v>
          </cell>
          <cell r="L227">
            <v>0.16846886336992825</v>
          </cell>
          <cell r="M227" t="e">
            <v>#DIV/0!</v>
          </cell>
          <cell r="N227" t="e">
            <v>#DIV/0!</v>
          </cell>
          <cell r="O227" t="e">
            <v>#DIV/0!</v>
          </cell>
          <cell r="P227">
            <v>0.24186422943048069</v>
          </cell>
          <cell r="Q227" t="e">
            <v>#DIV/0!</v>
          </cell>
          <cell r="R227" t="e">
            <v>#DIV/0!</v>
          </cell>
          <cell r="S227" t="e">
            <v>#DIV/0!</v>
          </cell>
          <cell r="T227">
            <v>0.32247245182319068</v>
          </cell>
          <cell r="U227" t="e">
            <v>#DIV/0!</v>
          </cell>
          <cell r="V227" t="e">
            <v>#DIV/0!</v>
          </cell>
          <cell r="W227" t="e">
            <v>#DIV/0!</v>
          </cell>
          <cell r="X227">
            <v>0.39496190907760803</v>
          </cell>
          <cell r="Y227" t="e">
            <v>#DIV/0!</v>
          </cell>
          <cell r="Z227" t="e">
            <v>#DIV/0!</v>
          </cell>
          <cell r="AA227" t="e">
            <v>#DIV/0!</v>
          </cell>
          <cell r="AB227">
            <v>0.37316795325031465</v>
          </cell>
          <cell r="AC227" t="e">
            <v>#DIV/0!</v>
          </cell>
          <cell r="AD227" t="e">
            <v>#DIV/0!</v>
          </cell>
          <cell r="AE227" t="e">
            <v>#DIV/0!</v>
          </cell>
          <cell r="AF227">
            <v>0.44970886259119192</v>
          </cell>
          <cell r="AG227" t="e">
            <v>#DIV/0!</v>
          </cell>
          <cell r="AH227" t="e">
            <v>#DIV/0!</v>
          </cell>
          <cell r="AI227" t="e">
            <v>#DIV/0!</v>
          </cell>
          <cell r="AJ227">
            <v>0.57892097290023636</v>
          </cell>
          <cell r="AK227" t="e">
            <v>#DIV/0!</v>
          </cell>
          <cell r="AL227" t="e">
            <v>#DIV/0!</v>
          </cell>
          <cell r="AM227" t="e">
            <v>#DIV/0!</v>
          </cell>
          <cell r="AN227">
            <v>0.75725168170569968</v>
          </cell>
          <cell r="AO227" t="e">
            <v>#DIV/0!</v>
          </cell>
          <cell r="AP227" t="e">
            <v>#DIV/0!</v>
          </cell>
          <cell r="AQ227" t="e">
            <v>#DIV/0!</v>
          </cell>
          <cell r="AR227">
            <v>0.9157650037816818</v>
          </cell>
          <cell r="AS227" t="e">
            <v>#DIV/0!</v>
          </cell>
          <cell r="AT227" t="e">
            <v>#DIV/0!</v>
          </cell>
          <cell r="AU227" t="e">
            <v>#DIV/0!</v>
          </cell>
          <cell r="AV227">
            <v>1.2964533509244458</v>
          </cell>
        </row>
        <row r="229">
          <cell r="A229" t="str">
            <v>CAPITAL STRUCTURE</v>
          </cell>
        </row>
        <row r="230">
          <cell r="A230" t="str">
            <v>% SHORT TERM DEBT</v>
          </cell>
          <cell r="B230" t="e">
            <v>#DIV/0!</v>
          </cell>
          <cell r="C230">
            <v>0.15960181111674746</v>
          </cell>
          <cell r="D230">
            <v>0.27785947501758812</v>
          </cell>
          <cell r="E230">
            <v>0.10785190885961853</v>
          </cell>
          <cell r="F230">
            <v>5.1178924079045389E-2</v>
          </cell>
          <cell r="G230">
            <v>6.2352593603911301E-2</v>
          </cell>
          <cell r="H230">
            <v>4.8342780115768189E-2</v>
          </cell>
          <cell r="I230" t="e">
            <v>#DIV/0!</v>
          </cell>
          <cell r="J230" t="e">
            <v>#DIV/0!</v>
          </cell>
          <cell r="K230" t="e">
            <v>#DIV/0!</v>
          </cell>
          <cell r="L230">
            <v>4.6701699095243084E-2</v>
          </cell>
          <cell r="M230" t="e">
            <v>#DIV/0!</v>
          </cell>
          <cell r="N230" t="e">
            <v>#DIV/0!</v>
          </cell>
          <cell r="O230" t="e">
            <v>#DIV/0!</v>
          </cell>
          <cell r="P230">
            <v>2.6769536285095347E-2</v>
          </cell>
          <cell r="Q230" t="e">
            <v>#DIV/0!</v>
          </cell>
          <cell r="R230" t="e">
            <v>#DIV/0!</v>
          </cell>
          <cell r="S230" t="e">
            <v>#DIV/0!</v>
          </cell>
          <cell r="T230">
            <v>1.3865709036860777E-2</v>
          </cell>
          <cell r="U230" t="e">
            <v>#DIV/0!</v>
          </cell>
          <cell r="V230" t="e">
            <v>#DIV/0!</v>
          </cell>
          <cell r="W230" t="e">
            <v>#DIV/0!</v>
          </cell>
          <cell r="X230">
            <v>6.1464700354481915E-3</v>
          </cell>
          <cell r="Y230" t="e">
            <v>#DIV/0!</v>
          </cell>
          <cell r="Z230" t="e">
            <v>#DIV/0!</v>
          </cell>
          <cell r="AA230" t="e">
            <v>#DIV/0!</v>
          </cell>
          <cell r="AB230">
            <v>0</v>
          </cell>
          <cell r="AC230" t="e">
            <v>#DIV/0!</v>
          </cell>
          <cell r="AD230" t="e">
            <v>#DIV/0!</v>
          </cell>
          <cell r="AE230" t="e">
            <v>#DIV/0!</v>
          </cell>
          <cell r="AF230">
            <v>0</v>
          </cell>
          <cell r="AG230" t="e">
            <v>#DIV/0!</v>
          </cell>
          <cell r="AH230" t="e">
            <v>#DIV/0!</v>
          </cell>
          <cell r="AI230" t="e">
            <v>#DIV/0!</v>
          </cell>
          <cell r="AJ230">
            <v>0</v>
          </cell>
          <cell r="AK230" t="e">
            <v>#DIV/0!</v>
          </cell>
          <cell r="AL230" t="e">
            <v>#DIV/0!</v>
          </cell>
          <cell r="AM230" t="e">
            <v>#DIV/0!</v>
          </cell>
          <cell r="AN230">
            <v>0</v>
          </cell>
          <cell r="AO230" t="e">
            <v>#DIV/0!</v>
          </cell>
          <cell r="AP230" t="e">
            <v>#DIV/0!</v>
          </cell>
          <cell r="AQ230" t="e">
            <v>#DIV/0!</v>
          </cell>
          <cell r="AR230">
            <v>0</v>
          </cell>
          <cell r="AS230" t="e">
            <v>#DIV/0!</v>
          </cell>
          <cell r="AT230" t="e">
            <v>#DIV/0!</v>
          </cell>
          <cell r="AU230" t="e">
            <v>#DIV/0!</v>
          </cell>
          <cell r="AV230">
            <v>0</v>
          </cell>
        </row>
        <row r="231">
          <cell r="A231" t="str">
            <v>% SPONTANEOUS FINANCING</v>
          </cell>
          <cell r="B231" t="e">
            <v>#DIV/0!</v>
          </cell>
          <cell r="C231">
            <v>5.3837933998482655E-2</v>
          </cell>
          <cell r="D231">
            <v>5.9636570953721768E-2</v>
          </cell>
          <cell r="E231">
            <v>1.6204057863497118E-2</v>
          </cell>
          <cell r="F231">
            <v>6.7732955286819191E-2</v>
          </cell>
          <cell r="G231">
            <v>0.18412742128761594</v>
          </cell>
          <cell r="H231">
            <v>0.18050468076989454</v>
          </cell>
          <cell r="I231" t="e">
            <v>#DIV/0!</v>
          </cell>
          <cell r="J231" t="e">
            <v>#DIV/0!</v>
          </cell>
          <cell r="K231" t="e">
            <v>#DIV/0!</v>
          </cell>
          <cell r="L231">
            <v>0.12311078443829017</v>
          </cell>
          <cell r="M231" t="e">
            <v>#DIV/0!</v>
          </cell>
          <cell r="N231" t="e">
            <v>#DIV/0!</v>
          </cell>
          <cell r="O231" t="e">
            <v>#DIV/0!</v>
          </cell>
          <cell r="P231">
            <v>0.10483950160375376</v>
          </cell>
          <cell r="Q231" t="e">
            <v>#DIV/0!</v>
          </cell>
          <cell r="R231" t="e">
            <v>#DIV/0!</v>
          </cell>
          <cell r="S231" t="e">
            <v>#DIV/0!</v>
          </cell>
          <cell r="T231">
            <v>8.6769872872343973E-2</v>
          </cell>
          <cell r="U231" t="e">
            <v>#DIV/0!</v>
          </cell>
          <cell r="V231" t="e">
            <v>#DIV/0!</v>
          </cell>
          <cell r="W231" t="e">
            <v>#DIV/0!</v>
          </cell>
          <cell r="X231">
            <v>7.8398682336975903E-2</v>
          </cell>
          <cell r="Y231" t="e">
            <v>#DIV/0!</v>
          </cell>
          <cell r="Z231" t="e">
            <v>#DIV/0!</v>
          </cell>
          <cell r="AA231" t="e">
            <v>#DIV/0!</v>
          </cell>
          <cell r="AB231">
            <v>9.0214361047924407E-2</v>
          </cell>
          <cell r="AC231" t="e">
            <v>#DIV/0!</v>
          </cell>
          <cell r="AD231" t="e">
            <v>#DIV/0!</v>
          </cell>
          <cell r="AE231" t="e">
            <v>#DIV/0!</v>
          </cell>
          <cell r="AF231">
            <v>0.10444653388208848</v>
          </cell>
          <cell r="AG231" t="e">
            <v>#DIV/0!</v>
          </cell>
          <cell r="AH231" t="e">
            <v>#DIV/0!</v>
          </cell>
          <cell r="AI231" t="e">
            <v>#DIV/0!</v>
          </cell>
          <cell r="AJ231">
            <v>0.10906495900138019</v>
          </cell>
          <cell r="AK231" t="e">
            <v>#DIV/0!</v>
          </cell>
          <cell r="AL231" t="e">
            <v>#DIV/0!</v>
          </cell>
          <cell r="AM231" t="e">
            <v>#DIV/0!</v>
          </cell>
          <cell r="AN231">
            <v>0.12086839417372353</v>
          </cell>
          <cell r="AO231" t="e">
            <v>#DIV/0!</v>
          </cell>
          <cell r="AP231" t="e">
            <v>#DIV/0!</v>
          </cell>
          <cell r="AQ231" t="e">
            <v>#DIV/0!</v>
          </cell>
          <cell r="AR231">
            <v>0.1401459465831609</v>
          </cell>
          <cell r="AS231" t="e">
            <v>#DIV/0!</v>
          </cell>
          <cell r="AT231" t="e">
            <v>#DIV/0!</v>
          </cell>
          <cell r="AU231" t="e">
            <v>#DIV/0!</v>
          </cell>
          <cell r="AV231">
            <v>0.15979116873222618</v>
          </cell>
        </row>
        <row r="232">
          <cell r="A232" t="str">
            <v>% CURRENT PORTION OF LTD</v>
          </cell>
          <cell r="B232" t="e">
            <v>#DIV/0!</v>
          </cell>
          <cell r="C232">
            <v>0</v>
          </cell>
          <cell r="D232">
            <v>0</v>
          </cell>
          <cell r="E232">
            <v>0</v>
          </cell>
          <cell r="F232">
            <v>0</v>
          </cell>
          <cell r="G232">
            <v>0</v>
          </cell>
          <cell r="H232">
            <v>3.016359851018385E-2</v>
          </cell>
          <cell r="I232" t="e">
            <v>#DIV/0!</v>
          </cell>
          <cell r="J232" t="e">
            <v>#DIV/0!</v>
          </cell>
          <cell r="K232" t="e">
            <v>#DIV/0!</v>
          </cell>
          <cell r="L232">
            <v>0</v>
          </cell>
          <cell r="M232" t="e">
            <v>#DIV/0!</v>
          </cell>
          <cell r="N232" t="e">
            <v>#DIV/0!</v>
          </cell>
          <cell r="O232" t="e">
            <v>#DIV/0!</v>
          </cell>
          <cell r="P232">
            <v>0.1643613994383589</v>
          </cell>
          <cell r="Q232" t="e">
            <v>#DIV/0!</v>
          </cell>
          <cell r="R232" t="e">
            <v>#DIV/0!</v>
          </cell>
          <cell r="S232" t="e">
            <v>#DIV/0!</v>
          </cell>
          <cell r="T232">
            <v>0.26851711804001077</v>
          </cell>
          <cell r="U232" t="e">
            <v>#DIV/0!</v>
          </cell>
          <cell r="V232" t="e">
            <v>#DIV/0!</v>
          </cell>
          <cell r="W232" t="e">
            <v>#DIV/0!</v>
          </cell>
          <cell r="X232">
            <v>3.9334385667195632E-2</v>
          </cell>
          <cell r="Y232" t="e">
            <v>#DIV/0!</v>
          </cell>
          <cell r="Z232" t="e">
            <v>#DIV/0!</v>
          </cell>
          <cell r="AA232" t="e">
            <v>#DIV/0!</v>
          </cell>
          <cell r="AB232">
            <v>9.3929988812255297E-2</v>
          </cell>
          <cell r="AC232" t="e">
            <v>#DIV/0!</v>
          </cell>
          <cell r="AD232" t="e">
            <v>#DIV/0!</v>
          </cell>
          <cell r="AE232" t="e">
            <v>#DIV/0!</v>
          </cell>
          <cell r="AF232">
            <v>3.423361291096981E-2</v>
          </cell>
          <cell r="AG232" t="e">
            <v>#DIV/0!</v>
          </cell>
          <cell r="AH232" t="e">
            <v>#DIV/0!</v>
          </cell>
          <cell r="AI232" t="e">
            <v>#DIV/0!</v>
          </cell>
          <cell r="AJ232">
            <v>3.4613652324526623E-2</v>
          </cell>
          <cell r="AK232" t="e">
            <v>#DIV/0!</v>
          </cell>
          <cell r="AL232" t="e">
            <v>#DIV/0!</v>
          </cell>
          <cell r="AM232" t="e">
            <v>#DIV/0!</v>
          </cell>
          <cell r="AN232">
            <v>3.6410896328510106E-2</v>
          </cell>
          <cell r="AO232" t="e">
            <v>#DIV/0!</v>
          </cell>
          <cell r="AP232" t="e">
            <v>#DIV/0!</v>
          </cell>
          <cell r="AQ232" t="e">
            <v>#DIV/0!</v>
          </cell>
          <cell r="AR232">
            <v>3.290535893024963E-2</v>
          </cell>
          <cell r="AS232" t="e">
            <v>#DIV/0!</v>
          </cell>
          <cell r="AT232" t="e">
            <v>#DIV/0!</v>
          </cell>
          <cell r="AU232" t="e">
            <v>#DIV/0!</v>
          </cell>
          <cell r="AV232">
            <v>0</v>
          </cell>
        </row>
        <row r="233">
          <cell r="A233" t="str">
            <v>% LONG TERM DEBT</v>
          </cell>
          <cell r="B233" t="e">
            <v>#DIV/0!</v>
          </cell>
          <cell r="C233">
            <v>0.48567558065133853</v>
          </cell>
          <cell r="D233">
            <v>0.70776204240890528</v>
          </cell>
          <cell r="E233">
            <v>1.1418852156964774</v>
          </cell>
          <cell r="F233">
            <v>2.2413412326076729</v>
          </cell>
          <cell r="G233">
            <v>2.4829623350248946</v>
          </cell>
          <cell r="H233">
            <v>3.6095602425971092</v>
          </cell>
          <cell r="I233" t="e">
            <v>#DIV/0!</v>
          </cell>
          <cell r="J233" t="e">
            <v>#DIV/0!</v>
          </cell>
          <cell r="K233" t="e">
            <v>#DIV/0!</v>
          </cell>
          <cell r="L233">
            <v>2.550648680268389</v>
          </cell>
          <cell r="M233" t="e">
            <v>#DIV/0!</v>
          </cell>
          <cell r="N233" t="e">
            <v>#DIV/0!</v>
          </cell>
          <cell r="O233" t="e">
            <v>#DIV/0!</v>
          </cell>
          <cell r="P233">
            <v>1.8934902414896568</v>
          </cell>
          <cell r="Q233" t="e">
            <v>#DIV/0!</v>
          </cell>
          <cell r="R233" t="e">
            <v>#DIV/0!</v>
          </cell>
          <cell r="S233" t="e">
            <v>#DIV/0!</v>
          </cell>
          <cell r="T233">
            <v>1.2008449621020134</v>
          </cell>
          <cell r="U233" t="e">
            <v>#DIV/0!</v>
          </cell>
          <cell r="V233" t="e">
            <v>#DIV/0!</v>
          </cell>
          <cell r="W233" t="e">
            <v>#DIV/0!</v>
          </cell>
          <cell r="X233">
            <v>0.96585822201689198</v>
          </cell>
          <cell r="Y233" t="e">
            <v>#DIV/0!</v>
          </cell>
          <cell r="Z233" t="e">
            <v>#DIV/0!</v>
          </cell>
          <cell r="AA233" t="e">
            <v>#DIV/0!</v>
          </cell>
          <cell r="AB233">
            <v>0.82071158662350285</v>
          </cell>
          <cell r="AC233" t="e">
            <v>#DIV/0!</v>
          </cell>
          <cell r="AD233" t="e">
            <v>#DIV/0!</v>
          </cell>
          <cell r="AE233" t="e">
            <v>#DIV/0!</v>
          </cell>
          <cell r="AF233">
            <v>0.70274645519837631</v>
          </cell>
          <cell r="AG233" t="e">
            <v>#DIV/0!</v>
          </cell>
          <cell r="AH233" t="e">
            <v>#DIV/0!</v>
          </cell>
          <cell r="AI233" t="e">
            <v>#DIV/0!</v>
          </cell>
          <cell r="AJ233">
            <v>0.52886217685322134</v>
          </cell>
          <cell r="AK233" t="e">
            <v>#DIV/0!</v>
          </cell>
          <cell r="AL233" t="e">
            <v>#DIV/0!</v>
          </cell>
          <cell r="AM233" t="e">
            <v>#DIV/0!</v>
          </cell>
          <cell r="AN233">
            <v>0.35152119646359387</v>
          </cell>
          <cell r="AO233" t="e">
            <v>#DIV/0!</v>
          </cell>
          <cell r="AP233" t="e">
            <v>#DIV/0!</v>
          </cell>
          <cell r="AQ233" t="e">
            <v>#DIV/0!</v>
          </cell>
          <cell r="AR233">
            <v>0.16289808550610527</v>
          </cell>
          <cell r="AS233" t="e">
            <v>#DIV/0!</v>
          </cell>
          <cell r="AT233" t="e">
            <v>#DIV/0!</v>
          </cell>
          <cell r="AU233" t="e">
            <v>#DIV/0!</v>
          </cell>
          <cell r="AV233">
            <v>-2.433117975373856E-13</v>
          </cell>
        </row>
        <row r="234">
          <cell r="A234" t="str">
            <v>% GREY AREA</v>
          </cell>
          <cell r="B234" t="e">
            <v>#DIV/0!</v>
          </cell>
          <cell r="C234">
            <v>0</v>
          </cell>
          <cell r="D234">
            <v>0</v>
          </cell>
          <cell r="E234">
            <v>0</v>
          </cell>
          <cell r="F234">
            <v>0</v>
          </cell>
          <cell r="G234">
            <v>0</v>
          </cell>
          <cell r="H234">
            <v>0</v>
          </cell>
          <cell r="I234" t="e">
            <v>#DIV/0!</v>
          </cell>
          <cell r="J234" t="e">
            <v>#DIV/0!</v>
          </cell>
          <cell r="K234" t="e">
            <v>#DIV/0!</v>
          </cell>
          <cell r="L234">
            <v>0</v>
          </cell>
          <cell r="M234" t="e">
            <v>#DIV/0!</v>
          </cell>
          <cell r="N234" t="e">
            <v>#DIV/0!</v>
          </cell>
          <cell r="O234" t="e">
            <v>#DIV/0!</v>
          </cell>
          <cell r="P234">
            <v>0</v>
          </cell>
          <cell r="Q234" t="e">
            <v>#DIV/0!</v>
          </cell>
          <cell r="R234" t="e">
            <v>#DIV/0!</v>
          </cell>
          <cell r="S234" t="e">
            <v>#DIV/0!</v>
          </cell>
          <cell r="T234">
            <v>0</v>
          </cell>
          <cell r="U234" t="e">
            <v>#DIV/0!</v>
          </cell>
          <cell r="V234" t="e">
            <v>#DIV/0!</v>
          </cell>
          <cell r="W234" t="e">
            <v>#DIV/0!</v>
          </cell>
          <cell r="X234">
            <v>0</v>
          </cell>
          <cell r="Y234" t="e">
            <v>#DIV/0!</v>
          </cell>
          <cell r="Z234" t="e">
            <v>#DIV/0!</v>
          </cell>
          <cell r="AA234" t="e">
            <v>#DIV/0!</v>
          </cell>
          <cell r="AB234">
            <v>0</v>
          </cell>
          <cell r="AC234" t="e">
            <v>#DIV/0!</v>
          </cell>
          <cell r="AD234" t="e">
            <v>#DIV/0!</v>
          </cell>
          <cell r="AE234" t="e">
            <v>#DIV/0!</v>
          </cell>
          <cell r="AF234">
            <v>0</v>
          </cell>
          <cell r="AG234" t="e">
            <v>#DIV/0!</v>
          </cell>
          <cell r="AH234" t="e">
            <v>#DIV/0!</v>
          </cell>
          <cell r="AI234" t="e">
            <v>#DIV/0!</v>
          </cell>
          <cell r="AJ234">
            <v>0</v>
          </cell>
          <cell r="AK234" t="e">
            <v>#DIV/0!</v>
          </cell>
          <cell r="AL234" t="e">
            <v>#DIV/0!</v>
          </cell>
          <cell r="AM234" t="e">
            <v>#DIV/0!</v>
          </cell>
          <cell r="AN234">
            <v>0</v>
          </cell>
          <cell r="AO234" t="e">
            <v>#DIV/0!</v>
          </cell>
          <cell r="AP234" t="e">
            <v>#DIV/0!</v>
          </cell>
          <cell r="AQ234" t="e">
            <v>#DIV/0!</v>
          </cell>
          <cell r="AR234">
            <v>0</v>
          </cell>
          <cell r="AS234" t="e">
            <v>#DIV/0!</v>
          </cell>
          <cell r="AT234" t="e">
            <v>#DIV/0!</v>
          </cell>
          <cell r="AU234" t="e">
            <v>#DIV/0!</v>
          </cell>
          <cell r="AV234">
            <v>0</v>
          </cell>
        </row>
        <row r="235">
          <cell r="A235" t="str">
            <v>% NET WORTH</v>
          </cell>
          <cell r="B235" t="e">
            <v>#DIV/0!</v>
          </cell>
          <cell r="C235">
            <v>0.22967888698201971</v>
          </cell>
          <cell r="D235">
            <v>-0.29119540165506219</v>
          </cell>
          <cell r="E235">
            <v>-0.46846553565007576</v>
          </cell>
          <cell r="F235">
            <v>-1.9892864264300885</v>
          </cell>
          <cell r="G235">
            <v>-2.5972858193162662</v>
          </cell>
          <cell r="H235">
            <v>-4.7697428196397551</v>
          </cell>
          <cell r="I235" t="e">
            <v>#DIV/0!</v>
          </cell>
          <cell r="J235" t="e">
            <v>#DIV/0!</v>
          </cell>
          <cell r="K235" t="e">
            <v>#DIV/0!</v>
          </cell>
          <cell r="L235">
            <v>-2.3162078943561313</v>
          </cell>
          <cell r="M235" t="e">
            <v>#DIV/0!</v>
          </cell>
          <cell r="N235" t="e">
            <v>#DIV/0!</v>
          </cell>
          <cell r="O235" t="e">
            <v>#DIV/0!</v>
          </cell>
          <cell r="P235">
            <v>-1.6376578865930358</v>
          </cell>
          <cell r="Q235" t="e">
            <v>#DIV/0!</v>
          </cell>
          <cell r="R235" t="e">
            <v>#DIV/0!</v>
          </cell>
          <cell r="S235" t="e">
            <v>#DIV/0!</v>
          </cell>
          <cell r="T235">
            <v>-0.90767170564100486</v>
          </cell>
          <cell r="U235" t="e">
            <v>#DIV/0!</v>
          </cell>
          <cell r="V235" t="e">
            <v>#DIV/0!</v>
          </cell>
          <cell r="W235" t="e">
            <v>#DIV/0!</v>
          </cell>
          <cell r="X235">
            <v>-0.36416220812851563</v>
          </cell>
          <cell r="Y235" t="e">
            <v>#DIV/0!</v>
          </cell>
          <cell r="Z235" t="e">
            <v>#DIV/0!</v>
          </cell>
          <cell r="AA235" t="e">
            <v>#DIV/0!</v>
          </cell>
          <cell r="AB235">
            <v>-0.30176554655167748</v>
          </cell>
          <cell r="AC235" t="e">
            <v>#DIV/0!</v>
          </cell>
          <cell r="AD235" t="e">
            <v>#DIV/0!</v>
          </cell>
          <cell r="AE235" t="e">
            <v>#DIV/0!</v>
          </cell>
          <cell r="AF235">
            <v>-0.15660522203141733</v>
          </cell>
          <cell r="AG235" t="e">
            <v>#DIV/0!</v>
          </cell>
          <cell r="AH235" t="e">
            <v>#DIV/0!</v>
          </cell>
          <cell r="AI235" t="e">
            <v>#DIV/0!</v>
          </cell>
          <cell r="AJ235">
            <v>1.8063552513122555E-2</v>
          </cell>
          <cell r="AK235" t="e">
            <v>#DIV/0!</v>
          </cell>
          <cell r="AL235" t="e">
            <v>#DIV/0!</v>
          </cell>
          <cell r="AM235" t="e">
            <v>#DIV/0!</v>
          </cell>
          <cell r="AN235">
            <v>0.17521853810608642</v>
          </cell>
          <cell r="AO235" t="e">
            <v>#DIV/0!</v>
          </cell>
          <cell r="AP235" t="e">
            <v>#DIV/0!</v>
          </cell>
          <cell r="AQ235" t="e">
            <v>#DIV/0!</v>
          </cell>
          <cell r="AR235">
            <v>0.31749814952256877</v>
          </cell>
          <cell r="AS235" t="e">
            <v>#DIV/0!</v>
          </cell>
          <cell r="AT235" t="e">
            <v>#DIV/0!</v>
          </cell>
          <cell r="AU235" t="e">
            <v>#DIV/0!</v>
          </cell>
          <cell r="AV235">
            <v>0.48008050178827849</v>
          </cell>
        </row>
        <row r="236">
          <cell r="A236" t="str">
            <v>CONTINGENCIES</v>
          </cell>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row>
        <row r="237">
          <cell r="A237" t="str">
            <v>% CONTINGENCIES / NET WORTH</v>
          </cell>
          <cell r="B237" t="e">
            <v>#DIV/0!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row>
        <row r="240">
          <cell r="A240" t="str">
            <v>PT MITRATANI DUA TUJUH</v>
          </cell>
          <cell r="B240" t="str">
            <v>HIST</v>
          </cell>
          <cell r="C240" t="str">
            <v>HIST</v>
          </cell>
          <cell r="D240" t="str">
            <v>HIST</v>
          </cell>
          <cell r="E240" t="str">
            <v>HIST</v>
          </cell>
          <cell r="F240" t="str">
            <v>HIST</v>
          </cell>
          <cell r="G240" t="str">
            <v>HIST</v>
          </cell>
          <cell r="H240" t="str">
            <v>HIST</v>
          </cell>
          <cell r="I240" t="str">
            <v>HIST</v>
          </cell>
          <cell r="J240" t="str">
            <v>HIST</v>
          </cell>
          <cell r="K240" t="str">
            <v>HIST</v>
          </cell>
          <cell r="L240" t="str">
            <v>PROJ</v>
          </cell>
          <cell r="M240" t="str">
            <v>HIST</v>
          </cell>
          <cell r="N240" t="str">
            <v>HIST</v>
          </cell>
          <cell r="O240" t="str">
            <v>HIST</v>
          </cell>
          <cell r="P240" t="str">
            <v>PROJ</v>
          </cell>
          <cell r="Q240" t="str">
            <v>HIST</v>
          </cell>
          <cell r="R240" t="str">
            <v>HIST</v>
          </cell>
          <cell r="S240" t="str">
            <v>HIST</v>
          </cell>
          <cell r="T240" t="str">
            <v>PROJ</v>
          </cell>
          <cell r="U240" t="str">
            <v>HIST</v>
          </cell>
          <cell r="V240" t="str">
            <v>HIST</v>
          </cell>
          <cell r="W240" t="str">
            <v>HIST</v>
          </cell>
          <cell r="X240" t="str">
            <v>PROJ</v>
          </cell>
          <cell r="Y240" t="str">
            <v>HIST</v>
          </cell>
          <cell r="Z240" t="str">
            <v>HIST</v>
          </cell>
          <cell r="AA240" t="str">
            <v>HIST</v>
          </cell>
          <cell r="AB240" t="str">
            <v>PROJ</v>
          </cell>
          <cell r="AC240" t="str">
            <v>HIST</v>
          </cell>
          <cell r="AD240" t="str">
            <v>HIST</v>
          </cell>
          <cell r="AE240" t="str">
            <v>HIST</v>
          </cell>
          <cell r="AF240" t="str">
            <v>PROJ</v>
          </cell>
          <cell r="AG240" t="str">
            <v>HIST</v>
          </cell>
          <cell r="AH240" t="str">
            <v>HIST</v>
          </cell>
          <cell r="AI240" t="str">
            <v>HIST</v>
          </cell>
          <cell r="AJ240" t="str">
            <v>PROJ</v>
          </cell>
          <cell r="AK240" t="str">
            <v>HIST</v>
          </cell>
          <cell r="AL240" t="str">
            <v>HIST</v>
          </cell>
          <cell r="AM240" t="str">
            <v>HIST</v>
          </cell>
          <cell r="AN240" t="str">
            <v>PROJ</v>
          </cell>
          <cell r="AO240" t="str">
            <v>HIST</v>
          </cell>
          <cell r="AP240" t="str">
            <v>HIST</v>
          </cell>
          <cell r="AQ240" t="str">
            <v>HIST</v>
          </cell>
          <cell r="AR240" t="str">
            <v>PROJ</v>
          </cell>
          <cell r="AS240" t="str">
            <v>HIST</v>
          </cell>
          <cell r="AT240" t="str">
            <v>HIST</v>
          </cell>
          <cell r="AU240" t="str">
            <v>HIST</v>
          </cell>
          <cell r="AV240" t="str">
            <v>PROJ</v>
          </cell>
        </row>
        <row r="241">
          <cell r="A241" t="str">
            <v>CASH FLOW STATEMENT  (in IDR million)</v>
          </cell>
          <cell r="B241">
            <v>1994</v>
          </cell>
          <cell r="C241">
            <v>1995</v>
          </cell>
          <cell r="D241">
            <v>1996</v>
          </cell>
          <cell r="E241">
            <v>1997</v>
          </cell>
          <cell r="F241">
            <v>1998</v>
          </cell>
          <cell r="G241">
            <v>1999</v>
          </cell>
          <cell r="H241">
            <v>2000</v>
          </cell>
          <cell r="I241" t="str">
            <v>3-31-99</v>
          </cell>
          <cell r="J241" t="str">
            <v>6-30-99</v>
          </cell>
          <cell r="K241" t="str">
            <v>9-30-99</v>
          </cell>
          <cell r="L241">
            <v>2001</v>
          </cell>
          <cell r="M241" t="str">
            <v>3-31-00</v>
          </cell>
          <cell r="N241" t="str">
            <v>6-30-00</v>
          </cell>
          <cell r="O241" t="str">
            <v>9-30-00</v>
          </cell>
          <cell r="P241">
            <v>2002</v>
          </cell>
          <cell r="Q241" t="str">
            <v>3-31-01</v>
          </cell>
          <cell r="R241" t="str">
            <v>6-30-01</v>
          </cell>
          <cell r="S241" t="str">
            <v>9-30-01</v>
          </cell>
          <cell r="T241">
            <v>2003</v>
          </cell>
          <cell r="U241" t="str">
            <v>3-31-02</v>
          </cell>
          <cell r="V241" t="str">
            <v>6-30-02</v>
          </cell>
          <cell r="W241" t="str">
            <v>9-30-02</v>
          </cell>
          <cell r="X241">
            <v>2004</v>
          </cell>
          <cell r="Y241" t="str">
            <v>3-31-03</v>
          </cell>
          <cell r="Z241" t="str">
            <v>6-30-03</v>
          </cell>
          <cell r="AA241" t="str">
            <v>9-30-03</v>
          </cell>
          <cell r="AB241">
            <v>2005</v>
          </cell>
          <cell r="AC241" t="str">
            <v>3-31-04</v>
          </cell>
          <cell r="AD241" t="str">
            <v>6-30-04</v>
          </cell>
          <cell r="AE241" t="str">
            <v>9-30-04</v>
          </cell>
          <cell r="AF241">
            <v>2006</v>
          </cell>
          <cell r="AG241" t="str">
            <v>3-31-04</v>
          </cell>
          <cell r="AH241" t="str">
            <v>6-30-04</v>
          </cell>
          <cell r="AI241" t="str">
            <v>9-30-04</v>
          </cell>
          <cell r="AJ241">
            <v>2007</v>
          </cell>
          <cell r="AK241" t="str">
            <v>3-31-04</v>
          </cell>
          <cell r="AL241" t="str">
            <v>6-30-04</v>
          </cell>
          <cell r="AM241" t="str">
            <v>9-30-04</v>
          </cell>
          <cell r="AN241">
            <v>2008</v>
          </cell>
          <cell r="AO241" t="str">
            <v>3-31-04</v>
          </cell>
          <cell r="AP241" t="str">
            <v>6-30-04</v>
          </cell>
          <cell r="AQ241" t="str">
            <v>9-30-04</v>
          </cell>
          <cell r="AR241">
            <v>2009</v>
          </cell>
          <cell r="AS241" t="str">
            <v>3-31-04</v>
          </cell>
          <cell r="AT241" t="str">
            <v>6-30-04</v>
          </cell>
          <cell r="AU241" t="str">
            <v>9-30-04</v>
          </cell>
          <cell r="AV241">
            <v>2010</v>
          </cell>
        </row>
        <row r="243">
          <cell r="A243" t="str">
            <v>NPAUI</v>
          </cell>
          <cell r="B243" t="str">
            <v>N.A.</v>
          </cell>
          <cell r="C243">
            <v>-3246.2140229999982</v>
          </cell>
          <cell r="D243">
            <v>-4866.50692127</v>
          </cell>
          <cell r="E243">
            <v>-8304.6738669999995</v>
          </cell>
          <cell r="F243">
            <v>-26681.235410000001</v>
          </cell>
          <cell r="G243">
            <v>-1156.2998990000006</v>
          </cell>
          <cell r="H243">
            <v>-12590.686926542323</v>
          </cell>
          <cell r="I243">
            <v>0</v>
          </cell>
          <cell r="J243">
            <v>0</v>
          </cell>
          <cell r="K243">
            <v>0</v>
          </cell>
          <cell r="L243">
            <v>-2938.4086754415866</v>
          </cell>
          <cell r="M243">
            <v>0</v>
          </cell>
          <cell r="N243">
            <v>0</v>
          </cell>
          <cell r="O243">
            <v>0</v>
          </cell>
          <cell r="P243">
            <v>1253.8572994378997</v>
          </cell>
          <cell r="Q243">
            <v>0</v>
          </cell>
          <cell r="R243">
            <v>0</v>
          </cell>
          <cell r="S243">
            <v>0</v>
          </cell>
          <cell r="T243">
            <v>1364.3515449392974</v>
          </cell>
          <cell r="U243">
            <v>0</v>
          </cell>
          <cell r="V243">
            <v>0</v>
          </cell>
          <cell r="W243">
            <v>0</v>
          </cell>
          <cell r="X243">
            <v>2576.3406555280521</v>
          </cell>
          <cell r="Y243">
            <v>0</v>
          </cell>
          <cell r="Z243">
            <v>0</v>
          </cell>
          <cell r="AA243">
            <v>0</v>
          </cell>
          <cell r="AB243">
            <v>1664.3614896360677</v>
          </cell>
          <cell r="AC243">
            <v>0</v>
          </cell>
          <cell r="AD243">
            <v>0</v>
          </cell>
          <cell r="AE243">
            <v>0</v>
          </cell>
          <cell r="AF243">
            <v>2783.2025255141348</v>
          </cell>
          <cell r="AG243">
            <v>0</v>
          </cell>
          <cell r="AH243">
            <v>0</v>
          </cell>
          <cell r="AI243">
            <v>0</v>
          </cell>
          <cell r="AJ243">
            <v>2974.9211954905682</v>
          </cell>
          <cell r="AK243">
            <v>0</v>
          </cell>
          <cell r="AL243">
            <v>0</v>
          </cell>
          <cell r="AM243">
            <v>0</v>
          </cell>
          <cell r="AN243">
            <v>2658.1636885467251</v>
          </cell>
          <cell r="AO243">
            <v>0</v>
          </cell>
          <cell r="AP243">
            <v>0</v>
          </cell>
          <cell r="AQ243">
            <v>0</v>
          </cell>
          <cell r="AR243">
            <v>1937.5551157861837</v>
          </cell>
          <cell r="AS243">
            <v>0</v>
          </cell>
          <cell r="AT243">
            <v>0</v>
          </cell>
          <cell r="AU243">
            <v>0</v>
          </cell>
          <cell r="AV243">
            <v>2233.7310166765947</v>
          </cell>
        </row>
        <row r="244">
          <cell r="A244" t="str">
            <v>INTEREST EXPENSE</v>
          </cell>
          <cell r="B244" t="str">
            <v>N.A.</v>
          </cell>
          <cell r="C244">
            <v>0</v>
          </cell>
          <cell r="D244">
            <v>0</v>
          </cell>
          <cell r="E244">
            <v>0</v>
          </cell>
          <cell r="F244">
            <v>0</v>
          </cell>
          <cell r="G244">
            <v>698.40769299999999</v>
          </cell>
          <cell r="H244">
            <v>2733.0666198000063</v>
          </cell>
          <cell r="I244">
            <v>0</v>
          </cell>
          <cell r="J244">
            <v>0</v>
          </cell>
          <cell r="K244">
            <v>0</v>
          </cell>
          <cell r="L244">
            <v>0</v>
          </cell>
          <cell r="M244">
            <v>0</v>
          </cell>
          <cell r="N244">
            <v>0</v>
          </cell>
          <cell r="O244">
            <v>0</v>
          </cell>
          <cell r="P244">
            <v>0</v>
          </cell>
          <cell r="Q244">
            <v>0</v>
          </cell>
          <cell r="R244">
            <v>0</v>
          </cell>
          <cell r="S244">
            <v>0</v>
          </cell>
          <cell r="T244">
            <v>989.21663503957905</v>
          </cell>
          <cell r="U244">
            <v>0</v>
          </cell>
          <cell r="V244">
            <v>0</v>
          </cell>
          <cell r="W244">
            <v>0</v>
          </cell>
          <cell r="X244">
            <v>724.05864710622404</v>
          </cell>
          <cell r="Y244">
            <v>0</v>
          </cell>
          <cell r="Z244">
            <v>0</v>
          </cell>
          <cell r="AA244">
            <v>0</v>
          </cell>
          <cell r="AB244">
            <v>433.62610757852082</v>
          </cell>
          <cell r="AC244">
            <v>0</v>
          </cell>
          <cell r="AD244">
            <v>0</v>
          </cell>
          <cell r="AE244">
            <v>0</v>
          </cell>
          <cell r="AF244">
            <v>330.24794857633208</v>
          </cell>
          <cell r="AG244">
            <v>0</v>
          </cell>
          <cell r="AH244">
            <v>0</v>
          </cell>
          <cell r="AI244">
            <v>0</v>
          </cell>
          <cell r="AJ244">
            <v>205.2920177251373</v>
          </cell>
          <cell r="AK244">
            <v>0</v>
          </cell>
          <cell r="AL244">
            <v>0</v>
          </cell>
          <cell r="AM244">
            <v>0</v>
          </cell>
          <cell r="AN244">
            <v>149.71332475122955</v>
          </cell>
          <cell r="AO244">
            <v>0</v>
          </cell>
          <cell r="AP244">
            <v>0</v>
          </cell>
          <cell r="AQ244">
            <v>0</v>
          </cell>
          <cell r="AR244">
            <v>90.615147382934694</v>
          </cell>
          <cell r="AS244">
            <v>0</v>
          </cell>
          <cell r="AT244">
            <v>0</v>
          </cell>
          <cell r="AU244">
            <v>0</v>
          </cell>
          <cell r="AV244">
            <v>0</v>
          </cell>
        </row>
        <row r="245">
          <cell r="A245" t="str">
            <v>LOSSES (GAINS) FROM RESTRUCTURING</v>
          </cell>
          <cell r="B245" t="str">
            <v>N.A.</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1719.1520505342442</v>
          </cell>
          <cell r="AC245">
            <v>0</v>
          </cell>
          <cell r="AD245">
            <v>0</v>
          </cell>
          <cell r="AE245">
            <v>0</v>
          </cell>
          <cell r="AF245">
            <v>2050.1478944464052</v>
          </cell>
          <cell r="AG245">
            <v>0</v>
          </cell>
          <cell r="AH245">
            <v>0</v>
          </cell>
          <cell r="AI245">
            <v>0</v>
          </cell>
          <cell r="AJ245">
            <v>2372.6989715228974</v>
          </cell>
          <cell r="AK245">
            <v>0</v>
          </cell>
          <cell r="AL245">
            <v>0</v>
          </cell>
          <cell r="AM245">
            <v>0</v>
          </cell>
          <cell r="AN245">
            <v>3225.312298272117</v>
          </cell>
          <cell r="AO245">
            <v>0</v>
          </cell>
          <cell r="AP245">
            <v>0</v>
          </cell>
          <cell r="AQ245">
            <v>0</v>
          </cell>
          <cell r="AR245">
            <v>4194.7302366817667</v>
          </cell>
          <cell r="AS245">
            <v>0</v>
          </cell>
          <cell r="AT245">
            <v>0</v>
          </cell>
          <cell r="AU245">
            <v>0</v>
          </cell>
          <cell r="AV245">
            <v>4120.713701316382</v>
          </cell>
        </row>
        <row r="246">
          <cell r="A246" t="str">
            <v>INTERESTS ON OTHER CREDITORS</v>
          </cell>
          <cell r="B246" t="str">
            <v>N.A.</v>
          </cell>
          <cell r="C246">
            <v>0</v>
          </cell>
          <cell r="D246">
            <v>0</v>
          </cell>
          <cell r="E246">
            <v>0</v>
          </cell>
          <cell r="F246">
            <v>0</v>
          </cell>
          <cell r="G246">
            <v>0</v>
          </cell>
          <cell r="H246">
            <v>0</v>
          </cell>
          <cell r="I246">
            <v>0</v>
          </cell>
          <cell r="J246">
            <v>0</v>
          </cell>
          <cell r="K246">
            <v>0</v>
          </cell>
          <cell r="L246">
            <v>128.40146549999997</v>
          </cell>
          <cell r="M246">
            <v>0</v>
          </cell>
          <cell r="N246">
            <v>0</v>
          </cell>
          <cell r="O246">
            <v>0</v>
          </cell>
          <cell r="P246">
            <v>66.599999999999994</v>
          </cell>
          <cell r="Q246">
            <v>0</v>
          </cell>
          <cell r="R246">
            <v>0</v>
          </cell>
          <cell r="S246">
            <v>0</v>
          </cell>
          <cell r="T246">
            <v>48.599999999999994</v>
          </cell>
          <cell r="U246">
            <v>0</v>
          </cell>
          <cell r="V246">
            <v>0</v>
          </cell>
          <cell r="W246">
            <v>0</v>
          </cell>
          <cell r="X246">
            <v>30.6</v>
          </cell>
          <cell r="Y246">
            <v>0</v>
          </cell>
          <cell r="Z246">
            <v>0</v>
          </cell>
          <cell r="AA246">
            <v>0</v>
          </cell>
          <cell r="AB246">
            <v>10.799999999999999</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row>
        <row r="247">
          <cell r="A247" t="str">
            <v>SUNDRY INCOME / EXPENSE</v>
          </cell>
          <cell r="B247" t="str">
            <v>N.A.</v>
          </cell>
          <cell r="C247">
            <v>849.40402299999823</v>
          </cell>
          <cell r="D247">
            <v>1611.9632631899999</v>
          </cell>
          <cell r="E247">
            <v>2494.7365119999999</v>
          </cell>
          <cell r="F247">
            <v>21546.805616000001</v>
          </cell>
          <cell r="G247">
            <v>-5066.8253169999998</v>
          </cell>
          <cell r="H247">
            <v>6061.5874662525021</v>
          </cell>
          <cell r="I247">
            <v>0</v>
          </cell>
          <cell r="J247">
            <v>0</v>
          </cell>
          <cell r="K247">
            <v>0</v>
          </cell>
          <cell r="L247">
            <v>1641.3384180840021</v>
          </cell>
          <cell r="M247">
            <v>0</v>
          </cell>
          <cell r="N247">
            <v>0</v>
          </cell>
          <cell r="O247">
            <v>0</v>
          </cell>
          <cell r="P247">
            <v>716.48519626445341</v>
          </cell>
          <cell r="Q247">
            <v>0</v>
          </cell>
          <cell r="R247">
            <v>0</v>
          </cell>
          <cell r="S247">
            <v>0</v>
          </cell>
          <cell r="T247">
            <v>877.77644358719067</v>
          </cell>
          <cell r="U247">
            <v>0</v>
          </cell>
          <cell r="V247">
            <v>0</v>
          </cell>
          <cell r="W247">
            <v>0</v>
          </cell>
          <cell r="X247">
            <v>857.84275116777644</v>
          </cell>
          <cell r="Y247">
            <v>0</v>
          </cell>
          <cell r="Z247">
            <v>0</v>
          </cell>
          <cell r="AA247">
            <v>0</v>
          </cell>
          <cell r="AB247">
            <v>601.37324123575399</v>
          </cell>
          <cell r="AC247">
            <v>0</v>
          </cell>
          <cell r="AD247">
            <v>0</v>
          </cell>
          <cell r="AE247">
            <v>0</v>
          </cell>
          <cell r="AF247">
            <v>504.75682356305327</v>
          </cell>
          <cell r="AG247">
            <v>0</v>
          </cell>
          <cell r="AH247">
            <v>0</v>
          </cell>
          <cell r="AI247">
            <v>0</v>
          </cell>
          <cell r="AJ247">
            <v>381.81550621631737</v>
          </cell>
          <cell r="AK247">
            <v>0</v>
          </cell>
          <cell r="AL247">
            <v>0</v>
          </cell>
          <cell r="AM247">
            <v>0</v>
          </cell>
          <cell r="AN247">
            <v>297.08611586559687</v>
          </cell>
          <cell r="AO247">
            <v>0</v>
          </cell>
          <cell r="AP247">
            <v>0</v>
          </cell>
          <cell r="AQ247">
            <v>0</v>
          </cell>
          <cell r="AR247">
            <v>199.96981691304342</v>
          </cell>
          <cell r="AS247">
            <v>0</v>
          </cell>
          <cell r="AT247">
            <v>0</v>
          </cell>
          <cell r="AU247">
            <v>0</v>
          </cell>
          <cell r="AV247">
            <v>91.767439739499451</v>
          </cell>
        </row>
        <row r="248">
          <cell r="A248" t="str">
            <v>EQUITY INCOME / LOSS</v>
          </cell>
          <cell r="B248" t="str">
            <v>N.A.</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row>
        <row r="249">
          <cell r="A249" t="str">
            <v>MINORITY INT EXPENSE</v>
          </cell>
          <cell r="B249" t="str">
            <v>N.A.</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cell r="AU249">
            <v>0</v>
          </cell>
          <cell r="AV249">
            <v>0</v>
          </cell>
        </row>
        <row r="250">
          <cell r="A250" t="str">
            <v>Unusual Items :</v>
          </cell>
        </row>
        <row r="251">
          <cell r="A251" t="str">
            <v>- SALE OF PLANT</v>
          </cell>
          <cell r="B251" t="str">
            <v>N.A.</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row>
        <row r="252">
          <cell r="A252" t="str">
            <v>- INVESTMENTS</v>
          </cell>
          <cell r="B252" t="str">
            <v>N.A.</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row>
        <row r="253">
          <cell r="A253" t="str">
            <v>- OTHERS</v>
          </cell>
          <cell r="B253" t="str">
            <v>N.A.</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cell r="AP253">
            <v>0</v>
          </cell>
          <cell r="AQ253">
            <v>0</v>
          </cell>
          <cell r="AR253">
            <v>0</v>
          </cell>
          <cell r="AS253">
            <v>0</v>
          </cell>
          <cell r="AT253">
            <v>0</v>
          </cell>
          <cell r="AU253">
            <v>0</v>
          </cell>
          <cell r="AV253">
            <v>0</v>
          </cell>
        </row>
        <row r="254">
          <cell r="A254" t="str">
            <v>CURRENT TAX PROVISION</v>
          </cell>
          <cell r="B254" t="str">
            <v>N.A.</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row>
        <row r="255">
          <cell r="A255" t="str">
            <v>DEFERRED TAX PROVISION</v>
          </cell>
          <cell r="B255" t="str">
            <v>N.A.</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row>
        <row r="256">
          <cell r="A256" t="str">
            <v>CURRENT TAX PAID</v>
          </cell>
          <cell r="B256" t="str">
            <v>N.A.</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row>
        <row r="257">
          <cell r="A257" t="str">
            <v>DEFERRED TAX PAID</v>
          </cell>
          <cell r="B257" t="str">
            <v>N.A.</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row>
        <row r="258">
          <cell r="A258" t="str">
            <v>ITC</v>
          </cell>
          <cell r="B258" t="str">
            <v>N.A.</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row>
        <row r="261">
          <cell r="A261" t="str">
            <v>NORMALIZED EARNINGS (NOPAT)</v>
          </cell>
          <cell r="B261" t="str">
            <v>N.A.</v>
          </cell>
          <cell r="C261">
            <v>-2396.81</v>
          </cell>
          <cell r="D261">
            <v>-3254.5436580800001</v>
          </cell>
          <cell r="E261">
            <v>-5809.937355</v>
          </cell>
          <cell r="F261">
            <v>-5134.4297939999997</v>
          </cell>
          <cell r="G261">
            <v>-5524.7175230000003</v>
          </cell>
          <cell r="H261">
            <v>-3796.0328404898137</v>
          </cell>
          <cell r="I261">
            <v>0</v>
          </cell>
          <cell r="J261">
            <v>0</v>
          </cell>
          <cell r="K261">
            <v>0</v>
          </cell>
          <cell r="L261">
            <v>-1168.6687918575844</v>
          </cell>
          <cell r="M261">
            <v>0</v>
          </cell>
          <cell r="N261">
            <v>0</v>
          </cell>
          <cell r="O261">
            <v>0</v>
          </cell>
          <cell r="P261">
            <v>2036.942495702353</v>
          </cell>
          <cell r="Q261">
            <v>0</v>
          </cell>
          <cell r="R261">
            <v>0</v>
          </cell>
          <cell r="S261">
            <v>0</v>
          </cell>
          <cell r="T261">
            <v>3279.9446235660671</v>
          </cell>
          <cell r="U261">
            <v>0</v>
          </cell>
          <cell r="V261">
            <v>0</v>
          </cell>
          <cell r="W261">
            <v>0</v>
          </cell>
          <cell r="X261">
            <v>4188.8420538020528</v>
          </cell>
          <cell r="Y261">
            <v>0</v>
          </cell>
          <cell r="Z261">
            <v>0</v>
          </cell>
          <cell r="AA261">
            <v>0</v>
          </cell>
          <cell r="AB261">
            <v>4429.3128889845866</v>
          </cell>
          <cell r="AC261">
            <v>0</v>
          </cell>
          <cell r="AD261">
            <v>0</v>
          </cell>
          <cell r="AE261">
            <v>0</v>
          </cell>
          <cell r="AF261">
            <v>5668.3551920999253</v>
          </cell>
          <cell r="AG261">
            <v>0</v>
          </cell>
          <cell r="AH261">
            <v>0</v>
          </cell>
          <cell r="AI261">
            <v>0</v>
          </cell>
          <cell r="AJ261">
            <v>5934.72769095492</v>
          </cell>
          <cell r="AK261">
            <v>0</v>
          </cell>
          <cell r="AL261">
            <v>0</v>
          </cell>
          <cell r="AM261">
            <v>0</v>
          </cell>
          <cell r="AN261">
            <v>6330.2754274356685</v>
          </cell>
          <cell r="AO261">
            <v>0</v>
          </cell>
          <cell r="AP261">
            <v>0</v>
          </cell>
          <cell r="AQ261">
            <v>0</v>
          </cell>
          <cell r="AR261">
            <v>6422.8703167639287</v>
          </cell>
          <cell r="AS261">
            <v>0</v>
          </cell>
          <cell r="AT261">
            <v>0</v>
          </cell>
          <cell r="AU261">
            <v>0</v>
          </cell>
          <cell r="AV261">
            <v>6446.212157732476</v>
          </cell>
        </row>
        <row r="263">
          <cell r="A263" t="str">
            <v>DEPRECIATION EXPENSE</v>
          </cell>
          <cell r="B263" t="str">
            <v>N.A.</v>
          </cell>
          <cell r="C263">
            <v>0</v>
          </cell>
          <cell r="D263">
            <v>0</v>
          </cell>
          <cell r="E263">
            <v>0</v>
          </cell>
          <cell r="F263">
            <v>0</v>
          </cell>
          <cell r="G263">
            <v>168.574871</v>
          </cell>
          <cell r="H263">
            <v>1196.6010145</v>
          </cell>
          <cell r="I263">
            <v>0</v>
          </cell>
          <cell r="J263">
            <v>0</v>
          </cell>
          <cell r="K263">
            <v>0</v>
          </cell>
          <cell r="L263">
            <v>1231.799270875</v>
          </cell>
          <cell r="M263">
            <v>0</v>
          </cell>
          <cell r="N263">
            <v>0</v>
          </cell>
          <cell r="O263">
            <v>0</v>
          </cell>
          <cell r="P263">
            <v>1420.3468648749999</v>
          </cell>
          <cell r="Q263">
            <v>0</v>
          </cell>
          <cell r="R263">
            <v>0</v>
          </cell>
          <cell r="S263">
            <v>0</v>
          </cell>
          <cell r="T263">
            <v>1934.4536597089834</v>
          </cell>
          <cell r="U263">
            <v>0</v>
          </cell>
          <cell r="V263">
            <v>0</v>
          </cell>
          <cell r="W263">
            <v>0</v>
          </cell>
          <cell r="X263">
            <v>1748.3830518296386</v>
          </cell>
          <cell r="Y263">
            <v>0</v>
          </cell>
          <cell r="Z263">
            <v>0</v>
          </cell>
          <cell r="AA263">
            <v>0</v>
          </cell>
          <cell r="AB263">
            <v>2067.7240538410047</v>
          </cell>
          <cell r="AC263">
            <v>0</v>
          </cell>
          <cell r="AD263">
            <v>0</v>
          </cell>
          <cell r="AE263">
            <v>0</v>
          </cell>
          <cell r="AF263">
            <v>1969.6443207751158</v>
          </cell>
          <cell r="AG263">
            <v>0</v>
          </cell>
          <cell r="AH263">
            <v>0</v>
          </cell>
          <cell r="AI263">
            <v>0</v>
          </cell>
          <cell r="AJ263">
            <v>2080.6961831473941</v>
          </cell>
          <cell r="AK263">
            <v>0</v>
          </cell>
          <cell r="AL263">
            <v>0</v>
          </cell>
          <cell r="AM263">
            <v>0</v>
          </cell>
          <cell r="AN263">
            <v>2090.2256894871393</v>
          </cell>
          <cell r="AO263">
            <v>0</v>
          </cell>
          <cell r="AP263">
            <v>0</v>
          </cell>
          <cell r="AQ263">
            <v>0</v>
          </cell>
          <cell r="AR263">
            <v>2177.0043599245605</v>
          </cell>
          <cell r="AS263">
            <v>0</v>
          </cell>
          <cell r="AT263">
            <v>0</v>
          </cell>
          <cell r="AU263">
            <v>0</v>
          </cell>
          <cell r="AV263">
            <v>2090.2832826883714</v>
          </cell>
        </row>
        <row r="264">
          <cell r="A264" t="str">
            <v>AMORTISATION EXPENSE</v>
          </cell>
          <cell r="B264" t="str">
            <v>N.A.</v>
          </cell>
          <cell r="C264">
            <v>0</v>
          </cell>
          <cell r="D264">
            <v>0</v>
          </cell>
          <cell r="E264">
            <v>0</v>
          </cell>
          <cell r="F264">
            <v>0</v>
          </cell>
          <cell r="G264">
            <v>4099.5154190000003</v>
          </cell>
          <cell r="H264">
            <v>4156.175287</v>
          </cell>
          <cell r="I264">
            <v>0</v>
          </cell>
          <cell r="J264">
            <v>0</v>
          </cell>
          <cell r="K264">
            <v>0</v>
          </cell>
          <cell r="L264">
            <v>2249.572854</v>
          </cell>
          <cell r="M264">
            <v>0</v>
          </cell>
          <cell r="N264">
            <v>0</v>
          </cell>
          <cell r="O264">
            <v>0</v>
          </cell>
          <cell r="P264">
            <v>56.659868000000003</v>
          </cell>
          <cell r="Q264">
            <v>0</v>
          </cell>
          <cell r="R264">
            <v>0</v>
          </cell>
          <cell r="S264">
            <v>0</v>
          </cell>
          <cell r="T264">
            <v>42.494900999999999</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row>
        <row r="265">
          <cell r="A265" t="str">
            <v>PROVISION FOR DOUBTFUL RECS</v>
          </cell>
          <cell r="B265" t="str">
            <v>N.A.</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row>
        <row r="267">
          <cell r="A267" t="str">
            <v>CHECKPOINT1 (FROM SHEET [A])</v>
          </cell>
          <cell r="L267">
            <v>284.81568140608567</v>
          </cell>
          <cell r="P267">
            <v>420.14793014698847</v>
          </cell>
          <cell r="T267">
            <v>610.23719338063768</v>
          </cell>
          <cell r="X267">
            <v>669.13818166515068</v>
          </cell>
          <cell r="AB267">
            <v>710.90310018845821</v>
          </cell>
          <cell r="AF267">
            <v>811.40461513891319</v>
          </cell>
          <cell r="AJ267">
            <v>826.69843660184654</v>
          </cell>
          <cell r="AN267">
            <v>843.18201717083286</v>
          </cell>
          <cell r="AR267">
            <v>836.06163592616554</v>
          </cell>
          <cell r="AV267">
            <v>805.72819471842547</v>
          </cell>
        </row>
        <row r="268">
          <cell r="A268" t="str">
            <v>CASH FROM OPERATIONS (COPAT)</v>
          </cell>
          <cell r="B268" t="str">
            <v>N.A.</v>
          </cell>
          <cell r="C268">
            <v>-2396.81</v>
          </cell>
          <cell r="D268">
            <v>-3254.5436580800001</v>
          </cell>
          <cell r="E268">
            <v>-5809.937355</v>
          </cell>
          <cell r="F268">
            <v>-5134.4297939999997</v>
          </cell>
          <cell r="G268">
            <v>-1256.6272330000002</v>
          </cell>
          <cell r="H268">
            <v>1556.7434610101864</v>
          </cell>
          <cell r="I268">
            <v>0</v>
          </cell>
          <cell r="J268">
            <v>0</v>
          </cell>
          <cell r="K268">
            <v>0</v>
          </cell>
          <cell r="L268">
            <v>2312.7033330174154</v>
          </cell>
          <cell r="M268">
            <v>0</v>
          </cell>
          <cell r="N268">
            <v>0</v>
          </cell>
          <cell r="O268">
            <v>0</v>
          </cell>
          <cell r="P268">
            <v>3513.9492285773531</v>
          </cell>
          <cell r="Q268">
            <v>0</v>
          </cell>
          <cell r="R268">
            <v>0</v>
          </cell>
          <cell r="S268">
            <v>0</v>
          </cell>
          <cell r="T268">
            <v>5256.8931842750508</v>
          </cell>
          <cell r="U268">
            <v>0</v>
          </cell>
          <cell r="V268">
            <v>0</v>
          </cell>
          <cell r="W268">
            <v>0</v>
          </cell>
          <cell r="X268">
            <v>5937.2251056316909</v>
          </cell>
          <cell r="Y268">
            <v>0</v>
          </cell>
          <cell r="Z268">
            <v>0</v>
          </cell>
          <cell r="AA268">
            <v>0</v>
          </cell>
          <cell r="AB268">
            <v>6497.0369428255908</v>
          </cell>
          <cell r="AC268">
            <v>0</v>
          </cell>
          <cell r="AD268">
            <v>0</v>
          </cell>
          <cell r="AE268">
            <v>0</v>
          </cell>
          <cell r="AF268">
            <v>7637.9995128750415</v>
          </cell>
          <cell r="AG268">
            <v>0</v>
          </cell>
          <cell r="AH268">
            <v>0</v>
          </cell>
          <cell r="AI268">
            <v>0</v>
          </cell>
          <cell r="AJ268">
            <v>8015.4238741023146</v>
          </cell>
          <cell r="AK268">
            <v>0</v>
          </cell>
          <cell r="AL268">
            <v>0</v>
          </cell>
          <cell r="AM268">
            <v>0</v>
          </cell>
          <cell r="AN268">
            <v>8420.5011169228073</v>
          </cell>
          <cell r="AO268">
            <v>0</v>
          </cell>
          <cell r="AP268">
            <v>0</v>
          </cell>
          <cell r="AQ268">
            <v>0</v>
          </cell>
          <cell r="AR268">
            <v>8599.8746766884888</v>
          </cell>
          <cell r="AS268">
            <v>0</v>
          </cell>
          <cell r="AT268">
            <v>0</v>
          </cell>
          <cell r="AU268">
            <v>0</v>
          </cell>
          <cell r="AV268">
            <v>8536.4954404208474</v>
          </cell>
        </row>
        <row r="269">
          <cell r="A269" t="str">
            <v>CHECKPOINT2 (FROM SHEET [RESTRUCTURE])</v>
          </cell>
          <cell r="L269">
            <v>284.81568140608567</v>
          </cell>
          <cell r="P269">
            <v>420.14793014698847</v>
          </cell>
          <cell r="T269">
            <v>610.23719338063768</v>
          </cell>
          <cell r="X269">
            <v>669.13818166515068</v>
          </cell>
          <cell r="AB269">
            <v>710.90310018845821</v>
          </cell>
          <cell r="AF269">
            <v>811.40461513891319</v>
          </cell>
          <cell r="AJ269">
            <v>826.69843660184654</v>
          </cell>
          <cell r="AN269">
            <v>843.18201717083286</v>
          </cell>
          <cell r="AR269">
            <v>836.06163592616554</v>
          </cell>
          <cell r="AV269">
            <v>805.72819471842547</v>
          </cell>
        </row>
        <row r="270">
          <cell r="A270" t="str">
            <v>CHG IN GROSS A/R'S</v>
          </cell>
          <cell r="B270" t="str">
            <v>N.A.</v>
          </cell>
          <cell r="C270">
            <v>-231.76</v>
          </cell>
          <cell r="D270">
            <v>50.444391999999993</v>
          </cell>
          <cell r="E270">
            <v>-610.63939200000004</v>
          </cell>
          <cell r="F270">
            <v>102.73300400000005</v>
          </cell>
          <cell r="G270">
            <v>174.61399600000004</v>
          </cell>
          <cell r="H270">
            <v>-231.41700000000003</v>
          </cell>
          <cell r="I270">
            <v>746.02499999999998</v>
          </cell>
          <cell r="J270">
            <v>746.02499999999998</v>
          </cell>
          <cell r="K270">
            <v>746.02499999999998</v>
          </cell>
          <cell r="L270">
            <v>375.14400000000006</v>
          </cell>
          <cell r="M270">
            <v>370.88099999999991</v>
          </cell>
          <cell r="N270">
            <v>370.88099999999991</v>
          </cell>
          <cell r="O270">
            <v>370.88099999999991</v>
          </cell>
          <cell r="P270">
            <v>-138.46224000000001</v>
          </cell>
          <cell r="Q270">
            <v>509.34323999999992</v>
          </cell>
          <cell r="R270">
            <v>509.34323999999992</v>
          </cell>
          <cell r="S270">
            <v>509.34323999999992</v>
          </cell>
          <cell r="T270">
            <v>-539.90383440000005</v>
          </cell>
          <cell r="U270">
            <v>1049.2470744</v>
          </cell>
          <cell r="V270">
            <v>1049.2470744</v>
          </cell>
          <cell r="W270">
            <v>1049.2470744</v>
          </cell>
          <cell r="X270">
            <v>-166.56797306099975</v>
          </cell>
          <cell r="Y270">
            <v>1215.8150474609997</v>
          </cell>
          <cell r="Z270">
            <v>1215.8150474609997</v>
          </cell>
          <cell r="AA270">
            <v>1215.8150474609997</v>
          </cell>
          <cell r="AB270">
            <v>241.81210388390957</v>
          </cell>
          <cell r="AC270">
            <v>974.00294357709015</v>
          </cell>
          <cell r="AD270">
            <v>974.00294357709015</v>
          </cell>
          <cell r="AE270">
            <v>974.00294357709015</v>
          </cell>
          <cell r="AF270">
            <v>-172.53766429079872</v>
          </cell>
          <cell r="AG270">
            <v>1146.5406078678889</v>
          </cell>
          <cell r="AH270">
            <v>1146.5406078678889</v>
          </cell>
          <cell r="AI270">
            <v>1146.5406078678889</v>
          </cell>
          <cell r="AJ270">
            <v>-34.396218236036702</v>
          </cell>
          <cell r="AK270">
            <v>1180.9368261039256</v>
          </cell>
          <cell r="AL270">
            <v>1180.9368261039256</v>
          </cell>
          <cell r="AM270">
            <v>1180.9368261039256</v>
          </cell>
          <cell r="AN270">
            <v>-35.428104783117988</v>
          </cell>
          <cell r="AO270">
            <v>1216.3649308870436</v>
          </cell>
          <cell r="AP270">
            <v>1216.3649308870436</v>
          </cell>
          <cell r="AQ270">
            <v>1216.3649308870436</v>
          </cell>
          <cell r="AR270">
            <v>-193.09793277831864</v>
          </cell>
          <cell r="AS270">
            <v>1409.4628636653622</v>
          </cell>
          <cell r="AT270">
            <v>1409.4628636653622</v>
          </cell>
          <cell r="AU270">
            <v>1409.4628636653622</v>
          </cell>
          <cell r="AV270">
            <v>-526.19946910173485</v>
          </cell>
        </row>
        <row r="271">
          <cell r="A271" t="str">
            <v>CHG IN A/R CHARGE OFF</v>
          </cell>
          <cell r="B271" t="str">
            <v>N.A.</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row>
        <row r="272">
          <cell r="A272" t="str">
            <v>CHG IN INVENTORY</v>
          </cell>
          <cell r="B272" t="str">
            <v>N.A.</v>
          </cell>
          <cell r="C272">
            <v>-273.12</v>
          </cell>
          <cell r="D272">
            <v>-757.11147199999994</v>
          </cell>
          <cell r="E272">
            <v>-518.99657220000017</v>
          </cell>
          <cell r="F272">
            <v>-12.589385799999945</v>
          </cell>
          <cell r="G272">
            <v>-932.75213600000006</v>
          </cell>
          <cell r="H272">
            <v>-632.39762012646452</v>
          </cell>
          <cell r="I272">
            <v>3126.9671861264646</v>
          </cell>
          <cell r="J272">
            <v>3126.9671861264646</v>
          </cell>
          <cell r="K272">
            <v>3126.9671861264646</v>
          </cell>
          <cell r="L272">
            <v>362.73806434242852</v>
          </cell>
          <cell r="M272">
            <v>2764.2291217840361</v>
          </cell>
          <cell r="N272">
            <v>2764.2291217840361</v>
          </cell>
          <cell r="O272">
            <v>2764.2291217840361</v>
          </cell>
          <cell r="P272">
            <v>254.26292105810626</v>
          </cell>
          <cell r="Q272">
            <v>2509.9662007259299</v>
          </cell>
          <cell r="R272">
            <v>2509.9662007259299</v>
          </cell>
          <cell r="S272">
            <v>2509.9662007259299</v>
          </cell>
          <cell r="T272">
            <v>-184.33476598495236</v>
          </cell>
          <cell r="U272">
            <v>2694.3009667108822</v>
          </cell>
          <cell r="V272">
            <v>2694.3009667108822</v>
          </cell>
          <cell r="W272">
            <v>2694.3009667108822</v>
          </cell>
          <cell r="X272">
            <v>-818.03856919220061</v>
          </cell>
          <cell r="Y272">
            <v>3512.3395359030828</v>
          </cell>
          <cell r="Z272">
            <v>3512.3395359030828</v>
          </cell>
          <cell r="AA272">
            <v>3512.3395359030828</v>
          </cell>
          <cell r="AB272">
            <v>-782.17445486051929</v>
          </cell>
          <cell r="AC272">
            <v>4294.5139907636021</v>
          </cell>
          <cell r="AD272">
            <v>4294.5139907636021</v>
          </cell>
          <cell r="AE272">
            <v>4294.5139907636021</v>
          </cell>
          <cell r="AF272">
            <v>-718.35591924802884</v>
          </cell>
          <cell r="AG272">
            <v>5012.869910011631</v>
          </cell>
          <cell r="AH272">
            <v>5012.869910011631</v>
          </cell>
          <cell r="AI272">
            <v>5012.869910011631</v>
          </cell>
          <cell r="AJ272">
            <v>-697.62672566488891</v>
          </cell>
          <cell r="AK272">
            <v>5710.4966356765199</v>
          </cell>
          <cell r="AL272">
            <v>5710.4966356765199</v>
          </cell>
          <cell r="AM272">
            <v>5710.4966356765199</v>
          </cell>
          <cell r="AN272">
            <v>-788.22566063978411</v>
          </cell>
          <cell r="AO272">
            <v>6498.722296316304</v>
          </cell>
          <cell r="AP272">
            <v>6498.722296316304</v>
          </cell>
          <cell r="AQ272">
            <v>6498.722296316304</v>
          </cell>
          <cell r="AR272">
            <v>-706.44749988254262</v>
          </cell>
          <cell r="AS272">
            <v>7205.1697961988466</v>
          </cell>
          <cell r="AT272">
            <v>7205.1697961988466</v>
          </cell>
          <cell r="AU272">
            <v>7205.1697961988466</v>
          </cell>
          <cell r="AV272">
            <v>-133.82501036734993</v>
          </cell>
        </row>
        <row r="273">
          <cell r="A273" t="str">
            <v>CHG IN A/P</v>
          </cell>
          <cell r="B273" t="str">
            <v>N.A.</v>
          </cell>
          <cell r="C273">
            <v>613.14</v>
          </cell>
          <cell r="D273">
            <v>-459.33814999999998</v>
          </cell>
          <cell r="E273">
            <v>164.917845</v>
          </cell>
          <cell r="F273">
            <v>835.73439699999994</v>
          </cell>
          <cell r="G273">
            <v>964.00446999999986</v>
          </cell>
          <cell r="H273">
            <v>-401.43108150704415</v>
          </cell>
          <cell r="I273">
            <v>-1717.0274804929556</v>
          </cell>
          <cell r="J273">
            <v>-1717.0274804929556</v>
          </cell>
          <cell r="K273">
            <v>-1717.0274804929556</v>
          </cell>
          <cell r="L273">
            <v>-975.90042549295595</v>
          </cell>
          <cell r="M273">
            <v>-741.1270549999997</v>
          </cell>
          <cell r="N273">
            <v>-741.1270549999997</v>
          </cell>
          <cell r="O273">
            <v>-741.1270549999997</v>
          </cell>
          <cell r="P273">
            <v>126.33978925899919</v>
          </cell>
          <cell r="Q273">
            <v>-867.46684425899889</v>
          </cell>
          <cell r="R273">
            <v>-867.46684425899889</v>
          </cell>
          <cell r="S273">
            <v>-867.46684425899889</v>
          </cell>
          <cell r="T273">
            <v>92.284182649125</v>
          </cell>
          <cell r="U273">
            <v>-959.75102690812389</v>
          </cell>
          <cell r="V273">
            <v>-959.75102690812389</v>
          </cell>
          <cell r="W273">
            <v>-959.75102690812389</v>
          </cell>
          <cell r="X273">
            <v>107.99758732796352</v>
          </cell>
          <cell r="Y273">
            <v>-1067.7486142360874</v>
          </cell>
          <cell r="Z273">
            <v>-1067.7486142360874</v>
          </cell>
          <cell r="AA273">
            <v>-1067.7486142360874</v>
          </cell>
          <cell r="AB273">
            <v>51.766022776635282</v>
          </cell>
          <cell r="AC273">
            <v>-1119.5146370127227</v>
          </cell>
          <cell r="AD273">
            <v>-1119.5146370127227</v>
          </cell>
          <cell r="AE273">
            <v>-1119.5146370127227</v>
          </cell>
          <cell r="AF273">
            <v>112.63182088913868</v>
          </cell>
          <cell r="AG273">
            <v>-1232.1464579018614</v>
          </cell>
          <cell r="AH273">
            <v>-1232.1464579018614</v>
          </cell>
          <cell r="AI273">
            <v>-1232.1464579018614</v>
          </cell>
          <cell r="AJ273">
            <v>61.017898282643046</v>
          </cell>
          <cell r="AK273">
            <v>-1293.1643561845044</v>
          </cell>
          <cell r="AL273">
            <v>-1293.1643561845044</v>
          </cell>
          <cell r="AM273">
            <v>-1293.1643561845044</v>
          </cell>
          <cell r="AN273">
            <v>122.97946518325944</v>
          </cell>
          <cell r="AO273">
            <v>-1416.1438213677638</v>
          </cell>
          <cell r="AP273">
            <v>-1416.1438213677638</v>
          </cell>
          <cell r="AQ273">
            <v>-1416.1438213677638</v>
          </cell>
          <cell r="AR273">
            <v>60.228775784920117</v>
          </cell>
          <cell r="AS273">
            <v>-1476.372597152684</v>
          </cell>
          <cell r="AT273">
            <v>-1476.372597152684</v>
          </cell>
          <cell r="AU273">
            <v>-1476.372597152684</v>
          </cell>
          <cell r="AV273">
            <v>148.89931717173681</v>
          </cell>
        </row>
        <row r="274">
          <cell r="A274" t="str">
            <v>CHG IN A/E</v>
          </cell>
          <cell r="B274" t="str">
            <v>N.A.</v>
          </cell>
          <cell r="C274">
            <v>56.74</v>
          </cell>
          <cell r="D274">
            <v>495.61736999999994</v>
          </cell>
          <cell r="E274">
            <v>-465.59192099999996</v>
          </cell>
          <cell r="F274">
            <v>61.139407999999989</v>
          </cell>
          <cell r="G274">
            <v>537.01434899999799</v>
          </cell>
          <cell r="H274">
            <v>-460.34478077777919</v>
          </cell>
          <cell r="I274">
            <v>-224.57442522221882</v>
          </cell>
          <cell r="J274">
            <v>-224.57442522221882</v>
          </cell>
          <cell r="K274">
            <v>-224.57442522221882</v>
          </cell>
          <cell r="L274">
            <v>141.46443591783398</v>
          </cell>
          <cell r="M274">
            <v>-366.0388611400528</v>
          </cell>
          <cell r="N274">
            <v>-366.0388611400528</v>
          </cell>
          <cell r="O274">
            <v>-366.0388611400528</v>
          </cell>
          <cell r="P274">
            <v>19.733803717148533</v>
          </cell>
          <cell r="Q274">
            <v>-385.77266485720133</v>
          </cell>
          <cell r="R274">
            <v>-385.77266485720133</v>
          </cell>
          <cell r="S274">
            <v>-385.77266485720133</v>
          </cell>
          <cell r="T274">
            <v>31.208791309881747</v>
          </cell>
          <cell r="U274">
            <v>-416.98145616708308</v>
          </cell>
          <cell r="V274">
            <v>-416.98145616708308</v>
          </cell>
          <cell r="W274">
            <v>-416.98145616708308</v>
          </cell>
          <cell r="X274">
            <v>45.878852471225912</v>
          </cell>
          <cell r="Y274">
            <v>-462.86030863830899</v>
          </cell>
          <cell r="Z274">
            <v>-462.86030863830899</v>
          </cell>
          <cell r="AA274">
            <v>-462.86030863830899</v>
          </cell>
          <cell r="AB274">
            <v>45.532462906585636</v>
          </cell>
          <cell r="AC274">
            <v>-508.39277154489463</v>
          </cell>
          <cell r="AD274">
            <v>-508.39277154489463</v>
          </cell>
          <cell r="AE274">
            <v>-508.39277154489463</v>
          </cell>
          <cell r="AF274">
            <v>34.939849642125807</v>
          </cell>
          <cell r="AG274">
            <v>-543.33262118702044</v>
          </cell>
          <cell r="AH274">
            <v>-543.33262118702044</v>
          </cell>
          <cell r="AI274">
            <v>-543.33262118702044</v>
          </cell>
          <cell r="AJ274">
            <v>52.143532513892978</v>
          </cell>
          <cell r="AK274">
            <v>-595.47615370091341</v>
          </cell>
          <cell r="AL274">
            <v>-595.47615370091341</v>
          </cell>
          <cell r="AM274">
            <v>-595.47615370091341</v>
          </cell>
          <cell r="AN274">
            <v>37.795891621031274</v>
          </cell>
          <cell r="AO274">
            <v>-633.27204532194469</v>
          </cell>
          <cell r="AP274">
            <v>-633.27204532194469</v>
          </cell>
          <cell r="AQ274">
            <v>-633.27204532194469</v>
          </cell>
          <cell r="AR274">
            <v>57.010702853395287</v>
          </cell>
          <cell r="AS274">
            <v>-690.28274817533998</v>
          </cell>
          <cell r="AT274">
            <v>-690.28274817533998</v>
          </cell>
          <cell r="AU274">
            <v>-690.28274817533998</v>
          </cell>
          <cell r="AV274">
            <v>61.689356959620795</v>
          </cell>
        </row>
        <row r="275">
          <cell r="A275" t="str">
            <v>CHG IN WORKING INVESTMENT</v>
          </cell>
          <cell r="B275" t="str">
            <v>N.A.</v>
          </cell>
          <cell r="C275">
            <v>165</v>
          </cell>
          <cell r="D275">
            <v>-670.38786000000005</v>
          </cell>
          <cell r="E275">
            <v>-1430.3100402000002</v>
          </cell>
          <cell r="F275">
            <v>987.01742320000005</v>
          </cell>
          <cell r="G275">
            <v>742.88067899999783</v>
          </cell>
          <cell r="H275">
            <v>-1725.5904824112881</v>
          </cell>
          <cell r="I275">
            <v>1931.39028041129</v>
          </cell>
          <cell r="J275">
            <v>1931.39028041129</v>
          </cell>
          <cell r="K275">
            <v>1931.39028041129</v>
          </cell>
          <cell r="L275">
            <v>-96.553925232693445</v>
          </cell>
          <cell r="M275">
            <v>2027.9442056439832</v>
          </cell>
          <cell r="N275">
            <v>2027.9442056439832</v>
          </cell>
          <cell r="O275">
            <v>2027.9442056439832</v>
          </cell>
          <cell r="P275">
            <v>261.87427403425397</v>
          </cell>
          <cell r="Q275">
            <v>1766.0699316097291</v>
          </cell>
          <cell r="R275">
            <v>1766.0699316097291</v>
          </cell>
          <cell r="S275">
            <v>1766.0699316097291</v>
          </cell>
          <cell r="T275">
            <v>-600.7456264259456</v>
          </cell>
          <cell r="U275">
            <v>2366.8155580356747</v>
          </cell>
          <cell r="V275">
            <v>2366.8155580356747</v>
          </cell>
          <cell r="W275">
            <v>2366.8155580356747</v>
          </cell>
          <cell r="X275">
            <v>-830.73010245401088</v>
          </cell>
          <cell r="Y275">
            <v>3197.5456604896863</v>
          </cell>
          <cell r="Z275">
            <v>3197.5456604896863</v>
          </cell>
          <cell r="AA275">
            <v>3197.5456604896863</v>
          </cell>
          <cell r="AB275">
            <v>-443.0638652933888</v>
          </cell>
          <cell r="AC275">
            <v>3640.6095257830757</v>
          </cell>
          <cell r="AD275">
            <v>3640.6095257830757</v>
          </cell>
          <cell r="AE275">
            <v>3640.6095257830757</v>
          </cell>
          <cell r="AF275">
            <v>-743.32191300756313</v>
          </cell>
          <cell r="AG275">
            <v>4383.9314387906379</v>
          </cell>
          <cell r="AH275">
            <v>4383.9314387906379</v>
          </cell>
          <cell r="AI275">
            <v>4383.9314387906379</v>
          </cell>
          <cell r="AJ275">
            <v>-618.86151310438959</v>
          </cell>
          <cell r="AK275">
            <v>5002.7929518950268</v>
          </cell>
          <cell r="AL275">
            <v>5002.7929518950268</v>
          </cell>
          <cell r="AM275">
            <v>5002.7929518950268</v>
          </cell>
          <cell r="AN275">
            <v>-662.87840861861139</v>
          </cell>
          <cell r="AO275">
            <v>5665.6713605136392</v>
          </cell>
          <cell r="AP275">
            <v>5665.6713605136392</v>
          </cell>
          <cell r="AQ275">
            <v>5665.6713605136392</v>
          </cell>
          <cell r="AR275">
            <v>-782.30595402254585</v>
          </cell>
          <cell r="AS275">
            <v>6447.9773145361842</v>
          </cell>
          <cell r="AT275">
            <v>6447.9773145361842</v>
          </cell>
          <cell r="AU275">
            <v>6447.9773145361842</v>
          </cell>
          <cell r="AV275">
            <v>-449.43580533772717</v>
          </cell>
        </row>
        <row r="277">
          <cell r="A277" t="str">
            <v>CHG IN PREPAID EXPENSE</v>
          </cell>
          <cell r="B277" t="str">
            <v>N.A.</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row>
        <row r="278">
          <cell r="A278" t="str">
            <v>CHG IN SUNDRY CA</v>
          </cell>
          <cell r="B278" t="str">
            <v>N.A.</v>
          </cell>
          <cell r="C278">
            <v>-1250</v>
          </cell>
          <cell r="D278">
            <v>1148.75</v>
          </cell>
          <cell r="E278">
            <v>100.2</v>
          </cell>
          <cell r="F278">
            <v>-53.123740000000005</v>
          </cell>
          <cell r="G278">
            <v>-458.31190499999997</v>
          </cell>
          <cell r="H278">
            <v>512.48564499999998</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row>
        <row r="279">
          <cell r="A279" t="str">
            <v>CHG IN SUNDRY CL</v>
          </cell>
          <cell r="B279" t="str">
            <v>N.A.</v>
          </cell>
          <cell r="C279">
            <v>0</v>
          </cell>
          <cell r="D279">
            <v>1987.6246180000001</v>
          </cell>
          <cell r="E279">
            <v>1347.4533690000001</v>
          </cell>
          <cell r="F279">
            <v>-2739.9213060000002</v>
          </cell>
          <cell r="G279">
            <v>1479.05593</v>
          </cell>
          <cell r="H279">
            <v>-278.70294799999988</v>
          </cell>
          <cell r="I279">
            <v>-1795.509663</v>
          </cell>
          <cell r="J279">
            <v>-1795.509663</v>
          </cell>
          <cell r="K279">
            <v>-1795.509663</v>
          </cell>
          <cell r="L279">
            <v>-37.811085000000048</v>
          </cell>
          <cell r="M279">
            <v>-1757.698578</v>
          </cell>
          <cell r="N279">
            <v>-1757.698578</v>
          </cell>
          <cell r="O279">
            <v>-1757.698578</v>
          </cell>
          <cell r="P279">
            <v>0</v>
          </cell>
          <cell r="Q279">
            <v>-1757.698578</v>
          </cell>
          <cell r="R279">
            <v>-1757.698578</v>
          </cell>
          <cell r="S279">
            <v>-1757.698578</v>
          </cell>
          <cell r="T279">
            <v>0</v>
          </cell>
          <cell r="U279">
            <v>-1757.698578</v>
          </cell>
          <cell r="V279">
            <v>-1757.698578</v>
          </cell>
          <cell r="W279">
            <v>-1757.698578</v>
          </cell>
          <cell r="X279">
            <v>0</v>
          </cell>
          <cell r="Y279">
            <v>-1757.698578</v>
          </cell>
          <cell r="Z279">
            <v>-1757.698578</v>
          </cell>
          <cell r="AA279">
            <v>-1757.698578</v>
          </cell>
          <cell r="AB279">
            <v>0</v>
          </cell>
          <cell r="AC279">
            <v>-1757.698578</v>
          </cell>
          <cell r="AD279">
            <v>-1757.698578</v>
          </cell>
          <cell r="AE279">
            <v>-1757.698578</v>
          </cell>
          <cell r="AF279">
            <v>0</v>
          </cell>
          <cell r="AG279">
            <v>-1757.698578</v>
          </cell>
          <cell r="AH279">
            <v>-1757.698578</v>
          </cell>
          <cell r="AI279">
            <v>-1757.698578</v>
          </cell>
          <cell r="AJ279">
            <v>0</v>
          </cell>
          <cell r="AK279">
            <v>-1757.698578</v>
          </cell>
          <cell r="AL279">
            <v>-1757.698578</v>
          </cell>
          <cell r="AM279">
            <v>-1757.698578</v>
          </cell>
          <cell r="AN279">
            <v>0</v>
          </cell>
          <cell r="AO279">
            <v>-1757.698578</v>
          </cell>
          <cell r="AP279">
            <v>-1757.698578</v>
          </cell>
          <cell r="AQ279">
            <v>-1757.698578</v>
          </cell>
          <cell r="AR279">
            <v>0</v>
          </cell>
          <cell r="AS279">
            <v>-1757.698578</v>
          </cell>
          <cell r="AT279">
            <v>-1757.698578</v>
          </cell>
          <cell r="AU279">
            <v>-1757.698578</v>
          </cell>
          <cell r="AV279">
            <v>0</v>
          </cell>
        </row>
        <row r="281">
          <cell r="A281" t="str">
            <v>CHECKPOINT1 (FROM SHEET [A])</v>
          </cell>
          <cell r="L281">
            <v>272.92480391437465</v>
          </cell>
          <cell r="P281">
            <v>451.45912078669556</v>
          </cell>
          <cell r="T281">
            <v>540.50069462459192</v>
          </cell>
          <cell r="X281">
            <v>575.51309244909351</v>
          </cell>
          <cell r="AB281">
            <v>662.4232349529118</v>
          </cell>
          <cell r="AF281">
            <v>732.43958905694694</v>
          </cell>
          <cell r="AJ281">
            <v>762.87001612249287</v>
          </cell>
          <cell r="AN281">
            <v>776.80507048356878</v>
          </cell>
          <cell r="AR281">
            <v>760.00750487146479</v>
          </cell>
          <cell r="AV281">
            <v>763.3076132744394</v>
          </cell>
        </row>
        <row r="282">
          <cell r="A282" t="str">
            <v>CASH AFTER CURRENT OPERATIONS</v>
          </cell>
          <cell r="B282" t="str">
            <v>N.A.</v>
          </cell>
          <cell r="C282">
            <v>-3481.81</v>
          </cell>
          <cell r="D282">
            <v>-788.5569000800001</v>
          </cell>
          <cell r="E282">
            <v>-5792.5940262000004</v>
          </cell>
          <cell r="F282">
            <v>-6940.4574167999999</v>
          </cell>
          <cell r="G282">
            <v>506.99747099999763</v>
          </cell>
          <cell r="H282">
            <v>64.935675598898342</v>
          </cell>
          <cell r="I282">
            <v>135.8806174112899</v>
          </cell>
          <cell r="J282">
            <v>135.8806174112899</v>
          </cell>
          <cell r="K282">
            <v>135.8806174112899</v>
          </cell>
          <cell r="L282">
            <v>2178.3383227847221</v>
          </cell>
          <cell r="M282">
            <v>270.2456276439832</v>
          </cell>
          <cell r="N282">
            <v>270.2456276439832</v>
          </cell>
          <cell r="O282">
            <v>270.2456276439832</v>
          </cell>
          <cell r="P282">
            <v>3775.8235026116072</v>
          </cell>
          <cell r="Q282">
            <v>8.3713536097291126</v>
          </cell>
          <cell r="R282">
            <v>8.3713536097291126</v>
          </cell>
          <cell r="S282">
            <v>8.3713536097291126</v>
          </cell>
          <cell r="T282">
            <v>4656.1475578491054</v>
          </cell>
          <cell r="U282">
            <v>609.11698003567471</v>
          </cell>
          <cell r="V282">
            <v>609.11698003567471</v>
          </cell>
          <cell r="W282">
            <v>609.11698003567471</v>
          </cell>
          <cell r="X282">
            <v>5106.4950031776798</v>
          </cell>
          <cell r="Y282">
            <v>1439.8470824896863</v>
          </cell>
          <cell r="Z282">
            <v>1439.8470824896863</v>
          </cell>
          <cell r="AA282">
            <v>1439.8470824896863</v>
          </cell>
          <cell r="AB282">
            <v>6053.9730775322023</v>
          </cell>
          <cell r="AC282">
            <v>1882.9109477830757</v>
          </cell>
          <cell r="AD282">
            <v>1882.9109477830757</v>
          </cell>
          <cell r="AE282">
            <v>1882.9109477830757</v>
          </cell>
          <cell r="AF282">
            <v>6894.6775998674784</v>
          </cell>
          <cell r="AG282">
            <v>2626.2328607906379</v>
          </cell>
          <cell r="AH282">
            <v>2626.2328607906379</v>
          </cell>
          <cell r="AI282">
            <v>2626.2328607906379</v>
          </cell>
          <cell r="AJ282">
            <v>7396.5623609979248</v>
          </cell>
          <cell r="AK282">
            <v>3245.0943738950268</v>
          </cell>
          <cell r="AL282">
            <v>3245.0943738950268</v>
          </cell>
          <cell r="AM282">
            <v>3245.0943738950268</v>
          </cell>
          <cell r="AN282">
            <v>7757.6227083041958</v>
          </cell>
          <cell r="AO282">
            <v>3907.9727825136392</v>
          </cell>
          <cell r="AP282">
            <v>3907.9727825136392</v>
          </cell>
          <cell r="AQ282">
            <v>3907.9727825136392</v>
          </cell>
          <cell r="AR282">
            <v>7817.5687226659429</v>
          </cell>
          <cell r="AS282">
            <v>4690.2787365361837</v>
          </cell>
          <cell r="AT282">
            <v>4690.2787365361837</v>
          </cell>
          <cell r="AU282">
            <v>4690.2787365361837</v>
          </cell>
          <cell r="AV282">
            <v>8087.0596350831202</v>
          </cell>
        </row>
        <row r="283">
          <cell r="A283" t="str">
            <v>CHECKPOINT2 (FROM SHEET [RESTRUCTURE])</v>
          </cell>
          <cell r="L283">
            <v>272.92480391437465</v>
          </cell>
          <cell r="P283">
            <v>451.45912078669556</v>
          </cell>
          <cell r="T283">
            <v>540.50069462459192</v>
          </cell>
          <cell r="X283">
            <v>575.51309244909351</v>
          </cell>
          <cell r="AB283">
            <v>662.4232349529118</v>
          </cell>
          <cell r="AF283">
            <v>732.43958905694694</v>
          </cell>
          <cell r="AJ283">
            <v>762.87001612249287</v>
          </cell>
          <cell r="AN283">
            <v>776.80507048356878</v>
          </cell>
          <cell r="AR283">
            <v>760.00750487146479</v>
          </cell>
          <cell r="AV283">
            <v>763.3076132744394</v>
          </cell>
        </row>
        <row r="284">
          <cell r="A284" t="str">
            <v>INTEREST EXPENSE</v>
          </cell>
          <cell r="B284" t="str">
            <v>N.A.</v>
          </cell>
          <cell r="C284">
            <v>0</v>
          </cell>
          <cell r="D284">
            <v>0</v>
          </cell>
          <cell r="E284">
            <v>0</v>
          </cell>
          <cell r="F284">
            <v>0</v>
          </cell>
          <cell r="G284">
            <v>-698.40769299999999</v>
          </cell>
          <cell r="H284">
            <v>-2733.0666198000063</v>
          </cell>
          <cell r="I284">
            <v>0</v>
          </cell>
          <cell r="J284">
            <v>0</v>
          </cell>
          <cell r="K284">
            <v>0</v>
          </cell>
          <cell r="L284">
            <v>0</v>
          </cell>
          <cell r="M284">
            <v>0</v>
          </cell>
          <cell r="N284">
            <v>0</v>
          </cell>
          <cell r="O284">
            <v>0</v>
          </cell>
          <cell r="P284">
            <v>0</v>
          </cell>
          <cell r="Q284">
            <v>0</v>
          </cell>
          <cell r="R284">
            <v>0</v>
          </cell>
          <cell r="S284">
            <v>0</v>
          </cell>
          <cell r="T284">
            <v>-989.21663503957905</v>
          </cell>
          <cell r="U284">
            <v>0</v>
          </cell>
          <cell r="V284">
            <v>0</v>
          </cell>
          <cell r="W284">
            <v>0</v>
          </cell>
          <cell r="X284">
            <v>-724.05864710622404</v>
          </cell>
          <cell r="Y284">
            <v>0</v>
          </cell>
          <cell r="Z284">
            <v>0</v>
          </cell>
          <cell r="AA284">
            <v>0</v>
          </cell>
          <cell r="AB284">
            <v>-433.62610757852082</v>
          </cell>
          <cell r="AC284">
            <v>0</v>
          </cell>
          <cell r="AD284">
            <v>0</v>
          </cell>
          <cell r="AE284">
            <v>0</v>
          </cell>
          <cell r="AF284">
            <v>-330.24794857633208</v>
          </cell>
          <cell r="AG284">
            <v>0</v>
          </cell>
          <cell r="AH284">
            <v>0</v>
          </cell>
          <cell r="AI284">
            <v>0</v>
          </cell>
          <cell r="AJ284">
            <v>-205.2920177251373</v>
          </cell>
          <cell r="AK284">
            <v>0</v>
          </cell>
          <cell r="AL284">
            <v>0</v>
          </cell>
          <cell r="AM284">
            <v>0</v>
          </cell>
          <cell r="AN284">
            <v>-149.71332475122955</v>
          </cell>
          <cell r="AO284">
            <v>0</v>
          </cell>
          <cell r="AP284">
            <v>0</v>
          </cell>
          <cell r="AQ284">
            <v>0</v>
          </cell>
          <cell r="AR284">
            <v>-90.615147382934694</v>
          </cell>
          <cell r="AS284">
            <v>0</v>
          </cell>
          <cell r="AT284">
            <v>0</v>
          </cell>
          <cell r="AU284">
            <v>0</v>
          </cell>
          <cell r="AV284">
            <v>0</v>
          </cell>
        </row>
        <row r="285">
          <cell r="A285" t="str">
            <v>CURRENT PORTION OF LTD</v>
          </cell>
          <cell r="B285" t="str">
            <v>N.A.</v>
          </cell>
          <cell r="C285">
            <v>0</v>
          </cell>
          <cell r="D285">
            <v>0</v>
          </cell>
          <cell r="E285">
            <v>0</v>
          </cell>
          <cell r="F285">
            <v>0</v>
          </cell>
          <cell r="G285">
            <v>0</v>
          </cell>
          <cell r="H285">
            <v>0</v>
          </cell>
          <cell r="I285">
            <v>-324.45529999999997</v>
          </cell>
          <cell r="J285">
            <v>-324.45529999999997</v>
          </cell>
          <cell r="K285">
            <v>-324.45529999999997</v>
          </cell>
          <cell r="L285">
            <v>-324.45529999999997</v>
          </cell>
          <cell r="M285">
            <v>0</v>
          </cell>
          <cell r="N285">
            <v>0</v>
          </cell>
          <cell r="O285">
            <v>0</v>
          </cell>
          <cell r="P285">
            <v>0</v>
          </cell>
          <cell r="Q285">
            <v>-1964.7575236317737</v>
          </cell>
          <cell r="R285">
            <v>-1964.7575236317737</v>
          </cell>
          <cell r="S285">
            <v>-1964.7575236317737</v>
          </cell>
          <cell r="T285">
            <v>-1964.7575236317737</v>
          </cell>
          <cell r="U285">
            <v>-4260.4215775594248</v>
          </cell>
          <cell r="V285">
            <v>-4260.4215775594248</v>
          </cell>
          <cell r="W285">
            <v>-4260.4215775594248</v>
          </cell>
          <cell r="X285">
            <v>-4260.4215775594248</v>
          </cell>
          <cell r="Y285">
            <v>-767.94098935508623</v>
          </cell>
          <cell r="Z285">
            <v>-767.94098935508623</v>
          </cell>
          <cell r="AA285">
            <v>-767.94098935508623</v>
          </cell>
          <cell r="AB285">
            <v>-767.94098935508623</v>
          </cell>
          <cell r="AC285">
            <v>-1694.9554693622979</v>
          </cell>
          <cell r="AD285">
            <v>-1694.9554693622979</v>
          </cell>
          <cell r="AE285">
            <v>-1694.9554693622979</v>
          </cell>
          <cell r="AF285">
            <v>-1694.9554693622979</v>
          </cell>
          <cell r="AG285">
            <v>-581.93471114772217</v>
          </cell>
          <cell r="AH285">
            <v>-581.93471114772217</v>
          </cell>
          <cell r="AI285">
            <v>-581.93471114772217</v>
          </cell>
          <cell r="AJ285">
            <v>-581.93471114772217</v>
          </cell>
          <cell r="AK285">
            <v>-599.39275248215392</v>
          </cell>
          <cell r="AL285">
            <v>-599.39275248215392</v>
          </cell>
          <cell r="AM285">
            <v>-599.39275248215392</v>
          </cell>
          <cell r="AN285">
            <v>-599.39275248215392</v>
          </cell>
          <cell r="AO285">
            <v>-617.37453505661847</v>
          </cell>
          <cell r="AP285">
            <v>-617.37453505661847</v>
          </cell>
          <cell r="AQ285">
            <v>-617.37453505661847</v>
          </cell>
          <cell r="AR285">
            <v>-617.37453505661847</v>
          </cell>
          <cell r="AS285">
            <v>-508.71661688664864</v>
          </cell>
          <cell r="AT285">
            <v>-508.71661688664864</v>
          </cell>
          <cell r="AU285">
            <v>-508.71661688664864</v>
          </cell>
          <cell r="AV285">
            <v>-508.71661688664864</v>
          </cell>
        </row>
        <row r="286">
          <cell r="A286" t="str">
            <v>COMMON STOCK REDEMPTION</v>
          </cell>
          <cell r="B286" t="str">
            <v>N.A.</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row>
        <row r="287">
          <cell r="A287" t="str">
            <v>TOTAL FINANCING PAYMENT</v>
          </cell>
          <cell r="B287" t="str">
            <v>N.A.</v>
          </cell>
          <cell r="C287">
            <v>0</v>
          </cell>
          <cell r="D287">
            <v>0</v>
          </cell>
          <cell r="E287">
            <v>0</v>
          </cell>
          <cell r="F287">
            <v>0</v>
          </cell>
          <cell r="G287">
            <v>-698.40769299999999</v>
          </cell>
          <cell r="H287">
            <v>-2733.0666198000063</v>
          </cell>
          <cell r="I287">
            <v>-324.45529999999997</v>
          </cell>
          <cell r="J287">
            <v>-324.45529999999997</v>
          </cell>
          <cell r="K287">
            <v>-324.45529999999997</v>
          </cell>
          <cell r="L287">
            <v>-324.45529999999997</v>
          </cell>
          <cell r="M287">
            <v>0</v>
          </cell>
          <cell r="N287">
            <v>0</v>
          </cell>
          <cell r="O287">
            <v>0</v>
          </cell>
          <cell r="P287">
            <v>0</v>
          </cell>
          <cell r="Q287">
            <v>-1964.7575236317737</v>
          </cell>
          <cell r="R287">
            <v>-1964.7575236317737</v>
          </cell>
          <cell r="S287">
            <v>-1964.7575236317737</v>
          </cell>
          <cell r="T287">
            <v>-2953.9741586713526</v>
          </cell>
          <cell r="U287">
            <v>-4260.4215775594248</v>
          </cell>
          <cell r="V287">
            <v>-4260.4215775594248</v>
          </cell>
          <cell r="W287">
            <v>-4260.4215775594248</v>
          </cell>
          <cell r="X287">
            <v>-4984.4802246656491</v>
          </cell>
          <cell r="Y287">
            <v>-767.94098935508623</v>
          </cell>
          <cell r="Z287">
            <v>-767.94098935508623</v>
          </cell>
          <cell r="AA287">
            <v>-767.94098935508623</v>
          </cell>
          <cell r="AB287">
            <v>-1201.567096933607</v>
          </cell>
          <cell r="AC287">
            <v>-1694.9554693622979</v>
          </cell>
          <cell r="AD287">
            <v>-1694.9554693622979</v>
          </cell>
          <cell r="AE287">
            <v>-1694.9554693622979</v>
          </cell>
          <cell r="AF287">
            <v>-2025.2034179386301</v>
          </cell>
          <cell r="AG287">
            <v>-581.93471114772217</v>
          </cell>
          <cell r="AH287">
            <v>-581.93471114772217</v>
          </cell>
          <cell r="AI287">
            <v>-581.93471114772217</v>
          </cell>
          <cell r="AJ287">
            <v>-787.22672887285944</v>
          </cell>
          <cell r="AK287">
            <v>-599.39275248215392</v>
          </cell>
          <cell r="AL287">
            <v>-599.39275248215392</v>
          </cell>
          <cell r="AM287">
            <v>-599.39275248215392</v>
          </cell>
          <cell r="AN287">
            <v>-749.10607723338353</v>
          </cell>
          <cell r="AO287">
            <v>-617.37453505661847</v>
          </cell>
          <cell r="AP287">
            <v>-617.37453505661847</v>
          </cell>
          <cell r="AQ287">
            <v>-617.37453505661847</v>
          </cell>
          <cell r="AR287">
            <v>-707.98968243955312</v>
          </cell>
          <cell r="AS287">
            <v>-508.71661688664864</v>
          </cell>
          <cell r="AT287">
            <v>-508.71661688664864</v>
          </cell>
          <cell r="AU287">
            <v>-508.71661688664864</v>
          </cell>
          <cell r="AV287">
            <v>-508.71661688664864</v>
          </cell>
        </row>
        <row r="289">
          <cell r="A289" t="str">
            <v>CASH BEFORE LONG TERM USES</v>
          </cell>
          <cell r="B289" t="str">
            <v>N.A.</v>
          </cell>
          <cell r="C289">
            <v>-3481.81</v>
          </cell>
          <cell r="D289">
            <v>-788.5569000800001</v>
          </cell>
          <cell r="E289">
            <v>-5792.5940262000004</v>
          </cell>
          <cell r="F289">
            <v>-6940.4574167999999</v>
          </cell>
          <cell r="G289">
            <v>-191.41022200000236</v>
          </cell>
          <cell r="H289">
            <v>-2668.1309442011079</v>
          </cell>
          <cell r="I289">
            <v>-188.57468258871006</v>
          </cell>
          <cell r="J289">
            <v>-188.57468258871006</v>
          </cell>
          <cell r="K289">
            <v>-188.57468258871006</v>
          </cell>
          <cell r="L289">
            <v>1853.883022784722</v>
          </cell>
          <cell r="M289">
            <v>270.2456276439832</v>
          </cell>
          <cell r="N289">
            <v>270.2456276439832</v>
          </cell>
          <cell r="O289">
            <v>270.2456276439832</v>
          </cell>
          <cell r="P289">
            <v>3775.8235026116072</v>
          </cell>
          <cell r="Q289">
            <v>-1956.3861700220446</v>
          </cell>
          <cell r="R289">
            <v>-1956.3861700220446</v>
          </cell>
          <cell r="S289">
            <v>-1956.3861700220446</v>
          </cell>
          <cell r="T289">
            <v>1702.1733991777528</v>
          </cell>
          <cell r="U289">
            <v>-3651.3045975237501</v>
          </cell>
          <cell r="V289">
            <v>-3651.3045975237501</v>
          </cell>
          <cell r="W289">
            <v>-3651.3045975237501</v>
          </cell>
          <cell r="X289">
            <v>122.01477851203072</v>
          </cell>
          <cell r="Y289">
            <v>671.90609313460004</v>
          </cell>
          <cell r="Z289">
            <v>671.90609313460004</v>
          </cell>
          <cell r="AA289">
            <v>671.90609313460004</v>
          </cell>
          <cell r="AB289">
            <v>4852.4059805985953</v>
          </cell>
          <cell r="AC289">
            <v>187.95547842077781</v>
          </cell>
          <cell r="AD289">
            <v>187.95547842077781</v>
          </cell>
          <cell r="AE289">
            <v>187.95547842077781</v>
          </cell>
          <cell r="AF289">
            <v>4869.4741819288483</v>
          </cell>
          <cell r="AG289">
            <v>2044.2981496429156</v>
          </cell>
          <cell r="AH289">
            <v>2044.2981496429156</v>
          </cell>
          <cell r="AI289">
            <v>2044.2981496429156</v>
          </cell>
          <cell r="AJ289">
            <v>6609.3356321250649</v>
          </cell>
          <cell r="AK289">
            <v>2645.701621412873</v>
          </cell>
          <cell r="AL289">
            <v>2645.701621412873</v>
          </cell>
          <cell r="AM289">
            <v>2645.701621412873</v>
          </cell>
          <cell r="AN289">
            <v>7008.5166310708119</v>
          </cell>
          <cell r="AO289">
            <v>3290.598247457021</v>
          </cell>
          <cell r="AP289">
            <v>3290.598247457021</v>
          </cell>
          <cell r="AQ289">
            <v>3290.598247457021</v>
          </cell>
          <cell r="AR289">
            <v>7109.5790402263901</v>
          </cell>
          <cell r="AS289">
            <v>4181.5621196495349</v>
          </cell>
          <cell r="AT289">
            <v>4181.5621196495349</v>
          </cell>
          <cell r="AU289">
            <v>4181.5621196495349</v>
          </cell>
          <cell r="AV289">
            <v>7578.3430181964713</v>
          </cell>
        </row>
        <row r="291">
          <cell r="A291" t="str">
            <v>NET PLANT EXPENDITURE</v>
          </cell>
          <cell r="B291" t="str">
            <v>N.A.</v>
          </cell>
          <cell r="C291">
            <v>-6873.0700000000006</v>
          </cell>
          <cell r="D291">
            <v>-231.61792199999945</v>
          </cell>
          <cell r="E291">
            <v>776.51662499999929</v>
          </cell>
          <cell r="F291">
            <v>935.91044300000067</v>
          </cell>
          <cell r="G291">
            <v>626.83909600000038</v>
          </cell>
          <cell r="H291">
            <v>-906.97221400000126</v>
          </cell>
          <cell r="I291">
            <v>4307.2180865000009</v>
          </cell>
          <cell r="J291">
            <v>4307.2180865000009</v>
          </cell>
          <cell r="K291">
            <v>4307.2180865000009</v>
          </cell>
          <cell r="L291">
            <v>-794.34699500000011</v>
          </cell>
          <cell r="M291">
            <v>3869.765810625001</v>
          </cell>
          <cell r="N291">
            <v>3869.765810625001</v>
          </cell>
          <cell r="O291">
            <v>3869.765810625001</v>
          </cell>
          <cell r="P291">
            <v>-1835.9299099999976</v>
          </cell>
          <cell r="Q291">
            <v>4285.3488557499986</v>
          </cell>
          <cell r="R291">
            <v>4285.3488557499986</v>
          </cell>
          <cell r="S291">
            <v>4285.3488557499986</v>
          </cell>
          <cell r="T291">
            <v>-3754.9774926718756</v>
          </cell>
          <cell r="U291">
            <v>6105.8726887128905</v>
          </cell>
          <cell r="V291">
            <v>6105.8726887128905</v>
          </cell>
          <cell r="W291">
            <v>6105.8726887128905</v>
          </cell>
          <cell r="X291">
            <v>-4646.8570009652312</v>
          </cell>
          <cell r="Y291">
            <v>9004.3466378484827</v>
          </cell>
          <cell r="Z291">
            <v>9004.3466378484827</v>
          </cell>
          <cell r="AA291">
            <v>9004.3466378484827</v>
          </cell>
          <cell r="AB291">
            <v>-2342.4669210909274</v>
          </cell>
          <cell r="AC291">
            <v>9279.0895050984054</v>
          </cell>
          <cell r="AD291">
            <v>9279.0895050984054</v>
          </cell>
          <cell r="AE291">
            <v>9279.0895050984054</v>
          </cell>
          <cell r="AF291">
            <v>-847.73474147288971</v>
          </cell>
          <cell r="AG291">
            <v>8157.1799257961793</v>
          </cell>
          <cell r="AH291">
            <v>8157.1799257961793</v>
          </cell>
          <cell r="AI291">
            <v>8157.1799257961793</v>
          </cell>
          <cell r="AJ291">
            <v>-1396.2841139782263</v>
          </cell>
          <cell r="AK291">
            <v>7472.7678566270115</v>
          </cell>
          <cell r="AL291">
            <v>7472.7678566270115</v>
          </cell>
          <cell r="AM291">
            <v>7472.7678566270115</v>
          </cell>
          <cell r="AN291">
            <v>-983.20834071796764</v>
          </cell>
          <cell r="AO291">
            <v>6365.7505078578397</v>
          </cell>
          <cell r="AP291">
            <v>6365.7505078578397</v>
          </cell>
          <cell r="AQ291">
            <v>6365.7505078578397</v>
          </cell>
          <cell r="AR291">
            <v>-1608.5763584993679</v>
          </cell>
          <cell r="AS291">
            <v>5797.3225064326471</v>
          </cell>
          <cell r="AT291">
            <v>5797.3225064326471</v>
          </cell>
          <cell r="AU291">
            <v>5797.3225064326471</v>
          </cell>
          <cell r="AV291">
            <v>-1142.1612921104861</v>
          </cell>
        </row>
        <row r="292">
          <cell r="A292" t="str">
            <v>LOSSES (GAINS) FROM RESTRUCTURING</v>
          </cell>
          <cell r="B292" t="str">
            <v>N.A.</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-1719.1520505342442</v>
          </cell>
          <cell r="AC292">
            <v>0</v>
          </cell>
          <cell r="AD292">
            <v>0</v>
          </cell>
          <cell r="AE292">
            <v>0</v>
          </cell>
          <cell r="AF292">
            <v>-2050.1478944464052</v>
          </cell>
          <cell r="AG292">
            <v>0</v>
          </cell>
          <cell r="AH292">
            <v>0</v>
          </cell>
          <cell r="AI292">
            <v>0</v>
          </cell>
          <cell r="AJ292">
            <v>-2372.6989715228974</v>
          </cell>
          <cell r="AK292">
            <v>0</v>
          </cell>
          <cell r="AL292">
            <v>0</v>
          </cell>
          <cell r="AM292">
            <v>0</v>
          </cell>
          <cell r="AN292">
            <v>-3225.312298272117</v>
          </cell>
          <cell r="AO292">
            <v>0</v>
          </cell>
          <cell r="AP292">
            <v>0</v>
          </cell>
          <cell r="AQ292">
            <v>0</v>
          </cell>
          <cell r="AR292">
            <v>-4194.7302366817667</v>
          </cell>
          <cell r="AS292">
            <v>0</v>
          </cell>
          <cell r="AT292">
            <v>0</v>
          </cell>
          <cell r="AU292">
            <v>0</v>
          </cell>
          <cell r="AV292">
            <v>-4120.713701316382</v>
          </cell>
        </row>
        <row r="293">
          <cell r="A293" t="str">
            <v>INTERESTS ON OTHER CREDITORS</v>
          </cell>
          <cell r="B293" t="str">
            <v>N.A.</v>
          </cell>
          <cell r="C293">
            <v>0</v>
          </cell>
          <cell r="D293">
            <v>0</v>
          </cell>
          <cell r="E293">
            <v>0</v>
          </cell>
          <cell r="F293">
            <v>0</v>
          </cell>
          <cell r="G293">
            <v>0</v>
          </cell>
          <cell r="H293">
            <v>0</v>
          </cell>
          <cell r="I293">
            <v>0</v>
          </cell>
          <cell r="J293">
            <v>0</v>
          </cell>
          <cell r="K293">
            <v>0</v>
          </cell>
          <cell r="L293">
            <v>-128.40146549999997</v>
          </cell>
          <cell r="M293">
            <v>0</v>
          </cell>
          <cell r="N293">
            <v>0</v>
          </cell>
          <cell r="O293">
            <v>0</v>
          </cell>
          <cell r="P293">
            <v>-66.599999999999994</v>
          </cell>
          <cell r="Q293">
            <v>0</v>
          </cell>
          <cell r="R293">
            <v>0</v>
          </cell>
          <cell r="S293">
            <v>0</v>
          </cell>
          <cell r="T293">
            <v>-48.599999999999994</v>
          </cell>
          <cell r="U293">
            <v>0</v>
          </cell>
          <cell r="V293">
            <v>0</v>
          </cell>
          <cell r="W293">
            <v>0</v>
          </cell>
          <cell r="X293">
            <v>-30.6</v>
          </cell>
          <cell r="Y293">
            <v>0</v>
          </cell>
          <cell r="Z293">
            <v>0</v>
          </cell>
          <cell r="AA293">
            <v>0</v>
          </cell>
          <cell r="AB293">
            <v>-10.799999999999999</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row>
        <row r="294">
          <cell r="A294" t="str">
            <v>SUNDRY INCOME / EXPENSE</v>
          </cell>
          <cell r="B294" t="str">
            <v>N.A.</v>
          </cell>
          <cell r="C294">
            <v>-849.40402299999823</v>
          </cell>
          <cell r="D294">
            <v>-1611.9632631899999</v>
          </cell>
          <cell r="E294">
            <v>-2494.7365119999999</v>
          </cell>
          <cell r="F294">
            <v>-21546.805616000001</v>
          </cell>
          <cell r="G294">
            <v>5066.8253169999998</v>
          </cell>
          <cell r="H294">
            <v>-6061.5874662525021</v>
          </cell>
          <cell r="I294">
            <v>0</v>
          </cell>
          <cell r="J294">
            <v>0</v>
          </cell>
          <cell r="K294">
            <v>0</v>
          </cell>
          <cell r="L294">
            <v>-1641.3384180840021</v>
          </cell>
          <cell r="M294">
            <v>0</v>
          </cell>
          <cell r="N294">
            <v>0</v>
          </cell>
          <cell r="O294">
            <v>0</v>
          </cell>
          <cell r="P294">
            <v>-716.48519626445341</v>
          </cell>
          <cell r="Q294">
            <v>0</v>
          </cell>
          <cell r="R294">
            <v>0</v>
          </cell>
          <cell r="S294">
            <v>0</v>
          </cell>
          <cell r="T294">
            <v>-877.77644358719067</v>
          </cell>
          <cell r="U294">
            <v>0</v>
          </cell>
          <cell r="V294">
            <v>0</v>
          </cell>
          <cell r="W294">
            <v>0</v>
          </cell>
          <cell r="X294">
            <v>-857.84275116777644</v>
          </cell>
          <cell r="Y294">
            <v>0</v>
          </cell>
          <cell r="Z294">
            <v>0</v>
          </cell>
          <cell r="AA294">
            <v>0</v>
          </cell>
          <cell r="AB294">
            <v>-601.37324123575399</v>
          </cell>
          <cell r="AC294">
            <v>0</v>
          </cell>
          <cell r="AD294">
            <v>0</v>
          </cell>
          <cell r="AE294">
            <v>0</v>
          </cell>
          <cell r="AF294">
            <v>-504.75682356305327</v>
          </cell>
          <cell r="AG294">
            <v>0</v>
          </cell>
          <cell r="AH294">
            <v>0</v>
          </cell>
          <cell r="AI294">
            <v>0</v>
          </cell>
          <cell r="AJ294">
            <v>-381.81550621631737</v>
          </cell>
          <cell r="AK294">
            <v>0</v>
          </cell>
          <cell r="AL294">
            <v>0</v>
          </cell>
          <cell r="AM294">
            <v>0</v>
          </cell>
          <cell r="AN294">
            <v>-297.08611586559687</v>
          </cell>
          <cell r="AO294">
            <v>0</v>
          </cell>
          <cell r="AP294">
            <v>0</v>
          </cell>
          <cell r="AQ294">
            <v>0</v>
          </cell>
          <cell r="AR294">
            <v>-199.96981691304342</v>
          </cell>
          <cell r="AS294">
            <v>0</v>
          </cell>
          <cell r="AT294">
            <v>0</v>
          </cell>
          <cell r="AU294">
            <v>0</v>
          </cell>
          <cell r="AV294">
            <v>-91.767439739499451</v>
          </cell>
        </row>
        <row r="295">
          <cell r="A295" t="str">
            <v>CHG IN INVESTMENTS</v>
          </cell>
          <cell r="B295" t="str">
            <v>N.A.</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row>
        <row r="296">
          <cell r="A296" t="str">
            <v>CHG IN SUNDRY NCA</v>
          </cell>
          <cell r="B296" t="str">
            <v>N.A.</v>
          </cell>
          <cell r="C296">
            <v>-99.58</v>
          </cell>
          <cell r="D296">
            <v>-42.550737999999981</v>
          </cell>
          <cell r="E296">
            <v>-778.85908600000005</v>
          </cell>
          <cell r="F296">
            <v>616.44243299999994</v>
          </cell>
          <cell r="G296">
            <v>28.584960999999964</v>
          </cell>
          <cell r="H296">
            <v>275.96243000000004</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row>
        <row r="297">
          <cell r="A297" t="str">
            <v>CHG IN SUNDRY NCL</v>
          </cell>
          <cell r="B297" t="str">
            <v>N.A.</v>
          </cell>
          <cell r="C297">
            <v>885.98</v>
          </cell>
          <cell r="D297">
            <v>38.549761999999987</v>
          </cell>
          <cell r="E297">
            <v>808.29667499999994</v>
          </cell>
          <cell r="F297">
            <v>4195.8112070000006</v>
          </cell>
          <cell r="G297">
            <v>-692.02934900000037</v>
          </cell>
          <cell r="H297">
            <v>4782.5277050000004</v>
          </cell>
          <cell r="I297">
            <v>-10019.136</v>
          </cell>
          <cell r="J297">
            <v>-10019.136</v>
          </cell>
          <cell r="K297">
            <v>-10019.136</v>
          </cell>
          <cell r="L297">
            <v>-6419.1360000000004</v>
          </cell>
          <cell r="M297">
            <v>-3600</v>
          </cell>
          <cell r="N297">
            <v>-3600</v>
          </cell>
          <cell r="O297">
            <v>-3600</v>
          </cell>
          <cell r="P297">
            <v>0</v>
          </cell>
          <cell r="Q297">
            <v>-3600</v>
          </cell>
          <cell r="R297">
            <v>-3600</v>
          </cell>
          <cell r="S297">
            <v>-3600</v>
          </cell>
          <cell r="T297">
            <v>0</v>
          </cell>
          <cell r="U297">
            <v>-3600</v>
          </cell>
          <cell r="V297">
            <v>-3600</v>
          </cell>
          <cell r="W297">
            <v>-3600</v>
          </cell>
          <cell r="X297">
            <v>0</v>
          </cell>
          <cell r="Y297">
            <v>-3600</v>
          </cell>
          <cell r="Z297">
            <v>-3600</v>
          </cell>
          <cell r="AA297">
            <v>-3600</v>
          </cell>
          <cell r="AB297">
            <v>0</v>
          </cell>
          <cell r="AC297">
            <v>-3600</v>
          </cell>
          <cell r="AD297">
            <v>-3600</v>
          </cell>
          <cell r="AE297">
            <v>-3600</v>
          </cell>
          <cell r="AF297">
            <v>0</v>
          </cell>
          <cell r="AG297">
            <v>-3600</v>
          </cell>
          <cell r="AH297">
            <v>-3600</v>
          </cell>
          <cell r="AI297">
            <v>-3600</v>
          </cell>
          <cell r="AJ297">
            <v>0</v>
          </cell>
          <cell r="AK297">
            <v>-3600</v>
          </cell>
          <cell r="AL297">
            <v>-3600</v>
          </cell>
          <cell r="AM297">
            <v>-3600</v>
          </cell>
          <cell r="AN297">
            <v>0</v>
          </cell>
          <cell r="AO297">
            <v>-3600</v>
          </cell>
          <cell r="AP297">
            <v>-3600</v>
          </cell>
          <cell r="AQ297">
            <v>-3600</v>
          </cell>
          <cell r="AR297">
            <v>0</v>
          </cell>
          <cell r="AS297">
            <v>-3600</v>
          </cell>
          <cell r="AT297">
            <v>-3600</v>
          </cell>
          <cell r="AU297">
            <v>-3600</v>
          </cell>
          <cell r="AV297">
            <v>0</v>
          </cell>
        </row>
        <row r="298">
          <cell r="A298" t="str">
            <v>ITC</v>
          </cell>
          <cell r="B298" t="str">
            <v>N.A.</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row>
        <row r="299">
          <cell r="A299" t="str">
            <v>UNUSUALS  (OTHERS)</v>
          </cell>
          <cell r="B299" t="str">
            <v>N.A.</v>
          </cell>
          <cell r="C299">
            <v>0</v>
          </cell>
          <cell r="D299">
            <v>0</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row>
        <row r="300">
          <cell r="A300" t="str">
            <v>CHG IN INTANGIBLES</v>
          </cell>
          <cell r="B300" t="str">
            <v>N.A.</v>
          </cell>
          <cell r="C300">
            <v>-3431.8279770000004</v>
          </cell>
          <cell r="D300">
            <v>189.47021900000027</v>
          </cell>
          <cell r="E300">
            <v>-11574.895726000001</v>
          </cell>
          <cell r="F300">
            <v>4156.175287</v>
          </cell>
          <cell r="G300">
            <v>56.659867999999733</v>
          </cell>
          <cell r="H300">
            <v>0</v>
          </cell>
          <cell r="I300">
            <v>2348.7276229999998</v>
          </cell>
          <cell r="J300">
            <v>0</v>
          </cell>
          <cell r="K300">
            <v>0</v>
          </cell>
          <cell r="L300">
            <v>0</v>
          </cell>
          <cell r="M300">
            <v>99.154769000000002</v>
          </cell>
          <cell r="N300">
            <v>0</v>
          </cell>
          <cell r="O300">
            <v>0</v>
          </cell>
          <cell r="P300">
            <v>0</v>
          </cell>
          <cell r="Q300">
            <v>42.494900999999999</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row>
        <row r="303">
          <cell r="A303" t="str">
            <v>CASH BEFORE FINANCING</v>
          </cell>
          <cell r="B303" t="str">
            <v>N.A.</v>
          </cell>
          <cell r="C303">
            <v>-13849.712</v>
          </cell>
          <cell r="D303">
            <v>-2446.668842269999</v>
          </cell>
          <cell r="E303">
            <v>-19056.272050200001</v>
          </cell>
          <cell r="F303">
            <v>-18582.9236628</v>
          </cell>
          <cell r="G303">
            <v>4895.4696709999971</v>
          </cell>
          <cell r="H303">
            <v>-4578.2004894536112</v>
          </cell>
          <cell r="I303">
            <v>-3551.7649730887097</v>
          </cell>
          <cell r="J303">
            <v>-5900.4925960887094</v>
          </cell>
          <cell r="K303">
            <v>-5900.4925960887094</v>
          </cell>
          <cell r="L303">
            <v>-7129.3398557992796</v>
          </cell>
          <cell r="M303">
            <v>639.16620726898418</v>
          </cell>
          <cell r="N303">
            <v>540.01143826898419</v>
          </cell>
          <cell r="O303">
            <v>540.01143826898419</v>
          </cell>
          <cell r="P303">
            <v>1156.8083963471563</v>
          </cell>
          <cell r="Q303">
            <v>-1228.5424132720459</v>
          </cell>
          <cell r="R303">
            <v>-1271.0373142720459</v>
          </cell>
          <cell r="S303">
            <v>-1271.0373142720459</v>
          </cell>
          <cell r="T303">
            <v>-2979.1805370813136</v>
          </cell>
          <cell r="U303">
            <v>-1145.4319088108596</v>
          </cell>
          <cell r="V303">
            <v>-1145.4319088108596</v>
          </cell>
          <cell r="W303">
            <v>-1145.4319088108596</v>
          </cell>
          <cell r="X303">
            <v>-5413.2849736209773</v>
          </cell>
          <cell r="Y303">
            <v>6076.252730983083</v>
          </cell>
          <cell r="Z303">
            <v>6076.252730983083</v>
          </cell>
          <cell r="AA303">
            <v>6076.252730983083</v>
          </cell>
          <cell r="AB303">
            <v>178.61376773766915</v>
          </cell>
          <cell r="AC303">
            <v>5867.044983519183</v>
          </cell>
          <cell r="AD303">
            <v>5867.044983519183</v>
          </cell>
          <cell r="AE303">
            <v>5867.044983519183</v>
          </cell>
          <cell r="AF303">
            <v>1466.8347224465001</v>
          </cell>
          <cell r="AG303">
            <v>6601.4780754390949</v>
          </cell>
          <cell r="AH303">
            <v>6601.4780754390949</v>
          </cell>
          <cell r="AI303">
            <v>6601.4780754390949</v>
          </cell>
          <cell r="AJ303">
            <v>2458.5370404076239</v>
          </cell>
          <cell r="AK303">
            <v>6518.4694780398841</v>
          </cell>
          <cell r="AL303">
            <v>6518.4694780398841</v>
          </cell>
          <cell r="AM303">
            <v>6518.4694780398841</v>
          </cell>
          <cell r="AN303">
            <v>2502.9098762151298</v>
          </cell>
          <cell r="AO303">
            <v>6056.3487553148607</v>
          </cell>
          <cell r="AP303">
            <v>6056.3487553148607</v>
          </cell>
          <cell r="AQ303">
            <v>6056.3487553148607</v>
          </cell>
          <cell r="AR303">
            <v>1106.3026281322118</v>
          </cell>
          <cell r="AS303">
            <v>6378.884626082182</v>
          </cell>
          <cell r="AT303">
            <v>6378.884626082182</v>
          </cell>
          <cell r="AU303">
            <v>6378.884626082182</v>
          </cell>
          <cell r="AV303">
            <v>2223.7005850301039</v>
          </cell>
        </row>
        <row r="305">
          <cell r="A305" t="str">
            <v>CHG IN SHORT TERM DEBT</v>
          </cell>
          <cell r="B305" t="str">
            <v>N.A.</v>
          </cell>
          <cell r="C305">
            <v>1985.85</v>
          </cell>
          <cell r="D305">
            <v>1304.2960800000001</v>
          </cell>
          <cell r="E305">
            <v>-591.29452300000003</v>
          </cell>
          <cell r="F305">
            <v>3856.3714490000002</v>
          </cell>
          <cell r="G305">
            <v>296.38200299999971</v>
          </cell>
          <cell r="H305">
            <v>2303.7355888000066</v>
          </cell>
          <cell r="I305">
            <v>-520</v>
          </cell>
          <cell r="J305">
            <v>-520</v>
          </cell>
          <cell r="K305">
            <v>-520</v>
          </cell>
          <cell r="L305">
            <v>-8735.3405978000064</v>
          </cell>
          <cell r="M305">
            <v>-420</v>
          </cell>
          <cell r="N305">
            <v>-420</v>
          </cell>
          <cell r="O305">
            <v>-420</v>
          </cell>
          <cell r="P305">
            <v>-100</v>
          </cell>
          <cell r="Q305">
            <v>-320</v>
          </cell>
          <cell r="R305">
            <v>-320</v>
          </cell>
          <cell r="S305">
            <v>-320</v>
          </cell>
          <cell r="T305">
            <v>-100</v>
          </cell>
          <cell r="U305">
            <v>-220</v>
          </cell>
          <cell r="V305">
            <v>-220</v>
          </cell>
          <cell r="W305">
            <v>-220</v>
          </cell>
          <cell r="X305">
            <v>-100</v>
          </cell>
          <cell r="Y305">
            <v>-120</v>
          </cell>
          <cell r="Z305">
            <v>-120</v>
          </cell>
          <cell r="AA305">
            <v>-120</v>
          </cell>
          <cell r="AB305">
            <v>-120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row>
        <row r="306">
          <cell r="A306" t="str">
            <v>CHG IN SHORT TERM DEBT (new)</v>
          </cell>
          <cell r="B306" t="str">
            <v>N.A.</v>
          </cell>
          <cell r="C306">
            <v>0</v>
          </cell>
          <cell r="D306">
            <v>0</v>
          </cell>
          <cell r="E306">
            <v>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row>
        <row r="307">
          <cell r="A307" t="str">
            <v>CHG IN LONG TERM DEBT</v>
          </cell>
          <cell r="B307" t="str">
            <v>N.A.</v>
          </cell>
          <cell r="C307">
            <v>6043.0320000000002</v>
          </cell>
          <cell r="D307">
            <v>2337.6090030000005</v>
          </cell>
          <cell r="E307">
            <v>20193.528197</v>
          </cell>
          <cell r="F307">
            <v>14521.998680000001</v>
          </cell>
          <cell r="G307">
            <v>-5292.5568800000037</v>
          </cell>
          <cell r="H307">
            <v>1347.1451799999995</v>
          </cell>
          <cell r="I307">
            <v>-38826.300879999995</v>
          </cell>
          <cell r="J307">
            <v>-38826.300879999995</v>
          </cell>
          <cell r="K307">
            <v>-38826.300879999995</v>
          </cell>
          <cell r="L307">
            <v>-24983.100879999995</v>
          </cell>
          <cell r="M307">
            <v>-13843.2</v>
          </cell>
          <cell r="N307">
            <v>-13843.2</v>
          </cell>
          <cell r="O307">
            <v>-13843.2</v>
          </cell>
          <cell r="P307">
            <v>415.29600000000028</v>
          </cell>
          <cell r="Q307">
            <v>-14258.496000000001</v>
          </cell>
          <cell r="R307">
            <v>-14258.496000000001</v>
          </cell>
          <cell r="S307">
            <v>-14258.496000000001</v>
          </cell>
          <cell r="T307">
            <v>427.75488000000041</v>
          </cell>
          <cell r="U307">
            <v>-14686.250880000001</v>
          </cell>
          <cell r="V307">
            <v>-14686.250880000001</v>
          </cell>
          <cell r="W307">
            <v>-14686.250880000001</v>
          </cell>
          <cell r="X307">
            <v>440.58752639999875</v>
          </cell>
          <cell r="Y307">
            <v>-15126.8384064</v>
          </cell>
          <cell r="Z307">
            <v>-15126.8384064</v>
          </cell>
          <cell r="AA307">
            <v>-15126.8384064</v>
          </cell>
          <cell r="AB307">
            <v>-2464.1390944737541</v>
          </cell>
          <cell r="AC307">
            <v>-12662.699311926246</v>
          </cell>
          <cell r="AD307">
            <v>-12662.699311926246</v>
          </cell>
          <cell r="AE307">
            <v>-12662.699311926246</v>
          </cell>
          <cell r="AF307">
            <v>-2346.1803123118098</v>
          </cell>
          <cell r="AG307">
            <v>-10316.518999614436</v>
          </cell>
          <cell r="AH307">
            <v>-10316.518999614436</v>
          </cell>
          <cell r="AI307">
            <v>-10316.518999614436</v>
          </cell>
          <cell r="AJ307">
            <v>-2237.3009201881496</v>
          </cell>
          <cell r="AK307">
            <v>-8079.2180794262867</v>
          </cell>
          <cell r="AL307">
            <v>-8079.2180794262867</v>
          </cell>
          <cell r="AM307">
            <v>-8079.2180794262867</v>
          </cell>
          <cell r="AN307">
            <v>-2612.807550005653</v>
          </cell>
          <cell r="AO307">
            <v>-5466.4105294206338</v>
          </cell>
          <cell r="AP307">
            <v>-5466.4105294206338</v>
          </cell>
          <cell r="AQ307">
            <v>-5466.4105294206338</v>
          </cell>
          <cell r="AR307">
            <v>-2948.0072768793852</v>
          </cell>
          <cell r="AS307">
            <v>-2518.4032525412485</v>
          </cell>
          <cell r="AT307">
            <v>-2518.4032525412485</v>
          </cell>
          <cell r="AU307">
            <v>-2518.4032525412485</v>
          </cell>
          <cell r="AV307">
            <v>-2518.4032525448683</v>
          </cell>
        </row>
        <row r="308">
          <cell r="A308" t="str">
            <v>CHG IN LONG TERM DEBT (new)</v>
          </cell>
          <cell r="B308" t="str">
            <v>N.A.</v>
          </cell>
          <cell r="C308">
            <v>0</v>
          </cell>
          <cell r="D308">
            <v>0</v>
          </cell>
          <cell r="E308">
            <v>0</v>
          </cell>
          <cell r="F308">
            <v>0</v>
          </cell>
          <cell r="G308">
            <v>0</v>
          </cell>
          <cell r="H308">
            <v>0</v>
          </cell>
          <cell r="I308">
            <v>0</v>
          </cell>
          <cell r="J308">
            <v>0</v>
          </cell>
          <cell r="K308">
            <v>0</v>
          </cell>
          <cell r="L308">
            <v>9095.4182187499973</v>
          </cell>
          <cell r="M308">
            <v>-9095.4182187499973</v>
          </cell>
          <cell r="N308">
            <v>-9095.4182187499973</v>
          </cell>
          <cell r="O308">
            <v>-9095.4182187499973</v>
          </cell>
          <cell r="P308">
            <v>1245.4108529961795</v>
          </cell>
          <cell r="Q308">
            <v>-8376.0715481144034</v>
          </cell>
          <cell r="R308">
            <v>-8376.0715481144034</v>
          </cell>
          <cell r="S308">
            <v>-8376.0715481144034</v>
          </cell>
          <cell r="T308">
            <v>251.28214644343097</v>
          </cell>
          <cell r="U308">
            <v>-4366.9321169984096</v>
          </cell>
          <cell r="V308">
            <v>-4366.9321169984096</v>
          </cell>
          <cell r="W308">
            <v>-4366.9321169984096</v>
          </cell>
          <cell r="X308">
            <v>131.00796350995006</v>
          </cell>
          <cell r="Y308">
            <v>-3729.9990911532732</v>
          </cell>
          <cell r="Z308">
            <v>-3729.9990911532732</v>
          </cell>
          <cell r="AA308">
            <v>-3729.9990911532732</v>
          </cell>
          <cell r="AB308">
            <v>111.89997273459812</v>
          </cell>
          <cell r="AC308">
            <v>-2146.9435945255736</v>
          </cell>
          <cell r="AD308">
            <v>-2146.9435945255736</v>
          </cell>
          <cell r="AE308">
            <v>-2146.9435945255736</v>
          </cell>
          <cell r="AF308">
            <v>64.408307835766664</v>
          </cell>
          <cell r="AG308">
            <v>-1629.417191213618</v>
          </cell>
          <cell r="AH308">
            <v>-1629.417191213618</v>
          </cell>
          <cell r="AI308">
            <v>-1629.417191213618</v>
          </cell>
          <cell r="AJ308">
            <v>48.88251573640855</v>
          </cell>
          <cell r="AK308">
            <v>-1078.9069544678728</v>
          </cell>
          <cell r="AL308">
            <v>-1078.9069544678728</v>
          </cell>
          <cell r="AM308">
            <v>-1078.9069544678728</v>
          </cell>
          <cell r="AN308">
            <v>32.367208634035705</v>
          </cell>
          <cell r="AO308">
            <v>-493.89962804529</v>
          </cell>
          <cell r="AP308">
            <v>-493.89962804529</v>
          </cell>
          <cell r="AQ308">
            <v>-493.89962804529</v>
          </cell>
          <cell r="AR308">
            <v>14.816988841358636</v>
          </cell>
          <cell r="AS308">
            <v>0</v>
          </cell>
          <cell r="AT308">
            <v>0</v>
          </cell>
          <cell r="AU308">
            <v>0</v>
          </cell>
          <cell r="AV308">
            <v>0</v>
          </cell>
        </row>
        <row r="309">
          <cell r="A309" t="str">
            <v>CHG IN MINORITY INT EXP</v>
          </cell>
          <cell r="B309" t="str">
            <v>N.A.</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row>
        <row r="310">
          <cell r="A310" t="str">
            <v>CHG IN GREY AREA  (OTHERS)</v>
          </cell>
          <cell r="B310" t="str">
            <v>N.A.</v>
          </cell>
          <cell r="C310">
            <v>0</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row>
        <row r="311">
          <cell r="A311" t="str">
            <v>CHG IN NET WORTH</v>
          </cell>
          <cell r="B311" t="str">
            <v>N.A.</v>
          </cell>
          <cell r="C311">
            <v>6104</v>
          </cell>
          <cell r="D311">
            <v>-1440.8151507299999</v>
          </cell>
          <cell r="E311">
            <v>30.0000011999946</v>
          </cell>
          <cell r="F311">
            <v>154.27018780000071</v>
          </cell>
          <cell r="G311">
            <v>-138.21315299998969</v>
          </cell>
          <cell r="H311">
            <v>829.07040595814487</v>
          </cell>
          <cell r="I311">
            <v>-6250</v>
          </cell>
          <cell r="J311">
            <v>0</v>
          </cell>
          <cell r="K311">
            <v>0</v>
          </cell>
          <cell r="L311">
            <v>33414.000802134004</v>
          </cell>
          <cell r="M311">
            <v>-39664.000802134004</v>
          </cell>
          <cell r="N311">
            <v>0</v>
          </cell>
          <cell r="O311">
            <v>0</v>
          </cell>
          <cell r="P311">
            <v>0</v>
          </cell>
          <cell r="Q311">
            <v>-39664.000802134004</v>
          </cell>
          <cell r="R311">
            <v>0</v>
          </cell>
          <cell r="S311">
            <v>0</v>
          </cell>
          <cell r="T311">
            <v>3810.4697708887034</v>
          </cell>
          <cell r="U311">
            <v>-43474.470573022707</v>
          </cell>
          <cell r="V311">
            <v>0</v>
          </cell>
          <cell r="W311">
            <v>0</v>
          </cell>
          <cell r="X311">
            <v>4715.5297645262908</v>
          </cell>
          <cell r="Y311">
            <v>-48190.000337548998</v>
          </cell>
          <cell r="Z311">
            <v>0</v>
          </cell>
          <cell r="AA311">
            <v>0</v>
          </cell>
          <cell r="AB311">
            <v>0</v>
          </cell>
          <cell r="AC311">
            <v>-48190.000337548998</v>
          </cell>
          <cell r="AD311">
            <v>0</v>
          </cell>
          <cell r="AE311">
            <v>0</v>
          </cell>
          <cell r="AF311">
            <v>0</v>
          </cell>
          <cell r="AG311">
            <v>-48190.000337548998</v>
          </cell>
          <cell r="AH311">
            <v>0</v>
          </cell>
          <cell r="AI311">
            <v>0</v>
          </cell>
          <cell r="AJ311">
            <v>0</v>
          </cell>
          <cell r="AK311">
            <v>-48190.000337548998</v>
          </cell>
          <cell r="AL311">
            <v>0</v>
          </cell>
          <cell r="AM311">
            <v>0</v>
          </cell>
          <cell r="AN311">
            <v>0</v>
          </cell>
          <cell r="AO311">
            <v>-48190.000337548998</v>
          </cell>
          <cell r="AP311">
            <v>0</v>
          </cell>
          <cell r="AQ311">
            <v>0</v>
          </cell>
          <cell r="AR311">
            <v>0</v>
          </cell>
          <cell r="AS311">
            <v>-48190.000337548998</v>
          </cell>
          <cell r="AT311">
            <v>0</v>
          </cell>
          <cell r="AU311">
            <v>0</v>
          </cell>
          <cell r="AV311">
            <v>0</v>
          </cell>
        </row>
        <row r="312">
          <cell r="A312" t="str">
            <v>DIVIDENDS PAID</v>
          </cell>
          <cell r="B312" t="str">
            <v>N.A.</v>
          </cell>
          <cell r="C312">
            <v>0</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row>
        <row r="314">
          <cell r="A314" t="str">
            <v>CHECKPOINT1 (FROM SHEET [A])</v>
          </cell>
          <cell r="L314">
            <v>204.63518316314313</v>
          </cell>
          <cell r="P314">
            <v>324.92171425502607</v>
          </cell>
          <cell r="T314">
            <v>163.71524180496681</v>
          </cell>
          <cell r="X314">
            <v>-25.488692203641062</v>
          </cell>
          <cell r="AB314">
            <v>-250.96753938440364</v>
          </cell>
          <cell r="AF314">
            <v>-86.572913571531842</v>
          </cell>
          <cell r="AJ314">
            <v>27.859618848511719</v>
          </cell>
          <cell r="AN314">
            <v>-7.7634683607440431</v>
          </cell>
          <cell r="AR314">
            <v>-177.60615625416588</v>
          </cell>
          <cell r="AV314">
            <v>-27.81589352827784</v>
          </cell>
        </row>
        <row r="315">
          <cell r="A315" t="str">
            <v>CHANGE IN CASH</v>
          </cell>
          <cell r="B315" t="str">
            <v>N.A.</v>
          </cell>
          <cell r="C315">
            <v>283.17000000000007</v>
          </cell>
          <cell r="D315">
            <v>-245.57890999999836</v>
          </cell>
          <cell r="E315">
            <v>575.96162499999264</v>
          </cell>
          <cell r="F315">
            <v>-50.283345999996527</v>
          </cell>
          <cell r="G315">
            <v>-238.9183589999966</v>
          </cell>
          <cell r="H315">
            <v>-98.249314695460271</v>
          </cell>
          <cell r="I315">
            <v>-49148.065853088701</v>
          </cell>
          <cell r="J315">
            <v>-45246.793476088707</v>
          </cell>
          <cell r="K315">
            <v>-45246.793476088707</v>
          </cell>
          <cell r="L315">
            <v>1661.6376872847222</v>
          </cell>
          <cell r="M315">
            <v>-62383.452813615011</v>
          </cell>
          <cell r="N315">
            <v>-22818.606780481015</v>
          </cell>
          <cell r="O315">
            <v>-22818.606780481015</v>
          </cell>
          <cell r="P315">
            <v>2717.5152493433361</v>
          </cell>
          <cell r="Q315">
            <v>-63847.110763520453</v>
          </cell>
          <cell r="R315">
            <v>-24225.604862386452</v>
          </cell>
          <cell r="S315">
            <v>-24225.604862386452</v>
          </cell>
          <cell r="T315">
            <v>1410.3262602508212</v>
          </cell>
          <cell r="U315">
            <v>-63893.085478831978</v>
          </cell>
          <cell r="V315">
            <v>-20418.614905809271</v>
          </cell>
          <cell r="W315">
            <v>-20418.614905809271</v>
          </cell>
          <cell r="X315">
            <v>-226.1597191847377</v>
          </cell>
          <cell r="Y315">
            <v>-61090.585104119185</v>
          </cell>
          <cell r="Z315">
            <v>-12900.584766570188</v>
          </cell>
          <cell r="AA315">
            <v>-12900.584766570188</v>
          </cell>
          <cell r="AB315">
            <v>-2293.6253540014868</v>
          </cell>
          <cell r="AC315">
            <v>-57132.598260481638</v>
          </cell>
          <cell r="AD315">
            <v>-8942.5979229326367</v>
          </cell>
          <cell r="AE315">
            <v>-8942.5979229326367</v>
          </cell>
          <cell r="AF315">
            <v>-814.93728202954298</v>
          </cell>
          <cell r="AG315">
            <v>-53534.458452937957</v>
          </cell>
          <cell r="AH315">
            <v>-5344.4581153889603</v>
          </cell>
          <cell r="AI315">
            <v>-5344.4581153889603</v>
          </cell>
          <cell r="AJ315">
            <v>270.11863595588284</v>
          </cell>
          <cell r="AK315">
            <v>-50829.655893403273</v>
          </cell>
          <cell r="AL315">
            <v>-2639.655555854275</v>
          </cell>
          <cell r="AM315">
            <v>-2639.655555854275</v>
          </cell>
          <cell r="AN315">
            <v>-77.53046515648748</v>
          </cell>
          <cell r="AO315">
            <v>-48093.961739700062</v>
          </cell>
          <cell r="AP315">
            <v>96.038597848936661</v>
          </cell>
          <cell r="AQ315">
            <v>96.038597848936661</v>
          </cell>
          <cell r="AR315">
            <v>-1826.8876599058149</v>
          </cell>
          <cell r="AS315">
            <v>-44329.518964008064</v>
          </cell>
          <cell r="AT315">
            <v>3860.4813735409334</v>
          </cell>
          <cell r="AU315">
            <v>3860.4813735409334</v>
          </cell>
          <cell r="AV315">
            <v>-294.70266751476447</v>
          </cell>
        </row>
        <row r="316">
          <cell r="A316" t="str">
            <v>CHECKPOINT2 (FROM SHEET [RESTRUCTURE])</v>
          </cell>
          <cell r="L316">
            <v>107.01301074934999</v>
          </cell>
          <cell r="P316">
            <v>212.02515574771743</v>
          </cell>
          <cell r="T316">
            <v>178.59500552136598</v>
          </cell>
          <cell r="X316">
            <v>-6.9815618190409321</v>
          </cell>
          <cell r="AB316">
            <v>-240.2450245607358</v>
          </cell>
          <cell r="AF316">
            <v>-74.950101040344407</v>
          </cell>
          <cell r="AJ316">
            <v>37.074135012084184</v>
          </cell>
          <cell r="AN316">
            <v>2.6587910028879378</v>
          </cell>
          <cell r="AR316">
            <v>-165.97615369047469</v>
          </cell>
          <cell r="AV316">
            <v>-20.821932622748022</v>
          </cell>
        </row>
        <row r="317">
          <cell r="A317" t="str">
            <v>NOPAT - FP</v>
          </cell>
          <cell r="B317" t="str">
            <v>N.A.</v>
          </cell>
          <cell r="C317">
            <v>-2396.81</v>
          </cell>
          <cell r="D317">
            <v>-3254.5436580800001</v>
          </cell>
          <cell r="E317">
            <v>-5809.937355</v>
          </cell>
          <cell r="F317">
            <v>-5134.4297939999997</v>
          </cell>
          <cell r="G317">
            <v>-6223.1252160000004</v>
          </cell>
          <cell r="H317">
            <v>-6529.0994602898199</v>
          </cell>
          <cell r="I317">
            <v>-324.45529999999997</v>
          </cell>
          <cell r="J317">
            <v>-324.45529999999997</v>
          </cell>
          <cell r="K317">
            <v>-324.45529999999997</v>
          </cell>
          <cell r="L317">
            <v>-1493.1240918575845</v>
          </cell>
          <cell r="M317">
            <v>0</v>
          </cell>
          <cell r="N317">
            <v>0</v>
          </cell>
          <cell r="O317">
            <v>0</v>
          </cell>
          <cell r="P317">
            <v>2036.942495702353</v>
          </cell>
          <cell r="Q317">
            <v>-1964.7575236317737</v>
          </cell>
          <cell r="R317">
            <v>-1964.7575236317737</v>
          </cell>
          <cell r="S317">
            <v>-1964.7575236317737</v>
          </cell>
          <cell r="T317">
            <v>325.9704648947145</v>
          </cell>
          <cell r="U317">
            <v>-4260.4215775594248</v>
          </cell>
          <cell r="V317">
            <v>-4260.4215775594248</v>
          </cell>
          <cell r="W317">
            <v>-4260.4215775594248</v>
          </cell>
          <cell r="X317">
            <v>-795.63817086359632</v>
          </cell>
          <cell r="Y317">
            <v>-767.94098935508623</v>
          </cell>
          <cell r="Z317">
            <v>-767.94098935508623</v>
          </cell>
          <cell r="AA317">
            <v>-767.94098935508623</v>
          </cell>
          <cell r="AB317">
            <v>3227.7457920509796</v>
          </cell>
          <cell r="AC317">
            <v>-1694.9554693622979</v>
          </cell>
          <cell r="AD317">
            <v>-1694.9554693622979</v>
          </cell>
          <cell r="AE317">
            <v>-1694.9554693622979</v>
          </cell>
          <cell r="AF317">
            <v>3643.1517741612952</v>
          </cell>
          <cell r="AG317">
            <v>-581.93471114772217</v>
          </cell>
          <cell r="AH317">
            <v>-581.93471114772217</v>
          </cell>
          <cell r="AI317">
            <v>-581.93471114772217</v>
          </cell>
          <cell r="AJ317">
            <v>5147.5009620820601</v>
          </cell>
          <cell r="AK317">
            <v>-599.39275248215392</v>
          </cell>
          <cell r="AL317">
            <v>-599.39275248215392</v>
          </cell>
          <cell r="AM317">
            <v>-599.39275248215392</v>
          </cell>
          <cell r="AN317">
            <v>5581.1693502022845</v>
          </cell>
          <cell r="AO317">
            <v>-617.37453505661847</v>
          </cell>
          <cell r="AP317">
            <v>-617.37453505661847</v>
          </cell>
          <cell r="AQ317">
            <v>-617.37453505661847</v>
          </cell>
          <cell r="AR317">
            <v>5714.8806343243759</v>
          </cell>
          <cell r="AS317">
            <v>-508.71661688664864</v>
          </cell>
          <cell r="AT317">
            <v>-508.71661688664864</v>
          </cell>
          <cell r="AU317">
            <v>-508.71661688664864</v>
          </cell>
          <cell r="AV317">
            <v>5937.4955408458272</v>
          </cell>
        </row>
        <row r="318">
          <cell r="A318" t="str">
            <v>NOPAT - FP - DIV</v>
          </cell>
          <cell r="B318" t="str">
            <v>N.A.</v>
          </cell>
          <cell r="C318">
            <v>-2396.81</v>
          </cell>
          <cell r="D318">
            <v>-3254.5436580800001</v>
          </cell>
          <cell r="E318">
            <v>-5809.937355</v>
          </cell>
          <cell r="F318">
            <v>-5134.4297939999997</v>
          </cell>
          <cell r="G318">
            <v>-6223.1252160000004</v>
          </cell>
          <cell r="H318">
            <v>-6529.0994602898199</v>
          </cell>
          <cell r="I318">
            <v>-324.45529999999997</v>
          </cell>
          <cell r="J318">
            <v>-324.45529999999997</v>
          </cell>
          <cell r="K318">
            <v>-324.45529999999997</v>
          </cell>
          <cell r="L318">
            <v>-1493.1240918575845</v>
          </cell>
          <cell r="M318">
            <v>0</v>
          </cell>
          <cell r="N318">
            <v>0</v>
          </cell>
          <cell r="O318">
            <v>0</v>
          </cell>
          <cell r="P318">
            <v>2036.942495702353</v>
          </cell>
          <cell r="Q318">
            <v>-1964.7575236317737</v>
          </cell>
          <cell r="R318">
            <v>-1964.7575236317737</v>
          </cell>
          <cell r="S318">
            <v>-1964.7575236317737</v>
          </cell>
          <cell r="T318">
            <v>325.9704648947145</v>
          </cell>
          <cell r="U318">
            <v>-4260.4215775594248</v>
          </cell>
          <cell r="V318">
            <v>-4260.4215775594248</v>
          </cell>
          <cell r="W318">
            <v>-4260.4215775594248</v>
          </cell>
          <cell r="X318">
            <v>-795.63817086359632</v>
          </cell>
          <cell r="Y318">
            <v>-767.94098935508623</v>
          </cell>
          <cell r="Z318">
            <v>-767.94098935508623</v>
          </cell>
          <cell r="AA318">
            <v>-767.94098935508623</v>
          </cell>
          <cell r="AB318">
            <v>3227.7457920509796</v>
          </cell>
          <cell r="AC318">
            <v>-1694.9554693622979</v>
          </cell>
          <cell r="AD318">
            <v>-1694.9554693622979</v>
          </cell>
          <cell r="AE318">
            <v>-1694.9554693622979</v>
          </cell>
          <cell r="AF318">
            <v>3643.1517741612952</v>
          </cell>
          <cell r="AG318">
            <v>-581.93471114772217</v>
          </cell>
          <cell r="AH318">
            <v>-581.93471114772217</v>
          </cell>
          <cell r="AI318">
            <v>-581.93471114772217</v>
          </cell>
          <cell r="AJ318">
            <v>5147.5009620820601</v>
          </cell>
          <cell r="AK318">
            <v>-599.39275248215392</v>
          </cell>
          <cell r="AL318">
            <v>-599.39275248215392</v>
          </cell>
          <cell r="AM318">
            <v>-599.39275248215392</v>
          </cell>
          <cell r="AN318">
            <v>5581.1693502022845</v>
          </cell>
          <cell r="AO318">
            <v>-617.37453505661847</v>
          </cell>
          <cell r="AP318">
            <v>-617.37453505661847</v>
          </cell>
          <cell r="AQ318">
            <v>-617.37453505661847</v>
          </cell>
          <cell r="AR318">
            <v>5714.8806343243759</v>
          </cell>
          <cell r="AS318">
            <v>-508.71661688664864</v>
          </cell>
          <cell r="AT318">
            <v>-508.71661688664864</v>
          </cell>
          <cell r="AU318">
            <v>-508.71661688664864</v>
          </cell>
          <cell r="AV318">
            <v>5937.4955408458272</v>
          </cell>
        </row>
        <row r="319">
          <cell r="A319" t="str">
            <v>NOPAT / FP</v>
          </cell>
          <cell r="B319" t="str">
            <v>N.A.</v>
          </cell>
          <cell r="C319" t="e">
            <v>#DIV/0!</v>
          </cell>
          <cell r="D319" t="e">
            <v>#DIV/0!</v>
          </cell>
          <cell r="E319" t="e">
            <v>#DIV/0!</v>
          </cell>
          <cell r="F319" t="e">
            <v>#DIV/0!</v>
          </cell>
          <cell r="G319">
            <v>-7.9104476917610365</v>
          </cell>
          <cell r="H319">
            <v>-1.3889280316070709</v>
          </cell>
          <cell r="I319">
            <v>0</v>
          </cell>
          <cell r="J319">
            <v>0</v>
          </cell>
          <cell r="K319">
            <v>0</v>
          </cell>
          <cell r="L319">
            <v>-3.6019408277737628</v>
          </cell>
          <cell r="M319" t="e">
            <v>#DIV/0!</v>
          </cell>
          <cell r="N319" t="e">
            <v>#DIV/0!</v>
          </cell>
          <cell r="O319" t="e">
            <v>#DIV/0!</v>
          </cell>
          <cell r="P319" t="e">
            <v>#DIV/0!</v>
          </cell>
          <cell r="Q319">
            <v>0</v>
          </cell>
          <cell r="R319">
            <v>0</v>
          </cell>
          <cell r="S319">
            <v>0</v>
          </cell>
          <cell r="T319">
            <v>1.1103498024645315</v>
          </cell>
          <cell r="U319">
            <v>0</v>
          </cell>
          <cell r="V319">
            <v>0</v>
          </cell>
          <cell r="W319">
            <v>0</v>
          </cell>
          <cell r="X319">
            <v>0.8403769029062671</v>
          </cell>
          <cell r="Y319">
            <v>0</v>
          </cell>
          <cell r="Z319">
            <v>0</v>
          </cell>
          <cell r="AA319">
            <v>0</v>
          </cell>
          <cell r="AB319">
            <v>3.6862801089412072</v>
          </cell>
          <cell r="AC319">
            <v>0</v>
          </cell>
          <cell r="AD319">
            <v>0</v>
          </cell>
          <cell r="AE319">
            <v>0</v>
          </cell>
          <cell r="AF319">
            <v>2.7989065897733409</v>
          </cell>
          <cell r="AG319">
            <v>0</v>
          </cell>
          <cell r="AH319">
            <v>0</v>
          </cell>
          <cell r="AI319">
            <v>0</v>
          </cell>
          <cell r="AJ319">
            <v>7.5387781858628999</v>
          </cell>
          <cell r="AK319">
            <v>0</v>
          </cell>
          <cell r="AL319">
            <v>0</v>
          </cell>
          <cell r="AM319">
            <v>0</v>
          </cell>
          <cell r="AN319">
            <v>8.450439290006555</v>
          </cell>
          <cell r="AO319">
            <v>0</v>
          </cell>
          <cell r="AP319">
            <v>0</v>
          </cell>
          <cell r="AQ319">
            <v>0</v>
          </cell>
          <cell r="AR319">
            <v>9.0719829343167042</v>
          </cell>
          <cell r="AS319">
            <v>0</v>
          </cell>
          <cell r="AT319">
            <v>0</v>
          </cell>
          <cell r="AU319">
            <v>0</v>
          </cell>
          <cell r="AV319">
            <v>12.671518766545049</v>
          </cell>
        </row>
        <row r="320">
          <cell r="A320" t="str">
            <v>NOPAT / ( FP + DIV )</v>
          </cell>
          <cell r="B320" t="str">
            <v>N.A.</v>
          </cell>
          <cell r="C320" t="e">
            <v>#DIV/0!</v>
          </cell>
          <cell r="D320" t="e">
            <v>#DIV/0!</v>
          </cell>
          <cell r="E320" t="e">
            <v>#DIV/0!</v>
          </cell>
          <cell r="F320" t="e">
            <v>#DIV/0!</v>
          </cell>
          <cell r="G320">
            <v>-7.9104476917610365</v>
          </cell>
          <cell r="H320">
            <v>-1.3889280316070709</v>
          </cell>
          <cell r="I320">
            <v>0</v>
          </cell>
          <cell r="J320">
            <v>0</v>
          </cell>
          <cell r="K320">
            <v>0</v>
          </cell>
          <cell r="L320">
            <v>-3.6019408277737628</v>
          </cell>
          <cell r="M320" t="e">
            <v>#DIV/0!</v>
          </cell>
          <cell r="N320" t="e">
            <v>#DIV/0!</v>
          </cell>
          <cell r="O320" t="e">
            <v>#DIV/0!</v>
          </cell>
          <cell r="P320" t="e">
            <v>#DIV/0!</v>
          </cell>
          <cell r="Q320">
            <v>0</v>
          </cell>
          <cell r="R320">
            <v>0</v>
          </cell>
          <cell r="S320">
            <v>0</v>
          </cell>
          <cell r="T320">
            <v>1.1103498024645315</v>
          </cell>
          <cell r="U320">
            <v>0</v>
          </cell>
          <cell r="V320">
            <v>0</v>
          </cell>
          <cell r="W320">
            <v>0</v>
          </cell>
          <cell r="X320">
            <v>0.8403769029062671</v>
          </cell>
          <cell r="Y320">
            <v>0</v>
          </cell>
          <cell r="Z320">
            <v>0</v>
          </cell>
          <cell r="AA320">
            <v>0</v>
          </cell>
          <cell r="AB320">
            <v>3.6862801089412072</v>
          </cell>
          <cell r="AC320">
            <v>0</v>
          </cell>
          <cell r="AD320">
            <v>0</v>
          </cell>
          <cell r="AE320">
            <v>0</v>
          </cell>
          <cell r="AF320">
            <v>2.7989065897733409</v>
          </cell>
          <cell r="AG320">
            <v>0</v>
          </cell>
          <cell r="AH320">
            <v>0</v>
          </cell>
          <cell r="AI320">
            <v>0</v>
          </cell>
          <cell r="AJ320">
            <v>7.5387781858628999</v>
          </cell>
          <cell r="AK320">
            <v>0</v>
          </cell>
          <cell r="AL320">
            <v>0</v>
          </cell>
          <cell r="AM320">
            <v>0</v>
          </cell>
          <cell r="AN320">
            <v>8.450439290006555</v>
          </cell>
          <cell r="AO320">
            <v>0</v>
          </cell>
          <cell r="AP320">
            <v>0</v>
          </cell>
          <cell r="AQ320">
            <v>0</v>
          </cell>
          <cell r="AR320">
            <v>9.0719829343167042</v>
          </cell>
          <cell r="AS320">
            <v>0</v>
          </cell>
          <cell r="AT320">
            <v>0</v>
          </cell>
          <cell r="AU320">
            <v>0</v>
          </cell>
          <cell r="AV320">
            <v>12.671518766545049</v>
          </cell>
        </row>
        <row r="321">
          <cell r="A321" t="str">
            <v>COPAT - FP</v>
          </cell>
          <cell r="B321" t="str">
            <v>N.A.</v>
          </cell>
          <cell r="C321">
            <v>-2396.81</v>
          </cell>
          <cell r="D321">
            <v>-3254.5436580800001</v>
          </cell>
          <cell r="E321">
            <v>-5809.937355</v>
          </cell>
          <cell r="F321">
            <v>-5134.4297939999997</v>
          </cell>
          <cell r="G321">
            <v>-1955.0349260000003</v>
          </cell>
          <cell r="H321">
            <v>-1176.3231587898199</v>
          </cell>
          <cell r="I321">
            <v>-324.45529999999997</v>
          </cell>
          <cell r="J321">
            <v>-324.45529999999997</v>
          </cell>
          <cell r="K321">
            <v>-324.45529999999997</v>
          </cell>
          <cell r="L321">
            <v>1988.2480330174153</v>
          </cell>
          <cell r="M321">
            <v>0</v>
          </cell>
          <cell r="N321">
            <v>0</v>
          </cell>
          <cell r="O321">
            <v>0</v>
          </cell>
          <cell r="P321">
            <v>3513.9492285773531</v>
          </cell>
          <cell r="Q321">
            <v>-1964.7575236317737</v>
          </cell>
          <cell r="R321">
            <v>-1964.7575236317737</v>
          </cell>
          <cell r="S321">
            <v>-1964.7575236317737</v>
          </cell>
          <cell r="T321">
            <v>2302.9190256036982</v>
          </cell>
          <cell r="U321">
            <v>-4260.4215775594248</v>
          </cell>
          <cell r="V321">
            <v>-4260.4215775594248</v>
          </cell>
          <cell r="W321">
            <v>-4260.4215775594248</v>
          </cell>
          <cell r="X321">
            <v>952.74488096604182</v>
          </cell>
          <cell r="Y321">
            <v>-767.94098935508623</v>
          </cell>
          <cell r="Z321">
            <v>-767.94098935508623</v>
          </cell>
          <cell r="AA321">
            <v>-767.94098935508623</v>
          </cell>
          <cell r="AB321">
            <v>5295.4698458919838</v>
          </cell>
          <cell r="AC321">
            <v>-1694.9554693622979</v>
          </cell>
          <cell r="AD321">
            <v>-1694.9554693622979</v>
          </cell>
          <cell r="AE321">
            <v>-1694.9554693622979</v>
          </cell>
          <cell r="AF321">
            <v>5612.7960949364115</v>
          </cell>
          <cell r="AG321">
            <v>-581.93471114772217</v>
          </cell>
          <cell r="AH321">
            <v>-581.93471114772217</v>
          </cell>
          <cell r="AI321">
            <v>-581.93471114772217</v>
          </cell>
          <cell r="AJ321">
            <v>7228.1971452294547</v>
          </cell>
          <cell r="AK321">
            <v>-599.39275248215392</v>
          </cell>
          <cell r="AL321">
            <v>-599.39275248215392</v>
          </cell>
          <cell r="AM321">
            <v>-599.39275248215392</v>
          </cell>
          <cell r="AN321">
            <v>7671.3950396894234</v>
          </cell>
          <cell r="AO321">
            <v>-617.37453505661847</v>
          </cell>
          <cell r="AP321">
            <v>-617.37453505661847</v>
          </cell>
          <cell r="AQ321">
            <v>-617.37453505661847</v>
          </cell>
          <cell r="AR321">
            <v>7891.884994248936</v>
          </cell>
          <cell r="AS321">
            <v>-508.71661688664864</v>
          </cell>
          <cell r="AT321">
            <v>-508.71661688664864</v>
          </cell>
          <cell r="AU321">
            <v>-508.71661688664864</v>
          </cell>
          <cell r="AV321">
            <v>8027.7788235341986</v>
          </cell>
        </row>
        <row r="322">
          <cell r="A322" t="str">
            <v>COPAT - FP - DIV</v>
          </cell>
          <cell r="B322" t="str">
            <v>N.A.</v>
          </cell>
          <cell r="C322">
            <v>-2396.81</v>
          </cell>
          <cell r="D322">
            <v>-3254.5436580800001</v>
          </cell>
          <cell r="E322">
            <v>-5809.937355</v>
          </cell>
          <cell r="F322">
            <v>-5134.4297939999997</v>
          </cell>
          <cell r="G322">
            <v>-1955.0349260000003</v>
          </cell>
          <cell r="H322">
            <v>-1176.3231587898199</v>
          </cell>
          <cell r="I322">
            <v>-324.45529999999997</v>
          </cell>
          <cell r="J322">
            <v>-324.45529999999997</v>
          </cell>
          <cell r="K322">
            <v>-324.45529999999997</v>
          </cell>
          <cell r="L322">
            <v>1988.2480330174153</v>
          </cell>
          <cell r="M322">
            <v>0</v>
          </cell>
          <cell r="N322">
            <v>0</v>
          </cell>
          <cell r="O322">
            <v>0</v>
          </cell>
          <cell r="P322">
            <v>3513.9492285773531</v>
          </cell>
          <cell r="Q322">
            <v>-1964.7575236317737</v>
          </cell>
          <cell r="R322">
            <v>-1964.7575236317737</v>
          </cell>
          <cell r="S322">
            <v>-1964.7575236317737</v>
          </cell>
          <cell r="T322">
            <v>2302.9190256036982</v>
          </cell>
          <cell r="U322">
            <v>-4260.4215775594248</v>
          </cell>
          <cell r="V322">
            <v>-4260.4215775594248</v>
          </cell>
          <cell r="W322">
            <v>-4260.4215775594248</v>
          </cell>
          <cell r="X322">
            <v>952.74488096604182</v>
          </cell>
          <cell r="Y322">
            <v>-767.94098935508623</v>
          </cell>
          <cell r="Z322">
            <v>-767.94098935508623</v>
          </cell>
          <cell r="AA322">
            <v>-767.94098935508623</v>
          </cell>
          <cell r="AB322">
            <v>5295.4698458919838</v>
          </cell>
          <cell r="AC322">
            <v>-1694.9554693622979</v>
          </cell>
          <cell r="AD322">
            <v>-1694.9554693622979</v>
          </cell>
          <cell r="AE322">
            <v>-1694.9554693622979</v>
          </cell>
          <cell r="AF322">
            <v>5612.7960949364115</v>
          </cell>
          <cell r="AG322">
            <v>-581.93471114772217</v>
          </cell>
          <cell r="AH322">
            <v>-581.93471114772217</v>
          </cell>
          <cell r="AI322">
            <v>-581.93471114772217</v>
          </cell>
          <cell r="AJ322">
            <v>7228.1971452294547</v>
          </cell>
          <cell r="AK322">
            <v>-599.39275248215392</v>
          </cell>
          <cell r="AL322">
            <v>-599.39275248215392</v>
          </cell>
          <cell r="AM322">
            <v>-599.39275248215392</v>
          </cell>
          <cell r="AN322">
            <v>7671.3950396894234</v>
          </cell>
          <cell r="AO322">
            <v>-617.37453505661847</v>
          </cell>
          <cell r="AP322">
            <v>-617.37453505661847</v>
          </cell>
          <cell r="AQ322">
            <v>-617.37453505661847</v>
          </cell>
          <cell r="AR322">
            <v>7891.884994248936</v>
          </cell>
          <cell r="AS322">
            <v>-508.71661688664864</v>
          </cell>
          <cell r="AT322">
            <v>-508.71661688664864</v>
          </cell>
          <cell r="AU322">
            <v>-508.71661688664864</v>
          </cell>
          <cell r="AV322">
            <v>8027.7788235341986</v>
          </cell>
        </row>
        <row r="323">
          <cell r="A323" t="str">
            <v>COPAT / FP</v>
          </cell>
          <cell r="B323" t="str">
            <v>N.A.</v>
          </cell>
          <cell r="C323" t="e">
            <v>#DIV/0!</v>
          </cell>
          <cell r="D323" t="e">
            <v>#DIV/0!</v>
          </cell>
          <cell r="E323" t="e">
            <v>#DIV/0!</v>
          </cell>
          <cell r="F323" t="e">
            <v>#DIV/0!</v>
          </cell>
          <cell r="G323">
            <v>-1.799274615092191</v>
          </cell>
          <cell r="H323">
            <v>0.56959587070881645</v>
          </cell>
          <cell r="I323">
            <v>0</v>
          </cell>
          <cell r="J323">
            <v>0</v>
          </cell>
          <cell r="K323">
            <v>0</v>
          </cell>
          <cell r="L323">
            <v>7.1279567108856465</v>
          </cell>
          <cell r="M323" t="e">
            <v>#DIV/0!</v>
          </cell>
          <cell r="N323" t="e">
            <v>#DIV/0!</v>
          </cell>
          <cell r="O323" t="e">
            <v>#DIV/0!</v>
          </cell>
          <cell r="P323" t="e">
            <v>#DIV/0!</v>
          </cell>
          <cell r="Q323">
            <v>0</v>
          </cell>
          <cell r="R323">
            <v>0</v>
          </cell>
          <cell r="S323">
            <v>0</v>
          </cell>
          <cell r="T323">
            <v>1.7796002611747668</v>
          </cell>
          <cell r="U323">
            <v>0</v>
          </cell>
          <cell r="V323">
            <v>0</v>
          </cell>
          <cell r="W323">
            <v>0</v>
          </cell>
          <cell r="X323">
            <v>1.1911422732206647</v>
          </cell>
          <cell r="Y323">
            <v>0</v>
          </cell>
          <cell r="Z323">
            <v>0</v>
          </cell>
          <cell r="AA323">
            <v>0</v>
          </cell>
          <cell r="AB323">
            <v>5.4071361968932035</v>
          </cell>
          <cell r="AC323">
            <v>0</v>
          </cell>
          <cell r="AD323">
            <v>0</v>
          </cell>
          <cell r="AE323">
            <v>0</v>
          </cell>
          <cell r="AF323">
            <v>3.7714727544008602</v>
          </cell>
          <cell r="AG323">
            <v>0</v>
          </cell>
          <cell r="AH323">
            <v>0</v>
          </cell>
          <cell r="AI323">
            <v>0</v>
          </cell>
          <cell r="AJ323">
            <v>10.181849243836893</v>
          </cell>
          <cell r="AK323">
            <v>0</v>
          </cell>
          <cell r="AL323">
            <v>0</v>
          </cell>
          <cell r="AM323">
            <v>0</v>
          </cell>
          <cell r="AN323">
            <v>11.240732618298336</v>
          </cell>
          <cell r="AO323">
            <v>0</v>
          </cell>
          <cell r="AP323">
            <v>0</v>
          </cell>
          <cell r="AQ323">
            <v>0</v>
          </cell>
          <cell r="AR323">
            <v>12.146892659587211</v>
          </cell>
          <cell r="AS323">
            <v>0</v>
          </cell>
          <cell r="AT323">
            <v>0</v>
          </cell>
          <cell r="AU323">
            <v>0</v>
          </cell>
          <cell r="AV323">
            <v>16.780453315372899</v>
          </cell>
        </row>
        <row r="324">
          <cell r="A324" t="str">
            <v>COPAT / ( FP + DIV )</v>
          </cell>
          <cell r="B324" t="str">
            <v>N.A.</v>
          </cell>
          <cell r="C324" t="e">
            <v>#DIV/0!</v>
          </cell>
          <cell r="D324" t="e">
            <v>#DIV/0!</v>
          </cell>
          <cell r="E324" t="e">
            <v>#DIV/0!</v>
          </cell>
          <cell r="F324" t="e">
            <v>#DIV/0!</v>
          </cell>
          <cell r="G324">
            <v>-1.799274615092191</v>
          </cell>
          <cell r="H324">
            <v>0.56959587070881645</v>
          </cell>
          <cell r="I324">
            <v>0</v>
          </cell>
          <cell r="J324">
            <v>0</v>
          </cell>
          <cell r="K324">
            <v>0</v>
          </cell>
          <cell r="L324">
            <v>7.1279567108856465</v>
          </cell>
          <cell r="M324" t="e">
            <v>#DIV/0!</v>
          </cell>
          <cell r="N324" t="e">
            <v>#DIV/0!</v>
          </cell>
          <cell r="O324" t="e">
            <v>#DIV/0!</v>
          </cell>
          <cell r="P324" t="e">
            <v>#DIV/0!</v>
          </cell>
          <cell r="Q324">
            <v>0</v>
          </cell>
          <cell r="R324">
            <v>0</v>
          </cell>
          <cell r="S324">
            <v>0</v>
          </cell>
          <cell r="T324">
            <v>1.7796002611747668</v>
          </cell>
          <cell r="U324">
            <v>0</v>
          </cell>
          <cell r="V324">
            <v>0</v>
          </cell>
          <cell r="W324">
            <v>0</v>
          </cell>
          <cell r="X324">
            <v>1.1911422732206647</v>
          </cell>
          <cell r="Y324">
            <v>0</v>
          </cell>
          <cell r="Z324">
            <v>0</v>
          </cell>
          <cell r="AA324">
            <v>0</v>
          </cell>
          <cell r="AB324">
            <v>5.4071361968932035</v>
          </cell>
          <cell r="AC324">
            <v>0</v>
          </cell>
          <cell r="AD324">
            <v>0</v>
          </cell>
          <cell r="AE324">
            <v>0</v>
          </cell>
          <cell r="AF324">
            <v>3.7714727544008602</v>
          </cell>
          <cell r="AG324">
            <v>0</v>
          </cell>
          <cell r="AH324">
            <v>0</v>
          </cell>
          <cell r="AI324">
            <v>0</v>
          </cell>
          <cell r="AJ324">
            <v>10.181849243836893</v>
          </cell>
          <cell r="AK324">
            <v>0</v>
          </cell>
          <cell r="AL324">
            <v>0</v>
          </cell>
          <cell r="AM324">
            <v>0</v>
          </cell>
          <cell r="AN324">
            <v>11.240732618298336</v>
          </cell>
          <cell r="AO324">
            <v>0</v>
          </cell>
          <cell r="AP324">
            <v>0</v>
          </cell>
          <cell r="AQ324">
            <v>0</v>
          </cell>
          <cell r="AR324">
            <v>12.146892659587211</v>
          </cell>
          <cell r="AS324">
            <v>0</v>
          </cell>
          <cell r="AT324">
            <v>0</v>
          </cell>
          <cell r="AU324">
            <v>0</v>
          </cell>
          <cell r="AV324">
            <v>16.780453315372899</v>
          </cell>
        </row>
        <row r="327">
          <cell r="A327" t="str">
            <v>PT MITRATANI DUA TUJUH</v>
          </cell>
        </row>
        <row r="328">
          <cell r="A328" t="str">
            <v>PROJECTION ASSUMPTIONS</v>
          </cell>
          <cell r="L328">
            <v>2001</v>
          </cell>
          <cell r="P328">
            <v>2002</v>
          </cell>
          <cell r="T328">
            <v>2003</v>
          </cell>
          <cell r="X328">
            <v>2004</v>
          </cell>
          <cell r="AB328">
            <v>2005</v>
          </cell>
          <cell r="AF328">
            <v>2006</v>
          </cell>
          <cell r="AJ328">
            <v>2007</v>
          </cell>
          <cell r="AN328">
            <v>2008</v>
          </cell>
          <cell r="AR328">
            <v>2009</v>
          </cell>
          <cell r="AV328">
            <v>2010</v>
          </cell>
        </row>
        <row r="331">
          <cell r="A331" t="str">
            <v xml:space="preserve">SALES </v>
          </cell>
        </row>
        <row r="333">
          <cell r="A333" t="str">
            <v>(Method A)</v>
          </cell>
        </row>
        <row r="334">
          <cell r="A334" t="str">
            <v>PRICE 1</v>
          </cell>
          <cell r="L334">
            <v>0</v>
          </cell>
          <cell r="P334">
            <v>0</v>
          </cell>
          <cell r="T334">
            <v>0</v>
          </cell>
          <cell r="X334">
            <v>0</v>
          </cell>
          <cell r="AB334">
            <v>0</v>
          </cell>
          <cell r="AF334">
            <v>0</v>
          </cell>
          <cell r="AJ334">
            <v>0</v>
          </cell>
          <cell r="AN334">
            <v>0</v>
          </cell>
          <cell r="AR334">
            <v>0</v>
          </cell>
          <cell r="AV334">
            <v>0</v>
          </cell>
        </row>
        <row r="335">
          <cell r="A335" t="str">
            <v>VOLUME 1</v>
          </cell>
          <cell r="L335">
            <v>0</v>
          </cell>
          <cell r="P335">
            <v>0</v>
          </cell>
          <cell r="T335">
            <v>0</v>
          </cell>
          <cell r="X335">
            <v>0</v>
          </cell>
          <cell r="AB335">
            <v>0</v>
          </cell>
          <cell r="AF335">
            <v>0</v>
          </cell>
          <cell r="AJ335">
            <v>0</v>
          </cell>
          <cell r="AN335">
            <v>0</v>
          </cell>
          <cell r="AR335">
            <v>0</v>
          </cell>
          <cell r="AV335">
            <v>0</v>
          </cell>
        </row>
        <row r="336">
          <cell r="A336" t="str">
            <v>SALES 1</v>
          </cell>
          <cell r="L336">
            <v>0</v>
          </cell>
          <cell r="P336">
            <v>0</v>
          </cell>
          <cell r="T336">
            <v>0</v>
          </cell>
          <cell r="X336">
            <v>0</v>
          </cell>
          <cell r="AB336">
            <v>0</v>
          </cell>
          <cell r="AF336">
            <v>0</v>
          </cell>
          <cell r="AJ336">
            <v>0</v>
          </cell>
          <cell r="AN336">
            <v>0</v>
          </cell>
          <cell r="AR336">
            <v>0</v>
          </cell>
          <cell r="AV336">
            <v>0</v>
          </cell>
        </row>
        <row r="337">
          <cell r="A337" t="str">
            <v>PRICE 2</v>
          </cell>
          <cell r="L337">
            <v>0</v>
          </cell>
          <cell r="P337">
            <v>0</v>
          </cell>
          <cell r="T337">
            <v>0</v>
          </cell>
          <cell r="X337">
            <v>0</v>
          </cell>
          <cell r="AB337">
            <v>0</v>
          </cell>
          <cell r="AF337">
            <v>0</v>
          </cell>
          <cell r="AJ337">
            <v>0</v>
          </cell>
          <cell r="AN337">
            <v>0</v>
          </cell>
          <cell r="AR337">
            <v>0</v>
          </cell>
          <cell r="AV337">
            <v>0</v>
          </cell>
        </row>
        <row r="338">
          <cell r="A338" t="str">
            <v>VOLUME 2</v>
          </cell>
          <cell r="L338">
            <v>0</v>
          </cell>
          <cell r="P338">
            <v>0</v>
          </cell>
          <cell r="T338">
            <v>0</v>
          </cell>
          <cell r="X338">
            <v>0</v>
          </cell>
          <cell r="AB338">
            <v>0</v>
          </cell>
          <cell r="AF338">
            <v>0</v>
          </cell>
          <cell r="AJ338">
            <v>0</v>
          </cell>
          <cell r="AN338">
            <v>0</v>
          </cell>
          <cell r="AR338">
            <v>0</v>
          </cell>
          <cell r="AV338">
            <v>0</v>
          </cell>
        </row>
        <row r="339">
          <cell r="A339" t="str">
            <v>SALES 2</v>
          </cell>
          <cell r="L339">
            <v>0</v>
          </cell>
          <cell r="P339">
            <v>0</v>
          </cell>
          <cell r="T339">
            <v>0</v>
          </cell>
          <cell r="X339">
            <v>0</v>
          </cell>
          <cell r="AB339">
            <v>0</v>
          </cell>
          <cell r="AF339">
            <v>0</v>
          </cell>
          <cell r="AJ339">
            <v>0</v>
          </cell>
          <cell r="AN339">
            <v>0</v>
          </cell>
          <cell r="AR339">
            <v>0</v>
          </cell>
          <cell r="AV339">
            <v>0</v>
          </cell>
        </row>
        <row r="340">
          <cell r="A340" t="str">
            <v>PRICE 3</v>
          </cell>
          <cell r="L340">
            <v>0</v>
          </cell>
          <cell r="P340">
            <v>0</v>
          </cell>
          <cell r="T340">
            <v>0</v>
          </cell>
          <cell r="X340">
            <v>0</v>
          </cell>
          <cell r="AB340">
            <v>0</v>
          </cell>
          <cell r="AF340">
            <v>0</v>
          </cell>
          <cell r="AJ340">
            <v>0</v>
          </cell>
          <cell r="AN340">
            <v>0</v>
          </cell>
          <cell r="AR340">
            <v>0</v>
          </cell>
          <cell r="AV340">
            <v>0</v>
          </cell>
        </row>
        <row r="341">
          <cell r="A341" t="str">
            <v>VOLUME 3</v>
          </cell>
          <cell r="L341">
            <v>0</v>
          </cell>
          <cell r="P341">
            <v>0</v>
          </cell>
          <cell r="T341">
            <v>0</v>
          </cell>
          <cell r="X341">
            <v>0</v>
          </cell>
          <cell r="AB341">
            <v>0</v>
          </cell>
          <cell r="AF341">
            <v>0</v>
          </cell>
          <cell r="AJ341">
            <v>0</v>
          </cell>
          <cell r="AN341">
            <v>0</v>
          </cell>
          <cell r="AR341">
            <v>0</v>
          </cell>
          <cell r="AV341">
            <v>0</v>
          </cell>
        </row>
        <row r="342">
          <cell r="A342" t="str">
            <v>SALES 3</v>
          </cell>
          <cell r="L342">
            <v>0</v>
          </cell>
          <cell r="P342">
            <v>0</v>
          </cell>
          <cell r="T342">
            <v>0</v>
          </cell>
          <cell r="X342">
            <v>0</v>
          </cell>
          <cell r="AB342">
            <v>0</v>
          </cell>
          <cell r="AF342">
            <v>0</v>
          </cell>
          <cell r="AJ342">
            <v>0</v>
          </cell>
          <cell r="AN342">
            <v>0</v>
          </cell>
          <cell r="AR342">
            <v>0</v>
          </cell>
          <cell r="AV342">
            <v>0</v>
          </cell>
        </row>
        <row r="343">
          <cell r="A343" t="str">
            <v>PRICE 4</v>
          </cell>
          <cell r="L343">
            <v>0</v>
          </cell>
          <cell r="P343">
            <v>0</v>
          </cell>
          <cell r="T343">
            <v>0</v>
          </cell>
          <cell r="X343">
            <v>0</v>
          </cell>
          <cell r="AB343">
            <v>0</v>
          </cell>
          <cell r="AF343">
            <v>0</v>
          </cell>
          <cell r="AJ343">
            <v>0</v>
          </cell>
          <cell r="AN343">
            <v>0</v>
          </cell>
          <cell r="AR343">
            <v>0</v>
          </cell>
          <cell r="AV343">
            <v>0</v>
          </cell>
        </row>
        <row r="344">
          <cell r="A344" t="str">
            <v>VOLUME 4</v>
          </cell>
          <cell r="L344">
            <v>0</v>
          </cell>
          <cell r="P344">
            <v>0</v>
          </cell>
          <cell r="T344">
            <v>0</v>
          </cell>
          <cell r="X344">
            <v>0</v>
          </cell>
          <cell r="AB344">
            <v>0</v>
          </cell>
          <cell r="AF344">
            <v>0</v>
          </cell>
          <cell r="AJ344">
            <v>0</v>
          </cell>
          <cell r="AN344">
            <v>0</v>
          </cell>
          <cell r="AR344">
            <v>0</v>
          </cell>
          <cell r="AV344">
            <v>0</v>
          </cell>
        </row>
        <row r="345">
          <cell r="A345" t="str">
            <v>SALES 4</v>
          </cell>
          <cell r="L345">
            <v>0</v>
          </cell>
          <cell r="P345">
            <v>0</v>
          </cell>
          <cell r="T345">
            <v>0</v>
          </cell>
          <cell r="X345">
            <v>0</v>
          </cell>
          <cell r="AB345">
            <v>0</v>
          </cell>
          <cell r="AF345">
            <v>0</v>
          </cell>
          <cell r="AJ345">
            <v>0</v>
          </cell>
          <cell r="AN345">
            <v>0</v>
          </cell>
          <cell r="AR345">
            <v>0</v>
          </cell>
          <cell r="AV345">
            <v>0</v>
          </cell>
        </row>
        <row r="346">
          <cell r="A346" t="str">
            <v>TOTAL SALES (A)</v>
          </cell>
          <cell r="L346">
            <v>0</v>
          </cell>
          <cell r="P346">
            <v>0</v>
          </cell>
          <cell r="T346">
            <v>0</v>
          </cell>
          <cell r="X346">
            <v>0</v>
          </cell>
          <cell r="AB346">
            <v>0</v>
          </cell>
          <cell r="AF346">
            <v>0</v>
          </cell>
          <cell r="AJ346">
            <v>0</v>
          </cell>
          <cell r="AN346">
            <v>0</v>
          </cell>
          <cell r="AR346">
            <v>0</v>
          </cell>
          <cell r="AV346">
            <v>0</v>
          </cell>
        </row>
        <row r="348">
          <cell r="A348" t="str">
            <v>(Method B)</v>
          </cell>
        </row>
        <row r="349">
          <cell r="A349" t="str">
            <v>% GROWTH RATE</v>
          </cell>
          <cell r="L349">
            <v>0.11337307550933162</v>
          </cell>
          <cell r="P349">
            <v>0.14600679312168618</v>
          </cell>
          <cell r="T349">
            <v>0.13970807407894337</v>
          </cell>
          <cell r="X349">
            <v>0.10284497517006708</v>
          </cell>
          <cell r="AB349">
            <v>6.4647208769134323E-2</v>
          </cell>
          <cell r="AF349">
            <v>0.1194906944496561</v>
          </cell>
          <cell r="AJ349">
            <v>5.7451358652284013E-2</v>
          </cell>
          <cell r="AN349">
            <v>8.9634966996424481E-2</v>
          </cell>
          <cell r="AR349">
            <v>5.1722761611558088E-2</v>
          </cell>
          <cell r="AV349">
            <v>7.9855401152711725E-2</v>
          </cell>
        </row>
        <row r="350">
          <cell r="A350" t="str">
            <v>TOTAL SALES (B)</v>
          </cell>
          <cell r="L350">
            <v>32350.369999999995</v>
          </cell>
          <cell r="P350">
            <v>37073.743779999997</v>
          </cell>
          <cell r="T350">
            <v>42253.245122400003</v>
          </cell>
          <cell r="X350">
            <v>46598.779067867988</v>
          </cell>
          <cell r="AB350">
            <v>49611.260066655217</v>
          </cell>
          <cell r="AF350">
            <v>55539.343984542342</v>
          </cell>
          <cell r="AJ350">
            <v>58730.15475511086</v>
          </cell>
          <cell r="AN350">
            <v>63994.430238280125</v>
          </cell>
          <cell r="AR350">
            <v>67304.398897962179</v>
          </cell>
          <cell r="AV350">
            <v>72679.018671301077</v>
          </cell>
        </row>
        <row r="352">
          <cell r="A352" t="str">
            <v>(Method C)</v>
          </cell>
        </row>
        <row r="353">
          <cell r="A353" t="str">
            <v>TOTAL SALES (C)</v>
          </cell>
          <cell r="L353">
            <v>0</v>
          </cell>
          <cell r="P353">
            <v>0</v>
          </cell>
          <cell r="T353">
            <v>0</v>
          </cell>
          <cell r="X353">
            <v>0</v>
          </cell>
          <cell r="AB353">
            <v>0</v>
          </cell>
          <cell r="AF353">
            <v>0</v>
          </cell>
          <cell r="AJ353">
            <v>0</v>
          </cell>
          <cell r="AN353">
            <v>0</v>
          </cell>
          <cell r="AR353">
            <v>0</v>
          </cell>
          <cell r="AV353">
            <v>0</v>
          </cell>
        </row>
        <row r="355">
          <cell r="A355" t="str">
            <v>TOTAL SALES</v>
          </cell>
          <cell r="L355">
            <v>32350.369999999995</v>
          </cell>
          <cell r="P355">
            <v>37073.743779999997</v>
          </cell>
          <cell r="T355">
            <v>42253.245122400003</v>
          </cell>
          <cell r="X355">
            <v>46598.779067867988</v>
          </cell>
          <cell r="AB355">
            <v>49611.260066655217</v>
          </cell>
          <cell r="AF355">
            <v>55539.343984542342</v>
          </cell>
          <cell r="AJ355">
            <v>58730.15475511086</v>
          </cell>
          <cell r="AN355">
            <v>63994.430238280125</v>
          </cell>
          <cell r="AR355">
            <v>67304.398897962179</v>
          </cell>
          <cell r="AV355">
            <v>72679.018671301077</v>
          </cell>
        </row>
        <row r="356">
          <cell r="A356" t="str">
            <v>% SENSITIZATION</v>
          </cell>
          <cell r="L356">
            <v>0</v>
          </cell>
          <cell r="P356">
            <v>0</v>
          </cell>
          <cell r="T356">
            <v>0</v>
          </cell>
          <cell r="X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row>
        <row r="357">
          <cell r="A357" t="str">
            <v>TOTAL SALES  (SENSITIZED)</v>
          </cell>
          <cell r="L357">
            <v>32350.369999999995</v>
          </cell>
          <cell r="P357">
            <v>37073.743779999997</v>
          </cell>
          <cell r="T357">
            <v>42253.245122400003</v>
          </cell>
          <cell r="X357">
            <v>46598.779067867988</v>
          </cell>
          <cell r="AB357">
            <v>49611.260066655217</v>
          </cell>
          <cell r="AF357">
            <v>55539.343984542342</v>
          </cell>
          <cell r="AJ357">
            <v>58730.15475511086</v>
          </cell>
          <cell r="AN357">
            <v>63994.430238280125</v>
          </cell>
          <cell r="AR357">
            <v>67304.398897962179</v>
          </cell>
          <cell r="AV357">
            <v>72679.018671301077</v>
          </cell>
        </row>
        <row r="359">
          <cell r="A359" t="str">
            <v xml:space="preserve">COST OF GOODS SOLD </v>
          </cell>
        </row>
        <row r="361">
          <cell r="A361" t="str">
            <v>(Method A)</v>
          </cell>
        </row>
        <row r="362">
          <cell r="A362" t="str">
            <v>VARIABLE</v>
          </cell>
        </row>
        <row r="363">
          <cell r="A363" t="str">
            <v>CGS1/SALES1</v>
          </cell>
          <cell r="L363">
            <v>0</v>
          </cell>
          <cell r="P363">
            <v>0</v>
          </cell>
          <cell r="T363">
            <v>0</v>
          </cell>
          <cell r="X363">
            <v>0</v>
          </cell>
          <cell r="AB363">
            <v>0</v>
          </cell>
          <cell r="AF363">
            <v>0</v>
          </cell>
          <cell r="AJ363">
            <v>0</v>
          </cell>
          <cell r="AN363">
            <v>0</v>
          </cell>
          <cell r="AR363">
            <v>0</v>
          </cell>
          <cell r="AV363">
            <v>0</v>
          </cell>
        </row>
        <row r="364">
          <cell r="A364" t="str">
            <v>CGS - VARIABLE 1</v>
          </cell>
          <cell r="L364">
            <v>0</v>
          </cell>
          <cell r="P364">
            <v>0</v>
          </cell>
          <cell r="T364">
            <v>0</v>
          </cell>
          <cell r="X364">
            <v>0</v>
          </cell>
          <cell r="AB364">
            <v>0</v>
          </cell>
          <cell r="AF364">
            <v>0</v>
          </cell>
          <cell r="AJ364">
            <v>0</v>
          </cell>
          <cell r="AN364">
            <v>0</v>
          </cell>
          <cell r="AR364">
            <v>0</v>
          </cell>
          <cell r="AV364">
            <v>0</v>
          </cell>
        </row>
        <row r="365">
          <cell r="A365" t="str">
            <v>CGS2/SALES2</v>
          </cell>
          <cell r="L365">
            <v>0</v>
          </cell>
          <cell r="P365">
            <v>0</v>
          </cell>
          <cell r="T365">
            <v>0</v>
          </cell>
          <cell r="X365">
            <v>0</v>
          </cell>
          <cell r="AB365">
            <v>0</v>
          </cell>
          <cell r="AF365">
            <v>0</v>
          </cell>
          <cell r="AJ365">
            <v>0</v>
          </cell>
          <cell r="AN365">
            <v>0</v>
          </cell>
          <cell r="AR365">
            <v>0</v>
          </cell>
          <cell r="AV365">
            <v>0</v>
          </cell>
        </row>
        <row r="366">
          <cell r="A366" t="str">
            <v>CGS - VARIABLE 2</v>
          </cell>
          <cell r="L366">
            <v>0</v>
          </cell>
          <cell r="P366">
            <v>0</v>
          </cell>
          <cell r="T366">
            <v>0</v>
          </cell>
          <cell r="X366">
            <v>0</v>
          </cell>
          <cell r="AB366">
            <v>0</v>
          </cell>
          <cell r="AF366">
            <v>0</v>
          </cell>
          <cell r="AJ366">
            <v>0</v>
          </cell>
          <cell r="AN366">
            <v>0</v>
          </cell>
          <cell r="AR366">
            <v>0</v>
          </cell>
          <cell r="AV366">
            <v>0</v>
          </cell>
        </row>
        <row r="367">
          <cell r="A367" t="str">
            <v>CGS3/SALES3</v>
          </cell>
          <cell r="L367">
            <v>0</v>
          </cell>
          <cell r="P367">
            <v>0</v>
          </cell>
          <cell r="T367">
            <v>0</v>
          </cell>
          <cell r="X367">
            <v>0</v>
          </cell>
          <cell r="AB367">
            <v>0</v>
          </cell>
          <cell r="AF367">
            <v>0</v>
          </cell>
          <cell r="AJ367">
            <v>0</v>
          </cell>
          <cell r="AN367">
            <v>0</v>
          </cell>
          <cell r="AR367">
            <v>0</v>
          </cell>
          <cell r="AV367">
            <v>0</v>
          </cell>
        </row>
        <row r="368">
          <cell r="A368" t="str">
            <v>CGS - VARIABLE 3</v>
          </cell>
          <cell r="L368">
            <v>0</v>
          </cell>
          <cell r="P368">
            <v>0</v>
          </cell>
          <cell r="T368">
            <v>0</v>
          </cell>
          <cell r="X368">
            <v>0</v>
          </cell>
          <cell r="AB368">
            <v>0</v>
          </cell>
          <cell r="AF368">
            <v>0</v>
          </cell>
          <cell r="AJ368">
            <v>0</v>
          </cell>
          <cell r="AN368">
            <v>0</v>
          </cell>
          <cell r="AR368">
            <v>0</v>
          </cell>
          <cell r="AV368">
            <v>0</v>
          </cell>
        </row>
        <row r="369">
          <cell r="A369" t="str">
            <v>CGS4/SALES4</v>
          </cell>
          <cell r="L369">
            <v>0</v>
          </cell>
          <cell r="P369">
            <v>0</v>
          </cell>
          <cell r="T369">
            <v>0</v>
          </cell>
          <cell r="X369">
            <v>0</v>
          </cell>
          <cell r="AB369">
            <v>0</v>
          </cell>
          <cell r="AF369">
            <v>0</v>
          </cell>
          <cell r="AJ369">
            <v>0</v>
          </cell>
          <cell r="AN369">
            <v>0</v>
          </cell>
          <cell r="AR369">
            <v>0</v>
          </cell>
          <cell r="AV369">
            <v>0</v>
          </cell>
        </row>
        <row r="370">
          <cell r="A370" t="str">
            <v>CGS - VARIABLE 4</v>
          </cell>
          <cell r="L370">
            <v>0</v>
          </cell>
          <cell r="P370">
            <v>0</v>
          </cell>
          <cell r="T370">
            <v>0</v>
          </cell>
          <cell r="X370">
            <v>0</v>
          </cell>
          <cell r="AB370">
            <v>0</v>
          </cell>
          <cell r="AF370">
            <v>0</v>
          </cell>
          <cell r="AJ370">
            <v>0</v>
          </cell>
          <cell r="AN370">
            <v>0</v>
          </cell>
          <cell r="AR370">
            <v>0</v>
          </cell>
          <cell r="AV370">
            <v>0</v>
          </cell>
        </row>
        <row r="371">
          <cell r="A371" t="str">
            <v>TOTAL CGS - VARIABLE</v>
          </cell>
          <cell r="L371">
            <v>0</v>
          </cell>
          <cell r="P371">
            <v>0</v>
          </cell>
          <cell r="T371">
            <v>0</v>
          </cell>
          <cell r="X371">
            <v>0</v>
          </cell>
          <cell r="AB371">
            <v>0</v>
          </cell>
          <cell r="AF371">
            <v>0</v>
          </cell>
          <cell r="AJ371">
            <v>0</v>
          </cell>
          <cell r="AN371">
            <v>0</v>
          </cell>
          <cell r="AR371">
            <v>0</v>
          </cell>
          <cell r="AV371">
            <v>0</v>
          </cell>
        </row>
        <row r="372">
          <cell r="A372" t="str">
            <v>FIXED</v>
          </cell>
        </row>
        <row r="373">
          <cell r="A373" t="str">
            <v>GROWTH RATE 1</v>
          </cell>
          <cell r="L373">
            <v>0</v>
          </cell>
          <cell r="P373">
            <v>0</v>
          </cell>
          <cell r="T373">
            <v>0</v>
          </cell>
          <cell r="X373">
            <v>0</v>
          </cell>
          <cell r="AB373">
            <v>0</v>
          </cell>
          <cell r="AF373">
            <v>0</v>
          </cell>
          <cell r="AJ373">
            <v>0</v>
          </cell>
          <cell r="AN373">
            <v>0</v>
          </cell>
          <cell r="AR373">
            <v>0</v>
          </cell>
          <cell r="AV373">
            <v>0</v>
          </cell>
        </row>
        <row r="374">
          <cell r="A374" t="str">
            <v>CGS - FIXED 1</v>
          </cell>
          <cell r="H374">
            <v>0</v>
          </cell>
          <cell r="L374">
            <v>0</v>
          </cell>
          <cell r="P374">
            <v>0</v>
          </cell>
          <cell r="T374">
            <v>0</v>
          </cell>
          <cell r="X374">
            <v>0</v>
          </cell>
          <cell r="AB374">
            <v>0</v>
          </cell>
          <cell r="AF374">
            <v>0</v>
          </cell>
          <cell r="AJ374">
            <v>0</v>
          </cell>
          <cell r="AN374">
            <v>0</v>
          </cell>
          <cell r="AR374">
            <v>0</v>
          </cell>
          <cell r="AV374">
            <v>0</v>
          </cell>
        </row>
        <row r="375">
          <cell r="A375" t="str">
            <v>GROWTH RATE 2</v>
          </cell>
          <cell r="L375">
            <v>0</v>
          </cell>
          <cell r="P375">
            <v>0</v>
          </cell>
          <cell r="T375">
            <v>0</v>
          </cell>
          <cell r="X375">
            <v>0</v>
          </cell>
          <cell r="AB375">
            <v>0</v>
          </cell>
          <cell r="AF375">
            <v>0</v>
          </cell>
          <cell r="AJ375">
            <v>0</v>
          </cell>
          <cell r="AN375">
            <v>0</v>
          </cell>
          <cell r="AR375">
            <v>0</v>
          </cell>
          <cell r="AV375">
            <v>0</v>
          </cell>
        </row>
        <row r="376">
          <cell r="A376" t="str">
            <v>CGS - FIXED 2</v>
          </cell>
          <cell r="H376">
            <v>0</v>
          </cell>
          <cell r="L376">
            <v>0</v>
          </cell>
          <cell r="P376">
            <v>0</v>
          </cell>
          <cell r="T376">
            <v>0</v>
          </cell>
          <cell r="X376">
            <v>0</v>
          </cell>
          <cell r="AB376">
            <v>0</v>
          </cell>
          <cell r="AF376">
            <v>0</v>
          </cell>
          <cell r="AJ376">
            <v>0</v>
          </cell>
          <cell r="AN376">
            <v>0</v>
          </cell>
          <cell r="AR376">
            <v>0</v>
          </cell>
          <cell r="AV376">
            <v>0</v>
          </cell>
        </row>
        <row r="377">
          <cell r="A377" t="str">
            <v>GROWTH RATE 3</v>
          </cell>
          <cell r="L377">
            <v>0</v>
          </cell>
          <cell r="P377">
            <v>0</v>
          </cell>
          <cell r="T377">
            <v>0</v>
          </cell>
          <cell r="X377">
            <v>0</v>
          </cell>
          <cell r="AB377">
            <v>0</v>
          </cell>
          <cell r="AF377">
            <v>0</v>
          </cell>
          <cell r="AJ377">
            <v>0</v>
          </cell>
          <cell r="AN377">
            <v>0</v>
          </cell>
          <cell r="AR377">
            <v>0</v>
          </cell>
          <cell r="AV377">
            <v>0</v>
          </cell>
        </row>
        <row r="378">
          <cell r="A378" t="str">
            <v>CGS - FIXED 3</v>
          </cell>
          <cell r="H378">
            <v>0</v>
          </cell>
          <cell r="L378">
            <v>0</v>
          </cell>
          <cell r="P378">
            <v>0</v>
          </cell>
          <cell r="T378">
            <v>0</v>
          </cell>
          <cell r="X378">
            <v>0</v>
          </cell>
          <cell r="AB378">
            <v>0</v>
          </cell>
          <cell r="AF378">
            <v>0</v>
          </cell>
          <cell r="AJ378">
            <v>0</v>
          </cell>
          <cell r="AN378">
            <v>0</v>
          </cell>
          <cell r="AR378">
            <v>0</v>
          </cell>
          <cell r="AV378">
            <v>0</v>
          </cell>
        </row>
        <row r="379">
          <cell r="A379" t="str">
            <v>GROWTH RATE 4</v>
          </cell>
          <cell r="L379">
            <v>0</v>
          </cell>
          <cell r="P379">
            <v>0</v>
          </cell>
          <cell r="T379">
            <v>0</v>
          </cell>
          <cell r="X379">
            <v>0</v>
          </cell>
          <cell r="AB379">
            <v>0</v>
          </cell>
          <cell r="AF379">
            <v>0</v>
          </cell>
          <cell r="AJ379">
            <v>0</v>
          </cell>
          <cell r="AN379">
            <v>0</v>
          </cell>
          <cell r="AR379">
            <v>0</v>
          </cell>
          <cell r="AV379">
            <v>0</v>
          </cell>
        </row>
        <row r="380">
          <cell r="A380" t="str">
            <v>CGS - FIXED 4</v>
          </cell>
          <cell r="H380">
            <v>0</v>
          </cell>
          <cell r="L380">
            <v>0</v>
          </cell>
          <cell r="P380">
            <v>0</v>
          </cell>
          <cell r="T380">
            <v>0</v>
          </cell>
          <cell r="X380">
            <v>0</v>
          </cell>
          <cell r="AB380">
            <v>0</v>
          </cell>
          <cell r="AF380">
            <v>0</v>
          </cell>
          <cell r="AJ380">
            <v>0</v>
          </cell>
          <cell r="AN380">
            <v>0</v>
          </cell>
          <cell r="AR380">
            <v>0</v>
          </cell>
          <cell r="AV380">
            <v>0</v>
          </cell>
        </row>
        <row r="381">
          <cell r="A381" t="str">
            <v>TOTAL CGS  - FIXED</v>
          </cell>
          <cell r="L381">
            <v>0</v>
          </cell>
          <cell r="P381">
            <v>0</v>
          </cell>
          <cell r="T381">
            <v>0</v>
          </cell>
          <cell r="X381">
            <v>0</v>
          </cell>
          <cell r="AB381">
            <v>0</v>
          </cell>
          <cell r="AF381">
            <v>0</v>
          </cell>
          <cell r="AJ381">
            <v>0</v>
          </cell>
          <cell r="AN381">
            <v>0</v>
          </cell>
          <cell r="AR381">
            <v>0</v>
          </cell>
          <cell r="AV381">
            <v>0</v>
          </cell>
        </row>
        <row r="382">
          <cell r="A382" t="str">
            <v>TOTAL CGS (A)</v>
          </cell>
          <cell r="L382">
            <v>0</v>
          </cell>
          <cell r="P382">
            <v>0</v>
          </cell>
          <cell r="T382">
            <v>0</v>
          </cell>
          <cell r="X382">
            <v>0</v>
          </cell>
          <cell r="AB382">
            <v>0</v>
          </cell>
          <cell r="AF382">
            <v>0</v>
          </cell>
          <cell r="AJ382">
            <v>0</v>
          </cell>
          <cell r="AN382">
            <v>0</v>
          </cell>
          <cell r="AR382">
            <v>0</v>
          </cell>
          <cell r="AV382">
            <v>0</v>
          </cell>
        </row>
        <row r="384">
          <cell r="A384" t="str">
            <v>(Method B)</v>
          </cell>
        </row>
        <row r="385">
          <cell r="A385" t="str">
            <v>VARIABLE</v>
          </cell>
        </row>
        <row r="386">
          <cell r="A386" t="str">
            <v>CGS/SALES</v>
          </cell>
          <cell r="L386">
            <v>0.73409855245245648</v>
          </cell>
          <cell r="P386">
            <v>0.71322229274082183</v>
          </cell>
          <cell r="T386">
            <v>0.68601322861058134</v>
          </cell>
          <cell r="X386">
            <v>0.68386123205020666</v>
          </cell>
          <cell r="AB386">
            <v>0.68017213838543533</v>
          </cell>
          <cell r="AF386">
            <v>0.67532266920298856</v>
          </cell>
          <cell r="AJ386">
            <v>0.67526593399827806</v>
          </cell>
          <cell r="AN386">
            <v>0.68026032235123857</v>
          </cell>
          <cell r="AR386">
            <v>0.6833529257502593</v>
          </cell>
          <cell r="AV386">
            <v>0.69326391737070425</v>
          </cell>
        </row>
        <row r="387">
          <cell r="A387" t="str">
            <v>TOTAL CGS - VARIABLE</v>
          </cell>
          <cell r="L387">
            <v>23748.359788301372</v>
          </cell>
          <cell r="P387">
            <v>26441.82053925738</v>
          </cell>
          <cell r="T387">
            <v>28986.285105691924</v>
          </cell>
          <cell r="X387">
            <v>31867.098465387582</v>
          </cell>
          <cell r="AB387">
            <v>33744.196847532832</v>
          </cell>
          <cell r="AF387">
            <v>37506.978025424083</v>
          </cell>
          <cell r="AJ387">
            <v>39658.472804573343</v>
          </cell>
          <cell r="AN387">
            <v>43532.871742576288</v>
          </cell>
          <cell r="AR387">
            <v>45992.65790278498</v>
          </cell>
          <cell r="AV387">
            <v>50385.741194724738</v>
          </cell>
        </row>
        <row r="388">
          <cell r="A388" t="str">
            <v>FIXED</v>
          </cell>
        </row>
        <row r="389">
          <cell r="A389" t="str">
            <v>% GROWTH RATE</v>
          </cell>
          <cell r="L389">
            <v>0</v>
          </cell>
          <cell r="P389">
            <v>0</v>
          </cell>
          <cell r="T389">
            <v>0</v>
          </cell>
          <cell r="X389">
            <v>0</v>
          </cell>
          <cell r="AB389">
            <v>0</v>
          </cell>
          <cell r="AF389">
            <v>0</v>
          </cell>
          <cell r="AJ389">
            <v>0</v>
          </cell>
          <cell r="AN389">
            <v>0</v>
          </cell>
          <cell r="AR389">
            <v>0</v>
          </cell>
          <cell r="AV389">
            <v>0</v>
          </cell>
        </row>
        <row r="390">
          <cell r="A390" t="str">
            <v>TOTAL CGS - FIXED</v>
          </cell>
          <cell r="L390">
            <v>0</v>
          </cell>
          <cell r="P390">
            <v>0</v>
          </cell>
          <cell r="T390">
            <v>0</v>
          </cell>
          <cell r="X390">
            <v>0</v>
          </cell>
          <cell r="AB390">
            <v>0</v>
          </cell>
          <cell r="AF390">
            <v>0</v>
          </cell>
          <cell r="AJ390">
            <v>0</v>
          </cell>
          <cell r="AN390">
            <v>0</v>
          </cell>
          <cell r="AR390">
            <v>0</v>
          </cell>
          <cell r="AV390">
            <v>0</v>
          </cell>
        </row>
        <row r="391">
          <cell r="A391" t="str">
            <v>TOTAL CGS (B)</v>
          </cell>
          <cell r="L391">
            <v>23748.359788301372</v>
          </cell>
          <cell r="P391">
            <v>26441.82053925738</v>
          </cell>
          <cell r="T391">
            <v>28986.285105691924</v>
          </cell>
          <cell r="X391">
            <v>31867.098465387582</v>
          </cell>
          <cell r="AB391">
            <v>33744.196847532832</v>
          </cell>
          <cell r="AF391">
            <v>37506.978025424083</v>
          </cell>
          <cell r="AJ391">
            <v>39658.472804573343</v>
          </cell>
          <cell r="AN391">
            <v>43532.871742576288</v>
          </cell>
          <cell r="AR391">
            <v>45992.65790278498</v>
          </cell>
          <cell r="AV391">
            <v>50385.741194724738</v>
          </cell>
        </row>
        <row r="393">
          <cell r="A393" t="str">
            <v>TOTAL CGS VARIABLE</v>
          </cell>
          <cell r="L393">
            <v>23748.359788301372</v>
          </cell>
          <cell r="P393">
            <v>26441.82053925738</v>
          </cell>
          <cell r="T393">
            <v>28986.285105691924</v>
          </cell>
          <cell r="X393">
            <v>31867.098465387582</v>
          </cell>
          <cell r="AB393">
            <v>33744.196847532832</v>
          </cell>
          <cell r="AF393">
            <v>37506.978025424083</v>
          </cell>
          <cell r="AJ393">
            <v>39658.472804573343</v>
          </cell>
          <cell r="AN393">
            <v>43532.871742576288</v>
          </cell>
          <cell r="AR393">
            <v>45992.65790278498</v>
          </cell>
          <cell r="AV393">
            <v>50385.741194724738</v>
          </cell>
        </row>
        <row r="394">
          <cell r="A394" t="str">
            <v>% SENSITIZATION</v>
          </cell>
          <cell r="L394">
            <v>0</v>
          </cell>
          <cell r="P394">
            <v>0</v>
          </cell>
          <cell r="T394">
            <v>0</v>
          </cell>
          <cell r="X394">
            <v>0</v>
          </cell>
          <cell r="AB394">
            <v>0</v>
          </cell>
          <cell r="AF394">
            <v>0</v>
          </cell>
          <cell r="AJ394">
            <v>0</v>
          </cell>
          <cell r="AN394">
            <v>0</v>
          </cell>
          <cell r="AR394">
            <v>0</v>
          </cell>
          <cell r="AV394">
            <v>0</v>
          </cell>
        </row>
        <row r="395">
          <cell r="A395" t="str">
            <v>TOTAL CGS  VARIABLE (SENSITIZED)</v>
          </cell>
          <cell r="L395">
            <v>23748.359788301372</v>
          </cell>
          <cell r="P395">
            <v>26441.82053925738</v>
          </cell>
          <cell r="T395">
            <v>28986.285105691924</v>
          </cell>
          <cell r="X395">
            <v>31867.098465387582</v>
          </cell>
          <cell r="AB395">
            <v>33744.196847532832</v>
          </cell>
          <cell r="AF395">
            <v>37506.978025424083</v>
          </cell>
          <cell r="AJ395">
            <v>39658.472804573343</v>
          </cell>
          <cell r="AN395">
            <v>43532.871742576288</v>
          </cell>
          <cell r="AR395">
            <v>45992.65790278498</v>
          </cell>
          <cell r="AV395">
            <v>50385.741194724738</v>
          </cell>
        </row>
        <row r="397">
          <cell r="A397" t="str">
            <v>TOTAL CGS FIXED</v>
          </cell>
          <cell r="L397">
            <v>0</v>
          </cell>
          <cell r="P397">
            <v>0</v>
          </cell>
          <cell r="T397">
            <v>0</v>
          </cell>
          <cell r="X397">
            <v>0</v>
          </cell>
          <cell r="AB397">
            <v>0</v>
          </cell>
          <cell r="AF397">
            <v>0</v>
          </cell>
          <cell r="AJ397">
            <v>0</v>
          </cell>
          <cell r="AN397">
            <v>0</v>
          </cell>
          <cell r="AR397">
            <v>0</v>
          </cell>
          <cell r="AV397">
            <v>0</v>
          </cell>
        </row>
        <row r="398">
          <cell r="A398" t="str">
            <v>% SENSITIZATION</v>
          </cell>
          <cell r="L398">
            <v>0</v>
          </cell>
          <cell r="P398">
            <v>0</v>
          </cell>
          <cell r="T398">
            <v>0</v>
          </cell>
          <cell r="X398">
            <v>0</v>
          </cell>
          <cell r="AB398">
            <v>0</v>
          </cell>
          <cell r="AF398">
            <v>0</v>
          </cell>
          <cell r="AJ398">
            <v>0</v>
          </cell>
          <cell r="AN398">
            <v>0</v>
          </cell>
          <cell r="AR398">
            <v>0</v>
          </cell>
          <cell r="AV398">
            <v>0</v>
          </cell>
        </row>
        <row r="399">
          <cell r="A399" t="str">
            <v>TOTAL CGS  VARIABLE (SENSITIZED)</v>
          </cell>
          <cell r="L399">
            <v>0</v>
          </cell>
          <cell r="P399">
            <v>0</v>
          </cell>
          <cell r="T399">
            <v>0</v>
          </cell>
          <cell r="X399">
            <v>0</v>
          </cell>
          <cell r="AB399">
            <v>0</v>
          </cell>
          <cell r="AF399">
            <v>0</v>
          </cell>
          <cell r="AJ399">
            <v>0</v>
          </cell>
          <cell r="AN399">
            <v>0</v>
          </cell>
          <cell r="AR399">
            <v>0</v>
          </cell>
          <cell r="AV399">
            <v>0</v>
          </cell>
        </row>
        <row r="401">
          <cell r="A401" t="str">
            <v xml:space="preserve">PLANT </v>
          </cell>
        </row>
        <row r="403">
          <cell r="A403" t="str">
            <v>LAND</v>
          </cell>
          <cell r="L403">
            <v>0</v>
          </cell>
          <cell r="P403">
            <v>0</v>
          </cell>
          <cell r="T403">
            <v>0</v>
          </cell>
          <cell r="X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row>
        <row r="404">
          <cell r="A404" t="str">
            <v>CONSTRUCTION IN PROGRESS (new)</v>
          </cell>
          <cell r="L404">
            <v>0</v>
          </cell>
          <cell r="P404">
            <v>0</v>
          </cell>
          <cell r="T404">
            <v>0</v>
          </cell>
          <cell r="X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row>
        <row r="405">
          <cell r="A405" t="str">
            <v>CONSTRUCTION IN PROGRESS (transferred)</v>
          </cell>
          <cell r="L405">
            <v>794.34699499999988</v>
          </cell>
          <cell r="P405">
            <v>1835.9299099999989</v>
          </cell>
          <cell r="T405">
            <v>3754.9774926718746</v>
          </cell>
          <cell r="X405">
            <v>4646.8570009652321</v>
          </cell>
          <cell r="AB405">
            <v>2342.4669210909269</v>
          </cell>
          <cell r="AC405">
            <v>0</v>
          </cell>
          <cell r="AD405">
            <v>0</v>
          </cell>
          <cell r="AE405">
            <v>0</v>
          </cell>
          <cell r="AF405">
            <v>847.73474147289016</v>
          </cell>
          <cell r="AG405">
            <v>0</v>
          </cell>
          <cell r="AH405">
            <v>0</v>
          </cell>
          <cell r="AI405">
            <v>0</v>
          </cell>
          <cell r="AJ405">
            <v>1396.2841139782249</v>
          </cell>
          <cell r="AK405">
            <v>0</v>
          </cell>
          <cell r="AL405">
            <v>0</v>
          </cell>
          <cell r="AM405">
            <v>0</v>
          </cell>
          <cell r="AN405">
            <v>983.20834071796708</v>
          </cell>
          <cell r="AO405">
            <v>0</v>
          </cell>
          <cell r="AP405">
            <v>0</v>
          </cell>
          <cell r="AQ405">
            <v>0</v>
          </cell>
          <cell r="AR405">
            <v>1608.5763584993692</v>
          </cell>
          <cell r="AS405">
            <v>0</v>
          </cell>
          <cell r="AT405">
            <v>0</v>
          </cell>
          <cell r="AU405">
            <v>0</v>
          </cell>
          <cell r="AV405">
            <v>1142.1612921104861</v>
          </cell>
        </row>
        <row r="406">
          <cell r="A406" t="str">
            <v>OTHER GROSS PLANT</v>
          </cell>
          <cell r="L406">
            <v>0</v>
          </cell>
          <cell r="P406">
            <v>0</v>
          </cell>
          <cell r="T406">
            <v>0</v>
          </cell>
          <cell r="X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row>
        <row r="407">
          <cell r="A407" t="str">
            <v>W/O LAND (WRITE OFF)</v>
          </cell>
          <cell r="L407">
            <v>0</v>
          </cell>
          <cell r="P407">
            <v>0</v>
          </cell>
          <cell r="T407">
            <v>0</v>
          </cell>
          <cell r="X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row>
        <row r="408">
          <cell r="A408" t="str">
            <v>SOP LAND (SALE OF PLANT)</v>
          </cell>
          <cell r="L408">
            <v>0</v>
          </cell>
          <cell r="P408">
            <v>0</v>
          </cell>
          <cell r="T408">
            <v>0</v>
          </cell>
          <cell r="X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row>
        <row r="409">
          <cell r="A409" t="str">
            <v>W/O BUILDINGS, MACHINERY &amp; EQUIPMENT</v>
          </cell>
          <cell r="L409">
            <v>0</v>
          </cell>
          <cell r="P409">
            <v>0</v>
          </cell>
          <cell r="T409">
            <v>0</v>
          </cell>
          <cell r="X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row>
        <row r="410">
          <cell r="A410" t="str">
            <v>SOP BUILDINGS, MACHINERY &amp; EQUIPMENT</v>
          </cell>
          <cell r="L410">
            <v>0</v>
          </cell>
          <cell r="P410">
            <v>0</v>
          </cell>
          <cell r="T410">
            <v>0</v>
          </cell>
          <cell r="X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row>
        <row r="413">
          <cell r="A413" t="str">
            <v xml:space="preserve">OTHER ASSUMPTIONS </v>
          </cell>
        </row>
        <row r="415">
          <cell r="A415" t="str">
            <v>SGA / SALES - VARIABLE</v>
          </cell>
          <cell r="L415">
            <v>0.13963399633605431</v>
          </cell>
          <cell r="P415">
            <v>0.14025552932443822</v>
          </cell>
          <cell r="T415">
            <v>0.14052944870284687</v>
          </cell>
          <cell r="X415">
            <v>0.14066097900553653</v>
          </cell>
          <cell r="AB415">
            <v>0.14004563148572199</v>
          </cell>
          <cell r="AF415">
            <v>0.13996681457808732</v>
          </cell>
          <cell r="AJ415">
            <v>0.13995152914815034</v>
          </cell>
          <cell r="AN415">
            <v>0.14014764653150019</v>
          </cell>
          <cell r="AR415">
            <v>0.13940887962367787</v>
          </cell>
          <cell r="AV415">
            <v>0.13962715475440657</v>
          </cell>
        </row>
        <row r="416">
          <cell r="A416" t="str">
            <v>SGA - FIXED</v>
          </cell>
        </row>
        <row r="417">
          <cell r="A417" t="str">
            <v>% GROWTH RATE</v>
          </cell>
          <cell r="L417">
            <v>-0.33821585009512189</v>
          </cell>
          <cell r="P417">
            <v>8.2434060232670303E-2</v>
          </cell>
          <cell r="T417">
            <v>8.0318541534986965E-2</v>
          </cell>
          <cell r="X417">
            <v>8.0870890766254311E-2</v>
          </cell>
          <cell r="AB417">
            <v>8.1417239684201448E-2</v>
          </cell>
          <cell r="AF417">
            <v>8.1957104422261784E-2</v>
          </cell>
          <cell r="AJ417">
            <v>8.2490026379796744E-2</v>
          </cell>
          <cell r="AN417">
            <v>8.3015573489669148E-2</v>
          </cell>
          <cell r="AR417">
            <v>8.3533341281156304E-2</v>
          </cell>
          <cell r="AV417">
            <v>8.4042953736576109E-2</v>
          </cell>
        </row>
        <row r="418">
          <cell r="A418" t="str">
            <v>A/R DOH</v>
          </cell>
          <cell r="L418">
            <v>4.1845445662599836</v>
          </cell>
          <cell r="P418">
            <v>5.0146077424285416</v>
          </cell>
          <cell r="T418">
            <v>9.0638051834028417</v>
          </cell>
          <cell r="X418">
            <v>9.5232643687282046</v>
          </cell>
          <cell r="AB418">
            <v>7.1659351914865885</v>
          </cell>
          <cell r="AF418">
            <v>7.5349705604778565</v>
          </cell>
          <cell r="AJ418">
            <v>7.3393632849302577</v>
          </cell>
          <cell r="AN418">
            <v>6.9376850160343393</v>
          </cell>
          <cell r="AR418">
            <v>7.6436897685959968</v>
          </cell>
          <cell r="AV418">
            <v>9.7210551872651276</v>
          </cell>
        </row>
        <row r="419">
          <cell r="A419" t="str">
            <v>INV DOH</v>
          </cell>
          <cell r="L419">
            <v>42.484771093462491</v>
          </cell>
          <cell r="P419">
            <v>34.64729903543526</v>
          </cell>
          <cell r="T419">
            <v>33.927074451370856</v>
          </cell>
          <cell r="X419">
            <v>40.229703749058693</v>
          </cell>
          <cell r="AB419">
            <v>46.452360792914249</v>
          </cell>
          <cell r="AF419">
            <v>48.78285624381644</v>
          </cell>
          <cell r="AJ419">
            <v>52.55702311818645</v>
          </cell>
          <cell r="AN419">
            <v>54.488333601836338</v>
          </cell>
          <cell r="AR419">
            <v>57.180582630631832</v>
          </cell>
          <cell r="AV419">
            <v>53.164507276854714</v>
          </cell>
        </row>
        <row r="420">
          <cell r="A420" t="str">
            <v>A/P DOH</v>
          </cell>
          <cell r="L420">
            <v>11.390739296793706</v>
          </cell>
          <cell r="P420">
            <v>11.974417483261044</v>
          </cell>
          <cell r="T420">
            <v>12.085340482374416</v>
          </cell>
          <cell r="X420">
            <v>12.229800106196516</v>
          </cell>
          <cell r="AB420">
            <v>12.109425640086608</v>
          </cell>
          <cell r="AF420">
            <v>11.990660959923986</v>
          </cell>
          <cell r="AJ420">
            <v>11.901743981248652</v>
          </cell>
          <cell r="AN420">
            <v>11.873613527170535</v>
          </cell>
          <cell r="AR420">
            <v>11.716565698372028</v>
          </cell>
          <cell r="AV420">
            <v>11.773653312666218</v>
          </cell>
        </row>
        <row r="421">
          <cell r="A421" t="str">
            <v>A/E DOH</v>
          </cell>
          <cell r="L421">
            <v>4.4478882397006245</v>
          </cell>
          <cell r="P421">
            <v>4.1957057411994647</v>
          </cell>
          <cell r="T421">
            <v>4.1138713285983259</v>
          </cell>
          <cell r="X421">
            <v>4.154883328115953</v>
          </cell>
          <cell r="AB421">
            <v>4.303994092179849</v>
          </cell>
          <cell r="AF421">
            <v>4.140101053960243</v>
          </cell>
          <cell r="AJ421">
            <v>4.2857132893162078</v>
          </cell>
          <cell r="AN421">
            <v>4.1592217825332778</v>
          </cell>
          <cell r="AR421">
            <v>4.2918873191837372</v>
          </cell>
          <cell r="AV421">
            <v>4.2790617604223318</v>
          </cell>
        </row>
        <row r="422">
          <cell r="A422" t="str">
            <v>INTEREST RATE (STD)</v>
          </cell>
          <cell r="L422">
            <v>0</v>
          </cell>
          <cell r="P422">
            <v>0</v>
          </cell>
          <cell r="T422">
            <v>0.11466049382716052</v>
          </cell>
          <cell r="X422">
            <v>0.16097560975609762</v>
          </cell>
          <cell r="AB422">
            <v>0.11286764705882354</v>
          </cell>
          <cell r="AF422">
            <v>0.14934210526315805</v>
          </cell>
          <cell r="AJ422">
            <v>0.12232142857142864</v>
          </cell>
          <cell r="AN422">
            <v>0.13472222222222241</v>
          </cell>
          <cell r="AR422">
            <v>0.17812500000000081</v>
          </cell>
          <cell r="AV422">
            <v>0</v>
          </cell>
        </row>
        <row r="423">
          <cell r="A423" t="str">
            <v>LTD INTEREST PREMIUM</v>
          </cell>
          <cell r="L423">
            <v>0</v>
          </cell>
          <cell r="P423">
            <v>0</v>
          </cell>
          <cell r="T423">
            <v>0</v>
          </cell>
          <cell r="X423">
            <v>0</v>
          </cell>
          <cell r="AB423">
            <v>0</v>
          </cell>
          <cell r="AF423">
            <v>0</v>
          </cell>
          <cell r="AJ423">
            <v>0</v>
          </cell>
          <cell r="AN423">
            <v>0</v>
          </cell>
          <cell r="AR423">
            <v>0</v>
          </cell>
          <cell r="AV423">
            <v>0</v>
          </cell>
        </row>
        <row r="424">
          <cell r="A424" t="str">
            <v>STATUTORY TAX RATE</v>
          </cell>
          <cell r="L424">
            <v>0</v>
          </cell>
          <cell r="P424">
            <v>0</v>
          </cell>
          <cell r="T424">
            <v>0</v>
          </cell>
          <cell r="X424">
            <v>0</v>
          </cell>
          <cell r="AB424">
            <v>0</v>
          </cell>
          <cell r="AF424">
            <v>0</v>
          </cell>
          <cell r="AJ424">
            <v>0</v>
          </cell>
          <cell r="AN424">
            <v>0</v>
          </cell>
          <cell r="AR424">
            <v>0</v>
          </cell>
          <cell r="AV424">
            <v>0</v>
          </cell>
        </row>
        <row r="425">
          <cell r="A425" t="str">
            <v>ITC / NPBT</v>
          </cell>
        </row>
        <row r="426">
          <cell r="A426" t="str">
            <v>DEP EXP / AGP (CGS PORTION)</v>
          </cell>
          <cell r="L426">
            <v>0.10802870387837739</v>
          </cell>
          <cell r="P426">
            <v>0.10222830494689596</v>
          </cell>
          <cell r="T426">
            <v>0.11354400658232645</v>
          </cell>
          <cell r="X426">
            <v>7.8640296929223502E-2</v>
          </cell>
          <cell r="AB426">
            <v>7.5130531230407194E-2</v>
          </cell>
          <cell r="AF426">
            <v>6.3328132756092267E-2</v>
          </cell>
          <cell r="AJ426">
            <v>5.8662296321718183E-2</v>
          </cell>
          <cell r="AN426">
            <v>5.2675231938023037E-2</v>
          </cell>
          <cell r="AR426">
            <v>4.6788714107585172E-2</v>
          </cell>
          <cell r="AV426">
            <v>4.220757159071422E-2</v>
          </cell>
        </row>
        <row r="427">
          <cell r="A427" t="str">
            <v>DEP EXP / AGP (SGA PORTION)</v>
          </cell>
          <cell r="L427">
            <v>7.2509550185943534E-3</v>
          </cell>
          <cell r="P427">
            <v>1.6129478223803055E-2</v>
          </cell>
          <cell r="T427">
            <v>1.7198492922662418E-2</v>
          </cell>
          <cell r="X427">
            <v>1.3395254521803211E-2</v>
          </cell>
          <cell r="AB427">
            <v>1.6803108819810099E-2</v>
          </cell>
          <cell r="AF427">
            <v>1.8445364050019054E-2</v>
          </cell>
          <cell r="AJ427">
            <v>2.3876861088992337E-2</v>
          </cell>
          <cell r="AN427">
            <v>2.6504958924515803E-2</v>
          </cell>
          <cell r="AR427">
            <v>3.181986558720068E-2</v>
          </cell>
          <cell r="AV427">
            <v>2.9698581800614906E-2</v>
          </cell>
        </row>
        <row r="429">
          <cell r="A429" t="str">
            <v>DIV / NPAUI</v>
          </cell>
          <cell r="L429">
            <v>0</v>
          </cell>
          <cell r="P429">
            <v>0</v>
          </cell>
          <cell r="T429">
            <v>0</v>
          </cell>
          <cell r="X429">
            <v>0</v>
          </cell>
          <cell r="AB429">
            <v>0</v>
          </cell>
          <cell r="AF429">
            <v>0</v>
          </cell>
          <cell r="AJ429">
            <v>0</v>
          </cell>
          <cell r="AN429">
            <v>0</v>
          </cell>
          <cell r="AR429">
            <v>0</v>
          </cell>
          <cell r="AV429">
            <v>0</v>
          </cell>
        </row>
        <row r="430">
          <cell r="A430" t="str">
            <v>ABSOLUTE COMMON DIV</v>
          </cell>
          <cell r="L430">
            <v>0</v>
          </cell>
          <cell r="P430">
            <v>0</v>
          </cell>
          <cell r="T430">
            <v>0</v>
          </cell>
          <cell r="X430">
            <v>0</v>
          </cell>
          <cell r="AB430">
            <v>0</v>
          </cell>
          <cell r="AF430">
            <v>0</v>
          </cell>
          <cell r="AJ430">
            <v>0</v>
          </cell>
          <cell r="AN430">
            <v>0</v>
          </cell>
          <cell r="AR430">
            <v>0</v>
          </cell>
          <cell r="AV430">
            <v>0</v>
          </cell>
        </row>
        <row r="431">
          <cell r="A431" t="str">
            <v>ABSOLUTE PREFERRED DIV</v>
          </cell>
          <cell r="L431">
            <v>0</v>
          </cell>
          <cell r="P431">
            <v>0</v>
          </cell>
          <cell r="T431">
            <v>0</v>
          </cell>
          <cell r="X431">
            <v>0</v>
          </cell>
          <cell r="AB431">
            <v>0</v>
          </cell>
          <cell r="AF431">
            <v>0</v>
          </cell>
          <cell r="AJ431">
            <v>0</v>
          </cell>
          <cell r="AN431">
            <v>0</v>
          </cell>
          <cell r="AR431">
            <v>0</v>
          </cell>
          <cell r="AV431">
            <v>0</v>
          </cell>
        </row>
        <row r="434">
          <cell r="A434" t="str">
            <v xml:space="preserve">NEW DEBT </v>
          </cell>
        </row>
        <row r="436">
          <cell r="A436" t="str">
            <v>NEW MONEY NEED</v>
          </cell>
          <cell r="L436">
            <v>-2938.4086754415875</v>
          </cell>
          <cell r="P436">
            <v>1253.8572994378992</v>
          </cell>
          <cell r="T436">
            <v>1364.3515449392999</v>
          </cell>
          <cell r="X436">
            <v>2576.3406555280526</v>
          </cell>
          <cell r="AB436">
            <v>1664.3614896360668</v>
          </cell>
          <cell r="AF436">
            <v>2783.2025255141343</v>
          </cell>
          <cell r="AJ436">
            <v>2974.9211954905695</v>
          </cell>
          <cell r="AN436">
            <v>2658.1636885467233</v>
          </cell>
          <cell r="AR436">
            <v>1937.5551157861846</v>
          </cell>
          <cell r="AV436">
            <v>2233.7310166765965</v>
          </cell>
        </row>
        <row r="437">
          <cell r="A437" t="str">
            <v>NEW DEBT UNALLOCATED</v>
          </cell>
          <cell r="L437">
            <v>-9.0949470177292824E-13</v>
          </cell>
          <cell r="P437">
            <v>-4.5474735088646412E-13</v>
          </cell>
          <cell r="Q437">
            <v>0</v>
          </cell>
          <cell r="R437">
            <v>0</v>
          </cell>
          <cell r="S437">
            <v>0</v>
          </cell>
          <cell r="T437">
            <v>2.8250297342850935E-12</v>
          </cell>
          <cell r="U437">
            <v>0</v>
          </cell>
          <cell r="V437">
            <v>0</v>
          </cell>
          <cell r="W437">
            <v>0</v>
          </cell>
          <cell r="X437">
            <v>5.4199538913793694E-13</v>
          </cell>
          <cell r="Y437">
            <v>0</v>
          </cell>
          <cell r="Z437">
            <v>0</v>
          </cell>
          <cell r="AA437">
            <v>0</v>
          </cell>
          <cell r="AB437">
            <v>-5.1260372748080502E-13</v>
          </cell>
          <cell r="AC437">
            <v>0</v>
          </cell>
          <cell r="AD437">
            <v>0</v>
          </cell>
          <cell r="AE437">
            <v>0</v>
          </cell>
          <cell r="AF437">
            <v>-5.3458311937155889E-13</v>
          </cell>
          <cell r="AG437">
            <v>0</v>
          </cell>
          <cell r="AH437">
            <v>0</v>
          </cell>
          <cell r="AI437">
            <v>0</v>
          </cell>
          <cell r="AJ437">
            <v>1.5543754821755031E-12</v>
          </cell>
          <cell r="AK437">
            <v>0</v>
          </cell>
          <cell r="AL437">
            <v>0</v>
          </cell>
          <cell r="AM437">
            <v>0</v>
          </cell>
          <cell r="AN437">
            <v>-1.5766521314843704E-12</v>
          </cell>
          <cell r="AO437">
            <v>0</v>
          </cell>
          <cell r="AP437">
            <v>0</v>
          </cell>
          <cell r="AQ437">
            <v>0</v>
          </cell>
          <cell r="AR437">
            <v>1.1066095230697235E-12</v>
          </cell>
          <cell r="AS437">
            <v>0</v>
          </cell>
          <cell r="AT437">
            <v>0</v>
          </cell>
          <cell r="AU437">
            <v>0</v>
          </cell>
          <cell r="AV437">
            <v>1.8189894035458565E-12</v>
          </cell>
        </row>
        <row r="439">
          <cell r="A439" t="str">
            <v>STD - NEW DEBT</v>
          </cell>
          <cell r="L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row>
        <row r="440">
          <cell r="A440" t="str">
            <v>CPLTD - NEW DEBT</v>
          </cell>
          <cell r="L440">
            <v>0</v>
          </cell>
          <cell r="P440">
            <v>1964.7575236317737</v>
          </cell>
          <cell r="T440">
            <v>4260.4215775594248</v>
          </cell>
          <cell r="X440">
            <v>767.94098935508623</v>
          </cell>
          <cell r="AB440">
            <v>1694.9554693622979</v>
          </cell>
          <cell r="AF440">
            <v>581.93471114772217</v>
          </cell>
          <cell r="AJ440">
            <v>599.39275248215392</v>
          </cell>
          <cell r="AN440">
            <v>617.37453505661847</v>
          </cell>
          <cell r="AR440">
            <v>508.71661688664864</v>
          </cell>
          <cell r="AV440">
            <v>0</v>
          </cell>
        </row>
        <row r="441">
          <cell r="A441" t="str">
            <v>LTD - NEW DEBT</v>
          </cell>
          <cell r="L441">
            <v>9095.4182187499973</v>
          </cell>
          <cell r="P441">
            <v>8376.0715481144034</v>
          </cell>
          <cell r="Q441">
            <v>0</v>
          </cell>
          <cell r="R441">
            <v>0</v>
          </cell>
          <cell r="S441">
            <v>0</v>
          </cell>
          <cell r="T441">
            <v>4366.9321169984096</v>
          </cell>
          <cell r="U441">
            <v>0</v>
          </cell>
          <cell r="V441">
            <v>0</v>
          </cell>
          <cell r="W441">
            <v>0</v>
          </cell>
          <cell r="X441">
            <v>3729.9990911532732</v>
          </cell>
          <cell r="Y441">
            <v>0</v>
          </cell>
          <cell r="Z441">
            <v>0</v>
          </cell>
          <cell r="AA441">
            <v>0</v>
          </cell>
          <cell r="AB441">
            <v>2146.9435945255736</v>
          </cell>
          <cell r="AC441">
            <v>0</v>
          </cell>
          <cell r="AD441">
            <v>0</v>
          </cell>
          <cell r="AE441">
            <v>0</v>
          </cell>
          <cell r="AF441">
            <v>1629.417191213618</v>
          </cell>
          <cell r="AG441">
            <v>0</v>
          </cell>
          <cell r="AH441">
            <v>0</v>
          </cell>
          <cell r="AI441">
            <v>0</v>
          </cell>
          <cell r="AJ441">
            <v>1078.9069544678728</v>
          </cell>
          <cell r="AK441">
            <v>0</v>
          </cell>
          <cell r="AL441">
            <v>0</v>
          </cell>
          <cell r="AM441">
            <v>0</v>
          </cell>
          <cell r="AN441">
            <v>493.89962804529</v>
          </cell>
          <cell r="AO441">
            <v>0</v>
          </cell>
          <cell r="AP441">
            <v>0</v>
          </cell>
          <cell r="AQ441">
            <v>0</v>
          </cell>
          <cell r="AR441">
            <v>0</v>
          </cell>
          <cell r="AS441">
            <v>0</v>
          </cell>
          <cell r="AT441">
            <v>0</v>
          </cell>
          <cell r="AU441">
            <v>0</v>
          </cell>
          <cell r="AV441">
            <v>0</v>
          </cell>
        </row>
        <row r="442">
          <cell r="A442" t="str">
            <v>NEW DEBT ALLOCATED</v>
          </cell>
          <cell r="L442">
            <v>9095.4182187499973</v>
          </cell>
          <cell r="P442">
            <v>10340.829071746177</v>
          </cell>
          <cell r="Q442">
            <v>0</v>
          </cell>
          <cell r="R442">
            <v>0</v>
          </cell>
          <cell r="S442">
            <v>0</v>
          </cell>
          <cell r="T442">
            <v>8627.3536945578344</v>
          </cell>
          <cell r="U442">
            <v>0</v>
          </cell>
          <cell r="V442">
            <v>0</v>
          </cell>
          <cell r="W442">
            <v>0</v>
          </cell>
          <cell r="X442">
            <v>4497.9400805083596</v>
          </cell>
          <cell r="Y442">
            <v>0</v>
          </cell>
          <cell r="Z442">
            <v>0</v>
          </cell>
          <cell r="AA442">
            <v>0</v>
          </cell>
          <cell r="AB442">
            <v>3841.8990638878713</v>
          </cell>
          <cell r="AC442">
            <v>0</v>
          </cell>
          <cell r="AD442">
            <v>0</v>
          </cell>
          <cell r="AE442">
            <v>0</v>
          </cell>
          <cell r="AF442">
            <v>2211.3519023613403</v>
          </cell>
          <cell r="AG442">
            <v>0</v>
          </cell>
          <cell r="AH442">
            <v>0</v>
          </cell>
          <cell r="AI442">
            <v>0</v>
          </cell>
          <cell r="AJ442">
            <v>1678.2997069500266</v>
          </cell>
          <cell r="AK442">
            <v>0</v>
          </cell>
          <cell r="AL442">
            <v>0</v>
          </cell>
          <cell r="AM442">
            <v>0</v>
          </cell>
          <cell r="AN442">
            <v>1111.2741631019085</v>
          </cell>
          <cell r="AO442">
            <v>0</v>
          </cell>
          <cell r="AP442">
            <v>0</v>
          </cell>
          <cell r="AQ442">
            <v>0</v>
          </cell>
          <cell r="AR442">
            <v>508.71661688664864</v>
          </cell>
          <cell r="AS442">
            <v>0</v>
          </cell>
          <cell r="AT442">
            <v>0</v>
          </cell>
          <cell r="AU442">
            <v>0</v>
          </cell>
          <cell r="AV442">
            <v>0</v>
          </cell>
        </row>
        <row r="445">
          <cell r="A445" t="str">
            <v>PARITY CHECK</v>
          </cell>
        </row>
        <row r="447">
          <cell r="A447" t="str">
            <v>BALANCE SHEET FOOTINGS</v>
          </cell>
          <cell r="B447">
            <v>0</v>
          </cell>
          <cell r="C447">
            <v>0</v>
          </cell>
          <cell r="D447">
            <v>0</v>
          </cell>
          <cell r="E447">
            <v>0</v>
          </cell>
          <cell r="F447">
            <v>0</v>
          </cell>
          <cell r="G447">
            <v>0</v>
          </cell>
          <cell r="H447">
            <v>1.4551915228366852E-11</v>
          </cell>
          <cell r="I447">
            <v>57555.826025584174</v>
          </cell>
          <cell r="J447">
            <v>57555.826025584174</v>
          </cell>
          <cell r="K447">
            <v>57555.826025584174</v>
          </cell>
          <cell r="L447">
            <v>0</v>
          </cell>
          <cell r="M447">
            <v>60494.234701025758</v>
          </cell>
          <cell r="N447">
            <v>60494.234701025758</v>
          </cell>
          <cell r="O447">
            <v>60494.234701025758</v>
          </cell>
          <cell r="P447">
            <v>0</v>
          </cell>
          <cell r="Q447">
            <v>59240.377401587859</v>
          </cell>
          <cell r="R447">
            <v>59240.377401587859</v>
          </cell>
          <cell r="S447">
            <v>59240.377401587859</v>
          </cell>
          <cell r="T447">
            <v>0</v>
          </cell>
          <cell r="U447">
            <v>57876.025856648565</v>
          </cell>
          <cell r="V447">
            <v>57876.025856648565</v>
          </cell>
          <cell r="W447">
            <v>57876.025856648565</v>
          </cell>
          <cell r="X447">
            <v>0</v>
          </cell>
          <cell r="Y447">
            <v>55299.685201120512</v>
          </cell>
          <cell r="Z447">
            <v>55299.685201120512</v>
          </cell>
          <cell r="AA447">
            <v>55299.685201120512</v>
          </cell>
          <cell r="AB447">
            <v>0</v>
          </cell>
          <cell r="AC447">
            <v>53635.323711484445</v>
          </cell>
          <cell r="AD447">
            <v>53635.323711484445</v>
          </cell>
          <cell r="AE447">
            <v>53635.323711484445</v>
          </cell>
          <cell r="AF447">
            <v>0</v>
          </cell>
          <cell r="AG447">
            <v>50852.121185970311</v>
          </cell>
          <cell r="AH447">
            <v>50852.121185970311</v>
          </cell>
          <cell r="AI447">
            <v>50852.121185970311</v>
          </cell>
          <cell r="AJ447">
            <v>0</v>
          </cell>
          <cell r="AK447">
            <v>47877.199990479741</v>
          </cell>
          <cell r="AL447">
            <v>47877.199990479741</v>
          </cell>
          <cell r="AM447">
            <v>47877.199990479741</v>
          </cell>
          <cell r="AN447">
            <v>0</v>
          </cell>
          <cell r="AO447">
            <v>45219.036301933018</v>
          </cell>
          <cell r="AP447">
            <v>45219.036301933018</v>
          </cell>
          <cell r="AQ447">
            <v>45219.036301933018</v>
          </cell>
          <cell r="AR447">
            <v>0</v>
          </cell>
          <cell r="AS447">
            <v>43281.481186146833</v>
          </cell>
          <cell r="AT447">
            <v>43281.481186146833</v>
          </cell>
          <cell r="AU447">
            <v>43281.481186146833</v>
          </cell>
          <cell r="AV447">
            <v>0</v>
          </cell>
        </row>
        <row r="448">
          <cell r="A448" t="str">
            <v>CHG IN RETAINED EARNINGS</v>
          </cell>
          <cell r="B448">
            <v>0</v>
          </cell>
          <cell r="C448">
            <v>0</v>
          </cell>
          <cell r="D448">
            <v>1.478729999997995</v>
          </cell>
          <cell r="E448">
            <v>0</v>
          </cell>
          <cell r="F448">
            <v>0</v>
          </cell>
          <cell r="G448">
            <v>2.7284841053187847E-12</v>
          </cell>
          <cell r="H448">
            <v>0</v>
          </cell>
          <cell r="I448">
            <v>-3.637978807091713E-12</v>
          </cell>
          <cell r="J448">
            <v>-3.637978807091713E-12</v>
          </cell>
          <cell r="K448">
            <v>-3.637978807091713E-12</v>
          </cell>
          <cell r="L448">
            <v>0</v>
          </cell>
          <cell r="M448">
            <v>2.7284841053187847E-12</v>
          </cell>
          <cell r="N448">
            <v>2.7284841053187847E-12</v>
          </cell>
          <cell r="O448">
            <v>2.7284841053187847E-12</v>
          </cell>
          <cell r="P448">
            <v>2.2737367544323206E-12</v>
          </cell>
          <cell r="Q448">
            <v>-4.5474735088646412E-13</v>
          </cell>
          <cell r="R448">
            <v>-4.5474735088646412E-13</v>
          </cell>
          <cell r="S448">
            <v>-4.5474735088646412E-13</v>
          </cell>
          <cell r="T448">
            <v>-3.4106051316484809E-12</v>
          </cell>
          <cell r="U448">
            <v>-2.7284841053187847E-12</v>
          </cell>
          <cell r="V448">
            <v>-2.7284841053187847E-12</v>
          </cell>
          <cell r="W448">
            <v>-2.7284841053187847E-12</v>
          </cell>
          <cell r="X448">
            <v>0</v>
          </cell>
          <cell r="Y448">
            <v>4.5474735088646412E-13</v>
          </cell>
          <cell r="Z448">
            <v>4.5474735088646412E-13</v>
          </cell>
          <cell r="AA448">
            <v>4.5474735088646412E-13</v>
          </cell>
          <cell r="AB448">
            <v>0</v>
          </cell>
          <cell r="AC448">
            <v>-4.5474735088646412E-13</v>
          </cell>
          <cell r="AD448">
            <v>-4.5474735088646412E-13</v>
          </cell>
          <cell r="AE448">
            <v>-4.5474735088646412E-13</v>
          </cell>
          <cell r="AF448">
            <v>0</v>
          </cell>
          <cell r="AG448">
            <v>-4.5474735088646412E-13</v>
          </cell>
          <cell r="AH448">
            <v>-4.5474735088646412E-13</v>
          </cell>
          <cell r="AI448">
            <v>-4.5474735088646412E-13</v>
          </cell>
          <cell r="AJ448">
            <v>0</v>
          </cell>
          <cell r="AK448">
            <v>1.3642420526593924E-12</v>
          </cell>
          <cell r="AL448">
            <v>1.3642420526593924E-12</v>
          </cell>
          <cell r="AM448">
            <v>1.3642420526593924E-12</v>
          </cell>
          <cell r="AN448">
            <v>0</v>
          </cell>
          <cell r="AO448">
            <v>-1.3642420526593924E-12</v>
          </cell>
          <cell r="AP448">
            <v>-1.3642420526593924E-12</v>
          </cell>
          <cell r="AQ448">
            <v>-1.3642420526593924E-12</v>
          </cell>
          <cell r="AR448">
            <v>0</v>
          </cell>
          <cell r="AS448">
            <v>1.1368683772161603E-12</v>
          </cell>
          <cell r="AT448">
            <v>1.1368683772161603E-12</v>
          </cell>
          <cell r="AU448">
            <v>1.1368683772161603E-12</v>
          </cell>
          <cell r="AV448">
            <v>0</v>
          </cell>
        </row>
        <row r="449">
          <cell r="A449" t="str">
            <v>CHG IN NET WORTH</v>
          </cell>
          <cell r="B449">
            <v>0</v>
          </cell>
          <cell r="C449">
            <v>0</v>
          </cell>
          <cell r="D449">
            <v>1.478729999997995</v>
          </cell>
          <cell r="E449">
            <v>0</v>
          </cell>
          <cell r="F449">
            <v>0</v>
          </cell>
          <cell r="G449">
            <v>2.7284841053187847E-12</v>
          </cell>
          <cell r="H449">
            <v>0</v>
          </cell>
          <cell r="I449">
            <v>0</v>
          </cell>
          <cell r="J449">
            <v>-6250</v>
          </cell>
          <cell r="K449">
            <v>-6250</v>
          </cell>
          <cell r="L449">
            <v>0</v>
          </cell>
          <cell r="M449">
            <v>0</v>
          </cell>
          <cell r="N449">
            <v>-39664.000802134004</v>
          </cell>
          <cell r="O449">
            <v>-39664.000802134004</v>
          </cell>
          <cell r="P449">
            <v>3.1832314562052488E-12</v>
          </cell>
          <cell r="Q449">
            <v>0</v>
          </cell>
          <cell r="R449">
            <v>-39664.000802134004</v>
          </cell>
          <cell r="S449">
            <v>-39664.000802134004</v>
          </cell>
          <cell r="T449">
            <v>0</v>
          </cell>
          <cell r="U449">
            <v>0</v>
          </cell>
          <cell r="V449">
            <v>-43474.470573022714</v>
          </cell>
          <cell r="W449">
            <v>-43474.470573022714</v>
          </cell>
          <cell r="X449">
            <v>0</v>
          </cell>
          <cell r="Y449">
            <v>0</v>
          </cell>
          <cell r="Z449">
            <v>-48190.000337548998</v>
          </cell>
          <cell r="AA449">
            <v>-48190.000337548998</v>
          </cell>
          <cell r="AB449">
            <v>0</v>
          </cell>
          <cell r="AC449">
            <v>0</v>
          </cell>
          <cell r="AD449">
            <v>-48190.000337548998</v>
          </cell>
          <cell r="AE449">
            <v>-48190.000337548998</v>
          </cell>
          <cell r="AF449">
            <v>0</v>
          </cell>
          <cell r="AG449">
            <v>0</v>
          </cell>
          <cell r="AH449">
            <v>-48190.000337548998</v>
          </cell>
          <cell r="AI449">
            <v>-48190.000337548998</v>
          </cell>
          <cell r="AJ449">
            <v>0</v>
          </cell>
          <cell r="AK449">
            <v>0</v>
          </cell>
          <cell r="AL449">
            <v>-48190.000337548998</v>
          </cell>
          <cell r="AM449">
            <v>-48190.000337548998</v>
          </cell>
          <cell r="AN449">
            <v>0</v>
          </cell>
          <cell r="AO449">
            <v>0</v>
          </cell>
          <cell r="AP449">
            <v>-48190.000337548998</v>
          </cell>
          <cell r="AQ449">
            <v>-48190.000337548998</v>
          </cell>
          <cell r="AR449">
            <v>0</v>
          </cell>
          <cell r="AS449">
            <v>0</v>
          </cell>
          <cell r="AT449">
            <v>-48190.000337548998</v>
          </cell>
          <cell r="AU449">
            <v>-48190.000337548998</v>
          </cell>
          <cell r="AV449">
            <v>0</v>
          </cell>
        </row>
        <row r="450">
          <cell r="A450" t="str">
            <v>CHG IN CASH</v>
          </cell>
          <cell r="B450">
            <v>0</v>
          </cell>
          <cell r="C450">
            <v>0</v>
          </cell>
          <cell r="D450">
            <v>1.4787299999983361</v>
          </cell>
          <cell r="E450">
            <v>7.2759576141834259E-12</v>
          </cell>
          <cell r="F450">
            <v>-3.4106051316484809E-12</v>
          </cell>
          <cell r="G450">
            <v>-3.4106051316484809E-12</v>
          </cell>
          <cell r="H450">
            <v>9.4644292403245345E-12</v>
          </cell>
          <cell r="I450">
            <v>48920.485427784151</v>
          </cell>
          <cell r="J450">
            <v>45019.213050784158</v>
          </cell>
          <cell r="K450">
            <v>45019.213050784158</v>
          </cell>
          <cell r="L450">
            <v>-1.659827830735594E-11</v>
          </cell>
          <cell r="M450">
            <v>60494.234701025758</v>
          </cell>
          <cell r="N450">
            <v>20929.388667891762</v>
          </cell>
          <cell r="O450">
            <v>20929.388667891762</v>
          </cell>
          <cell r="P450">
            <v>0</v>
          </cell>
          <cell r="Q450">
            <v>59240.377401587859</v>
          </cell>
          <cell r="R450">
            <v>19618.871500453861</v>
          </cell>
          <cell r="S450">
            <v>19618.871500453861</v>
          </cell>
          <cell r="T450">
            <v>0</v>
          </cell>
          <cell r="U450">
            <v>57876.025856648565</v>
          </cell>
          <cell r="V450">
            <v>14401.555283625858</v>
          </cell>
          <cell r="W450">
            <v>14401.555283625858</v>
          </cell>
          <cell r="X450">
            <v>1.0913936421275139E-11</v>
          </cell>
          <cell r="Y450">
            <v>55299.685201120497</v>
          </cell>
          <cell r="Z450">
            <v>7109.6848635715014</v>
          </cell>
          <cell r="AA450">
            <v>7109.6848635715014</v>
          </cell>
          <cell r="AB450">
            <v>-1.9099388737231493E-11</v>
          </cell>
          <cell r="AC450">
            <v>53635.32371148446</v>
          </cell>
          <cell r="AD450">
            <v>5445.3233739354564</v>
          </cell>
          <cell r="AE450">
            <v>5445.3233739354564</v>
          </cell>
          <cell r="AF450">
            <v>1.8189894035458565E-12</v>
          </cell>
          <cell r="AG450">
            <v>50852.121185970318</v>
          </cell>
          <cell r="AH450">
            <v>2662.1208484213212</v>
          </cell>
          <cell r="AI450">
            <v>2662.1208484213212</v>
          </cell>
          <cell r="AJ450">
            <v>5.9117155615240335E-12</v>
          </cell>
          <cell r="AK450">
            <v>47877.199990479741</v>
          </cell>
          <cell r="AL450">
            <v>-312.80034706925289</v>
          </cell>
          <cell r="AM450">
            <v>-312.80034706925289</v>
          </cell>
          <cell r="AN450">
            <v>7.2759576141834259E-12</v>
          </cell>
          <cell r="AO450">
            <v>45219.036301933011</v>
          </cell>
          <cell r="AP450">
            <v>-2970.9640356159844</v>
          </cell>
          <cell r="AQ450">
            <v>-2970.9640356159844</v>
          </cell>
          <cell r="AR450">
            <v>0</v>
          </cell>
          <cell r="AS450">
            <v>43281.481186146833</v>
          </cell>
          <cell r="AT450">
            <v>-4908.5191514021662</v>
          </cell>
          <cell r="AU450">
            <v>-4908.5191514021662</v>
          </cell>
          <cell r="AV450">
            <v>-3.637978807091713E-12</v>
          </cell>
        </row>
        <row r="453">
          <cell r="A453" t="str">
            <v xml:space="preserve">     DIF</v>
          </cell>
          <cell r="L453">
            <v>-1889.2181125892548</v>
          </cell>
          <cell r="M453">
            <v>60494.234701025758</v>
          </cell>
          <cell r="N453">
            <v>60494.234701025758</v>
          </cell>
          <cell r="O453">
            <v>60494.234701025758</v>
          </cell>
          <cell r="P453">
            <v>-4606.7333619325927</v>
          </cell>
          <cell r="Q453">
            <v>59240.377401587859</v>
          </cell>
          <cell r="R453">
            <v>59240.377401587859</v>
          </cell>
          <cell r="S453">
            <v>59240.377401587859</v>
          </cell>
          <cell r="T453">
            <v>-6017.059622183413</v>
          </cell>
          <cell r="U453">
            <v>57876.025856648565</v>
          </cell>
          <cell r="V453">
            <v>57876.025856648565</v>
          </cell>
          <cell r="W453">
            <v>57876.025856648565</v>
          </cell>
          <cell r="X453">
            <v>-5790.8999029986862</v>
          </cell>
          <cell r="Y453">
            <v>55299.685201120512</v>
          </cell>
          <cell r="Z453">
            <v>55299.685201120512</v>
          </cell>
          <cell r="AA453">
            <v>55299.685201120512</v>
          </cell>
          <cell r="AB453">
            <v>-3497.2745489971803</v>
          </cell>
          <cell r="AC453">
            <v>53635.323711484445</v>
          </cell>
          <cell r="AD453">
            <v>53635.323711484445</v>
          </cell>
          <cell r="AE453">
            <v>53635.323711484445</v>
          </cell>
          <cell r="AF453">
            <v>-2682.3372669676392</v>
          </cell>
          <cell r="AG453">
            <v>50852.121185970311</v>
          </cell>
          <cell r="AH453">
            <v>50852.121185970311</v>
          </cell>
          <cell r="AI453">
            <v>50852.121185970311</v>
          </cell>
          <cell r="AJ453">
            <v>-2952.4559029235279</v>
          </cell>
          <cell r="AK453">
            <v>47877.199990479741</v>
          </cell>
          <cell r="AL453">
            <v>47877.199990479741</v>
          </cell>
          <cell r="AM453">
            <v>47877.199990479741</v>
          </cell>
          <cell r="AN453">
            <v>-2874.9254377670477</v>
          </cell>
          <cell r="AO453">
            <v>45219.036301933018</v>
          </cell>
          <cell r="AP453">
            <v>45219.036301933018</v>
          </cell>
          <cell r="AQ453">
            <v>45219.036301933018</v>
          </cell>
          <cell r="AR453">
            <v>-1048.0377778612328</v>
          </cell>
          <cell r="AS453">
            <v>43281.481186146833</v>
          </cell>
          <cell r="AT453">
            <v>43281.481186146833</v>
          </cell>
          <cell r="AU453">
            <v>43281.481186146833</v>
          </cell>
          <cell r="AV453">
            <v>-753.33511034646472</v>
          </cell>
        </row>
        <row r="455">
          <cell r="A455" t="str">
            <v>PT MITRATANI DUA TUJUH</v>
          </cell>
        </row>
        <row r="457">
          <cell r="A457" t="str">
            <v>FINANCIAL HIGHLIGHTS</v>
          </cell>
          <cell r="B457" t="str">
            <v>HIST</v>
          </cell>
          <cell r="C457" t="str">
            <v>HIST</v>
          </cell>
          <cell r="D457" t="str">
            <v>HIST</v>
          </cell>
          <cell r="E457" t="str">
            <v>HIST</v>
          </cell>
          <cell r="F457" t="str">
            <v>HIST</v>
          </cell>
          <cell r="G457" t="str">
            <v>HIST</v>
          </cell>
          <cell r="H457" t="str">
            <v>HIST</v>
          </cell>
          <cell r="I457" t="str">
            <v>HIST</v>
          </cell>
          <cell r="J457" t="str">
            <v>HIST</v>
          </cell>
          <cell r="K457" t="str">
            <v>HIST</v>
          </cell>
          <cell r="L457" t="str">
            <v>PROJ</v>
          </cell>
          <cell r="M457" t="str">
            <v>HIST</v>
          </cell>
          <cell r="N457" t="str">
            <v>HIST</v>
          </cell>
          <cell r="O457" t="str">
            <v>HIST</v>
          </cell>
          <cell r="P457" t="str">
            <v>PROJ</v>
          </cell>
          <cell r="Q457" t="str">
            <v>HIST</v>
          </cell>
          <cell r="R457" t="str">
            <v>HIST</v>
          </cell>
          <cell r="S457" t="str">
            <v>HIST</v>
          </cell>
          <cell r="T457" t="str">
            <v>PROJ</v>
          </cell>
          <cell r="U457" t="str">
            <v>HIST</v>
          </cell>
          <cell r="V457" t="str">
            <v>HIST</v>
          </cell>
          <cell r="W457" t="str">
            <v>HIST</v>
          </cell>
          <cell r="X457" t="str">
            <v>PROJ</v>
          </cell>
          <cell r="Y457" t="str">
            <v>HIST</v>
          </cell>
          <cell r="Z457" t="str">
            <v>HIST</v>
          </cell>
          <cell r="AA457" t="str">
            <v>HIST</v>
          </cell>
          <cell r="AB457" t="str">
            <v>PROJ</v>
          </cell>
          <cell r="AC457" t="str">
            <v>HIST</v>
          </cell>
          <cell r="AD457" t="str">
            <v>HIST</v>
          </cell>
          <cell r="AE457" t="str">
            <v>HIST</v>
          </cell>
          <cell r="AF457" t="str">
            <v>PROJ</v>
          </cell>
          <cell r="AG457" t="str">
            <v>HIST</v>
          </cell>
          <cell r="AH457" t="str">
            <v>HIST</v>
          </cell>
          <cell r="AI457" t="str">
            <v>HIST</v>
          </cell>
          <cell r="AJ457" t="str">
            <v>PROJ</v>
          </cell>
          <cell r="AK457" t="str">
            <v>HIST</v>
          </cell>
          <cell r="AL457" t="str">
            <v>HIST</v>
          </cell>
          <cell r="AM457" t="str">
            <v>HIST</v>
          </cell>
          <cell r="AN457" t="str">
            <v>PROJ</v>
          </cell>
          <cell r="AO457" t="str">
            <v>HIST</v>
          </cell>
          <cell r="AP457" t="str">
            <v>HIST</v>
          </cell>
          <cell r="AQ457" t="str">
            <v>HIST</v>
          </cell>
          <cell r="AR457" t="str">
            <v>PROJ</v>
          </cell>
          <cell r="AS457" t="str">
            <v>HIST</v>
          </cell>
          <cell r="AT457" t="str">
            <v>HIST</v>
          </cell>
          <cell r="AU457" t="str">
            <v>HIST</v>
          </cell>
          <cell r="AV457" t="str">
            <v>PROJ</v>
          </cell>
        </row>
        <row r="458">
          <cell r="A458" t="str">
            <v>(in US$ M)</v>
          </cell>
          <cell r="B458">
            <v>1994</v>
          </cell>
          <cell r="C458">
            <v>1995</v>
          </cell>
          <cell r="D458">
            <v>1996</v>
          </cell>
          <cell r="E458">
            <v>1997</v>
          </cell>
          <cell r="F458">
            <v>1998</v>
          </cell>
          <cell r="G458">
            <v>1999</v>
          </cell>
          <cell r="H458">
            <v>2000</v>
          </cell>
          <cell r="I458" t="str">
            <v>3-31-99</v>
          </cell>
          <cell r="J458" t="str">
            <v>6-30-99</v>
          </cell>
          <cell r="K458" t="str">
            <v>9-30-99</v>
          </cell>
          <cell r="L458">
            <v>2001</v>
          </cell>
          <cell r="M458" t="str">
            <v>3-31-00</v>
          </cell>
          <cell r="N458" t="str">
            <v>6-30-00</v>
          </cell>
          <cell r="O458" t="str">
            <v>9-30-00</v>
          </cell>
          <cell r="P458">
            <v>2002</v>
          </cell>
          <cell r="Q458" t="str">
            <v>3-31-01</v>
          </cell>
          <cell r="R458" t="str">
            <v>6-30-01</v>
          </cell>
          <cell r="S458" t="str">
            <v>9-30-01</v>
          </cell>
          <cell r="T458">
            <v>2003</v>
          </cell>
          <cell r="U458" t="str">
            <v>3-31-02</v>
          </cell>
          <cell r="V458" t="str">
            <v>6-30-02</v>
          </cell>
          <cell r="W458" t="str">
            <v>9-30-02</v>
          </cell>
          <cell r="X458">
            <v>2004</v>
          </cell>
          <cell r="Y458" t="str">
            <v>3-31-03</v>
          </cell>
          <cell r="Z458" t="str">
            <v>6-30-03</v>
          </cell>
          <cell r="AA458" t="str">
            <v>9-30-03</v>
          </cell>
          <cell r="AB458">
            <v>2005</v>
          </cell>
          <cell r="AC458" t="str">
            <v>3-31-04</v>
          </cell>
          <cell r="AD458" t="str">
            <v>6-30-04</v>
          </cell>
          <cell r="AE458" t="str">
            <v>9-30-04</v>
          </cell>
          <cell r="AF458">
            <v>2006</v>
          </cell>
          <cell r="AG458" t="str">
            <v>3-31-04</v>
          </cell>
          <cell r="AH458" t="str">
            <v>6-30-04</v>
          </cell>
          <cell r="AI458" t="str">
            <v>9-30-04</v>
          </cell>
          <cell r="AJ458">
            <v>2007</v>
          </cell>
          <cell r="AK458" t="str">
            <v>3-31-04</v>
          </cell>
          <cell r="AL458" t="str">
            <v>6-30-04</v>
          </cell>
          <cell r="AM458" t="str">
            <v>9-30-04</v>
          </cell>
          <cell r="AN458">
            <v>2008</v>
          </cell>
          <cell r="AO458" t="str">
            <v>3-31-04</v>
          </cell>
          <cell r="AP458" t="str">
            <v>6-30-04</v>
          </cell>
          <cell r="AQ458" t="str">
            <v>9-30-04</v>
          </cell>
          <cell r="AR458">
            <v>2009</v>
          </cell>
          <cell r="AS458" t="str">
            <v>3-31-04</v>
          </cell>
          <cell r="AT458" t="str">
            <v>6-30-04</v>
          </cell>
          <cell r="AU458" t="str">
            <v>9-30-04</v>
          </cell>
          <cell r="AV458">
            <v>2010</v>
          </cell>
        </row>
        <row r="460">
          <cell r="A460" t="str">
            <v>CURRENT ASSETS</v>
          </cell>
          <cell r="B460">
            <v>0</v>
          </cell>
          <cell r="C460">
            <v>254.75625000000002</v>
          </cell>
          <cell r="D460">
            <v>168.9833625</v>
          </cell>
          <cell r="E460">
            <v>369.65806114999998</v>
          </cell>
          <cell r="F460">
            <v>358.74515812500005</v>
          </cell>
          <cell r="G460">
            <v>480.93661887500008</v>
          </cell>
          <cell r="H460">
            <v>512.57157642887671</v>
          </cell>
          <cell r="I460">
            <v>0</v>
          </cell>
          <cell r="J460">
            <v>0</v>
          </cell>
          <cell r="K460">
            <v>0</v>
          </cell>
          <cell r="L460">
            <v>628.04102929666135</v>
          </cell>
          <cell r="M460">
            <v>0</v>
          </cell>
          <cell r="N460">
            <v>0</v>
          </cell>
          <cell r="O460">
            <v>0</v>
          </cell>
          <cell r="P460">
            <v>953.2553503323154</v>
          </cell>
          <cell r="Q460">
            <v>0</v>
          </cell>
          <cell r="R460">
            <v>0</v>
          </cell>
          <cell r="S460">
            <v>0</v>
          </cell>
          <cell r="T460">
            <v>1220.0759579117869</v>
          </cell>
          <cell r="U460">
            <v>0</v>
          </cell>
          <cell r="V460">
            <v>0</v>
          </cell>
          <cell r="W460">
            <v>0</v>
          </cell>
          <cell r="X460">
            <v>1314.8818107953462</v>
          </cell>
          <cell r="Y460">
            <v>0</v>
          </cell>
          <cell r="Z460">
            <v>0</v>
          </cell>
          <cell r="AA460">
            <v>0</v>
          </cell>
          <cell r="AB460">
            <v>1095.7239354172341</v>
          </cell>
          <cell r="AC460">
            <v>0</v>
          </cell>
          <cell r="AD460">
            <v>0</v>
          </cell>
          <cell r="AE460">
            <v>0</v>
          </cell>
          <cell r="AF460">
            <v>1105.2184731058949</v>
          </cell>
          <cell r="AG460">
            <v>0</v>
          </cell>
          <cell r="AH460">
            <v>0</v>
          </cell>
          <cell r="AI460">
            <v>0</v>
          </cell>
          <cell r="AJ460">
            <v>1230.4861705879966</v>
          </cell>
          <cell r="AK460">
            <v>0</v>
          </cell>
          <cell r="AL460">
            <v>0</v>
          </cell>
          <cell r="AM460">
            <v>0</v>
          </cell>
          <cell r="AN460">
            <v>1323.7515831212995</v>
          </cell>
          <cell r="AO460">
            <v>0</v>
          </cell>
          <cell r="AP460">
            <v>0</v>
          </cell>
          <cell r="AQ460">
            <v>0</v>
          </cell>
          <cell r="AR460">
            <v>1207.8338047156806</v>
          </cell>
          <cell r="AS460">
            <v>0</v>
          </cell>
          <cell r="AT460">
            <v>0</v>
          </cell>
          <cell r="AU460">
            <v>0</v>
          </cell>
          <cell r="AV460">
            <v>1253.4990312099699</v>
          </cell>
        </row>
        <row r="461">
          <cell r="A461" t="str">
            <v>INVENTORY</v>
          </cell>
          <cell r="B461">
            <v>0</v>
          </cell>
          <cell r="C461">
            <v>34.14</v>
          </cell>
          <cell r="D461">
            <v>128.77893399999999</v>
          </cell>
          <cell r="E461">
            <v>193.65350552500001</v>
          </cell>
          <cell r="F461">
            <v>195.22717875000001</v>
          </cell>
          <cell r="G461">
            <v>311.82119575000002</v>
          </cell>
          <cell r="H461">
            <v>390.87089826580808</v>
          </cell>
          <cell r="I461">
            <v>0</v>
          </cell>
          <cell r="J461">
            <v>0</v>
          </cell>
          <cell r="K461">
            <v>0</v>
          </cell>
          <cell r="L461">
            <v>345.52864022300452</v>
          </cell>
          <cell r="M461">
            <v>0</v>
          </cell>
          <cell r="N461">
            <v>0</v>
          </cell>
          <cell r="O461">
            <v>0</v>
          </cell>
          <cell r="P461">
            <v>313.74577509074123</v>
          </cell>
          <cell r="Q461">
            <v>0</v>
          </cell>
          <cell r="R461">
            <v>0</v>
          </cell>
          <cell r="S461">
            <v>0</v>
          </cell>
          <cell r="T461">
            <v>336.78762083886028</v>
          </cell>
          <cell r="U461">
            <v>0</v>
          </cell>
          <cell r="V461">
            <v>0</v>
          </cell>
          <cell r="W461">
            <v>0</v>
          </cell>
          <cell r="X461">
            <v>439.04244198788541</v>
          </cell>
          <cell r="Y461">
            <v>0</v>
          </cell>
          <cell r="Z461">
            <v>0</v>
          </cell>
          <cell r="AA461">
            <v>0</v>
          </cell>
          <cell r="AB461">
            <v>536.81424884545027</v>
          </cell>
          <cell r="AC461">
            <v>0</v>
          </cell>
          <cell r="AD461">
            <v>0</v>
          </cell>
          <cell r="AE461">
            <v>0</v>
          </cell>
          <cell r="AF461">
            <v>626.60873875145387</v>
          </cell>
          <cell r="AG461">
            <v>0</v>
          </cell>
          <cell r="AH461">
            <v>0</v>
          </cell>
          <cell r="AI461">
            <v>0</v>
          </cell>
          <cell r="AJ461">
            <v>713.81207945956498</v>
          </cell>
          <cell r="AK461">
            <v>0</v>
          </cell>
          <cell r="AL461">
            <v>0</v>
          </cell>
          <cell r="AM461">
            <v>0</v>
          </cell>
          <cell r="AN461">
            <v>812.340287039538</v>
          </cell>
          <cell r="AO461">
            <v>0</v>
          </cell>
          <cell r="AP461">
            <v>0</v>
          </cell>
          <cell r="AQ461">
            <v>0</v>
          </cell>
          <cell r="AR461">
            <v>900.64622452485582</v>
          </cell>
          <cell r="AS461">
            <v>0</v>
          </cell>
          <cell r="AT461">
            <v>0</v>
          </cell>
          <cell r="AU461">
            <v>0</v>
          </cell>
          <cell r="AV461">
            <v>917.37435082077457</v>
          </cell>
        </row>
        <row r="462">
          <cell r="A462" t="str">
            <v>NET FIXED ASSETS</v>
          </cell>
          <cell r="B462">
            <v>0</v>
          </cell>
          <cell r="C462">
            <v>859.13375000000019</v>
          </cell>
          <cell r="D462">
            <v>888.08599025000001</v>
          </cell>
          <cell r="E462">
            <v>791.0214121250001</v>
          </cell>
          <cell r="F462">
            <v>674.03260675000001</v>
          </cell>
          <cell r="G462">
            <v>574.60586087499996</v>
          </cell>
          <cell r="H462">
            <v>538.40226081250012</v>
          </cell>
          <cell r="I462">
            <v>0</v>
          </cell>
          <cell r="J462">
            <v>0</v>
          </cell>
          <cell r="K462">
            <v>0</v>
          </cell>
          <cell r="L462">
            <v>483.72072632812512</v>
          </cell>
          <cell r="M462">
            <v>0</v>
          </cell>
          <cell r="N462">
            <v>0</v>
          </cell>
          <cell r="O462">
            <v>0</v>
          </cell>
          <cell r="P462">
            <v>535.66860696874983</v>
          </cell>
          <cell r="Q462">
            <v>0</v>
          </cell>
          <cell r="R462">
            <v>0</v>
          </cell>
          <cell r="S462">
            <v>0</v>
          </cell>
          <cell r="T462">
            <v>763.23408608911132</v>
          </cell>
          <cell r="U462">
            <v>0</v>
          </cell>
          <cell r="V462">
            <v>0</v>
          </cell>
          <cell r="W462">
            <v>0</v>
          </cell>
          <cell r="X462">
            <v>1125.5433297310603</v>
          </cell>
          <cell r="Y462">
            <v>0</v>
          </cell>
          <cell r="Z462">
            <v>0</v>
          </cell>
          <cell r="AA462">
            <v>0</v>
          </cell>
          <cell r="AB462">
            <v>1159.8861881373007</v>
          </cell>
          <cell r="AC462">
            <v>0</v>
          </cell>
          <cell r="AD462">
            <v>0</v>
          </cell>
          <cell r="AE462">
            <v>0</v>
          </cell>
          <cell r="AF462">
            <v>1019.6474907245225</v>
          </cell>
          <cell r="AG462">
            <v>0</v>
          </cell>
          <cell r="AH462">
            <v>0</v>
          </cell>
          <cell r="AI462">
            <v>0</v>
          </cell>
          <cell r="AJ462">
            <v>934.09598207837644</v>
          </cell>
          <cell r="AK462">
            <v>0</v>
          </cell>
          <cell r="AL462">
            <v>0</v>
          </cell>
          <cell r="AM462">
            <v>0</v>
          </cell>
          <cell r="AN462">
            <v>795.71881348222996</v>
          </cell>
          <cell r="AO462">
            <v>0</v>
          </cell>
          <cell r="AP462">
            <v>0</v>
          </cell>
          <cell r="AQ462">
            <v>0</v>
          </cell>
          <cell r="AR462">
            <v>724.66531330408088</v>
          </cell>
          <cell r="AS462">
            <v>0</v>
          </cell>
          <cell r="AT462">
            <v>0</v>
          </cell>
          <cell r="AU462">
            <v>0</v>
          </cell>
          <cell r="AV462">
            <v>606.15006448184522</v>
          </cell>
        </row>
        <row r="463">
          <cell r="A463" t="str">
            <v>TOTAL ASSETS</v>
          </cell>
          <cell r="B463">
            <v>0</v>
          </cell>
          <cell r="C463">
            <v>1555.3159971250002</v>
          </cell>
          <cell r="D463">
            <v>1480.13041475</v>
          </cell>
          <cell r="E463">
            <v>3127.9598867750001</v>
          </cell>
          <cell r="F463">
            <v>2403.4809633750001</v>
          </cell>
          <cell r="G463">
            <v>1903.1506472500002</v>
          </cell>
          <cell r="H463">
            <v>1344.5647901163766</v>
          </cell>
          <cell r="I463">
            <v>0</v>
          </cell>
          <cell r="J463">
            <v>0</v>
          </cell>
          <cell r="K463">
            <v>0</v>
          </cell>
          <cell r="L463">
            <v>1124.1561017497866</v>
          </cell>
          <cell r="M463">
            <v>0</v>
          </cell>
          <cell r="N463">
            <v>0</v>
          </cell>
          <cell r="O463">
            <v>0</v>
          </cell>
          <cell r="P463">
            <v>1494.2358199260652</v>
          </cell>
          <cell r="Q463">
            <v>0</v>
          </cell>
          <cell r="R463">
            <v>0</v>
          </cell>
          <cell r="S463">
            <v>0</v>
          </cell>
          <cell r="T463">
            <v>1983.3100440008982</v>
          </cell>
          <cell r="U463">
            <v>0</v>
          </cell>
          <cell r="V463">
            <v>0</v>
          </cell>
          <cell r="W463">
            <v>0</v>
          </cell>
          <cell r="X463">
            <v>2440.4251405264067</v>
          </cell>
          <cell r="Y463">
            <v>0</v>
          </cell>
          <cell r="Z463">
            <v>0</v>
          </cell>
          <cell r="AA463">
            <v>0</v>
          </cell>
          <cell r="AB463">
            <v>2255.6101235545348</v>
          </cell>
          <cell r="AC463">
            <v>0</v>
          </cell>
          <cell r="AD463">
            <v>0</v>
          </cell>
          <cell r="AE463">
            <v>0</v>
          </cell>
          <cell r="AF463">
            <v>2124.8659638304171</v>
          </cell>
          <cell r="AG463">
            <v>0</v>
          </cell>
          <cell r="AH463">
            <v>0</v>
          </cell>
          <cell r="AI463">
            <v>0</v>
          </cell>
          <cell r="AJ463">
            <v>2164.5821526663731</v>
          </cell>
          <cell r="AK463">
            <v>0</v>
          </cell>
          <cell r="AL463">
            <v>0</v>
          </cell>
          <cell r="AM463">
            <v>0</v>
          </cell>
          <cell r="AN463">
            <v>2119.4703966035295</v>
          </cell>
          <cell r="AO463">
            <v>0</v>
          </cell>
          <cell r="AP463">
            <v>0</v>
          </cell>
          <cell r="AQ463">
            <v>0</v>
          </cell>
          <cell r="AR463">
            <v>1932.4991180197612</v>
          </cell>
          <cell r="AS463">
            <v>0</v>
          </cell>
          <cell r="AT463">
            <v>0</v>
          </cell>
          <cell r="AU463">
            <v>0</v>
          </cell>
          <cell r="AV463">
            <v>1859.6490956918151</v>
          </cell>
        </row>
        <row r="464">
          <cell r="A464" t="str">
            <v>CURRENT LIABILITIES</v>
          </cell>
          <cell r="B464">
            <v>0</v>
          </cell>
          <cell r="C464">
            <v>331.96624999999995</v>
          </cell>
          <cell r="D464">
            <v>747.99123975000009</v>
          </cell>
          <cell r="E464">
            <v>804.92683599999998</v>
          </cell>
          <cell r="F464">
            <v>1056.5923295</v>
          </cell>
          <cell r="G464">
            <v>1466.1494234999996</v>
          </cell>
          <cell r="H464">
            <v>1652.1134333143978</v>
          </cell>
          <cell r="I464">
            <v>0</v>
          </cell>
          <cell r="J464">
            <v>0</v>
          </cell>
          <cell r="K464">
            <v>0</v>
          </cell>
          <cell r="L464">
            <v>410.60806176750657</v>
          </cell>
          <cell r="M464">
            <v>0</v>
          </cell>
          <cell r="N464">
            <v>0</v>
          </cell>
          <cell r="O464">
            <v>0</v>
          </cell>
          <cell r="P464">
            <v>661.96195134349693</v>
          </cell>
          <cell r="Q464">
            <v>0</v>
          </cell>
          <cell r="R464">
            <v>0</v>
          </cell>
          <cell r="S464">
            <v>0</v>
          </cell>
          <cell r="T464">
            <v>951.85657982932889</v>
          </cell>
          <cell r="U464">
            <v>0</v>
          </cell>
          <cell r="V464">
            <v>0</v>
          </cell>
          <cell r="W464">
            <v>0</v>
          </cell>
          <cell r="X464">
            <v>522.03106127868534</v>
          </cell>
          <cell r="Y464">
            <v>0</v>
          </cell>
          <cell r="Z464">
            <v>0</v>
          </cell>
          <cell r="AA464">
            <v>0</v>
          </cell>
          <cell r="AB464">
            <v>635.07018198998935</v>
          </cell>
          <cell r="AC464">
            <v>0</v>
          </cell>
          <cell r="AD464">
            <v>0</v>
          </cell>
          <cell r="AE464">
            <v>0</v>
          </cell>
          <cell r="AF464">
            <v>514.38904602957552</v>
          </cell>
          <cell r="AG464">
            <v>0</v>
          </cell>
          <cell r="AH464">
            <v>0</v>
          </cell>
          <cell r="AI464">
            <v>0</v>
          </cell>
          <cell r="AJ464">
            <v>530.71648004594647</v>
          </cell>
          <cell r="AK464">
            <v>0</v>
          </cell>
          <cell r="AL464">
            <v>0</v>
          </cell>
          <cell r="AM464">
            <v>0</v>
          </cell>
          <cell r="AN464">
            <v>553.06112246829093</v>
          </cell>
          <cell r="AO464">
            <v>0</v>
          </cell>
          <cell r="AP464">
            <v>0</v>
          </cell>
          <cell r="AQ464">
            <v>0</v>
          </cell>
          <cell r="AR464">
            <v>554.13381752683404</v>
          </cell>
          <cell r="AS464">
            <v>0</v>
          </cell>
          <cell r="AT464">
            <v>0</v>
          </cell>
          <cell r="AU464">
            <v>0</v>
          </cell>
          <cell r="AV464">
            <v>516.86782468242268</v>
          </cell>
        </row>
        <row r="465">
          <cell r="A465" t="str">
            <v>WORKING CAPITAL</v>
          </cell>
          <cell r="B465">
            <v>0</v>
          </cell>
          <cell r="C465">
            <v>-77.209999999999923</v>
          </cell>
          <cell r="D465">
            <v>-579.00787724999998</v>
          </cell>
          <cell r="E465">
            <v>-435.26877485</v>
          </cell>
          <cell r="F465">
            <v>-697.84717137500013</v>
          </cell>
          <cell r="G465">
            <v>-985.21280462499965</v>
          </cell>
          <cell r="H465">
            <v>-1139.5418568855207</v>
          </cell>
          <cell r="I465">
            <v>0</v>
          </cell>
          <cell r="J465">
            <v>0</v>
          </cell>
          <cell r="K465">
            <v>0</v>
          </cell>
          <cell r="L465">
            <v>217.43296752915478</v>
          </cell>
          <cell r="M465">
            <v>0</v>
          </cell>
          <cell r="N465">
            <v>0</v>
          </cell>
          <cell r="O465">
            <v>0</v>
          </cell>
          <cell r="P465">
            <v>291.29339898881858</v>
          </cell>
          <cell r="Q465">
            <v>0</v>
          </cell>
          <cell r="R465">
            <v>0</v>
          </cell>
          <cell r="S465">
            <v>0</v>
          </cell>
          <cell r="T465">
            <v>268.21937808245798</v>
          </cell>
          <cell r="U465">
            <v>0</v>
          </cell>
          <cell r="V465">
            <v>0</v>
          </cell>
          <cell r="W465">
            <v>0</v>
          </cell>
          <cell r="X465">
            <v>792.85074951666081</v>
          </cell>
          <cell r="Y465">
            <v>0</v>
          </cell>
          <cell r="Z465">
            <v>0</v>
          </cell>
          <cell r="AA465">
            <v>0</v>
          </cell>
          <cell r="AB465">
            <v>460.65375342724474</v>
          </cell>
          <cell r="AC465">
            <v>0</v>
          </cell>
          <cell r="AD465">
            <v>0</v>
          </cell>
          <cell r="AE465">
            <v>0</v>
          </cell>
          <cell r="AF465">
            <v>590.82942707631946</v>
          </cell>
          <cell r="AG465">
            <v>0</v>
          </cell>
          <cell r="AH465">
            <v>0</v>
          </cell>
          <cell r="AI465">
            <v>0</v>
          </cell>
          <cell r="AJ465">
            <v>699.76969054205017</v>
          </cell>
          <cell r="AK465">
            <v>0</v>
          </cell>
          <cell r="AL465">
            <v>0</v>
          </cell>
          <cell r="AM465">
            <v>0</v>
          </cell>
          <cell r="AN465">
            <v>770.69046065300859</v>
          </cell>
          <cell r="AO465">
            <v>0</v>
          </cell>
          <cell r="AP465">
            <v>0</v>
          </cell>
          <cell r="AQ465">
            <v>0</v>
          </cell>
          <cell r="AR465">
            <v>653.69998718884642</v>
          </cell>
          <cell r="AS465">
            <v>0</v>
          </cell>
          <cell r="AT465">
            <v>0</v>
          </cell>
          <cell r="AU465">
            <v>0</v>
          </cell>
          <cell r="AV465">
            <v>736.63120652754719</v>
          </cell>
        </row>
        <row r="466">
          <cell r="A466" t="str">
            <v>LONG TERM DEBT</v>
          </cell>
          <cell r="B466">
            <v>0</v>
          </cell>
          <cell r="C466">
            <v>755.37900000000002</v>
          </cell>
          <cell r="D466">
            <v>1047.5801253750001</v>
          </cell>
          <cell r="E466">
            <v>3571.77115</v>
          </cell>
          <cell r="F466">
            <v>5387.0209850000001</v>
          </cell>
          <cell r="G466">
            <v>4725.4513749999996</v>
          </cell>
          <cell r="H466">
            <v>4853.2876099999994</v>
          </cell>
          <cell r="I466">
            <v>0</v>
          </cell>
          <cell r="J466">
            <v>0</v>
          </cell>
          <cell r="K466">
            <v>0</v>
          </cell>
          <cell r="L466">
            <v>2867.3272773437498</v>
          </cell>
          <cell r="M466">
            <v>0</v>
          </cell>
          <cell r="N466">
            <v>0</v>
          </cell>
          <cell r="O466">
            <v>0</v>
          </cell>
          <cell r="P466">
            <v>2829.3209435143008</v>
          </cell>
          <cell r="Q466">
            <v>0</v>
          </cell>
          <cell r="R466">
            <v>0</v>
          </cell>
          <cell r="S466">
            <v>0</v>
          </cell>
          <cell r="T466">
            <v>2381.6478746248013</v>
          </cell>
          <cell r="U466">
            <v>0</v>
          </cell>
          <cell r="V466">
            <v>0</v>
          </cell>
          <cell r="W466">
            <v>0</v>
          </cell>
          <cell r="X466">
            <v>2357.1046871941589</v>
          </cell>
          <cell r="Y466">
            <v>0</v>
          </cell>
          <cell r="Z466">
            <v>0</v>
          </cell>
          <cell r="AA466">
            <v>0</v>
          </cell>
          <cell r="AB466">
            <v>1851.2053633064775</v>
          </cell>
          <cell r="AC466">
            <v>0</v>
          </cell>
          <cell r="AD466">
            <v>0</v>
          </cell>
          <cell r="AE466">
            <v>0</v>
          </cell>
          <cell r="AF466">
            <v>1493.2420238535069</v>
          </cell>
          <cell r="AG466">
            <v>0</v>
          </cell>
          <cell r="AH466">
            <v>0</v>
          </cell>
          <cell r="AI466">
            <v>0</v>
          </cell>
          <cell r="AJ466">
            <v>1144.7656292367699</v>
          </cell>
          <cell r="AK466">
            <v>0</v>
          </cell>
          <cell r="AL466">
            <v>0</v>
          </cell>
          <cell r="AM466">
            <v>0</v>
          </cell>
          <cell r="AN466">
            <v>745.03876968324062</v>
          </cell>
          <cell r="AO466">
            <v>0</v>
          </cell>
          <cell r="AP466">
            <v>0</v>
          </cell>
          <cell r="AQ466">
            <v>0</v>
          </cell>
          <cell r="AR466">
            <v>314.80040656765607</v>
          </cell>
          <cell r="AS466">
            <v>0</v>
          </cell>
          <cell r="AT466">
            <v>0</v>
          </cell>
          <cell r="AU466">
            <v>0</v>
          </cell>
          <cell r="AV466">
            <v>-4.5247456426154915E-10</v>
          </cell>
        </row>
        <row r="467">
          <cell r="A467" t="str">
            <v>TANGIBLE NET WORTH</v>
          </cell>
          <cell r="B467">
            <v>0</v>
          </cell>
          <cell r="C467">
            <v>-71.755249999999819</v>
          </cell>
          <cell r="D467">
            <v>-836.30189037500008</v>
          </cell>
          <cell r="E467">
            <v>-3317.498089350001</v>
          </cell>
          <cell r="F467">
            <v>-6113.8468312500008</v>
          </cell>
          <cell r="G467">
            <v>-5756.1390518749995</v>
          </cell>
          <cell r="H467">
            <v>-6706.8192060730216</v>
          </cell>
          <cell r="I467">
            <v>-7194.4782531980218</v>
          </cell>
          <cell r="J467">
            <v>-7194.4782531980218</v>
          </cell>
          <cell r="K467">
            <v>-7194.4782531980218</v>
          </cell>
          <cell r="L467">
            <v>-2616.1735834864703</v>
          </cell>
          <cell r="M467">
            <v>-7561.7793376282198</v>
          </cell>
          <cell r="N467">
            <v>-7561.7793376282198</v>
          </cell>
          <cell r="O467">
            <v>-7561.7793376282198</v>
          </cell>
          <cell r="P467">
            <v>-2452.3589375567317</v>
          </cell>
          <cell r="Q467">
            <v>-7405.0471751984824</v>
          </cell>
          <cell r="R467">
            <v>-7405.0471751984824</v>
          </cell>
          <cell r="S467">
            <v>-7405.0471751984824</v>
          </cell>
          <cell r="T467">
            <v>-1800.1944104532317</v>
          </cell>
          <cell r="U467">
            <v>-7234.5032320810706</v>
          </cell>
          <cell r="V467">
            <v>-7234.5032320810706</v>
          </cell>
          <cell r="W467">
            <v>-7234.5032320810706</v>
          </cell>
          <cell r="X467">
            <v>-888.71060794643927</v>
          </cell>
          <cell r="Y467">
            <v>-6912.460650140064</v>
          </cell>
          <cell r="Z467">
            <v>-6912.460650140064</v>
          </cell>
          <cell r="AA467">
            <v>-6912.460650140064</v>
          </cell>
          <cell r="AB467">
            <v>-680.66542174193091</v>
          </cell>
          <cell r="AC467">
            <v>-6704.4154639355556</v>
          </cell>
          <cell r="AD467">
            <v>-6704.4154639355556</v>
          </cell>
          <cell r="AE467">
            <v>-6704.4154639355556</v>
          </cell>
          <cell r="AF467">
            <v>-332.76510605266407</v>
          </cell>
          <cell r="AG467">
            <v>-6356.5151482462888</v>
          </cell>
          <cell r="AH467">
            <v>-6356.5151482462888</v>
          </cell>
          <cell r="AI467">
            <v>-6356.5151482462888</v>
          </cell>
          <cell r="AJ467">
            <v>39.100043383656896</v>
          </cell>
          <cell r="AK467">
            <v>-5984.6499988099686</v>
          </cell>
          <cell r="AL467">
            <v>-5984.6499988099686</v>
          </cell>
          <cell r="AM467">
            <v>-5984.6499988099686</v>
          </cell>
          <cell r="AN467">
            <v>371.37050445199765</v>
          </cell>
          <cell r="AO467">
            <v>-5652.3795377416272</v>
          </cell>
          <cell r="AP467">
            <v>-5652.3795377416272</v>
          </cell>
          <cell r="AQ467">
            <v>-5652.3795377416272</v>
          </cell>
          <cell r="AR467">
            <v>613.56489392527044</v>
          </cell>
          <cell r="AS467">
            <v>-5410.1851482683542</v>
          </cell>
          <cell r="AT467">
            <v>-5410.1851482683542</v>
          </cell>
          <cell r="AU467">
            <v>-5410.1851482683542</v>
          </cell>
          <cell r="AV467">
            <v>892.781271009845</v>
          </cell>
        </row>
        <row r="468">
          <cell r="A468" t="str">
            <v>TL / TNW</v>
          </cell>
          <cell r="B468" t="e">
            <v>#DIV/0!</v>
          </cell>
          <cell r="C468">
            <v>-16.696935067468971</v>
          </cell>
          <cell r="D468">
            <v>-2.2852245192439309</v>
          </cell>
          <cell r="E468">
            <v>-1.3845678782365083</v>
          </cell>
          <cell r="F468">
            <v>-1.1751509676815146</v>
          </cell>
          <cell r="G468">
            <v>-1.1893696058549754</v>
          </cell>
          <cell r="H468">
            <v>-1.1567022764367525</v>
          </cell>
          <cell r="I468">
            <v>0</v>
          </cell>
          <cell r="J468">
            <v>0</v>
          </cell>
          <cell r="K468">
            <v>0</v>
          </cell>
          <cell r="L468">
            <v>-1.4249571827505367</v>
          </cell>
          <cell r="M468">
            <v>0</v>
          </cell>
          <cell r="N468">
            <v>0</v>
          </cell>
          <cell r="O468">
            <v>0</v>
          </cell>
          <cell r="P468">
            <v>-1.6071394910830101</v>
          </cell>
          <cell r="Q468">
            <v>0</v>
          </cell>
          <cell r="R468">
            <v>0</v>
          </cell>
          <cell r="S468">
            <v>0</v>
          </cell>
          <cell r="T468">
            <v>-2.1017199211842708</v>
          </cell>
          <cell r="U468">
            <v>0</v>
          </cell>
          <cell r="V468">
            <v>0</v>
          </cell>
          <cell r="W468">
            <v>0</v>
          </cell>
          <cell r="X468">
            <v>-3.7460290433187726</v>
          </cell>
          <cell r="Y468">
            <v>0</v>
          </cell>
          <cell r="Z468">
            <v>0</v>
          </cell>
          <cell r="AA468">
            <v>0</v>
          </cell>
          <cell r="AB468">
            <v>-4.3138309241302002</v>
          </cell>
          <cell r="AC468">
            <v>0</v>
          </cell>
          <cell r="AD468">
            <v>0</v>
          </cell>
          <cell r="AE468">
            <v>0</v>
          </cell>
          <cell r="AF468">
            <v>-7.3854831085989305</v>
          </cell>
          <cell r="AG468">
            <v>0</v>
          </cell>
          <cell r="AH468">
            <v>0</v>
          </cell>
          <cell r="AI468">
            <v>0</v>
          </cell>
          <cell r="AJ468">
            <v>54.360095932045162</v>
          </cell>
          <cell r="AK468">
            <v>0</v>
          </cell>
          <cell r="AL468">
            <v>0</v>
          </cell>
          <cell r="AM468">
            <v>0</v>
          </cell>
          <cell r="AN468">
            <v>4.7071586762957001</v>
          </cell>
          <cell r="AO468">
            <v>0</v>
          </cell>
          <cell r="AP468">
            <v>0</v>
          </cell>
          <cell r="AQ468">
            <v>0</v>
          </cell>
          <cell r="AR468">
            <v>2.1496246560924175</v>
          </cell>
          <cell r="AS468">
            <v>0</v>
          </cell>
          <cell r="AT468">
            <v>0</v>
          </cell>
          <cell r="AU468">
            <v>0</v>
          </cell>
          <cell r="AV468">
            <v>1.0829839917993849</v>
          </cell>
        </row>
        <row r="469">
          <cell r="A469" t="str">
            <v>CONTINGENT  LIABILITIES</v>
          </cell>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row>
        <row r="470">
          <cell r="A470" t="str">
            <v xml:space="preserve">NET SALES REVENUE </v>
          </cell>
          <cell r="B470">
            <v>0</v>
          </cell>
          <cell r="C470">
            <v>16.703749999999999</v>
          </cell>
          <cell r="D470">
            <v>157.83110587499999</v>
          </cell>
          <cell r="E470">
            <v>188.530355625</v>
          </cell>
          <cell r="F470">
            <v>1223.8007037499999</v>
          </cell>
          <cell r="G470">
            <v>1340.6999378749999</v>
          </cell>
          <cell r="H470">
            <v>3632.0226696250006</v>
          </cell>
          <cell r="I470">
            <v>0</v>
          </cell>
          <cell r="J470">
            <v>0</v>
          </cell>
          <cell r="K470">
            <v>0</v>
          </cell>
          <cell r="L470">
            <v>4043.7962499999999</v>
          </cell>
          <cell r="M470">
            <v>0</v>
          </cell>
          <cell r="N470">
            <v>0</v>
          </cell>
          <cell r="O470">
            <v>0</v>
          </cell>
          <cell r="P470">
            <v>4634.2179725000005</v>
          </cell>
          <cell r="Q470">
            <v>0</v>
          </cell>
          <cell r="R470">
            <v>0</v>
          </cell>
          <cell r="S470">
            <v>0</v>
          </cell>
          <cell r="T470">
            <v>5281.6556403000004</v>
          </cell>
          <cell r="U470">
            <v>0</v>
          </cell>
          <cell r="V470">
            <v>0</v>
          </cell>
          <cell r="W470">
            <v>0</v>
          </cell>
          <cell r="X470">
            <v>5824.8473834834986</v>
          </cell>
          <cell r="Y470">
            <v>0</v>
          </cell>
          <cell r="Z470">
            <v>0</v>
          </cell>
          <cell r="AA470">
            <v>0</v>
          </cell>
          <cell r="AB470">
            <v>6201.4075083319021</v>
          </cell>
          <cell r="AC470">
            <v>0</v>
          </cell>
          <cell r="AD470">
            <v>0</v>
          </cell>
          <cell r="AE470">
            <v>0</v>
          </cell>
          <cell r="AF470">
            <v>6942.4179980677927</v>
          </cell>
          <cell r="AG470">
            <v>0</v>
          </cell>
          <cell r="AH470">
            <v>0</v>
          </cell>
          <cell r="AI470">
            <v>0</v>
          </cell>
          <cell r="AJ470">
            <v>7341.2693443888575</v>
          </cell>
          <cell r="AK470">
            <v>0</v>
          </cell>
          <cell r="AL470">
            <v>0</v>
          </cell>
          <cell r="AM470">
            <v>0</v>
          </cell>
          <cell r="AN470">
            <v>7999.3037797850156</v>
          </cell>
          <cell r="AO470">
            <v>0</v>
          </cell>
          <cell r="AP470">
            <v>0</v>
          </cell>
          <cell r="AQ470">
            <v>0</v>
          </cell>
          <cell r="AR470">
            <v>8413.0498622452742</v>
          </cell>
          <cell r="AS470">
            <v>0</v>
          </cell>
          <cell r="AT470">
            <v>0</v>
          </cell>
          <cell r="AU470">
            <v>0</v>
          </cell>
          <cell r="AV470">
            <v>9084.8773339126346</v>
          </cell>
        </row>
        <row r="471">
          <cell r="A471" t="str">
            <v>NOP</v>
          </cell>
          <cell r="B471">
            <v>0</v>
          </cell>
          <cell r="C471">
            <v>-299.60124999999999</v>
          </cell>
          <cell r="D471">
            <v>-406.81795726000007</v>
          </cell>
          <cell r="E471">
            <v>-726.242169375</v>
          </cell>
          <cell r="F471">
            <v>-641.80372424999996</v>
          </cell>
          <cell r="G471">
            <v>-690.58969037500003</v>
          </cell>
          <cell r="H471">
            <v>-474.50410506122671</v>
          </cell>
          <cell r="I471">
            <v>0</v>
          </cell>
          <cell r="J471">
            <v>0</v>
          </cell>
          <cell r="K471">
            <v>0</v>
          </cell>
          <cell r="L471">
            <v>-146.08359898219805</v>
          </cell>
          <cell r="M471">
            <v>0</v>
          </cell>
          <cell r="N471">
            <v>0</v>
          </cell>
          <cell r="O471">
            <v>0</v>
          </cell>
          <cell r="P471">
            <v>254.61781196279415</v>
          </cell>
          <cell r="Q471">
            <v>0</v>
          </cell>
          <cell r="R471">
            <v>0</v>
          </cell>
          <cell r="S471">
            <v>0</v>
          </cell>
          <cell r="T471">
            <v>409.99307794575839</v>
          </cell>
          <cell r="U471">
            <v>0</v>
          </cell>
          <cell r="V471">
            <v>0</v>
          </cell>
          <cell r="W471">
            <v>0</v>
          </cell>
          <cell r="X471">
            <v>523.6052567252566</v>
          </cell>
          <cell r="Y471">
            <v>0</v>
          </cell>
          <cell r="Z471">
            <v>0</v>
          </cell>
          <cell r="AA471">
            <v>0</v>
          </cell>
          <cell r="AB471">
            <v>553.66411112307333</v>
          </cell>
          <cell r="AC471">
            <v>0</v>
          </cell>
          <cell r="AD471">
            <v>0</v>
          </cell>
          <cell r="AE471">
            <v>0</v>
          </cell>
          <cell r="AF471">
            <v>708.54439901249066</v>
          </cell>
          <cell r="AG471">
            <v>0</v>
          </cell>
          <cell r="AH471">
            <v>0</v>
          </cell>
          <cell r="AI471">
            <v>0</v>
          </cell>
          <cell r="AJ471">
            <v>741.840961369365</v>
          </cell>
          <cell r="AK471">
            <v>0</v>
          </cell>
          <cell r="AL471">
            <v>0</v>
          </cell>
          <cell r="AM471">
            <v>0</v>
          </cell>
          <cell r="AN471">
            <v>791.28442842945856</v>
          </cell>
          <cell r="AO471">
            <v>0</v>
          </cell>
          <cell r="AP471">
            <v>0</v>
          </cell>
          <cell r="AQ471">
            <v>0</v>
          </cell>
          <cell r="AR471">
            <v>802.85878959549109</v>
          </cell>
          <cell r="AS471">
            <v>0</v>
          </cell>
          <cell r="AT471">
            <v>0</v>
          </cell>
          <cell r="AU471">
            <v>0</v>
          </cell>
          <cell r="AV471">
            <v>805.77651971655951</v>
          </cell>
        </row>
        <row r="472">
          <cell r="A472" t="str">
            <v>NPBUI</v>
          </cell>
          <cell r="B472">
            <v>0</v>
          </cell>
          <cell r="C472">
            <v>-405.77675287499977</v>
          </cell>
          <cell r="D472">
            <v>-608.31336515875</v>
          </cell>
          <cell r="E472">
            <v>-1038.0842333749999</v>
          </cell>
          <cell r="F472">
            <v>-3335.1544262500001</v>
          </cell>
          <cell r="G472">
            <v>-144.53748737500007</v>
          </cell>
          <cell r="H472">
            <v>-1573.8358658177904</v>
          </cell>
          <cell r="I472">
            <v>0</v>
          </cell>
          <cell r="J472">
            <v>0</v>
          </cell>
          <cell r="K472">
            <v>0</v>
          </cell>
          <cell r="L472">
            <v>-367.30108443019833</v>
          </cell>
          <cell r="M472">
            <v>0</v>
          </cell>
          <cell r="N472">
            <v>0</v>
          </cell>
          <cell r="O472">
            <v>0</v>
          </cell>
          <cell r="P472">
            <v>156.73216242973746</v>
          </cell>
          <cell r="Q472">
            <v>0</v>
          </cell>
          <cell r="R472">
            <v>0</v>
          </cell>
          <cell r="S472">
            <v>0</v>
          </cell>
          <cell r="T472">
            <v>170.54394311741217</v>
          </cell>
          <cell r="U472">
            <v>0</v>
          </cell>
          <cell r="V472">
            <v>0</v>
          </cell>
          <cell r="W472">
            <v>0</v>
          </cell>
          <cell r="X472">
            <v>322.04258194100652</v>
          </cell>
          <cell r="Y472">
            <v>0</v>
          </cell>
          <cell r="Z472">
            <v>0</v>
          </cell>
          <cell r="AA472">
            <v>0</v>
          </cell>
          <cell r="AB472">
            <v>208.04518620450847</v>
          </cell>
          <cell r="AC472">
            <v>0</v>
          </cell>
          <cell r="AD472">
            <v>0</v>
          </cell>
          <cell r="AE472">
            <v>0</v>
          </cell>
          <cell r="AF472">
            <v>347.9003156892669</v>
          </cell>
          <cell r="AG472">
            <v>0</v>
          </cell>
          <cell r="AH472">
            <v>0</v>
          </cell>
          <cell r="AI472">
            <v>0</v>
          </cell>
          <cell r="AJ472">
            <v>371.86514943632102</v>
          </cell>
          <cell r="AK472">
            <v>0</v>
          </cell>
          <cell r="AL472">
            <v>0</v>
          </cell>
          <cell r="AM472">
            <v>0</v>
          </cell>
          <cell r="AN472">
            <v>332.27046106834064</v>
          </cell>
          <cell r="AO472">
            <v>0</v>
          </cell>
          <cell r="AP472">
            <v>0</v>
          </cell>
          <cell r="AQ472">
            <v>0</v>
          </cell>
          <cell r="AR472">
            <v>242.19438947327296</v>
          </cell>
          <cell r="AS472">
            <v>0</v>
          </cell>
          <cell r="AT472">
            <v>0</v>
          </cell>
          <cell r="AU472">
            <v>0</v>
          </cell>
          <cell r="AV472">
            <v>279.21637708457439</v>
          </cell>
        </row>
        <row r="473">
          <cell r="A473" t="str">
            <v>NPAUI</v>
          </cell>
          <cell r="B473">
            <v>0</v>
          </cell>
          <cell r="C473">
            <v>-405.77675287499977</v>
          </cell>
          <cell r="D473">
            <v>-608.31336515875</v>
          </cell>
          <cell r="E473">
            <v>-1038.0842333749999</v>
          </cell>
          <cell r="F473">
            <v>-3335.1544262500001</v>
          </cell>
          <cell r="G473">
            <v>-144.53748737500007</v>
          </cell>
          <cell r="H473">
            <v>-1573.8358658177904</v>
          </cell>
          <cell r="I473">
            <v>0</v>
          </cell>
          <cell r="J473">
            <v>0</v>
          </cell>
          <cell r="K473">
            <v>0</v>
          </cell>
          <cell r="L473">
            <v>-367.30108443019833</v>
          </cell>
          <cell r="M473">
            <v>0</v>
          </cell>
          <cell r="N473">
            <v>0</v>
          </cell>
          <cell r="O473">
            <v>0</v>
          </cell>
          <cell r="P473">
            <v>156.73216242973746</v>
          </cell>
          <cell r="Q473">
            <v>0</v>
          </cell>
          <cell r="R473">
            <v>0</v>
          </cell>
          <cell r="S473">
            <v>0</v>
          </cell>
          <cell r="T473">
            <v>170.54394311741217</v>
          </cell>
          <cell r="U473">
            <v>0</v>
          </cell>
          <cell r="V473">
            <v>0</v>
          </cell>
          <cell r="W473">
            <v>0</v>
          </cell>
          <cell r="X473">
            <v>322.04258194100652</v>
          </cell>
          <cell r="Y473">
            <v>0</v>
          </cell>
          <cell r="Z473">
            <v>0</v>
          </cell>
          <cell r="AA473">
            <v>0</v>
          </cell>
          <cell r="AB473">
            <v>208.04518620450847</v>
          </cell>
          <cell r="AC473">
            <v>0</v>
          </cell>
          <cell r="AD473">
            <v>0</v>
          </cell>
          <cell r="AE473">
            <v>0</v>
          </cell>
          <cell r="AF473">
            <v>347.9003156892669</v>
          </cell>
          <cell r="AG473">
            <v>0</v>
          </cell>
          <cell r="AH473">
            <v>0</v>
          </cell>
          <cell r="AI473">
            <v>0</v>
          </cell>
          <cell r="AJ473">
            <v>371.86514943632102</v>
          </cell>
          <cell r="AK473">
            <v>0</v>
          </cell>
          <cell r="AL473">
            <v>0</v>
          </cell>
          <cell r="AM473">
            <v>0</v>
          </cell>
          <cell r="AN473">
            <v>332.27046106834064</v>
          </cell>
          <cell r="AO473">
            <v>0</v>
          </cell>
          <cell r="AP473">
            <v>0</v>
          </cell>
          <cell r="AQ473">
            <v>0</v>
          </cell>
          <cell r="AR473">
            <v>242.19438947327296</v>
          </cell>
          <cell r="AS473">
            <v>0</v>
          </cell>
          <cell r="AT473">
            <v>0</v>
          </cell>
          <cell r="AU473">
            <v>0</v>
          </cell>
          <cell r="AV473">
            <v>279.21637708457439</v>
          </cell>
        </row>
        <row r="474">
          <cell r="A474" t="str">
            <v>DIVIDENDS PAID</v>
          </cell>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row>
        <row r="475">
          <cell r="A475" t="str">
            <v>DEPRECIATION EXPENSE</v>
          </cell>
          <cell r="B475">
            <v>0</v>
          </cell>
          <cell r="C475">
            <v>0</v>
          </cell>
          <cell r="D475">
            <v>0</v>
          </cell>
          <cell r="E475">
            <v>0</v>
          </cell>
          <cell r="F475">
            <v>0</v>
          </cell>
          <cell r="G475">
            <v>21.071858875</v>
          </cell>
          <cell r="H475">
            <v>149.5751268125</v>
          </cell>
          <cell r="I475">
            <v>0</v>
          </cell>
          <cell r="J475">
            <v>0</v>
          </cell>
          <cell r="K475">
            <v>0</v>
          </cell>
          <cell r="L475">
            <v>153.97490885937501</v>
          </cell>
          <cell r="M475">
            <v>0</v>
          </cell>
          <cell r="N475">
            <v>0</v>
          </cell>
          <cell r="O475">
            <v>0</v>
          </cell>
          <cell r="P475">
            <v>177.54335810937499</v>
          </cell>
          <cell r="Q475">
            <v>0</v>
          </cell>
          <cell r="R475">
            <v>0</v>
          </cell>
          <cell r="S475">
            <v>0</v>
          </cell>
          <cell r="T475">
            <v>241.80670746362293</v>
          </cell>
          <cell r="U475">
            <v>0</v>
          </cell>
          <cell r="V475">
            <v>0</v>
          </cell>
          <cell r="W475">
            <v>0</v>
          </cell>
          <cell r="X475">
            <v>218.54788147870482</v>
          </cell>
          <cell r="Y475">
            <v>0</v>
          </cell>
          <cell r="Z475">
            <v>0</v>
          </cell>
          <cell r="AA475">
            <v>0</v>
          </cell>
          <cell r="AB475">
            <v>258.46550673012558</v>
          </cell>
          <cell r="AC475">
            <v>0</v>
          </cell>
          <cell r="AD475">
            <v>0</v>
          </cell>
          <cell r="AE475">
            <v>0</v>
          </cell>
          <cell r="AF475">
            <v>246.20554009688951</v>
          </cell>
          <cell r="AG475">
            <v>0</v>
          </cell>
          <cell r="AH475">
            <v>0</v>
          </cell>
          <cell r="AI475">
            <v>0</v>
          </cell>
          <cell r="AJ475">
            <v>260.08702289342426</v>
          </cell>
          <cell r="AK475">
            <v>0</v>
          </cell>
          <cell r="AL475">
            <v>0</v>
          </cell>
          <cell r="AM475">
            <v>0</v>
          </cell>
          <cell r="AN475">
            <v>261.27821118589242</v>
          </cell>
          <cell r="AO475">
            <v>0</v>
          </cell>
          <cell r="AP475">
            <v>0</v>
          </cell>
          <cell r="AQ475">
            <v>0</v>
          </cell>
          <cell r="AR475">
            <v>272.12554499057006</v>
          </cell>
          <cell r="AS475">
            <v>0</v>
          </cell>
          <cell r="AT475">
            <v>0</v>
          </cell>
          <cell r="AU475">
            <v>0</v>
          </cell>
          <cell r="AV475">
            <v>261.28541033604643</v>
          </cell>
        </row>
        <row r="477">
          <cell r="A477" t="str">
            <v xml:space="preserve">Note :         Parity Rate      = </v>
          </cell>
          <cell r="B477">
            <v>1.25E-4</v>
          </cell>
          <cell r="C477" t="str">
            <v>US$ / Rp   =</v>
          </cell>
          <cell r="D477" t="str">
            <v>US$ / Rp   =</v>
          </cell>
          <cell r="E477" t="str">
            <v>US$ / Rp   =</v>
          </cell>
          <cell r="F477" t="str">
            <v>US$ / Rp   =</v>
          </cell>
          <cell r="G477" t="str">
            <v>US$ / Rp   =</v>
          </cell>
          <cell r="H477">
            <v>8000</v>
          </cell>
          <cell r="L477" t="str">
            <v>)</v>
          </cell>
        </row>
        <row r="481">
          <cell r="A481" t="str">
            <v>PT MITRATANI DUA TUJUH</v>
          </cell>
        </row>
        <row r="483">
          <cell r="A483" t="str">
            <v>FINANCIAL HIGHLIGHTS</v>
          </cell>
          <cell r="B483" t="str">
            <v>HIST</v>
          </cell>
          <cell r="C483" t="str">
            <v>HIST</v>
          </cell>
          <cell r="D483" t="str">
            <v>HIST</v>
          </cell>
          <cell r="E483" t="str">
            <v>HIST</v>
          </cell>
          <cell r="F483" t="str">
            <v>HIST</v>
          </cell>
          <cell r="G483" t="str">
            <v>HIST</v>
          </cell>
          <cell r="H483" t="str">
            <v>HIST</v>
          </cell>
          <cell r="I483" t="str">
            <v>HIST</v>
          </cell>
          <cell r="J483" t="str">
            <v>HIST</v>
          </cell>
          <cell r="K483" t="str">
            <v>HIST</v>
          </cell>
          <cell r="L483" t="str">
            <v>PROJ</v>
          </cell>
          <cell r="M483" t="str">
            <v>HIST</v>
          </cell>
          <cell r="N483" t="str">
            <v>HIST</v>
          </cell>
          <cell r="O483" t="str">
            <v>HIST</v>
          </cell>
          <cell r="P483" t="str">
            <v>PROJ</v>
          </cell>
          <cell r="Q483" t="str">
            <v>HIST</v>
          </cell>
          <cell r="R483" t="str">
            <v>HIST</v>
          </cell>
          <cell r="S483" t="str">
            <v>HIST</v>
          </cell>
          <cell r="T483" t="str">
            <v>PROJ</v>
          </cell>
          <cell r="U483" t="str">
            <v>HIST</v>
          </cell>
          <cell r="V483" t="str">
            <v>HIST</v>
          </cell>
          <cell r="W483" t="str">
            <v>HIST</v>
          </cell>
          <cell r="X483" t="str">
            <v>PROJ</v>
          </cell>
          <cell r="Y483" t="str">
            <v>HIST</v>
          </cell>
          <cell r="Z483" t="str">
            <v>HIST</v>
          </cell>
          <cell r="AA483" t="str">
            <v>HIST</v>
          </cell>
          <cell r="AB483" t="str">
            <v>PROJ</v>
          </cell>
          <cell r="AC483" t="str">
            <v>HIST</v>
          </cell>
          <cell r="AD483" t="str">
            <v>HIST</v>
          </cell>
          <cell r="AE483" t="str">
            <v>HIST</v>
          </cell>
          <cell r="AF483" t="str">
            <v>PROJ</v>
          </cell>
          <cell r="AG483" t="str">
            <v>HIST</v>
          </cell>
          <cell r="AH483" t="str">
            <v>HIST</v>
          </cell>
          <cell r="AI483" t="str">
            <v>HIST</v>
          </cell>
          <cell r="AJ483" t="str">
            <v>PROJ</v>
          </cell>
          <cell r="AK483" t="str">
            <v>HIST</v>
          </cell>
          <cell r="AL483" t="str">
            <v>HIST</v>
          </cell>
          <cell r="AM483" t="str">
            <v>HIST</v>
          </cell>
          <cell r="AN483" t="str">
            <v>PROJ</v>
          </cell>
          <cell r="AO483" t="str">
            <v>HIST</v>
          </cell>
          <cell r="AP483" t="str">
            <v>HIST</v>
          </cell>
          <cell r="AQ483" t="str">
            <v>HIST</v>
          </cell>
          <cell r="AR483" t="str">
            <v>PROJ</v>
          </cell>
          <cell r="AS483" t="str">
            <v>HIST</v>
          </cell>
          <cell r="AT483" t="str">
            <v>HIST</v>
          </cell>
          <cell r="AU483" t="str">
            <v>HIST</v>
          </cell>
          <cell r="AV483" t="str">
            <v>PROJ</v>
          </cell>
        </row>
        <row r="484">
          <cell r="A484" t="str">
            <v>(in IDR million)</v>
          </cell>
          <cell r="B484">
            <v>1994</v>
          </cell>
          <cell r="C484">
            <v>1995</v>
          </cell>
          <cell r="D484">
            <v>1996</v>
          </cell>
          <cell r="E484">
            <v>1997</v>
          </cell>
          <cell r="F484">
            <v>1998</v>
          </cell>
          <cell r="G484">
            <v>1999</v>
          </cell>
          <cell r="H484">
            <v>2000</v>
          </cell>
          <cell r="I484" t="str">
            <v>3-31-99</v>
          </cell>
          <cell r="J484" t="str">
            <v>6-30-99</v>
          </cell>
          <cell r="K484" t="str">
            <v>9-30-99</v>
          </cell>
          <cell r="L484">
            <v>2001</v>
          </cell>
          <cell r="M484" t="str">
            <v>3-31-00</v>
          </cell>
          <cell r="N484" t="str">
            <v>6-30-00</v>
          </cell>
          <cell r="O484" t="str">
            <v>9-30-00</v>
          </cell>
          <cell r="P484">
            <v>2002</v>
          </cell>
          <cell r="Q484" t="str">
            <v>3-31-01</v>
          </cell>
          <cell r="R484" t="str">
            <v>6-30-01</v>
          </cell>
          <cell r="S484" t="str">
            <v>9-30-01</v>
          </cell>
          <cell r="T484">
            <v>2003</v>
          </cell>
          <cell r="U484" t="str">
            <v>3-31-02</v>
          </cell>
          <cell r="V484" t="str">
            <v>6-30-02</v>
          </cell>
          <cell r="W484" t="str">
            <v>9-30-02</v>
          </cell>
          <cell r="X484">
            <v>2004</v>
          </cell>
          <cell r="Y484" t="str">
            <v>3-31-03</v>
          </cell>
          <cell r="Z484" t="str">
            <v>6-30-03</v>
          </cell>
          <cell r="AA484" t="str">
            <v>9-30-03</v>
          </cell>
          <cell r="AB484">
            <v>2005</v>
          </cell>
          <cell r="AC484" t="str">
            <v>3-31-04</v>
          </cell>
          <cell r="AD484" t="str">
            <v>6-30-04</v>
          </cell>
          <cell r="AE484" t="str">
            <v>9-30-04</v>
          </cell>
          <cell r="AF484">
            <v>2006</v>
          </cell>
          <cell r="AG484" t="str">
            <v>3-31-04</v>
          </cell>
          <cell r="AH484" t="str">
            <v>6-30-04</v>
          </cell>
          <cell r="AI484" t="str">
            <v>9-30-04</v>
          </cell>
          <cell r="AJ484">
            <v>2007</v>
          </cell>
          <cell r="AK484" t="str">
            <v>3-31-04</v>
          </cell>
          <cell r="AL484" t="str">
            <v>6-30-04</v>
          </cell>
          <cell r="AM484" t="str">
            <v>9-30-04</v>
          </cell>
          <cell r="AN484">
            <v>2008</v>
          </cell>
          <cell r="AO484" t="str">
            <v>3-31-04</v>
          </cell>
          <cell r="AP484" t="str">
            <v>6-30-04</v>
          </cell>
          <cell r="AQ484" t="str">
            <v>9-30-04</v>
          </cell>
          <cell r="AR484">
            <v>2009</v>
          </cell>
          <cell r="AS484" t="str">
            <v>3-31-04</v>
          </cell>
          <cell r="AT484" t="str">
            <v>6-30-04</v>
          </cell>
          <cell r="AU484" t="str">
            <v>9-30-04</v>
          </cell>
          <cell r="AV484">
            <v>2010</v>
          </cell>
        </row>
        <row r="486">
          <cell r="A486" t="str">
            <v>CURRENT ASSETS</v>
          </cell>
          <cell r="B486">
            <v>0</v>
          </cell>
          <cell r="C486">
            <v>2038.0500000000002</v>
          </cell>
          <cell r="D486">
            <v>1351.8669</v>
          </cell>
          <cell r="E486">
            <v>2957.2644891999998</v>
          </cell>
          <cell r="F486">
            <v>2869.9612649999999</v>
          </cell>
          <cell r="G486">
            <v>3847.4929510000002</v>
          </cell>
          <cell r="H486">
            <v>4100.5726114310137</v>
          </cell>
          <cell r="I486">
            <v>0</v>
          </cell>
          <cell r="J486">
            <v>0</v>
          </cell>
          <cell r="K486">
            <v>0</v>
          </cell>
          <cell r="L486">
            <v>5024.3282343732908</v>
          </cell>
          <cell r="M486">
            <v>0</v>
          </cell>
          <cell r="N486">
            <v>0</v>
          </cell>
          <cell r="O486">
            <v>0</v>
          </cell>
          <cell r="P486">
            <v>7626.0428026585232</v>
          </cell>
          <cell r="Q486">
            <v>0</v>
          </cell>
          <cell r="R486">
            <v>0</v>
          </cell>
          <cell r="S486">
            <v>0</v>
          </cell>
          <cell r="T486">
            <v>9760.607663294295</v>
          </cell>
          <cell r="U486">
            <v>0</v>
          </cell>
          <cell r="V486">
            <v>0</v>
          </cell>
          <cell r="W486">
            <v>0</v>
          </cell>
          <cell r="X486">
            <v>10519.054486362769</v>
          </cell>
          <cell r="Y486">
            <v>0</v>
          </cell>
          <cell r="Z486">
            <v>0</v>
          </cell>
          <cell r="AA486">
            <v>0</v>
          </cell>
          <cell r="AB486">
            <v>8765.7914833378727</v>
          </cell>
          <cell r="AC486">
            <v>0</v>
          </cell>
          <cell r="AD486">
            <v>0</v>
          </cell>
          <cell r="AE486">
            <v>0</v>
          </cell>
          <cell r="AF486">
            <v>8841.747784847159</v>
          </cell>
          <cell r="AG486">
            <v>0</v>
          </cell>
          <cell r="AH486">
            <v>0</v>
          </cell>
          <cell r="AI486">
            <v>0</v>
          </cell>
          <cell r="AJ486">
            <v>9843.8893647039731</v>
          </cell>
          <cell r="AK486">
            <v>0</v>
          </cell>
          <cell r="AL486">
            <v>0</v>
          </cell>
          <cell r="AM486">
            <v>0</v>
          </cell>
          <cell r="AN486">
            <v>10590.012664970396</v>
          </cell>
          <cell r="AO486">
            <v>0</v>
          </cell>
          <cell r="AP486">
            <v>0</v>
          </cell>
          <cell r="AQ486">
            <v>0</v>
          </cell>
          <cell r="AR486">
            <v>9662.6704377254428</v>
          </cell>
          <cell r="AS486">
            <v>0</v>
          </cell>
          <cell r="AT486">
            <v>0</v>
          </cell>
          <cell r="AU486">
            <v>0</v>
          </cell>
          <cell r="AV486">
            <v>10027.992249679759</v>
          </cell>
        </row>
        <row r="487">
          <cell r="A487" t="str">
            <v>INVENTORY</v>
          </cell>
          <cell r="B487">
            <v>0</v>
          </cell>
          <cell r="C487">
            <v>273.12</v>
          </cell>
          <cell r="D487">
            <v>1030.2314719999999</v>
          </cell>
          <cell r="E487">
            <v>1549.2280442000001</v>
          </cell>
          <cell r="F487">
            <v>1561.8174300000001</v>
          </cell>
          <cell r="G487">
            <v>2494.5695660000001</v>
          </cell>
          <cell r="H487">
            <v>3126.9671861264646</v>
          </cell>
          <cell r="I487">
            <v>0</v>
          </cell>
          <cell r="J487">
            <v>0</v>
          </cell>
          <cell r="K487">
            <v>0</v>
          </cell>
          <cell r="L487">
            <v>2764.2291217840361</v>
          </cell>
          <cell r="M487">
            <v>0</v>
          </cell>
          <cell r="N487">
            <v>0</v>
          </cell>
          <cell r="O487">
            <v>0</v>
          </cell>
          <cell r="P487">
            <v>2509.9662007259299</v>
          </cell>
          <cell r="Q487">
            <v>0</v>
          </cell>
          <cell r="R487">
            <v>0</v>
          </cell>
          <cell r="S487">
            <v>0</v>
          </cell>
          <cell r="T487">
            <v>2694.3009667108822</v>
          </cell>
          <cell r="U487">
            <v>0</v>
          </cell>
          <cell r="V487">
            <v>0</v>
          </cell>
          <cell r="W487">
            <v>0</v>
          </cell>
          <cell r="X487">
            <v>3512.3395359030828</v>
          </cell>
          <cell r="Y487">
            <v>0</v>
          </cell>
          <cell r="Z487">
            <v>0</v>
          </cell>
          <cell r="AA487">
            <v>0</v>
          </cell>
          <cell r="AB487">
            <v>4294.5139907636021</v>
          </cell>
          <cell r="AC487">
            <v>0</v>
          </cell>
          <cell r="AD487">
            <v>0</v>
          </cell>
          <cell r="AE487">
            <v>0</v>
          </cell>
          <cell r="AF487">
            <v>5012.869910011631</v>
          </cell>
          <cell r="AG487">
            <v>0</v>
          </cell>
          <cell r="AH487">
            <v>0</v>
          </cell>
          <cell r="AI487">
            <v>0</v>
          </cell>
          <cell r="AJ487">
            <v>5710.4966356765199</v>
          </cell>
          <cell r="AK487">
            <v>0</v>
          </cell>
          <cell r="AL487">
            <v>0</v>
          </cell>
          <cell r="AM487">
            <v>0</v>
          </cell>
          <cell r="AN487">
            <v>6498.722296316304</v>
          </cell>
          <cell r="AO487">
            <v>0</v>
          </cell>
          <cell r="AP487">
            <v>0</v>
          </cell>
          <cell r="AQ487">
            <v>0</v>
          </cell>
          <cell r="AR487">
            <v>7205.1697961988466</v>
          </cell>
          <cell r="AS487">
            <v>0</v>
          </cell>
          <cell r="AT487">
            <v>0</v>
          </cell>
          <cell r="AU487">
            <v>0</v>
          </cell>
          <cell r="AV487">
            <v>7338.9948065661965</v>
          </cell>
        </row>
        <row r="488">
          <cell r="A488" t="str">
            <v>NET FIXED ASSETS</v>
          </cell>
          <cell r="B488">
            <v>0</v>
          </cell>
          <cell r="C488">
            <v>6873.0700000000006</v>
          </cell>
          <cell r="D488">
            <v>7104.6879220000001</v>
          </cell>
          <cell r="E488">
            <v>6328.1712970000008</v>
          </cell>
          <cell r="F488">
            <v>5392.2608540000001</v>
          </cell>
          <cell r="G488">
            <v>4596.8468869999997</v>
          </cell>
          <cell r="H488">
            <v>4307.2180865000009</v>
          </cell>
          <cell r="I488">
            <v>0</v>
          </cell>
          <cell r="J488">
            <v>0</v>
          </cell>
          <cell r="K488">
            <v>0</v>
          </cell>
          <cell r="L488">
            <v>3869.765810625001</v>
          </cell>
          <cell r="M488">
            <v>0</v>
          </cell>
          <cell r="N488">
            <v>0</v>
          </cell>
          <cell r="O488">
            <v>0</v>
          </cell>
          <cell r="P488">
            <v>4285.3488557499986</v>
          </cell>
          <cell r="Q488">
            <v>0</v>
          </cell>
          <cell r="R488">
            <v>0</v>
          </cell>
          <cell r="S488">
            <v>0</v>
          </cell>
          <cell r="T488">
            <v>6105.8726887128905</v>
          </cell>
          <cell r="U488">
            <v>0</v>
          </cell>
          <cell r="V488">
            <v>0</v>
          </cell>
          <cell r="W488">
            <v>0</v>
          </cell>
          <cell r="X488">
            <v>9004.3466378484827</v>
          </cell>
          <cell r="Y488">
            <v>0</v>
          </cell>
          <cell r="Z488">
            <v>0</v>
          </cell>
          <cell r="AA488">
            <v>0</v>
          </cell>
          <cell r="AB488">
            <v>9279.0895050984054</v>
          </cell>
          <cell r="AC488">
            <v>0</v>
          </cell>
          <cell r="AD488">
            <v>0</v>
          </cell>
          <cell r="AE488">
            <v>0</v>
          </cell>
          <cell r="AF488">
            <v>8157.1799257961793</v>
          </cell>
          <cell r="AG488">
            <v>0</v>
          </cell>
          <cell r="AH488">
            <v>0</v>
          </cell>
          <cell r="AI488">
            <v>0</v>
          </cell>
          <cell r="AJ488">
            <v>7472.7678566270115</v>
          </cell>
          <cell r="AK488">
            <v>0</v>
          </cell>
          <cell r="AL488">
            <v>0</v>
          </cell>
          <cell r="AM488">
            <v>0</v>
          </cell>
          <cell r="AN488">
            <v>6365.7505078578397</v>
          </cell>
          <cell r="AO488">
            <v>0</v>
          </cell>
          <cell r="AP488">
            <v>0</v>
          </cell>
          <cell r="AQ488">
            <v>0</v>
          </cell>
          <cell r="AR488">
            <v>5797.3225064326471</v>
          </cell>
          <cell r="AS488">
            <v>0</v>
          </cell>
          <cell r="AT488">
            <v>0</v>
          </cell>
          <cell r="AU488">
            <v>0</v>
          </cell>
          <cell r="AV488">
            <v>4849.2005158547618</v>
          </cell>
        </row>
        <row r="489">
          <cell r="A489" t="str">
            <v>TOTAL ASSETS</v>
          </cell>
          <cell r="B489">
            <v>0</v>
          </cell>
          <cell r="C489">
            <v>12442.527977000002</v>
          </cell>
          <cell r="D489">
            <v>11841.043318</v>
          </cell>
          <cell r="E489">
            <v>25023.679094200001</v>
          </cell>
          <cell r="F489">
            <v>19227.847707000001</v>
          </cell>
          <cell r="G489">
            <v>15225.205178</v>
          </cell>
          <cell r="H489">
            <v>10756.518320931013</v>
          </cell>
          <cell r="I489">
            <v>0</v>
          </cell>
          <cell r="J489">
            <v>0</v>
          </cell>
          <cell r="K489">
            <v>0</v>
          </cell>
          <cell r="L489">
            <v>8993.2488139982925</v>
          </cell>
          <cell r="M489">
            <v>0</v>
          </cell>
          <cell r="N489">
            <v>0</v>
          </cell>
          <cell r="O489">
            <v>0</v>
          </cell>
          <cell r="P489">
            <v>11953.886559408522</v>
          </cell>
          <cell r="Q489">
            <v>0</v>
          </cell>
          <cell r="R489">
            <v>0</v>
          </cell>
          <cell r="S489">
            <v>0</v>
          </cell>
          <cell r="T489">
            <v>15866.480352007186</v>
          </cell>
          <cell r="U489">
            <v>0</v>
          </cell>
          <cell r="V489">
            <v>0</v>
          </cell>
          <cell r="W489">
            <v>0</v>
          </cell>
          <cell r="X489">
            <v>19523.401124211254</v>
          </cell>
          <cell r="Y489">
            <v>0</v>
          </cell>
          <cell r="Z489">
            <v>0</v>
          </cell>
          <cell r="AA489">
            <v>0</v>
          </cell>
          <cell r="AB489">
            <v>18044.880988436278</v>
          </cell>
          <cell r="AC489">
            <v>0</v>
          </cell>
          <cell r="AD489">
            <v>0</v>
          </cell>
          <cell r="AE489">
            <v>0</v>
          </cell>
          <cell r="AF489">
            <v>16998.927710643336</v>
          </cell>
          <cell r="AG489">
            <v>0</v>
          </cell>
          <cell r="AH489">
            <v>0</v>
          </cell>
          <cell r="AI489">
            <v>0</v>
          </cell>
          <cell r="AJ489">
            <v>17316.657221330985</v>
          </cell>
          <cell r="AK489">
            <v>0</v>
          </cell>
          <cell r="AL489">
            <v>0</v>
          </cell>
          <cell r="AM489">
            <v>0</v>
          </cell>
          <cell r="AN489">
            <v>16955.763172828236</v>
          </cell>
          <cell r="AO489">
            <v>0</v>
          </cell>
          <cell r="AP489">
            <v>0</v>
          </cell>
          <cell r="AQ489">
            <v>0</v>
          </cell>
          <cell r="AR489">
            <v>15459.99294415809</v>
          </cell>
          <cell r="AS489">
            <v>0</v>
          </cell>
          <cell r="AT489">
            <v>0</v>
          </cell>
          <cell r="AU489">
            <v>0</v>
          </cell>
          <cell r="AV489">
            <v>14877.192765534521</v>
          </cell>
        </row>
        <row r="490">
          <cell r="A490" t="str">
            <v>CURRENT LIABILITIES</v>
          </cell>
          <cell r="B490">
            <v>0</v>
          </cell>
          <cell r="C490">
            <v>2655.7299999999996</v>
          </cell>
          <cell r="D490">
            <v>5983.9299179999998</v>
          </cell>
          <cell r="E490">
            <v>6439.4146879999998</v>
          </cell>
          <cell r="F490">
            <v>8452.738636</v>
          </cell>
          <cell r="G490">
            <v>11729.195387999996</v>
          </cell>
          <cell r="H490">
            <v>13216.90746651518</v>
          </cell>
          <cell r="I490">
            <v>0</v>
          </cell>
          <cell r="J490">
            <v>0</v>
          </cell>
          <cell r="K490">
            <v>0</v>
          </cell>
          <cell r="L490">
            <v>3284.8644941400526</v>
          </cell>
          <cell r="M490">
            <v>0</v>
          </cell>
          <cell r="N490">
            <v>0</v>
          </cell>
          <cell r="O490">
            <v>0</v>
          </cell>
          <cell r="P490">
            <v>5295.6956107479746</v>
          </cell>
          <cell r="Q490">
            <v>0</v>
          </cell>
          <cell r="R490">
            <v>0</v>
          </cell>
          <cell r="S490">
            <v>0</v>
          </cell>
          <cell r="T490">
            <v>7614.8526386346311</v>
          </cell>
          <cell r="U490">
            <v>0</v>
          </cell>
          <cell r="V490">
            <v>0</v>
          </cell>
          <cell r="W490">
            <v>0</v>
          </cell>
          <cell r="X490">
            <v>4176.2484902294827</v>
          </cell>
          <cell r="Y490">
            <v>0</v>
          </cell>
          <cell r="Z490">
            <v>0</v>
          </cell>
          <cell r="AA490">
            <v>0</v>
          </cell>
          <cell r="AB490">
            <v>5080.5614559199148</v>
          </cell>
          <cell r="AC490">
            <v>0</v>
          </cell>
          <cell r="AD490">
            <v>0</v>
          </cell>
          <cell r="AE490">
            <v>0</v>
          </cell>
          <cell r="AF490">
            <v>4115.1123682366033</v>
          </cell>
          <cell r="AG490">
            <v>0</v>
          </cell>
          <cell r="AH490">
            <v>0</v>
          </cell>
          <cell r="AI490">
            <v>0</v>
          </cell>
          <cell r="AJ490">
            <v>4245.7318403675717</v>
          </cell>
          <cell r="AK490">
            <v>0</v>
          </cell>
          <cell r="AL490">
            <v>0</v>
          </cell>
          <cell r="AM490">
            <v>0</v>
          </cell>
          <cell r="AN490">
            <v>4424.4889797463275</v>
          </cell>
          <cell r="AO490">
            <v>0</v>
          </cell>
          <cell r="AP490">
            <v>0</v>
          </cell>
          <cell r="AQ490">
            <v>0</v>
          </cell>
          <cell r="AR490">
            <v>4433.0705402146723</v>
          </cell>
          <cell r="AS490">
            <v>0</v>
          </cell>
          <cell r="AT490">
            <v>0</v>
          </cell>
          <cell r="AU490">
            <v>0</v>
          </cell>
          <cell r="AV490">
            <v>4134.9425974593814</v>
          </cell>
        </row>
        <row r="491">
          <cell r="A491" t="str">
            <v>WORKING CAPITAL</v>
          </cell>
          <cell r="B491">
            <v>0</v>
          </cell>
          <cell r="C491">
            <v>-617.67999999999938</v>
          </cell>
          <cell r="D491">
            <v>-4632.0630179999998</v>
          </cell>
          <cell r="E491">
            <v>-3482.1501988</v>
          </cell>
          <cell r="F491">
            <v>-5582.7773710000001</v>
          </cell>
          <cell r="G491">
            <v>-7881.7024369999963</v>
          </cell>
          <cell r="H491">
            <v>-9116.3348550841656</v>
          </cell>
          <cell r="I491">
            <v>0</v>
          </cell>
          <cell r="J491">
            <v>0</v>
          </cell>
          <cell r="K491">
            <v>0</v>
          </cell>
          <cell r="L491">
            <v>1739.4637402332382</v>
          </cell>
          <cell r="M491">
            <v>0</v>
          </cell>
          <cell r="N491">
            <v>0</v>
          </cell>
          <cell r="O491">
            <v>0</v>
          </cell>
          <cell r="P491">
            <v>2330.3471919105486</v>
          </cell>
          <cell r="Q491">
            <v>0</v>
          </cell>
          <cell r="R491">
            <v>0</v>
          </cell>
          <cell r="S491">
            <v>0</v>
          </cell>
          <cell r="T491">
            <v>2145.7550246596638</v>
          </cell>
          <cell r="U491">
            <v>0</v>
          </cell>
          <cell r="V491">
            <v>0</v>
          </cell>
          <cell r="W491">
            <v>0</v>
          </cell>
          <cell r="X491">
            <v>6342.8059961332865</v>
          </cell>
          <cell r="Y491">
            <v>0</v>
          </cell>
          <cell r="Z491">
            <v>0</v>
          </cell>
          <cell r="AA491">
            <v>0</v>
          </cell>
          <cell r="AB491">
            <v>3685.2300274179579</v>
          </cell>
          <cell r="AC491">
            <v>0</v>
          </cell>
          <cell r="AD491">
            <v>0</v>
          </cell>
          <cell r="AE491">
            <v>0</v>
          </cell>
          <cell r="AF491">
            <v>4726.6354166105557</v>
          </cell>
          <cell r="AG491">
            <v>0</v>
          </cell>
          <cell r="AH491">
            <v>0</v>
          </cell>
          <cell r="AI491">
            <v>0</v>
          </cell>
          <cell r="AJ491">
            <v>5598.1575243364014</v>
          </cell>
          <cell r="AK491">
            <v>0</v>
          </cell>
          <cell r="AL491">
            <v>0</v>
          </cell>
          <cell r="AM491">
            <v>0</v>
          </cell>
          <cell r="AN491">
            <v>6165.5236852240687</v>
          </cell>
          <cell r="AO491">
            <v>0</v>
          </cell>
          <cell r="AP491">
            <v>0</v>
          </cell>
          <cell r="AQ491">
            <v>0</v>
          </cell>
          <cell r="AR491">
            <v>5229.5998975107705</v>
          </cell>
          <cell r="AS491">
            <v>0</v>
          </cell>
          <cell r="AT491">
            <v>0</v>
          </cell>
          <cell r="AU491">
            <v>0</v>
          </cell>
          <cell r="AV491">
            <v>5893.0496522203775</v>
          </cell>
        </row>
        <row r="492">
          <cell r="A492" t="str">
            <v>LONG TERM DEBT</v>
          </cell>
          <cell r="B492">
            <v>0</v>
          </cell>
          <cell r="C492">
            <v>6043.0320000000002</v>
          </cell>
          <cell r="D492">
            <v>8380.6410030000006</v>
          </cell>
          <cell r="E492">
            <v>28574.1692</v>
          </cell>
          <cell r="F492">
            <v>43096.167880000001</v>
          </cell>
          <cell r="G492">
            <v>37803.610999999997</v>
          </cell>
          <cell r="H492">
            <v>38826.300879999995</v>
          </cell>
          <cell r="I492">
            <v>0</v>
          </cell>
          <cell r="J492">
            <v>0</v>
          </cell>
          <cell r="K492">
            <v>0</v>
          </cell>
          <cell r="L492">
            <v>22938.618218749998</v>
          </cell>
          <cell r="M492">
            <v>0</v>
          </cell>
          <cell r="N492">
            <v>0</v>
          </cell>
          <cell r="O492">
            <v>0</v>
          </cell>
          <cell r="P492">
            <v>22634.567548114406</v>
          </cell>
          <cell r="Q492">
            <v>0</v>
          </cell>
          <cell r="R492">
            <v>0</v>
          </cell>
          <cell r="S492">
            <v>0</v>
          </cell>
          <cell r="T492">
            <v>19053.18299699841</v>
          </cell>
          <cell r="U492">
            <v>0</v>
          </cell>
          <cell r="V492">
            <v>0</v>
          </cell>
          <cell r="W492">
            <v>0</v>
          </cell>
          <cell r="X492">
            <v>18856.837497553272</v>
          </cell>
          <cell r="Y492">
            <v>0</v>
          </cell>
          <cell r="Z492">
            <v>0</v>
          </cell>
          <cell r="AA492">
            <v>0</v>
          </cell>
          <cell r="AB492">
            <v>14809.64290645182</v>
          </cell>
          <cell r="AC492">
            <v>0</v>
          </cell>
          <cell r="AD492">
            <v>0</v>
          </cell>
          <cell r="AE492">
            <v>0</v>
          </cell>
          <cell r="AF492">
            <v>11945.936190828055</v>
          </cell>
          <cell r="AG492">
            <v>0</v>
          </cell>
          <cell r="AH492">
            <v>0</v>
          </cell>
          <cell r="AI492">
            <v>0</v>
          </cell>
          <cell r="AJ492">
            <v>9158.1250338941591</v>
          </cell>
          <cell r="AK492">
            <v>0</v>
          </cell>
          <cell r="AL492">
            <v>0</v>
          </cell>
          <cell r="AM492">
            <v>0</v>
          </cell>
          <cell r="AN492">
            <v>5960.310157465924</v>
          </cell>
          <cell r="AO492">
            <v>0</v>
          </cell>
          <cell r="AP492">
            <v>0</v>
          </cell>
          <cell r="AQ492">
            <v>0</v>
          </cell>
          <cell r="AR492">
            <v>2518.4032525412485</v>
          </cell>
          <cell r="AS492">
            <v>0</v>
          </cell>
          <cell r="AT492">
            <v>0</v>
          </cell>
          <cell r="AU492">
            <v>0</v>
          </cell>
          <cell r="AV492">
            <v>-3.6197965140923932E-9</v>
          </cell>
        </row>
        <row r="493">
          <cell r="A493" t="str">
            <v>TANGIBLE NET WORTH</v>
          </cell>
          <cell r="B493">
            <v>0</v>
          </cell>
          <cell r="C493">
            <v>-574.04199999999855</v>
          </cell>
          <cell r="D493">
            <v>-6690.4151230000007</v>
          </cell>
          <cell r="E493">
            <v>-26539.984714800004</v>
          </cell>
          <cell r="F493">
            <v>-48910.774650000007</v>
          </cell>
          <cell r="G493">
            <v>-46049.112414999996</v>
          </cell>
          <cell r="H493">
            <v>-53654.553648584173</v>
          </cell>
          <cell r="I493">
            <v>-57555.826025584174</v>
          </cell>
          <cell r="J493">
            <v>-57555.826025584174</v>
          </cell>
          <cell r="K493">
            <v>-57555.826025584174</v>
          </cell>
          <cell r="L493">
            <v>-20929.388667891759</v>
          </cell>
          <cell r="M493">
            <v>-60494.234701025758</v>
          </cell>
          <cell r="N493">
            <v>-60494.234701025758</v>
          </cell>
          <cell r="O493">
            <v>-60494.234701025758</v>
          </cell>
          <cell r="P493">
            <v>-19618.871500453854</v>
          </cell>
          <cell r="Q493">
            <v>-59240.377401587859</v>
          </cell>
          <cell r="R493">
            <v>-59240.377401587859</v>
          </cell>
          <cell r="S493">
            <v>-59240.377401587859</v>
          </cell>
          <cell r="T493">
            <v>-14401.555283625854</v>
          </cell>
          <cell r="U493">
            <v>-57876.025856648565</v>
          </cell>
          <cell r="V493">
            <v>-57876.025856648565</v>
          </cell>
          <cell r="W493">
            <v>-57876.025856648565</v>
          </cell>
          <cell r="X493">
            <v>-7109.6848635715141</v>
          </cell>
          <cell r="Y493">
            <v>-55299.685201120512</v>
          </cell>
          <cell r="Z493">
            <v>-55299.685201120512</v>
          </cell>
          <cell r="AA493">
            <v>-55299.685201120512</v>
          </cell>
          <cell r="AB493">
            <v>-5445.3233739354473</v>
          </cell>
          <cell r="AC493">
            <v>-53635.323711484445</v>
          </cell>
          <cell r="AD493">
            <v>-53635.323711484445</v>
          </cell>
          <cell r="AE493">
            <v>-53635.323711484445</v>
          </cell>
          <cell r="AF493">
            <v>-2662.1208484213125</v>
          </cell>
          <cell r="AG493">
            <v>-50852.121185970311</v>
          </cell>
          <cell r="AH493">
            <v>-50852.121185970311</v>
          </cell>
          <cell r="AI493">
            <v>-50852.121185970311</v>
          </cell>
          <cell r="AJ493">
            <v>312.80034706925517</v>
          </cell>
          <cell r="AK493">
            <v>-47877.199990479741</v>
          </cell>
          <cell r="AL493">
            <v>-47877.199990479741</v>
          </cell>
          <cell r="AM493">
            <v>-47877.199990479741</v>
          </cell>
          <cell r="AN493">
            <v>2970.9640356159812</v>
          </cell>
          <cell r="AO493">
            <v>-45219.036301933018</v>
          </cell>
          <cell r="AP493">
            <v>-45219.036301933018</v>
          </cell>
          <cell r="AQ493">
            <v>-45219.036301933018</v>
          </cell>
          <cell r="AR493">
            <v>4908.5191514021635</v>
          </cell>
          <cell r="AS493">
            <v>-43281.481186146833</v>
          </cell>
          <cell r="AT493">
            <v>-43281.481186146833</v>
          </cell>
          <cell r="AU493">
            <v>-43281.481186146833</v>
          </cell>
          <cell r="AV493">
            <v>7142.2501680787591</v>
          </cell>
        </row>
        <row r="494">
          <cell r="A494" t="str">
            <v>TL / TNW</v>
          </cell>
          <cell r="B494" t="e">
            <v>#DIV/0!</v>
          </cell>
          <cell r="C494">
            <v>-16.696935067468971</v>
          </cell>
          <cell r="D494">
            <v>-2.2852245192439309</v>
          </cell>
          <cell r="E494">
            <v>-1.3845678782365083</v>
          </cell>
          <cell r="F494">
            <v>-1.1751509676815146</v>
          </cell>
          <cell r="G494">
            <v>-1.1893696058549754</v>
          </cell>
          <cell r="H494">
            <v>-1.1567022764367525</v>
          </cell>
          <cell r="I494">
            <v>0</v>
          </cell>
          <cell r="J494">
            <v>0</v>
          </cell>
          <cell r="K494">
            <v>0</v>
          </cell>
          <cell r="L494">
            <v>-1.4249571827505367</v>
          </cell>
          <cell r="M494">
            <v>0</v>
          </cell>
          <cell r="N494">
            <v>0</v>
          </cell>
          <cell r="O494">
            <v>0</v>
          </cell>
          <cell r="P494">
            <v>-1.6071394910830101</v>
          </cell>
          <cell r="Q494">
            <v>0</v>
          </cell>
          <cell r="R494">
            <v>0</v>
          </cell>
          <cell r="S494">
            <v>0</v>
          </cell>
          <cell r="T494">
            <v>-2.1017199211842708</v>
          </cell>
          <cell r="U494">
            <v>0</v>
          </cell>
          <cell r="V494">
            <v>0</v>
          </cell>
          <cell r="W494">
            <v>0</v>
          </cell>
          <cell r="X494">
            <v>-3.7460290433187726</v>
          </cell>
          <cell r="Y494">
            <v>0</v>
          </cell>
          <cell r="Z494">
            <v>0</v>
          </cell>
          <cell r="AA494">
            <v>0</v>
          </cell>
          <cell r="AB494">
            <v>-4.3138309241302002</v>
          </cell>
          <cell r="AC494">
            <v>0</v>
          </cell>
          <cell r="AD494">
            <v>0</v>
          </cell>
          <cell r="AE494">
            <v>0</v>
          </cell>
          <cell r="AF494">
            <v>-7.3854831085989305</v>
          </cell>
          <cell r="AG494">
            <v>0</v>
          </cell>
          <cell r="AH494">
            <v>0</v>
          </cell>
          <cell r="AI494">
            <v>0</v>
          </cell>
          <cell r="AJ494">
            <v>54.360095932045162</v>
          </cell>
          <cell r="AK494">
            <v>0</v>
          </cell>
          <cell r="AL494">
            <v>0</v>
          </cell>
          <cell r="AM494">
            <v>0</v>
          </cell>
          <cell r="AN494">
            <v>4.7071586762957001</v>
          </cell>
          <cell r="AO494">
            <v>0</v>
          </cell>
          <cell r="AP494">
            <v>0</v>
          </cell>
          <cell r="AQ494">
            <v>0</v>
          </cell>
          <cell r="AR494">
            <v>2.1496246560924175</v>
          </cell>
          <cell r="AS494">
            <v>0</v>
          </cell>
          <cell r="AT494">
            <v>0</v>
          </cell>
          <cell r="AU494">
            <v>0</v>
          </cell>
          <cell r="AV494">
            <v>1.0829839917993849</v>
          </cell>
        </row>
        <row r="495">
          <cell r="A495" t="str">
            <v>CONTINGENT  LIABILITIES</v>
          </cell>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row>
        <row r="496">
          <cell r="A496" t="str">
            <v xml:space="preserve">NET SALES REVENUE </v>
          </cell>
          <cell r="B496">
            <v>0</v>
          </cell>
          <cell r="C496">
            <v>133.63</v>
          </cell>
          <cell r="D496">
            <v>1262.6488469999999</v>
          </cell>
          <cell r="E496">
            <v>1508.242845</v>
          </cell>
          <cell r="F496">
            <v>9790.4056299999993</v>
          </cell>
          <cell r="G496">
            <v>10725.599502999999</v>
          </cell>
          <cell r="H496">
            <v>29056.181357000001</v>
          </cell>
          <cell r="I496">
            <v>0</v>
          </cell>
          <cell r="J496">
            <v>0</v>
          </cell>
          <cell r="K496">
            <v>0</v>
          </cell>
          <cell r="L496">
            <v>32350.369999999995</v>
          </cell>
          <cell r="M496">
            <v>0</v>
          </cell>
          <cell r="N496">
            <v>0</v>
          </cell>
          <cell r="O496">
            <v>0</v>
          </cell>
          <cell r="P496">
            <v>37073.743779999997</v>
          </cell>
          <cell r="Q496">
            <v>0</v>
          </cell>
          <cell r="R496">
            <v>0</v>
          </cell>
          <cell r="S496">
            <v>0</v>
          </cell>
          <cell r="T496">
            <v>42253.245122400003</v>
          </cell>
          <cell r="U496">
            <v>0</v>
          </cell>
          <cell r="V496">
            <v>0</v>
          </cell>
          <cell r="W496">
            <v>0</v>
          </cell>
          <cell r="X496">
            <v>46598.779067867988</v>
          </cell>
          <cell r="Y496">
            <v>0</v>
          </cell>
          <cell r="Z496">
            <v>0</v>
          </cell>
          <cell r="AA496">
            <v>0</v>
          </cell>
          <cell r="AB496">
            <v>49611.260066655217</v>
          </cell>
          <cell r="AC496">
            <v>0</v>
          </cell>
          <cell r="AD496">
            <v>0</v>
          </cell>
          <cell r="AE496">
            <v>0</v>
          </cell>
          <cell r="AF496">
            <v>55539.343984542342</v>
          </cell>
          <cell r="AG496">
            <v>0</v>
          </cell>
          <cell r="AH496">
            <v>0</v>
          </cell>
          <cell r="AI496">
            <v>0</v>
          </cell>
          <cell r="AJ496">
            <v>58730.15475511086</v>
          </cell>
          <cell r="AK496">
            <v>0</v>
          </cell>
          <cell r="AL496">
            <v>0</v>
          </cell>
          <cell r="AM496">
            <v>0</v>
          </cell>
          <cell r="AN496">
            <v>63994.430238280125</v>
          </cell>
          <cell r="AO496">
            <v>0</v>
          </cell>
          <cell r="AP496">
            <v>0</v>
          </cell>
          <cell r="AQ496">
            <v>0</v>
          </cell>
          <cell r="AR496">
            <v>67304.398897962179</v>
          </cell>
          <cell r="AS496">
            <v>0</v>
          </cell>
          <cell r="AT496">
            <v>0</v>
          </cell>
          <cell r="AU496">
            <v>0</v>
          </cell>
          <cell r="AV496">
            <v>72679.018671301077</v>
          </cell>
        </row>
        <row r="497">
          <cell r="A497" t="str">
            <v>NOP</v>
          </cell>
          <cell r="B497">
            <v>0</v>
          </cell>
          <cell r="C497">
            <v>-2396.81</v>
          </cell>
          <cell r="D497">
            <v>-3254.5436580800006</v>
          </cell>
          <cell r="E497">
            <v>-5809.937355</v>
          </cell>
          <cell r="F497">
            <v>-5134.4297939999997</v>
          </cell>
          <cell r="G497">
            <v>-5524.7175230000003</v>
          </cell>
          <cell r="H497">
            <v>-3796.0328404898137</v>
          </cell>
          <cell r="I497">
            <v>0</v>
          </cell>
          <cell r="J497">
            <v>0</v>
          </cell>
          <cell r="K497">
            <v>0</v>
          </cell>
          <cell r="L497">
            <v>-1168.6687918575844</v>
          </cell>
          <cell r="M497">
            <v>0</v>
          </cell>
          <cell r="N497">
            <v>0</v>
          </cell>
          <cell r="O497">
            <v>0</v>
          </cell>
          <cell r="P497">
            <v>2036.942495702353</v>
          </cell>
          <cell r="Q497">
            <v>0</v>
          </cell>
          <cell r="R497">
            <v>0</v>
          </cell>
          <cell r="S497">
            <v>0</v>
          </cell>
          <cell r="T497">
            <v>3279.9446235660671</v>
          </cell>
          <cell r="U497">
            <v>0</v>
          </cell>
          <cell r="V497">
            <v>0</v>
          </cell>
          <cell r="W497">
            <v>0</v>
          </cell>
          <cell r="X497">
            <v>4188.8420538020528</v>
          </cell>
          <cell r="Y497">
            <v>0</v>
          </cell>
          <cell r="Z497">
            <v>0</v>
          </cell>
          <cell r="AA497">
            <v>0</v>
          </cell>
          <cell r="AB497">
            <v>4429.3128889845866</v>
          </cell>
          <cell r="AC497">
            <v>0</v>
          </cell>
          <cell r="AD497">
            <v>0</v>
          </cell>
          <cell r="AE497">
            <v>0</v>
          </cell>
          <cell r="AF497">
            <v>5668.3551920999253</v>
          </cell>
          <cell r="AG497">
            <v>0</v>
          </cell>
          <cell r="AH497">
            <v>0</v>
          </cell>
          <cell r="AI497">
            <v>0</v>
          </cell>
          <cell r="AJ497">
            <v>5934.72769095492</v>
          </cell>
          <cell r="AK497">
            <v>0</v>
          </cell>
          <cell r="AL497">
            <v>0</v>
          </cell>
          <cell r="AM497">
            <v>0</v>
          </cell>
          <cell r="AN497">
            <v>6330.2754274356685</v>
          </cell>
          <cell r="AO497">
            <v>0</v>
          </cell>
          <cell r="AP497">
            <v>0</v>
          </cell>
          <cell r="AQ497">
            <v>0</v>
          </cell>
          <cell r="AR497">
            <v>6422.8703167639287</v>
          </cell>
          <cell r="AS497">
            <v>0</v>
          </cell>
          <cell r="AT497">
            <v>0</v>
          </cell>
          <cell r="AU497">
            <v>0</v>
          </cell>
          <cell r="AV497">
            <v>6446.212157732476</v>
          </cell>
        </row>
        <row r="498">
          <cell r="A498" t="str">
            <v>NPBUI</v>
          </cell>
          <cell r="B498">
            <v>0</v>
          </cell>
          <cell r="C498">
            <v>-3246.2140229999982</v>
          </cell>
          <cell r="D498">
            <v>-4866.50692127</v>
          </cell>
          <cell r="E498">
            <v>-8304.6738669999995</v>
          </cell>
          <cell r="F498">
            <v>-26681.235410000001</v>
          </cell>
          <cell r="G498">
            <v>-1156.2998990000006</v>
          </cell>
          <cell r="H498">
            <v>-12590.686926542323</v>
          </cell>
          <cell r="I498">
            <v>0</v>
          </cell>
          <cell r="J498">
            <v>0</v>
          </cell>
          <cell r="K498">
            <v>0</v>
          </cell>
          <cell r="L498">
            <v>-2938.4086754415866</v>
          </cell>
          <cell r="M498">
            <v>0</v>
          </cell>
          <cell r="N498">
            <v>0</v>
          </cell>
          <cell r="O498">
            <v>0</v>
          </cell>
          <cell r="P498">
            <v>1253.8572994378997</v>
          </cell>
          <cell r="Q498">
            <v>0</v>
          </cell>
          <cell r="R498">
            <v>0</v>
          </cell>
          <cell r="S498">
            <v>0</v>
          </cell>
          <cell r="T498">
            <v>1364.3515449392974</v>
          </cell>
          <cell r="U498">
            <v>0</v>
          </cell>
          <cell r="V498">
            <v>0</v>
          </cell>
          <cell r="W498">
            <v>0</v>
          </cell>
          <cell r="X498">
            <v>2576.3406555280521</v>
          </cell>
          <cell r="Y498">
            <v>0</v>
          </cell>
          <cell r="Z498">
            <v>0</v>
          </cell>
          <cell r="AA498">
            <v>0</v>
          </cell>
          <cell r="AB498">
            <v>1664.3614896360677</v>
          </cell>
          <cell r="AC498">
            <v>0</v>
          </cell>
          <cell r="AD498">
            <v>0</v>
          </cell>
          <cell r="AE498">
            <v>0</v>
          </cell>
          <cell r="AF498">
            <v>2783.2025255141348</v>
          </cell>
          <cell r="AG498">
            <v>0</v>
          </cell>
          <cell r="AH498">
            <v>0</v>
          </cell>
          <cell r="AI498">
            <v>0</v>
          </cell>
          <cell r="AJ498">
            <v>2974.9211954905682</v>
          </cell>
          <cell r="AK498">
            <v>0</v>
          </cell>
          <cell r="AL498">
            <v>0</v>
          </cell>
          <cell r="AM498">
            <v>0</v>
          </cell>
          <cell r="AN498">
            <v>2658.1636885467251</v>
          </cell>
          <cell r="AO498">
            <v>0</v>
          </cell>
          <cell r="AP498">
            <v>0</v>
          </cell>
          <cell r="AQ498">
            <v>0</v>
          </cell>
          <cell r="AR498">
            <v>1937.5551157861837</v>
          </cell>
          <cell r="AS498">
            <v>0</v>
          </cell>
          <cell r="AT498">
            <v>0</v>
          </cell>
          <cell r="AU498">
            <v>0</v>
          </cell>
          <cell r="AV498">
            <v>2233.7310166765947</v>
          </cell>
        </row>
        <row r="499">
          <cell r="A499" t="str">
            <v>NPAUI</v>
          </cell>
          <cell r="B499">
            <v>0</v>
          </cell>
          <cell r="C499">
            <v>-3246.2140229999982</v>
          </cell>
          <cell r="D499">
            <v>-4866.50692127</v>
          </cell>
          <cell r="E499">
            <v>-8304.6738669999995</v>
          </cell>
          <cell r="F499">
            <v>-26681.235410000001</v>
          </cell>
          <cell r="G499">
            <v>-1156.2998990000006</v>
          </cell>
          <cell r="H499">
            <v>-12590.686926542323</v>
          </cell>
          <cell r="I499">
            <v>0</v>
          </cell>
          <cell r="J499">
            <v>0</v>
          </cell>
          <cell r="K499">
            <v>0</v>
          </cell>
          <cell r="L499">
            <v>-2938.4086754415866</v>
          </cell>
          <cell r="M499">
            <v>0</v>
          </cell>
          <cell r="N499">
            <v>0</v>
          </cell>
          <cell r="O499">
            <v>0</v>
          </cell>
          <cell r="P499">
            <v>1253.8572994378997</v>
          </cell>
          <cell r="Q499">
            <v>0</v>
          </cell>
          <cell r="R499">
            <v>0</v>
          </cell>
          <cell r="S499">
            <v>0</v>
          </cell>
          <cell r="T499">
            <v>1364.3515449392974</v>
          </cell>
          <cell r="U499">
            <v>0</v>
          </cell>
          <cell r="V499">
            <v>0</v>
          </cell>
          <cell r="W499">
            <v>0</v>
          </cell>
          <cell r="X499">
            <v>2576.3406555280521</v>
          </cell>
          <cell r="Y499">
            <v>0</v>
          </cell>
          <cell r="Z499">
            <v>0</v>
          </cell>
          <cell r="AA499">
            <v>0</v>
          </cell>
          <cell r="AB499">
            <v>1664.3614896360677</v>
          </cell>
          <cell r="AC499">
            <v>0</v>
          </cell>
          <cell r="AD499">
            <v>0</v>
          </cell>
          <cell r="AE499">
            <v>0</v>
          </cell>
          <cell r="AF499">
            <v>2783.2025255141348</v>
          </cell>
          <cell r="AG499">
            <v>0</v>
          </cell>
          <cell r="AH499">
            <v>0</v>
          </cell>
          <cell r="AI499">
            <v>0</v>
          </cell>
          <cell r="AJ499">
            <v>2974.9211954905682</v>
          </cell>
          <cell r="AK499">
            <v>0</v>
          </cell>
          <cell r="AL499">
            <v>0</v>
          </cell>
          <cell r="AM499">
            <v>0</v>
          </cell>
          <cell r="AN499">
            <v>2658.1636885467251</v>
          </cell>
          <cell r="AO499">
            <v>0</v>
          </cell>
          <cell r="AP499">
            <v>0</v>
          </cell>
          <cell r="AQ499">
            <v>0</v>
          </cell>
          <cell r="AR499">
            <v>1937.5551157861837</v>
          </cell>
          <cell r="AS499">
            <v>0</v>
          </cell>
          <cell r="AT499">
            <v>0</v>
          </cell>
          <cell r="AU499">
            <v>0</v>
          </cell>
          <cell r="AV499">
            <v>2233.7310166765947</v>
          </cell>
        </row>
        <row r="500">
          <cell r="A500" t="str">
            <v>DIVIDENDS PAID</v>
          </cell>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row>
        <row r="501">
          <cell r="A501" t="str">
            <v>DEPRECIATION EXPENSE</v>
          </cell>
          <cell r="B501">
            <v>0</v>
          </cell>
          <cell r="C501">
            <v>0</v>
          </cell>
          <cell r="D501">
            <v>0</v>
          </cell>
          <cell r="E501">
            <v>0</v>
          </cell>
          <cell r="F501">
            <v>0</v>
          </cell>
          <cell r="G501">
            <v>168.574871</v>
          </cell>
          <cell r="H501">
            <v>1196.6010145</v>
          </cell>
          <cell r="I501">
            <v>0</v>
          </cell>
          <cell r="J501">
            <v>0</v>
          </cell>
          <cell r="K501">
            <v>0</v>
          </cell>
          <cell r="L501">
            <v>1231.799270875</v>
          </cell>
          <cell r="M501">
            <v>0</v>
          </cell>
          <cell r="N501">
            <v>0</v>
          </cell>
          <cell r="O501">
            <v>0</v>
          </cell>
          <cell r="P501">
            <v>1420.3468648749999</v>
          </cell>
          <cell r="Q501">
            <v>0</v>
          </cell>
          <cell r="R501">
            <v>0</v>
          </cell>
          <cell r="S501">
            <v>0</v>
          </cell>
          <cell r="T501">
            <v>1934.4536597089834</v>
          </cell>
          <cell r="U501">
            <v>0</v>
          </cell>
          <cell r="V501">
            <v>0</v>
          </cell>
          <cell r="W501">
            <v>0</v>
          </cell>
          <cell r="X501">
            <v>1748.3830518296386</v>
          </cell>
          <cell r="Y501">
            <v>0</v>
          </cell>
          <cell r="Z501">
            <v>0</v>
          </cell>
          <cell r="AA501">
            <v>0</v>
          </cell>
          <cell r="AB501">
            <v>2067.7240538410047</v>
          </cell>
          <cell r="AC501">
            <v>0</v>
          </cell>
          <cell r="AD501">
            <v>0</v>
          </cell>
          <cell r="AE501">
            <v>0</v>
          </cell>
          <cell r="AF501">
            <v>1969.6443207751158</v>
          </cell>
          <cell r="AG501">
            <v>0</v>
          </cell>
          <cell r="AH501">
            <v>0</v>
          </cell>
          <cell r="AI501">
            <v>0</v>
          </cell>
          <cell r="AJ501">
            <v>2080.6961831473941</v>
          </cell>
          <cell r="AK501">
            <v>0</v>
          </cell>
          <cell r="AL501">
            <v>0</v>
          </cell>
          <cell r="AM501">
            <v>0</v>
          </cell>
          <cell r="AN501">
            <v>2090.2256894871393</v>
          </cell>
          <cell r="AO501">
            <v>0</v>
          </cell>
          <cell r="AP501">
            <v>0</v>
          </cell>
          <cell r="AQ501">
            <v>0</v>
          </cell>
          <cell r="AR501">
            <v>2177.0043599245605</v>
          </cell>
          <cell r="AS501">
            <v>0</v>
          </cell>
          <cell r="AT501">
            <v>0</v>
          </cell>
          <cell r="AU501">
            <v>0</v>
          </cell>
          <cell r="AV501">
            <v>2090.2832826883714</v>
          </cell>
        </row>
        <row r="505">
          <cell r="A505" t="str">
            <v>DEVELOPED IN 1984 BY FRANKLIN LAM AND DAVID BROWN OF ACTC CC-33 UNDER THE SUPERVISION OF MARK HUBER AND THOMAS GRIMES</v>
          </cell>
        </row>
        <row r="506">
          <cell r="A506" t="str">
            <v>FORMULA OF BALANCING FIGURE IN "NEW DEBT UNALLOCATED" WAS SIMPLIFIED WITH THE SAME RESULT BY PURWADI NITIMIDJOJO IN 1998.</v>
          </cell>
        </row>
        <row r="507">
          <cell r="A507" t="str">
            <v>ANOTHER FORMULA OF BALANCING FIGURE IN "CASH ON HAND &amp; IN BANKS" WAS ALSO ADDED BY PURWADI NITIMIDJOJO IN THE SAME YEAR,</v>
          </cell>
        </row>
        <row r="508">
          <cell r="A508" t="str">
            <v>WITH THE EXISTENCE OF WHICH NEW DEBT UNALLOCATED WILL NO LONGER SHOW AS A NEGATIVE FIGURE.</v>
          </cell>
        </row>
        <row r="510">
          <cell r="A510" t="str">
            <v xml:space="preserve">IN 1999, COGS/SALES AND SGA/SALES WERE BROKEN DOWN INTO VARIABLE AND FIXED COMPONENTS BY PURWADI NITIMIDJOJO.  PROJECTION </v>
          </cell>
        </row>
        <row r="511">
          <cell r="A511" t="str">
            <v>ASSUMPTIONS FOR THESE ACCOUNTS WERE ALSO BROKEN DOWN ACCORDINGLY.</v>
          </cell>
        </row>
        <row r="513">
          <cell r="A513" t="str">
            <v>19840623: DIV/NPAUI INCLUDED; ND,DIV IN P&amp;L AND NW IN CF0 ADJ.; SENS. OF SALES AMENDED TO AFFECT ONLY SINGLE YEAR.</v>
          </cell>
        </row>
      </sheetData>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ORMULA"/>
      <sheetName val="Bdown1"/>
      <sheetName val="Bdown2"/>
      <sheetName val="Bdown3"/>
      <sheetName val="Flow1"/>
      <sheetName val="Flow2"/>
      <sheetName val="Flow3"/>
      <sheetName val="WIL3"/>
      <sheetName val="A"/>
    </sheetNames>
    <sheetDataSet>
      <sheetData sheetId="0" refreshError="1">
        <row r="5">
          <cell r="A5">
            <v>1</v>
          </cell>
          <cell r="B5" t="str">
            <v>Marshall ST</v>
          </cell>
          <cell r="C5">
            <v>110000</v>
          </cell>
        </row>
        <row r="6">
          <cell r="A6">
            <v>2</v>
          </cell>
          <cell r="B6" t="str">
            <v>Inggrofol</v>
          </cell>
          <cell r="C6">
            <v>36000</v>
          </cell>
        </row>
        <row r="7">
          <cell r="A7">
            <v>3</v>
          </cell>
          <cell r="B7" t="str">
            <v>Regent</v>
          </cell>
          <cell r="C7">
            <v>170000</v>
          </cell>
        </row>
        <row r="8">
          <cell r="A8">
            <v>4</v>
          </cell>
          <cell r="B8" t="str">
            <v>Marshall EC</v>
          </cell>
          <cell r="C8">
            <v>64000</v>
          </cell>
        </row>
        <row r="9">
          <cell r="A9">
            <v>5</v>
          </cell>
          <cell r="B9" t="str">
            <v>Metindo</v>
          </cell>
          <cell r="C9">
            <v>80000</v>
          </cell>
        </row>
        <row r="10">
          <cell r="A10">
            <v>6</v>
          </cell>
          <cell r="B10" t="str">
            <v>Antracol</v>
          </cell>
          <cell r="C10">
            <v>44000</v>
          </cell>
        </row>
        <row r="11">
          <cell r="A11">
            <v>7</v>
          </cell>
          <cell r="B11" t="str">
            <v>Curacron</v>
          </cell>
          <cell r="C11">
            <v>150000</v>
          </cell>
        </row>
        <row r="12">
          <cell r="A12">
            <v>8</v>
          </cell>
          <cell r="B12" t="str">
            <v>Larvin</v>
          </cell>
          <cell r="C12">
            <v>150000</v>
          </cell>
        </row>
        <row r="13">
          <cell r="A13">
            <v>9</v>
          </cell>
          <cell r="B13" t="str">
            <v>Decis</v>
          </cell>
          <cell r="C13">
            <v>142000</v>
          </cell>
        </row>
        <row r="14">
          <cell r="A14">
            <v>10</v>
          </cell>
          <cell r="B14" t="str">
            <v>Benlate</v>
          </cell>
          <cell r="C14">
            <v>200000</v>
          </cell>
        </row>
        <row r="15">
          <cell r="A15">
            <v>11</v>
          </cell>
          <cell r="B15" t="str">
            <v>Dithane</v>
          </cell>
          <cell r="C15">
            <v>44000</v>
          </cell>
        </row>
        <row r="16">
          <cell r="A16">
            <v>12</v>
          </cell>
          <cell r="B16" t="str">
            <v>Agrept</v>
          </cell>
          <cell r="C16">
            <v>300000</v>
          </cell>
        </row>
        <row r="17">
          <cell r="A17">
            <v>13</v>
          </cell>
          <cell r="B17" t="str">
            <v>Confidor</v>
          </cell>
          <cell r="C17">
            <v>475000</v>
          </cell>
        </row>
        <row r="18">
          <cell r="A18">
            <v>14</v>
          </cell>
          <cell r="B18" t="str">
            <v>Matador</v>
          </cell>
          <cell r="C18">
            <v>124000</v>
          </cell>
        </row>
        <row r="19">
          <cell r="A19">
            <v>15</v>
          </cell>
          <cell r="B19" t="str">
            <v>Prodigi</v>
          </cell>
          <cell r="C19">
            <v>214000</v>
          </cell>
        </row>
        <row r="20">
          <cell r="A20">
            <v>16</v>
          </cell>
          <cell r="B20" t="str">
            <v>Score</v>
          </cell>
          <cell r="C20">
            <v>361000</v>
          </cell>
        </row>
        <row r="21">
          <cell r="A21">
            <v>17</v>
          </cell>
          <cell r="B21" t="str">
            <v>Mitac</v>
          </cell>
          <cell r="C21">
            <v>100000</v>
          </cell>
        </row>
        <row r="22">
          <cell r="A22">
            <v>18</v>
          </cell>
          <cell r="B22" t="str">
            <v>Ridomil</v>
          </cell>
          <cell r="C22">
            <v>500000</v>
          </cell>
        </row>
        <row r="23">
          <cell r="A23">
            <v>19</v>
          </cell>
          <cell r="B23" t="str">
            <v>Previcure</v>
          </cell>
          <cell r="C23">
            <v>190000</v>
          </cell>
        </row>
        <row r="24">
          <cell r="A24">
            <v>20</v>
          </cell>
          <cell r="B24" t="str">
            <v>Bactomicyn</v>
          </cell>
          <cell r="C24">
            <v>267000</v>
          </cell>
        </row>
        <row r="25">
          <cell r="A25">
            <v>21</v>
          </cell>
          <cell r="B25" t="str">
            <v>Furadan</v>
          </cell>
          <cell r="C25">
            <v>8000</v>
          </cell>
        </row>
        <row r="26">
          <cell r="A26">
            <v>22</v>
          </cell>
          <cell r="B26" t="str">
            <v>Supraside</v>
          </cell>
          <cell r="C26">
            <v>84437.5</v>
          </cell>
        </row>
        <row r="27">
          <cell r="A27">
            <v>23</v>
          </cell>
          <cell r="B27" t="str">
            <v>Baycore</v>
          </cell>
          <cell r="C27">
            <v>361000</v>
          </cell>
        </row>
        <row r="28">
          <cell r="A28">
            <v>24</v>
          </cell>
          <cell r="B28" t="str">
            <v>Fastac</v>
          </cell>
          <cell r="C28">
            <v>86000</v>
          </cell>
        </row>
        <row r="29">
          <cell r="A29">
            <v>25</v>
          </cell>
          <cell r="B29" t="str">
            <v>Mesurol</v>
          </cell>
          <cell r="C29">
            <v>146250</v>
          </cell>
        </row>
        <row r="30">
          <cell r="A30">
            <v>26</v>
          </cell>
          <cell r="B30" t="str">
            <v>Deconil</v>
          </cell>
        </row>
        <row r="31">
          <cell r="A31">
            <v>27</v>
          </cell>
          <cell r="B31" t="str">
            <v>Perekat</v>
          </cell>
          <cell r="C31">
            <v>21500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down1"/>
      <sheetName val="Bdown2"/>
      <sheetName val="Bdown3"/>
      <sheetName val="Flow1"/>
      <sheetName val="Flow2"/>
      <sheetName val="Flow3"/>
      <sheetName val="WIL2"/>
    </sheetNames>
    <sheetDataSet>
      <sheetData sheetId="0" refreshError="1">
        <row r="5">
          <cell r="A5">
            <v>1</v>
          </cell>
          <cell r="B5" t="str">
            <v>Marshall ST</v>
          </cell>
          <cell r="C5">
            <v>110000</v>
          </cell>
          <cell r="E5" t="str">
            <v>1</v>
          </cell>
          <cell r="F5" t="str">
            <v>Urea</v>
          </cell>
          <cell r="G5">
            <v>1050</v>
          </cell>
        </row>
        <row r="6">
          <cell r="A6">
            <v>2</v>
          </cell>
          <cell r="B6" t="str">
            <v>Inggrofol</v>
          </cell>
          <cell r="C6">
            <v>36000</v>
          </cell>
          <cell r="E6" t="str">
            <v>2</v>
          </cell>
          <cell r="F6" t="str">
            <v>SP36</v>
          </cell>
          <cell r="G6">
            <v>1400</v>
          </cell>
        </row>
        <row r="7">
          <cell r="A7">
            <v>3</v>
          </cell>
          <cell r="B7" t="str">
            <v>Regent</v>
          </cell>
          <cell r="C7">
            <v>170000</v>
          </cell>
          <cell r="E7" t="str">
            <v>3</v>
          </cell>
          <cell r="F7" t="str">
            <v>ZK</v>
          </cell>
          <cell r="G7">
            <v>3300</v>
          </cell>
        </row>
        <row r="8">
          <cell r="A8">
            <v>4</v>
          </cell>
          <cell r="B8" t="str">
            <v>Marshall EC</v>
          </cell>
          <cell r="C8">
            <v>64000</v>
          </cell>
          <cell r="E8">
            <v>4</v>
          </cell>
          <cell r="F8" t="str">
            <v>ZA</v>
          </cell>
          <cell r="G8">
            <v>880</v>
          </cell>
        </row>
        <row r="9">
          <cell r="A9">
            <v>5</v>
          </cell>
          <cell r="B9" t="str">
            <v>Metindo</v>
          </cell>
          <cell r="C9">
            <v>80000</v>
          </cell>
          <cell r="E9">
            <v>5</v>
          </cell>
          <cell r="F9" t="str">
            <v>KCl</v>
          </cell>
          <cell r="G9">
            <v>1600</v>
          </cell>
        </row>
        <row r="10">
          <cell r="A10">
            <v>6</v>
          </cell>
          <cell r="B10" t="str">
            <v>Antracol</v>
          </cell>
          <cell r="C10">
            <v>44000</v>
          </cell>
          <cell r="E10">
            <v>6</v>
          </cell>
          <cell r="F10" t="str">
            <v>SuperDolomit</v>
          </cell>
          <cell r="G10">
            <v>205</v>
          </cell>
        </row>
        <row r="11">
          <cell r="A11">
            <v>7</v>
          </cell>
          <cell r="B11" t="str">
            <v>Curacron</v>
          </cell>
          <cell r="C11">
            <v>150000</v>
          </cell>
          <cell r="E11">
            <v>7</v>
          </cell>
          <cell r="F11" t="str">
            <v>Vit D</v>
          </cell>
          <cell r="G11">
            <v>24000</v>
          </cell>
        </row>
        <row r="12">
          <cell r="A12">
            <v>8</v>
          </cell>
          <cell r="B12" t="str">
            <v>Larvin</v>
          </cell>
          <cell r="C12">
            <v>150000</v>
          </cell>
          <cell r="E12">
            <v>8</v>
          </cell>
          <cell r="F12" t="str">
            <v>Vit B</v>
          </cell>
          <cell r="G12">
            <v>24000</v>
          </cell>
        </row>
        <row r="13">
          <cell r="A13">
            <v>9</v>
          </cell>
          <cell r="B13" t="str">
            <v>Decis</v>
          </cell>
          <cell r="C13">
            <v>142000</v>
          </cell>
          <cell r="E13">
            <v>9</v>
          </cell>
          <cell r="F13" t="str">
            <v>Amino Age</v>
          </cell>
          <cell r="G13">
            <v>16500</v>
          </cell>
        </row>
        <row r="14">
          <cell r="A14">
            <v>10</v>
          </cell>
          <cell r="B14" t="str">
            <v>Benlate</v>
          </cell>
          <cell r="C14">
            <v>200000</v>
          </cell>
          <cell r="E14">
            <v>10</v>
          </cell>
          <cell r="F14" t="str">
            <v>Amino Excl</v>
          </cell>
          <cell r="G14">
            <v>25000</v>
          </cell>
        </row>
        <row r="15">
          <cell r="A15">
            <v>11</v>
          </cell>
          <cell r="B15" t="str">
            <v>Dithane</v>
          </cell>
          <cell r="C15">
            <v>44000</v>
          </cell>
          <cell r="E15">
            <v>11</v>
          </cell>
          <cell r="F15" t="str">
            <v>Perfectose</v>
          </cell>
        </row>
        <row r="16">
          <cell r="A16">
            <v>12</v>
          </cell>
          <cell r="B16" t="str">
            <v>Agrept</v>
          </cell>
          <cell r="C16">
            <v>300000</v>
          </cell>
        </row>
        <row r="17">
          <cell r="A17">
            <v>13</v>
          </cell>
          <cell r="B17" t="str">
            <v>Confidor</v>
          </cell>
          <cell r="C17">
            <v>475000</v>
          </cell>
        </row>
        <row r="18">
          <cell r="A18">
            <v>14</v>
          </cell>
          <cell r="B18" t="str">
            <v>Matador</v>
          </cell>
          <cell r="C18">
            <v>124000</v>
          </cell>
        </row>
        <row r="19">
          <cell r="A19">
            <v>15</v>
          </cell>
          <cell r="B19" t="str">
            <v>Prodigi</v>
          </cell>
          <cell r="C19">
            <v>214000</v>
          </cell>
        </row>
        <row r="20">
          <cell r="A20">
            <v>16</v>
          </cell>
          <cell r="B20" t="str">
            <v>Score</v>
          </cell>
          <cell r="C20">
            <v>361000</v>
          </cell>
        </row>
        <row r="21">
          <cell r="A21">
            <v>17</v>
          </cell>
          <cell r="B21" t="str">
            <v>Mitac</v>
          </cell>
          <cell r="C21">
            <v>100000</v>
          </cell>
        </row>
        <row r="22">
          <cell r="A22">
            <v>18</v>
          </cell>
          <cell r="B22" t="str">
            <v>Ridomil</v>
          </cell>
          <cell r="C22">
            <v>500000</v>
          </cell>
        </row>
        <row r="23">
          <cell r="A23">
            <v>19</v>
          </cell>
          <cell r="B23" t="str">
            <v>Previcure</v>
          </cell>
          <cell r="C23">
            <v>190000</v>
          </cell>
        </row>
        <row r="24">
          <cell r="A24">
            <v>20</v>
          </cell>
          <cell r="B24" t="str">
            <v>Bactomicyn</v>
          </cell>
          <cell r="C24">
            <v>267000</v>
          </cell>
        </row>
        <row r="25">
          <cell r="A25">
            <v>21</v>
          </cell>
          <cell r="B25" t="str">
            <v>Furadan</v>
          </cell>
          <cell r="C25">
            <v>8000</v>
          </cell>
        </row>
        <row r="26">
          <cell r="A26">
            <v>22</v>
          </cell>
          <cell r="B26" t="str">
            <v>Supraside</v>
          </cell>
          <cell r="C26">
            <v>125000</v>
          </cell>
        </row>
        <row r="27">
          <cell r="A27">
            <v>23</v>
          </cell>
          <cell r="B27" t="str">
            <v>Baycore</v>
          </cell>
        </row>
        <row r="28">
          <cell r="A28">
            <v>24</v>
          </cell>
          <cell r="B28" t="str">
            <v>Fastac</v>
          </cell>
          <cell r="C28">
            <v>86000</v>
          </cell>
        </row>
        <row r="29">
          <cell r="A29">
            <v>25</v>
          </cell>
          <cell r="B29" t="str">
            <v>Mesurol</v>
          </cell>
          <cell r="C29">
            <v>146250</v>
          </cell>
        </row>
        <row r="30">
          <cell r="A30">
            <v>26</v>
          </cell>
          <cell r="B30" t="str">
            <v>Daconil</v>
          </cell>
          <cell r="C30">
            <v>140000</v>
          </cell>
        </row>
        <row r="31">
          <cell r="A31">
            <v>27</v>
          </cell>
          <cell r="B31" t="str">
            <v>Perekat</v>
          </cell>
          <cell r="C31">
            <v>21500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ank"/>
      <sheetName val="RUMUS"/>
      <sheetName val="M33"/>
      <sheetName val="M34"/>
      <sheetName val="M35"/>
      <sheetName val="M36"/>
      <sheetName val="M37"/>
      <sheetName val="M38"/>
      <sheetName val="Rumus Prosesing"/>
      <sheetName val="Rcn Panen Harian"/>
      <sheetName val="M-27"/>
      <sheetName val="Rumus_Prosesing"/>
      <sheetName val="Rcn_Panen_Harian"/>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6">
          <cell r="J6">
            <v>4900</v>
          </cell>
          <cell r="K6">
            <v>8000</v>
          </cell>
        </row>
        <row r="7">
          <cell r="J7">
            <v>6200</v>
          </cell>
          <cell r="K7">
            <v>7500</v>
          </cell>
        </row>
        <row r="8">
          <cell r="J8">
            <v>7500</v>
          </cell>
          <cell r="K8">
            <v>7000</v>
          </cell>
        </row>
        <row r="9">
          <cell r="J9">
            <v>8700</v>
          </cell>
          <cell r="K9">
            <v>6500</v>
          </cell>
        </row>
        <row r="10">
          <cell r="J10">
            <v>10000</v>
          </cell>
          <cell r="K10">
            <v>6000</v>
          </cell>
        </row>
        <row r="11">
          <cell r="J11">
            <v>11200</v>
          </cell>
          <cell r="K11">
            <v>5500</v>
          </cell>
        </row>
        <row r="12">
          <cell r="J12">
            <v>12500</v>
          </cell>
          <cell r="K12">
            <v>5000</v>
          </cell>
        </row>
        <row r="13">
          <cell r="J13">
            <v>13200</v>
          </cell>
          <cell r="K13">
            <v>4500</v>
          </cell>
        </row>
        <row r="14">
          <cell r="J14">
            <v>13800</v>
          </cell>
          <cell r="K14">
            <v>4000</v>
          </cell>
        </row>
        <row r="15">
          <cell r="J15">
            <v>14400</v>
          </cell>
          <cell r="K15">
            <v>3500</v>
          </cell>
        </row>
        <row r="16">
          <cell r="J16">
            <v>15000</v>
          </cell>
          <cell r="K16">
            <v>3000</v>
          </cell>
        </row>
        <row r="17">
          <cell r="J17">
            <v>15600</v>
          </cell>
          <cell r="K17">
            <v>2500</v>
          </cell>
        </row>
        <row r="18">
          <cell r="J18">
            <v>16200</v>
          </cell>
          <cell r="K18">
            <v>2000</v>
          </cell>
        </row>
        <row r="19">
          <cell r="J19">
            <v>16800</v>
          </cell>
          <cell r="K19">
            <v>1500</v>
          </cell>
        </row>
        <row r="20">
          <cell r="J20">
            <v>18000</v>
          </cell>
          <cell r="K20">
            <v>1000</v>
          </cell>
        </row>
        <row r="21">
          <cell r="J21">
            <v>20400</v>
          </cell>
          <cell r="K21">
            <v>500</v>
          </cell>
        </row>
        <row r="22">
          <cell r="J22">
            <v>20400</v>
          </cell>
        </row>
        <row r="23">
          <cell r="J23">
            <v>21100</v>
          </cell>
        </row>
        <row r="24">
          <cell r="J24">
            <v>21800</v>
          </cell>
        </row>
        <row r="25">
          <cell r="J25">
            <v>22600</v>
          </cell>
        </row>
        <row r="26">
          <cell r="J26">
            <v>23400</v>
          </cell>
        </row>
        <row r="27">
          <cell r="J27">
            <v>24100</v>
          </cell>
        </row>
        <row r="28">
          <cell r="J28">
            <v>24800</v>
          </cell>
        </row>
        <row r="29">
          <cell r="J29">
            <v>25600</v>
          </cell>
        </row>
        <row r="30">
          <cell r="J30">
            <v>25600</v>
          </cell>
        </row>
      </sheetData>
      <sheetData sheetId="9" refreshError="1"/>
      <sheetData sheetId="10"/>
      <sheetData sheetId="11"/>
      <sheetData sheetId="12"/>
      <sheetData sheetId="1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ank"/>
      <sheetName val="RUMUS"/>
      <sheetName val="M33"/>
      <sheetName val="M34"/>
      <sheetName val="M35"/>
      <sheetName val="M36"/>
      <sheetName val="M37"/>
      <sheetName val="M38"/>
      <sheetName val="Rumus Prosesing"/>
      <sheetName val="Rcn Panen Harian"/>
      <sheetName val="M-27"/>
      <sheetName val="Rumus_Prosesing"/>
      <sheetName val="Rcn_Panen_Harian"/>
      <sheetName val="Rumus_Prosesing2"/>
      <sheetName val="Rcn_Panen_Harian2"/>
      <sheetName val="Rumus_Prosesing1"/>
      <sheetName val="Rcn_Panen_Harian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6">
          <cell r="J6">
            <v>4900</v>
          </cell>
          <cell r="K6">
            <v>8000</v>
          </cell>
        </row>
        <row r="7">
          <cell r="J7">
            <v>6200</v>
          </cell>
          <cell r="K7">
            <v>7500</v>
          </cell>
        </row>
        <row r="8">
          <cell r="J8">
            <v>7500</v>
          </cell>
          <cell r="K8">
            <v>7000</v>
          </cell>
        </row>
        <row r="9">
          <cell r="J9">
            <v>8700</v>
          </cell>
          <cell r="K9">
            <v>6500</v>
          </cell>
        </row>
        <row r="10">
          <cell r="J10">
            <v>10000</v>
          </cell>
          <cell r="K10">
            <v>6000</v>
          </cell>
        </row>
        <row r="11">
          <cell r="J11">
            <v>11200</v>
          </cell>
          <cell r="K11">
            <v>5500</v>
          </cell>
        </row>
        <row r="12">
          <cell r="J12">
            <v>12500</v>
          </cell>
          <cell r="K12">
            <v>5000</v>
          </cell>
        </row>
        <row r="13">
          <cell r="J13">
            <v>13200</v>
          </cell>
          <cell r="K13">
            <v>4500</v>
          </cell>
        </row>
        <row r="14">
          <cell r="J14">
            <v>13800</v>
          </cell>
          <cell r="K14">
            <v>4000</v>
          </cell>
        </row>
        <row r="15">
          <cell r="J15">
            <v>14400</v>
          </cell>
          <cell r="K15">
            <v>3500</v>
          </cell>
        </row>
        <row r="16">
          <cell r="J16">
            <v>15000</v>
          </cell>
          <cell r="K16">
            <v>3000</v>
          </cell>
        </row>
        <row r="17">
          <cell r="J17">
            <v>15600</v>
          </cell>
          <cell r="K17">
            <v>2500</v>
          </cell>
        </row>
        <row r="18">
          <cell r="J18">
            <v>16200</v>
          </cell>
          <cell r="K18">
            <v>2000</v>
          </cell>
        </row>
        <row r="19">
          <cell r="J19">
            <v>16800</v>
          </cell>
          <cell r="K19">
            <v>1500</v>
          </cell>
        </row>
        <row r="20">
          <cell r="J20">
            <v>18000</v>
          </cell>
          <cell r="K20">
            <v>1000</v>
          </cell>
        </row>
        <row r="21">
          <cell r="J21">
            <v>20400</v>
          </cell>
          <cell r="K21">
            <v>500</v>
          </cell>
        </row>
        <row r="22">
          <cell r="J22">
            <v>20400</v>
          </cell>
        </row>
        <row r="23">
          <cell r="J23">
            <v>21100</v>
          </cell>
        </row>
        <row r="24">
          <cell r="J24">
            <v>21800</v>
          </cell>
        </row>
        <row r="25">
          <cell r="J25">
            <v>22600</v>
          </cell>
        </row>
        <row r="26">
          <cell r="J26">
            <v>23400</v>
          </cell>
        </row>
        <row r="27">
          <cell r="J27">
            <v>24100</v>
          </cell>
        </row>
        <row r="28">
          <cell r="J28">
            <v>24800</v>
          </cell>
        </row>
        <row r="29">
          <cell r="J29">
            <v>25600</v>
          </cell>
        </row>
        <row r="30">
          <cell r="J30">
            <v>25600</v>
          </cell>
        </row>
      </sheetData>
      <sheetData sheetId="9" refreshError="1"/>
      <sheetData sheetId="10"/>
      <sheetData sheetId="11"/>
      <sheetData sheetId="12"/>
      <sheetData sheetId="13"/>
      <sheetData sheetId="14"/>
      <sheetData sheetId="15"/>
      <sheetData sheetId="1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B"/>
      <sheetName val="TB"/>
      <sheetName val="Balance Sheet"/>
      <sheetName val="Income Statement"/>
      <sheetName val="analitical"/>
      <sheetName val="Tren"/>
      <sheetName val="Gross profit"/>
      <sheetName val="Nett profit"/>
      <sheetName val="materialitas"/>
      <sheetName val="analitis"/>
      <sheetName val="Liquidity"/>
      <sheetName val="Profitability"/>
      <sheetName val="Leverage"/>
      <sheetName val="Other Analytical Proc."/>
      <sheetName val="Tickmark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t="str">
            <v>Latihan</v>
          </cell>
        </row>
        <row r="3">
          <cell r="A3" t="str">
            <v>In Mio</v>
          </cell>
          <cell r="B3" t="str">
            <v>HIST</v>
          </cell>
          <cell r="C3" t="str">
            <v>HIST</v>
          </cell>
          <cell r="D3" t="str">
            <v>HIST</v>
          </cell>
          <cell r="E3" t="str">
            <v>HIST</v>
          </cell>
          <cell r="F3" t="str">
            <v>HIST</v>
          </cell>
          <cell r="G3" t="str">
            <v>PROJ</v>
          </cell>
          <cell r="H3" t="str">
            <v>PROJ</v>
          </cell>
          <cell r="I3" t="str">
            <v>PROJ</v>
          </cell>
          <cell r="J3" t="str">
            <v>PROJ</v>
          </cell>
          <cell r="K3" t="str">
            <v>PROJ</v>
          </cell>
          <cell r="L3" t="str">
            <v>PROJ</v>
          </cell>
        </row>
        <row r="4">
          <cell r="A4" t="str">
            <v>BY :  Iwan Wisnu P</v>
          </cell>
          <cell r="B4">
            <v>2004</v>
          </cell>
          <cell r="C4">
            <v>2005</v>
          </cell>
          <cell r="D4">
            <v>2006</v>
          </cell>
          <cell r="E4">
            <v>2007</v>
          </cell>
          <cell r="F4">
            <v>2008</v>
          </cell>
          <cell r="G4">
            <v>2009</v>
          </cell>
          <cell r="H4">
            <v>2010</v>
          </cell>
          <cell r="I4">
            <v>2011</v>
          </cell>
          <cell r="J4">
            <v>2012</v>
          </cell>
          <cell r="K4">
            <v>2013</v>
          </cell>
          <cell r="L4">
            <v>2014</v>
          </cell>
        </row>
        <row r="5">
          <cell r="A5" t="str">
            <v>ASSETS</v>
          </cell>
        </row>
        <row r="7">
          <cell r="A7" t="str">
            <v>CASH &amp; DEP.</v>
          </cell>
          <cell r="B7">
            <v>455240052</v>
          </cell>
          <cell r="C7">
            <v>647852028</v>
          </cell>
          <cell r="D7">
            <v>1155649454</v>
          </cell>
          <cell r="E7">
            <v>2543847230</v>
          </cell>
          <cell r="F7">
            <v>2436635467</v>
          </cell>
          <cell r="G7">
            <v>3621536292.8800006</v>
          </cell>
          <cell r="H7">
            <v>3983689922.1680012</v>
          </cell>
          <cell r="I7">
            <v>4382058914.3848019</v>
          </cell>
          <cell r="J7">
            <v>4820264805.8232822</v>
          </cell>
          <cell r="K7">
            <v>5302291286.405611</v>
          </cell>
          <cell r="L7">
            <v>5832520415.0461731</v>
          </cell>
        </row>
        <row r="8">
          <cell r="A8" t="str">
            <v>EFEK</v>
          </cell>
        </row>
        <row r="9">
          <cell r="A9" t="str">
            <v/>
          </cell>
        </row>
        <row r="11">
          <cell r="A11" t="str">
            <v>TRADE RECEIVABLES</v>
          </cell>
          <cell r="B11">
            <v>570164785</v>
          </cell>
          <cell r="C11">
            <v>2415086472</v>
          </cell>
          <cell r="D11">
            <v>283773020</v>
          </cell>
          <cell r="E11">
            <v>948950705</v>
          </cell>
          <cell r="F11">
            <v>3929970107.8359985</v>
          </cell>
          <cell r="G11">
            <v>8929815516.6904125</v>
          </cell>
          <cell r="H11">
            <v>9822797068.3594532</v>
          </cell>
          <cell r="I11">
            <v>10805076775.1954</v>
          </cell>
          <cell r="J11">
            <v>11885584452.714941</v>
          </cell>
          <cell r="K11">
            <v>13074142897.986439</v>
          </cell>
          <cell r="L11">
            <v>14381557187.785082</v>
          </cell>
        </row>
        <row r="12">
          <cell r="A12" t="str">
            <v xml:space="preserve"> (EST. DOUBTFUL)</v>
          </cell>
        </row>
        <row r="13">
          <cell r="A13" t="str">
            <v>NET RECEIVABLES</v>
          </cell>
          <cell r="B13">
            <v>570164785</v>
          </cell>
          <cell r="C13">
            <v>2415086472</v>
          </cell>
          <cell r="D13">
            <v>283773020</v>
          </cell>
          <cell r="E13">
            <v>948950705</v>
          </cell>
          <cell r="F13">
            <v>3929970107.8359985</v>
          </cell>
          <cell r="G13">
            <v>8929815516.6904125</v>
          </cell>
          <cell r="H13">
            <v>9822797068.3594532</v>
          </cell>
          <cell r="I13">
            <v>10805076775.1954</v>
          </cell>
          <cell r="J13">
            <v>11885584452.714941</v>
          </cell>
          <cell r="K13">
            <v>13074142897.986439</v>
          </cell>
          <cell r="L13">
            <v>14381557187.785082</v>
          </cell>
        </row>
        <row r="16">
          <cell r="A16" t="str">
            <v/>
          </cell>
        </row>
        <row r="17">
          <cell r="A17" t="str">
            <v>OTHER REC.</v>
          </cell>
          <cell r="G17">
            <v>0</v>
          </cell>
          <cell r="H17">
            <v>0</v>
          </cell>
          <cell r="I17">
            <v>0</v>
          </cell>
          <cell r="J17">
            <v>0</v>
          </cell>
          <cell r="K17">
            <v>0</v>
          </cell>
          <cell r="L17">
            <v>0</v>
          </cell>
        </row>
        <row r="18">
          <cell r="A18" t="str">
            <v>INVENTORY</v>
          </cell>
          <cell r="B18">
            <v>7414365312</v>
          </cell>
          <cell r="C18">
            <v>7277474309</v>
          </cell>
          <cell r="D18">
            <v>12024165923</v>
          </cell>
          <cell r="E18">
            <v>17594420052</v>
          </cell>
          <cell r="F18">
            <v>17603642906</v>
          </cell>
          <cell r="G18">
            <v>9525136551.1364403</v>
          </cell>
          <cell r="H18">
            <v>10477650206.250086</v>
          </cell>
          <cell r="I18">
            <v>11525415226.875095</v>
          </cell>
          <cell r="J18">
            <v>12677956749.562605</v>
          </cell>
          <cell r="K18">
            <v>13945752424.518867</v>
          </cell>
          <cell r="L18">
            <v>15340327666.970757</v>
          </cell>
        </row>
        <row r="19">
          <cell r="A19" t="str">
            <v xml:space="preserve">  -(FG)</v>
          </cell>
        </row>
        <row r="20">
          <cell r="A20" t="str">
            <v xml:space="preserve">  -(WIP)</v>
          </cell>
        </row>
        <row r="21">
          <cell r="A21" t="str">
            <v xml:space="preserve">  -(RM) </v>
          </cell>
        </row>
        <row r="22">
          <cell r="A22" t="str">
            <v xml:space="preserve">  -(MISC. INV.) </v>
          </cell>
        </row>
        <row r="23">
          <cell r="A23" t="str">
            <v xml:space="preserve">CA WITH AFFILIATED </v>
          </cell>
        </row>
        <row r="24">
          <cell r="A24" t="str">
            <v>UANG MUKA PEMBELIAN</v>
          </cell>
          <cell r="B24">
            <v>1492157149</v>
          </cell>
          <cell r="C24">
            <v>131219349</v>
          </cell>
          <cell r="D24">
            <v>366216860</v>
          </cell>
          <cell r="E24">
            <v>1468442326</v>
          </cell>
          <cell r="F24">
            <v>1142391379</v>
          </cell>
          <cell r="G24">
            <v>1142391379</v>
          </cell>
          <cell r="H24">
            <v>1142391379</v>
          </cell>
          <cell r="I24">
            <v>1142391379</v>
          </cell>
          <cell r="J24">
            <v>1142391379</v>
          </cell>
          <cell r="K24">
            <v>1142391379</v>
          </cell>
          <cell r="L24">
            <v>1142391379</v>
          </cell>
        </row>
        <row r="25">
          <cell r="A25" t="str">
            <v xml:space="preserve">SUNDRY CA </v>
          </cell>
        </row>
        <row r="27">
          <cell r="A27" t="str">
            <v>CURRENT ASSETS</v>
          </cell>
          <cell r="B27">
            <v>9931927298</v>
          </cell>
          <cell r="C27">
            <v>10471632158</v>
          </cell>
          <cell r="D27">
            <v>13829805257</v>
          </cell>
          <cell r="E27">
            <v>22555660313</v>
          </cell>
          <cell r="F27">
            <v>25112639859.835999</v>
          </cell>
          <cell r="G27">
            <v>23218879739.706856</v>
          </cell>
          <cell r="H27">
            <v>25426528575.777542</v>
          </cell>
          <cell r="I27">
            <v>27854942295.455299</v>
          </cell>
          <cell r="J27">
            <v>30526197387.10083</v>
          </cell>
          <cell r="K27">
            <v>33464577987.910919</v>
          </cell>
          <cell r="L27">
            <v>36696796648.80201</v>
          </cell>
        </row>
        <row r="29">
          <cell r="A29" t="str">
            <v>LAND</v>
          </cell>
          <cell r="B29">
            <v>7570000000</v>
          </cell>
          <cell r="C29">
            <v>8385656257</v>
          </cell>
          <cell r="D29">
            <v>8385656257</v>
          </cell>
          <cell r="E29">
            <v>8385656257</v>
          </cell>
          <cell r="F29">
            <v>8385656257</v>
          </cell>
          <cell r="G29">
            <v>8385656257</v>
          </cell>
          <cell r="H29">
            <v>8385656257</v>
          </cell>
          <cell r="I29">
            <v>8385656257</v>
          </cell>
          <cell r="J29">
            <v>8385656257</v>
          </cell>
          <cell r="K29">
            <v>8385656257</v>
          </cell>
          <cell r="L29">
            <v>8385656257</v>
          </cell>
        </row>
        <row r="30">
          <cell r="A30" t="str">
            <v>BLDGS.&amp; EQUIP.</v>
          </cell>
          <cell r="B30">
            <v>15176255324</v>
          </cell>
          <cell r="C30">
            <v>19424327738</v>
          </cell>
          <cell r="D30">
            <v>23016137564</v>
          </cell>
          <cell r="E30">
            <v>23384240321</v>
          </cell>
          <cell r="F30">
            <v>23955926218</v>
          </cell>
          <cell r="G30">
            <v>23955928218</v>
          </cell>
          <cell r="H30">
            <v>23955928218</v>
          </cell>
          <cell r="I30">
            <v>23955928218</v>
          </cell>
          <cell r="J30">
            <v>23955928218</v>
          </cell>
          <cell r="K30">
            <v>23955928218</v>
          </cell>
          <cell r="L30">
            <v>23955928218</v>
          </cell>
        </row>
        <row r="31">
          <cell r="A31" t="str">
            <v xml:space="preserve">  (ACCUM. DEPREC.)</v>
          </cell>
          <cell r="B31">
            <v>-10800266012</v>
          </cell>
          <cell r="C31">
            <v>-11896470569</v>
          </cell>
          <cell r="D31">
            <v>-13498819055</v>
          </cell>
          <cell r="E31">
            <v>-15084129061</v>
          </cell>
          <cell r="F31">
            <v>-16705763765</v>
          </cell>
          <cell r="G31">
            <v>-16705763765</v>
          </cell>
          <cell r="H31">
            <v>-16705763765</v>
          </cell>
          <cell r="I31">
            <v>-16705763765</v>
          </cell>
          <cell r="J31">
            <v>-16705763765</v>
          </cell>
          <cell r="K31">
            <v>-16705763765</v>
          </cell>
          <cell r="L31">
            <v>-16705763765</v>
          </cell>
        </row>
        <row r="32">
          <cell r="A32" t="str">
            <v>CONSTN. IN PROC.</v>
          </cell>
          <cell r="B32">
            <v>14500000</v>
          </cell>
          <cell r="C32">
            <v>2579133636</v>
          </cell>
          <cell r="D32">
            <v>0</v>
          </cell>
          <cell r="E32">
            <v>336000</v>
          </cell>
          <cell r="F32">
            <v>75253468</v>
          </cell>
          <cell r="G32">
            <v>75253468</v>
          </cell>
          <cell r="H32">
            <v>75253468</v>
          </cell>
          <cell r="I32">
            <v>75253468</v>
          </cell>
          <cell r="J32">
            <v>75253468</v>
          </cell>
          <cell r="K32">
            <v>75253468</v>
          </cell>
          <cell r="L32">
            <v>75253468</v>
          </cell>
        </row>
        <row r="34">
          <cell r="A34" t="str">
            <v>PLANT</v>
          </cell>
          <cell r="B34">
            <v>11960489312</v>
          </cell>
          <cell r="C34">
            <v>18492647062</v>
          </cell>
          <cell r="D34">
            <v>17902974766</v>
          </cell>
          <cell r="E34">
            <v>16686103517</v>
          </cell>
          <cell r="F34">
            <v>15711072178</v>
          </cell>
          <cell r="G34">
            <v>15711074178</v>
          </cell>
          <cell r="H34">
            <v>15711074178</v>
          </cell>
          <cell r="I34">
            <v>15711074178</v>
          </cell>
          <cell r="J34">
            <v>15711074178</v>
          </cell>
          <cell r="K34">
            <v>15711074178</v>
          </cell>
          <cell r="L34">
            <v>15711074178</v>
          </cell>
        </row>
        <row r="36">
          <cell r="A36" t="str">
            <v>PREPAID EXPENSES</v>
          </cell>
          <cell r="G36">
            <v>0</v>
          </cell>
          <cell r="H36">
            <v>0</v>
          </cell>
          <cell r="I36">
            <v>0</v>
          </cell>
          <cell r="J36">
            <v>0</v>
          </cell>
          <cell r="K36">
            <v>0</v>
          </cell>
          <cell r="L36">
            <v>0</v>
          </cell>
        </row>
        <row r="37">
          <cell r="A37" t="str">
            <v>INVESTMENTS</v>
          </cell>
          <cell r="B37">
            <v>0</v>
          </cell>
          <cell r="D37">
            <v>0</v>
          </cell>
          <cell r="E37">
            <v>0</v>
          </cell>
          <cell r="F37">
            <v>0</v>
          </cell>
          <cell r="G37">
            <v>0</v>
          </cell>
          <cell r="H37">
            <v>0</v>
          </cell>
          <cell r="I37">
            <v>0</v>
          </cell>
          <cell r="J37">
            <v>0</v>
          </cell>
          <cell r="K37">
            <v>0</v>
          </cell>
          <cell r="L37">
            <v>0</v>
          </cell>
        </row>
        <row r="38">
          <cell r="A38" t="str">
            <v xml:space="preserve">   -(SECURITIES)</v>
          </cell>
          <cell r="G38">
            <v>0</v>
          </cell>
          <cell r="H38">
            <v>0</v>
          </cell>
          <cell r="I38">
            <v>0</v>
          </cell>
          <cell r="J38">
            <v>0</v>
          </cell>
          <cell r="K38">
            <v>0</v>
          </cell>
          <cell r="L38">
            <v>0</v>
          </cell>
        </row>
        <row r="39">
          <cell r="A39" t="str">
            <v xml:space="preserve">   -(AFFILIATES)</v>
          </cell>
          <cell r="G39">
            <v>0</v>
          </cell>
          <cell r="H39">
            <v>0</v>
          </cell>
          <cell r="I39">
            <v>0</v>
          </cell>
          <cell r="J39">
            <v>0</v>
          </cell>
          <cell r="K39">
            <v>0</v>
          </cell>
          <cell r="L39">
            <v>0</v>
          </cell>
        </row>
        <row r="40">
          <cell r="A40" t="str">
            <v xml:space="preserve">   -(OTHERS)</v>
          </cell>
          <cell r="H40">
            <v>0</v>
          </cell>
          <cell r="I40">
            <v>0</v>
          </cell>
          <cell r="J40">
            <v>0</v>
          </cell>
          <cell r="K40">
            <v>0</v>
          </cell>
          <cell r="L40">
            <v>0</v>
          </cell>
        </row>
        <row r="41">
          <cell r="A41" t="str">
            <v>PIUTANG ANTAR CABANG</v>
          </cell>
        </row>
        <row r="42">
          <cell r="A42" t="str">
            <v>OTHER RECEIVABLES</v>
          </cell>
          <cell r="G42">
            <v>0</v>
          </cell>
        </row>
        <row r="43">
          <cell r="A43" t="str">
            <v>SPAREPARTS</v>
          </cell>
          <cell r="G43">
            <v>0</v>
          </cell>
          <cell r="H43">
            <v>0</v>
          </cell>
          <cell r="I43">
            <v>0</v>
          </cell>
          <cell r="J43">
            <v>0</v>
          </cell>
          <cell r="K43">
            <v>0</v>
          </cell>
          <cell r="L43">
            <v>0</v>
          </cell>
        </row>
        <row r="44">
          <cell r="A44" t="str">
            <v>PREPAID TAX</v>
          </cell>
          <cell r="G44">
            <v>0</v>
          </cell>
          <cell r="H44">
            <v>0</v>
          </cell>
          <cell r="I44">
            <v>0</v>
          </cell>
          <cell r="J44">
            <v>0</v>
          </cell>
          <cell r="K44">
            <v>0</v>
          </cell>
          <cell r="L44">
            <v>0</v>
          </cell>
        </row>
        <row r="45">
          <cell r="A45" t="str">
            <v>DEFERRED TAX ASSETS</v>
          </cell>
          <cell r="B45">
            <v>1186937388.7</v>
          </cell>
          <cell r="C45">
            <v>212279607</v>
          </cell>
          <cell r="D45">
            <v>1673959024</v>
          </cell>
          <cell r="E45">
            <v>1800061446</v>
          </cell>
          <cell r="F45">
            <v>944342789</v>
          </cell>
          <cell r="G45">
            <v>944342789</v>
          </cell>
          <cell r="H45">
            <v>944342789</v>
          </cell>
          <cell r="I45">
            <v>944342789</v>
          </cell>
          <cell r="J45">
            <v>944342789</v>
          </cell>
          <cell r="K45">
            <v>944342789</v>
          </cell>
          <cell r="L45">
            <v>944342789</v>
          </cell>
        </row>
        <row r="46">
          <cell r="A46" t="str">
            <v>SUNDRY ASSETS</v>
          </cell>
          <cell r="G46">
            <v>0</v>
          </cell>
          <cell r="H46">
            <v>0</v>
          </cell>
          <cell r="I46">
            <v>0</v>
          </cell>
          <cell r="J46">
            <v>0</v>
          </cell>
          <cell r="K46">
            <v>0</v>
          </cell>
          <cell r="L46">
            <v>0</v>
          </cell>
        </row>
        <row r="47">
          <cell r="A47" t="str">
            <v>DEFERRED CHARGES</v>
          </cell>
        </row>
        <row r="48">
          <cell r="A48" t="str">
            <v>GOODWILL</v>
          </cell>
        </row>
        <row r="50">
          <cell r="A50" t="str">
            <v>TOTAL ASSETS</v>
          </cell>
          <cell r="B50">
            <v>23079353998.700001</v>
          </cell>
          <cell r="C50">
            <v>29176558827</v>
          </cell>
          <cell r="D50">
            <v>33406739047</v>
          </cell>
          <cell r="E50">
            <v>41041825276</v>
          </cell>
          <cell r="F50">
            <v>41768054826.835999</v>
          </cell>
          <cell r="G50">
            <v>39874296706.706856</v>
          </cell>
          <cell r="H50">
            <v>42081945542.777542</v>
          </cell>
          <cell r="I50">
            <v>44510359262.455299</v>
          </cell>
          <cell r="J50">
            <v>47181614354.10083</v>
          </cell>
          <cell r="K50">
            <v>50119994954.910919</v>
          </cell>
          <cell r="L50">
            <v>53352213615.80201</v>
          </cell>
        </row>
        <row r="52">
          <cell r="I52" t="str">
            <v>PROJ</v>
          </cell>
          <cell r="J52" t="str">
            <v>PROJ</v>
          </cell>
          <cell r="K52" t="str">
            <v>PROJ</v>
          </cell>
          <cell r="L52" t="str">
            <v>PROJ</v>
          </cell>
        </row>
        <row r="53">
          <cell r="A53" t="str">
            <v>LIABILITIES</v>
          </cell>
          <cell r="B53" t="str">
            <v>Des 04</v>
          </cell>
          <cell r="C53" t="str">
            <v>Des 05</v>
          </cell>
          <cell r="D53" t="str">
            <v>Des 06</v>
          </cell>
          <cell r="E53" t="str">
            <v>Des 07</v>
          </cell>
          <cell r="F53" t="str">
            <v>Des 08</v>
          </cell>
          <cell r="G53">
            <v>2007</v>
          </cell>
          <cell r="H53">
            <v>2008</v>
          </cell>
          <cell r="I53">
            <v>2009</v>
          </cell>
          <cell r="J53">
            <v>2010</v>
          </cell>
          <cell r="K53">
            <v>2011</v>
          </cell>
          <cell r="L53">
            <v>2012</v>
          </cell>
        </row>
        <row r="55">
          <cell r="A55" t="str">
            <v>NOTES PAY.-BANK</v>
          </cell>
          <cell r="K55">
            <v>0</v>
          </cell>
          <cell r="L55">
            <v>0</v>
          </cell>
        </row>
        <row r="56">
          <cell r="A56" t="str">
            <v>NEW DEBT-S/T</v>
          </cell>
          <cell r="B56">
            <v>0</v>
          </cell>
          <cell r="C56">
            <v>0</v>
          </cell>
          <cell r="D56">
            <v>0</v>
          </cell>
          <cell r="E56">
            <v>0</v>
          </cell>
          <cell r="F56">
            <v>0</v>
          </cell>
          <cell r="G56">
            <v>3000</v>
          </cell>
          <cell r="H56">
            <v>3000</v>
          </cell>
          <cell r="I56">
            <v>3000</v>
          </cell>
          <cell r="J56">
            <v>3000</v>
          </cell>
          <cell r="K56">
            <v>3000</v>
          </cell>
          <cell r="L56">
            <v>3000</v>
          </cell>
        </row>
        <row r="57">
          <cell r="A57" t="str">
            <v>ND-UNALLOCATED</v>
          </cell>
          <cell r="G57">
            <v>13240408802.147123</v>
          </cell>
          <cell r="H57">
            <v>5956458465.4612389</v>
          </cell>
          <cell r="I57">
            <v>-3187218087.8801994</v>
          </cell>
          <cell r="J57">
            <v>-14525048702.649616</v>
          </cell>
          <cell r="K57">
            <v>-28444384557.735168</v>
          </cell>
          <cell r="L57">
            <v>-45393348770.771805</v>
          </cell>
        </row>
        <row r="58">
          <cell r="A58" t="str">
            <v>CPLTD-EXISTING</v>
          </cell>
          <cell r="B58">
            <v>1800000000</v>
          </cell>
          <cell r="C58">
            <v>7939834571</v>
          </cell>
          <cell r="D58">
            <v>13169934201</v>
          </cell>
          <cell r="E58">
            <v>19024209680</v>
          </cell>
          <cell r="F58">
            <v>18473235856</v>
          </cell>
        </row>
        <row r="59">
          <cell r="A59" t="str">
            <v>CPLTD-NEW</v>
          </cell>
          <cell r="G59">
            <v>0</v>
          </cell>
          <cell r="H59">
            <v>0</v>
          </cell>
          <cell r="I59">
            <v>0</v>
          </cell>
          <cell r="J59">
            <v>0</v>
          </cell>
          <cell r="K59">
            <v>0</v>
          </cell>
          <cell r="L59">
            <v>0</v>
          </cell>
        </row>
        <row r="61">
          <cell r="A61" t="str">
            <v>ACCT. PAYABLES</v>
          </cell>
          <cell r="B61">
            <v>6783717988</v>
          </cell>
          <cell r="C61">
            <v>2595515715</v>
          </cell>
          <cell r="D61">
            <v>3789494311</v>
          </cell>
          <cell r="E61">
            <v>5065382301</v>
          </cell>
          <cell r="F61">
            <v>3407092251</v>
          </cell>
          <cell r="G61">
            <v>0</v>
          </cell>
          <cell r="H61">
            <v>0</v>
          </cell>
          <cell r="I61">
            <v>0</v>
          </cell>
          <cell r="J61">
            <v>0</v>
          </cell>
          <cell r="K61">
            <v>0</v>
          </cell>
          <cell r="L61">
            <v>0</v>
          </cell>
        </row>
        <row r="62">
          <cell r="A62" t="str">
            <v>ACCRUED EXP.</v>
          </cell>
          <cell r="B62">
            <v>370076859</v>
          </cell>
          <cell r="C62">
            <v>171539092.75999832</v>
          </cell>
          <cell r="D62">
            <v>388488779.16399765</v>
          </cell>
          <cell r="E62">
            <v>457501347.16400146</v>
          </cell>
          <cell r="F62">
            <v>969010808</v>
          </cell>
          <cell r="G62">
            <v>0</v>
          </cell>
          <cell r="H62">
            <v>0</v>
          </cell>
          <cell r="I62">
            <v>0</v>
          </cell>
          <cell r="J62">
            <v>0</v>
          </cell>
          <cell r="K62">
            <v>0</v>
          </cell>
          <cell r="L62">
            <v>0</v>
          </cell>
        </row>
        <row r="63">
          <cell r="A63" t="str">
            <v>TAX PAYABLES</v>
          </cell>
          <cell r="B63">
            <v>645203724</v>
          </cell>
          <cell r="C63">
            <v>384111257.40400064</v>
          </cell>
          <cell r="D63">
            <v>13367123</v>
          </cell>
          <cell r="E63">
            <v>7147500</v>
          </cell>
          <cell r="F63">
            <v>78654760</v>
          </cell>
          <cell r="G63">
            <v>78654760</v>
          </cell>
          <cell r="H63">
            <v>78654760</v>
          </cell>
          <cell r="I63">
            <v>78654760</v>
          </cell>
          <cell r="J63">
            <v>78654760</v>
          </cell>
          <cell r="K63">
            <v>78654760</v>
          </cell>
          <cell r="L63">
            <v>78654760</v>
          </cell>
        </row>
        <row r="64">
          <cell r="A64" t="str">
            <v>DIVIDENDS PAYABLES</v>
          </cell>
        </row>
        <row r="65">
          <cell r="A65" t="str">
            <v>INTEREST PAYABLES</v>
          </cell>
          <cell r="B65">
            <v>1581329889</v>
          </cell>
          <cell r="C65">
            <v>24255220</v>
          </cell>
          <cell r="D65">
            <v>0</v>
          </cell>
          <cell r="E65">
            <v>225999488</v>
          </cell>
          <cell r="F65">
            <v>4380000</v>
          </cell>
        </row>
        <row r="66">
          <cell r="A66" t="str">
            <v>INTERCOMPANY</v>
          </cell>
        </row>
        <row r="67">
          <cell r="A67" t="str">
            <v>OTHER PAYABLES</v>
          </cell>
          <cell r="B67">
            <v>893788251</v>
          </cell>
          <cell r="C67">
            <v>227011551</v>
          </cell>
          <cell r="D67">
            <v>537711551</v>
          </cell>
          <cell r="E67">
            <v>241440151</v>
          </cell>
          <cell r="F67">
            <v>576155251</v>
          </cell>
          <cell r="G67">
            <v>576155251</v>
          </cell>
          <cell r="H67">
            <v>576155251</v>
          </cell>
          <cell r="I67">
            <v>576155251</v>
          </cell>
          <cell r="J67">
            <v>576155251</v>
          </cell>
          <cell r="K67">
            <v>576155251</v>
          </cell>
          <cell r="L67">
            <v>576155251</v>
          </cell>
        </row>
        <row r="68">
          <cell r="A68" t="str">
            <v/>
          </cell>
        </row>
        <row r="69">
          <cell r="A69" t="str">
            <v/>
          </cell>
        </row>
        <row r="71">
          <cell r="A71" t="str">
            <v/>
          </cell>
        </row>
        <row r="73">
          <cell r="A73" t="str">
            <v>CURRENT LIAB.</v>
          </cell>
          <cell r="B73">
            <v>12074116711</v>
          </cell>
          <cell r="C73">
            <v>11342267407.164</v>
          </cell>
          <cell r="D73">
            <v>17898995965.163998</v>
          </cell>
          <cell r="E73">
            <v>25021680467.164001</v>
          </cell>
          <cell r="F73">
            <v>23508528926</v>
          </cell>
          <cell r="G73">
            <v>13895221813.147123</v>
          </cell>
          <cell r="H73">
            <v>6611271476.4612389</v>
          </cell>
          <cell r="I73">
            <v>-2532405076.8801994</v>
          </cell>
          <cell r="J73">
            <v>-13870235691.649616</v>
          </cell>
          <cell r="K73">
            <v>-27789571546.735168</v>
          </cell>
          <cell r="L73">
            <v>-44738535759.771805</v>
          </cell>
        </row>
        <row r="75">
          <cell r="A75" t="str">
            <v>NEW DEBT-L/T</v>
          </cell>
          <cell r="G75">
            <v>1350</v>
          </cell>
          <cell r="H75">
            <v>1350</v>
          </cell>
          <cell r="I75">
            <v>1350</v>
          </cell>
          <cell r="J75">
            <v>1350</v>
          </cell>
          <cell r="K75">
            <v>1350</v>
          </cell>
          <cell r="L75">
            <v>1350</v>
          </cell>
        </row>
        <row r="76">
          <cell r="A76" t="str">
            <v>LTD-BANKS</v>
          </cell>
          <cell r="B76">
            <v>9217573131</v>
          </cell>
          <cell r="C76">
            <v>12561848918</v>
          </cell>
          <cell r="D76">
            <v>13566410535</v>
          </cell>
          <cell r="E76">
            <v>13686399645</v>
          </cell>
          <cell r="F76">
            <v>13798346365</v>
          </cell>
          <cell r="G76">
            <v>13798346365</v>
          </cell>
          <cell r="H76">
            <v>13798346365</v>
          </cell>
          <cell r="I76">
            <v>13798346365</v>
          </cell>
          <cell r="J76">
            <v>13798346365</v>
          </cell>
          <cell r="K76">
            <v>13798346365</v>
          </cell>
          <cell r="L76">
            <v>13798346365</v>
          </cell>
        </row>
        <row r="77">
          <cell r="A77" t="str">
            <v xml:space="preserve">   -OTHERS</v>
          </cell>
        </row>
        <row r="78">
          <cell r="A78" t="str">
            <v>Shareholders' Loan</v>
          </cell>
        </row>
        <row r="80">
          <cell r="A80" t="str">
            <v>KEWAJIBAN KARYAWAN</v>
          </cell>
          <cell r="B80">
            <v>0</v>
          </cell>
          <cell r="C80">
            <v>0</v>
          </cell>
          <cell r="D80">
            <v>320357762</v>
          </cell>
          <cell r="E80">
            <v>1579037108</v>
          </cell>
          <cell r="F80">
            <v>1702188011</v>
          </cell>
          <cell r="G80">
            <v>1702188011</v>
          </cell>
          <cell r="H80">
            <v>1702188011</v>
          </cell>
          <cell r="I80">
            <v>1702188011</v>
          </cell>
          <cell r="J80">
            <v>1702188011</v>
          </cell>
          <cell r="K80">
            <v>1702188011</v>
          </cell>
          <cell r="L80">
            <v>1702188011</v>
          </cell>
        </row>
        <row r="82">
          <cell r="A82" t="str">
            <v>TOTAL LIAB.</v>
          </cell>
          <cell r="B82">
            <v>21291689842</v>
          </cell>
          <cell r="C82">
            <v>23904116325.164001</v>
          </cell>
          <cell r="D82">
            <v>31785764262.163998</v>
          </cell>
          <cell r="E82">
            <v>40287117220.164001</v>
          </cell>
          <cell r="F82">
            <v>39009063302</v>
          </cell>
          <cell r="G82">
            <v>29395757539.147125</v>
          </cell>
          <cell r="H82">
            <v>22111807202.461239</v>
          </cell>
          <cell r="I82">
            <v>12968130649.119801</v>
          </cell>
          <cell r="J82">
            <v>1630300034.3503838</v>
          </cell>
          <cell r="K82">
            <v>-12289035820.735168</v>
          </cell>
          <cell r="L82">
            <v>-29238000033.771805</v>
          </cell>
        </row>
        <row r="84">
          <cell r="A84" t="str">
            <v>MIN. INTEREST</v>
          </cell>
        </row>
        <row r="89">
          <cell r="A89" t="str">
            <v>CAPITAL STOCK</v>
          </cell>
          <cell r="B89">
            <v>21590000000</v>
          </cell>
          <cell r="C89">
            <v>21590000000</v>
          </cell>
          <cell r="D89">
            <v>21590000000</v>
          </cell>
          <cell r="E89">
            <v>21590000000</v>
          </cell>
          <cell r="F89">
            <v>21590000000</v>
          </cell>
          <cell r="G89">
            <v>21590000000</v>
          </cell>
          <cell r="H89">
            <v>21590000000</v>
          </cell>
          <cell r="I89">
            <v>21590000000</v>
          </cell>
          <cell r="J89">
            <v>21590000000</v>
          </cell>
          <cell r="K89">
            <v>21590000000</v>
          </cell>
          <cell r="L89">
            <v>21590000000</v>
          </cell>
        </row>
        <row r="90">
          <cell r="A90" t="str">
            <v>RETAINED EARNINGS</v>
          </cell>
          <cell r="B90">
            <v>-17209654290</v>
          </cell>
          <cell r="C90">
            <v>-19802335843.299999</v>
          </cell>
          <cell r="D90">
            <v>-16317557498.163998</v>
          </cell>
          <cell r="E90">
            <v>-19969025215.163998</v>
          </cell>
          <cell r="F90">
            <v>-20835291944.163998</v>
          </cell>
          <cell r="G90">
            <v>-18831008475.163998</v>
          </cell>
          <cell r="H90">
            <v>-11111460832.440268</v>
          </cell>
          <cell r="I90">
            <v>-1619861659.6836948</v>
          </cell>
          <cell r="J90">
            <v>9952228613.3354969</v>
          </cell>
          <cell r="K90">
            <v>23961314319.75045</v>
          </cell>
          <cell r="L90">
            <v>40819030775.646088</v>
          </cell>
        </row>
        <row r="91">
          <cell r="A91" t="str">
            <v>KOREKSI R/E</v>
          </cell>
          <cell r="B91">
            <v>51876269</v>
          </cell>
          <cell r="C91">
            <v>0</v>
          </cell>
          <cell r="D91">
            <v>0</v>
          </cell>
          <cell r="E91">
            <v>-1172082015</v>
          </cell>
          <cell r="F91">
            <v>0</v>
          </cell>
        </row>
        <row r="92">
          <cell r="A92" t="str">
            <v>CHG. R/E</v>
          </cell>
          <cell r="B92">
            <v>-2644557822.3000002</v>
          </cell>
          <cell r="C92">
            <v>3484778345.1360016</v>
          </cell>
          <cell r="D92">
            <v>-3651467717</v>
          </cell>
          <cell r="E92">
            <v>305815286</v>
          </cell>
          <cell r="F92">
            <v>2004283469</v>
          </cell>
          <cell r="G92">
            <v>7719547642.7237301</v>
          </cell>
          <cell r="H92">
            <v>9491599172.7565727</v>
          </cell>
          <cell r="I92">
            <v>11572090273.019192</v>
          </cell>
          <cell r="J92">
            <v>14009085706.414951</v>
          </cell>
          <cell r="K92">
            <v>16857716455.895638</v>
          </cell>
          <cell r="L92">
            <v>20181182873.927727</v>
          </cell>
        </row>
        <row r="94">
          <cell r="A94" t="str">
            <v>NET WORTH</v>
          </cell>
          <cell r="B94">
            <v>1787664156.6999998</v>
          </cell>
          <cell r="C94">
            <v>5272442501.8360023</v>
          </cell>
          <cell r="D94">
            <v>1620974784.8360023</v>
          </cell>
          <cell r="E94">
            <v>754708055.83600235</v>
          </cell>
          <cell r="F94">
            <v>2758991524.8360023</v>
          </cell>
          <cell r="G94">
            <v>10478539167.559732</v>
          </cell>
          <cell r="H94">
            <v>19970138340.316307</v>
          </cell>
          <cell r="I94">
            <v>31542228613.335499</v>
          </cell>
          <cell r="J94">
            <v>45551314319.750443</v>
          </cell>
          <cell r="K94">
            <v>62409030775.646088</v>
          </cell>
          <cell r="L94">
            <v>82590213649.573822</v>
          </cell>
        </row>
        <row r="96">
          <cell r="A96" t="str">
            <v>TOTAL</v>
          </cell>
          <cell r="B96">
            <v>23079353998.700001</v>
          </cell>
          <cell r="C96">
            <v>29176558827.000004</v>
          </cell>
          <cell r="D96">
            <v>33406739047</v>
          </cell>
          <cell r="E96">
            <v>41041825276</v>
          </cell>
          <cell r="F96">
            <v>41768054826.835999</v>
          </cell>
          <cell r="G96">
            <v>39874296706.706856</v>
          </cell>
          <cell r="H96">
            <v>42081945542.777542</v>
          </cell>
          <cell r="I96">
            <v>44510359262.455299</v>
          </cell>
          <cell r="J96">
            <v>47181614354.10083</v>
          </cell>
          <cell r="K96">
            <v>50119994954.910919</v>
          </cell>
          <cell r="L96">
            <v>53352213615.802017</v>
          </cell>
        </row>
        <row r="97">
          <cell r="B97" t="b">
            <v>1</v>
          </cell>
          <cell r="C97" t="b">
            <v>1</v>
          </cell>
          <cell r="D97" t="b">
            <v>1</v>
          </cell>
          <cell r="E97" t="b">
            <v>1</v>
          </cell>
          <cell r="F97" t="b">
            <v>1</v>
          </cell>
        </row>
        <row r="98">
          <cell r="A98" t="str">
            <v>CONT. LIAB.</v>
          </cell>
        </row>
        <row r="99">
          <cell r="A99" t="str">
            <v>;;</v>
          </cell>
        </row>
        <row r="100">
          <cell r="A100" t="str">
            <v>;;</v>
          </cell>
        </row>
        <row r="101">
          <cell r="A101" t="str">
            <v>;;</v>
          </cell>
        </row>
        <row r="102">
          <cell r="B102" t="str">
            <v>HIST</v>
          </cell>
          <cell r="C102" t="str">
            <v>HIST</v>
          </cell>
          <cell r="D102" t="str">
            <v>HIST</v>
          </cell>
          <cell r="E102" t="str">
            <v>HIST</v>
          </cell>
          <cell r="F102" t="str">
            <v>HIST</v>
          </cell>
          <cell r="G102" t="str">
            <v>PROJ</v>
          </cell>
          <cell r="H102" t="str">
            <v>PROJ</v>
          </cell>
          <cell r="I102" t="str">
            <v>PROJ</v>
          </cell>
          <cell r="J102" t="str">
            <v>PROJ</v>
          </cell>
          <cell r="K102" t="str">
            <v>PROJ</v>
          </cell>
          <cell r="L102" t="str">
            <v>PROJ</v>
          </cell>
        </row>
        <row r="177">
          <cell r="A177" t="str">
            <v>FACT SHEET</v>
          </cell>
          <cell r="B177">
            <v>2004</v>
          </cell>
          <cell r="C177">
            <v>2005</v>
          </cell>
          <cell r="D177">
            <v>2006</v>
          </cell>
          <cell r="E177">
            <v>2007</v>
          </cell>
          <cell r="F177">
            <v>2008</v>
          </cell>
          <cell r="G177">
            <v>2009</v>
          </cell>
          <cell r="H177">
            <v>2010</v>
          </cell>
          <cell r="I177">
            <v>2011</v>
          </cell>
          <cell r="J177">
            <v>2012</v>
          </cell>
          <cell r="K177">
            <v>2013</v>
          </cell>
          <cell r="L177">
            <v>2014</v>
          </cell>
        </row>
        <row r="179">
          <cell r="A179" t="str">
            <v>ROE</v>
          </cell>
          <cell r="B179">
            <v>-1.0572255611976047</v>
          </cell>
          <cell r="C179">
            <v>0.87514615300579024</v>
          </cell>
          <cell r="D179">
            <v>-2.208470057331696</v>
          </cell>
          <cell r="E179">
            <v>0.68201940474827738</v>
          </cell>
          <cell r="F179">
            <v>0.74834519548686429</v>
          </cell>
          <cell r="G179">
            <v>0.73670074800335716</v>
          </cell>
          <cell r="H179">
            <v>0.47528960546030125</v>
          </cell>
          <cell r="I179">
            <v>0.36687611439499596</v>
          </cell>
          <cell r="J179">
            <v>0.30754514805165123</v>
          </cell>
          <cell r="K179">
            <v>0.27011662008495785</v>
          </cell>
          <cell r="L179">
            <v>0.24435319854668835</v>
          </cell>
        </row>
        <row r="180">
          <cell r="A180" t="str">
            <v>ROS</v>
          </cell>
          <cell r="B180">
            <v>-5.5296818640960602E-2</v>
          </cell>
          <cell r="C180">
            <v>8.7182450275288814E-2</v>
          </cell>
          <cell r="D180">
            <v>-8.7765103284450599E-2</v>
          </cell>
          <cell r="E180">
            <v>1.1868341727072969E-2</v>
          </cell>
          <cell r="F180">
            <v>3.135611068795735E-2</v>
          </cell>
          <cell r="G180">
            <v>0.10657835540541852</v>
          </cell>
          <cell r="H180">
            <v>0.11913074760084567</v>
          </cell>
          <cell r="I180">
            <v>0.13203941913049108</v>
          </cell>
          <cell r="J180">
            <v>0.14531448240655584</v>
          </cell>
          <cell r="K180">
            <v>0.15896633686569278</v>
          </cell>
          <cell r="L180">
            <v>0.17300567711573078</v>
          </cell>
        </row>
        <row r="181">
          <cell r="A181" t="str">
            <v>ATO</v>
          </cell>
          <cell r="B181">
            <v>1.4809138427758934</v>
          </cell>
          <cell r="C181">
            <v>1.8139666615523864</v>
          </cell>
          <cell r="D181">
            <v>1.2209891978266274</v>
          </cell>
          <cell r="E181">
            <v>1.056717761950057</v>
          </cell>
          <cell r="F181">
            <v>1.5764706948644838</v>
          </cell>
          <cell r="G181">
            <v>1.8164765736273703</v>
          </cell>
          <cell r="H181">
            <v>1.8933012106669176</v>
          </cell>
          <cell r="I181">
            <v>1.9690063108886606</v>
          </cell>
          <cell r="J181">
            <v>2.0432809990971936</v>
          </cell>
          <cell r="K181">
            <v>2.1158387151378095</v>
          </cell>
          <cell r="L181">
            <v>2.186421150974954</v>
          </cell>
        </row>
        <row r="182">
          <cell r="A182" t="str">
            <v>ALEV</v>
          </cell>
          <cell r="B182">
            <v>12.910341079559446</v>
          </cell>
          <cell r="C182">
            <v>5.5337841648988979</v>
          </cell>
          <cell r="D182">
            <v>20.609043002713847</v>
          </cell>
          <cell r="E182">
            <v>54.381061602075128</v>
          </cell>
          <cell r="F182">
            <v>15.13888478846224</v>
          </cell>
          <cell r="G182">
            <v>3.8053297381521243</v>
          </cell>
          <cell r="H182">
            <v>2.1072435666517775</v>
          </cell>
          <cell r="I182">
            <v>1.4111355227333906</v>
          </cell>
          <cell r="J182">
            <v>1.0357904060222365</v>
          </cell>
          <cell r="K182">
            <v>0.80308882115293601</v>
          </cell>
          <cell r="L182">
            <v>0.6459871122524613</v>
          </cell>
        </row>
        <row r="184">
          <cell r="A184" t="str">
            <v>ROS</v>
          </cell>
          <cell r="B184">
            <v>-5.5296818640960602E-2</v>
          </cell>
          <cell r="D184">
            <v>-8.7765103284450599E-2</v>
          </cell>
          <cell r="E184">
            <v>1.1868341727072969E-2</v>
          </cell>
          <cell r="F184">
            <v>3.135611068795735E-2</v>
          </cell>
          <cell r="G184">
            <v>0.10657835540541852</v>
          </cell>
          <cell r="H184">
            <v>0.11913074760084567</v>
          </cell>
          <cell r="I184">
            <v>0.13203941913049108</v>
          </cell>
          <cell r="J184">
            <v>0.14531448240655584</v>
          </cell>
          <cell r="K184">
            <v>0.15896633686569278</v>
          </cell>
          <cell r="L184">
            <v>0.17300567711573078</v>
          </cell>
        </row>
        <row r="185">
          <cell r="A185" t="str">
            <v xml:space="preserve">  SALES</v>
          </cell>
          <cell r="B185">
            <v>34178534819</v>
          </cell>
          <cell r="C185">
            <v>52925305011</v>
          </cell>
          <cell r="D185">
            <v>40789267511</v>
          </cell>
          <cell r="E185">
            <v>43369625752</v>
          </cell>
          <cell r="F185">
            <v>65846114416</v>
          </cell>
          <cell r="G185">
            <v>72430725857.600006</v>
          </cell>
          <cell r="H185">
            <v>79673798443.360016</v>
          </cell>
          <cell r="I185">
            <v>87641178287.69603</v>
          </cell>
          <cell r="J185">
            <v>96405296116.465637</v>
          </cell>
          <cell r="K185">
            <v>106045825728.11221</v>
          </cell>
          <cell r="L185">
            <v>116650408300.92345</v>
          </cell>
        </row>
        <row r="186">
          <cell r="A186" t="str">
            <v xml:space="preserve">  %CHG.</v>
          </cell>
          <cell r="B186">
            <v>0</v>
          </cell>
          <cell r="C186">
            <v>0.54849543116103927</v>
          </cell>
          <cell r="D186">
            <v>-0.22930500820878874</v>
          </cell>
          <cell r="E186">
            <v>6.3260715341459273E-2</v>
          </cell>
          <cell r="F186">
            <v>0.51825415309154454</v>
          </cell>
          <cell r="G186">
            <v>0.10000000000000009</v>
          </cell>
          <cell r="H186">
            <v>0.10000000000000009</v>
          </cell>
          <cell r="I186">
            <v>0.10000000000000009</v>
          </cell>
          <cell r="J186">
            <v>0.10000000000000009</v>
          </cell>
          <cell r="K186">
            <v>0.10000000000000009</v>
          </cell>
          <cell r="L186">
            <v>0.10000000000000009</v>
          </cell>
        </row>
        <row r="187">
          <cell r="A187" t="str">
            <v xml:space="preserve">  CGS/SALES</v>
          </cell>
          <cell r="B187">
            <v>0.80422206936500329</v>
          </cell>
          <cell r="C187">
            <v>0.64313167500717383</v>
          </cell>
          <cell r="D187">
            <v>0.77389887493044862</v>
          </cell>
          <cell r="E187">
            <v>0.6918256061182716</v>
          </cell>
          <cell r="F187">
            <v>0.67816003683809534</v>
          </cell>
          <cell r="G187">
            <v>0.8</v>
          </cell>
          <cell r="H187">
            <v>0.8</v>
          </cell>
          <cell r="I187">
            <v>0.8</v>
          </cell>
          <cell r="J187">
            <v>0.8</v>
          </cell>
          <cell r="K187">
            <v>0.8</v>
          </cell>
          <cell r="L187">
            <v>0.80000000000000016</v>
          </cell>
        </row>
        <row r="188">
          <cell r="A188" t="str">
            <v xml:space="preserve">  GPM</v>
          </cell>
          <cell r="B188">
            <v>0.17326053358811772</v>
          </cell>
          <cell r="C188">
            <v>0.33679862906893437</v>
          </cell>
          <cell r="D188">
            <v>0.1902654664957413</v>
          </cell>
          <cell r="E188">
            <v>0.27311697042840555</v>
          </cell>
          <cell r="F188">
            <v>0.29880098983060394</v>
          </cell>
          <cell r="G188">
            <v>0.19999999999999993</v>
          </cell>
          <cell r="H188">
            <v>0.19999999999999993</v>
          </cell>
          <cell r="I188">
            <v>0.19999999999999993</v>
          </cell>
          <cell r="J188">
            <v>0.19999999999999993</v>
          </cell>
          <cell r="K188">
            <v>0.19999999999999996</v>
          </cell>
          <cell r="L188">
            <v>0.1999999999999999</v>
          </cell>
        </row>
        <row r="189">
          <cell r="A189" t="str">
            <v xml:space="preserve">  SGA/SALES</v>
          </cell>
          <cell r="B189">
            <v>0.25338828246626954</v>
          </cell>
          <cell r="C189">
            <v>0.21028814144173247</v>
          </cell>
          <cell r="D189">
            <v>0.25157921819097706</v>
          </cell>
          <cell r="E189">
            <v>0.21144085361578474</v>
          </cell>
          <cell r="F189">
            <v>0.20215486503734414</v>
          </cell>
          <cell r="G189">
            <v>0.04</v>
          </cell>
          <cell r="H189">
            <v>0.04</v>
          </cell>
          <cell r="I189">
            <v>0.04</v>
          </cell>
          <cell r="J189">
            <v>0.04</v>
          </cell>
          <cell r="K189">
            <v>0.04</v>
          </cell>
          <cell r="L189">
            <v>0.04</v>
          </cell>
        </row>
        <row r="190">
          <cell r="A190" t="str">
            <v xml:space="preserve">  NOP/SALES</v>
          </cell>
          <cell r="B190">
            <v>-8.4092936113874431E-2</v>
          </cell>
          <cell r="C190">
            <v>0.12314700894790091</v>
          </cell>
          <cell r="D190">
            <v>-6.4926532213058455E-2</v>
          </cell>
          <cell r="E190">
            <v>5.8593755282354783E-2</v>
          </cell>
          <cell r="F190">
            <v>9.4863069907769548E-2</v>
          </cell>
          <cell r="G190">
            <v>0.15837904101319059</v>
          </cell>
          <cell r="H190">
            <v>0.15852640092108233</v>
          </cell>
          <cell r="I190">
            <v>0.15866036447371124</v>
          </cell>
          <cell r="J190">
            <v>0.15878214952155564</v>
          </cell>
          <cell r="K190">
            <v>0.15889286320141424</v>
          </cell>
          <cell r="L190">
            <v>0.15899351200128561</v>
          </cell>
        </row>
        <row r="191">
          <cell r="A191" t="str">
            <v xml:space="preserve">  T.I.E.</v>
          </cell>
          <cell r="B191">
            <v>-5.8385428370226595</v>
          </cell>
          <cell r="C191">
            <v>4.7187455935261049</v>
          </cell>
          <cell r="D191">
            <v>-1.0118427736208802</v>
          </cell>
          <cell r="E191">
            <v>1.2339712223548081</v>
          </cell>
          <cell r="F191">
            <v>1.8518666396510952</v>
          </cell>
          <cell r="G191">
            <v>6.0261133815295116</v>
          </cell>
          <cell r="H191">
            <v>14.73703064883453</v>
          </cell>
          <cell r="I191">
            <v>-30.299890551594956</v>
          </cell>
          <cell r="J191">
            <v>-7.3144662777029277</v>
          </cell>
          <cell r="K191">
            <v>-4.109098799028601</v>
          </cell>
          <cell r="L191">
            <v>-2.832626166333895</v>
          </cell>
        </row>
        <row r="192">
          <cell r="A192" t="str">
            <v xml:space="preserve">  INT. EXP./AFD</v>
          </cell>
          <cell r="B192">
            <v>8.0186103917407256E-2</v>
          </cell>
          <cell r="C192">
            <v>0.10316400621950961</v>
          </cell>
          <cell r="D192">
            <v>0.1060983411104264</v>
          </cell>
          <cell r="E192">
            <v>9.5424677136175806E-2</v>
          </cell>
          <cell r="F192">
            <v>0.1056496271157632</v>
          </cell>
          <cell r="G192">
            <v>6.4739471955411798E-2</v>
          </cell>
          <cell r="H192">
            <v>3.691478671238952E-2</v>
          </cell>
          <cell r="I192">
            <v>-3.0438429947017245E-2</v>
          </cell>
          <cell r="J192">
            <v>-0.42615107736644103</v>
          </cell>
          <cell r="K192">
            <v>0.5365910210206748</v>
          </cell>
          <cell r="L192">
            <v>0.28468373109443657</v>
          </cell>
        </row>
        <row r="193">
          <cell r="A193" t="str">
            <v xml:space="preserve">  NPBT/SALES</v>
          </cell>
          <cell r="B193">
            <v>-8.8382277619482294E-2</v>
          </cell>
          <cell r="C193">
            <v>0.11423712595540818</v>
          </cell>
          <cell r="D193">
            <v>-0.12360000555637338</v>
          </cell>
          <cell r="E193">
            <v>1.5301608291360383E-2</v>
          </cell>
          <cell r="F193">
            <v>4.4409285467108012E-2</v>
          </cell>
          <cell r="G193">
            <v>0.13322294425677314</v>
          </cell>
          <cell r="H193">
            <v>0.14891343450105707</v>
          </cell>
          <cell r="I193">
            <v>0.16504927391311383</v>
          </cell>
          <cell r="J193">
            <v>0.18164310300819478</v>
          </cell>
          <cell r="K193">
            <v>0.19870792108211596</v>
          </cell>
          <cell r="L193">
            <v>0.21625709639466345</v>
          </cell>
        </row>
        <row r="194">
          <cell r="A194" t="str">
            <v xml:space="preserve">  TAXES/NPBT</v>
          </cell>
          <cell r="B194">
            <v>0.37434494640392252</v>
          </cell>
          <cell r="C194">
            <v>0.23682909959306922</v>
          </cell>
          <cell r="D194">
            <v>0.28992638075229415</v>
          </cell>
          <cell r="E194">
            <v>0.22437292204283585</v>
          </cell>
          <cell r="F194">
            <v>0.29392895296229365</v>
          </cell>
          <cell r="G194">
            <v>0.2</v>
          </cell>
          <cell r="H194">
            <v>0.2</v>
          </cell>
          <cell r="I194">
            <v>0.2</v>
          </cell>
          <cell r="J194">
            <v>0.2</v>
          </cell>
          <cell r="K194">
            <v>0.2</v>
          </cell>
          <cell r="L194">
            <v>0.2</v>
          </cell>
        </row>
        <row r="195">
          <cell r="A195" t="str">
            <v xml:space="preserve">  NPAUI/SALES</v>
          </cell>
          <cell r="B195">
            <v>-5.5296818640960602E-2</v>
          </cell>
          <cell r="C195">
            <v>2.1339119860627531E-2</v>
          </cell>
          <cell r="D195">
            <v>-8.7765103284450599E-2</v>
          </cell>
          <cell r="E195">
            <v>1.1868341727072969E-2</v>
          </cell>
          <cell r="F195">
            <v>3.135611068795735E-2</v>
          </cell>
          <cell r="G195">
            <v>0.10657835540541852</v>
          </cell>
          <cell r="H195">
            <v>0.11913074760084567</v>
          </cell>
          <cell r="I195">
            <v>0.13203941913049108</v>
          </cell>
          <cell r="J195">
            <v>0.14531448240655584</v>
          </cell>
          <cell r="K195">
            <v>0.15896633686569278</v>
          </cell>
          <cell r="L195">
            <v>0.17300567711573078</v>
          </cell>
        </row>
        <row r="196">
          <cell r="A196" t="str">
            <v xml:space="preserve">  DIV. RECD/NPBT</v>
          </cell>
          <cell r="B196">
            <v>0</v>
          </cell>
          <cell r="C196">
            <v>0</v>
          </cell>
          <cell r="D196">
            <v>0</v>
          </cell>
          <cell r="E196">
            <v>0</v>
          </cell>
          <cell r="F196">
            <v>0</v>
          </cell>
          <cell r="G196">
            <v>0</v>
          </cell>
          <cell r="H196">
            <v>0</v>
          </cell>
          <cell r="I196">
            <v>0</v>
          </cell>
          <cell r="J196">
            <v>0</v>
          </cell>
          <cell r="K196">
            <v>0</v>
          </cell>
          <cell r="L196">
            <v>0</v>
          </cell>
        </row>
        <row r="197">
          <cell r="A197" t="str">
            <v xml:space="preserve">  DIV. PAID/NPAUI</v>
          </cell>
          <cell r="B197">
            <v>0</v>
          </cell>
          <cell r="D197">
            <v>0</v>
          </cell>
          <cell r="E197">
            <v>0</v>
          </cell>
          <cell r="F197">
            <v>0</v>
          </cell>
          <cell r="G197">
            <v>0</v>
          </cell>
          <cell r="H197">
            <v>0</v>
          </cell>
          <cell r="I197">
            <v>0</v>
          </cell>
          <cell r="J197">
            <v>0</v>
          </cell>
          <cell r="K197">
            <v>0</v>
          </cell>
          <cell r="L197">
            <v>0</v>
          </cell>
        </row>
        <row r="199">
          <cell r="A199" t="str">
            <v>ATO</v>
          </cell>
          <cell r="B199">
            <v>1.4809138427758934</v>
          </cell>
          <cell r="D199">
            <v>1.2209891978266274</v>
          </cell>
          <cell r="E199">
            <v>1.056717761950057</v>
          </cell>
          <cell r="F199">
            <v>1.5764706948644838</v>
          </cell>
          <cell r="G199">
            <v>1.8164765736273703</v>
          </cell>
          <cell r="H199">
            <v>1.8933012106669176</v>
          </cell>
          <cell r="I199">
            <v>1.9690063108886606</v>
          </cell>
          <cell r="J199">
            <v>2.0432809990971936</v>
          </cell>
          <cell r="K199">
            <v>2.1158387151378095</v>
          </cell>
          <cell r="L199">
            <v>2.186421150974954</v>
          </cell>
        </row>
        <row r="200">
          <cell r="A200" t="str">
            <v xml:space="preserve">  W.I.</v>
          </cell>
          <cell r="B200">
            <v>830735250</v>
          </cell>
          <cell r="D200">
            <v>8129955852.8360023</v>
          </cell>
          <cell r="E200">
            <v>13020487108.835999</v>
          </cell>
          <cell r="F200">
            <v>17157509954.835999</v>
          </cell>
          <cell r="G200">
            <v>18454952067.826851</v>
          </cell>
          <cell r="H200">
            <v>20300447274.609539</v>
          </cell>
          <cell r="I200">
            <v>22330492002.070496</v>
          </cell>
          <cell r="J200">
            <v>24563541202.277546</v>
          </cell>
          <cell r="K200">
            <v>27019895322.505306</v>
          </cell>
          <cell r="L200">
            <v>29721884854.755836</v>
          </cell>
        </row>
        <row r="201">
          <cell r="A201" t="str">
            <v xml:space="preserve">  W.I./SALES</v>
          </cell>
          <cell r="B201">
            <v>2.4305759576861399E-2</v>
          </cell>
          <cell r="D201">
            <v>0.19931605417144413</v>
          </cell>
          <cell r="E201">
            <v>0.30022133885339225</v>
          </cell>
          <cell r="F201">
            <v>0.26056981656410211</v>
          </cell>
          <cell r="G201">
            <v>0.25479452054794521</v>
          </cell>
          <cell r="H201">
            <v>0.25479452054794521</v>
          </cell>
          <cell r="I201">
            <v>0.25479452054794521</v>
          </cell>
          <cell r="J201">
            <v>0.25479452054794521</v>
          </cell>
          <cell r="K201">
            <v>0.25479452054794521</v>
          </cell>
          <cell r="L201">
            <v>0.25479452054794521</v>
          </cell>
        </row>
        <row r="202">
          <cell r="A202" t="str">
            <v xml:space="preserve">  ARDOH</v>
          </cell>
          <cell r="B202">
            <v>6.0889136303558171</v>
          </cell>
          <cell r="D202">
            <v>0.62613460251799125</v>
          </cell>
          <cell r="E202">
            <v>1.9692483384194641</v>
          </cell>
          <cell r="F202">
            <v>5.3715745088717748</v>
          </cell>
          <cell r="G202">
            <v>45</v>
          </cell>
          <cell r="H202">
            <v>44.999999999999993</v>
          </cell>
          <cell r="I202">
            <v>45</v>
          </cell>
          <cell r="J202">
            <v>45</v>
          </cell>
          <cell r="K202">
            <v>45</v>
          </cell>
          <cell r="L202">
            <v>45</v>
          </cell>
        </row>
        <row r="203">
          <cell r="A203" t="str">
            <v xml:space="preserve">  INVDOH</v>
          </cell>
          <cell r="B203">
            <v>98.454918428012064</v>
          </cell>
          <cell r="D203">
            <v>34.282094542571656</v>
          </cell>
          <cell r="E203">
            <v>52.77584053603703</v>
          </cell>
          <cell r="F203">
            <v>35.479926674059946</v>
          </cell>
          <cell r="G203">
            <v>60.000000000000007</v>
          </cell>
          <cell r="H203">
            <v>60.000000000000007</v>
          </cell>
          <cell r="I203">
            <v>60</v>
          </cell>
          <cell r="J203">
            <v>60</v>
          </cell>
          <cell r="K203">
            <v>60</v>
          </cell>
          <cell r="L203">
            <v>60</v>
          </cell>
        </row>
        <row r="204">
          <cell r="A204" t="str">
            <v xml:space="preserve">  APDOH</v>
          </cell>
          <cell r="B204">
            <v>90.080589914582575</v>
          </cell>
          <cell r="D204">
            <v>10.804225679366438</v>
          </cell>
          <cell r="E204">
            <v>15.194010816017338</v>
          </cell>
          <cell r="F204">
            <v>6.8669527030701207</v>
          </cell>
          <cell r="G204">
            <v>0</v>
          </cell>
          <cell r="H204">
            <v>0</v>
          </cell>
          <cell r="I204">
            <v>0</v>
          </cell>
          <cell r="J204">
            <v>0</v>
          </cell>
          <cell r="K204">
            <v>0</v>
          </cell>
          <cell r="L204">
            <v>0</v>
          </cell>
        </row>
        <row r="205">
          <cell r="A205" t="str">
            <v xml:space="preserve">  AEDOH</v>
          </cell>
          <cell r="B205">
            <v>4.914228721097567</v>
          </cell>
          <cell r="D205">
            <v>1.1076201992982437</v>
          </cell>
          <cell r="E205">
            <v>1.3723111117950624</v>
          </cell>
          <cell r="F205">
            <v>1.953029415433859</v>
          </cell>
          <cell r="G205">
            <v>0</v>
          </cell>
          <cell r="H205">
            <v>0</v>
          </cell>
          <cell r="I205">
            <v>0</v>
          </cell>
          <cell r="J205">
            <v>0</v>
          </cell>
          <cell r="K205">
            <v>0</v>
          </cell>
          <cell r="L205">
            <v>0</v>
          </cell>
        </row>
        <row r="206">
          <cell r="A206" t="str">
            <v xml:space="preserve">  GROSS PLANT T/O</v>
          </cell>
          <cell r="B206" t="e">
            <v>#REF!</v>
          </cell>
          <cell r="D206">
            <v>1.5061797553804925</v>
          </cell>
          <cell r="E206">
            <v>1.3730642572101037</v>
          </cell>
          <cell r="F206">
            <v>2.0516940852177168</v>
          </cell>
          <cell r="G206">
            <v>2.2343551280144403</v>
          </cell>
          <cell r="H206">
            <v>2.4577905649975511</v>
          </cell>
          <cell r="I206">
            <v>2.7035696214973064</v>
          </cell>
          <cell r="J206">
            <v>2.973926583647037</v>
          </cell>
          <cell r="K206">
            <v>3.2713192420117414</v>
          </cell>
          <cell r="L206">
            <v>3.5984511662129157</v>
          </cell>
        </row>
        <row r="207">
          <cell r="A207" t="str">
            <v xml:space="preserve">  NET PLANT T/O</v>
          </cell>
          <cell r="B207" t="e">
            <v>#REF!</v>
          </cell>
          <cell r="D207">
            <v>2.7317170844255063</v>
          </cell>
          <cell r="E207">
            <v>2.5077063573165814</v>
          </cell>
          <cell r="F207">
            <v>4.0649293034616178</v>
          </cell>
          <cell r="G207">
            <v>4.6101704852997409</v>
          </cell>
          <cell r="H207">
            <v>5.0711872110518152</v>
          </cell>
          <cell r="I207">
            <v>5.5783059321569981</v>
          </cell>
          <cell r="J207">
            <v>6.1361365253726978</v>
          </cell>
          <cell r="K207">
            <v>6.7497501779099682</v>
          </cell>
          <cell r="L207">
            <v>7.4247251957009661</v>
          </cell>
        </row>
        <row r="208">
          <cell r="A208" t="str">
            <v xml:space="preserve">  ACC. DEP/AGP</v>
          </cell>
          <cell r="B208" t="e">
            <v>#REF!</v>
          </cell>
          <cell r="D208">
            <v>0.70688522159821576</v>
          </cell>
          <cell r="E208">
            <v>0.65017268171327958</v>
          </cell>
          <cell r="F208">
            <v>0.70577545396834962</v>
          </cell>
          <cell r="G208">
            <v>0.69735408748644157</v>
          </cell>
          <cell r="H208">
            <v>0.69735405837656617</v>
          </cell>
          <cell r="I208">
            <v>0.69735405837656617</v>
          </cell>
          <cell r="J208">
            <v>0.69735405837656617</v>
          </cell>
          <cell r="K208">
            <v>0.69735405837656617</v>
          </cell>
          <cell r="L208">
            <v>0.69735405837656617</v>
          </cell>
        </row>
        <row r="209">
          <cell r="A209" t="str">
            <v xml:space="preserve">  AV. PLANT LIFE</v>
          </cell>
          <cell r="B209">
            <v>16.766824559452441</v>
          </cell>
          <cell r="D209">
            <v>14.303974085550076</v>
          </cell>
          <cell r="E209">
            <v>14.137068123392975</v>
          </cell>
          <cell r="F209">
            <v>14.657015581986355</v>
          </cell>
          <cell r="G209">
            <v>204.04132687358384</v>
          </cell>
          <cell r="H209">
            <v>204.04132687358384</v>
          </cell>
          <cell r="I209">
            <v>204.04132687358384</v>
          </cell>
          <cell r="J209">
            <v>204.04132687358384</v>
          </cell>
          <cell r="K209">
            <v>204.04132687358384</v>
          </cell>
          <cell r="L209">
            <v>204.04132687358384</v>
          </cell>
        </row>
        <row r="210">
          <cell r="A210" t="str">
            <v xml:space="preserve">  ACC.DEP/DEP.</v>
          </cell>
          <cell r="B210">
            <v>11.932203402788577</v>
          </cell>
          <cell r="D210">
            <v>8.3891902979525295</v>
          </cell>
          <cell r="E210">
            <v>9.1191912668595734</v>
          </cell>
          <cell r="F210">
            <v>10.221130153114585</v>
          </cell>
          <cell r="G210">
            <v>142.28904737183319</v>
          </cell>
          <cell r="H210">
            <v>142.28904737183319</v>
          </cell>
          <cell r="I210">
            <v>142.28904737183319</v>
          </cell>
          <cell r="J210">
            <v>142.28904737183319</v>
          </cell>
          <cell r="K210">
            <v>142.28904737183319</v>
          </cell>
          <cell r="L210">
            <v>142.28904737183319</v>
          </cell>
        </row>
        <row r="211">
          <cell r="A211" t="str">
            <v xml:space="preserve">  NET PLANT/DEP.</v>
          </cell>
          <cell r="B211">
            <v>4.8346211566638626</v>
          </cell>
          <cell r="D211">
            <v>5.9147837875975462</v>
          </cell>
          <cell r="E211">
            <v>5.0178768565334018</v>
          </cell>
          <cell r="F211">
            <v>4.43588542887177</v>
          </cell>
          <cell r="G211">
            <v>61.752279501750643</v>
          </cell>
          <cell r="H211">
            <v>61.752279501750643</v>
          </cell>
          <cell r="I211">
            <v>61.752279501750643</v>
          </cell>
          <cell r="J211">
            <v>61.752279501750643</v>
          </cell>
          <cell r="K211">
            <v>61.752279501750643</v>
          </cell>
          <cell r="L211">
            <v>61.752279501750643</v>
          </cell>
        </row>
        <row r="212">
          <cell r="A212" t="str">
            <v xml:space="preserve">  DEP./AGP</v>
          </cell>
          <cell r="B212" t="e">
            <v>#REF!</v>
          </cell>
          <cell r="D212">
            <v>8.4261436025683978E-2</v>
          </cell>
          <cell r="E212">
            <v>7.1297186634970436E-2</v>
          </cell>
          <cell r="F212">
            <v>6.9050627806875695E-2</v>
          </cell>
          <cell r="G212">
            <v>4.9009681375130646E-3</v>
          </cell>
          <cell r="H212">
            <v>4.9009679329303788E-3</v>
          </cell>
          <cell r="I212">
            <v>4.9009679329303788E-3</v>
          </cell>
          <cell r="J212">
            <v>4.9009679329303788E-3</v>
          </cell>
          <cell r="K212">
            <v>4.9009679329303788E-3</v>
          </cell>
          <cell r="L212">
            <v>4.9009679329303788E-3</v>
          </cell>
        </row>
        <row r="213">
          <cell r="A213" t="str">
            <v xml:space="preserve">  Cash / Sales</v>
          </cell>
          <cell r="B213">
            <v>1.3319472423578848E-2</v>
          </cell>
          <cell r="D213">
            <v>2.8332194337354694E-2</v>
          </cell>
          <cell r="E213">
            <v>5.8655042230395311E-2</v>
          </cell>
          <cell r="F213">
            <v>3.7005000046106289E-2</v>
          </cell>
          <cell r="G213">
            <v>0.05</v>
          </cell>
          <cell r="H213">
            <v>0.05</v>
          </cell>
          <cell r="I213">
            <v>0.05</v>
          </cell>
          <cell r="J213">
            <v>0.05</v>
          </cell>
          <cell r="K213">
            <v>0.05</v>
          </cell>
          <cell r="L213">
            <v>5.000000000000001E-2</v>
          </cell>
        </row>
        <row r="215">
          <cell r="A215" t="str">
            <v>ALEV</v>
          </cell>
          <cell r="B215">
            <v>12.910341079559446</v>
          </cell>
          <cell r="D215">
            <v>20.609043002713847</v>
          </cell>
          <cell r="E215">
            <v>54.381061602075128</v>
          </cell>
          <cell r="F215">
            <v>15.13888478846224</v>
          </cell>
          <cell r="G215">
            <v>3.8053297381521243</v>
          </cell>
          <cell r="H215">
            <v>2.1072435666517775</v>
          </cell>
          <cell r="I215">
            <v>1.4111355227333906</v>
          </cell>
          <cell r="J215">
            <v>1.0357904060222365</v>
          </cell>
          <cell r="K215">
            <v>0.80308882115293601</v>
          </cell>
          <cell r="L215">
            <v>0.6459871122524613</v>
          </cell>
        </row>
        <row r="216">
          <cell r="A216" t="str">
            <v xml:space="preserve">  CURRENT</v>
          </cell>
          <cell r="B216">
            <v>0.82258003096422116</v>
          </cell>
          <cell r="D216">
            <v>0.77265815825179918</v>
          </cell>
          <cell r="E216">
            <v>0.90144466286346492</v>
          </cell>
          <cell r="F216">
            <v>1.0682352749032238</v>
          </cell>
          <cell r="G216">
            <v>1.6709974156539227</v>
          </cell>
          <cell r="H216">
            <v>3.8459362418115965</v>
          </cell>
          <cell r="I216">
            <v>-10.999402326965495</v>
          </cell>
          <cell r="J216">
            <v>-2.200842009157689</v>
          </cell>
          <cell r="K216">
            <v>-1.2042135277843991</v>
          </cell>
          <cell r="L216">
            <v>-0.82025028368941832</v>
          </cell>
        </row>
        <row r="217">
          <cell r="A217" t="str">
            <v xml:space="preserve">  QUICK</v>
          </cell>
          <cell r="B217">
            <v>8.4925867584650344E-2</v>
          </cell>
          <cell r="D217">
            <v>8.0419174170522328E-2</v>
          </cell>
          <cell r="E217">
            <v>0.13959086159635062</v>
          </cell>
          <cell r="F217">
            <v>0.27082109624454853</v>
          </cell>
          <cell r="G217">
            <v>0.90328545872472565</v>
          </cell>
          <cell r="H217">
            <v>2.0883255270463557</v>
          </cell>
          <cell r="I217">
            <v>-5.9971194293647594</v>
          </cell>
          <cell r="J217">
            <v>-1.2044387442237734</v>
          </cell>
          <cell r="K217">
            <v>-0.66127087110671878</v>
          </cell>
          <cell r="L217">
            <v>-0.45182698225469053</v>
          </cell>
        </row>
        <row r="218">
          <cell r="A218" t="str">
            <v xml:space="preserve">  BII LEV.</v>
          </cell>
          <cell r="B218">
            <v>11.910341079559444</v>
          </cell>
          <cell r="D218">
            <v>19.609043002713847</v>
          </cell>
          <cell r="E218">
            <v>53.381061602075135</v>
          </cell>
          <cell r="F218">
            <v>14.138884788462242</v>
          </cell>
          <cell r="G218">
            <v>2.8053297381521247</v>
          </cell>
          <cell r="H218">
            <v>1.1072435666517777</v>
          </cell>
          <cell r="I218">
            <v>0.4111355227333906</v>
          </cell>
          <cell r="J218">
            <v>3.5790406022236494E-2</v>
          </cell>
          <cell r="K218">
            <v>-0.19691117884706399</v>
          </cell>
          <cell r="L218">
            <v>-0.35401288774753858</v>
          </cell>
        </row>
        <row r="221">
          <cell r="A221" t="str">
            <v>CAP. STRUCTURE</v>
          </cell>
        </row>
        <row r="222">
          <cell r="A222" t="str">
            <v xml:space="preserve">  %N/P</v>
          </cell>
          <cell r="B222">
            <v>0</v>
          </cell>
          <cell r="D222">
            <v>0</v>
          </cell>
          <cell r="E222">
            <v>0</v>
          </cell>
          <cell r="F222">
            <v>0</v>
          </cell>
          <cell r="G222">
            <v>0.33205380146353997</v>
          </cell>
          <cell r="H222">
            <v>0.1415443461235964</v>
          </cell>
          <cell r="I222">
            <v>-7.1606141596988429E-2</v>
          </cell>
          <cell r="J222">
            <v>-0.3078539363583086</v>
          </cell>
          <cell r="K222">
            <v>-0.56752562691445552</v>
          </cell>
          <cell r="L222">
            <v>-0.8508240369866692</v>
          </cell>
        </row>
        <row r="223">
          <cell r="A223" t="str">
            <v xml:space="preserve">  %SPONTANEOUS</v>
          </cell>
          <cell r="B223">
            <v>0.30996512499452777</v>
          </cell>
          <cell r="D223">
            <v>0.12506408016316667</v>
          </cell>
          <cell r="E223">
            <v>0.13456720335958386</v>
          </cell>
          <cell r="F223">
            <v>0.1047715311891506</v>
          </cell>
          <cell r="G223">
            <v>0</v>
          </cell>
          <cell r="H223">
            <v>0</v>
          </cell>
          <cell r="I223">
            <v>0</v>
          </cell>
          <cell r="J223">
            <v>0</v>
          </cell>
          <cell r="K223">
            <v>0</v>
          </cell>
          <cell r="L223">
            <v>0</v>
          </cell>
        </row>
        <row r="224">
          <cell r="A224" t="str">
            <v xml:space="preserve">  %CPLTD</v>
          </cell>
          <cell r="B224">
            <v>7.7991784349830118E-2</v>
          </cell>
          <cell r="D224">
            <v>0.39422986429388385</v>
          </cell>
          <cell r="E224">
            <v>0.46353225160102163</v>
          </cell>
          <cell r="F224">
            <v>0.44228145008397507</v>
          </cell>
          <cell r="G224">
            <v>0</v>
          </cell>
          <cell r="H224">
            <v>0</v>
          </cell>
          <cell r="I224">
            <v>0</v>
          </cell>
          <cell r="J224">
            <v>0</v>
          </cell>
          <cell r="K224">
            <v>0</v>
          </cell>
          <cell r="L224">
            <v>0</v>
          </cell>
        </row>
        <row r="225">
          <cell r="A225" t="str">
            <v xml:space="preserve">  %LTD</v>
          </cell>
          <cell r="B225">
            <v>0.39938609770096689</v>
          </cell>
          <cell r="D225">
            <v>0.40609801860377315</v>
          </cell>
          <cell r="E225">
            <v>0.3334744386479172</v>
          </cell>
          <cell r="F225">
            <v>0.33035645117317158</v>
          </cell>
          <cell r="G225">
            <v>0.34604617145959887</v>
          </cell>
          <cell r="H225">
            <v>0.32789234283318891</v>
          </cell>
          <cell r="I225">
            <v>0.31000306318890963</v>
          </cell>
          <cell r="J225">
            <v>0.29245179301078122</v>
          </cell>
          <cell r="K225">
            <v>0.27530624708588469</v>
          </cell>
          <cell r="L225">
            <v>0.25862746416417043</v>
          </cell>
        </row>
        <row r="226">
          <cell r="A226" t="str">
            <v xml:space="preserve">  %GREY AREA</v>
          </cell>
          <cell r="B226">
            <v>0</v>
          </cell>
          <cell r="D226">
            <v>0</v>
          </cell>
          <cell r="E226">
            <v>0</v>
          </cell>
          <cell r="F226">
            <v>0</v>
          </cell>
          <cell r="G226">
            <v>0</v>
          </cell>
          <cell r="H226">
            <v>0</v>
          </cell>
          <cell r="I226">
            <v>0</v>
          </cell>
          <cell r="J226">
            <v>0</v>
          </cell>
          <cell r="K226">
            <v>0</v>
          </cell>
          <cell r="L226">
            <v>0</v>
          </cell>
        </row>
        <row r="227">
          <cell r="A227" t="str">
            <v xml:space="preserve">  %EQUITY</v>
          </cell>
          <cell r="B227">
            <v>7.745728744403739E-2</v>
          </cell>
          <cell r="D227">
            <v>4.8522388927439167E-2</v>
          </cell>
          <cell r="E227">
            <v>1.8388754660902777E-2</v>
          </cell>
          <cell r="F227">
            <v>6.6055063762829311E-2</v>
          </cell>
          <cell r="G227">
            <v>0.26278931625136959</v>
          </cell>
          <cell r="H227">
            <v>0.47455359020927562</v>
          </cell>
          <cell r="I227">
            <v>0.70864915799368799</v>
          </cell>
          <cell r="J227">
            <v>0.96544628545104694</v>
          </cell>
          <cell r="K227">
            <v>1.2451922796838002</v>
          </cell>
          <cell r="L227">
            <v>1.5480184991820474</v>
          </cell>
        </row>
        <row r="228">
          <cell r="A228" t="str">
            <v xml:space="preserve">   CONTINGENCIES</v>
          </cell>
          <cell r="B228">
            <v>0</v>
          </cell>
          <cell r="D228">
            <v>0</v>
          </cell>
          <cell r="E228">
            <v>0</v>
          </cell>
          <cell r="F228">
            <v>0</v>
          </cell>
          <cell r="G228">
            <v>0</v>
          </cell>
          <cell r="H228">
            <v>0</v>
          </cell>
          <cell r="I228">
            <v>0</v>
          </cell>
          <cell r="J228">
            <v>0</v>
          </cell>
          <cell r="K228">
            <v>0</v>
          </cell>
          <cell r="L228">
            <v>0</v>
          </cell>
        </row>
        <row r="229">
          <cell r="A229" t="str">
            <v xml:space="preserve">  %CONT./NW</v>
          </cell>
          <cell r="B229">
            <v>0</v>
          </cell>
          <cell r="D229">
            <v>0</v>
          </cell>
          <cell r="E229">
            <v>0</v>
          </cell>
          <cell r="F229">
            <v>0</v>
          </cell>
          <cell r="G229">
            <v>0</v>
          </cell>
          <cell r="H229">
            <v>0</v>
          </cell>
          <cell r="I229">
            <v>0</v>
          </cell>
          <cell r="J229">
            <v>0</v>
          </cell>
          <cell r="K229">
            <v>0</v>
          </cell>
          <cell r="L229">
            <v>0</v>
          </cell>
        </row>
        <row r="231">
          <cell r="A231" t="str">
            <v>Altman "Z" Score</v>
          </cell>
          <cell r="G231">
            <v>2.9330379732956744</v>
          </cell>
          <cell r="H231">
            <v>5.7727837919581715</v>
          </cell>
          <cell r="I231">
            <v>9.8606976694895661</v>
          </cell>
          <cell r="J231">
            <v>39.346040896187262</v>
          </cell>
          <cell r="K231">
            <v>7.5991873061514772</v>
          </cell>
          <cell r="L231">
            <v>13.110378029701911</v>
          </cell>
        </row>
        <row r="232">
          <cell r="A232" t="str">
            <v>Means Score</v>
          </cell>
          <cell r="G232" t="str">
            <v>Safe</v>
          </cell>
          <cell r="H232" t="str">
            <v>Safe</v>
          </cell>
          <cell r="I232" t="str">
            <v>Safe</v>
          </cell>
          <cell r="J232" t="str">
            <v>Safe</v>
          </cell>
          <cell r="K232" t="str">
            <v>Safe</v>
          </cell>
          <cell r="L232" t="str">
            <v>Safe</v>
          </cell>
        </row>
        <row r="234">
          <cell r="B234" t="str">
            <v>HIST</v>
          </cell>
          <cell r="D234" t="str">
            <v>HIST</v>
          </cell>
          <cell r="E234" t="str">
            <v>HIST</v>
          </cell>
          <cell r="F234" t="str">
            <v>HIST</v>
          </cell>
          <cell r="G234" t="str">
            <v>PROJ</v>
          </cell>
          <cell r="H234" t="str">
            <v>PROJ</v>
          </cell>
          <cell r="I234" t="str">
            <v>PROJ</v>
          </cell>
          <cell r="J234" t="str">
            <v>PROJ</v>
          </cell>
          <cell r="K234" t="str">
            <v>PROJ</v>
          </cell>
          <cell r="L234" t="str">
            <v>PROJ</v>
          </cell>
        </row>
        <row r="235">
          <cell r="A235" t="str">
            <v>CASH FLOW</v>
          </cell>
          <cell r="B235" t="e">
            <v>#REF!</v>
          </cell>
          <cell r="D235" t="str">
            <v>Jan 06</v>
          </cell>
          <cell r="E235" t="str">
            <v>Jun 06</v>
          </cell>
          <cell r="F235" t="str">
            <v>Des 06</v>
          </cell>
          <cell r="G235">
            <v>2007</v>
          </cell>
          <cell r="H235">
            <v>2008</v>
          </cell>
          <cell r="I235">
            <v>2009</v>
          </cell>
          <cell r="J235">
            <v>2010</v>
          </cell>
          <cell r="K235">
            <v>2011</v>
          </cell>
          <cell r="L235">
            <v>2012</v>
          </cell>
        </row>
        <row r="237">
          <cell r="A237" t="str">
            <v>NPAUI</v>
          </cell>
          <cell r="B237">
            <v>-1889964241.3000002</v>
          </cell>
          <cell r="D237">
            <v>-3579874276</v>
          </cell>
          <cell r="E237">
            <v>514725539</v>
          </cell>
          <cell r="F237">
            <v>2064678052</v>
          </cell>
          <cell r="G237">
            <v>7719547642.7237301</v>
          </cell>
          <cell r="H237">
            <v>9491599172.7565727</v>
          </cell>
          <cell r="I237">
            <v>11572090273.01919</v>
          </cell>
          <cell r="J237">
            <v>14009085706.414951</v>
          </cell>
          <cell r="K237">
            <v>16857716455.895636</v>
          </cell>
          <cell r="L237">
            <v>20181182873.927723</v>
          </cell>
        </row>
        <row r="238">
          <cell r="A238" t="str">
            <v xml:space="preserve"> INTEREST EXP.</v>
          </cell>
          <cell r="B238">
            <v>441728132</v>
          </cell>
          <cell r="D238">
            <v>2505938216</v>
          </cell>
          <cell r="E238">
            <v>2836353199</v>
          </cell>
          <cell r="F238">
            <v>3432672153</v>
          </cell>
          <cell r="G238">
            <v>1919860102.8113327</v>
          </cell>
          <cell r="H238">
            <v>863687303.99187958</v>
          </cell>
          <cell r="I238">
            <v>-462145796.24262887</v>
          </cell>
          <cell r="J238">
            <v>-2106131235.3841941</v>
          </cell>
          <cell r="K238">
            <v>-4124434934.3715992</v>
          </cell>
          <cell r="L238">
            <v>-6582034745.2619114</v>
          </cell>
        </row>
        <row r="239">
          <cell r="A239" t="str">
            <v xml:space="preserve"> INTEREST INC.</v>
          </cell>
          <cell r="B239">
            <v>-20053916</v>
          </cell>
          <cell r="D239">
            <v>-12308812</v>
          </cell>
          <cell r="E239">
            <v>-21902227</v>
          </cell>
          <cell r="F239">
            <v>-12700735</v>
          </cell>
          <cell r="G239">
            <v>0</v>
          </cell>
          <cell r="H239">
            <v>0</v>
          </cell>
          <cell r="I239">
            <v>0</v>
          </cell>
          <cell r="J239">
            <v>0</v>
          </cell>
          <cell r="K239">
            <v>0</v>
          </cell>
          <cell r="L239">
            <v>0</v>
          </cell>
        </row>
        <row r="240">
          <cell r="A240" t="str">
            <v xml:space="preserve"> DIVIDEND INC.</v>
          </cell>
          <cell r="B240">
            <v>0</v>
          </cell>
          <cell r="D240">
            <v>0</v>
          </cell>
          <cell r="E240">
            <v>0</v>
          </cell>
          <cell r="F240">
            <v>0</v>
          </cell>
          <cell r="G240">
            <v>0</v>
          </cell>
          <cell r="H240">
            <v>0</v>
          </cell>
          <cell r="I240">
            <v>0</v>
          </cell>
          <cell r="J240">
            <v>0</v>
          </cell>
          <cell r="K240">
            <v>0</v>
          </cell>
          <cell r="L240">
            <v>0</v>
          </cell>
        </row>
        <row r="241">
          <cell r="A241" t="str">
            <v xml:space="preserve"> SUNDRY INC.</v>
          </cell>
          <cell r="B241">
            <v>-275070808</v>
          </cell>
          <cell r="D241">
            <v>-100381404</v>
          </cell>
          <cell r="E241">
            <v>-936886759</v>
          </cell>
          <cell r="F241">
            <v>-97785755</v>
          </cell>
          <cell r="G241">
            <v>-97785755</v>
          </cell>
          <cell r="H241">
            <v>-97785755</v>
          </cell>
          <cell r="I241">
            <v>-97785755</v>
          </cell>
          <cell r="J241">
            <v>-97785755</v>
          </cell>
          <cell r="K241">
            <v>-97785755</v>
          </cell>
          <cell r="L241">
            <v>-97785755</v>
          </cell>
        </row>
        <row r="242">
          <cell r="A242" t="str">
            <v xml:space="preserve"> EQUITY INC/LOSS</v>
          </cell>
          <cell r="B242">
            <v>0</v>
          </cell>
          <cell r="D242">
            <v>0</v>
          </cell>
          <cell r="E242">
            <v>0</v>
          </cell>
          <cell r="F242">
            <v>0</v>
          </cell>
          <cell r="G242">
            <v>0</v>
          </cell>
          <cell r="H242">
            <v>0</v>
          </cell>
          <cell r="I242">
            <v>0</v>
          </cell>
          <cell r="J242">
            <v>0</v>
          </cell>
          <cell r="K242">
            <v>0</v>
          </cell>
          <cell r="L242">
            <v>0</v>
          </cell>
        </row>
        <row r="243">
          <cell r="A243" t="str">
            <v xml:space="preserve"> MIN.INT.EXP.</v>
          </cell>
          <cell r="B243">
            <v>0</v>
          </cell>
          <cell r="D243">
            <v>0</v>
          </cell>
          <cell r="E243">
            <v>0</v>
          </cell>
          <cell r="F243">
            <v>0</v>
          </cell>
          <cell r="G243">
            <v>0</v>
          </cell>
          <cell r="H243">
            <v>0</v>
          </cell>
          <cell r="I243">
            <v>0</v>
          </cell>
          <cell r="J243">
            <v>0</v>
          </cell>
          <cell r="K243">
            <v>0</v>
          </cell>
          <cell r="L243">
            <v>0</v>
          </cell>
        </row>
        <row r="244">
          <cell r="A244" t="str">
            <v>UNUSUAL ITEMS</v>
          </cell>
        </row>
        <row r="245">
          <cell r="A245" t="str">
            <v xml:space="preserve"> -PLANT</v>
          </cell>
          <cell r="B245">
            <v>0</v>
          </cell>
          <cell r="D245">
            <v>0</v>
          </cell>
          <cell r="E245">
            <v>0</v>
          </cell>
          <cell r="F245">
            <v>0</v>
          </cell>
          <cell r="G245">
            <v>0</v>
          </cell>
          <cell r="H245">
            <v>0</v>
          </cell>
          <cell r="I245">
            <v>0</v>
          </cell>
          <cell r="J245">
            <v>0</v>
          </cell>
          <cell r="K245">
            <v>0</v>
          </cell>
          <cell r="L245">
            <v>0</v>
          </cell>
        </row>
        <row r="246">
          <cell r="A246" t="str">
            <v xml:space="preserve"> -INVESTMENT</v>
          </cell>
          <cell r="B246">
            <v>0</v>
          </cell>
          <cell r="D246">
            <v>0</v>
          </cell>
          <cell r="E246">
            <v>0</v>
          </cell>
          <cell r="F246">
            <v>0</v>
          </cell>
          <cell r="G246">
            <v>0</v>
          </cell>
          <cell r="H246">
            <v>0</v>
          </cell>
          <cell r="I246">
            <v>0</v>
          </cell>
          <cell r="J246">
            <v>0</v>
          </cell>
          <cell r="K246">
            <v>0</v>
          </cell>
          <cell r="L246">
            <v>0</v>
          </cell>
        </row>
        <row r="247">
          <cell r="A247" t="str">
            <v xml:space="preserve"> -OTHER</v>
          </cell>
          <cell r="B247">
            <v>0</v>
          </cell>
          <cell r="D247">
            <v>0</v>
          </cell>
          <cell r="E247">
            <v>0</v>
          </cell>
          <cell r="F247">
            <v>0</v>
          </cell>
          <cell r="G247">
            <v>0</v>
          </cell>
          <cell r="H247">
            <v>0</v>
          </cell>
          <cell r="I247">
            <v>0</v>
          </cell>
          <cell r="J247">
            <v>0</v>
          </cell>
          <cell r="K247">
            <v>0</v>
          </cell>
          <cell r="L247">
            <v>0</v>
          </cell>
        </row>
        <row r="248">
          <cell r="A248" t="str">
            <v xml:space="preserve"> TAX PROV.(CURR.)</v>
          </cell>
          <cell r="B248">
            <v>0</v>
          </cell>
          <cell r="D248">
            <v>0</v>
          </cell>
          <cell r="E248">
            <v>0</v>
          </cell>
          <cell r="F248">
            <v>855718656</v>
          </cell>
          <cell r="G248">
            <v>1929886910.6809328</v>
          </cell>
          <cell r="H248">
            <v>2372899793.1891432</v>
          </cell>
          <cell r="I248">
            <v>2893022568.2547975</v>
          </cell>
          <cell r="J248">
            <v>3502271426.6037378</v>
          </cell>
          <cell r="K248">
            <v>4214429113.9739094</v>
          </cell>
          <cell r="L248">
            <v>5045295718.4819307</v>
          </cell>
        </row>
        <row r="249">
          <cell r="A249" t="str">
            <v xml:space="preserve"> TAX PROV.(DEF.)</v>
          </cell>
          <cell r="B249">
            <v>-1130812511.7</v>
          </cell>
          <cell r="D249">
            <v>-1461679415</v>
          </cell>
          <cell r="E249">
            <v>148899486</v>
          </cell>
          <cell r="F249">
            <v>3782184</v>
          </cell>
          <cell r="G249">
            <v>0</v>
          </cell>
          <cell r="H249">
            <v>0</v>
          </cell>
          <cell r="I249">
            <v>0</v>
          </cell>
          <cell r="J249">
            <v>0</v>
          </cell>
          <cell r="K249">
            <v>0</v>
          </cell>
          <cell r="L249">
            <v>0</v>
          </cell>
        </row>
        <row r="250">
          <cell r="A250" t="str">
            <v xml:space="preserve"> CURR.TAX PAID</v>
          </cell>
          <cell r="B250" t="e">
            <v>#REF!</v>
          </cell>
          <cell r="D250">
            <v>-631836601</v>
          </cell>
          <cell r="E250">
            <v>-6219623</v>
          </cell>
          <cell r="F250">
            <v>-784211396</v>
          </cell>
          <cell r="G250">
            <v>-1929886910.6809328</v>
          </cell>
          <cell r="H250">
            <v>-2372899793.1891432</v>
          </cell>
          <cell r="I250">
            <v>-2893022568.2547975</v>
          </cell>
          <cell r="J250">
            <v>-3502271426.6037378</v>
          </cell>
          <cell r="K250">
            <v>-4214429113.9739094</v>
          </cell>
          <cell r="L250">
            <v>-5045295718.4819307</v>
          </cell>
        </row>
        <row r="251">
          <cell r="A251" t="str">
            <v xml:space="preserve"> DEF.TAX PAID</v>
          </cell>
          <cell r="B251" t="e">
            <v>#REF!</v>
          </cell>
          <cell r="D251">
            <v>1461679415</v>
          </cell>
          <cell r="E251">
            <v>-148899486</v>
          </cell>
          <cell r="F251">
            <v>-3782184</v>
          </cell>
          <cell r="G251">
            <v>0</v>
          </cell>
          <cell r="H251">
            <v>0</v>
          </cell>
          <cell r="I251">
            <v>0</v>
          </cell>
          <cell r="J251">
            <v>0</v>
          </cell>
          <cell r="K251">
            <v>0</v>
          </cell>
          <cell r="L251">
            <v>0</v>
          </cell>
        </row>
        <row r="252">
          <cell r="A252" t="str">
            <v xml:space="preserve"> ITC</v>
          </cell>
          <cell r="B252">
            <v>0</v>
          </cell>
          <cell r="D252">
            <v>0</v>
          </cell>
          <cell r="E252">
            <v>0</v>
          </cell>
          <cell r="F252">
            <v>0</v>
          </cell>
          <cell r="G252">
            <v>0</v>
          </cell>
          <cell r="H252">
            <v>0</v>
          </cell>
          <cell r="I252">
            <v>0</v>
          </cell>
          <cell r="J252">
            <v>0</v>
          </cell>
          <cell r="K252">
            <v>0</v>
          </cell>
          <cell r="L252">
            <v>0</v>
          </cell>
        </row>
        <row r="255">
          <cell r="A255" t="str">
            <v>NOPAT</v>
          </cell>
          <cell r="B255" t="e">
            <v>#REF!</v>
          </cell>
          <cell r="D255">
            <v>-1818462877</v>
          </cell>
          <cell r="E255">
            <v>2386070129</v>
          </cell>
          <cell r="F255">
            <v>5458370975</v>
          </cell>
          <cell r="G255">
            <v>9541621990.5350628</v>
          </cell>
          <cell r="H255">
            <v>10257500721.748451</v>
          </cell>
          <cell r="I255">
            <v>11012158721.776562</v>
          </cell>
          <cell r="J255">
            <v>11805168716.030758</v>
          </cell>
          <cell r="K255">
            <v>12635495766.524036</v>
          </cell>
          <cell r="L255">
            <v>13501362373.665812</v>
          </cell>
        </row>
        <row r="257">
          <cell r="A257" t="str">
            <v xml:space="preserve"> DEPRECIATION</v>
          </cell>
          <cell r="B257">
            <v>905135929</v>
          </cell>
          <cell r="D257">
            <v>1609072935</v>
          </cell>
          <cell r="E257">
            <v>1654108201</v>
          </cell>
          <cell r="F257">
            <v>1634434110</v>
          </cell>
          <cell r="G257">
            <v>117407236</v>
          </cell>
          <cell r="H257">
            <v>117407236</v>
          </cell>
          <cell r="I257">
            <v>117407236</v>
          </cell>
          <cell r="J257">
            <v>117407236</v>
          </cell>
          <cell r="K257">
            <v>117407236</v>
          </cell>
          <cell r="L257">
            <v>117407236</v>
          </cell>
        </row>
        <row r="258">
          <cell r="A258" t="str">
            <v xml:space="preserve"> AMORTISATION</v>
          </cell>
          <cell r="B258">
            <v>0</v>
          </cell>
          <cell r="D258">
            <v>0</v>
          </cell>
          <cell r="E258">
            <v>0</v>
          </cell>
          <cell r="F258">
            <v>0</v>
          </cell>
          <cell r="G258">
            <v>0</v>
          </cell>
          <cell r="H258">
            <v>0</v>
          </cell>
          <cell r="I258">
            <v>0</v>
          </cell>
          <cell r="J258">
            <v>0</v>
          </cell>
          <cell r="K258">
            <v>0</v>
          </cell>
          <cell r="L258">
            <v>0</v>
          </cell>
        </row>
        <row r="259">
          <cell r="A259" t="str">
            <v xml:space="preserve"> PROV.DTFUL RECS</v>
          </cell>
          <cell r="B259">
            <v>0</v>
          </cell>
          <cell r="D259">
            <v>0</v>
          </cell>
          <cell r="E259">
            <v>0</v>
          </cell>
          <cell r="F259">
            <v>0</v>
          </cell>
          <cell r="G259">
            <v>0</v>
          </cell>
          <cell r="H259">
            <v>0</v>
          </cell>
          <cell r="I259">
            <v>0</v>
          </cell>
          <cell r="J259">
            <v>0</v>
          </cell>
          <cell r="K259">
            <v>0</v>
          </cell>
          <cell r="L259">
            <v>0</v>
          </cell>
        </row>
        <row r="262">
          <cell r="A262" t="str">
            <v>COPAT</v>
          </cell>
          <cell r="B262" t="e">
            <v>#REF!</v>
          </cell>
          <cell r="D262">
            <v>-209389942</v>
          </cell>
          <cell r="E262">
            <v>4040178330</v>
          </cell>
          <cell r="F262">
            <v>7092805085</v>
          </cell>
          <cell r="G262">
            <v>9659029226.5350628</v>
          </cell>
          <cell r="H262">
            <v>10374907957.748451</v>
          </cell>
          <cell r="I262">
            <v>11129565957.776562</v>
          </cell>
          <cell r="J262">
            <v>11922575952.030758</v>
          </cell>
          <cell r="K262">
            <v>12752903002.524036</v>
          </cell>
          <cell r="L262">
            <v>13618769609.665812</v>
          </cell>
        </row>
        <row r="264">
          <cell r="A264" t="str">
            <v xml:space="preserve"> GROSS A/R'S</v>
          </cell>
          <cell r="B264" t="e">
            <v>#REF!</v>
          </cell>
          <cell r="D264">
            <v>286391765</v>
          </cell>
          <cell r="E264">
            <v>-665177685</v>
          </cell>
          <cell r="F264">
            <v>-2981019402.8359985</v>
          </cell>
          <cell r="G264">
            <v>-4999845408.854414</v>
          </cell>
          <cell r="H264">
            <v>-892981551.66904068</v>
          </cell>
          <cell r="I264">
            <v>-982279706.83594704</v>
          </cell>
          <cell r="J264">
            <v>-1080507677.5195408</v>
          </cell>
          <cell r="K264">
            <v>-1188558445.2714977</v>
          </cell>
          <cell r="L264">
            <v>-1307414289.7986431</v>
          </cell>
        </row>
        <row r="265">
          <cell r="A265" t="str">
            <v xml:space="preserve"> A/R CHARGE OFF</v>
          </cell>
          <cell r="B265" t="e">
            <v>#REF!</v>
          </cell>
          <cell r="D265">
            <v>0</v>
          </cell>
          <cell r="E265">
            <v>0</v>
          </cell>
          <cell r="F265">
            <v>0</v>
          </cell>
          <cell r="G265">
            <v>0</v>
          </cell>
          <cell r="H265">
            <v>0</v>
          </cell>
          <cell r="I265">
            <v>0</v>
          </cell>
          <cell r="J265">
            <v>0</v>
          </cell>
          <cell r="K265">
            <v>0</v>
          </cell>
          <cell r="L265">
            <v>0</v>
          </cell>
        </row>
        <row r="266">
          <cell r="A266" t="str">
            <v xml:space="preserve"> INVENTORY</v>
          </cell>
          <cell r="B266" t="e">
            <v>#REF!</v>
          </cell>
          <cell r="D266">
            <v>-4609800611</v>
          </cell>
          <cell r="E266">
            <v>-5570254129</v>
          </cell>
          <cell r="F266">
            <v>-9222854</v>
          </cell>
          <cell r="G266">
            <v>8078506354.8635597</v>
          </cell>
          <cell r="H266">
            <v>-952513655.11364555</v>
          </cell>
          <cell r="I266">
            <v>-1047765020.6250095</v>
          </cell>
          <cell r="J266">
            <v>-1152541522.6875095</v>
          </cell>
          <cell r="K266">
            <v>-1267795674.9562626</v>
          </cell>
          <cell r="L266">
            <v>-1394575242.451889</v>
          </cell>
        </row>
        <row r="267">
          <cell r="A267" t="str">
            <v xml:space="preserve"> A/P</v>
          </cell>
          <cell r="B267" t="e">
            <v>#REF!</v>
          </cell>
          <cell r="D267">
            <v>-2994223677</v>
          </cell>
          <cell r="E267">
            <v>1275887990</v>
          </cell>
          <cell r="F267">
            <v>-1658290050</v>
          </cell>
          <cell r="G267">
            <v>-3407092251</v>
          </cell>
          <cell r="H267">
            <v>0</v>
          </cell>
          <cell r="I267">
            <v>0</v>
          </cell>
          <cell r="J267">
            <v>0</v>
          </cell>
          <cell r="K267">
            <v>0</v>
          </cell>
          <cell r="L267">
            <v>0</v>
          </cell>
        </row>
        <row r="268">
          <cell r="A268" t="str">
            <v xml:space="preserve"> A/E</v>
          </cell>
          <cell r="B268" t="e">
            <v>#REF!</v>
          </cell>
          <cell r="D268">
            <v>18411920.16399765</v>
          </cell>
          <cell r="E268">
            <v>69012568.000003815</v>
          </cell>
          <cell r="F268">
            <v>511509460.83599854</v>
          </cell>
          <cell r="G268">
            <v>-969010808</v>
          </cell>
          <cell r="H268">
            <v>0</v>
          </cell>
          <cell r="I268">
            <v>0</v>
          </cell>
          <cell r="J268">
            <v>0</v>
          </cell>
          <cell r="K268">
            <v>0</v>
          </cell>
          <cell r="L268">
            <v>0</v>
          </cell>
        </row>
        <row r="269">
          <cell r="A269" t="str">
            <v xml:space="preserve">  SUBTOTAL WI.</v>
          </cell>
          <cell r="B269" t="e">
            <v>#REF!</v>
          </cell>
          <cell r="D269">
            <v>-7299220602.8360023</v>
          </cell>
          <cell r="E269">
            <v>-4890531255.9999962</v>
          </cell>
          <cell r="F269">
            <v>-4137022846</v>
          </cell>
          <cell r="G269">
            <v>-1297442112.9908543</v>
          </cell>
          <cell r="H269">
            <v>-1845495206.7826862</v>
          </cell>
          <cell r="I269">
            <v>-2030044727.4609566</v>
          </cell>
          <cell r="J269">
            <v>-2233049200.2070503</v>
          </cell>
          <cell r="K269">
            <v>-2456354120.2277603</v>
          </cell>
          <cell r="L269">
            <v>-2701989532.2505322</v>
          </cell>
        </row>
        <row r="271">
          <cell r="A271" t="str">
            <v xml:space="preserve"> PREPAID EXP.</v>
          </cell>
          <cell r="B271" t="e">
            <v>#REF!</v>
          </cell>
          <cell r="D271">
            <v>0</v>
          </cell>
          <cell r="E271">
            <v>0</v>
          </cell>
          <cell r="F271">
            <v>0</v>
          </cell>
          <cell r="G271">
            <v>0</v>
          </cell>
          <cell r="H271">
            <v>0</v>
          </cell>
          <cell r="I271">
            <v>0</v>
          </cell>
          <cell r="J271">
            <v>0</v>
          </cell>
          <cell r="K271">
            <v>0</v>
          </cell>
          <cell r="L271">
            <v>0</v>
          </cell>
        </row>
        <row r="272">
          <cell r="A272" t="str">
            <v xml:space="preserve"> SUNDRY C/ASSETS</v>
          </cell>
          <cell r="B272" t="e">
            <v>#REF!</v>
          </cell>
          <cell r="D272">
            <v>1125940289</v>
          </cell>
          <cell r="E272">
            <v>-1102225466</v>
          </cell>
          <cell r="F272">
            <v>326050947</v>
          </cell>
          <cell r="G272">
            <v>0</v>
          </cell>
          <cell r="H272">
            <v>0</v>
          </cell>
          <cell r="I272">
            <v>0</v>
          </cell>
          <cell r="J272">
            <v>0</v>
          </cell>
          <cell r="K272">
            <v>0</v>
          </cell>
          <cell r="L272">
            <v>0</v>
          </cell>
        </row>
        <row r="273">
          <cell r="A273" t="str">
            <v xml:space="preserve"> SUNDRY C/LIAB</v>
          </cell>
          <cell r="B273" t="e">
            <v>#REF!</v>
          </cell>
          <cell r="D273">
            <v>-1937406589</v>
          </cell>
          <cell r="E273">
            <v>-70271912</v>
          </cell>
          <cell r="F273">
            <v>113095612</v>
          </cell>
          <cell r="G273">
            <v>-4380000</v>
          </cell>
          <cell r="H273">
            <v>0</v>
          </cell>
          <cell r="I273">
            <v>0</v>
          </cell>
          <cell r="J273">
            <v>0</v>
          </cell>
          <cell r="K273">
            <v>0</v>
          </cell>
          <cell r="L273">
            <v>0</v>
          </cell>
        </row>
        <row r="276">
          <cell r="A276" t="str">
            <v>CASH/CURR.OPS.</v>
          </cell>
          <cell r="B276" t="e">
            <v>#REF!</v>
          </cell>
          <cell r="D276">
            <v>-8320076844.8360023</v>
          </cell>
          <cell r="E276">
            <v>-2022850303.9999962</v>
          </cell>
          <cell r="F276">
            <v>3394928798</v>
          </cell>
          <cell r="G276">
            <v>8357207113.5442085</v>
          </cell>
          <cell r="H276">
            <v>8529412750.965765</v>
          </cell>
          <cell r="I276">
            <v>9099521230.3156052</v>
          </cell>
          <cell r="J276">
            <v>9689526751.8237076</v>
          </cell>
          <cell r="K276">
            <v>10296548882.296276</v>
          </cell>
          <cell r="L276">
            <v>10916780077.415279</v>
          </cell>
        </row>
        <row r="278">
          <cell r="A278" t="str">
            <v xml:space="preserve"> INTEREST EXP.</v>
          </cell>
          <cell r="B278">
            <v>-441728132</v>
          </cell>
          <cell r="D278">
            <v>-2505938216</v>
          </cell>
          <cell r="E278">
            <v>-2836353199</v>
          </cell>
          <cell r="F278">
            <v>-3432672153</v>
          </cell>
          <cell r="G278">
            <v>-1919860102.8113327</v>
          </cell>
          <cell r="H278">
            <v>-863687303.99187958</v>
          </cell>
          <cell r="I278">
            <v>462145796.24262887</v>
          </cell>
          <cell r="J278">
            <v>2106131235.3841941</v>
          </cell>
          <cell r="K278">
            <v>4124434934.3715992</v>
          </cell>
          <cell r="L278">
            <v>6582034745.2619114</v>
          </cell>
        </row>
        <row r="279">
          <cell r="A279" t="str">
            <v xml:space="preserve"> CPLTD</v>
          </cell>
          <cell r="B279" t="e">
            <v>#REF!</v>
          </cell>
          <cell r="D279">
            <v>-1800000000</v>
          </cell>
          <cell r="E279">
            <v>-13169934201</v>
          </cell>
          <cell r="F279">
            <v>-19024209680</v>
          </cell>
          <cell r="G279">
            <v>-18473235856</v>
          </cell>
          <cell r="H279">
            <v>0</v>
          </cell>
          <cell r="I279">
            <v>0</v>
          </cell>
          <cell r="J279">
            <v>0</v>
          </cell>
          <cell r="K279">
            <v>0</v>
          </cell>
          <cell r="L279">
            <v>0</v>
          </cell>
        </row>
        <row r="280">
          <cell r="A280" t="str">
            <v xml:space="preserve"> STK REDEMPTN</v>
          </cell>
          <cell r="B280">
            <v>0</v>
          </cell>
          <cell r="D280">
            <v>0</v>
          </cell>
          <cell r="E280">
            <v>0</v>
          </cell>
          <cell r="F280">
            <v>0</v>
          </cell>
          <cell r="G280">
            <v>0</v>
          </cell>
          <cell r="H280">
            <v>0</v>
          </cell>
          <cell r="I280">
            <v>0</v>
          </cell>
          <cell r="J280">
            <v>0</v>
          </cell>
          <cell r="K280">
            <v>0</v>
          </cell>
          <cell r="L280">
            <v>0</v>
          </cell>
        </row>
        <row r="281">
          <cell r="A281" t="str">
            <v xml:space="preserve"> TOT.FIN.PYTS.</v>
          </cell>
          <cell r="B281" t="e">
            <v>#REF!</v>
          </cell>
          <cell r="D281">
            <v>-4305938216</v>
          </cell>
          <cell r="E281">
            <v>-16006287400</v>
          </cell>
          <cell r="F281">
            <v>-22456881833</v>
          </cell>
          <cell r="G281">
            <v>-20393095958.811333</v>
          </cell>
          <cell r="H281">
            <v>-863687303.99187958</v>
          </cell>
          <cell r="I281">
            <v>462145796.24262887</v>
          </cell>
          <cell r="J281">
            <v>2106131235.3841941</v>
          </cell>
          <cell r="K281">
            <v>4124434934.3715992</v>
          </cell>
          <cell r="L281">
            <v>6582034745.2619114</v>
          </cell>
        </row>
        <row r="283">
          <cell r="A283" t="str">
            <v>CASH BEF.L/T USES</v>
          </cell>
          <cell r="B283" t="e">
            <v>#REF!</v>
          </cell>
          <cell r="D283">
            <v>-12626015060.836002</v>
          </cell>
          <cell r="E283">
            <v>-18029137703.999996</v>
          </cell>
          <cell r="F283">
            <v>-19061953035</v>
          </cell>
          <cell r="G283">
            <v>-12035888845.267124</v>
          </cell>
          <cell r="H283">
            <v>7665725446.9738855</v>
          </cell>
          <cell r="I283">
            <v>9561667026.5582333</v>
          </cell>
          <cell r="J283">
            <v>11795657987.207901</v>
          </cell>
          <cell r="K283">
            <v>14420983816.667875</v>
          </cell>
          <cell r="L283">
            <v>17498814822.677193</v>
          </cell>
        </row>
        <row r="285">
          <cell r="A285" t="str">
            <v xml:space="preserve"> NET PLANT EXP.</v>
          </cell>
          <cell r="B285" t="e">
            <v>#REF!</v>
          </cell>
          <cell r="D285">
            <v>-7623151830</v>
          </cell>
          <cell r="E285">
            <v>-646147205</v>
          </cell>
          <cell r="F285">
            <v>-719797354</v>
          </cell>
          <cell r="G285">
            <v>-117409236</v>
          </cell>
          <cell r="H285">
            <v>-117407236</v>
          </cell>
          <cell r="I285">
            <v>-117407236</v>
          </cell>
          <cell r="J285">
            <v>-117407236</v>
          </cell>
          <cell r="K285">
            <v>-117407236</v>
          </cell>
          <cell r="L285">
            <v>-117407236</v>
          </cell>
        </row>
        <row r="286">
          <cell r="A286" t="str">
            <v xml:space="preserve"> INTEREST INC.</v>
          </cell>
          <cell r="B286">
            <v>20053916</v>
          </cell>
          <cell r="D286">
            <v>12308812</v>
          </cell>
          <cell r="E286">
            <v>21902227</v>
          </cell>
          <cell r="F286">
            <v>12700735</v>
          </cell>
          <cell r="G286">
            <v>0</v>
          </cell>
          <cell r="H286">
            <v>0</v>
          </cell>
          <cell r="I286">
            <v>0</v>
          </cell>
          <cell r="J286">
            <v>0</v>
          </cell>
          <cell r="K286">
            <v>0</v>
          </cell>
          <cell r="L286">
            <v>0</v>
          </cell>
        </row>
        <row r="287">
          <cell r="A287" t="str">
            <v xml:space="preserve"> DIVIDEND INC.</v>
          </cell>
          <cell r="B287">
            <v>0</v>
          </cell>
          <cell r="D287">
            <v>0</v>
          </cell>
          <cell r="E287">
            <v>0</v>
          </cell>
          <cell r="F287">
            <v>0</v>
          </cell>
          <cell r="G287">
            <v>0</v>
          </cell>
          <cell r="H287">
            <v>0</v>
          </cell>
          <cell r="I287">
            <v>0</v>
          </cell>
          <cell r="J287">
            <v>0</v>
          </cell>
          <cell r="K287">
            <v>0</v>
          </cell>
          <cell r="L287">
            <v>0</v>
          </cell>
        </row>
        <row r="288">
          <cell r="A288" t="str">
            <v xml:space="preserve"> SUNDRY INC.</v>
          </cell>
          <cell r="B288">
            <v>275070808</v>
          </cell>
          <cell r="D288">
            <v>100381404</v>
          </cell>
          <cell r="E288">
            <v>936886759</v>
          </cell>
          <cell r="F288">
            <v>97785755</v>
          </cell>
          <cell r="G288">
            <v>97785755</v>
          </cell>
          <cell r="H288">
            <v>97785755</v>
          </cell>
          <cell r="I288">
            <v>97785755</v>
          </cell>
          <cell r="J288">
            <v>97785755</v>
          </cell>
          <cell r="K288">
            <v>97785755</v>
          </cell>
          <cell r="L288">
            <v>97785755</v>
          </cell>
        </row>
        <row r="289">
          <cell r="A289" t="str">
            <v xml:space="preserve"> CHG.INVEST.</v>
          </cell>
          <cell r="B289" t="e">
            <v>#REF!</v>
          </cell>
          <cell r="D289">
            <v>0</v>
          </cell>
          <cell r="E289">
            <v>0</v>
          </cell>
          <cell r="F289">
            <v>0</v>
          </cell>
          <cell r="G289">
            <v>0</v>
          </cell>
          <cell r="H289">
            <v>0</v>
          </cell>
          <cell r="I289">
            <v>0</v>
          </cell>
          <cell r="J289">
            <v>0</v>
          </cell>
          <cell r="K289">
            <v>0</v>
          </cell>
          <cell r="L289">
            <v>0</v>
          </cell>
        </row>
        <row r="290">
          <cell r="A290" t="str">
            <v xml:space="preserve"> SUNDRY NCA</v>
          </cell>
          <cell r="B290" t="e">
            <v>#REF!</v>
          </cell>
          <cell r="D290">
            <v>-487021635.29999995</v>
          </cell>
          <cell r="E290">
            <v>-126102422</v>
          </cell>
          <cell r="F290">
            <v>855718657</v>
          </cell>
          <cell r="G290">
            <v>0</v>
          </cell>
          <cell r="H290">
            <v>0</v>
          </cell>
          <cell r="I290">
            <v>0</v>
          </cell>
          <cell r="J290">
            <v>0</v>
          </cell>
          <cell r="K290">
            <v>0</v>
          </cell>
          <cell r="L290">
            <v>0</v>
          </cell>
        </row>
        <row r="291">
          <cell r="A291" t="str">
            <v xml:space="preserve"> SUNDRY NCL</v>
          </cell>
          <cell r="B291" t="e">
            <v>#REF!</v>
          </cell>
          <cell r="D291">
            <v>320357762</v>
          </cell>
          <cell r="E291">
            <v>1258679346</v>
          </cell>
          <cell r="F291">
            <v>123150903</v>
          </cell>
          <cell r="G291">
            <v>0</v>
          </cell>
          <cell r="H291">
            <v>0</v>
          </cell>
          <cell r="I291">
            <v>0</v>
          </cell>
          <cell r="J291">
            <v>0</v>
          </cell>
          <cell r="K291">
            <v>0</v>
          </cell>
          <cell r="L291">
            <v>0</v>
          </cell>
        </row>
        <row r="292">
          <cell r="A292" t="str">
            <v xml:space="preserve"> ITC</v>
          </cell>
          <cell r="B292">
            <v>0</v>
          </cell>
          <cell r="D292">
            <v>0</v>
          </cell>
          <cell r="E292">
            <v>0</v>
          </cell>
          <cell r="F292">
            <v>0</v>
          </cell>
          <cell r="G292">
            <v>0</v>
          </cell>
          <cell r="H292">
            <v>0</v>
          </cell>
          <cell r="I292">
            <v>0</v>
          </cell>
          <cell r="J292">
            <v>0</v>
          </cell>
          <cell r="K292">
            <v>0</v>
          </cell>
          <cell r="L292">
            <v>0</v>
          </cell>
        </row>
        <row r="293">
          <cell r="A293" t="str">
            <v xml:space="preserve"> UNUSUALS</v>
          </cell>
          <cell r="B293">
            <v>0</v>
          </cell>
          <cell r="D293">
            <v>0</v>
          </cell>
          <cell r="E293">
            <v>0</v>
          </cell>
          <cell r="F293">
            <v>0</v>
          </cell>
          <cell r="G293">
            <v>0</v>
          </cell>
          <cell r="H293">
            <v>0</v>
          </cell>
          <cell r="I293">
            <v>0</v>
          </cell>
          <cell r="J293">
            <v>0</v>
          </cell>
          <cell r="K293">
            <v>0</v>
          </cell>
          <cell r="L293">
            <v>0</v>
          </cell>
        </row>
        <row r="294">
          <cell r="A294" t="str">
            <v xml:space="preserve"> INTANGIBLES</v>
          </cell>
          <cell r="B294" t="e">
            <v>#REF!</v>
          </cell>
          <cell r="D294">
            <v>0</v>
          </cell>
          <cell r="E294">
            <v>0</v>
          </cell>
          <cell r="F294">
            <v>0</v>
          </cell>
          <cell r="G294">
            <v>0</v>
          </cell>
          <cell r="H294">
            <v>0</v>
          </cell>
          <cell r="I294">
            <v>0</v>
          </cell>
          <cell r="J294">
            <v>0</v>
          </cell>
          <cell r="K294">
            <v>0</v>
          </cell>
          <cell r="L294">
            <v>0</v>
          </cell>
        </row>
        <row r="297">
          <cell r="A297" t="str">
            <v>CASH PRE-FINANCING</v>
          </cell>
          <cell r="B297" t="e">
            <v>#REF!</v>
          </cell>
          <cell r="D297">
            <v>-20303140548.136002</v>
          </cell>
          <cell r="E297">
            <v>-16583918998.999996</v>
          </cell>
          <cell r="F297">
            <v>-18692394339</v>
          </cell>
          <cell r="G297">
            <v>-12055512326.267124</v>
          </cell>
          <cell r="H297">
            <v>7646103965.9738855</v>
          </cell>
          <cell r="I297">
            <v>9542045545.5582333</v>
          </cell>
          <cell r="J297">
            <v>11776036506.207901</v>
          </cell>
          <cell r="K297">
            <v>14401362335.667875</v>
          </cell>
          <cell r="L297">
            <v>17479193341.677193</v>
          </cell>
        </row>
        <row r="299">
          <cell r="A299" t="str">
            <v xml:space="preserve"> S/T DEBT</v>
          </cell>
          <cell r="B299" t="e">
            <v>#REF!</v>
          </cell>
          <cell r="D299">
            <v>0</v>
          </cell>
          <cell r="E299">
            <v>0</v>
          </cell>
          <cell r="F299">
            <v>0</v>
          </cell>
          <cell r="G299">
            <v>0</v>
          </cell>
          <cell r="H299">
            <v>0</v>
          </cell>
          <cell r="I299">
            <v>0</v>
          </cell>
          <cell r="J299">
            <v>0</v>
          </cell>
          <cell r="K299">
            <v>0</v>
          </cell>
          <cell r="L299">
            <v>0</v>
          </cell>
        </row>
        <row r="300">
          <cell r="A300" t="str">
            <v xml:space="preserve"> S/T DEBT-NEW</v>
          </cell>
          <cell r="B300" t="e">
            <v>#REF!</v>
          </cell>
          <cell r="D300">
            <v>0</v>
          </cell>
          <cell r="E300">
            <v>0</v>
          </cell>
          <cell r="F300">
            <v>0</v>
          </cell>
          <cell r="G300">
            <v>13240411802.147123</v>
          </cell>
          <cell r="H300">
            <v>-7283950336.6858845</v>
          </cell>
          <cell r="I300">
            <v>-9143676553.3414383</v>
          </cell>
          <cell r="J300">
            <v>-11337830614.769417</v>
          </cell>
          <cell r="K300">
            <v>-13919335855.085552</v>
          </cell>
          <cell r="L300">
            <v>-16948964213.036636</v>
          </cell>
        </row>
        <row r="301">
          <cell r="A301" t="str">
            <v xml:space="preserve"> L/T DEBT</v>
          </cell>
          <cell r="B301" t="e">
            <v>#REF!</v>
          </cell>
          <cell r="D301">
            <v>17518771605</v>
          </cell>
          <cell r="E301">
            <v>19144198790</v>
          </cell>
          <cell r="F301">
            <v>18585182576</v>
          </cell>
          <cell r="G301">
            <v>0</v>
          </cell>
          <cell r="H301">
            <v>0</v>
          </cell>
          <cell r="I301">
            <v>0</v>
          </cell>
          <cell r="J301">
            <v>0</v>
          </cell>
          <cell r="K301">
            <v>0</v>
          </cell>
          <cell r="L301">
            <v>0</v>
          </cell>
        </row>
        <row r="302">
          <cell r="A302" t="str">
            <v xml:space="preserve"> L/T DEBT-NEW</v>
          </cell>
          <cell r="B302" t="e">
            <v>#REF!</v>
          </cell>
          <cell r="D302">
            <v>0</v>
          </cell>
          <cell r="E302">
            <v>0</v>
          </cell>
          <cell r="F302">
            <v>0</v>
          </cell>
          <cell r="G302">
            <v>1350</v>
          </cell>
          <cell r="H302">
            <v>0</v>
          </cell>
          <cell r="I302">
            <v>0</v>
          </cell>
          <cell r="J302">
            <v>0</v>
          </cell>
          <cell r="K302">
            <v>0</v>
          </cell>
          <cell r="L302">
            <v>0</v>
          </cell>
        </row>
        <row r="303">
          <cell r="A303" t="str">
            <v xml:space="preserve"> MINORITY INT.</v>
          </cell>
          <cell r="B303" t="e">
            <v>#REF!</v>
          </cell>
          <cell r="D303">
            <v>0</v>
          </cell>
          <cell r="E303">
            <v>0</v>
          </cell>
          <cell r="F303">
            <v>0</v>
          </cell>
          <cell r="G303">
            <v>0</v>
          </cell>
          <cell r="H303">
            <v>0</v>
          </cell>
          <cell r="I303">
            <v>0</v>
          </cell>
          <cell r="J303">
            <v>0</v>
          </cell>
          <cell r="K303">
            <v>0</v>
          </cell>
          <cell r="L303">
            <v>0</v>
          </cell>
        </row>
        <row r="304">
          <cell r="A304" t="str">
            <v xml:space="preserve"> GREY AREA</v>
          </cell>
          <cell r="B304" t="e">
            <v>#REF!</v>
          </cell>
          <cell r="D304">
            <v>0</v>
          </cell>
          <cell r="E304">
            <v>0</v>
          </cell>
          <cell r="F304">
            <v>0</v>
          </cell>
          <cell r="G304">
            <v>0</v>
          </cell>
          <cell r="H304">
            <v>0</v>
          </cell>
          <cell r="I304">
            <v>0</v>
          </cell>
          <cell r="J304">
            <v>0</v>
          </cell>
          <cell r="K304">
            <v>0</v>
          </cell>
          <cell r="L304">
            <v>0</v>
          </cell>
        </row>
        <row r="305">
          <cell r="A305" t="str">
            <v xml:space="preserve"> NET WORTH</v>
          </cell>
          <cell r="B305">
            <v>0</v>
          </cell>
          <cell r="D305">
            <v>0</v>
          </cell>
          <cell r="E305">
            <v>0</v>
          </cell>
          <cell r="F305">
            <v>0</v>
          </cell>
          <cell r="G305">
            <v>0</v>
          </cell>
          <cell r="H305">
            <v>0</v>
          </cell>
          <cell r="I305">
            <v>0</v>
          </cell>
          <cell r="J305">
            <v>0</v>
          </cell>
          <cell r="K305">
            <v>0</v>
          </cell>
          <cell r="L305">
            <v>0</v>
          </cell>
        </row>
        <row r="306">
          <cell r="A306" t="str">
            <v xml:space="preserve"> DIVIDENDS PAID</v>
          </cell>
          <cell r="B306">
            <v>0</v>
          </cell>
          <cell r="D306">
            <v>0</v>
          </cell>
          <cell r="E306">
            <v>0</v>
          </cell>
          <cell r="F306">
            <v>0</v>
          </cell>
          <cell r="G306">
            <v>0</v>
          </cell>
          <cell r="H306">
            <v>0</v>
          </cell>
          <cell r="I306">
            <v>0</v>
          </cell>
          <cell r="J306">
            <v>0</v>
          </cell>
          <cell r="K306">
            <v>0</v>
          </cell>
          <cell r="L306">
            <v>0</v>
          </cell>
        </row>
        <row r="309">
          <cell r="A309" t="str">
            <v>CHANGE IN CASH</v>
          </cell>
          <cell r="B309" t="e">
            <v>#REF!</v>
          </cell>
          <cell r="D309">
            <v>-2784368943.1360016</v>
          </cell>
          <cell r="E309">
            <v>2560279791.0000038</v>
          </cell>
          <cell r="F309">
            <v>-107211763</v>
          </cell>
          <cell r="G309">
            <v>1184900825.8799992</v>
          </cell>
          <cell r="H309">
            <v>362153629.28800106</v>
          </cell>
          <cell r="I309">
            <v>398368992.21679497</v>
          </cell>
          <cell r="J309">
            <v>438205891.43848419</v>
          </cell>
          <cell r="K309">
            <v>482026480.58232307</v>
          </cell>
          <cell r="L309">
            <v>530229128.64055634</v>
          </cell>
        </row>
        <row r="311">
          <cell r="A311" t="str">
            <v>NOPAT-FIN.PYTS.</v>
          </cell>
          <cell r="B311" t="e">
            <v>#REF!</v>
          </cell>
          <cell r="D311">
            <v>-6124401093</v>
          </cell>
          <cell r="E311">
            <v>-13620217271</v>
          </cell>
          <cell r="F311">
            <v>-16998510858</v>
          </cell>
          <cell r="G311">
            <v>-10851473968.27627</v>
          </cell>
          <cell r="H311">
            <v>9393813417.7565708</v>
          </cell>
          <cell r="I311">
            <v>11474304518.01919</v>
          </cell>
          <cell r="J311">
            <v>13911299951.414951</v>
          </cell>
          <cell r="K311">
            <v>16759930700.895636</v>
          </cell>
          <cell r="L311">
            <v>20083397118.927723</v>
          </cell>
        </row>
        <row r="312">
          <cell r="A312" t="str">
            <v>NOPAT-FP-DIVIDS.</v>
          </cell>
          <cell r="B312" t="e">
            <v>#REF!</v>
          </cell>
          <cell r="D312">
            <v>-6124401093</v>
          </cell>
          <cell r="E312">
            <v>-13620217271</v>
          </cell>
          <cell r="F312">
            <v>-16998510858</v>
          </cell>
          <cell r="G312">
            <v>-10851473968.27627</v>
          </cell>
          <cell r="H312">
            <v>9393813417.7565708</v>
          </cell>
          <cell r="I312">
            <v>11474304518.01919</v>
          </cell>
          <cell r="J312">
            <v>13911299951.414951</v>
          </cell>
          <cell r="K312">
            <v>16759930700.895636</v>
          </cell>
          <cell r="L312">
            <v>20083397118.927723</v>
          </cell>
        </row>
        <row r="313">
          <cell r="A313" t="str">
            <v>NOPAT/FIN.PYTS</v>
          </cell>
          <cell r="B313" t="e">
            <v>#REF!</v>
          </cell>
          <cell r="D313">
            <v>-0.4223151345374529</v>
          </cell>
          <cell r="E313">
            <v>0.14907080382675122</v>
          </cell>
          <cell r="F313">
            <v>0.24306005684987922</v>
          </cell>
          <cell r="G313">
            <v>0.46788491604249882</v>
          </cell>
          <cell r="H313">
            <v>11.876405586071799</v>
          </cell>
          <cell r="I313">
            <v>-23.828321735929244</v>
          </cell>
          <cell r="J313">
            <v>-5.6051439329597592</v>
          </cell>
          <cell r="K313">
            <v>-3.0635701538710749</v>
          </cell>
          <cell r="L313">
            <v>-2.0512444701670391</v>
          </cell>
        </row>
        <row r="314">
          <cell r="A314" t="str">
            <v>NOPAT/FP+DIVIDS.</v>
          </cell>
          <cell r="B314" t="e">
            <v>#REF!</v>
          </cell>
          <cell r="D314">
            <v>-0.4223151345374529</v>
          </cell>
          <cell r="E314">
            <v>0.14907080382675122</v>
          </cell>
          <cell r="F314">
            <v>0.24306005684987922</v>
          </cell>
          <cell r="G314">
            <v>0.46788491604249882</v>
          </cell>
          <cell r="H314">
            <v>11.876405586071799</v>
          </cell>
          <cell r="I314">
            <v>-23.828321735929244</v>
          </cell>
          <cell r="J314">
            <v>-5.6051439329597592</v>
          </cell>
          <cell r="K314">
            <v>-3.0635701538710749</v>
          </cell>
          <cell r="L314">
            <v>-2.0512444701670391</v>
          </cell>
        </row>
        <row r="315">
          <cell r="A315" t="str">
            <v>% GFI</v>
          </cell>
          <cell r="B315" t="e">
            <v>#REF!</v>
          </cell>
          <cell r="D315">
            <v>-0.46002128127557596</v>
          </cell>
          <cell r="E315">
            <v>-3.5080414155853585</v>
          </cell>
          <cell r="F315">
            <v>-5.2751316518996019</v>
          </cell>
          <cell r="G315">
            <v>-8.3637313234722441</v>
          </cell>
          <cell r="H315">
            <v>5.0901315718576807</v>
          </cell>
          <cell r="I315">
            <v>5.6522422204807663</v>
          </cell>
          <cell r="J315">
            <v>6.2297328469632838</v>
          </cell>
          <cell r="K315">
            <v>6.8230922255385575</v>
          </cell>
          <cell r="L315">
            <v>7.4328182545547934</v>
          </cell>
        </row>
        <row r="316">
          <cell r="A316" t="str">
            <v>COPAT/FIN.PYTS</v>
          </cell>
          <cell r="B316" t="e">
            <v>#REF!</v>
          </cell>
          <cell r="D316">
            <v>-4.8628180781124332E-2</v>
          </cell>
          <cell r="E316">
            <v>0.25241195719127224</v>
          </cell>
          <cell r="F316">
            <v>0.31584104764612714</v>
          </cell>
          <cell r="G316">
            <v>0.47364212113961268</v>
          </cell>
          <cell r="H316">
            <v>12.012342788641938</v>
          </cell>
          <cell r="I316">
            <v>-24.082369780841809</v>
          </cell>
          <cell r="J316">
            <v>-5.6608893841583798</v>
          </cell>
          <cell r="K316">
            <v>-3.0920364135813614</v>
          </cell>
          <cell r="L316">
            <v>-2.0690819992205762</v>
          </cell>
        </row>
        <row r="317">
          <cell r="A317" t="str">
            <v>COPAT/FP+DIV.PAID</v>
          </cell>
          <cell r="B317" t="e">
            <v>#REF!</v>
          </cell>
          <cell r="D317">
            <v>-4.8628180781124332E-2</v>
          </cell>
          <cell r="E317">
            <v>0.25241195719127224</v>
          </cell>
          <cell r="F317">
            <v>0.31584104764612714</v>
          </cell>
          <cell r="G317">
            <v>0.47364212113961268</v>
          </cell>
          <cell r="H317">
            <v>12.012342788641938</v>
          </cell>
          <cell r="I317">
            <v>-24.082369780841809</v>
          </cell>
          <cell r="J317">
            <v>-5.6608893841583798</v>
          </cell>
          <cell r="K317">
            <v>-3.0920364135813614</v>
          </cell>
          <cell r="L317">
            <v>-2.0690819992205762</v>
          </cell>
        </row>
      </sheetData>
      <sheetData sheetId="10" refreshError="1"/>
      <sheetData sheetId="11" refreshError="1"/>
      <sheetData sheetId="12" refreshError="1"/>
      <sheetData sheetId="13" refreshError="1"/>
      <sheetData sheetId="1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down1 (2)"/>
      <sheetName val="Bdown1"/>
      <sheetName val="Bdown2"/>
      <sheetName val="Bdown3"/>
      <sheetName val="FORMULA"/>
      <sheetName val="Flow1"/>
      <sheetName val="Flow2"/>
      <sheetName val="Flow3"/>
      <sheetName val="WIL1"/>
      <sheetName val="BRAND"/>
      <sheetName val="Bdown1_(2)"/>
      <sheetName val="Rumus Prosesing"/>
    </sheetNames>
    <sheetDataSet>
      <sheetData sheetId="0" refreshError="1">
        <row r="5">
          <cell r="A5">
            <v>1</v>
          </cell>
          <cell r="B5" t="str">
            <v>Marshall ST</v>
          </cell>
          <cell r="C5">
            <v>110000</v>
          </cell>
          <cell r="E5" t="str">
            <v>1</v>
          </cell>
          <cell r="F5" t="str">
            <v>Urea</v>
          </cell>
          <cell r="G5">
            <v>1050</v>
          </cell>
        </row>
        <row r="6">
          <cell r="A6">
            <v>2</v>
          </cell>
          <cell r="B6" t="str">
            <v>Inggrofol</v>
          </cell>
          <cell r="C6">
            <v>36000</v>
          </cell>
          <cell r="E6" t="str">
            <v>2</v>
          </cell>
          <cell r="F6" t="str">
            <v>SP36</v>
          </cell>
          <cell r="G6">
            <v>1400</v>
          </cell>
        </row>
        <row r="7">
          <cell r="A7">
            <v>3</v>
          </cell>
          <cell r="B7" t="str">
            <v>Regent</v>
          </cell>
          <cell r="C7">
            <v>170000</v>
          </cell>
          <cell r="E7" t="str">
            <v>3</v>
          </cell>
          <cell r="F7" t="str">
            <v>ZK</v>
          </cell>
          <cell r="G7">
            <v>3300</v>
          </cell>
        </row>
        <row r="8">
          <cell r="A8">
            <v>4</v>
          </cell>
          <cell r="B8" t="str">
            <v>Marshall EC</v>
          </cell>
          <cell r="C8">
            <v>64000</v>
          </cell>
          <cell r="E8">
            <v>4</v>
          </cell>
          <cell r="F8" t="str">
            <v>ZA</v>
          </cell>
          <cell r="G8">
            <v>880</v>
          </cell>
        </row>
        <row r="9">
          <cell r="A9">
            <v>5</v>
          </cell>
          <cell r="B9" t="str">
            <v>Metindo</v>
          </cell>
          <cell r="C9">
            <v>80000</v>
          </cell>
          <cell r="E9">
            <v>5</v>
          </cell>
          <cell r="F9" t="str">
            <v>KCl</v>
          </cell>
          <cell r="G9">
            <v>1600</v>
          </cell>
        </row>
        <row r="10">
          <cell r="A10">
            <v>6</v>
          </cell>
          <cell r="B10" t="str">
            <v>Antracol</v>
          </cell>
          <cell r="C10">
            <v>44000</v>
          </cell>
          <cell r="E10">
            <v>6</v>
          </cell>
          <cell r="F10" t="str">
            <v>SuperDolomit</v>
          </cell>
          <cell r="G10">
            <v>205</v>
          </cell>
        </row>
        <row r="11">
          <cell r="A11">
            <v>7</v>
          </cell>
          <cell r="B11" t="str">
            <v>Curacron</v>
          </cell>
          <cell r="C11">
            <v>150000</v>
          </cell>
          <cell r="E11">
            <v>7</v>
          </cell>
          <cell r="F11" t="str">
            <v>Vit D</v>
          </cell>
          <cell r="G11">
            <v>24000</v>
          </cell>
        </row>
        <row r="12">
          <cell r="A12">
            <v>8</v>
          </cell>
          <cell r="B12" t="str">
            <v>Larvin</v>
          </cell>
          <cell r="C12">
            <v>150000</v>
          </cell>
          <cell r="E12">
            <v>8</v>
          </cell>
          <cell r="F12" t="str">
            <v>Vit B</v>
          </cell>
          <cell r="G12">
            <v>24000</v>
          </cell>
        </row>
        <row r="13">
          <cell r="A13">
            <v>9</v>
          </cell>
          <cell r="B13" t="str">
            <v>Decis</v>
          </cell>
          <cell r="C13">
            <v>142000</v>
          </cell>
          <cell r="E13">
            <v>9</v>
          </cell>
          <cell r="F13" t="str">
            <v>Amino Age</v>
          </cell>
          <cell r="G13">
            <v>16500</v>
          </cell>
        </row>
        <row r="14">
          <cell r="A14">
            <v>10</v>
          </cell>
          <cell r="B14" t="str">
            <v>Benlate</v>
          </cell>
          <cell r="C14">
            <v>200000</v>
          </cell>
          <cell r="E14">
            <v>10</v>
          </cell>
          <cell r="F14" t="str">
            <v>Amino Excl</v>
          </cell>
          <cell r="G14">
            <v>25000</v>
          </cell>
        </row>
        <row r="15">
          <cell r="A15">
            <v>11</v>
          </cell>
          <cell r="B15" t="str">
            <v>Dithane</v>
          </cell>
          <cell r="C15">
            <v>44000</v>
          </cell>
          <cell r="E15">
            <v>11</v>
          </cell>
          <cell r="F15" t="str">
            <v>Perfectose</v>
          </cell>
        </row>
        <row r="16">
          <cell r="A16">
            <v>12</v>
          </cell>
          <cell r="B16" t="str">
            <v>Agrept</v>
          </cell>
          <cell r="C16">
            <v>300000</v>
          </cell>
        </row>
        <row r="17">
          <cell r="A17">
            <v>13</v>
          </cell>
          <cell r="B17" t="str">
            <v>Confidor</v>
          </cell>
          <cell r="C17">
            <v>475000</v>
          </cell>
        </row>
        <row r="18">
          <cell r="A18">
            <v>14</v>
          </cell>
          <cell r="B18" t="str">
            <v>Matador</v>
          </cell>
          <cell r="C18">
            <v>124000</v>
          </cell>
        </row>
        <row r="19">
          <cell r="A19">
            <v>15</v>
          </cell>
          <cell r="B19" t="str">
            <v>Prodigi</v>
          </cell>
          <cell r="C19">
            <v>214000</v>
          </cell>
        </row>
        <row r="20">
          <cell r="A20">
            <v>16</v>
          </cell>
          <cell r="B20" t="str">
            <v>Score</v>
          </cell>
          <cell r="C20">
            <v>361000</v>
          </cell>
        </row>
        <row r="21">
          <cell r="A21">
            <v>17</v>
          </cell>
          <cell r="B21" t="str">
            <v>Mitac</v>
          </cell>
          <cell r="C21">
            <v>100000</v>
          </cell>
        </row>
        <row r="22">
          <cell r="A22">
            <v>18</v>
          </cell>
          <cell r="B22" t="str">
            <v>Ridomil</v>
          </cell>
          <cell r="C22">
            <v>500000</v>
          </cell>
        </row>
        <row r="23">
          <cell r="A23">
            <v>19</v>
          </cell>
          <cell r="B23" t="str">
            <v>Previcure</v>
          </cell>
          <cell r="C23">
            <v>190000</v>
          </cell>
        </row>
        <row r="24">
          <cell r="A24">
            <v>20</v>
          </cell>
          <cell r="B24" t="str">
            <v>Bactomicyn</v>
          </cell>
          <cell r="C24">
            <v>267000</v>
          </cell>
        </row>
        <row r="25">
          <cell r="A25">
            <v>21</v>
          </cell>
          <cell r="B25" t="str">
            <v>Furadan</v>
          </cell>
          <cell r="C25">
            <v>8000</v>
          </cell>
        </row>
        <row r="26">
          <cell r="A26">
            <v>22</v>
          </cell>
          <cell r="B26" t="str">
            <v>Supraside</v>
          </cell>
          <cell r="C26">
            <v>84437.5</v>
          </cell>
        </row>
        <row r="27">
          <cell r="A27">
            <v>23</v>
          </cell>
          <cell r="B27" t="str">
            <v>Baycore</v>
          </cell>
          <cell r="C27">
            <v>361000</v>
          </cell>
        </row>
        <row r="28">
          <cell r="A28">
            <v>24</v>
          </cell>
          <cell r="B28" t="str">
            <v>Fastac</v>
          </cell>
          <cell r="C28">
            <v>86000</v>
          </cell>
        </row>
        <row r="29">
          <cell r="A29">
            <v>25</v>
          </cell>
          <cell r="B29" t="str">
            <v>Mesurol</v>
          </cell>
          <cell r="C29">
            <v>146250</v>
          </cell>
        </row>
        <row r="30">
          <cell r="A30">
            <v>26</v>
          </cell>
          <cell r="B30" t="str">
            <v>Daconil</v>
          </cell>
          <cell r="C30">
            <v>140000</v>
          </cell>
        </row>
        <row r="31">
          <cell r="A31">
            <v>27</v>
          </cell>
          <cell r="B31" t="str">
            <v>Perekat</v>
          </cell>
          <cell r="C31">
            <v>21500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B"/>
      <sheetName val="TB"/>
      <sheetName val="Balance Sheet"/>
      <sheetName val="Income Statement"/>
      <sheetName val="analitical"/>
      <sheetName val="Tren"/>
      <sheetName val="Gross profit"/>
      <sheetName val="Nett profit"/>
      <sheetName val="materialitas"/>
      <sheetName val="analitis"/>
      <sheetName val="Liquidity"/>
      <sheetName val="Profitability"/>
      <sheetName val="Leverage"/>
      <sheetName val="Other Analytical Proc."/>
      <sheetName val="Tickmark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t="str">
            <v>Latihan</v>
          </cell>
        </row>
        <row r="3">
          <cell r="A3" t="str">
            <v>In Mio</v>
          </cell>
          <cell r="B3" t="str">
            <v>HIST</v>
          </cell>
          <cell r="C3" t="str">
            <v>HIST</v>
          </cell>
          <cell r="D3" t="str">
            <v>HIST</v>
          </cell>
          <cell r="E3" t="str">
            <v>HIST</v>
          </cell>
          <cell r="F3" t="str">
            <v>HIST</v>
          </cell>
          <cell r="G3" t="str">
            <v>PROJ</v>
          </cell>
          <cell r="H3" t="str">
            <v>PROJ</v>
          </cell>
          <cell r="I3" t="str">
            <v>PROJ</v>
          </cell>
          <cell r="J3" t="str">
            <v>PROJ</v>
          </cell>
          <cell r="K3" t="str">
            <v>PROJ</v>
          </cell>
          <cell r="L3" t="str">
            <v>PROJ</v>
          </cell>
        </row>
        <row r="4">
          <cell r="A4" t="str">
            <v>BY :  Iwan Wisnu P</v>
          </cell>
          <cell r="B4">
            <v>2004</v>
          </cell>
          <cell r="C4">
            <v>2005</v>
          </cell>
          <cell r="D4">
            <v>2006</v>
          </cell>
          <cell r="E4">
            <v>2007</v>
          </cell>
          <cell r="F4">
            <v>2008</v>
          </cell>
          <cell r="G4">
            <v>2009</v>
          </cell>
          <cell r="H4">
            <v>2010</v>
          </cell>
          <cell r="I4">
            <v>2011</v>
          </cell>
          <cell r="J4">
            <v>2012</v>
          </cell>
          <cell r="K4">
            <v>2013</v>
          </cell>
          <cell r="L4">
            <v>2014</v>
          </cell>
        </row>
        <row r="5">
          <cell r="A5" t="str">
            <v>ASSETS</v>
          </cell>
        </row>
        <row r="7">
          <cell r="A7" t="str">
            <v>CASH &amp; DEP.</v>
          </cell>
          <cell r="B7">
            <v>455240052</v>
          </cell>
          <cell r="C7">
            <v>647852028</v>
          </cell>
          <cell r="D7">
            <v>1155649454</v>
          </cell>
          <cell r="E7">
            <v>2543847230</v>
          </cell>
          <cell r="F7">
            <v>2436635467</v>
          </cell>
          <cell r="G7">
            <v>3621536292.8800006</v>
          </cell>
          <cell r="H7">
            <v>3983689922.1680012</v>
          </cell>
          <cell r="I7">
            <v>4382058914.3848019</v>
          </cell>
          <cell r="J7">
            <v>4820264805.8232822</v>
          </cell>
          <cell r="K7">
            <v>5302291286.405611</v>
          </cell>
          <cell r="L7">
            <v>5832520415.0461731</v>
          </cell>
        </row>
        <row r="8">
          <cell r="A8" t="str">
            <v>EFEK</v>
          </cell>
        </row>
        <row r="9">
          <cell r="A9" t="str">
            <v/>
          </cell>
        </row>
        <row r="11">
          <cell r="A11" t="str">
            <v>TRADE RECEIVABLES</v>
          </cell>
          <cell r="B11">
            <v>570164785</v>
          </cell>
          <cell r="C11">
            <v>2415086472</v>
          </cell>
          <cell r="D11">
            <v>283773020</v>
          </cell>
          <cell r="E11">
            <v>948950705</v>
          </cell>
          <cell r="F11">
            <v>3929970107.8359985</v>
          </cell>
          <cell r="G11">
            <v>8929815516.6904125</v>
          </cell>
          <cell r="H11">
            <v>9822797068.3594532</v>
          </cell>
          <cell r="I11">
            <v>10805076775.1954</v>
          </cell>
          <cell r="J11">
            <v>11885584452.714941</v>
          </cell>
          <cell r="K11">
            <v>13074142897.986439</v>
          </cell>
          <cell r="L11">
            <v>14381557187.785082</v>
          </cell>
        </row>
        <row r="12">
          <cell r="A12" t="str">
            <v xml:space="preserve"> (EST. DOUBTFUL)</v>
          </cell>
        </row>
        <row r="13">
          <cell r="A13" t="str">
            <v>NET RECEIVABLES</v>
          </cell>
          <cell r="B13">
            <v>570164785</v>
          </cell>
          <cell r="C13">
            <v>2415086472</v>
          </cell>
          <cell r="D13">
            <v>283773020</v>
          </cell>
          <cell r="E13">
            <v>948950705</v>
          </cell>
          <cell r="F13">
            <v>3929970107.8359985</v>
          </cell>
          <cell r="G13">
            <v>8929815516.6904125</v>
          </cell>
          <cell r="H13">
            <v>9822797068.3594532</v>
          </cell>
          <cell r="I13">
            <v>10805076775.1954</v>
          </cell>
          <cell r="J13">
            <v>11885584452.714941</v>
          </cell>
          <cell r="K13">
            <v>13074142897.986439</v>
          </cell>
          <cell r="L13">
            <v>14381557187.785082</v>
          </cell>
        </row>
        <row r="16">
          <cell r="A16" t="str">
            <v/>
          </cell>
        </row>
        <row r="17">
          <cell r="A17" t="str">
            <v>OTHER REC.</v>
          </cell>
          <cell r="G17">
            <v>0</v>
          </cell>
          <cell r="H17">
            <v>0</v>
          </cell>
          <cell r="I17">
            <v>0</v>
          </cell>
          <cell r="J17">
            <v>0</v>
          </cell>
          <cell r="K17">
            <v>0</v>
          </cell>
          <cell r="L17">
            <v>0</v>
          </cell>
        </row>
        <row r="18">
          <cell r="A18" t="str">
            <v>INVENTORY</v>
          </cell>
          <cell r="B18">
            <v>7414365312</v>
          </cell>
          <cell r="C18">
            <v>7277474309</v>
          </cell>
          <cell r="D18">
            <v>12024165923</v>
          </cell>
          <cell r="E18">
            <v>17594420052</v>
          </cell>
          <cell r="F18">
            <v>17603642906</v>
          </cell>
          <cell r="G18">
            <v>9525136551.1364403</v>
          </cell>
          <cell r="H18">
            <v>10477650206.250086</v>
          </cell>
          <cell r="I18">
            <v>11525415226.875095</v>
          </cell>
          <cell r="J18">
            <v>12677956749.562605</v>
          </cell>
          <cell r="K18">
            <v>13945752424.518867</v>
          </cell>
          <cell r="L18">
            <v>15340327666.970757</v>
          </cell>
        </row>
        <row r="19">
          <cell r="A19" t="str">
            <v xml:space="preserve">  -(FG)</v>
          </cell>
        </row>
        <row r="20">
          <cell r="A20" t="str">
            <v xml:space="preserve">  -(WIP)</v>
          </cell>
        </row>
        <row r="21">
          <cell r="A21" t="str">
            <v xml:space="preserve">  -(RM) </v>
          </cell>
        </row>
        <row r="22">
          <cell r="A22" t="str">
            <v xml:space="preserve">  -(MISC. INV.) </v>
          </cell>
        </row>
        <row r="23">
          <cell r="A23" t="str">
            <v xml:space="preserve">CA WITH AFFILIATED </v>
          </cell>
        </row>
        <row r="24">
          <cell r="A24" t="str">
            <v>UANG MUKA PEMBELIAN</v>
          </cell>
          <cell r="B24">
            <v>1492157149</v>
          </cell>
          <cell r="C24">
            <v>131219349</v>
          </cell>
          <cell r="D24">
            <v>366216860</v>
          </cell>
          <cell r="E24">
            <v>1468442326</v>
          </cell>
          <cell r="F24">
            <v>1142391379</v>
          </cell>
          <cell r="G24">
            <v>1142391379</v>
          </cell>
          <cell r="H24">
            <v>1142391379</v>
          </cell>
          <cell r="I24">
            <v>1142391379</v>
          </cell>
          <cell r="J24">
            <v>1142391379</v>
          </cell>
          <cell r="K24">
            <v>1142391379</v>
          </cell>
          <cell r="L24">
            <v>1142391379</v>
          </cell>
        </row>
        <row r="25">
          <cell r="A25" t="str">
            <v xml:space="preserve">SUNDRY CA </v>
          </cell>
        </row>
        <row r="27">
          <cell r="A27" t="str">
            <v>CURRENT ASSETS</v>
          </cell>
          <cell r="B27">
            <v>9931927298</v>
          </cell>
          <cell r="C27">
            <v>10471632158</v>
          </cell>
          <cell r="D27">
            <v>13829805257</v>
          </cell>
          <cell r="E27">
            <v>22555660313</v>
          </cell>
          <cell r="F27">
            <v>25112639859.835999</v>
          </cell>
          <cell r="G27">
            <v>23218879739.706856</v>
          </cell>
          <cell r="H27">
            <v>25426528575.777542</v>
          </cell>
          <cell r="I27">
            <v>27854942295.455299</v>
          </cell>
          <cell r="J27">
            <v>30526197387.10083</v>
          </cell>
          <cell r="K27">
            <v>33464577987.910919</v>
          </cell>
          <cell r="L27">
            <v>36696796648.80201</v>
          </cell>
        </row>
        <row r="29">
          <cell r="A29" t="str">
            <v>LAND</v>
          </cell>
          <cell r="B29">
            <v>7570000000</v>
          </cell>
          <cell r="C29">
            <v>8385656257</v>
          </cell>
          <cell r="D29">
            <v>8385656257</v>
          </cell>
          <cell r="E29">
            <v>8385656257</v>
          </cell>
          <cell r="F29">
            <v>8385656257</v>
          </cell>
          <cell r="G29">
            <v>8385656257</v>
          </cell>
          <cell r="H29">
            <v>8385656257</v>
          </cell>
          <cell r="I29">
            <v>8385656257</v>
          </cell>
          <cell r="J29">
            <v>8385656257</v>
          </cell>
          <cell r="K29">
            <v>8385656257</v>
          </cell>
          <cell r="L29">
            <v>8385656257</v>
          </cell>
        </row>
        <row r="30">
          <cell r="A30" t="str">
            <v>BLDGS.&amp; EQUIP.</v>
          </cell>
          <cell r="B30">
            <v>15176255324</v>
          </cell>
          <cell r="C30">
            <v>19424327738</v>
          </cell>
          <cell r="D30">
            <v>23016137564</v>
          </cell>
          <cell r="E30">
            <v>23384240321</v>
          </cell>
          <cell r="F30">
            <v>23955926218</v>
          </cell>
          <cell r="G30">
            <v>23955928218</v>
          </cell>
          <cell r="H30">
            <v>23955928218</v>
          </cell>
          <cell r="I30">
            <v>23955928218</v>
          </cell>
          <cell r="J30">
            <v>23955928218</v>
          </cell>
          <cell r="K30">
            <v>23955928218</v>
          </cell>
          <cell r="L30">
            <v>23955928218</v>
          </cell>
        </row>
        <row r="31">
          <cell r="A31" t="str">
            <v xml:space="preserve">  (ACCUM. DEPREC.)</v>
          </cell>
          <cell r="B31">
            <v>-10800266012</v>
          </cell>
          <cell r="C31">
            <v>-11896470569</v>
          </cell>
          <cell r="D31">
            <v>-13498819055</v>
          </cell>
          <cell r="E31">
            <v>-15084129061</v>
          </cell>
          <cell r="F31">
            <v>-16705763765</v>
          </cell>
          <cell r="G31">
            <v>-16705763765</v>
          </cell>
          <cell r="H31">
            <v>-16705763765</v>
          </cell>
          <cell r="I31">
            <v>-16705763765</v>
          </cell>
          <cell r="J31">
            <v>-16705763765</v>
          </cell>
          <cell r="K31">
            <v>-16705763765</v>
          </cell>
          <cell r="L31">
            <v>-16705763765</v>
          </cell>
        </row>
        <row r="32">
          <cell r="A32" t="str">
            <v>CONSTN. IN PROC.</v>
          </cell>
          <cell r="B32">
            <v>14500000</v>
          </cell>
          <cell r="C32">
            <v>2579133636</v>
          </cell>
          <cell r="D32">
            <v>0</v>
          </cell>
          <cell r="E32">
            <v>336000</v>
          </cell>
          <cell r="F32">
            <v>75253468</v>
          </cell>
          <cell r="G32">
            <v>75253468</v>
          </cell>
          <cell r="H32">
            <v>75253468</v>
          </cell>
          <cell r="I32">
            <v>75253468</v>
          </cell>
          <cell r="J32">
            <v>75253468</v>
          </cell>
          <cell r="K32">
            <v>75253468</v>
          </cell>
          <cell r="L32">
            <v>75253468</v>
          </cell>
        </row>
        <row r="34">
          <cell r="A34" t="str">
            <v>PLANT</v>
          </cell>
          <cell r="B34">
            <v>11960489312</v>
          </cell>
          <cell r="C34">
            <v>18492647062</v>
          </cell>
          <cell r="D34">
            <v>17902974766</v>
          </cell>
          <cell r="E34">
            <v>16686103517</v>
          </cell>
          <cell r="F34">
            <v>15711072178</v>
          </cell>
          <cell r="G34">
            <v>15711074178</v>
          </cell>
          <cell r="H34">
            <v>15711074178</v>
          </cell>
          <cell r="I34">
            <v>15711074178</v>
          </cell>
          <cell r="J34">
            <v>15711074178</v>
          </cell>
          <cell r="K34">
            <v>15711074178</v>
          </cell>
          <cell r="L34">
            <v>15711074178</v>
          </cell>
        </row>
        <row r="36">
          <cell r="A36" t="str">
            <v>PREPAID EXPENSES</v>
          </cell>
          <cell r="G36">
            <v>0</v>
          </cell>
          <cell r="H36">
            <v>0</v>
          </cell>
          <cell r="I36">
            <v>0</v>
          </cell>
          <cell r="J36">
            <v>0</v>
          </cell>
          <cell r="K36">
            <v>0</v>
          </cell>
          <cell r="L36">
            <v>0</v>
          </cell>
        </row>
        <row r="37">
          <cell r="A37" t="str">
            <v>INVESTMENTS</v>
          </cell>
          <cell r="B37">
            <v>0</v>
          </cell>
          <cell r="D37">
            <v>0</v>
          </cell>
          <cell r="E37">
            <v>0</v>
          </cell>
          <cell r="F37">
            <v>0</v>
          </cell>
          <cell r="G37">
            <v>0</v>
          </cell>
          <cell r="H37">
            <v>0</v>
          </cell>
          <cell r="I37">
            <v>0</v>
          </cell>
          <cell r="J37">
            <v>0</v>
          </cell>
          <cell r="K37">
            <v>0</v>
          </cell>
          <cell r="L37">
            <v>0</v>
          </cell>
        </row>
        <row r="38">
          <cell r="A38" t="str">
            <v xml:space="preserve">   -(SECURITIES)</v>
          </cell>
          <cell r="G38">
            <v>0</v>
          </cell>
          <cell r="H38">
            <v>0</v>
          </cell>
          <cell r="I38">
            <v>0</v>
          </cell>
          <cell r="J38">
            <v>0</v>
          </cell>
          <cell r="K38">
            <v>0</v>
          </cell>
          <cell r="L38">
            <v>0</v>
          </cell>
        </row>
        <row r="39">
          <cell r="A39" t="str">
            <v xml:space="preserve">   -(AFFILIATES)</v>
          </cell>
          <cell r="G39">
            <v>0</v>
          </cell>
          <cell r="H39">
            <v>0</v>
          </cell>
          <cell r="I39">
            <v>0</v>
          </cell>
          <cell r="J39">
            <v>0</v>
          </cell>
          <cell r="K39">
            <v>0</v>
          </cell>
          <cell r="L39">
            <v>0</v>
          </cell>
        </row>
        <row r="40">
          <cell r="A40" t="str">
            <v xml:space="preserve">   -(OTHERS)</v>
          </cell>
          <cell r="H40">
            <v>0</v>
          </cell>
          <cell r="I40">
            <v>0</v>
          </cell>
          <cell r="J40">
            <v>0</v>
          </cell>
          <cell r="K40">
            <v>0</v>
          </cell>
          <cell r="L40">
            <v>0</v>
          </cell>
        </row>
        <row r="41">
          <cell r="A41" t="str">
            <v>PIUTANG ANTAR CABANG</v>
          </cell>
        </row>
        <row r="42">
          <cell r="A42" t="str">
            <v>OTHER RECEIVABLES</v>
          </cell>
          <cell r="G42">
            <v>0</v>
          </cell>
        </row>
        <row r="43">
          <cell r="A43" t="str">
            <v>SPAREPARTS</v>
          </cell>
          <cell r="G43">
            <v>0</v>
          </cell>
          <cell r="H43">
            <v>0</v>
          </cell>
          <cell r="I43">
            <v>0</v>
          </cell>
          <cell r="J43">
            <v>0</v>
          </cell>
          <cell r="K43">
            <v>0</v>
          </cell>
          <cell r="L43">
            <v>0</v>
          </cell>
        </row>
        <row r="44">
          <cell r="A44" t="str">
            <v>PREPAID TAX</v>
          </cell>
          <cell r="G44">
            <v>0</v>
          </cell>
          <cell r="H44">
            <v>0</v>
          </cell>
          <cell r="I44">
            <v>0</v>
          </cell>
          <cell r="J44">
            <v>0</v>
          </cell>
          <cell r="K44">
            <v>0</v>
          </cell>
          <cell r="L44">
            <v>0</v>
          </cell>
        </row>
        <row r="45">
          <cell r="A45" t="str">
            <v>DEFERRED TAX ASSETS</v>
          </cell>
          <cell r="B45">
            <v>1186937388.7</v>
          </cell>
          <cell r="C45">
            <v>212279607</v>
          </cell>
          <cell r="D45">
            <v>1673959024</v>
          </cell>
          <cell r="E45">
            <v>1800061446</v>
          </cell>
          <cell r="F45">
            <v>944342789</v>
          </cell>
          <cell r="G45">
            <v>944342789</v>
          </cell>
          <cell r="H45">
            <v>944342789</v>
          </cell>
          <cell r="I45">
            <v>944342789</v>
          </cell>
          <cell r="J45">
            <v>944342789</v>
          </cell>
          <cell r="K45">
            <v>944342789</v>
          </cell>
          <cell r="L45">
            <v>944342789</v>
          </cell>
        </row>
        <row r="46">
          <cell r="A46" t="str">
            <v>SUNDRY ASSETS</v>
          </cell>
          <cell r="G46">
            <v>0</v>
          </cell>
          <cell r="H46">
            <v>0</v>
          </cell>
          <cell r="I46">
            <v>0</v>
          </cell>
          <cell r="J46">
            <v>0</v>
          </cell>
          <cell r="K46">
            <v>0</v>
          </cell>
          <cell r="L46">
            <v>0</v>
          </cell>
        </row>
        <row r="47">
          <cell r="A47" t="str">
            <v>DEFERRED CHARGES</v>
          </cell>
        </row>
        <row r="48">
          <cell r="A48" t="str">
            <v>GOODWILL</v>
          </cell>
        </row>
        <row r="50">
          <cell r="A50" t="str">
            <v>TOTAL ASSETS</v>
          </cell>
          <cell r="B50">
            <v>23079353998.700001</v>
          </cell>
          <cell r="C50">
            <v>29176558827</v>
          </cell>
          <cell r="D50">
            <v>33406739047</v>
          </cell>
          <cell r="E50">
            <v>41041825276</v>
          </cell>
          <cell r="F50">
            <v>41768054826.835999</v>
          </cell>
          <cell r="G50">
            <v>39874296706.706856</v>
          </cell>
          <cell r="H50">
            <v>42081945542.777542</v>
          </cell>
          <cell r="I50">
            <v>44510359262.455299</v>
          </cell>
          <cell r="J50">
            <v>47181614354.10083</v>
          </cell>
          <cell r="K50">
            <v>50119994954.910919</v>
          </cell>
          <cell r="L50">
            <v>53352213615.80201</v>
          </cell>
        </row>
        <row r="52">
          <cell r="I52" t="str">
            <v>PROJ</v>
          </cell>
          <cell r="J52" t="str">
            <v>PROJ</v>
          </cell>
          <cell r="K52" t="str">
            <v>PROJ</v>
          </cell>
          <cell r="L52" t="str">
            <v>PROJ</v>
          </cell>
        </row>
        <row r="53">
          <cell r="A53" t="str">
            <v>LIABILITIES</v>
          </cell>
          <cell r="B53" t="str">
            <v>Des 04</v>
          </cell>
          <cell r="C53" t="str">
            <v>Des 05</v>
          </cell>
          <cell r="D53" t="str">
            <v>Des 06</v>
          </cell>
          <cell r="E53" t="str">
            <v>Des 07</v>
          </cell>
          <cell r="F53" t="str">
            <v>Des 08</v>
          </cell>
          <cell r="G53">
            <v>2007</v>
          </cell>
          <cell r="H53">
            <v>2008</v>
          </cell>
          <cell r="I53">
            <v>2009</v>
          </cell>
          <cell r="J53">
            <v>2010</v>
          </cell>
          <cell r="K53">
            <v>2011</v>
          </cell>
          <cell r="L53">
            <v>2012</v>
          </cell>
        </row>
        <row r="55">
          <cell r="A55" t="str">
            <v>NOTES PAY.-BANK</v>
          </cell>
          <cell r="K55">
            <v>0</v>
          </cell>
          <cell r="L55">
            <v>0</v>
          </cell>
        </row>
        <row r="56">
          <cell r="A56" t="str">
            <v>NEW DEBT-S/T</v>
          </cell>
          <cell r="B56">
            <v>0</v>
          </cell>
          <cell r="C56">
            <v>0</v>
          </cell>
          <cell r="D56">
            <v>0</v>
          </cell>
          <cell r="E56">
            <v>0</v>
          </cell>
          <cell r="F56">
            <v>0</v>
          </cell>
          <cell r="G56">
            <v>3000</v>
          </cell>
          <cell r="H56">
            <v>3000</v>
          </cell>
          <cell r="I56">
            <v>3000</v>
          </cell>
          <cell r="J56">
            <v>3000</v>
          </cell>
          <cell r="K56">
            <v>3000</v>
          </cell>
          <cell r="L56">
            <v>3000</v>
          </cell>
        </row>
        <row r="57">
          <cell r="A57" t="str">
            <v>ND-UNALLOCATED</v>
          </cell>
          <cell r="G57">
            <v>13240408802.147123</v>
          </cell>
          <cell r="H57">
            <v>5956458465.4612389</v>
          </cell>
          <cell r="I57">
            <v>-3187218087.8801994</v>
          </cell>
          <cell r="J57">
            <v>-14525048702.649616</v>
          </cell>
          <cell r="K57">
            <v>-28444384557.735168</v>
          </cell>
          <cell r="L57">
            <v>-45393348770.771805</v>
          </cell>
        </row>
        <row r="58">
          <cell r="A58" t="str">
            <v>CPLTD-EXISTING</v>
          </cell>
          <cell r="B58">
            <v>1800000000</v>
          </cell>
          <cell r="C58">
            <v>7939834571</v>
          </cell>
          <cell r="D58">
            <v>13169934201</v>
          </cell>
          <cell r="E58">
            <v>19024209680</v>
          </cell>
          <cell r="F58">
            <v>18473235856</v>
          </cell>
        </row>
        <row r="59">
          <cell r="A59" t="str">
            <v>CPLTD-NEW</v>
          </cell>
          <cell r="G59">
            <v>0</v>
          </cell>
          <cell r="H59">
            <v>0</v>
          </cell>
          <cell r="I59">
            <v>0</v>
          </cell>
          <cell r="J59">
            <v>0</v>
          </cell>
          <cell r="K59">
            <v>0</v>
          </cell>
          <cell r="L59">
            <v>0</v>
          </cell>
        </row>
        <row r="61">
          <cell r="A61" t="str">
            <v>ACCT. PAYABLES</v>
          </cell>
          <cell r="B61">
            <v>6783717988</v>
          </cell>
          <cell r="C61">
            <v>2595515715</v>
          </cell>
          <cell r="D61">
            <v>3789494311</v>
          </cell>
          <cell r="E61">
            <v>5065382301</v>
          </cell>
          <cell r="F61">
            <v>3407092251</v>
          </cell>
          <cell r="G61">
            <v>0</v>
          </cell>
          <cell r="H61">
            <v>0</v>
          </cell>
          <cell r="I61">
            <v>0</v>
          </cell>
          <cell r="J61">
            <v>0</v>
          </cell>
          <cell r="K61">
            <v>0</v>
          </cell>
          <cell r="L61">
            <v>0</v>
          </cell>
        </row>
        <row r="62">
          <cell r="A62" t="str">
            <v>ACCRUED EXP.</v>
          </cell>
          <cell r="B62">
            <v>370076859</v>
          </cell>
          <cell r="C62">
            <v>171539092.75999832</v>
          </cell>
          <cell r="D62">
            <v>388488779.16399765</v>
          </cell>
          <cell r="E62">
            <v>457501347.16400146</v>
          </cell>
          <cell r="F62">
            <v>969010808</v>
          </cell>
          <cell r="G62">
            <v>0</v>
          </cell>
          <cell r="H62">
            <v>0</v>
          </cell>
          <cell r="I62">
            <v>0</v>
          </cell>
          <cell r="J62">
            <v>0</v>
          </cell>
          <cell r="K62">
            <v>0</v>
          </cell>
          <cell r="L62">
            <v>0</v>
          </cell>
        </row>
        <row r="63">
          <cell r="A63" t="str">
            <v>TAX PAYABLES</v>
          </cell>
          <cell r="B63">
            <v>645203724</v>
          </cell>
          <cell r="C63">
            <v>384111257.40400064</v>
          </cell>
          <cell r="D63">
            <v>13367123</v>
          </cell>
          <cell r="E63">
            <v>7147500</v>
          </cell>
          <cell r="F63">
            <v>78654760</v>
          </cell>
          <cell r="G63">
            <v>78654760</v>
          </cell>
          <cell r="H63">
            <v>78654760</v>
          </cell>
          <cell r="I63">
            <v>78654760</v>
          </cell>
          <cell r="J63">
            <v>78654760</v>
          </cell>
          <cell r="K63">
            <v>78654760</v>
          </cell>
          <cell r="L63">
            <v>78654760</v>
          </cell>
        </row>
        <row r="64">
          <cell r="A64" t="str">
            <v>DIVIDENDS PAYABLES</v>
          </cell>
        </row>
        <row r="65">
          <cell r="A65" t="str">
            <v>INTEREST PAYABLES</v>
          </cell>
          <cell r="B65">
            <v>1581329889</v>
          </cell>
          <cell r="C65">
            <v>24255220</v>
          </cell>
          <cell r="D65">
            <v>0</v>
          </cell>
          <cell r="E65">
            <v>225999488</v>
          </cell>
          <cell r="F65">
            <v>4380000</v>
          </cell>
        </row>
        <row r="66">
          <cell r="A66" t="str">
            <v>INTERCOMPANY</v>
          </cell>
        </row>
        <row r="67">
          <cell r="A67" t="str">
            <v>OTHER PAYABLES</v>
          </cell>
          <cell r="B67">
            <v>893788251</v>
          </cell>
          <cell r="C67">
            <v>227011551</v>
          </cell>
          <cell r="D67">
            <v>537711551</v>
          </cell>
          <cell r="E67">
            <v>241440151</v>
          </cell>
          <cell r="F67">
            <v>576155251</v>
          </cell>
          <cell r="G67">
            <v>576155251</v>
          </cell>
          <cell r="H67">
            <v>576155251</v>
          </cell>
          <cell r="I67">
            <v>576155251</v>
          </cell>
          <cell r="J67">
            <v>576155251</v>
          </cell>
          <cell r="K67">
            <v>576155251</v>
          </cell>
          <cell r="L67">
            <v>576155251</v>
          </cell>
        </row>
        <row r="68">
          <cell r="A68" t="str">
            <v/>
          </cell>
        </row>
        <row r="69">
          <cell r="A69" t="str">
            <v/>
          </cell>
        </row>
        <row r="71">
          <cell r="A71" t="str">
            <v/>
          </cell>
        </row>
        <row r="73">
          <cell r="A73" t="str">
            <v>CURRENT LIAB.</v>
          </cell>
          <cell r="B73">
            <v>12074116711</v>
          </cell>
          <cell r="C73">
            <v>11342267407.164</v>
          </cell>
          <cell r="D73">
            <v>17898995965.163998</v>
          </cell>
          <cell r="E73">
            <v>25021680467.164001</v>
          </cell>
          <cell r="F73">
            <v>23508528926</v>
          </cell>
          <cell r="G73">
            <v>13895221813.147123</v>
          </cell>
          <cell r="H73">
            <v>6611271476.4612389</v>
          </cell>
          <cell r="I73">
            <v>-2532405076.8801994</v>
          </cell>
          <cell r="J73">
            <v>-13870235691.649616</v>
          </cell>
          <cell r="K73">
            <v>-27789571546.735168</v>
          </cell>
          <cell r="L73">
            <v>-44738535759.771805</v>
          </cell>
        </row>
        <row r="75">
          <cell r="A75" t="str">
            <v>NEW DEBT-L/T</v>
          </cell>
          <cell r="G75">
            <v>1350</v>
          </cell>
          <cell r="H75">
            <v>1350</v>
          </cell>
          <cell r="I75">
            <v>1350</v>
          </cell>
          <cell r="J75">
            <v>1350</v>
          </cell>
          <cell r="K75">
            <v>1350</v>
          </cell>
          <cell r="L75">
            <v>1350</v>
          </cell>
        </row>
        <row r="76">
          <cell r="A76" t="str">
            <v>LTD-BANKS</v>
          </cell>
          <cell r="B76">
            <v>9217573131</v>
          </cell>
          <cell r="C76">
            <v>12561848918</v>
          </cell>
          <cell r="D76">
            <v>13566410535</v>
          </cell>
          <cell r="E76">
            <v>13686399645</v>
          </cell>
          <cell r="F76">
            <v>13798346365</v>
          </cell>
          <cell r="G76">
            <v>13798346365</v>
          </cell>
          <cell r="H76">
            <v>13798346365</v>
          </cell>
          <cell r="I76">
            <v>13798346365</v>
          </cell>
          <cell r="J76">
            <v>13798346365</v>
          </cell>
          <cell r="K76">
            <v>13798346365</v>
          </cell>
          <cell r="L76">
            <v>13798346365</v>
          </cell>
        </row>
        <row r="77">
          <cell r="A77" t="str">
            <v xml:space="preserve">   -OTHERS</v>
          </cell>
        </row>
        <row r="78">
          <cell r="A78" t="str">
            <v>Shareholders' Loan</v>
          </cell>
        </row>
        <row r="80">
          <cell r="A80" t="str">
            <v>KEWAJIBAN KARYAWAN</v>
          </cell>
          <cell r="B80">
            <v>0</v>
          </cell>
          <cell r="C80">
            <v>0</v>
          </cell>
          <cell r="D80">
            <v>320357762</v>
          </cell>
          <cell r="E80">
            <v>1579037108</v>
          </cell>
          <cell r="F80">
            <v>1702188011</v>
          </cell>
          <cell r="G80">
            <v>1702188011</v>
          </cell>
          <cell r="H80">
            <v>1702188011</v>
          </cell>
          <cell r="I80">
            <v>1702188011</v>
          </cell>
          <cell r="J80">
            <v>1702188011</v>
          </cell>
          <cell r="K80">
            <v>1702188011</v>
          </cell>
          <cell r="L80">
            <v>1702188011</v>
          </cell>
        </row>
        <row r="82">
          <cell r="A82" t="str">
            <v>TOTAL LIAB.</v>
          </cell>
          <cell r="B82">
            <v>21291689842</v>
          </cell>
          <cell r="C82">
            <v>23904116325.164001</v>
          </cell>
          <cell r="D82">
            <v>31785764262.163998</v>
          </cell>
          <cell r="E82">
            <v>40287117220.164001</v>
          </cell>
          <cell r="F82">
            <v>39009063302</v>
          </cell>
          <cell r="G82">
            <v>29395757539.147125</v>
          </cell>
          <cell r="H82">
            <v>22111807202.461239</v>
          </cell>
          <cell r="I82">
            <v>12968130649.119801</v>
          </cell>
          <cell r="J82">
            <v>1630300034.3503838</v>
          </cell>
          <cell r="K82">
            <v>-12289035820.735168</v>
          </cell>
          <cell r="L82">
            <v>-29238000033.771805</v>
          </cell>
        </row>
        <row r="84">
          <cell r="A84" t="str">
            <v>MIN. INTEREST</v>
          </cell>
        </row>
        <row r="89">
          <cell r="A89" t="str">
            <v>CAPITAL STOCK</v>
          </cell>
          <cell r="B89">
            <v>21590000000</v>
          </cell>
          <cell r="C89">
            <v>21590000000</v>
          </cell>
          <cell r="D89">
            <v>21590000000</v>
          </cell>
          <cell r="E89">
            <v>21590000000</v>
          </cell>
          <cell r="F89">
            <v>21590000000</v>
          </cell>
          <cell r="G89">
            <v>21590000000</v>
          </cell>
          <cell r="H89">
            <v>21590000000</v>
          </cell>
          <cell r="I89">
            <v>21590000000</v>
          </cell>
          <cell r="J89">
            <v>21590000000</v>
          </cell>
          <cell r="K89">
            <v>21590000000</v>
          </cell>
          <cell r="L89">
            <v>21590000000</v>
          </cell>
        </row>
        <row r="90">
          <cell r="A90" t="str">
            <v>RETAINED EARNINGS</v>
          </cell>
          <cell r="B90">
            <v>-17209654290</v>
          </cell>
          <cell r="C90">
            <v>-19802335843.299999</v>
          </cell>
          <cell r="D90">
            <v>-16317557498.163998</v>
          </cell>
          <cell r="E90">
            <v>-19969025215.163998</v>
          </cell>
          <cell r="F90">
            <v>-20835291944.163998</v>
          </cell>
          <cell r="G90">
            <v>-18831008475.163998</v>
          </cell>
          <cell r="H90">
            <v>-11111460832.440268</v>
          </cell>
          <cell r="I90">
            <v>-1619861659.6836948</v>
          </cell>
          <cell r="J90">
            <v>9952228613.3354969</v>
          </cell>
          <cell r="K90">
            <v>23961314319.75045</v>
          </cell>
          <cell r="L90">
            <v>40819030775.646088</v>
          </cell>
        </row>
        <row r="91">
          <cell r="A91" t="str">
            <v>KOREKSI R/E</v>
          </cell>
          <cell r="B91">
            <v>51876269</v>
          </cell>
          <cell r="C91">
            <v>0</v>
          </cell>
          <cell r="D91">
            <v>0</v>
          </cell>
          <cell r="E91">
            <v>-1172082015</v>
          </cell>
          <cell r="F91">
            <v>0</v>
          </cell>
        </row>
        <row r="92">
          <cell r="A92" t="str">
            <v>CHG. R/E</v>
          </cell>
          <cell r="B92">
            <v>-2644557822.3000002</v>
          </cell>
          <cell r="C92">
            <v>3484778345.1360016</v>
          </cell>
          <cell r="D92">
            <v>-3651467717</v>
          </cell>
          <cell r="E92">
            <v>305815286</v>
          </cell>
          <cell r="F92">
            <v>2004283469</v>
          </cell>
          <cell r="G92">
            <v>7719547642.7237301</v>
          </cell>
          <cell r="H92">
            <v>9491599172.7565727</v>
          </cell>
          <cell r="I92">
            <v>11572090273.019192</v>
          </cell>
          <cell r="J92">
            <v>14009085706.414951</v>
          </cell>
          <cell r="K92">
            <v>16857716455.895638</v>
          </cell>
          <cell r="L92">
            <v>20181182873.927727</v>
          </cell>
        </row>
        <row r="94">
          <cell r="A94" t="str">
            <v>NET WORTH</v>
          </cell>
          <cell r="B94">
            <v>1787664156.6999998</v>
          </cell>
          <cell r="C94">
            <v>5272442501.8360023</v>
          </cell>
          <cell r="D94">
            <v>1620974784.8360023</v>
          </cell>
          <cell r="E94">
            <v>754708055.83600235</v>
          </cell>
          <cell r="F94">
            <v>2758991524.8360023</v>
          </cell>
          <cell r="G94">
            <v>10478539167.559732</v>
          </cell>
          <cell r="H94">
            <v>19970138340.316307</v>
          </cell>
          <cell r="I94">
            <v>31542228613.335499</v>
          </cell>
          <cell r="J94">
            <v>45551314319.750443</v>
          </cell>
          <cell r="K94">
            <v>62409030775.646088</v>
          </cell>
          <cell r="L94">
            <v>82590213649.573822</v>
          </cell>
        </row>
        <row r="96">
          <cell r="A96" t="str">
            <v>TOTAL</v>
          </cell>
          <cell r="B96">
            <v>23079353998.700001</v>
          </cell>
          <cell r="C96">
            <v>29176558827.000004</v>
          </cell>
          <cell r="D96">
            <v>33406739047</v>
          </cell>
          <cell r="E96">
            <v>41041825276</v>
          </cell>
          <cell r="F96">
            <v>41768054826.835999</v>
          </cell>
          <cell r="G96">
            <v>39874296706.706856</v>
          </cell>
          <cell r="H96">
            <v>42081945542.777542</v>
          </cell>
          <cell r="I96">
            <v>44510359262.455299</v>
          </cell>
          <cell r="J96">
            <v>47181614354.10083</v>
          </cell>
          <cell r="K96">
            <v>50119994954.910919</v>
          </cell>
          <cell r="L96">
            <v>53352213615.802017</v>
          </cell>
        </row>
        <row r="97">
          <cell r="B97" t="b">
            <v>1</v>
          </cell>
          <cell r="C97" t="b">
            <v>1</v>
          </cell>
          <cell r="D97" t="b">
            <v>1</v>
          </cell>
          <cell r="E97" t="b">
            <v>1</v>
          </cell>
          <cell r="F97" t="b">
            <v>1</v>
          </cell>
        </row>
        <row r="98">
          <cell r="A98" t="str">
            <v>CONT. LIAB.</v>
          </cell>
        </row>
        <row r="99">
          <cell r="A99" t="str">
            <v>;;</v>
          </cell>
        </row>
        <row r="100">
          <cell r="A100" t="str">
            <v>;;</v>
          </cell>
        </row>
        <row r="101">
          <cell r="A101" t="str">
            <v>;;</v>
          </cell>
        </row>
        <row r="102">
          <cell r="B102" t="str">
            <v>HIST</v>
          </cell>
          <cell r="C102" t="str">
            <v>HIST</v>
          </cell>
          <cell r="D102" t="str">
            <v>HIST</v>
          </cell>
          <cell r="E102" t="str">
            <v>HIST</v>
          </cell>
          <cell r="F102" t="str">
            <v>HIST</v>
          </cell>
          <cell r="G102" t="str">
            <v>PROJ</v>
          </cell>
          <cell r="H102" t="str">
            <v>PROJ</v>
          </cell>
          <cell r="I102" t="str">
            <v>PROJ</v>
          </cell>
          <cell r="J102" t="str">
            <v>PROJ</v>
          </cell>
          <cell r="K102" t="str">
            <v>PROJ</v>
          </cell>
          <cell r="L102" t="str">
            <v>PROJ</v>
          </cell>
        </row>
        <row r="177">
          <cell r="A177" t="str">
            <v>FACT SHEET</v>
          </cell>
          <cell r="B177">
            <v>2004</v>
          </cell>
          <cell r="C177">
            <v>2005</v>
          </cell>
          <cell r="D177">
            <v>2006</v>
          </cell>
          <cell r="E177">
            <v>2007</v>
          </cell>
          <cell r="F177">
            <v>2008</v>
          </cell>
          <cell r="G177">
            <v>2009</v>
          </cell>
          <cell r="H177">
            <v>2010</v>
          </cell>
          <cell r="I177">
            <v>2011</v>
          </cell>
          <cell r="J177">
            <v>2012</v>
          </cell>
          <cell r="K177">
            <v>2013</v>
          </cell>
          <cell r="L177">
            <v>2014</v>
          </cell>
        </row>
        <row r="179">
          <cell r="A179" t="str">
            <v>ROE</v>
          </cell>
          <cell r="B179">
            <v>-1.0572255611976047</v>
          </cell>
          <cell r="C179">
            <v>0.87514615300579024</v>
          </cell>
          <cell r="D179">
            <v>-2.208470057331696</v>
          </cell>
          <cell r="E179">
            <v>0.68201940474827738</v>
          </cell>
          <cell r="F179">
            <v>0.74834519548686429</v>
          </cell>
          <cell r="G179">
            <v>0.73670074800335716</v>
          </cell>
          <cell r="H179">
            <v>0.47528960546030125</v>
          </cell>
          <cell r="I179">
            <v>0.36687611439499596</v>
          </cell>
          <cell r="J179">
            <v>0.30754514805165123</v>
          </cell>
          <cell r="K179">
            <v>0.27011662008495785</v>
          </cell>
          <cell r="L179">
            <v>0.24435319854668835</v>
          </cell>
        </row>
        <row r="180">
          <cell r="A180" t="str">
            <v>ROS</v>
          </cell>
          <cell r="B180">
            <v>-5.5296818640960602E-2</v>
          </cell>
          <cell r="C180">
            <v>8.7182450275288814E-2</v>
          </cell>
          <cell r="D180">
            <v>-8.7765103284450599E-2</v>
          </cell>
          <cell r="E180">
            <v>1.1868341727072969E-2</v>
          </cell>
          <cell r="F180">
            <v>3.135611068795735E-2</v>
          </cell>
          <cell r="G180">
            <v>0.10657835540541852</v>
          </cell>
          <cell r="H180">
            <v>0.11913074760084567</v>
          </cell>
          <cell r="I180">
            <v>0.13203941913049108</v>
          </cell>
          <cell r="J180">
            <v>0.14531448240655584</v>
          </cell>
          <cell r="K180">
            <v>0.15896633686569278</v>
          </cell>
          <cell r="L180">
            <v>0.17300567711573078</v>
          </cell>
        </row>
        <row r="181">
          <cell r="A181" t="str">
            <v>ATO</v>
          </cell>
          <cell r="B181">
            <v>1.4809138427758934</v>
          </cell>
          <cell r="C181">
            <v>1.8139666615523864</v>
          </cell>
          <cell r="D181">
            <v>1.2209891978266274</v>
          </cell>
          <cell r="E181">
            <v>1.056717761950057</v>
          </cell>
          <cell r="F181">
            <v>1.5764706948644838</v>
          </cell>
          <cell r="G181">
            <v>1.8164765736273703</v>
          </cell>
          <cell r="H181">
            <v>1.8933012106669176</v>
          </cell>
          <cell r="I181">
            <v>1.9690063108886606</v>
          </cell>
          <cell r="J181">
            <v>2.0432809990971936</v>
          </cell>
          <cell r="K181">
            <v>2.1158387151378095</v>
          </cell>
          <cell r="L181">
            <v>2.186421150974954</v>
          </cell>
        </row>
        <row r="182">
          <cell r="A182" t="str">
            <v>ALEV</v>
          </cell>
          <cell r="B182">
            <v>12.910341079559446</v>
          </cell>
          <cell r="C182">
            <v>5.5337841648988979</v>
          </cell>
          <cell r="D182">
            <v>20.609043002713847</v>
          </cell>
          <cell r="E182">
            <v>54.381061602075128</v>
          </cell>
          <cell r="F182">
            <v>15.13888478846224</v>
          </cell>
          <cell r="G182">
            <v>3.8053297381521243</v>
          </cell>
          <cell r="H182">
            <v>2.1072435666517775</v>
          </cell>
          <cell r="I182">
            <v>1.4111355227333906</v>
          </cell>
          <cell r="J182">
            <v>1.0357904060222365</v>
          </cell>
          <cell r="K182">
            <v>0.80308882115293601</v>
          </cell>
          <cell r="L182">
            <v>0.6459871122524613</v>
          </cell>
        </row>
        <row r="184">
          <cell r="A184" t="str">
            <v>ROS</v>
          </cell>
          <cell r="B184">
            <v>-5.5296818640960602E-2</v>
          </cell>
          <cell r="D184">
            <v>-8.7765103284450599E-2</v>
          </cell>
          <cell r="E184">
            <v>1.1868341727072969E-2</v>
          </cell>
          <cell r="F184">
            <v>3.135611068795735E-2</v>
          </cell>
          <cell r="G184">
            <v>0.10657835540541852</v>
          </cell>
          <cell r="H184">
            <v>0.11913074760084567</v>
          </cell>
          <cell r="I184">
            <v>0.13203941913049108</v>
          </cell>
          <cell r="J184">
            <v>0.14531448240655584</v>
          </cell>
          <cell r="K184">
            <v>0.15896633686569278</v>
          </cell>
          <cell r="L184">
            <v>0.17300567711573078</v>
          </cell>
        </row>
        <row r="185">
          <cell r="A185" t="str">
            <v xml:space="preserve">  SALES</v>
          </cell>
          <cell r="B185">
            <v>34178534819</v>
          </cell>
          <cell r="C185">
            <v>52925305011</v>
          </cell>
          <cell r="D185">
            <v>40789267511</v>
          </cell>
          <cell r="E185">
            <v>43369625752</v>
          </cell>
          <cell r="F185">
            <v>65846114416</v>
          </cell>
          <cell r="G185">
            <v>72430725857.600006</v>
          </cell>
          <cell r="H185">
            <v>79673798443.360016</v>
          </cell>
          <cell r="I185">
            <v>87641178287.69603</v>
          </cell>
          <cell r="J185">
            <v>96405296116.465637</v>
          </cell>
          <cell r="K185">
            <v>106045825728.11221</v>
          </cell>
          <cell r="L185">
            <v>116650408300.92345</v>
          </cell>
        </row>
        <row r="186">
          <cell r="A186" t="str">
            <v xml:space="preserve">  %CHG.</v>
          </cell>
          <cell r="B186">
            <v>0</v>
          </cell>
          <cell r="C186">
            <v>0.54849543116103927</v>
          </cell>
          <cell r="D186">
            <v>-0.22930500820878874</v>
          </cell>
          <cell r="E186">
            <v>6.3260715341459273E-2</v>
          </cell>
          <cell r="F186">
            <v>0.51825415309154454</v>
          </cell>
          <cell r="G186">
            <v>0.10000000000000009</v>
          </cell>
          <cell r="H186">
            <v>0.10000000000000009</v>
          </cell>
          <cell r="I186">
            <v>0.10000000000000009</v>
          </cell>
          <cell r="J186">
            <v>0.10000000000000009</v>
          </cell>
          <cell r="K186">
            <v>0.10000000000000009</v>
          </cell>
          <cell r="L186">
            <v>0.10000000000000009</v>
          </cell>
        </row>
        <row r="187">
          <cell r="A187" t="str">
            <v xml:space="preserve">  CGS/SALES</v>
          </cell>
          <cell r="B187">
            <v>0.80422206936500329</v>
          </cell>
          <cell r="C187">
            <v>0.64313167500717383</v>
          </cell>
          <cell r="D187">
            <v>0.77389887493044862</v>
          </cell>
          <cell r="E187">
            <v>0.6918256061182716</v>
          </cell>
          <cell r="F187">
            <v>0.67816003683809534</v>
          </cell>
          <cell r="G187">
            <v>0.8</v>
          </cell>
          <cell r="H187">
            <v>0.8</v>
          </cell>
          <cell r="I187">
            <v>0.8</v>
          </cell>
          <cell r="J187">
            <v>0.8</v>
          </cell>
          <cell r="K187">
            <v>0.8</v>
          </cell>
          <cell r="L187">
            <v>0.80000000000000016</v>
          </cell>
        </row>
        <row r="188">
          <cell r="A188" t="str">
            <v xml:space="preserve">  GPM</v>
          </cell>
          <cell r="B188">
            <v>0.17326053358811772</v>
          </cell>
          <cell r="C188">
            <v>0.33679862906893437</v>
          </cell>
          <cell r="D188">
            <v>0.1902654664957413</v>
          </cell>
          <cell r="E188">
            <v>0.27311697042840555</v>
          </cell>
          <cell r="F188">
            <v>0.29880098983060394</v>
          </cell>
          <cell r="G188">
            <v>0.19999999999999993</v>
          </cell>
          <cell r="H188">
            <v>0.19999999999999993</v>
          </cell>
          <cell r="I188">
            <v>0.19999999999999993</v>
          </cell>
          <cell r="J188">
            <v>0.19999999999999993</v>
          </cell>
          <cell r="K188">
            <v>0.19999999999999996</v>
          </cell>
          <cell r="L188">
            <v>0.1999999999999999</v>
          </cell>
        </row>
        <row r="189">
          <cell r="A189" t="str">
            <v xml:space="preserve">  SGA/SALES</v>
          </cell>
          <cell r="B189">
            <v>0.25338828246626954</v>
          </cell>
          <cell r="C189">
            <v>0.21028814144173247</v>
          </cell>
          <cell r="D189">
            <v>0.25157921819097706</v>
          </cell>
          <cell r="E189">
            <v>0.21144085361578474</v>
          </cell>
          <cell r="F189">
            <v>0.20215486503734414</v>
          </cell>
          <cell r="G189">
            <v>0.04</v>
          </cell>
          <cell r="H189">
            <v>0.04</v>
          </cell>
          <cell r="I189">
            <v>0.04</v>
          </cell>
          <cell r="J189">
            <v>0.04</v>
          </cell>
          <cell r="K189">
            <v>0.04</v>
          </cell>
          <cell r="L189">
            <v>0.04</v>
          </cell>
        </row>
        <row r="190">
          <cell r="A190" t="str">
            <v xml:space="preserve">  NOP/SALES</v>
          </cell>
          <cell r="B190">
            <v>-8.4092936113874431E-2</v>
          </cell>
          <cell r="C190">
            <v>0.12314700894790091</v>
          </cell>
          <cell r="D190">
            <v>-6.4926532213058455E-2</v>
          </cell>
          <cell r="E190">
            <v>5.8593755282354783E-2</v>
          </cell>
          <cell r="F190">
            <v>9.4863069907769548E-2</v>
          </cell>
          <cell r="G190">
            <v>0.15837904101319059</v>
          </cell>
          <cell r="H190">
            <v>0.15852640092108233</v>
          </cell>
          <cell r="I190">
            <v>0.15866036447371124</v>
          </cell>
          <cell r="J190">
            <v>0.15878214952155564</v>
          </cell>
          <cell r="K190">
            <v>0.15889286320141424</v>
          </cell>
          <cell r="L190">
            <v>0.15899351200128561</v>
          </cell>
        </row>
        <row r="191">
          <cell r="A191" t="str">
            <v xml:space="preserve">  T.I.E.</v>
          </cell>
          <cell r="B191">
            <v>-5.8385428370226595</v>
          </cell>
          <cell r="C191">
            <v>4.7187455935261049</v>
          </cell>
          <cell r="D191">
            <v>-1.0118427736208802</v>
          </cell>
          <cell r="E191">
            <v>1.2339712223548081</v>
          </cell>
          <cell r="F191">
            <v>1.8518666396510952</v>
          </cell>
          <cell r="G191">
            <v>6.0261133815295116</v>
          </cell>
          <cell r="H191">
            <v>14.73703064883453</v>
          </cell>
          <cell r="I191">
            <v>-30.299890551594956</v>
          </cell>
          <cell r="J191">
            <v>-7.3144662777029277</v>
          </cell>
          <cell r="K191">
            <v>-4.109098799028601</v>
          </cell>
          <cell r="L191">
            <v>-2.832626166333895</v>
          </cell>
        </row>
        <row r="192">
          <cell r="A192" t="str">
            <v xml:space="preserve">  INT. EXP./AFD</v>
          </cell>
          <cell r="B192">
            <v>8.0186103917407256E-2</v>
          </cell>
          <cell r="C192">
            <v>0.10316400621950961</v>
          </cell>
          <cell r="D192">
            <v>0.1060983411104264</v>
          </cell>
          <cell r="E192">
            <v>9.5424677136175806E-2</v>
          </cell>
          <cell r="F192">
            <v>0.1056496271157632</v>
          </cell>
          <cell r="G192">
            <v>6.4739471955411798E-2</v>
          </cell>
          <cell r="H192">
            <v>3.691478671238952E-2</v>
          </cell>
          <cell r="I192">
            <v>-3.0438429947017245E-2</v>
          </cell>
          <cell r="J192">
            <v>-0.42615107736644103</v>
          </cell>
          <cell r="K192">
            <v>0.5365910210206748</v>
          </cell>
          <cell r="L192">
            <v>0.28468373109443657</v>
          </cell>
        </row>
        <row r="193">
          <cell r="A193" t="str">
            <v xml:space="preserve">  NPBT/SALES</v>
          </cell>
          <cell r="B193">
            <v>-8.8382277619482294E-2</v>
          </cell>
          <cell r="C193">
            <v>0.11423712595540818</v>
          </cell>
          <cell r="D193">
            <v>-0.12360000555637338</v>
          </cell>
          <cell r="E193">
            <v>1.5301608291360383E-2</v>
          </cell>
          <cell r="F193">
            <v>4.4409285467108012E-2</v>
          </cell>
          <cell r="G193">
            <v>0.13322294425677314</v>
          </cell>
          <cell r="H193">
            <v>0.14891343450105707</v>
          </cell>
          <cell r="I193">
            <v>0.16504927391311383</v>
          </cell>
          <cell r="J193">
            <v>0.18164310300819478</v>
          </cell>
          <cell r="K193">
            <v>0.19870792108211596</v>
          </cell>
          <cell r="L193">
            <v>0.21625709639466345</v>
          </cell>
        </row>
        <row r="194">
          <cell r="A194" t="str">
            <v xml:space="preserve">  TAXES/NPBT</v>
          </cell>
          <cell r="B194">
            <v>0.37434494640392252</v>
          </cell>
          <cell r="C194">
            <v>0.23682909959306922</v>
          </cell>
          <cell r="D194">
            <v>0.28992638075229415</v>
          </cell>
          <cell r="E194">
            <v>0.22437292204283585</v>
          </cell>
          <cell r="F194">
            <v>0.29392895296229365</v>
          </cell>
          <cell r="G194">
            <v>0.2</v>
          </cell>
          <cell r="H194">
            <v>0.2</v>
          </cell>
          <cell r="I194">
            <v>0.2</v>
          </cell>
          <cell r="J194">
            <v>0.2</v>
          </cell>
          <cell r="K194">
            <v>0.2</v>
          </cell>
          <cell r="L194">
            <v>0.2</v>
          </cell>
        </row>
        <row r="195">
          <cell r="A195" t="str">
            <v xml:space="preserve">  NPAUI/SALES</v>
          </cell>
          <cell r="B195">
            <v>-5.5296818640960602E-2</v>
          </cell>
          <cell r="C195">
            <v>2.1339119860627531E-2</v>
          </cell>
          <cell r="D195">
            <v>-8.7765103284450599E-2</v>
          </cell>
          <cell r="E195">
            <v>1.1868341727072969E-2</v>
          </cell>
          <cell r="F195">
            <v>3.135611068795735E-2</v>
          </cell>
          <cell r="G195">
            <v>0.10657835540541852</v>
          </cell>
          <cell r="H195">
            <v>0.11913074760084567</v>
          </cell>
          <cell r="I195">
            <v>0.13203941913049108</v>
          </cell>
          <cell r="J195">
            <v>0.14531448240655584</v>
          </cell>
          <cell r="K195">
            <v>0.15896633686569278</v>
          </cell>
          <cell r="L195">
            <v>0.17300567711573078</v>
          </cell>
        </row>
        <row r="196">
          <cell r="A196" t="str">
            <v xml:space="preserve">  DIV. RECD/NPBT</v>
          </cell>
          <cell r="B196">
            <v>0</v>
          </cell>
          <cell r="C196">
            <v>0</v>
          </cell>
          <cell r="D196">
            <v>0</v>
          </cell>
          <cell r="E196">
            <v>0</v>
          </cell>
          <cell r="F196">
            <v>0</v>
          </cell>
          <cell r="G196">
            <v>0</v>
          </cell>
          <cell r="H196">
            <v>0</v>
          </cell>
          <cell r="I196">
            <v>0</v>
          </cell>
          <cell r="J196">
            <v>0</v>
          </cell>
          <cell r="K196">
            <v>0</v>
          </cell>
          <cell r="L196">
            <v>0</v>
          </cell>
        </row>
        <row r="197">
          <cell r="A197" t="str">
            <v xml:space="preserve">  DIV. PAID/NPAUI</v>
          </cell>
          <cell r="B197">
            <v>0</v>
          </cell>
          <cell r="D197">
            <v>0</v>
          </cell>
          <cell r="E197">
            <v>0</v>
          </cell>
          <cell r="F197">
            <v>0</v>
          </cell>
          <cell r="G197">
            <v>0</v>
          </cell>
          <cell r="H197">
            <v>0</v>
          </cell>
          <cell r="I197">
            <v>0</v>
          </cell>
          <cell r="J197">
            <v>0</v>
          </cell>
          <cell r="K197">
            <v>0</v>
          </cell>
          <cell r="L197">
            <v>0</v>
          </cell>
        </row>
        <row r="199">
          <cell r="A199" t="str">
            <v>ATO</v>
          </cell>
          <cell r="B199">
            <v>1.4809138427758934</v>
          </cell>
          <cell r="D199">
            <v>1.2209891978266274</v>
          </cell>
          <cell r="E199">
            <v>1.056717761950057</v>
          </cell>
          <cell r="F199">
            <v>1.5764706948644838</v>
          </cell>
          <cell r="G199">
            <v>1.8164765736273703</v>
          </cell>
          <cell r="H199">
            <v>1.8933012106669176</v>
          </cell>
          <cell r="I199">
            <v>1.9690063108886606</v>
          </cell>
          <cell r="J199">
            <v>2.0432809990971936</v>
          </cell>
          <cell r="K199">
            <v>2.1158387151378095</v>
          </cell>
          <cell r="L199">
            <v>2.186421150974954</v>
          </cell>
        </row>
        <row r="200">
          <cell r="A200" t="str">
            <v xml:space="preserve">  W.I.</v>
          </cell>
          <cell r="B200">
            <v>830735250</v>
          </cell>
          <cell r="D200">
            <v>8129955852.8360023</v>
          </cell>
          <cell r="E200">
            <v>13020487108.835999</v>
          </cell>
          <cell r="F200">
            <v>17157509954.835999</v>
          </cell>
          <cell r="G200">
            <v>18454952067.826851</v>
          </cell>
          <cell r="H200">
            <v>20300447274.609539</v>
          </cell>
          <cell r="I200">
            <v>22330492002.070496</v>
          </cell>
          <cell r="J200">
            <v>24563541202.277546</v>
          </cell>
          <cell r="K200">
            <v>27019895322.505306</v>
          </cell>
          <cell r="L200">
            <v>29721884854.755836</v>
          </cell>
        </row>
        <row r="201">
          <cell r="A201" t="str">
            <v xml:space="preserve">  W.I./SALES</v>
          </cell>
          <cell r="B201">
            <v>2.4305759576861399E-2</v>
          </cell>
          <cell r="D201">
            <v>0.19931605417144413</v>
          </cell>
          <cell r="E201">
            <v>0.30022133885339225</v>
          </cell>
          <cell r="F201">
            <v>0.26056981656410211</v>
          </cell>
          <cell r="G201">
            <v>0.25479452054794521</v>
          </cell>
          <cell r="H201">
            <v>0.25479452054794521</v>
          </cell>
          <cell r="I201">
            <v>0.25479452054794521</v>
          </cell>
          <cell r="J201">
            <v>0.25479452054794521</v>
          </cell>
          <cell r="K201">
            <v>0.25479452054794521</v>
          </cell>
          <cell r="L201">
            <v>0.25479452054794521</v>
          </cell>
        </row>
        <row r="202">
          <cell r="A202" t="str">
            <v xml:space="preserve">  ARDOH</v>
          </cell>
          <cell r="B202">
            <v>6.0889136303558171</v>
          </cell>
          <cell r="D202">
            <v>0.62613460251799125</v>
          </cell>
          <cell r="E202">
            <v>1.9692483384194641</v>
          </cell>
          <cell r="F202">
            <v>5.3715745088717748</v>
          </cell>
          <cell r="G202">
            <v>45</v>
          </cell>
          <cell r="H202">
            <v>44.999999999999993</v>
          </cell>
          <cell r="I202">
            <v>45</v>
          </cell>
          <cell r="J202">
            <v>45</v>
          </cell>
          <cell r="K202">
            <v>45</v>
          </cell>
          <cell r="L202">
            <v>45</v>
          </cell>
        </row>
        <row r="203">
          <cell r="A203" t="str">
            <v xml:space="preserve">  INVDOH</v>
          </cell>
          <cell r="B203">
            <v>98.454918428012064</v>
          </cell>
          <cell r="D203">
            <v>34.282094542571656</v>
          </cell>
          <cell r="E203">
            <v>52.77584053603703</v>
          </cell>
          <cell r="F203">
            <v>35.479926674059946</v>
          </cell>
          <cell r="G203">
            <v>60.000000000000007</v>
          </cell>
          <cell r="H203">
            <v>60.000000000000007</v>
          </cell>
          <cell r="I203">
            <v>60</v>
          </cell>
          <cell r="J203">
            <v>60</v>
          </cell>
          <cell r="K203">
            <v>60</v>
          </cell>
          <cell r="L203">
            <v>60</v>
          </cell>
        </row>
        <row r="204">
          <cell r="A204" t="str">
            <v xml:space="preserve">  APDOH</v>
          </cell>
          <cell r="B204">
            <v>90.080589914582575</v>
          </cell>
          <cell r="D204">
            <v>10.804225679366438</v>
          </cell>
          <cell r="E204">
            <v>15.194010816017338</v>
          </cell>
          <cell r="F204">
            <v>6.8669527030701207</v>
          </cell>
          <cell r="G204">
            <v>0</v>
          </cell>
          <cell r="H204">
            <v>0</v>
          </cell>
          <cell r="I204">
            <v>0</v>
          </cell>
          <cell r="J204">
            <v>0</v>
          </cell>
          <cell r="K204">
            <v>0</v>
          </cell>
          <cell r="L204">
            <v>0</v>
          </cell>
        </row>
        <row r="205">
          <cell r="A205" t="str">
            <v xml:space="preserve">  AEDOH</v>
          </cell>
          <cell r="B205">
            <v>4.914228721097567</v>
          </cell>
          <cell r="D205">
            <v>1.1076201992982437</v>
          </cell>
          <cell r="E205">
            <v>1.3723111117950624</v>
          </cell>
          <cell r="F205">
            <v>1.953029415433859</v>
          </cell>
          <cell r="G205">
            <v>0</v>
          </cell>
          <cell r="H205">
            <v>0</v>
          </cell>
          <cell r="I205">
            <v>0</v>
          </cell>
          <cell r="J205">
            <v>0</v>
          </cell>
          <cell r="K205">
            <v>0</v>
          </cell>
          <cell r="L205">
            <v>0</v>
          </cell>
        </row>
        <row r="206">
          <cell r="A206" t="str">
            <v xml:space="preserve">  GROSS PLANT T/O</v>
          </cell>
          <cell r="B206" t="e">
            <v>#REF!</v>
          </cell>
          <cell r="D206">
            <v>1.5061797553804925</v>
          </cell>
          <cell r="E206">
            <v>1.3730642572101037</v>
          </cell>
          <cell r="F206">
            <v>2.0516940852177168</v>
          </cell>
          <cell r="G206">
            <v>2.2343551280144403</v>
          </cell>
          <cell r="H206">
            <v>2.4577905649975511</v>
          </cell>
          <cell r="I206">
            <v>2.7035696214973064</v>
          </cell>
          <cell r="J206">
            <v>2.973926583647037</v>
          </cell>
          <cell r="K206">
            <v>3.2713192420117414</v>
          </cell>
          <cell r="L206">
            <v>3.5984511662129157</v>
          </cell>
        </row>
        <row r="207">
          <cell r="A207" t="str">
            <v xml:space="preserve">  NET PLANT T/O</v>
          </cell>
          <cell r="B207" t="e">
            <v>#REF!</v>
          </cell>
          <cell r="D207">
            <v>2.7317170844255063</v>
          </cell>
          <cell r="E207">
            <v>2.5077063573165814</v>
          </cell>
          <cell r="F207">
            <v>4.0649293034616178</v>
          </cell>
          <cell r="G207">
            <v>4.6101704852997409</v>
          </cell>
          <cell r="H207">
            <v>5.0711872110518152</v>
          </cell>
          <cell r="I207">
            <v>5.5783059321569981</v>
          </cell>
          <cell r="J207">
            <v>6.1361365253726978</v>
          </cell>
          <cell r="K207">
            <v>6.7497501779099682</v>
          </cell>
          <cell r="L207">
            <v>7.4247251957009661</v>
          </cell>
        </row>
        <row r="208">
          <cell r="A208" t="str">
            <v xml:space="preserve">  ACC. DEP/AGP</v>
          </cell>
          <cell r="B208" t="e">
            <v>#REF!</v>
          </cell>
          <cell r="D208">
            <v>0.70688522159821576</v>
          </cell>
          <cell r="E208">
            <v>0.65017268171327958</v>
          </cell>
          <cell r="F208">
            <v>0.70577545396834962</v>
          </cell>
          <cell r="G208">
            <v>0.69735408748644157</v>
          </cell>
          <cell r="H208">
            <v>0.69735405837656617</v>
          </cell>
          <cell r="I208">
            <v>0.69735405837656617</v>
          </cell>
          <cell r="J208">
            <v>0.69735405837656617</v>
          </cell>
          <cell r="K208">
            <v>0.69735405837656617</v>
          </cell>
          <cell r="L208">
            <v>0.69735405837656617</v>
          </cell>
        </row>
        <row r="209">
          <cell r="A209" t="str">
            <v xml:space="preserve">  AV. PLANT LIFE</v>
          </cell>
          <cell r="B209">
            <v>16.766824559452441</v>
          </cell>
          <cell r="D209">
            <v>14.303974085550076</v>
          </cell>
          <cell r="E209">
            <v>14.137068123392975</v>
          </cell>
          <cell r="F209">
            <v>14.657015581986355</v>
          </cell>
          <cell r="G209">
            <v>204.04132687358384</v>
          </cell>
          <cell r="H209">
            <v>204.04132687358384</v>
          </cell>
          <cell r="I209">
            <v>204.04132687358384</v>
          </cell>
          <cell r="J209">
            <v>204.04132687358384</v>
          </cell>
          <cell r="K209">
            <v>204.04132687358384</v>
          </cell>
          <cell r="L209">
            <v>204.04132687358384</v>
          </cell>
        </row>
        <row r="210">
          <cell r="A210" t="str">
            <v xml:space="preserve">  ACC.DEP/DEP.</v>
          </cell>
          <cell r="B210">
            <v>11.932203402788577</v>
          </cell>
          <cell r="D210">
            <v>8.3891902979525295</v>
          </cell>
          <cell r="E210">
            <v>9.1191912668595734</v>
          </cell>
          <cell r="F210">
            <v>10.221130153114585</v>
          </cell>
          <cell r="G210">
            <v>142.28904737183319</v>
          </cell>
          <cell r="H210">
            <v>142.28904737183319</v>
          </cell>
          <cell r="I210">
            <v>142.28904737183319</v>
          </cell>
          <cell r="J210">
            <v>142.28904737183319</v>
          </cell>
          <cell r="K210">
            <v>142.28904737183319</v>
          </cell>
          <cell r="L210">
            <v>142.28904737183319</v>
          </cell>
        </row>
        <row r="211">
          <cell r="A211" t="str">
            <v xml:space="preserve">  NET PLANT/DEP.</v>
          </cell>
          <cell r="B211">
            <v>4.8346211566638626</v>
          </cell>
          <cell r="D211">
            <v>5.9147837875975462</v>
          </cell>
          <cell r="E211">
            <v>5.0178768565334018</v>
          </cell>
          <cell r="F211">
            <v>4.43588542887177</v>
          </cell>
          <cell r="G211">
            <v>61.752279501750643</v>
          </cell>
          <cell r="H211">
            <v>61.752279501750643</v>
          </cell>
          <cell r="I211">
            <v>61.752279501750643</v>
          </cell>
          <cell r="J211">
            <v>61.752279501750643</v>
          </cell>
          <cell r="K211">
            <v>61.752279501750643</v>
          </cell>
          <cell r="L211">
            <v>61.752279501750643</v>
          </cell>
        </row>
        <row r="212">
          <cell r="A212" t="str">
            <v xml:space="preserve">  DEP./AGP</v>
          </cell>
          <cell r="B212" t="e">
            <v>#REF!</v>
          </cell>
          <cell r="D212">
            <v>8.4261436025683978E-2</v>
          </cell>
          <cell r="E212">
            <v>7.1297186634970436E-2</v>
          </cell>
          <cell r="F212">
            <v>6.9050627806875695E-2</v>
          </cell>
          <cell r="G212">
            <v>4.9009681375130646E-3</v>
          </cell>
          <cell r="H212">
            <v>4.9009679329303788E-3</v>
          </cell>
          <cell r="I212">
            <v>4.9009679329303788E-3</v>
          </cell>
          <cell r="J212">
            <v>4.9009679329303788E-3</v>
          </cell>
          <cell r="K212">
            <v>4.9009679329303788E-3</v>
          </cell>
          <cell r="L212">
            <v>4.9009679329303788E-3</v>
          </cell>
        </row>
        <row r="213">
          <cell r="A213" t="str">
            <v xml:space="preserve">  Cash / Sales</v>
          </cell>
          <cell r="B213">
            <v>1.3319472423578848E-2</v>
          </cell>
          <cell r="D213">
            <v>2.8332194337354694E-2</v>
          </cell>
          <cell r="E213">
            <v>5.8655042230395311E-2</v>
          </cell>
          <cell r="F213">
            <v>3.7005000046106289E-2</v>
          </cell>
          <cell r="G213">
            <v>0.05</v>
          </cell>
          <cell r="H213">
            <v>0.05</v>
          </cell>
          <cell r="I213">
            <v>0.05</v>
          </cell>
          <cell r="J213">
            <v>0.05</v>
          </cell>
          <cell r="K213">
            <v>0.05</v>
          </cell>
          <cell r="L213">
            <v>5.000000000000001E-2</v>
          </cell>
        </row>
        <row r="215">
          <cell r="A215" t="str">
            <v>ALEV</v>
          </cell>
          <cell r="B215">
            <v>12.910341079559446</v>
          </cell>
          <cell r="D215">
            <v>20.609043002713847</v>
          </cell>
          <cell r="E215">
            <v>54.381061602075128</v>
          </cell>
          <cell r="F215">
            <v>15.13888478846224</v>
          </cell>
          <cell r="G215">
            <v>3.8053297381521243</v>
          </cell>
          <cell r="H215">
            <v>2.1072435666517775</v>
          </cell>
          <cell r="I215">
            <v>1.4111355227333906</v>
          </cell>
          <cell r="J215">
            <v>1.0357904060222365</v>
          </cell>
          <cell r="K215">
            <v>0.80308882115293601</v>
          </cell>
          <cell r="L215">
            <v>0.6459871122524613</v>
          </cell>
        </row>
        <row r="216">
          <cell r="A216" t="str">
            <v xml:space="preserve">  CURRENT</v>
          </cell>
          <cell r="B216">
            <v>0.82258003096422116</v>
          </cell>
          <cell r="D216">
            <v>0.77265815825179918</v>
          </cell>
          <cell r="E216">
            <v>0.90144466286346492</v>
          </cell>
          <cell r="F216">
            <v>1.0682352749032238</v>
          </cell>
          <cell r="G216">
            <v>1.6709974156539227</v>
          </cell>
          <cell r="H216">
            <v>3.8459362418115965</v>
          </cell>
          <cell r="I216">
            <v>-10.999402326965495</v>
          </cell>
          <cell r="J216">
            <v>-2.200842009157689</v>
          </cell>
          <cell r="K216">
            <v>-1.2042135277843991</v>
          </cell>
          <cell r="L216">
            <v>-0.82025028368941832</v>
          </cell>
        </row>
        <row r="217">
          <cell r="A217" t="str">
            <v xml:space="preserve">  QUICK</v>
          </cell>
          <cell r="B217">
            <v>8.4925867584650344E-2</v>
          </cell>
          <cell r="D217">
            <v>8.0419174170522328E-2</v>
          </cell>
          <cell r="E217">
            <v>0.13959086159635062</v>
          </cell>
          <cell r="F217">
            <v>0.27082109624454853</v>
          </cell>
          <cell r="G217">
            <v>0.90328545872472565</v>
          </cell>
          <cell r="H217">
            <v>2.0883255270463557</v>
          </cell>
          <cell r="I217">
            <v>-5.9971194293647594</v>
          </cell>
          <cell r="J217">
            <v>-1.2044387442237734</v>
          </cell>
          <cell r="K217">
            <v>-0.66127087110671878</v>
          </cell>
          <cell r="L217">
            <v>-0.45182698225469053</v>
          </cell>
        </row>
        <row r="218">
          <cell r="A218" t="str">
            <v xml:space="preserve">  BII LEV.</v>
          </cell>
          <cell r="B218">
            <v>11.910341079559444</v>
          </cell>
          <cell r="D218">
            <v>19.609043002713847</v>
          </cell>
          <cell r="E218">
            <v>53.381061602075135</v>
          </cell>
          <cell r="F218">
            <v>14.138884788462242</v>
          </cell>
          <cell r="G218">
            <v>2.8053297381521247</v>
          </cell>
          <cell r="H218">
            <v>1.1072435666517777</v>
          </cell>
          <cell r="I218">
            <v>0.4111355227333906</v>
          </cell>
          <cell r="J218">
            <v>3.5790406022236494E-2</v>
          </cell>
          <cell r="K218">
            <v>-0.19691117884706399</v>
          </cell>
          <cell r="L218">
            <v>-0.35401288774753858</v>
          </cell>
        </row>
        <row r="221">
          <cell r="A221" t="str">
            <v>CAP. STRUCTURE</v>
          </cell>
        </row>
        <row r="222">
          <cell r="A222" t="str">
            <v xml:space="preserve">  %N/P</v>
          </cell>
          <cell r="B222">
            <v>0</v>
          </cell>
          <cell r="D222">
            <v>0</v>
          </cell>
          <cell r="E222">
            <v>0</v>
          </cell>
          <cell r="F222">
            <v>0</v>
          </cell>
          <cell r="G222">
            <v>0.33205380146353997</v>
          </cell>
          <cell r="H222">
            <v>0.1415443461235964</v>
          </cell>
          <cell r="I222">
            <v>-7.1606141596988429E-2</v>
          </cell>
          <cell r="J222">
            <v>-0.3078539363583086</v>
          </cell>
          <cell r="K222">
            <v>-0.56752562691445552</v>
          </cell>
          <cell r="L222">
            <v>-0.8508240369866692</v>
          </cell>
        </row>
        <row r="223">
          <cell r="A223" t="str">
            <v xml:space="preserve">  %SPONTANEOUS</v>
          </cell>
          <cell r="B223">
            <v>0.30996512499452777</v>
          </cell>
          <cell r="D223">
            <v>0.12506408016316667</v>
          </cell>
          <cell r="E223">
            <v>0.13456720335958386</v>
          </cell>
          <cell r="F223">
            <v>0.1047715311891506</v>
          </cell>
          <cell r="G223">
            <v>0</v>
          </cell>
          <cell r="H223">
            <v>0</v>
          </cell>
          <cell r="I223">
            <v>0</v>
          </cell>
          <cell r="J223">
            <v>0</v>
          </cell>
          <cell r="K223">
            <v>0</v>
          </cell>
          <cell r="L223">
            <v>0</v>
          </cell>
        </row>
        <row r="224">
          <cell r="A224" t="str">
            <v xml:space="preserve">  %CPLTD</v>
          </cell>
          <cell r="B224">
            <v>7.7991784349830118E-2</v>
          </cell>
          <cell r="D224">
            <v>0.39422986429388385</v>
          </cell>
          <cell r="E224">
            <v>0.46353225160102163</v>
          </cell>
          <cell r="F224">
            <v>0.44228145008397507</v>
          </cell>
          <cell r="G224">
            <v>0</v>
          </cell>
          <cell r="H224">
            <v>0</v>
          </cell>
          <cell r="I224">
            <v>0</v>
          </cell>
          <cell r="J224">
            <v>0</v>
          </cell>
          <cell r="K224">
            <v>0</v>
          </cell>
          <cell r="L224">
            <v>0</v>
          </cell>
        </row>
        <row r="225">
          <cell r="A225" t="str">
            <v xml:space="preserve">  %LTD</v>
          </cell>
          <cell r="B225">
            <v>0.39938609770096689</v>
          </cell>
          <cell r="D225">
            <v>0.40609801860377315</v>
          </cell>
          <cell r="E225">
            <v>0.3334744386479172</v>
          </cell>
          <cell r="F225">
            <v>0.33035645117317158</v>
          </cell>
          <cell r="G225">
            <v>0.34604617145959887</v>
          </cell>
          <cell r="H225">
            <v>0.32789234283318891</v>
          </cell>
          <cell r="I225">
            <v>0.31000306318890963</v>
          </cell>
          <cell r="J225">
            <v>0.29245179301078122</v>
          </cell>
          <cell r="K225">
            <v>0.27530624708588469</v>
          </cell>
          <cell r="L225">
            <v>0.25862746416417043</v>
          </cell>
        </row>
        <row r="226">
          <cell r="A226" t="str">
            <v xml:space="preserve">  %GREY AREA</v>
          </cell>
          <cell r="B226">
            <v>0</v>
          </cell>
          <cell r="D226">
            <v>0</v>
          </cell>
          <cell r="E226">
            <v>0</v>
          </cell>
          <cell r="F226">
            <v>0</v>
          </cell>
          <cell r="G226">
            <v>0</v>
          </cell>
          <cell r="H226">
            <v>0</v>
          </cell>
          <cell r="I226">
            <v>0</v>
          </cell>
          <cell r="J226">
            <v>0</v>
          </cell>
          <cell r="K226">
            <v>0</v>
          </cell>
          <cell r="L226">
            <v>0</v>
          </cell>
        </row>
        <row r="227">
          <cell r="A227" t="str">
            <v xml:space="preserve">  %EQUITY</v>
          </cell>
          <cell r="B227">
            <v>7.745728744403739E-2</v>
          </cell>
          <cell r="D227">
            <v>4.8522388927439167E-2</v>
          </cell>
          <cell r="E227">
            <v>1.8388754660902777E-2</v>
          </cell>
          <cell r="F227">
            <v>6.6055063762829311E-2</v>
          </cell>
          <cell r="G227">
            <v>0.26278931625136959</v>
          </cell>
          <cell r="H227">
            <v>0.47455359020927562</v>
          </cell>
          <cell r="I227">
            <v>0.70864915799368799</v>
          </cell>
          <cell r="J227">
            <v>0.96544628545104694</v>
          </cell>
          <cell r="K227">
            <v>1.2451922796838002</v>
          </cell>
          <cell r="L227">
            <v>1.5480184991820474</v>
          </cell>
        </row>
        <row r="228">
          <cell r="A228" t="str">
            <v xml:space="preserve">   CONTINGENCIES</v>
          </cell>
          <cell r="B228">
            <v>0</v>
          </cell>
          <cell r="D228">
            <v>0</v>
          </cell>
          <cell r="E228">
            <v>0</v>
          </cell>
          <cell r="F228">
            <v>0</v>
          </cell>
          <cell r="G228">
            <v>0</v>
          </cell>
          <cell r="H228">
            <v>0</v>
          </cell>
          <cell r="I228">
            <v>0</v>
          </cell>
          <cell r="J228">
            <v>0</v>
          </cell>
          <cell r="K228">
            <v>0</v>
          </cell>
          <cell r="L228">
            <v>0</v>
          </cell>
        </row>
        <row r="229">
          <cell r="A229" t="str">
            <v xml:space="preserve">  %CONT./NW</v>
          </cell>
          <cell r="B229">
            <v>0</v>
          </cell>
          <cell r="D229">
            <v>0</v>
          </cell>
          <cell r="E229">
            <v>0</v>
          </cell>
          <cell r="F229">
            <v>0</v>
          </cell>
          <cell r="G229">
            <v>0</v>
          </cell>
          <cell r="H229">
            <v>0</v>
          </cell>
          <cell r="I229">
            <v>0</v>
          </cell>
          <cell r="J229">
            <v>0</v>
          </cell>
          <cell r="K229">
            <v>0</v>
          </cell>
          <cell r="L229">
            <v>0</v>
          </cell>
        </row>
        <row r="231">
          <cell r="A231" t="str">
            <v>Altman "Z" Score</v>
          </cell>
          <cell r="G231">
            <v>2.9330379732956744</v>
          </cell>
          <cell r="H231">
            <v>5.7727837919581715</v>
          </cell>
          <cell r="I231">
            <v>9.8606976694895661</v>
          </cell>
          <cell r="J231">
            <v>39.346040896187262</v>
          </cell>
          <cell r="K231">
            <v>7.5991873061514772</v>
          </cell>
          <cell r="L231">
            <v>13.110378029701911</v>
          </cell>
        </row>
        <row r="232">
          <cell r="A232" t="str">
            <v>Means Score</v>
          </cell>
          <cell r="G232" t="str">
            <v>Safe</v>
          </cell>
          <cell r="H232" t="str">
            <v>Safe</v>
          </cell>
          <cell r="I232" t="str">
            <v>Safe</v>
          </cell>
          <cell r="J232" t="str">
            <v>Safe</v>
          </cell>
          <cell r="K232" t="str">
            <v>Safe</v>
          </cell>
          <cell r="L232" t="str">
            <v>Safe</v>
          </cell>
        </row>
        <row r="234">
          <cell r="B234" t="str">
            <v>HIST</v>
          </cell>
          <cell r="D234" t="str">
            <v>HIST</v>
          </cell>
          <cell r="E234" t="str">
            <v>HIST</v>
          </cell>
          <cell r="F234" t="str">
            <v>HIST</v>
          </cell>
          <cell r="G234" t="str">
            <v>PROJ</v>
          </cell>
          <cell r="H234" t="str">
            <v>PROJ</v>
          </cell>
          <cell r="I234" t="str">
            <v>PROJ</v>
          </cell>
          <cell r="J234" t="str">
            <v>PROJ</v>
          </cell>
          <cell r="K234" t="str">
            <v>PROJ</v>
          </cell>
          <cell r="L234" t="str">
            <v>PROJ</v>
          </cell>
        </row>
        <row r="235">
          <cell r="A235" t="str">
            <v>CASH FLOW</v>
          </cell>
          <cell r="B235" t="e">
            <v>#REF!</v>
          </cell>
          <cell r="D235" t="str">
            <v>Jan 06</v>
          </cell>
          <cell r="E235" t="str">
            <v>Jun 06</v>
          </cell>
          <cell r="F235" t="str">
            <v>Des 06</v>
          </cell>
          <cell r="G235">
            <v>2007</v>
          </cell>
          <cell r="H235">
            <v>2008</v>
          </cell>
          <cell r="I235">
            <v>2009</v>
          </cell>
          <cell r="J235">
            <v>2010</v>
          </cell>
          <cell r="K235">
            <v>2011</v>
          </cell>
          <cell r="L235">
            <v>2012</v>
          </cell>
        </row>
        <row r="237">
          <cell r="A237" t="str">
            <v>NPAUI</v>
          </cell>
          <cell r="B237">
            <v>-1889964241.3000002</v>
          </cell>
          <cell r="D237">
            <v>-3579874276</v>
          </cell>
          <cell r="E237">
            <v>514725539</v>
          </cell>
          <cell r="F237">
            <v>2064678052</v>
          </cell>
          <cell r="G237">
            <v>7719547642.7237301</v>
          </cell>
          <cell r="H237">
            <v>9491599172.7565727</v>
          </cell>
          <cell r="I237">
            <v>11572090273.01919</v>
          </cell>
          <cell r="J237">
            <v>14009085706.414951</v>
          </cell>
          <cell r="K237">
            <v>16857716455.895636</v>
          </cell>
          <cell r="L237">
            <v>20181182873.927723</v>
          </cell>
        </row>
        <row r="238">
          <cell r="A238" t="str">
            <v xml:space="preserve"> INTEREST EXP.</v>
          </cell>
          <cell r="B238">
            <v>441728132</v>
          </cell>
          <cell r="D238">
            <v>2505938216</v>
          </cell>
          <cell r="E238">
            <v>2836353199</v>
          </cell>
          <cell r="F238">
            <v>3432672153</v>
          </cell>
          <cell r="G238">
            <v>1919860102.8113327</v>
          </cell>
          <cell r="H238">
            <v>863687303.99187958</v>
          </cell>
          <cell r="I238">
            <v>-462145796.24262887</v>
          </cell>
          <cell r="J238">
            <v>-2106131235.3841941</v>
          </cell>
          <cell r="K238">
            <v>-4124434934.3715992</v>
          </cell>
          <cell r="L238">
            <v>-6582034745.2619114</v>
          </cell>
        </row>
        <row r="239">
          <cell r="A239" t="str">
            <v xml:space="preserve"> INTEREST INC.</v>
          </cell>
          <cell r="B239">
            <v>-20053916</v>
          </cell>
          <cell r="D239">
            <v>-12308812</v>
          </cell>
          <cell r="E239">
            <v>-21902227</v>
          </cell>
          <cell r="F239">
            <v>-12700735</v>
          </cell>
          <cell r="G239">
            <v>0</v>
          </cell>
          <cell r="H239">
            <v>0</v>
          </cell>
          <cell r="I239">
            <v>0</v>
          </cell>
          <cell r="J239">
            <v>0</v>
          </cell>
          <cell r="K239">
            <v>0</v>
          </cell>
          <cell r="L239">
            <v>0</v>
          </cell>
        </row>
        <row r="240">
          <cell r="A240" t="str">
            <v xml:space="preserve"> DIVIDEND INC.</v>
          </cell>
          <cell r="B240">
            <v>0</v>
          </cell>
          <cell r="D240">
            <v>0</v>
          </cell>
          <cell r="E240">
            <v>0</v>
          </cell>
          <cell r="F240">
            <v>0</v>
          </cell>
          <cell r="G240">
            <v>0</v>
          </cell>
          <cell r="H240">
            <v>0</v>
          </cell>
          <cell r="I240">
            <v>0</v>
          </cell>
          <cell r="J240">
            <v>0</v>
          </cell>
          <cell r="K240">
            <v>0</v>
          </cell>
          <cell r="L240">
            <v>0</v>
          </cell>
        </row>
        <row r="241">
          <cell r="A241" t="str">
            <v xml:space="preserve"> SUNDRY INC.</v>
          </cell>
          <cell r="B241">
            <v>-275070808</v>
          </cell>
          <cell r="D241">
            <v>-100381404</v>
          </cell>
          <cell r="E241">
            <v>-936886759</v>
          </cell>
          <cell r="F241">
            <v>-97785755</v>
          </cell>
          <cell r="G241">
            <v>-97785755</v>
          </cell>
          <cell r="H241">
            <v>-97785755</v>
          </cell>
          <cell r="I241">
            <v>-97785755</v>
          </cell>
          <cell r="J241">
            <v>-97785755</v>
          </cell>
          <cell r="K241">
            <v>-97785755</v>
          </cell>
          <cell r="L241">
            <v>-97785755</v>
          </cell>
        </row>
        <row r="242">
          <cell r="A242" t="str">
            <v xml:space="preserve"> EQUITY INC/LOSS</v>
          </cell>
          <cell r="B242">
            <v>0</v>
          </cell>
          <cell r="D242">
            <v>0</v>
          </cell>
          <cell r="E242">
            <v>0</v>
          </cell>
          <cell r="F242">
            <v>0</v>
          </cell>
          <cell r="G242">
            <v>0</v>
          </cell>
          <cell r="H242">
            <v>0</v>
          </cell>
          <cell r="I242">
            <v>0</v>
          </cell>
          <cell r="J242">
            <v>0</v>
          </cell>
          <cell r="K242">
            <v>0</v>
          </cell>
          <cell r="L242">
            <v>0</v>
          </cell>
        </row>
        <row r="243">
          <cell r="A243" t="str">
            <v xml:space="preserve"> MIN.INT.EXP.</v>
          </cell>
          <cell r="B243">
            <v>0</v>
          </cell>
          <cell r="D243">
            <v>0</v>
          </cell>
          <cell r="E243">
            <v>0</v>
          </cell>
          <cell r="F243">
            <v>0</v>
          </cell>
          <cell r="G243">
            <v>0</v>
          </cell>
          <cell r="H243">
            <v>0</v>
          </cell>
          <cell r="I243">
            <v>0</v>
          </cell>
          <cell r="J243">
            <v>0</v>
          </cell>
          <cell r="K243">
            <v>0</v>
          </cell>
          <cell r="L243">
            <v>0</v>
          </cell>
        </row>
        <row r="244">
          <cell r="A244" t="str">
            <v>UNUSUAL ITEMS</v>
          </cell>
        </row>
        <row r="245">
          <cell r="A245" t="str">
            <v xml:space="preserve"> -PLANT</v>
          </cell>
          <cell r="B245">
            <v>0</v>
          </cell>
          <cell r="D245">
            <v>0</v>
          </cell>
          <cell r="E245">
            <v>0</v>
          </cell>
          <cell r="F245">
            <v>0</v>
          </cell>
          <cell r="G245">
            <v>0</v>
          </cell>
          <cell r="H245">
            <v>0</v>
          </cell>
          <cell r="I245">
            <v>0</v>
          </cell>
          <cell r="J245">
            <v>0</v>
          </cell>
          <cell r="K245">
            <v>0</v>
          </cell>
          <cell r="L245">
            <v>0</v>
          </cell>
        </row>
        <row r="246">
          <cell r="A246" t="str">
            <v xml:space="preserve"> -INVESTMENT</v>
          </cell>
          <cell r="B246">
            <v>0</v>
          </cell>
          <cell r="D246">
            <v>0</v>
          </cell>
          <cell r="E246">
            <v>0</v>
          </cell>
          <cell r="F246">
            <v>0</v>
          </cell>
          <cell r="G246">
            <v>0</v>
          </cell>
          <cell r="H246">
            <v>0</v>
          </cell>
          <cell r="I246">
            <v>0</v>
          </cell>
          <cell r="J246">
            <v>0</v>
          </cell>
          <cell r="K246">
            <v>0</v>
          </cell>
          <cell r="L246">
            <v>0</v>
          </cell>
        </row>
        <row r="247">
          <cell r="A247" t="str">
            <v xml:space="preserve"> -OTHER</v>
          </cell>
          <cell r="B247">
            <v>0</v>
          </cell>
          <cell r="D247">
            <v>0</v>
          </cell>
          <cell r="E247">
            <v>0</v>
          </cell>
          <cell r="F247">
            <v>0</v>
          </cell>
          <cell r="G247">
            <v>0</v>
          </cell>
          <cell r="H247">
            <v>0</v>
          </cell>
          <cell r="I247">
            <v>0</v>
          </cell>
          <cell r="J247">
            <v>0</v>
          </cell>
          <cell r="K247">
            <v>0</v>
          </cell>
          <cell r="L247">
            <v>0</v>
          </cell>
        </row>
        <row r="248">
          <cell r="A248" t="str">
            <v xml:space="preserve"> TAX PROV.(CURR.)</v>
          </cell>
          <cell r="B248">
            <v>0</v>
          </cell>
          <cell r="D248">
            <v>0</v>
          </cell>
          <cell r="E248">
            <v>0</v>
          </cell>
          <cell r="F248">
            <v>855718656</v>
          </cell>
          <cell r="G248">
            <v>1929886910.6809328</v>
          </cell>
          <cell r="H248">
            <v>2372899793.1891432</v>
          </cell>
          <cell r="I248">
            <v>2893022568.2547975</v>
          </cell>
          <cell r="J248">
            <v>3502271426.6037378</v>
          </cell>
          <cell r="K248">
            <v>4214429113.9739094</v>
          </cell>
          <cell r="L248">
            <v>5045295718.4819307</v>
          </cell>
        </row>
        <row r="249">
          <cell r="A249" t="str">
            <v xml:space="preserve"> TAX PROV.(DEF.)</v>
          </cell>
          <cell r="B249">
            <v>-1130812511.7</v>
          </cell>
          <cell r="D249">
            <v>-1461679415</v>
          </cell>
          <cell r="E249">
            <v>148899486</v>
          </cell>
          <cell r="F249">
            <v>3782184</v>
          </cell>
          <cell r="G249">
            <v>0</v>
          </cell>
          <cell r="H249">
            <v>0</v>
          </cell>
          <cell r="I249">
            <v>0</v>
          </cell>
          <cell r="J249">
            <v>0</v>
          </cell>
          <cell r="K249">
            <v>0</v>
          </cell>
          <cell r="L249">
            <v>0</v>
          </cell>
        </row>
        <row r="250">
          <cell r="A250" t="str">
            <v xml:space="preserve"> CURR.TAX PAID</v>
          </cell>
          <cell r="B250" t="e">
            <v>#REF!</v>
          </cell>
          <cell r="D250">
            <v>-631836601</v>
          </cell>
          <cell r="E250">
            <v>-6219623</v>
          </cell>
          <cell r="F250">
            <v>-784211396</v>
          </cell>
          <cell r="G250">
            <v>-1929886910.6809328</v>
          </cell>
          <cell r="H250">
            <v>-2372899793.1891432</v>
          </cell>
          <cell r="I250">
            <v>-2893022568.2547975</v>
          </cell>
          <cell r="J250">
            <v>-3502271426.6037378</v>
          </cell>
          <cell r="K250">
            <v>-4214429113.9739094</v>
          </cell>
          <cell r="L250">
            <v>-5045295718.4819307</v>
          </cell>
        </row>
        <row r="251">
          <cell r="A251" t="str">
            <v xml:space="preserve"> DEF.TAX PAID</v>
          </cell>
          <cell r="B251" t="e">
            <v>#REF!</v>
          </cell>
          <cell r="D251">
            <v>1461679415</v>
          </cell>
          <cell r="E251">
            <v>-148899486</v>
          </cell>
          <cell r="F251">
            <v>-3782184</v>
          </cell>
          <cell r="G251">
            <v>0</v>
          </cell>
          <cell r="H251">
            <v>0</v>
          </cell>
          <cell r="I251">
            <v>0</v>
          </cell>
          <cell r="J251">
            <v>0</v>
          </cell>
          <cell r="K251">
            <v>0</v>
          </cell>
          <cell r="L251">
            <v>0</v>
          </cell>
        </row>
        <row r="252">
          <cell r="A252" t="str">
            <v xml:space="preserve"> ITC</v>
          </cell>
          <cell r="B252">
            <v>0</v>
          </cell>
          <cell r="D252">
            <v>0</v>
          </cell>
          <cell r="E252">
            <v>0</v>
          </cell>
          <cell r="F252">
            <v>0</v>
          </cell>
          <cell r="G252">
            <v>0</v>
          </cell>
          <cell r="H252">
            <v>0</v>
          </cell>
          <cell r="I252">
            <v>0</v>
          </cell>
          <cell r="J252">
            <v>0</v>
          </cell>
          <cell r="K252">
            <v>0</v>
          </cell>
          <cell r="L252">
            <v>0</v>
          </cell>
        </row>
        <row r="255">
          <cell r="A255" t="str">
            <v>NOPAT</v>
          </cell>
          <cell r="B255" t="e">
            <v>#REF!</v>
          </cell>
          <cell r="D255">
            <v>-1818462877</v>
          </cell>
          <cell r="E255">
            <v>2386070129</v>
          </cell>
          <cell r="F255">
            <v>5458370975</v>
          </cell>
          <cell r="G255">
            <v>9541621990.5350628</v>
          </cell>
          <cell r="H255">
            <v>10257500721.748451</v>
          </cell>
          <cell r="I255">
            <v>11012158721.776562</v>
          </cell>
          <cell r="J255">
            <v>11805168716.030758</v>
          </cell>
          <cell r="K255">
            <v>12635495766.524036</v>
          </cell>
          <cell r="L255">
            <v>13501362373.665812</v>
          </cell>
        </row>
        <row r="257">
          <cell r="A257" t="str">
            <v xml:space="preserve"> DEPRECIATION</v>
          </cell>
          <cell r="B257">
            <v>905135929</v>
          </cell>
          <cell r="D257">
            <v>1609072935</v>
          </cell>
          <cell r="E257">
            <v>1654108201</v>
          </cell>
          <cell r="F257">
            <v>1634434110</v>
          </cell>
          <cell r="G257">
            <v>117407236</v>
          </cell>
          <cell r="H257">
            <v>117407236</v>
          </cell>
          <cell r="I257">
            <v>117407236</v>
          </cell>
          <cell r="J257">
            <v>117407236</v>
          </cell>
          <cell r="K257">
            <v>117407236</v>
          </cell>
          <cell r="L257">
            <v>117407236</v>
          </cell>
        </row>
        <row r="258">
          <cell r="A258" t="str">
            <v xml:space="preserve"> AMORTISATION</v>
          </cell>
          <cell r="B258">
            <v>0</v>
          </cell>
          <cell r="D258">
            <v>0</v>
          </cell>
          <cell r="E258">
            <v>0</v>
          </cell>
          <cell r="F258">
            <v>0</v>
          </cell>
          <cell r="G258">
            <v>0</v>
          </cell>
          <cell r="H258">
            <v>0</v>
          </cell>
          <cell r="I258">
            <v>0</v>
          </cell>
          <cell r="J258">
            <v>0</v>
          </cell>
          <cell r="K258">
            <v>0</v>
          </cell>
          <cell r="L258">
            <v>0</v>
          </cell>
        </row>
        <row r="259">
          <cell r="A259" t="str">
            <v xml:space="preserve"> PROV.DTFUL RECS</v>
          </cell>
          <cell r="B259">
            <v>0</v>
          </cell>
          <cell r="D259">
            <v>0</v>
          </cell>
          <cell r="E259">
            <v>0</v>
          </cell>
          <cell r="F259">
            <v>0</v>
          </cell>
          <cell r="G259">
            <v>0</v>
          </cell>
          <cell r="H259">
            <v>0</v>
          </cell>
          <cell r="I259">
            <v>0</v>
          </cell>
          <cell r="J259">
            <v>0</v>
          </cell>
          <cell r="K259">
            <v>0</v>
          </cell>
          <cell r="L259">
            <v>0</v>
          </cell>
        </row>
        <row r="262">
          <cell r="A262" t="str">
            <v>COPAT</v>
          </cell>
          <cell r="B262" t="e">
            <v>#REF!</v>
          </cell>
          <cell r="D262">
            <v>-209389942</v>
          </cell>
          <cell r="E262">
            <v>4040178330</v>
          </cell>
          <cell r="F262">
            <v>7092805085</v>
          </cell>
          <cell r="G262">
            <v>9659029226.5350628</v>
          </cell>
          <cell r="H262">
            <v>10374907957.748451</v>
          </cell>
          <cell r="I262">
            <v>11129565957.776562</v>
          </cell>
          <cell r="J262">
            <v>11922575952.030758</v>
          </cell>
          <cell r="K262">
            <v>12752903002.524036</v>
          </cell>
          <cell r="L262">
            <v>13618769609.665812</v>
          </cell>
        </row>
        <row r="264">
          <cell r="A264" t="str">
            <v xml:space="preserve"> GROSS A/R'S</v>
          </cell>
          <cell r="B264" t="e">
            <v>#REF!</v>
          </cell>
          <cell r="D264">
            <v>286391765</v>
          </cell>
          <cell r="E264">
            <v>-665177685</v>
          </cell>
          <cell r="F264">
            <v>-2981019402.8359985</v>
          </cell>
          <cell r="G264">
            <v>-4999845408.854414</v>
          </cell>
          <cell r="H264">
            <v>-892981551.66904068</v>
          </cell>
          <cell r="I264">
            <v>-982279706.83594704</v>
          </cell>
          <cell r="J264">
            <v>-1080507677.5195408</v>
          </cell>
          <cell r="K264">
            <v>-1188558445.2714977</v>
          </cell>
          <cell r="L264">
            <v>-1307414289.7986431</v>
          </cell>
        </row>
        <row r="265">
          <cell r="A265" t="str">
            <v xml:space="preserve"> A/R CHARGE OFF</v>
          </cell>
          <cell r="B265" t="e">
            <v>#REF!</v>
          </cell>
          <cell r="D265">
            <v>0</v>
          </cell>
          <cell r="E265">
            <v>0</v>
          </cell>
          <cell r="F265">
            <v>0</v>
          </cell>
          <cell r="G265">
            <v>0</v>
          </cell>
          <cell r="H265">
            <v>0</v>
          </cell>
          <cell r="I265">
            <v>0</v>
          </cell>
          <cell r="J265">
            <v>0</v>
          </cell>
          <cell r="K265">
            <v>0</v>
          </cell>
          <cell r="L265">
            <v>0</v>
          </cell>
        </row>
        <row r="266">
          <cell r="A266" t="str">
            <v xml:space="preserve"> INVENTORY</v>
          </cell>
          <cell r="B266" t="e">
            <v>#REF!</v>
          </cell>
          <cell r="D266">
            <v>-4609800611</v>
          </cell>
          <cell r="E266">
            <v>-5570254129</v>
          </cell>
          <cell r="F266">
            <v>-9222854</v>
          </cell>
          <cell r="G266">
            <v>8078506354.8635597</v>
          </cell>
          <cell r="H266">
            <v>-952513655.11364555</v>
          </cell>
          <cell r="I266">
            <v>-1047765020.6250095</v>
          </cell>
          <cell r="J266">
            <v>-1152541522.6875095</v>
          </cell>
          <cell r="K266">
            <v>-1267795674.9562626</v>
          </cell>
          <cell r="L266">
            <v>-1394575242.451889</v>
          </cell>
        </row>
        <row r="267">
          <cell r="A267" t="str">
            <v xml:space="preserve"> A/P</v>
          </cell>
          <cell r="B267" t="e">
            <v>#REF!</v>
          </cell>
          <cell r="D267">
            <v>-2994223677</v>
          </cell>
          <cell r="E267">
            <v>1275887990</v>
          </cell>
          <cell r="F267">
            <v>-1658290050</v>
          </cell>
          <cell r="G267">
            <v>-3407092251</v>
          </cell>
          <cell r="H267">
            <v>0</v>
          </cell>
          <cell r="I267">
            <v>0</v>
          </cell>
          <cell r="J267">
            <v>0</v>
          </cell>
          <cell r="K267">
            <v>0</v>
          </cell>
          <cell r="L267">
            <v>0</v>
          </cell>
        </row>
        <row r="268">
          <cell r="A268" t="str">
            <v xml:space="preserve"> A/E</v>
          </cell>
          <cell r="B268" t="e">
            <v>#REF!</v>
          </cell>
          <cell r="D268">
            <v>18411920.16399765</v>
          </cell>
          <cell r="E268">
            <v>69012568.000003815</v>
          </cell>
          <cell r="F268">
            <v>511509460.83599854</v>
          </cell>
          <cell r="G268">
            <v>-969010808</v>
          </cell>
          <cell r="H268">
            <v>0</v>
          </cell>
          <cell r="I268">
            <v>0</v>
          </cell>
          <cell r="J268">
            <v>0</v>
          </cell>
          <cell r="K268">
            <v>0</v>
          </cell>
          <cell r="L268">
            <v>0</v>
          </cell>
        </row>
        <row r="269">
          <cell r="A269" t="str">
            <v xml:space="preserve">  SUBTOTAL WI.</v>
          </cell>
          <cell r="B269" t="e">
            <v>#REF!</v>
          </cell>
          <cell r="D269">
            <v>-7299220602.8360023</v>
          </cell>
          <cell r="E269">
            <v>-4890531255.9999962</v>
          </cell>
          <cell r="F269">
            <v>-4137022846</v>
          </cell>
          <cell r="G269">
            <v>-1297442112.9908543</v>
          </cell>
          <cell r="H269">
            <v>-1845495206.7826862</v>
          </cell>
          <cell r="I269">
            <v>-2030044727.4609566</v>
          </cell>
          <cell r="J269">
            <v>-2233049200.2070503</v>
          </cell>
          <cell r="K269">
            <v>-2456354120.2277603</v>
          </cell>
          <cell r="L269">
            <v>-2701989532.2505322</v>
          </cell>
        </row>
        <row r="271">
          <cell r="A271" t="str">
            <v xml:space="preserve"> PREPAID EXP.</v>
          </cell>
          <cell r="B271" t="e">
            <v>#REF!</v>
          </cell>
          <cell r="D271">
            <v>0</v>
          </cell>
          <cell r="E271">
            <v>0</v>
          </cell>
          <cell r="F271">
            <v>0</v>
          </cell>
          <cell r="G271">
            <v>0</v>
          </cell>
          <cell r="H271">
            <v>0</v>
          </cell>
          <cell r="I271">
            <v>0</v>
          </cell>
          <cell r="J271">
            <v>0</v>
          </cell>
          <cell r="K271">
            <v>0</v>
          </cell>
          <cell r="L271">
            <v>0</v>
          </cell>
        </row>
        <row r="272">
          <cell r="A272" t="str">
            <v xml:space="preserve"> SUNDRY C/ASSETS</v>
          </cell>
          <cell r="B272" t="e">
            <v>#REF!</v>
          </cell>
          <cell r="D272">
            <v>1125940289</v>
          </cell>
          <cell r="E272">
            <v>-1102225466</v>
          </cell>
          <cell r="F272">
            <v>326050947</v>
          </cell>
          <cell r="G272">
            <v>0</v>
          </cell>
          <cell r="H272">
            <v>0</v>
          </cell>
          <cell r="I272">
            <v>0</v>
          </cell>
          <cell r="J272">
            <v>0</v>
          </cell>
          <cell r="K272">
            <v>0</v>
          </cell>
          <cell r="L272">
            <v>0</v>
          </cell>
        </row>
        <row r="273">
          <cell r="A273" t="str">
            <v xml:space="preserve"> SUNDRY C/LIAB</v>
          </cell>
          <cell r="B273" t="e">
            <v>#REF!</v>
          </cell>
          <cell r="D273">
            <v>-1937406589</v>
          </cell>
          <cell r="E273">
            <v>-70271912</v>
          </cell>
          <cell r="F273">
            <v>113095612</v>
          </cell>
          <cell r="G273">
            <v>-4380000</v>
          </cell>
          <cell r="H273">
            <v>0</v>
          </cell>
          <cell r="I273">
            <v>0</v>
          </cell>
          <cell r="J273">
            <v>0</v>
          </cell>
          <cell r="K273">
            <v>0</v>
          </cell>
          <cell r="L273">
            <v>0</v>
          </cell>
        </row>
        <row r="276">
          <cell r="A276" t="str">
            <v>CASH/CURR.OPS.</v>
          </cell>
          <cell r="B276" t="e">
            <v>#REF!</v>
          </cell>
          <cell r="D276">
            <v>-8320076844.8360023</v>
          </cell>
          <cell r="E276">
            <v>-2022850303.9999962</v>
          </cell>
          <cell r="F276">
            <v>3394928798</v>
          </cell>
          <cell r="G276">
            <v>8357207113.5442085</v>
          </cell>
          <cell r="H276">
            <v>8529412750.965765</v>
          </cell>
          <cell r="I276">
            <v>9099521230.3156052</v>
          </cell>
          <cell r="J276">
            <v>9689526751.8237076</v>
          </cell>
          <cell r="K276">
            <v>10296548882.296276</v>
          </cell>
          <cell r="L276">
            <v>10916780077.415279</v>
          </cell>
        </row>
        <row r="278">
          <cell r="A278" t="str">
            <v xml:space="preserve"> INTEREST EXP.</v>
          </cell>
          <cell r="B278">
            <v>-441728132</v>
          </cell>
          <cell r="D278">
            <v>-2505938216</v>
          </cell>
          <cell r="E278">
            <v>-2836353199</v>
          </cell>
          <cell r="F278">
            <v>-3432672153</v>
          </cell>
          <cell r="G278">
            <v>-1919860102.8113327</v>
          </cell>
          <cell r="H278">
            <v>-863687303.99187958</v>
          </cell>
          <cell r="I278">
            <v>462145796.24262887</v>
          </cell>
          <cell r="J278">
            <v>2106131235.3841941</v>
          </cell>
          <cell r="K278">
            <v>4124434934.3715992</v>
          </cell>
          <cell r="L278">
            <v>6582034745.2619114</v>
          </cell>
        </row>
        <row r="279">
          <cell r="A279" t="str">
            <v xml:space="preserve"> CPLTD</v>
          </cell>
          <cell r="B279" t="e">
            <v>#REF!</v>
          </cell>
          <cell r="D279">
            <v>-1800000000</v>
          </cell>
          <cell r="E279">
            <v>-13169934201</v>
          </cell>
          <cell r="F279">
            <v>-19024209680</v>
          </cell>
          <cell r="G279">
            <v>-18473235856</v>
          </cell>
          <cell r="H279">
            <v>0</v>
          </cell>
          <cell r="I279">
            <v>0</v>
          </cell>
          <cell r="J279">
            <v>0</v>
          </cell>
          <cell r="K279">
            <v>0</v>
          </cell>
          <cell r="L279">
            <v>0</v>
          </cell>
        </row>
        <row r="280">
          <cell r="A280" t="str">
            <v xml:space="preserve"> STK REDEMPTN</v>
          </cell>
          <cell r="B280">
            <v>0</v>
          </cell>
          <cell r="D280">
            <v>0</v>
          </cell>
          <cell r="E280">
            <v>0</v>
          </cell>
          <cell r="F280">
            <v>0</v>
          </cell>
          <cell r="G280">
            <v>0</v>
          </cell>
          <cell r="H280">
            <v>0</v>
          </cell>
          <cell r="I280">
            <v>0</v>
          </cell>
          <cell r="J280">
            <v>0</v>
          </cell>
          <cell r="K280">
            <v>0</v>
          </cell>
          <cell r="L280">
            <v>0</v>
          </cell>
        </row>
        <row r="281">
          <cell r="A281" t="str">
            <v xml:space="preserve"> TOT.FIN.PYTS.</v>
          </cell>
          <cell r="B281" t="e">
            <v>#REF!</v>
          </cell>
          <cell r="D281">
            <v>-4305938216</v>
          </cell>
          <cell r="E281">
            <v>-16006287400</v>
          </cell>
          <cell r="F281">
            <v>-22456881833</v>
          </cell>
          <cell r="G281">
            <v>-20393095958.811333</v>
          </cell>
          <cell r="H281">
            <v>-863687303.99187958</v>
          </cell>
          <cell r="I281">
            <v>462145796.24262887</v>
          </cell>
          <cell r="J281">
            <v>2106131235.3841941</v>
          </cell>
          <cell r="K281">
            <v>4124434934.3715992</v>
          </cell>
          <cell r="L281">
            <v>6582034745.2619114</v>
          </cell>
        </row>
        <row r="283">
          <cell r="A283" t="str">
            <v>CASH BEF.L/T USES</v>
          </cell>
          <cell r="B283" t="e">
            <v>#REF!</v>
          </cell>
          <cell r="D283">
            <v>-12626015060.836002</v>
          </cell>
          <cell r="E283">
            <v>-18029137703.999996</v>
          </cell>
          <cell r="F283">
            <v>-19061953035</v>
          </cell>
          <cell r="G283">
            <v>-12035888845.267124</v>
          </cell>
          <cell r="H283">
            <v>7665725446.9738855</v>
          </cell>
          <cell r="I283">
            <v>9561667026.5582333</v>
          </cell>
          <cell r="J283">
            <v>11795657987.207901</v>
          </cell>
          <cell r="K283">
            <v>14420983816.667875</v>
          </cell>
          <cell r="L283">
            <v>17498814822.677193</v>
          </cell>
        </row>
        <row r="285">
          <cell r="A285" t="str">
            <v xml:space="preserve"> NET PLANT EXP.</v>
          </cell>
          <cell r="B285" t="e">
            <v>#REF!</v>
          </cell>
          <cell r="D285">
            <v>-7623151830</v>
          </cell>
          <cell r="E285">
            <v>-646147205</v>
          </cell>
          <cell r="F285">
            <v>-719797354</v>
          </cell>
          <cell r="G285">
            <v>-117409236</v>
          </cell>
          <cell r="H285">
            <v>-117407236</v>
          </cell>
          <cell r="I285">
            <v>-117407236</v>
          </cell>
          <cell r="J285">
            <v>-117407236</v>
          </cell>
          <cell r="K285">
            <v>-117407236</v>
          </cell>
          <cell r="L285">
            <v>-117407236</v>
          </cell>
        </row>
        <row r="286">
          <cell r="A286" t="str">
            <v xml:space="preserve"> INTEREST INC.</v>
          </cell>
          <cell r="B286">
            <v>20053916</v>
          </cell>
          <cell r="D286">
            <v>12308812</v>
          </cell>
          <cell r="E286">
            <v>21902227</v>
          </cell>
          <cell r="F286">
            <v>12700735</v>
          </cell>
          <cell r="G286">
            <v>0</v>
          </cell>
          <cell r="H286">
            <v>0</v>
          </cell>
          <cell r="I286">
            <v>0</v>
          </cell>
          <cell r="J286">
            <v>0</v>
          </cell>
          <cell r="K286">
            <v>0</v>
          </cell>
          <cell r="L286">
            <v>0</v>
          </cell>
        </row>
        <row r="287">
          <cell r="A287" t="str">
            <v xml:space="preserve"> DIVIDEND INC.</v>
          </cell>
          <cell r="B287">
            <v>0</v>
          </cell>
          <cell r="D287">
            <v>0</v>
          </cell>
          <cell r="E287">
            <v>0</v>
          </cell>
          <cell r="F287">
            <v>0</v>
          </cell>
          <cell r="G287">
            <v>0</v>
          </cell>
          <cell r="H287">
            <v>0</v>
          </cell>
          <cell r="I287">
            <v>0</v>
          </cell>
          <cell r="J287">
            <v>0</v>
          </cell>
          <cell r="K287">
            <v>0</v>
          </cell>
          <cell r="L287">
            <v>0</v>
          </cell>
        </row>
        <row r="288">
          <cell r="A288" t="str">
            <v xml:space="preserve"> SUNDRY INC.</v>
          </cell>
          <cell r="B288">
            <v>275070808</v>
          </cell>
          <cell r="D288">
            <v>100381404</v>
          </cell>
          <cell r="E288">
            <v>936886759</v>
          </cell>
          <cell r="F288">
            <v>97785755</v>
          </cell>
          <cell r="G288">
            <v>97785755</v>
          </cell>
          <cell r="H288">
            <v>97785755</v>
          </cell>
          <cell r="I288">
            <v>97785755</v>
          </cell>
          <cell r="J288">
            <v>97785755</v>
          </cell>
          <cell r="K288">
            <v>97785755</v>
          </cell>
          <cell r="L288">
            <v>97785755</v>
          </cell>
        </row>
        <row r="289">
          <cell r="A289" t="str">
            <v xml:space="preserve"> CHG.INVEST.</v>
          </cell>
          <cell r="B289" t="e">
            <v>#REF!</v>
          </cell>
          <cell r="D289">
            <v>0</v>
          </cell>
          <cell r="E289">
            <v>0</v>
          </cell>
          <cell r="F289">
            <v>0</v>
          </cell>
          <cell r="G289">
            <v>0</v>
          </cell>
          <cell r="H289">
            <v>0</v>
          </cell>
          <cell r="I289">
            <v>0</v>
          </cell>
          <cell r="J289">
            <v>0</v>
          </cell>
          <cell r="K289">
            <v>0</v>
          </cell>
          <cell r="L289">
            <v>0</v>
          </cell>
        </row>
        <row r="290">
          <cell r="A290" t="str">
            <v xml:space="preserve"> SUNDRY NCA</v>
          </cell>
          <cell r="B290" t="e">
            <v>#REF!</v>
          </cell>
          <cell r="D290">
            <v>-487021635.29999995</v>
          </cell>
          <cell r="E290">
            <v>-126102422</v>
          </cell>
          <cell r="F290">
            <v>855718657</v>
          </cell>
          <cell r="G290">
            <v>0</v>
          </cell>
          <cell r="H290">
            <v>0</v>
          </cell>
          <cell r="I290">
            <v>0</v>
          </cell>
          <cell r="J290">
            <v>0</v>
          </cell>
          <cell r="K290">
            <v>0</v>
          </cell>
          <cell r="L290">
            <v>0</v>
          </cell>
        </row>
        <row r="291">
          <cell r="A291" t="str">
            <v xml:space="preserve"> SUNDRY NCL</v>
          </cell>
          <cell r="B291" t="e">
            <v>#REF!</v>
          </cell>
          <cell r="D291">
            <v>320357762</v>
          </cell>
          <cell r="E291">
            <v>1258679346</v>
          </cell>
          <cell r="F291">
            <v>123150903</v>
          </cell>
          <cell r="G291">
            <v>0</v>
          </cell>
          <cell r="H291">
            <v>0</v>
          </cell>
          <cell r="I291">
            <v>0</v>
          </cell>
          <cell r="J291">
            <v>0</v>
          </cell>
          <cell r="K291">
            <v>0</v>
          </cell>
          <cell r="L291">
            <v>0</v>
          </cell>
        </row>
        <row r="292">
          <cell r="A292" t="str">
            <v xml:space="preserve"> ITC</v>
          </cell>
          <cell r="B292">
            <v>0</v>
          </cell>
          <cell r="D292">
            <v>0</v>
          </cell>
          <cell r="E292">
            <v>0</v>
          </cell>
          <cell r="F292">
            <v>0</v>
          </cell>
          <cell r="G292">
            <v>0</v>
          </cell>
          <cell r="H292">
            <v>0</v>
          </cell>
          <cell r="I292">
            <v>0</v>
          </cell>
          <cell r="J292">
            <v>0</v>
          </cell>
          <cell r="K292">
            <v>0</v>
          </cell>
          <cell r="L292">
            <v>0</v>
          </cell>
        </row>
        <row r="293">
          <cell r="A293" t="str">
            <v xml:space="preserve"> UNUSUALS</v>
          </cell>
          <cell r="B293">
            <v>0</v>
          </cell>
          <cell r="D293">
            <v>0</v>
          </cell>
          <cell r="E293">
            <v>0</v>
          </cell>
          <cell r="F293">
            <v>0</v>
          </cell>
          <cell r="G293">
            <v>0</v>
          </cell>
          <cell r="H293">
            <v>0</v>
          </cell>
          <cell r="I293">
            <v>0</v>
          </cell>
          <cell r="J293">
            <v>0</v>
          </cell>
          <cell r="K293">
            <v>0</v>
          </cell>
          <cell r="L293">
            <v>0</v>
          </cell>
        </row>
        <row r="294">
          <cell r="A294" t="str">
            <v xml:space="preserve"> INTANGIBLES</v>
          </cell>
          <cell r="B294" t="e">
            <v>#REF!</v>
          </cell>
          <cell r="D294">
            <v>0</v>
          </cell>
          <cell r="E294">
            <v>0</v>
          </cell>
          <cell r="F294">
            <v>0</v>
          </cell>
          <cell r="G294">
            <v>0</v>
          </cell>
          <cell r="H294">
            <v>0</v>
          </cell>
          <cell r="I294">
            <v>0</v>
          </cell>
          <cell r="J294">
            <v>0</v>
          </cell>
          <cell r="K294">
            <v>0</v>
          </cell>
          <cell r="L294">
            <v>0</v>
          </cell>
        </row>
        <row r="297">
          <cell r="A297" t="str">
            <v>CASH PRE-FINANCING</v>
          </cell>
          <cell r="B297" t="e">
            <v>#REF!</v>
          </cell>
          <cell r="D297">
            <v>-20303140548.136002</v>
          </cell>
          <cell r="E297">
            <v>-16583918998.999996</v>
          </cell>
          <cell r="F297">
            <v>-18692394339</v>
          </cell>
          <cell r="G297">
            <v>-12055512326.267124</v>
          </cell>
          <cell r="H297">
            <v>7646103965.9738855</v>
          </cell>
          <cell r="I297">
            <v>9542045545.5582333</v>
          </cell>
          <cell r="J297">
            <v>11776036506.207901</v>
          </cell>
          <cell r="K297">
            <v>14401362335.667875</v>
          </cell>
          <cell r="L297">
            <v>17479193341.677193</v>
          </cell>
        </row>
        <row r="299">
          <cell r="A299" t="str">
            <v xml:space="preserve"> S/T DEBT</v>
          </cell>
          <cell r="B299" t="e">
            <v>#REF!</v>
          </cell>
          <cell r="D299">
            <v>0</v>
          </cell>
          <cell r="E299">
            <v>0</v>
          </cell>
          <cell r="F299">
            <v>0</v>
          </cell>
          <cell r="G299">
            <v>0</v>
          </cell>
          <cell r="H299">
            <v>0</v>
          </cell>
          <cell r="I299">
            <v>0</v>
          </cell>
          <cell r="J299">
            <v>0</v>
          </cell>
          <cell r="K299">
            <v>0</v>
          </cell>
          <cell r="L299">
            <v>0</v>
          </cell>
        </row>
        <row r="300">
          <cell r="A300" t="str">
            <v xml:space="preserve"> S/T DEBT-NEW</v>
          </cell>
          <cell r="B300" t="e">
            <v>#REF!</v>
          </cell>
          <cell r="D300">
            <v>0</v>
          </cell>
          <cell r="E300">
            <v>0</v>
          </cell>
          <cell r="F300">
            <v>0</v>
          </cell>
          <cell r="G300">
            <v>13240411802.147123</v>
          </cell>
          <cell r="H300">
            <v>-7283950336.6858845</v>
          </cell>
          <cell r="I300">
            <v>-9143676553.3414383</v>
          </cell>
          <cell r="J300">
            <v>-11337830614.769417</v>
          </cell>
          <cell r="K300">
            <v>-13919335855.085552</v>
          </cell>
          <cell r="L300">
            <v>-16948964213.036636</v>
          </cell>
        </row>
        <row r="301">
          <cell r="A301" t="str">
            <v xml:space="preserve"> L/T DEBT</v>
          </cell>
          <cell r="B301" t="e">
            <v>#REF!</v>
          </cell>
          <cell r="D301">
            <v>17518771605</v>
          </cell>
          <cell r="E301">
            <v>19144198790</v>
          </cell>
          <cell r="F301">
            <v>18585182576</v>
          </cell>
          <cell r="G301">
            <v>0</v>
          </cell>
          <cell r="H301">
            <v>0</v>
          </cell>
          <cell r="I301">
            <v>0</v>
          </cell>
          <cell r="J301">
            <v>0</v>
          </cell>
          <cell r="K301">
            <v>0</v>
          </cell>
          <cell r="L301">
            <v>0</v>
          </cell>
        </row>
        <row r="302">
          <cell r="A302" t="str">
            <v xml:space="preserve"> L/T DEBT-NEW</v>
          </cell>
          <cell r="B302" t="e">
            <v>#REF!</v>
          </cell>
          <cell r="D302">
            <v>0</v>
          </cell>
          <cell r="E302">
            <v>0</v>
          </cell>
          <cell r="F302">
            <v>0</v>
          </cell>
          <cell r="G302">
            <v>1350</v>
          </cell>
          <cell r="H302">
            <v>0</v>
          </cell>
          <cell r="I302">
            <v>0</v>
          </cell>
          <cell r="J302">
            <v>0</v>
          </cell>
          <cell r="K302">
            <v>0</v>
          </cell>
          <cell r="L302">
            <v>0</v>
          </cell>
        </row>
        <row r="303">
          <cell r="A303" t="str">
            <v xml:space="preserve"> MINORITY INT.</v>
          </cell>
          <cell r="B303" t="e">
            <v>#REF!</v>
          </cell>
          <cell r="D303">
            <v>0</v>
          </cell>
          <cell r="E303">
            <v>0</v>
          </cell>
          <cell r="F303">
            <v>0</v>
          </cell>
          <cell r="G303">
            <v>0</v>
          </cell>
          <cell r="H303">
            <v>0</v>
          </cell>
          <cell r="I303">
            <v>0</v>
          </cell>
          <cell r="J303">
            <v>0</v>
          </cell>
          <cell r="K303">
            <v>0</v>
          </cell>
          <cell r="L303">
            <v>0</v>
          </cell>
        </row>
        <row r="304">
          <cell r="A304" t="str">
            <v xml:space="preserve"> GREY AREA</v>
          </cell>
          <cell r="B304" t="e">
            <v>#REF!</v>
          </cell>
          <cell r="D304">
            <v>0</v>
          </cell>
          <cell r="E304">
            <v>0</v>
          </cell>
          <cell r="F304">
            <v>0</v>
          </cell>
          <cell r="G304">
            <v>0</v>
          </cell>
          <cell r="H304">
            <v>0</v>
          </cell>
          <cell r="I304">
            <v>0</v>
          </cell>
          <cell r="J304">
            <v>0</v>
          </cell>
          <cell r="K304">
            <v>0</v>
          </cell>
          <cell r="L304">
            <v>0</v>
          </cell>
        </row>
        <row r="305">
          <cell r="A305" t="str">
            <v xml:space="preserve"> NET WORTH</v>
          </cell>
          <cell r="B305">
            <v>0</v>
          </cell>
          <cell r="D305">
            <v>0</v>
          </cell>
          <cell r="E305">
            <v>0</v>
          </cell>
          <cell r="F305">
            <v>0</v>
          </cell>
          <cell r="G305">
            <v>0</v>
          </cell>
          <cell r="H305">
            <v>0</v>
          </cell>
          <cell r="I305">
            <v>0</v>
          </cell>
          <cell r="J305">
            <v>0</v>
          </cell>
          <cell r="K305">
            <v>0</v>
          </cell>
          <cell r="L305">
            <v>0</v>
          </cell>
        </row>
        <row r="306">
          <cell r="A306" t="str">
            <v xml:space="preserve"> DIVIDENDS PAID</v>
          </cell>
          <cell r="B306">
            <v>0</v>
          </cell>
          <cell r="D306">
            <v>0</v>
          </cell>
          <cell r="E306">
            <v>0</v>
          </cell>
          <cell r="F306">
            <v>0</v>
          </cell>
          <cell r="G306">
            <v>0</v>
          </cell>
          <cell r="H306">
            <v>0</v>
          </cell>
          <cell r="I306">
            <v>0</v>
          </cell>
          <cell r="J306">
            <v>0</v>
          </cell>
          <cell r="K306">
            <v>0</v>
          </cell>
          <cell r="L306">
            <v>0</v>
          </cell>
        </row>
        <row r="309">
          <cell r="A309" t="str">
            <v>CHANGE IN CASH</v>
          </cell>
          <cell r="B309" t="e">
            <v>#REF!</v>
          </cell>
          <cell r="D309">
            <v>-2784368943.1360016</v>
          </cell>
          <cell r="E309">
            <v>2560279791.0000038</v>
          </cell>
          <cell r="F309">
            <v>-107211763</v>
          </cell>
          <cell r="G309">
            <v>1184900825.8799992</v>
          </cell>
          <cell r="H309">
            <v>362153629.28800106</v>
          </cell>
          <cell r="I309">
            <v>398368992.21679497</v>
          </cell>
          <cell r="J309">
            <v>438205891.43848419</v>
          </cell>
          <cell r="K309">
            <v>482026480.58232307</v>
          </cell>
          <cell r="L309">
            <v>530229128.64055634</v>
          </cell>
        </row>
        <row r="311">
          <cell r="A311" t="str">
            <v>NOPAT-FIN.PYTS.</v>
          </cell>
          <cell r="B311" t="e">
            <v>#REF!</v>
          </cell>
          <cell r="D311">
            <v>-6124401093</v>
          </cell>
          <cell r="E311">
            <v>-13620217271</v>
          </cell>
          <cell r="F311">
            <v>-16998510858</v>
          </cell>
          <cell r="G311">
            <v>-10851473968.27627</v>
          </cell>
          <cell r="H311">
            <v>9393813417.7565708</v>
          </cell>
          <cell r="I311">
            <v>11474304518.01919</v>
          </cell>
          <cell r="J311">
            <v>13911299951.414951</v>
          </cell>
          <cell r="K311">
            <v>16759930700.895636</v>
          </cell>
          <cell r="L311">
            <v>20083397118.927723</v>
          </cell>
        </row>
        <row r="312">
          <cell r="A312" t="str">
            <v>NOPAT-FP-DIVIDS.</v>
          </cell>
          <cell r="B312" t="e">
            <v>#REF!</v>
          </cell>
          <cell r="D312">
            <v>-6124401093</v>
          </cell>
          <cell r="E312">
            <v>-13620217271</v>
          </cell>
          <cell r="F312">
            <v>-16998510858</v>
          </cell>
          <cell r="G312">
            <v>-10851473968.27627</v>
          </cell>
          <cell r="H312">
            <v>9393813417.7565708</v>
          </cell>
          <cell r="I312">
            <v>11474304518.01919</v>
          </cell>
          <cell r="J312">
            <v>13911299951.414951</v>
          </cell>
          <cell r="K312">
            <v>16759930700.895636</v>
          </cell>
          <cell r="L312">
            <v>20083397118.927723</v>
          </cell>
        </row>
        <row r="313">
          <cell r="A313" t="str">
            <v>NOPAT/FIN.PYTS</v>
          </cell>
          <cell r="B313" t="e">
            <v>#REF!</v>
          </cell>
          <cell r="D313">
            <v>-0.4223151345374529</v>
          </cell>
          <cell r="E313">
            <v>0.14907080382675122</v>
          </cell>
          <cell r="F313">
            <v>0.24306005684987922</v>
          </cell>
          <cell r="G313">
            <v>0.46788491604249882</v>
          </cell>
          <cell r="H313">
            <v>11.876405586071799</v>
          </cell>
          <cell r="I313">
            <v>-23.828321735929244</v>
          </cell>
          <cell r="J313">
            <v>-5.6051439329597592</v>
          </cell>
          <cell r="K313">
            <v>-3.0635701538710749</v>
          </cell>
          <cell r="L313">
            <v>-2.0512444701670391</v>
          </cell>
        </row>
        <row r="314">
          <cell r="A314" t="str">
            <v>NOPAT/FP+DIVIDS.</v>
          </cell>
          <cell r="B314" t="e">
            <v>#REF!</v>
          </cell>
          <cell r="D314">
            <v>-0.4223151345374529</v>
          </cell>
          <cell r="E314">
            <v>0.14907080382675122</v>
          </cell>
          <cell r="F314">
            <v>0.24306005684987922</v>
          </cell>
          <cell r="G314">
            <v>0.46788491604249882</v>
          </cell>
          <cell r="H314">
            <v>11.876405586071799</v>
          </cell>
          <cell r="I314">
            <v>-23.828321735929244</v>
          </cell>
          <cell r="J314">
            <v>-5.6051439329597592</v>
          </cell>
          <cell r="K314">
            <v>-3.0635701538710749</v>
          </cell>
          <cell r="L314">
            <v>-2.0512444701670391</v>
          </cell>
        </row>
        <row r="315">
          <cell r="A315" t="str">
            <v>% GFI</v>
          </cell>
          <cell r="B315" t="e">
            <v>#REF!</v>
          </cell>
          <cell r="D315">
            <v>-0.46002128127557596</v>
          </cell>
          <cell r="E315">
            <v>-3.5080414155853585</v>
          </cell>
          <cell r="F315">
            <v>-5.2751316518996019</v>
          </cell>
          <cell r="G315">
            <v>-8.3637313234722441</v>
          </cell>
          <cell r="H315">
            <v>5.0901315718576807</v>
          </cell>
          <cell r="I315">
            <v>5.6522422204807663</v>
          </cell>
          <cell r="J315">
            <v>6.2297328469632838</v>
          </cell>
          <cell r="K315">
            <v>6.8230922255385575</v>
          </cell>
          <cell r="L315">
            <v>7.4328182545547934</v>
          </cell>
        </row>
        <row r="316">
          <cell r="A316" t="str">
            <v>COPAT/FIN.PYTS</v>
          </cell>
          <cell r="B316" t="e">
            <v>#REF!</v>
          </cell>
          <cell r="D316">
            <v>-4.8628180781124332E-2</v>
          </cell>
          <cell r="E316">
            <v>0.25241195719127224</v>
          </cell>
          <cell r="F316">
            <v>0.31584104764612714</v>
          </cell>
          <cell r="G316">
            <v>0.47364212113961268</v>
          </cell>
          <cell r="H316">
            <v>12.012342788641938</v>
          </cell>
          <cell r="I316">
            <v>-24.082369780841809</v>
          </cell>
          <cell r="J316">
            <v>-5.6608893841583798</v>
          </cell>
          <cell r="K316">
            <v>-3.0920364135813614</v>
          </cell>
          <cell r="L316">
            <v>-2.0690819992205762</v>
          </cell>
        </row>
        <row r="317">
          <cell r="A317" t="str">
            <v>COPAT/FP+DIV.PAID</v>
          </cell>
          <cell r="B317" t="e">
            <v>#REF!</v>
          </cell>
          <cell r="D317">
            <v>-4.8628180781124332E-2</v>
          </cell>
          <cell r="E317">
            <v>0.25241195719127224</v>
          </cell>
          <cell r="F317">
            <v>0.31584104764612714</v>
          </cell>
          <cell r="G317">
            <v>0.47364212113961268</v>
          </cell>
          <cell r="H317">
            <v>12.012342788641938</v>
          </cell>
          <cell r="I317">
            <v>-24.082369780841809</v>
          </cell>
          <cell r="J317">
            <v>-5.6608893841583798</v>
          </cell>
          <cell r="K317">
            <v>-3.0920364135813614</v>
          </cell>
          <cell r="L317">
            <v>-2.0690819992205762</v>
          </cell>
        </row>
      </sheetData>
      <sheetData sheetId="10" refreshError="1"/>
      <sheetData sheetId="11" refreshError="1"/>
      <sheetData sheetId="12" refreshError="1"/>
      <sheetData sheetId="13" refreshError="1"/>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B"/>
      <sheetName val="TB"/>
      <sheetName val="Balance Sheet"/>
      <sheetName val="Income Statement"/>
      <sheetName val="analitical"/>
      <sheetName val="Tren"/>
      <sheetName val="Gross profit"/>
      <sheetName val="Nett profit"/>
      <sheetName val="materialitas"/>
      <sheetName val="analitis"/>
      <sheetName val="Liquidity"/>
      <sheetName val="Profitability"/>
      <sheetName val="Leverage"/>
      <sheetName val="Other Analytical Proc."/>
      <sheetName val="Tickmark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t="str">
            <v>Latihan</v>
          </cell>
        </row>
        <row r="3">
          <cell r="A3" t="str">
            <v>In Mio</v>
          </cell>
          <cell r="B3" t="str">
            <v>HIST</v>
          </cell>
          <cell r="C3" t="str">
            <v>HIST</v>
          </cell>
          <cell r="D3" t="str">
            <v>HIST</v>
          </cell>
          <cell r="E3" t="str">
            <v>HIST</v>
          </cell>
          <cell r="F3" t="str">
            <v>HIST</v>
          </cell>
          <cell r="G3" t="str">
            <v>PROJ</v>
          </cell>
          <cell r="H3" t="str">
            <v>PROJ</v>
          </cell>
          <cell r="I3" t="str">
            <v>PROJ</v>
          </cell>
          <cell r="J3" t="str">
            <v>PROJ</v>
          </cell>
          <cell r="K3" t="str">
            <v>PROJ</v>
          </cell>
          <cell r="L3" t="str">
            <v>PROJ</v>
          </cell>
        </row>
        <row r="4">
          <cell r="A4" t="str">
            <v>BY :  Iwan Wisnu P</v>
          </cell>
          <cell r="B4">
            <v>2004</v>
          </cell>
          <cell r="C4">
            <v>2005</v>
          </cell>
          <cell r="D4">
            <v>2006</v>
          </cell>
          <cell r="E4">
            <v>2007</v>
          </cell>
          <cell r="F4">
            <v>2008</v>
          </cell>
          <cell r="G4">
            <v>2009</v>
          </cell>
          <cell r="H4">
            <v>2010</v>
          </cell>
          <cell r="I4">
            <v>2011</v>
          </cell>
          <cell r="J4">
            <v>2012</v>
          </cell>
          <cell r="K4">
            <v>2013</v>
          </cell>
          <cell r="L4">
            <v>2014</v>
          </cell>
        </row>
        <row r="5">
          <cell r="A5" t="str">
            <v>ASSETS</v>
          </cell>
        </row>
        <row r="7">
          <cell r="A7" t="str">
            <v>CASH &amp; DEP.</v>
          </cell>
          <cell r="B7">
            <v>455240052</v>
          </cell>
          <cell r="C7">
            <v>647852028</v>
          </cell>
          <cell r="D7">
            <v>1155649454</v>
          </cell>
          <cell r="E7">
            <v>2543847230</v>
          </cell>
          <cell r="F7">
            <v>2436635467</v>
          </cell>
          <cell r="G7">
            <v>3621536292.8800006</v>
          </cell>
          <cell r="H7">
            <v>3983689922.1680012</v>
          </cell>
          <cell r="I7">
            <v>4382058914.3848019</v>
          </cell>
          <cell r="J7">
            <v>4820264805.8232822</v>
          </cell>
          <cell r="K7">
            <v>5302291286.405611</v>
          </cell>
          <cell r="L7">
            <v>5832520415.0461731</v>
          </cell>
        </row>
        <row r="8">
          <cell r="A8" t="str">
            <v>EFEK</v>
          </cell>
        </row>
        <row r="9">
          <cell r="A9" t="str">
            <v/>
          </cell>
        </row>
        <row r="11">
          <cell r="A11" t="str">
            <v>TRADE RECEIVABLES</v>
          </cell>
          <cell r="B11">
            <v>570164785</v>
          </cell>
          <cell r="C11">
            <v>2415086472</v>
          </cell>
          <cell r="D11">
            <v>283773020</v>
          </cell>
          <cell r="E11">
            <v>948950705</v>
          </cell>
          <cell r="F11">
            <v>3929970107.8359985</v>
          </cell>
          <cell r="G11">
            <v>8929815516.6904125</v>
          </cell>
          <cell r="H11">
            <v>9822797068.3594532</v>
          </cell>
          <cell r="I11">
            <v>10805076775.1954</v>
          </cell>
          <cell r="J11">
            <v>11885584452.714941</v>
          </cell>
          <cell r="K11">
            <v>13074142897.986439</v>
          </cell>
          <cell r="L11">
            <v>14381557187.785082</v>
          </cell>
        </row>
        <row r="12">
          <cell r="A12" t="str">
            <v xml:space="preserve"> (EST. DOUBTFUL)</v>
          </cell>
        </row>
        <row r="13">
          <cell r="A13" t="str">
            <v>NET RECEIVABLES</v>
          </cell>
          <cell r="B13">
            <v>570164785</v>
          </cell>
          <cell r="C13">
            <v>2415086472</v>
          </cell>
          <cell r="D13">
            <v>283773020</v>
          </cell>
          <cell r="E13">
            <v>948950705</v>
          </cell>
          <cell r="F13">
            <v>3929970107.8359985</v>
          </cell>
          <cell r="G13">
            <v>8929815516.6904125</v>
          </cell>
          <cell r="H13">
            <v>9822797068.3594532</v>
          </cell>
          <cell r="I13">
            <v>10805076775.1954</v>
          </cell>
          <cell r="J13">
            <v>11885584452.714941</v>
          </cell>
          <cell r="K13">
            <v>13074142897.986439</v>
          </cell>
          <cell r="L13">
            <v>14381557187.785082</v>
          </cell>
        </row>
        <row r="16">
          <cell r="A16" t="str">
            <v/>
          </cell>
        </row>
        <row r="17">
          <cell r="A17" t="str">
            <v>OTHER REC.</v>
          </cell>
          <cell r="G17">
            <v>0</v>
          </cell>
          <cell r="H17">
            <v>0</v>
          </cell>
          <cell r="I17">
            <v>0</v>
          </cell>
          <cell r="J17">
            <v>0</v>
          </cell>
          <cell r="K17">
            <v>0</v>
          </cell>
          <cell r="L17">
            <v>0</v>
          </cell>
        </row>
        <row r="18">
          <cell r="A18" t="str">
            <v>INVENTORY</v>
          </cell>
          <cell r="B18">
            <v>7414365312</v>
          </cell>
          <cell r="C18">
            <v>7277474309</v>
          </cell>
          <cell r="D18">
            <v>12024165923</v>
          </cell>
          <cell r="E18">
            <v>17594420052</v>
          </cell>
          <cell r="F18">
            <v>17603642906</v>
          </cell>
          <cell r="G18">
            <v>9525136551.1364403</v>
          </cell>
          <cell r="H18">
            <v>10477650206.250086</v>
          </cell>
          <cell r="I18">
            <v>11525415226.875095</v>
          </cell>
          <cell r="J18">
            <v>12677956749.562605</v>
          </cell>
          <cell r="K18">
            <v>13945752424.518867</v>
          </cell>
          <cell r="L18">
            <v>15340327666.970757</v>
          </cell>
        </row>
        <row r="19">
          <cell r="A19" t="str">
            <v xml:space="preserve">  -(FG)</v>
          </cell>
        </row>
        <row r="20">
          <cell r="A20" t="str">
            <v xml:space="preserve">  -(WIP)</v>
          </cell>
        </row>
        <row r="21">
          <cell r="A21" t="str">
            <v xml:space="preserve">  -(RM) </v>
          </cell>
        </row>
        <row r="22">
          <cell r="A22" t="str">
            <v xml:space="preserve">  -(MISC. INV.) </v>
          </cell>
        </row>
        <row r="23">
          <cell r="A23" t="str">
            <v xml:space="preserve">CA WITH AFFILIATED </v>
          </cell>
        </row>
        <row r="24">
          <cell r="A24" t="str">
            <v>UANG MUKA PEMBELIAN</v>
          </cell>
          <cell r="B24">
            <v>1492157149</v>
          </cell>
          <cell r="C24">
            <v>131219349</v>
          </cell>
          <cell r="D24">
            <v>366216860</v>
          </cell>
          <cell r="E24">
            <v>1468442326</v>
          </cell>
          <cell r="F24">
            <v>1142391379</v>
          </cell>
          <cell r="G24">
            <v>1142391379</v>
          </cell>
          <cell r="H24">
            <v>1142391379</v>
          </cell>
          <cell r="I24">
            <v>1142391379</v>
          </cell>
          <cell r="J24">
            <v>1142391379</v>
          </cell>
          <cell r="K24">
            <v>1142391379</v>
          </cell>
          <cell r="L24">
            <v>1142391379</v>
          </cell>
        </row>
        <row r="25">
          <cell r="A25" t="str">
            <v xml:space="preserve">SUNDRY CA </v>
          </cell>
        </row>
        <row r="27">
          <cell r="A27" t="str">
            <v>CURRENT ASSETS</v>
          </cell>
          <cell r="B27">
            <v>9931927298</v>
          </cell>
          <cell r="C27">
            <v>10471632158</v>
          </cell>
          <cell r="D27">
            <v>13829805257</v>
          </cell>
          <cell r="E27">
            <v>22555660313</v>
          </cell>
          <cell r="F27">
            <v>25112639859.835999</v>
          </cell>
          <cell r="G27">
            <v>23218879739.706856</v>
          </cell>
          <cell r="H27">
            <v>25426528575.777542</v>
          </cell>
          <cell r="I27">
            <v>27854942295.455299</v>
          </cell>
          <cell r="J27">
            <v>30526197387.10083</v>
          </cell>
          <cell r="K27">
            <v>33464577987.910919</v>
          </cell>
          <cell r="L27">
            <v>36696796648.80201</v>
          </cell>
        </row>
        <row r="29">
          <cell r="A29" t="str">
            <v>LAND</v>
          </cell>
          <cell r="B29">
            <v>7570000000</v>
          </cell>
          <cell r="C29">
            <v>8385656257</v>
          </cell>
          <cell r="D29">
            <v>8385656257</v>
          </cell>
          <cell r="E29">
            <v>8385656257</v>
          </cell>
          <cell r="F29">
            <v>8385656257</v>
          </cell>
          <cell r="G29">
            <v>8385656257</v>
          </cell>
          <cell r="H29">
            <v>8385656257</v>
          </cell>
          <cell r="I29">
            <v>8385656257</v>
          </cell>
          <cell r="J29">
            <v>8385656257</v>
          </cell>
          <cell r="K29">
            <v>8385656257</v>
          </cell>
          <cell r="L29">
            <v>8385656257</v>
          </cell>
        </row>
        <row r="30">
          <cell r="A30" t="str">
            <v>BLDGS.&amp; EQUIP.</v>
          </cell>
          <cell r="B30">
            <v>15176255324</v>
          </cell>
          <cell r="C30">
            <v>19424327738</v>
          </cell>
          <cell r="D30">
            <v>23016137564</v>
          </cell>
          <cell r="E30">
            <v>23384240321</v>
          </cell>
          <cell r="F30">
            <v>23955926218</v>
          </cell>
          <cell r="G30">
            <v>23955928218</v>
          </cell>
          <cell r="H30">
            <v>23955928218</v>
          </cell>
          <cell r="I30">
            <v>23955928218</v>
          </cell>
          <cell r="J30">
            <v>23955928218</v>
          </cell>
          <cell r="K30">
            <v>23955928218</v>
          </cell>
          <cell r="L30">
            <v>23955928218</v>
          </cell>
        </row>
        <row r="31">
          <cell r="A31" t="str">
            <v xml:space="preserve">  (ACCUM. DEPREC.)</v>
          </cell>
          <cell r="B31">
            <v>-10800266012</v>
          </cell>
          <cell r="C31">
            <v>-11896470569</v>
          </cell>
          <cell r="D31">
            <v>-13498819055</v>
          </cell>
          <cell r="E31">
            <v>-15084129061</v>
          </cell>
          <cell r="F31">
            <v>-16705763765</v>
          </cell>
          <cell r="G31">
            <v>-16705763765</v>
          </cell>
          <cell r="H31">
            <v>-16705763765</v>
          </cell>
          <cell r="I31">
            <v>-16705763765</v>
          </cell>
          <cell r="J31">
            <v>-16705763765</v>
          </cell>
          <cell r="K31">
            <v>-16705763765</v>
          </cell>
          <cell r="L31">
            <v>-16705763765</v>
          </cell>
        </row>
        <row r="32">
          <cell r="A32" t="str">
            <v>CONSTN. IN PROC.</v>
          </cell>
          <cell r="B32">
            <v>14500000</v>
          </cell>
          <cell r="C32">
            <v>2579133636</v>
          </cell>
          <cell r="D32">
            <v>0</v>
          </cell>
          <cell r="E32">
            <v>336000</v>
          </cell>
          <cell r="F32">
            <v>75253468</v>
          </cell>
          <cell r="G32">
            <v>75253468</v>
          </cell>
          <cell r="H32">
            <v>75253468</v>
          </cell>
          <cell r="I32">
            <v>75253468</v>
          </cell>
          <cell r="J32">
            <v>75253468</v>
          </cell>
          <cell r="K32">
            <v>75253468</v>
          </cell>
          <cell r="L32">
            <v>75253468</v>
          </cell>
        </row>
        <row r="34">
          <cell r="A34" t="str">
            <v>PLANT</v>
          </cell>
          <cell r="B34">
            <v>11960489312</v>
          </cell>
          <cell r="C34">
            <v>18492647062</v>
          </cell>
          <cell r="D34">
            <v>17902974766</v>
          </cell>
          <cell r="E34">
            <v>16686103517</v>
          </cell>
          <cell r="F34">
            <v>15711072178</v>
          </cell>
          <cell r="G34">
            <v>15711074178</v>
          </cell>
          <cell r="H34">
            <v>15711074178</v>
          </cell>
          <cell r="I34">
            <v>15711074178</v>
          </cell>
          <cell r="J34">
            <v>15711074178</v>
          </cell>
          <cell r="K34">
            <v>15711074178</v>
          </cell>
          <cell r="L34">
            <v>15711074178</v>
          </cell>
        </row>
        <row r="36">
          <cell r="A36" t="str">
            <v>PREPAID EXPENSES</v>
          </cell>
          <cell r="G36">
            <v>0</v>
          </cell>
          <cell r="H36">
            <v>0</v>
          </cell>
          <cell r="I36">
            <v>0</v>
          </cell>
          <cell r="J36">
            <v>0</v>
          </cell>
          <cell r="K36">
            <v>0</v>
          </cell>
          <cell r="L36">
            <v>0</v>
          </cell>
        </row>
        <row r="37">
          <cell r="A37" t="str">
            <v>INVESTMENTS</v>
          </cell>
          <cell r="B37">
            <v>0</v>
          </cell>
          <cell r="D37">
            <v>0</v>
          </cell>
          <cell r="E37">
            <v>0</v>
          </cell>
          <cell r="F37">
            <v>0</v>
          </cell>
          <cell r="G37">
            <v>0</v>
          </cell>
          <cell r="H37">
            <v>0</v>
          </cell>
          <cell r="I37">
            <v>0</v>
          </cell>
          <cell r="J37">
            <v>0</v>
          </cell>
          <cell r="K37">
            <v>0</v>
          </cell>
          <cell r="L37">
            <v>0</v>
          </cell>
        </row>
        <row r="38">
          <cell r="A38" t="str">
            <v xml:space="preserve">   -(SECURITIES)</v>
          </cell>
          <cell r="G38">
            <v>0</v>
          </cell>
          <cell r="H38">
            <v>0</v>
          </cell>
          <cell r="I38">
            <v>0</v>
          </cell>
          <cell r="J38">
            <v>0</v>
          </cell>
          <cell r="K38">
            <v>0</v>
          </cell>
          <cell r="L38">
            <v>0</v>
          </cell>
        </row>
        <row r="39">
          <cell r="A39" t="str">
            <v xml:space="preserve">   -(AFFILIATES)</v>
          </cell>
          <cell r="G39">
            <v>0</v>
          </cell>
          <cell r="H39">
            <v>0</v>
          </cell>
          <cell r="I39">
            <v>0</v>
          </cell>
          <cell r="J39">
            <v>0</v>
          </cell>
          <cell r="K39">
            <v>0</v>
          </cell>
          <cell r="L39">
            <v>0</v>
          </cell>
        </row>
        <row r="40">
          <cell r="A40" t="str">
            <v xml:space="preserve">   -(OTHERS)</v>
          </cell>
          <cell r="H40">
            <v>0</v>
          </cell>
          <cell r="I40">
            <v>0</v>
          </cell>
          <cell r="J40">
            <v>0</v>
          </cell>
          <cell r="K40">
            <v>0</v>
          </cell>
          <cell r="L40">
            <v>0</v>
          </cell>
        </row>
        <row r="41">
          <cell r="A41" t="str">
            <v>PIUTANG ANTAR CABANG</v>
          </cell>
        </row>
        <row r="42">
          <cell r="A42" t="str">
            <v>OTHER RECEIVABLES</v>
          </cell>
          <cell r="G42">
            <v>0</v>
          </cell>
        </row>
        <row r="43">
          <cell r="A43" t="str">
            <v>SPAREPARTS</v>
          </cell>
          <cell r="G43">
            <v>0</v>
          </cell>
          <cell r="H43">
            <v>0</v>
          </cell>
          <cell r="I43">
            <v>0</v>
          </cell>
          <cell r="J43">
            <v>0</v>
          </cell>
          <cell r="K43">
            <v>0</v>
          </cell>
          <cell r="L43">
            <v>0</v>
          </cell>
        </row>
        <row r="44">
          <cell r="A44" t="str">
            <v>PREPAID TAX</v>
          </cell>
          <cell r="G44">
            <v>0</v>
          </cell>
          <cell r="H44">
            <v>0</v>
          </cell>
          <cell r="I44">
            <v>0</v>
          </cell>
          <cell r="J44">
            <v>0</v>
          </cell>
          <cell r="K44">
            <v>0</v>
          </cell>
          <cell r="L44">
            <v>0</v>
          </cell>
        </row>
        <row r="45">
          <cell r="A45" t="str">
            <v>DEFERRED TAX ASSETS</v>
          </cell>
          <cell r="B45">
            <v>1186937388.7</v>
          </cell>
          <cell r="C45">
            <v>212279607</v>
          </cell>
          <cell r="D45">
            <v>1673959024</v>
          </cell>
          <cell r="E45">
            <v>1800061446</v>
          </cell>
          <cell r="F45">
            <v>944342789</v>
          </cell>
          <cell r="G45">
            <v>944342789</v>
          </cell>
          <cell r="H45">
            <v>944342789</v>
          </cell>
          <cell r="I45">
            <v>944342789</v>
          </cell>
          <cell r="J45">
            <v>944342789</v>
          </cell>
          <cell r="K45">
            <v>944342789</v>
          </cell>
          <cell r="L45">
            <v>944342789</v>
          </cell>
        </row>
        <row r="46">
          <cell r="A46" t="str">
            <v>SUNDRY ASSETS</v>
          </cell>
          <cell r="G46">
            <v>0</v>
          </cell>
          <cell r="H46">
            <v>0</v>
          </cell>
          <cell r="I46">
            <v>0</v>
          </cell>
          <cell r="J46">
            <v>0</v>
          </cell>
          <cell r="K46">
            <v>0</v>
          </cell>
          <cell r="L46">
            <v>0</v>
          </cell>
        </row>
        <row r="47">
          <cell r="A47" t="str">
            <v>DEFERRED CHARGES</v>
          </cell>
        </row>
        <row r="48">
          <cell r="A48" t="str">
            <v>GOODWILL</v>
          </cell>
        </row>
        <row r="50">
          <cell r="A50" t="str">
            <v>TOTAL ASSETS</v>
          </cell>
          <cell r="B50">
            <v>23079353998.700001</v>
          </cell>
          <cell r="C50">
            <v>29176558827</v>
          </cell>
          <cell r="D50">
            <v>33406739047</v>
          </cell>
          <cell r="E50">
            <v>41041825276</v>
          </cell>
          <cell r="F50">
            <v>41768054826.835999</v>
          </cell>
          <cell r="G50">
            <v>39874296706.706856</v>
          </cell>
          <cell r="H50">
            <v>42081945542.777542</v>
          </cell>
          <cell r="I50">
            <v>44510359262.455299</v>
          </cell>
          <cell r="J50">
            <v>47181614354.10083</v>
          </cell>
          <cell r="K50">
            <v>50119994954.910919</v>
          </cell>
          <cell r="L50">
            <v>53352213615.80201</v>
          </cell>
        </row>
        <row r="52">
          <cell r="I52" t="str">
            <v>PROJ</v>
          </cell>
          <cell r="J52" t="str">
            <v>PROJ</v>
          </cell>
          <cell r="K52" t="str">
            <v>PROJ</v>
          </cell>
          <cell r="L52" t="str">
            <v>PROJ</v>
          </cell>
        </row>
        <row r="53">
          <cell r="A53" t="str">
            <v>LIABILITIES</v>
          </cell>
          <cell r="B53" t="str">
            <v>Des 04</v>
          </cell>
          <cell r="C53" t="str">
            <v>Des 05</v>
          </cell>
          <cell r="D53" t="str">
            <v>Des 06</v>
          </cell>
          <cell r="E53" t="str">
            <v>Des 07</v>
          </cell>
          <cell r="F53" t="str">
            <v>Des 08</v>
          </cell>
          <cell r="G53">
            <v>2007</v>
          </cell>
          <cell r="H53">
            <v>2008</v>
          </cell>
          <cell r="I53">
            <v>2009</v>
          </cell>
          <cell r="J53">
            <v>2010</v>
          </cell>
          <cell r="K53">
            <v>2011</v>
          </cell>
          <cell r="L53">
            <v>2012</v>
          </cell>
        </row>
        <row r="55">
          <cell r="A55" t="str">
            <v>NOTES PAY.-BANK</v>
          </cell>
          <cell r="K55">
            <v>0</v>
          </cell>
          <cell r="L55">
            <v>0</v>
          </cell>
        </row>
        <row r="56">
          <cell r="A56" t="str">
            <v>NEW DEBT-S/T</v>
          </cell>
          <cell r="B56">
            <v>0</v>
          </cell>
          <cell r="C56">
            <v>0</v>
          </cell>
          <cell r="D56">
            <v>0</v>
          </cell>
          <cell r="E56">
            <v>0</v>
          </cell>
          <cell r="F56">
            <v>0</v>
          </cell>
          <cell r="G56">
            <v>3000</v>
          </cell>
          <cell r="H56">
            <v>3000</v>
          </cell>
          <cell r="I56">
            <v>3000</v>
          </cell>
          <cell r="J56">
            <v>3000</v>
          </cell>
          <cell r="K56">
            <v>3000</v>
          </cell>
          <cell r="L56">
            <v>3000</v>
          </cell>
        </row>
        <row r="57">
          <cell r="A57" t="str">
            <v>ND-UNALLOCATED</v>
          </cell>
          <cell r="G57">
            <v>13240408802.147123</v>
          </cell>
          <cell r="H57">
            <v>5956458465.4612389</v>
          </cell>
          <cell r="I57">
            <v>-3187218087.8801994</v>
          </cell>
          <cell r="J57">
            <v>-14525048702.649616</v>
          </cell>
          <cell r="K57">
            <v>-28444384557.735168</v>
          </cell>
          <cell r="L57">
            <v>-45393348770.771805</v>
          </cell>
        </row>
        <row r="58">
          <cell r="A58" t="str">
            <v>CPLTD-EXISTING</v>
          </cell>
          <cell r="B58">
            <v>1800000000</v>
          </cell>
          <cell r="C58">
            <v>7939834571</v>
          </cell>
          <cell r="D58">
            <v>13169934201</v>
          </cell>
          <cell r="E58">
            <v>19024209680</v>
          </cell>
          <cell r="F58">
            <v>18473235856</v>
          </cell>
        </row>
        <row r="59">
          <cell r="A59" t="str">
            <v>CPLTD-NEW</v>
          </cell>
          <cell r="G59">
            <v>0</v>
          </cell>
          <cell r="H59">
            <v>0</v>
          </cell>
          <cell r="I59">
            <v>0</v>
          </cell>
          <cell r="J59">
            <v>0</v>
          </cell>
          <cell r="K59">
            <v>0</v>
          </cell>
          <cell r="L59">
            <v>0</v>
          </cell>
        </row>
        <row r="61">
          <cell r="A61" t="str">
            <v>ACCT. PAYABLES</v>
          </cell>
          <cell r="B61">
            <v>6783717988</v>
          </cell>
          <cell r="C61">
            <v>2595515715</v>
          </cell>
          <cell r="D61">
            <v>3789494311</v>
          </cell>
          <cell r="E61">
            <v>5065382301</v>
          </cell>
          <cell r="F61">
            <v>3407092251</v>
          </cell>
          <cell r="G61">
            <v>0</v>
          </cell>
          <cell r="H61">
            <v>0</v>
          </cell>
          <cell r="I61">
            <v>0</v>
          </cell>
          <cell r="J61">
            <v>0</v>
          </cell>
          <cell r="K61">
            <v>0</v>
          </cell>
          <cell r="L61">
            <v>0</v>
          </cell>
        </row>
        <row r="62">
          <cell r="A62" t="str">
            <v>ACCRUED EXP.</v>
          </cell>
          <cell r="B62">
            <v>370076859</v>
          </cell>
          <cell r="C62">
            <v>171539092.75999832</v>
          </cell>
          <cell r="D62">
            <v>388488779.16399765</v>
          </cell>
          <cell r="E62">
            <v>457501347.16400146</v>
          </cell>
          <cell r="F62">
            <v>969010808</v>
          </cell>
          <cell r="G62">
            <v>0</v>
          </cell>
          <cell r="H62">
            <v>0</v>
          </cell>
          <cell r="I62">
            <v>0</v>
          </cell>
          <cell r="J62">
            <v>0</v>
          </cell>
          <cell r="K62">
            <v>0</v>
          </cell>
          <cell r="L62">
            <v>0</v>
          </cell>
        </row>
        <row r="63">
          <cell r="A63" t="str">
            <v>TAX PAYABLES</v>
          </cell>
          <cell r="B63">
            <v>645203724</v>
          </cell>
          <cell r="C63">
            <v>384111257.40400064</v>
          </cell>
          <cell r="D63">
            <v>13367123</v>
          </cell>
          <cell r="E63">
            <v>7147500</v>
          </cell>
          <cell r="F63">
            <v>78654760</v>
          </cell>
          <cell r="G63">
            <v>78654760</v>
          </cell>
          <cell r="H63">
            <v>78654760</v>
          </cell>
          <cell r="I63">
            <v>78654760</v>
          </cell>
          <cell r="J63">
            <v>78654760</v>
          </cell>
          <cell r="K63">
            <v>78654760</v>
          </cell>
          <cell r="L63">
            <v>78654760</v>
          </cell>
        </row>
        <row r="64">
          <cell r="A64" t="str">
            <v>DIVIDENDS PAYABLES</v>
          </cell>
        </row>
        <row r="65">
          <cell r="A65" t="str">
            <v>INTEREST PAYABLES</v>
          </cell>
          <cell r="B65">
            <v>1581329889</v>
          </cell>
          <cell r="C65">
            <v>24255220</v>
          </cell>
          <cell r="D65">
            <v>0</v>
          </cell>
          <cell r="E65">
            <v>225999488</v>
          </cell>
          <cell r="F65">
            <v>4380000</v>
          </cell>
        </row>
        <row r="66">
          <cell r="A66" t="str">
            <v>INTERCOMPANY</v>
          </cell>
        </row>
        <row r="67">
          <cell r="A67" t="str">
            <v>OTHER PAYABLES</v>
          </cell>
          <cell r="B67">
            <v>893788251</v>
          </cell>
          <cell r="C67">
            <v>227011551</v>
          </cell>
          <cell r="D67">
            <v>537711551</v>
          </cell>
          <cell r="E67">
            <v>241440151</v>
          </cell>
          <cell r="F67">
            <v>576155251</v>
          </cell>
          <cell r="G67">
            <v>576155251</v>
          </cell>
          <cell r="H67">
            <v>576155251</v>
          </cell>
          <cell r="I67">
            <v>576155251</v>
          </cell>
          <cell r="J67">
            <v>576155251</v>
          </cell>
          <cell r="K67">
            <v>576155251</v>
          </cell>
          <cell r="L67">
            <v>576155251</v>
          </cell>
        </row>
        <row r="68">
          <cell r="A68" t="str">
            <v/>
          </cell>
        </row>
        <row r="69">
          <cell r="A69" t="str">
            <v/>
          </cell>
        </row>
        <row r="71">
          <cell r="A71" t="str">
            <v/>
          </cell>
        </row>
        <row r="73">
          <cell r="A73" t="str">
            <v>CURRENT LIAB.</v>
          </cell>
          <cell r="B73">
            <v>12074116711</v>
          </cell>
          <cell r="C73">
            <v>11342267407.164</v>
          </cell>
          <cell r="D73">
            <v>17898995965.163998</v>
          </cell>
          <cell r="E73">
            <v>25021680467.164001</v>
          </cell>
          <cell r="F73">
            <v>23508528926</v>
          </cell>
          <cell r="G73">
            <v>13895221813.147123</v>
          </cell>
          <cell r="H73">
            <v>6611271476.4612389</v>
          </cell>
          <cell r="I73">
            <v>-2532405076.8801994</v>
          </cell>
          <cell r="J73">
            <v>-13870235691.649616</v>
          </cell>
          <cell r="K73">
            <v>-27789571546.735168</v>
          </cell>
          <cell r="L73">
            <v>-44738535759.771805</v>
          </cell>
        </row>
        <row r="75">
          <cell r="A75" t="str">
            <v>NEW DEBT-L/T</v>
          </cell>
          <cell r="G75">
            <v>1350</v>
          </cell>
          <cell r="H75">
            <v>1350</v>
          </cell>
          <cell r="I75">
            <v>1350</v>
          </cell>
          <cell r="J75">
            <v>1350</v>
          </cell>
          <cell r="K75">
            <v>1350</v>
          </cell>
          <cell r="L75">
            <v>1350</v>
          </cell>
        </row>
        <row r="76">
          <cell r="A76" t="str">
            <v>LTD-BANKS</v>
          </cell>
          <cell r="B76">
            <v>9217573131</v>
          </cell>
          <cell r="C76">
            <v>12561848918</v>
          </cell>
          <cell r="D76">
            <v>13566410535</v>
          </cell>
          <cell r="E76">
            <v>13686399645</v>
          </cell>
          <cell r="F76">
            <v>13798346365</v>
          </cell>
          <cell r="G76">
            <v>13798346365</v>
          </cell>
          <cell r="H76">
            <v>13798346365</v>
          </cell>
          <cell r="I76">
            <v>13798346365</v>
          </cell>
          <cell r="J76">
            <v>13798346365</v>
          </cell>
          <cell r="K76">
            <v>13798346365</v>
          </cell>
          <cell r="L76">
            <v>13798346365</v>
          </cell>
        </row>
        <row r="77">
          <cell r="A77" t="str">
            <v xml:space="preserve">   -OTHERS</v>
          </cell>
        </row>
        <row r="78">
          <cell r="A78" t="str">
            <v>Shareholders' Loan</v>
          </cell>
        </row>
        <row r="80">
          <cell r="A80" t="str">
            <v>KEWAJIBAN KARYAWAN</v>
          </cell>
          <cell r="B80">
            <v>0</v>
          </cell>
          <cell r="C80">
            <v>0</v>
          </cell>
          <cell r="D80">
            <v>320357762</v>
          </cell>
          <cell r="E80">
            <v>1579037108</v>
          </cell>
          <cell r="F80">
            <v>1702188011</v>
          </cell>
          <cell r="G80">
            <v>1702188011</v>
          </cell>
          <cell r="H80">
            <v>1702188011</v>
          </cell>
          <cell r="I80">
            <v>1702188011</v>
          </cell>
          <cell r="J80">
            <v>1702188011</v>
          </cell>
          <cell r="K80">
            <v>1702188011</v>
          </cell>
          <cell r="L80">
            <v>1702188011</v>
          </cell>
        </row>
        <row r="82">
          <cell r="A82" t="str">
            <v>TOTAL LIAB.</v>
          </cell>
          <cell r="B82">
            <v>21291689842</v>
          </cell>
          <cell r="C82">
            <v>23904116325.164001</v>
          </cell>
          <cell r="D82">
            <v>31785764262.163998</v>
          </cell>
          <cell r="E82">
            <v>40287117220.164001</v>
          </cell>
          <cell r="F82">
            <v>39009063302</v>
          </cell>
          <cell r="G82">
            <v>29395757539.147125</v>
          </cell>
          <cell r="H82">
            <v>22111807202.461239</v>
          </cell>
          <cell r="I82">
            <v>12968130649.119801</v>
          </cell>
          <cell r="J82">
            <v>1630300034.3503838</v>
          </cell>
          <cell r="K82">
            <v>-12289035820.735168</v>
          </cell>
          <cell r="L82">
            <v>-29238000033.771805</v>
          </cell>
        </row>
        <row r="84">
          <cell r="A84" t="str">
            <v>MIN. INTEREST</v>
          </cell>
        </row>
        <row r="89">
          <cell r="A89" t="str">
            <v>CAPITAL STOCK</v>
          </cell>
          <cell r="B89">
            <v>21590000000</v>
          </cell>
          <cell r="C89">
            <v>21590000000</v>
          </cell>
          <cell r="D89">
            <v>21590000000</v>
          </cell>
          <cell r="E89">
            <v>21590000000</v>
          </cell>
          <cell r="F89">
            <v>21590000000</v>
          </cell>
          <cell r="G89">
            <v>21590000000</v>
          </cell>
          <cell r="H89">
            <v>21590000000</v>
          </cell>
          <cell r="I89">
            <v>21590000000</v>
          </cell>
          <cell r="J89">
            <v>21590000000</v>
          </cell>
          <cell r="K89">
            <v>21590000000</v>
          </cell>
          <cell r="L89">
            <v>21590000000</v>
          </cell>
        </row>
        <row r="90">
          <cell r="A90" t="str">
            <v>RETAINED EARNINGS</v>
          </cell>
          <cell r="B90">
            <v>-17209654290</v>
          </cell>
          <cell r="C90">
            <v>-19802335843.299999</v>
          </cell>
          <cell r="D90">
            <v>-16317557498.163998</v>
          </cell>
          <cell r="E90">
            <v>-19969025215.163998</v>
          </cell>
          <cell r="F90">
            <v>-20835291944.163998</v>
          </cell>
          <cell r="G90">
            <v>-18831008475.163998</v>
          </cell>
          <cell r="H90">
            <v>-11111460832.440268</v>
          </cell>
          <cell r="I90">
            <v>-1619861659.6836948</v>
          </cell>
          <cell r="J90">
            <v>9952228613.3354969</v>
          </cell>
          <cell r="K90">
            <v>23961314319.75045</v>
          </cell>
          <cell r="L90">
            <v>40819030775.646088</v>
          </cell>
        </row>
        <row r="91">
          <cell r="A91" t="str">
            <v>KOREKSI R/E</v>
          </cell>
          <cell r="B91">
            <v>51876269</v>
          </cell>
          <cell r="C91">
            <v>0</v>
          </cell>
          <cell r="D91">
            <v>0</v>
          </cell>
          <cell r="E91">
            <v>-1172082015</v>
          </cell>
          <cell r="F91">
            <v>0</v>
          </cell>
        </row>
        <row r="92">
          <cell r="A92" t="str">
            <v>CHG. R/E</v>
          </cell>
          <cell r="B92">
            <v>-2644557822.3000002</v>
          </cell>
          <cell r="C92">
            <v>3484778345.1360016</v>
          </cell>
          <cell r="D92">
            <v>-3651467717</v>
          </cell>
          <cell r="E92">
            <v>305815286</v>
          </cell>
          <cell r="F92">
            <v>2004283469</v>
          </cell>
          <cell r="G92">
            <v>7719547642.7237301</v>
          </cell>
          <cell r="H92">
            <v>9491599172.7565727</v>
          </cell>
          <cell r="I92">
            <v>11572090273.019192</v>
          </cell>
          <cell r="J92">
            <v>14009085706.414951</v>
          </cell>
          <cell r="K92">
            <v>16857716455.895638</v>
          </cell>
          <cell r="L92">
            <v>20181182873.927727</v>
          </cell>
        </row>
        <row r="94">
          <cell r="A94" t="str">
            <v>NET WORTH</v>
          </cell>
          <cell r="B94">
            <v>1787664156.6999998</v>
          </cell>
          <cell r="C94">
            <v>5272442501.8360023</v>
          </cell>
          <cell r="D94">
            <v>1620974784.8360023</v>
          </cell>
          <cell r="E94">
            <v>754708055.83600235</v>
          </cell>
          <cell r="F94">
            <v>2758991524.8360023</v>
          </cell>
          <cell r="G94">
            <v>10478539167.559732</v>
          </cell>
          <cell r="H94">
            <v>19970138340.316307</v>
          </cell>
          <cell r="I94">
            <v>31542228613.335499</v>
          </cell>
          <cell r="J94">
            <v>45551314319.750443</v>
          </cell>
          <cell r="K94">
            <v>62409030775.646088</v>
          </cell>
          <cell r="L94">
            <v>82590213649.573822</v>
          </cell>
        </row>
        <row r="96">
          <cell r="A96" t="str">
            <v>TOTAL</v>
          </cell>
          <cell r="B96">
            <v>23079353998.700001</v>
          </cell>
          <cell r="C96">
            <v>29176558827.000004</v>
          </cell>
          <cell r="D96">
            <v>33406739047</v>
          </cell>
          <cell r="E96">
            <v>41041825276</v>
          </cell>
          <cell r="F96">
            <v>41768054826.835999</v>
          </cell>
          <cell r="G96">
            <v>39874296706.706856</v>
          </cell>
          <cell r="H96">
            <v>42081945542.777542</v>
          </cell>
          <cell r="I96">
            <v>44510359262.455299</v>
          </cell>
          <cell r="J96">
            <v>47181614354.10083</v>
          </cell>
          <cell r="K96">
            <v>50119994954.910919</v>
          </cell>
          <cell r="L96">
            <v>53352213615.802017</v>
          </cell>
        </row>
        <row r="97">
          <cell r="B97" t="b">
            <v>1</v>
          </cell>
          <cell r="C97" t="b">
            <v>1</v>
          </cell>
          <cell r="D97" t="b">
            <v>1</v>
          </cell>
          <cell r="E97" t="b">
            <v>1</v>
          </cell>
          <cell r="F97" t="b">
            <v>1</v>
          </cell>
        </row>
        <row r="98">
          <cell r="A98" t="str">
            <v>CONT. LIAB.</v>
          </cell>
        </row>
        <row r="99">
          <cell r="A99" t="str">
            <v>;;</v>
          </cell>
        </row>
        <row r="100">
          <cell r="A100" t="str">
            <v>;;</v>
          </cell>
        </row>
        <row r="101">
          <cell r="A101" t="str">
            <v>;;</v>
          </cell>
        </row>
        <row r="102">
          <cell r="B102" t="str">
            <v>HIST</v>
          </cell>
          <cell r="C102" t="str">
            <v>HIST</v>
          </cell>
          <cell r="D102" t="str">
            <v>HIST</v>
          </cell>
          <cell r="E102" t="str">
            <v>HIST</v>
          </cell>
          <cell r="F102" t="str">
            <v>HIST</v>
          </cell>
          <cell r="G102" t="str">
            <v>PROJ</v>
          </cell>
          <cell r="H102" t="str">
            <v>PROJ</v>
          </cell>
          <cell r="I102" t="str">
            <v>PROJ</v>
          </cell>
          <cell r="J102" t="str">
            <v>PROJ</v>
          </cell>
          <cell r="K102" t="str">
            <v>PROJ</v>
          </cell>
          <cell r="L102" t="str">
            <v>PROJ</v>
          </cell>
        </row>
        <row r="177">
          <cell r="A177" t="str">
            <v>FACT SHEET</v>
          </cell>
          <cell r="B177">
            <v>2004</v>
          </cell>
          <cell r="C177">
            <v>2005</v>
          </cell>
          <cell r="D177">
            <v>2006</v>
          </cell>
          <cell r="E177">
            <v>2007</v>
          </cell>
          <cell r="F177">
            <v>2008</v>
          </cell>
          <cell r="G177">
            <v>2009</v>
          </cell>
          <cell r="H177">
            <v>2010</v>
          </cell>
          <cell r="I177">
            <v>2011</v>
          </cell>
          <cell r="J177">
            <v>2012</v>
          </cell>
          <cell r="K177">
            <v>2013</v>
          </cell>
          <cell r="L177">
            <v>2014</v>
          </cell>
        </row>
        <row r="179">
          <cell r="A179" t="str">
            <v>ROE</v>
          </cell>
          <cell r="B179">
            <v>-1.0572255611976047</v>
          </cell>
          <cell r="C179">
            <v>0.87514615300579024</v>
          </cell>
          <cell r="D179">
            <v>-2.208470057331696</v>
          </cell>
          <cell r="E179">
            <v>0.68201940474827738</v>
          </cell>
          <cell r="F179">
            <v>0.74834519548686429</v>
          </cell>
          <cell r="G179">
            <v>0.73670074800335716</v>
          </cell>
          <cell r="H179">
            <v>0.47528960546030125</v>
          </cell>
          <cell r="I179">
            <v>0.36687611439499596</v>
          </cell>
          <cell r="J179">
            <v>0.30754514805165123</v>
          </cell>
          <cell r="K179">
            <v>0.27011662008495785</v>
          </cell>
          <cell r="L179">
            <v>0.24435319854668835</v>
          </cell>
        </row>
        <row r="180">
          <cell r="A180" t="str">
            <v>ROS</v>
          </cell>
          <cell r="B180">
            <v>-5.5296818640960602E-2</v>
          </cell>
          <cell r="C180">
            <v>8.7182450275288814E-2</v>
          </cell>
          <cell r="D180">
            <v>-8.7765103284450599E-2</v>
          </cell>
          <cell r="E180">
            <v>1.1868341727072969E-2</v>
          </cell>
          <cell r="F180">
            <v>3.135611068795735E-2</v>
          </cell>
          <cell r="G180">
            <v>0.10657835540541852</v>
          </cell>
          <cell r="H180">
            <v>0.11913074760084567</v>
          </cell>
          <cell r="I180">
            <v>0.13203941913049108</v>
          </cell>
          <cell r="J180">
            <v>0.14531448240655584</v>
          </cell>
          <cell r="K180">
            <v>0.15896633686569278</v>
          </cell>
          <cell r="L180">
            <v>0.17300567711573078</v>
          </cell>
        </row>
        <row r="181">
          <cell r="A181" t="str">
            <v>ATO</v>
          </cell>
          <cell r="B181">
            <v>1.4809138427758934</v>
          </cell>
          <cell r="C181">
            <v>1.8139666615523864</v>
          </cell>
          <cell r="D181">
            <v>1.2209891978266274</v>
          </cell>
          <cell r="E181">
            <v>1.056717761950057</v>
          </cell>
          <cell r="F181">
            <v>1.5764706948644838</v>
          </cell>
          <cell r="G181">
            <v>1.8164765736273703</v>
          </cell>
          <cell r="H181">
            <v>1.8933012106669176</v>
          </cell>
          <cell r="I181">
            <v>1.9690063108886606</v>
          </cell>
          <cell r="J181">
            <v>2.0432809990971936</v>
          </cell>
          <cell r="K181">
            <v>2.1158387151378095</v>
          </cell>
          <cell r="L181">
            <v>2.186421150974954</v>
          </cell>
        </row>
        <row r="182">
          <cell r="A182" t="str">
            <v>ALEV</v>
          </cell>
          <cell r="B182">
            <v>12.910341079559446</v>
          </cell>
          <cell r="C182">
            <v>5.5337841648988979</v>
          </cell>
          <cell r="D182">
            <v>20.609043002713847</v>
          </cell>
          <cell r="E182">
            <v>54.381061602075128</v>
          </cell>
          <cell r="F182">
            <v>15.13888478846224</v>
          </cell>
          <cell r="G182">
            <v>3.8053297381521243</v>
          </cell>
          <cell r="H182">
            <v>2.1072435666517775</v>
          </cell>
          <cell r="I182">
            <v>1.4111355227333906</v>
          </cell>
          <cell r="J182">
            <v>1.0357904060222365</v>
          </cell>
          <cell r="K182">
            <v>0.80308882115293601</v>
          </cell>
          <cell r="L182">
            <v>0.6459871122524613</v>
          </cell>
        </row>
        <row r="184">
          <cell r="A184" t="str">
            <v>ROS</v>
          </cell>
          <cell r="B184">
            <v>-5.5296818640960602E-2</v>
          </cell>
          <cell r="D184">
            <v>-8.7765103284450599E-2</v>
          </cell>
          <cell r="E184">
            <v>1.1868341727072969E-2</v>
          </cell>
          <cell r="F184">
            <v>3.135611068795735E-2</v>
          </cell>
          <cell r="G184">
            <v>0.10657835540541852</v>
          </cell>
          <cell r="H184">
            <v>0.11913074760084567</v>
          </cell>
          <cell r="I184">
            <v>0.13203941913049108</v>
          </cell>
          <cell r="J184">
            <v>0.14531448240655584</v>
          </cell>
          <cell r="K184">
            <v>0.15896633686569278</v>
          </cell>
          <cell r="L184">
            <v>0.17300567711573078</v>
          </cell>
        </row>
        <row r="185">
          <cell r="A185" t="str">
            <v xml:space="preserve">  SALES</v>
          </cell>
          <cell r="B185">
            <v>34178534819</v>
          </cell>
          <cell r="C185">
            <v>52925305011</v>
          </cell>
          <cell r="D185">
            <v>40789267511</v>
          </cell>
          <cell r="E185">
            <v>43369625752</v>
          </cell>
          <cell r="F185">
            <v>65846114416</v>
          </cell>
          <cell r="G185">
            <v>72430725857.600006</v>
          </cell>
          <cell r="H185">
            <v>79673798443.360016</v>
          </cell>
          <cell r="I185">
            <v>87641178287.69603</v>
          </cell>
          <cell r="J185">
            <v>96405296116.465637</v>
          </cell>
          <cell r="K185">
            <v>106045825728.11221</v>
          </cell>
          <cell r="L185">
            <v>116650408300.92345</v>
          </cell>
        </row>
        <row r="186">
          <cell r="A186" t="str">
            <v xml:space="preserve">  %CHG.</v>
          </cell>
          <cell r="B186">
            <v>0</v>
          </cell>
          <cell r="C186">
            <v>0.54849543116103927</v>
          </cell>
          <cell r="D186">
            <v>-0.22930500820878874</v>
          </cell>
          <cell r="E186">
            <v>6.3260715341459273E-2</v>
          </cell>
          <cell r="F186">
            <v>0.51825415309154454</v>
          </cell>
          <cell r="G186">
            <v>0.10000000000000009</v>
          </cell>
          <cell r="H186">
            <v>0.10000000000000009</v>
          </cell>
          <cell r="I186">
            <v>0.10000000000000009</v>
          </cell>
          <cell r="J186">
            <v>0.10000000000000009</v>
          </cell>
          <cell r="K186">
            <v>0.10000000000000009</v>
          </cell>
          <cell r="L186">
            <v>0.10000000000000009</v>
          </cell>
        </row>
        <row r="187">
          <cell r="A187" t="str">
            <v xml:space="preserve">  CGS/SALES</v>
          </cell>
          <cell r="B187">
            <v>0.80422206936500329</v>
          </cell>
          <cell r="C187">
            <v>0.64313167500717383</v>
          </cell>
          <cell r="D187">
            <v>0.77389887493044862</v>
          </cell>
          <cell r="E187">
            <v>0.6918256061182716</v>
          </cell>
          <cell r="F187">
            <v>0.67816003683809534</v>
          </cell>
          <cell r="G187">
            <v>0.8</v>
          </cell>
          <cell r="H187">
            <v>0.8</v>
          </cell>
          <cell r="I187">
            <v>0.8</v>
          </cell>
          <cell r="J187">
            <v>0.8</v>
          </cell>
          <cell r="K187">
            <v>0.8</v>
          </cell>
          <cell r="L187">
            <v>0.80000000000000016</v>
          </cell>
        </row>
        <row r="188">
          <cell r="A188" t="str">
            <v xml:space="preserve">  GPM</v>
          </cell>
          <cell r="B188">
            <v>0.17326053358811772</v>
          </cell>
          <cell r="C188">
            <v>0.33679862906893437</v>
          </cell>
          <cell r="D188">
            <v>0.1902654664957413</v>
          </cell>
          <cell r="E188">
            <v>0.27311697042840555</v>
          </cell>
          <cell r="F188">
            <v>0.29880098983060394</v>
          </cell>
          <cell r="G188">
            <v>0.19999999999999993</v>
          </cell>
          <cell r="H188">
            <v>0.19999999999999993</v>
          </cell>
          <cell r="I188">
            <v>0.19999999999999993</v>
          </cell>
          <cell r="J188">
            <v>0.19999999999999993</v>
          </cell>
          <cell r="K188">
            <v>0.19999999999999996</v>
          </cell>
          <cell r="L188">
            <v>0.1999999999999999</v>
          </cell>
        </row>
        <row r="189">
          <cell r="A189" t="str">
            <v xml:space="preserve">  SGA/SALES</v>
          </cell>
          <cell r="B189">
            <v>0.25338828246626954</v>
          </cell>
          <cell r="C189">
            <v>0.21028814144173247</v>
          </cell>
          <cell r="D189">
            <v>0.25157921819097706</v>
          </cell>
          <cell r="E189">
            <v>0.21144085361578474</v>
          </cell>
          <cell r="F189">
            <v>0.20215486503734414</v>
          </cell>
          <cell r="G189">
            <v>0.04</v>
          </cell>
          <cell r="H189">
            <v>0.04</v>
          </cell>
          <cell r="I189">
            <v>0.04</v>
          </cell>
          <cell r="J189">
            <v>0.04</v>
          </cell>
          <cell r="K189">
            <v>0.04</v>
          </cell>
          <cell r="L189">
            <v>0.04</v>
          </cell>
        </row>
        <row r="190">
          <cell r="A190" t="str">
            <v xml:space="preserve">  NOP/SALES</v>
          </cell>
          <cell r="B190">
            <v>-8.4092936113874431E-2</v>
          </cell>
          <cell r="C190">
            <v>0.12314700894790091</v>
          </cell>
          <cell r="D190">
            <v>-6.4926532213058455E-2</v>
          </cell>
          <cell r="E190">
            <v>5.8593755282354783E-2</v>
          </cell>
          <cell r="F190">
            <v>9.4863069907769548E-2</v>
          </cell>
          <cell r="G190">
            <v>0.15837904101319059</v>
          </cell>
          <cell r="H190">
            <v>0.15852640092108233</v>
          </cell>
          <cell r="I190">
            <v>0.15866036447371124</v>
          </cell>
          <cell r="J190">
            <v>0.15878214952155564</v>
          </cell>
          <cell r="K190">
            <v>0.15889286320141424</v>
          </cell>
          <cell r="L190">
            <v>0.15899351200128561</v>
          </cell>
        </row>
        <row r="191">
          <cell r="A191" t="str">
            <v xml:space="preserve">  T.I.E.</v>
          </cell>
          <cell r="B191">
            <v>-5.8385428370226595</v>
          </cell>
          <cell r="C191">
            <v>4.7187455935261049</v>
          </cell>
          <cell r="D191">
            <v>-1.0118427736208802</v>
          </cell>
          <cell r="E191">
            <v>1.2339712223548081</v>
          </cell>
          <cell r="F191">
            <v>1.8518666396510952</v>
          </cell>
          <cell r="G191">
            <v>6.0261133815295116</v>
          </cell>
          <cell r="H191">
            <v>14.73703064883453</v>
          </cell>
          <cell r="I191">
            <v>-30.299890551594956</v>
          </cell>
          <cell r="J191">
            <v>-7.3144662777029277</v>
          </cell>
          <cell r="K191">
            <v>-4.109098799028601</v>
          </cell>
          <cell r="L191">
            <v>-2.832626166333895</v>
          </cell>
        </row>
        <row r="192">
          <cell r="A192" t="str">
            <v xml:space="preserve">  INT. EXP./AFD</v>
          </cell>
          <cell r="B192">
            <v>8.0186103917407256E-2</v>
          </cell>
          <cell r="C192">
            <v>0.10316400621950961</v>
          </cell>
          <cell r="D192">
            <v>0.1060983411104264</v>
          </cell>
          <cell r="E192">
            <v>9.5424677136175806E-2</v>
          </cell>
          <cell r="F192">
            <v>0.1056496271157632</v>
          </cell>
          <cell r="G192">
            <v>6.4739471955411798E-2</v>
          </cell>
          <cell r="H192">
            <v>3.691478671238952E-2</v>
          </cell>
          <cell r="I192">
            <v>-3.0438429947017245E-2</v>
          </cell>
          <cell r="J192">
            <v>-0.42615107736644103</v>
          </cell>
          <cell r="K192">
            <v>0.5365910210206748</v>
          </cell>
          <cell r="L192">
            <v>0.28468373109443657</v>
          </cell>
        </row>
        <row r="193">
          <cell r="A193" t="str">
            <v xml:space="preserve">  NPBT/SALES</v>
          </cell>
          <cell r="B193">
            <v>-8.8382277619482294E-2</v>
          </cell>
          <cell r="C193">
            <v>0.11423712595540818</v>
          </cell>
          <cell r="D193">
            <v>-0.12360000555637338</v>
          </cell>
          <cell r="E193">
            <v>1.5301608291360383E-2</v>
          </cell>
          <cell r="F193">
            <v>4.4409285467108012E-2</v>
          </cell>
          <cell r="G193">
            <v>0.13322294425677314</v>
          </cell>
          <cell r="H193">
            <v>0.14891343450105707</v>
          </cell>
          <cell r="I193">
            <v>0.16504927391311383</v>
          </cell>
          <cell r="J193">
            <v>0.18164310300819478</v>
          </cell>
          <cell r="K193">
            <v>0.19870792108211596</v>
          </cell>
          <cell r="L193">
            <v>0.21625709639466345</v>
          </cell>
        </row>
        <row r="194">
          <cell r="A194" t="str">
            <v xml:space="preserve">  TAXES/NPBT</v>
          </cell>
          <cell r="B194">
            <v>0.37434494640392252</v>
          </cell>
          <cell r="C194">
            <v>0.23682909959306922</v>
          </cell>
          <cell r="D194">
            <v>0.28992638075229415</v>
          </cell>
          <cell r="E194">
            <v>0.22437292204283585</v>
          </cell>
          <cell r="F194">
            <v>0.29392895296229365</v>
          </cell>
          <cell r="G194">
            <v>0.2</v>
          </cell>
          <cell r="H194">
            <v>0.2</v>
          </cell>
          <cell r="I194">
            <v>0.2</v>
          </cell>
          <cell r="J194">
            <v>0.2</v>
          </cell>
          <cell r="K194">
            <v>0.2</v>
          </cell>
          <cell r="L194">
            <v>0.2</v>
          </cell>
        </row>
        <row r="195">
          <cell r="A195" t="str">
            <v xml:space="preserve">  NPAUI/SALES</v>
          </cell>
          <cell r="B195">
            <v>-5.5296818640960602E-2</v>
          </cell>
          <cell r="C195">
            <v>2.1339119860627531E-2</v>
          </cell>
          <cell r="D195">
            <v>-8.7765103284450599E-2</v>
          </cell>
          <cell r="E195">
            <v>1.1868341727072969E-2</v>
          </cell>
          <cell r="F195">
            <v>3.135611068795735E-2</v>
          </cell>
          <cell r="G195">
            <v>0.10657835540541852</v>
          </cell>
          <cell r="H195">
            <v>0.11913074760084567</v>
          </cell>
          <cell r="I195">
            <v>0.13203941913049108</v>
          </cell>
          <cell r="J195">
            <v>0.14531448240655584</v>
          </cell>
          <cell r="K195">
            <v>0.15896633686569278</v>
          </cell>
          <cell r="L195">
            <v>0.17300567711573078</v>
          </cell>
        </row>
        <row r="196">
          <cell r="A196" t="str">
            <v xml:space="preserve">  DIV. RECD/NPBT</v>
          </cell>
          <cell r="B196">
            <v>0</v>
          </cell>
          <cell r="C196">
            <v>0</v>
          </cell>
          <cell r="D196">
            <v>0</v>
          </cell>
          <cell r="E196">
            <v>0</v>
          </cell>
          <cell r="F196">
            <v>0</v>
          </cell>
          <cell r="G196">
            <v>0</v>
          </cell>
          <cell r="H196">
            <v>0</v>
          </cell>
          <cell r="I196">
            <v>0</v>
          </cell>
          <cell r="J196">
            <v>0</v>
          </cell>
          <cell r="K196">
            <v>0</v>
          </cell>
          <cell r="L196">
            <v>0</v>
          </cell>
        </row>
        <row r="197">
          <cell r="A197" t="str">
            <v xml:space="preserve">  DIV. PAID/NPAUI</v>
          </cell>
          <cell r="B197">
            <v>0</v>
          </cell>
          <cell r="D197">
            <v>0</v>
          </cell>
          <cell r="E197">
            <v>0</v>
          </cell>
          <cell r="F197">
            <v>0</v>
          </cell>
          <cell r="G197">
            <v>0</v>
          </cell>
          <cell r="H197">
            <v>0</v>
          </cell>
          <cell r="I197">
            <v>0</v>
          </cell>
          <cell r="J197">
            <v>0</v>
          </cell>
          <cell r="K197">
            <v>0</v>
          </cell>
          <cell r="L197">
            <v>0</v>
          </cell>
        </row>
        <row r="199">
          <cell r="A199" t="str">
            <v>ATO</v>
          </cell>
          <cell r="B199">
            <v>1.4809138427758934</v>
          </cell>
          <cell r="D199">
            <v>1.2209891978266274</v>
          </cell>
          <cell r="E199">
            <v>1.056717761950057</v>
          </cell>
          <cell r="F199">
            <v>1.5764706948644838</v>
          </cell>
          <cell r="G199">
            <v>1.8164765736273703</v>
          </cell>
          <cell r="H199">
            <v>1.8933012106669176</v>
          </cell>
          <cell r="I199">
            <v>1.9690063108886606</v>
          </cell>
          <cell r="J199">
            <v>2.0432809990971936</v>
          </cell>
          <cell r="K199">
            <v>2.1158387151378095</v>
          </cell>
          <cell r="L199">
            <v>2.186421150974954</v>
          </cell>
        </row>
        <row r="200">
          <cell r="A200" t="str">
            <v xml:space="preserve">  W.I.</v>
          </cell>
          <cell r="B200">
            <v>830735250</v>
          </cell>
          <cell r="D200">
            <v>8129955852.8360023</v>
          </cell>
          <cell r="E200">
            <v>13020487108.835999</v>
          </cell>
          <cell r="F200">
            <v>17157509954.835999</v>
          </cell>
          <cell r="G200">
            <v>18454952067.826851</v>
          </cell>
          <cell r="H200">
            <v>20300447274.609539</v>
          </cell>
          <cell r="I200">
            <v>22330492002.070496</v>
          </cell>
          <cell r="J200">
            <v>24563541202.277546</v>
          </cell>
          <cell r="K200">
            <v>27019895322.505306</v>
          </cell>
          <cell r="L200">
            <v>29721884854.755836</v>
          </cell>
        </row>
        <row r="201">
          <cell r="A201" t="str">
            <v xml:space="preserve">  W.I./SALES</v>
          </cell>
          <cell r="B201">
            <v>2.4305759576861399E-2</v>
          </cell>
          <cell r="D201">
            <v>0.19931605417144413</v>
          </cell>
          <cell r="E201">
            <v>0.30022133885339225</v>
          </cell>
          <cell r="F201">
            <v>0.26056981656410211</v>
          </cell>
          <cell r="G201">
            <v>0.25479452054794521</v>
          </cell>
          <cell r="H201">
            <v>0.25479452054794521</v>
          </cell>
          <cell r="I201">
            <v>0.25479452054794521</v>
          </cell>
          <cell r="J201">
            <v>0.25479452054794521</v>
          </cell>
          <cell r="K201">
            <v>0.25479452054794521</v>
          </cell>
          <cell r="L201">
            <v>0.25479452054794521</v>
          </cell>
        </row>
        <row r="202">
          <cell r="A202" t="str">
            <v xml:space="preserve">  ARDOH</v>
          </cell>
          <cell r="B202">
            <v>6.0889136303558171</v>
          </cell>
          <cell r="D202">
            <v>0.62613460251799125</v>
          </cell>
          <cell r="E202">
            <v>1.9692483384194641</v>
          </cell>
          <cell r="F202">
            <v>5.3715745088717748</v>
          </cell>
          <cell r="G202">
            <v>45</v>
          </cell>
          <cell r="H202">
            <v>44.999999999999993</v>
          </cell>
          <cell r="I202">
            <v>45</v>
          </cell>
          <cell r="J202">
            <v>45</v>
          </cell>
          <cell r="K202">
            <v>45</v>
          </cell>
          <cell r="L202">
            <v>45</v>
          </cell>
        </row>
        <row r="203">
          <cell r="A203" t="str">
            <v xml:space="preserve">  INVDOH</v>
          </cell>
          <cell r="B203">
            <v>98.454918428012064</v>
          </cell>
          <cell r="D203">
            <v>34.282094542571656</v>
          </cell>
          <cell r="E203">
            <v>52.77584053603703</v>
          </cell>
          <cell r="F203">
            <v>35.479926674059946</v>
          </cell>
          <cell r="G203">
            <v>60.000000000000007</v>
          </cell>
          <cell r="H203">
            <v>60.000000000000007</v>
          </cell>
          <cell r="I203">
            <v>60</v>
          </cell>
          <cell r="J203">
            <v>60</v>
          </cell>
          <cell r="K203">
            <v>60</v>
          </cell>
          <cell r="L203">
            <v>60</v>
          </cell>
        </row>
        <row r="204">
          <cell r="A204" t="str">
            <v xml:space="preserve">  APDOH</v>
          </cell>
          <cell r="B204">
            <v>90.080589914582575</v>
          </cell>
          <cell r="D204">
            <v>10.804225679366438</v>
          </cell>
          <cell r="E204">
            <v>15.194010816017338</v>
          </cell>
          <cell r="F204">
            <v>6.8669527030701207</v>
          </cell>
          <cell r="G204">
            <v>0</v>
          </cell>
          <cell r="H204">
            <v>0</v>
          </cell>
          <cell r="I204">
            <v>0</v>
          </cell>
          <cell r="J204">
            <v>0</v>
          </cell>
          <cell r="K204">
            <v>0</v>
          </cell>
          <cell r="L204">
            <v>0</v>
          </cell>
        </row>
        <row r="205">
          <cell r="A205" t="str">
            <v xml:space="preserve">  AEDOH</v>
          </cell>
          <cell r="B205">
            <v>4.914228721097567</v>
          </cell>
          <cell r="D205">
            <v>1.1076201992982437</v>
          </cell>
          <cell r="E205">
            <v>1.3723111117950624</v>
          </cell>
          <cell r="F205">
            <v>1.953029415433859</v>
          </cell>
          <cell r="G205">
            <v>0</v>
          </cell>
          <cell r="H205">
            <v>0</v>
          </cell>
          <cell r="I205">
            <v>0</v>
          </cell>
          <cell r="J205">
            <v>0</v>
          </cell>
          <cell r="K205">
            <v>0</v>
          </cell>
          <cell r="L205">
            <v>0</v>
          </cell>
        </row>
        <row r="206">
          <cell r="A206" t="str">
            <v xml:space="preserve">  GROSS PLANT T/O</v>
          </cell>
          <cell r="B206" t="e">
            <v>#REF!</v>
          </cell>
          <cell r="D206">
            <v>1.5061797553804925</v>
          </cell>
          <cell r="E206">
            <v>1.3730642572101037</v>
          </cell>
          <cell r="F206">
            <v>2.0516940852177168</v>
          </cell>
          <cell r="G206">
            <v>2.2343551280144403</v>
          </cell>
          <cell r="H206">
            <v>2.4577905649975511</v>
          </cell>
          <cell r="I206">
            <v>2.7035696214973064</v>
          </cell>
          <cell r="J206">
            <v>2.973926583647037</v>
          </cell>
          <cell r="K206">
            <v>3.2713192420117414</v>
          </cell>
          <cell r="L206">
            <v>3.5984511662129157</v>
          </cell>
        </row>
        <row r="207">
          <cell r="A207" t="str">
            <v xml:space="preserve">  NET PLANT T/O</v>
          </cell>
          <cell r="B207" t="e">
            <v>#REF!</v>
          </cell>
          <cell r="D207">
            <v>2.7317170844255063</v>
          </cell>
          <cell r="E207">
            <v>2.5077063573165814</v>
          </cell>
          <cell r="F207">
            <v>4.0649293034616178</v>
          </cell>
          <cell r="G207">
            <v>4.6101704852997409</v>
          </cell>
          <cell r="H207">
            <v>5.0711872110518152</v>
          </cell>
          <cell r="I207">
            <v>5.5783059321569981</v>
          </cell>
          <cell r="J207">
            <v>6.1361365253726978</v>
          </cell>
          <cell r="K207">
            <v>6.7497501779099682</v>
          </cell>
          <cell r="L207">
            <v>7.4247251957009661</v>
          </cell>
        </row>
        <row r="208">
          <cell r="A208" t="str">
            <v xml:space="preserve">  ACC. DEP/AGP</v>
          </cell>
          <cell r="B208" t="e">
            <v>#REF!</v>
          </cell>
          <cell r="D208">
            <v>0.70688522159821576</v>
          </cell>
          <cell r="E208">
            <v>0.65017268171327958</v>
          </cell>
          <cell r="F208">
            <v>0.70577545396834962</v>
          </cell>
          <cell r="G208">
            <v>0.69735408748644157</v>
          </cell>
          <cell r="H208">
            <v>0.69735405837656617</v>
          </cell>
          <cell r="I208">
            <v>0.69735405837656617</v>
          </cell>
          <cell r="J208">
            <v>0.69735405837656617</v>
          </cell>
          <cell r="K208">
            <v>0.69735405837656617</v>
          </cell>
          <cell r="L208">
            <v>0.69735405837656617</v>
          </cell>
        </row>
        <row r="209">
          <cell r="A209" t="str">
            <v xml:space="preserve">  AV. PLANT LIFE</v>
          </cell>
          <cell r="B209">
            <v>16.766824559452441</v>
          </cell>
          <cell r="D209">
            <v>14.303974085550076</v>
          </cell>
          <cell r="E209">
            <v>14.137068123392975</v>
          </cell>
          <cell r="F209">
            <v>14.657015581986355</v>
          </cell>
          <cell r="G209">
            <v>204.04132687358384</v>
          </cell>
          <cell r="H209">
            <v>204.04132687358384</v>
          </cell>
          <cell r="I209">
            <v>204.04132687358384</v>
          </cell>
          <cell r="J209">
            <v>204.04132687358384</v>
          </cell>
          <cell r="K209">
            <v>204.04132687358384</v>
          </cell>
          <cell r="L209">
            <v>204.04132687358384</v>
          </cell>
        </row>
        <row r="210">
          <cell r="A210" t="str">
            <v xml:space="preserve">  ACC.DEP/DEP.</v>
          </cell>
          <cell r="B210">
            <v>11.932203402788577</v>
          </cell>
          <cell r="D210">
            <v>8.3891902979525295</v>
          </cell>
          <cell r="E210">
            <v>9.1191912668595734</v>
          </cell>
          <cell r="F210">
            <v>10.221130153114585</v>
          </cell>
          <cell r="G210">
            <v>142.28904737183319</v>
          </cell>
          <cell r="H210">
            <v>142.28904737183319</v>
          </cell>
          <cell r="I210">
            <v>142.28904737183319</v>
          </cell>
          <cell r="J210">
            <v>142.28904737183319</v>
          </cell>
          <cell r="K210">
            <v>142.28904737183319</v>
          </cell>
          <cell r="L210">
            <v>142.28904737183319</v>
          </cell>
        </row>
        <row r="211">
          <cell r="A211" t="str">
            <v xml:space="preserve">  NET PLANT/DEP.</v>
          </cell>
          <cell r="B211">
            <v>4.8346211566638626</v>
          </cell>
          <cell r="D211">
            <v>5.9147837875975462</v>
          </cell>
          <cell r="E211">
            <v>5.0178768565334018</v>
          </cell>
          <cell r="F211">
            <v>4.43588542887177</v>
          </cell>
          <cell r="G211">
            <v>61.752279501750643</v>
          </cell>
          <cell r="H211">
            <v>61.752279501750643</v>
          </cell>
          <cell r="I211">
            <v>61.752279501750643</v>
          </cell>
          <cell r="J211">
            <v>61.752279501750643</v>
          </cell>
          <cell r="K211">
            <v>61.752279501750643</v>
          </cell>
          <cell r="L211">
            <v>61.752279501750643</v>
          </cell>
        </row>
        <row r="212">
          <cell r="A212" t="str">
            <v xml:space="preserve">  DEP./AGP</v>
          </cell>
          <cell r="B212" t="e">
            <v>#REF!</v>
          </cell>
          <cell r="D212">
            <v>8.4261436025683978E-2</v>
          </cell>
          <cell r="E212">
            <v>7.1297186634970436E-2</v>
          </cell>
          <cell r="F212">
            <v>6.9050627806875695E-2</v>
          </cell>
          <cell r="G212">
            <v>4.9009681375130646E-3</v>
          </cell>
          <cell r="H212">
            <v>4.9009679329303788E-3</v>
          </cell>
          <cell r="I212">
            <v>4.9009679329303788E-3</v>
          </cell>
          <cell r="J212">
            <v>4.9009679329303788E-3</v>
          </cell>
          <cell r="K212">
            <v>4.9009679329303788E-3</v>
          </cell>
          <cell r="L212">
            <v>4.9009679329303788E-3</v>
          </cell>
        </row>
        <row r="213">
          <cell r="A213" t="str">
            <v xml:space="preserve">  Cash / Sales</v>
          </cell>
          <cell r="B213">
            <v>1.3319472423578848E-2</v>
          </cell>
          <cell r="D213">
            <v>2.8332194337354694E-2</v>
          </cell>
          <cell r="E213">
            <v>5.8655042230395311E-2</v>
          </cell>
          <cell r="F213">
            <v>3.7005000046106289E-2</v>
          </cell>
          <cell r="G213">
            <v>0.05</v>
          </cell>
          <cell r="H213">
            <v>0.05</v>
          </cell>
          <cell r="I213">
            <v>0.05</v>
          </cell>
          <cell r="J213">
            <v>0.05</v>
          </cell>
          <cell r="K213">
            <v>0.05</v>
          </cell>
          <cell r="L213">
            <v>5.000000000000001E-2</v>
          </cell>
        </row>
        <row r="215">
          <cell r="A215" t="str">
            <v>ALEV</v>
          </cell>
          <cell r="B215">
            <v>12.910341079559446</v>
          </cell>
          <cell r="D215">
            <v>20.609043002713847</v>
          </cell>
          <cell r="E215">
            <v>54.381061602075128</v>
          </cell>
          <cell r="F215">
            <v>15.13888478846224</v>
          </cell>
          <cell r="G215">
            <v>3.8053297381521243</v>
          </cell>
          <cell r="H215">
            <v>2.1072435666517775</v>
          </cell>
          <cell r="I215">
            <v>1.4111355227333906</v>
          </cell>
          <cell r="J215">
            <v>1.0357904060222365</v>
          </cell>
          <cell r="K215">
            <v>0.80308882115293601</v>
          </cell>
          <cell r="L215">
            <v>0.6459871122524613</v>
          </cell>
        </row>
        <row r="216">
          <cell r="A216" t="str">
            <v xml:space="preserve">  CURRENT</v>
          </cell>
          <cell r="B216">
            <v>0.82258003096422116</v>
          </cell>
          <cell r="D216">
            <v>0.77265815825179918</v>
          </cell>
          <cell r="E216">
            <v>0.90144466286346492</v>
          </cell>
          <cell r="F216">
            <v>1.0682352749032238</v>
          </cell>
          <cell r="G216">
            <v>1.6709974156539227</v>
          </cell>
          <cell r="H216">
            <v>3.8459362418115965</v>
          </cell>
          <cell r="I216">
            <v>-10.999402326965495</v>
          </cell>
          <cell r="J216">
            <v>-2.200842009157689</v>
          </cell>
          <cell r="K216">
            <v>-1.2042135277843991</v>
          </cell>
          <cell r="L216">
            <v>-0.82025028368941832</v>
          </cell>
        </row>
        <row r="217">
          <cell r="A217" t="str">
            <v xml:space="preserve">  QUICK</v>
          </cell>
          <cell r="B217">
            <v>8.4925867584650344E-2</v>
          </cell>
          <cell r="D217">
            <v>8.0419174170522328E-2</v>
          </cell>
          <cell r="E217">
            <v>0.13959086159635062</v>
          </cell>
          <cell r="F217">
            <v>0.27082109624454853</v>
          </cell>
          <cell r="G217">
            <v>0.90328545872472565</v>
          </cell>
          <cell r="H217">
            <v>2.0883255270463557</v>
          </cell>
          <cell r="I217">
            <v>-5.9971194293647594</v>
          </cell>
          <cell r="J217">
            <v>-1.2044387442237734</v>
          </cell>
          <cell r="K217">
            <v>-0.66127087110671878</v>
          </cell>
          <cell r="L217">
            <v>-0.45182698225469053</v>
          </cell>
        </row>
        <row r="218">
          <cell r="A218" t="str">
            <v xml:space="preserve">  BII LEV.</v>
          </cell>
          <cell r="B218">
            <v>11.910341079559444</v>
          </cell>
          <cell r="D218">
            <v>19.609043002713847</v>
          </cell>
          <cell r="E218">
            <v>53.381061602075135</v>
          </cell>
          <cell r="F218">
            <v>14.138884788462242</v>
          </cell>
          <cell r="G218">
            <v>2.8053297381521247</v>
          </cell>
          <cell r="H218">
            <v>1.1072435666517777</v>
          </cell>
          <cell r="I218">
            <v>0.4111355227333906</v>
          </cell>
          <cell r="J218">
            <v>3.5790406022236494E-2</v>
          </cell>
          <cell r="K218">
            <v>-0.19691117884706399</v>
          </cell>
          <cell r="L218">
            <v>-0.35401288774753858</v>
          </cell>
        </row>
        <row r="221">
          <cell r="A221" t="str">
            <v>CAP. STRUCTURE</v>
          </cell>
        </row>
        <row r="222">
          <cell r="A222" t="str">
            <v xml:space="preserve">  %N/P</v>
          </cell>
          <cell r="B222">
            <v>0</v>
          </cell>
          <cell r="D222">
            <v>0</v>
          </cell>
          <cell r="E222">
            <v>0</v>
          </cell>
          <cell r="F222">
            <v>0</v>
          </cell>
          <cell r="G222">
            <v>0.33205380146353997</v>
          </cell>
          <cell r="H222">
            <v>0.1415443461235964</v>
          </cell>
          <cell r="I222">
            <v>-7.1606141596988429E-2</v>
          </cell>
          <cell r="J222">
            <v>-0.3078539363583086</v>
          </cell>
          <cell r="K222">
            <v>-0.56752562691445552</v>
          </cell>
          <cell r="L222">
            <v>-0.8508240369866692</v>
          </cell>
        </row>
        <row r="223">
          <cell r="A223" t="str">
            <v xml:space="preserve">  %SPONTANEOUS</v>
          </cell>
          <cell r="B223">
            <v>0.30996512499452777</v>
          </cell>
          <cell r="D223">
            <v>0.12506408016316667</v>
          </cell>
          <cell r="E223">
            <v>0.13456720335958386</v>
          </cell>
          <cell r="F223">
            <v>0.1047715311891506</v>
          </cell>
          <cell r="G223">
            <v>0</v>
          </cell>
          <cell r="H223">
            <v>0</v>
          </cell>
          <cell r="I223">
            <v>0</v>
          </cell>
          <cell r="J223">
            <v>0</v>
          </cell>
          <cell r="K223">
            <v>0</v>
          </cell>
          <cell r="L223">
            <v>0</v>
          </cell>
        </row>
        <row r="224">
          <cell r="A224" t="str">
            <v xml:space="preserve">  %CPLTD</v>
          </cell>
          <cell r="B224">
            <v>7.7991784349830118E-2</v>
          </cell>
          <cell r="D224">
            <v>0.39422986429388385</v>
          </cell>
          <cell r="E224">
            <v>0.46353225160102163</v>
          </cell>
          <cell r="F224">
            <v>0.44228145008397507</v>
          </cell>
          <cell r="G224">
            <v>0</v>
          </cell>
          <cell r="H224">
            <v>0</v>
          </cell>
          <cell r="I224">
            <v>0</v>
          </cell>
          <cell r="J224">
            <v>0</v>
          </cell>
          <cell r="K224">
            <v>0</v>
          </cell>
          <cell r="L224">
            <v>0</v>
          </cell>
        </row>
        <row r="225">
          <cell r="A225" t="str">
            <v xml:space="preserve">  %LTD</v>
          </cell>
          <cell r="B225">
            <v>0.39938609770096689</v>
          </cell>
          <cell r="D225">
            <v>0.40609801860377315</v>
          </cell>
          <cell r="E225">
            <v>0.3334744386479172</v>
          </cell>
          <cell r="F225">
            <v>0.33035645117317158</v>
          </cell>
          <cell r="G225">
            <v>0.34604617145959887</v>
          </cell>
          <cell r="H225">
            <v>0.32789234283318891</v>
          </cell>
          <cell r="I225">
            <v>0.31000306318890963</v>
          </cell>
          <cell r="J225">
            <v>0.29245179301078122</v>
          </cell>
          <cell r="K225">
            <v>0.27530624708588469</v>
          </cell>
          <cell r="L225">
            <v>0.25862746416417043</v>
          </cell>
        </row>
        <row r="226">
          <cell r="A226" t="str">
            <v xml:space="preserve">  %GREY AREA</v>
          </cell>
          <cell r="B226">
            <v>0</v>
          </cell>
          <cell r="D226">
            <v>0</v>
          </cell>
          <cell r="E226">
            <v>0</v>
          </cell>
          <cell r="F226">
            <v>0</v>
          </cell>
          <cell r="G226">
            <v>0</v>
          </cell>
          <cell r="H226">
            <v>0</v>
          </cell>
          <cell r="I226">
            <v>0</v>
          </cell>
          <cell r="J226">
            <v>0</v>
          </cell>
          <cell r="K226">
            <v>0</v>
          </cell>
          <cell r="L226">
            <v>0</v>
          </cell>
        </row>
        <row r="227">
          <cell r="A227" t="str">
            <v xml:space="preserve">  %EQUITY</v>
          </cell>
          <cell r="B227">
            <v>7.745728744403739E-2</v>
          </cell>
          <cell r="D227">
            <v>4.8522388927439167E-2</v>
          </cell>
          <cell r="E227">
            <v>1.8388754660902777E-2</v>
          </cell>
          <cell r="F227">
            <v>6.6055063762829311E-2</v>
          </cell>
          <cell r="G227">
            <v>0.26278931625136959</v>
          </cell>
          <cell r="H227">
            <v>0.47455359020927562</v>
          </cell>
          <cell r="I227">
            <v>0.70864915799368799</v>
          </cell>
          <cell r="J227">
            <v>0.96544628545104694</v>
          </cell>
          <cell r="K227">
            <v>1.2451922796838002</v>
          </cell>
          <cell r="L227">
            <v>1.5480184991820474</v>
          </cell>
        </row>
        <row r="228">
          <cell r="A228" t="str">
            <v xml:space="preserve">   CONTINGENCIES</v>
          </cell>
          <cell r="B228">
            <v>0</v>
          </cell>
          <cell r="D228">
            <v>0</v>
          </cell>
          <cell r="E228">
            <v>0</v>
          </cell>
          <cell r="F228">
            <v>0</v>
          </cell>
          <cell r="G228">
            <v>0</v>
          </cell>
          <cell r="H228">
            <v>0</v>
          </cell>
          <cell r="I228">
            <v>0</v>
          </cell>
          <cell r="J228">
            <v>0</v>
          </cell>
          <cell r="K228">
            <v>0</v>
          </cell>
          <cell r="L228">
            <v>0</v>
          </cell>
        </row>
        <row r="229">
          <cell r="A229" t="str">
            <v xml:space="preserve">  %CONT./NW</v>
          </cell>
          <cell r="B229">
            <v>0</v>
          </cell>
          <cell r="D229">
            <v>0</v>
          </cell>
          <cell r="E229">
            <v>0</v>
          </cell>
          <cell r="F229">
            <v>0</v>
          </cell>
          <cell r="G229">
            <v>0</v>
          </cell>
          <cell r="H229">
            <v>0</v>
          </cell>
          <cell r="I229">
            <v>0</v>
          </cell>
          <cell r="J229">
            <v>0</v>
          </cell>
          <cell r="K229">
            <v>0</v>
          </cell>
          <cell r="L229">
            <v>0</v>
          </cell>
        </row>
        <row r="231">
          <cell r="A231" t="str">
            <v>Altman "Z" Score</v>
          </cell>
          <cell r="G231">
            <v>2.9330379732956744</v>
          </cell>
          <cell r="H231">
            <v>5.7727837919581715</v>
          </cell>
          <cell r="I231">
            <v>9.8606976694895661</v>
          </cell>
          <cell r="J231">
            <v>39.346040896187262</v>
          </cell>
          <cell r="K231">
            <v>7.5991873061514772</v>
          </cell>
          <cell r="L231">
            <v>13.110378029701911</v>
          </cell>
        </row>
        <row r="232">
          <cell r="A232" t="str">
            <v>Means Score</v>
          </cell>
          <cell r="G232" t="str">
            <v>Safe</v>
          </cell>
          <cell r="H232" t="str">
            <v>Safe</v>
          </cell>
          <cell r="I232" t="str">
            <v>Safe</v>
          </cell>
          <cell r="J232" t="str">
            <v>Safe</v>
          </cell>
          <cell r="K232" t="str">
            <v>Safe</v>
          </cell>
          <cell r="L232" t="str">
            <v>Safe</v>
          </cell>
        </row>
        <row r="234">
          <cell r="B234" t="str">
            <v>HIST</v>
          </cell>
          <cell r="D234" t="str">
            <v>HIST</v>
          </cell>
          <cell r="E234" t="str">
            <v>HIST</v>
          </cell>
          <cell r="F234" t="str">
            <v>HIST</v>
          </cell>
          <cell r="G234" t="str">
            <v>PROJ</v>
          </cell>
          <cell r="H234" t="str">
            <v>PROJ</v>
          </cell>
          <cell r="I234" t="str">
            <v>PROJ</v>
          </cell>
          <cell r="J234" t="str">
            <v>PROJ</v>
          </cell>
          <cell r="K234" t="str">
            <v>PROJ</v>
          </cell>
          <cell r="L234" t="str">
            <v>PROJ</v>
          </cell>
        </row>
        <row r="235">
          <cell r="A235" t="str">
            <v>CASH FLOW</v>
          </cell>
          <cell r="B235" t="e">
            <v>#REF!</v>
          </cell>
          <cell r="D235" t="str">
            <v>Jan 06</v>
          </cell>
          <cell r="E235" t="str">
            <v>Jun 06</v>
          </cell>
          <cell r="F235" t="str">
            <v>Des 06</v>
          </cell>
          <cell r="G235">
            <v>2007</v>
          </cell>
          <cell r="H235">
            <v>2008</v>
          </cell>
          <cell r="I235">
            <v>2009</v>
          </cell>
          <cell r="J235">
            <v>2010</v>
          </cell>
          <cell r="K235">
            <v>2011</v>
          </cell>
          <cell r="L235">
            <v>2012</v>
          </cell>
        </row>
        <row r="237">
          <cell r="A237" t="str">
            <v>NPAUI</v>
          </cell>
          <cell r="B237">
            <v>-1889964241.3000002</v>
          </cell>
          <cell r="D237">
            <v>-3579874276</v>
          </cell>
          <cell r="E237">
            <v>514725539</v>
          </cell>
          <cell r="F237">
            <v>2064678052</v>
          </cell>
          <cell r="G237">
            <v>7719547642.7237301</v>
          </cell>
          <cell r="H237">
            <v>9491599172.7565727</v>
          </cell>
          <cell r="I237">
            <v>11572090273.01919</v>
          </cell>
          <cell r="J237">
            <v>14009085706.414951</v>
          </cell>
          <cell r="K237">
            <v>16857716455.895636</v>
          </cell>
          <cell r="L237">
            <v>20181182873.927723</v>
          </cell>
        </row>
        <row r="238">
          <cell r="A238" t="str">
            <v xml:space="preserve"> INTEREST EXP.</v>
          </cell>
          <cell r="B238">
            <v>441728132</v>
          </cell>
          <cell r="D238">
            <v>2505938216</v>
          </cell>
          <cell r="E238">
            <v>2836353199</v>
          </cell>
          <cell r="F238">
            <v>3432672153</v>
          </cell>
          <cell r="G238">
            <v>1919860102.8113327</v>
          </cell>
          <cell r="H238">
            <v>863687303.99187958</v>
          </cell>
          <cell r="I238">
            <v>-462145796.24262887</v>
          </cell>
          <cell r="J238">
            <v>-2106131235.3841941</v>
          </cell>
          <cell r="K238">
            <v>-4124434934.3715992</v>
          </cell>
          <cell r="L238">
            <v>-6582034745.2619114</v>
          </cell>
        </row>
        <row r="239">
          <cell r="A239" t="str">
            <v xml:space="preserve"> INTEREST INC.</v>
          </cell>
          <cell r="B239">
            <v>-20053916</v>
          </cell>
          <cell r="D239">
            <v>-12308812</v>
          </cell>
          <cell r="E239">
            <v>-21902227</v>
          </cell>
          <cell r="F239">
            <v>-12700735</v>
          </cell>
          <cell r="G239">
            <v>0</v>
          </cell>
          <cell r="H239">
            <v>0</v>
          </cell>
          <cell r="I239">
            <v>0</v>
          </cell>
          <cell r="J239">
            <v>0</v>
          </cell>
          <cell r="K239">
            <v>0</v>
          </cell>
          <cell r="L239">
            <v>0</v>
          </cell>
        </row>
        <row r="240">
          <cell r="A240" t="str">
            <v xml:space="preserve"> DIVIDEND INC.</v>
          </cell>
          <cell r="B240">
            <v>0</v>
          </cell>
          <cell r="D240">
            <v>0</v>
          </cell>
          <cell r="E240">
            <v>0</v>
          </cell>
          <cell r="F240">
            <v>0</v>
          </cell>
          <cell r="G240">
            <v>0</v>
          </cell>
          <cell r="H240">
            <v>0</v>
          </cell>
          <cell r="I240">
            <v>0</v>
          </cell>
          <cell r="J240">
            <v>0</v>
          </cell>
          <cell r="K240">
            <v>0</v>
          </cell>
          <cell r="L240">
            <v>0</v>
          </cell>
        </row>
        <row r="241">
          <cell r="A241" t="str">
            <v xml:space="preserve"> SUNDRY INC.</v>
          </cell>
          <cell r="B241">
            <v>-275070808</v>
          </cell>
          <cell r="D241">
            <v>-100381404</v>
          </cell>
          <cell r="E241">
            <v>-936886759</v>
          </cell>
          <cell r="F241">
            <v>-97785755</v>
          </cell>
          <cell r="G241">
            <v>-97785755</v>
          </cell>
          <cell r="H241">
            <v>-97785755</v>
          </cell>
          <cell r="I241">
            <v>-97785755</v>
          </cell>
          <cell r="J241">
            <v>-97785755</v>
          </cell>
          <cell r="K241">
            <v>-97785755</v>
          </cell>
          <cell r="L241">
            <v>-97785755</v>
          </cell>
        </row>
        <row r="242">
          <cell r="A242" t="str">
            <v xml:space="preserve"> EQUITY INC/LOSS</v>
          </cell>
          <cell r="B242">
            <v>0</v>
          </cell>
          <cell r="D242">
            <v>0</v>
          </cell>
          <cell r="E242">
            <v>0</v>
          </cell>
          <cell r="F242">
            <v>0</v>
          </cell>
          <cell r="G242">
            <v>0</v>
          </cell>
          <cell r="H242">
            <v>0</v>
          </cell>
          <cell r="I242">
            <v>0</v>
          </cell>
          <cell r="J242">
            <v>0</v>
          </cell>
          <cell r="K242">
            <v>0</v>
          </cell>
          <cell r="L242">
            <v>0</v>
          </cell>
        </row>
        <row r="243">
          <cell r="A243" t="str">
            <v xml:space="preserve"> MIN.INT.EXP.</v>
          </cell>
          <cell r="B243">
            <v>0</v>
          </cell>
          <cell r="D243">
            <v>0</v>
          </cell>
          <cell r="E243">
            <v>0</v>
          </cell>
          <cell r="F243">
            <v>0</v>
          </cell>
          <cell r="G243">
            <v>0</v>
          </cell>
          <cell r="H243">
            <v>0</v>
          </cell>
          <cell r="I243">
            <v>0</v>
          </cell>
          <cell r="J243">
            <v>0</v>
          </cell>
          <cell r="K243">
            <v>0</v>
          </cell>
          <cell r="L243">
            <v>0</v>
          </cell>
        </row>
        <row r="244">
          <cell r="A244" t="str">
            <v>UNUSUAL ITEMS</v>
          </cell>
        </row>
        <row r="245">
          <cell r="A245" t="str">
            <v xml:space="preserve"> -PLANT</v>
          </cell>
          <cell r="B245">
            <v>0</v>
          </cell>
          <cell r="D245">
            <v>0</v>
          </cell>
          <cell r="E245">
            <v>0</v>
          </cell>
          <cell r="F245">
            <v>0</v>
          </cell>
          <cell r="G245">
            <v>0</v>
          </cell>
          <cell r="H245">
            <v>0</v>
          </cell>
          <cell r="I245">
            <v>0</v>
          </cell>
          <cell r="J245">
            <v>0</v>
          </cell>
          <cell r="K245">
            <v>0</v>
          </cell>
          <cell r="L245">
            <v>0</v>
          </cell>
        </row>
        <row r="246">
          <cell r="A246" t="str">
            <v xml:space="preserve"> -INVESTMENT</v>
          </cell>
          <cell r="B246">
            <v>0</v>
          </cell>
          <cell r="D246">
            <v>0</v>
          </cell>
          <cell r="E246">
            <v>0</v>
          </cell>
          <cell r="F246">
            <v>0</v>
          </cell>
          <cell r="G246">
            <v>0</v>
          </cell>
          <cell r="H246">
            <v>0</v>
          </cell>
          <cell r="I246">
            <v>0</v>
          </cell>
          <cell r="J246">
            <v>0</v>
          </cell>
          <cell r="K246">
            <v>0</v>
          </cell>
          <cell r="L246">
            <v>0</v>
          </cell>
        </row>
        <row r="247">
          <cell r="A247" t="str">
            <v xml:space="preserve"> -OTHER</v>
          </cell>
          <cell r="B247">
            <v>0</v>
          </cell>
          <cell r="D247">
            <v>0</v>
          </cell>
          <cell r="E247">
            <v>0</v>
          </cell>
          <cell r="F247">
            <v>0</v>
          </cell>
          <cell r="G247">
            <v>0</v>
          </cell>
          <cell r="H247">
            <v>0</v>
          </cell>
          <cell r="I247">
            <v>0</v>
          </cell>
          <cell r="J247">
            <v>0</v>
          </cell>
          <cell r="K247">
            <v>0</v>
          </cell>
          <cell r="L247">
            <v>0</v>
          </cell>
        </row>
        <row r="248">
          <cell r="A248" t="str">
            <v xml:space="preserve"> TAX PROV.(CURR.)</v>
          </cell>
          <cell r="B248">
            <v>0</v>
          </cell>
          <cell r="D248">
            <v>0</v>
          </cell>
          <cell r="E248">
            <v>0</v>
          </cell>
          <cell r="F248">
            <v>855718656</v>
          </cell>
          <cell r="G248">
            <v>1929886910.6809328</v>
          </cell>
          <cell r="H248">
            <v>2372899793.1891432</v>
          </cell>
          <cell r="I248">
            <v>2893022568.2547975</v>
          </cell>
          <cell r="J248">
            <v>3502271426.6037378</v>
          </cell>
          <cell r="K248">
            <v>4214429113.9739094</v>
          </cell>
          <cell r="L248">
            <v>5045295718.4819307</v>
          </cell>
        </row>
        <row r="249">
          <cell r="A249" t="str">
            <v xml:space="preserve"> TAX PROV.(DEF.)</v>
          </cell>
          <cell r="B249">
            <v>-1130812511.7</v>
          </cell>
          <cell r="D249">
            <v>-1461679415</v>
          </cell>
          <cell r="E249">
            <v>148899486</v>
          </cell>
          <cell r="F249">
            <v>3782184</v>
          </cell>
          <cell r="G249">
            <v>0</v>
          </cell>
          <cell r="H249">
            <v>0</v>
          </cell>
          <cell r="I249">
            <v>0</v>
          </cell>
          <cell r="J249">
            <v>0</v>
          </cell>
          <cell r="K249">
            <v>0</v>
          </cell>
          <cell r="L249">
            <v>0</v>
          </cell>
        </row>
        <row r="250">
          <cell r="A250" t="str">
            <v xml:space="preserve"> CURR.TAX PAID</v>
          </cell>
          <cell r="B250" t="e">
            <v>#REF!</v>
          </cell>
          <cell r="D250">
            <v>-631836601</v>
          </cell>
          <cell r="E250">
            <v>-6219623</v>
          </cell>
          <cell r="F250">
            <v>-784211396</v>
          </cell>
          <cell r="G250">
            <v>-1929886910.6809328</v>
          </cell>
          <cell r="H250">
            <v>-2372899793.1891432</v>
          </cell>
          <cell r="I250">
            <v>-2893022568.2547975</v>
          </cell>
          <cell r="J250">
            <v>-3502271426.6037378</v>
          </cell>
          <cell r="K250">
            <v>-4214429113.9739094</v>
          </cell>
          <cell r="L250">
            <v>-5045295718.4819307</v>
          </cell>
        </row>
        <row r="251">
          <cell r="A251" t="str">
            <v xml:space="preserve"> DEF.TAX PAID</v>
          </cell>
          <cell r="B251" t="e">
            <v>#REF!</v>
          </cell>
          <cell r="D251">
            <v>1461679415</v>
          </cell>
          <cell r="E251">
            <v>-148899486</v>
          </cell>
          <cell r="F251">
            <v>-3782184</v>
          </cell>
          <cell r="G251">
            <v>0</v>
          </cell>
          <cell r="H251">
            <v>0</v>
          </cell>
          <cell r="I251">
            <v>0</v>
          </cell>
          <cell r="J251">
            <v>0</v>
          </cell>
          <cell r="K251">
            <v>0</v>
          </cell>
          <cell r="L251">
            <v>0</v>
          </cell>
        </row>
        <row r="252">
          <cell r="A252" t="str">
            <v xml:space="preserve"> ITC</v>
          </cell>
          <cell r="B252">
            <v>0</v>
          </cell>
          <cell r="D252">
            <v>0</v>
          </cell>
          <cell r="E252">
            <v>0</v>
          </cell>
          <cell r="F252">
            <v>0</v>
          </cell>
          <cell r="G252">
            <v>0</v>
          </cell>
          <cell r="H252">
            <v>0</v>
          </cell>
          <cell r="I252">
            <v>0</v>
          </cell>
          <cell r="J252">
            <v>0</v>
          </cell>
          <cell r="K252">
            <v>0</v>
          </cell>
          <cell r="L252">
            <v>0</v>
          </cell>
        </row>
        <row r="255">
          <cell r="A255" t="str">
            <v>NOPAT</v>
          </cell>
          <cell r="B255" t="e">
            <v>#REF!</v>
          </cell>
          <cell r="D255">
            <v>-1818462877</v>
          </cell>
          <cell r="E255">
            <v>2386070129</v>
          </cell>
          <cell r="F255">
            <v>5458370975</v>
          </cell>
          <cell r="G255">
            <v>9541621990.5350628</v>
          </cell>
          <cell r="H255">
            <v>10257500721.748451</v>
          </cell>
          <cell r="I255">
            <v>11012158721.776562</v>
          </cell>
          <cell r="J255">
            <v>11805168716.030758</v>
          </cell>
          <cell r="K255">
            <v>12635495766.524036</v>
          </cell>
          <cell r="L255">
            <v>13501362373.665812</v>
          </cell>
        </row>
        <row r="257">
          <cell r="A257" t="str">
            <v xml:space="preserve"> DEPRECIATION</v>
          </cell>
          <cell r="B257">
            <v>905135929</v>
          </cell>
          <cell r="D257">
            <v>1609072935</v>
          </cell>
          <cell r="E257">
            <v>1654108201</v>
          </cell>
          <cell r="F257">
            <v>1634434110</v>
          </cell>
          <cell r="G257">
            <v>117407236</v>
          </cell>
          <cell r="H257">
            <v>117407236</v>
          </cell>
          <cell r="I257">
            <v>117407236</v>
          </cell>
          <cell r="J257">
            <v>117407236</v>
          </cell>
          <cell r="K257">
            <v>117407236</v>
          </cell>
          <cell r="L257">
            <v>117407236</v>
          </cell>
        </row>
        <row r="258">
          <cell r="A258" t="str">
            <v xml:space="preserve"> AMORTISATION</v>
          </cell>
          <cell r="B258">
            <v>0</v>
          </cell>
          <cell r="D258">
            <v>0</v>
          </cell>
          <cell r="E258">
            <v>0</v>
          </cell>
          <cell r="F258">
            <v>0</v>
          </cell>
          <cell r="G258">
            <v>0</v>
          </cell>
          <cell r="H258">
            <v>0</v>
          </cell>
          <cell r="I258">
            <v>0</v>
          </cell>
          <cell r="J258">
            <v>0</v>
          </cell>
          <cell r="K258">
            <v>0</v>
          </cell>
          <cell r="L258">
            <v>0</v>
          </cell>
        </row>
        <row r="259">
          <cell r="A259" t="str">
            <v xml:space="preserve"> PROV.DTFUL RECS</v>
          </cell>
          <cell r="B259">
            <v>0</v>
          </cell>
          <cell r="D259">
            <v>0</v>
          </cell>
          <cell r="E259">
            <v>0</v>
          </cell>
          <cell r="F259">
            <v>0</v>
          </cell>
          <cell r="G259">
            <v>0</v>
          </cell>
          <cell r="H259">
            <v>0</v>
          </cell>
          <cell r="I259">
            <v>0</v>
          </cell>
          <cell r="J259">
            <v>0</v>
          </cell>
          <cell r="K259">
            <v>0</v>
          </cell>
          <cell r="L259">
            <v>0</v>
          </cell>
        </row>
        <row r="262">
          <cell r="A262" t="str">
            <v>COPAT</v>
          </cell>
          <cell r="B262" t="e">
            <v>#REF!</v>
          </cell>
          <cell r="D262">
            <v>-209389942</v>
          </cell>
          <cell r="E262">
            <v>4040178330</v>
          </cell>
          <cell r="F262">
            <v>7092805085</v>
          </cell>
          <cell r="G262">
            <v>9659029226.5350628</v>
          </cell>
          <cell r="H262">
            <v>10374907957.748451</v>
          </cell>
          <cell r="I262">
            <v>11129565957.776562</v>
          </cell>
          <cell r="J262">
            <v>11922575952.030758</v>
          </cell>
          <cell r="K262">
            <v>12752903002.524036</v>
          </cell>
          <cell r="L262">
            <v>13618769609.665812</v>
          </cell>
        </row>
        <row r="264">
          <cell r="A264" t="str">
            <v xml:space="preserve"> GROSS A/R'S</v>
          </cell>
          <cell r="B264" t="e">
            <v>#REF!</v>
          </cell>
          <cell r="D264">
            <v>286391765</v>
          </cell>
          <cell r="E264">
            <v>-665177685</v>
          </cell>
          <cell r="F264">
            <v>-2981019402.8359985</v>
          </cell>
          <cell r="G264">
            <v>-4999845408.854414</v>
          </cell>
          <cell r="H264">
            <v>-892981551.66904068</v>
          </cell>
          <cell r="I264">
            <v>-982279706.83594704</v>
          </cell>
          <cell r="J264">
            <v>-1080507677.5195408</v>
          </cell>
          <cell r="K264">
            <v>-1188558445.2714977</v>
          </cell>
          <cell r="L264">
            <v>-1307414289.7986431</v>
          </cell>
        </row>
        <row r="265">
          <cell r="A265" t="str">
            <v xml:space="preserve"> A/R CHARGE OFF</v>
          </cell>
          <cell r="B265" t="e">
            <v>#REF!</v>
          </cell>
          <cell r="D265">
            <v>0</v>
          </cell>
          <cell r="E265">
            <v>0</v>
          </cell>
          <cell r="F265">
            <v>0</v>
          </cell>
          <cell r="G265">
            <v>0</v>
          </cell>
          <cell r="H265">
            <v>0</v>
          </cell>
          <cell r="I265">
            <v>0</v>
          </cell>
          <cell r="J265">
            <v>0</v>
          </cell>
          <cell r="K265">
            <v>0</v>
          </cell>
          <cell r="L265">
            <v>0</v>
          </cell>
        </row>
        <row r="266">
          <cell r="A266" t="str">
            <v xml:space="preserve"> INVENTORY</v>
          </cell>
          <cell r="B266" t="e">
            <v>#REF!</v>
          </cell>
          <cell r="D266">
            <v>-4609800611</v>
          </cell>
          <cell r="E266">
            <v>-5570254129</v>
          </cell>
          <cell r="F266">
            <v>-9222854</v>
          </cell>
          <cell r="G266">
            <v>8078506354.8635597</v>
          </cell>
          <cell r="H266">
            <v>-952513655.11364555</v>
          </cell>
          <cell r="I266">
            <v>-1047765020.6250095</v>
          </cell>
          <cell r="J266">
            <v>-1152541522.6875095</v>
          </cell>
          <cell r="K266">
            <v>-1267795674.9562626</v>
          </cell>
          <cell r="L266">
            <v>-1394575242.451889</v>
          </cell>
        </row>
        <row r="267">
          <cell r="A267" t="str">
            <v xml:space="preserve"> A/P</v>
          </cell>
          <cell r="B267" t="e">
            <v>#REF!</v>
          </cell>
          <cell r="D267">
            <v>-2994223677</v>
          </cell>
          <cell r="E267">
            <v>1275887990</v>
          </cell>
          <cell r="F267">
            <v>-1658290050</v>
          </cell>
          <cell r="G267">
            <v>-3407092251</v>
          </cell>
          <cell r="H267">
            <v>0</v>
          </cell>
          <cell r="I267">
            <v>0</v>
          </cell>
          <cell r="J267">
            <v>0</v>
          </cell>
          <cell r="K267">
            <v>0</v>
          </cell>
          <cell r="L267">
            <v>0</v>
          </cell>
        </row>
        <row r="268">
          <cell r="A268" t="str">
            <v xml:space="preserve"> A/E</v>
          </cell>
          <cell r="B268" t="e">
            <v>#REF!</v>
          </cell>
          <cell r="D268">
            <v>18411920.16399765</v>
          </cell>
          <cell r="E268">
            <v>69012568.000003815</v>
          </cell>
          <cell r="F268">
            <v>511509460.83599854</v>
          </cell>
          <cell r="G268">
            <v>-969010808</v>
          </cell>
          <cell r="H268">
            <v>0</v>
          </cell>
          <cell r="I268">
            <v>0</v>
          </cell>
          <cell r="J268">
            <v>0</v>
          </cell>
          <cell r="K268">
            <v>0</v>
          </cell>
          <cell r="L268">
            <v>0</v>
          </cell>
        </row>
        <row r="269">
          <cell r="A269" t="str">
            <v xml:space="preserve">  SUBTOTAL WI.</v>
          </cell>
          <cell r="B269" t="e">
            <v>#REF!</v>
          </cell>
          <cell r="D269">
            <v>-7299220602.8360023</v>
          </cell>
          <cell r="E269">
            <v>-4890531255.9999962</v>
          </cell>
          <cell r="F269">
            <v>-4137022846</v>
          </cell>
          <cell r="G269">
            <v>-1297442112.9908543</v>
          </cell>
          <cell r="H269">
            <v>-1845495206.7826862</v>
          </cell>
          <cell r="I269">
            <v>-2030044727.4609566</v>
          </cell>
          <cell r="J269">
            <v>-2233049200.2070503</v>
          </cell>
          <cell r="K269">
            <v>-2456354120.2277603</v>
          </cell>
          <cell r="L269">
            <v>-2701989532.2505322</v>
          </cell>
        </row>
        <row r="271">
          <cell r="A271" t="str">
            <v xml:space="preserve"> PREPAID EXP.</v>
          </cell>
          <cell r="B271" t="e">
            <v>#REF!</v>
          </cell>
          <cell r="D271">
            <v>0</v>
          </cell>
          <cell r="E271">
            <v>0</v>
          </cell>
          <cell r="F271">
            <v>0</v>
          </cell>
          <cell r="G271">
            <v>0</v>
          </cell>
          <cell r="H271">
            <v>0</v>
          </cell>
          <cell r="I271">
            <v>0</v>
          </cell>
          <cell r="J271">
            <v>0</v>
          </cell>
          <cell r="K271">
            <v>0</v>
          </cell>
          <cell r="L271">
            <v>0</v>
          </cell>
        </row>
        <row r="272">
          <cell r="A272" t="str">
            <v xml:space="preserve"> SUNDRY C/ASSETS</v>
          </cell>
          <cell r="B272" t="e">
            <v>#REF!</v>
          </cell>
          <cell r="D272">
            <v>1125940289</v>
          </cell>
          <cell r="E272">
            <v>-1102225466</v>
          </cell>
          <cell r="F272">
            <v>326050947</v>
          </cell>
          <cell r="G272">
            <v>0</v>
          </cell>
          <cell r="H272">
            <v>0</v>
          </cell>
          <cell r="I272">
            <v>0</v>
          </cell>
          <cell r="J272">
            <v>0</v>
          </cell>
          <cell r="K272">
            <v>0</v>
          </cell>
          <cell r="L272">
            <v>0</v>
          </cell>
        </row>
        <row r="273">
          <cell r="A273" t="str">
            <v xml:space="preserve"> SUNDRY C/LIAB</v>
          </cell>
          <cell r="B273" t="e">
            <v>#REF!</v>
          </cell>
          <cell r="D273">
            <v>-1937406589</v>
          </cell>
          <cell r="E273">
            <v>-70271912</v>
          </cell>
          <cell r="F273">
            <v>113095612</v>
          </cell>
          <cell r="G273">
            <v>-4380000</v>
          </cell>
          <cell r="H273">
            <v>0</v>
          </cell>
          <cell r="I273">
            <v>0</v>
          </cell>
          <cell r="J273">
            <v>0</v>
          </cell>
          <cell r="K273">
            <v>0</v>
          </cell>
          <cell r="L273">
            <v>0</v>
          </cell>
        </row>
        <row r="276">
          <cell r="A276" t="str">
            <v>CASH/CURR.OPS.</v>
          </cell>
          <cell r="B276" t="e">
            <v>#REF!</v>
          </cell>
          <cell r="D276">
            <v>-8320076844.8360023</v>
          </cell>
          <cell r="E276">
            <v>-2022850303.9999962</v>
          </cell>
          <cell r="F276">
            <v>3394928798</v>
          </cell>
          <cell r="G276">
            <v>8357207113.5442085</v>
          </cell>
          <cell r="H276">
            <v>8529412750.965765</v>
          </cell>
          <cell r="I276">
            <v>9099521230.3156052</v>
          </cell>
          <cell r="J276">
            <v>9689526751.8237076</v>
          </cell>
          <cell r="K276">
            <v>10296548882.296276</v>
          </cell>
          <cell r="L276">
            <v>10916780077.415279</v>
          </cell>
        </row>
        <row r="278">
          <cell r="A278" t="str">
            <v xml:space="preserve"> INTEREST EXP.</v>
          </cell>
          <cell r="B278">
            <v>-441728132</v>
          </cell>
          <cell r="D278">
            <v>-2505938216</v>
          </cell>
          <cell r="E278">
            <v>-2836353199</v>
          </cell>
          <cell r="F278">
            <v>-3432672153</v>
          </cell>
          <cell r="G278">
            <v>-1919860102.8113327</v>
          </cell>
          <cell r="H278">
            <v>-863687303.99187958</v>
          </cell>
          <cell r="I278">
            <v>462145796.24262887</v>
          </cell>
          <cell r="J278">
            <v>2106131235.3841941</v>
          </cell>
          <cell r="K278">
            <v>4124434934.3715992</v>
          </cell>
          <cell r="L278">
            <v>6582034745.2619114</v>
          </cell>
        </row>
        <row r="279">
          <cell r="A279" t="str">
            <v xml:space="preserve"> CPLTD</v>
          </cell>
          <cell r="B279" t="e">
            <v>#REF!</v>
          </cell>
          <cell r="D279">
            <v>-1800000000</v>
          </cell>
          <cell r="E279">
            <v>-13169934201</v>
          </cell>
          <cell r="F279">
            <v>-19024209680</v>
          </cell>
          <cell r="G279">
            <v>-18473235856</v>
          </cell>
          <cell r="H279">
            <v>0</v>
          </cell>
          <cell r="I279">
            <v>0</v>
          </cell>
          <cell r="J279">
            <v>0</v>
          </cell>
          <cell r="K279">
            <v>0</v>
          </cell>
          <cell r="L279">
            <v>0</v>
          </cell>
        </row>
        <row r="280">
          <cell r="A280" t="str">
            <v xml:space="preserve"> STK REDEMPTN</v>
          </cell>
          <cell r="B280">
            <v>0</v>
          </cell>
          <cell r="D280">
            <v>0</v>
          </cell>
          <cell r="E280">
            <v>0</v>
          </cell>
          <cell r="F280">
            <v>0</v>
          </cell>
          <cell r="G280">
            <v>0</v>
          </cell>
          <cell r="H280">
            <v>0</v>
          </cell>
          <cell r="I280">
            <v>0</v>
          </cell>
          <cell r="J280">
            <v>0</v>
          </cell>
          <cell r="K280">
            <v>0</v>
          </cell>
          <cell r="L280">
            <v>0</v>
          </cell>
        </row>
        <row r="281">
          <cell r="A281" t="str">
            <v xml:space="preserve"> TOT.FIN.PYTS.</v>
          </cell>
          <cell r="B281" t="e">
            <v>#REF!</v>
          </cell>
          <cell r="D281">
            <v>-4305938216</v>
          </cell>
          <cell r="E281">
            <v>-16006287400</v>
          </cell>
          <cell r="F281">
            <v>-22456881833</v>
          </cell>
          <cell r="G281">
            <v>-20393095958.811333</v>
          </cell>
          <cell r="H281">
            <v>-863687303.99187958</v>
          </cell>
          <cell r="I281">
            <v>462145796.24262887</v>
          </cell>
          <cell r="J281">
            <v>2106131235.3841941</v>
          </cell>
          <cell r="K281">
            <v>4124434934.3715992</v>
          </cell>
          <cell r="L281">
            <v>6582034745.2619114</v>
          </cell>
        </row>
        <row r="283">
          <cell r="A283" t="str">
            <v>CASH BEF.L/T USES</v>
          </cell>
          <cell r="B283" t="e">
            <v>#REF!</v>
          </cell>
          <cell r="D283">
            <v>-12626015060.836002</v>
          </cell>
          <cell r="E283">
            <v>-18029137703.999996</v>
          </cell>
          <cell r="F283">
            <v>-19061953035</v>
          </cell>
          <cell r="G283">
            <v>-12035888845.267124</v>
          </cell>
          <cell r="H283">
            <v>7665725446.9738855</v>
          </cell>
          <cell r="I283">
            <v>9561667026.5582333</v>
          </cell>
          <cell r="J283">
            <v>11795657987.207901</v>
          </cell>
          <cell r="K283">
            <v>14420983816.667875</v>
          </cell>
          <cell r="L283">
            <v>17498814822.677193</v>
          </cell>
        </row>
        <row r="285">
          <cell r="A285" t="str">
            <v xml:space="preserve"> NET PLANT EXP.</v>
          </cell>
          <cell r="B285" t="e">
            <v>#REF!</v>
          </cell>
          <cell r="D285">
            <v>-7623151830</v>
          </cell>
          <cell r="E285">
            <v>-646147205</v>
          </cell>
          <cell r="F285">
            <v>-719797354</v>
          </cell>
          <cell r="G285">
            <v>-117409236</v>
          </cell>
          <cell r="H285">
            <v>-117407236</v>
          </cell>
          <cell r="I285">
            <v>-117407236</v>
          </cell>
          <cell r="J285">
            <v>-117407236</v>
          </cell>
          <cell r="K285">
            <v>-117407236</v>
          </cell>
          <cell r="L285">
            <v>-117407236</v>
          </cell>
        </row>
        <row r="286">
          <cell r="A286" t="str">
            <v xml:space="preserve"> INTEREST INC.</v>
          </cell>
          <cell r="B286">
            <v>20053916</v>
          </cell>
          <cell r="D286">
            <v>12308812</v>
          </cell>
          <cell r="E286">
            <v>21902227</v>
          </cell>
          <cell r="F286">
            <v>12700735</v>
          </cell>
          <cell r="G286">
            <v>0</v>
          </cell>
          <cell r="H286">
            <v>0</v>
          </cell>
          <cell r="I286">
            <v>0</v>
          </cell>
          <cell r="J286">
            <v>0</v>
          </cell>
          <cell r="K286">
            <v>0</v>
          </cell>
          <cell r="L286">
            <v>0</v>
          </cell>
        </row>
        <row r="287">
          <cell r="A287" t="str">
            <v xml:space="preserve"> DIVIDEND INC.</v>
          </cell>
          <cell r="B287">
            <v>0</v>
          </cell>
          <cell r="D287">
            <v>0</v>
          </cell>
          <cell r="E287">
            <v>0</v>
          </cell>
          <cell r="F287">
            <v>0</v>
          </cell>
          <cell r="G287">
            <v>0</v>
          </cell>
          <cell r="H287">
            <v>0</v>
          </cell>
          <cell r="I287">
            <v>0</v>
          </cell>
          <cell r="J287">
            <v>0</v>
          </cell>
          <cell r="K287">
            <v>0</v>
          </cell>
          <cell r="L287">
            <v>0</v>
          </cell>
        </row>
        <row r="288">
          <cell r="A288" t="str">
            <v xml:space="preserve"> SUNDRY INC.</v>
          </cell>
          <cell r="B288">
            <v>275070808</v>
          </cell>
          <cell r="D288">
            <v>100381404</v>
          </cell>
          <cell r="E288">
            <v>936886759</v>
          </cell>
          <cell r="F288">
            <v>97785755</v>
          </cell>
          <cell r="G288">
            <v>97785755</v>
          </cell>
          <cell r="H288">
            <v>97785755</v>
          </cell>
          <cell r="I288">
            <v>97785755</v>
          </cell>
          <cell r="J288">
            <v>97785755</v>
          </cell>
          <cell r="K288">
            <v>97785755</v>
          </cell>
          <cell r="L288">
            <v>97785755</v>
          </cell>
        </row>
        <row r="289">
          <cell r="A289" t="str">
            <v xml:space="preserve"> CHG.INVEST.</v>
          </cell>
          <cell r="B289" t="e">
            <v>#REF!</v>
          </cell>
          <cell r="D289">
            <v>0</v>
          </cell>
          <cell r="E289">
            <v>0</v>
          </cell>
          <cell r="F289">
            <v>0</v>
          </cell>
          <cell r="G289">
            <v>0</v>
          </cell>
          <cell r="H289">
            <v>0</v>
          </cell>
          <cell r="I289">
            <v>0</v>
          </cell>
          <cell r="J289">
            <v>0</v>
          </cell>
          <cell r="K289">
            <v>0</v>
          </cell>
          <cell r="L289">
            <v>0</v>
          </cell>
        </row>
        <row r="290">
          <cell r="A290" t="str">
            <v xml:space="preserve"> SUNDRY NCA</v>
          </cell>
          <cell r="B290" t="e">
            <v>#REF!</v>
          </cell>
          <cell r="D290">
            <v>-487021635.29999995</v>
          </cell>
          <cell r="E290">
            <v>-126102422</v>
          </cell>
          <cell r="F290">
            <v>855718657</v>
          </cell>
          <cell r="G290">
            <v>0</v>
          </cell>
          <cell r="H290">
            <v>0</v>
          </cell>
          <cell r="I290">
            <v>0</v>
          </cell>
          <cell r="J290">
            <v>0</v>
          </cell>
          <cell r="K290">
            <v>0</v>
          </cell>
          <cell r="L290">
            <v>0</v>
          </cell>
        </row>
        <row r="291">
          <cell r="A291" t="str">
            <v xml:space="preserve"> SUNDRY NCL</v>
          </cell>
          <cell r="B291" t="e">
            <v>#REF!</v>
          </cell>
          <cell r="D291">
            <v>320357762</v>
          </cell>
          <cell r="E291">
            <v>1258679346</v>
          </cell>
          <cell r="F291">
            <v>123150903</v>
          </cell>
          <cell r="G291">
            <v>0</v>
          </cell>
          <cell r="H291">
            <v>0</v>
          </cell>
          <cell r="I291">
            <v>0</v>
          </cell>
          <cell r="J291">
            <v>0</v>
          </cell>
          <cell r="K291">
            <v>0</v>
          </cell>
          <cell r="L291">
            <v>0</v>
          </cell>
        </row>
        <row r="292">
          <cell r="A292" t="str">
            <v xml:space="preserve"> ITC</v>
          </cell>
          <cell r="B292">
            <v>0</v>
          </cell>
          <cell r="D292">
            <v>0</v>
          </cell>
          <cell r="E292">
            <v>0</v>
          </cell>
          <cell r="F292">
            <v>0</v>
          </cell>
          <cell r="G292">
            <v>0</v>
          </cell>
          <cell r="H292">
            <v>0</v>
          </cell>
          <cell r="I292">
            <v>0</v>
          </cell>
          <cell r="J292">
            <v>0</v>
          </cell>
          <cell r="K292">
            <v>0</v>
          </cell>
          <cell r="L292">
            <v>0</v>
          </cell>
        </row>
        <row r="293">
          <cell r="A293" t="str">
            <v xml:space="preserve"> UNUSUALS</v>
          </cell>
          <cell r="B293">
            <v>0</v>
          </cell>
          <cell r="D293">
            <v>0</v>
          </cell>
          <cell r="E293">
            <v>0</v>
          </cell>
          <cell r="F293">
            <v>0</v>
          </cell>
          <cell r="G293">
            <v>0</v>
          </cell>
          <cell r="H293">
            <v>0</v>
          </cell>
          <cell r="I293">
            <v>0</v>
          </cell>
          <cell r="J293">
            <v>0</v>
          </cell>
          <cell r="K293">
            <v>0</v>
          </cell>
          <cell r="L293">
            <v>0</v>
          </cell>
        </row>
        <row r="294">
          <cell r="A294" t="str">
            <v xml:space="preserve"> INTANGIBLES</v>
          </cell>
          <cell r="B294" t="e">
            <v>#REF!</v>
          </cell>
          <cell r="D294">
            <v>0</v>
          </cell>
          <cell r="E294">
            <v>0</v>
          </cell>
          <cell r="F294">
            <v>0</v>
          </cell>
          <cell r="G294">
            <v>0</v>
          </cell>
          <cell r="H294">
            <v>0</v>
          </cell>
          <cell r="I294">
            <v>0</v>
          </cell>
          <cell r="J294">
            <v>0</v>
          </cell>
          <cell r="K294">
            <v>0</v>
          </cell>
          <cell r="L294">
            <v>0</v>
          </cell>
        </row>
        <row r="297">
          <cell r="A297" t="str">
            <v>CASH PRE-FINANCING</v>
          </cell>
          <cell r="B297" t="e">
            <v>#REF!</v>
          </cell>
          <cell r="D297">
            <v>-20303140548.136002</v>
          </cell>
          <cell r="E297">
            <v>-16583918998.999996</v>
          </cell>
          <cell r="F297">
            <v>-18692394339</v>
          </cell>
          <cell r="G297">
            <v>-12055512326.267124</v>
          </cell>
          <cell r="H297">
            <v>7646103965.9738855</v>
          </cell>
          <cell r="I297">
            <v>9542045545.5582333</v>
          </cell>
          <cell r="J297">
            <v>11776036506.207901</v>
          </cell>
          <cell r="K297">
            <v>14401362335.667875</v>
          </cell>
          <cell r="L297">
            <v>17479193341.677193</v>
          </cell>
        </row>
        <row r="299">
          <cell r="A299" t="str">
            <v xml:space="preserve"> S/T DEBT</v>
          </cell>
          <cell r="B299" t="e">
            <v>#REF!</v>
          </cell>
          <cell r="D299">
            <v>0</v>
          </cell>
          <cell r="E299">
            <v>0</v>
          </cell>
          <cell r="F299">
            <v>0</v>
          </cell>
          <cell r="G299">
            <v>0</v>
          </cell>
          <cell r="H299">
            <v>0</v>
          </cell>
          <cell r="I299">
            <v>0</v>
          </cell>
          <cell r="J299">
            <v>0</v>
          </cell>
          <cell r="K299">
            <v>0</v>
          </cell>
          <cell r="L299">
            <v>0</v>
          </cell>
        </row>
        <row r="300">
          <cell r="A300" t="str">
            <v xml:space="preserve"> S/T DEBT-NEW</v>
          </cell>
          <cell r="B300" t="e">
            <v>#REF!</v>
          </cell>
          <cell r="D300">
            <v>0</v>
          </cell>
          <cell r="E300">
            <v>0</v>
          </cell>
          <cell r="F300">
            <v>0</v>
          </cell>
          <cell r="G300">
            <v>13240411802.147123</v>
          </cell>
          <cell r="H300">
            <v>-7283950336.6858845</v>
          </cell>
          <cell r="I300">
            <v>-9143676553.3414383</v>
          </cell>
          <cell r="J300">
            <v>-11337830614.769417</v>
          </cell>
          <cell r="K300">
            <v>-13919335855.085552</v>
          </cell>
          <cell r="L300">
            <v>-16948964213.036636</v>
          </cell>
        </row>
        <row r="301">
          <cell r="A301" t="str">
            <v xml:space="preserve"> L/T DEBT</v>
          </cell>
          <cell r="B301" t="e">
            <v>#REF!</v>
          </cell>
          <cell r="D301">
            <v>17518771605</v>
          </cell>
          <cell r="E301">
            <v>19144198790</v>
          </cell>
          <cell r="F301">
            <v>18585182576</v>
          </cell>
          <cell r="G301">
            <v>0</v>
          </cell>
          <cell r="H301">
            <v>0</v>
          </cell>
          <cell r="I301">
            <v>0</v>
          </cell>
          <cell r="J301">
            <v>0</v>
          </cell>
          <cell r="K301">
            <v>0</v>
          </cell>
          <cell r="L301">
            <v>0</v>
          </cell>
        </row>
        <row r="302">
          <cell r="A302" t="str">
            <v xml:space="preserve"> L/T DEBT-NEW</v>
          </cell>
          <cell r="B302" t="e">
            <v>#REF!</v>
          </cell>
          <cell r="D302">
            <v>0</v>
          </cell>
          <cell r="E302">
            <v>0</v>
          </cell>
          <cell r="F302">
            <v>0</v>
          </cell>
          <cell r="G302">
            <v>1350</v>
          </cell>
          <cell r="H302">
            <v>0</v>
          </cell>
          <cell r="I302">
            <v>0</v>
          </cell>
          <cell r="J302">
            <v>0</v>
          </cell>
          <cell r="K302">
            <v>0</v>
          </cell>
          <cell r="L302">
            <v>0</v>
          </cell>
        </row>
        <row r="303">
          <cell r="A303" t="str">
            <v xml:space="preserve"> MINORITY INT.</v>
          </cell>
          <cell r="B303" t="e">
            <v>#REF!</v>
          </cell>
          <cell r="D303">
            <v>0</v>
          </cell>
          <cell r="E303">
            <v>0</v>
          </cell>
          <cell r="F303">
            <v>0</v>
          </cell>
          <cell r="G303">
            <v>0</v>
          </cell>
          <cell r="H303">
            <v>0</v>
          </cell>
          <cell r="I303">
            <v>0</v>
          </cell>
          <cell r="J303">
            <v>0</v>
          </cell>
          <cell r="K303">
            <v>0</v>
          </cell>
          <cell r="L303">
            <v>0</v>
          </cell>
        </row>
        <row r="304">
          <cell r="A304" t="str">
            <v xml:space="preserve"> GREY AREA</v>
          </cell>
          <cell r="B304" t="e">
            <v>#REF!</v>
          </cell>
          <cell r="D304">
            <v>0</v>
          </cell>
          <cell r="E304">
            <v>0</v>
          </cell>
          <cell r="F304">
            <v>0</v>
          </cell>
          <cell r="G304">
            <v>0</v>
          </cell>
          <cell r="H304">
            <v>0</v>
          </cell>
          <cell r="I304">
            <v>0</v>
          </cell>
          <cell r="J304">
            <v>0</v>
          </cell>
          <cell r="K304">
            <v>0</v>
          </cell>
          <cell r="L304">
            <v>0</v>
          </cell>
        </row>
        <row r="305">
          <cell r="A305" t="str">
            <v xml:space="preserve"> NET WORTH</v>
          </cell>
          <cell r="B305">
            <v>0</v>
          </cell>
          <cell r="D305">
            <v>0</v>
          </cell>
          <cell r="E305">
            <v>0</v>
          </cell>
          <cell r="F305">
            <v>0</v>
          </cell>
          <cell r="G305">
            <v>0</v>
          </cell>
          <cell r="H305">
            <v>0</v>
          </cell>
          <cell r="I305">
            <v>0</v>
          </cell>
          <cell r="J305">
            <v>0</v>
          </cell>
          <cell r="K305">
            <v>0</v>
          </cell>
          <cell r="L305">
            <v>0</v>
          </cell>
        </row>
        <row r="306">
          <cell r="A306" t="str">
            <v xml:space="preserve"> DIVIDENDS PAID</v>
          </cell>
          <cell r="B306">
            <v>0</v>
          </cell>
          <cell r="D306">
            <v>0</v>
          </cell>
          <cell r="E306">
            <v>0</v>
          </cell>
          <cell r="F306">
            <v>0</v>
          </cell>
          <cell r="G306">
            <v>0</v>
          </cell>
          <cell r="H306">
            <v>0</v>
          </cell>
          <cell r="I306">
            <v>0</v>
          </cell>
          <cell r="J306">
            <v>0</v>
          </cell>
          <cell r="K306">
            <v>0</v>
          </cell>
          <cell r="L306">
            <v>0</v>
          </cell>
        </row>
        <row r="309">
          <cell r="A309" t="str">
            <v>CHANGE IN CASH</v>
          </cell>
          <cell r="B309" t="e">
            <v>#REF!</v>
          </cell>
          <cell r="D309">
            <v>-2784368943.1360016</v>
          </cell>
          <cell r="E309">
            <v>2560279791.0000038</v>
          </cell>
          <cell r="F309">
            <v>-107211763</v>
          </cell>
          <cell r="G309">
            <v>1184900825.8799992</v>
          </cell>
          <cell r="H309">
            <v>362153629.28800106</v>
          </cell>
          <cell r="I309">
            <v>398368992.21679497</v>
          </cell>
          <cell r="J309">
            <v>438205891.43848419</v>
          </cell>
          <cell r="K309">
            <v>482026480.58232307</v>
          </cell>
          <cell r="L309">
            <v>530229128.64055634</v>
          </cell>
        </row>
        <row r="311">
          <cell r="A311" t="str">
            <v>NOPAT-FIN.PYTS.</v>
          </cell>
          <cell r="B311" t="e">
            <v>#REF!</v>
          </cell>
          <cell r="D311">
            <v>-6124401093</v>
          </cell>
          <cell r="E311">
            <v>-13620217271</v>
          </cell>
          <cell r="F311">
            <v>-16998510858</v>
          </cell>
          <cell r="G311">
            <v>-10851473968.27627</v>
          </cell>
          <cell r="H311">
            <v>9393813417.7565708</v>
          </cell>
          <cell r="I311">
            <v>11474304518.01919</v>
          </cell>
          <cell r="J311">
            <v>13911299951.414951</v>
          </cell>
          <cell r="K311">
            <v>16759930700.895636</v>
          </cell>
          <cell r="L311">
            <v>20083397118.927723</v>
          </cell>
        </row>
        <row r="312">
          <cell r="A312" t="str">
            <v>NOPAT-FP-DIVIDS.</v>
          </cell>
          <cell r="B312" t="e">
            <v>#REF!</v>
          </cell>
          <cell r="D312">
            <v>-6124401093</v>
          </cell>
          <cell r="E312">
            <v>-13620217271</v>
          </cell>
          <cell r="F312">
            <v>-16998510858</v>
          </cell>
          <cell r="G312">
            <v>-10851473968.27627</v>
          </cell>
          <cell r="H312">
            <v>9393813417.7565708</v>
          </cell>
          <cell r="I312">
            <v>11474304518.01919</v>
          </cell>
          <cell r="J312">
            <v>13911299951.414951</v>
          </cell>
          <cell r="K312">
            <v>16759930700.895636</v>
          </cell>
          <cell r="L312">
            <v>20083397118.927723</v>
          </cell>
        </row>
        <row r="313">
          <cell r="A313" t="str">
            <v>NOPAT/FIN.PYTS</v>
          </cell>
          <cell r="B313" t="e">
            <v>#REF!</v>
          </cell>
          <cell r="D313">
            <v>-0.4223151345374529</v>
          </cell>
          <cell r="E313">
            <v>0.14907080382675122</v>
          </cell>
          <cell r="F313">
            <v>0.24306005684987922</v>
          </cell>
          <cell r="G313">
            <v>0.46788491604249882</v>
          </cell>
          <cell r="H313">
            <v>11.876405586071799</v>
          </cell>
          <cell r="I313">
            <v>-23.828321735929244</v>
          </cell>
          <cell r="J313">
            <v>-5.6051439329597592</v>
          </cell>
          <cell r="K313">
            <v>-3.0635701538710749</v>
          </cell>
          <cell r="L313">
            <v>-2.0512444701670391</v>
          </cell>
        </row>
        <row r="314">
          <cell r="A314" t="str">
            <v>NOPAT/FP+DIVIDS.</v>
          </cell>
          <cell r="B314" t="e">
            <v>#REF!</v>
          </cell>
          <cell r="D314">
            <v>-0.4223151345374529</v>
          </cell>
          <cell r="E314">
            <v>0.14907080382675122</v>
          </cell>
          <cell r="F314">
            <v>0.24306005684987922</v>
          </cell>
          <cell r="G314">
            <v>0.46788491604249882</v>
          </cell>
          <cell r="H314">
            <v>11.876405586071799</v>
          </cell>
          <cell r="I314">
            <v>-23.828321735929244</v>
          </cell>
          <cell r="J314">
            <v>-5.6051439329597592</v>
          </cell>
          <cell r="K314">
            <v>-3.0635701538710749</v>
          </cell>
          <cell r="L314">
            <v>-2.0512444701670391</v>
          </cell>
        </row>
        <row r="315">
          <cell r="A315" t="str">
            <v>% GFI</v>
          </cell>
          <cell r="B315" t="e">
            <v>#REF!</v>
          </cell>
          <cell r="D315">
            <v>-0.46002128127557596</v>
          </cell>
          <cell r="E315">
            <v>-3.5080414155853585</v>
          </cell>
          <cell r="F315">
            <v>-5.2751316518996019</v>
          </cell>
          <cell r="G315">
            <v>-8.3637313234722441</v>
          </cell>
          <cell r="H315">
            <v>5.0901315718576807</v>
          </cell>
          <cell r="I315">
            <v>5.6522422204807663</v>
          </cell>
          <cell r="J315">
            <v>6.2297328469632838</v>
          </cell>
          <cell r="K315">
            <v>6.8230922255385575</v>
          </cell>
          <cell r="L315">
            <v>7.4328182545547934</v>
          </cell>
        </row>
        <row r="316">
          <cell r="A316" t="str">
            <v>COPAT/FIN.PYTS</v>
          </cell>
          <cell r="B316" t="e">
            <v>#REF!</v>
          </cell>
          <cell r="D316">
            <v>-4.8628180781124332E-2</v>
          </cell>
          <cell r="E316">
            <v>0.25241195719127224</v>
          </cell>
          <cell r="F316">
            <v>0.31584104764612714</v>
          </cell>
          <cell r="G316">
            <v>0.47364212113961268</v>
          </cell>
          <cell r="H316">
            <v>12.012342788641938</v>
          </cell>
          <cell r="I316">
            <v>-24.082369780841809</v>
          </cell>
          <cell r="J316">
            <v>-5.6608893841583798</v>
          </cell>
          <cell r="K316">
            <v>-3.0920364135813614</v>
          </cell>
          <cell r="L316">
            <v>-2.0690819992205762</v>
          </cell>
        </row>
        <row r="317">
          <cell r="A317" t="str">
            <v>COPAT/FP+DIV.PAID</v>
          </cell>
          <cell r="B317" t="e">
            <v>#REF!</v>
          </cell>
          <cell r="D317">
            <v>-4.8628180781124332E-2</v>
          </cell>
          <cell r="E317">
            <v>0.25241195719127224</v>
          </cell>
          <cell r="F317">
            <v>0.31584104764612714</v>
          </cell>
          <cell r="G317">
            <v>0.47364212113961268</v>
          </cell>
          <cell r="H317">
            <v>12.012342788641938</v>
          </cell>
          <cell r="I317">
            <v>-24.082369780841809</v>
          </cell>
          <cell r="J317">
            <v>-5.6608893841583798</v>
          </cell>
          <cell r="K317">
            <v>-3.0920364135813614</v>
          </cell>
          <cell r="L317">
            <v>-2.0690819992205762</v>
          </cell>
        </row>
      </sheetData>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D"/>
      <sheetName val="Komposisi"/>
      <sheetName val="AHS Aspal"/>
      <sheetName val="AHS Marka"/>
      <sheetName val="Analisa lampu"/>
      <sheetName val="mob"/>
      <sheetName val="Kuantitas &amp; Harga"/>
      <sheetName val="REKAP"/>
      <sheetName val="jadwal"/>
      <sheetName val="Usulan"/>
      <sheetName val="Sheet5"/>
    </sheetNames>
    <sheetDataSet>
      <sheetData sheetId="0"/>
      <sheetData sheetId="1"/>
      <sheetData sheetId="2">
        <row r="2">
          <cell r="A2" t="str">
            <v>ITEM PEMBAYARAN NO.</v>
          </cell>
          <cell r="D2" t="str">
            <v>:  6.1 (2)</v>
          </cell>
        </row>
        <row r="3">
          <cell r="A3" t="str">
            <v>JENIS PEKERJAAN</v>
          </cell>
          <cell r="D3" t="str">
            <v>:  Lapis Perekat</v>
          </cell>
        </row>
        <row r="4">
          <cell r="A4" t="str">
            <v>SATUAN PEMBAYARAN</v>
          </cell>
          <cell r="D4" t="str">
            <v>:  M2</v>
          </cell>
        </row>
        <row r="7">
          <cell r="A7" t="str">
            <v>No.</v>
          </cell>
          <cell r="C7" t="str">
            <v>U R A I A N</v>
          </cell>
          <cell r="G7" t="str">
            <v>KODE</v>
          </cell>
          <cell r="H7" t="str">
            <v>KOEF.</v>
          </cell>
          <cell r="I7" t="str">
            <v>SATUAN</v>
          </cell>
          <cell r="J7" t="str">
            <v>KETERANGAN</v>
          </cell>
          <cell r="L7" t="str">
            <v>ANALISA HARGA SATUAN</v>
          </cell>
        </row>
        <row r="9">
          <cell r="L9" t="str">
            <v>NAMA PESERTA</v>
          </cell>
          <cell r="O9" t="str">
            <v>: PT. WIJAYA KARYA  (Persero)</v>
          </cell>
        </row>
        <row r="10">
          <cell r="A10" t="str">
            <v>I.</v>
          </cell>
          <cell r="C10" t="str">
            <v>ASUMSI</v>
          </cell>
          <cell r="L10" t="str">
            <v>NO. MATA PEMBAYARAN</v>
          </cell>
          <cell r="O10" t="str">
            <v>:</v>
          </cell>
        </row>
        <row r="11">
          <cell r="A11">
            <v>1</v>
          </cell>
          <cell r="C11" t="str">
            <v>Menggunakan alat berat (cara mekanik)</v>
          </cell>
          <cell r="L11" t="str">
            <v>JENIS PEKERJAAN</v>
          </cell>
          <cell r="O11" t="str">
            <v>:  Lapis Perekat</v>
          </cell>
        </row>
        <row r="12">
          <cell r="A12">
            <v>2</v>
          </cell>
          <cell r="C12" t="str">
            <v>Lokasi pekerjaan : sepanjang jalan</v>
          </cell>
          <cell r="L12" t="str">
            <v>SATUAN PENGUKURAN</v>
          </cell>
          <cell r="O12" t="str">
            <v>:  M2</v>
          </cell>
        </row>
        <row r="13">
          <cell r="A13">
            <v>3</v>
          </cell>
          <cell r="C13" t="str">
            <v>Jarak rata-rata Base Camp ke lokasi pekerjaan</v>
          </cell>
          <cell r="G13" t="str">
            <v>L</v>
          </cell>
          <cell r="H13">
            <v>0.6</v>
          </cell>
          <cell r="I13" t="str">
            <v>Km</v>
          </cell>
          <cell r="L13" t="str">
            <v>PERKIRAAN KUANTITAS</v>
          </cell>
          <cell r="O13" t="str">
            <v>:</v>
          </cell>
          <cell r="P13">
            <v>125598</v>
          </cell>
        </row>
        <row r="14">
          <cell r="A14">
            <v>4</v>
          </cell>
          <cell r="C14" t="str">
            <v>Jam kerja efektif per-hari</v>
          </cell>
          <cell r="G14" t="str">
            <v>Tk</v>
          </cell>
          <cell r="H14">
            <v>7</v>
          </cell>
          <cell r="I14" t="str">
            <v>Jam</v>
          </cell>
          <cell r="L14" t="str">
            <v>PEKERJAAN</v>
          </cell>
        </row>
        <row r="15">
          <cell r="A15">
            <v>5</v>
          </cell>
          <cell r="C15" t="str">
            <v>Faktor kehilangan bahan</v>
          </cell>
          <cell r="G15" t="str">
            <v>Fh</v>
          </cell>
          <cell r="H15">
            <v>1.03</v>
          </cell>
          <cell r="I15" t="str">
            <v>-</v>
          </cell>
          <cell r="L15" t="str">
            <v>PROD. HARIAN / JAM</v>
          </cell>
          <cell r="O15" t="str">
            <v>:</v>
          </cell>
          <cell r="P15">
            <v>1661.3333333333335</v>
          </cell>
          <cell r="Q15" t="str">
            <v>/hari</v>
          </cell>
        </row>
        <row r="16">
          <cell r="A16">
            <v>6</v>
          </cell>
          <cell r="C16" t="str">
            <v>Komposisi campuran  (Spesifikasi)  :</v>
          </cell>
        </row>
        <row r="17">
          <cell r="C17" t="str">
            <v>- Aspal 60/70</v>
          </cell>
          <cell r="G17" t="str">
            <v>As</v>
          </cell>
          <cell r="H17">
            <v>100</v>
          </cell>
          <cell r="I17" t="str">
            <v>%</v>
          </cell>
          <cell r="J17" t="str">
            <v xml:space="preserve"> 100 bagian</v>
          </cell>
        </row>
        <row r="18">
          <cell r="R18" t="str">
            <v>PERKIRAAN</v>
          </cell>
          <cell r="S18" t="str">
            <v>HARGA</v>
          </cell>
          <cell r="T18" t="str">
            <v>JUMLAH</v>
          </cell>
        </row>
        <row r="19">
          <cell r="A19">
            <v>7</v>
          </cell>
          <cell r="C19" t="str">
            <v>Berat jenis bahan :</v>
          </cell>
          <cell r="L19" t="str">
            <v>NO.</v>
          </cell>
          <cell r="N19" t="str">
            <v>KOMPONEN</v>
          </cell>
          <cell r="Q19" t="str">
            <v>SATUAN</v>
          </cell>
          <cell r="R19" t="str">
            <v>KUANTITAS</v>
          </cell>
          <cell r="S19" t="str">
            <v>SATUAN</v>
          </cell>
          <cell r="T19" t="str">
            <v>HARGA</v>
          </cell>
        </row>
        <row r="20">
          <cell r="C20" t="str">
            <v>- Aspal</v>
          </cell>
          <cell r="G20" t="str">
            <v>D1</v>
          </cell>
          <cell r="H20">
            <v>1.0349999999999999</v>
          </cell>
          <cell r="I20" t="str">
            <v>Kg / liter</v>
          </cell>
          <cell r="S20" t="str">
            <v>(Rp.)</v>
          </cell>
          <cell r="T20" t="str">
            <v>(Rp.)</v>
          </cell>
        </row>
        <row r="22">
          <cell r="A22">
            <v>8</v>
          </cell>
          <cell r="C22" t="str">
            <v>Bahan dasar (aspal ESSO) semuanya</v>
          </cell>
        </row>
        <row r="23">
          <cell r="C23" t="str">
            <v>diterima di lokasi pekerjaan</v>
          </cell>
          <cell r="L23" t="str">
            <v>A.</v>
          </cell>
          <cell r="N23" t="str">
            <v>TENAGA</v>
          </cell>
        </row>
        <row r="25">
          <cell r="A25" t="str">
            <v>II.</v>
          </cell>
          <cell r="C25" t="str">
            <v>URUTAN KERJA</v>
          </cell>
          <cell r="L25">
            <v>1</v>
          </cell>
          <cell r="N25" t="str">
            <v>Pekerja</v>
          </cell>
          <cell r="Q25" t="str">
            <v>Jam</v>
          </cell>
          <cell r="R25">
            <v>5.8988764044943812E-2</v>
          </cell>
          <cell r="S25">
            <v>6500</v>
          </cell>
          <cell r="V25">
            <v>383.42696629213475</v>
          </cell>
        </row>
        <row r="26">
          <cell r="A26">
            <v>1</v>
          </cell>
          <cell r="C26" t="str">
            <v>Aspal  dipanaskan</v>
          </cell>
          <cell r="L26">
            <v>2</v>
          </cell>
          <cell r="N26" t="str">
            <v>Mandor</v>
          </cell>
          <cell r="Q26" t="str">
            <v>Jam</v>
          </cell>
          <cell r="R26">
            <v>8.4269662921348312E-3</v>
          </cell>
          <cell r="S26">
            <v>8500</v>
          </cell>
          <cell r="V26">
            <v>71.62921348314606</v>
          </cell>
        </row>
        <row r="27">
          <cell r="A27">
            <v>2</v>
          </cell>
          <cell r="C27" t="str">
            <v>Permukaan yang akan dilapis dibersihkan dari debu</v>
          </cell>
        </row>
        <row r="28">
          <cell r="C28" t="str">
            <v xml:space="preserve">dan kotoran dengan Air Compressor dan jika ada minyak </v>
          </cell>
          <cell r="R28" t="str">
            <v xml:space="preserve">JUMLAH HARGA TENAGA   </v>
          </cell>
          <cell r="V28">
            <v>455.05617977528084</v>
          </cell>
        </row>
        <row r="29">
          <cell r="C29" t="str">
            <v>harus dicuci terlebih dahulu hingga bersih.</v>
          </cell>
        </row>
        <row r="30">
          <cell r="A30">
            <v>3</v>
          </cell>
          <cell r="C30" t="str">
            <v>Aspal cair disemprotkan dengan menggunakan Asphalt</v>
          </cell>
          <cell r="L30" t="str">
            <v>B.</v>
          </cell>
          <cell r="N30" t="str">
            <v>BAHAN</v>
          </cell>
        </row>
        <row r="31">
          <cell r="C31" t="str">
            <v>Sprayer ke atas permukaan yang akan dilapis.</v>
          </cell>
        </row>
        <row r="32">
          <cell r="A32">
            <v>4</v>
          </cell>
          <cell r="C32" t="str">
            <v>Angkutan Aspal menggunakan Dump truck</v>
          </cell>
          <cell r="L32">
            <v>1</v>
          </cell>
          <cell r="N32" t="str">
            <v>Aspal</v>
          </cell>
          <cell r="Q32" t="str">
            <v>Kg</v>
          </cell>
          <cell r="R32">
            <v>1.0660499999999999</v>
          </cell>
          <cell r="S32">
            <v>3050</v>
          </cell>
          <cell r="V32">
            <v>3251.4524999999999</v>
          </cell>
        </row>
        <row r="34">
          <cell r="A34" t="str">
            <v>III.</v>
          </cell>
          <cell r="C34" t="str">
            <v>PEMAKAIAN BAHAN, ALAT DAN TENAGA</v>
          </cell>
        </row>
        <row r="36">
          <cell r="A36" t="str">
            <v xml:space="preserve">   1.</v>
          </cell>
          <cell r="C36" t="str">
            <v>BAHAN</v>
          </cell>
        </row>
        <row r="37">
          <cell r="C37" t="str">
            <v>Untuk mendapatkan 1 liter Lapis Resap Pengikat</v>
          </cell>
        </row>
        <row r="38">
          <cell r="C38" t="str">
            <v>diperlukan :</v>
          </cell>
          <cell r="D38" t="str">
            <v>( 1 liter x Fh )</v>
          </cell>
          <cell r="G38" t="str">
            <v>PC</v>
          </cell>
          <cell r="H38">
            <v>1.03</v>
          </cell>
          <cell r="I38" t="str">
            <v>liter</v>
          </cell>
          <cell r="R38" t="str">
            <v xml:space="preserve">JUMLAH HARGA BAHAN   </v>
          </cell>
          <cell r="V38">
            <v>3251.4524999999999</v>
          </cell>
        </row>
        <row r="40">
          <cell r="A40" t="str">
            <v xml:space="preserve">   1.a.</v>
          </cell>
          <cell r="C40" t="str">
            <v>Aspal</v>
          </cell>
          <cell r="D40" t="str">
            <v>=   As x PC x D1</v>
          </cell>
          <cell r="G40" t="str">
            <v>(M10)</v>
          </cell>
          <cell r="H40">
            <v>1.0660499999999999</v>
          </cell>
          <cell r="I40" t="str">
            <v>Kg</v>
          </cell>
          <cell r="L40" t="str">
            <v>C.</v>
          </cell>
          <cell r="N40" t="str">
            <v>PERALATAN</v>
          </cell>
        </row>
        <row r="42">
          <cell r="L42">
            <v>1</v>
          </cell>
          <cell r="N42" t="str">
            <v>Asphalt Sprayer</v>
          </cell>
          <cell r="Q42" t="str">
            <v>Jam</v>
          </cell>
          <cell r="R42">
            <v>4.2134831460674156E-3</v>
          </cell>
          <cell r="S42">
            <v>25000</v>
          </cell>
          <cell r="V42">
            <v>105.33707865168539</v>
          </cell>
        </row>
        <row r="43">
          <cell r="A43" t="str">
            <v xml:space="preserve">   2.</v>
          </cell>
          <cell r="C43" t="str">
            <v>ALAT</v>
          </cell>
          <cell r="L43">
            <v>2</v>
          </cell>
          <cell r="N43" t="str">
            <v>Air Compressor</v>
          </cell>
          <cell r="Q43" t="str">
            <v>Jam</v>
          </cell>
          <cell r="R43">
            <v>4.2134831460674156E-3</v>
          </cell>
          <cell r="S43">
            <v>42000</v>
          </cell>
          <cell r="V43">
            <v>176.96629213483146</v>
          </cell>
        </row>
        <row r="44">
          <cell r="A44" t="str">
            <v xml:space="preserve">   2.a.</v>
          </cell>
          <cell r="C44" t="str">
            <v>ASPHALT SPRAYER</v>
          </cell>
          <cell r="G44" t="str">
            <v>(E03)</v>
          </cell>
          <cell r="L44">
            <v>3</v>
          </cell>
          <cell r="N44" t="str">
            <v>Dump Truck</v>
          </cell>
          <cell r="Q44" t="str">
            <v>Jam</v>
          </cell>
          <cell r="R44">
            <v>4.2134831460674156E-3</v>
          </cell>
          <cell r="S44">
            <v>75600</v>
          </cell>
          <cell r="V44">
            <v>318.5393258426966</v>
          </cell>
        </row>
        <row r="45">
          <cell r="C45" t="str">
            <v>Kapasitas alat</v>
          </cell>
          <cell r="G45" t="str">
            <v>V</v>
          </cell>
          <cell r="H45">
            <v>890</v>
          </cell>
          <cell r="I45" t="str">
            <v>liter</v>
          </cell>
          <cell r="L45">
            <v>4</v>
          </cell>
          <cell r="N45" t="str">
            <v>Alat Bantu</v>
          </cell>
          <cell r="Q45" t="str">
            <v>ls</v>
          </cell>
          <cell r="R45">
            <v>1</v>
          </cell>
          <cell r="S45">
            <v>50</v>
          </cell>
          <cell r="V45">
            <v>50</v>
          </cell>
        </row>
        <row r="46">
          <cell r="C46" t="str">
            <v>Faktor efisiensi alat</v>
          </cell>
          <cell r="G46" t="str">
            <v>Fa</v>
          </cell>
          <cell r="H46">
            <v>0.8</v>
          </cell>
          <cell r="I46" t="str">
            <v>-</v>
          </cell>
        </row>
        <row r="47">
          <cell r="C47" t="str">
            <v>Waktu Siklus (termasuk proses pemanasan)</v>
          </cell>
          <cell r="G47" t="str">
            <v>Ts</v>
          </cell>
          <cell r="H47">
            <v>3</v>
          </cell>
          <cell r="I47" t="str">
            <v>Jam</v>
          </cell>
        </row>
        <row r="49">
          <cell r="C49" t="str">
            <v>Kap. Prod. / jam =</v>
          </cell>
          <cell r="D49" t="str">
            <v>V x Fa</v>
          </cell>
          <cell r="G49" t="str">
            <v>Q1</v>
          </cell>
          <cell r="H49">
            <v>237.33333333333334</v>
          </cell>
          <cell r="I49" t="str">
            <v>liter</v>
          </cell>
        </row>
        <row r="50">
          <cell r="D50" t="str">
            <v>Ts</v>
          </cell>
          <cell r="R50" t="str">
            <v xml:space="preserve">JUMLAH HARGA PERALATAN   </v>
          </cell>
          <cell r="V50">
            <v>650.84269662921338</v>
          </cell>
        </row>
        <row r="51">
          <cell r="C51" t="str">
            <v>Koefisien Alat / Ltr</v>
          </cell>
          <cell r="D51" t="str">
            <v xml:space="preserve"> =  1  :  Q1</v>
          </cell>
          <cell r="G51" t="str">
            <v>(E03)</v>
          </cell>
          <cell r="H51">
            <v>4.2134831460674156E-3</v>
          </cell>
          <cell r="I51" t="str">
            <v>Jam</v>
          </cell>
        </row>
        <row r="52">
          <cell r="L52" t="str">
            <v>D.</v>
          </cell>
          <cell r="N52" t="str">
            <v>JUMLAH HARGA TENAGA, BAHAN DAN PERALATAN  ( A + B + C )</v>
          </cell>
          <cell r="V52">
            <v>4357.3513764044937</v>
          </cell>
        </row>
        <row r="53">
          <cell r="A53" t="str">
            <v xml:space="preserve">   2.b.</v>
          </cell>
          <cell r="C53" t="str">
            <v>AIR COMPRESSOR</v>
          </cell>
          <cell r="G53" t="str">
            <v>(E05)</v>
          </cell>
          <cell r="L53" t="str">
            <v>E.</v>
          </cell>
          <cell r="N53" t="str">
            <v>OVERHEAD &amp; PROFIT</v>
          </cell>
          <cell r="Q53">
            <v>10</v>
          </cell>
          <cell r="R53" t="str">
            <v>%  x  D</v>
          </cell>
          <cell r="V53">
            <v>435.73513764044941</v>
          </cell>
        </row>
        <row r="54">
          <cell r="C54" t="str">
            <v xml:space="preserve">Kapasitas alat   -----&gt;&gt;   diambil </v>
          </cell>
          <cell r="G54" t="str">
            <v>V</v>
          </cell>
          <cell r="H54">
            <v>229.30756843800324</v>
          </cell>
          <cell r="I54" t="str">
            <v>M2 / Jam</v>
          </cell>
          <cell r="L54" t="str">
            <v>F.</v>
          </cell>
          <cell r="N54" t="str">
            <v>HARGA SATUAN PEKERJAAN  ( D + E )</v>
          </cell>
          <cell r="V54">
            <v>4793.09</v>
          </cell>
        </row>
        <row r="55">
          <cell r="C55" t="str">
            <v>Aplikasi Lapis Resap Pengikat rata-rata (Spesifikasi)</v>
          </cell>
          <cell r="G55" t="str">
            <v>Ap</v>
          </cell>
          <cell r="H55">
            <v>1.0349999999999999</v>
          </cell>
          <cell r="I55" t="str">
            <v>liter / M2</v>
          </cell>
        </row>
        <row r="56">
          <cell r="L56" t="str">
            <v>Note: 1</v>
          </cell>
          <cell r="N56" t="str">
            <v>Satuan dapat berdasarkan atas jam operasi untuk Tenaga Kerja dan Peralatan, volume dan/atau ukuran</v>
          </cell>
        </row>
        <row r="57">
          <cell r="C57" t="str">
            <v>Kap. Prod. / jam =</v>
          </cell>
          <cell r="D57" t="str">
            <v>( V x Ap )</v>
          </cell>
          <cell r="G57" t="str">
            <v>Q2</v>
          </cell>
          <cell r="H57">
            <v>237.33333333333334</v>
          </cell>
          <cell r="I57" t="str">
            <v>liter</v>
          </cell>
          <cell r="N57" t="str">
            <v>berat untuk bahan-bahan.</v>
          </cell>
        </row>
        <row r="58">
          <cell r="L58">
            <v>2</v>
          </cell>
          <cell r="N58" t="str">
            <v>Kuantitas satuan adalah kuantitas setiap komponen untuk menyelesaikan satu satuan pekerjaan dari nomor</v>
          </cell>
        </row>
        <row r="59">
          <cell r="C59" t="str">
            <v>Koefisien Alat / Ltr</v>
          </cell>
          <cell r="D59" t="str">
            <v xml:space="preserve"> =  1  :  Q2</v>
          </cell>
          <cell r="G59" t="str">
            <v>(E05)</v>
          </cell>
          <cell r="H59">
            <v>4.2134831460674156E-3</v>
          </cell>
          <cell r="I59" t="str">
            <v>Jam</v>
          </cell>
          <cell r="N59" t="str">
            <v>mata pembayaran.</v>
          </cell>
        </row>
        <row r="60">
          <cell r="L60">
            <v>3</v>
          </cell>
          <cell r="N60" t="str">
            <v>Biaya satuan untuk peralatan sudah termasuk bahan bakar, bahan habis dipakai dan operator.</v>
          </cell>
        </row>
        <row r="61">
          <cell r="J61" t="str">
            <v>Berlanjut ke hal. berikut.</v>
          </cell>
          <cell r="L61">
            <v>4</v>
          </cell>
          <cell r="N61" t="str">
            <v>Biaya satuan sudah termasuk pengeluaran untuk seluruh pajak yang berkaitan (tetapi tidak termasuk PPN</v>
          </cell>
        </row>
        <row r="62">
          <cell r="A62" t="str">
            <v>ITEM PEMBAYARAN NO.</v>
          </cell>
          <cell r="D62" t="str">
            <v>:  6.1 (2)</v>
          </cell>
        </row>
        <row r="63">
          <cell r="A63" t="str">
            <v>JENIS PEKERJAAN</v>
          </cell>
          <cell r="D63" t="str">
            <v>:  Lapis Perekat</v>
          </cell>
        </row>
        <row r="64">
          <cell r="A64" t="str">
            <v>SATUAN PEMBAYARAN</v>
          </cell>
          <cell r="D64" t="str">
            <v>:  M2</v>
          </cell>
        </row>
        <row r="65">
          <cell r="J65" t="str">
            <v>Lanjutan</v>
          </cell>
        </row>
        <row r="67">
          <cell r="A67" t="str">
            <v>No.</v>
          </cell>
          <cell r="C67" t="str">
            <v>U R A I A N</v>
          </cell>
          <cell r="G67" t="str">
            <v>KODE</v>
          </cell>
          <cell r="H67" t="str">
            <v>KOEF.</v>
          </cell>
          <cell r="I67" t="str">
            <v>SATUAN</v>
          </cell>
          <cell r="J67" t="str">
            <v>KETERANGAN</v>
          </cell>
        </row>
        <row r="70">
          <cell r="A70" t="str">
            <v xml:space="preserve">   2.c.</v>
          </cell>
          <cell r="C70" t="str">
            <v>DUMP TRUCK</v>
          </cell>
          <cell r="G70" t="str">
            <v>(E08)</v>
          </cell>
        </row>
        <row r="71">
          <cell r="C71" t="str">
            <v>Sebagai alat pengangkut bahan di lokasi pekerjaan,</v>
          </cell>
        </row>
        <row r="73">
          <cell r="C73" t="str">
            <v>Dump Truck melayani alat Asphalt Sprayer.</v>
          </cell>
        </row>
        <row r="74">
          <cell r="C74" t="str">
            <v>Kap. Prod. / jam =</v>
          </cell>
          <cell r="D74" t="str">
            <v>sama dengan Asphalt Sprayer</v>
          </cell>
          <cell r="G74" t="str">
            <v>Q3</v>
          </cell>
          <cell r="H74">
            <v>237.33333333333334</v>
          </cell>
          <cell r="I74" t="str">
            <v>liter</v>
          </cell>
        </row>
        <row r="76">
          <cell r="C76" t="str">
            <v>Koefisien Alat / Ltr</v>
          </cell>
          <cell r="D76" t="str">
            <v xml:space="preserve"> =  1  :  Q3</v>
          </cell>
          <cell r="G76" t="str">
            <v>(E08)</v>
          </cell>
          <cell r="H76">
            <v>4.2134831460674156E-3</v>
          </cell>
          <cell r="I76" t="str">
            <v>Jam</v>
          </cell>
        </row>
        <row r="78">
          <cell r="A78" t="str">
            <v xml:space="preserve">   3.</v>
          </cell>
          <cell r="C78" t="str">
            <v>TENAGA</v>
          </cell>
        </row>
        <row r="79">
          <cell r="C79" t="str">
            <v>Produksi menentukan : ASPHALT SPRAYER</v>
          </cell>
          <cell r="G79" t="str">
            <v>Q4</v>
          </cell>
          <cell r="H79">
            <v>237.33333333333334</v>
          </cell>
          <cell r="I79" t="str">
            <v>liter</v>
          </cell>
        </row>
        <row r="80">
          <cell r="C80" t="str">
            <v>Produksi Lapis Resap Pengikat / hari  =  Tk x Q4</v>
          </cell>
          <cell r="G80" t="str">
            <v>Qt</v>
          </cell>
          <cell r="H80">
            <v>1661.3333333333335</v>
          </cell>
          <cell r="I80" t="str">
            <v>liter</v>
          </cell>
        </row>
        <row r="81">
          <cell r="C81" t="str">
            <v>Kebutuhan tenaga :</v>
          </cell>
        </row>
        <row r="82">
          <cell r="D82" t="str">
            <v>- Pekerja</v>
          </cell>
          <cell r="G82" t="str">
            <v>P</v>
          </cell>
          <cell r="H82">
            <v>14</v>
          </cell>
          <cell r="I82" t="str">
            <v>orang</v>
          </cell>
        </row>
        <row r="83">
          <cell r="D83" t="str">
            <v>- Mandor</v>
          </cell>
          <cell r="G83" t="str">
            <v>M</v>
          </cell>
          <cell r="H83">
            <v>2</v>
          </cell>
          <cell r="I83" t="str">
            <v>orang</v>
          </cell>
        </row>
        <row r="85">
          <cell r="C85" t="str">
            <v>Koefisien tenaga / liter   :</v>
          </cell>
        </row>
        <row r="86">
          <cell r="D86" t="str">
            <v>- Pekerja</v>
          </cell>
          <cell r="E86" t="str">
            <v>= (Tk x P) : Qt</v>
          </cell>
          <cell r="G86" t="str">
            <v>(L01)</v>
          </cell>
          <cell r="H86">
            <v>5.8988764044943812E-2</v>
          </cell>
          <cell r="I86" t="str">
            <v>Jam</v>
          </cell>
        </row>
        <row r="87">
          <cell r="D87" t="str">
            <v>- Mandor</v>
          </cell>
          <cell r="E87" t="str">
            <v>= (Tk x M) : Qt</v>
          </cell>
          <cell r="G87" t="str">
            <v>(L03)</v>
          </cell>
          <cell r="H87">
            <v>8.4269662921348312E-3</v>
          </cell>
          <cell r="I87" t="str">
            <v>Jam</v>
          </cell>
        </row>
        <row r="89">
          <cell r="A89" t="str">
            <v>4.</v>
          </cell>
          <cell r="C89" t="str">
            <v>HARGA DASAR SATUAN UPAH, BAHAN DAN ALAT</v>
          </cell>
        </row>
        <row r="90">
          <cell r="C90" t="str">
            <v>Lihat lampiran.</v>
          </cell>
        </row>
        <row r="92">
          <cell r="A92" t="str">
            <v>5.</v>
          </cell>
          <cell r="C92" t="str">
            <v>ANALISA HARGA SATUAN PEKERJAAN</v>
          </cell>
        </row>
        <row r="93">
          <cell r="C93" t="str">
            <v>Lihat perhitungan dalam FORMULIR STANDAR UNTUK</v>
          </cell>
        </row>
        <row r="94">
          <cell r="C94" t="str">
            <v>PEREKEMAN ANALISA MASING-MASING HARGA</v>
          </cell>
        </row>
        <row r="95">
          <cell r="C95" t="str">
            <v>SATUAN.</v>
          </cell>
        </row>
        <row r="96">
          <cell r="C96" t="str">
            <v>Didapat Harga Satuan Pekerjaan :</v>
          </cell>
        </row>
        <row r="98">
          <cell r="C98" t="str">
            <v xml:space="preserve">Rp.  </v>
          </cell>
          <cell r="D98">
            <v>4793.09</v>
          </cell>
          <cell r="E98" t="str">
            <v xml:space="preserve"> / liter.</v>
          </cell>
        </row>
        <row r="105">
          <cell r="A105" t="str">
            <v>ITEM PEMBAYARAN NO.</v>
          </cell>
          <cell r="D105" t="str">
            <v>:  6.3 (3)</v>
          </cell>
        </row>
        <row r="106">
          <cell r="A106" t="str">
            <v>JENIS PEKERJAAN</v>
          </cell>
          <cell r="D106" t="str">
            <v>:  Hot Mix tebal: 7 cm</v>
          </cell>
        </row>
        <row r="107">
          <cell r="A107" t="str">
            <v>SATUAN PEMBAYARAN</v>
          </cell>
          <cell r="D107" t="str">
            <v>:  M2</v>
          </cell>
        </row>
        <row r="110">
          <cell r="A110" t="str">
            <v>No.</v>
          </cell>
          <cell r="C110" t="str">
            <v>U R A I A N</v>
          </cell>
          <cell r="G110" t="str">
            <v>KODE</v>
          </cell>
          <cell r="H110" t="str">
            <v>KOEF.</v>
          </cell>
          <cell r="I110" t="str">
            <v>SATUAN</v>
          </cell>
          <cell r="J110" t="str">
            <v>KETERANGAN</v>
          </cell>
          <cell r="L110" t="str">
            <v>ANALISA HARGA SATUAN</v>
          </cell>
        </row>
        <row r="112">
          <cell r="L112" t="str">
            <v>NAMA PESERTA</v>
          </cell>
          <cell r="O112" t="str">
            <v>: PT. WIJAYA KARYA</v>
          </cell>
        </row>
        <row r="113">
          <cell r="A113" t="str">
            <v>I.</v>
          </cell>
          <cell r="C113" t="str">
            <v>ASUMSI</v>
          </cell>
          <cell r="L113" t="str">
            <v>NO. MATA PEMBAYARAN</v>
          </cell>
          <cell r="O113" t="str">
            <v>:</v>
          </cell>
        </row>
        <row r="114">
          <cell r="A114">
            <v>1</v>
          </cell>
          <cell r="C114" t="str">
            <v>Menggunakan alat berat (cara mekanik)</v>
          </cell>
          <cell r="L114" t="str">
            <v>JENIS PEKERJAAN</v>
          </cell>
          <cell r="O114" t="str">
            <v>:  Hot Mix tebal: 7 cm</v>
          </cell>
        </row>
        <row r="115">
          <cell r="A115">
            <v>2</v>
          </cell>
          <cell r="C115" t="str">
            <v>Lokasi pekerjaan : sepanjang jalan</v>
          </cell>
          <cell r="L115" t="str">
            <v>SATUAN PENGUKURAN</v>
          </cell>
          <cell r="O115" t="str">
            <v>:  M2</v>
          </cell>
        </row>
        <row r="116">
          <cell r="A116">
            <v>3</v>
          </cell>
          <cell r="C116" t="str">
            <v>Kondisi existing jalan : sedang</v>
          </cell>
          <cell r="L116" t="str">
            <v>PERKIRAAN KUANTITAS</v>
          </cell>
          <cell r="O116" t="str">
            <v>:</v>
          </cell>
          <cell r="P116">
            <v>78955</v>
          </cell>
        </row>
        <row r="117">
          <cell r="A117">
            <v>4</v>
          </cell>
          <cell r="C117" t="str">
            <v>Jarak rata-rata Base Camp ke lokasi pekerjaan</v>
          </cell>
          <cell r="G117" t="str">
            <v>L</v>
          </cell>
          <cell r="H117">
            <v>35</v>
          </cell>
          <cell r="I117" t="str">
            <v>KM</v>
          </cell>
          <cell r="L117" t="str">
            <v>PEKERJAAN</v>
          </cell>
        </row>
        <row r="118">
          <cell r="A118">
            <v>5</v>
          </cell>
          <cell r="C118" t="str">
            <v>Tebal Lapis Hotmix padat</v>
          </cell>
          <cell r="G118" t="str">
            <v>t</v>
          </cell>
          <cell r="H118">
            <v>7.0000000000000007E-2</v>
          </cell>
          <cell r="I118" t="str">
            <v>M</v>
          </cell>
          <cell r="L118" t="str">
            <v>PROD. HARIAN / JAM</v>
          </cell>
          <cell r="O118" t="str">
            <v>:</v>
          </cell>
          <cell r="P118">
            <v>2385.0931677018634</v>
          </cell>
          <cell r="Q118" t="str">
            <v>/hari</v>
          </cell>
        </row>
        <row r="119">
          <cell r="A119">
            <v>6</v>
          </cell>
          <cell r="C119" t="str">
            <v>Jam kerja efektif per-hari</v>
          </cell>
          <cell r="G119" t="str">
            <v>Tk</v>
          </cell>
          <cell r="H119">
            <v>8</v>
          </cell>
          <cell r="I119" t="str">
            <v>Jam</v>
          </cell>
        </row>
        <row r="120">
          <cell r="A120">
            <v>7</v>
          </cell>
          <cell r="C120" t="str">
            <v>Faktor kehilanganmaterial :</v>
          </cell>
          <cell r="E120" t="str">
            <v>- Agregat</v>
          </cell>
          <cell r="G120" t="str">
            <v>Fh1</v>
          </cell>
          <cell r="H120">
            <v>1.2</v>
          </cell>
          <cell r="I120" t="str">
            <v>-</v>
          </cell>
        </row>
        <row r="121">
          <cell r="A121">
            <v>0</v>
          </cell>
          <cell r="E121" t="str">
            <v>- Aspal</v>
          </cell>
          <cell r="G121" t="str">
            <v>Fh2</v>
          </cell>
          <cell r="H121">
            <v>1.05</v>
          </cell>
          <cell r="I121" t="str">
            <v>-</v>
          </cell>
          <cell r="R121" t="str">
            <v>PERKIRAAN</v>
          </cell>
          <cell r="S121" t="str">
            <v>HARGA</v>
          </cell>
          <cell r="T121" t="str">
            <v>JUMLAH</v>
          </cell>
        </row>
        <row r="122">
          <cell r="A122">
            <v>8</v>
          </cell>
          <cell r="C122" t="str">
            <v xml:space="preserve">Komposisi campuran Hot mix </v>
          </cell>
          <cell r="L122" t="str">
            <v>NO.</v>
          </cell>
          <cell r="N122" t="str">
            <v>KOMPONEN</v>
          </cell>
          <cell r="Q122" t="str">
            <v>SATUAN</v>
          </cell>
          <cell r="R122" t="str">
            <v>KUANTITAS</v>
          </cell>
          <cell r="S122" t="str">
            <v>SATUAN</v>
          </cell>
          <cell r="T122" t="str">
            <v>HARGA</v>
          </cell>
        </row>
        <row r="123">
          <cell r="C123" t="str">
            <v xml:space="preserve">- Coarse Agregat  </v>
          </cell>
          <cell r="G123" t="str">
            <v>CA</v>
          </cell>
          <cell r="H123">
            <v>47.68</v>
          </cell>
          <cell r="I123" t="str">
            <v>%</v>
          </cell>
          <cell r="J123" t="str">
            <v xml:space="preserve"> Gradasi harus -</v>
          </cell>
          <cell r="S123" t="str">
            <v>(Rp.)</v>
          </cell>
          <cell r="T123" t="str">
            <v>(Rp.)</v>
          </cell>
        </row>
        <row r="124">
          <cell r="C124" t="str">
            <v>- Fine Agregat</v>
          </cell>
          <cell r="G124" t="str">
            <v>FA</v>
          </cell>
          <cell r="H124">
            <v>45.82</v>
          </cell>
          <cell r="I124" t="str">
            <v>%</v>
          </cell>
          <cell r="J124" t="str">
            <v xml:space="preserve"> memenuhi -</v>
          </cell>
        </row>
        <row r="125">
          <cell r="C125" t="str">
            <v>- Fraksi Filler</v>
          </cell>
          <cell r="G125" t="str">
            <v>FF</v>
          </cell>
          <cell r="H125">
            <v>0</v>
          </cell>
          <cell r="I125" t="str">
            <v>%</v>
          </cell>
          <cell r="J125" t="str">
            <v xml:space="preserve"> Spesifikasi</v>
          </cell>
        </row>
        <row r="126">
          <cell r="C126" t="str">
            <v>- Asphalt</v>
          </cell>
          <cell r="G126" t="str">
            <v>As</v>
          </cell>
          <cell r="H126">
            <v>6.5</v>
          </cell>
          <cell r="I126" t="str">
            <v>%</v>
          </cell>
          <cell r="L126" t="str">
            <v>A.</v>
          </cell>
          <cell r="N126" t="str">
            <v>TENAGA</v>
          </cell>
        </row>
        <row r="127">
          <cell r="A127">
            <v>9</v>
          </cell>
          <cell r="C127" t="str">
            <v>Berat jenis bahan  :</v>
          </cell>
        </row>
        <row r="128">
          <cell r="C128" t="str">
            <v>- Hot mix</v>
          </cell>
          <cell r="G128" t="str">
            <v>D1</v>
          </cell>
          <cell r="H128">
            <v>2.2999999999999998</v>
          </cell>
          <cell r="I128" t="str">
            <v>ton / M3</v>
          </cell>
          <cell r="L128" t="str">
            <v>1.</v>
          </cell>
          <cell r="N128" t="str">
            <v>Pekerja</v>
          </cell>
          <cell r="Q128" t="str">
            <v>Jam</v>
          </cell>
          <cell r="R128">
            <v>5.3666666666666668E-2</v>
          </cell>
          <cell r="S128">
            <v>6500</v>
          </cell>
          <cell r="V128">
            <v>348.83333333333331</v>
          </cell>
        </row>
        <row r="129">
          <cell r="C129" t="str">
            <v>- Coarse Agregat &amp; Fine Agregat</v>
          </cell>
          <cell r="G129" t="str">
            <v>D2</v>
          </cell>
          <cell r="H129">
            <v>1.8</v>
          </cell>
          <cell r="I129" t="str">
            <v>ton / M3</v>
          </cell>
          <cell r="L129" t="str">
            <v>2.</v>
          </cell>
          <cell r="N129" t="str">
            <v>Mandor</v>
          </cell>
          <cell r="Q129" t="str">
            <v>Jam</v>
          </cell>
          <cell r="R129">
            <v>6.7083333333333335E-3</v>
          </cell>
          <cell r="S129">
            <v>8500</v>
          </cell>
          <cell r="V129">
            <v>57.020833333333336</v>
          </cell>
        </row>
        <row r="130">
          <cell r="C130" t="str">
            <v>- Fraksi Filler</v>
          </cell>
          <cell r="G130" t="str">
            <v>D3</v>
          </cell>
          <cell r="H130">
            <v>2</v>
          </cell>
          <cell r="I130" t="str">
            <v>ton / M3</v>
          </cell>
        </row>
        <row r="131">
          <cell r="C131" t="str">
            <v>- Asphalt</v>
          </cell>
          <cell r="G131" t="str">
            <v>D4</v>
          </cell>
          <cell r="H131">
            <v>1.0349999999999999</v>
          </cell>
          <cell r="I131" t="str">
            <v>ton / M3</v>
          </cell>
        </row>
        <row r="132">
          <cell r="R132" t="str">
            <v xml:space="preserve">JUMLAH HARGA TENAGA   </v>
          </cell>
          <cell r="V132">
            <v>405.85416666666663</v>
          </cell>
        </row>
        <row r="133">
          <cell r="A133" t="str">
            <v>II.</v>
          </cell>
          <cell r="C133" t="str">
            <v>URUTAN KERJA</v>
          </cell>
        </row>
        <row r="134">
          <cell r="A134">
            <v>1</v>
          </cell>
          <cell r="C134" t="str">
            <v xml:space="preserve">Wheel Loader memuat Agregat dan Aspal ke dalam </v>
          </cell>
          <cell r="L134" t="str">
            <v>B.</v>
          </cell>
          <cell r="N134" t="str">
            <v>BAHAN</v>
          </cell>
        </row>
        <row r="135">
          <cell r="A135">
            <v>0</v>
          </cell>
          <cell r="C135" t="str">
            <v>Cold Bin AMP</v>
          </cell>
        </row>
        <row r="136">
          <cell r="A136">
            <v>2</v>
          </cell>
          <cell r="C136" t="str">
            <v>Agregat dan aspal dicampur dan dipanaskan</v>
          </cell>
          <cell r="L136" t="str">
            <v>1.</v>
          </cell>
          <cell r="N136" t="str">
            <v>Agregat Kasar</v>
          </cell>
          <cell r="Q136" t="str">
            <v>M3</v>
          </cell>
          <cell r="R136">
            <v>5.1176533333333322E-2</v>
          </cell>
          <cell r="S136">
            <v>208855</v>
          </cell>
          <cell r="V136">
            <v>10688.474869333331</v>
          </cell>
        </row>
        <row r="137">
          <cell r="C137" t="str">
            <v>dengan AMP untuk dimuat langsung ke dalam</v>
          </cell>
          <cell r="L137" t="str">
            <v>2.</v>
          </cell>
          <cell r="N137" t="str">
            <v>Agregat Halus</v>
          </cell>
          <cell r="Q137" t="str">
            <v>M3</v>
          </cell>
          <cell r="R137">
            <v>4.9180133333333341E-2</v>
          </cell>
          <cell r="S137">
            <v>183300</v>
          </cell>
          <cell r="V137">
            <v>9014.7184400000006</v>
          </cell>
        </row>
        <row r="138">
          <cell r="A138">
            <v>0</v>
          </cell>
          <cell r="C138" t="str">
            <v>Dump Truck dan diangkut ke lokasi pekerjaan</v>
          </cell>
          <cell r="L138" t="str">
            <v>3</v>
          </cell>
          <cell r="N138" t="str">
            <v>Filler</v>
          </cell>
          <cell r="Q138" t="str">
            <v>Kg</v>
          </cell>
          <cell r="R138">
            <v>0</v>
          </cell>
          <cell r="S138">
            <v>7500</v>
          </cell>
          <cell r="V138">
            <v>0</v>
          </cell>
        </row>
        <row r="139">
          <cell r="A139">
            <v>3</v>
          </cell>
          <cell r="C139" t="str">
            <v>Campuran panas HRS dihampar dengan Finisher</v>
          </cell>
          <cell r="L139" t="str">
            <v>4</v>
          </cell>
          <cell r="N139" t="str">
            <v>Aspal</v>
          </cell>
          <cell r="Q139" t="str">
            <v>Kg</v>
          </cell>
          <cell r="R139">
            <v>10.988250000000001</v>
          </cell>
          <cell r="S139">
            <v>3050</v>
          </cell>
          <cell r="V139">
            <v>33514.162500000006</v>
          </cell>
        </row>
        <row r="140">
          <cell r="C140" t="str">
            <v>dan dipadatkan dengan Tandem (Awal &amp; Akhir) dan</v>
          </cell>
        </row>
        <row r="141">
          <cell r="A141">
            <v>0</v>
          </cell>
          <cell r="C141" t="str">
            <v>Pneumatic Tire Roller (Intermediate Rolling)</v>
          </cell>
        </row>
        <row r="142">
          <cell r="A142">
            <v>4</v>
          </cell>
          <cell r="C142" t="str">
            <v>Selama pemadatan, sekelompok  pekerja akan</v>
          </cell>
          <cell r="R142" t="str">
            <v xml:space="preserve">JUMLAH HARGA BAHAN   </v>
          </cell>
          <cell r="V142">
            <v>53217.355809333341</v>
          </cell>
        </row>
        <row r="143">
          <cell r="A143">
            <v>0</v>
          </cell>
          <cell r="C143" t="str">
            <v>merapikan tepi hamparan dengan menggunakan</v>
          </cell>
        </row>
        <row r="144">
          <cell r="A144">
            <v>0</v>
          </cell>
          <cell r="C144" t="str">
            <v>Alat Bantu</v>
          </cell>
          <cell r="L144" t="str">
            <v>C.</v>
          </cell>
          <cell r="N144" t="str">
            <v>PERALATAN</v>
          </cell>
        </row>
        <row r="145">
          <cell r="L145" t="str">
            <v>1.</v>
          </cell>
          <cell r="N145" t="str">
            <v>Wheel Loader</v>
          </cell>
          <cell r="Q145" t="str">
            <v>Jam</v>
          </cell>
          <cell r="R145">
            <v>3.31275720164609E-3</v>
          </cell>
          <cell r="S145">
            <v>203390</v>
          </cell>
          <cell r="V145">
            <v>673.78168724279828</v>
          </cell>
        </row>
        <row r="146">
          <cell r="A146" t="str">
            <v>III.</v>
          </cell>
          <cell r="C146" t="str">
            <v>PEMAKAIAN BAHAN, ALAT DAN TENAGA</v>
          </cell>
          <cell r="L146" t="str">
            <v>2.</v>
          </cell>
          <cell r="N146" t="str">
            <v>AMP</v>
          </cell>
          <cell r="Q146" t="str">
            <v>Jam</v>
          </cell>
          <cell r="R146">
            <v>3.3541666666666668E-3</v>
          </cell>
          <cell r="S146">
            <v>1554830</v>
          </cell>
          <cell r="V146">
            <v>5215.1589583333334</v>
          </cell>
        </row>
        <row r="147">
          <cell r="L147" t="str">
            <v>3.</v>
          </cell>
          <cell r="N147" t="str">
            <v>Genset</v>
          </cell>
          <cell r="Q147" t="str">
            <v>Jam</v>
          </cell>
          <cell r="R147">
            <v>3.3541666666666668E-3</v>
          </cell>
          <cell r="S147">
            <v>160100</v>
          </cell>
          <cell r="V147">
            <v>537.0020833333333</v>
          </cell>
        </row>
        <row r="148">
          <cell r="A148" t="str">
            <v xml:space="preserve">   1.</v>
          </cell>
          <cell r="C148" t="str">
            <v>BAHAN</v>
          </cell>
          <cell r="L148" t="str">
            <v>4.</v>
          </cell>
          <cell r="N148" t="str">
            <v>Dump Truck</v>
          </cell>
          <cell r="Q148" t="str">
            <v>Jam</v>
          </cell>
          <cell r="R148">
            <v>5.7482031250000003E-2</v>
          </cell>
          <cell r="S148">
            <v>75600</v>
          </cell>
          <cell r="V148">
            <v>4345.6415625</v>
          </cell>
        </row>
        <row r="149">
          <cell r="A149" t="str">
            <v>1.a.</v>
          </cell>
          <cell r="C149" t="str">
            <v>Agregat Kasar</v>
          </cell>
          <cell r="D149" t="str">
            <v>= (CA x (D1 x tM3) x Fh1) : D2</v>
          </cell>
          <cell r="G149" t="str">
            <v>(M03)</v>
          </cell>
          <cell r="H149">
            <v>5.1176533333333322E-2</v>
          </cell>
          <cell r="I149" t="str">
            <v>M3</v>
          </cell>
          <cell r="L149" t="str">
            <v>5.</v>
          </cell>
          <cell r="N149" t="str">
            <v xml:space="preserve">Asphalt Finisher </v>
          </cell>
          <cell r="Q149" t="str">
            <v>Jam</v>
          </cell>
          <cell r="R149">
            <v>3.3541666666666668E-3</v>
          </cell>
          <cell r="S149">
            <v>199250</v>
          </cell>
          <cell r="V149">
            <v>668.31770833333337</v>
          </cell>
        </row>
        <row r="150">
          <cell r="A150" t="str">
            <v>1.b.</v>
          </cell>
          <cell r="C150" t="str">
            <v>Agregat Halus</v>
          </cell>
          <cell r="D150" t="str">
            <v>= (FA x (D1 x tM3) x Fh1) : D2</v>
          </cell>
          <cell r="G150" t="str">
            <v>(M04)</v>
          </cell>
          <cell r="H150">
            <v>4.9180133333333341E-2</v>
          </cell>
          <cell r="I150" t="str">
            <v>M3</v>
          </cell>
          <cell r="L150" t="str">
            <v>6.</v>
          </cell>
          <cell r="N150" t="str">
            <v>Tandem Roller</v>
          </cell>
          <cell r="Q150" t="str">
            <v>Jam</v>
          </cell>
          <cell r="R150">
            <v>2.7777777777777779E-3</v>
          </cell>
          <cell r="S150">
            <v>179250</v>
          </cell>
          <cell r="V150">
            <v>497.91666666666669</v>
          </cell>
        </row>
        <row r="151">
          <cell r="A151" t="str">
            <v>1.c.</v>
          </cell>
          <cell r="C151" t="str">
            <v>Filler</v>
          </cell>
          <cell r="D151" t="str">
            <v>= (FF x (D1 x tM3) x Fh1)</v>
          </cell>
          <cell r="G151" t="str">
            <v>(M05)</v>
          </cell>
          <cell r="H151">
            <v>0</v>
          </cell>
          <cell r="I151" t="str">
            <v>Kg</v>
          </cell>
          <cell r="L151" t="str">
            <v>7</v>
          </cell>
          <cell r="N151" t="str">
            <v>P. Tyre Roller</v>
          </cell>
          <cell r="Q151" t="str">
            <v>Jam</v>
          </cell>
          <cell r="R151">
            <v>1.9047619047619048E-3</v>
          </cell>
          <cell r="S151">
            <v>185100</v>
          </cell>
          <cell r="V151">
            <v>352.57142857142856</v>
          </cell>
        </row>
        <row r="152">
          <cell r="A152" t="str">
            <v>1.d.</v>
          </cell>
          <cell r="C152" t="str">
            <v>Aspal</v>
          </cell>
          <cell r="D152" t="str">
            <v>= (AS x (D1 x tM3) x Fh2) x 1000</v>
          </cell>
          <cell r="G152" t="str">
            <v>(M10)</v>
          </cell>
          <cell r="H152">
            <v>10.988250000000001</v>
          </cell>
          <cell r="I152" t="str">
            <v>Kg</v>
          </cell>
          <cell r="L152" t="str">
            <v>8</v>
          </cell>
          <cell r="N152" t="str">
            <v>Alat Bantu</v>
          </cell>
          <cell r="Q152" t="str">
            <v>Ls</v>
          </cell>
          <cell r="R152">
            <v>1</v>
          </cell>
          <cell r="S152">
            <v>1200</v>
          </cell>
          <cell r="V152">
            <v>1200</v>
          </cell>
        </row>
        <row r="154">
          <cell r="A154" t="str">
            <v>2.</v>
          </cell>
          <cell r="C154" t="str">
            <v>ALAT</v>
          </cell>
          <cell r="R154" t="str">
            <v xml:space="preserve">JUMLAH HARGA PERALATAN   </v>
          </cell>
          <cell r="V154">
            <v>13490.390094980894</v>
          </cell>
        </row>
        <row r="155">
          <cell r="A155" t="str">
            <v>2.a.</v>
          </cell>
          <cell r="C155" t="str">
            <v>WHEEL LOADER</v>
          </cell>
          <cell r="G155" t="str">
            <v>(E15)</v>
          </cell>
        </row>
        <row r="156">
          <cell r="C156" t="str">
            <v>Kapasitas bucket</v>
          </cell>
          <cell r="G156" t="str">
            <v>V</v>
          </cell>
          <cell r="H156">
            <v>1.5</v>
          </cell>
          <cell r="I156" t="str">
            <v>M3</v>
          </cell>
          <cell r="L156" t="str">
            <v>D.</v>
          </cell>
          <cell r="N156" t="str">
            <v>JUMLAH HARGA TENAGA, BAHAN DAN PERALATAN  ( A + B + C )</v>
          </cell>
          <cell r="V156">
            <v>67113.600070980901</v>
          </cell>
        </row>
        <row r="157">
          <cell r="C157" t="str">
            <v>Faktor bucket</v>
          </cell>
          <cell r="G157" t="str">
            <v>Fb</v>
          </cell>
          <cell r="H157">
            <v>0.9</v>
          </cell>
          <cell r="I157" t="str">
            <v>-</v>
          </cell>
          <cell r="L157" t="str">
            <v>E.</v>
          </cell>
          <cell r="N157" t="str">
            <v>OVERHEAD &amp; PROFIT</v>
          </cell>
          <cell r="Q157">
            <v>10</v>
          </cell>
          <cell r="R157" t="str">
            <v>%  x  D</v>
          </cell>
          <cell r="V157">
            <v>6711.3600070980901</v>
          </cell>
        </row>
        <row r="158">
          <cell r="C158" t="str">
            <v>Faktor efisiensi alat</v>
          </cell>
          <cell r="G158" t="str">
            <v>Fa</v>
          </cell>
          <cell r="H158">
            <v>0.8</v>
          </cell>
          <cell r="I158" t="str">
            <v>-</v>
          </cell>
          <cell r="L158" t="str">
            <v>F.</v>
          </cell>
          <cell r="N158" t="str">
            <v>HARGA SATUAN PEKERJAAN  ( D + E )</v>
          </cell>
          <cell r="V158">
            <v>73824.960000000006</v>
          </cell>
        </row>
        <row r="159">
          <cell r="C159" t="str">
            <v>Waktu Siklus</v>
          </cell>
          <cell r="G159" t="str">
            <v>Ts1</v>
          </cell>
        </row>
        <row r="160">
          <cell r="C160" t="str">
            <v>- Muat</v>
          </cell>
          <cell r="G160" t="str">
            <v>T1</v>
          </cell>
          <cell r="H160">
            <v>1.75</v>
          </cell>
          <cell r="I160" t="str">
            <v>menit</v>
          </cell>
          <cell r="L160" t="str">
            <v>Note: 1</v>
          </cell>
          <cell r="N160" t="str">
            <v>Satuan dapat berdasarkan atas jam operasi untuk Tenaga Kerja dan Peralatan, volume dan/atau ukuran</v>
          </cell>
        </row>
        <row r="161">
          <cell r="C161" t="str">
            <v>- Lain lain</v>
          </cell>
          <cell r="G161" t="str">
            <v>T2</v>
          </cell>
          <cell r="H161">
            <v>0.65</v>
          </cell>
          <cell r="I161" t="str">
            <v>menit</v>
          </cell>
          <cell r="N161" t="str">
            <v>berat untuk bahan-bahan.</v>
          </cell>
        </row>
        <row r="162">
          <cell r="G162" t="str">
            <v>Ts1</v>
          </cell>
          <cell r="H162">
            <v>2.4</v>
          </cell>
          <cell r="I162" t="str">
            <v>menit</v>
          </cell>
          <cell r="L162">
            <v>2</v>
          </cell>
          <cell r="N162" t="str">
            <v>Kuantitas satuan adalah kuantitas setiap komponen untuk menyelesaikan satu satuan pekerjaan dari nomor</v>
          </cell>
        </row>
        <row r="163">
          <cell r="N163" t="str">
            <v>mata pembayaran.</v>
          </cell>
        </row>
        <row r="164">
          <cell r="L164">
            <v>3</v>
          </cell>
          <cell r="N164" t="str">
            <v>Biaya satuan untuk peralatan sudah termasuk bahan bakar, bahan habis dipakai dan operator.</v>
          </cell>
        </row>
        <row r="165">
          <cell r="J165" t="str">
            <v>Berlanjut ke hal. berikut.</v>
          </cell>
          <cell r="L165">
            <v>4</v>
          </cell>
          <cell r="N165" t="str">
            <v>Biaya satuan sudah termasuk pengeluaran untuk seluruh pajak yang berkaitan (tetapi tidak termasuk PPN</v>
          </cell>
        </row>
        <row r="166">
          <cell r="A166" t="str">
            <v>ITEM PEMBAYARAN NO.</v>
          </cell>
          <cell r="D166" t="str">
            <v>:  6.3 (3)</v>
          </cell>
        </row>
        <row r="167">
          <cell r="A167" t="str">
            <v>JENIS PEKERJAAN</v>
          </cell>
          <cell r="D167" t="str">
            <v>:  Hot Mix tebal: 7 cm</v>
          </cell>
        </row>
        <row r="168">
          <cell r="A168" t="str">
            <v>SATUAN PEMBAYARAN</v>
          </cell>
          <cell r="D168" t="str">
            <v>:  M2</v>
          </cell>
        </row>
        <row r="169">
          <cell r="J169" t="str">
            <v>Lanjutan</v>
          </cell>
        </row>
        <row r="171">
          <cell r="A171" t="str">
            <v>No.</v>
          </cell>
          <cell r="C171" t="str">
            <v>U R A I A N</v>
          </cell>
          <cell r="G171" t="str">
            <v>KODE</v>
          </cell>
          <cell r="H171" t="str">
            <v>KOEF.</v>
          </cell>
          <cell r="I171" t="str">
            <v>SATUAN</v>
          </cell>
          <cell r="J171" t="str">
            <v>KETERANGAN</v>
          </cell>
        </row>
        <row r="174">
          <cell r="C174" t="str">
            <v xml:space="preserve">Kap. Prod. / jam = </v>
          </cell>
          <cell r="D174" t="str">
            <v>D2 x V x Fb x Fa x 60</v>
          </cell>
          <cell r="G174" t="str">
            <v>Q1</v>
          </cell>
          <cell r="H174">
            <v>301.86335403726713</v>
          </cell>
          <cell r="I174" t="str">
            <v>M2</v>
          </cell>
          <cell r="J174">
            <v>0</v>
          </cell>
        </row>
        <row r="175">
          <cell r="D175" t="str">
            <v>D1 x t x Ts1</v>
          </cell>
        </row>
        <row r="177">
          <cell r="C177" t="str">
            <v>Koefisien Alat / M2</v>
          </cell>
          <cell r="D177" t="str">
            <v xml:space="preserve"> = 1 : Q1</v>
          </cell>
          <cell r="G177" t="str">
            <v>(E15)</v>
          </cell>
          <cell r="H177">
            <v>3.31275720164609E-3</v>
          </cell>
          <cell r="I177" t="str">
            <v>Jam</v>
          </cell>
        </row>
        <row r="179">
          <cell r="A179" t="str">
            <v>2.b.</v>
          </cell>
          <cell r="C179" t="str">
            <v>ASPHALT MIXING PLANT (AMP)</v>
          </cell>
          <cell r="G179" t="str">
            <v>(E01)</v>
          </cell>
        </row>
        <row r="180">
          <cell r="C180" t="str">
            <v>Kapasitas produksi</v>
          </cell>
          <cell r="G180" t="str">
            <v>V</v>
          </cell>
          <cell r="H180">
            <v>60</v>
          </cell>
          <cell r="I180" t="str">
            <v>ton / Jam</v>
          </cell>
        </row>
        <row r="181">
          <cell r="C181" t="str">
            <v>Faktor Efisiensi alat</v>
          </cell>
          <cell r="G181" t="str">
            <v>Fa</v>
          </cell>
          <cell r="H181">
            <v>0.8</v>
          </cell>
          <cell r="I181" t="str">
            <v>-</v>
          </cell>
        </row>
        <row r="183">
          <cell r="C183" t="str">
            <v>Kap.Prod. / jam =</v>
          </cell>
          <cell r="D183" t="str">
            <v>V x Fa</v>
          </cell>
          <cell r="G183" t="str">
            <v>Q2</v>
          </cell>
          <cell r="H183">
            <v>298.13664596273293</v>
          </cell>
          <cell r="I183" t="str">
            <v>M2</v>
          </cell>
        </row>
        <row r="184">
          <cell r="D184" t="str">
            <v>D1 x t</v>
          </cell>
        </row>
        <row r="185">
          <cell r="C185" t="str">
            <v>Koefisien Alat / M2</v>
          </cell>
          <cell r="D185" t="str">
            <v xml:space="preserve"> = 1 : Q2</v>
          </cell>
          <cell r="G185" t="str">
            <v>(E01)</v>
          </cell>
          <cell r="H185">
            <v>3.3541666666666668E-3</v>
          </cell>
          <cell r="I185" t="str">
            <v>Jam</v>
          </cell>
        </row>
        <row r="187">
          <cell r="A187" t="str">
            <v>2.c.</v>
          </cell>
          <cell r="C187" t="str">
            <v>GENERATOR SET ( GENSET )</v>
          </cell>
          <cell r="G187" t="str">
            <v>(E12)</v>
          </cell>
        </row>
        <row r="188">
          <cell r="C188" t="str">
            <v>Kap.Prod. / Jam = SAMA DENGAN AMP</v>
          </cell>
          <cell r="G188" t="str">
            <v>Q3</v>
          </cell>
          <cell r="H188">
            <v>298.13664596273293</v>
          </cell>
          <cell r="I188" t="str">
            <v>M2</v>
          </cell>
        </row>
        <row r="189">
          <cell r="C189" t="str">
            <v>Koefisien Alat / M2</v>
          </cell>
          <cell r="D189" t="str">
            <v xml:space="preserve"> = 1 : Q3</v>
          </cell>
          <cell r="G189" t="str">
            <v>(E12)</v>
          </cell>
          <cell r="H189">
            <v>3.3541666666666668E-3</v>
          </cell>
          <cell r="I189" t="str">
            <v>Jam</v>
          </cell>
        </row>
        <row r="191">
          <cell r="A191" t="str">
            <v>2.d.</v>
          </cell>
          <cell r="C191" t="str">
            <v>DUMP TRUCK (DT)</v>
          </cell>
          <cell r="G191" t="str">
            <v>(E09)</v>
          </cell>
        </row>
        <row r="192">
          <cell r="C192" t="str">
            <v>Kapasitas bak</v>
          </cell>
          <cell r="G192" t="str">
            <v>V</v>
          </cell>
          <cell r="H192">
            <v>8</v>
          </cell>
          <cell r="I192" t="str">
            <v>ton</v>
          </cell>
        </row>
        <row r="193">
          <cell r="C193" t="str">
            <v>Faktor Efisiensi alat</v>
          </cell>
          <cell r="G193" t="str">
            <v>Fa</v>
          </cell>
          <cell r="H193">
            <v>0.8</v>
          </cell>
          <cell r="I193" t="str">
            <v>-</v>
          </cell>
        </row>
        <row r="194">
          <cell r="C194" t="str">
            <v>Kecepatan rata-rata bermuatan</v>
          </cell>
          <cell r="G194" t="str">
            <v>v1</v>
          </cell>
          <cell r="H194">
            <v>30</v>
          </cell>
          <cell r="I194" t="str">
            <v>KM / Jam</v>
          </cell>
        </row>
        <row r="195">
          <cell r="C195" t="str">
            <v>Kecepatan rata-rata kosong</v>
          </cell>
          <cell r="G195" t="str">
            <v>v2</v>
          </cell>
          <cell r="H195">
            <v>40</v>
          </cell>
          <cell r="I195" t="str">
            <v>KM / Jam</v>
          </cell>
        </row>
        <row r="196">
          <cell r="C196" t="str">
            <v>Kapasitas AMP / batch</v>
          </cell>
          <cell r="G196" t="str">
            <v>Q2b</v>
          </cell>
          <cell r="H196">
            <v>1</v>
          </cell>
          <cell r="I196" t="str">
            <v>ton</v>
          </cell>
        </row>
        <row r="197">
          <cell r="C197" t="str">
            <v>Waktu menyiapkan 1 batch HRS</v>
          </cell>
          <cell r="G197" t="str">
            <v>Tb</v>
          </cell>
          <cell r="H197">
            <v>1.2</v>
          </cell>
          <cell r="I197" t="str">
            <v>menit</v>
          </cell>
        </row>
        <row r="198">
          <cell r="C198" t="str">
            <v>Waktu Siklus</v>
          </cell>
          <cell r="G198" t="str">
            <v>Ts2</v>
          </cell>
        </row>
        <row r="199">
          <cell r="C199" t="str">
            <v xml:space="preserve">- Mengisi Bak </v>
          </cell>
          <cell r="D199" t="str">
            <v>= (V : Q2b) x Tb</v>
          </cell>
          <cell r="G199" t="str">
            <v>T1</v>
          </cell>
          <cell r="H199">
            <v>9.6</v>
          </cell>
          <cell r="I199" t="str">
            <v>menit</v>
          </cell>
        </row>
        <row r="200">
          <cell r="C200" t="str">
            <v>- Angkut</v>
          </cell>
          <cell r="D200" t="str">
            <v>= (L : v1) x 60 menit</v>
          </cell>
          <cell r="G200" t="str">
            <v>T2</v>
          </cell>
          <cell r="H200">
            <v>70</v>
          </cell>
          <cell r="I200" t="str">
            <v>menit</v>
          </cell>
        </row>
        <row r="201">
          <cell r="C201" t="str">
            <v>- Tunggu + dump + Putar</v>
          </cell>
          <cell r="G201" t="str">
            <v>T3</v>
          </cell>
          <cell r="H201">
            <v>5</v>
          </cell>
          <cell r="I201" t="str">
            <v>menit</v>
          </cell>
        </row>
        <row r="202">
          <cell r="C202" t="str">
            <v>- Kembali</v>
          </cell>
          <cell r="D202" t="str">
            <v>= (L : v2) x 60 menit</v>
          </cell>
          <cell r="G202" t="str">
            <v>T4</v>
          </cell>
          <cell r="H202">
            <v>52.5</v>
          </cell>
          <cell r="I202" t="str">
            <v>menit</v>
          </cell>
        </row>
        <row r="203">
          <cell r="G203" t="str">
            <v>Ts2</v>
          </cell>
          <cell r="H203">
            <v>137.1</v>
          </cell>
          <cell r="I203" t="str">
            <v>menit</v>
          </cell>
        </row>
        <row r="205">
          <cell r="C205" t="str">
            <v>Kap.Prod. / jam =</v>
          </cell>
          <cell r="D205" t="str">
            <v>V x Fa x 60</v>
          </cell>
          <cell r="G205" t="str">
            <v>Q4</v>
          </cell>
          <cell r="H205">
            <v>17.396740829335254</v>
          </cell>
          <cell r="I205" t="str">
            <v>M2</v>
          </cell>
        </row>
        <row r="206">
          <cell r="D206" t="str">
            <v>D1 x t x Ts2</v>
          </cell>
        </row>
        <row r="208">
          <cell r="C208" t="str">
            <v>Koefisien Alat / M2</v>
          </cell>
          <cell r="D208" t="str">
            <v xml:space="preserve"> = 1 : Q4</v>
          </cell>
          <cell r="G208" t="str">
            <v>(E09)</v>
          </cell>
          <cell r="H208">
            <v>5.7482031250000003E-2</v>
          </cell>
          <cell r="I208" t="str">
            <v>Jam</v>
          </cell>
        </row>
        <row r="210">
          <cell r="A210" t="str">
            <v>2.e.</v>
          </cell>
          <cell r="C210" t="str">
            <v>ASPHALT FINISHER</v>
          </cell>
          <cell r="D210">
            <v>0</v>
          </cell>
          <cell r="G210" t="str">
            <v>(E02)</v>
          </cell>
        </row>
        <row r="211">
          <cell r="C211" t="str">
            <v>Kapasitas produksi</v>
          </cell>
          <cell r="G211" t="str">
            <v>V</v>
          </cell>
          <cell r="H211">
            <v>60</v>
          </cell>
          <cell r="I211" t="str">
            <v>ton / Jam</v>
          </cell>
        </row>
        <row r="212">
          <cell r="C212" t="str">
            <v>Faktor efisiensi alat</v>
          </cell>
          <cell r="G212" t="str">
            <v>Fa</v>
          </cell>
          <cell r="H212">
            <v>0.8</v>
          </cell>
          <cell r="I212" t="str">
            <v>-</v>
          </cell>
        </row>
        <row r="214">
          <cell r="C214" t="str">
            <v>Kap.Prod. / jam =</v>
          </cell>
          <cell r="D214" t="str">
            <v xml:space="preserve">V x Fa </v>
          </cell>
          <cell r="G214" t="str">
            <v>Q5</v>
          </cell>
          <cell r="H214">
            <v>298.13664596273293</v>
          </cell>
          <cell r="I214" t="str">
            <v>M2</v>
          </cell>
        </row>
        <row r="215">
          <cell r="D215" t="str">
            <v>D1  x t</v>
          </cell>
        </row>
        <row r="216">
          <cell r="C216" t="str">
            <v>Koefisien Alat / M2</v>
          </cell>
          <cell r="D216" t="str">
            <v xml:space="preserve"> = 1 : Q5</v>
          </cell>
          <cell r="G216" t="str">
            <v>(E02)</v>
          </cell>
          <cell r="H216">
            <v>3.3541666666666668E-3</v>
          </cell>
          <cell r="I216" t="str">
            <v>Jam</v>
          </cell>
          <cell r="J216">
            <v>0</v>
          </cell>
        </row>
        <row r="218">
          <cell r="A218" t="str">
            <v>2.f.</v>
          </cell>
          <cell r="C218" t="str">
            <v>TANDEM ROLLER</v>
          </cell>
          <cell r="G218" t="str">
            <v>(E17)</v>
          </cell>
        </row>
        <row r="219">
          <cell r="A219">
            <v>0</v>
          </cell>
          <cell r="C219" t="str">
            <v>Kecepatan rata-rata alat</v>
          </cell>
          <cell r="G219" t="str">
            <v>v</v>
          </cell>
          <cell r="H219">
            <v>3</v>
          </cell>
          <cell r="I219" t="str">
            <v>Km / Jam</v>
          </cell>
        </row>
        <row r="220">
          <cell r="C220" t="str">
            <v>Lebar efektif pemadatan</v>
          </cell>
          <cell r="G220" t="str">
            <v>b</v>
          </cell>
          <cell r="H220">
            <v>1.2</v>
          </cell>
          <cell r="I220" t="str">
            <v>M</v>
          </cell>
        </row>
        <row r="221">
          <cell r="C221" t="str">
            <v>Jumlah lintasan</v>
          </cell>
          <cell r="G221" t="str">
            <v>n</v>
          </cell>
          <cell r="H221">
            <v>8</v>
          </cell>
          <cell r="I221" t="str">
            <v>lintasan</v>
          </cell>
          <cell r="J221" t="str">
            <v xml:space="preserve"> 4 Awal &amp; 4 Akhir</v>
          </cell>
        </row>
        <row r="222">
          <cell r="C222" t="str">
            <v>Faktor Efisiensi alat</v>
          </cell>
          <cell r="G222" t="str">
            <v>Fa</v>
          </cell>
          <cell r="H222">
            <v>0.8</v>
          </cell>
          <cell r="I222" t="str">
            <v>-</v>
          </cell>
        </row>
        <row r="223">
          <cell r="C223">
            <v>0</v>
          </cell>
        </row>
        <row r="224">
          <cell r="J224" t="str">
            <v>Berlanjut ke hal. berikut.</v>
          </cell>
        </row>
        <row r="225">
          <cell r="A225" t="str">
            <v>ITEM PEMBAYARAN NO.</v>
          </cell>
          <cell r="D225" t="str">
            <v>:  6.3 (3)</v>
          </cell>
        </row>
        <row r="226">
          <cell r="A226" t="str">
            <v>JENIS PEKERJAAN</v>
          </cell>
          <cell r="D226" t="str">
            <v>:  Hot Mix tebal: 7 cm</v>
          </cell>
        </row>
        <row r="227">
          <cell r="A227" t="str">
            <v>SATUAN PEMBAYARAN</v>
          </cell>
          <cell r="D227" t="str">
            <v>:  M2</v>
          </cell>
        </row>
        <row r="228">
          <cell r="J228" t="str">
            <v>Lanjutan</v>
          </cell>
        </row>
        <row r="230">
          <cell r="A230" t="str">
            <v>No.</v>
          </cell>
          <cell r="C230" t="str">
            <v>U R A I A N</v>
          </cell>
          <cell r="G230" t="str">
            <v>KODE</v>
          </cell>
          <cell r="H230" t="str">
            <v>KOEF.</v>
          </cell>
          <cell r="I230" t="str">
            <v>SATUAN</v>
          </cell>
          <cell r="J230" t="str">
            <v>KETERANGAN</v>
          </cell>
        </row>
        <row r="233">
          <cell r="B233">
            <v>0</v>
          </cell>
          <cell r="C233" t="str">
            <v xml:space="preserve">Kap. Prod./jam = </v>
          </cell>
          <cell r="D233" t="str">
            <v>(v x 1000) x b x Fa</v>
          </cell>
          <cell r="G233" t="str">
            <v>Q6</v>
          </cell>
          <cell r="H233">
            <v>360</v>
          </cell>
          <cell r="I233" t="str">
            <v>M2</v>
          </cell>
        </row>
        <row r="234">
          <cell r="D234" t="str">
            <v>n</v>
          </cell>
        </row>
        <row r="235">
          <cell r="C235" t="str">
            <v>Koefisien Alat / M2</v>
          </cell>
          <cell r="D235" t="str">
            <v xml:space="preserve"> = 1 : Q6</v>
          </cell>
          <cell r="G235" t="str">
            <v>(E17)</v>
          </cell>
          <cell r="H235">
            <v>2.7777777777777779E-3</v>
          </cell>
          <cell r="I235" t="str">
            <v>Jam</v>
          </cell>
        </row>
        <row r="236">
          <cell r="C236">
            <v>0</v>
          </cell>
        </row>
        <row r="237">
          <cell r="A237" t="str">
            <v>2.g.</v>
          </cell>
          <cell r="C237" t="str">
            <v>PNEUMATIC TIRE ROLLER</v>
          </cell>
          <cell r="G237" t="str">
            <v>(E18)</v>
          </cell>
        </row>
        <row r="238">
          <cell r="C238" t="str">
            <v>Kecepatan rata-rata</v>
          </cell>
          <cell r="G238" t="str">
            <v>v</v>
          </cell>
          <cell r="H238">
            <v>3.5</v>
          </cell>
          <cell r="I238" t="str">
            <v>KM / jam</v>
          </cell>
        </row>
        <row r="239">
          <cell r="C239" t="str">
            <v>Lebar efektif pemadatan</v>
          </cell>
          <cell r="G239" t="str">
            <v>b</v>
          </cell>
          <cell r="H239">
            <v>1.5</v>
          </cell>
          <cell r="I239" t="str">
            <v>M</v>
          </cell>
        </row>
        <row r="240">
          <cell r="C240" t="str">
            <v>Jumlah lintasan</v>
          </cell>
          <cell r="G240" t="str">
            <v>n</v>
          </cell>
          <cell r="H240">
            <v>8</v>
          </cell>
          <cell r="I240" t="str">
            <v>lintasan</v>
          </cell>
        </row>
        <row r="241">
          <cell r="C241" t="str">
            <v>Faktor Efisiensi alat</v>
          </cell>
          <cell r="G241" t="str">
            <v>Fa</v>
          </cell>
          <cell r="H241">
            <v>0.8</v>
          </cell>
          <cell r="I241" t="str">
            <v>-</v>
          </cell>
        </row>
        <row r="243">
          <cell r="C243" t="str">
            <v>Kap.Prod./jam =</v>
          </cell>
          <cell r="D243" t="str">
            <v>(v x 1000) x b x Fa</v>
          </cell>
          <cell r="G243" t="str">
            <v>Q7</v>
          </cell>
          <cell r="H243">
            <v>525</v>
          </cell>
          <cell r="I243" t="str">
            <v>M2</v>
          </cell>
        </row>
        <row r="244">
          <cell r="D244" t="str">
            <v>n</v>
          </cell>
        </row>
        <row r="245">
          <cell r="C245" t="str">
            <v>Koefisien Alat / M2</v>
          </cell>
          <cell r="D245" t="str">
            <v xml:space="preserve"> = 1 : Q7</v>
          </cell>
          <cell r="G245" t="str">
            <v>(E18)</v>
          </cell>
          <cell r="H245">
            <v>1.9047619047619048E-3</v>
          </cell>
          <cell r="I245" t="str">
            <v>Jam</v>
          </cell>
        </row>
        <row r="247">
          <cell r="A247" t="str">
            <v>2.h.</v>
          </cell>
          <cell r="C247" t="str">
            <v>ALAT BANTU</v>
          </cell>
        </row>
        <row r="248">
          <cell r="C248" t="str">
            <v>diperlukan :</v>
          </cell>
          <cell r="J248" t="str">
            <v>Lump Sum</v>
          </cell>
        </row>
        <row r="249">
          <cell r="C249" t="str">
            <v>- Kereta dorong     = 2 buah</v>
          </cell>
        </row>
        <row r="250">
          <cell r="C250" t="str">
            <v>- Sekop                = 3 buah</v>
          </cell>
        </row>
        <row r="251">
          <cell r="C251" t="str">
            <v>- Garpu                = 2 buah</v>
          </cell>
        </row>
        <row r="252">
          <cell r="C252" t="str">
            <v>- Tongkat Kontrol ketebalan hanparan</v>
          </cell>
        </row>
        <row r="254">
          <cell r="A254" t="str">
            <v xml:space="preserve">   3.</v>
          </cell>
          <cell r="C254" t="str">
            <v>TENAGA</v>
          </cell>
        </row>
        <row r="255">
          <cell r="C255" t="str">
            <v>Produksi menentukan : Asphalt Mixing Plant (AMP)</v>
          </cell>
          <cell r="G255" t="str">
            <v>Q2</v>
          </cell>
          <cell r="H255">
            <v>298.13664596273293</v>
          </cell>
          <cell r="I255" t="str">
            <v>M2/Jam</v>
          </cell>
        </row>
        <row r="256">
          <cell r="C256" t="str">
            <v>Produksi HRS / hari  =  Tk x Q2</v>
          </cell>
          <cell r="G256" t="str">
            <v>Qt</v>
          </cell>
          <cell r="H256">
            <v>2385.0931677018634</v>
          </cell>
          <cell r="I256" t="str">
            <v>M2</v>
          </cell>
        </row>
        <row r="257">
          <cell r="C257" t="str">
            <v>Kebutuhan tenaga :</v>
          </cell>
        </row>
        <row r="258">
          <cell r="D258" t="str">
            <v>- Pekerja</v>
          </cell>
          <cell r="G258" t="str">
            <v>P</v>
          </cell>
          <cell r="H258">
            <v>16</v>
          </cell>
          <cell r="I258" t="str">
            <v>orang</v>
          </cell>
        </row>
        <row r="259">
          <cell r="D259" t="str">
            <v>- Mandor</v>
          </cell>
          <cell r="G259" t="str">
            <v>M</v>
          </cell>
          <cell r="H259">
            <v>2</v>
          </cell>
          <cell r="I259" t="str">
            <v>orang</v>
          </cell>
        </row>
        <row r="261">
          <cell r="C261" t="str">
            <v>Koefisien Tenaga / M2     :</v>
          </cell>
        </row>
        <row r="262">
          <cell r="D262" t="str">
            <v>- Pekerja</v>
          </cell>
          <cell r="E262" t="str">
            <v>= (Tk x P) / Qt</v>
          </cell>
          <cell r="G262" t="str">
            <v>(L01)</v>
          </cell>
          <cell r="H262">
            <v>5.3666666666666668E-2</v>
          </cell>
          <cell r="I262" t="str">
            <v>Jam</v>
          </cell>
        </row>
        <row r="263">
          <cell r="D263" t="str">
            <v>- Mandor</v>
          </cell>
          <cell r="E263" t="str">
            <v>= (Tk x M) / Qt</v>
          </cell>
          <cell r="G263" t="str">
            <v>(L03)</v>
          </cell>
          <cell r="H263">
            <v>6.7083333333333335E-3</v>
          </cell>
          <cell r="I263" t="str">
            <v>Jam</v>
          </cell>
        </row>
        <row r="265">
          <cell r="A265" t="str">
            <v>4.</v>
          </cell>
          <cell r="C265" t="str">
            <v>HARGA DASAR SATUAN UPAH, BAHAN DAN ALAT</v>
          </cell>
        </row>
        <row r="266">
          <cell r="C266" t="str">
            <v>Lihat lampiran.</v>
          </cell>
        </row>
        <row r="268">
          <cell r="A268" t="str">
            <v>5.</v>
          </cell>
          <cell r="C268" t="str">
            <v>ANALISA HARGA SATUAN PEKERJAAN</v>
          </cell>
        </row>
        <row r="269">
          <cell r="C269" t="str">
            <v>Lihat perhitungan dalam FORMULIR STANDAR UNTUK</v>
          </cell>
        </row>
        <row r="270">
          <cell r="C270" t="str">
            <v>PEREKEMAN ANALISA MASING-MASING HARGA</v>
          </cell>
        </row>
        <row r="271">
          <cell r="C271" t="str">
            <v>SATUAN.</v>
          </cell>
        </row>
        <row r="272">
          <cell r="C272" t="str">
            <v>Didapat Harga Satuan Pekerjaan :</v>
          </cell>
        </row>
        <row r="274">
          <cell r="C274" t="str">
            <v xml:space="preserve">Rp.  </v>
          </cell>
          <cell r="D274">
            <v>73824.960000000006</v>
          </cell>
          <cell r="E274" t="str">
            <v xml:space="preserve"> / M2.</v>
          </cell>
        </row>
        <row r="278">
          <cell r="A278" t="str">
            <v>ITEM PEMBAYARAN NO.</v>
          </cell>
          <cell r="D278" t="str">
            <v>:  6.3 (3)</v>
          </cell>
        </row>
        <row r="279">
          <cell r="A279" t="str">
            <v>JENIS PEKERJAAN</v>
          </cell>
          <cell r="D279" t="str">
            <v>:  Hot Mix tebal : 13 cm</v>
          </cell>
        </row>
        <row r="280">
          <cell r="A280" t="str">
            <v>SATUAN PEMBAYARAN</v>
          </cell>
          <cell r="D280" t="str">
            <v>:  M2</v>
          </cell>
        </row>
        <row r="283">
          <cell r="A283" t="str">
            <v>No.</v>
          </cell>
          <cell r="C283" t="str">
            <v>U R A I A N</v>
          </cell>
          <cell r="G283" t="str">
            <v>KODE</v>
          </cell>
          <cell r="H283" t="str">
            <v>KOEF.</v>
          </cell>
          <cell r="I283" t="str">
            <v>SATUAN</v>
          </cell>
          <cell r="J283" t="str">
            <v>KETERANGAN</v>
          </cell>
        </row>
        <row r="286">
          <cell r="A286" t="str">
            <v>I.</v>
          </cell>
          <cell r="C286" t="str">
            <v>ASUMSI</v>
          </cell>
        </row>
        <row r="287">
          <cell r="A287">
            <v>1</v>
          </cell>
          <cell r="C287" t="str">
            <v>Menggunakan alat berat (cara mekanik)</v>
          </cell>
        </row>
        <row r="288">
          <cell r="A288">
            <v>2</v>
          </cell>
          <cell r="C288" t="str">
            <v>Lokasi pekerjaan : sepanjang jalan</v>
          </cell>
        </row>
        <row r="289">
          <cell r="A289">
            <v>3</v>
          </cell>
          <cell r="C289" t="str">
            <v>Kondisi existing jalan : sedang</v>
          </cell>
        </row>
        <row r="290">
          <cell r="A290">
            <v>4</v>
          </cell>
          <cell r="C290" t="str">
            <v>Jarak rata-rata Base Camp ke lokasi pekerjaan</v>
          </cell>
          <cell r="G290" t="str">
            <v>L</v>
          </cell>
          <cell r="H290">
            <v>35</v>
          </cell>
          <cell r="I290" t="str">
            <v>KM</v>
          </cell>
        </row>
        <row r="291">
          <cell r="A291">
            <v>5</v>
          </cell>
          <cell r="C291" t="str">
            <v>Tebal Lapis Hotmix padat</v>
          </cell>
          <cell r="G291" t="str">
            <v>t</v>
          </cell>
          <cell r="H291">
            <v>0.13</v>
          </cell>
          <cell r="I291" t="str">
            <v>M</v>
          </cell>
        </row>
        <row r="292">
          <cell r="A292">
            <v>6</v>
          </cell>
          <cell r="C292" t="str">
            <v>Jam kerja efektif per-hari</v>
          </cell>
          <cell r="G292" t="str">
            <v>Tk</v>
          </cell>
          <cell r="H292">
            <v>8</v>
          </cell>
          <cell r="I292" t="str">
            <v>Jam</v>
          </cell>
        </row>
        <row r="293">
          <cell r="A293">
            <v>7</v>
          </cell>
          <cell r="C293" t="str">
            <v>Faktor kehilanganmaterial :</v>
          </cell>
          <cell r="E293" t="str">
            <v>- Agregat</v>
          </cell>
          <cell r="G293" t="str">
            <v>Fh1</v>
          </cell>
          <cell r="H293">
            <v>1.2</v>
          </cell>
          <cell r="I293" t="str">
            <v>-</v>
          </cell>
        </row>
        <row r="294">
          <cell r="A294">
            <v>0</v>
          </cell>
          <cell r="E294" t="str">
            <v>- Aspal</v>
          </cell>
          <cell r="G294" t="str">
            <v>Fh2</v>
          </cell>
          <cell r="H294">
            <v>1.05</v>
          </cell>
          <cell r="I294" t="str">
            <v>-</v>
          </cell>
        </row>
        <row r="295">
          <cell r="A295">
            <v>8</v>
          </cell>
          <cell r="C295" t="str">
            <v xml:space="preserve">Komposisi campuran Hot mix </v>
          </cell>
        </row>
        <row r="296">
          <cell r="C296" t="str">
            <v xml:space="preserve">- Coarse Agregat  </v>
          </cell>
          <cell r="G296" t="str">
            <v>CA</v>
          </cell>
          <cell r="H296">
            <v>47.68</v>
          </cell>
          <cell r="I296" t="str">
            <v>%</v>
          </cell>
          <cell r="J296" t="str">
            <v xml:space="preserve"> Gradasi harus -</v>
          </cell>
        </row>
        <row r="297">
          <cell r="C297" t="str">
            <v>- Fine Agregat</v>
          </cell>
          <cell r="G297" t="str">
            <v>FA</v>
          </cell>
          <cell r="H297">
            <v>45.82</v>
          </cell>
          <cell r="I297" t="str">
            <v>%</v>
          </cell>
          <cell r="J297" t="str">
            <v xml:space="preserve"> memenuhi -</v>
          </cell>
        </row>
        <row r="298">
          <cell r="C298" t="str">
            <v>- Fraksi Filler</v>
          </cell>
          <cell r="G298" t="str">
            <v>FF</v>
          </cell>
          <cell r="H298">
            <v>0</v>
          </cell>
          <cell r="I298" t="str">
            <v>%</v>
          </cell>
          <cell r="J298" t="str">
            <v xml:space="preserve"> Spesifikasi</v>
          </cell>
        </row>
        <row r="299">
          <cell r="C299" t="str">
            <v>- Asphalt</v>
          </cell>
          <cell r="G299" t="str">
            <v>As</v>
          </cell>
          <cell r="H299">
            <v>6.5</v>
          </cell>
          <cell r="I299" t="str">
            <v>%</v>
          </cell>
        </row>
        <row r="300">
          <cell r="A300">
            <v>9</v>
          </cell>
          <cell r="C300" t="str">
            <v>Berat jenis bahan  :</v>
          </cell>
        </row>
        <row r="301">
          <cell r="C301" t="str">
            <v>- Hot mix</v>
          </cell>
          <cell r="G301" t="str">
            <v>D1</v>
          </cell>
          <cell r="H301">
            <v>2.2999999999999998</v>
          </cell>
          <cell r="I301" t="str">
            <v>ton / M3</v>
          </cell>
        </row>
        <row r="302">
          <cell r="C302" t="str">
            <v>- Coarse Agregat &amp; Fine Agregat</v>
          </cell>
          <cell r="G302" t="str">
            <v>D2</v>
          </cell>
          <cell r="H302">
            <v>1.8</v>
          </cell>
          <cell r="I302" t="str">
            <v>ton / M3</v>
          </cell>
        </row>
        <row r="303">
          <cell r="C303" t="str">
            <v>- Fraksi Filler</v>
          </cell>
          <cell r="G303" t="str">
            <v>D3</v>
          </cell>
          <cell r="H303">
            <v>2</v>
          </cell>
          <cell r="I303" t="str">
            <v>ton / M3</v>
          </cell>
        </row>
        <row r="304">
          <cell r="C304" t="str">
            <v>- Asphalt</v>
          </cell>
          <cell r="G304" t="str">
            <v>D4</v>
          </cell>
          <cell r="H304">
            <v>1.0349999999999999</v>
          </cell>
          <cell r="I304" t="str">
            <v>ton / M3</v>
          </cell>
        </row>
        <row r="306">
          <cell r="A306" t="str">
            <v>II.</v>
          </cell>
          <cell r="C306" t="str">
            <v>URUTAN KERJA</v>
          </cell>
        </row>
        <row r="307">
          <cell r="A307">
            <v>1</v>
          </cell>
          <cell r="C307" t="str">
            <v xml:space="preserve">Wheel Loader memuat Agregat dan Aspal ke dalam </v>
          </cell>
        </row>
        <row r="308">
          <cell r="A308">
            <v>0</v>
          </cell>
          <cell r="C308" t="str">
            <v>Cold Bin AMP</v>
          </cell>
        </row>
        <row r="309">
          <cell r="A309">
            <v>2</v>
          </cell>
          <cell r="C309" t="str">
            <v>Agregat dan aspal dicampur dan dipanaskan</v>
          </cell>
        </row>
        <row r="310">
          <cell r="C310" t="str">
            <v>dengan AMP untuk dimuat langsung ke dalam</v>
          </cell>
        </row>
        <row r="311">
          <cell r="A311">
            <v>0</v>
          </cell>
          <cell r="C311" t="str">
            <v>Dump Truck dan diangkut ke lokasi pekerjaan</v>
          </cell>
        </row>
        <row r="312">
          <cell r="A312">
            <v>3</v>
          </cell>
          <cell r="C312" t="str">
            <v>Campuran panas HRS dihampar dengan Finisher</v>
          </cell>
        </row>
        <row r="313">
          <cell r="C313" t="str">
            <v>dan dipadatkan dengan Tandem (Awal &amp; Akhir) dan</v>
          </cell>
        </row>
        <row r="314">
          <cell r="A314">
            <v>0</v>
          </cell>
          <cell r="C314" t="str">
            <v>Pneumatic Tire Roller (Intermediate Rolling)</v>
          </cell>
        </row>
        <row r="315">
          <cell r="A315">
            <v>4</v>
          </cell>
          <cell r="C315" t="str">
            <v>Selama pemadatan, sekelompok  pekerja akan</v>
          </cell>
        </row>
        <row r="316">
          <cell r="A316">
            <v>0</v>
          </cell>
          <cell r="C316" t="str">
            <v>merapikan tepi hamparan dengan menggunakan</v>
          </cell>
        </row>
        <row r="317">
          <cell r="A317">
            <v>0</v>
          </cell>
          <cell r="C317" t="str">
            <v>Alat Bantu</v>
          </cell>
        </row>
        <row r="319">
          <cell r="A319" t="str">
            <v>III.</v>
          </cell>
          <cell r="C319" t="str">
            <v>PEMAKAIAN BAHAN, ALAT DAN TENAGA</v>
          </cell>
        </row>
        <row r="321">
          <cell r="A321" t="str">
            <v xml:space="preserve">   1.</v>
          </cell>
          <cell r="C321" t="str">
            <v>BAHAN</v>
          </cell>
        </row>
        <row r="322">
          <cell r="A322" t="str">
            <v>1.a.</v>
          </cell>
          <cell r="C322" t="str">
            <v>Agregat Kasar</v>
          </cell>
          <cell r="D322" t="str">
            <v>= (CA x (D1 x tM3) x Fh1) : D2</v>
          </cell>
          <cell r="G322" t="str">
            <v>(M03)</v>
          </cell>
          <cell r="H322">
            <v>9.5042133333333334E-2</v>
          </cell>
          <cell r="I322" t="str">
            <v>M3</v>
          </cell>
        </row>
        <row r="323">
          <cell r="A323" t="str">
            <v>1.b.</v>
          </cell>
          <cell r="C323" t="str">
            <v>Agregat Halus</v>
          </cell>
          <cell r="D323" t="str">
            <v>= (FA x (D1 x tM3) x Fh1) : D2</v>
          </cell>
          <cell r="G323" t="str">
            <v>(M04)</v>
          </cell>
          <cell r="H323">
            <v>9.1334533333333329E-2</v>
          </cell>
          <cell r="I323" t="str">
            <v>M3</v>
          </cell>
        </row>
        <row r="324">
          <cell r="A324" t="str">
            <v>1.c.</v>
          </cell>
          <cell r="C324" t="str">
            <v>Filler</v>
          </cell>
          <cell r="D324" t="str">
            <v>= (FF x (D1 x tM3) x Fh1)</v>
          </cell>
          <cell r="G324" t="str">
            <v>(M05)</v>
          </cell>
          <cell r="H324">
            <v>0</v>
          </cell>
          <cell r="I324" t="str">
            <v>Kg</v>
          </cell>
        </row>
        <row r="325">
          <cell r="A325" t="str">
            <v>1.d.</v>
          </cell>
          <cell r="C325" t="str">
            <v>Aspal</v>
          </cell>
          <cell r="D325" t="str">
            <v>= (AS x (D1 x tM3) x Fh2) x 1000</v>
          </cell>
          <cell r="G325" t="str">
            <v>(M10)</v>
          </cell>
          <cell r="H325">
            <v>20.406750000000002</v>
          </cell>
          <cell r="I325" t="str">
            <v>Kg</v>
          </cell>
        </row>
        <row r="327">
          <cell r="A327" t="str">
            <v>2.</v>
          </cell>
          <cell r="C327" t="str">
            <v>ALAT</v>
          </cell>
        </row>
        <row r="328">
          <cell r="A328" t="str">
            <v>2.a.</v>
          </cell>
          <cell r="C328" t="str">
            <v>WHEEL LOADER</v>
          </cell>
          <cell r="G328" t="str">
            <v>(E15)</v>
          </cell>
        </row>
        <row r="329">
          <cell r="C329" t="str">
            <v>Kapasitas bucket</v>
          </cell>
          <cell r="G329" t="str">
            <v>V</v>
          </cell>
          <cell r="H329">
            <v>1.5</v>
          </cell>
          <cell r="I329" t="str">
            <v>M3</v>
          </cell>
        </row>
        <row r="330">
          <cell r="C330" t="str">
            <v>Faktor bucket</v>
          </cell>
          <cell r="G330" t="str">
            <v>Fb</v>
          </cell>
          <cell r="H330">
            <v>0.9</v>
          </cell>
          <cell r="I330" t="str">
            <v>-</v>
          </cell>
        </row>
        <row r="331">
          <cell r="C331" t="str">
            <v>Faktor efisiensi alat</v>
          </cell>
          <cell r="G331" t="str">
            <v>Fa</v>
          </cell>
          <cell r="H331">
            <v>0.8</v>
          </cell>
          <cell r="I331" t="str">
            <v>-</v>
          </cell>
        </row>
        <row r="332">
          <cell r="C332" t="str">
            <v>Waktu Siklus</v>
          </cell>
          <cell r="G332" t="str">
            <v>Ts1</v>
          </cell>
        </row>
        <row r="333">
          <cell r="C333" t="str">
            <v>- Muat</v>
          </cell>
          <cell r="G333" t="str">
            <v>T1</v>
          </cell>
          <cell r="H333">
            <v>1.75</v>
          </cell>
          <cell r="I333" t="str">
            <v>menit</v>
          </cell>
        </row>
        <row r="334">
          <cell r="C334" t="str">
            <v>- Lain lain</v>
          </cell>
          <cell r="G334" t="str">
            <v>T2</v>
          </cell>
          <cell r="H334">
            <v>0.65</v>
          </cell>
          <cell r="I334" t="str">
            <v>menit</v>
          </cell>
        </row>
        <row r="335">
          <cell r="G335" t="str">
            <v>Ts1</v>
          </cell>
          <cell r="H335">
            <v>2.4</v>
          </cell>
          <cell r="I335" t="str">
            <v>menit</v>
          </cell>
        </row>
        <row r="338">
          <cell r="J338" t="str">
            <v>Berlanjut ke hal. berikut.</v>
          </cell>
        </row>
        <row r="339">
          <cell r="A339" t="str">
            <v>ITEM PEMBAYARAN NO.</v>
          </cell>
          <cell r="D339" t="str">
            <v>:  6.3 (3)</v>
          </cell>
        </row>
        <row r="340">
          <cell r="A340" t="str">
            <v>JENIS PEKERJAAN</v>
          </cell>
          <cell r="D340" t="str">
            <v>:  Hot Mix tebal : 13 cm</v>
          </cell>
        </row>
        <row r="341">
          <cell r="A341" t="str">
            <v>SATUAN PEMBAYARAN</v>
          </cell>
          <cell r="D341" t="str">
            <v>:  M2</v>
          </cell>
        </row>
        <row r="342">
          <cell r="J342" t="str">
            <v>Lanjutan</v>
          </cell>
        </row>
        <row r="344">
          <cell r="A344" t="str">
            <v>No.</v>
          </cell>
          <cell r="C344" t="str">
            <v>U R A I A N</v>
          </cell>
          <cell r="G344" t="str">
            <v>KODE</v>
          </cell>
          <cell r="H344" t="str">
            <v>KOEF.</v>
          </cell>
          <cell r="I344" t="str">
            <v>SATUAN</v>
          </cell>
          <cell r="J344" t="str">
            <v>KETERANGAN</v>
          </cell>
        </row>
        <row r="347">
          <cell r="C347" t="str">
            <v xml:space="preserve">Kap. Prod. / jam = </v>
          </cell>
          <cell r="D347" t="str">
            <v>D2 x V x Fb x Fa x 60</v>
          </cell>
          <cell r="G347" t="str">
            <v>Q1</v>
          </cell>
          <cell r="H347">
            <v>162.54180602006693</v>
          </cell>
          <cell r="I347" t="str">
            <v>M2</v>
          </cell>
          <cell r="J347">
            <v>0</v>
          </cell>
        </row>
        <row r="348">
          <cell r="D348" t="str">
            <v>D1 x t x Ts1</v>
          </cell>
        </row>
        <row r="350">
          <cell r="C350" t="str">
            <v>Koefisien Alat / M2</v>
          </cell>
          <cell r="D350" t="str">
            <v xml:space="preserve"> = 1 : Q1</v>
          </cell>
          <cell r="G350" t="str">
            <v>(E15)</v>
          </cell>
          <cell r="H350">
            <v>6.1522633744855951E-3</v>
          </cell>
          <cell r="I350" t="str">
            <v>Jam</v>
          </cell>
        </row>
        <row r="352">
          <cell r="A352" t="str">
            <v>2.b.</v>
          </cell>
          <cell r="C352" t="str">
            <v>ASPHALT MIXING PLANT (AMP)</v>
          </cell>
          <cell r="G352" t="str">
            <v>(E01)</v>
          </cell>
        </row>
        <row r="353">
          <cell r="C353" t="str">
            <v>Kapasitas produksi</v>
          </cell>
          <cell r="G353" t="str">
            <v>V</v>
          </cell>
          <cell r="H353">
            <v>80</v>
          </cell>
          <cell r="I353" t="str">
            <v>ton / Jam</v>
          </cell>
        </row>
        <row r="354">
          <cell r="C354" t="str">
            <v>Faktor Efisiensi alat</v>
          </cell>
          <cell r="G354" t="str">
            <v>Fa</v>
          </cell>
          <cell r="H354">
            <v>0.8</v>
          </cell>
          <cell r="I354" t="str">
            <v>-</v>
          </cell>
        </row>
        <row r="356">
          <cell r="C356" t="str">
            <v>Kap.Prod. / jam =</v>
          </cell>
          <cell r="D356" t="str">
            <v>V x Fa</v>
          </cell>
          <cell r="G356" t="str">
            <v>Q2</v>
          </cell>
          <cell r="H356">
            <v>214.04682274247492</v>
          </cell>
          <cell r="I356" t="str">
            <v>M2</v>
          </cell>
        </row>
        <row r="357">
          <cell r="D357" t="str">
            <v>D1 x t</v>
          </cell>
        </row>
        <row r="358">
          <cell r="C358" t="str">
            <v>Koefisien Alat / M2</v>
          </cell>
          <cell r="D358" t="str">
            <v xml:space="preserve"> = 1 : Q2</v>
          </cell>
          <cell r="G358" t="str">
            <v>(E01)</v>
          </cell>
          <cell r="H358">
            <v>4.6718749999999998E-3</v>
          </cell>
          <cell r="I358" t="str">
            <v>Jam</v>
          </cell>
        </row>
        <row r="360">
          <cell r="A360" t="str">
            <v>2.c.</v>
          </cell>
          <cell r="C360" t="str">
            <v>GENERATOR SET ( GENSET )</v>
          </cell>
          <cell r="G360" t="str">
            <v>(E12)</v>
          </cell>
        </row>
        <row r="361">
          <cell r="C361" t="str">
            <v>Kap.Prod. / Jam = SAMA DENGAN AMP</v>
          </cell>
          <cell r="G361" t="str">
            <v>Q3</v>
          </cell>
          <cell r="H361">
            <v>214.04682274247492</v>
          </cell>
          <cell r="I361" t="str">
            <v>M2</v>
          </cell>
        </row>
        <row r="362">
          <cell r="C362" t="str">
            <v>Koefisien Alat / M2</v>
          </cell>
          <cell r="D362" t="str">
            <v xml:space="preserve"> = 1 : Q3</v>
          </cell>
          <cell r="G362" t="str">
            <v>(E12)</v>
          </cell>
          <cell r="H362">
            <v>4.6718749999999998E-3</v>
          </cell>
          <cell r="I362" t="str">
            <v>Jam</v>
          </cell>
        </row>
        <row r="364">
          <cell r="A364" t="str">
            <v>2.d.</v>
          </cell>
          <cell r="C364" t="str">
            <v>DUMP TRUCK (DT)</v>
          </cell>
          <cell r="G364" t="str">
            <v>(E09)</v>
          </cell>
        </row>
        <row r="365">
          <cell r="C365" t="str">
            <v>Kapasitas bak</v>
          </cell>
          <cell r="G365" t="str">
            <v>V</v>
          </cell>
          <cell r="H365">
            <v>8</v>
          </cell>
          <cell r="I365" t="str">
            <v>ton</v>
          </cell>
        </row>
        <row r="366">
          <cell r="C366" t="str">
            <v>Faktor Efisiensi alat</v>
          </cell>
          <cell r="G366" t="str">
            <v>Fa</v>
          </cell>
          <cell r="H366">
            <v>0.8</v>
          </cell>
          <cell r="I366" t="str">
            <v>-</v>
          </cell>
        </row>
        <row r="367">
          <cell r="C367" t="str">
            <v>Kecepatan rata-rata bermuatan</v>
          </cell>
          <cell r="G367" t="str">
            <v>v1</v>
          </cell>
          <cell r="H367">
            <v>30</v>
          </cell>
          <cell r="I367" t="str">
            <v>KM / Jam</v>
          </cell>
        </row>
        <row r="368">
          <cell r="C368" t="str">
            <v>Kecepatan rata-rata kosong</v>
          </cell>
          <cell r="G368" t="str">
            <v>v2</v>
          </cell>
          <cell r="H368">
            <v>40</v>
          </cell>
          <cell r="I368" t="str">
            <v>KM / Jam</v>
          </cell>
        </row>
        <row r="369">
          <cell r="C369" t="str">
            <v>Kapasitas AMP / batch</v>
          </cell>
          <cell r="G369" t="str">
            <v>Q2b</v>
          </cell>
          <cell r="H369">
            <v>1</v>
          </cell>
          <cell r="I369" t="str">
            <v>ton</v>
          </cell>
        </row>
        <row r="370">
          <cell r="C370" t="str">
            <v>Waktu menyiapkan 1 batch HRS</v>
          </cell>
          <cell r="G370" t="str">
            <v>Tb</v>
          </cell>
          <cell r="H370">
            <v>1.2</v>
          </cell>
          <cell r="I370" t="str">
            <v>menit</v>
          </cell>
        </row>
        <row r="371">
          <cell r="C371" t="str">
            <v>Waktu Siklus</v>
          </cell>
          <cell r="G371" t="str">
            <v>Ts2</v>
          </cell>
        </row>
        <row r="372">
          <cell r="C372" t="str">
            <v xml:space="preserve">- Mengisi Bak </v>
          </cell>
          <cell r="D372" t="str">
            <v>= (V : Q2b) x Tb</v>
          </cell>
          <cell r="G372" t="str">
            <v>T1</v>
          </cell>
          <cell r="H372">
            <v>9.6</v>
          </cell>
          <cell r="I372" t="str">
            <v>menit</v>
          </cell>
        </row>
        <row r="373">
          <cell r="C373" t="str">
            <v>- Angkut</v>
          </cell>
          <cell r="D373" t="str">
            <v>= (L : v1) x 60 menit</v>
          </cell>
          <cell r="G373" t="str">
            <v>T2</v>
          </cell>
          <cell r="H373">
            <v>70</v>
          </cell>
          <cell r="I373" t="str">
            <v>menit</v>
          </cell>
        </row>
        <row r="374">
          <cell r="C374" t="str">
            <v>- Tunggu + dump + Putar</v>
          </cell>
          <cell r="G374" t="str">
            <v>T3</v>
          </cell>
          <cell r="H374">
            <v>5</v>
          </cell>
          <cell r="I374" t="str">
            <v>menit</v>
          </cell>
        </row>
        <row r="375">
          <cell r="C375" t="str">
            <v>- Kembali</v>
          </cell>
          <cell r="D375" t="str">
            <v>= (L : v2) x 60 menit</v>
          </cell>
          <cell r="G375" t="str">
            <v>T4</v>
          </cell>
          <cell r="H375">
            <v>52.5</v>
          </cell>
          <cell r="I375" t="str">
            <v>menit</v>
          </cell>
        </row>
        <row r="376">
          <cell r="G376" t="str">
            <v>Ts2</v>
          </cell>
          <cell r="H376">
            <v>137.1</v>
          </cell>
          <cell r="I376" t="str">
            <v>menit</v>
          </cell>
        </row>
        <row r="378">
          <cell r="C378" t="str">
            <v>Kap.Prod. / jam =</v>
          </cell>
          <cell r="D378" t="str">
            <v>V x Fa x 60</v>
          </cell>
          <cell r="G378" t="str">
            <v>Q4</v>
          </cell>
          <cell r="H378">
            <v>9.3674758311805224</v>
          </cell>
          <cell r="I378" t="str">
            <v>M2</v>
          </cell>
        </row>
        <row r="379">
          <cell r="D379" t="str">
            <v>D1 x t x Ts2</v>
          </cell>
        </row>
        <row r="381">
          <cell r="C381" t="str">
            <v>Koefisien Alat / M2</v>
          </cell>
          <cell r="D381" t="str">
            <v xml:space="preserve"> = 1 : Q4</v>
          </cell>
          <cell r="G381" t="str">
            <v>(E09)</v>
          </cell>
          <cell r="H381">
            <v>0.10675234374999999</v>
          </cell>
          <cell r="I381" t="str">
            <v>Jam</v>
          </cell>
        </row>
        <row r="383">
          <cell r="A383" t="str">
            <v>2.e.</v>
          </cell>
          <cell r="C383" t="str">
            <v>ASPHALT FINISHER</v>
          </cell>
          <cell r="D383">
            <v>0</v>
          </cell>
          <cell r="G383" t="str">
            <v>(E02)</v>
          </cell>
        </row>
        <row r="384">
          <cell r="C384" t="str">
            <v>Kapasitas produksi</v>
          </cell>
          <cell r="G384" t="str">
            <v>V</v>
          </cell>
          <cell r="H384">
            <v>60</v>
          </cell>
          <cell r="I384" t="str">
            <v>ton / Jam</v>
          </cell>
        </row>
        <row r="385">
          <cell r="C385" t="str">
            <v>Faktor efisiensi alat</v>
          </cell>
          <cell r="G385" t="str">
            <v>Fa</v>
          </cell>
          <cell r="H385">
            <v>0.8</v>
          </cell>
          <cell r="I385" t="str">
            <v>-</v>
          </cell>
        </row>
        <row r="387">
          <cell r="C387" t="str">
            <v>Kap.Prod. / jam =</v>
          </cell>
          <cell r="D387" t="str">
            <v xml:space="preserve">V x Fa </v>
          </cell>
          <cell r="G387" t="str">
            <v>Q5</v>
          </cell>
          <cell r="H387">
            <v>160.53511705685619</v>
          </cell>
          <cell r="I387" t="str">
            <v>M2</v>
          </cell>
        </row>
        <row r="388">
          <cell r="D388" t="str">
            <v>D1  x t</v>
          </cell>
        </row>
        <row r="389">
          <cell r="C389" t="str">
            <v>Koefisien Alat / M2</v>
          </cell>
          <cell r="D389" t="str">
            <v xml:space="preserve"> = 1 : Q5</v>
          </cell>
          <cell r="G389" t="str">
            <v>(E02)</v>
          </cell>
          <cell r="H389">
            <v>6.2291666666666667E-3</v>
          </cell>
          <cell r="I389" t="str">
            <v>Jam</v>
          </cell>
          <cell r="J389">
            <v>0</v>
          </cell>
        </row>
        <row r="391">
          <cell r="A391" t="str">
            <v>2.f.</v>
          </cell>
          <cell r="C391" t="str">
            <v>TANDEM ROLLER</v>
          </cell>
          <cell r="G391" t="str">
            <v>(E17)</v>
          </cell>
        </row>
        <row r="392">
          <cell r="A392">
            <v>0</v>
          </cell>
          <cell r="C392" t="str">
            <v>Kecepatan rata-rata alat</v>
          </cell>
          <cell r="G392" t="str">
            <v>v</v>
          </cell>
          <cell r="H392">
            <v>3</v>
          </cell>
          <cell r="I392" t="str">
            <v>Km / Jam</v>
          </cell>
        </row>
        <row r="393">
          <cell r="C393" t="str">
            <v>Lebar efektif pemadatan</v>
          </cell>
          <cell r="G393" t="str">
            <v>b</v>
          </cell>
          <cell r="H393">
            <v>1.2</v>
          </cell>
          <cell r="I393" t="str">
            <v>M</v>
          </cell>
        </row>
        <row r="394">
          <cell r="C394" t="str">
            <v>Jumlah lintasan</v>
          </cell>
          <cell r="G394" t="str">
            <v>n</v>
          </cell>
          <cell r="H394">
            <v>8</v>
          </cell>
          <cell r="I394" t="str">
            <v>lintasan</v>
          </cell>
          <cell r="J394" t="str">
            <v xml:space="preserve"> 4 Awal &amp; 4 Akhir</v>
          </cell>
        </row>
        <row r="395">
          <cell r="C395" t="str">
            <v>Faktor Efisiensi alat</v>
          </cell>
          <cell r="G395" t="str">
            <v>Fa</v>
          </cell>
          <cell r="H395">
            <v>0.8</v>
          </cell>
          <cell r="I395" t="str">
            <v>-</v>
          </cell>
        </row>
        <row r="396">
          <cell r="C396">
            <v>0</v>
          </cell>
        </row>
        <row r="397">
          <cell r="J397" t="str">
            <v>Berlanjut ke hal. berikut.</v>
          </cell>
        </row>
        <row r="398">
          <cell r="A398" t="str">
            <v>ITEM PEMBAYARAN NO.</v>
          </cell>
          <cell r="D398" t="str">
            <v>:  6.3 (3)</v>
          </cell>
        </row>
        <row r="399">
          <cell r="A399" t="str">
            <v>JENIS PEKERJAAN</v>
          </cell>
          <cell r="D399" t="str">
            <v>:  Hot Mix tebal : 13 cm</v>
          </cell>
        </row>
        <row r="400">
          <cell r="A400" t="str">
            <v>SATUAN PEMBAYARAN</v>
          </cell>
          <cell r="D400" t="str">
            <v>:  M2</v>
          </cell>
        </row>
        <row r="401">
          <cell r="J401" t="str">
            <v>Lanjutan</v>
          </cell>
        </row>
        <row r="403">
          <cell r="A403" t="str">
            <v>No.</v>
          </cell>
          <cell r="C403" t="str">
            <v>U R A I A N</v>
          </cell>
          <cell r="G403" t="str">
            <v>KODE</v>
          </cell>
          <cell r="H403" t="str">
            <v>KOEF.</v>
          </cell>
          <cell r="I403" t="str">
            <v>SATUAN</v>
          </cell>
          <cell r="J403" t="str">
            <v>KETERANGAN</v>
          </cell>
        </row>
        <row r="406">
          <cell r="B406">
            <v>0</v>
          </cell>
          <cell r="C406" t="str">
            <v xml:space="preserve">Kap. Prod./jam = </v>
          </cell>
          <cell r="D406" t="str">
            <v>(v x 1000) x b x Fa</v>
          </cell>
          <cell r="G406" t="str">
            <v>Q6</v>
          </cell>
          <cell r="H406">
            <v>720</v>
          </cell>
          <cell r="I406" t="str">
            <v>M2</v>
          </cell>
        </row>
        <row r="407">
          <cell r="D407" t="str">
            <v>n</v>
          </cell>
        </row>
        <row r="408">
          <cell r="C408" t="str">
            <v>Koefisien Alat / M2</v>
          </cell>
          <cell r="D408" t="str">
            <v xml:space="preserve"> = 1 : Q6</v>
          </cell>
          <cell r="G408" t="str">
            <v>(E17)</v>
          </cell>
          <cell r="H408">
            <v>1.3888888888888889E-3</v>
          </cell>
          <cell r="I408" t="str">
            <v>Jam</v>
          </cell>
        </row>
        <row r="409">
          <cell r="C409">
            <v>0</v>
          </cell>
        </row>
        <row r="410">
          <cell r="A410" t="str">
            <v>2.g.</v>
          </cell>
          <cell r="C410" t="str">
            <v>PNEUMATIC TIRE ROLLER</v>
          </cell>
          <cell r="G410" t="str">
            <v>(E18)</v>
          </cell>
        </row>
        <row r="411">
          <cell r="C411" t="str">
            <v>Kecepatan rata-rata</v>
          </cell>
          <cell r="G411" t="str">
            <v>v</v>
          </cell>
          <cell r="H411">
            <v>3.5</v>
          </cell>
          <cell r="I411" t="str">
            <v>KM / jam</v>
          </cell>
        </row>
        <row r="412">
          <cell r="C412" t="str">
            <v>Lebar efektif pemadatan</v>
          </cell>
          <cell r="G412" t="str">
            <v>b</v>
          </cell>
          <cell r="H412">
            <v>1.5</v>
          </cell>
          <cell r="I412" t="str">
            <v>M</v>
          </cell>
        </row>
        <row r="413">
          <cell r="C413" t="str">
            <v>Jumlah lintasan</v>
          </cell>
          <cell r="G413" t="str">
            <v>n</v>
          </cell>
          <cell r="H413">
            <v>8</v>
          </cell>
          <cell r="I413" t="str">
            <v>lintasan</v>
          </cell>
        </row>
        <row r="414">
          <cell r="C414" t="str">
            <v>Faktor Efisiensi alat</v>
          </cell>
          <cell r="G414" t="str">
            <v>Fa</v>
          </cell>
          <cell r="H414">
            <v>0.8</v>
          </cell>
          <cell r="I414" t="str">
            <v>-</v>
          </cell>
        </row>
        <row r="416">
          <cell r="C416" t="str">
            <v>Kap.Prod./jam =</v>
          </cell>
          <cell r="D416" t="str">
            <v>(v x 1000) x b x Fa</v>
          </cell>
          <cell r="G416" t="str">
            <v>Q7</v>
          </cell>
          <cell r="H416">
            <v>1050</v>
          </cell>
          <cell r="I416" t="str">
            <v>M2</v>
          </cell>
        </row>
        <row r="417">
          <cell r="D417" t="str">
            <v>n</v>
          </cell>
        </row>
        <row r="418">
          <cell r="C418" t="str">
            <v>Koefisien Alat / M2</v>
          </cell>
          <cell r="D418" t="str">
            <v xml:space="preserve"> = 1 : Q7</v>
          </cell>
          <cell r="G418" t="str">
            <v>(E18)</v>
          </cell>
          <cell r="H418">
            <v>9.5238095238095238E-4</v>
          </cell>
          <cell r="I418" t="str">
            <v>Jam</v>
          </cell>
        </row>
        <row r="420">
          <cell r="A420" t="str">
            <v>2.h.</v>
          </cell>
          <cell r="C420" t="str">
            <v>ALAT BANTU</v>
          </cell>
        </row>
        <row r="421">
          <cell r="C421" t="str">
            <v>diperlukan :</v>
          </cell>
          <cell r="J421" t="str">
            <v>Lump Sum</v>
          </cell>
        </row>
        <row r="422">
          <cell r="C422" t="str">
            <v>- Kereta dorong     = 2 buah</v>
          </cell>
        </row>
        <row r="423">
          <cell r="C423" t="str">
            <v>- Sekop                = 3 buah</v>
          </cell>
        </row>
        <row r="424">
          <cell r="C424" t="str">
            <v>- Garpu                = 2 buah</v>
          </cell>
        </row>
        <row r="425">
          <cell r="C425" t="str">
            <v>- Tongkat Kontrol ketebalan hanparan</v>
          </cell>
        </row>
        <row r="427">
          <cell r="A427" t="str">
            <v xml:space="preserve">   3.</v>
          </cell>
          <cell r="C427" t="str">
            <v>TENAGA</v>
          </cell>
        </row>
        <row r="428">
          <cell r="C428" t="str">
            <v>Produksi menentukan : Asphalt Mixing Plant (AMP)</v>
          </cell>
          <cell r="G428" t="str">
            <v>Q2</v>
          </cell>
          <cell r="H428">
            <v>214.04682274247492</v>
          </cell>
          <cell r="I428" t="str">
            <v>M2/Jam</v>
          </cell>
        </row>
        <row r="429">
          <cell r="C429" t="str">
            <v>Produksi HRS / hari  =  Tk x Q2</v>
          </cell>
          <cell r="G429" t="str">
            <v>Qt</v>
          </cell>
          <cell r="H429">
            <v>1712.3745819397993</v>
          </cell>
          <cell r="I429" t="str">
            <v>M2</v>
          </cell>
        </row>
        <row r="430">
          <cell r="C430" t="str">
            <v>Kebutuhan tenaga :</v>
          </cell>
        </row>
        <row r="431">
          <cell r="D431" t="str">
            <v>- Pekerja</v>
          </cell>
          <cell r="G431" t="str">
            <v>P</v>
          </cell>
          <cell r="H431">
            <v>28</v>
          </cell>
          <cell r="I431" t="str">
            <v>orang</v>
          </cell>
        </row>
        <row r="432">
          <cell r="D432" t="str">
            <v>- Mandor</v>
          </cell>
          <cell r="G432" t="str">
            <v>M</v>
          </cell>
          <cell r="H432">
            <v>4</v>
          </cell>
          <cell r="I432" t="str">
            <v>orang</v>
          </cell>
        </row>
        <row r="434">
          <cell r="C434" t="str">
            <v>Koefisien Tenaga / M2     :</v>
          </cell>
        </row>
        <row r="435">
          <cell r="D435" t="str">
            <v>- Pekerja</v>
          </cell>
          <cell r="E435" t="str">
            <v>= (Tk x P) / Qt</v>
          </cell>
          <cell r="G435" t="str">
            <v>(L01)</v>
          </cell>
          <cell r="H435">
            <v>0.1308125</v>
          </cell>
          <cell r="I435" t="str">
            <v>Jam</v>
          </cell>
        </row>
        <row r="436">
          <cell r="D436" t="str">
            <v>- Mandor</v>
          </cell>
          <cell r="E436" t="str">
            <v>= (Tk x M) / Qt</v>
          </cell>
          <cell r="G436" t="str">
            <v>(L03)</v>
          </cell>
          <cell r="H436">
            <v>1.8687499999999999E-2</v>
          </cell>
          <cell r="I436" t="str">
            <v>Jam</v>
          </cell>
        </row>
        <row r="438">
          <cell r="A438" t="str">
            <v>4.</v>
          </cell>
          <cell r="C438" t="str">
            <v>HARGA DASAR SATUAN UPAH, BAHAN DAN ALAT</v>
          </cell>
        </row>
        <row r="439">
          <cell r="C439" t="str">
            <v>Lihat lampiran.</v>
          </cell>
        </row>
        <row r="441">
          <cell r="A441" t="str">
            <v>5.</v>
          </cell>
          <cell r="C441" t="str">
            <v>ANALISA HARGA SATUAN PEKERJAAN</v>
          </cell>
        </row>
        <row r="442">
          <cell r="C442" t="str">
            <v>Lihat perhitungan dalam FORMULIR STANDAR UNTUK</v>
          </cell>
        </row>
        <row r="443">
          <cell r="C443" t="str">
            <v>PEREKEMAN ANALISA MASING-MASING HARGA</v>
          </cell>
        </row>
        <row r="444">
          <cell r="C444" t="str">
            <v>SATUAN.</v>
          </cell>
        </row>
        <row r="445">
          <cell r="C445" t="str">
            <v>Didapat Harga Satuan Pekerjaan :</v>
          </cell>
        </row>
        <row r="447">
          <cell r="C447" t="str">
            <v xml:space="preserve">Rp.  </v>
          </cell>
          <cell r="D447">
            <v>133365.64000000001</v>
          </cell>
          <cell r="E447" t="str">
            <v xml:space="preserve"> / M2.</v>
          </cell>
        </row>
        <row r="452">
          <cell r="A452" t="str">
            <v>ITEM PEMBAYARAN NO.</v>
          </cell>
          <cell r="D452" t="str">
            <v>:  6.3 (4)</v>
          </cell>
        </row>
        <row r="453">
          <cell r="A453" t="str">
            <v>JENIS PEKERJAAN</v>
          </cell>
          <cell r="D453" t="str">
            <v>:  Lapisan Hot Mix untuk sambungan dan bongkaran</v>
          </cell>
        </row>
        <row r="454">
          <cell r="A454" t="str">
            <v>SATUAN PEMBAYARAN</v>
          </cell>
          <cell r="D454" t="str">
            <v>:  Ton</v>
          </cell>
        </row>
        <row r="457">
          <cell r="A457" t="str">
            <v>No.</v>
          </cell>
          <cell r="C457" t="str">
            <v>U R A I A N</v>
          </cell>
          <cell r="G457" t="str">
            <v>KODE</v>
          </cell>
          <cell r="H457" t="str">
            <v>KOEF.</v>
          </cell>
          <cell r="I457" t="str">
            <v>SATUAN</v>
          </cell>
          <cell r="J457" t="str">
            <v>KETERANGAN</v>
          </cell>
          <cell r="L457" t="str">
            <v>ANALISA HARGA SATUAN</v>
          </cell>
        </row>
        <row r="459">
          <cell r="L459" t="str">
            <v>NAMA PESERTA</v>
          </cell>
          <cell r="O459" t="str">
            <v>: PT. WIJAYA KARYA</v>
          </cell>
        </row>
        <row r="460">
          <cell r="A460" t="str">
            <v>I.</v>
          </cell>
          <cell r="C460" t="str">
            <v>ASUMSI</v>
          </cell>
          <cell r="L460" t="str">
            <v>NO. MATA PEMBAYARAN</v>
          </cell>
          <cell r="O460" t="str">
            <v>:</v>
          </cell>
        </row>
        <row r="461">
          <cell r="A461">
            <v>1</v>
          </cell>
          <cell r="C461" t="str">
            <v>Menggunakan alat berat (cara mekanik)</v>
          </cell>
          <cell r="L461" t="str">
            <v>JENIS PEKERJAAN</v>
          </cell>
          <cell r="O461" t="str">
            <v>:  Lapisan Hot Mix untuk sambungan dan bongkaran</v>
          </cell>
          <cell r="P461" t="str">
            <v>Hotmix Peralihan</v>
          </cell>
        </row>
        <row r="462">
          <cell r="A462">
            <v>2</v>
          </cell>
          <cell r="C462" t="str">
            <v>Lokasi pekerjaan : sepanjang jalan</v>
          </cell>
          <cell r="L462" t="str">
            <v>SATUAN PENGUKURAN</v>
          </cell>
          <cell r="O462" t="str">
            <v>:  Ton</v>
          </cell>
        </row>
        <row r="463">
          <cell r="A463">
            <v>3</v>
          </cell>
          <cell r="C463" t="str">
            <v>Kondisi existing jalan : sedang</v>
          </cell>
          <cell r="L463" t="str">
            <v>PERKIRAAN KUANTITAS</v>
          </cell>
          <cell r="O463" t="str">
            <v>:</v>
          </cell>
          <cell r="P463">
            <v>310</v>
          </cell>
        </row>
        <row r="464">
          <cell r="A464">
            <v>4</v>
          </cell>
          <cell r="C464" t="str">
            <v>Jarak rata-rata Base Camp ke lokasi pekerjaan</v>
          </cell>
          <cell r="G464" t="str">
            <v>L</v>
          </cell>
          <cell r="H464">
            <v>35</v>
          </cell>
          <cell r="I464" t="str">
            <v>KM</v>
          </cell>
          <cell r="L464" t="str">
            <v>PEKERJAAN</v>
          </cell>
        </row>
        <row r="465">
          <cell r="A465">
            <v>5</v>
          </cell>
          <cell r="C465" t="str">
            <v>Tebal Lapis Hotmix padat  (tebal total x 50% )</v>
          </cell>
          <cell r="G465" t="str">
            <v>t</v>
          </cell>
          <cell r="H465">
            <v>3.5000000000000003E-2</v>
          </cell>
          <cell r="I465" t="str">
            <v>M</v>
          </cell>
          <cell r="L465" t="str">
            <v>PROD. HARIAN / JAM</v>
          </cell>
          <cell r="O465" t="str">
            <v>:</v>
          </cell>
          <cell r="P465">
            <v>288</v>
          </cell>
          <cell r="Q465" t="str">
            <v>/hari</v>
          </cell>
        </row>
        <row r="466">
          <cell r="A466">
            <v>6</v>
          </cell>
          <cell r="C466" t="str">
            <v>Jam kerja efektif per-hari</v>
          </cell>
          <cell r="G466" t="str">
            <v>Tk</v>
          </cell>
          <cell r="H466">
            <v>6</v>
          </cell>
          <cell r="I466" t="str">
            <v>Jam</v>
          </cell>
        </row>
        <row r="467">
          <cell r="A467">
            <v>7</v>
          </cell>
          <cell r="C467" t="str">
            <v>Faktor kehilanganmaterial :</v>
          </cell>
          <cell r="E467" t="str">
            <v>- Agregat</v>
          </cell>
          <cell r="G467" t="str">
            <v>Fh1</v>
          </cell>
          <cell r="H467">
            <v>1.2</v>
          </cell>
          <cell r="I467" t="str">
            <v>-</v>
          </cell>
        </row>
        <row r="468">
          <cell r="A468">
            <v>0</v>
          </cell>
          <cell r="E468" t="str">
            <v>- Aspal</v>
          </cell>
          <cell r="G468" t="str">
            <v>Fh2</v>
          </cell>
          <cell r="H468">
            <v>1.05</v>
          </cell>
          <cell r="I468" t="str">
            <v>-</v>
          </cell>
          <cell r="R468" t="str">
            <v>PERKIRAAN</v>
          </cell>
          <cell r="S468" t="str">
            <v>HARGA</v>
          </cell>
          <cell r="T468" t="str">
            <v>JUMLAH</v>
          </cell>
        </row>
        <row r="469">
          <cell r="A469">
            <v>8</v>
          </cell>
          <cell r="C469" t="str">
            <v>Komposisi campuran Hotmix  :</v>
          </cell>
          <cell r="L469" t="str">
            <v>NO.</v>
          </cell>
          <cell r="N469" t="str">
            <v>KOMPONEN</v>
          </cell>
          <cell r="Q469" t="str">
            <v>SATUAN</v>
          </cell>
          <cell r="R469" t="str">
            <v>KUANTITAS</v>
          </cell>
          <cell r="S469" t="str">
            <v>SATUAN</v>
          </cell>
          <cell r="T469" t="str">
            <v>HARGA</v>
          </cell>
        </row>
        <row r="470">
          <cell r="C470" t="str">
            <v xml:space="preserve">- Coarse Agregat  </v>
          </cell>
          <cell r="G470" t="str">
            <v>CA</v>
          </cell>
          <cell r="H470">
            <v>47.68</v>
          </cell>
          <cell r="I470" t="str">
            <v>%</v>
          </cell>
          <cell r="J470" t="str">
            <v xml:space="preserve"> Gradasi harus -</v>
          </cell>
          <cell r="S470" t="str">
            <v>(Rp.)</v>
          </cell>
          <cell r="T470" t="str">
            <v>(Rp.)</v>
          </cell>
        </row>
        <row r="471">
          <cell r="C471" t="str">
            <v>- Fine Agregat</v>
          </cell>
          <cell r="G471" t="str">
            <v>FA</v>
          </cell>
          <cell r="H471">
            <v>45.82</v>
          </cell>
          <cell r="I471" t="str">
            <v>%</v>
          </cell>
          <cell r="J471" t="str">
            <v xml:space="preserve"> memenuhi -</v>
          </cell>
        </row>
        <row r="472">
          <cell r="C472" t="str">
            <v>- Fraksi Filler</v>
          </cell>
          <cell r="G472" t="str">
            <v>FF</v>
          </cell>
          <cell r="H472">
            <v>0</v>
          </cell>
          <cell r="I472" t="str">
            <v>%</v>
          </cell>
          <cell r="J472" t="str">
            <v xml:space="preserve"> Spesifikasi</v>
          </cell>
        </row>
        <row r="473">
          <cell r="C473" t="str">
            <v>- Asphalt</v>
          </cell>
          <cell r="D473" t="str">
            <v>minimum 6 %</v>
          </cell>
          <cell r="G473" t="str">
            <v>As</v>
          </cell>
          <cell r="H473">
            <v>6</v>
          </cell>
          <cell r="I473" t="str">
            <v>%</v>
          </cell>
          <cell r="L473" t="str">
            <v>A.</v>
          </cell>
          <cell r="N473" t="str">
            <v>TENAGA</v>
          </cell>
        </row>
        <row r="474">
          <cell r="A474">
            <v>9</v>
          </cell>
          <cell r="C474" t="str">
            <v>Berat jenis bahan  :</v>
          </cell>
        </row>
        <row r="475">
          <cell r="C475" t="str">
            <v>- Hotmix</v>
          </cell>
          <cell r="G475" t="str">
            <v>D1</v>
          </cell>
          <cell r="H475">
            <v>2.2999999999999998</v>
          </cell>
          <cell r="I475" t="str">
            <v>ton / M3</v>
          </cell>
          <cell r="L475" t="str">
            <v>1.</v>
          </cell>
          <cell r="N475" t="str">
            <v>Pekerja</v>
          </cell>
          <cell r="Q475" t="str">
            <v>Jam</v>
          </cell>
          <cell r="R475">
            <v>0.14583333333333334</v>
          </cell>
          <cell r="S475">
            <v>6500</v>
          </cell>
          <cell r="V475">
            <v>947.91666666666674</v>
          </cell>
        </row>
        <row r="476">
          <cell r="C476" t="str">
            <v>- Coarse Agregat &amp; Fine Agregat</v>
          </cell>
          <cell r="G476" t="str">
            <v>D2</v>
          </cell>
          <cell r="H476">
            <v>1.8</v>
          </cell>
          <cell r="I476" t="str">
            <v>ton / M3</v>
          </cell>
          <cell r="L476" t="str">
            <v>2.</v>
          </cell>
          <cell r="N476" t="str">
            <v>Mandor</v>
          </cell>
          <cell r="Q476" t="str">
            <v>Jam</v>
          </cell>
          <cell r="R476">
            <v>2.0833333333333332E-2</v>
          </cell>
          <cell r="S476">
            <v>8500</v>
          </cell>
          <cell r="V476">
            <v>177.08333333333331</v>
          </cell>
        </row>
        <row r="477">
          <cell r="C477" t="str">
            <v>- Fraksi Filler</v>
          </cell>
          <cell r="G477" t="str">
            <v>D3</v>
          </cell>
          <cell r="H477">
            <v>2</v>
          </cell>
          <cell r="I477" t="str">
            <v>ton / M3</v>
          </cell>
        </row>
        <row r="478">
          <cell r="C478" t="str">
            <v>- Asphalt</v>
          </cell>
          <cell r="G478" t="str">
            <v>D4</v>
          </cell>
          <cell r="H478">
            <v>1.0349999999999999</v>
          </cell>
          <cell r="I478" t="str">
            <v>ton / M3</v>
          </cell>
        </row>
        <row r="479">
          <cell r="R479" t="str">
            <v xml:space="preserve">JUMLAH HARGA TENAGA   </v>
          </cell>
          <cell r="V479">
            <v>1125</v>
          </cell>
        </row>
        <row r="480">
          <cell r="A480" t="str">
            <v>II.</v>
          </cell>
          <cell r="C480" t="str">
            <v>URUTAN KERJA</v>
          </cell>
        </row>
        <row r="481">
          <cell r="A481">
            <v>1</v>
          </cell>
          <cell r="C481" t="str">
            <v xml:space="preserve">Wheel Loader memuat Agregat dan Asphalt ke dalam </v>
          </cell>
          <cell r="L481" t="str">
            <v>B.</v>
          </cell>
          <cell r="N481" t="str">
            <v>BAHAN</v>
          </cell>
        </row>
        <row r="482">
          <cell r="A482">
            <v>0</v>
          </cell>
          <cell r="C482" t="str">
            <v>Cold Bin AMP</v>
          </cell>
        </row>
        <row r="483">
          <cell r="A483">
            <v>2</v>
          </cell>
          <cell r="C483" t="str">
            <v>Agregat dan aspal dicampur dan dipanaskan</v>
          </cell>
          <cell r="L483" t="str">
            <v>1.</v>
          </cell>
          <cell r="N483" t="str">
            <v>Agregat Kasar</v>
          </cell>
          <cell r="Q483" t="str">
            <v>M3</v>
          </cell>
          <cell r="R483">
            <v>0.31786666666666669</v>
          </cell>
          <cell r="S483">
            <v>208855</v>
          </cell>
          <cell r="V483">
            <v>66388.042666666675</v>
          </cell>
        </row>
        <row r="484">
          <cell r="C484" t="str">
            <v>dengan AMP untuk dimuat langsung ke dalam</v>
          </cell>
          <cell r="L484" t="str">
            <v>2.</v>
          </cell>
          <cell r="N484" t="str">
            <v>Agregat Halus</v>
          </cell>
          <cell r="Q484" t="str">
            <v>M3</v>
          </cell>
          <cell r="R484">
            <v>0.30546666666666666</v>
          </cell>
          <cell r="S484">
            <v>183300</v>
          </cell>
          <cell r="V484">
            <v>55992.04</v>
          </cell>
        </row>
        <row r="485">
          <cell r="A485">
            <v>0</v>
          </cell>
          <cell r="C485" t="str">
            <v>Dump Truck dan diangkut ke lokasi pekerjaan</v>
          </cell>
          <cell r="L485" t="str">
            <v>3</v>
          </cell>
          <cell r="N485" t="str">
            <v>Filler</v>
          </cell>
          <cell r="Q485" t="str">
            <v>Kg</v>
          </cell>
          <cell r="R485">
            <v>0</v>
          </cell>
          <cell r="S485">
            <v>7500</v>
          </cell>
          <cell r="V485">
            <v>0</v>
          </cell>
        </row>
        <row r="486">
          <cell r="A486">
            <v>3</v>
          </cell>
          <cell r="C486" t="str">
            <v>Campuran panas Hot mix dihampar dengan Finisher</v>
          </cell>
          <cell r="L486" t="str">
            <v>4</v>
          </cell>
          <cell r="N486" t="str">
            <v>Aspal</v>
          </cell>
          <cell r="Q486" t="str">
            <v>Kg</v>
          </cell>
          <cell r="R486">
            <v>63</v>
          </cell>
          <cell r="S486">
            <v>3050</v>
          </cell>
          <cell r="V486">
            <v>192150</v>
          </cell>
        </row>
        <row r="487">
          <cell r="C487" t="str">
            <v>dan dipadatkan dengan Tandem (Awal &amp; Akhir) dan</v>
          </cell>
        </row>
        <row r="488">
          <cell r="A488">
            <v>0</v>
          </cell>
          <cell r="C488" t="str">
            <v>Pneumatic Tire Roller (Intermediate Rolling)</v>
          </cell>
        </row>
        <row r="489">
          <cell r="A489">
            <v>4</v>
          </cell>
          <cell r="C489" t="str">
            <v>Selama pemadatan, sekelompok  pekerja akan</v>
          </cell>
          <cell r="R489" t="str">
            <v xml:space="preserve">JUMLAH HARGA BAHAN   </v>
          </cell>
          <cell r="V489">
            <v>314530.08266666671</v>
          </cell>
        </row>
        <row r="490">
          <cell r="A490">
            <v>0</v>
          </cell>
          <cell r="C490" t="str">
            <v>merapikan tepi hamparaan dengan menggunakan</v>
          </cell>
        </row>
        <row r="491">
          <cell r="A491">
            <v>0</v>
          </cell>
          <cell r="C491" t="str">
            <v>Alat Bantu</v>
          </cell>
          <cell r="L491" t="str">
            <v>C.</v>
          </cell>
          <cell r="N491" t="str">
            <v>PERALATAN</v>
          </cell>
        </row>
        <row r="492">
          <cell r="L492" t="str">
            <v>1.</v>
          </cell>
          <cell r="N492" t="str">
            <v>Wheel Loader</v>
          </cell>
          <cell r="Q492" t="str">
            <v>Jam</v>
          </cell>
          <cell r="R492">
            <v>6.3888888888888884E-2</v>
          </cell>
          <cell r="S492">
            <v>203390</v>
          </cell>
          <cell r="V492">
            <v>12994.361111111109</v>
          </cell>
        </row>
        <row r="493">
          <cell r="A493" t="str">
            <v>III.</v>
          </cell>
          <cell r="C493" t="str">
            <v>PEMAKAIAN BAHAN, ALAT DAN TENAGA</v>
          </cell>
          <cell r="L493" t="str">
            <v>2.</v>
          </cell>
          <cell r="N493" t="str">
            <v>AMP</v>
          </cell>
          <cell r="Q493" t="str">
            <v>Jam</v>
          </cell>
          <cell r="R493">
            <v>4.7916666666666663E-2</v>
          </cell>
          <cell r="S493">
            <v>1554830</v>
          </cell>
          <cell r="V493">
            <v>74502.270833333328</v>
          </cell>
        </row>
        <row r="494">
          <cell r="L494" t="str">
            <v>3.</v>
          </cell>
          <cell r="N494" t="str">
            <v>Genset</v>
          </cell>
          <cell r="Q494" t="str">
            <v>Jam</v>
          </cell>
          <cell r="R494">
            <v>4.7916666666666663E-2</v>
          </cell>
          <cell r="S494">
            <v>160100</v>
          </cell>
          <cell r="V494">
            <v>7671.458333333333</v>
          </cell>
        </row>
        <row r="495">
          <cell r="A495" t="str">
            <v xml:space="preserve">   1.</v>
          </cell>
          <cell r="C495" t="str">
            <v>BAHAN</v>
          </cell>
          <cell r="L495" t="str">
            <v>4.</v>
          </cell>
          <cell r="N495" t="str">
            <v>Dump Truck</v>
          </cell>
          <cell r="Q495" t="str">
            <v>Jam</v>
          </cell>
          <cell r="R495">
            <v>1.6010156250000001</v>
          </cell>
          <cell r="S495">
            <v>75600</v>
          </cell>
          <cell r="V495">
            <v>121036.78125</v>
          </cell>
        </row>
        <row r="496">
          <cell r="A496" t="str">
            <v>1.a.</v>
          </cell>
          <cell r="C496" t="str">
            <v>Agregat Kasar</v>
          </cell>
          <cell r="D496" t="str">
            <v>= (CA x (D1 x 1 M3) x Fh1) : D2</v>
          </cell>
          <cell r="G496" t="str">
            <v>(M03)</v>
          </cell>
          <cell r="H496">
            <v>0.31786666666666669</v>
          </cell>
          <cell r="I496" t="str">
            <v>M3</v>
          </cell>
          <cell r="L496" t="str">
            <v>5.</v>
          </cell>
          <cell r="N496" t="str">
            <v>Asphalt Finisher     (E02)</v>
          </cell>
          <cell r="Q496" t="str">
            <v>Jam</v>
          </cell>
          <cell r="R496">
            <v>0.11020833333333332</v>
          </cell>
          <cell r="S496">
            <v>199250</v>
          </cell>
          <cell r="V496">
            <v>21959.010416666664</v>
          </cell>
        </row>
        <row r="497">
          <cell r="A497" t="str">
            <v>1.b.</v>
          </cell>
          <cell r="C497" t="str">
            <v>Agregat Halus</v>
          </cell>
          <cell r="D497" t="str">
            <v>= (FA x (D1 x 1 M3) x Fh1) : D2</v>
          </cell>
          <cell r="G497" t="str">
            <v>(M04)</v>
          </cell>
          <cell r="H497">
            <v>0.30546666666666666</v>
          </cell>
          <cell r="I497" t="str">
            <v>M3</v>
          </cell>
          <cell r="L497" t="str">
            <v>6.</v>
          </cell>
          <cell r="N497" t="str">
            <v>Tandem Roller</v>
          </cell>
          <cell r="Q497" t="str">
            <v>Jam</v>
          </cell>
          <cell r="R497">
            <v>0.11734693877551018</v>
          </cell>
          <cell r="S497">
            <v>179250</v>
          </cell>
          <cell r="V497">
            <v>21034.4387755102</v>
          </cell>
        </row>
        <row r="498">
          <cell r="A498" t="str">
            <v>1.c.</v>
          </cell>
          <cell r="C498" t="str">
            <v>Filler</v>
          </cell>
          <cell r="D498" t="str">
            <v>= (FF x (D1 x 1 M3) x Fh1)</v>
          </cell>
          <cell r="G498" t="str">
            <v>(M05)</v>
          </cell>
          <cell r="H498">
            <v>0</v>
          </cell>
          <cell r="I498" t="str">
            <v>Kg</v>
          </cell>
          <cell r="L498" t="str">
            <v>7</v>
          </cell>
          <cell r="N498" t="str">
            <v>P. Tyre Roller</v>
          </cell>
          <cell r="Q498" t="str">
            <v>Jam</v>
          </cell>
          <cell r="R498">
            <v>0.1095238095238095</v>
          </cell>
          <cell r="S498">
            <v>185100</v>
          </cell>
          <cell r="V498">
            <v>20272.857142857138</v>
          </cell>
        </row>
        <row r="499">
          <cell r="A499" t="str">
            <v>1.d.</v>
          </cell>
          <cell r="C499" t="str">
            <v>Aspal</v>
          </cell>
          <cell r="D499" t="str">
            <v xml:space="preserve">= (AS x (D1 x 1 M3) x Fh2) </v>
          </cell>
          <cell r="G499" t="str">
            <v>(M10)</v>
          </cell>
          <cell r="H499">
            <v>63</v>
          </cell>
          <cell r="I499" t="str">
            <v>Kg</v>
          </cell>
          <cell r="L499" t="str">
            <v>8</v>
          </cell>
          <cell r="N499" t="str">
            <v>Alat Bantu</v>
          </cell>
          <cell r="Q499" t="str">
            <v>Ls</v>
          </cell>
          <cell r="R499">
            <v>1</v>
          </cell>
          <cell r="S499">
            <v>75</v>
          </cell>
          <cell r="V499">
            <v>75</v>
          </cell>
        </row>
        <row r="501">
          <cell r="A501" t="str">
            <v>2.</v>
          </cell>
          <cell r="C501" t="str">
            <v>ALAT</v>
          </cell>
          <cell r="R501" t="str">
            <v xml:space="preserve">JUMLAH HARGA PERALATAN   </v>
          </cell>
          <cell r="V501">
            <v>279546.17786281178</v>
          </cell>
        </row>
        <row r="502">
          <cell r="A502" t="str">
            <v>2.a.</v>
          </cell>
          <cell r="C502" t="str">
            <v>WHEEL LOADER</v>
          </cell>
          <cell r="G502" t="str">
            <v>(E15)</v>
          </cell>
        </row>
        <row r="503">
          <cell r="C503" t="str">
            <v>Kapasitas bucket</v>
          </cell>
          <cell r="G503" t="str">
            <v>V</v>
          </cell>
          <cell r="H503">
            <v>1.5</v>
          </cell>
          <cell r="I503" t="str">
            <v>M3</v>
          </cell>
          <cell r="L503" t="str">
            <v>D.</v>
          </cell>
          <cell r="N503" t="str">
            <v>JUMLAH HARGA TENAGA, BAHAN DAN PERALATAN  ( A + B + C )</v>
          </cell>
          <cell r="V503">
            <v>595201.26052947855</v>
          </cell>
        </row>
        <row r="504">
          <cell r="C504" t="str">
            <v>Faktor bucket</v>
          </cell>
          <cell r="G504" t="str">
            <v>Fb</v>
          </cell>
          <cell r="H504">
            <v>0.9</v>
          </cell>
          <cell r="I504" t="str">
            <v>-</v>
          </cell>
          <cell r="L504" t="str">
            <v>E.</v>
          </cell>
          <cell r="N504" t="str">
            <v>OVERHEAD &amp; PROFIT</v>
          </cell>
          <cell r="Q504">
            <v>10</v>
          </cell>
          <cell r="R504" t="str">
            <v>%  x  D</v>
          </cell>
          <cell r="V504">
            <v>59520.12605294786</v>
          </cell>
        </row>
        <row r="505">
          <cell r="C505" t="str">
            <v>Faktor efisiensi alat</v>
          </cell>
          <cell r="G505" t="str">
            <v>Fa</v>
          </cell>
          <cell r="H505">
            <v>0.8</v>
          </cell>
          <cell r="I505" t="str">
            <v>-</v>
          </cell>
          <cell r="L505" t="str">
            <v>F.</v>
          </cell>
          <cell r="N505" t="str">
            <v>HARGA SATUAN PEKERJAAN  ( D + E )</v>
          </cell>
          <cell r="V505">
            <v>654721.39</v>
          </cell>
        </row>
        <row r="506">
          <cell r="C506" t="str">
            <v>Waktu Siklus</v>
          </cell>
          <cell r="G506" t="str">
            <v>Ts1</v>
          </cell>
        </row>
        <row r="507">
          <cell r="C507" t="str">
            <v>- Muat</v>
          </cell>
          <cell r="G507" t="str">
            <v>T1</v>
          </cell>
          <cell r="H507">
            <v>1.3</v>
          </cell>
          <cell r="I507" t="str">
            <v>menit</v>
          </cell>
          <cell r="L507" t="str">
            <v>Note: 1</v>
          </cell>
          <cell r="N507" t="str">
            <v>SATUAN dapat berdasarkan atas jam operasi untuk Tenaga Kerja dan Peralatan, volume dan/atau ukuran</v>
          </cell>
        </row>
        <row r="508">
          <cell r="C508" t="str">
            <v>- Lain lain</v>
          </cell>
          <cell r="G508" t="str">
            <v>T2</v>
          </cell>
          <cell r="H508">
            <v>0.5</v>
          </cell>
          <cell r="I508" t="str">
            <v>menit</v>
          </cell>
          <cell r="N508" t="str">
            <v>berat untuk bahan-bahan.</v>
          </cell>
        </row>
        <row r="509">
          <cell r="G509" t="str">
            <v>Ts1</v>
          </cell>
          <cell r="H509">
            <v>1.8</v>
          </cell>
          <cell r="I509" t="str">
            <v>menit</v>
          </cell>
          <cell r="L509">
            <v>2</v>
          </cell>
          <cell r="N509" t="str">
            <v>Kuantitas satuan adalah kuantitas setiap komponen untuk menyelesaikan satu satuan pekerjaan dari nomor</v>
          </cell>
        </row>
        <row r="510">
          <cell r="N510" t="str">
            <v>mata pembayaran.</v>
          </cell>
        </row>
        <row r="511">
          <cell r="L511">
            <v>3</v>
          </cell>
          <cell r="N511" t="str">
            <v>Biaya satuan untuk peralatan sudah termasuk bahan bakar, bahan habis dipakai dan operator.</v>
          </cell>
        </row>
        <row r="512">
          <cell r="J512" t="str">
            <v>Berlanjut ke hal. berikut.</v>
          </cell>
          <cell r="L512">
            <v>4</v>
          </cell>
          <cell r="N512" t="str">
            <v>Biaya satuan sudah termasuk pengeluaran untuk seluruh pajak yang berkaitan (tetapi tidak termasuk PPN</v>
          </cell>
        </row>
        <row r="513">
          <cell r="A513" t="str">
            <v>ITEM PEMBAYARAN NO.</v>
          </cell>
          <cell r="D513" t="str">
            <v>:  6.3 (4)</v>
          </cell>
        </row>
        <row r="514">
          <cell r="A514" t="str">
            <v xml:space="preserve">JENIS PEKERJAAN                                  </v>
          </cell>
          <cell r="D514" t="str">
            <v>:  Lapisan Hot Mix untuk sambungan dan bongkaran</v>
          </cell>
        </row>
        <row r="515">
          <cell r="A515" t="str">
            <v>SATUAN PEMBAYARAN</v>
          </cell>
          <cell r="D515" t="str">
            <v>:  Ton</v>
          </cell>
        </row>
        <row r="516">
          <cell r="J516" t="str">
            <v>Lanjutan</v>
          </cell>
        </row>
        <row r="518">
          <cell r="A518" t="str">
            <v>No.</v>
          </cell>
          <cell r="C518" t="str">
            <v>U R A I A N</v>
          </cell>
          <cell r="G518" t="str">
            <v>KODE</v>
          </cell>
          <cell r="H518" t="str">
            <v>KOEF.</v>
          </cell>
          <cell r="I518" t="str">
            <v>SATUAN</v>
          </cell>
          <cell r="J518" t="str">
            <v>KETERANGAN</v>
          </cell>
        </row>
        <row r="521">
          <cell r="C521" t="str">
            <v xml:space="preserve">Kap. Prod./jam = </v>
          </cell>
          <cell r="D521" t="str">
            <v>D2 x V x Fb x Fa x 60</v>
          </cell>
          <cell r="G521" t="str">
            <v>Q1</v>
          </cell>
          <cell r="H521">
            <v>28.173913043478265</v>
          </cell>
          <cell r="I521" t="str">
            <v>M3</v>
          </cell>
          <cell r="J521">
            <v>0</v>
          </cell>
        </row>
        <row r="522">
          <cell r="D522" t="str">
            <v>D1 x Ts1</v>
          </cell>
        </row>
        <row r="524">
          <cell r="C524" t="str">
            <v>Koefisien Alat / Ton</v>
          </cell>
          <cell r="D524" t="str">
            <v xml:space="preserve"> = 1 : Q1</v>
          </cell>
          <cell r="G524" t="str">
            <v>(E15)</v>
          </cell>
          <cell r="H524">
            <v>6.3888888888888884E-2</v>
          </cell>
          <cell r="I524" t="str">
            <v>Jam</v>
          </cell>
        </row>
        <row r="526">
          <cell r="A526" t="str">
            <v>2.b.</v>
          </cell>
          <cell r="C526" t="str">
            <v>ASPHALT MIXING PLANT (AMP)</v>
          </cell>
          <cell r="G526" t="str">
            <v>(E01)</v>
          </cell>
        </row>
        <row r="527">
          <cell r="C527" t="str">
            <v>Kapasitas produksi</v>
          </cell>
          <cell r="G527" t="str">
            <v>V</v>
          </cell>
          <cell r="H527">
            <v>60</v>
          </cell>
          <cell r="I527" t="str">
            <v>ton / Jam</v>
          </cell>
        </row>
        <row r="528">
          <cell r="C528" t="str">
            <v>Faktor Efisiensi alat</v>
          </cell>
          <cell r="G528" t="str">
            <v>Fa</v>
          </cell>
          <cell r="H528">
            <v>0.8</v>
          </cell>
          <cell r="I528" t="str">
            <v>-</v>
          </cell>
        </row>
        <row r="530">
          <cell r="C530" t="str">
            <v>Kap.Prod. / jam =</v>
          </cell>
          <cell r="D530" t="str">
            <v>V x Fa</v>
          </cell>
          <cell r="G530" t="str">
            <v>Q2</v>
          </cell>
          <cell r="H530">
            <v>48</v>
          </cell>
          <cell r="I530" t="str">
            <v>M3</v>
          </cell>
        </row>
        <row r="531">
          <cell r="D531" t="str">
            <v xml:space="preserve">D1 </v>
          </cell>
        </row>
        <row r="532">
          <cell r="C532" t="str">
            <v>Koefisien Alat / Ton</v>
          </cell>
          <cell r="D532" t="str">
            <v xml:space="preserve"> = 1 : Q2</v>
          </cell>
          <cell r="G532" t="str">
            <v>(E01)</v>
          </cell>
          <cell r="H532">
            <v>4.7916666666666663E-2</v>
          </cell>
          <cell r="I532" t="str">
            <v>Jam</v>
          </cell>
        </row>
        <row r="534">
          <cell r="A534" t="str">
            <v>2.c.</v>
          </cell>
          <cell r="C534" t="str">
            <v>GENERATORSET ( GENSET )</v>
          </cell>
          <cell r="G534" t="str">
            <v>(E12)</v>
          </cell>
        </row>
        <row r="535">
          <cell r="C535" t="str">
            <v>Kap.Prod. / Jam = SAMA DENGAN AMP</v>
          </cell>
          <cell r="G535" t="str">
            <v>Q3</v>
          </cell>
          <cell r="H535">
            <v>48</v>
          </cell>
          <cell r="I535" t="str">
            <v>M3</v>
          </cell>
        </row>
        <row r="536">
          <cell r="C536" t="str">
            <v>Koefisien Alat /Ton</v>
          </cell>
          <cell r="D536" t="str">
            <v xml:space="preserve"> = 1 : Q3</v>
          </cell>
          <cell r="G536" t="str">
            <v>(E12)</v>
          </cell>
          <cell r="H536">
            <v>4.7916666666666663E-2</v>
          </cell>
          <cell r="I536" t="str">
            <v>Jam</v>
          </cell>
        </row>
        <row r="538">
          <cell r="A538" t="str">
            <v>2.d.</v>
          </cell>
          <cell r="C538" t="str">
            <v>DUMP TRUCK (DT)</v>
          </cell>
          <cell r="G538" t="str">
            <v>(E09)</v>
          </cell>
        </row>
        <row r="539">
          <cell r="C539" t="str">
            <v>Kapasitas bak</v>
          </cell>
          <cell r="G539" t="str">
            <v>V</v>
          </cell>
          <cell r="H539">
            <v>8</v>
          </cell>
          <cell r="I539" t="str">
            <v>ton</v>
          </cell>
        </row>
        <row r="540">
          <cell r="C540" t="str">
            <v>Faktor Efisiensi alat</v>
          </cell>
          <cell r="G540" t="str">
            <v>Fa</v>
          </cell>
          <cell r="H540">
            <v>0.8</v>
          </cell>
          <cell r="I540" t="str">
            <v>-</v>
          </cell>
        </row>
        <row r="541">
          <cell r="C541" t="str">
            <v>Kecepatan rata-rata bermuatan</v>
          </cell>
          <cell r="G541" t="str">
            <v>v1</v>
          </cell>
          <cell r="H541">
            <v>30</v>
          </cell>
          <cell r="I541" t="str">
            <v>Km / Jam</v>
          </cell>
        </row>
        <row r="542">
          <cell r="C542" t="str">
            <v>Kecepatan rata-rata kosong</v>
          </cell>
          <cell r="G542" t="str">
            <v>v2</v>
          </cell>
          <cell r="H542">
            <v>40</v>
          </cell>
          <cell r="I542" t="str">
            <v>Km / Jam</v>
          </cell>
        </row>
        <row r="543">
          <cell r="C543" t="str">
            <v>Kapasitas AMP / batch</v>
          </cell>
          <cell r="G543" t="str">
            <v>Q2b</v>
          </cell>
          <cell r="H543">
            <v>0.6</v>
          </cell>
          <cell r="I543" t="str">
            <v>ton</v>
          </cell>
        </row>
        <row r="544">
          <cell r="C544" t="str">
            <v>Waktu menyiapkan 1 batch Hot mix</v>
          </cell>
          <cell r="G544" t="str">
            <v>Tb</v>
          </cell>
          <cell r="H544">
            <v>1.2</v>
          </cell>
          <cell r="I544" t="str">
            <v>menit</v>
          </cell>
        </row>
        <row r="545">
          <cell r="C545" t="str">
            <v>Waktu Siklus</v>
          </cell>
          <cell r="G545" t="str">
            <v>Ts2</v>
          </cell>
        </row>
        <row r="546">
          <cell r="C546" t="str">
            <v xml:space="preserve">- Mengisi Bak </v>
          </cell>
          <cell r="D546" t="str">
            <v>= (V : Q2b) x Tb</v>
          </cell>
          <cell r="G546" t="str">
            <v>T1</v>
          </cell>
          <cell r="H546">
            <v>16</v>
          </cell>
          <cell r="I546" t="str">
            <v>menit</v>
          </cell>
        </row>
        <row r="547">
          <cell r="C547" t="str">
            <v>- Angkut</v>
          </cell>
          <cell r="D547" t="str">
            <v>= (L : v1) x 60 menit</v>
          </cell>
          <cell r="G547" t="str">
            <v>T2</v>
          </cell>
          <cell r="H547">
            <v>70</v>
          </cell>
          <cell r="I547" t="str">
            <v>menit</v>
          </cell>
        </row>
        <row r="548">
          <cell r="C548" t="str">
            <v>- Tunggu + dump + Putar</v>
          </cell>
          <cell r="G548" t="str">
            <v>T3</v>
          </cell>
          <cell r="H548">
            <v>10</v>
          </cell>
          <cell r="I548" t="str">
            <v>menit</v>
          </cell>
        </row>
        <row r="549">
          <cell r="C549" t="str">
            <v>- Kembali</v>
          </cell>
          <cell r="D549" t="str">
            <v>= (L : v2) x 60 menit</v>
          </cell>
          <cell r="G549" t="str">
            <v>T4</v>
          </cell>
          <cell r="H549">
            <v>52.5</v>
          </cell>
          <cell r="I549" t="str">
            <v>menit</v>
          </cell>
        </row>
        <row r="550">
          <cell r="G550" t="str">
            <v>Ts2</v>
          </cell>
          <cell r="H550">
            <v>148.5</v>
          </cell>
          <cell r="I550" t="str">
            <v>menit</v>
          </cell>
        </row>
        <row r="552">
          <cell r="C552" t="str">
            <v>Kap.Prod. / jam =</v>
          </cell>
          <cell r="D552" t="str">
            <v>V x Fa x 60</v>
          </cell>
          <cell r="G552" t="str">
            <v>Q4</v>
          </cell>
          <cell r="H552">
            <v>1.1242863416776461</v>
          </cell>
          <cell r="I552" t="str">
            <v>M3</v>
          </cell>
        </row>
        <row r="553">
          <cell r="D553" t="str">
            <v>D1 x Ts2</v>
          </cell>
        </row>
        <row r="555">
          <cell r="C555" t="str">
            <v>Koefisien Alat /Ton</v>
          </cell>
          <cell r="D555" t="str">
            <v xml:space="preserve"> = 1 : Q4</v>
          </cell>
          <cell r="G555" t="str">
            <v>(E09)</v>
          </cell>
          <cell r="H555">
            <v>1.6010156250000001</v>
          </cell>
          <cell r="I555" t="str">
            <v>Jam</v>
          </cell>
        </row>
        <row r="557">
          <cell r="A557" t="str">
            <v>2.e.</v>
          </cell>
          <cell r="C557" t="str">
            <v>ASPHALT FINISHER</v>
          </cell>
          <cell r="D557">
            <v>0</v>
          </cell>
          <cell r="G557" t="str">
            <v>(E02)</v>
          </cell>
        </row>
        <row r="558">
          <cell r="C558" t="str">
            <v>Kapasitas produksi</v>
          </cell>
          <cell r="G558" t="str">
            <v>V</v>
          </cell>
          <cell r="H558">
            <v>60</v>
          </cell>
          <cell r="I558" t="str">
            <v>ton / Jam</v>
          </cell>
        </row>
        <row r="559">
          <cell r="C559" t="str">
            <v>Faktor efisiensi alat</v>
          </cell>
          <cell r="G559" t="str">
            <v>Fa</v>
          </cell>
          <cell r="H559">
            <v>0.8</v>
          </cell>
          <cell r="I559" t="str">
            <v>-</v>
          </cell>
        </row>
        <row r="561">
          <cell r="C561" t="str">
            <v>Kap.Prod. / jam =</v>
          </cell>
          <cell r="D561" t="str">
            <v xml:space="preserve">V x Fa </v>
          </cell>
          <cell r="G561" t="str">
            <v>Q5</v>
          </cell>
          <cell r="H561">
            <v>20.869565217391305</v>
          </cell>
          <cell r="I561" t="str">
            <v>M3</v>
          </cell>
        </row>
        <row r="562">
          <cell r="D562" t="str">
            <v xml:space="preserve">D1  </v>
          </cell>
        </row>
        <row r="563">
          <cell r="C563" t="str">
            <v>Koefisien Alat / Ton</v>
          </cell>
          <cell r="D563" t="str">
            <v xml:space="preserve"> = 1 : Q5</v>
          </cell>
          <cell r="G563" t="str">
            <v>(E02)</v>
          </cell>
          <cell r="H563">
            <v>0.11020833333333332</v>
          </cell>
          <cell r="I563" t="str">
            <v>Jam</v>
          </cell>
          <cell r="J563">
            <v>0</v>
          </cell>
        </row>
        <row r="565">
          <cell r="A565" t="str">
            <v>2.f.</v>
          </cell>
          <cell r="C565" t="str">
            <v>TANDEM ROLLER</v>
          </cell>
          <cell r="G565" t="str">
            <v>(E17)</v>
          </cell>
        </row>
        <row r="566">
          <cell r="A566">
            <v>0</v>
          </cell>
          <cell r="C566" t="str">
            <v>Kecepatan rata-rata alat</v>
          </cell>
          <cell r="G566" t="str">
            <v>v</v>
          </cell>
          <cell r="H566">
            <v>3.5</v>
          </cell>
          <cell r="I566" t="str">
            <v>Km / Jam</v>
          </cell>
        </row>
        <row r="567">
          <cell r="C567" t="str">
            <v>Lebar efektif pemadatan</v>
          </cell>
          <cell r="G567" t="str">
            <v>b</v>
          </cell>
          <cell r="H567">
            <v>1.2</v>
          </cell>
          <cell r="I567" t="str">
            <v>M</v>
          </cell>
        </row>
        <row r="568">
          <cell r="C568" t="str">
            <v>Jumlah lintasan</v>
          </cell>
          <cell r="G568" t="str">
            <v>n</v>
          </cell>
          <cell r="H568">
            <v>6</v>
          </cell>
          <cell r="I568" t="str">
            <v>lintasan</v>
          </cell>
          <cell r="J568" t="str">
            <v xml:space="preserve"> 3 Awal &amp; 3 Akhir</v>
          </cell>
        </row>
        <row r="569">
          <cell r="C569" t="str">
            <v>Faktor Efisiensi alat</v>
          </cell>
          <cell r="G569" t="str">
            <v>Fa</v>
          </cell>
          <cell r="H569">
            <v>0.8</v>
          </cell>
          <cell r="I569" t="str">
            <v>-</v>
          </cell>
        </row>
        <row r="570">
          <cell r="C570">
            <v>0</v>
          </cell>
        </row>
        <row r="571">
          <cell r="J571" t="str">
            <v>Berlanjut ke hal. berikut.</v>
          </cell>
        </row>
        <row r="572">
          <cell r="A572" t="str">
            <v>ITEM PEMBAYARAN NO.</v>
          </cell>
          <cell r="D572" t="str">
            <v>:  6.3 (4)</v>
          </cell>
        </row>
        <row r="573">
          <cell r="A573" t="str">
            <v>JENIS PEKERJAAN</v>
          </cell>
          <cell r="D573" t="str">
            <v>:  Lapisan Hot Mix untuk sambungan dan bongkaran</v>
          </cell>
        </row>
        <row r="574">
          <cell r="A574" t="str">
            <v>SATUAN PEMBAYARAN</v>
          </cell>
          <cell r="D574" t="str">
            <v>:  Ton</v>
          </cell>
        </row>
        <row r="575">
          <cell r="J575" t="str">
            <v>Lanjutan</v>
          </cell>
        </row>
        <row r="577">
          <cell r="A577" t="str">
            <v>No.</v>
          </cell>
          <cell r="C577" t="str">
            <v>U R A I A N</v>
          </cell>
          <cell r="G577" t="str">
            <v>KODE</v>
          </cell>
          <cell r="H577" t="str">
            <v>KOEF.</v>
          </cell>
          <cell r="I577" t="str">
            <v>SATUAN</v>
          </cell>
          <cell r="J577" t="str">
            <v>KETERANGAN</v>
          </cell>
        </row>
        <row r="580">
          <cell r="B580">
            <v>0</v>
          </cell>
          <cell r="C580" t="str">
            <v xml:space="preserve">Kap. Prod./jam = </v>
          </cell>
          <cell r="D580" t="str">
            <v>(v x 1000) x b x t x Fa</v>
          </cell>
          <cell r="G580" t="str">
            <v>Q6</v>
          </cell>
          <cell r="H580">
            <v>19.600000000000001</v>
          </cell>
          <cell r="I580" t="str">
            <v>M3</v>
          </cell>
        </row>
        <row r="581">
          <cell r="D581" t="str">
            <v>n</v>
          </cell>
        </row>
        <row r="582">
          <cell r="C582" t="str">
            <v>Koefisien Alat /Ton</v>
          </cell>
          <cell r="D582" t="str">
            <v xml:space="preserve"> = 1 : Q6</v>
          </cell>
          <cell r="G582" t="str">
            <v>(E17)</v>
          </cell>
          <cell r="H582">
            <v>0.11734693877551018</v>
          </cell>
          <cell r="I582" t="str">
            <v>Jam</v>
          </cell>
        </row>
        <row r="583">
          <cell r="C583">
            <v>0</v>
          </cell>
        </row>
        <row r="584">
          <cell r="A584" t="str">
            <v>2.g.</v>
          </cell>
          <cell r="C584" t="str">
            <v>PNEUMATIC TIRE ROLLER</v>
          </cell>
          <cell r="G584" t="str">
            <v>(E18)</v>
          </cell>
        </row>
        <row r="585">
          <cell r="C585" t="str">
            <v>Kecepatan rata-rata</v>
          </cell>
          <cell r="G585" t="str">
            <v>v</v>
          </cell>
          <cell r="H585">
            <v>4</v>
          </cell>
          <cell r="I585" t="str">
            <v>KM / Jam</v>
          </cell>
        </row>
        <row r="586">
          <cell r="C586" t="str">
            <v>Lebar efektif pemadatan</v>
          </cell>
          <cell r="G586" t="str">
            <v>b</v>
          </cell>
          <cell r="H586">
            <v>1.5</v>
          </cell>
          <cell r="I586" t="str">
            <v>M</v>
          </cell>
        </row>
        <row r="587">
          <cell r="C587" t="str">
            <v>Jumlah lintasan</v>
          </cell>
          <cell r="G587" t="str">
            <v>n</v>
          </cell>
          <cell r="H587">
            <v>8</v>
          </cell>
          <cell r="I587" t="str">
            <v>lintasan</v>
          </cell>
        </row>
        <row r="588">
          <cell r="C588" t="str">
            <v>Faktor Efisiensi alat</v>
          </cell>
          <cell r="G588" t="str">
            <v>Fa</v>
          </cell>
          <cell r="H588">
            <v>0.8</v>
          </cell>
          <cell r="I588" t="str">
            <v>-</v>
          </cell>
        </row>
        <row r="590">
          <cell r="C590" t="str">
            <v>Kap.Prod. / jam =</v>
          </cell>
          <cell r="D590" t="str">
            <v>(v x 1000) x b x t x Fa</v>
          </cell>
          <cell r="G590" t="str">
            <v>Q7</v>
          </cell>
          <cell r="H590">
            <v>21.000000000000004</v>
          </cell>
          <cell r="I590" t="str">
            <v>M3</v>
          </cell>
        </row>
        <row r="591">
          <cell r="D591" t="str">
            <v>n</v>
          </cell>
        </row>
        <row r="592">
          <cell r="C592" t="str">
            <v>Koefisien Alat /Ton</v>
          </cell>
          <cell r="D592" t="str">
            <v xml:space="preserve"> = 1 : Q7</v>
          </cell>
          <cell r="G592" t="str">
            <v>(E18)</v>
          </cell>
          <cell r="H592">
            <v>0.1095238095238095</v>
          </cell>
          <cell r="I592" t="str">
            <v>Jam</v>
          </cell>
        </row>
        <row r="594">
          <cell r="A594" t="str">
            <v>2.h.</v>
          </cell>
          <cell r="C594" t="str">
            <v>ALAT BANTU</v>
          </cell>
        </row>
        <row r="595">
          <cell r="C595" t="str">
            <v>diperlukan :</v>
          </cell>
          <cell r="J595" t="str">
            <v>Lump Sum</v>
          </cell>
        </row>
        <row r="596">
          <cell r="C596" t="str">
            <v>- Kereta dorong   = 2 buah</v>
          </cell>
        </row>
        <row r="597">
          <cell r="C597" t="str">
            <v>- Sekop                = 3 buah</v>
          </cell>
        </row>
        <row r="598">
          <cell r="C598" t="str">
            <v>- Garpu                = 2 buah</v>
          </cell>
        </row>
        <row r="599">
          <cell r="C599" t="str">
            <v>- Tongkat Kontrol ketebalan hanparan</v>
          </cell>
        </row>
        <row r="601">
          <cell r="A601" t="str">
            <v xml:space="preserve">   3.</v>
          </cell>
          <cell r="C601" t="str">
            <v>TENAGA</v>
          </cell>
        </row>
        <row r="602">
          <cell r="C602" t="str">
            <v>Produksi menentukan : Asphalt Mixing Plant (AMP)</v>
          </cell>
          <cell r="G602" t="str">
            <v>Q2</v>
          </cell>
          <cell r="H602">
            <v>48</v>
          </cell>
          <cell r="I602" t="str">
            <v>M3/Jam</v>
          </cell>
        </row>
        <row r="603">
          <cell r="C603" t="str">
            <v>Produksi ATB / hari  =  Tk x Q2</v>
          </cell>
          <cell r="G603" t="str">
            <v>Qt</v>
          </cell>
          <cell r="H603">
            <v>288</v>
          </cell>
          <cell r="I603" t="str">
            <v>M3</v>
          </cell>
        </row>
        <row r="604">
          <cell r="C604" t="str">
            <v>Kebutuhan tenaga :</v>
          </cell>
        </row>
        <row r="605">
          <cell r="D605" t="str">
            <v>- Pekerja</v>
          </cell>
          <cell r="G605" t="str">
            <v>P</v>
          </cell>
          <cell r="H605">
            <v>7</v>
          </cell>
          <cell r="I605" t="str">
            <v>orang</v>
          </cell>
        </row>
        <row r="606">
          <cell r="D606" t="str">
            <v>- Mandor</v>
          </cell>
          <cell r="G606" t="str">
            <v>M</v>
          </cell>
          <cell r="H606">
            <v>1</v>
          </cell>
          <cell r="I606" t="str">
            <v>orang</v>
          </cell>
        </row>
        <row r="608">
          <cell r="C608" t="str">
            <v>Koefisien Tenaga / Ton     :</v>
          </cell>
        </row>
        <row r="609">
          <cell r="D609" t="str">
            <v>- Pekerja</v>
          </cell>
          <cell r="E609" t="str">
            <v>= (Tk x P) / Qt</v>
          </cell>
          <cell r="G609" t="str">
            <v>(L01)</v>
          </cell>
          <cell r="H609">
            <v>0.14583333333333334</v>
          </cell>
          <cell r="I609" t="str">
            <v>Jam</v>
          </cell>
        </row>
        <row r="610">
          <cell r="D610" t="str">
            <v>- Mandor</v>
          </cell>
          <cell r="E610" t="str">
            <v>= (Tk x M) / Qt</v>
          </cell>
          <cell r="G610" t="str">
            <v>(L03)</v>
          </cell>
          <cell r="H610">
            <v>2.0833333333333332E-2</v>
          </cell>
          <cell r="I610" t="str">
            <v>Jam</v>
          </cell>
        </row>
        <row r="612">
          <cell r="A612" t="str">
            <v>4.</v>
          </cell>
          <cell r="C612" t="str">
            <v>HARGA DASAR SATUAN UPAH, BAHAN DAN ALAT</v>
          </cell>
        </row>
        <row r="613">
          <cell r="C613" t="str">
            <v>Lihat lampiran.</v>
          </cell>
        </row>
        <row r="615">
          <cell r="A615" t="str">
            <v>5.</v>
          </cell>
          <cell r="C615" t="str">
            <v>ANALISA HARGA SATUAN PEKERJAAN</v>
          </cell>
        </row>
        <row r="616">
          <cell r="C616" t="str">
            <v>Lihat perhitungan dalam FORMULIR STANDAR UNTUK</v>
          </cell>
        </row>
        <row r="617">
          <cell r="C617" t="str">
            <v>PEREKEMAN ANALISA MASING-MASING HARGA</v>
          </cell>
        </row>
        <row r="618">
          <cell r="C618" t="str">
            <v>SATUAN.</v>
          </cell>
        </row>
        <row r="619">
          <cell r="C619" t="str">
            <v>Didapat Harga Satuan Pekerjaan :</v>
          </cell>
        </row>
        <row r="621">
          <cell r="C621" t="str">
            <v xml:space="preserve">Rp.  </v>
          </cell>
          <cell r="D621">
            <v>654721.39</v>
          </cell>
          <cell r="E621" t="str">
            <v xml:space="preserve"> / Ton</v>
          </cell>
        </row>
      </sheetData>
      <sheetData sheetId="3">
        <row r="2">
          <cell r="A2" t="str">
            <v>ITEM PEMBAYARAN NO.</v>
          </cell>
          <cell r="D2" t="str">
            <v xml:space="preserve">: </v>
          </cell>
          <cell r="T2" t="str">
            <v>Analisa EI-1042</v>
          </cell>
        </row>
        <row r="3">
          <cell r="A3" t="str">
            <v>JENIS PEKERJAAN</v>
          </cell>
          <cell r="D3" t="str">
            <v>:  Pembuatan Pola dan Marka Sementara</v>
          </cell>
        </row>
        <row r="4">
          <cell r="A4" t="str">
            <v>SATUAN PEMBAYARAN</v>
          </cell>
          <cell r="D4" t="str">
            <v>:  M2</v>
          </cell>
          <cell r="H4" t="str">
            <v xml:space="preserve">        URAIAN ANALISA HARGA SATUAN</v>
          </cell>
        </row>
        <row r="6">
          <cell r="L6">
            <v>0</v>
          </cell>
        </row>
        <row r="7">
          <cell r="A7" t="str">
            <v>No.</v>
          </cell>
          <cell r="C7" t="str">
            <v>U R A I A N</v>
          </cell>
          <cell r="G7" t="str">
            <v>KODE</v>
          </cell>
          <cell r="H7" t="str">
            <v>KOEF.</v>
          </cell>
          <cell r="I7" t="str">
            <v>SATUAN</v>
          </cell>
          <cell r="J7" t="str">
            <v>KET</v>
          </cell>
        </row>
        <row r="9">
          <cell r="L9" t="str">
            <v>ANALISA  HARGA  SATUAN</v>
          </cell>
        </row>
        <row r="10">
          <cell r="A10" t="str">
            <v>I.</v>
          </cell>
          <cell r="C10" t="str">
            <v>ASUMSI</v>
          </cell>
        </row>
        <row r="11">
          <cell r="A11">
            <v>1</v>
          </cell>
          <cell r="C11" t="str">
            <v>Pekerjaan dilakukan secara manual</v>
          </cell>
        </row>
        <row r="12">
          <cell r="A12">
            <v>2</v>
          </cell>
          <cell r="C12" t="str">
            <v>Lokasi pekerjaan : sepanjang jalan</v>
          </cell>
          <cell r="L12" t="str">
            <v>Nama Proyek</v>
          </cell>
          <cell r="O12" t="str">
            <v>:  Perkuatan Runway, Taxiway, Apron di Bandar Udara Supadio Pontianak</v>
          </cell>
        </row>
        <row r="13">
          <cell r="A13">
            <v>3</v>
          </cell>
          <cell r="C13" t="str">
            <v>Bahan dasar (besi dan kawat) diterima seluruhnya</v>
          </cell>
          <cell r="L13" t="str">
            <v>Pemilik Proyek</v>
          </cell>
          <cell r="O13" t="str">
            <v>:  PT. (Persero) Angkasa Pura II Bandar Udara Supadio Pontianak</v>
          </cell>
        </row>
        <row r="14">
          <cell r="C14" t="str">
            <v>di lokasi pekerjaan</v>
          </cell>
          <cell r="L14" t="str">
            <v>ITEM PEMBAYARAN NO.</v>
          </cell>
          <cell r="O14" t="str">
            <v>:</v>
          </cell>
        </row>
        <row r="15">
          <cell r="A15">
            <v>4</v>
          </cell>
          <cell r="C15" t="str">
            <v>Jarak rata-rata Base camp ke lokasi pekerjaan</v>
          </cell>
          <cell r="G15" t="str">
            <v>L</v>
          </cell>
          <cell r="H15">
            <v>0.6</v>
          </cell>
          <cell r="I15" t="str">
            <v>KM</v>
          </cell>
          <cell r="L15" t="str">
            <v>JENIS PEKERJAAN</v>
          </cell>
          <cell r="O15" t="str">
            <v>:  Pembuatan Pola dan Marka Sementara</v>
          </cell>
        </row>
        <row r="16">
          <cell r="A16">
            <v>5</v>
          </cell>
          <cell r="C16" t="str">
            <v>Jam kerja efektif per-hari</v>
          </cell>
          <cell r="G16" t="str">
            <v>Tk</v>
          </cell>
          <cell r="H16">
            <v>6</v>
          </cell>
          <cell r="I16" t="str">
            <v>jam</v>
          </cell>
          <cell r="L16" t="str">
            <v>SATUAN PEMBAYARAN</v>
          </cell>
          <cell r="O16" t="str">
            <v>:  M2</v>
          </cell>
        </row>
        <row r="17">
          <cell r="A17">
            <v>6</v>
          </cell>
          <cell r="C17" t="str">
            <v>Faktor Kehilangan Material</v>
          </cell>
          <cell r="G17" t="str">
            <v>Fh</v>
          </cell>
          <cell r="H17">
            <v>1.05</v>
          </cell>
          <cell r="I17" t="str">
            <v>-</v>
          </cell>
        </row>
        <row r="18">
          <cell r="A18">
            <v>7</v>
          </cell>
          <cell r="C18" t="str">
            <v>Tebal lapisan cat secara manual</v>
          </cell>
          <cell r="G18" t="str">
            <v>t</v>
          </cell>
          <cell r="H18">
            <v>1.4999999999999999E-2</v>
          </cell>
          <cell r="I18" t="str">
            <v>M</v>
          </cell>
          <cell r="J18" t="str">
            <v xml:space="preserve"> Spec.10.4.3(2)(d)</v>
          </cell>
        </row>
        <row r="19">
          <cell r="A19">
            <v>8</v>
          </cell>
          <cell r="C19" t="str">
            <v>Berat Jenis Bahan Cat</v>
          </cell>
          <cell r="G19" t="str">
            <v>BJ.Cat</v>
          </cell>
          <cell r="H19">
            <v>1</v>
          </cell>
          <cell r="I19" t="str">
            <v>Kg/Liter</v>
          </cell>
          <cell r="Q19" t="str">
            <v>PERKIRAAN</v>
          </cell>
          <cell r="R19" t="str">
            <v>HARGA</v>
          </cell>
          <cell r="S19" t="str">
            <v>JUMLAH</v>
          </cell>
        </row>
        <row r="20">
          <cell r="A20">
            <v>9</v>
          </cell>
          <cell r="C20" t="str">
            <v>Perbandingan pemakaian bahan  :</v>
          </cell>
          <cell r="E20" t="str">
            <v>- Cat</v>
          </cell>
          <cell r="G20" t="str">
            <v>C</v>
          </cell>
          <cell r="H20">
            <v>60</v>
          </cell>
          <cell r="I20" t="str">
            <v>%</v>
          </cell>
          <cell r="L20" t="str">
            <v>NO.</v>
          </cell>
          <cell r="N20" t="str">
            <v>KOMPONEN</v>
          </cell>
          <cell r="P20" t="str">
            <v>SATUAN</v>
          </cell>
          <cell r="Q20" t="str">
            <v>KUANTITAS</v>
          </cell>
          <cell r="R20" t="str">
            <v>SATUAN</v>
          </cell>
          <cell r="S20" t="str">
            <v>HARGA</v>
          </cell>
        </row>
        <row r="21">
          <cell r="E21" t="str">
            <v>- Thinner</v>
          </cell>
          <cell r="G21" t="str">
            <v>T</v>
          </cell>
          <cell r="H21">
            <v>40</v>
          </cell>
          <cell r="I21" t="str">
            <v>%</v>
          </cell>
          <cell r="R21" t="str">
            <v>(Rp.)</v>
          </cell>
          <cell r="S21" t="str">
            <v>(Rp.)</v>
          </cell>
        </row>
        <row r="22">
          <cell r="A22" t="str">
            <v>II.</v>
          </cell>
          <cell r="C22" t="str">
            <v>URUTAN KERJA</v>
          </cell>
        </row>
        <row r="23">
          <cell r="A23">
            <v>1</v>
          </cell>
          <cell r="C23" t="str">
            <v>Permukaan jalan dibersihkan dari debu/kotoran</v>
          </cell>
        </row>
        <row r="24">
          <cell r="A24">
            <v>2</v>
          </cell>
          <cell r="C24" t="str">
            <v>Cat disemprotkan dengan Compressor di atas maal</v>
          </cell>
          <cell r="L24" t="str">
            <v>A.</v>
          </cell>
          <cell r="N24" t="str">
            <v>TENAGA</v>
          </cell>
        </row>
        <row r="25">
          <cell r="C25" t="str">
            <v>tripleks yang dipasang di permukaan jalan</v>
          </cell>
        </row>
        <row r="26">
          <cell r="A26">
            <v>3</v>
          </cell>
          <cell r="C26" t="str">
            <v>Glass Bit diberikan segera setelah cat marka selesai</v>
          </cell>
          <cell r="L26" t="str">
            <v>1.</v>
          </cell>
          <cell r="N26" t="str">
            <v>Pekerja Biasa</v>
          </cell>
          <cell r="P26" t="str">
            <v>jam</v>
          </cell>
          <cell r="Q26">
            <v>0.17599999999999999</v>
          </cell>
          <cell r="R26">
            <v>6500</v>
          </cell>
          <cell r="U26">
            <v>1144</v>
          </cell>
        </row>
        <row r="27">
          <cell r="C27" t="str">
            <v>disemprotkan</v>
          </cell>
          <cell r="L27" t="str">
            <v>2.</v>
          </cell>
          <cell r="N27" t="str">
            <v>Tukang</v>
          </cell>
          <cell r="P27" t="str">
            <v>jam</v>
          </cell>
          <cell r="Q27">
            <v>6.5999999999999989E-2</v>
          </cell>
          <cell r="R27">
            <v>8500</v>
          </cell>
          <cell r="U27">
            <v>560.99999999999989</v>
          </cell>
        </row>
        <row r="28">
          <cell r="L28" t="str">
            <v>3.</v>
          </cell>
          <cell r="N28" t="str">
            <v>Mandor</v>
          </cell>
          <cell r="P28" t="str">
            <v>jam</v>
          </cell>
          <cell r="Q28">
            <v>2.1999999999999999E-2</v>
          </cell>
          <cell r="R28">
            <v>8500</v>
          </cell>
          <cell r="U28">
            <v>187</v>
          </cell>
        </row>
        <row r="29">
          <cell r="A29" t="str">
            <v>III.</v>
          </cell>
          <cell r="C29" t="str">
            <v>PEMAKAIAN BAHAN, ALAT DAN TENAGA</v>
          </cell>
        </row>
        <row r="30">
          <cell r="Q30" t="str">
            <v xml:space="preserve">JUMLAH HARGA TENAGA   </v>
          </cell>
          <cell r="U30">
            <v>1892</v>
          </cell>
        </row>
        <row r="31">
          <cell r="A31" t="str">
            <v xml:space="preserve">   1.</v>
          </cell>
          <cell r="C31" t="str">
            <v>BAHAN</v>
          </cell>
        </row>
        <row r="32">
          <cell r="A32" t="str">
            <v>1.a.</v>
          </cell>
          <cell r="C32" t="str">
            <v>Cat Marka Thermoplastic</v>
          </cell>
          <cell r="E32" t="str">
            <v>=  C x R x (BJ.Cat)</v>
          </cell>
          <cell r="G32" t="str">
            <v>(M17)</v>
          </cell>
          <cell r="H32">
            <v>0.52800000000000002</v>
          </cell>
          <cell r="I32" t="str">
            <v>Kg</v>
          </cell>
          <cell r="L32" t="str">
            <v>B.</v>
          </cell>
          <cell r="N32" t="str">
            <v>BAHAN</v>
          </cell>
        </row>
        <row r="33">
          <cell r="A33" t="str">
            <v>1.b.</v>
          </cell>
          <cell r="C33" t="str">
            <v>Minyak Pencair (Thinner)</v>
          </cell>
          <cell r="E33" t="str">
            <v>=  T x R</v>
          </cell>
          <cell r="G33" t="str">
            <v>(M33)</v>
          </cell>
          <cell r="H33">
            <v>0.35200000000000004</v>
          </cell>
          <cell r="I33" t="str">
            <v>Liter</v>
          </cell>
        </row>
        <row r="34">
          <cell r="L34" t="str">
            <v>1.</v>
          </cell>
          <cell r="N34" t="str">
            <v>Cat Marka</v>
          </cell>
          <cell r="P34" t="str">
            <v>Kg</v>
          </cell>
          <cell r="Q34">
            <v>0.52800000000000002</v>
          </cell>
          <cell r="R34">
            <v>30000</v>
          </cell>
          <cell r="U34">
            <v>15840</v>
          </cell>
        </row>
        <row r="35">
          <cell r="L35" t="str">
            <v>2.</v>
          </cell>
          <cell r="N35" t="str">
            <v>Thinner</v>
          </cell>
          <cell r="P35" t="str">
            <v>Liter</v>
          </cell>
          <cell r="Q35">
            <v>0.35200000000000004</v>
          </cell>
          <cell r="R35">
            <v>20000</v>
          </cell>
          <cell r="U35">
            <v>7040.0000000000009</v>
          </cell>
        </row>
        <row r="37">
          <cell r="A37" t="str">
            <v>2.</v>
          </cell>
          <cell r="C37" t="str">
            <v>ALAT</v>
          </cell>
        </row>
        <row r="38">
          <cell r="A38" t="str">
            <v>2.a.</v>
          </cell>
          <cell r="C38" t="str">
            <v>COMPRESSOR</v>
          </cell>
          <cell r="G38" t="str">
            <v>(E05)</v>
          </cell>
        </row>
        <row r="39">
          <cell r="C39" t="str">
            <v>Kapasitas penyemprotan</v>
          </cell>
          <cell r="G39" t="str">
            <v>V</v>
          </cell>
          <cell r="H39">
            <v>40</v>
          </cell>
          <cell r="I39" t="str">
            <v>Ltr/Jam</v>
          </cell>
        </row>
        <row r="40">
          <cell r="C40" t="str">
            <v>Jumlah cat cair  =</v>
          </cell>
          <cell r="D40" t="str">
            <v>0,8 Kg Cat + 0,08 liter Thiner</v>
          </cell>
          <cell r="G40" t="str">
            <v>R</v>
          </cell>
          <cell r="H40">
            <v>0.88</v>
          </cell>
          <cell r="I40" t="str">
            <v>Ltr/M2</v>
          </cell>
          <cell r="Q40" t="str">
            <v xml:space="preserve">JUMLAH HARGA BAHAN   </v>
          </cell>
          <cell r="U40">
            <v>22880</v>
          </cell>
        </row>
        <row r="42">
          <cell r="C42" t="str">
            <v>Kap. Prod. / Jam  =</v>
          </cell>
          <cell r="D42" t="str">
            <v xml:space="preserve">  V : R</v>
          </cell>
          <cell r="G42" t="str">
            <v>Q1</v>
          </cell>
          <cell r="H42">
            <v>45.454545454545453</v>
          </cell>
          <cell r="I42" t="str">
            <v>M2/Jam</v>
          </cell>
          <cell r="L42" t="str">
            <v>C.</v>
          </cell>
          <cell r="N42" t="str">
            <v>PERALATAN</v>
          </cell>
        </row>
        <row r="44">
          <cell r="C44" t="str">
            <v>Koef. Alat / M2</v>
          </cell>
          <cell r="D44" t="str">
            <v>=  1 : Q1</v>
          </cell>
          <cell r="G44" t="str">
            <v>(E05)</v>
          </cell>
          <cell r="H44">
            <v>2.2000000000000002E-2</v>
          </cell>
          <cell r="I44" t="str">
            <v>Jam</v>
          </cell>
          <cell r="L44" t="str">
            <v>1.</v>
          </cell>
          <cell r="N44" t="str">
            <v>Compressor</v>
          </cell>
          <cell r="P44" t="str">
            <v>Jam</v>
          </cell>
          <cell r="Q44">
            <v>2.2000000000000002E-2</v>
          </cell>
          <cell r="R44">
            <v>42000</v>
          </cell>
          <cell r="U44">
            <v>924.00000000000011</v>
          </cell>
        </row>
        <row r="45">
          <cell r="L45" t="str">
            <v>2.</v>
          </cell>
          <cell r="N45" t="str">
            <v>Dump Truck</v>
          </cell>
          <cell r="P45" t="str">
            <v>Jam</v>
          </cell>
          <cell r="Q45">
            <v>2.2000000000000002E-2</v>
          </cell>
          <cell r="R45">
            <v>75600</v>
          </cell>
          <cell r="U45">
            <v>1663.2000000000003</v>
          </cell>
        </row>
        <row r="46">
          <cell r="L46" t="str">
            <v>3.</v>
          </cell>
          <cell r="N46" t="str">
            <v>Alat Bantu</v>
          </cell>
          <cell r="P46" t="str">
            <v>Ls</v>
          </cell>
          <cell r="Q46">
            <v>1</v>
          </cell>
          <cell r="R46">
            <v>179</v>
          </cell>
          <cell r="U46">
            <v>179</v>
          </cell>
        </row>
        <row r="48">
          <cell r="A48" t="str">
            <v>2.b.</v>
          </cell>
          <cell r="C48" t="str">
            <v>DUMP TRUCK</v>
          </cell>
          <cell r="G48" t="str">
            <v>(E08)</v>
          </cell>
        </row>
        <row r="49">
          <cell r="C49" t="str">
            <v>Pada dasarnya alat ini digunakan bersama-sama</v>
          </cell>
        </row>
        <row r="50">
          <cell r="C50" t="str">
            <v>dengan Compressor</v>
          </cell>
          <cell r="G50" t="str">
            <v>Q3</v>
          </cell>
          <cell r="H50">
            <v>45.454545454545453</v>
          </cell>
          <cell r="I50" t="str">
            <v>M2/Jam</v>
          </cell>
        </row>
        <row r="51">
          <cell r="C51" t="str">
            <v>Koef. Alat / M2</v>
          </cell>
          <cell r="D51" t="str">
            <v>=  1 : Q3</v>
          </cell>
          <cell r="G51" t="str">
            <v>(E08)</v>
          </cell>
          <cell r="H51">
            <v>2.2000000000000002E-2</v>
          </cell>
          <cell r="I51" t="str">
            <v>Jam</v>
          </cell>
        </row>
        <row r="52">
          <cell r="Q52" t="str">
            <v xml:space="preserve">JUMLAH HARGA PERALATAN   </v>
          </cell>
          <cell r="U52">
            <v>2766.2000000000003</v>
          </cell>
        </row>
        <row r="53">
          <cell r="A53" t="str">
            <v>2.c.</v>
          </cell>
          <cell r="C53" t="str">
            <v>ALAT BANTU</v>
          </cell>
          <cell r="I53" t="str">
            <v>Ls</v>
          </cell>
        </row>
        <row r="54">
          <cell r="C54" t="str">
            <v>Diperlukan  :</v>
          </cell>
          <cell r="L54" t="str">
            <v>D.</v>
          </cell>
          <cell r="N54" t="str">
            <v>JUMLAH HARGA TENAGA, BAHAN DAN PERALATAN  ( A + B + C )</v>
          </cell>
          <cell r="U54">
            <v>27538.2</v>
          </cell>
        </row>
        <row r="55">
          <cell r="C55" t="str">
            <v>- Sapu Lidi</v>
          </cell>
          <cell r="E55" t="str">
            <v>=  3  buah</v>
          </cell>
          <cell r="L55" t="str">
            <v>E.</v>
          </cell>
          <cell r="N55" t="str">
            <v>OVERHEAD &amp; PROFIT</v>
          </cell>
          <cell r="P55">
            <v>10</v>
          </cell>
          <cell r="Q55" t="str">
            <v>%  x  D</v>
          </cell>
          <cell r="U55">
            <v>2753.82</v>
          </cell>
        </row>
        <row r="56">
          <cell r="C56" t="str">
            <v>- Sikat Ijuk</v>
          </cell>
          <cell r="E56" t="str">
            <v>=  3  buah</v>
          </cell>
          <cell r="L56" t="str">
            <v>F.</v>
          </cell>
          <cell r="N56" t="str">
            <v>HARGA SATUAN PEKERJAAN  ( D + E )</v>
          </cell>
          <cell r="U56">
            <v>30292.02</v>
          </cell>
        </row>
        <row r="57">
          <cell r="C57" t="str">
            <v>- Rambu-rambu pengaman</v>
          </cell>
          <cell r="E57" t="str">
            <v>=  2  buah</v>
          </cell>
          <cell r="L57" t="str">
            <v>Note: 1</v>
          </cell>
          <cell r="N57" t="str">
            <v>SATUAN dapat berdasarkan atas jam operasi untuk Tenaga Kerja dan Peralatan, volume dan/</v>
          </cell>
        </row>
        <row r="58">
          <cell r="C58" t="str">
            <v>- Maal Tripleks</v>
          </cell>
          <cell r="E58" t="str">
            <v>=  4  lembar</v>
          </cell>
          <cell r="N58" t="str">
            <v>atau ukuran berat untuk bahan-bahan.</v>
          </cell>
        </row>
        <row r="59">
          <cell r="L59">
            <v>2</v>
          </cell>
          <cell r="N59" t="str">
            <v>Kuantitas satuan adalah kuantitas setiap komponen untuk menyelesaikan satu satuan pekerjaan</v>
          </cell>
        </row>
        <row r="60">
          <cell r="N60" t="str">
            <v>dari nomor mata pembayaran.</v>
          </cell>
        </row>
        <row r="61">
          <cell r="L61">
            <v>3</v>
          </cell>
          <cell r="N61" t="str">
            <v>Biaya satuan untuk peralatan sudah termasuk bahan bakar, bahan habis dipakai dan operator.</v>
          </cell>
        </row>
        <row r="62">
          <cell r="J62" t="str">
            <v>Berlanjut ke hal. berikut.</v>
          </cell>
          <cell r="L62">
            <v>4</v>
          </cell>
          <cell r="N62" t="str">
            <v>Biaya satuan sudah termasuk pengeluaran untuk seluruh pajak yang berkaitan (tetapi tidak ter-</v>
          </cell>
        </row>
        <row r="63">
          <cell r="A63" t="str">
            <v>ITEM PEMBAYARAN NO.</v>
          </cell>
          <cell r="D63" t="str">
            <v xml:space="preserve">: </v>
          </cell>
        </row>
        <row r="64">
          <cell r="A64" t="str">
            <v>JENIS PEKERJAAN</v>
          </cell>
          <cell r="D64" t="str">
            <v>:  Pembuatan Pola dan Marka Sementara</v>
          </cell>
        </row>
        <row r="65">
          <cell r="A65" t="str">
            <v>SATUAN PEMBAYARAN</v>
          </cell>
          <cell r="D65" t="str">
            <v>:  M2</v>
          </cell>
          <cell r="H65" t="str">
            <v xml:space="preserve">        URAIAN ANALISA HARGA SATUAN</v>
          </cell>
        </row>
        <row r="66">
          <cell r="J66" t="str">
            <v>Lanjutan</v>
          </cell>
        </row>
        <row r="68">
          <cell r="A68" t="str">
            <v>No.</v>
          </cell>
          <cell r="C68" t="str">
            <v>U R A I A N</v>
          </cell>
          <cell r="G68" t="str">
            <v>KODE</v>
          </cell>
          <cell r="H68" t="str">
            <v>KOEF.</v>
          </cell>
          <cell r="I68" t="str">
            <v>SATUAN</v>
          </cell>
          <cell r="J68" t="str">
            <v>KET</v>
          </cell>
        </row>
        <row r="71">
          <cell r="C71" t="str">
            <v>Produksi pekerjaan per hari  =  Q1 x Tk</v>
          </cell>
          <cell r="G71" t="str">
            <v>Qt</v>
          </cell>
          <cell r="H71">
            <v>272.72727272727275</v>
          </cell>
          <cell r="I71" t="str">
            <v>M2</v>
          </cell>
        </row>
        <row r="72">
          <cell r="C72" t="str">
            <v>dibutuhkan tenaga :</v>
          </cell>
          <cell r="D72" t="str">
            <v>- Mandor</v>
          </cell>
          <cell r="G72" t="str">
            <v>M</v>
          </cell>
          <cell r="H72">
            <v>1</v>
          </cell>
          <cell r="I72" t="str">
            <v>orang</v>
          </cell>
        </row>
        <row r="73">
          <cell r="D73" t="str">
            <v>- Tukang Cat</v>
          </cell>
          <cell r="G73" t="str">
            <v>Tb</v>
          </cell>
          <cell r="H73">
            <v>3</v>
          </cell>
          <cell r="I73" t="str">
            <v>orang</v>
          </cell>
        </row>
        <row r="74">
          <cell r="D74" t="str">
            <v>- Pekerja</v>
          </cell>
          <cell r="G74" t="str">
            <v>P</v>
          </cell>
          <cell r="H74">
            <v>8</v>
          </cell>
          <cell r="I74" t="str">
            <v>orang</v>
          </cell>
        </row>
        <row r="76">
          <cell r="C76" t="str">
            <v>Koefisien Tenaga / Kg  :</v>
          </cell>
        </row>
        <row r="77">
          <cell r="D77" t="str">
            <v>-  Mandor</v>
          </cell>
          <cell r="E77" t="str">
            <v>=  ( M x Tk ) : Qt</v>
          </cell>
          <cell r="G77" t="str">
            <v>(L03)</v>
          </cell>
          <cell r="H77">
            <v>2.1999999999999999E-2</v>
          </cell>
          <cell r="I77" t="str">
            <v>jam</v>
          </cell>
        </row>
        <row r="78">
          <cell r="D78" t="str">
            <v>- Tukang</v>
          </cell>
          <cell r="E78" t="str">
            <v>=  ( Tb x Tk ) : Qt</v>
          </cell>
          <cell r="G78" t="str">
            <v>(L02)</v>
          </cell>
          <cell r="H78">
            <v>6.5999999999999989E-2</v>
          </cell>
          <cell r="I78" t="str">
            <v>jam</v>
          </cell>
        </row>
        <row r="79">
          <cell r="D79" t="str">
            <v>-  Pekerja</v>
          </cell>
          <cell r="E79" t="str">
            <v>=  ( P x Tk ) : Qt</v>
          </cell>
          <cell r="G79" t="str">
            <v>(L01)</v>
          </cell>
          <cell r="H79">
            <v>0.17599999999999999</v>
          </cell>
          <cell r="I79" t="str">
            <v>jam</v>
          </cell>
        </row>
        <row r="81">
          <cell r="A81" t="str">
            <v>4.</v>
          </cell>
          <cell r="C81" t="str">
            <v>HARGA DASAR SATUAN UPAH, BAHAN DAN ALAT</v>
          </cell>
        </row>
        <row r="82">
          <cell r="C82" t="str">
            <v>Lihat lampiran.</v>
          </cell>
        </row>
        <row r="84">
          <cell r="A84" t="str">
            <v>5.</v>
          </cell>
          <cell r="C84" t="str">
            <v>ANALISA HARGA SATUAN PEKERJAAN</v>
          </cell>
        </row>
        <row r="85">
          <cell r="C85" t="str">
            <v>Lihat perhitungan dalam FORMULIR STANDAR UNTUK</v>
          </cell>
        </row>
        <row r="86">
          <cell r="C86" t="str">
            <v>PEREKEMAN ANALISA MASING-MASING HARGA</v>
          </cell>
        </row>
        <row r="87">
          <cell r="C87" t="str">
            <v>SATUAN.</v>
          </cell>
        </row>
        <row r="88">
          <cell r="C88" t="str">
            <v>Didapat Harga Satuan Pekerjaan :</v>
          </cell>
        </row>
        <row r="90">
          <cell r="C90" t="str">
            <v xml:space="preserve">Rp.  </v>
          </cell>
          <cell r="D90">
            <v>30292.02</v>
          </cell>
          <cell r="E90" t="str">
            <v xml:space="preserve"> / M2</v>
          </cell>
        </row>
        <row r="122">
          <cell r="A122" t="str">
            <v>ITEM PEMBAYARAN NO.</v>
          </cell>
          <cell r="D122" t="str">
            <v xml:space="preserve">:  </v>
          </cell>
        </row>
        <row r="123">
          <cell r="A123" t="str">
            <v>JENIS PEKERJAAN</v>
          </cell>
          <cell r="D123" t="str">
            <v>:  Pembuatan Marka Permanen</v>
          </cell>
        </row>
        <row r="124">
          <cell r="A124" t="str">
            <v>SATUAN PEMBAYARAN</v>
          </cell>
          <cell r="D124" t="str">
            <v>:  M2</v>
          </cell>
          <cell r="H124" t="str">
            <v xml:space="preserve">        URAIAN ANALISA HARGA SATUAN</v>
          </cell>
        </row>
        <row r="127">
          <cell r="A127" t="str">
            <v>No.</v>
          </cell>
          <cell r="C127" t="str">
            <v>U R A I A N</v>
          </cell>
          <cell r="G127" t="str">
            <v>KODE</v>
          </cell>
          <cell r="H127" t="str">
            <v>KOEF.</v>
          </cell>
          <cell r="I127" t="str">
            <v>SATUAN</v>
          </cell>
          <cell r="J127" t="str">
            <v>KET</v>
          </cell>
        </row>
        <row r="128">
          <cell r="L128" t="str">
            <v>ANALISA  HARGA  SATUAN</v>
          </cell>
        </row>
        <row r="130">
          <cell r="A130" t="str">
            <v>I.</v>
          </cell>
          <cell r="C130" t="str">
            <v>ASUMSI</v>
          </cell>
        </row>
        <row r="131">
          <cell r="A131">
            <v>1</v>
          </cell>
          <cell r="C131" t="str">
            <v>Pekerjaan dilakukan secara manual</v>
          </cell>
          <cell r="L131" t="str">
            <v>Nama Proyek</v>
          </cell>
          <cell r="O131" t="str">
            <v>:  Perkuatan Runway, Taxiway, Apron di Bandar Udara Supadio Pontianak</v>
          </cell>
        </row>
        <row r="132">
          <cell r="A132">
            <v>2</v>
          </cell>
          <cell r="C132" t="str">
            <v>Lokasi pekerjaan : sepanjang jalan</v>
          </cell>
          <cell r="L132" t="str">
            <v>Pemilik Proyek</v>
          </cell>
          <cell r="O132" t="str">
            <v>:  PT. (Persero) Angkasa Pura II Bandar Udara Supadio Pontianak</v>
          </cell>
        </row>
        <row r="133">
          <cell r="A133">
            <v>3</v>
          </cell>
          <cell r="C133" t="str">
            <v>Bahan dasar (besi dan kawat) diterima seluruhnya</v>
          </cell>
          <cell r="L133" t="str">
            <v>ITEM PEMBAYARAN NO.</v>
          </cell>
          <cell r="O133" t="str">
            <v>:</v>
          </cell>
        </row>
        <row r="134">
          <cell r="C134" t="str">
            <v>di lokasi pekerjaan</v>
          </cell>
          <cell r="L134" t="str">
            <v>JENIS PEKERJAAN</v>
          </cell>
          <cell r="O134" t="str">
            <v>:</v>
          </cell>
        </row>
        <row r="135">
          <cell r="A135">
            <v>4</v>
          </cell>
          <cell r="C135" t="str">
            <v>Jarak rata-rata Base camp ke lokasi pekerjaan</v>
          </cell>
          <cell r="G135" t="str">
            <v>L</v>
          </cell>
          <cell r="H135">
            <v>1</v>
          </cell>
          <cell r="I135" t="str">
            <v>KM</v>
          </cell>
          <cell r="L135" t="str">
            <v>SATUAN PEMBAYARAN</v>
          </cell>
          <cell r="O135" t="str">
            <v>:  Pembuatan Marka Permanen</v>
          </cell>
        </row>
        <row r="136">
          <cell r="A136">
            <v>5</v>
          </cell>
          <cell r="C136" t="str">
            <v>Jam kerja efektif per-hari</v>
          </cell>
          <cell r="G136" t="str">
            <v>Tk</v>
          </cell>
          <cell r="H136">
            <v>6</v>
          </cell>
          <cell r="I136" t="str">
            <v>jam</v>
          </cell>
        </row>
        <row r="137">
          <cell r="A137">
            <v>6</v>
          </cell>
          <cell r="C137" t="str">
            <v>Faktor Kehilangan Material</v>
          </cell>
          <cell r="G137" t="str">
            <v>Fh</v>
          </cell>
          <cell r="H137">
            <v>1.05</v>
          </cell>
          <cell r="I137" t="str">
            <v>-</v>
          </cell>
        </row>
        <row r="138">
          <cell r="A138">
            <v>7</v>
          </cell>
          <cell r="C138" t="str">
            <v>Tebal lapisan cat secara manual</v>
          </cell>
          <cell r="G138" t="str">
            <v>t</v>
          </cell>
          <cell r="H138">
            <v>1.4999999999999999E-2</v>
          </cell>
          <cell r="I138" t="str">
            <v>M</v>
          </cell>
          <cell r="J138" t="str">
            <v xml:space="preserve"> Spec.10.4.3(2)(d)</v>
          </cell>
          <cell r="Q138" t="str">
            <v>PERKIRAAN</v>
          </cell>
          <cell r="R138" t="str">
            <v>HARGA</v>
          </cell>
          <cell r="S138" t="str">
            <v>JUMLAH</v>
          </cell>
        </row>
        <row r="139">
          <cell r="A139">
            <v>8</v>
          </cell>
          <cell r="C139" t="str">
            <v>Berat Jenis Bahan Cat</v>
          </cell>
          <cell r="G139" t="str">
            <v>BJ.Cat</v>
          </cell>
          <cell r="H139">
            <v>1</v>
          </cell>
          <cell r="I139" t="str">
            <v>Kg/Liter</v>
          </cell>
          <cell r="L139" t="str">
            <v>NO.</v>
          </cell>
          <cell r="N139" t="str">
            <v>KOMPONEN</v>
          </cell>
          <cell r="P139" t="str">
            <v>SATUAN</v>
          </cell>
          <cell r="Q139" t="str">
            <v>KUANTITAS</v>
          </cell>
          <cell r="R139" t="str">
            <v>SATUAN</v>
          </cell>
          <cell r="S139" t="str">
            <v>HARGA</v>
          </cell>
        </row>
        <row r="140">
          <cell r="A140">
            <v>9</v>
          </cell>
          <cell r="C140" t="str">
            <v>Perbandingan pemakaian bahan  :</v>
          </cell>
          <cell r="E140" t="str">
            <v>- Cat</v>
          </cell>
          <cell r="G140" t="str">
            <v>C</v>
          </cell>
          <cell r="H140">
            <v>91</v>
          </cell>
          <cell r="I140" t="str">
            <v>%</v>
          </cell>
          <cell r="R140" t="str">
            <v>(Rp.)</v>
          </cell>
          <cell r="S140" t="str">
            <v>(Rp.)</v>
          </cell>
        </row>
        <row r="141">
          <cell r="E141" t="str">
            <v>- Thinner</v>
          </cell>
          <cell r="G141" t="str">
            <v>T</v>
          </cell>
          <cell r="H141">
            <v>9</v>
          </cell>
          <cell r="I141" t="str">
            <v>%</v>
          </cell>
        </row>
        <row r="142">
          <cell r="A142" t="str">
            <v>II.</v>
          </cell>
          <cell r="C142" t="str">
            <v>URUTAN KERJA</v>
          </cell>
        </row>
        <row r="143">
          <cell r="A143">
            <v>1</v>
          </cell>
          <cell r="C143" t="str">
            <v>Permukaan jalan dibersihkan dari debu/kotoran</v>
          </cell>
          <cell r="L143" t="str">
            <v>A.</v>
          </cell>
          <cell r="N143" t="str">
            <v>TENAGA</v>
          </cell>
        </row>
        <row r="144">
          <cell r="A144">
            <v>2</v>
          </cell>
          <cell r="C144" t="str">
            <v>Cat disemprotkan dengan Compressor di atas maal</v>
          </cell>
        </row>
        <row r="145">
          <cell r="C145" t="str">
            <v>tripleks yang dipasang di permukaan jalan</v>
          </cell>
          <cell r="L145" t="str">
            <v>1.</v>
          </cell>
          <cell r="N145" t="str">
            <v>Pekerja Biasa</v>
          </cell>
          <cell r="P145" t="str">
            <v>jam</v>
          </cell>
          <cell r="Q145">
            <v>0.17599999999999999</v>
          </cell>
          <cell r="R145">
            <v>6500</v>
          </cell>
          <cell r="U145">
            <v>1144</v>
          </cell>
        </row>
        <row r="146">
          <cell r="A146">
            <v>3</v>
          </cell>
          <cell r="C146" t="str">
            <v>Glass Bit diberikan segera setelah cat marka selesai</v>
          </cell>
          <cell r="L146" t="str">
            <v>2.</v>
          </cell>
          <cell r="N146" t="str">
            <v>Tukang</v>
          </cell>
          <cell r="P146" t="str">
            <v>jam</v>
          </cell>
          <cell r="Q146">
            <v>6.5999999999999989E-2</v>
          </cell>
          <cell r="R146">
            <v>8500</v>
          </cell>
          <cell r="U146">
            <v>560.99999999999989</v>
          </cell>
        </row>
        <row r="147">
          <cell r="C147" t="str">
            <v>disemprotkan</v>
          </cell>
          <cell r="L147" t="str">
            <v>3.</v>
          </cell>
          <cell r="N147" t="str">
            <v>Mandor</v>
          </cell>
          <cell r="P147" t="str">
            <v>jam</v>
          </cell>
          <cell r="Q147">
            <v>2.1999999999999999E-2</v>
          </cell>
          <cell r="R147">
            <v>8500</v>
          </cell>
          <cell r="U147">
            <v>187</v>
          </cell>
        </row>
        <row r="149">
          <cell r="A149" t="str">
            <v>III.</v>
          </cell>
          <cell r="C149" t="str">
            <v>PEMAKAIAN BAHAN, ALAT DAN TENAGA</v>
          </cell>
          <cell r="Q149" t="str">
            <v xml:space="preserve">JUMLAH HARGA TENAGA   </v>
          </cell>
          <cell r="U149">
            <v>1892</v>
          </cell>
        </row>
        <row r="151">
          <cell r="A151" t="str">
            <v xml:space="preserve">   1.</v>
          </cell>
          <cell r="C151" t="str">
            <v>BAHAN</v>
          </cell>
          <cell r="L151" t="str">
            <v>B.</v>
          </cell>
          <cell r="N151" t="str">
            <v>BAHAN</v>
          </cell>
        </row>
        <row r="152">
          <cell r="A152" t="str">
            <v>1.a.</v>
          </cell>
          <cell r="C152" t="str">
            <v>Cat Marka Thermoplastic</v>
          </cell>
          <cell r="E152" t="str">
            <v>=  C x R x (BJ.Cat)</v>
          </cell>
          <cell r="G152" t="str">
            <v>(M17)</v>
          </cell>
          <cell r="H152">
            <v>0.80080000000000007</v>
          </cell>
          <cell r="I152" t="str">
            <v>Kg</v>
          </cell>
        </row>
        <row r="153">
          <cell r="A153" t="str">
            <v>1.b.</v>
          </cell>
          <cell r="C153" t="str">
            <v>Minyak Pencair (Thinner)</v>
          </cell>
          <cell r="E153" t="str">
            <v>=  T x R</v>
          </cell>
          <cell r="G153" t="str">
            <v>(M33)</v>
          </cell>
          <cell r="H153">
            <v>7.9199999999999993E-2</v>
          </cell>
          <cell r="I153" t="str">
            <v>Liter</v>
          </cell>
          <cell r="L153" t="str">
            <v>1.</v>
          </cell>
          <cell r="N153" t="str">
            <v>Cat Marka</v>
          </cell>
          <cell r="P153" t="str">
            <v>Kg</v>
          </cell>
          <cell r="Q153">
            <v>0.80080000000000007</v>
          </cell>
          <cell r="R153">
            <v>30000</v>
          </cell>
          <cell r="U153">
            <v>24024.000000000004</v>
          </cell>
        </row>
        <row r="154">
          <cell r="L154" t="str">
            <v>2.</v>
          </cell>
          <cell r="N154" t="str">
            <v>Thinner</v>
          </cell>
          <cell r="P154" t="str">
            <v>Liter</v>
          </cell>
          <cell r="Q154">
            <v>7.9199999999999993E-2</v>
          </cell>
          <cell r="R154">
            <v>20000</v>
          </cell>
          <cell r="U154">
            <v>1583.9999999999998</v>
          </cell>
        </row>
        <row r="157">
          <cell r="A157" t="str">
            <v>2.</v>
          </cell>
          <cell r="C157" t="str">
            <v>ALAT</v>
          </cell>
        </row>
        <row r="158">
          <cell r="A158" t="str">
            <v>2.a.</v>
          </cell>
          <cell r="C158" t="str">
            <v>COMPRESSOR</v>
          </cell>
          <cell r="G158" t="str">
            <v>(E05)</v>
          </cell>
        </row>
        <row r="159">
          <cell r="C159" t="str">
            <v>Kapasitas penyemprotan</v>
          </cell>
          <cell r="G159" t="str">
            <v>V</v>
          </cell>
          <cell r="H159">
            <v>40</v>
          </cell>
          <cell r="I159" t="str">
            <v>Ltr/Jam</v>
          </cell>
          <cell r="Q159" t="str">
            <v xml:space="preserve">JUMLAH HARGA BAHAN   </v>
          </cell>
          <cell r="U159">
            <v>25608.000000000004</v>
          </cell>
        </row>
        <row r="160">
          <cell r="C160" t="str">
            <v>Jumlah cat cair  =</v>
          </cell>
          <cell r="D160" t="str">
            <v>0,8 Kg Cat + 0,08 liter Thiner</v>
          </cell>
          <cell r="G160" t="str">
            <v>R</v>
          </cell>
          <cell r="H160">
            <v>0.88</v>
          </cell>
          <cell r="I160" t="str">
            <v>Ltr/M2</v>
          </cell>
        </row>
        <row r="161">
          <cell r="L161" t="str">
            <v>C.</v>
          </cell>
          <cell r="N161" t="str">
            <v>PERALATAN</v>
          </cell>
        </row>
        <row r="162">
          <cell r="C162" t="str">
            <v>Kap. Prod. / Jam  =</v>
          </cell>
          <cell r="D162" t="str">
            <v xml:space="preserve">  V : R</v>
          </cell>
          <cell r="G162" t="str">
            <v>Q1</v>
          </cell>
          <cell r="H162">
            <v>45.454545454545453</v>
          </cell>
          <cell r="I162" t="str">
            <v>M2/Jam</v>
          </cell>
        </row>
        <row r="163">
          <cell r="L163" t="str">
            <v>1.</v>
          </cell>
          <cell r="N163" t="str">
            <v>Compressor</v>
          </cell>
          <cell r="P163" t="str">
            <v>Jam</v>
          </cell>
          <cell r="Q163">
            <v>2.2000000000000002E-2</v>
          </cell>
          <cell r="R163">
            <v>42000</v>
          </cell>
          <cell r="U163">
            <v>924.00000000000011</v>
          </cell>
        </row>
        <row r="164">
          <cell r="C164" t="str">
            <v>Koef. Alat / M2</v>
          </cell>
          <cell r="D164" t="str">
            <v>=  1 : Q1</v>
          </cell>
          <cell r="G164" t="str">
            <v>(E05)</v>
          </cell>
          <cell r="H164">
            <v>2.2000000000000002E-2</v>
          </cell>
          <cell r="I164" t="str">
            <v>Jam</v>
          </cell>
          <cell r="L164" t="str">
            <v>2.</v>
          </cell>
          <cell r="N164" t="str">
            <v>Dump Truck</v>
          </cell>
          <cell r="P164" t="str">
            <v>Jam</v>
          </cell>
          <cell r="Q164">
            <v>2.2000000000000002E-2</v>
          </cell>
          <cell r="R164">
            <v>75600</v>
          </cell>
          <cell r="U164">
            <v>1663.2000000000003</v>
          </cell>
        </row>
        <row r="165">
          <cell r="L165" t="str">
            <v>3.</v>
          </cell>
          <cell r="N165" t="str">
            <v>Alat Bantu</v>
          </cell>
          <cell r="P165" t="str">
            <v>Ls</v>
          </cell>
          <cell r="Q165">
            <v>1</v>
          </cell>
          <cell r="R165">
            <v>600</v>
          </cell>
          <cell r="U165">
            <v>600</v>
          </cell>
        </row>
        <row r="168">
          <cell r="A168" t="str">
            <v>2.b.</v>
          </cell>
          <cell r="C168" t="str">
            <v>DUMP TRUCK</v>
          </cell>
          <cell r="G168" t="str">
            <v>(E08)</v>
          </cell>
        </row>
        <row r="169">
          <cell r="C169" t="str">
            <v>Pada dasarnya alat ini digunakan bersama-sama</v>
          </cell>
        </row>
        <row r="170">
          <cell r="C170" t="str">
            <v>dengan Compressor</v>
          </cell>
          <cell r="G170" t="str">
            <v>Q3</v>
          </cell>
          <cell r="H170">
            <v>45.454545454545453</v>
          </cell>
          <cell r="I170" t="str">
            <v>M2/Jam</v>
          </cell>
        </row>
        <row r="171">
          <cell r="C171" t="str">
            <v>Koef. Alat / M2</v>
          </cell>
          <cell r="D171" t="str">
            <v>=  1 : Q3</v>
          </cell>
          <cell r="G171" t="str">
            <v>(E08)</v>
          </cell>
          <cell r="H171">
            <v>2.2000000000000002E-2</v>
          </cell>
          <cell r="I171" t="str">
            <v>Jam</v>
          </cell>
        </row>
        <row r="173">
          <cell r="A173" t="str">
            <v>2.c.</v>
          </cell>
          <cell r="C173" t="str">
            <v>ALAT BANTU</v>
          </cell>
          <cell r="I173" t="str">
            <v>Ls</v>
          </cell>
        </row>
        <row r="174">
          <cell r="C174" t="str">
            <v>Diperlukan  :</v>
          </cell>
        </row>
        <row r="175">
          <cell r="C175" t="str">
            <v>- Sapu Lidi</v>
          </cell>
          <cell r="E175" t="str">
            <v>=  3  buah</v>
          </cell>
        </row>
        <row r="176">
          <cell r="C176" t="str">
            <v>- Sikat Ijuk</v>
          </cell>
          <cell r="E176" t="str">
            <v>=  3  buah</v>
          </cell>
        </row>
        <row r="177">
          <cell r="C177" t="str">
            <v>- Rambu-rambu pengaman</v>
          </cell>
          <cell r="E177" t="str">
            <v>=  2  buah</v>
          </cell>
        </row>
        <row r="178">
          <cell r="C178" t="str">
            <v>- Maal Tripleks</v>
          </cell>
          <cell r="E178" t="str">
            <v>=  4  lembar</v>
          </cell>
        </row>
        <row r="182">
          <cell r="J182" t="str">
            <v>Berlanjut ke hal. berikut.</v>
          </cell>
        </row>
        <row r="183">
          <cell r="A183" t="str">
            <v>ITEM PEMBAYARAN NO.</v>
          </cell>
          <cell r="D183" t="str">
            <v xml:space="preserve">:  </v>
          </cell>
        </row>
        <row r="184">
          <cell r="A184" t="str">
            <v>JENIS PEKERJAAN</v>
          </cell>
          <cell r="D184" t="str">
            <v>:  Pembuatan Marka Permanen</v>
          </cell>
        </row>
        <row r="185">
          <cell r="A185" t="str">
            <v>SATUAN PEMBAYARAN</v>
          </cell>
          <cell r="D185" t="str">
            <v>:  M2</v>
          </cell>
          <cell r="H185" t="str">
            <v xml:space="preserve">        URAIAN ANALISA HARGA SATUAN</v>
          </cell>
        </row>
        <row r="186">
          <cell r="J186" t="str">
            <v>Lanjutan</v>
          </cell>
        </row>
        <row r="188">
          <cell r="A188" t="str">
            <v>No.</v>
          </cell>
          <cell r="C188" t="str">
            <v>U R A I A N</v>
          </cell>
          <cell r="G188" t="str">
            <v>KODE</v>
          </cell>
          <cell r="H188" t="str">
            <v>KOEF.</v>
          </cell>
          <cell r="I188" t="str">
            <v>SATUAN</v>
          </cell>
          <cell r="J188" t="str">
            <v>KET</v>
          </cell>
        </row>
        <row r="191">
          <cell r="A191" t="str">
            <v>3.</v>
          </cell>
          <cell r="C191" t="str">
            <v>TENAGA</v>
          </cell>
        </row>
        <row r="192">
          <cell r="C192" t="str">
            <v>Produksi pekerjaan per hari  =  Q1 x Tk</v>
          </cell>
          <cell r="G192" t="str">
            <v>Qt</v>
          </cell>
          <cell r="H192">
            <v>272.72727272727275</v>
          </cell>
          <cell r="I192" t="str">
            <v>M2</v>
          </cell>
        </row>
        <row r="193">
          <cell r="C193" t="str">
            <v>dibutuhkan tenaga :</v>
          </cell>
          <cell r="D193" t="str">
            <v>- Mandor</v>
          </cell>
          <cell r="G193" t="str">
            <v>M</v>
          </cell>
          <cell r="H193">
            <v>1</v>
          </cell>
          <cell r="I193" t="str">
            <v>orang</v>
          </cell>
        </row>
        <row r="194">
          <cell r="D194" t="str">
            <v>- Tukang Cat</v>
          </cell>
          <cell r="G194" t="str">
            <v>Tb</v>
          </cell>
          <cell r="H194">
            <v>3</v>
          </cell>
          <cell r="I194" t="str">
            <v>orang</v>
          </cell>
        </row>
        <row r="195">
          <cell r="D195" t="str">
            <v>- Pekerja</v>
          </cell>
          <cell r="G195" t="str">
            <v>P</v>
          </cell>
          <cell r="H195">
            <v>8</v>
          </cell>
          <cell r="I195" t="str">
            <v>orang</v>
          </cell>
        </row>
        <row r="197">
          <cell r="C197" t="str">
            <v>Koefisien Tenaga / Kg  :</v>
          </cell>
        </row>
      </sheetData>
      <sheetData sheetId="4"/>
      <sheetData sheetId="5">
        <row r="31">
          <cell r="F31" t="str">
            <v>M2</v>
          </cell>
          <cell r="G31">
            <v>15</v>
          </cell>
          <cell r="H31">
            <v>300000</v>
          </cell>
        </row>
        <row r="32">
          <cell r="F32" t="str">
            <v>Ls</v>
          </cell>
          <cell r="G32">
            <v>1</v>
          </cell>
          <cell r="H32">
            <v>30000000</v>
          </cell>
        </row>
        <row r="33">
          <cell r="F33" t="str">
            <v>Bln</v>
          </cell>
          <cell r="G33">
            <v>7</v>
          </cell>
          <cell r="H33">
            <v>4000000</v>
          </cell>
        </row>
      </sheetData>
      <sheetData sheetId="6">
        <row r="2">
          <cell r="B2" t="str">
            <v>RENCANA ANGGARAN BIAYA  (RAB)</v>
          </cell>
        </row>
        <row r="3">
          <cell r="B3" t="str">
            <v>(Setelah Negosiasi Harga)</v>
          </cell>
        </row>
        <row r="5">
          <cell r="B5" t="str">
            <v>Pekerjaan</v>
          </cell>
          <cell r="E5" t="str">
            <v>:  Perkuatan Runway, Taxiway, Apron di Bandar Udara Supadio Pontianak</v>
          </cell>
        </row>
        <row r="6">
          <cell r="B6" t="str">
            <v>Pemberi Kerja</v>
          </cell>
          <cell r="E6" t="str">
            <v>:  PT. (Persero) Angkasa Pura II Bandar Udara Supadio, Pontianak</v>
          </cell>
        </row>
        <row r="7">
          <cell r="B7" t="str">
            <v>Penawar</v>
          </cell>
          <cell r="E7" t="str">
            <v>:  PT. Wijaya Karya  (Persero)</v>
          </cell>
        </row>
        <row r="9">
          <cell r="B9" t="str">
            <v>No</v>
          </cell>
          <cell r="C9" t="str">
            <v>URAIAN PEKERJAAN</v>
          </cell>
          <cell r="F9" t="str">
            <v>SATUAN</v>
          </cell>
          <cell r="G9" t="str">
            <v>VOLUME</v>
          </cell>
          <cell r="H9" t="str">
            <v xml:space="preserve">HARGA </v>
          </cell>
          <cell r="I9" t="str">
            <v>JUMLAH</v>
          </cell>
        </row>
        <row r="10">
          <cell r="H10" t="str">
            <v>SATUAN (Rp)</v>
          </cell>
          <cell r="I10" t="str">
            <v>SATUAN (Rp)</v>
          </cell>
        </row>
        <row r="12">
          <cell r="B12" t="str">
            <v>I</v>
          </cell>
          <cell r="D12" t="str">
            <v>PEKERJAAN PERSIAPAN</v>
          </cell>
        </row>
        <row r="13">
          <cell r="B13">
            <v>1</v>
          </cell>
          <cell r="D13" t="str">
            <v>Pembuatan Direksi Keet</v>
          </cell>
          <cell r="F13" t="str">
            <v>M2</v>
          </cell>
          <cell r="G13">
            <v>70</v>
          </cell>
          <cell r="H13">
            <v>350000</v>
          </cell>
          <cell r="I13">
            <v>24500000</v>
          </cell>
          <cell r="J13">
            <v>2.2514611222608579E-3</v>
          </cell>
        </row>
        <row r="14">
          <cell r="B14">
            <v>2</v>
          </cell>
          <cell r="D14" t="str">
            <v>Pengukuran Sebelum dan Sesudah Pekerjaan</v>
          </cell>
          <cell r="F14" t="str">
            <v>M2</v>
          </cell>
          <cell r="G14">
            <v>207511</v>
          </cell>
          <cell r="H14">
            <v>280</v>
          </cell>
          <cell r="I14">
            <v>58103080</v>
          </cell>
          <cell r="J14">
            <v>5.339462273616832E-3</v>
          </cell>
          <cell r="K14">
            <v>7262885</v>
          </cell>
        </row>
        <row r="15">
          <cell r="B15">
            <v>3</v>
          </cell>
          <cell r="D15" t="str">
            <v>Mobilisasi dan Demobilisasi</v>
          </cell>
          <cell r="F15" t="str">
            <v>Lot</v>
          </cell>
          <cell r="G15">
            <v>1</v>
          </cell>
          <cell r="H15">
            <v>479600000</v>
          </cell>
          <cell r="I15">
            <v>479600000</v>
          </cell>
          <cell r="J15">
            <v>4.40735001729105E-2</v>
          </cell>
        </row>
        <row r="16">
          <cell r="B16">
            <v>4</v>
          </cell>
          <cell r="D16" t="str">
            <v>Dokumentasi dan Pelaporan</v>
          </cell>
          <cell r="F16" t="str">
            <v>Lot</v>
          </cell>
          <cell r="G16">
            <v>1</v>
          </cell>
          <cell r="H16">
            <v>15000000</v>
          </cell>
          <cell r="I16">
            <v>15000000</v>
          </cell>
          <cell r="J16">
            <v>1.378445585057668E-3</v>
          </cell>
        </row>
        <row r="17">
          <cell r="B17">
            <v>5</v>
          </cell>
          <cell r="D17" t="str">
            <v>Pembersihan lokasi Overlay</v>
          </cell>
          <cell r="F17" t="str">
            <v>M2</v>
          </cell>
          <cell r="G17">
            <v>102276.5</v>
          </cell>
          <cell r="H17">
            <v>900</v>
          </cell>
          <cell r="I17">
            <v>92048850</v>
          </cell>
          <cell r="J17">
            <v>8.4589553928090342E-3</v>
          </cell>
          <cell r="K17">
            <v>13149835.714285715</v>
          </cell>
        </row>
        <row r="18">
          <cell r="D18" t="str">
            <v>Total - I</v>
          </cell>
          <cell r="I18">
            <v>669251930</v>
          </cell>
          <cell r="J18">
            <v>6.1501824546654899E-2</v>
          </cell>
        </row>
        <row r="19">
          <cell r="B19" t="str">
            <v>II</v>
          </cell>
          <cell r="D19" t="str">
            <v>PEKERJAAN PELAPISAN PAVED SHOULDER</v>
          </cell>
        </row>
        <row r="20">
          <cell r="B20">
            <v>1</v>
          </cell>
          <cell r="D20" t="str">
            <v>Tack Coat 1 Kg/m2</v>
          </cell>
          <cell r="F20" t="str">
            <v>M2</v>
          </cell>
          <cell r="G20">
            <v>6955</v>
          </cell>
          <cell r="H20">
            <v>4793.09</v>
          </cell>
          <cell r="I20">
            <v>33335940.949999999</v>
          </cell>
          <cell r="J20">
            <v>3.0634520417513749E-3</v>
          </cell>
        </row>
        <row r="21">
          <cell r="B21">
            <v>2</v>
          </cell>
          <cell r="D21" t="str">
            <v>Lapisan Hot Mix tebal rata-rata 7 cm</v>
          </cell>
          <cell r="F21" t="str">
            <v>M2</v>
          </cell>
          <cell r="G21">
            <v>6955</v>
          </cell>
          <cell r="H21">
            <v>73824.960000000006</v>
          </cell>
          <cell r="I21">
            <v>513452596.80000007</v>
          </cell>
          <cell r="J21">
            <v>4.7184431013023664E-2</v>
          </cell>
        </row>
        <row r="22">
          <cell r="D22" t="str">
            <v>Total - II</v>
          </cell>
          <cell r="I22">
            <v>546788537.75000012</v>
          </cell>
          <cell r="J22">
            <v>5.0247883054775046E-2</v>
          </cell>
        </row>
        <row r="23">
          <cell r="B23" t="str">
            <v>III</v>
          </cell>
          <cell r="D23" t="str">
            <v>PEKERJAAN LAPISAN HOTMIX R/W &amp; TURNING AREA</v>
          </cell>
        </row>
        <row r="24">
          <cell r="B24">
            <v>1</v>
          </cell>
          <cell r="D24" t="str">
            <v>Tack Coat 1 Kg/m2</v>
          </cell>
          <cell r="F24" t="str">
            <v>M2</v>
          </cell>
          <cell r="G24">
            <v>72000</v>
          </cell>
          <cell r="H24">
            <v>4793.09</v>
          </cell>
          <cell r="I24">
            <v>345102480</v>
          </cell>
          <cell r="J24">
            <v>3.171366599656348E-2</v>
          </cell>
        </row>
        <row r="25">
          <cell r="B25">
            <v>2</v>
          </cell>
          <cell r="D25" t="str">
            <v>Lapisan Hot Mix tebal rata-rata 7 cm</v>
          </cell>
          <cell r="F25" t="str">
            <v>M2</v>
          </cell>
          <cell r="G25">
            <v>72000</v>
          </cell>
          <cell r="H25">
            <v>73824.960000000006</v>
          </cell>
          <cell r="I25">
            <v>5315397120</v>
          </cell>
          <cell r="J25">
            <v>0.48846571285948287</v>
          </cell>
        </row>
        <row r="26">
          <cell r="D26" t="str">
            <v>Total - III</v>
          </cell>
          <cell r="I26">
            <v>5660499600</v>
          </cell>
          <cell r="J26">
            <v>0.52017937885604637</v>
          </cell>
        </row>
        <row r="27">
          <cell r="B27" t="str">
            <v>IV</v>
          </cell>
          <cell r="D27" t="str">
            <v>PEKERJAAN LAPISAN HOTMIX TAXIWAY</v>
          </cell>
        </row>
        <row r="28">
          <cell r="B28">
            <v>1</v>
          </cell>
          <cell r="D28" t="str">
            <v>Tack Coat 1 Kg/m2</v>
          </cell>
          <cell r="F28" t="str">
            <v>M2</v>
          </cell>
          <cell r="G28">
            <v>7395</v>
          </cell>
          <cell r="H28">
            <v>4793.09</v>
          </cell>
          <cell r="I28">
            <v>35444900.550000004</v>
          </cell>
          <cell r="J28">
            <v>3.2572577783970408E-3</v>
          </cell>
        </row>
        <row r="29">
          <cell r="B29">
            <v>2</v>
          </cell>
          <cell r="D29" t="str">
            <v>Lapisan Hot Mix tebal rata-rata 13 cm</v>
          </cell>
          <cell r="F29" t="str">
            <v>M2</v>
          </cell>
          <cell r="G29">
            <v>3697.5</v>
          </cell>
          <cell r="H29">
            <v>133365.64000000001</v>
          </cell>
          <cell r="I29">
            <v>493119453.90000004</v>
          </cell>
          <cell r="J29">
            <v>4.5315888942300216E-2</v>
          </cell>
        </row>
        <row r="30">
          <cell r="D30" t="str">
            <v>Total - IV</v>
          </cell>
          <cell r="I30">
            <v>528564354.45000005</v>
          </cell>
          <cell r="J30">
            <v>4.8573146720697256E-2</v>
          </cell>
        </row>
        <row r="31">
          <cell r="B31" t="str">
            <v>V</v>
          </cell>
          <cell r="D31" t="str">
            <v>PEKERJAAN LAPISAN HOTMIX APRON</v>
          </cell>
        </row>
        <row r="32">
          <cell r="B32">
            <v>1</v>
          </cell>
          <cell r="D32" t="str">
            <v>Tack Coat 1 Kg/m2</v>
          </cell>
          <cell r="F32" t="str">
            <v>M2</v>
          </cell>
          <cell r="G32">
            <v>39248</v>
          </cell>
          <cell r="H32">
            <v>4793.09</v>
          </cell>
          <cell r="I32">
            <v>188119196.31999999</v>
          </cell>
          <cell r="J32">
            <v>1.728747170879338E-2</v>
          </cell>
        </row>
        <row r="33">
          <cell r="B33">
            <v>2</v>
          </cell>
          <cell r="D33" t="str">
            <v>Lapisan Hot Mix tebal rata-rata 13 cm</v>
          </cell>
          <cell r="F33" t="str">
            <v>M2</v>
          </cell>
          <cell r="G33">
            <v>19624</v>
          </cell>
          <cell r="H33">
            <v>133365.64000000001</v>
          </cell>
          <cell r="I33">
            <v>2617167319.3600001</v>
          </cell>
          <cell r="J33">
            <v>0.24050818244860026</v>
          </cell>
        </row>
        <row r="34">
          <cell r="D34" t="str">
            <v>Total - V</v>
          </cell>
          <cell r="I34">
            <v>2805286515.6800003</v>
          </cell>
          <cell r="J34">
            <v>0.25779565415739364</v>
          </cell>
        </row>
        <row r="35">
          <cell r="B35" t="str">
            <v>VI</v>
          </cell>
          <cell r="D35" t="str">
            <v>PEKERJAAN PERSIAPAN</v>
          </cell>
        </row>
        <row r="36">
          <cell r="B36">
            <v>1</v>
          </cell>
          <cell r="D36" t="str">
            <v>Lapisan HotMix untuk sambungan &amp; bongkar</v>
          </cell>
          <cell r="F36" t="str">
            <v>Ton</v>
          </cell>
          <cell r="G36">
            <v>310</v>
          </cell>
          <cell r="H36">
            <v>654721.39</v>
          </cell>
          <cell r="I36">
            <v>202963630.90000001</v>
          </cell>
          <cell r="J36">
            <v>1.8651621396091937E-2</v>
          </cell>
        </row>
        <row r="37">
          <cell r="B37">
            <v>2</v>
          </cell>
          <cell r="D37" t="str">
            <v>Pembuatan Pola dan Marka Sementara</v>
          </cell>
          <cell r="F37" t="str">
            <v>M2</v>
          </cell>
          <cell r="G37">
            <v>5753</v>
          </cell>
          <cell r="H37">
            <v>30292.02</v>
          </cell>
          <cell r="I37">
            <v>174269991.06</v>
          </cell>
          <cell r="J37">
            <v>1.6014779985646418E-2</v>
          </cell>
        </row>
        <row r="38">
          <cell r="B38">
            <v>3</v>
          </cell>
          <cell r="D38" t="str">
            <v>Pembuatan Marka Permanen</v>
          </cell>
          <cell r="F38" t="str">
            <v>M2</v>
          </cell>
          <cell r="G38">
            <v>5753</v>
          </cell>
          <cell r="H38">
            <v>33755.919999999998</v>
          </cell>
          <cell r="I38">
            <v>194197807.75999999</v>
          </cell>
          <cell r="J38">
            <v>1.7846074048976649E-2</v>
          </cell>
        </row>
        <row r="39">
          <cell r="B39">
            <v>4</v>
          </cell>
          <cell r="D39" t="str">
            <v>Peninggian Lampu R/W, T/W dan Apron Light</v>
          </cell>
          <cell r="F39" t="str">
            <v>Lot</v>
          </cell>
          <cell r="G39">
            <v>1</v>
          </cell>
          <cell r="H39">
            <v>99999999.999999985</v>
          </cell>
          <cell r="I39">
            <v>99999999.999999985</v>
          </cell>
          <cell r="J39">
            <v>9.1896372337177852E-3</v>
          </cell>
        </row>
        <row r="40">
          <cell r="D40" t="str">
            <v>Total - VI</v>
          </cell>
          <cell r="I40">
            <v>671431429.72000003</v>
          </cell>
          <cell r="J40">
            <v>6.1702112664432797E-2</v>
          </cell>
        </row>
        <row r="42">
          <cell r="D42" t="str">
            <v>TOTAL   ( I + II + III + IV + V + VI )</v>
          </cell>
          <cell r="H42">
            <v>10775887832</v>
          </cell>
          <cell r="I42">
            <v>10881822367.6</v>
          </cell>
          <cell r="J42">
            <v>1</v>
          </cell>
        </row>
        <row r="43">
          <cell r="D43" t="str">
            <v>PPN 10%</v>
          </cell>
          <cell r="H43">
            <v>11052192648.205128</v>
          </cell>
          <cell r="I43">
            <v>1088182236.76</v>
          </cell>
          <cell r="J43">
            <v>15000000000</v>
          </cell>
          <cell r="K43" t="str">
            <v>OE</v>
          </cell>
        </row>
        <row r="44">
          <cell r="D44" t="str">
            <v>TOTAL TERMASUK PPN 10%</v>
          </cell>
          <cell r="H44">
            <v>12157411913.025642</v>
          </cell>
          <cell r="I44">
            <v>11970004604.360001</v>
          </cell>
          <cell r="J44">
            <v>12000000000</v>
          </cell>
          <cell r="K44" t="str">
            <v>80% x OE</v>
          </cell>
        </row>
        <row r="45">
          <cell r="D45" t="str">
            <v>D I B U L A T K A N</v>
          </cell>
          <cell r="I45">
            <v>11970000000</v>
          </cell>
          <cell r="J45">
            <v>0.79800000000000004</v>
          </cell>
          <cell r="K45" t="str">
            <v>Bobot thd OE</v>
          </cell>
        </row>
        <row r="46">
          <cell r="J46">
            <v>-30000000</v>
          </cell>
        </row>
        <row r="48">
          <cell r="B48" t="str">
            <v>TERBILANG :  #</v>
          </cell>
          <cell r="E48" t="str">
            <v>SEBELAS MILYAR SEMBILAN RATUS TUJUH PULUH JUTA RUPIAH  #</v>
          </cell>
          <cell r="J48">
            <v>13973233000</v>
          </cell>
        </row>
        <row r="51">
          <cell r="H51" t="str">
            <v>Jakarta, 19 Oktober 2004</v>
          </cell>
        </row>
        <row r="52">
          <cell r="H52" t="str">
            <v>PT. WIJAYA KARYA  (Persero)</v>
          </cell>
        </row>
        <row r="58">
          <cell r="H58" t="str">
            <v>Ir. SUTEDJO WIROKUSUMO, MM</v>
          </cell>
        </row>
        <row r="59">
          <cell r="H59" t="str">
            <v>Direktur</v>
          </cell>
        </row>
      </sheetData>
      <sheetData sheetId="7"/>
      <sheetData sheetId="8"/>
      <sheetData sheetId="9"/>
      <sheetData sheetId="1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raca"/>
      <sheetName val="wp99"/>
      <sheetName val="hpp"/>
      <sheetName val="akt-ingr"/>
      <sheetName val="Akt-ind"/>
      <sheetName val="aje"/>
      <sheetName val="aktdit(WP)"/>
      <sheetName val="aktdit_WP_"/>
      <sheetName val="WP PASIVA"/>
      <sheetName val="COST_CAL"/>
      <sheetName val="KASUS2"/>
      <sheetName val="KASUS5"/>
      <sheetName val="DRAFT"/>
      <sheetName val="Sheet1"/>
      <sheetName val="WP_PASIVA"/>
      <sheetName val="A.M.BL"/>
      <sheetName val="P&amp;L"/>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ING"/>
      <sheetName val="REKAP (inflasi mar)"/>
      <sheetName val="Kuantitas &amp; Harga (inflasi mar)"/>
      <sheetName val="Escal (inflasi mar)"/>
      <sheetName val="AHS (Inflasi mar)"/>
      <sheetName val="SD (inflasi mar)"/>
      <sheetName val="SD"/>
      <sheetName val="Analisa ALAT"/>
      <sheetName val="Material"/>
      <sheetName val="Komposisi"/>
      <sheetName val="AHS Aspal"/>
      <sheetName val="AHS Marka"/>
      <sheetName val="Analisa lampu"/>
      <sheetName val="mob"/>
      <sheetName val="Kuantitas &amp; Harga"/>
      <sheetName val="REKAP"/>
      <sheetName val="jadwal"/>
      <sheetName val="Usulan"/>
      <sheetName val="BA PP (2)"/>
      <sheetName val="BA Prestasi"/>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ING"/>
      <sheetName val="REKAP (inflasi mar)"/>
      <sheetName val="Kuantitas &amp; Harga (inflasi mar)"/>
      <sheetName val="Escal (inflasi mar)"/>
      <sheetName val="AHS (Inflasi mar)"/>
      <sheetName val="SD (inflasi mar)"/>
      <sheetName val="SD"/>
      <sheetName val="Analisa ALAT"/>
      <sheetName val="Material"/>
      <sheetName val="Komposisi"/>
      <sheetName val="AHS Aspal"/>
      <sheetName val="AHS Marka"/>
      <sheetName val="Analisa lampu"/>
      <sheetName val="mob"/>
      <sheetName val="Kuantitas &amp; Harga"/>
      <sheetName val="REKAP"/>
      <sheetName val="jadwal"/>
      <sheetName val="Usulan"/>
      <sheetName val="BA PP (2)"/>
      <sheetName val="BA Prestas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 val="Kuantitas &amp; Harga"/>
      <sheetName val="AHS Marka"/>
      <sheetName val="AHS As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Siar"/>
      <sheetName val="Past LK"/>
      <sheetName val="As"/>
      <sheetName val="InvRp&amp;$"/>
      <sheetName val="InvRp-$"/>
      <sheetName val="Skedul"/>
      <sheetName val="LK"/>
      <sheetName val="PB"/>
      <sheetName val="Jad"/>
      <sheetName val="AP"/>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 sheetId="1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 02"/>
      <sheetName val="1721 003"/>
      <sheetName val="Andg"/>
      <sheetName val="Irawan Tanto"/>
      <sheetName val="Gani Kripan"/>
      <sheetName val="Daftar spt"/>
      <sheetName val="List Grp"/>
      <sheetName val="mlb03"/>
      <sheetName val="lgn03"/>
      <sheetName val="hrm03"/>
      <sheetName val="Ams2103"/>
      <sheetName val="Masa03"/>
      <sheetName val="dt 21"/>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T"/>
      <sheetName val="SEM"/>
      <sheetName val="ASE"/>
      <sheetName val="SUD"/>
      <sheetName val="PUR"/>
      <sheetName val="REJ"/>
      <sheetName val="PAG"/>
      <sheetName val="KAN"/>
      <sheetName val="PRA"/>
    </sheetNames>
    <sheetDataSet>
      <sheetData sheetId="0"/>
      <sheetData sheetId="1"/>
      <sheetData sheetId="2"/>
      <sheetData sheetId="3"/>
      <sheetData sheetId="4"/>
      <sheetData sheetId="5"/>
      <sheetData sheetId="6"/>
      <sheetData sheetId="7"/>
      <sheetData sheetId="8"/>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MAT NON STD okk"/>
      <sheetName val="HRG BAHAN &amp; UPAH okk"/>
      <sheetName val="Analis Kusen okk"/>
      <sheetName val="Analisa K"/>
      <sheetName val="Analis ME okk"/>
      <sheetName val="REKAP TOTAL BLOK A &amp; BLOK B"/>
      <sheetName val="ANALISA-SNI-BLOK B"/>
      <sheetName val="REKAP_SNI_BLOK B"/>
      <sheetName val="COMPARASI"/>
      <sheetName val="REKAP TOTAL A+B+FASUM "/>
      <sheetName val="REKAP BLOK B"/>
      <sheetName val="BLOK - B1"/>
      <sheetName val="PLUMBING B1"/>
      <sheetName val="ELEKTRIKAL B1"/>
      <sheetName val="PONTEN"/>
      <sheetName val="POS JAGA"/>
      <sheetName val="KTR PENGELOLA"/>
      <sheetName val="PAGAR KEL &amp; BRC"/>
      <sheetName val="PAVING BLOK DAN ASPAL"/>
      <sheetName val="PJU"/>
      <sheetName val="SAMBUNG DAYA"/>
      <sheetName val="DRAINASE"/>
      <sheetName val="FIRE HIDRAN"/>
      <sheetName val="REKAP ME &amp; PLUMBING OK "/>
      <sheetName val="ELEKTRIKAL A+B+C"/>
      <sheetName val="MEKANIKAL LINGKUNGAN"/>
      <sheetName val="MUSHOLLA"/>
      <sheetName val="REKAP BANG. PRASARANA "/>
      <sheetName val="REKAP BLOK C"/>
      <sheetName val="BLOK -C"/>
      <sheetName val="BLOK - B 2"/>
      <sheetName val="PARKIR RODA 2  2 UNIT"/>
      <sheetName val="PARKIR RODA 2  1 UNIT"/>
      <sheetName val="SHELTER"/>
      <sheetName val="DEPO SAMPAH"/>
      <sheetName val="POWER HOUSE"/>
      <sheetName val="pengelompok"/>
      <sheetName val="rekap std M.E"/>
      <sheetName val="RKP BLOK A TDK DIPAKAI"/>
      <sheetName val="BLOK - A OKKK TDK DIPAKAI"/>
      <sheetName val="REKAP TOTAL  "/>
      <sheetName val="REKAP LANSCAPE DRAINAGE"/>
      <sheetName val="rKP PRASARANA YANG DITUNDA"/>
      <sheetName val="REKAP &amp; BAHAN UPAH ME-tdk pake"/>
      <sheetName val="RKP TOT BANG+ME(TDK DIPAKAI)"/>
      <sheetName val="TB"/>
    </sheetNames>
    <sheetDataSet>
      <sheetData sheetId="0" refreshError="1"/>
      <sheetData sheetId="1"/>
      <sheetData sheetId="2">
        <row r="17">
          <cell r="A17">
            <v>2</v>
          </cell>
          <cell r="B17" t="str">
            <v xml:space="preserve">Rangka Daun Jendela Alumunium </v>
          </cell>
          <cell r="C17" t="str">
            <v>M'</v>
          </cell>
          <cell r="D17">
            <v>124948</v>
          </cell>
          <cell r="E17" t="str">
            <v>tidak pakai</v>
          </cell>
        </row>
        <row r="18">
          <cell r="A18">
            <v>3</v>
          </cell>
          <cell r="B18" t="str">
            <v>Rangka Tiang Sirip Alumunium 1/1 Putih</v>
          </cell>
          <cell r="C18" t="str">
            <v>M'</v>
          </cell>
          <cell r="D18">
            <v>62474</v>
          </cell>
          <cell r="E18" t="str">
            <v>tidak pakai</v>
          </cell>
        </row>
        <row r="19">
          <cell r="A19">
            <v>4</v>
          </cell>
          <cell r="B19" t="str">
            <v>Pasang Shading Sirip Alumunium 0.2/10 +Rangka</v>
          </cell>
          <cell r="C19" t="str">
            <v>M2</v>
          </cell>
          <cell r="D19">
            <v>0</v>
          </cell>
          <cell r="E19" t="str">
            <v>tidak pakai</v>
          </cell>
        </row>
        <row r="20">
          <cell r="A20">
            <v>5</v>
          </cell>
          <cell r="B20" t="str">
            <v>Alumunium Tipis</v>
          </cell>
          <cell r="C20" t="str">
            <v>M2</v>
          </cell>
          <cell r="D20">
            <v>124948</v>
          </cell>
        </row>
        <row r="25">
          <cell r="A25">
            <v>6</v>
          </cell>
          <cell r="B25" t="str">
            <v>Kunci Pintu Handle stainleess (dorma)</v>
          </cell>
          <cell r="C25" t="str">
            <v>Set</v>
          </cell>
          <cell r="D25">
            <v>650000</v>
          </cell>
          <cell r="E25" t="str">
            <v>tidak pakai</v>
          </cell>
        </row>
        <row r="26">
          <cell r="A26">
            <v>7</v>
          </cell>
          <cell r="B26" t="str">
            <v>Kunci tanam Antik</v>
          </cell>
          <cell r="C26" t="str">
            <v>Set</v>
          </cell>
          <cell r="D26">
            <v>265000</v>
          </cell>
          <cell r="E26" t="str">
            <v>tidak pakai</v>
          </cell>
        </row>
        <row r="28">
          <cell r="A28">
            <v>9</v>
          </cell>
          <cell r="B28" t="str">
            <v>Kunci Silinder</v>
          </cell>
          <cell r="C28" t="str">
            <v>Set</v>
          </cell>
          <cell r="D28">
            <v>217900</v>
          </cell>
          <cell r="E28" t="str">
            <v>tidak pakai</v>
          </cell>
        </row>
        <row r="29">
          <cell r="A29">
            <v>10</v>
          </cell>
          <cell r="B29" t="str">
            <v>Kunci Selot</v>
          </cell>
          <cell r="C29" t="str">
            <v>Set</v>
          </cell>
          <cell r="D29">
            <v>48300</v>
          </cell>
          <cell r="E29" t="str">
            <v>tidak pakai</v>
          </cell>
        </row>
        <row r="30">
          <cell r="A30">
            <v>11</v>
          </cell>
          <cell r="B30" t="str">
            <v>Engsel jendela</v>
          </cell>
          <cell r="C30" t="str">
            <v>Bh</v>
          </cell>
          <cell r="D30">
            <v>16600</v>
          </cell>
          <cell r="E30" t="str">
            <v>tidak pakai</v>
          </cell>
        </row>
        <row r="33">
          <cell r="A33">
            <v>14</v>
          </cell>
          <cell r="B33" t="str">
            <v>Kait/hak angin</v>
          </cell>
          <cell r="C33" t="str">
            <v>Set</v>
          </cell>
          <cell r="D33">
            <v>27000</v>
          </cell>
          <cell r="E33" t="str">
            <v>tidak pakai</v>
          </cell>
        </row>
        <row r="34">
          <cell r="A34">
            <v>15</v>
          </cell>
          <cell r="B34" t="str">
            <v>Grendel pintu kuningan</v>
          </cell>
          <cell r="C34" t="str">
            <v>Bh</v>
          </cell>
          <cell r="D34">
            <v>125000</v>
          </cell>
          <cell r="E34" t="str">
            <v>tidak pakai</v>
          </cell>
        </row>
        <row r="35">
          <cell r="A35">
            <v>16</v>
          </cell>
          <cell r="B35" t="str">
            <v xml:space="preserve">Grendel jendela </v>
          </cell>
          <cell r="C35" t="str">
            <v>Bh</v>
          </cell>
          <cell r="D35">
            <v>8100</v>
          </cell>
          <cell r="E35" t="str">
            <v>tidak pakai</v>
          </cell>
        </row>
        <row r="36">
          <cell r="A36">
            <v>17</v>
          </cell>
          <cell r="B36" t="str">
            <v>Grendel pintu</v>
          </cell>
          <cell r="C36" t="str">
            <v>Bh</v>
          </cell>
          <cell r="D36">
            <v>14200</v>
          </cell>
          <cell r="E36" t="str">
            <v>tidak pakai</v>
          </cell>
        </row>
        <row r="37">
          <cell r="A37">
            <v>18</v>
          </cell>
          <cell r="B37" t="str">
            <v>Stripting Knip</v>
          </cell>
          <cell r="C37" t="str">
            <v>Set</v>
          </cell>
          <cell r="D37">
            <v>13700</v>
          </cell>
          <cell r="E37" t="str">
            <v>tidak pakai</v>
          </cell>
        </row>
        <row r="38">
          <cell r="A38">
            <v>19</v>
          </cell>
          <cell r="B38" t="str">
            <v>Door Closer</v>
          </cell>
          <cell r="C38" t="str">
            <v>Set</v>
          </cell>
          <cell r="D38">
            <v>260800</v>
          </cell>
          <cell r="E38" t="str">
            <v>tidak pakai</v>
          </cell>
        </row>
        <row r="39">
          <cell r="A39">
            <v>20</v>
          </cell>
          <cell r="B39" t="str">
            <v>Door Holder</v>
          </cell>
          <cell r="C39" t="str">
            <v>Set</v>
          </cell>
          <cell r="D39">
            <v>500000</v>
          </cell>
          <cell r="E39" t="str">
            <v>tidak pakai</v>
          </cell>
        </row>
        <row r="40">
          <cell r="A40">
            <v>21</v>
          </cell>
          <cell r="B40" t="str">
            <v>Door Stop</v>
          </cell>
          <cell r="C40" t="str">
            <v>Set</v>
          </cell>
          <cell r="D40">
            <v>32100</v>
          </cell>
          <cell r="E40" t="str">
            <v>tidak pakai</v>
          </cell>
        </row>
        <row r="41">
          <cell r="A41">
            <v>22</v>
          </cell>
          <cell r="B41" t="str">
            <v>Kaca bening 3 mm</v>
          </cell>
          <cell r="C41" t="str">
            <v>M2</v>
          </cell>
          <cell r="D41">
            <v>57900</v>
          </cell>
          <cell r="E41" t="str">
            <v>tidak pakai</v>
          </cell>
        </row>
        <row r="42">
          <cell r="A42">
            <v>23</v>
          </cell>
          <cell r="B42" t="str">
            <v>Kaca bening 5 mm</v>
          </cell>
          <cell r="C42" t="str">
            <v>M2</v>
          </cell>
          <cell r="D42">
            <v>66700</v>
          </cell>
          <cell r="E42" t="str">
            <v>tidak pakai</v>
          </cell>
        </row>
        <row r="44">
          <cell r="A44">
            <v>25</v>
          </cell>
          <cell r="B44" t="str">
            <v>Kaca Bening 12 mm</v>
          </cell>
          <cell r="C44" t="str">
            <v>M2</v>
          </cell>
          <cell r="D44">
            <v>403787.64062499994</v>
          </cell>
          <cell r="E44" t="str">
            <v>tidak pakai</v>
          </cell>
        </row>
        <row r="47">
          <cell r="A47">
            <v>28</v>
          </cell>
          <cell r="B47" t="str">
            <v>Besi hollow 2.5/5</v>
          </cell>
          <cell r="C47" t="str">
            <v>Kg</v>
          </cell>
          <cell r="D47">
            <v>74462.500000000058</v>
          </cell>
          <cell r="E47">
            <v>0.82</v>
          </cell>
          <cell r="F47" t="str">
            <v>Koefieann</v>
          </cell>
        </row>
        <row r="48">
          <cell r="A48">
            <v>29</v>
          </cell>
          <cell r="B48" t="str">
            <v>Besi hollow 5/5</v>
          </cell>
          <cell r="C48" t="str">
            <v>Kg</v>
          </cell>
          <cell r="D48">
            <v>74462.500000000058</v>
          </cell>
          <cell r="E48">
            <v>0</v>
          </cell>
          <cell r="F48" t="str">
            <v>Koefieann</v>
          </cell>
        </row>
        <row r="49">
          <cell r="A49">
            <v>30</v>
          </cell>
          <cell r="B49" t="str">
            <v>Besi hollow 2/2</v>
          </cell>
          <cell r="C49" t="str">
            <v>Kg</v>
          </cell>
          <cell r="D49">
            <v>74462.500000000058</v>
          </cell>
          <cell r="E49">
            <v>0.82</v>
          </cell>
          <cell r="F49" t="str">
            <v>Koefieann</v>
          </cell>
        </row>
        <row r="50">
          <cell r="A50">
            <v>31</v>
          </cell>
          <cell r="B50" t="str">
            <v>Besi hollow 2/4</v>
          </cell>
          <cell r="C50" t="str">
            <v>Kg</v>
          </cell>
          <cell r="D50">
            <v>74462.500000000058</v>
          </cell>
          <cell r="E50">
            <v>0.82</v>
          </cell>
          <cell r="F50" t="str">
            <v>Koefieann</v>
          </cell>
        </row>
        <row r="52">
          <cell r="A52">
            <v>33</v>
          </cell>
          <cell r="B52" t="str">
            <v>Glass Block</v>
          </cell>
          <cell r="C52" t="str">
            <v>Bh</v>
          </cell>
          <cell r="D52">
            <v>45000</v>
          </cell>
          <cell r="E52" t="str">
            <v>tidak pakai</v>
          </cell>
        </row>
        <row r="53">
          <cell r="A53">
            <v>34</v>
          </cell>
          <cell r="B53" t="str">
            <v>Kaca Es</v>
          </cell>
          <cell r="C53" t="str">
            <v>M2</v>
          </cell>
          <cell r="D53">
            <v>66700</v>
          </cell>
          <cell r="E53" t="str">
            <v>tidak pakai</v>
          </cell>
        </row>
        <row r="54">
          <cell r="A54">
            <v>35</v>
          </cell>
          <cell r="B54" t="str">
            <v>Krepyak Kaca Nako + Kerangka</v>
          </cell>
          <cell r="C54" t="str">
            <v>M2</v>
          </cell>
          <cell r="D54">
            <v>81300</v>
          </cell>
          <cell r="E54" t="str">
            <v>tidak pakai</v>
          </cell>
        </row>
        <row r="55">
          <cell r="A55">
            <v>36</v>
          </cell>
          <cell r="B55" t="str">
            <v>Sticker Efek Kaca Es</v>
          </cell>
          <cell r="C55" t="str">
            <v>M2</v>
          </cell>
          <cell r="D55">
            <v>150000</v>
          </cell>
          <cell r="E55" t="str">
            <v>tidak pakai</v>
          </cell>
        </row>
        <row r="56">
          <cell r="A56">
            <v>37</v>
          </cell>
          <cell r="B56" t="str">
            <v>Rel Pintu Dorong</v>
          </cell>
          <cell r="C56" t="str">
            <v>M'</v>
          </cell>
          <cell r="D56">
            <v>275000</v>
          </cell>
          <cell r="E56" t="str">
            <v>tidak pakai</v>
          </cell>
        </row>
        <row r="57">
          <cell r="A57">
            <v>38</v>
          </cell>
          <cell r="B57" t="str">
            <v>Rolling Door</v>
          </cell>
          <cell r="C57" t="str">
            <v>M2</v>
          </cell>
          <cell r="D57">
            <v>358100</v>
          </cell>
          <cell r="E57" t="str">
            <v>tidak pakai</v>
          </cell>
        </row>
        <row r="58">
          <cell r="A58">
            <v>39</v>
          </cell>
          <cell r="B58" t="str">
            <v>Roster</v>
          </cell>
          <cell r="C58" t="str">
            <v>M2</v>
          </cell>
          <cell r="D58">
            <v>133850</v>
          </cell>
          <cell r="E58" t="str">
            <v>tidak pakai</v>
          </cell>
        </row>
        <row r="59">
          <cell r="A59">
            <v>40</v>
          </cell>
          <cell r="B59" t="str">
            <v>Gipsum Board</v>
          </cell>
          <cell r="C59" t="str">
            <v>M2</v>
          </cell>
          <cell r="D59">
            <v>29000</v>
          </cell>
          <cell r="E59" t="str">
            <v>tidak pakai</v>
          </cell>
        </row>
        <row r="60">
          <cell r="A60">
            <v>41</v>
          </cell>
          <cell r="B60" t="str">
            <v>List Gipsum</v>
          </cell>
          <cell r="C60" t="str">
            <v>M'</v>
          </cell>
          <cell r="D60">
            <v>17300</v>
          </cell>
          <cell r="E60" t="str">
            <v>tidak pakai</v>
          </cell>
        </row>
        <row r="65">
          <cell r="A65">
            <v>46</v>
          </cell>
          <cell r="B65" t="str">
            <v>Cat Dinding</v>
          </cell>
          <cell r="C65" t="str">
            <v>M2</v>
          </cell>
          <cell r="D65">
            <v>9900</v>
          </cell>
          <cell r="E65" t="str">
            <v>tidak pakai</v>
          </cell>
        </row>
        <row r="66">
          <cell r="A66">
            <v>47</v>
          </cell>
          <cell r="B66" t="str">
            <v>Plesteran Camprot</v>
          </cell>
          <cell r="C66" t="str">
            <v>M2</v>
          </cell>
          <cell r="D66">
            <v>14600</v>
          </cell>
          <cell r="E66" t="str">
            <v>tidak pakai</v>
          </cell>
        </row>
        <row r="67">
          <cell r="A67">
            <v>48</v>
          </cell>
          <cell r="B67" t="str">
            <v>Rangka Metal Furring</v>
          </cell>
          <cell r="C67" t="str">
            <v>M'</v>
          </cell>
          <cell r="D67">
            <v>90000</v>
          </cell>
          <cell r="E67" t="str">
            <v>tidak pakai</v>
          </cell>
        </row>
        <row r="143">
          <cell r="A143" t="str">
            <v>No.</v>
          </cell>
          <cell r="B143" t="str">
            <v>Item Pekerjaan</v>
          </cell>
          <cell r="C143" t="str">
            <v>Satuan</v>
          </cell>
          <cell r="D143" t="str">
            <v>Harga Satuan</v>
          </cell>
          <cell r="E143" t="str">
            <v>P1</v>
          </cell>
          <cell r="G143" t="str">
            <v>P1'</v>
          </cell>
          <cell r="I143" t="str">
            <v>P2</v>
          </cell>
          <cell r="K143" t="str">
            <v>P3</v>
          </cell>
          <cell r="M143" t="str">
            <v>P4</v>
          </cell>
          <cell r="O143" t="str">
            <v>P5</v>
          </cell>
          <cell r="Q143" t="str">
            <v>P6</v>
          </cell>
          <cell r="S143" t="str">
            <v>J1</v>
          </cell>
          <cell r="U143" t="str">
            <v>J1'</v>
          </cell>
          <cell r="W143" t="str">
            <v>J2</v>
          </cell>
          <cell r="Y143" t="str">
            <v>J3</v>
          </cell>
          <cell r="AA143" t="str">
            <v>J4</v>
          </cell>
          <cell r="AC143" t="str">
            <v>J5</v>
          </cell>
          <cell r="AE143" t="str">
            <v>J6</v>
          </cell>
          <cell r="AG143" t="str">
            <v>J7</v>
          </cell>
          <cell r="AI143" t="str">
            <v>J8</v>
          </cell>
          <cell r="AK143" t="str">
            <v>J9</v>
          </cell>
          <cell r="AM143" t="str">
            <v>J10</v>
          </cell>
          <cell r="AO143" t="str">
            <v>J11</v>
          </cell>
          <cell r="AQ143" t="str">
            <v>BV1</v>
          </cell>
          <cell r="AS143" t="str">
            <v>BV 2</v>
          </cell>
          <cell r="AU143" t="str">
            <v>BV 3</v>
          </cell>
          <cell r="AW143" t="str">
            <v>Shading Lt. 1 = 3 Buah</v>
          </cell>
          <cell r="AY143" t="str">
            <v>Shading Lt. 1 = 2 Buah</v>
          </cell>
          <cell r="BA143" t="str">
            <v>Shading Lt. 1 = 2 Buah</v>
          </cell>
          <cell r="BC143" t="str">
            <v>Pintu Pagar TK</v>
          </cell>
          <cell r="BE143" t="str">
            <v>R1</v>
          </cell>
          <cell r="BG143" t="str">
            <v>R2</v>
          </cell>
          <cell r="BI143" t="str">
            <v>R3</v>
          </cell>
          <cell r="BK143" t="str">
            <v>R3'</v>
          </cell>
          <cell r="BM143" t="str">
            <v>R4</v>
          </cell>
          <cell r="BO143" t="str">
            <v>R5</v>
          </cell>
        </row>
        <row r="144">
          <cell r="D144" t="str">
            <v>Rp.</v>
          </cell>
          <cell r="E144" t="str">
            <v>Vol.</v>
          </cell>
          <cell r="F144" t="str">
            <v>Jumlah Harga</v>
          </cell>
          <cell r="G144" t="str">
            <v>Vol.</v>
          </cell>
          <cell r="H144" t="str">
            <v>Jumlah Harga</v>
          </cell>
          <cell r="I144" t="str">
            <v>Vol.</v>
          </cell>
          <cell r="J144" t="str">
            <v>Jumlah Harga</v>
          </cell>
          <cell r="K144" t="str">
            <v>Vol.</v>
          </cell>
          <cell r="L144" t="str">
            <v>Jumlah Harga</v>
          </cell>
          <cell r="M144" t="str">
            <v>Vol.</v>
          </cell>
          <cell r="N144" t="str">
            <v>Jumlah Harga</v>
          </cell>
          <cell r="O144" t="str">
            <v>Vol.</v>
          </cell>
          <cell r="P144" t="str">
            <v>Jumlah Harga</v>
          </cell>
          <cell r="Q144" t="str">
            <v>Vol.</v>
          </cell>
          <cell r="R144" t="str">
            <v>Jumlah Harga</v>
          </cell>
          <cell r="S144" t="str">
            <v>Vol.</v>
          </cell>
          <cell r="T144" t="str">
            <v>Jumlah Harga</v>
          </cell>
          <cell r="U144" t="str">
            <v>Vol.</v>
          </cell>
          <cell r="V144" t="str">
            <v>Jumlah Harga</v>
          </cell>
          <cell r="W144" t="str">
            <v>Vol.</v>
          </cell>
          <cell r="X144" t="str">
            <v>Jumlah Harga</v>
          </cell>
          <cell r="Y144" t="str">
            <v>Vol.</v>
          </cell>
          <cell r="Z144" t="str">
            <v>Jumlah Harga</v>
          </cell>
          <cell r="AA144" t="str">
            <v>Vol.</v>
          </cell>
          <cell r="AB144" t="str">
            <v>Jumlah Harga</v>
          </cell>
          <cell r="AC144" t="str">
            <v>Vol.</v>
          </cell>
          <cell r="AD144" t="str">
            <v>Jumlah Harga</v>
          </cell>
          <cell r="AE144" t="str">
            <v>Vol.</v>
          </cell>
          <cell r="AF144" t="str">
            <v>Jumlah Harga</v>
          </cell>
          <cell r="AG144" t="str">
            <v>Vol.</v>
          </cell>
          <cell r="AH144" t="str">
            <v>Jumlah Harga</v>
          </cell>
          <cell r="AI144" t="str">
            <v>Vol.</v>
          </cell>
          <cell r="AJ144" t="str">
            <v>Jumlah Harga</v>
          </cell>
          <cell r="AK144" t="str">
            <v>Vol.</v>
          </cell>
          <cell r="AL144" t="str">
            <v>Jumlah Harga</v>
          </cell>
          <cell r="AM144" t="str">
            <v>Vol.</v>
          </cell>
          <cell r="AN144" t="str">
            <v>Jumlah Harga</v>
          </cell>
          <cell r="AO144" t="str">
            <v>Vol.</v>
          </cell>
          <cell r="AP144" t="str">
            <v>Jumlah Harga</v>
          </cell>
          <cell r="AQ144" t="str">
            <v>Vol.</v>
          </cell>
          <cell r="AR144" t="str">
            <v>Jumlah Harga</v>
          </cell>
          <cell r="AS144" t="str">
            <v>Vol.</v>
          </cell>
          <cell r="AT144" t="str">
            <v>Jumlah Harga</v>
          </cell>
          <cell r="AU144" t="str">
            <v>Vol.</v>
          </cell>
          <cell r="AV144" t="str">
            <v>Jumlah Harga</v>
          </cell>
          <cell r="AW144" t="str">
            <v>Vol.</v>
          </cell>
          <cell r="AX144" t="str">
            <v>Jumlah Harga</v>
          </cell>
          <cell r="AY144" t="str">
            <v>Vol.</v>
          </cell>
          <cell r="AZ144" t="str">
            <v>Jumlah Harga</v>
          </cell>
          <cell r="BA144" t="str">
            <v>Vol.</v>
          </cell>
          <cell r="BB144" t="str">
            <v>Jumlah Harga</v>
          </cell>
          <cell r="BC144" t="str">
            <v>Vol.</v>
          </cell>
          <cell r="BD144" t="str">
            <v>Jumlah Harga</v>
          </cell>
          <cell r="BE144" t="str">
            <v>Vol.</v>
          </cell>
          <cell r="BF144" t="str">
            <v>Jumlah Harga</v>
          </cell>
          <cell r="BG144" t="str">
            <v>Vol.</v>
          </cell>
          <cell r="BH144" t="str">
            <v>Jumlah Harga</v>
          </cell>
          <cell r="BI144" t="str">
            <v>Vol.</v>
          </cell>
          <cell r="BJ144" t="str">
            <v>Jumlah Harga</v>
          </cell>
          <cell r="BK144" t="str">
            <v>Vol.</v>
          </cell>
          <cell r="BL144" t="str">
            <v>Jumlah Harga</v>
          </cell>
          <cell r="BM144" t="str">
            <v>Vol.</v>
          </cell>
          <cell r="BN144" t="str">
            <v>Jumlah Harga</v>
          </cell>
          <cell r="BO144" t="str">
            <v>Vol.</v>
          </cell>
          <cell r="BP144" t="str">
            <v>Jumlah Harga</v>
          </cell>
        </row>
        <row r="145">
          <cell r="A145" t="str">
            <v>IV.</v>
          </cell>
          <cell r="B145" t="str">
            <v>UNIT BANGUNAN TK</v>
          </cell>
          <cell r="Q145">
            <v>0</v>
          </cell>
        </row>
        <row r="146">
          <cell r="Q146">
            <v>0</v>
          </cell>
        </row>
        <row r="147">
          <cell r="A147">
            <v>1</v>
          </cell>
          <cell r="B147" t="str">
            <v>Kayu 6/12</v>
          </cell>
          <cell r="C147" t="str">
            <v>M3</v>
          </cell>
          <cell r="D147">
            <v>0</v>
          </cell>
          <cell r="E147">
            <v>0</v>
          </cell>
          <cell r="F147">
            <v>0</v>
          </cell>
          <cell r="G147">
            <v>2.0400000000000001E-2</v>
          </cell>
          <cell r="H147">
            <v>0</v>
          </cell>
          <cell r="I147">
            <v>2.2800000000000001E-2</v>
          </cell>
          <cell r="J147">
            <v>0</v>
          </cell>
          <cell r="K147">
            <v>0</v>
          </cell>
          <cell r="L147">
            <v>0</v>
          </cell>
          <cell r="M147">
            <v>3.6144000000000003E-2</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X147">
            <v>0</v>
          </cell>
          <cell r="AZ147">
            <v>0</v>
          </cell>
          <cell r="BB147">
            <v>0</v>
          </cell>
          <cell r="BD147">
            <v>0</v>
          </cell>
          <cell r="BF147">
            <v>0</v>
          </cell>
          <cell r="BH147">
            <v>0</v>
          </cell>
          <cell r="BJ147">
            <v>0</v>
          </cell>
          <cell r="BL147">
            <v>0</v>
          </cell>
          <cell r="BN147">
            <v>0</v>
          </cell>
          <cell r="BP147">
            <v>0</v>
          </cell>
        </row>
        <row r="148">
          <cell r="A148">
            <v>2</v>
          </cell>
          <cell r="B148" t="str">
            <v>Kayu Slimar 3/10</v>
          </cell>
          <cell r="C148" t="str">
            <v>M3</v>
          </cell>
          <cell r="D148">
            <v>0</v>
          </cell>
          <cell r="E148">
            <v>0</v>
          </cell>
          <cell r="F148">
            <v>0</v>
          </cell>
          <cell r="G148">
            <v>4.7999999999999996E-3</v>
          </cell>
          <cell r="H148">
            <v>0</v>
          </cell>
          <cell r="I148">
            <v>4.0000000000000001E-3</v>
          </cell>
          <cell r="J148">
            <v>0</v>
          </cell>
          <cell r="K148">
            <v>0</v>
          </cell>
          <cell r="L148">
            <v>0</v>
          </cell>
          <cell r="M148">
            <v>1.4159999999999999E-2</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X148">
            <v>0</v>
          </cell>
          <cell r="AZ148">
            <v>0</v>
          </cell>
          <cell r="BB148">
            <v>0</v>
          </cell>
          <cell r="BD148">
            <v>0</v>
          </cell>
          <cell r="BF148">
            <v>0</v>
          </cell>
          <cell r="BH148">
            <v>0</v>
          </cell>
          <cell r="BJ148">
            <v>0</v>
          </cell>
          <cell r="BL148">
            <v>0</v>
          </cell>
          <cell r="BN148">
            <v>0</v>
          </cell>
          <cell r="BP148">
            <v>0</v>
          </cell>
        </row>
        <row r="149">
          <cell r="A149">
            <v>3</v>
          </cell>
          <cell r="B149" t="str">
            <v>Kayu Slimar 3/15</v>
          </cell>
          <cell r="C149" t="str">
            <v>M3</v>
          </cell>
          <cell r="D149">
            <v>0</v>
          </cell>
          <cell r="E149">
            <v>0</v>
          </cell>
          <cell r="F149">
            <v>0</v>
          </cell>
          <cell r="G149">
            <v>3.2</v>
          </cell>
          <cell r="H149">
            <v>0</v>
          </cell>
          <cell r="I149">
            <v>6</v>
          </cell>
          <cell r="J149">
            <v>0</v>
          </cell>
          <cell r="K149">
            <v>0</v>
          </cell>
          <cell r="L149">
            <v>0</v>
          </cell>
          <cell r="M149">
            <v>2.6999999999999997E-3</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X149">
            <v>0</v>
          </cell>
          <cell r="AZ149">
            <v>0</v>
          </cell>
          <cell r="BB149">
            <v>0</v>
          </cell>
          <cell r="BD149">
            <v>0</v>
          </cell>
          <cell r="BF149">
            <v>0</v>
          </cell>
          <cell r="BH149">
            <v>0</v>
          </cell>
          <cell r="BJ149">
            <v>0</v>
          </cell>
          <cell r="BL149">
            <v>0</v>
          </cell>
          <cell r="BN149">
            <v>0</v>
          </cell>
          <cell r="BP149">
            <v>0</v>
          </cell>
        </row>
        <row r="150">
          <cell r="A150">
            <v>4</v>
          </cell>
          <cell r="B150" t="str">
            <v>Kayu Slimar 3/20</v>
          </cell>
          <cell r="C150" t="str">
            <v>M3</v>
          </cell>
          <cell r="D150">
            <v>0</v>
          </cell>
          <cell r="E150">
            <v>0</v>
          </cell>
          <cell r="F150">
            <v>0</v>
          </cell>
          <cell r="G150">
            <v>4.68</v>
          </cell>
          <cell r="H150">
            <v>0</v>
          </cell>
          <cell r="I150">
            <v>4.7</v>
          </cell>
          <cell r="J150">
            <v>0</v>
          </cell>
          <cell r="K150">
            <v>0</v>
          </cell>
          <cell r="L150">
            <v>0</v>
          </cell>
          <cell r="M150">
            <v>3.5999999999999999E-3</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1.6751999999999996</v>
          </cell>
          <cell r="AL150">
            <v>0</v>
          </cell>
          <cell r="AM150">
            <v>1.1447999999999998</v>
          </cell>
          <cell r="AN150">
            <v>0</v>
          </cell>
          <cell r="AO150">
            <v>0</v>
          </cell>
          <cell r="AP150">
            <v>0</v>
          </cell>
          <cell r="AQ150">
            <v>0</v>
          </cell>
          <cell r="AR150">
            <v>0</v>
          </cell>
          <cell r="AS150">
            <v>0</v>
          </cell>
          <cell r="AT150">
            <v>0</v>
          </cell>
          <cell r="AU150">
            <v>0</v>
          </cell>
          <cell r="AV150">
            <v>0</v>
          </cell>
          <cell r="AX150">
            <v>0</v>
          </cell>
          <cell r="AZ150">
            <v>0</v>
          </cell>
          <cell r="BB150">
            <v>0</v>
          </cell>
          <cell r="BD150">
            <v>0</v>
          </cell>
          <cell r="BF150">
            <v>0</v>
          </cell>
          <cell r="BH150">
            <v>0</v>
          </cell>
          <cell r="BJ150">
            <v>0</v>
          </cell>
          <cell r="BL150">
            <v>0</v>
          </cell>
          <cell r="BN150">
            <v>0</v>
          </cell>
          <cell r="BP150">
            <v>0</v>
          </cell>
        </row>
        <row r="151">
          <cell r="A151">
            <v>5</v>
          </cell>
          <cell r="B151" t="str">
            <v>Kayu 2/10</v>
          </cell>
          <cell r="C151" t="str">
            <v>M3</v>
          </cell>
          <cell r="D151">
            <v>0</v>
          </cell>
          <cell r="E151">
            <v>0</v>
          </cell>
          <cell r="F151">
            <v>0</v>
          </cell>
          <cell r="G151">
            <v>5.3</v>
          </cell>
          <cell r="H151">
            <v>0</v>
          </cell>
          <cell r="I151">
            <v>0</v>
          </cell>
          <cell r="J151">
            <v>0</v>
          </cell>
          <cell r="K151">
            <v>0</v>
          </cell>
          <cell r="L151">
            <v>0</v>
          </cell>
          <cell r="M151">
            <v>5.4000000000000012E-3</v>
          </cell>
          <cell r="N151">
            <v>0</v>
          </cell>
          <cell r="O151">
            <v>0</v>
          </cell>
          <cell r="P151">
            <v>0</v>
          </cell>
          <cell r="Q151">
            <v>0</v>
          </cell>
          <cell r="R151">
            <v>0</v>
          </cell>
          <cell r="S151">
            <v>29.499999999999993</v>
          </cell>
          <cell r="T151">
            <v>0</v>
          </cell>
          <cell r="U151">
            <v>29.499999999999993</v>
          </cell>
          <cell r="V151">
            <v>0</v>
          </cell>
          <cell r="W151">
            <v>3.2</v>
          </cell>
          <cell r="X151">
            <v>0</v>
          </cell>
          <cell r="Y151">
            <v>3.2</v>
          </cell>
          <cell r="Z151">
            <v>0</v>
          </cell>
          <cell r="AA151">
            <v>16</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12</v>
          </cell>
          <cell r="AP151">
            <v>0</v>
          </cell>
          <cell r="AQ151">
            <v>2</v>
          </cell>
          <cell r="AR151">
            <v>0</v>
          </cell>
          <cell r="AS151">
            <v>2</v>
          </cell>
          <cell r="AT151">
            <v>0</v>
          </cell>
          <cell r="AU151">
            <v>2</v>
          </cell>
          <cell r="AV151">
            <v>0</v>
          </cell>
          <cell r="AW151">
            <v>14</v>
          </cell>
          <cell r="AX151">
            <v>0</v>
          </cell>
          <cell r="AY151">
            <v>14.04</v>
          </cell>
          <cell r="AZ151">
            <v>0</v>
          </cell>
          <cell r="BA151">
            <v>26.4</v>
          </cell>
          <cell r="BB151">
            <v>0</v>
          </cell>
          <cell r="BD151">
            <v>0</v>
          </cell>
          <cell r="BF151">
            <v>0</v>
          </cell>
          <cell r="BH151">
            <v>0</v>
          </cell>
          <cell r="BJ151">
            <v>0</v>
          </cell>
          <cell r="BL151">
            <v>0</v>
          </cell>
          <cell r="BN151">
            <v>0</v>
          </cell>
          <cell r="BP151">
            <v>0</v>
          </cell>
        </row>
        <row r="152">
          <cell r="A152">
            <v>6</v>
          </cell>
          <cell r="B152" t="str">
            <v>Panil t = 3 cm</v>
          </cell>
          <cell r="C152" t="str">
            <v>M2</v>
          </cell>
          <cell r="D152">
            <v>0</v>
          </cell>
          <cell r="E152">
            <v>0</v>
          </cell>
          <cell r="F152">
            <v>0</v>
          </cell>
          <cell r="H152">
            <v>0</v>
          </cell>
          <cell r="I152">
            <v>0</v>
          </cell>
          <cell r="J152">
            <v>0</v>
          </cell>
          <cell r="K152">
            <v>0</v>
          </cell>
          <cell r="L152">
            <v>0</v>
          </cell>
          <cell r="M152">
            <v>0.49500000000000005</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12.700000000000001</v>
          </cell>
          <cell r="AD152">
            <v>0</v>
          </cell>
          <cell r="AE152">
            <v>6.66</v>
          </cell>
          <cell r="AF152">
            <v>0</v>
          </cell>
          <cell r="AG152">
            <v>5</v>
          </cell>
          <cell r="AH152">
            <v>0</v>
          </cell>
          <cell r="AI152">
            <v>5.8199999999999994</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X152">
            <v>0</v>
          </cell>
          <cell r="AZ152">
            <v>0</v>
          </cell>
          <cell r="BB152">
            <v>0</v>
          </cell>
          <cell r="BD152">
            <v>0</v>
          </cell>
          <cell r="BF152">
            <v>0</v>
          </cell>
          <cell r="BH152">
            <v>0</v>
          </cell>
          <cell r="BJ152">
            <v>0</v>
          </cell>
          <cell r="BL152">
            <v>0</v>
          </cell>
          <cell r="BN152">
            <v>0</v>
          </cell>
          <cell r="BP152">
            <v>0</v>
          </cell>
        </row>
        <row r="153">
          <cell r="A153">
            <v>1</v>
          </cell>
          <cell r="B153" t="str">
            <v>Kusen Aluminium 5/10</v>
          </cell>
          <cell r="C153" t="str">
            <v>M'</v>
          </cell>
          <cell r="D153">
            <v>124948</v>
          </cell>
          <cell r="E153">
            <v>6.1999999999999993</v>
          </cell>
          <cell r="F153">
            <v>774677.59999999986</v>
          </cell>
          <cell r="H153">
            <v>0</v>
          </cell>
          <cell r="I153">
            <v>0</v>
          </cell>
          <cell r="J153">
            <v>0</v>
          </cell>
          <cell r="K153">
            <v>0</v>
          </cell>
          <cell r="L153">
            <v>0</v>
          </cell>
          <cell r="M153">
            <v>5</v>
          </cell>
          <cell r="N153">
            <v>624740</v>
          </cell>
          <cell r="O153">
            <v>27.3</v>
          </cell>
          <cell r="P153">
            <v>3411080.4</v>
          </cell>
          <cell r="Q153">
            <v>16.45</v>
          </cell>
          <cell r="R153">
            <v>2055394.5999999999</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X153">
            <v>0</v>
          </cell>
          <cell r="AZ153">
            <v>0</v>
          </cell>
          <cell r="BB153">
            <v>0</v>
          </cell>
          <cell r="BD153">
            <v>0</v>
          </cell>
          <cell r="BF153">
            <v>0</v>
          </cell>
          <cell r="BH153">
            <v>0</v>
          </cell>
          <cell r="BJ153">
            <v>0</v>
          </cell>
          <cell r="BL153">
            <v>0</v>
          </cell>
          <cell r="BN153">
            <v>0</v>
          </cell>
          <cell r="BP153">
            <v>0</v>
          </cell>
        </row>
        <row r="154">
          <cell r="A154">
            <v>2</v>
          </cell>
          <cell r="B154" t="str">
            <v xml:space="preserve">Rangka Daun Jendela Alumunium </v>
          </cell>
          <cell r="C154" t="str">
            <v>M'</v>
          </cell>
          <cell r="D154">
            <v>124948</v>
          </cell>
          <cell r="E154">
            <v>0</v>
          </cell>
          <cell r="F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X154">
            <v>0</v>
          </cell>
          <cell r="AZ154">
            <v>0</v>
          </cell>
          <cell r="BB154">
            <v>0</v>
          </cell>
          <cell r="BD154">
            <v>0</v>
          </cell>
          <cell r="BF154">
            <v>0</v>
          </cell>
          <cell r="BH154">
            <v>0</v>
          </cell>
          <cell r="BJ154">
            <v>0</v>
          </cell>
          <cell r="BL154">
            <v>0</v>
          </cell>
          <cell r="BN154">
            <v>0</v>
          </cell>
          <cell r="BP154">
            <v>0</v>
          </cell>
        </row>
        <row r="155">
          <cell r="A155">
            <v>3</v>
          </cell>
          <cell r="B155" t="str">
            <v>Rangka Tiang Sirip Alumunium 1/1 Putih</v>
          </cell>
          <cell r="C155" t="str">
            <v>M'</v>
          </cell>
          <cell r="D155">
            <v>62474</v>
          </cell>
          <cell r="E155">
            <v>0</v>
          </cell>
          <cell r="F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4.9000000000000004</v>
          </cell>
          <cell r="AB155">
            <v>306122.60000000003</v>
          </cell>
          <cell r="AC155">
            <v>0</v>
          </cell>
          <cell r="AD155">
            <v>0</v>
          </cell>
          <cell r="AE155">
            <v>0</v>
          </cell>
          <cell r="AF155">
            <v>0</v>
          </cell>
          <cell r="AG155">
            <v>0</v>
          </cell>
          <cell r="AH155">
            <v>0</v>
          </cell>
          <cell r="AI155">
            <v>0</v>
          </cell>
          <cell r="AJ155">
            <v>0</v>
          </cell>
          <cell r="AK155">
            <v>0</v>
          </cell>
          <cell r="AL155">
            <v>0</v>
          </cell>
          <cell r="AM155">
            <v>0</v>
          </cell>
          <cell r="AN155">
            <v>0</v>
          </cell>
          <cell r="AO155">
            <v>2.9</v>
          </cell>
          <cell r="AP155">
            <v>181174.6</v>
          </cell>
          <cell r="AQ155">
            <v>0</v>
          </cell>
          <cell r="AR155">
            <v>0</v>
          </cell>
          <cell r="AS155">
            <v>0</v>
          </cell>
          <cell r="AT155">
            <v>0</v>
          </cell>
          <cell r="AU155">
            <v>1.6400000000000001</v>
          </cell>
          <cell r="AV155">
            <v>102457.36</v>
          </cell>
          <cell r="AW155">
            <v>15.75</v>
          </cell>
          <cell r="AX155">
            <v>983965.5</v>
          </cell>
          <cell r="AY155">
            <v>15.599999999999998</v>
          </cell>
          <cell r="AZ155">
            <v>974594.39999999991</v>
          </cell>
          <cell r="BA155">
            <v>31.199999999999996</v>
          </cell>
          <cell r="BB155">
            <v>1949188.7999999998</v>
          </cell>
          <cell r="BD155">
            <v>0</v>
          </cell>
          <cell r="BF155">
            <v>0</v>
          </cell>
          <cell r="BH155">
            <v>0</v>
          </cell>
          <cell r="BJ155">
            <v>0</v>
          </cell>
          <cell r="BL155">
            <v>0</v>
          </cell>
          <cell r="BN155">
            <v>0</v>
          </cell>
          <cell r="BP155">
            <v>0</v>
          </cell>
        </row>
        <row r="156">
          <cell r="A156">
            <v>4</v>
          </cell>
          <cell r="B156" t="str">
            <v>Pasang Shading Sirip Alumunium 0.2/10 +Rangka</v>
          </cell>
          <cell r="C156" t="str">
            <v>M2</v>
          </cell>
          <cell r="D156">
            <v>0</v>
          </cell>
          <cell r="E156">
            <v>0</v>
          </cell>
          <cell r="F156">
            <v>0</v>
          </cell>
          <cell r="H156">
            <v>0</v>
          </cell>
          <cell r="I156">
            <v>0</v>
          </cell>
          <cell r="J156">
            <v>0</v>
          </cell>
          <cell r="K156">
            <v>0</v>
          </cell>
          <cell r="L156">
            <v>0</v>
          </cell>
          <cell r="M156">
            <v>0</v>
          </cell>
          <cell r="N156">
            <v>0</v>
          </cell>
          <cell r="O156">
            <v>0</v>
          </cell>
          <cell r="P156">
            <v>0</v>
          </cell>
          <cell r="Q156">
            <v>0</v>
          </cell>
          <cell r="R156">
            <v>0</v>
          </cell>
          <cell r="S156">
            <v>0.38250000000000001</v>
          </cell>
          <cell r="T156">
            <v>0</v>
          </cell>
          <cell r="U156">
            <v>0.38250000000000001</v>
          </cell>
          <cell r="V156">
            <v>0</v>
          </cell>
          <cell r="W156">
            <v>0</v>
          </cell>
          <cell r="X156">
            <v>0</v>
          </cell>
          <cell r="Y156">
            <v>0</v>
          </cell>
          <cell r="Z156">
            <v>0</v>
          </cell>
          <cell r="AA156">
            <v>0.45</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0.22500000000000001</v>
          </cell>
          <cell r="AP156">
            <v>0</v>
          </cell>
          <cell r="AQ156">
            <v>0</v>
          </cell>
          <cell r="AR156">
            <v>0</v>
          </cell>
          <cell r="AS156">
            <v>0</v>
          </cell>
          <cell r="AT156">
            <v>0</v>
          </cell>
          <cell r="AU156">
            <v>0.15809999999999999</v>
          </cell>
          <cell r="AV156">
            <v>0</v>
          </cell>
          <cell r="AW156">
            <v>5.1450000000000005</v>
          </cell>
          <cell r="AX156">
            <v>0</v>
          </cell>
          <cell r="AY156">
            <v>5.04</v>
          </cell>
          <cell r="AZ156">
            <v>0</v>
          </cell>
          <cell r="BA156">
            <v>10.08</v>
          </cell>
          <cell r="BB156">
            <v>0</v>
          </cell>
          <cell r="BD156">
            <v>0</v>
          </cell>
          <cell r="BF156">
            <v>0</v>
          </cell>
          <cell r="BH156">
            <v>0</v>
          </cell>
          <cell r="BJ156">
            <v>0</v>
          </cell>
          <cell r="BL156">
            <v>0</v>
          </cell>
          <cell r="BN156">
            <v>0</v>
          </cell>
          <cell r="BP156">
            <v>0</v>
          </cell>
        </row>
        <row r="157">
          <cell r="A157">
            <v>5</v>
          </cell>
          <cell r="B157" t="str">
            <v>Daun Pintu Panil Kamper</v>
          </cell>
          <cell r="C157" t="str">
            <v>bh</v>
          </cell>
          <cell r="D157">
            <v>550000</v>
          </cell>
          <cell r="E157">
            <v>0</v>
          </cell>
          <cell r="F157">
            <v>0</v>
          </cell>
          <cell r="G157">
            <v>0.15839999999999999</v>
          </cell>
          <cell r="H157">
            <v>87119.999999999985</v>
          </cell>
          <cell r="I157">
            <v>9.6000000000000002E-2</v>
          </cell>
          <cell r="J157">
            <v>52800</v>
          </cell>
          <cell r="K157">
            <v>0</v>
          </cell>
          <cell r="L157">
            <v>0</v>
          </cell>
          <cell r="M157">
            <v>1.2</v>
          </cell>
          <cell r="N157">
            <v>660000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X157">
            <v>0</v>
          </cell>
          <cell r="AZ157">
            <v>0</v>
          </cell>
          <cell r="BB157">
            <v>0</v>
          </cell>
          <cell r="BD157">
            <v>0</v>
          </cell>
          <cell r="BF157">
            <v>0</v>
          </cell>
          <cell r="BH157">
            <v>0</v>
          </cell>
          <cell r="BJ157">
            <v>0</v>
          </cell>
          <cell r="BL157">
            <v>0</v>
          </cell>
          <cell r="BN157">
            <v>0</v>
          </cell>
          <cell r="BP157">
            <v>0</v>
          </cell>
        </row>
        <row r="158">
          <cell r="A158">
            <v>6</v>
          </cell>
          <cell r="B158" t="str">
            <v>Plat besi t = 2 mm</v>
          </cell>
          <cell r="C158" t="str">
            <v>Kg</v>
          </cell>
          <cell r="D158">
            <v>0</v>
          </cell>
          <cell r="E158">
            <v>0</v>
          </cell>
          <cell r="F158">
            <v>0</v>
          </cell>
          <cell r="H158">
            <v>0</v>
          </cell>
          <cell r="I158">
            <v>0</v>
          </cell>
          <cell r="J158">
            <v>0</v>
          </cell>
          <cell r="K158">
            <v>57.085200000000007</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4.0440000000000005</v>
          </cell>
          <cell r="AL158">
            <v>0</v>
          </cell>
          <cell r="AM158">
            <v>2.6789999999999998</v>
          </cell>
          <cell r="AN158">
            <v>0</v>
          </cell>
          <cell r="AO158">
            <v>0</v>
          </cell>
          <cell r="AP158">
            <v>0</v>
          </cell>
          <cell r="AQ158">
            <v>0</v>
          </cell>
          <cell r="AR158">
            <v>0</v>
          </cell>
          <cell r="AS158">
            <v>0</v>
          </cell>
          <cell r="AT158">
            <v>0</v>
          </cell>
          <cell r="AU158">
            <v>0</v>
          </cell>
          <cell r="AV158">
            <v>0</v>
          </cell>
          <cell r="AX158">
            <v>0</v>
          </cell>
          <cell r="AZ158">
            <v>0</v>
          </cell>
          <cell r="BB158">
            <v>0</v>
          </cell>
          <cell r="BD158">
            <v>0</v>
          </cell>
          <cell r="BF158">
            <v>0</v>
          </cell>
          <cell r="BH158">
            <v>0</v>
          </cell>
          <cell r="BJ158">
            <v>0</v>
          </cell>
          <cell r="BL158">
            <v>0</v>
          </cell>
          <cell r="BN158">
            <v>0</v>
          </cell>
          <cell r="BP158">
            <v>0</v>
          </cell>
        </row>
        <row r="159">
          <cell r="A159">
            <v>7</v>
          </cell>
          <cell r="B159" t="str">
            <v>C 40.40.2  (pesan khusus)</v>
          </cell>
          <cell r="C159" t="str">
            <v>Kg</v>
          </cell>
          <cell r="D159">
            <v>14122.3</v>
          </cell>
          <cell r="E159">
            <v>0</v>
          </cell>
          <cell r="F159">
            <v>0</v>
          </cell>
          <cell r="H159">
            <v>0</v>
          </cell>
          <cell r="I159">
            <v>0</v>
          </cell>
          <cell r="J159">
            <v>0</v>
          </cell>
          <cell r="K159">
            <v>42.56</v>
          </cell>
          <cell r="L159">
            <v>601045.08799999999</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1.68</v>
          </cell>
          <cell r="AL159">
            <v>23725.463999999996</v>
          </cell>
          <cell r="AM159">
            <v>1.1447999999999998</v>
          </cell>
          <cell r="AN159">
            <v>16167.209039999996</v>
          </cell>
          <cell r="AO159">
            <v>0</v>
          </cell>
          <cell r="AP159">
            <v>0</v>
          </cell>
          <cell r="AQ159">
            <v>0</v>
          </cell>
          <cell r="AR159">
            <v>0</v>
          </cell>
          <cell r="AS159">
            <v>0</v>
          </cell>
          <cell r="AT159">
            <v>0</v>
          </cell>
          <cell r="AU159">
            <v>0</v>
          </cell>
          <cell r="AV159">
            <v>0</v>
          </cell>
          <cell r="AX159">
            <v>0</v>
          </cell>
          <cell r="AZ159">
            <v>0</v>
          </cell>
          <cell r="BB159">
            <v>0</v>
          </cell>
          <cell r="BD159">
            <v>0</v>
          </cell>
          <cell r="BF159">
            <v>0</v>
          </cell>
          <cell r="BH159">
            <v>0</v>
          </cell>
          <cell r="BJ159">
            <v>0</v>
          </cell>
          <cell r="BL159">
            <v>0</v>
          </cell>
          <cell r="BN159">
            <v>0</v>
          </cell>
          <cell r="BP159">
            <v>0</v>
          </cell>
        </row>
        <row r="160">
          <cell r="A160">
            <v>8</v>
          </cell>
          <cell r="B160" t="str">
            <v>Handle besi dia 16 mm</v>
          </cell>
          <cell r="C160" t="str">
            <v>Set</v>
          </cell>
          <cell r="D160">
            <v>129652.5</v>
          </cell>
          <cell r="E160">
            <v>0</v>
          </cell>
          <cell r="F160">
            <v>0</v>
          </cell>
          <cell r="H160">
            <v>0</v>
          </cell>
          <cell r="I160">
            <v>0</v>
          </cell>
          <cell r="J160">
            <v>0</v>
          </cell>
          <cell r="K160">
            <v>1</v>
          </cell>
          <cell r="L160">
            <v>129652.5</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15.8</v>
          </cell>
          <cell r="AL160">
            <v>2048509.5</v>
          </cell>
          <cell r="AM160">
            <v>12.166</v>
          </cell>
          <cell r="AN160">
            <v>1577352.3149999999</v>
          </cell>
          <cell r="AO160">
            <v>0</v>
          </cell>
          <cell r="AP160">
            <v>0</v>
          </cell>
          <cell r="AQ160">
            <v>0</v>
          </cell>
          <cell r="AR160">
            <v>0</v>
          </cell>
          <cell r="AS160">
            <v>0</v>
          </cell>
          <cell r="AT160">
            <v>0</v>
          </cell>
          <cell r="AU160">
            <v>0</v>
          </cell>
          <cell r="AV160">
            <v>0</v>
          </cell>
          <cell r="AX160">
            <v>0</v>
          </cell>
          <cell r="AZ160">
            <v>0</v>
          </cell>
          <cell r="BB160">
            <v>0</v>
          </cell>
          <cell r="BD160">
            <v>0</v>
          </cell>
          <cell r="BF160">
            <v>0</v>
          </cell>
          <cell r="BH160">
            <v>0</v>
          </cell>
          <cell r="BJ160">
            <v>0</v>
          </cell>
          <cell r="BL160">
            <v>0</v>
          </cell>
          <cell r="BN160">
            <v>0</v>
          </cell>
          <cell r="BP160">
            <v>0</v>
          </cell>
        </row>
        <row r="161">
          <cell r="A161">
            <v>9</v>
          </cell>
          <cell r="B161" t="str">
            <v>Hendle pintu Stainless</v>
          </cell>
          <cell r="C161" t="str">
            <v>Set</v>
          </cell>
          <cell r="D161">
            <v>261652.5</v>
          </cell>
          <cell r="E161">
            <v>2</v>
          </cell>
          <cell r="F161">
            <v>523305</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X161">
            <v>0</v>
          </cell>
          <cell r="AZ161">
            <v>0</v>
          </cell>
          <cell r="BB161">
            <v>0</v>
          </cell>
          <cell r="BC161">
            <v>2</v>
          </cell>
          <cell r="BD161">
            <v>523305</v>
          </cell>
          <cell r="BF161">
            <v>0</v>
          </cell>
          <cell r="BH161">
            <v>0</v>
          </cell>
          <cell r="BJ161">
            <v>0</v>
          </cell>
          <cell r="BL161">
            <v>0</v>
          </cell>
          <cell r="BN161">
            <v>0</v>
          </cell>
          <cell r="BP161">
            <v>0</v>
          </cell>
        </row>
        <row r="162">
          <cell r="A162">
            <v>10</v>
          </cell>
          <cell r="B162" t="str">
            <v>Kunci Pintu Handle stainleess (dorma)</v>
          </cell>
          <cell r="C162" t="str">
            <v>Set</v>
          </cell>
          <cell r="D162">
            <v>650000</v>
          </cell>
          <cell r="E162">
            <v>0</v>
          </cell>
          <cell r="F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X162">
            <v>0</v>
          </cell>
          <cell r="AZ162">
            <v>0</v>
          </cell>
          <cell r="BB162">
            <v>0</v>
          </cell>
          <cell r="BD162">
            <v>0</v>
          </cell>
          <cell r="BF162">
            <v>0</v>
          </cell>
          <cell r="BH162">
            <v>0</v>
          </cell>
          <cell r="BJ162">
            <v>0</v>
          </cell>
          <cell r="BL162">
            <v>0</v>
          </cell>
          <cell r="BN162">
            <v>0</v>
          </cell>
          <cell r="BP162">
            <v>0</v>
          </cell>
        </row>
        <row r="163">
          <cell r="A163">
            <v>11</v>
          </cell>
          <cell r="B163" t="str">
            <v>Kunci tanam Antik</v>
          </cell>
          <cell r="C163" t="str">
            <v>Set</v>
          </cell>
          <cell r="D163">
            <v>265000</v>
          </cell>
          <cell r="E163">
            <v>0</v>
          </cell>
          <cell r="F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X163">
            <v>0</v>
          </cell>
          <cell r="AZ163">
            <v>0</v>
          </cell>
          <cell r="BB163">
            <v>0</v>
          </cell>
          <cell r="BD163">
            <v>0</v>
          </cell>
          <cell r="BF163">
            <v>0</v>
          </cell>
          <cell r="BH163">
            <v>0</v>
          </cell>
          <cell r="BJ163">
            <v>0</v>
          </cell>
          <cell r="BL163">
            <v>0</v>
          </cell>
          <cell r="BN163">
            <v>0</v>
          </cell>
          <cell r="BP163">
            <v>0</v>
          </cell>
        </row>
        <row r="164">
          <cell r="A164">
            <v>12</v>
          </cell>
          <cell r="B164" t="str">
            <v>Kunci tanam biasa</v>
          </cell>
          <cell r="C164" t="str">
            <v>Set</v>
          </cell>
          <cell r="D164">
            <v>168565</v>
          </cell>
          <cell r="E164">
            <v>0</v>
          </cell>
          <cell r="F164">
            <v>0</v>
          </cell>
          <cell r="G164">
            <v>1</v>
          </cell>
          <cell r="H164">
            <v>168565</v>
          </cell>
          <cell r="I164">
            <v>0</v>
          </cell>
          <cell r="J164">
            <v>0</v>
          </cell>
          <cell r="K164">
            <v>1</v>
          </cell>
          <cell r="L164">
            <v>168565</v>
          </cell>
          <cell r="M164">
            <v>1</v>
          </cell>
          <cell r="N164">
            <v>168565</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X164">
            <v>0</v>
          </cell>
          <cell r="AZ164">
            <v>0</v>
          </cell>
          <cell r="BB164">
            <v>0</v>
          </cell>
          <cell r="BC164">
            <v>2</v>
          </cell>
          <cell r="BD164">
            <v>337130</v>
          </cell>
          <cell r="BF164">
            <v>0</v>
          </cell>
          <cell r="BH164">
            <v>0</v>
          </cell>
          <cell r="BJ164">
            <v>0</v>
          </cell>
          <cell r="BL164">
            <v>0</v>
          </cell>
          <cell r="BN164">
            <v>0</v>
          </cell>
          <cell r="BP164">
            <v>0</v>
          </cell>
        </row>
        <row r="165">
          <cell r="A165">
            <v>13</v>
          </cell>
          <cell r="B165" t="str">
            <v>Kunci Silinder</v>
          </cell>
          <cell r="C165" t="str">
            <v>Set</v>
          </cell>
          <cell r="D165">
            <v>217900</v>
          </cell>
          <cell r="E165">
            <v>0</v>
          </cell>
          <cell r="F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X165">
            <v>0</v>
          </cell>
          <cell r="AZ165">
            <v>0</v>
          </cell>
          <cell r="BB165">
            <v>0</v>
          </cell>
          <cell r="BD165">
            <v>0</v>
          </cell>
          <cell r="BF165">
            <v>0</v>
          </cell>
          <cell r="BH165">
            <v>0</v>
          </cell>
          <cell r="BJ165">
            <v>0</v>
          </cell>
          <cell r="BL165">
            <v>0</v>
          </cell>
          <cell r="BN165">
            <v>0</v>
          </cell>
          <cell r="BP165">
            <v>0</v>
          </cell>
        </row>
        <row r="166">
          <cell r="A166">
            <v>14</v>
          </cell>
          <cell r="B166" t="str">
            <v>Kunci Selot</v>
          </cell>
          <cell r="C166" t="str">
            <v>Set</v>
          </cell>
          <cell r="D166">
            <v>48300</v>
          </cell>
          <cell r="E166">
            <v>0</v>
          </cell>
          <cell r="F166">
            <v>0</v>
          </cell>
          <cell r="G166">
            <v>1</v>
          </cell>
          <cell r="H166">
            <v>48300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0</v>
          </cell>
          <cell r="AU166">
            <v>0</v>
          </cell>
          <cell r="AV166">
            <v>0</v>
          </cell>
          <cell r="AX166">
            <v>0</v>
          </cell>
          <cell r="AZ166">
            <v>0</v>
          </cell>
          <cell r="BB166">
            <v>0</v>
          </cell>
          <cell r="BD166">
            <v>0</v>
          </cell>
          <cell r="BF166">
            <v>0</v>
          </cell>
          <cell r="BH166">
            <v>0</v>
          </cell>
          <cell r="BJ166">
            <v>0</v>
          </cell>
          <cell r="BL166">
            <v>0</v>
          </cell>
          <cell r="BN166">
            <v>0</v>
          </cell>
          <cell r="BP166">
            <v>0</v>
          </cell>
        </row>
        <row r="167">
          <cell r="A167">
            <v>15</v>
          </cell>
          <cell r="B167" t="str">
            <v>Engsel jendela</v>
          </cell>
          <cell r="C167" t="str">
            <v>Bh</v>
          </cell>
          <cell r="D167">
            <v>16600</v>
          </cell>
          <cell r="E167">
            <v>0</v>
          </cell>
          <cell r="F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X167">
            <v>0</v>
          </cell>
          <cell r="AZ167">
            <v>0</v>
          </cell>
          <cell r="BB167">
            <v>0</v>
          </cell>
          <cell r="BD167">
            <v>0</v>
          </cell>
          <cell r="BF167">
            <v>0</v>
          </cell>
          <cell r="BH167">
            <v>0</v>
          </cell>
          <cell r="BJ167">
            <v>0</v>
          </cell>
          <cell r="BL167">
            <v>0</v>
          </cell>
          <cell r="BN167">
            <v>0</v>
          </cell>
          <cell r="BP167">
            <v>0</v>
          </cell>
        </row>
        <row r="168">
          <cell r="A168">
            <v>16</v>
          </cell>
          <cell r="B168" t="str">
            <v>Engsel pintu</v>
          </cell>
          <cell r="C168" t="str">
            <v>Bh</v>
          </cell>
          <cell r="D168">
            <v>44395.75</v>
          </cell>
          <cell r="E168">
            <v>4</v>
          </cell>
          <cell r="F168">
            <v>177583</v>
          </cell>
          <cell r="G168">
            <v>4</v>
          </cell>
          <cell r="H168">
            <v>177583</v>
          </cell>
          <cell r="I168">
            <v>0</v>
          </cell>
          <cell r="J168">
            <v>0</v>
          </cell>
          <cell r="K168">
            <v>0</v>
          </cell>
          <cell r="L168">
            <v>0</v>
          </cell>
          <cell r="M168">
            <v>3</v>
          </cell>
          <cell r="N168">
            <v>133187.25</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X168">
            <v>0</v>
          </cell>
          <cell r="AZ168">
            <v>0</v>
          </cell>
          <cell r="BB168">
            <v>0</v>
          </cell>
          <cell r="BC168">
            <v>4</v>
          </cell>
          <cell r="BD168">
            <v>177583</v>
          </cell>
          <cell r="BF168">
            <v>0</v>
          </cell>
          <cell r="BH168">
            <v>0</v>
          </cell>
          <cell r="BJ168">
            <v>0</v>
          </cell>
          <cell r="BL168">
            <v>0</v>
          </cell>
          <cell r="BN168">
            <v>0</v>
          </cell>
          <cell r="BP168">
            <v>0</v>
          </cell>
        </row>
        <row r="169">
          <cell r="A169">
            <v>17</v>
          </cell>
          <cell r="B169" t="str">
            <v>Engsel Pintu dari pipa besi dia 2 cm</v>
          </cell>
          <cell r="C169" t="str">
            <v>Bh</v>
          </cell>
          <cell r="D169">
            <v>66593.625</v>
          </cell>
          <cell r="E169">
            <v>0</v>
          </cell>
          <cell r="F169">
            <v>0</v>
          </cell>
          <cell r="H169">
            <v>0</v>
          </cell>
          <cell r="I169">
            <v>0</v>
          </cell>
          <cell r="J169">
            <v>0</v>
          </cell>
          <cell r="K169">
            <v>2</v>
          </cell>
          <cell r="L169">
            <v>133187.25</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X169">
            <v>0</v>
          </cell>
          <cell r="AZ169">
            <v>0</v>
          </cell>
          <cell r="BB169">
            <v>0</v>
          </cell>
          <cell r="BD169">
            <v>0</v>
          </cell>
          <cell r="BF169">
            <v>0</v>
          </cell>
          <cell r="BH169">
            <v>0</v>
          </cell>
          <cell r="BJ169">
            <v>0</v>
          </cell>
          <cell r="BL169">
            <v>0</v>
          </cell>
          <cell r="BN169">
            <v>0</v>
          </cell>
          <cell r="BP169">
            <v>0</v>
          </cell>
        </row>
        <row r="170">
          <cell r="A170">
            <v>18</v>
          </cell>
          <cell r="B170" t="str">
            <v>Kait/hak angin</v>
          </cell>
          <cell r="C170" t="str">
            <v>Set</v>
          </cell>
          <cell r="D170">
            <v>27000</v>
          </cell>
          <cell r="E170">
            <v>0</v>
          </cell>
          <cell r="F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X170">
            <v>0</v>
          </cell>
          <cell r="AZ170">
            <v>0</v>
          </cell>
          <cell r="BB170">
            <v>0</v>
          </cell>
          <cell r="BD170">
            <v>0</v>
          </cell>
          <cell r="BF170">
            <v>0</v>
          </cell>
          <cell r="BH170">
            <v>0</v>
          </cell>
          <cell r="BJ170">
            <v>0</v>
          </cell>
          <cell r="BL170">
            <v>0</v>
          </cell>
          <cell r="BN170">
            <v>0</v>
          </cell>
          <cell r="BP170">
            <v>0</v>
          </cell>
        </row>
        <row r="171">
          <cell r="A171">
            <v>19</v>
          </cell>
          <cell r="B171" t="str">
            <v>Grendel pintu kuningan</v>
          </cell>
          <cell r="C171" t="str">
            <v>Bh</v>
          </cell>
          <cell r="D171">
            <v>125000</v>
          </cell>
          <cell r="E171">
            <v>0</v>
          </cell>
          <cell r="F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X171">
            <v>0</v>
          </cell>
          <cell r="AZ171">
            <v>0</v>
          </cell>
          <cell r="BB171">
            <v>0</v>
          </cell>
          <cell r="BD171">
            <v>0</v>
          </cell>
          <cell r="BF171">
            <v>0</v>
          </cell>
          <cell r="BH171">
            <v>0</v>
          </cell>
          <cell r="BJ171">
            <v>0</v>
          </cell>
          <cell r="BL171">
            <v>0</v>
          </cell>
          <cell r="BN171">
            <v>0</v>
          </cell>
          <cell r="BP171">
            <v>0</v>
          </cell>
        </row>
        <row r="172">
          <cell r="A172">
            <v>20</v>
          </cell>
          <cell r="B172" t="str">
            <v xml:space="preserve">Grendel jendela </v>
          </cell>
          <cell r="C172" t="str">
            <v>Bh</v>
          </cell>
          <cell r="D172">
            <v>8100</v>
          </cell>
          <cell r="E172">
            <v>0</v>
          </cell>
          <cell r="F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X172">
            <v>0</v>
          </cell>
          <cell r="AZ172">
            <v>0</v>
          </cell>
          <cell r="BB172">
            <v>0</v>
          </cell>
          <cell r="BD172">
            <v>0</v>
          </cell>
          <cell r="BF172">
            <v>0</v>
          </cell>
          <cell r="BH172">
            <v>0</v>
          </cell>
          <cell r="BJ172">
            <v>0</v>
          </cell>
          <cell r="BL172">
            <v>0</v>
          </cell>
          <cell r="BN172">
            <v>0</v>
          </cell>
          <cell r="BP172">
            <v>0</v>
          </cell>
        </row>
        <row r="173">
          <cell r="A173">
            <v>21</v>
          </cell>
          <cell r="B173" t="str">
            <v>Grendel pintu</v>
          </cell>
          <cell r="C173" t="str">
            <v>Bh</v>
          </cell>
          <cell r="D173">
            <v>14200</v>
          </cell>
          <cell r="E173">
            <v>0</v>
          </cell>
          <cell r="F173">
            <v>0</v>
          </cell>
          <cell r="G173">
            <v>2</v>
          </cell>
          <cell r="H173">
            <v>28400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X173">
            <v>0</v>
          </cell>
          <cell r="AZ173">
            <v>0</v>
          </cell>
          <cell r="BB173">
            <v>0</v>
          </cell>
          <cell r="BC173">
            <v>1</v>
          </cell>
          <cell r="BD173">
            <v>14200</v>
          </cell>
          <cell r="BF173">
            <v>0</v>
          </cell>
          <cell r="BH173">
            <v>0</v>
          </cell>
          <cell r="BJ173">
            <v>0</v>
          </cell>
          <cell r="BL173">
            <v>0</v>
          </cell>
          <cell r="BN173">
            <v>0</v>
          </cell>
          <cell r="BP173">
            <v>0</v>
          </cell>
        </row>
        <row r="174">
          <cell r="A174">
            <v>22</v>
          </cell>
          <cell r="B174" t="str">
            <v>Stripting Knip</v>
          </cell>
          <cell r="C174" t="str">
            <v>Set</v>
          </cell>
          <cell r="D174">
            <v>13700</v>
          </cell>
          <cell r="E174">
            <v>0</v>
          </cell>
          <cell r="F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X174">
            <v>0</v>
          </cell>
          <cell r="AZ174">
            <v>0</v>
          </cell>
          <cell r="BB174">
            <v>0</v>
          </cell>
          <cell r="BD174">
            <v>0</v>
          </cell>
          <cell r="BF174">
            <v>0</v>
          </cell>
          <cell r="BH174">
            <v>0</v>
          </cell>
          <cell r="BJ174">
            <v>0</v>
          </cell>
          <cell r="BL174">
            <v>0</v>
          </cell>
          <cell r="BN174">
            <v>0</v>
          </cell>
          <cell r="BP174">
            <v>0</v>
          </cell>
        </row>
        <row r="175">
          <cell r="A175">
            <v>23</v>
          </cell>
          <cell r="B175" t="str">
            <v>Door Closer</v>
          </cell>
          <cell r="C175" t="str">
            <v>Set</v>
          </cell>
          <cell r="D175">
            <v>260800</v>
          </cell>
          <cell r="E175">
            <v>0</v>
          </cell>
          <cell r="F175">
            <v>0</v>
          </cell>
          <cell r="G175">
            <v>2</v>
          </cell>
          <cell r="H175">
            <v>521600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X175">
            <v>0</v>
          </cell>
          <cell r="AZ175">
            <v>0</v>
          </cell>
          <cell r="BB175">
            <v>0</v>
          </cell>
          <cell r="BD175">
            <v>0</v>
          </cell>
          <cell r="BF175">
            <v>0</v>
          </cell>
          <cell r="BH175">
            <v>0</v>
          </cell>
          <cell r="BJ175">
            <v>0</v>
          </cell>
          <cell r="BL175">
            <v>0</v>
          </cell>
          <cell r="BN175">
            <v>0</v>
          </cell>
          <cell r="BP175">
            <v>0</v>
          </cell>
        </row>
        <row r="176">
          <cell r="A176">
            <v>24</v>
          </cell>
          <cell r="B176" t="str">
            <v>Door Holder</v>
          </cell>
          <cell r="C176" t="str">
            <v>Set</v>
          </cell>
          <cell r="D176">
            <v>500000</v>
          </cell>
          <cell r="E176">
            <v>0</v>
          </cell>
          <cell r="F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X176">
            <v>0</v>
          </cell>
          <cell r="AZ176">
            <v>0</v>
          </cell>
          <cell r="BB176">
            <v>0</v>
          </cell>
          <cell r="BD176">
            <v>0</v>
          </cell>
          <cell r="BF176">
            <v>0</v>
          </cell>
          <cell r="BH176">
            <v>0</v>
          </cell>
          <cell r="BJ176">
            <v>0</v>
          </cell>
          <cell r="BL176">
            <v>0</v>
          </cell>
          <cell r="BN176">
            <v>0</v>
          </cell>
          <cell r="BP176">
            <v>0</v>
          </cell>
        </row>
        <row r="177">
          <cell r="A177">
            <v>25</v>
          </cell>
          <cell r="B177" t="str">
            <v>Door Stop</v>
          </cell>
          <cell r="C177" t="str">
            <v>Set</v>
          </cell>
          <cell r="D177">
            <v>32100</v>
          </cell>
          <cell r="E177">
            <v>0</v>
          </cell>
          <cell r="F177">
            <v>0</v>
          </cell>
          <cell r="G177">
            <v>0.10319999999999999</v>
          </cell>
          <cell r="H177">
            <v>3312.7199999999993</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X177">
            <v>0</v>
          </cell>
          <cell r="AZ177">
            <v>0</v>
          </cell>
          <cell r="BB177">
            <v>0</v>
          </cell>
          <cell r="BD177">
            <v>0</v>
          </cell>
          <cell r="BF177">
            <v>0</v>
          </cell>
          <cell r="BH177">
            <v>0</v>
          </cell>
          <cell r="BJ177">
            <v>0</v>
          </cell>
          <cell r="BL177">
            <v>0</v>
          </cell>
          <cell r="BN177">
            <v>0</v>
          </cell>
          <cell r="BP177">
            <v>0</v>
          </cell>
        </row>
        <row r="178">
          <cell r="A178">
            <v>26</v>
          </cell>
          <cell r="B178" t="str">
            <v>Kaca bening 5 mm</v>
          </cell>
          <cell r="C178" t="str">
            <v>M2</v>
          </cell>
          <cell r="D178">
            <v>66700</v>
          </cell>
          <cell r="E178">
            <v>0</v>
          </cell>
          <cell r="F178">
            <v>0</v>
          </cell>
          <cell r="H178">
            <v>0</v>
          </cell>
          <cell r="I178">
            <v>0.10319999999999999</v>
          </cell>
          <cell r="J178">
            <v>6883.4399999999987</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0.15809999999999999</v>
          </cell>
          <cell r="AR178">
            <v>10545.269999999999</v>
          </cell>
          <cell r="AS178">
            <v>0.15809999999999999</v>
          </cell>
          <cell r="AT178">
            <v>10545.269999999999</v>
          </cell>
          <cell r="AU178">
            <v>0</v>
          </cell>
          <cell r="AV178">
            <v>0</v>
          </cell>
          <cell r="AX178">
            <v>0</v>
          </cell>
          <cell r="AZ178">
            <v>0</v>
          </cell>
          <cell r="BB178">
            <v>0</v>
          </cell>
          <cell r="BD178">
            <v>0</v>
          </cell>
          <cell r="BF178">
            <v>0</v>
          </cell>
          <cell r="BH178">
            <v>0</v>
          </cell>
          <cell r="BJ178">
            <v>0</v>
          </cell>
          <cell r="BL178">
            <v>0</v>
          </cell>
          <cell r="BN178">
            <v>0</v>
          </cell>
          <cell r="BP178">
            <v>0</v>
          </cell>
        </row>
        <row r="179">
          <cell r="A179">
            <v>27</v>
          </cell>
          <cell r="B179" t="str">
            <v>Kaca bening 10 mm</v>
          </cell>
          <cell r="C179" t="str">
            <v>M2</v>
          </cell>
          <cell r="D179">
            <v>280895.75</v>
          </cell>
          <cell r="E179">
            <v>0</v>
          </cell>
          <cell r="F179">
            <v>0</v>
          </cell>
          <cell r="H179">
            <v>0</v>
          </cell>
          <cell r="I179">
            <v>0</v>
          </cell>
          <cell r="J179">
            <v>0</v>
          </cell>
          <cell r="K179">
            <v>0</v>
          </cell>
          <cell r="L179">
            <v>0</v>
          </cell>
          <cell r="M179">
            <v>0</v>
          </cell>
          <cell r="N179">
            <v>0</v>
          </cell>
          <cell r="O179">
            <v>23.1525</v>
          </cell>
          <cell r="P179">
            <v>6503438.8518749997</v>
          </cell>
          <cell r="Q179">
            <v>11.025</v>
          </cell>
          <cell r="R179">
            <v>3096875.6437500003</v>
          </cell>
          <cell r="S179">
            <v>6.6389999999999993</v>
          </cell>
          <cell r="T179">
            <v>1864866.8842499999</v>
          </cell>
          <cell r="U179">
            <v>6.6389999999999993</v>
          </cell>
          <cell r="V179">
            <v>1864866.8842499999</v>
          </cell>
          <cell r="W179">
            <v>0.34410000000000002</v>
          </cell>
          <cell r="X179">
            <v>96656.227575000012</v>
          </cell>
          <cell r="Y179">
            <v>0.34410000000000002</v>
          </cell>
          <cell r="Z179">
            <v>96656.227575000012</v>
          </cell>
          <cell r="AA179">
            <v>2.8280000000000003</v>
          </cell>
          <cell r="AB179">
            <v>794373.1810000001</v>
          </cell>
          <cell r="AC179">
            <v>2.8280000000000003</v>
          </cell>
          <cell r="AD179">
            <v>794373.1810000001</v>
          </cell>
          <cell r="AE179">
            <v>2.8839999999999999</v>
          </cell>
          <cell r="AF179">
            <v>810103.34299999999</v>
          </cell>
          <cell r="AG179">
            <v>1.26</v>
          </cell>
          <cell r="AH179">
            <v>353928.64500000002</v>
          </cell>
          <cell r="AI179">
            <v>1.57605</v>
          </cell>
          <cell r="AJ179">
            <v>442705.74678749999</v>
          </cell>
          <cell r="AK179">
            <v>0</v>
          </cell>
          <cell r="AL179">
            <v>0</v>
          </cell>
          <cell r="AM179">
            <v>0</v>
          </cell>
          <cell r="AN179">
            <v>0</v>
          </cell>
          <cell r="AO179">
            <v>1.375</v>
          </cell>
          <cell r="AP179">
            <v>386231.65625</v>
          </cell>
          <cell r="AQ179">
            <v>0</v>
          </cell>
          <cell r="AR179">
            <v>0</v>
          </cell>
          <cell r="AS179">
            <v>0</v>
          </cell>
          <cell r="AT179">
            <v>0</v>
          </cell>
          <cell r="AU179">
            <v>0</v>
          </cell>
          <cell r="AV179">
            <v>0</v>
          </cell>
          <cell r="AX179">
            <v>0</v>
          </cell>
          <cell r="AZ179">
            <v>0</v>
          </cell>
          <cell r="BB179">
            <v>0</v>
          </cell>
          <cell r="BD179">
            <v>0</v>
          </cell>
          <cell r="BF179">
            <v>0</v>
          </cell>
          <cell r="BH179">
            <v>0</v>
          </cell>
          <cell r="BJ179">
            <v>0</v>
          </cell>
          <cell r="BL179">
            <v>0</v>
          </cell>
          <cell r="BN179">
            <v>0</v>
          </cell>
          <cell r="BP179">
            <v>0</v>
          </cell>
        </row>
        <row r="180">
          <cell r="A180">
            <v>28</v>
          </cell>
          <cell r="B180" t="str">
            <v>Kaca Bening 12 mm</v>
          </cell>
          <cell r="C180" t="str">
            <v>M2</v>
          </cell>
          <cell r="D180">
            <v>403787.64062499994</v>
          </cell>
          <cell r="E180">
            <v>0</v>
          </cell>
          <cell r="F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X180">
            <v>0</v>
          </cell>
          <cell r="AZ180">
            <v>0</v>
          </cell>
          <cell r="BB180">
            <v>0</v>
          </cell>
          <cell r="BD180">
            <v>0</v>
          </cell>
          <cell r="BF180">
            <v>0</v>
          </cell>
          <cell r="BH180">
            <v>0</v>
          </cell>
          <cell r="BJ180">
            <v>0</v>
          </cell>
          <cell r="BL180">
            <v>0</v>
          </cell>
          <cell r="BN180">
            <v>0</v>
          </cell>
          <cell r="BP180">
            <v>0</v>
          </cell>
        </row>
        <row r="181">
          <cell r="A181">
            <v>29</v>
          </cell>
          <cell r="B181" t="str">
            <v>Besi hollow 4/4</v>
          </cell>
          <cell r="C181" t="str">
            <v>M'</v>
          </cell>
          <cell r="D181">
            <v>48625.000000000051</v>
          </cell>
          <cell r="E181">
            <v>0</v>
          </cell>
          <cell r="F181">
            <v>0</v>
          </cell>
          <cell r="H181">
            <v>0</v>
          </cell>
          <cell r="I181">
            <v>0</v>
          </cell>
          <cell r="J181">
            <v>0</v>
          </cell>
          <cell r="K181">
            <v>5.09</v>
          </cell>
          <cell r="L181">
            <v>247501.25000000026</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X181">
            <v>0</v>
          </cell>
          <cell r="AZ181">
            <v>0</v>
          </cell>
          <cell r="BB181">
            <v>0</v>
          </cell>
          <cell r="BC181">
            <v>0</v>
          </cell>
          <cell r="BD181">
            <v>0</v>
          </cell>
          <cell r="BF181">
            <v>0</v>
          </cell>
          <cell r="BH181">
            <v>0</v>
          </cell>
          <cell r="BJ181">
            <v>0</v>
          </cell>
          <cell r="BL181">
            <v>0</v>
          </cell>
          <cell r="BN181">
            <v>0</v>
          </cell>
          <cell r="BP181">
            <v>0</v>
          </cell>
        </row>
        <row r="182">
          <cell r="A182">
            <v>30</v>
          </cell>
          <cell r="B182" t="str">
            <v>Besi hollow 6/6</v>
          </cell>
          <cell r="C182" t="str">
            <v>M'</v>
          </cell>
          <cell r="D182">
            <v>74462.500000000058</v>
          </cell>
          <cell r="E182">
            <v>0</v>
          </cell>
          <cell r="F182">
            <v>0</v>
          </cell>
          <cell r="H182">
            <v>0</v>
          </cell>
          <cell r="I182">
            <v>0</v>
          </cell>
          <cell r="J182">
            <v>0</v>
          </cell>
          <cell r="K182">
            <v>5.09</v>
          </cell>
          <cell r="L182">
            <v>379014.12500000029</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X182">
            <v>0</v>
          </cell>
          <cell r="AZ182">
            <v>0</v>
          </cell>
          <cell r="BB182">
            <v>0</v>
          </cell>
          <cell r="BD182">
            <v>0</v>
          </cell>
          <cell r="BF182">
            <v>0</v>
          </cell>
          <cell r="BH182">
            <v>0</v>
          </cell>
          <cell r="BJ182">
            <v>0</v>
          </cell>
          <cell r="BL182">
            <v>0</v>
          </cell>
          <cell r="BN182">
            <v>0</v>
          </cell>
          <cell r="BP182">
            <v>0</v>
          </cell>
        </row>
        <row r="183">
          <cell r="A183">
            <v>31</v>
          </cell>
          <cell r="B183" t="str">
            <v>Besi hollow 2.5/5</v>
          </cell>
          <cell r="C183" t="str">
            <v>Kg</v>
          </cell>
          <cell r="D183">
            <v>74462.500000000058</v>
          </cell>
          <cell r="E183">
            <v>0</v>
          </cell>
          <cell r="F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X183">
            <v>0</v>
          </cell>
          <cell r="AZ183">
            <v>0</v>
          </cell>
          <cell r="BB183">
            <v>0</v>
          </cell>
          <cell r="BD183">
            <v>0</v>
          </cell>
          <cell r="BF183">
            <v>0</v>
          </cell>
          <cell r="BH183">
            <v>0</v>
          </cell>
          <cell r="BJ183">
            <v>0</v>
          </cell>
          <cell r="BL183">
            <v>0</v>
          </cell>
          <cell r="BN183">
            <v>0</v>
          </cell>
          <cell r="BP183">
            <v>0</v>
          </cell>
        </row>
        <row r="184">
          <cell r="A184">
            <v>32</v>
          </cell>
          <cell r="B184" t="str">
            <v>Besi hollow 5/5</v>
          </cell>
          <cell r="C184" t="str">
            <v>Kg</v>
          </cell>
          <cell r="D184">
            <v>74462.500000000058</v>
          </cell>
          <cell r="E184">
            <v>0</v>
          </cell>
          <cell r="F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X184">
            <v>0</v>
          </cell>
          <cell r="AZ184">
            <v>0</v>
          </cell>
          <cell r="BB184">
            <v>0</v>
          </cell>
          <cell r="BD184">
            <v>0</v>
          </cell>
          <cell r="BF184">
            <v>0</v>
          </cell>
          <cell r="BH184">
            <v>0</v>
          </cell>
          <cell r="BJ184">
            <v>0</v>
          </cell>
          <cell r="BL184">
            <v>0</v>
          </cell>
          <cell r="BN184">
            <v>0</v>
          </cell>
          <cell r="BP184">
            <v>0</v>
          </cell>
        </row>
        <row r="185">
          <cell r="A185">
            <v>33</v>
          </cell>
          <cell r="B185" t="str">
            <v>Besi hollow 2/2</v>
          </cell>
          <cell r="C185" t="str">
            <v>Kg</v>
          </cell>
          <cell r="D185">
            <v>74462.500000000058</v>
          </cell>
          <cell r="E185">
            <v>0</v>
          </cell>
          <cell r="F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X185">
            <v>0</v>
          </cell>
          <cell r="AZ185">
            <v>0</v>
          </cell>
          <cell r="BB185">
            <v>0</v>
          </cell>
          <cell r="BD185">
            <v>0</v>
          </cell>
          <cell r="BF185">
            <v>0</v>
          </cell>
          <cell r="BH185">
            <v>0</v>
          </cell>
          <cell r="BJ185">
            <v>0</v>
          </cell>
          <cell r="BL185">
            <v>0</v>
          </cell>
          <cell r="BN185">
            <v>0</v>
          </cell>
          <cell r="BP185">
            <v>0</v>
          </cell>
        </row>
        <row r="186">
          <cell r="A186">
            <v>34</v>
          </cell>
          <cell r="B186" t="str">
            <v>Besi hollow 2/4</v>
          </cell>
          <cell r="C186" t="str">
            <v>Kg</v>
          </cell>
          <cell r="D186">
            <v>74462.500000000058</v>
          </cell>
          <cell r="E186">
            <v>0</v>
          </cell>
          <cell r="F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X186">
            <v>0</v>
          </cell>
          <cell r="AZ186">
            <v>0</v>
          </cell>
          <cell r="BB186">
            <v>0</v>
          </cell>
          <cell r="BC186">
            <v>6.1991999999999994</v>
          </cell>
          <cell r="BD186">
            <v>461607.93000000034</v>
          </cell>
          <cell r="BF186">
            <v>0</v>
          </cell>
          <cell r="BH186">
            <v>0</v>
          </cell>
          <cell r="BJ186">
            <v>0</v>
          </cell>
          <cell r="BL186">
            <v>0</v>
          </cell>
          <cell r="BN186">
            <v>0</v>
          </cell>
          <cell r="BP186">
            <v>0</v>
          </cell>
        </row>
        <row r="187">
          <cell r="A187">
            <v>35</v>
          </cell>
          <cell r="B187" t="str">
            <v>Kaca Tempered 12 mm</v>
          </cell>
          <cell r="C187" t="str">
            <v>M2</v>
          </cell>
          <cell r="D187">
            <v>528395.75</v>
          </cell>
          <cell r="E187">
            <v>4.3049999999999997</v>
          </cell>
          <cell r="F187">
            <v>2274743.7037499999</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X187">
            <v>0</v>
          </cell>
          <cell r="AZ187">
            <v>0</v>
          </cell>
          <cell r="BB187">
            <v>0</v>
          </cell>
          <cell r="BD187">
            <v>0</v>
          </cell>
          <cell r="BF187">
            <v>0</v>
          </cell>
          <cell r="BH187">
            <v>0</v>
          </cell>
          <cell r="BJ187">
            <v>0</v>
          </cell>
          <cell r="BL187">
            <v>0</v>
          </cell>
          <cell r="BN187">
            <v>0</v>
          </cell>
          <cell r="BP187">
            <v>0</v>
          </cell>
        </row>
        <row r="188">
          <cell r="A188">
            <v>36</v>
          </cell>
          <cell r="B188" t="str">
            <v>Glass Block</v>
          </cell>
          <cell r="C188" t="str">
            <v>Bh</v>
          </cell>
          <cell r="D188">
            <v>45000</v>
          </cell>
          <cell r="E188">
            <v>0</v>
          </cell>
          <cell r="F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X188">
            <v>0</v>
          </cell>
          <cell r="AZ188">
            <v>0</v>
          </cell>
          <cell r="BB188">
            <v>0</v>
          </cell>
          <cell r="BD188">
            <v>0</v>
          </cell>
          <cell r="BF188">
            <v>0</v>
          </cell>
          <cell r="BH188">
            <v>0</v>
          </cell>
          <cell r="BJ188">
            <v>0</v>
          </cell>
          <cell r="BL188">
            <v>0</v>
          </cell>
          <cell r="BN188">
            <v>0</v>
          </cell>
          <cell r="BP188">
            <v>0</v>
          </cell>
        </row>
        <row r="189">
          <cell r="A189">
            <v>37</v>
          </cell>
          <cell r="B189" t="str">
            <v>Kaca Es</v>
          </cell>
          <cell r="C189" t="str">
            <v>M2</v>
          </cell>
          <cell r="D189">
            <v>66700</v>
          </cell>
          <cell r="E189">
            <v>0</v>
          </cell>
          <cell r="F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X189">
            <v>0</v>
          </cell>
          <cell r="AZ189">
            <v>0</v>
          </cell>
          <cell r="BB189">
            <v>0</v>
          </cell>
          <cell r="BD189">
            <v>0</v>
          </cell>
          <cell r="BF189">
            <v>0</v>
          </cell>
          <cell r="BH189">
            <v>0</v>
          </cell>
          <cell r="BJ189">
            <v>0</v>
          </cell>
          <cell r="BL189">
            <v>0</v>
          </cell>
          <cell r="BN189">
            <v>0</v>
          </cell>
          <cell r="BP189">
            <v>0</v>
          </cell>
        </row>
        <row r="190">
          <cell r="A190">
            <v>38</v>
          </cell>
          <cell r="B190" t="str">
            <v>Krepyak Kaca Nako + Kerangka</v>
          </cell>
          <cell r="C190" t="str">
            <v>M2</v>
          </cell>
          <cell r="D190">
            <v>81300</v>
          </cell>
          <cell r="E190">
            <v>0</v>
          </cell>
          <cell r="F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X190">
            <v>0</v>
          </cell>
          <cell r="AZ190">
            <v>0</v>
          </cell>
          <cell r="BB190">
            <v>0</v>
          </cell>
          <cell r="BD190">
            <v>0</v>
          </cell>
          <cell r="BF190">
            <v>0</v>
          </cell>
          <cell r="BH190">
            <v>0</v>
          </cell>
          <cell r="BJ190">
            <v>0</v>
          </cell>
          <cell r="BL190">
            <v>0</v>
          </cell>
          <cell r="BN190">
            <v>0</v>
          </cell>
          <cell r="BP190">
            <v>0</v>
          </cell>
        </row>
        <row r="191">
          <cell r="A191">
            <v>39</v>
          </cell>
          <cell r="B191" t="str">
            <v>Sticker Efek Kaca Es</v>
          </cell>
          <cell r="C191" t="str">
            <v>M2</v>
          </cell>
          <cell r="D191">
            <v>150000</v>
          </cell>
          <cell r="E191">
            <v>0</v>
          </cell>
          <cell r="F191">
            <v>0</v>
          </cell>
          <cell r="H191">
            <v>0</v>
          </cell>
          <cell r="I191">
            <v>0</v>
          </cell>
          <cell r="J191">
            <v>0</v>
          </cell>
          <cell r="K191">
            <v>0</v>
          </cell>
          <cell r="L191">
            <v>0</v>
          </cell>
          <cell r="M191">
            <v>0</v>
          </cell>
          <cell r="N191">
            <v>0</v>
          </cell>
          <cell r="O191">
            <v>0</v>
          </cell>
          <cell r="P191">
            <v>0</v>
          </cell>
          <cell r="Q191">
            <v>0</v>
          </cell>
          <cell r="R191">
            <v>0</v>
          </cell>
          <cell r="S191">
            <v>4.1899999999999995</v>
          </cell>
          <cell r="T191">
            <v>628499.99999999988</v>
          </cell>
          <cell r="U191">
            <v>3.9323999999999999</v>
          </cell>
          <cell r="V191">
            <v>589860</v>
          </cell>
          <cell r="W191">
            <v>0</v>
          </cell>
          <cell r="X191">
            <v>0</v>
          </cell>
          <cell r="Y191">
            <v>0.16500000000000001</v>
          </cell>
          <cell r="Z191">
            <v>24750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0.31619999999999998</v>
          </cell>
          <cell r="AT191">
            <v>47430</v>
          </cell>
          <cell r="AU191">
            <v>0</v>
          </cell>
          <cell r="AV191">
            <v>0</v>
          </cell>
          <cell r="AX191">
            <v>0</v>
          </cell>
          <cell r="AZ191">
            <v>0</v>
          </cell>
          <cell r="BB191">
            <v>0</v>
          </cell>
          <cell r="BD191">
            <v>0</v>
          </cell>
          <cell r="BF191">
            <v>0</v>
          </cell>
          <cell r="BH191">
            <v>0</v>
          </cell>
          <cell r="BJ191">
            <v>0</v>
          </cell>
          <cell r="BL191">
            <v>0</v>
          </cell>
          <cell r="BN191">
            <v>0</v>
          </cell>
          <cell r="BP191">
            <v>0</v>
          </cell>
        </row>
        <row r="192">
          <cell r="A192">
            <v>40</v>
          </cell>
          <cell r="B192" t="str">
            <v>Rel Pintu Dorong</v>
          </cell>
          <cell r="C192" t="str">
            <v>M'</v>
          </cell>
          <cell r="D192">
            <v>275000</v>
          </cell>
          <cell r="E192">
            <v>0</v>
          </cell>
          <cell r="F192">
            <v>0</v>
          </cell>
          <cell r="H192">
            <v>0</v>
          </cell>
          <cell r="I192">
            <v>8.8000000000000007</v>
          </cell>
          <cell r="J192">
            <v>2420000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X192">
            <v>0</v>
          </cell>
          <cell r="AZ192">
            <v>0</v>
          </cell>
          <cell r="BB192">
            <v>0</v>
          </cell>
          <cell r="BD192">
            <v>0</v>
          </cell>
          <cell r="BF192">
            <v>0</v>
          </cell>
          <cell r="BH192">
            <v>0</v>
          </cell>
          <cell r="BJ192">
            <v>0</v>
          </cell>
          <cell r="BL192">
            <v>0</v>
          </cell>
          <cell r="BN192">
            <v>0</v>
          </cell>
          <cell r="BP192">
            <v>0</v>
          </cell>
        </row>
        <row r="193">
          <cell r="A193">
            <v>41</v>
          </cell>
          <cell r="B193" t="str">
            <v>Rolling Door</v>
          </cell>
          <cell r="C193" t="str">
            <v>M2</v>
          </cell>
          <cell r="D193">
            <v>358100</v>
          </cell>
          <cell r="E193">
            <v>0</v>
          </cell>
          <cell r="F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X193">
            <v>0</v>
          </cell>
          <cell r="AZ193">
            <v>0</v>
          </cell>
          <cell r="BB193">
            <v>0</v>
          </cell>
          <cell r="BD193">
            <v>0</v>
          </cell>
          <cell r="BF193">
            <v>0</v>
          </cell>
          <cell r="BH193">
            <v>0</v>
          </cell>
          <cell r="BJ193">
            <v>0</v>
          </cell>
          <cell r="BL193">
            <v>0</v>
          </cell>
          <cell r="BN193">
            <v>0</v>
          </cell>
          <cell r="BP193">
            <v>0</v>
          </cell>
        </row>
        <row r="194">
          <cell r="A194">
            <v>42</v>
          </cell>
          <cell r="B194" t="str">
            <v>Roster</v>
          </cell>
          <cell r="C194" t="str">
            <v>M2</v>
          </cell>
          <cell r="D194">
            <v>133850</v>
          </cell>
          <cell r="E194">
            <v>0</v>
          </cell>
          <cell r="F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X194">
            <v>0</v>
          </cell>
          <cell r="AZ194">
            <v>0</v>
          </cell>
          <cell r="BB194">
            <v>0</v>
          </cell>
          <cell r="BD194">
            <v>0</v>
          </cell>
          <cell r="BE194">
            <v>3.9600000000000004</v>
          </cell>
          <cell r="BF194">
            <v>530046</v>
          </cell>
          <cell r="BG194">
            <v>7.2700000000000014</v>
          </cell>
          <cell r="BH194">
            <v>973089.50000000023</v>
          </cell>
          <cell r="BI194">
            <v>0.64000000000000012</v>
          </cell>
          <cell r="BJ194">
            <v>85664.000000000015</v>
          </cell>
          <cell r="BK194">
            <v>0.64000000000000012</v>
          </cell>
          <cell r="BL194">
            <v>85664.000000000015</v>
          </cell>
          <cell r="BM194">
            <v>0.32000000000000006</v>
          </cell>
          <cell r="BN194">
            <v>42832.000000000007</v>
          </cell>
          <cell r="BO194">
            <v>0.72000000000000008</v>
          </cell>
          <cell r="BP194">
            <v>96372.000000000015</v>
          </cell>
        </row>
        <row r="195">
          <cell r="A195">
            <v>43</v>
          </cell>
          <cell r="B195" t="str">
            <v>Gipsum Board</v>
          </cell>
          <cell r="C195" t="str">
            <v>M2</v>
          </cell>
          <cell r="D195">
            <v>29000</v>
          </cell>
          <cell r="E195">
            <v>0</v>
          </cell>
          <cell r="F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X195">
            <v>0</v>
          </cell>
          <cell r="AZ195">
            <v>0</v>
          </cell>
          <cell r="BB195">
            <v>0</v>
          </cell>
          <cell r="BD195">
            <v>0</v>
          </cell>
          <cell r="BF195">
            <v>0</v>
          </cell>
          <cell r="BH195">
            <v>0</v>
          </cell>
          <cell r="BJ195">
            <v>0</v>
          </cell>
          <cell r="BL195">
            <v>0</v>
          </cell>
          <cell r="BN195">
            <v>0</v>
          </cell>
          <cell r="BP195">
            <v>0</v>
          </cell>
        </row>
        <row r="196">
          <cell r="A196">
            <v>44</v>
          </cell>
          <cell r="B196" t="str">
            <v>List Gipsum</v>
          </cell>
          <cell r="C196" t="str">
            <v>M'</v>
          </cell>
          <cell r="D196">
            <v>17300</v>
          </cell>
          <cell r="E196">
            <v>0</v>
          </cell>
          <cell r="F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X196">
            <v>0</v>
          </cell>
          <cell r="AZ196">
            <v>0</v>
          </cell>
          <cell r="BB196">
            <v>0</v>
          </cell>
          <cell r="BD196">
            <v>0</v>
          </cell>
          <cell r="BF196">
            <v>0</v>
          </cell>
          <cell r="BH196">
            <v>0</v>
          </cell>
          <cell r="BJ196">
            <v>0</v>
          </cell>
          <cell r="BL196">
            <v>0</v>
          </cell>
          <cell r="BN196">
            <v>0</v>
          </cell>
          <cell r="BP196">
            <v>0</v>
          </cell>
        </row>
        <row r="197">
          <cell r="A197">
            <v>45</v>
          </cell>
          <cell r="B197" t="str">
            <v>Sealent</v>
          </cell>
          <cell r="C197" t="str">
            <v>M'</v>
          </cell>
          <cell r="D197">
            <v>8400</v>
          </cell>
          <cell r="E197">
            <v>0</v>
          </cell>
          <cell r="F197">
            <v>0</v>
          </cell>
          <cell r="G197">
            <v>4.88</v>
          </cell>
          <cell r="H197">
            <v>40992</v>
          </cell>
          <cell r="I197">
            <v>4.88</v>
          </cell>
          <cell r="J197">
            <v>40992</v>
          </cell>
          <cell r="K197">
            <v>0</v>
          </cell>
          <cell r="L197">
            <v>0</v>
          </cell>
          <cell r="M197">
            <v>0</v>
          </cell>
          <cell r="N197">
            <v>0</v>
          </cell>
          <cell r="O197">
            <v>40.319999999999993</v>
          </cell>
          <cell r="P197">
            <v>338687.99999999994</v>
          </cell>
          <cell r="Q197">
            <v>19.600000000000001</v>
          </cell>
          <cell r="R197">
            <v>164640</v>
          </cell>
          <cell r="S197">
            <v>58.63</v>
          </cell>
          <cell r="T197">
            <v>492492</v>
          </cell>
          <cell r="U197">
            <v>58.63</v>
          </cell>
          <cell r="V197">
            <v>492492</v>
          </cell>
          <cell r="W197">
            <v>5.6800000000000006</v>
          </cell>
          <cell r="X197">
            <v>47712.000000000007</v>
          </cell>
          <cell r="Y197">
            <v>5.6800000000000006</v>
          </cell>
          <cell r="Z197">
            <v>47712.000000000007</v>
          </cell>
          <cell r="AA197">
            <v>31</v>
          </cell>
          <cell r="AB197">
            <v>260400</v>
          </cell>
          <cell r="AC197">
            <v>31.400000000000002</v>
          </cell>
          <cell r="AD197">
            <v>263760</v>
          </cell>
          <cell r="AE197">
            <v>19.439999999999998</v>
          </cell>
          <cell r="AF197">
            <v>163295.99999999997</v>
          </cell>
          <cell r="AG197">
            <v>4.5999999999999996</v>
          </cell>
          <cell r="AH197">
            <v>38640</v>
          </cell>
          <cell r="AI197">
            <v>10.76</v>
          </cell>
          <cell r="AJ197">
            <v>90384</v>
          </cell>
          <cell r="AK197">
            <v>0</v>
          </cell>
          <cell r="AL197">
            <v>0</v>
          </cell>
          <cell r="AM197">
            <v>0</v>
          </cell>
          <cell r="AN197">
            <v>0</v>
          </cell>
          <cell r="AO197">
            <v>0</v>
          </cell>
          <cell r="AP197">
            <v>0</v>
          </cell>
          <cell r="AQ197">
            <v>3.2800000000000002</v>
          </cell>
          <cell r="AR197">
            <v>27552.000000000004</v>
          </cell>
          <cell r="AS197">
            <v>3.2800000000000002</v>
          </cell>
          <cell r="AT197">
            <v>27552.000000000004</v>
          </cell>
          <cell r="AU197">
            <v>0</v>
          </cell>
          <cell r="AV197">
            <v>0</v>
          </cell>
          <cell r="AX197">
            <v>0</v>
          </cell>
          <cell r="AZ197">
            <v>0</v>
          </cell>
          <cell r="BB197">
            <v>0</v>
          </cell>
          <cell r="BD197">
            <v>0</v>
          </cell>
          <cell r="BF197">
            <v>0</v>
          </cell>
          <cell r="BH197">
            <v>0</v>
          </cell>
          <cell r="BJ197">
            <v>0</v>
          </cell>
          <cell r="BL197">
            <v>0</v>
          </cell>
          <cell r="BN197">
            <v>0</v>
          </cell>
          <cell r="BP197">
            <v>0</v>
          </cell>
        </row>
        <row r="198">
          <cell r="A198">
            <v>46</v>
          </cell>
          <cell r="B198" t="str">
            <v>Benangan Kusen</v>
          </cell>
          <cell r="C198" t="str">
            <v>M'</v>
          </cell>
          <cell r="D198">
            <v>4296.0074999999997</v>
          </cell>
          <cell r="E198">
            <v>6.1999999999999993</v>
          </cell>
          <cell r="F198">
            <v>26635.246499999994</v>
          </cell>
          <cell r="G198">
            <v>10.6</v>
          </cell>
          <cell r="H198">
            <v>45537.679499999998</v>
          </cell>
          <cell r="I198">
            <v>0</v>
          </cell>
          <cell r="J198">
            <v>0</v>
          </cell>
          <cell r="K198">
            <v>5.5990000000000002</v>
          </cell>
          <cell r="L198">
            <v>24053.345992499999</v>
          </cell>
          <cell r="M198">
            <v>5.7839999999999998</v>
          </cell>
          <cell r="N198">
            <v>24848.107379999998</v>
          </cell>
          <cell r="O198">
            <v>23.320000000000004</v>
          </cell>
          <cell r="P198">
            <v>100182.89490000001</v>
          </cell>
          <cell r="Q198">
            <v>13.5</v>
          </cell>
          <cell r="R198">
            <v>57996.101249999992</v>
          </cell>
          <cell r="S198">
            <v>21.6</v>
          </cell>
          <cell r="T198">
            <v>92793.762000000002</v>
          </cell>
          <cell r="U198">
            <v>21.6</v>
          </cell>
          <cell r="V198">
            <v>92793.762000000002</v>
          </cell>
          <cell r="W198">
            <v>6.4</v>
          </cell>
          <cell r="X198">
            <v>27494.448</v>
          </cell>
          <cell r="Y198">
            <v>6.4</v>
          </cell>
          <cell r="Z198">
            <v>27494.448</v>
          </cell>
          <cell r="AA198">
            <v>18.8</v>
          </cell>
          <cell r="AB198">
            <v>80764.940999999992</v>
          </cell>
          <cell r="AC198">
            <v>16.600000000000001</v>
          </cell>
          <cell r="AD198">
            <v>71313.724499999997</v>
          </cell>
          <cell r="AE198">
            <v>10.120000000000001</v>
          </cell>
          <cell r="AF198">
            <v>43475.5959</v>
          </cell>
          <cell r="AG198">
            <v>10</v>
          </cell>
          <cell r="AH198">
            <v>42960.074999999997</v>
          </cell>
          <cell r="AI198">
            <v>11.639999999999999</v>
          </cell>
          <cell r="AJ198">
            <v>50005.527299999994</v>
          </cell>
          <cell r="AK198">
            <v>20</v>
          </cell>
          <cell r="AL198">
            <v>85920.15</v>
          </cell>
          <cell r="AM198">
            <v>15.4</v>
          </cell>
          <cell r="AN198">
            <v>66158.515499999994</v>
          </cell>
          <cell r="AO198">
            <v>16.8</v>
          </cell>
          <cell r="AP198">
            <v>72172.925999999992</v>
          </cell>
          <cell r="AQ198">
            <v>4</v>
          </cell>
          <cell r="AR198">
            <v>17184.03</v>
          </cell>
          <cell r="AS198">
            <v>4</v>
          </cell>
          <cell r="AT198">
            <v>17184.03</v>
          </cell>
          <cell r="AU198">
            <v>4</v>
          </cell>
          <cell r="AV198">
            <v>17184.03</v>
          </cell>
          <cell r="AW198">
            <v>22.8</v>
          </cell>
          <cell r="AX198">
            <v>97948.97099999999</v>
          </cell>
          <cell r="AY198">
            <v>22.9</v>
          </cell>
          <cell r="AZ198">
            <v>98378.571749999988</v>
          </cell>
          <cell r="BA198">
            <v>39.200000000000003</v>
          </cell>
          <cell r="BB198">
            <v>168403.49400000001</v>
          </cell>
          <cell r="BD198">
            <v>0</v>
          </cell>
          <cell r="BE198">
            <v>69.599999999999994</v>
          </cell>
          <cell r="BF198">
            <v>299002.12199999997</v>
          </cell>
          <cell r="BG198">
            <v>117.6</v>
          </cell>
          <cell r="BH198">
            <v>505210.48199999996</v>
          </cell>
          <cell r="BI198">
            <v>8</v>
          </cell>
          <cell r="BJ198">
            <v>34368.06</v>
          </cell>
          <cell r="BK198">
            <v>8</v>
          </cell>
          <cell r="BL198">
            <v>34368.06</v>
          </cell>
          <cell r="BM198">
            <v>4.8000000000000007</v>
          </cell>
          <cell r="BN198">
            <v>20620.836000000003</v>
          </cell>
          <cell r="BO198">
            <v>15.200000000000001</v>
          </cell>
          <cell r="BP198">
            <v>65299.313999999998</v>
          </cell>
        </row>
        <row r="199">
          <cell r="A199">
            <v>47</v>
          </cell>
          <cell r="B199" t="str">
            <v xml:space="preserve">Cat Kayu </v>
          </cell>
          <cell r="C199" t="str">
            <v>M2</v>
          </cell>
          <cell r="D199">
            <v>19370.5</v>
          </cell>
          <cell r="E199">
            <v>0</v>
          </cell>
          <cell r="F199">
            <v>0</v>
          </cell>
          <cell r="G199">
            <v>4.68</v>
          </cell>
          <cell r="H199">
            <v>90653.939999999988</v>
          </cell>
          <cell r="I199">
            <v>4.7</v>
          </cell>
          <cell r="J199">
            <v>91041.35</v>
          </cell>
          <cell r="K199">
            <v>0</v>
          </cell>
          <cell r="L199">
            <v>0</v>
          </cell>
          <cell r="M199">
            <v>4.0991999999999997</v>
          </cell>
          <cell r="N199">
            <v>79403.553599999999</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3.3503999999999992</v>
          </cell>
          <cell r="AL199">
            <v>64898.923199999983</v>
          </cell>
          <cell r="AM199">
            <v>2.2895999999999996</v>
          </cell>
          <cell r="AN199">
            <v>44350.696799999991</v>
          </cell>
          <cell r="AO199">
            <v>0</v>
          </cell>
          <cell r="AP199">
            <v>0</v>
          </cell>
          <cell r="AQ199">
            <v>0</v>
          </cell>
          <cell r="AR199">
            <v>0</v>
          </cell>
          <cell r="AS199">
            <v>0</v>
          </cell>
          <cell r="AT199">
            <v>0</v>
          </cell>
          <cell r="AU199">
            <v>0</v>
          </cell>
          <cell r="AV199">
            <v>0</v>
          </cell>
          <cell r="AX199">
            <v>0</v>
          </cell>
          <cell r="AZ199">
            <v>0</v>
          </cell>
          <cell r="BB199">
            <v>0</v>
          </cell>
          <cell r="BD199">
            <v>0</v>
          </cell>
          <cell r="BF199">
            <v>0</v>
          </cell>
          <cell r="BH199">
            <v>0</v>
          </cell>
          <cell r="BJ199">
            <v>0</v>
          </cell>
          <cell r="BL199">
            <v>0</v>
          </cell>
          <cell r="BN199">
            <v>0</v>
          </cell>
          <cell r="BP199">
            <v>0</v>
          </cell>
        </row>
        <row r="200">
          <cell r="A200">
            <v>48</v>
          </cell>
          <cell r="B200" t="str">
            <v>Cat Besi</v>
          </cell>
          <cell r="C200" t="str">
            <v>M2</v>
          </cell>
          <cell r="D200">
            <v>13698</v>
          </cell>
          <cell r="E200">
            <v>0</v>
          </cell>
          <cell r="F200">
            <v>0</v>
          </cell>
          <cell r="H200">
            <v>0</v>
          </cell>
          <cell r="I200">
            <v>0</v>
          </cell>
          <cell r="J200">
            <v>0</v>
          </cell>
          <cell r="K200">
            <v>5.6445590696960588</v>
          </cell>
          <cell r="L200">
            <v>77319.170136696615</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0.12169439999999999</v>
          </cell>
          <cell r="AL200">
            <v>1666.9698911999999</v>
          </cell>
          <cell r="AM200">
            <v>0.15644160000000001</v>
          </cell>
          <cell r="AN200">
            <v>2142.9370368</v>
          </cell>
          <cell r="AO200">
            <v>0</v>
          </cell>
          <cell r="AP200">
            <v>0</v>
          </cell>
          <cell r="AQ200">
            <v>0</v>
          </cell>
          <cell r="AR200">
            <v>0</v>
          </cell>
          <cell r="AS200">
            <v>0</v>
          </cell>
          <cell r="AT200">
            <v>0</v>
          </cell>
          <cell r="AU200">
            <v>0</v>
          </cell>
          <cell r="AV200">
            <v>0</v>
          </cell>
          <cell r="AX200">
            <v>0</v>
          </cell>
          <cell r="AZ200">
            <v>0</v>
          </cell>
          <cell r="BB200">
            <v>0</v>
          </cell>
          <cell r="BC200">
            <v>0.7439039999999999</v>
          </cell>
          <cell r="BD200">
            <v>10189.996991999998</v>
          </cell>
          <cell r="BF200">
            <v>0</v>
          </cell>
          <cell r="BH200">
            <v>0</v>
          </cell>
          <cell r="BJ200">
            <v>0</v>
          </cell>
          <cell r="BL200">
            <v>0</v>
          </cell>
          <cell r="BN200">
            <v>0</v>
          </cell>
          <cell r="BP200">
            <v>0</v>
          </cell>
        </row>
        <row r="201">
          <cell r="A201">
            <v>49</v>
          </cell>
          <cell r="B201" t="str">
            <v>Cat Dinding</v>
          </cell>
          <cell r="C201" t="str">
            <v>M2</v>
          </cell>
          <cell r="D201">
            <v>9900</v>
          </cell>
          <cell r="E201">
            <v>0</v>
          </cell>
          <cell r="F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X201">
            <v>0</v>
          </cell>
          <cell r="AZ201">
            <v>0</v>
          </cell>
          <cell r="BB201">
            <v>0</v>
          </cell>
          <cell r="BD201">
            <v>0</v>
          </cell>
          <cell r="BE201">
            <v>7.9200000000000008</v>
          </cell>
          <cell r="BF201">
            <v>78408.000000000015</v>
          </cell>
          <cell r="BG201">
            <v>14.540000000000003</v>
          </cell>
          <cell r="BH201">
            <v>143946.00000000003</v>
          </cell>
          <cell r="BI201">
            <v>1.2800000000000002</v>
          </cell>
          <cell r="BJ201">
            <v>12672.000000000002</v>
          </cell>
          <cell r="BK201">
            <v>1.2800000000000002</v>
          </cell>
          <cell r="BL201">
            <v>12672.000000000002</v>
          </cell>
          <cell r="BM201">
            <v>0.64000000000000012</v>
          </cell>
          <cell r="BN201">
            <v>6336.0000000000009</v>
          </cell>
          <cell r="BO201">
            <v>1.4400000000000002</v>
          </cell>
          <cell r="BP201">
            <v>14256.000000000002</v>
          </cell>
        </row>
        <row r="202">
          <cell r="A202">
            <v>50</v>
          </cell>
          <cell r="B202" t="str">
            <v>Plesteran Camprot</v>
          </cell>
          <cell r="C202" t="str">
            <v>M2</v>
          </cell>
          <cell r="D202">
            <v>14600</v>
          </cell>
          <cell r="E202">
            <v>0</v>
          </cell>
          <cell r="F202">
            <v>0</v>
          </cell>
          <cell r="H202">
            <v>0</v>
          </cell>
          <cell r="I202">
            <v>0</v>
          </cell>
          <cell r="J202">
            <v>0</v>
          </cell>
          <cell r="K202">
            <v>0</v>
          </cell>
          <cell r="M202">
            <v>0</v>
          </cell>
          <cell r="O202">
            <v>0</v>
          </cell>
          <cell r="P202">
            <v>0</v>
          </cell>
          <cell r="Q202">
            <v>0</v>
          </cell>
          <cell r="R202">
            <v>0</v>
          </cell>
          <cell r="S202">
            <v>0</v>
          </cell>
          <cell r="T202">
            <v>0</v>
          </cell>
          <cell r="U202">
            <v>0</v>
          </cell>
          <cell r="V202">
            <v>0</v>
          </cell>
          <cell r="W202">
            <v>0</v>
          </cell>
          <cell r="Y202">
            <v>0</v>
          </cell>
          <cell r="Z202">
            <v>0</v>
          </cell>
          <cell r="AA202">
            <v>0</v>
          </cell>
          <cell r="AB202">
            <v>0</v>
          </cell>
          <cell r="AC202">
            <v>0</v>
          </cell>
          <cell r="AD202">
            <v>0</v>
          </cell>
          <cell r="AE202">
            <v>0</v>
          </cell>
          <cell r="AF202">
            <v>0</v>
          </cell>
          <cell r="AG202">
            <v>0</v>
          </cell>
          <cell r="AI202">
            <v>0</v>
          </cell>
          <cell r="AJ202">
            <v>0</v>
          </cell>
          <cell r="AK202">
            <v>0</v>
          </cell>
          <cell r="AL202">
            <v>0</v>
          </cell>
          <cell r="AM202">
            <v>0</v>
          </cell>
          <cell r="AN202">
            <v>0</v>
          </cell>
          <cell r="AO202">
            <v>0</v>
          </cell>
          <cell r="AX202">
            <v>0</v>
          </cell>
          <cell r="AZ202">
            <v>0</v>
          </cell>
          <cell r="BB202">
            <v>0</v>
          </cell>
          <cell r="BD202">
            <v>0</v>
          </cell>
          <cell r="BF202">
            <v>0</v>
          </cell>
          <cell r="BH202">
            <v>0</v>
          </cell>
          <cell r="BJ202">
            <v>0</v>
          </cell>
          <cell r="BL202">
            <v>0</v>
          </cell>
          <cell r="BN202">
            <v>0</v>
          </cell>
          <cell r="BP202">
            <v>0</v>
          </cell>
        </row>
        <row r="203">
          <cell r="A203">
            <v>51</v>
          </cell>
          <cell r="B203" t="str">
            <v>Rangka Metal Furring</v>
          </cell>
          <cell r="C203" t="str">
            <v>M'</v>
          </cell>
          <cell r="D203">
            <v>90000</v>
          </cell>
          <cell r="BD203">
            <v>0</v>
          </cell>
          <cell r="BF203">
            <v>0</v>
          </cell>
          <cell r="BH203">
            <v>0</v>
          </cell>
          <cell r="BJ203">
            <v>0</v>
          </cell>
          <cell r="BL203">
            <v>0</v>
          </cell>
          <cell r="BN203">
            <v>0</v>
          </cell>
          <cell r="BP203">
            <v>0</v>
          </cell>
        </row>
        <row r="204">
          <cell r="A204">
            <v>0</v>
          </cell>
        </row>
        <row r="205">
          <cell r="B205" t="str">
            <v>Jumlah Harga</v>
          </cell>
          <cell r="F205">
            <v>3776944.5502499999</v>
          </cell>
          <cell r="H205">
            <v>1212064.3395</v>
          </cell>
          <cell r="J205">
            <v>2611716.79</v>
          </cell>
          <cell r="L205">
            <v>1760337.7291291971</v>
          </cell>
          <cell r="N205">
            <v>1690743.9109799999</v>
          </cell>
          <cell r="P205">
            <v>10353390.146775</v>
          </cell>
          <cell r="R205">
            <v>5374906.3450000007</v>
          </cell>
          <cell r="T205">
            <v>3078652.6462499998</v>
          </cell>
          <cell r="V205">
            <v>3040012.6462500002</v>
          </cell>
          <cell r="X205">
            <v>171862.67557500003</v>
          </cell>
          <cell r="Z205">
            <v>196612.67557500003</v>
          </cell>
          <cell r="AB205">
            <v>1441660.7220000001</v>
          </cell>
          <cell r="AD205">
            <v>1129446.9055000001</v>
          </cell>
          <cell r="AF205">
            <v>1016874.9389</v>
          </cell>
          <cell r="AH205">
            <v>435528.72000000003</v>
          </cell>
          <cell r="AJ205">
            <v>583095.27408749994</v>
          </cell>
          <cell r="AL205">
            <v>2224721.0070912</v>
          </cell>
          <cell r="AN205">
            <v>1706171.6733768</v>
          </cell>
          <cell r="AP205">
            <v>639579.18224999995</v>
          </cell>
          <cell r="AR205">
            <v>55281.3</v>
          </cell>
          <cell r="AT205">
            <v>102711.3</v>
          </cell>
          <cell r="AV205">
            <v>119641.39</v>
          </cell>
          <cell r="AX205">
            <v>1081914.4709999999</v>
          </cell>
          <cell r="AZ205">
            <v>1072972.9717499998</v>
          </cell>
          <cell r="BB205">
            <v>2117592.2939999998</v>
          </cell>
          <cell r="BD205">
            <v>1524015.9269920003</v>
          </cell>
          <cell r="BF205">
            <v>907456.12199999997</v>
          </cell>
          <cell r="BH205">
            <v>1622245.9820000003</v>
          </cell>
          <cell r="BJ205">
            <v>132704.06000000003</v>
          </cell>
          <cell r="BL205">
            <v>132704.06000000003</v>
          </cell>
          <cell r="BN205">
            <v>69788.83600000001</v>
          </cell>
          <cell r="BP205">
            <v>175927.31400000001</v>
          </cell>
        </row>
        <row r="206">
          <cell r="F206">
            <v>6424805.5502499994</v>
          </cell>
          <cell r="J206">
            <v>4349487.5559539944</v>
          </cell>
          <cell r="L206">
            <v>2566512.0490891971</v>
          </cell>
          <cell r="N206">
            <v>1690743.9109799999</v>
          </cell>
          <cell r="P206">
            <v>10353390.146775</v>
          </cell>
          <cell r="R206">
            <v>5374906.3450000007</v>
          </cell>
          <cell r="T206">
            <v>3126445.2562500001</v>
          </cell>
          <cell r="V206">
            <v>3087805.2562500001</v>
          </cell>
          <cell r="X206">
            <v>171862.67557500003</v>
          </cell>
          <cell r="Z206">
            <v>196612.67557500003</v>
          </cell>
          <cell r="AB206">
            <v>1497887.3220000002</v>
          </cell>
          <cell r="AD206">
            <v>1129446.9055000001</v>
          </cell>
          <cell r="AH206" t="str">
            <v>J7 TK = J9 SD</v>
          </cell>
          <cell r="AJ206" t="str">
            <v>J8 TK = J10 SD</v>
          </cell>
        </row>
        <row r="207">
          <cell r="J207">
            <v>-1737770.7659539944</v>
          </cell>
          <cell r="L207">
            <v>-806174.31995999999</v>
          </cell>
          <cell r="N207">
            <v>0</v>
          </cell>
          <cell r="P207">
            <v>0</v>
          </cell>
          <cell r="R207">
            <v>0</v>
          </cell>
        </row>
        <row r="209">
          <cell r="A209" t="str">
            <v>No.</v>
          </cell>
          <cell r="B209" t="str">
            <v>Item Pekerjaan</v>
          </cell>
          <cell r="C209" t="str">
            <v>Satuan</v>
          </cell>
          <cell r="D209" t="str">
            <v>Harga Satuan</v>
          </cell>
          <cell r="E209" t="str">
            <v>P1</v>
          </cell>
          <cell r="G209" t="str">
            <v>P2</v>
          </cell>
          <cell r="I209" t="str">
            <v>P3</v>
          </cell>
          <cell r="K209" t="str">
            <v>P4</v>
          </cell>
          <cell r="M209" t="str">
            <v>P5</v>
          </cell>
          <cell r="O209" t="str">
            <v>P6</v>
          </cell>
          <cell r="Q209" t="str">
            <v>P7</v>
          </cell>
          <cell r="S209" t="str">
            <v>P8</v>
          </cell>
          <cell r="U209" t="str">
            <v>P9</v>
          </cell>
          <cell r="W209" t="str">
            <v>J1</v>
          </cell>
          <cell r="Y209" t="str">
            <v>J1'</v>
          </cell>
          <cell r="AA209" t="str">
            <v>J2</v>
          </cell>
          <cell r="AC209" t="str">
            <v>J2'</v>
          </cell>
          <cell r="AE209" t="str">
            <v>J3</v>
          </cell>
          <cell r="AG209" t="str">
            <v>J4</v>
          </cell>
          <cell r="AI209" t="str">
            <v>J5</v>
          </cell>
          <cell r="AK209" t="str">
            <v>J6</v>
          </cell>
          <cell r="AM209" t="str">
            <v>J7</v>
          </cell>
          <cell r="AO209" t="str">
            <v>J8</v>
          </cell>
          <cell r="AQ209" t="str">
            <v>BV1</v>
          </cell>
          <cell r="AS209" t="str">
            <v>M1</v>
          </cell>
          <cell r="AU209" t="str">
            <v>M2</v>
          </cell>
          <cell r="AW209" t="str">
            <v>M3</v>
          </cell>
          <cell r="AY209" t="str">
            <v>R1</v>
          </cell>
          <cell r="BA209" t="str">
            <v>R1'</v>
          </cell>
          <cell r="BC209" t="str">
            <v>R2</v>
          </cell>
          <cell r="BE209" t="str">
            <v>R2'</v>
          </cell>
          <cell r="BG209" t="str">
            <v>R3</v>
          </cell>
          <cell r="BI209" t="str">
            <v>R4</v>
          </cell>
          <cell r="BK209" t="str">
            <v>R5</v>
          </cell>
          <cell r="BM209" t="str">
            <v>R6</v>
          </cell>
          <cell r="BO209" t="str">
            <v>R7</v>
          </cell>
          <cell r="BQ209" t="str">
            <v>R8</v>
          </cell>
          <cell r="BS209" t="str">
            <v>R9</v>
          </cell>
          <cell r="BU209" t="str">
            <v>R10</v>
          </cell>
          <cell r="BW209" t="str">
            <v>R10'</v>
          </cell>
          <cell r="BY209" t="str">
            <v>R11</v>
          </cell>
          <cell r="CA209" t="str">
            <v>R11'</v>
          </cell>
          <cell r="CC209" t="str">
            <v>R12</v>
          </cell>
          <cell r="CE209" t="str">
            <v>R13</v>
          </cell>
          <cell r="CG209" t="str">
            <v>R14</v>
          </cell>
          <cell r="CI209" t="str">
            <v>R15</v>
          </cell>
          <cell r="CK209" t="str">
            <v>R16</v>
          </cell>
          <cell r="CM209" t="str">
            <v>R17</v>
          </cell>
          <cell r="CO209" t="str">
            <v>R18</v>
          </cell>
        </row>
        <row r="210">
          <cell r="D210" t="str">
            <v>Rp.</v>
          </cell>
          <cell r="E210" t="str">
            <v>Vol.</v>
          </cell>
          <cell r="F210" t="str">
            <v>Jumlah Harga</v>
          </cell>
          <cell r="G210" t="str">
            <v>Vol.</v>
          </cell>
          <cell r="H210" t="str">
            <v>Jumlah Harga</v>
          </cell>
          <cell r="I210" t="str">
            <v>Vol.</v>
          </cell>
          <cell r="J210" t="str">
            <v>Jumlah Harga</v>
          </cell>
          <cell r="K210" t="str">
            <v>Vol.</v>
          </cell>
          <cell r="L210" t="str">
            <v>Jumlah Harga</v>
          </cell>
          <cell r="M210" t="str">
            <v>Vol.</v>
          </cell>
          <cell r="N210" t="str">
            <v>Jumlah Harga</v>
          </cell>
          <cell r="O210" t="str">
            <v>Vol.</v>
          </cell>
          <cell r="P210" t="str">
            <v>Jumlah Harga</v>
          </cell>
          <cell r="Q210" t="str">
            <v>Vol.</v>
          </cell>
          <cell r="R210" t="str">
            <v>Jumlah Harga</v>
          </cell>
          <cell r="S210" t="str">
            <v>Vol.</v>
          </cell>
          <cell r="T210" t="str">
            <v>Jumlah Harga</v>
          </cell>
          <cell r="U210" t="str">
            <v>Vol.</v>
          </cell>
          <cell r="V210" t="str">
            <v>Jumlah Harga</v>
          </cell>
          <cell r="W210" t="str">
            <v>Vol.</v>
          </cell>
          <cell r="X210" t="str">
            <v>Jumlah Harga</v>
          </cell>
          <cell r="Y210" t="str">
            <v>Vol.</v>
          </cell>
          <cell r="Z210" t="str">
            <v>Jumlah Harga</v>
          </cell>
          <cell r="AA210" t="str">
            <v>Vol.</v>
          </cell>
          <cell r="AB210" t="str">
            <v>Jumlah Harga</v>
          </cell>
          <cell r="AC210" t="str">
            <v>Vol.</v>
          </cell>
          <cell r="AD210" t="str">
            <v>Jumlah Harga</v>
          </cell>
          <cell r="AE210" t="str">
            <v>Vol.</v>
          </cell>
          <cell r="AF210" t="str">
            <v>Jumlah Harga</v>
          </cell>
          <cell r="AG210" t="str">
            <v>Vol.</v>
          </cell>
          <cell r="AH210" t="str">
            <v>Jumlah Harga</v>
          </cell>
          <cell r="AI210" t="str">
            <v>Vol.</v>
          </cell>
          <cell r="AJ210" t="str">
            <v>Jumlah Harga</v>
          </cell>
          <cell r="AK210" t="str">
            <v>Vol.</v>
          </cell>
          <cell r="AL210" t="str">
            <v>Jumlah Harga</v>
          </cell>
          <cell r="AM210" t="str">
            <v>Vol.</v>
          </cell>
          <cell r="AN210" t="str">
            <v>Jumlah Harga</v>
          </cell>
          <cell r="AO210" t="str">
            <v>Vol.</v>
          </cell>
          <cell r="AP210" t="str">
            <v>Jumlah Harga</v>
          </cell>
          <cell r="AQ210" t="str">
            <v>Vol.</v>
          </cell>
          <cell r="AR210" t="str">
            <v>Jumlah Harga</v>
          </cell>
          <cell r="AS210" t="str">
            <v>Vol.</v>
          </cell>
          <cell r="AT210" t="str">
            <v>Jumlah Harga</v>
          </cell>
          <cell r="AU210" t="str">
            <v>Vol.</v>
          </cell>
          <cell r="AV210" t="str">
            <v>Jumlah Harga</v>
          </cell>
          <cell r="AW210" t="str">
            <v>Vol.</v>
          </cell>
          <cell r="AX210" t="str">
            <v>Jumlah Harga</v>
          </cell>
          <cell r="AY210" t="str">
            <v>Vol.</v>
          </cell>
          <cell r="AZ210" t="str">
            <v>Jumlah Harga</v>
          </cell>
          <cell r="BA210" t="str">
            <v>Vol.</v>
          </cell>
          <cell r="BB210" t="str">
            <v>Jumlah Harga</v>
          </cell>
          <cell r="BC210" t="str">
            <v>Vol.</v>
          </cell>
          <cell r="BD210" t="str">
            <v>Jumlah Harga</v>
          </cell>
          <cell r="BE210" t="str">
            <v>Vol.</v>
          </cell>
          <cell r="BF210" t="str">
            <v>Jumlah Harga</v>
          </cell>
          <cell r="BG210" t="str">
            <v>Vol.</v>
          </cell>
          <cell r="BH210" t="str">
            <v>Jumlah Harga</v>
          </cell>
          <cell r="BI210" t="str">
            <v>Vol.</v>
          </cell>
          <cell r="BJ210" t="str">
            <v>Jumlah Harga</v>
          </cell>
          <cell r="BK210" t="str">
            <v>Vol.</v>
          </cell>
          <cell r="BL210" t="str">
            <v>Jumlah Harga</v>
          </cell>
          <cell r="BM210" t="str">
            <v>Vol.</v>
          </cell>
          <cell r="BN210" t="str">
            <v>Jumlah Harga</v>
          </cell>
          <cell r="BO210" t="str">
            <v>Vol.</v>
          </cell>
          <cell r="BP210" t="str">
            <v>Jumlah Harga</v>
          </cell>
          <cell r="BQ210" t="str">
            <v>Vol.</v>
          </cell>
          <cell r="BR210" t="str">
            <v>Jumlah Harga</v>
          </cell>
          <cell r="BS210" t="str">
            <v>Vol.</v>
          </cell>
          <cell r="BT210" t="str">
            <v>Jumlah Harga</v>
          </cell>
          <cell r="BU210" t="str">
            <v>Vol.</v>
          </cell>
          <cell r="BV210" t="str">
            <v>Jumlah Harga</v>
          </cell>
          <cell r="BW210" t="str">
            <v>Vol.</v>
          </cell>
          <cell r="BX210" t="str">
            <v>Jumlah Harga</v>
          </cell>
          <cell r="BY210" t="str">
            <v>Vol.</v>
          </cell>
          <cell r="BZ210" t="str">
            <v>Jumlah Harga</v>
          </cell>
          <cell r="CA210" t="str">
            <v>Vol.</v>
          </cell>
          <cell r="CB210" t="str">
            <v>Jumlah Harga</v>
          </cell>
          <cell r="CC210" t="str">
            <v>Vol.</v>
          </cell>
          <cell r="CD210" t="str">
            <v>Jumlah Harga</v>
          </cell>
          <cell r="CE210" t="str">
            <v>Vol.</v>
          </cell>
          <cell r="CF210" t="str">
            <v>Jumlah Harga</v>
          </cell>
          <cell r="CG210" t="str">
            <v>Vol.</v>
          </cell>
          <cell r="CH210" t="str">
            <v>Jumlah Harga</v>
          </cell>
          <cell r="CI210" t="str">
            <v>Vol.</v>
          </cell>
          <cell r="CJ210" t="str">
            <v>Jumlah Harga</v>
          </cell>
          <cell r="CK210" t="str">
            <v>Vol.</v>
          </cell>
          <cell r="CL210" t="str">
            <v>Jumlah Harga</v>
          </cell>
          <cell r="CM210" t="str">
            <v>Vol.</v>
          </cell>
          <cell r="CN210" t="str">
            <v>Jumlah Harga</v>
          </cell>
          <cell r="CO210" t="str">
            <v>Vol.</v>
          </cell>
          <cell r="CP210" t="str">
            <v>Jumlah Harga</v>
          </cell>
        </row>
        <row r="211">
          <cell r="A211" t="str">
            <v>I.</v>
          </cell>
          <cell r="B211" t="str">
            <v>UNIT BANGUNAN SMA</v>
          </cell>
        </row>
        <row r="213">
          <cell r="A213">
            <v>1</v>
          </cell>
          <cell r="B213" t="str">
            <v>Kayu 6/12</v>
          </cell>
          <cell r="C213" t="str">
            <v>M3</v>
          </cell>
          <cell r="D213">
            <v>0</v>
          </cell>
          <cell r="E213">
            <v>0</v>
          </cell>
          <cell r="F213">
            <v>0</v>
          </cell>
          <cell r="G213">
            <v>0</v>
          </cell>
          <cell r="H213">
            <v>0</v>
          </cell>
          <cell r="I213">
            <v>0</v>
          </cell>
          <cell r="J213">
            <v>0</v>
          </cell>
          <cell r="K213">
            <v>3.6144000000000003E-2</v>
          </cell>
          <cell r="L213">
            <v>0</v>
          </cell>
          <cell r="M213">
            <v>0</v>
          </cell>
          <cell r="N213">
            <v>0</v>
          </cell>
          <cell r="O213">
            <v>0</v>
          </cell>
          <cell r="P213">
            <v>0</v>
          </cell>
          <cell r="Q213">
            <v>6.0400000000000011E-3</v>
          </cell>
          <cell r="R213">
            <v>0</v>
          </cell>
          <cell r="S213">
            <v>2.8E-3</v>
          </cell>
          <cell r="T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P213">
            <v>0</v>
          </cell>
          <cell r="AQ213">
            <v>0</v>
          </cell>
          <cell r="AR213">
            <v>0</v>
          </cell>
          <cell r="AS213">
            <v>0</v>
          </cell>
          <cell r="AT213">
            <v>0</v>
          </cell>
          <cell r="AU213">
            <v>0</v>
          </cell>
          <cell r="AV213">
            <v>0</v>
          </cell>
          <cell r="AW213">
            <v>1.12E-2</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0</v>
          </cell>
          <cell r="CL213">
            <v>0</v>
          </cell>
          <cell r="CM213">
            <v>0</v>
          </cell>
          <cell r="CN213">
            <v>0</v>
          </cell>
          <cell r="CO213">
            <v>0</v>
          </cell>
          <cell r="CP213">
            <v>0</v>
          </cell>
        </row>
        <row r="214">
          <cell r="A214">
            <v>2</v>
          </cell>
          <cell r="B214" t="str">
            <v>Kayu Slimar 3/10</v>
          </cell>
          <cell r="C214" t="str">
            <v>M3</v>
          </cell>
          <cell r="D214">
            <v>0</v>
          </cell>
          <cell r="E214">
            <v>0</v>
          </cell>
          <cell r="F214">
            <v>0</v>
          </cell>
          <cell r="G214">
            <v>0</v>
          </cell>
          <cell r="H214">
            <v>0</v>
          </cell>
          <cell r="I214">
            <v>0</v>
          </cell>
          <cell r="J214">
            <v>0</v>
          </cell>
          <cell r="K214">
            <v>1.4159999999999999E-2</v>
          </cell>
          <cell r="L214">
            <v>0</v>
          </cell>
          <cell r="M214">
            <v>0</v>
          </cell>
          <cell r="N214">
            <v>0</v>
          </cell>
          <cell r="O214">
            <v>0</v>
          </cell>
          <cell r="P214">
            <v>0</v>
          </cell>
          <cell r="Q214">
            <v>0</v>
          </cell>
          <cell r="R214">
            <v>0</v>
          </cell>
          <cell r="S214">
            <v>2.8E-3</v>
          </cell>
          <cell r="T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P214">
            <v>0</v>
          </cell>
          <cell r="AQ214">
            <v>0</v>
          </cell>
          <cell r="AR214">
            <v>0</v>
          </cell>
          <cell r="AS214">
            <v>0</v>
          </cell>
          <cell r="AT214">
            <v>0</v>
          </cell>
          <cell r="AU214">
            <v>0</v>
          </cell>
          <cell r="AV214">
            <v>0</v>
          </cell>
          <cell r="AW214">
            <v>3.2000000000000006E-3</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row>
        <row r="215">
          <cell r="A215">
            <v>3</v>
          </cell>
          <cell r="B215" t="str">
            <v>Kayu Slimar 3/15</v>
          </cell>
          <cell r="C215" t="str">
            <v>M3</v>
          </cell>
          <cell r="D215">
            <v>0</v>
          </cell>
          <cell r="E215">
            <v>0</v>
          </cell>
          <cell r="F215">
            <v>0</v>
          </cell>
          <cell r="G215">
            <v>0</v>
          </cell>
          <cell r="H215">
            <v>0</v>
          </cell>
          <cell r="I215">
            <v>0</v>
          </cell>
          <cell r="J215">
            <v>0</v>
          </cell>
          <cell r="K215">
            <v>2.6999999999999997E-3</v>
          </cell>
          <cell r="L215">
            <v>0</v>
          </cell>
          <cell r="M215">
            <v>0</v>
          </cell>
          <cell r="N215">
            <v>0</v>
          </cell>
          <cell r="O215">
            <v>0</v>
          </cell>
          <cell r="P215">
            <v>0</v>
          </cell>
          <cell r="Q215">
            <v>1.28</v>
          </cell>
          <cell r="R215">
            <v>0</v>
          </cell>
          <cell r="S215">
            <v>2.8</v>
          </cell>
          <cell r="T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P215">
            <v>0</v>
          </cell>
          <cell r="AQ215">
            <v>0</v>
          </cell>
          <cell r="AR215">
            <v>0</v>
          </cell>
          <cell r="AS215">
            <v>0</v>
          </cell>
          <cell r="AT215">
            <v>0</v>
          </cell>
          <cell r="AU215">
            <v>0</v>
          </cell>
          <cell r="AV215">
            <v>0</v>
          </cell>
          <cell r="AW215">
            <v>3.2</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0</v>
          </cell>
          <cell r="CI215">
            <v>0</v>
          </cell>
          <cell r="CJ215">
            <v>0</v>
          </cell>
          <cell r="CK215">
            <v>0</v>
          </cell>
          <cell r="CL215">
            <v>0</v>
          </cell>
          <cell r="CM215">
            <v>0</v>
          </cell>
          <cell r="CN215">
            <v>0</v>
          </cell>
          <cell r="CO215">
            <v>0</v>
          </cell>
          <cell r="CP215">
            <v>0</v>
          </cell>
        </row>
        <row r="216">
          <cell r="A216">
            <v>4</v>
          </cell>
          <cell r="B216" t="str">
            <v>Kayu Slimar 3/20</v>
          </cell>
          <cell r="C216" t="str">
            <v>M3</v>
          </cell>
          <cell r="D216">
            <v>0</v>
          </cell>
          <cell r="E216">
            <v>0</v>
          </cell>
          <cell r="F216">
            <v>0</v>
          </cell>
          <cell r="G216">
            <v>0</v>
          </cell>
          <cell r="H216">
            <v>0</v>
          </cell>
          <cell r="I216">
            <v>0</v>
          </cell>
          <cell r="J216">
            <v>0</v>
          </cell>
          <cell r="K216">
            <v>3.5999999999999999E-3</v>
          </cell>
          <cell r="L216">
            <v>0</v>
          </cell>
          <cell r="M216">
            <v>0</v>
          </cell>
          <cell r="N216">
            <v>0</v>
          </cell>
          <cell r="O216">
            <v>1.44</v>
          </cell>
          <cell r="P216">
            <v>0</v>
          </cell>
          <cell r="Q216">
            <v>1.1000000000000001</v>
          </cell>
          <cell r="R216">
            <v>0</v>
          </cell>
          <cell r="S216">
            <v>1.2949999999999999</v>
          </cell>
          <cell r="T216">
            <v>0</v>
          </cell>
          <cell r="U216">
            <v>0.48</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P216">
            <v>0</v>
          </cell>
          <cell r="AQ216">
            <v>0</v>
          </cell>
          <cell r="AR216">
            <v>0</v>
          </cell>
          <cell r="AS216">
            <v>0</v>
          </cell>
          <cell r="AT216">
            <v>0</v>
          </cell>
          <cell r="AU216">
            <v>0</v>
          </cell>
          <cell r="AV216">
            <v>0</v>
          </cell>
          <cell r="AW216">
            <v>3.6</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0</v>
          </cell>
        </row>
        <row r="217">
          <cell r="A217">
            <v>5</v>
          </cell>
          <cell r="B217" t="str">
            <v>Kayu 2/10</v>
          </cell>
          <cell r="C217" t="str">
            <v>M3</v>
          </cell>
          <cell r="D217">
            <v>0</v>
          </cell>
          <cell r="E217">
            <v>0</v>
          </cell>
          <cell r="F217">
            <v>0</v>
          </cell>
          <cell r="G217">
            <v>0</v>
          </cell>
          <cell r="H217">
            <v>0</v>
          </cell>
          <cell r="I217">
            <v>0</v>
          </cell>
          <cell r="J217">
            <v>0</v>
          </cell>
          <cell r="K217">
            <v>5.4000000000000012E-3</v>
          </cell>
          <cell r="L217">
            <v>0</v>
          </cell>
          <cell r="M217">
            <v>0</v>
          </cell>
          <cell r="N217">
            <v>0</v>
          </cell>
          <cell r="O217">
            <v>0</v>
          </cell>
          <cell r="P217">
            <v>0</v>
          </cell>
          <cell r="Q217">
            <v>3.5999999999999996</v>
          </cell>
          <cell r="R217">
            <v>0</v>
          </cell>
          <cell r="S217">
            <v>4.5999999999999996</v>
          </cell>
          <cell r="T217">
            <v>0</v>
          </cell>
          <cell r="V217">
            <v>0</v>
          </cell>
          <cell r="W217">
            <v>12.399999999999999</v>
          </cell>
          <cell r="X217">
            <v>0</v>
          </cell>
          <cell r="Y217">
            <v>12.399999999999999</v>
          </cell>
          <cell r="Z217">
            <v>0</v>
          </cell>
          <cell r="AA217">
            <v>17.399999999999999</v>
          </cell>
          <cell r="AB217">
            <v>0</v>
          </cell>
          <cell r="AC217">
            <v>17.399999999999999</v>
          </cell>
          <cell r="AD217">
            <v>0</v>
          </cell>
          <cell r="AE217">
            <v>9.3500000000000014</v>
          </cell>
          <cell r="AF217">
            <v>0</v>
          </cell>
          <cell r="AG217">
            <v>4</v>
          </cell>
          <cell r="AH217">
            <v>0</v>
          </cell>
          <cell r="AI217">
            <v>6.3999999999999995</v>
          </cell>
          <cell r="AJ217">
            <v>0</v>
          </cell>
          <cell r="AK217">
            <v>5.9</v>
          </cell>
          <cell r="AL217">
            <v>0</v>
          </cell>
          <cell r="AM217">
            <v>46.699999999999996</v>
          </cell>
          <cell r="AN217">
            <v>0</v>
          </cell>
          <cell r="AO217">
            <v>4</v>
          </cell>
          <cell r="AP217">
            <v>0</v>
          </cell>
          <cell r="AQ217">
            <v>3.2</v>
          </cell>
          <cell r="AR217">
            <v>0</v>
          </cell>
          <cell r="AS217">
            <v>0</v>
          </cell>
          <cell r="AT217">
            <v>0</v>
          </cell>
          <cell r="AU217">
            <v>0</v>
          </cell>
          <cell r="AV217">
            <v>0</v>
          </cell>
          <cell r="AW217">
            <v>4.9000000000000004</v>
          </cell>
          <cell r="AX217">
            <v>0</v>
          </cell>
          <cell r="AY217">
            <v>0</v>
          </cell>
          <cell r="AZ217">
            <v>0</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0</v>
          </cell>
          <cell r="CL217">
            <v>0</v>
          </cell>
          <cell r="CM217">
            <v>0</v>
          </cell>
          <cell r="CN217">
            <v>0</v>
          </cell>
          <cell r="CO217">
            <v>0</v>
          </cell>
          <cell r="CP217">
            <v>0</v>
          </cell>
        </row>
        <row r="218">
          <cell r="A218">
            <v>6</v>
          </cell>
          <cell r="B218" t="str">
            <v>Panil t = 3 cm</v>
          </cell>
          <cell r="C218" t="str">
            <v>M2</v>
          </cell>
          <cell r="D218">
            <v>0</v>
          </cell>
          <cell r="E218">
            <v>0</v>
          </cell>
          <cell r="F218">
            <v>0</v>
          </cell>
          <cell r="G218">
            <v>0</v>
          </cell>
          <cell r="H218">
            <v>0</v>
          </cell>
          <cell r="I218">
            <v>0</v>
          </cell>
          <cell r="J218">
            <v>0</v>
          </cell>
          <cell r="K218">
            <v>0.49500000000000005</v>
          </cell>
          <cell r="L218">
            <v>0</v>
          </cell>
          <cell r="M218">
            <v>0</v>
          </cell>
          <cell r="N218">
            <v>0</v>
          </cell>
          <cell r="O218">
            <v>0</v>
          </cell>
          <cell r="P218">
            <v>0</v>
          </cell>
          <cell r="Q218">
            <v>0</v>
          </cell>
          <cell r="R218">
            <v>0</v>
          </cell>
          <cell r="T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0</v>
          </cell>
          <cell r="CC218">
            <v>0</v>
          </cell>
          <cell r="CD218">
            <v>0</v>
          </cell>
          <cell r="CE218">
            <v>0</v>
          </cell>
          <cell r="CF218">
            <v>0</v>
          </cell>
          <cell r="CG218">
            <v>0</v>
          </cell>
          <cell r="CH218">
            <v>0</v>
          </cell>
          <cell r="CI218">
            <v>0</v>
          </cell>
          <cell r="CJ218">
            <v>0</v>
          </cell>
          <cell r="CK218">
            <v>0</v>
          </cell>
          <cell r="CL218">
            <v>0</v>
          </cell>
          <cell r="CM218">
            <v>0</v>
          </cell>
          <cell r="CN218">
            <v>0</v>
          </cell>
          <cell r="CO218">
            <v>0</v>
          </cell>
          <cell r="CP218">
            <v>0</v>
          </cell>
        </row>
        <row r="219">
          <cell r="A219">
            <v>1</v>
          </cell>
          <cell r="B219" t="str">
            <v>Kusen Aluminium 5/10</v>
          </cell>
          <cell r="C219" t="str">
            <v>M'</v>
          </cell>
          <cell r="D219">
            <v>124948</v>
          </cell>
          <cell r="E219">
            <v>6.1999999999999993</v>
          </cell>
          <cell r="F219">
            <v>774677.59999999986</v>
          </cell>
          <cell r="G219">
            <v>0</v>
          </cell>
          <cell r="H219">
            <v>0</v>
          </cell>
          <cell r="I219">
            <v>0</v>
          </cell>
          <cell r="J219">
            <v>0</v>
          </cell>
          <cell r="K219">
            <v>5</v>
          </cell>
          <cell r="L219">
            <v>624740</v>
          </cell>
          <cell r="M219">
            <v>6.1999999999999993</v>
          </cell>
          <cell r="N219">
            <v>774677.59999999986</v>
          </cell>
          <cell r="O219">
            <v>0</v>
          </cell>
          <cell r="P219">
            <v>0</v>
          </cell>
          <cell r="Q219">
            <v>0</v>
          </cell>
          <cell r="R219">
            <v>0</v>
          </cell>
          <cell r="T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row>
        <row r="220">
          <cell r="A220">
            <v>2</v>
          </cell>
          <cell r="B220" t="str">
            <v xml:space="preserve">Rangka Daun Jendela Alumunium </v>
          </cell>
          <cell r="C220" t="str">
            <v>M'</v>
          </cell>
          <cell r="D220">
            <v>124948</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T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0</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0</v>
          </cell>
          <cell r="BZ220">
            <v>0</v>
          </cell>
          <cell r="CA220">
            <v>0</v>
          </cell>
          <cell r="CB220">
            <v>0</v>
          </cell>
          <cell r="CC220">
            <v>0</v>
          </cell>
          <cell r="CD220">
            <v>0</v>
          </cell>
          <cell r="CE220">
            <v>0</v>
          </cell>
          <cell r="CF220">
            <v>0</v>
          </cell>
          <cell r="CG220">
            <v>0</v>
          </cell>
          <cell r="CH220">
            <v>0</v>
          </cell>
          <cell r="CI220">
            <v>0</v>
          </cell>
          <cell r="CJ220">
            <v>0</v>
          </cell>
          <cell r="CK220">
            <v>0</v>
          </cell>
          <cell r="CL220">
            <v>0</v>
          </cell>
          <cell r="CM220">
            <v>0</v>
          </cell>
          <cell r="CN220">
            <v>0</v>
          </cell>
          <cell r="CO220">
            <v>0</v>
          </cell>
          <cell r="CP220">
            <v>0</v>
          </cell>
        </row>
        <row r="221">
          <cell r="A221">
            <v>3</v>
          </cell>
          <cell r="B221" t="str">
            <v>Rangka Tiang Sirip Alumunium 1/1 Putih</v>
          </cell>
          <cell r="C221" t="str">
            <v>M'</v>
          </cell>
          <cell r="D221">
            <v>62474</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T221">
            <v>0</v>
          </cell>
          <cell r="V221">
            <v>0</v>
          </cell>
          <cell r="W221">
            <v>2.8499999999999996</v>
          </cell>
          <cell r="X221">
            <v>178050.89999999997</v>
          </cell>
          <cell r="Y221">
            <v>2.8499999999999996</v>
          </cell>
          <cell r="Z221">
            <v>178050.89999999997</v>
          </cell>
          <cell r="AA221">
            <v>2.8499999999999996</v>
          </cell>
          <cell r="AB221">
            <v>178050.89999999997</v>
          </cell>
          <cell r="AC221">
            <v>2.8499999999999996</v>
          </cell>
          <cell r="AD221">
            <v>178050.89999999997</v>
          </cell>
          <cell r="AE221">
            <v>0</v>
          </cell>
          <cell r="AF221">
            <v>0</v>
          </cell>
          <cell r="AG221">
            <v>0</v>
          </cell>
          <cell r="AH221">
            <v>0</v>
          </cell>
          <cell r="AI221">
            <v>0</v>
          </cell>
          <cell r="AJ221">
            <v>0</v>
          </cell>
          <cell r="AK221">
            <v>1.85</v>
          </cell>
          <cell r="AL221">
            <v>115576.90000000001</v>
          </cell>
          <cell r="AM221">
            <v>16.600000000000001</v>
          </cell>
          <cell r="AN221">
            <v>1037068.4000000001</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cell r="CC221">
            <v>0</v>
          </cell>
          <cell r="CD221">
            <v>0</v>
          </cell>
          <cell r="CE221">
            <v>0</v>
          </cell>
          <cell r="CF221">
            <v>0</v>
          </cell>
          <cell r="CG221">
            <v>0</v>
          </cell>
          <cell r="CH221">
            <v>0</v>
          </cell>
          <cell r="CI221">
            <v>0</v>
          </cell>
          <cell r="CJ221">
            <v>0</v>
          </cell>
          <cell r="CK221">
            <v>0</v>
          </cell>
          <cell r="CL221">
            <v>0</v>
          </cell>
          <cell r="CM221">
            <v>0</v>
          </cell>
          <cell r="CN221">
            <v>0</v>
          </cell>
          <cell r="CO221">
            <v>0</v>
          </cell>
          <cell r="CP221">
            <v>0</v>
          </cell>
        </row>
        <row r="222">
          <cell r="A222">
            <v>4</v>
          </cell>
          <cell r="B222" t="str">
            <v>Pasang Shading Sirip Alumunium 0.2/10 +Rangka</v>
          </cell>
          <cell r="C222" t="str">
            <v>M2</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T222">
            <v>0</v>
          </cell>
          <cell r="V222">
            <v>0</v>
          </cell>
          <cell r="W222">
            <v>0.50749999999999995</v>
          </cell>
          <cell r="X222">
            <v>0</v>
          </cell>
          <cell r="Y222">
            <v>0.50749999999999995</v>
          </cell>
          <cell r="Z222">
            <v>0</v>
          </cell>
          <cell r="AA222">
            <v>0.50749999999999995</v>
          </cell>
          <cell r="AB222">
            <v>0</v>
          </cell>
          <cell r="AC222">
            <v>0.50749999999999995</v>
          </cell>
          <cell r="AD222">
            <v>0</v>
          </cell>
          <cell r="AE222">
            <v>0</v>
          </cell>
          <cell r="AF222">
            <v>0</v>
          </cell>
          <cell r="AG222">
            <v>0</v>
          </cell>
          <cell r="AH222">
            <v>0</v>
          </cell>
          <cell r="AI222">
            <v>0</v>
          </cell>
          <cell r="AJ222">
            <v>0</v>
          </cell>
          <cell r="AK222">
            <v>0.14499999999999999</v>
          </cell>
          <cell r="AL222">
            <v>0</v>
          </cell>
          <cell r="AM222">
            <v>1.9249999999999996</v>
          </cell>
          <cell r="AN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row>
        <row r="223">
          <cell r="A223">
            <v>5</v>
          </cell>
          <cell r="B223" t="str">
            <v>Daun Pintu Panil Kamper</v>
          </cell>
          <cell r="C223" t="str">
            <v>bh</v>
          </cell>
          <cell r="D223">
            <v>550000</v>
          </cell>
          <cell r="E223">
            <v>0</v>
          </cell>
          <cell r="F223">
            <v>0</v>
          </cell>
          <cell r="G223">
            <v>0</v>
          </cell>
          <cell r="H223">
            <v>0</v>
          </cell>
          <cell r="I223">
            <v>0</v>
          </cell>
          <cell r="J223">
            <v>0</v>
          </cell>
          <cell r="K223">
            <v>1.2</v>
          </cell>
          <cell r="L223">
            <v>660000</v>
          </cell>
          <cell r="M223">
            <v>0</v>
          </cell>
          <cell r="N223">
            <v>0</v>
          </cell>
          <cell r="O223">
            <v>0</v>
          </cell>
          <cell r="P223">
            <v>0</v>
          </cell>
          <cell r="Q223">
            <v>2.4E-2</v>
          </cell>
          <cell r="R223">
            <v>13200</v>
          </cell>
          <cell r="S223">
            <v>1.2E-2</v>
          </cell>
          <cell r="T223">
            <v>6600</v>
          </cell>
          <cell r="U223">
            <v>6.339599999999999</v>
          </cell>
          <cell r="V223">
            <v>3486779.9999999995</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P223">
            <v>0</v>
          </cell>
          <cell r="AQ223">
            <v>0</v>
          </cell>
          <cell r="AR223">
            <v>0</v>
          </cell>
          <cell r="AS223">
            <v>0</v>
          </cell>
          <cell r="AT223">
            <v>0</v>
          </cell>
          <cell r="AU223">
            <v>0</v>
          </cell>
          <cell r="AV223">
            <v>0</v>
          </cell>
          <cell r="AW223">
            <v>2.1599999999999998E-2</v>
          </cell>
          <cell r="AX223">
            <v>11879.999999999998</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row>
        <row r="224">
          <cell r="A224">
            <v>6</v>
          </cell>
          <cell r="B224" t="str">
            <v>Plat besi t = 2 mm</v>
          </cell>
          <cell r="C224" t="str">
            <v>Kg</v>
          </cell>
          <cell r="D224">
            <v>0</v>
          </cell>
          <cell r="E224">
            <v>0</v>
          </cell>
          <cell r="F224">
            <v>0</v>
          </cell>
          <cell r="G224">
            <v>107.44703200000002</v>
          </cell>
          <cell r="H224">
            <v>0</v>
          </cell>
          <cell r="I224">
            <v>57.085200000000007</v>
          </cell>
          <cell r="J224">
            <v>0</v>
          </cell>
          <cell r="K224">
            <v>0</v>
          </cell>
          <cell r="L224">
            <v>0</v>
          </cell>
          <cell r="M224">
            <v>0</v>
          </cell>
          <cell r="N224">
            <v>0</v>
          </cell>
          <cell r="O224">
            <v>0</v>
          </cell>
          <cell r="P224">
            <v>0</v>
          </cell>
          <cell r="Q224">
            <v>0</v>
          </cell>
          <cell r="R224">
            <v>0</v>
          </cell>
          <cell r="T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row>
        <row r="225">
          <cell r="A225">
            <v>7</v>
          </cell>
          <cell r="B225" t="str">
            <v>C 40.40.2  (pesan khusus)</v>
          </cell>
          <cell r="C225" t="str">
            <v>Kg</v>
          </cell>
          <cell r="D225">
            <v>14122.3</v>
          </cell>
          <cell r="E225">
            <v>0</v>
          </cell>
          <cell r="F225">
            <v>0</v>
          </cell>
          <cell r="G225">
            <v>86.141440000000003</v>
          </cell>
          <cell r="H225">
            <v>1216515.2581120001</v>
          </cell>
          <cell r="I225">
            <v>42.56</v>
          </cell>
          <cell r="J225">
            <v>601045.08799999999</v>
          </cell>
          <cell r="K225">
            <v>0</v>
          </cell>
          <cell r="L225">
            <v>0</v>
          </cell>
          <cell r="M225">
            <v>0</v>
          </cell>
          <cell r="N225">
            <v>0</v>
          </cell>
          <cell r="O225">
            <v>3.5711999999999997</v>
          </cell>
          <cell r="P225">
            <v>50433.557759999996</v>
          </cell>
          <cell r="Q225">
            <v>0</v>
          </cell>
          <cell r="R225">
            <v>0</v>
          </cell>
          <cell r="T225">
            <v>0</v>
          </cell>
          <cell r="U225">
            <v>0.90624000000000005</v>
          </cell>
          <cell r="V225">
            <v>12798.193152</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row>
        <row r="226">
          <cell r="A226">
            <v>8</v>
          </cell>
          <cell r="B226" t="str">
            <v>Handle besi dia 16 mm</v>
          </cell>
          <cell r="C226" t="str">
            <v>Set</v>
          </cell>
          <cell r="D226">
            <v>129652.5</v>
          </cell>
          <cell r="E226">
            <v>0</v>
          </cell>
          <cell r="F226">
            <v>0</v>
          </cell>
          <cell r="G226">
            <v>2</v>
          </cell>
          <cell r="H226">
            <v>259305</v>
          </cell>
          <cell r="I226">
            <v>1</v>
          </cell>
          <cell r="J226">
            <v>129652.5</v>
          </cell>
          <cell r="K226">
            <v>0</v>
          </cell>
          <cell r="L226">
            <v>0</v>
          </cell>
          <cell r="M226">
            <v>0</v>
          </cell>
          <cell r="N226">
            <v>0</v>
          </cell>
          <cell r="O226">
            <v>0</v>
          </cell>
          <cell r="P226">
            <v>0</v>
          </cell>
          <cell r="Q226">
            <v>0</v>
          </cell>
          <cell r="R226">
            <v>0</v>
          </cell>
          <cell r="T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row>
        <row r="227">
          <cell r="A227">
            <v>9</v>
          </cell>
          <cell r="B227" t="str">
            <v>Hendle pintu Stainless</v>
          </cell>
          <cell r="C227" t="str">
            <v>Set</v>
          </cell>
          <cell r="D227">
            <v>261652.5</v>
          </cell>
          <cell r="E227">
            <v>2</v>
          </cell>
          <cell r="F227">
            <v>523305</v>
          </cell>
          <cell r="G227">
            <v>0</v>
          </cell>
          <cell r="H227">
            <v>0</v>
          </cell>
          <cell r="I227">
            <v>0</v>
          </cell>
          <cell r="J227">
            <v>0</v>
          </cell>
          <cell r="K227">
            <v>0</v>
          </cell>
          <cell r="L227">
            <v>0</v>
          </cell>
          <cell r="M227">
            <v>2</v>
          </cell>
          <cell r="N227">
            <v>523305</v>
          </cell>
          <cell r="O227">
            <v>2</v>
          </cell>
          <cell r="P227">
            <v>523305</v>
          </cell>
          <cell r="Q227">
            <v>0</v>
          </cell>
          <cell r="R227">
            <v>0</v>
          </cell>
          <cell r="T227">
            <v>0</v>
          </cell>
          <cell r="U227">
            <v>2</v>
          </cell>
          <cell r="V227">
            <v>523305</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0</v>
          </cell>
          <cell r="CL227">
            <v>0</v>
          </cell>
          <cell r="CM227">
            <v>0</v>
          </cell>
          <cell r="CN227">
            <v>0</v>
          </cell>
          <cell r="CO227">
            <v>0</v>
          </cell>
          <cell r="CP227">
            <v>0</v>
          </cell>
        </row>
        <row r="228">
          <cell r="A228">
            <v>10</v>
          </cell>
          <cell r="B228" t="str">
            <v>Kunci Pintu Handle stainleess (dorma)</v>
          </cell>
          <cell r="C228" t="str">
            <v>Set</v>
          </cell>
          <cell r="D228">
            <v>650000</v>
          </cell>
          <cell r="E228">
            <v>0</v>
          </cell>
          <cell r="F228">
            <v>0</v>
          </cell>
          <cell r="G228">
            <v>0</v>
          </cell>
          <cell r="H228">
            <v>0</v>
          </cell>
          <cell r="I228">
            <v>0</v>
          </cell>
          <cell r="J228">
            <v>0</v>
          </cell>
          <cell r="K228">
            <v>0</v>
          </cell>
          <cell r="L228">
            <v>0</v>
          </cell>
          <cell r="M228">
            <v>0</v>
          </cell>
          <cell r="N228">
            <v>0</v>
          </cell>
          <cell r="O228">
            <v>2</v>
          </cell>
          <cell r="P228">
            <v>1300000</v>
          </cell>
          <cell r="Q228">
            <v>0</v>
          </cell>
          <cell r="R228">
            <v>0</v>
          </cell>
          <cell r="T228">
            <v>0</v>
          </cell>
          <cell r="U228">
            <v>2</v>
          </cell>
          <cell r="V228">
            <v>1300000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0</v>
          </cell>
          <cell r="CL228">
            <v>0</v>
          </cell>
          <cell r="CM228">
            <v>0</v>
          </cell>
          <cell r="CN228">
            <v>0</v>
          </cell>
          <cell r="CO228">
            <v>0</v>
          </cell>
          <cell r="CP228">
            <v>0</v>
          </cell>
        </row>
        <row r="229">
          <cell r="A229">
            <v>11</v>
          </cell>
          <cell r="B229" t="str">
            <v>Kunci tanam Antik</v>
          </cell>
          <cell r="C229" t="str">
            <v>Set</v>
          </cell>
          <cell r="D229">
            <v>265000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T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G229">
            <v>0</v>
          </cell>
          <cell r="BH229">
            <v>0</v>
          </cell>
          <cell r="BI229">
            <v>0</v>
          </cell>
          <cell r="BJ229">
            <v>0</v>
          </cell>
          <cell r="BK229">
            <v>0</v>
          </cell>
          <cell r="BL229">
            <v>0</v>
          </cell>
          <cell r="BM229">
            <v>0</v>
          </cell>
          <cell r="BN229">
            <v>0</v>
          </cell>
          <cell r="BO229">
            <v>0</v>
          </cell>
          <cell r="BP229">
            <v>0</v>
          </cell>
          <cell r="BQ229">
            <v>0</v>
          </cell>
          <cell r="BR229">
            <v>0</v>
          </cell>
          <cell r="BS229">
            <v>0</v>
          </cell>
          <cell r="BT229">
            <v>0</v>
          </cell>
          <cell r="BU229">
            <v>0</v>
          </cell>
          <cell r="BV229">
            <v>0</v>
          </cell>
          <cell r="BW229">
            <v>0</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0</v>
          </cell>
          <cell r="CL229">
            <v>0</v>
          </cell>
          <cell r="CM229">
            <v>0</v>
          </cell>
          <cell r="CN229">
            <v>0</v>
          </cell>
          <cell r="CO229">
            <v>0</v>
          </cell>
          <cell r="CP229">
            <v>0</v>
          </cell>
        </row>
        <row r="230">
          <cell r="A230">
            <v>12</v>
          </cell>
          <cell r="B230" t="str">
            <v>Kunci tanam biasa</v>
          </cell>
          <cell r="C230" t="str">
            <v>Set</v>
          </cell>
          <cell r="D230">
            <v>168565</v>
          </cell>
          <cell r="E230">
            <v>0</v>
          </cell>
          <cell r="F230">
            <v>0</v>
          </cell>
          <cell r="G230">
            <v>1</v>
          </cell>
          <cell r="H230">
            <v>168565</v>
          </cell>
          <cell r="I230">
            <v>1</v>
          </cell>
          <cell r="J230">
            <v>168565</v>
          </cell>
          <cell r="K230">
            <v>1</v>
          </cell>
          <cell r="L230">
            <v>168565</v>
          </cell>
          <cell r="M230">
            <v>0</v>
          </cell>
          <cell r="N230">
            <v>0</v>
          </cell>
          <cell r="O230">
            <v>0</v>
          </cell>
          <cell r="P230">
            <v>0</v>
          </cell>
          <cell r="Q230">
            <v>0</v>
          </cell>
          <cell r="R230">
            <v>0</v>
          </cell>
          <cell r="S230">
            <v>1</v>
          </cell>
          <cell r="T230">
            <v>168565</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0</v>
          </cell>
          <cell r="CI230">
            <v>0</v>
          </cell>
          <cell r="CJ230">
            <v>0</v>
          </cell>
          <cell r="CK230">
            <v>0</v>
          </cell>
          <cell r="CL230">
            <v>0</v>
          </cell>
          <cell r="CM230">
            <v>0</v>
          </cell>
          <cell r="CN230">
            <v>0</v>
          </cell>
          <cell r="CO230">
            <v>0</v>
          </cell>
          <cell r="CP230">
            <v>0</v>
          </cell>
        </row>
        <row r="231">
          <cell r="A231">
            <v>13</v>
          </cell>
          <cell r="B231" t="str">
            <v>Kunci Silinder</v>
          </cell>
          <cell r="C231" t="str">
            <v>Set</v>
          </cell>
          <cell r="D231">
            <v>217900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T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P231">
            <v>0</v>
          </cell>
          <cell r="AQ231">
            <v>0</v>
          </cell>
          <cell r="AR231">
            <v>0</v>
          </cell>
          <cell r="AS231">
            <v>0</v>
          </cell>
          <cell r="AT231">
            <v>0</v>
          </cell>
          <cell r="AU231">
            <v>0</v>
          </cell>
          <cell r="AV231">
            <v>0</v>
          </cell>
          <cell r="AW231">
            <v>0</v>
          </cell>
          <cell r="AX231">
            <v>0</v>
          </cell>
          <cell r="AY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v>0</v>
          </cell>
          <cell r="BV231">
            <v>0</v>
          </cell>
          <cell r="BW231">
            <v>0</v>
          </cell>
          <cell r="BX231">
            <v>0</v>
          </cell>
          <cell r="BY231">
            <v>0</v>
          </cell>
          <cell r="BZ231">
            <v>0</v>
          </cell>
          <cell r="CA231">
            <v>0</v>
          </cell>
          <cell r="CB231">
            <v>0</v>
          </cell>
          <cell r="CC231">
            <v>0</v>
          </cell>
          <cell r="CD231">
            <v>0</v>
          </cell>
          <cell r="CE231">
            <v>0</v>
          </cell>
          <cell r="CF231">
            <v>0</v>
          </cell>
          <cell r="CG231">
            <v>0</v>
          </cell>
          <cell r="CH231">
            <v>0</v>
          </cell>
          <cell r="CI231">
            <v>0</v>
          </cell>
          <cell r="CJ231">
            <v>0</v>
          </cell>
          <cell r="CK231">
            <v>0</v>
          </cell>
          <cell r="CL231">
            <v>0</v>
          </cell>
          <cell r="CM231">
            <v>0</v>
          </cell>
          <cell r="CN231">
            <v>0</v>
          </cell>
          <cell r="CO231">
            <v>0</v>
          </cell>
          <cell r="CP231">
            <v>0</v>
          </cell>
        </row>
        <row r="232">
          <cell r="A232">
            <v>14</v>
          </cell>
          <cell r="B232" t="str">
            <v>Kunci Selot</v>
          </cell>
          <cell r="C232" t="str">
            <v>Set</v>
          </cell>
          <cell r="D232">
            <v>48300</v>
          </cell>
          <cell r="E232">
            <v>0</v>
          </cell>
          <cell r="F232">
            <v>0</v>
          </cell>
          <cell r="G232">
            <v>0</v>
          </cell>
          <cell r="H232">
            <v>0</v>
          </cell>
          <cell r="I232">
            <v>0</v>
          </cell>
          <cell r="J232">
            <v>0</v>
          </cell>
          <cell r="K232">
            <v>0</v>
          </cell>
          <cell r="L232">
            <v>0</v>
          </cell>
          <cell r="M232">
            <v>0</v>
          </cell>
          <cell r="N232">
            <v>0</v>
          </cell>
          <cell r="O232">
            <v>0</v>
          </cell>
          <cell r="P232">
            <v>0</v>
          </cell>
          <cell r="Q232">
            <v>1</v>
          </cell>
          <cell r="R232">
            <v>48300</v>
          </cell>
          <cell r="S232">
            <v>1</v>
          </cell>
          <cell r="T232">
            <v>48300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P232">
            <v>0</v>
          </cell>
          <cell r="AQ232">
            <v>0</v>
          </cell>
          <cell r="AR232">
            <v>0</v>
          </cell>
          <cell r="AS232">
            <v>0</v>
          </cell>
          <cell r="AT232">
            <v>0</v>
          </cell>
          <cell r="AU232">
            <v>0</v>
          </cell>
          <cell r="AV232">
            <v>0</v>
          </cell>
          <cell r="AW232">
            <v>1</v>
          </cell>
          <cell r="AX232">
            <v>48300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row>
        <row r="233">
          <cell r="A233">
            <v>15</v>
          </cell>
          <cell r="B233" t="str">
            <v>Engsel jendela</v>
          </cell>
          <cell r="C233" t="str">
            <v>Bh</v>
          </cell>
          <cell r="D233">
            <v>16600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T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0</v>
          </cell>
          <cell r="CC233">
            <v>0</v>
          </cell>
          <cell r="CD233">
            <v>0</v>
          </cell>
          <cell r="CE233">
            <v>0</v>
          </cell>
          <cell r="CF233">
            <v>0</v>
          </cell>
          <cell r="CG233">
            <v>0</v>
          </cell>
          <cell r="CH233">
            <v>0</v>
          </cell>
          <cell r="CI233">
            <v>0</v>
          </cell>
          <cell r="CJ233">
            <v>0</v>
          </cell>
          <cell r="CK233">
            <v>0</v>
          </cell>
          <cell r="CL233">
            <v>0</v>
          </cell>
          <cell r="CM233">
            <v>0</v>
          </cell>
          <cell r="CN233">
            <v>0</v>
          </cell>
          <cell r="CO233">
            <v>0</v>
          </cell>
          <cell r="CP233">
            <v>0</v>
          </cell>
        </row>
        <row r="234">
          <cell r="A234">
            <v>16</v>
          </cell>
          <cell r="B234" t="str">
            <v>Engsel pintu</v>
          </cell>
          <cell r="C234" t="str">
            <v>Bh</v>
          </cell>
          <cell r="D234">
            <v>44395.75</v>
          </cell>
          <cell r="E234">
            <v>4</v>
          </cell>
          <cell r="F234">
            <v>177583</v>
          </cell>
          <cell r="G234">
            <v>0</v>
          </cell>
          <cell r="H234">
            <v>0</v>
          </cell>
          <cell r="I234">
            <v>0</v>
          </cell>
          <cell r="J234">
            <v>0</v>
          </cell>
          <cell r="K234">
            <v>3</v>
          </cell>
          <cell r="L234">
            <v>133187.25</v>
          </cell>
          <cell r="M234">
            <v>4</v>
          </cell>
          <cell r="N234">
            <v>177583</v>
          </cell>
          <cell r="O234">
            <v>0</v>
          </cell>
          <cell r="P234">
            <v>0</v>
          </cell>
          <cell r="Q234">
            <v>2</v>
          </cell>
          <cell r="R234">
            <v>88791.5</v>
          </cell>
          <cell r="S234">
            <v>2</v>
          </cell>
          <cell r="T234">
            <v>88791.5</v>
          </cell>
          <cell r="U234">
            <v>6</v>
          </cell>
          <cell r="V234">
            <v>266374.5</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P234">
            <v>0</v>
          </cell>
          <cell r="AQ234">
            <v>0</v>
          </cell>
          <cell r="AR234">
            <v>0</v>
          </cell>
          <cell r="AS234">
            <v>0</v>
          </cell>
          <cell r="AT234">
            <v>0</v>
          </cell>
          <cell r="AU234">
            <v>0</v>
          </cell>
          <cell r="AV234">
            <v>0</v>
          </cell>
          <cell r="AW234">
            <v>2</v>
          </cell>
          <cell r="AX234">
            <v>88791.5</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cell r="BV234">
            <v>0</v>
          </cell>
          <cell r="BW234">
            <v>0</v>
          </cell>
          <cell r="BX234">
            <v>0</v>
          </cell>
          <cell r="BY234">
            <v>0</v>
          </cell>
          <cell r="BZ234">
            <v>0</v>
          </cell>
          <cell r="CA234">
            <v>0</v>
          </cell>
          <cell r="CB234">
            <v>0</v>
          </cell>
          <cell r="CC234">
            <v>0</v>
          </cell>
          <cell r="CD234">
            <v>0</v>
          </cell>
          <cell r="CE234">
            <v>0</v>
          </cell>
          <cell r="CF234">
            <v>0</v>
          </cell>
          <cell r="CG234">
            <v>0</v>
          </cell>
          <cell r="CH234">
            <v>0</v>
          </cell>
          <cell r="CI234">
            <v>0</v>
          </cell>
          <cell r="CJ234">
            <v>0</v>
          </cell>
          <cell r="CK234">
            <v>0</v>
          </cell>
          <cell r="CL234">
            <v>0</v>
          </cell>
          <cell r="CM234">
            <v>0</v>
          </cell>
          <cell r="CN234">
            <v>0</v>
          </cell>
          <cell r="CO234">
            <v>0</v>
          </cell>
          <cell r="CP234">
            <v>0</v>
          </cell>
        </row>
        <row r="235">
          <cell r="A235">
            <v>17</v>
          </cell>
          <cell r="B235" t="str">
            <v>Engsel Pintu dari pipa besi dia 2 cm</v>
          </cell>
          <cell r="C235" t="str">
            <v>Bh</v>
          </cell>
          <cell r="D235">
            <v>66593.625</v>
          </cell>
          <cell r="E235">
            <v>0</v>
          </cell>
          <cell r="F235">
            <v>0</v>
          </cell>
          <cell r="G235">
            <v>4</v>
          </cell>
          <cell r="H235">
            <v>266374.5</v>
          </cell>
          <cell r="I235">
            <v>2</v>
          </cell>
          <cell r="J235">
            <v>133187.25</v>
          </cell>
          <cell r="K235">
            <v>0</v>
          </cell>
          <cell r="L235">
            <v>0</v>
          </cell>
          <cell r="M235">
            <v>0</v>
          </cell>
          <cell r="N235">
            <v>0</v>
          </cell>
          <cell r="O235">
            <v>0</v>
          </cell>
          <cell r="P235">
            <v>0</v>
          </cell>
          <cell r="Q235">
            <v>0</v>
          </cell>
          <cell r="R235">
            <v>0</v>
          </cell>
          <cell r="T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v>0</v>
          </cell>
          <cell r="CN235">
            <v>0</v>
          </cell>
          <cell r="CO235">
            <v>0</v>
          </cell>
          <cell r="CP235">
            <v>0</v>
          </cell>
        </row>
        <row r="236">
          <cell r="A236">
            <v>18</v>
          </cell>
          <cell r="B236" t="str">
            <v>Kait/hak angin</v>
          </cell>
          <cell r="C236" t="str">
            <v>Set</v>
          </cell>
          <cell r="D236">
            <v>27000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T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v>0</v>
          </cell>
          <cell r="BU236">
            <v>0</v>
          </cell>
          <cell r="BV236">
            <v>0</v>
          </cell>
          <cell r="BW236">
            <v>0</v>
          </cell>
          <cell r="BX236">
            <v>0</v>
          </cell>
          <cell r="BY236">
            <v>0</v>
          </cell>
          <cell r="BZ236">
            <v>0</v>
          </cell>
          <cell r="CA236">
            <v>0</v>
          </cell>
          <cell r="CB236">
            <v>0</v>
          </cell>
          <cell r="CC236">
            <v>0</v>
          </cell>
          <cell r="CD236">
            <v>0</v>
          </cell>
          <cell r="CE236">
            <v>0</v>
          </cell>
          <cell r="CF236">
            <v>0</v>
          </cell>
          <cell r="CG236">
            <v>0</v>
          </cell>
          <cell r="CH236">
            <v>0</v>
          </cell>
          <cell r="CI236">
            <v>0</v>
          </cell>
          <cell r="CJ236">
            <v>0</v>
          </cell>
          <cell r="CK236">
            <v>0</v>
          </cell>
          <cell r="CL236">
            <v>0</v>
          </cell>
          <cell r="CM236">
            <v>0</v>
          </cell>
          <cell r="CN236">
            <v>0</v>
          </cell>
          <cell r="CO236">
            <v>0</v>
          </cell>
          <cell r="CP236">
            <v>0</v>
          </cell>
        </row>
        <row r="237">
          <cell r="A237">
            <v>19</v>
          </cell>
          <cell r="B237" t="str">
            <v>Grendel pintu kuningan</v>
          </cell>
          <cell r="C237" t="str">
            <v>Bh</v>
          </cell>
          <cell r="D237">
            <v>125000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T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G237">
            <v>0</v>
          </cell>
          <cell r="BH237">
            <v>0</v>
          </cell>
          <cell r="BI237">
            <v>0</v>
          </cell>
          <cell r="BJ237">
            <v>0</v>
          </cell>
          <cell r="BK237">
            <v>0</v>
          </cell>
          <cell r="BL237">
            <v>0</v>
          </cell>
          <cell r="BM237">
            <v>0</v>
          </cell>
          <cell r="BN237">
            <v>0</v>
          </cell>
          <cell r="BO237">
            <v>0</v>
          </cell>
          <cell r="BP237">
            <v>0</v>
          </cell>
          <cell r="BQ237">
            <v>0</v>
          </cell>
          <cell r="BR237">
            <v>0</v>
          </cell>
          <cell r="BS237">
            <v>0</v>
          </cell>
          <cell r="BT237">
            <v>0</v>
          </cell>
          <cell r="BU237">
            <v>0</v>
          </cell>
          <cell r="BV237">
            <v>0</v>
          </cell>
          <cell r="BW237">
            <v>0</v>
          </cell>
          <cell r="BX237">
            <v>0</v>
          </cell>
          <cell r="BY237">
            <v>0</v>
          </cell>
          <cell r="BZ237">
            <v>0</v>
          </cell>
          <cell r="CA237">
            <v>0</v>
          </cell>
          <cell r="CB237">
            <v>0</v>
          </cell>
          <cell r="CC237">
            <v>0</v>
          </cell>
          <cell r="CD237">
            <v>0</v>
          </cell>
          <cell r="CE237">
            <v>0</v>
          </cell>
          <cell r="CF237">
            <v>0</v>
          </cell>
          <cell r="CG237">
            <v>0</v>
          </cell>
          <cell r="CH237">
            <v>0</v>
          </cell>
          <cell r="CI237">
            <v>0</v>
          </cell>
          <cell r="CJ237">
            <v>0</v>
          </cell>
          <cell r="CK237">
            <v>0</v>
          </cell>
          <cell r="CL237">
            <v>0</v>
          </cell>
          <cell r="CM237">
            <v>0</v>
          </cell>
          <cell r="CN237">
            <v>0</v>
          </cell>
          <cell r="CO237">
            <v>0</v>
          </cell>
          <cell r="CP237">
            <v>0</v>
          </cell>
        </row>
        <row r="238">
          <cell r="A238">
            <v>20</v>
          </cell>
          <cell r="B238" t="str">
            <v xml:space="preserve">Grendel jendela </v>
          </cell>
          <cell r="C238" t="str">
            <v>Bh</v>
          </cell>
          <cell r="D238">
            <v>8100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T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G238">
            <v>0</v>
          </cell>
          <cell r="BH238">
            <v>0</v>
          </cell>
          <cell r="BI238">
            <v>0</v>
          </cell>
          <cell r="BJ238">
            <v>0</v>
          </cell>
          <cell r="BK238">
            <v>0</v>
          </cell>
          <cell r="BL238">
            <v>0</v>
          </cell>
          <cell r="BM238">
            <v>0</v>
          </cell>
          <cell r="BN238">
            <v>0</v>
          </cell>
          <cell r="BO238">
            <v>0</v>
          </cell>
          <cell r="BP238">
            <v>0</v>
          </cell>
          <cell r="BQ238">
            <v>0</v>
          </cell>
          <cell r="BR238">
            <v>0</v>
          </cell>
          <cell r="BS238">
            <v>0</v>
          </cell>
          <cell r="BT238">
            <v>0</v>
          </cell>
          <cell r="BU238">
            <v>0</v>
          </cell>
          <cell r="BV238">
            <v>0</v>
          </cell>
          <cell r="BW238">
            <v>0</v>
          </cell>
          <cell r="BX238">
            <v>0</v>
          </cell>
          <cell r="BY238">
            <v>0</v>
          </cell>
          <cell r="BZ238">
            <v>0</v>
          </cell>
          <cell r="CA238">
            <v>0</v>
          </cell>
          <cell r="CB238">
            <v>0</v>
          </cell>
          <cell r="CC238">
            <v>0</v>
          </cell>
          <cell r="CD238">
            <v>0</v>
          </cell>
          <cell r="CE238">
            <v>0</v>
          </cell>
          <cell r="CF238">
            <v>0</v>
          </cell>
          <cell r="CG238">
            <v>0</v>
          </cell>
          <cell r="CH238">
            <v>0</v>
          </cell>
          <cell r="CI238">
            <v>0</v>
          </cell>
          <cell r="CJ238">
            <v>0</v>
          </cell>
          <cell r="CK238">
            <v>0</v>
          </cell>
          <cell r="CL238">
            <v>0</v>
          </cell>
          <cell r="CM238">
            <v>0</v>
          </cell>
          <cell r="CN238">
            <v>0</v>
          </cell>
          <cell r="CO238">
            <v>0</v>
          </cell>
          <cell r="CP238">
            <v>0</v>
          </cell>
        </row>
        <row r="239">
          <cell r="A239">
            <v>21</v>
          </cell>
          <cell r="B239" t="str">
            <v>Grendel pintu</v>
          </cell>
          <cell r="C239" t="str">
            <v>Bh</v>
          </cell>
          <cell r="D239">
            <v>14200</v>
          </cell>
          <cell r="E239">
            <v>0</v>
          </cell>
          <cell r="F239">
            <v>0</v>
          </cell>
          <cell r="G239">
            <v>0</v>
          </cell>
          <cell r="H239">
            <v>0</v>
          </cell>
          <cell r="I239">
            <v>0</v>
          </cell>
          <cell r="J239">
            <v>0</v>
          </cell>
          <cell r="K239">
            <v>0</v>
          </cell>
          <cell r="L239">
            <v>0</v>
          </cell>
          <cell r="M239">
            <v>0</v>
          </cell>
          <cell r="N239">
            <v>0</v>
          </cell>
          <cell r="O239">
            <v>0</v>
          </cell>
          <cell r="P239">
            <v>0</v>
          </cell>
          <cell r="Q239">
            <v>1</v>
          </cell>
          <cell r="R239">
            <v>14200</v>
          </cell>
          <cell r="S239">
            <v>1</v>
          </cell>
          <cell r="T239">
            <v>14200</v>
          </cell>
          <cell r="U239">
            <v>2</v>
          </cell>
          <cell r="V239">
            <v>28400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P239">
            <v>0</v>
          </cell>
          <cell r="AQ239">
            <v>0</v>
          </cell>
          <cell r="AR239">
            <v>0</v>
          </cell>
          <cell r="AS239">
            <v>0</v>
          </cell>
          <cell r="AT239">
            <v>0</v>
          </cell>
          <cell r="AU239">
            <v>0</v>
          </cell>
          <cell r="AV239">
            <v>0</v>
          </cell>
          <cell r="AW239">
            <v>1</v>
          </cell>
          <cell r="AX239">
            <v>14200</v>
          </cell>
          <cell r="AY239">
            <v>0</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P239">
            <v>0</v>
          </cell>
          <cell r="BQ239">
            <v>0</v>
          </cell>
          <cell r="BR239">
            <v>0</v>
          </cell>
          <cell r="BS239">
            <v>0</v>
          </cell>
          <cell r="BT239">
            <v>0</v>
          </cell>
          <cell r="BU239">
            <v>0</v>
          </cell>
          <cell r="BV239">
            <v>0</v>
          </cell>
          <cell r="BW239">
            <v>0</v>
          </cell>
          <cell r="BX239">
            <v>0</v>
          </cell>
          <cell r="BY239">
            <v>0</v>
          </cell>
          <cell r="BZ239">
            <v>0</v>
          </cell>
          <cell r="CA239">
            <v>0</v>
          </cell>
          <cell r="CB239">
            <v>0</v>
          </cell>
          <cell r="CC239">
            <v>0</v>
          </cell>
          <cell r="CD239">
            <v>0</v>
          </cell>
          <cell r="CE239">
            <v>0</v>
          </cell>
          <cell r="CF239">
            <v>0</v>
          </cell>
          <cell r="CG239">
            <v>0</v>
          </cell>
          <cell r="CH239">
            <v>0</v>
          </cell>
          <cell r="CI239">
            <v>0</v>
          </cell>
          <cell r="CJ239">
            <v>0</v>
          </cell>
          <cell r="CK239">
            <v>0</v>
          </cell>
          <cell r="CL239">
            <v>0</v>
          </cell>
          <cell r="CM239">
            <v>0</v>
          </cell>
          <cell r="CN239">
            <v>0</v>
          </cell>
          <cell r="CO239">
            <v>0</v>
          </cell>
          <cell r="CP239">
            <v>0</v>
          </cell>
        </row>
        <row r="240">
          <cell r="A240">
            <v>22</v>
          </cell>
          <cell r="B240" t="str">
            <v>Stripting Knip</v>
          </cell>
          <cell r="C240" t="str">
            <v>Set</v>
          </cell>
          <cell r="D240">
            <v>13700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T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v>0</v>
          </cell>
          <cell r="BV240">
            <v>0</v>
          </cell>
          <cell r="BW240">
            <v>0</v>
          </cell>
          <cell r="BX240">
            <v>0</v>
          </cell>
          <cell r="BY240">
            <v>0</v>
          </cell>
          <cell r="BZ240">
            <v>0</v>
          </cell>
          <cell r="CA240">
            <v>0</v>
          </cell>
          <cell r="CB240">
            <v>0</v>
          </cell>
          <cell r="CC240">
            <v>0</v>
          </cell>
          <cell r="CD240">
            <v>0</v>
          </cell>
          <cell r="CE240">
            <v>0</v>
          </cell>
          <cell r="CF240">
            <v>0</v>
          </cell>
          <cell r="CG240">
            <v>0</v>
          </cell>
          <cell r="CH240">
            <v>0</v>
          </cell>
          <cell r="CI240">
            <v>0</v>
          </cell>
          <cell r="CJ240">
            <v>0</v>
          </cell>
          <cell r="CK240">
            <v>0</v>
          </cell>
          <cell r="CL240">
            <v>0</v>
          </cell>
          <cell r="CM240">
            <v>0</v>
          </cell>
          <cell r="CN240">
            <v>0</v>
          </cell>
          <cell r="CO240">
            <v>0</v>
          </cell>
          <cell r="CP240">
            <v>0</v>
          </cell>
        </row>
        <row r="241">
          <cell r="A241">
            <v>23</v>
          </cell>
          <cell r="B241" t="str">
            <v>Door Closer</v>
          </cell>
          <cell r="C241" t="str">
            <v>Set</v>
          </cell>
          <cell r="D241">
            <v>260800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1</v>
          </cell>
          <cell r="T241">
            <v>260800</v>
          </cell>
          <cell r="U241">
            <v>1</v>
          </cell>
          <cell r="V241">
            <v>260800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P241">
            <v>0</v>
          </cell>
          <cell r="AQ241">
            <v>0</v>
          </cell>
          <cell r="AR241">
            <v>0</v>
          </cell>
          <cell r="AS241">
            <v>0</v>
          </cell>
          <cell r="AT241">
            <v>0</v>
          </cell>
          <cell r="AU241">
            <v>0</v>
          </cell>
          <cell r="AV241">
            <v>0</v>
          </cell>
          <cell r="AW241">
            <v>1</v>
          </cell>
          <cell r="AX241">
            <v>260800</v>
          </cell>
          <cell r="AY241">
            <v>0</v>
          </cell>
          <cell r="AZ241">
            <v>0</v>
          </cell>
          <cell r="BA241">
            <v>0</v>
          </cell>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cell r="CC241">
            <v>0</v>
          </cell>
          <cell r="CD241">
            <v>0</v>
          </cell>
          <cell r="CE241">
            <v>0</v>
          </cell>
          <cell r="CF241">
            <v>0</v>
          </cell>
          <cell r="CG241">
            <v>0</v>
          </cell>
          <cell r="CH241">
            <v>0</v>
          </cell>
          <cell r="CI241">
            <v>0</v>
          </cell>
          <cell r="CJ241">
            <v>0</v>
          </cell>
          <cell r="CK241">
            <v>0</v>
          </cell>
          <cell r="CL241">
            <v>0</v>
          </cell>
          <cell r="CM241">
            <v>0</v>
          </cell>
          <cell r="CN241">
            <v>0</v>
          </cell>
          <cell r="CO241">
            <v>0</v>
          </cell>
          <cell r="CP241">
            <v>0</v>
          </cell>
        </row>
        <row r="242">
          <cell r="A242">
            <v>24</v>
          </cell>
          <cell r="B242" t="str">
            <v>Door Holder</v>
          </cell>
          <cell r="C242" t="str">
            <v>Set</v>
          </cell>
          <cell r="D242">
            <v>500000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T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v>0</v>
          </cell>
          <cell r="BV242">
            <v>0</v>
          </cell>
          <cell r="BW242">
            <v>0</v>
          </cell>
          <cell r="BX242">
            <v>0</v>
          </cell>
          <cell r="BY242">
            <v>0</v>
          </cell>
          <cell r="BZ242">
            <v>0</v>
          </cell>
          <cell r="CA242">
            <v>0</v>
          </cell>
          <cell r="CB242">
            <v>0</v>
          </cell>
          <cell r="CC242">
            <v>0</v>
          </cell>
          <cell r="CD242">
            <v>0</v>
          </cell>
          <cell r="CE242">
            <v>0</v>
          </cell>
          <cell r="CF242">
            <v>0</v>
          </cell>
          <cell r="CG242">
            <v>0</v>
          </cell>
          <cell r="CH242">
            <v>0</v>
          </cell>
          <cell r="CI242">
            <v>0</v>
          </cell>
          <cell r="CJ242">
            <v>0</v>
          </cell>
          <cell r="CK242">
            <v>0</v>
          </cell>
          <cell r="CL242">
            <v>0</v>
          </cell>
          <cell r="CM242">
            <v>0</v>
          </cell>
          <cell r="CN242">
            <v>0</v>
          </cell>
          <cell r="CO242">
            <v>0</v>
          </cell>
          <cell r="CP242">
            <v>0</v>
          </cell>
        </row>
        <row r="243">
          <cell r="A243">
            <v>25</v>
          </cell>
          <cell r="B243" t="str">
            <v>Door Stop</v>
          </cell>
          <cell r="C243" t="str">
            <v>Set</v>
          </cell>
          <cell r="D243">
            <v>32100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1</v>
          </cell>
          <cell r="T243">
            <v>32100</v>
          </cell>
          <cell r="U243">
            <v>1</v>
          </cell>
          <cell r="V243">
            <v>32100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P243">
            <v>0</v>
          </cell>
          <cell r="AQ243">
            <v>0</v>
          </cell>
          <cell r="AR243">
            <v>0</v>
          </cell>
          <cell r="AS243">
            <v>0</v>
          </cell>
          <cell r="AT243">
            <v>0</v>
          </cell>
          <cell r="AU243">
            <v>0</v>
          </cell>
          <cell r="AV243">
            <v>0</v>
          </cell>
          <cell r="AW243">
            <v>1</v>
          </cell>
          <cell r="AX243">
            <v>32100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row>
        <row r="244">
          <cell r="A244">
            <v>26</v>
          </cell>
          <cell r="B244" t="str">
            <v>Kaca bening 5 mm</v>
          </cell>
          <cell r="C244" t="str">
            <v>M2</v>
          </cell>
          <cell r="D244">
            <v>66700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T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P244">
            <v>0</v>
          </cell>
          <cell r="AQ244">
            <v>0.48</v>
          </cell>
          <cell r="AR244">
            <v>32016</v>
          </cell>
          <cell r="AS244">
            <v>0</v>
          </cell>
          <cell r="AT244">
            <v>0</v>
          </cell>
          <cell r="AU244">
            <v>0</v>
          </cell>
          <cell r="AV244">
            <v>0</v>
          </cell>
          <cell r="AW244">
            <v>5.0399999999999993E-2</v>
          </cell>
          <cell r="AX244">
            <v>3361.6799999999994</v>
          </cell>
          <cell r="AY244">
            <v>0</v>
          </cell>
          <cell r="AZ244">
            <v>0</v>
          </cell>
          <cell r="BA244">
            <v>0</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cell r="CB244">
            <v>0</v>
          </cell>
          <cell r="CC244">
            <v>0</v>
          </cell>
          <cell r="CD244">
            <v>0</v>
          </cell>
          <cell r="CE244">
            <v>0</v>
          </cell>
          <cell r="CF244">
            <v>0</v>
          </cell>
          <cell r="CG244">
            <v>0</v>
          </cell>
          <cell r="CH244">
            <v>0</v>
          </cell>
          <cell r="CI244">
            <v>0</v>
          </cell>
          <cell r="CJ244">
            <v>0</v>
          </cell>
          <cell r="CK244">
            <v>0</v>
          </cell>
          <cell r="CL244">
            <v>0</v>
          </cell>
          <cell r="CM244">
            <v>0</v>
          </cell>
          <cell r="CN244">
            <v>0</v>
          </cell>
          <cell r="CO244">
            <v>0</v>
          </cell>
          <cell r="CP244">
            <v>0</v>
          </cell>
        </row>
        <row r="245">
          <cell r="A245">
            <v>27</v>
          </cell>
          <cell r="B245" t="str">
            <v>Kaca bening 10 mm</v>
          </cell>
          <cell r="C245" t="str">
            <v>M2</v>
          </cell>
          <cell r="D245">
            <v>280895.75</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T245">
            <v>0</v>
          </cell>
          <cell r="V245">
            <v>0</v>
          </cell>
          <cell r="W245">
            <v>1.1875</v>
          </cell>
          <cell r="X245">
            <v>333563.703125</v>
          </cell>
          <cell r="Y245">
            <v>1.1875</v>
          </cell>
          <cell r="Z245">
            <v>333563.703125</v>
          </cell>
          <cell r="AA245">
            <v>1.3174999999999999</v>
          </cell>
          <cell r="AB245">
            <v>370080.15062499995</v>
          </cell>
          <cell r="AC245">
            <v>1.3174999999999999</v>
          </cell>
          <cell r="AD245">
            <v>370080.15062499995</v>
          </cell>
          <cell r="AE245">
            <v>0.90999999999999992</v>
          </cell>
          <cell r="AF245">
            <v>255615.13249999998</v>
          </cell>
          <cell r="AG245">
            <v>0.46810000000000002</v>
          </cell>
          <cell r="AH245">
            <v>131487.300575</v>
          </cell>
          <cell r="AI245">
            <v>0</v>
          </cell>
          <cell r="AJ245">
            <v>0</v>
          </cell>
          <cell r="AK245">
            <v>0.57999999999999996</v>
          </cell>
          <cell r="AL245">
            <v>162919.53499999997</v>
          </cell>
          <cell r="AM245">
            <v>9.1875</v>
          </cell>
          <cell r="AN245">
            <v>2580729.703125</v>
          </cell>
          <cell r="AO245">
            <v>0.495</v>
          </cell>
          <cell r="AP245">
            <v>139043.39624999999</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row>
        <row r="246">
          <cell r="A246">
            <v>28</v>
          </cell>
          <cell r="B246" t="str">
            <v>Kaca Bening 12 mm</v>
          </cell>
          <cell r="C246" t="str">
            <v>M2</v>
          </cell>
          <cell r="D246">
            <v>403787.64062499994</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T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0.84009999999999996</v>
          </cell>
          <cell r="AJ246">
            <v>339221.99688906246</v>
          </cell>
          <cell r="AK246">
            <v>0</v>
          </cell>
          <cell r="AL246">
            <v>0</v>
          </cell>
          <cell r="AM246">
            <v>0</v>
          </cell>
          <cell r="AN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v>
          </cell>
          <cell r="CO246">
            <v>0</v>
          </cell>
          <cell r="CP246">
            <v>0</v>
          </cell>
        </row>
        <row r="247">
          <cell r="A247">
            <v>29</v>
          </cell>
          <cell r="B247" t="str">
            <v>Besi hollow 4/4</v>
          </cell>
          <cell r="C247" t="str">
            <v>M'</v>
          </cell>
          <cell r="D247">
            <v>48625.000000000051</v>
          </cell>
          <cell r="E247">
            <v>0</v>
          </cell>
          <cell r="F247">
            <v>0</v>
          </cell>
          <cell r="G247">
            <v>6.3140000000000009</v>
          </cell>
          <cell r="H247">
            <v>307018.25000000035</v>
          </cell>
          <cell r="I247">
            <v>5.09</v>
          </cell>
          <cell r="J247">
            <v>247501.25000000026</v>
          </cell>
          <cell r="K247">
            <v>0</v>
          </cell>
          <cell r="L247">
            <v>0</v>
          </cell>
          <cell r="M247">
            <v>0</v>
          </cell>
          <cell r="N247">
            <v>0</v>
          </cell>
          <cell r="O247">
            <v>0</v>
          </cell>
          <cell r="P247">
            <v>0</v>
          </cell>
          <cell r="Q247">
            <v>0</v>
          </cell>
          <cell r="R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v>0</v>
          </cell>
          <cell r="BV247">
            <v>0</v>
          </cell>
          <cell r="BW247">
            <v>0</v>
          </cell>
          <cell r="BX247">
            <v>0</v>
          </cell>
          <cell r="BY247">
            <v>0</v>
          </cell>
          <cell r="BZ247">
            <v>0</v>
          </cell>
          <cell r="CA247">
            <v>0</v>
          </cell>
          <cell r="CB247">
            <v>0</v>
          </cell>
          <cell r="CC247">
            <v>0</v>
          </cell>
          <cell r="CD247">
            <v>0</v>
          </cell>
          <cell r="CE247">
            <v>0</v>
          </cell>
          <cell r="CF247">
            <v>0</v>
          </cell>
          <cell r="CG247">
            <v>0</v>
          </cell>
          <cell r="CH247">
            <v>0</v>
          </cell>
          <cell r="CI247">
            <v>0</v>
          </cell>
          <cell r="CJ247">
            <v>0</v>
          </cell>
          <cell r="CK247">
            <v>0</v>
          </cell>
          <cell r="CL247">
            <v>0</v>
          </cell>
          <cell r="CM247">
            <v>0</v>
          </cell>
          <cell r="CN247">
            <v>0</v>
          </cell>
          <cell r="CO247">
            <v>0</v>
          </cell>
          <cell r="CP247">
            <v>0</v>
          </cell>
        </row>
        <row r="248">
          <cell r="A248">
            <v>30</v>
          </cell>
          <cell r="B248" t="str">
            <v>Besi hollow 6/6</v>
          </cell>
          <cell r="C248" t="str">
            <v>M'</v>
          </cell>
          <cell r="D248">
            <v>74462.500000000058</v>
          </cell>
          <cell r="E248">
            <v>0</v>
          </cell>
          <cell r="F248">
            <v>0</v>
          </cell>
          <cell r="G248">
            <v>6.3140000000000009</v>
          </cell>
          <cell r="H248">
            <v>470156.22500000044</v>
          </cell>
          <cell r="I248">
            <v>5.09</v>
          </cell>
          <cell r="J248">
            <v>379014.12500000029</v>
          </cell>
          <cell r="K248">
            <v>0</v>
          </cell>
          <cell r="L248">
            <v>0</v>
          </cell>
          <cell r="M248">
            <v>0</v>
          </cell>
          <cell r="N248">
            <v>0</v>
          </cell>
          <cell r="O248">
            <v>0</v>
          </cell>
          <cell r="P248">
            <v>0</v>
          </cell>
          <cell r="Q248">
            <v>0</v>
          </cell>
          <cell r="R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cell r="CB248">
            <v>0</v>
          </cell>
          <cell r="CC248">
            <v>0</v>
          </cell>
          <cell r="CD248">
            <v>0</v>
          </cell>
          <cell r="CE248">
            <v>0</v>
          </cell>
          <cell r="CF248">
            <v>0</v>
          </cell>
          <cell r="CG248">
            <v>0</v>
          </cell>
          <cell r="CH248">
            <v>0</v>
          </cell>
          <cell r="CI248">
            <v>0</v>
          </cell>
          <cell r="CJ248">
            <v>0</v>
          </cell>
          <cell r="CK248">
            <v>0</v>
          </cell>
          <cell r="CL248">
            <v>0</v>
          </cell>
          <cell r="CM248">
            <v>0</v>
          </cell>
          <cell r="CN248">
            <v>0</v>
          </cell>
          <cell r="CO248">
            <v>0</v>
          </cell>
          <cell r="CP248">
            <v>0</v>
          </cell>
        </row>
        <row r="249">
          <cell r="A249">
            <v>31</v>
          </cell>
          <cell r="B249" t="str">
            <v>Besi hollow 2.5/5</v>
          </cell>
          <cell r="C249" t="str">
            <v>Kg</v>
          </cell>
          <cell r="D249">
            <v>74462.500000000058</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T249">
            <v>0</v>
          </cell>
          <cell r="U249">
            <v>116.68600000000001</v>
          </cell>
          <cell r="V249">
            <v>8688731.2750000078</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cell r="CB249">
            <v>0</v>
          </cell>
          <cell r="CC249">
            <v>0</v>
          </cell>
          <cell r="CD249">
            <v>0</v>
          </cell>
          <cell r="CE249">
            <v>0</v>
          </cell>
          <cell r="CF249">
            <v>0</v>
          </cell>
          <cell r="CG249">
            <v>0</v>
          </cell>
          <cell r="CH249">
            <v>0</v>
          </cell>
          <cell r="CI249">
            <v>0</v>
          </cell>
          <cell r="CJ249">
            <v>0</v>
          </cell>
          <cell r="CK249">
            <v>0</v>
          </cell>
          <cell r="CL249">
            <v>0</v>
          </cell>
          <cell r="CM249">
            <v>0</v>
          </cell>
          <cell r="CN249">
            <v>0</v>
          </cell>
          <cell r="CO249">
            <v>0</v>
          </cell>
          <cell r="CP249">
            <v>0</v>
          </cell>
        </row>
        <row r="250">
          <cell r="A250">
            <v>32</v>
          </cell>
          <cell r="B250" t="str">
            <v>Besi hollow 5/5</v>
          </cell>
          <cell r="C250" t="str">
            <v>Kg</v>
          </cell>
          <cell r="D250">
            <v>74462.500000000058</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cell r="CC250">
            <v>0</v>
          </cell>
          <cell r="CD250">
            <v>0</v>
          </cell>
          <cell r="CE250">
            <v>0</v>
          </cell>
          <cell r="CF250">
            <v>0</v>
          </cell>
          <cell r="CG250">
            <v>0</v>
          </cell>
          <cell r="CH250">
            <v>0</v>
          </cell>
          <cell r="CI250">
            <v>0</v>
          </cell>
          <cell r="CJ250">
            <v>0</v>
          </cell>
          <cell r="CK250">
            <v>0</v>
          </cell>
          <cell r="CL250">
            <v>0</v>
          </cell>
          <cell r="CM250">
            <v>0</v>
          </cell>
          <cell r="CN250">
            <v>0</v>
          </cell>
          <cell r="CO250">
            <v>0</v>
          </cell>
          <cell r="CP250">
            <v>0</v>
          </cell>
        </row>
        <row r="251">
          <cell r="A251">
            <v>33</v>
          </cell>
          <cell r="B251" t="str">
            <v>Besi hollow 2/2</v>
          </cell>
          <cell r="C251" t="str">
            <v>Kg</v>
          </cell>
          <cell r="D251">
            <v>74462.500000000058</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T251">
            <v>0</v>
          </cell>
          <cell r="U251">
            <v>37.725575999999997</v>
          </cell>
          <cell r="V251">
            <v>2809140.7029000018</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0</v>
          </cell>
          <cell r="BW251">
            <v>0</v>
          </cell>
          <cell r="BX251">
            <v>0</v>
          </cell>
          <cell r="BY251">
            <v>0</v>
          </cell>
          <cell r="BZ251">
            <v>0</v>
          </cell>
          <cell r="CA251">
            <v>0</v>
          </cell>
          <cell r="CB251">
            <v>0</v>
          </cell>
          <cell r="CC251">
            <v>0</v>
          </cell>
          <cell r="CD251">
            <v>0</v>
          </cell>
          <cell r="CE251">
            <v>0</v>
          </cell>
          <cell r="CF251">
            <v>0</v>
          </cell>
          <cell r="CG251">
            <v>0</v>
          </cell>
          <cell r="CH251">
            <v>0</v>
          </cell>
          <cell r="CI251">
            <v>0</v>
          </cell>
          <cell r="CJ251">
            <v>0</v>
          </cell>
          <cell r="CK251">
            <v>0</v>
          </cell>
          <cell r="CL251">
            <v>0</v>
          </cell>
          <cell r="CM251">
            <v>0</v>
          </cell>
          <cell r="CN251">
            <v>0</v>
          </cell>
          <cell r="CO251">
            <v>0</v>
          </cell>
          <cell r="CP251">
            <v>0</v>
          </cell>
        </row>
        <row r="252">
          <cell r="A252">
            <v>34</v>
          </cell>
          <cell r="B252" t="str">
            <v>Besi hollow 2/4</v>
          </cell>
          <cell r="C252" t="str">
            <v>Kg</v>
          </cell>
          <cell r="D252">
            <v>74462.500000000058</v>
          </cell>
          <cell r="E252">
            <v>0</v>
          </cell>
          <cell r="F252">
            <v>0</v>
          </cell>
          <cell r="G252">
            <v>0</v>
          </cell>
          <cell r="H252">
            <v>0</v>
          </cell>
          <cell r="I252">
            <v>0</v>
          </cell>
          <cell r="J252">
            <v>0</v>
          </cell>
          <cell r="K252">
            <v>0</v>
          </cell>
          <cell r="L252">
            <v>0</v>
          </cell>
          <cell r="M252">
            <v>0</v>
          </cell>
          <cell r="N252">
            <v>0</v>
          </cell>
          <cell r="O252">
            <v>31.488000000000003</v>
          </cell>
          <cell r="P252">
            <v>2344675.200000002</v>
          </cell>
          <cell r="Q252">
            <v>0</v>
          </cell>
          <cell r="R252">
            <v>0</v>
          </cell>
          <cell r="T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cell r="CC252">
            <v>0</v>
          </cell>
          <cell r="CD252">
            <v>0</v>
          </cell>
          <cell r="CE252">
            <v>0</v>
          </cell>
          <cell r="CF252">
            <v>0</v>
          </cell>
          <cell r="CG252">
            <v>0</v>
          </cell>
          <cell r="CH252">
            <v>0</v>
          </cell>
          <cell r="CI252">
            <v>0</v>
          </cell>
          <cell r="CJ252">
            <v>0</v>
          </cell>
          <cell r="CK252">
            <v>0</v>
          </cell>
          <cell r="CL252">
            <v>0</v>
          </cell>
          <cell r="CM252">
            <v>0</v>
          </cell>
          <cell r="CN252">
            <v>0</v>
          </cell>
          <cell r="CO252">
            <v>0</v>
          </cell>
          <cell r="CP252">
            <v>0</v>
          </cell>
        </row>
        <row r="253">
          <cell r="A253">
            <v>35</v>
          </cell>
          <cell r="B253" t="str">
            <v>Kaca Tempered 12 mm</v>
          </cell>
          <cell r="C253" t="str">
            <v>M2</v>
          </cell>
          <cell r="D253">
            <v>528395.75</v>
          </cell>
          <cell r="E253">
            <v>4.3049999999999997</v>
          </cell>
          <cell r="F253">
            <v>2274743.7037499999</v>
          </cell>
          <cell r="G253">
            <v>0</v>
          </cell>
          <cell r="H253">
            <v>0</v>
          </cell>
          <cell r="I253">
            <v>0</v>
          </cell>
          <cell r="J253">
            <v>0</v>
          </cell>
          <cell r="K253">
            <v>0</v>
          </cell>
          <cell r="L253">
            <v>0</v>
          </cell>
          <cell r="M253">
            <v>4.3049999999999997</v>
          </cell>
          <cell r="N253">
            <v>2274743.7037499999</v>
          </cell>
          <cell r="O253">
            <v>0</v>
          </cell>
          <cell r="P253">
            <v>0</v>
          </cell>
          <cell r="Q253">
            <v>0</v>
          </cell>
          <cell r="R253">
            <v>0</v>
          </cell>
          <cell r="T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P253">
            <v>0</v>
          </cell>
          <cell r="AQ253">
            <v>0</v>
          </cell>
          <cell r="AR253">
            <v>0</v>
          </cell>
          <cell r="AS253">
            <v>0</v>
          </cell>
          <cell r="AT253">
            <v>0</v>
          </cell>
          <cell r="AU253">
            <v>0</v>
          </cell>
          <cell r="AV253">
            <v>0</v>
          </cell>
          <cell r="AW253">
            <v>0</v>
          </cell>
          <cell r="AX253">
            <v>0</v>
          </cell>
          <cell r="AY253">
            <v>0</v>
          </cell>
          <cell r="AZ253">
            <v>0</v>
          </cell>
          <cell r="BA253">
            <v>0</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cell r="CB253">
            <v>0</v>
          </cell>
          <cell r="CC253">
            <v>0</v>
          </cell>
          <cell r="CD253">
            <v>0</v>
          </cell>
          <cell r="CE253">
            <v>0</v>
          </cell>
          <cell r="CF253">
            <v>0</v>
          </cell>
          <cell r="CG253">
            <v>0</v>
          </cell>
          <cell r="CH253">
            <v>0</v>
          </cell>
          <cell r="CI253">
            <v>0</v>
          </cell>
          <cell r="CJ253">
            <v>0</v>
          </cell>
          <cell r="CK253">
            <v>0</v>
          </cell>
          <cell r="CL253">
            <v>0</v>
          </cell>
          <cell r="CM253">
            <v>0</v>
          </cell>
          <cell r="CN253">
            <v>0</v>
          </cell>
          <cell r="CO253">
            <v>0</v>
          </cell>
          <cell r="CP253">
            <v>0</v>
          </cell>
        </row>
        <row r="254">
          <cell r="A254">
            <v>36</v>
          </cell>
          <cell r="B254" t="str">
            <v>Glass Block</v>
          </cell>
          <cell r="C254" t="str">
            <v>Bh</v>
          </cell>
          <cell r="D254">
            <v>45000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T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0</v>
          </cell>
          <cell r="CD254">
            <v>0</v>
          </cell>
          <cell r="CE254">
            <v>0</v>
          </cell>
          <cell r="CF254">
            <v>0</v>
          </cell>
          <cell r="CG254">
            <v>0</v>
          </cell>
          <cell r="CH254">
            <v>0</v>
          </cell>
          <cell r="CI254">
            <v>0</v>
          </cell>
          <cell r="CJ254">
            <v>0</v>
          </cell>
          <cell r="CK254">
            <v>0</v>
          </cell>
          <cell r="CL254">
            <v>0</v>
          </cell>
          <cell r="CM254">
            <v>0</v>
          </cell>
          <cell r="CN254">
            <v>0</v>
          </cell>
          <cell r="CO254">
            <v>0</v>
          </cell>
          <cell r="CP254">
            <v>0</v>
          </cell>
        </row>
        <row r="255">
          <cell r="A255">
            <v>37</v>
          </cell>
          <cell r="B255" t="str">
            <v>Kaca Es</v>
          </cell>
          <cell r="C255" t="str">
            <v>M2</v>
          </cell>
          <cell r="D255">
            <v>66700</v>
          </cell>
          <cell r="E255">
            <v>0</v>
          </cell>
          <cell r="F255">
            <v>0</v>
          </cell>
          <cell r="G255">
            <v>0</v>
          </cell>
          <cell r="H255">
            <v>0</v>
          </cell>
          <cell r="I255">
            <v>0</v>
          </cell>
          <cell r="J255">
            <v>0</v>
          </cell>
          <cell r="K255">
            <v>0</v>
          </cell>
          <cell r="L255">
            <v>0</v>
          </cell>
          <cell r="M255">
            <v>0</v>
          </cell>
          <cell r="N255">
            <v>0</v>
          </cell>
          <cell r="O255">
            <v>0</v>
          </cell>
          <cell r="P255">
            <v>0</v>
          </cell>
          <cell r="Q255">
            <v>3.8399999999999997E-2</v>
          </cell>
          <cell r="R255">
            <v>2561.2799999999997</v>
          </cell>
          <cell r="S255">
            <v>0.126</v>
          </cell>
          <cell r="T255">
            <v>8404.2000000000007</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0</v>
          </cell>
          <cell r="CF255">
            <v>0</v>
          </cell>
          <cell r="CG255">
            <v>0</v>
          </cell>
          <cell r="CH255">
            <v>0</v>
          </cell>
          <cell r="CI255">
            <v>0</v>
          </cell>
          <cell r="CJ255">
            <v>0</v>
          </cell>
          <cell r="CK255">
            <v>0</v>
          </cell>
          <cell r="CL255">
            <v>0</v>
          </cell>
          <cell r="CM255">
            <v>0</v>
          </cell>
          <cell r="CN255">
            <v>0</v>
          </cell>
          <cell r="CO255">
            <v>0</v>
          </cell>
          <cell r="CP255">
            <v>0</v>
          </cell>
        </row>
        <row r="256">
          <cell r="A256">
            <v>38</v>
          </cell>
          <cell r="B256" t="str">
            <v>Krepyak Kaca Nako + Kerangka</v>
          </cell>
          <cell r="C256" t="str">
            <v>M2</v>
          </cell>
          <cell r="D256">
            <v>81300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T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cell r="CB256">
            <v>0</v>
          </cell>
          <cell r="CC256">
            <v>0</v>
          </cell>
          <cell r="CD256">
            <v>0</v>
          </cell>
          <cell r="CE256">
            <v>0</v>
          </cell>
          <cell r="CF256">
            <v>0</v>
          </cell>
          <cell r="CG256">
            <v>0</v>
          </cell>
          <cell r="CH256">
            <v>0</v>
          </cell>
          <cell r="CI256">
            <v>0</v>
          </cell>
          <cell r="CJ256">
            <v>0</v>
          </cell>
          <cell r="CK256">
            <v>0</v>
          </cell>
          <cell r="CL256">
            <v>0</v>
          </cell>
          <cell r="CM256">
            <v>0</v>
          </cell>
          <cell r="CN256">
            <v>0</v>
          </cell>
          <cell r="CO256">
            <v>0</v>
          </cell>
          <cell r="CP256">
            <v>0</v>
          </cell>
        </row>
        <row r="257">
          <cell r="A257">
            <v>39</v>
          </cell>
          <cell r="B257" t="str">
            <v>Sticker Efek Kaca Es</v>
          </cell>
          <cell r="C257" t="str">
            <v>M2</v>
          </cell>
          <cell r="D257">
            <v>150000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T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cell r="CB257">
            <v>0</v>
          </cell>
          <cell r="CC257">
            <v>0</v>
          </cell>
          <cell r="CD257">
            <v>0</v>
          </cell>
          <cell r="CE257">
            <v>0</v>
          </cell>
          <cell r="CF257">
            <v>0</v>
          </cell>
          <cell r="CG257">
            <v>0</v>
          </cell>
          <cell r="CH257">
            <v>0</v>
          </cell>
          <cell r="CI257">
            <v>0</v>
          </cell>
          <cell r="CJ257">
            <v>0</v>
          </cell>
          <cell r="CK257">
            <v>0</v>
          </cell>
          <cell r="CL257">
            <v>0</v>
          </cell>
          <cell r="CM257">
            <v>0</v>
          </cell>
          <cell r="CN257">
            <v>0</v>
          </cell>
          <cell r="CO257">
            <v>0</v>
          </cell>
          <cell r="CP257">
            <v>0</v>
          </cell>
        </row>
        <row r="258">
          <cell r="A258">
            <v>40</v>
          </cell>
          <cell r="B258" t="str">
            <v>Rel Pintu Dorong</v>
          </cell>
          <cell r="C258" t="str">
            <v>M'</v>
          </cell>
          <cell r="D258">
            <v>275000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T258">
            <v>0</v>
          </cell>
          <cell r="V258">
            <v>0</v>
          </cell>
          <cell r="W258">
            <v>4</v>
          </cell>
          <cell r="X258">
            <v>1100000</v>
          </cell>
          <cell r="Y258">
            <v>4</v>
          </cell>
          <cell r="Z258">
            <v>1100000</v>
          </cell>
          <cell r="AA258">
            <v>6.4</v>
          </cell>
          <cell r="AB258">
            <v>1760000</v>
          </cell>
          <cell r="AC258">
            <v>6.4</v>
          </cell>
          <cell r="AD258">
            <v>1760000</v>
          </cell>
          <cell r="AE258">
            <v>3</v>
          </cell>
          <cell r="AF258">
            <v>825000</v>
          </cell>
          <cell r="AG258">
            <v>0</v>
          </cell>
          <cell r="AH258">
            <v>0</v>
          </cell>
          <cell r="AI258">
            <v>0</v>
          </cell>
          <cell r="AJ258">
            <v>0</v>
          </cell>
          <cell r="AK258">
            <v>0</v>
          </cell>
          <cell r="AL258">
            <v>0</v>
          </cell>
          <cell r="AM258">
            <v>0</v>
          </cell>
          <cell r="AN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cell r="BV258">
            <v>0</v>
          </cell>
          <cell r="BW258">
            <v>0</v>
          </cell>
          <cell r="BX258">
            <v>0</v>
          </cell>
          <cell r="BY258">
            <v>0</v>
          </cell>
          <cell r="BZ258">
            <v>0</v>
          </cell>
          <cell r="CA258">
            <v>0</v>
          </cell>
          <cell r="CB258">
            <v>0</v>
          </cell>
          <cell r="CC258">
            <v>0</v>
          </cell>
          <cell r="CD258">
            <v>0</v>
          </cell>
          <cell r="CE258">
            <v>0</v>
          </cell>
          <cell r="CF258">
            <v>0</v>
          </cell>
          <cell r="CG258">
            <v>0</v>
          </cell>
          <cell r="CH258">
            <v>0</v>
          </cell>
          <cell r="CI258">
            <v>0</v>
          </cell>
          <cell r="CJ258">
            <v>0</v>
          </cell>
          <cell r="CK258">
            <v>0</v>
          </cell>
          <cell r="CL258">
            <v>0</v>
          </cell>
          <cell r="CM258">
            <v>0</v>
          </cell>
          <cell r="CN258">
            <v>0</v>
          </cell>
          <cell r="CO258">
            <v>0</v>
          </cell>
          <cell r="CP258">
            <v>0</v>
          </cell>
        </row>
        <row r="259">
          <cell r="A259">
            <v>41</v>
          </cell>
          <cell r="B259" t="str">
            <v>Rolling Door</v>
          </cell>
          <cell r="C259" t="str">
            <v>M2</v>
          </cell>
          <cell r="D259">
            <v>358100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T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v>0</v>
          </cell>
          <cell r="BV259">
            <v>0</v>
          </cell>
          <cell r="BW259">
            <v>0</v>
          </cell>
          <cell r="BX259">
            <v>0</v>
          </cell>
          <cell r="BY259">
            <v>0</v>
          </cell>
          <cell r="BZ259">
            <v>0</v>
          </cell>
          <cell r="CA259">
            <v>0</v>
          </cell>
          <cell r="CB259">
            <v>0</v>
          </cell>
          <cell r="CC259">
            <v>0</v>
          </cell>
          <cell r="CD259">
            <v>0</v>
          </cell>
          <cell r="CE259">
            <v>0</v>
          </cell>
          <cell r="CF259">
            <v>0</v>
          </cell>
          <cell r="CG259">
            <v>0</v>
          </cell>
          <cell r="CH259">
            <v>0</v>
          </cell>
          <cell r="CI259">
            <v>0</v>
          </cell>
          <cell r="CJ259">
            <v>0</v>
          </cell>
          <cell r="CK259">
            <v>0</v>
          </cell>
          <cell r="CL259">
            <v>0</v>
          </cell>
          <cell r="CM259">
            <v>0</v>
          </cell>
          <cell r="CN259">
            <v>0</v>
          </cell>
          <cell r="CO259">
            <v>0</v>
          </cell>
          <cell r="CP259">
            <v>0</v>
          </cell>
        </row>
        <row r="260">
          <cell r="A260">
            <v>42</v>
          </cell>
          <cell r="B260" t="str">
            <v>Roster</v>
          </cell>
          <cell r="C260" t="str">
            <v>M2</v>
          </cell>
          <cell r="D260">
            <v>133850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T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P260">
            <v>0</v>
          </cell>
          <cell r="AQ260">
            <v>0</v>
          </cell>
          <cell r="AR260">
            <v>0</v>
          </cell>
          <cell r="AS260">
            <v>0</v>
          </cell>
          <cell r="AT260">
            <v>0</v>
          </cell>
          <cell r="AU260">
            <v>0</v>
          </cell>
          <cell r="AV260">
            <v>0</v>
          </cell>
          <cell r="AW260">
            <v>0</v>
          </cell>
          <cell r="AX260">
            <v>0</v>
          </cell>
          <cell r="AY260">
            <v>0.96</v>
          </cell>
          <cell r="AZ260">
            <v>128496</v>
          </cell>
          <cell r="BA260">
            <v>0.96</v>
          </cell>
          <cell r="BB260">
            <v>128496</v>
          </cell>
          <cell r="BC260">
            <v>1.28</v>
          </cell>
          <cell r="BD260">
            <v>171328</v>
          </cell>
          <cell r="BE260">
            <v>1.28</v>
          </cell>
          <cell r="BF260">
            <v>171328</v>
          </cell>
          <cell r="BG260">
            <v>0.32000000000000006</v>
          </cell>
          <cell r="BH260">
            <v>42832.000000000007</v>
          </cell>
          <cell r="BI260">
            <v>1.92</v>
          </cell>
          <cell r="BJ260">
            <v>256992</v>
          </cell>
          <cell r="BK260">
            <v>2.8</v>
          </cell>
          <cell r="BL260">
            <v>374780</v>
          </cell>
          <cell r="BM260">
            <v>2.04</v>
          </cell>
          <cell r="BN260">
            <v>273054</v>
          </cell>
          <cell r="BO260">
            <v>0.8</v>
          </cell>
          <cell r="BP260">
            <v>107080</v>
          </cell>
          <cell r="BQ260">
            <v>0.48</v>
          </cell>
          <cell r="BR260">
            <v>64248</v>
          </cell>
          <cell r="BS260">
            <v>1.6</v>
          </cell>
          <cell r="BT260">
            <v>214160</v>
          </cell>
          <cell r="BU260">
            <v>1.4</v>
          </cell>
          <cell r="BV260">
            <v>187390</v>
          </cell>
          <cell r="BW260">
            <v>1.4</v>
          </cell>
          <cell r="BX260">
            <v>187390</v>
          </cell>
          <cell r="BY260">
            <v>0.32000000000000006</v>
          </cell>
          <cell r="BZ260">
            <v>42832.000000000007</v>
          </cell>
          <cell r="CA260">
            <v>0.32000000000000006</v>
          </cell>
          <cell r="CB260">
            <v>42832.000000000007</v>
          </cell>
          <cell r="CC260">
            <v>0.48</v>
          </cell>
          <cell r="CD260">
            <v>64248</v>
          </cell>
          <cell r="CE260">
            <v>0.64000000000000012</v>
          </cell>
          <cell r="CF260">
            <v>85664.000000000015</v>
          </cell>
          <cell r="CG260">
            <v>5.6</v>
          </cell>
          <cell r="CH260">
            <v>749560</v>
          </cell>
          <cell r="CI260">
            <v>3.6</v>
          </cell>
          <cell r="CJ260">
            <v>481860</v>
          </cell>
          <cell r="CK260">
            <v>7.0359999999999987</v>
          </cell>
          <cell r="CL260">
            <v>941768.59999999986</v>
          </cell>
          <cell r="CM260">
            <v>6.58</v>
          </cell>
          <cell r="CN260">
            <v>880733</v>
          </cell>
          <cell r="CO260">
            <v>4.4000000000000004</v>
          </cell>
          <cell r="CP260">
            <v>588940</v>
          </cell>
        </row>
        <row r="261">
          <cell r="A261">
            <v>43</v>
          </cell>
          <cell r="B261" t="str">
            <v>Gipsum Board</v>
          </cell>
          <cell r="C261" t="str">
            <v>M2</v>
          </cell>
          <cell r="D261">
            <v>29000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T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P261">
            <v>0</v>
          </cell>
          <cell r="AQ261">
            <v>0</v>
          </cell>
          <cell r="AR261">
            <v>0</v>
          </cell>
          <cell r="AS261">
            <v>0.95</v>
          </cell>
          <cell r="AT261">
            <v>27550</v>
          </cell>
          <cell r="AU261">
            <v>3.3439999999999999</v>
          </cell>
          <cell r="AV261">
            <v>96976</v>
          </cell>
          <cell r="AW261">
            <v>19.399999999999999</v>
          </cell>
          <cell r="AX261">
            <v>562600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cell r="CB261">
            <v>0</v>
          </cell>
          <cell r="CC261">
            <v>0</v>
          </cell>
          <cell r="CD261">
            <v>0</v>
          </cell>
          <cell r="CE261">
            <v>0</v>
          </cell>
          <cell r="CF261">
            <v>0</v>
          </cell>
          <cell r="CG261">
            <v>0</v>
          </cell>
          <cell r="CH261">
            <v>0</v>
          </cell>
          <cell r="CI261">
            <v>0</v>
          </cell>
          <cell r="CJ261">
            <v>0</v>
          </cell>
          <cell r="CK261">
            <v>0</v>
          </cell>
          <cell r="CL261">
            <v>0</v>
          </cell>
          <cell r="CM261">
            <v>0</v>
          </cell>
          <cell r="CN261">
            <v>0</v>
          </cell>
          <cell r="CO261">
            <v>0</v>
          </cell>
          <cell r="CP261">
            <v>0</v>
          </cell>
        </row>
        <row r="262">
          <cell r="A262">
            <v>44</v>
          </cell>
          <cell r="B262" t="str">
            <v>List Gipsum</v>
          </cell>
          <cell r="C262" t="str">
            <v>M'</v>
          </cell>
          <cell r="D262">
            <v>17300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T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cell r="BV262">
            <v>0</v>
          </cell>
          <cell r="BW262">
            <v>0</v>
          </cell>
          <cell r="BX262">
            <v>0</v>
          </cell>
          <cell r="BY262">
            <v>0</v>
          </cell>
          <cell r="BZ262">
            <v>0</v>
          </cell>
          <cell r="CA262">
            <v>0</v>
          </cell>
          <cell r="CB262">
            <v>0</v>
          </cell>
          <cell r="CC262">
            <v>0</v>
          </cell>
          <cell r="CD262">
            <v>0</v>
          </cell>
          <cell r="CE262">
            <v>0</v>
          </cell>
          <cell r="CF262">
            <v>0</v>
          </cell>
          <cell r="CG262">
            <v>0</v>
          </cell>
          <cell r="CH262">
            <v>0</v>
          </cell>
          <cell r="CI262">
            <v>0</v>
          </cell>
          <cell r="CJ262">
            <v>0</v>
          </cell>
          <cell r="CK262">
            <v>0</v>
          </cell>
          <cell r="CL262">
            <v>0</v>
          </cell>
          <cell r="CM262">
            <v>0</v>
          </cell>
          <cell r="CN262">
            <v>0</v>
          </cell>
          <cell r="CO262">
            <v>0</v>
          </cell>
          <cell r="CP262">
            <v>0</v>
          </cell>
        </row>
        <row r="263">
          <cell r="A263">
            <v>45</v>
          </cell>
          <cell r="B263" t="str">
            <v>Sealent</v>
          </cell>
          <cell r="C263" t="str">
            <v>M'</v>
          </cell>
          <cell r="D263">
            <v>8400</v>
          </cell>
          <cell r="E263">
            <v>0</v>
          </cell>
          <cell r="F263">
            <v>0</v>
          </cell>
          <cell r="G263">
            <v>0</v>
          </cell>
          <cell r="H263">
            <v>0</v>
          </cell>
          <cell r="I263">
            <v>0</v>
          </cell>
          <cell r="J263">
            <v>0</v>
          </cell>
          <cell r="K263">
            <v>0</v>
          </cell>
          <cell r="L263">
            <v>0</v>
          </cell>
          <cell r="M263">
            <v>0</v>
          </cell>
          <cell r="N263">
            <v>0</v>
          </cell>
          <cell r="O263">
            <v>0</v>
          </cell>
          <cell r="P263">
            <v>0</v>
          </cell>
          <cell r="Q263">
            <v>1.76</v>
          </cell>
          <cell r="R263">
            <v>14784</v>
          </cell>
          <cell r="T263">
            <v>0</v>
          </cell>
          <cell r="V263">
            <v>0</v>
          </cell>
          <cell r="W263">
            <v>12.5</v>
          </cell>
          <cell r="X263">
            <v>105000</v>
          </cell>
          <cell r="Y263">
            <v>12.5</v>
          </cell>
          <cell r="Z263">
            <v>105000</v>
          </cell>
          <cell r="AA263">
            <v>15.899999999999999</v>
          </cell>
          <cell r="AB263">
            <v>133560</v>
          </cell>
          <cell r="AC263">
            <v>15.899999999999999</v>
          </cell>
          <cell r="AD263">
            <v>133560</v>
          </cell>
          <cell r="AE263">
            <v>10.799999999999999</v>
          </cell>
          <cell r="AF263">
            <v>90719.999999999985</v>
          </cell>
          <cell r="AG263">
            <v>7.28</v>
          </cell>
          <cell r="AH263">
            <v>61152</v>
          </cell>
          <cell r="AI263">
            <v>12.08</v>
          </cell>
          <cell r="AJ263">
            <v>101472</v>
          </cell>
          <cell r="AK263">
            <v>3.05</v>
          </cell>
          <cell r="AL263">
            <v>25620</v>
          </cell>
          <cell r="AM263">
            <v>67.374999999999986</v>
          </cell>
          <cell r="AN263">
            <v>565949.99999999988</v>
          </cell>
          <cell r="AO263">
            <v>7.2</v>
          </cell>
          <cell r="AP263">
            <v>60480</v>
          </cell>
          <cell r="AQ263">
            <v>6.4000000000000012</v>
          </cell>
          <cell r="AR263">
            <v>53760.000000000007</v>
          </cell>
          <cell r="AS263">
            <v>0</v>
          </cell>
          <cell r="AT263">
            <v>0</v>
          </cell>
          <cell r="AU263">
            <v>0</v>
          </cell>
          <cell r="AV263">
            <v>0</v>
          </cell>
          <cell r="AW263">
            <v>2.16</v>
          </cell>
          <cell r="AX263">
            <v>18144</v>
          </cell>
          <cell r="AY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cell r="CB263">
            <v>0</v>
          </cell>
          <cell r="CC263">
            <v>0</v>
          </cell>
          <cell r="CD263">
            <v>0</v>
          </cell>
          <cell r="CE263">
            <v>0</v>
          </cell>
          <cell r="CF263">
            <v>0</v>
          </cell>
          <cell r="CG263">
            <v>0</v>
          </cell>
          <cell r="CH263">
            <v>0</v>
          </cell>
          <cell r="CI263">
            <v>0</v>
          </cell>
          <cell r="CJ263">
            <v>0</v>
          </cell>
          <cell r="CK263">
            <v>0</v>
          </cell>
          <cell r="CL263">
            <v>0</v>
          </cell>
          <cell r="CM263">
            <v>0</v>
          </cell>
          <cell r="CN263">
            <v>0</v>
          </cell>
          <cell r="CO263">
            <v>0</v>
          </cell>
          <cell r="CP263">
            <v>0</v>
          </cell>
        </row>
        <row r="264">
          <cell r="A264">
            <v>46</v>
          </cell>
          <cell r="B264" t="str">
            <v>Benangan Kusen</v>
          </cell>
          <cell r="C264" t="str">
            <v>M'</v>
          </cell>
          <cell r="D264">
            <v>4296.0074999999997</v>
          </cell>
          <cell r="E264">
            <v>6.1999999999999993</v>
          </cell>
          <cell r="F264">
            <v>26635.246499999994</v>
          </cell>
          <cell r="G264">
            <v>6.3140000000000009</v>
          </cell>
          <cell r="H264">
            <v>27124.991355000002</v>
          </cell>
          <cell r="I264">
            <v>5.5990000000000002</v>
          </cell>
          <cell r="J264">
            <v>24053.345992499999</v>
          </cell>
          <cell r="K264">
            <v>5.7839999999999998</v>
          </cell>
          <cell r="L264">
            <v>24848.107379999998</v>
          </cell>
          <cell r="M264">
            <v>6.1999999999999993</v>
          </cell>
          <cell r="N264">
            <v>26635.246499999994</v>
          </cell>
          <cell r="O264">
            <v>0</v>
          </cell>
          <cell r="P264">
            <v>0</v>
          </cell>
          <cell r="Q264">
            <v>0</v>
          </cell>
          <cell r="R264">
            <v>0</v>
          </cell>
          <cell r="S264">
            <v>2.2799999999999998</v>
          </cell>
          <cell r="T264">
            <v>9794.8970999999983</v>
          </cell>
          <cell r="U264">
            <v>51.899999999999991</v>
          </cell>
          <cell r="V264">
            <v>222962.78924999994</v>
          </cell>
          <cell r="W264">
            <v>14.399999999999999</v>
          </cell>
          <cell r="X264">
            <v>61862.507999999987</v>
          </cell>
          <cell r="Y264">
            <v>14.399999999999999</v>
          </cell>
          <cell r="Z264">
            <v>61862.507999999987</v>
          </cell>
          <cell r="AA264">
            <v>16</v>
          </cell>
          <cell r="AB264">
            <v>68736.12</v>
          </cell>
          <cell r="AC264">
            <v>16</v>
          </cell>
          <cell r="AD264">
            <v>68736.12</v>
          </cell>
          <cell r="AE264">
            <v>4.8000000000000007</v>
          </cell>
          <cell r="AF264">
            <v>20620.836000000003</v>
          </cell>
          <cell r="AG264">
            <v>8</v>
          </cell>
          <cell r="AH264">
            <v>34368.06</v>
          </cell>
          <cell r="AI264">
            <v>12.799999999999999</v>
          </cell>
          <cell r="AJ264">
            <v>54988.895999999993</v>
          </cell>
          <cell r="AK264">
            <v>8.5</v>
          </cell>
          <cell r="AL264">
            <v>36516.063750000001</v>
          </cell>
          <cell r="AM264">
            <v>30.599999999999998</v>
          </cell>
          <cell r="AN264">
            <v>131457.82949999999</v>
          </cell>
          <cell r="AO264">
            <v>8</v>
          </cell>
          <cell r="AP264">
            <v>34368.06</v>
          </cell>
          <cell r="AQ264">
            <v>6.4</v>
          </cell>
          <cell r="AR264">
            <v>27494.448</v>
          </cell>
          <cell r="AS264">
            <v>0</v>
          </cell>
          <cell r="AT264">
            <v>0</v>
          </cell>
          <cell r="AU264">
            <v>11.12</v>
          </cell>
          <cell r="AV264">
            <v>47771.603399999993</v>
          </cell>
          <cell r="AW264">
            <v>26.86</v>
          </cell>
          <cell r="AX264">
            <v>115390.76144999999</v>
          </cell>
          <cell r="AY264">
            <v>11.2</v>
          </cell>
          <cell r="AZ264">
            <v>48115.283999999992</v>
          </cell>
          <cell r="BA264">
            <v>11.2</v>
          </cell>
          <cell r="BB264">
            <v>48115.283999999992</v>
          </cell>
          <cell r="BC264">
            <v>16</v>
          </cell>
          <cell r="BD264">
            <v>68736.12</v>
          </cell>
          <cell r="BE264">
            <v>16</v>
          </cell>
          <cell r="BF264">
            <v>68736.12</v>
          </cell>
          <cell r="BG264">
            <v>4.8000000000000007</v>
          </cell>
          <cell r="BH264">
            <v>20620.836000000003</v>
          </cell>
          <cell r="BI264">
            <v>18</v>
          </cell>
          <cell r="BJ264">
            <v>77328.134999999995</v>
          </cell>
          <cell r="BK264">
            <v>19.599999999999998</v>
          </cell>
          <cell r="BL264">
            <v>84201.746999999988</v>
          </cell>
          <cell r="BM264">
            <v>60.400000000000006</v>
          </cell>
          <cell r="BN264">
            <v>259478.853</v>
          </cell>
          <cell r="BO264">
            <v>9.6</v>
          </cell>
          <cell r="BP264">
            <v>41241.671999999999</v>
          </cell>
          <cell r="BQ264">
            <v>6.4</v>
          </cell>
          <cell r="BR264">
            <v>27494.448</v>
          </cell>
          <cell r="BS264">
            <v>16.600000000000001</v>
          </cell>
          <cell r="BT264">
            <v>71313.724499999997</v>
          </cell>
          <cell r="BU264">
            <v>14.399999999999999</v>
          </cell>
          <cell r="BV264">
            <v>61862.507999999987</v>
          </cell>
          <cell r="BW264">
            <v>14.399999999999999</v>
          </cell>
          <cell r="BX264">
            <v>61862.507999999987</v>
          </cell>
          <cell r="BY264">
            <v>4.8000000000000007</v>
          </cell>
          <cell r="BZ264">
            <v>20620.836000000003</v>
          </cell>
          <cell r="CA264">
            <v>4.8000000000000007</v>
          </cell>
          <cell r="CB264">
            <v>20620.836000000003</v>
          </cell>
          <cell r="CC264">
            <v>6.4</v>
          </cell>
          <cell r="CD264">
            <v>27494.448</v>
          </cell>
          <cell r="CE264">
            <v>8</v>
          </cell>
          <cell r="CF264">
            <v>34368.06</v>
          </cell>
          <cell r="CG264">
            <v>30.799999999999997</v>
          </cell>
          <cell r="CH264">
            <v>132317.03099999999</v>
          </cell>
          <cell r="CI264">
            <v>22.8</v>
          </cell>
          <cell r="CJ264">
            <v>97948.97099999999</v>
          </cell>
          <cell r="CK264">
            <v>50.839999999999996</v>
          </cell>
          <cell r="CL264">
            <v>218409.02129999996</v>
          </cell>
          <cell r="CM264">
            <v>35.4</v>
          </cell>
          <cell r="CN264">
            <v>152078.66549999997</v>
          </cell>
          <cell r="CO264">
            <v>16.8</v>
          </cell>
          <cell r="CP264">
            <v>72172.925999999992</v>
          </cell>
        </row>
        <row r="265">
          <cell r="A265">
            <v>47</v>
          </cell>
          <cell r="B265" t="str">
            <v xml:space="preserve">Cat Kayu </v>
          </cell>
          <cell r="C265" t="str">
            <v>M2</v>
          </cell>
          <cell r="D265">
            <v>19370.5</v>
          </cell>
          <cell r="E265">
            <v>0</v>
          </cell>
          <cell r="F265">
            <v>0</v>
          </cell>
          <cell r="G265">
            <v>0</v>
          </cell>
          <cell r="H265">
            <v>0</v>
          </cell>
          <cell r="I265">
            <v>0</v>
          </cell>
          <cell r="J265">
            <v>0</v>
          </cell>
          <cell r="K265">
            <v>4.0991999999999997</v>
          </cell>
          <cell r="L265">
            <v>79403.553599999999</v>
          </cell>
          <cell r="M265">
            <v>0</v>
          </cell>
          <cell r="N265">
            <v>0</v>
          </cell>
          <cell r="O265">
            <v>2.88</v>
          </cell>
          <cell r="P265">
            <v>55787.040000000001</v>
          </cell>
          <cell r="Q265">
            <v>1.1420000000000001</v>
          </cell>
          <cell r="R265">
            <v>22121.111000000001</v>
          </cell>
          <cell r="S265">
            <v>2.59</v>
          </cell>
          <cell r="T265">
            <v>50169.594999999994</v>
          </cell>
          <cell r="U265">
            <v>0.48</v>
          </cell>
          <cell r="V265">
            <v>9297.84</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P265">
            <v>0</v>
          </cell>
          <cell r="AQ265">
            <v>0</v>
          </cell>
          <cell r="AR265">
            <v>0</v>
          </cell>
          <cell r="AS265">
            <v>0</v>
          </cell>
          <cell r="AT265">
            <v>0</v>
          </cell>
          <cell r="AU265">
            <v>0</v>
          </cell>
          <cell r="AV265">
            <v>0</v>
          </cell>
          <cell r="AW265">
            <v>3.6</v>
          </cell>
          <cell r="AX265">
            <v>69733.8</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cell r="CB265">
            <v>0</v>
          </cell>
          <cell r="CC265">
            <v>0</v>
          </cell>
          <cell r="CD265">
            <v>0</v>
          </cell>
          <cell r="CE265">
            <v>0</v>
          </cell>
          <cell r="CF265">
            <v>0</v>
          </cell>
          <cell r="CG265">
            <v>0</v>
          </cell>
          <cell r="CH265">
            <v>0</v>
          </cell>
          <cell r="CI265">
            <v>0</v>
          </cell>
          <cell r="CJ265">
            <v>0</v>
          </cell>
          <cell r="CK265">
            <v>0</v>
          </cell>
          <cell r="CL265">
            <v>0</v>
          </cell>
          <cell r="CM265">
            <v>0</v>
          </cell>
          <cell r="CN265">
            <v>0</v>
          </cell>
          <cell r="CO265">
            <v>0</v>
          </cell>
          <cell r="CP265">
            <v>0</v>
          </cell>
        </row>
        <row r="266">
          <cell r="A266">
            <v>48</v>
          </cell>
          <cell r="B266" t="str">
            <v>Cat Besi</v>
          </cell>
          <cell r="C266" t="str">
            <v>M2</v>
          </cell>
          <cell r="D266">
            <v>13698</v>
          </cell>
          <cell r="E266">
            <v>0</v>
          </cell>
          <cell r="F266">
            <v>0</v>
          </cell>
          <cell r="G266">
            <v>8.543518139392118</v>
          </cell>
          <cell r="H266">
            <v>117029.11147339323</v>
          </cell>
          <cell r="I266">
            <v>5.6445590696960588</v>
          </cell>
          <cell r="J266">
            <v>77319.170136696615</v>
          </cell>
          <cell r="K266">
            <v>0</v>
          </cell>
          <cell r="L266">
            <v>0</v>
          </cell>
          <cell r="M266">
            <v>0</v>
          </cell>
          <cell r="N266">
            <v>0</v>
          </cell>
          <cell r="O266">
            <v>3.7785600000000001</v>
          </cell>
          <cell r="P266">
            <v>51758.71488</v>
          </cell>
          <cell r="Q266">
            <v>0</v>
          </cell>
          <cell r="R266">
            <v>0</v>
          </cell>
          <cell r="T266">
            <v>0</v>
          </cell>
          <cell r="U266">
            <v>28.369569120000001</v>
          </cell>
          <cell r="V266">
            <v>388606.35780576</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row>
        <row r="267">
          <cell r="A267">
            <v>49</v>
          </cell>
          <cell r="B267" t="str">
            <v>Cat Dinding</v>
          </cell>
          <cell r="C267" t="str">
            <v>M2</v>
          </cell>
          <cell r="D267">
            <v>9900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T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P267">
            <v>0</v>
          </cell>
          <cell r="AQ267">
            <v>0</v>
          </cell>
          <cell r="AR267">
            <v>0</v>
          </cell>
          <cell r="AS267">
            <v>0.95</v>
          </cell>
          <cell r="AT267">
            <v>9405</v>
          </cell>
          <cell r="AU267">
            <v>3.3439999999999999</v>
          </cell>
          <cell r="AV267">
            <v>33105.599999999999</v>
          </cell>
          <cell r="AW267">
            <v>19.399999999999999</v>
          </cell>
          <cell r="AX267">
            <v>192060</v>
          </cell>
          <cell r="AY267">
            <v>1.92</v>
          </cell>
          <cell r="AZ267">
            <v>19008</v>
          </cell>
          <cell r="BA267">
            <v>1.92</v>
          </cell>
          <cell r="BB267">
            <v>19008</v>
          </cell>
          <cell r="BC267">
            <v>2.56</v>
          </cell>
          <cell r="BD267">
            <v>25344</v>
          </cell>
          <cell r="BE267">
            <v>2.56</v>
          </cell>
          <cell r="BF267">
            <v>25344</v>
          </cell>
          <cell r="BG267">
            <v>0.64000000000000012</v>
          </cell>
          <cell r="BH267">
            <v>6336.0000000000009</v>
          </cell>
          <cell r="BI267">
            <v>3.84</v>
          </cell>
          <cell r="BJ267">
            <v>38016</v>
          </cell>
          <cell r="BK267">
            <v>5.6</v>
          </cell>
          <cell r="BL267">
            <v>55440</v>
          </cell>
          <cell r="BM267">
            <v>14.4</v>
          </cell>
          <cell r="BN267">
            <v>142560</v>
          </cell>
          <cell r="BO267">
            <v>1.6</v>
          </cell>
          <cell r="BP267">
            <v>15840</v>
          </cell>
          <cell r="BQ267">
            <v>0.96</v>
          </cell>
          <cell r="BR267">
            <v>9504</v>
          </cell>
          <cell r="BS267">
            <v>3.2</v>
          </cell>
          <cell r="BT267">
            <v>31680</v>
          </cell>
          <cell r="BU267">
            <v>2.8</v>
          </cell>
          <cell r="BV267">
            <v>27720</v>
          </cell>
          <cell r="BW267">
            <v>2.8</v>
          </cell>
          <cell r="BX267">
            <v>27720</v>
          </cell>
          <cell r="BY267">
            <v>0.64000000000000012</v>
          </cell>
          <cell r="BZ267">
            <v>6336.0000000000009</v>
          </cell>
          <cell r="CA267">
            <v>0.64000000000000012</v>
          </cell>
          <cell r="CB267">
            <v>6336.0000000000009</v>
          </cell>
          <cell r="CC267">
            <v>0.96</v>
          </cell>
          <cell r="CD267">
            <v>9504</v>
          </cell>
          <cell r="CE267">
            <v>1.2800000000000002</v>
          </cell>
          <cell r="CF267">
            <v>12672.000000000002</v>
          </cell>
          <cell r="CG267">
            <v>11.2</v>
          </cell>
          <cell r="CH267">
            <v>110880</v>
          </cell>
          <cell r="CI267">
            <v>7.2</v>
          </cell>
          <cell r="CJ267">
            <v>71280</v>
          </cell>
          <cell r="CK267">
            <v>16.799999999999997</v>
          </cell>
          <cell r="CL267">
            <v>166319.99999999997</v>
          </cell>
          <cell r="CM267">
            <v>13.16</v>
          </cell>
          <cell r="CN267">
            <v>130284</v>
          </cell>
          <cell r="CO267">
            <v>8.8000000000000007</v>
          </cell>
          <cell r="CP267">
            <v>87120</v>
          </cell>
        </row>
        <row r="268">
          <cell r="A268">
            <v>50</v>
          </cell>
          <cell r="B268" t="str">
            <v>Plesteran Camprot</v>
          </cell>
          <cell r="C268" t="str">
            <v>M2</v>
          </cell>
          <cell r="D268">
            <v>14600</v>
          </cell>
          <cell r="E268">
            <v>0</v>
          </cell>
          <cell r="F268">
            <v>0</v>
          </cell>
          <cell r="G268">
            <v>0</v>
          </cell>
          <cell r="H268">
            <v>0</v>
          </cell>
          <cell r="I268">
            <v>0</v>
          </cell>
          <cell r="K268">
            <v>0</v>
          </cell>
          <cell r="M268">
            <v>0</v>
          </cell>
          <cell r="N268">
            <v>0</v>
          </cell>
          <cell r="O268">
            <v>0</v>
          </cell>
          <cell r="P268">
            <v>0</v>
          </cell>
          <cell r="Q268">
            <v>0</v>
          </cell>
          <cell r="R268">
            <v>0</v>
          </cell>
          <cell r="T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K268">
            <v>0</v>
          </cell>
          <cell r="AL268">
            <v>0</v>
          </cell>
          <cell r="AM268">
            <v>0</v>
          </cell>
          <cell r="AN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0</v>
          </cell>
          <cell r="CF268">
            <v>0</v>
          </cell>
          <cell r="CG268">
            <v>0</v>
          </cell>
          <cell r="CH268">
            <v>0</v>
          </cell>
          <cell r="CI268">
            <v>0</v>
          </cell>
          <cell r="CJ268">
            <v>0</v>
          </cell>
          <cell r="CK268">
            <v>0</v>
          </cell>
          <cell r="CL268">
            <v>0</v>
          </cell>
          <cell r="CM268">
            <v>0</v>
          </cell>
          <cell r="CN268">
            <v>0</v>
          </cell>
          <cell r="CO268">
            <v>0</v>
          </cell>
          <cell r="CP268">
            <v>0</v>
          </cell>
        </row>
        <row r="269">
          <cell r="A269">
            <v>51</v>
          </cell>
          <cell r="B269" t="str">
            <v>Rangka Metal Furring</v>
          </cell>
          <cell r="C269" t="str">
            <v>M'</v>
          </cell>
          <cell r="D269">
            <v>90000</v>
          </cell>
          <cell r="AS269">
            <v>4.05</v>
          </cell>
          <cell r="AT269">
            <v>364500</v>
          </cell>
          <cell r="AU269">
            <v>6.4399999999999995</v>
          </cell>
          <cell r="AV269">
            <v>579600</v>
          </cell>
          <cell r="AW269">
            <v>32.550000000000004</v>
          </cell>
          <cell r="AX269">
            <v>2929500.0000000005</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cell r="CC269">
            <v>0</v>
          </cell>
          <cell r="CD269">
            <v>0</v>
          </cell>
          <cell r="CE269">
            <v>0</v>
          </cell>
          <cell r="CF269">
            <v>0</v>
          </cell>
          <cell r="CG269">
            <v>0</v>
          </cell>
          <cell r="CH269">
            <v>0</v>
          </cell>
          <cell r="CI269">
            <v>0</v>
          </cell>
          <cell r="CJ269">
            <v>0</v>
          </cell>
          <cell r="CK269">
            <v>0</v>
          </cell>
          <cell r="CL269">
            <v>0</v>
          </cell>
          <cell r="CM269">
            <v>0</v>
          </cell>
          <cell r="CN269">
            <v>0</v>
          </cell>
          <cell r="CO269">
            <v>0</v>
          </cell>
          <cell r="CP269">
            <v>0</v>
          </cell>
        </row>
        <row r="270">
          <cell r="V270">
            <v>0</v>
          </cell>
        </row>
        <row r="271">
          <cell r="B271" t="str">
            <v>Jumlah Harga</v>
          </cell>
          <cell r="F271">
            <v>3776944.5502499999</v>
          </cell>
          <cell r="H271">
            <v>2832088.3359403941</v>
          </cell>
          <cell r="J271">
            <v>1760337.7291291971</v>
          </cell>
          <cell r="L271">
            <v>1690743.9109799999</v>
          </cell>
          <cell r="N271">
            <v>3776944.5502499999</v>
          </cell>
          <cell r="P271">
            <v>4325959.5126400022</v>
          </cell>
          <cell r="R271">
            <v>203957.891</v>
          </cell>
          <cell r="T271">
            <v>687725.19209999987</v>
          </cell>
          <cell r="V271">
            <v>18029296.658107769</v>
          </cell>
          <cell r="X271">
            <v>1778477.1111249998</v>
          </cell>
          <cell r="Z271">
            <v>1778477.1111249998</v>
          </cell>
          <cell r="AB271">
            <v>2510427.1706250003</v>
          </cell>
          <cell r="AD271">
            <v>2510427.1706250003</v>
          </cell>
          <cell r="AF271">
            <v>1191955.9685</v>
          </cell>
          <cell r="AH271">
            <v>227007.360575</v>
          </cell>
          <cell r="AJ271">
            <v>495682.89288906247</v>
          </cell>
          <cell r="AL271">
            <v>340632.49875000003</v>
          </cell>
          <cell r="AN271">
            <v>4315205.9326250004</v>
          </cell>
          <cell r="AP271">
            <v>233891.45624999999</v>
          </cell>
          <cell r="AR271">
            <v>113270.448</v>
          </cell>
          <cell r="AT271">
            <v>401455</v>
          </cell>
          <cell r="AV271">
            <v>757453.2034</v>
          </cell>
          <cell r="AX271">
            <v>4346861.7414500006</v>
          </cell>
          <cell r="AZ271">
            <v>195619.28399999999</v>
          </cell>
          <cell r="BB271">
            <v>195619.28399999999</v>
          </cell>
          <cell r="BD271">
            <v>265408.12</v>
          </cell>
          <cell r="BF271">
            <v>265408.12</v>
          </cell>
          <cell r="BH271">
            <v>69788.83600000001</v>
          </cell>
          <cell r="BJ271">
            <v>372336.13500000001</v>
          </cell>
          <cell r="BL271">
            <v>514421.74699999997</v>
          </cell>
          <cell r="BN271">
            <v>675092.853</v>
          </cell>
          <cell r="BP271">
            <v>164161.67199999999</v>
          </cell>
          <cell r="BR271">
            <v>101246.448</v>
          </cell>
          <cell r="BT271">
            <v>317153.72450000001</v>
          </cell>
          <cell r="BV271">
            <v>276972.50799999997</v>
          </cell>
          <cell r="BX271">
            <v>276972.50799999997</v>
          </cell>
          <cell r="BZ271">
            <v>69788.83600000001</v>
          </cell>
          <cell r="CB271">
            <v>69788.83600000001</v>
          </cell>
          <cell r="CD271">
            <v>101246.448</v>
          </cell>
          <cell r="CF271">
            <v>132704.06000000003</v>
          </cell>
          <cell r="CH271">
            <v>992757.03099999996</v>
          </cell>
          <cell r="CJ271">
            <v>651088.97100000002</v>
          </cell>
          <cell r="CL271">
            <v>1326497.6212999998</v>
          </cell>
          <cell r="CN271">
            <v>1163095.6655000001</v>
          </cell>
          <cell r="CP271">
            <v>748232.92599999998</v>
          </cell>
        </row>
        <row r="275">
          <cell r="A275" t="str">
            <v>No.</v>
          </cell>
          <cell r="B275" t="str">
            <v>Item Pekerjaan</v>
          </cell>
          <cell r="C275" t="str">
            <v>Satuan</v>
          </cell>
          <cell r="D275" t="str">
            <v>Harga Satuan</v>
          </cell>
          <cell r="E275" t="str">
            <v>P1</v>
          </cell>
          <cell r="G275" t="str">
            <v>P2</v>
          </cell>
          <cell r="I275" t="str">
            <v>P3</v>
          </cell>
          <cell r="K275" t="str">
            <v>J1</v>
          </cell>
          <cell r="M275" t="str">
            <v>J1'</v>
          </cell>
          <cell r="O275" t="str">
            <v>J2</v>
          </cell>
          <cell r="Q275" t="str">
            <v>J3</v>
          </cell>
          <cell r="S275" t="str">
            <v>J4</v>
          </cell>
          <cell r="U275" t="str">
            <v>J4'</v>
          </cell>
          <cell r="W275" t="str">
            <v>R1</v>
          </cell>
          <cell r="Y275" t="str">
            <v>R2</v>
          </cell>
          <cell r="AA275" t="str">
            <v>R3</v>
          </cell>
        </row>
        <row r="276">
          <cell r="D276" t="str">
            <v>Rp.</v>
          </cell>
          <cell r="E276" t="str">
            <v>Vol.</v>
          </cell>
          <cell r="F276" t="str">
            <v>Jumlah Harga</v>
          </cell>
          <cell r="G276" t="str">
            <v>Vol.</v>
          </cell>
          <cell r="H276" t="str">
            <v>Jumlah Harga</v>
          </cell>
          <cell r="I276" t="str">
            <v>Vol.</v>
          </cell>
          <cell r="J276" t="str">
            <v>Jumlah Harga</v>
          </cell>
          <cell r="K276" t="str">
            <v>Vol.</v>
          </cell>
          <cell r="L276" t="str">
            <v>Jumlah Harga</v>
          </cell>
          <cell r="M276" t="str">
            <v>Vol.</v>
          </cell>
          <cell r="N276" t="str">
            <v>Jumlah Harga</v>
          </cell>
          <cell r="O276" t="str">
            <v>Vol.</v>
          </cell>
          <cell r="P276" t="str">
            <v>Jumlah Harga</v>
          </cell>
          <cell r="Q276" t="str">
            <v>Vol.</v>
          </cell>
          <cell r="R276" t="str">
            <v>Jumlah Harga</v>
          </cell>
          <cell r="S276" t="str">
            <v>Vol.</v>
          </cell>
          <cell r="T276" t="str">
            <v>Jumlah Harga</v>
          </cell>
          <cell r="U276" t="str">
            <v>Vol.</v>
          </cell>
          <cell r="V276" t="str">
            <v>Jumlah Harga</v>
          </cell>
          <cell r="W276" t="str">
            <v>Vol.</v>
          </cell>
          <cell r="X276" t="str">
            <v>Jumlah Harga</v>
          </cell>
          <cell r="Y276" t="str">
            <v>Vol.</v>
          </cell>
          <cell r="Z276" t="str">
            <v>Jumlah Harga</v>
          </cell>
          <cell r="AA276" t="str">
            <v>Vol.</v>
          </cell>
          <cell r="AB276" t="str">
            <v>Jumlah Harga</v>
          </cell>
        </row>
        <row r="277">
          <cell r="A277" t="str">
            <v>V.</v>
          </cell>
          <cell r="B277" t="str">
            <v>UNIT BANGUNAN KANTOR PUSAT</v>
          </cell>
        </row>
        <row r="279">
          <cell r="A279">
            <v>1</v>
          </cell>
          <cell r="B279" t="str">
            <v>Kayu 6/12</v>
          </cell>
          <cell r="C279" t="str">
            <v>M3</v>
          </cell>
          <cell r="D279">
            <v>0</v>
          </cell>
          <cell r="F279">
            <v>0</v>
          </cell>
          <cell r="G279">
            <v>0</v>
          </cell>
          <cell r="H279">
            <v>0</v>
          </cell>
          <cell r="I279">
            <v>3.6144000000000003E-2</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row>
        <row r="280">
          <cell r="A280">
            <v>2</v>
          </cell>
          <cell r="B280" t="str">
            <v>Kayu Slimar 3/10</v>
          </cell>
          <cell r="C280" t="str">
            <v>M3</v>
          </cell>
          <cell r="D280">
            <v>0</v>
          </cell>
          <cell r="F280">
            <v>0</v>
          </cell>
          <cell r="G280">
            <v>0</v>
          </cell>
          <cell r="H280">
            <v>0</v>
          </cell>
          <cell r="I280">
            <v>1.4159999999999999E-2</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row>
        <row r="281">
          <cell r="A281">
            <v>3</v>
          </cell>
          <cell r="B281" t="str">
            <v>Kayu Slimar 3/15</v>
          </cell>
          <cell r="C281" t="str">
            <v>M3</v>
          </cell>
          <cell r="D281">
            <v>0</v>
          </cell>
          <cell r="F281">
            <v>0</v>
          </cell>
          <cell r="G281">
            <v>0</v>
          </cell>
          <cell r="H281">
            <v>0</v>
          </cell>
          <cell r="I281">
            <v>2.6999999999999997E-3</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row>
        <row r="282">
          <cell r="A282">
            <v>4</v>
          </cell>
          <cell r="B282" t="str">
            <v>Kayu Slimar 3/20</v>
          </cell>
          <cell r="C282" t="str">
            <v>M3</v>
          </cell>
          <cell r="D282">
            <v>0</v>
          </cell>
          <cell r="F282">
            <v>0</v>
          </cell>
          <cell r="G282">
            <v>0</v>
          </cell>
          <cell r="H282">
            <v>0</v>
          </cell>
          <cell r="I282">
            <v>3.5999999999999999E-3</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row>
        <row r="283">
          <cell r="A283">
            <v>5</v>
          </cell>
          <cell r="B283" t="str">
            <v>Kayu 2/10</v>
          </cell>
          <cell r="C283" t="str">
            <v>M3</v>
          </cell>
          <cell r="D283">
            <v>0</v>
          </cell>
          <cell r="F283">
            <v>0</v>
          </cell>
          <cell r="G283">
            <v>0</v>
          </cell>
          <cell r="H283">
            <v>0</v>
          </cell>
          <cell r="I283">
            <v>5.4000000000000012E-3</v>
          </cell>
          <cell r="J283">
            <v>0</v>
          </cell>
          <cell r="K283">
            <v>12.399999999999999</v>
          </cell>
          <cell r="L283">
            <v>0</v>
          </cell>
          <cell r="M283">
            <v>12.399999999999999</v>
          </cell>
          <cell r="N283">
            <v>0</v>
          </cell>
          <cell r="O283">
            <v>6.4</v>
          </cell>
          <cell r="P283">
            <v>0</v>
          </cell>
          <cell r="Q283">
            <v>93.25</v>
          </cell>
          <cell r="R283">
            <v>0</v>
          </cell>
          <cell r="S283">
            <v>13.814999999999998</v>
          </cell>
          <cell r="T283">
            <v>0</v>
          </cell>
          <cell r="U283">
            <v>13.814999999999998</v>
          </cell>
          <cell r="V283">
            <v>0</v>
          </cell>
          <cell r="W283">
            <v>0</v>
          </cell>
          <cell r="X283">
            <v>0</v>
          </cell>
          <cell r="Y283">
            <v>0</v>
          </cell>
          <cell r="Z283">
            <v>0</v>
          </cell>
          <cell r="AA283">
            <v>0</v>
          </cell>
          <cell r="AB283">
            <v>0</v>
          </cell>
        </row>
        <row r="284">
          <cell r="A284">
            <v>6</v>
          </cell>
          <cell r="B284" t="str">
            <v>Panil t = 3 cm</v>
          </cell>
          <cell r="C284" t="str">
            <v>M2</v>
          </cell>
          <cell r="D284">
            <v>0</v>
          </cell>
          <cell r="F284">
            <v>0</v>
          </cell>
          <cell r="G284">
            <v>0</v>
          </cell>
          <cell r="H284">
            <v>0</v>
          </cell>
          <cell r="I284">
            <v>0.49500000000000005</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row>
        <row r="285">
          <cell r="A285">
            <v>1</v>
          </cell>
          <cell r="B285" t="str">
            <v>Kusen Aluminium 5/10</v>
          </cell>
          <cell r="C285" t="str">
            <v>M'</v>
          </cell>
          <cell r="D285">
            <v>124948</v>
          </cell>
          <cell r="F285">
            <v>0</v>
          </cell>
          <cell r="G285">
            <v>0</v>
          </cell>
          <cell r="H285">
            <v>0</v>
          </cell>
          <cell r="I285">
            <v>5</v>
          </cell>
          <cell r="J285">
            <v>624740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row>
        <row r="286">
          <cell r="A286">
            <v>2</v>
          </cell>
          <cell r="B286" t="str">
            <v xml:space="preserve">Rangka Daun Jendela Alumunium </v>
          </cell>
          <cell r="C286" t="str">
            <v>M'</v>
          </cell>
          <cell r="D286">
            <v>124948</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row>
        <row r="287">
          <cell r="A287">
            <v>3</v>
          </cell>
          <cell r="B287" t="str">
            <v>Rangka Tiang Sirip Alumunium 1/1 Putih</v>
          </cell>
          <cell r="C287" t="str">
            <v>M'</v>
          </cell>
          <cell r="D287">
            <v>62474</v>
          </cell>
          <cell r="F287">
            <v>0</v>
          </cell>
          <cell r="G287">
            <v>0</v>
          </cell>
          <cell r="H287">
            <v>0</v>
          </cell>
          <cell r="I287">
            <v>0</v>
          </cell>
          <cell r="J287">
            <v>0</v>
          </cell>
          <cell r="K287">
            <v>2.8499999999999996</v>
          </cell>
          <cell r="L287">
            <v>178050.89999999997</v>
          </cell>
          <cell r="M287">
            <v>2.8499999999999996</v>
          </cell>
          <cell r="N287">
            <v>178050.89999999997</v>
          </cell>
          <cell r="O287">
            <v>0</v>
          </cell>
          <cell r="P287">
            <v>0</v>
          </cell>
          <cell r="Q287">
            <v>14.100000000000003</v>
          </cell>
          <cell r="R287">
            <v>880883.40000000026</v>
          </cell>
          <cell r="S287">
            <v>2.12</v>
          </cell>
          <cell r="T287">
            <v>132444.88</v>
          </cell>
          <cell r="U287">
            <v>2.12</v>
          </cell>
          <cell r="V287">
            <v>132444.88</v>
          </cell>
          <cell r="W287">
            <v>0</v>
          </cell>
          <cell r="X287">
            <v>0</v>
          </cell>
          <cell r="Y287">
            <v>0</v>
          </cell>
          <cell r="Z287">
            <v>0</v>
          </cell>
          <cell r="AA287">
            <v>0</v>
          </cell>
          <cell r="AB287">
            <v>0</v>
          </cell>
        </row>
        <row r="288">
          <cell r="A288">
            <v>4</v>
          </cell>
          <cell r="B288" t="str">
            <v>Pasang Shading Sirip Alumunium 0.2/10 +Rangka</v>
          </cell>
          <cell r="C288" t="str">
            <v>M2</v>
          </cell>
          <cell r="D288">
            <v>0</v>
          </cell>
          <cell r="F288">
            <v>0</v>
          </cell>
          <cell r="G288">
            <v>0</v>
          </cell>
          <cell r="H288">
            <v>0</v>
          </cell>
          <cell r="I288">
            <v>0</v>
          </cell>
          <cell r="J288">
            <v>0</v>
          </cell>
          <cell r="K288">
            <v>0.50749999999999995</v>
          </cell>
          <cell r="L288">
            <v>0</v>
          </cell>
          <cell r="M288">
            <v>0.50749999999999995</v>
          </cell>
          <cell r="N288">
            <v>0</v>
          </cell>
          <cell r="O288">
            <v>0</v>
          </cell>
          <cell r="P288">
            <v>0</v>
          </cell>
          <cell r="Q288">
            <v>1.4649999999999999</v>
          </cell>
          <cell r="R288">
            <v>0</v>
          </cell>
          <cell r="S288">
            <v>0.252</v>
          </cell>
          <cell r="T288">
            <v>0</v>
          </cell>
          <cell r="U288">
            <v>0.252</v>
          </cell>
          <cell r="V288">
            <v>0</v>
          </cell>
          <cell r="W288">
            <v>0</v>
          </cell>
          <cell r="X288">
            <v>0</v>
          </cell>
          <cell r="Y288">
            <v>0</v>
          </cell>
          <cell r="Z288">
            <v>0</v>
          </cell>
          <cell r="AA288">
            <v>0</v>
          </cell>
          <cell r="AB288">
            <v>0</v>
          </cell>
        </row>
        <row r="289">
          <cell r="A289">
            <v>5</v>
          </cell>
          <cell r="B289" t="str">
            <v>Daun Pintu Panil Kamper</v>
          </cell>
          <cell r="C289" t="str">
            <v>bh</v>
          </cell>
          <cell r="D289">
            <v>550000</v>
          </cell>
          <cell r="F289">
            <v>0</v>
          </cell>
          <cell r="G289">
            <v>0</v>
          </cell>
          <cell r="H289">
            <v>0</v>
          </cell>
          <cell r="I289">
            <v>1.2</v>
          </cell>
          <cell r="J289">
            <v>660000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row>
        <row r="290">
          <cell r="A290">
            <v>6</v>
          </cell>
          <cell r="B290" t="str">
            <v>Plat besi t = 2 mm</v>
          </cell>
          <cell r="C290" t="str">
            <v>Kg</v>
          </cell>
          <cell r="D290">
            <v>0</v>
          </cell>
          <cell r="F290">
            <v>0</v>
          </cell>
          <cell r="G290">
            <v>57.085200000000007</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row>
        <row r="291">
          <cell r="A291">
            <v>7</v>
          </cell>
          <cell r="B291" t="str">
            <v>C 40.40.2  (pesan khusus)</v>
          </cell>
          <cell r="C291" t="str">
            <v>Kg</v>
          </cell>
          <cell r="D291">
            <v>14122.3</v>
          </cell>
          <cell r="F291">
            <v>0</v>
          </cell>
          <cell r="G291">
            <v>42.56</v>
          </cell>
          <cell r="H291">
            <v>601045.08799999999</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row>
        <row r="292">
          <cell r="A292">
            <v>8</v>
          </cell>
          <cell r="B292" t="str">
            <v>Handle besi dia 16 mm</v>
          </cell>
          <cell r="C292" t="str">
            <v>Set</v>
          </cell>
          <cell r="D292">
            <v>129652.5</v>
          </cell>
          <cell r="F292">
            <v>0</v>
          </cell>
          <cell r="G292">
            <v>1</v>
          </cell>
          <cell r="H292">
            <v>129652.5</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row>
        <row r="293">
          <cell r="A293">
            <v>9</v>
          </cell>
          <cell r="B293" t="str">
            <v>Hendle pintu Stainless</v>
          </cell>
          <cell r="C293" t="str">
            <v>Set</v>
          </cell>
          <cell r="D293">
            <v>261652.5</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row>
        <row r="294">
          <cell r="A294">
            <v>10</v>
          </cell>
          <cell r="B294" t="str">
            <v>Kunci Pintu Handle stainleess (dorma)</v>
          </cell>
          <cell r="C294" t="str">
            <v>Set</v>
          </cell>
          <cell r="D294">
            <v>650000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row>
        <row r="295">
          <cell r="A295">
            <v>11</v>
          </cell>
          <cell r="B295" t="str">
            <v>Kunci tanam Antik</v>
          </cell>
          <cell r="C295" t="str">
            <v>Set</v>
          </cell>
          <cell r="D295">
            <v>265000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row>
        <row r="296">
          <cell r="A296">
            <v>12</v>
          </cell>
          <cell r="B296" t="str">
            <v>Kunci tanam biasa</v>
          </cell>
          <cell r="C296" t="str">
            <v>Set</v>
          </cell>
          <cell r="D296">
            <v>168565</v>
          </cell>
          <cell r="F296">
            <v>0</v>
          </cell>
          <cell r="G296">
            <v>1</v>
          </cell>
          <cell r="H296">
            <v>168565</v>
          </cell>
          <cell r="I296">
            <v>1</v>
          </cell>
          <cell r="J296">
            <v>168565</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row>
        <row r="297">
          <cell r="A297">
            <v>13</v>
          </cell>
          <cell r="B297" t="str">
            <v>Kunci Silinder</v>
          </cell>
          <cell r="C297" t="str">
            <v>Set</v>
          </cell>
          <cell r="D297">
            <v>217900</v>
          </cell>
          <cell r="F297">
            <v>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row>
        <row r="298">
          <cell r="A298">
            <v>14</v>
          </cell>
          <cell r="B298" t="str">
            <v>Kunci Selot</v>
          </cell>
          <cell r="C298" t="str">
            <v>Set</v>
          </cell>
          <cell r="D298">
            <v>48300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row>
        <row r="299">
          <cell r="A299">
            <v>15</v>
          </cell>
          <cell r="B299" t="str">
            <v>Engsel jendela</v>
          </cell>
          <cell r="C299" t="str">
            <v>Bh</v>
          </cell>
          <cell r="D299">
            <v>16600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row>
        <row r="300">
          <cell r="A300">
            <v>16</v>
          </cell>
          <cell r="B300" t="str">
            <v>Engsel pintu</v>
          </cell>
          <cell r="C300" t="str">
            <v>Bh</v>
          </cell>
          <cell r="D300">
            <v>44395.75</v>
          </cell>
          <cell r="F300">
            <v>0</v>
          </cell>
          <cell r="G300">
            <v>0</v>
          </cell>
          <cell r="H300">
            <v>0</v>
          </cell>
          <cell r="I300">
            <v>3</v>
          </cell>
          <cell r="J300">
            <v>133187.25</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row>
        <row r="301">
          <cell r="A301">
            <v>17</v>
          </cell>
          <cell r="B301" t="str">
            <v>Engsel Pintu dari pipa besi dia 2 cm</v>
          </cell>
          <cell r="C301" t="str">
            <v>Bh</v>
          </cell>
          <cell r="D301">
            <v>66593.625</v>
          </cell>
          <cell r="F301">
            <v>0</v>
          </cell>
          <cell r="G301">
            <v>2</v>
          </cell>
          <cell r="H301">
            <v>133187.25</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row>
        <row r="302">
          <cell r="A302">
            <v>18</v>
          </cell>
          <cell r="B302" t="str">
            <v>Kait/hak angin</v>
          </cell>
          <cell r="C302" t="str">
            <v>Set</v>
          </cell>
          <cell r="D302">
            <v>27000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row>
        <row r="303">
          <cell r="A303">
            <v>19</v>
          </cell>
          <cell r="B303" t="str">
            <v>Grendel pintu kuningan</v>
          </cell>
          <cell r="C303" t="str">
            <v>Bh</v>
          </cell>
          <cell r="D303">
            <v>125000</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row>
        <row r="304">
          <cell r="A304">
            <v>20</v>
          </cell>
          <cell r="B304" t="str">
            <v xml:space="preserve">Grendel jendela </v>
          </cell>
          <cell r="C304" t="str">
            <v>Bh</v>
          </cell>
          <cell r="D304">
            <v>8100</v>
          </cell>
          <cell r="F304">
            <v>0</v>
          </cell>
          <cell r="G304">
            <v>0</v>
          </cell>
          <cell r="H304">
            <v>0</v>
          </cell>
          <cell r="I304">
            <v>0</v>
          </cell>
          <cell r="J304">
            <v>0</v>
          </cell>
          <cell r="K304">
            <v>0</v>
          </cell>
          <cell r="L304">
            <v>0</v>
          </cell>
          <cell r="M304">
            <v>0</v>
          </cell>
          <cell r="N304">
            <v>0</v>
          </cell>
          <cell r="O304">
            <v>1</v>
          </cell>
          <cell r="P304">
            <v>8100</v>
          </cell>
          <cell r="Q304">
            <v>0</v>
          </cell>
          <cell r="R304">
            <v>0</v>
          </cell>
          <cell r="S304">
            <v>0</v>
          </cell>
          <cell r="T304">
            <v>0</v>
          </cell>
          <cell r="U304">
            <v>0</v>
          </cell>
          <cell r="V304">
            <v>0</v>
          </cell>
          <cell r="W304">
            <v>0</v>
          </cell>
          <cell r="X304">
            <v>0</v>
          </cell>
          <cell r="Y304">
            <v>0</v>
          </cell>
          <cell r="Z304">
            <v>0</v>
          </cell>
          <cell r="AA304">
            <v>0</v>
          </cell>
          <cell r="AB304">
            <v>0</v>
          </cell>
        </row>
        <row r="305">
          <cell r="A305">
            <v>21</v>
          </cell>
          <cell r="B305" t="str">
            <v>Grendel pintu</v>
          </cell>
          <cell r="C305" t="str">
            <v>Bh</v>
          </cell>
          <cell r="D305">
            <v>14200</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row>
        <row r="306">
          <cell r="A306">
            <v>22</v>
          </cell>
          <cell r="B306" t="str">
            <v>Stripting Knip</v>
          </cell>
          <cell r="C306" t="str">
            <v>Set</v>
          </cell>
          <cell r="D306">
            <v>13700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row>
        <row r="307">
          <cell r="A307">
            <v>23</v>
          </cell>
          <cell r="B307" t="str">
            <v>Door Closer</v>
          </cell>
          <cell r="C307" t="str">
            <v>Set</v>
          </cell>
          <cell r="D307">
            <v>260800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row>
        <row r="308">
          <cell r="A308">
            <v>24</v>
          </cell>
          <cell r="B308" t="str">
            <v>Door Holder</v>
          </cell>
          <cell r="C308" t="str">
            <v>Set</v>
          </cell>
          <cell r="D308">
            <v>500000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row>
        <row r="309">
          <cell r="A309">
            <v>25</v>
          </cell>
          <cell r="B309" t="str">
            <v>Door Stop</v>
          </cell>
          <cell r="C309" t="str">
            <v>Set</v>
          </cell>
          <cell r="D309">
            <v>32100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row>
        <row r="310">
          <cell r="A310">
            <v>26</v>
          </cell>
          <cell r="B310" t="str">
            <v>Kaca bening 5 mm</v>
          </cell>
          <cell r="C310" t="str">
            <v>M2</v>
          </cell>
          <cell r="D310">
            <v>66700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row>
        <row r="311">
          <cell r="A311">
            <v>27</v>
          </cell>
          <cell r="B311" t="str">
            <v>Kaca bening 10 mm</v>
          </cell>
          <cell r="C311" t="str">
            <v>M2</v>
          </cell>
          <cell r="D311">
            <v>280895.75</v>
          </cell>
          <cell r="F311">
            <v>0</v>
          </cell>
          <cell r="G311">
            <v>0</v>
          </cell>
          <cell r="H311">
            <v>0</v>
          </cell>
          <cell r="I311">
            <v>0</v>
          </cell>
          <cell r="J311">
            <v>0</v>
          </cell>
          <cell r="K311">
            <v>1.1875</v>
          </cell>
          <cell r="L311">
            <v>333563.703125</v>
          </cell>
          <cell r="M311">
            <v>1.1875</v>
          </cell>
          <cell r="N311">
            <v>333563.703125</v>
          </cell>
          <cell r="O311">
            <v>0.64749999999999996</v>
          </cell>
          <cell r="P311">
            <v>181879.99812499998</v>
          </cell>
          <cell r="Q311">
            <v>4.5719999999999992</v>
          </cell>
          <cell r="R311">
            <v>1284255.3689999997</v>
          </cell>
          <cell r="S311">
            <v>1.3035499999999998</v>
          </cell>
          <cell r="T311">
            <v>366161.65491249994</v>
          </cell>
          <cell r="U311">
            <v>1.3035499999999998</v>
          </cell>
          <cell r="V311">
            <v>366161.65491249994</v>
          </cell>
          <cell r="W311">
            <v>0</v>
          </cell>
          <cell r="X311">
            <v>0</v>
          </cell>
          <cell r="Y311">
            <v>0</v>
          </cell>
          <cell r="Z311">
            <v>0</v>
          </cell>
          <cell r="AA311">
            <v>0</v>
          </cell>
          <cell r="AB311">
            <v>0</v>
          </cell>
        </row>
        <row r="312">
          <cell r="A312">
            <v>28</v>
          </cell>
          <cell r="B312" t="str">
            <v>Kaca Bening 12 mm</v>
          </cell>
          <cell r="C312" t="str">
            <v>M2</v>
          </cell>
          <cell r="D312">
            <v>403787.64062499994</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row>
        <row r="313">
          <cell r="A313">
            <v>29</v>
          </cell>
          <cell r="B313" t="str">
            <v>Besi hollow 4/4</v>
          </cell>
          <cell r="C313" t="str">
            <v>M'</v>
          </cell>
          <cell r="D313">
            <v>48625.000000000051</v>
          </cell>
          <cell r="F313">
            <v>0</v>
          </cell>
          <cell r="G313">
            <v>5.09</v>
          </cell>
          <cell r="H313">
            <v>247501.25000000026</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row>
        <row r="314">
          <cell r="A314">
            <v>30</v>
          </cell>
          <cell r="B314" t="str">
            <v>Besi hollow 6/6</v>
          </cell>
          <cell r="C314" t="str">
            <v>M'</v>
          </cell>
          <cell r="D314">
            <v>74462.500000000058</v>
          </cell>
          <cell r="E314">
            <v>1.413793103448276</v>
          </cell>
          <cell r="F314">
            <v>105274.56896551733</v>
          </cell>
          <cell r="G314">
            <v>5.09</v>
          </cell>
          <cell r="H314">
            <v>379014.12500000029</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row>
        <row r="315">
          <cell r="A315">
            <v>31</v>
          </cell>
          <cell r="B315" t="str">
            <v>Besi hollow 2.5/5</v>
          </cell>
          <cell r="C315" t="str">
            <v>Kg</v>
          </cell>
          <cell r="D315">
            <v>74462.500000000058</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row>
        <row r="316">
          <cell r="A316">
            <v>32</v>
          </cell>
          <cell r="B316" t="str">
            <v>Besi hollow 5/5</v>
          </cell>
          <cell r="C316" t="str">
            <v>Kg</v>
          </cell>
          <cell r="D316">
            <v>74462.500000000058</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row>
        <row r="317">
          <cell r="A317">
            <v>33</v>
          </cell>
          <cell r="B317" t="str">
            <v>Besi hollow 2/2</v>
          </cell>
          <cell r="C317" t="str">
            <v>Kg</v>
          </cell>
          <cell r="D317">
            <v>74462.500000000058</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row>
        <row r="318">
          <cell r="A318">
            <v>34</v>
          </cell>
          <cell r="B318" t="str">
            <v>Besi hollow 2/4</v>
          </cell>
          <cell r="C318" t="str">
            <v>Kg</v>
          </cell>
          <cell r="D318">
            <v>74462.500000000058</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row>
        <row r="319">
          <cell r="A319">
            <v>35</v>
          </cell>
          <cell r="B319" t="str">
            <v>Kaca Tempered 12 mm</v>
          </cell>
          <cell r="C319" t="str">
            <v>M2</v>
          </cell>
          <cell r="D319">
            <v>528395.75</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row>
        <row r="320">
          <cell r="A320">
            <v>36</v>
          </cell>
          <cell r="B320" t="str">
            <v>Glass Block</v>
          </cell>
          <cell r="C320" t="str">
            <v>Bh</v>
          </cell>
          <cell r="D320">
            <v>45000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row>
        <row r="321">
          <cell r="A321">
            <v>37</v>
          </cell>
          <cell r="B321" t="str">
            <v>Kaca Es</v>
          </cell>
          <cell r="C321" t="str">
            <v>M2</v>
          </cell>
          <cell r="D321">
            <v>66700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row>
        <row r="322">
          <cell r="A322">
            <v>38</v>
          </cell>
          <cell r="B322" t="str">
            <v>Krepyak Kaca Nako + Kerangka</v>
          </cell>
          <cell r="C322" t="str">
            <v>M2</v>
          </cell>
          <cell r="D322">
            <v>81300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row>
        <row r="323">
          <cell r="A323">
            <v>39</v>
          </cell>
          <cell r="B323" t="str">
            <v>Sticker Efek Kaca Es</v>
          </cell>
          <cell r="C323" t="str">
            <v>M2</v>
          </cell>
          <cell r="D323">
            <v>150000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row>
        <row r="324">
          <cell r="A324">
            <v>40</v>
          </cell>
          <cell r="B324" t="str">
            <v>Rel Pintu Dorong</v>
          </cell>
          <cell r="C324" t="str">
            <v>M'</v>
          </cell>
          <cell r="D324">
            <v>275000</v>
          </cell>
          <cell r="F324">
            <v>0</v>
          </cell>
          <cell r="G324">
            <v>0</v>
          </cell>
          <cell r="H324">
            <v>0</v>
          </cell>
          <cell r="I324">
            <v>0</v>
          </cell>
          <cell r="J324">
            <v>0</v>
          </cell>
          <cell r="K324">
            <v>4</v>
          </cell>
          <cell r="L324">
            <v>1100000</v>
          </cell>
          <cell r="M324">
            <v>4</v>
          </cell>
          <cell r="N324">
            <v>1100000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row>
        <row r="325">
          <cell r="A325">
            <v>41</v>
          </cell>
          <cell r="B325" t="str">
            <v>Rolling Door</v>
          </cell>
          <cell r="C325" t="str">
            <v>M2</v>
          </cell>
          <cell r="D325">
            <v>358100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row>
        <row r="326">
          <cell r="A326">
            <v>42</v>
          </cell>
          <cell r="B326" t="str">
            <v>Roster</v>
          </cell>
          <cell r="C326" t="str">
            <v>M2</v>
          </cell>
          <cell r="D326">
            <v>133850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0.2</v>
          </cell>
          <cell r="X326">
            <v>26770</v>
          </cell>
          <cell r="Y326">
            <v>5.15</v>
          </cell>
          <cell r="Z326">
            <v>689327.5</v>
          </cell>
          <cell r="AA326">
            <v>0.8</v>
          </cell>
          <cell r="AB326">
            <v>107080</v>
          </cell>
        </row>
        <row r="327">
          <cell r="A327">
            <v>43</v>
          </cell>
          <cell r="B327" t="str">
            <v>Gipsum Board</v>
          </cell>
          <cell r="C327" t="str">
            <v>M2</v>
          </cell>
          <cell r="D327">
            <v>29000</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row>
        <row r="328">
          <cell r="A328">
            <v>44</v>
          </cell>
          <cell r="B328" t="str">
            <v>List Gipsum</v>
          </cell>
          <cell r="C328" t="str">
            <v>M'</v>
          </cell>
          <cell r="D328">
            <v>17300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row>
        <row r="329">
          <cell r="A329">
            <v>45</v>
          </cell>
          <cell r="B329" t="str">
            <v>Sealent</v>
          </cell>
          <cell r="C329" t="str">
            <v>M'</v>
          </cell>
          <cell r="D329">
            <v>8400</v>
          </cell>
          <cell r="F329">
            <v>0</v>
          </cell>
          <cell r="G329">
            <v>0</v>
          </cell>
          <cell r="H329">
            <v>0</v>
          </cell>
          <cell r="I329">
            <v>0</v>
          </cell>
          <cell r="J329">
            <v>0</v>
          </cell>
          <cell r="K329">
            <v>12.5</v>
          </cell>
          <cell r="L329">
            <v>105000</v>
          </cell>
          <cell r="M329">
            <v>12.5</v>
          </cell>
          <cell r="N329">
            <v>105000</v>
          </cell>
          <cell r="O329">
            <v>9.1999999999999993</v>
          </cell>
          <cell r="P329">
            <v>77280</v>
          </cell>
          <cell r="Q329">
            <v>69.260000000000005</v>
          </cell>
          <cell r="R329">
            <v>581784</v>
          </cell>
          <cell r="S329">
            <v>19.54</v>
          </cell>
          <cell r="T329">
            <v>164136</v>
          </cell>
          <cell r="U329">
            <v>19.54</v>
          </cell>
          <cell r="V329">
            <v>164136</v>
          </cell>
          <cell r="W329">
            <v>0</v>
          </cell>
          <cell r="X329">
            <v>0</v>
          </cell>
          <cell r="Y329">
            <v>0</v>
          </cell>
          <cell r="Z329">
            <v>0</v>
          </cell>
          <cell r="AA329">
            <v>0</v>
          </cell>
          <cell r="AB329">
            <v>0</v>
          </cell>
        </row>
        <row r="330">
          <cell r="A330">
            <v>46</v>
          </cell>
          <cell r="B330" t="str">
            <v>Benangan Kusen</v>
          </cell>
          <cell r="C330" t="str">
            <v>M'</v>
          </cell>
          <cell r="D330">
            <v>4296.0074999999997</v>
          </cell>
          <cell r="F330">
            <v>0</v>
          </cell>
          <cell r="G330">
            <v>5.5990000000000002</v>
          </cell>
          <cell r="H330">
            <v>24053.345992499999</v>
          </cell>
          <cell r="I330">
            <v>5.7839999999999998</v>
          </cell>
          <cell r="J330">
            <v>24848.107379999998</v>
          </cell>
          <cell r="K330">
            <v>14.399999999999999</v>
          </cell>
          <cell r="L330">
            <v>61862.507999999987</v>
          </cell>
          <cell r="M330">
            <v>14.399999999999999</v>
          </cell>
          <cell r="N330">
            <v>61862.507999999987</v>
          </cell>
          <cell r="O330">
            <v>8</v>
          </cell>
          <cell r="P330">
            <v>34368.06</v>
          </cell>
          <cell r="Q330">
            <v>23</v>
          </cell>
          <cell r="R330">
            <v>98808.172499999986</v>
          </cell>
          <cell r="S330">
            <v>14.32</v>
          </cell>
          <cell r="T330">
            <v>61518.827399999995</v>
          </cell>
          <cell r="U330">
            <v>14.32</v>
          </cell>
          <cell r="V330">
            <v>61518.827399999995</v>
          </cell>
          <cell r="W330">
            <v>0.8</v>
          </cell>
          <cell r="X330">
            <v>3436.806</v>
          </cell>
          <cell r="Y330">
            <v>55.800000000000004</v>
          </cell>
          <cell r="Z330">
            <v>239717.21849999999</v>
          </cell>
          <cell r="AA330">
            <v>69.2</v>
          </cell>
          <cell r="AB330">
            <v>297283.71899999998</v>
          </cell>
        </row>
        <row r="331">
          <cell r="A331">
            <v>47</v>
          </cell>
          <cell r="B331" t="str">
            <v xml:space="preserve">Cat Kayu </v>
          </cell>
          <cell r="C331" t="str">
            <v>M2</v>
          </cell>
          <cell r="D331">
            <v>19370.5</v>
          </cell>
          <cell r="F331">
            <v>0</v>
          </cell>
          <cell r="G331">
            <v>0</v>
          </cell>
          <cell r="H331">
            <v>0</v>
          </cell>
          <cell r="I331">
            <v>4.0991999999999997</v>
          </cell>
          <cell r="J331">
            <v>79403.553599999999</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row>
        <row r="332">
          <cell r="A332">
            <v>48</v>
          </cell>
          <cell r="B332" t="str">
            <v>Cat Besi</v>
          </cell>
          <cell r="C332" t="str">
            <v>M2</v>
          </cell>
          <cell r="D332">
            <v>13698</v>
          </cell>
          <cell r="F332">
            <v>0</v>
          </cell>
          <cell r="G332">
            <v>5.6445590696960588</v>
          </cell>
          <cell r="H332">
            <v>77319.170136696615</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row>
        <row r="333">
          <cell r="A333">
            <v>49</v>
          </cell>
          <cell r="B333" t="str">
            <v>Cat Dinding</v>
          </cell>
          <cell r="C333" t="str">
            <v>M2</v>
          </cell>
          <cell r="D333">
            <v>9900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0.4</v>
          </cell>
          <cell r="X333">
            <v>3960</v>
          </cell>
          <cell r="Y333">
            <v>10.3</v>
          </cell>
          <cell r="Z333">
            <v>101970</v>
          </cell>
          <cell r="AA333">
            <v>13.025</v>
          </cell>
          <cell r="AB333">
            <v>128947.5</v>
          </cell>
        </row>
        <row r="334">
          <cell r="A334">
            <v>50</v>
          </cell>
          <cell r="B334" t="str">
            <v>Plesteran Camprot</v>
          </cell>
          <cell r="C334" t="str">
            <v>M2</v>
          </cell>
          <cell r="D334">
            <v>14600</v>
          </cell>
          <cell r="F334">
            <v>0</v>
          </cell>
          <cell r="G334">
            <v>0</v>
          </cell>
          <cell r="H334">
            <v>0</v>
          </cell>
          <cell r="I334">
            <v>0</v>
          </cell>
          <cell r="K334">
            <v>0</v>
          </cell>
          <cell r="M334">
            <v>0</v>
          </cell>
          <cell r="N334">
            <v>0</v>
          </cell>
          <cell r="O334">
            <v>0</v>
          </cell>
          <cell r="P334">
            <v>0</v>
          </cell>
          <cell r="Q334">
            <v>0</v>
          </cell>
          <cell r="R334">
            <v>0</v>
          </cell>
          <cell r="S334">
            <v>0</v>
          </cell>
          <cell r="T334">
            <v>0</v>
          </cell>
          <cell r="U334">
            <v>0</v>
          </cell>
          <cell r="V334">
            <v>0</v>
          </cell>
          <cell r="W334">
            <v>0</v>
          </cell>
          <cell r="X334">
            <v>0</v>
          </cell>
          <cell r="Y334">
            <v>1.6</v>
          </cell>
          <cell r="Z334">
            <v>23360</v>
          </cell>
          <cell r="AA334">
            <v>0.8</v>
          </cell>
          <cell r="AB334">
            <v>11680</v>
          </cell>
        </row>
        <row r="336">
          <cell r="B336" t="str">
            <v>Jumlah Harga</v>
          </cell>
          <cell r="F336">
            <v>105274.56896551733</v>
          </cell>
          <cell r="H336">
            <v>1760337.7291291971</v>
          </cell>
          <cell r="J336">
            <v>1690743.9109799999</v>
          </cell>
          <cell r="L336">
            <v>1778477.1111249998</v>
          </cell>
          <cell r="N336">
            <v>1778477.1111249998</v>
          </cell>
          <cell r="P336">
            <v>301628.05812499998</v>
          </cell>
          <cell r="R336">
            <v>2845730.9414999997</v>
          </cell>
          <cell r="T336">
            <v>724261.3623124999</v>
          </cell>
          <cell r="V336">
            <v>724261.3623124999</v>
          </cell>
          <cell r="X336">
            <v>34166.805999999997</v>
          </cell>
          <cell r="Z336">
            <v>1054374.7185</v>
          </cell>
          <cell r="AB336">
            <v>544991.21900000004</v>
          </cell>
        </row>
        <row r="340">
          <cell r="A340" t="str">
            <v>No.</v>
          </cell>
          <cell r="B340" t="str">
            <v>Item Pekerjaan</v>
          </cell>
          <cell r="C340" t="str">
            <v>Satuan</v>
          </cell>
          <cell r="D340" t="str">
            <v>Harga Satuan</v>
          </cell>
          <cell r="E340" t="str">
            <v>P1A</v>
          </cell>
          <cell r="G340" t="str">
            <v>P1B</v>
          </cell>
          <cell r="I340" t="str">
            <v>P2</v>
          </cell>
          <cell r="K340" t="str">
            <v>P3A</v>
          </cell>
          <cell r="M340" t="str">
            <v>P3B</v>
          </cell>
          <cell r="O340" t="str">
            <v>P4A</v>
          </cell>
          <cell r="Q340" t="str">
            <v>P4B</v>
          </cell>
          <cell r="S340" t="str">
            <v>J2A</v>
          </cell>
          <cell r="U340" t="str">
            <v>J2B</v>
          </cell>
          <cell r="W340" t="str">
            <v>J3</v>
          </cell>
          <cell r="Y340" t="str">
            <v>J4</v>
          </cell>
          <cell r="AA340" t="str">
            <v>J5 atau J8</v>
          </cell>
          <cell r="AC340" t="str">
            <v>BV1</v>
          </cell>
          <cell r="AE340" t="str">
            <v>BV2</v>
          </cell>
        </row>
        <row r="341">
          <cell r="D341" t="str">
            <v>Rp.</v>
          </cell>
          <cell r="E341" t="str">
            <v>Vol.</v>
          </cell>
          <cell r="F341" t="str">
            <v>Jumlah Harga</v>
          </cell>
          <cell r="G341" t="str">
            <v>Vol.</v>
          </cell>
          <cell r="H341" t="str">
            <v>Jumlah Harga</v>
          </cell>
          <cell r="I341" t="str">
            <v>Vol.</v>
          </cell>
          <cell r="J341" t="str">
            <v>Jumlah Harga</v>
          </cell>
          <cell r="K341" t="str">
            <v>Vol.</v>
          </cell>
          <cell r="L341" t="str">
            <v>Jumlah Harga</v>
          </cell>
          <cell r="M341" t="str">
            <v>Vol.</v>
          </cell>
          <cell r="N341" t="str">
            <v>Jumlah Harga</v>
          </cell>
          <cell r="O341" t="str">
            <v>Vol.</v>
          </cell>
          <cell r="P341" t="str">
            <v>Jumlah Harga</v>
          </cell>
          <cell r="Q341" t="str">
            <v>Vol.</v>
          </cell>
          <cell r="R341" t="str">
            <v>Jumlah Harga</v>
          </cell>
          <cell r="S341" t="str">
            <v>Vol.</v>
          </cell>
          <cell r="T341" t="str">
            <v>Jumlah Harga</v>
          </cell>
          <cell r="U341" t="str">
            <v>Vol.</v>
          </cell>
          <cell r="V341" t="str">
            <v>Jumlah Harga</v>
          </cell>
          <cell r="W341" t="str">
            <v>Vol.</v>
          </cell>
          <cell r="X341" t="str">
            <v>Jumlah Harga</v>
          </cell>
          <cell r="Y341" t="str">
            <v>Vol.</v>
          </cell>
          <cell r="Z341" t="str">
            <v>Jumlah Harga</v>
          </cell>
          <cell r="AA341" t="str">
            <v>Vol.</v>
          </cell>
          <cell r="AB341" t="str">
            <v>Jumlah Harga</v>
          </cell>
          <cell r="AC341" t="str">
            <v>Vol.</v>
          </cell>
          <cell r="AD341" t="str">
            <v>Jumlah Harga</v>
          </cell>
          <cell r="AE341" t="str">
            <v>Vol.</v>
          </cell>
          <cell r="AF341" t="str">
            <v>Jumlah Harga</v>
          </cell>
        </row>
        <row r="342">
          <cell r="A342" t="str">
            <v>VI.</v>
          </cell>
          <cell r="B342" t="str">
            <v>UNIT BANGUNAN ASRAMA</v>
          </cell>
        </row>
        <row r="344">
          <cell r="A344">
            <v>1</v>
          </cell>
          <cell r="B344" t="str">
            <v>Kayu 6/12</v>
          </cell>
          <cell r="C344" t="str">
            <v>M3</v>
          </cell>
          <cell r="D344">
            <v>0</v>
          </cell>
          <cell r="E344">
            <v>1.12E-2</v>
          </cell>
          <cell r="F344">
            <v>0</v>
          </cell>
          <cell r="G344">
            <v>1.12E-2</v>
          </cell>
          <cell r="H344">
            <v>0</v>
          </cell>
          <cell r="I344">
            <v>0</v>
          </cell>
          <cell r="J344">
            <v>0</v>
          </cell>
          <cell r="K344">
            <v>3.6144000000000003E-2</v>
          </cell>
          <cell r="L344">
            <v>0</v>
          </cell>
          <cell r="M344">
            <v>3.6144000000000003E-2</v>
          </cell>
          <cell r="N344">
            <v>0</v>
          </cell>
          <cell r="O344">
            <v>8.0000000000000002E-3</v>
          </cell>
          <cell r="P344">
            <v>0</v>
          </cell>
          <cell r="Q344">
            <v>8.0000000000000002E-3</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row>
        <row r="345">
          <cell r="A345">
            <v>2</v>
          </cell>
          <cell r="B345" t="str">
            <v>Kayu Slimar 3/10</v>
          </cell>
          <cell r="C345" t="str">
            <v>M3</v>
          </cell>
          <cell r="D345">
            <v>0</v>
          </cell>
          <cell r="E345">
            <v>3.2000000000000002E-3</v>
          </cell>
          <cell r="F345">
            <v>0</v>
          </cell>
          <cell r="G345">
            <v>3.2000000000000002E-3</v>
          </cell>
          <cell r="H345">
            <v>0</v>
          </cell>
          <cell r="I345">
            <v>0</v>
          </cell>
          <cell r="J345">
            <v>0</v>
          </cell>
          <cell r="K345">
            <v>1.4159999999999999E-2</v>
          </cell>
          <cell r="L345">
            <v>0</v>
          </cell>
          <cell r="M345">
            <v>1.4159999999999999E-2</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row>
        <row r="346">
          <cell r="A346">
            <v>3</v>
          </cell>
          <cell r="B346" t="str">
            <v>Kayu Slimar 3/15</v>
          </cell>
          <cell r="C346" t="str">
            <v>M3</v>
          </cell>
          <cell r="D346">
            <v>0</v>
          </cell>
          <cell r="E346">
            <v>3.2</v>
          </cell>
          <cell r="F346">
            <v>0</v>
          </cell>
          <cell r="G346">
            <v>3.2</v>
          </cell>
          <cell r="H346">
            <v>0</v>
          </cell>
          <cell r="I346">
            <v>0</v>
          </cell>
          <cell r="J346">
            <v>0</v>
          </cell>
          <cell r="K346">
            <v>2.6999999999999997E-3</v>
          </cell>
          <cell r="L346">
            <v>0</v>
          </cell>
          <cell r="M346">
            <v>2.6999999999999997E-3</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row>
        <row r="347">
          <cell r="A347">
            <v>4</v>
          </cell>
          <cell r="B347" t="str">
            <v>Kayu Slimar 3/20</v>
          </cell>
          <cell r="C347" t="str">
            <v>M3</v>
          </cell>
          <cell r="D347">
            <v>0</v>
          </cell>
          <cell r="E347">
            <v>3.2</v>
          </cell>
          <cell r="F347">
            <v>0</v>
          </cell>
          <cell r="G347">
            <v>3.2</v>
          </cell>
          <cell r="H347">
            <v>0</v>
          </cell>
          <cell r="I347">
            <v>0</v>
          </cell>
          <cell r="J347">
            <v>0</v>
          </cell>
          <cell r="K347">
            <v>3.5999999999999999E-3</v>
          </cell>
          <cell r="L347">
            <v>0</v>
          </cell>
          <cell r="M347">
            <v>3.5999999999999999E-3</v>
          </cell>
          <cell r="N347">
            <v>0</v>
          </cell>
          <cell r="O347">
            <v>1.32</v>
          </cell>
          <cell r="P347">
            <v>0</v>
          </cell>
          <cell r="Q347">
            <v>1.32</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row>
        <row r="348">
          <cell r="A348">
            <v>5</v>
          </cell>
          <cell r="B348" t="str">
            <v>Kayu 2/10</v>
          </cell>
          <cell r="C348" t="str">
            <v>M3</v>
          </cell>
          <cell r="D348">
            <v>0</v>
          </cell>
          <cell r="E348">
            <v>5</v>
          </cell>
          <cell r="F348">
            <v>0</v>
          </cell>
          <cell r="G348">
            <v>5</v>
          </cell>
          <cell r="H348">
            <v>0</v>
          </cell>
          <cell r="I348">
            <v>0</v>
          </cell>
          <cell r="J348">
            <v>0</v>
          </cell>
          <cell r="K348">
            <v>5.4000000000000012E-3</v>
          </cell>
          <cell r="L348">
            <v>0</v>
          </cell>
          <cell r="M348">
            <v>5.4000000000000012E-3</v>
          </cell>
          <cell r="N348">
            <v>0</v>
          </cell>
          <cell r="O348">
            <v>3.8</v>
          </cell>
          <cell r="P348">
            <v>0</v>
          </cell>
          <cell r="Q348">
            <v>3.8</v>
          </cell>
          <cell r="R348">
            <v>0</v>
          </cell>
          <cell r="S348">
            <v>10.85</v>
          </cell>
          <cell r="T348">
            <v>0</v>
          </cell>
          <cell r="U348">
            <v>10.85</v>
          </cell>
          <cell r="V348">
            <v>0</v>
          </cell>
          <cell r="W348">
            <v>0</v>
          </cell>
          <cell r="X348">
            <v>0</v>
          </cell>
          <cell r="Y348">
            <v>4.5999999999999996</v>
          </cell>
          <cell r="Z348">
            <v>0</v>
          </cell>
          <cell r="AA348">
            <v>3.5999999999999996</v>
          </cell>
          <cell r="AB348">
            <v>0</v>
          </cell>
          <cell r="AC348">
            <v>4</v>
          </cell>
          <cell r="AD348">
            <v>0</v>
          </cell>
          <cell r="AE348">
            <v>4</v>
          </cell>
          <cell r="AF348">
            <v>0</v>
          </cell>
        </row>
        <row r="349">
          <cell r="A349">
            <v>6</v>
          </cell>
          <cell r="B349" t="str">
            <v>Panil t = 3 cm</v>
          </cell>
          <cell r="C349" t="str">
            <v>M2</v>
          </cell>
          <cell r="D349">
            <v>0</v>
          </cell>
          <cell r="E349">
            <v>0</v>
          </cell>
          <cell r="F349">
            <v>0</v>
          </cell>
          <cell r="G349">
            <v>0</v>
          </cell>
          <cell r="H349">
            <v>0</v>
          </cell>
          <cell r="I349">
            <v>0</v>
          </cell>
          <cell r="J349">
            <v>0</v>
          </cell>
          <cell r="K349">
            <v>0.49500000000000005</v>
          </cell>
          <cell r="L349">
            <v>0</v>
          </cell>
          <cell r="M349">
            <v>0.49500000000000005</v>
          </cell>
          <cell r="N349">
            <v>0</v>
          </cell>
          <cell r="O349">
            <v>0</v>
          </cell>
          <cell r="P349">
            <v>0</v>
          </cell>
          <cell r="Q349">
            <v>0</v>
          </cell>
          <cell r="R349">
            <v>0</v>
          </cell>
          <cell r="S349">
            <v>0</v>
          </cell>
          <cell r="T349">
            <v>0</v>
          </cell>
          <cell r="U349">
            <v>0</v>
          </cell>
          <cell r="V349">
            <v>0</v>
          </cell>
          <cell r="W349">
            <v>6.66</v>
          </cell>
          <cell r="X349">
            <v>0</v>
          </cell>
          <cell r="Y349">
            <v>0</v>
          </cell>
          <cell r="Z349">
            <v>0</v>
          </cell>
          <cell r="AA349">
            <v>0</v>
          </cell>
          <cell r="AB349">
            <v>0</v>
          </cell>
          <cell r="AC349">
            <v>0</v>
          </cell>
          <cell r="AD349">
            <v>0</v>
          </cell>
          <cell r="AE349">
            <v>0</v>
          </cell>
          <cell r="AF349">
            <v>0</v>
          </cell>
        </row>
        <row r="350">
          <cell r="A350">
            <v>1</v>
          </cell>
          <cell r="B350" t="str">
            <v>Kusen Aluminium 5/10</v>
          </cell>
          <cell r="C350" t="str">
            <v>M'</v>
          </cell>
          <cell r="D350">
            <v>124948</v>
          </cell>
          <cell r="E350">
            <v>0</v>
          </cell>
          <cell r="F350">
            <v>0</v>
          </cell>
          <cell r="G350">
            <v>0</v>
          </cell>
          <cell r="H350">
            <v>0</v>
          </cell>
          <cell r="I350">
            <v>6.1999999999999993</v>
          </cell>
          <cell r="J350">
            <v>774677.59999999986</v>
          </cell>
          <cell r="K350">
            <v>5</v>
          </cell>
          <cell r="L350">
            <v>624740</v>
          </cell>
          <cell r="M350">
            <v>5</v>
          </cell>
          <cell r="N350">
            <v>624740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row>
        <row r="351">
          <cell r="A351">
            <v>2</v>
          </cell>
          <cell r="B351" t="str">
            <v xml:space="preserve">Rangka Daun Jendela Alumunium </v>
          </cell>
          <cell r="C351" t="str">
            <v>M'</v>
          </cell>
          <cell r="D351">
            <v>124948</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7</v>
          </cell>
          <cell r="T351">
            <v>874636</v>
          </cell>
          <cell r="U351">
            <v>7</v>
          </cell>
          <cell r="V351">
            <v>874636</v>
          </cell>
          <cell r="W351">
            <v>0</v>
          </cell>
          <cell r="X351">
            <v>0</v>
          </cell>
          <cell r="Y351">
            <v>4.2</v>
          </cell>
          <cell r="Z351">
            <v>524781.6</v>
          </cell>
          <cell r="AA351">
            <v>3.2</v>
          </cell>
          <cell r="AB351">
            <v>399833.60000000003</v>
          </cell>
          <cell r="AC351">
            <v>0</v>
          </cell>
          <cell r="AD351">
            <v>0</v>
          </cell>
          <cell r="AE351">
            <v>0</v>
          </cell>
          <cell r="AF351">
            <v>0</v>
          </cell>
        </row>
        <row r="352">
          <cell r="A352">
            <v>3</v>
          </cell>
          <cell r="B352" t="str">
            <v>Rangka Tiang Sirip Alumunium 1/1 Putih</v>
          </cell>
          <cell r="C352" t="str">
            <v>M'</v>
          </cell>
          <cell r="D352">
            <v>62474</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2.6</v>
          </cell>
          <cell r="T352">
            <v>162432.4</v>
          </cell>
          <cell r="U352">
            <v>2.6</v>
          </cell>
          <cell r="V352">
            <v>162432.4</v>
          </cell>
          <cell r="W352">
            <v>0</v>
          </cell>
          <cell r="X352">
            <v>0</v>
          </cell>
          <cell r="Y352">
            <v>0</v>
          </cell>
          <cell r="Z352">
            <v>0</v>
          </cell>
          <cell r="AA352">
            <v>0</v>
          </cell>
          <cell r="AB352">
            <v>0</v>
          </cell>
          <cell r="AC352">
            <v>0</v>
          </cell>
          <cell r="AD352">
            <v>0</v>
          </cell>
          <cell r="AE352">
            <v>0</v>
          </cell>
          <cell r="AF352">
            <v>0</v>
          </cell>
        </row>
        <row r="353">
          <cell r="A353">
            <v>4</v>
          </cell>
          <cell r="B353" t="str">
            <v>Pasang Shading Sirip Alumunium 0.2/10 +Rangka</v>
          </cell>
          <cell r="C353" t="str">
            <v>M2</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0.26250000000000001</v>
          </cell>
          <cell r="T353">
            <v>0</v>
          </cell>
          <cell r="U353">
            <v>0.26250000000000001</v>
          </cell>
          <cell r="V353">
            <v>0</v>
          </cell>
          <cell r="W353">
            <v>0</v>
          </cell>
          <cell r="X353">
            <v>0</v>
          </cell>
          <cell r="Y353">
            <v>0</v>
          </cell>
          <cell r="Z353">
            <v>0</v>
          </cell>
          <cell r="AA353">
            <v>0</v>
          </cell>
          <cell r="AB353">
            <v>0</v>
          </cell>
          <cell r="AC353">
            <v>0</v>
          </cell>
          <cell r="AD353">
            <v>0</v>
          </cell>
          <cell r="AE353">
            <v>0</v>
          </cell>
          <cell r="AF353">
            <v>0</v>
          </cell>
        </row>
        <row r="354">
          <cell r="A354">
            <v>5</v>
          </cell>
          <cell r="B354" t="str">
            <v>Daun Pintu Panil Kamper</v>
          </cell>
          <cell r="C354" t="str">
            <v>bh</v>
          </cell>
          <cell r="D354">
            <v>550000</v>
          </cell>
          <cell r="E354">
            <v>1.2E-2</v>
          </cell>
          <cell r="F354">
            <v>6600</v>
          </cell>
          <cell r="G354">
            <v>1.2E-2</v>
          </cell>
          <cell r="H354">
            <v>6600</v>
          </cell>
          <cell r="I354">
            <v>0</v>
          </cell>
          <cell r="J354">
            <v>0</v>
          </cell>
          <cell r="K354">
            <v>1.2</v>
          </cell>
          <cell r="L354">
            <v>660000</v>
          </cell>
          <cell r="M354">
            <v>1.2</v>
          </cell>
          <cell r="N354">
            <v>660000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row>
        <row r="355">
          <cell r="A355">
            <v>6</v>
          </cell>
          <cell r="B355" t="str">
            <v>Plat besi t = 2 mm</v>
          </cell>
          <cell r="C355" t="str">
            <v>Kg</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row>
        <row r="356">
          <cell r="A356">
            <v>7</v>
          </cell>
          <cell r="B356" t="str">
            <v>C 40.40.2  (pesan khusus)</v>
          </cell>
          <cell r="C356" t="str">
            <v>Kg</v>
          </cell>
          <cell r="D356">
            <v>14122.3</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row>
        <row r="357">
          <cell r="A357">
            <v>8</v>
          </cell>
          <cell r="B357" t="str">
            <v>Handle besi dia 16 mm</v>
          </cell>
          <cell r="C357" t="str">
            <v>Set</v>
          </cell>
          <cell r="D357">
            <v>129652.5</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row>
        <row r="358">
          <cell r="A358">
            <v>9</v>
          </cell>
          <cell r="B358" t="str">
            <v>Hendle pintu Stainless</v>
          </cell>
          <cell r="C358" t="str">
            <v>Set</v>
          </cell>
          <cell r="D358">
            <v>261652.5</v>
          </cell>
          <cell r="E358">
            <v>0</v>
          </cell>
          <cell r="F358">
            <v>0</v>
          </cell>
          <cell r="G358">
            <v>0</v>
          </cell>
          <cell r="H358">
            <v>0</v>
          </cell>
          <cell r="I358">
            <v>2</v>
          </cell>
          <cell r="J358">
            <v>523305</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row>
        <row r="359">
          <cell r="A359">
            <v>10</v>
          </cell>
          <cell r="B359" t="str">
            <v>Kunci Pintu Handle stainleess (dorma)</v>
          </cell>
          <cell r="C359" t="str">
            <v>Set</v>
          </cell>
          <cell r="D359">
            <v>650000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row>
        <row r="360">
          <cell r="A360">
            <v>11</v>
          </cell>
          <cell r="B360" t="str">
            <v>Kunci tanam Antik</v>
          </cell>
          <cell r="C360" t="str">
            <v>Set</v>
          </cell>
          <cell r="D360">
            <v>265000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row>
        <row r="361">
          <cell r="A361">
            <v>12</v>
          </cell>
          <cell r="B361" t="str">
            <v>Kunci tanam biasa</v>
          </cell>
          <cell r="C361" t="str">
            <v>Set</v>
          </cell>
          <cell r="D361">
            <v>168565</v>
          </cell>
          <cell r="E361">
            <v>1</v>
          </cell>
          <cell r="F361">
            <v>168565</v>
          </cell>
          <cell r="G361">
            <v>1</v>
          </cell>
          <cell r="H361">
            <v>168565</v>
          </cell>
          <cell r="I361">
            <v>0</v>
          </cell>
          <cell r="J361">
            <v>0</v>
          </cell>
          <cell r="K361">
            <v>1</v>
          </cell>
          <cell r="L361">
            <v>168565</v>
          </cell>
          <cell r="M361">
            <v>1</v>
          </cell>
          <cell r="N361">
            <v>168565</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row>
        <row r="362">
          <cell r="A362">
            <v>13</v>
          </cell>
          <cell r="B362" t="str">
            <v>Kunci Silinder</v>
          </cell>
          <cell r="C362" t="str">
            <v>Set</v>
          </cell>
          <cell r="D362">
            <v>217900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row>
        <row r="363">
          <cell r="A363">
            <v>14</v>
          </cell>
          <cell r="B363" t="str">
            <v>Kunci Selot</v>
          </cell>
          <cell r="C363" t="str">
            <v>Set</v>
          </cell>
          <cell r="D363">
            <v>48300</v>
          </cell>
          <cell r="E363">
            <v>1</v>
          </cell>
          <cell r="F363">
            <v>48300</v>
          </cell>
          <cell r="G363">
            <v>1</v>
          </cell>
          <cell r="H363">
            <v>48300</v>
          </cell>
          <cell r="I363">
            <v>0</v>
          </cell>
          <cell r="J363">
            <v>0</v>
          </cell>
          <cell r="K363">
            <v>0</v>
          </cell>
          <cell r="L363">
            <v>0</v>
          </cell>
          <cell r="M363">
            <v>0</v>
          </cell>
          <cell r="N363">
            <v>0</v>
          </cell>
          <cell r="O363">
            <v>1</v>
          </cell>
          <cell r="P363">
            <v>48300</v>
          </cell>
          <cell r="Q363">
            <v>1</v>
          </cell>
          <cell r="R363">
            <v>48300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row>
        <row r="364">
          <cell r="A364">
            <v>15</v>
          </cell>
          <cell r="B364" t="str">
            <v>Engsel jendela</v>
          </cell>
          <cell r="C364" t="str">
            <v>Bh</v>
          </cell>
          <cell r="D364">
            <v>16600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4</v>
          </cell>
          <cell r="T364">
            <v>66400</v>
          </cell>
          <cell r="U364">
            <v>4</v>
          </cell>
          <cell r="V364">
            <v>66400</v>
          </cell>
          <cell r="W364">
            <v>0</v>
          </cell>
          <cell r="X364">
            <v>0</v>
          </cell>
          <cell r="Y364">
            <v>2</v>
          </cell>
          <cell r="Z364">
            <v>33200</v>
          </cell>
          <cell r="AA364">
            <v>2</v>
          </cell>
          <cell r="AB364">
            <v>33200</v>
          </cell>
          <cell r="AC364">
            <v>0</v>
          </cell>
          <cell r="AD364">
            <v>0</v>
          </cell>
          <cell r="AE364">
            <v>0</v>
          </cell>
          <cell r="AF364">
            <v>0</v>
          </cell>
        </row>
        <row r="365">
          <cell r="A365">
            <v>16</v>
          </cell>
          <cell r="B365" t="str">
            <v>Engsel pintu</v>
          </cell>
          <cell r="C365" t="str">
            <v>Bh</v>
          </cell>
          <cell r="D365">
            <v>44395.75</v>
          </cell>
          <cell r="E365">
            <v>2</v>
          </cell>
          <cell r="F365">
            <v>88791.5</v>
          </cell>
          <cell r="G365">
            <v>2</v>
          </cell>
          <cell r="H365">
            <v>88791.5</v>
          </cell>
          <cell r="I365">
            <v>4</v>
          </cell>
          <cell r="J365">
            <v>177583</v>
          </cell>
          <cell r="K365">
            <v>3</v>
          </cell>
          <cell r="L365">
            <v>133187.25</v>
          </cell>
          <cell r="M365">
            <v>3</v>
          </cell>
          <cell r="N365">
            <v>133187.25</v>
          </cell>
          <cell r="O365">
            <v>2</v>
          </cell>
          <cell r="P365">
            <v>88791.5</v>
          </cell>
          <cell r="Q365">
            <v>2</v>
          </cell>
          <cell r="R365">
            <v>88791.5</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row>
        <row r="366">
          <cell r="A366">
            <v>17</v>
          </cell>
          <cell r="B366" t="str">
            <v>Engsel Pintu dari pipa besi dia 2 cm</v>
          </cell>
          <cell r="C366" t="str">
            <v>Bh</v>
          </cell>
          <cell r="D366">
            <v>66593.625</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row>
        <row r="367">
          <cell r="A367">
            <v>18</v>
          </cell>
          <cell r="B367" t="str">
            <v>Kait/hak angin</v>
          </cell>
          <cell r="C367" t="str">
            <v>Set</v>
          </cell>
          <cell r="D367">
            <v>27000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6</v>
          </cell>
          <cell r="T367">
            <v>162000</v>
          </cell>
          <cell r="U367">
            <v>6</v>
          </cell>
          <cell r="V367">
            <v>162000</v>
          </cell>
          <cell r="W367">
            <v>0</v>
          </cell>
          <cell r="X367">
            <v>0</v>
          </cell>
          <cell r="Y367">
            <v>2</v>
          </cell>
          <cell r="Z367">
            <v>54000</v>
          </cell>
          <cell r="AA367">
            <v>2</v>
          </cell>
          <cell r="AB367">
            <v>54000</v>
          </cell>
          <cell r="AC367">
            <v>0</v>
          </cell>
          <cell r="AD367">
            <v>0</v>
          </cell>
          <cell r="AE367">
            <v>0</v>
          </cell>
          <cell r="AF367">
            <v>0</v>
          </cell>
        </row>
        <row r="368">
          <cell r="A368">
            <v>19</v>
          </cell>
          <cell r="B368" t="str">
            <v>Grendel pintu kuningan</v>
          </cell>
          <cell r="C368" t="str">
            <v>Bh</v>
          </cell>
          <cell r="D368">
            <v>125000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row>
        <row r="369">
          <cell r="A369">
            <v>20</v>
          </cell>
          <cell r="B369" t="str">
            <v xml:space="preserve">Grendel jendela </v>
          </cell>
          <cell r="C369" t="str">
            <v>Bh</v>
          </cell>
          <cell r="D369">
            <v>8100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3</v>
          </cell>
          <cell r="T369">
            <v>24300</v>
          </cell>
          <cell r="U369">
            <v>3</v>
          </cell>
          <cell r="V369">
            <v>24300</v>
          </cell>
          <cell r="W369">
            <v>0</v>
          </cell>
          <cell r="X369">
            <v>0</v>
          </cell>
          <cell r="Y369">
            <v>1</v>
          </cell>
          <cell r="Z369">
            <v>8100</v>
          </cell>
          <cell r="AA369">
            <v>1</v>
          </cell>
          <cell r="AB369">
            <v>8100</v>
          </cell>
          <cell r="AC369">
            <v>0</v>
          </cell>
          <cell r="AD369">
            <v>0</v>
          </cell>
          <cell r="AE369">
            <v>0</v>
          </cell>
          <cell r="AF369">
            <v>0</v>
          </cell>
        </row>
        <row r="370">
          <cell r="A370">
            <v>21</v>
          </cell>
          <cell r="B370" t="str">
            <v>Grendel pintu</v>
          </cell>
          <cell r="C370" t="str">
            <v>Bh</v>
          </cell>
          <cell r="D370">
            <v>14200</v>
          </cell>
          <cell r="E370">
            <v>1</v>
          </cell>
          <cell r="F370">
            <v>14200</v>
          </cell>
          <cell r="G370">
            <v>1</v>
          </cell>
          <cell r="H370">
            <v>14200</v>
          </cell>
          <cell r="I370">
            <v>0</v>
          </cell>
          <cell r="J370">
            <v>0</v>
          </cell>
          <cell r="K370">
            <v>0</v>
          </cell>
          <cell r="L370">
            <v>0</v>
          </cell>
          <cell r="M370">
            <v>0</v>
          </cell>
          <cell r="N370">
            <v>0</v>
          </cell>
          <cell r="O370">
            <v>1</v>
          </cell>
          <cell r="P370">
            <v>14200</v>
          </cell>
          <cell r="Q370">
            <v>1</v>
          </cell>
          <cell r="R370">
            <v>14200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row>
        <row r="371">
          <cell r="A371">
            <v>22</v>
          </cell>
          <cell r="B371" t="str">
            <v>Stripting Knip</v>
          </cell>
          <cell r="C371" t="str">
            <v>Set</v>
          </cell>
          <cell r="D371">
            <v>13700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row>
        <row r="372">
          <cell r="A372">
            <v>23</v>
          </cell>
          <cell r="B372" t="str">
            <v>Door Closer</v>
          </cell>
          <cell r="C372" t="str">
            <v>Set</v>
          </cell>
          <cell r="D372">
            <v>260800</v>
          </cell>
          <cell r="E372">
            <v>1</v>
          </cell>
          <cell r="F372">
            <v>260800</v>
          </cell>
          <cell r="G372">
            <v>1</v>
          </cell>
          <cell r="H372">
            <v>260800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row>
        <row r="373">
          <cell r="A373">
            <v>24</v>
          </cell>
          <cell r="B373" t="str">
            <v>Door Holder</v>
          </cell>
          <cell r="C373" t="str">
            <v>Set</v>
          </cell>
          <cell r="D373">
            <v>500000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row>
        <row r="374">
          <cell r="A374">
            <v>25</v>
          </cell>
          <cell r="B374" t="str">
            <v>Door Stop</v>
          </cell>
          <cell r="C374" t="str">
            <v>Set</v>
          </cell>
          <cell r="D374">
            <v>32100</v>
          </cell>
          <cell r="E374">
            <v>1</v>
          </cell>
          <cell r="F374">
            <v>32100</v>
          </cell>
          <cell r="G374">
            <v>1</v>
          </cell>
          <cell r="H374">
            <v>32100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row>
        <row r="375">
          <cell r="A375">
            <v>26</v>
          </cell>
          <cell r="B375" t="str">
            <v>Kaca bening 5 mm</v>
          </cell>
          <cell r="C375" t="str">
            <v>M2</v>
          </cell>
          <cell r="D375">
            <v>66700</v>
          </cell>
          <cell r="E375">
            <v>5.0399999999999993E-2</v>
          </cell>
          <cell r="F375">
            <v>3361.6799999999994</v>
          </cell>
          <cell r="G375">
            <v>5.0399999999999993E-2</v>
          </cell>
          <cell r="H375">
            <v>3361.6799999999994</v>
          </cell>
          <cell r="I375">
            <v>0</v>
          </cell>
          <cell r="J375">
            <v>0</v>
          </cell>
          <cell r="K375">
            <v>0</v>
          </cell>
          <cell r="L375">
            <v>0</v>
          </cell>
          <cell r="M375">
            <v>0</v>
          </cell>
          <cell r="N375">
            <v>0</v>
          </cell>
          <cell r="O375">
            <v>0</v>
          </cell>
          <cell r="P375">
            <v>0</v>
          </cell>
          <cell r="Q375">
            <v>0</v>
          </cell>
          <cell r="R375">
            <v>0</v>
          </cell>
          <cell r="S375">
            <v>0.25919999999999999</v>
          </cell>
          <cell r="T375">
            <v>17288.64</v>
          </cell>
          <cell r="U375">
            <v>0.25919999999999999</v>
          </cell>
          <cell r="V375">
            <v>17288.64</v>
          </cell>
          <cell r="W375">
            <v>0</v>
          </cell>
          <cell r="X375">
            <v>0</v>
          </cell>
          <cell r="Y375">
            <v>0</v>
          </cell>
          <cell r="Z375">
            <v>0</v>
          </cell>
          <cell r="AA375">
            <v>0</v>
          </cell>
          <cell r="AB375">
            <v>0</v>
          </cell>
          <cell r="AC375">
            <v>0</v>
          </cell>
          <cell r="AD375">
            <v>0</v>
          </cell>
          <cell r="AE375">
            <v>0.4</v>
          </cell>
          <cell r="AF375">
            <v>26680</v>
          </cell>
        </row>
        <row r="376">
          <cell r="A376">
            <v>27</v>
          </cell>
          <cell r="B376" t="str">
            <v>Kaca bening 10 mm</v>
          </cell>
          <cell r="C376" t="str">
            <v>M2</v>
          </cell>
          <cell r="D376">
            <v>280895.75</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1.1326000000000001</v>
          </cell>
          <cell r="T376">
            <v>318142.52645</v>
          </cell>
          <cell r="U376">
            <v>1.1326000000000001</v>
          </cell>
          <cell r="V376">
            <v>318142.52645</v>
          </cell>
          <cell r="W376">
            <v>2.8839999999999999</v>
          </cell>
          <cell r="X376">
            <v>810103.34299999999</v>
          </cell>
          <cell r="Y376">
            <v>0.50749999999999995</v>
          </cell>
          <cell r="Z376">
            <v>142554.59312499998</v>
          </cell>
          <cell r="AA376">
            <v>0.33249999999999996</v>
          </cell>
          <cell r="AB376">
            <v>93397.836874999994</v>
          </cell>
          <cell r="AC376">
            <v>0</v>
          </cell>
          <cell r="AD376">
            <v>0</v>
          </cell>
          <cell r="AE376">
            <v>0</v>
          </cell>
          <cell r="AF376">
            <v>0</v>
          </cell>
        </row>
        <row r="377">
          <cell r="A377">
            <v>28</v>
          </cell>
          <cell r="B377" t="str">
            <v>Kaca Bening 12 mm</v>
          </cell>
          <cell r="C377" t="str">
            <v>M2</v>
          </cell>
          <cell r="D377">
            <v>403787.64062499994</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row>
        <row r="378">
          <cell r="A378">
            <v>29</v>
          </cell>
          <cell r="B378" t="str">
            <v>Besi hollow 4/4</v>
          </cell>
          <cell r="C378" t="str">
            <v>M'</v>
          </cell>
          <cell r="D378">
            <v>48625.000000000051</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row>
        <row r="379">
          <cell r="A379">
            <v>30</v>
          </cell>
          <cell r="B379" t="str">
            <v>Besi hollow 6/6</v>
          </cell>
          <cell r="C379" t="str">
            <v>M'</v>
          </cell>
          <cell r="D379">
            <v>74462.500000000058</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row>
        <row r="380">
          <cell r="A380">
            <v>31</v>
          </cell>
          <cell r="B380" t="str">
            <v>Besi hollow 2.5/5</v>
          </cell>
          <cell r="C380" t="str">
            <v>Kg</v>
          </cell>
          <cell r="D380">
            <v>74462.500000000058</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row>
        <row r="381">
          <cell r="A381">
            <v>32</v>
          </cell>
          <cell r="B381" t="str">
            <v>Besi hollow 5/5</v>
          </cell>
          <cell r="C381" t="str">
            <v>Kg</v>
          </cell>
          <cell r="D381">
            <v>74462.500000000058</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row>
        <row r="382">
          <cell r="A382">
            <v>33</v>
          </cell>
          <cell r="B382" t="str">
            <v>Besi hollow 2/2</v>
          </cell>
          <cell r="C382" t="str">
            <v>Kg</v>
          </cell>
          <cell r="D382">
            <v>74462.500000000058</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row>
        <row r="383">
          <cell r="A383">
            <v>34</v>
          </cell>
          <cell r="B383" t="str">
            <v>Besi hollow 2/4</v>
          </cell>
          <cell r="C383" t="str">
            <v>Kg</v>
          </cell>
          <cell r="D383">
            <v>74462.500000000058</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row>
        <row r="384">
          <cell r="A384">
            <v>35</v>
          </cell>
          <cell r="B384" t="str">
            <v>Kaca Tempered 12 mm</v>
          </cell>
          <cell r="C384" t="str">
            <v>M2</v>
          </cell>
          <cell r="D384">
            <v>528395.75</v>
          </cell>
          <cell r="E384">
            <v>4.3049999999999997</v>
          </cell>
          <cell r="F384">
            <v>2274743.7037499999</v>
          </cell>
          <cell r="G384">
            <v>4.3049999999999997</v>
          </cell>
          <cell r="H384">
            <v>2274743.7037499999</v>
          </cell>
          <cell r="I384">
            <v>4.3049999999999997</v>
          </cell>
          <cell r="J384">
            <v>2274743.7037499999</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row>
        <row r="385">
          <cell r="A385">
            <v>36</v>
          </cell>
          <cell r="B385" t="str">
            <v>Glass Block</v>
          </cell>
          <cell r="C385" t="str">
            <v>Bh</v>
          </cell>
          <cell r="D385">
            <v>45000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row>
        <row r="386">
          <cell r="A386">
            <v>37</v>
          </cell>
          <cell r="B386" t="str">
            <v>Kaca Es</v>
          </cell>
          <cell r="C386" t="str">
            <v>M2</v>
          </cell>
          <cell r="D386">
            <v>66700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0.4</v>
          </cell>
          <cell r="AD386">
            <v>26680</v>
          </cell>
          <cell r="AE386">
            <v>0</v>
          </cell>
          <cell r="AF386">
            <v>0</v>
          </cell>
        </row>
        <row r="387">
          <cell r="A387">
            <v>38</v>
          </cell>
          <cell r="B387" t="str">
            <v>Krepyak Kaca Nako + Kerangka</v>
          </cell>
          <cell r="C387" t="str">
            <v>M2</v>
          </cell>
          <cell r="D387">
            <v>81300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row>
        <row r="388">
          <cell r="A388">
            <v>39</v>
          </cell>
          <cell r="B388" t="str">
            <v>Sticker Efek Kaca Es</v>
          </cell>
          <cell r="C388" t="str">
            <v>M2</v>
          </cell>
          <cell r="D388">
            <v>150000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row>
        <row r="389">
          <cell r="A389">
            <v>40</v>
          </cell>
          <cell r="B389" t="str">
            <v>Rel Pintu Dorong</v>
          </cell>
          <cell r="C389" t="str">
            <v>M'</v>
          </cell>
          <cell r="D389">
            <v>275000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row>
        <row r="390">
          <cell r="A390">
            <v>41</v>
          </cell>
          <cell r="B390" t="str">
            <v>Rolling Door</v>
          </cell>
          <cell r="C390" t="str">
            <v>M2</v>
          </cell>
          <cell r="D390">
            <v>358100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row>
        <row r="391">
          <cell r="A391">
            <v>42</v>
          </cell>
          <cell r="B391" t="str">
            <v>Roster</v>
          </cell>
          <cell r="C391" t="str">
            <v>M2</v>
          </cell>
          <cell r="D391">
            <v>133850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row>
        <row r="392">
          <cell r="A392">
            <v>43</v>
          </cell>
          <cell r="B392" t="str">
            <v>Gipsum Board</v>
          </cell>
          <cell r="C392" t="str">
            <v>M2</v>
          </cell>
          <cell r="D392">
            <v>29000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row>
        <row r="393">
          <cell r="A393">
            <v>44</v>
          </cell>
          <cell r="B393" t="str">
            <v>List Gipsum</v>
          </cell>
          <cell r="C393" t="str">
            <v>M'</v>
          </cell>
          <cell r="D393">
            <v>17300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row>
        <row r="394">
          <cell r="A394">
            <v>45</v>
          </cell>
          <cell r="B394" t="str">
            <v>Sealent</v>
          </cell>
          <cell r="C394" t="str">
            <v>M'</v>
          </cell>
          <cell r="D394">
            <v>8400</v>
          </cell>
          <cell r="E394">
            <v>2.16</v>
          </cell>
          <cell r="F394">
            <v>18144</v>
          </cell>
          <cell r="G394">
            <v>2.16</v>
          </cell>
          <cell r="H394">
            <v>18144</v>
          </cell>
          <cell r="I394">
            <v>0</v>
          </cell>
          <cell r="J394">
            <v>0</v>
          </cell>
          <cell r="K394">
            <v>0</v>
          </cell>
          <cell r="L394">
            <v>0</v>
          </cell>
          <cell r="M394">
            <v>0</v>
          </cell>
          <cell r="N394">
            <v>0</v>
          </cell>
          <cell r="O394">
            <v>0</v>
          </cell>
          <cell r="P394">
            <v>0</v>
          </cell>
          <cell r="Q394">
            <v>0</v>
          </cell>
          <cell r="R394">
            <v>0</v>
          </cell>
          <cell r="S394">
            <v>18.080000000000002</v>
          </cell>
          <cell r="T394">
            <v>151872.00000000003</v>
          </cell>
          <cell r="U394">
            <v>18.080000000000002</v>
          </cell>
          <cell r="V394">
            <v>151872.00000000003</v>
          </cell>
          <cell r="W394">
            <v>19.439999999999998</v>
          </cell>
          <cell r="X394">
            <v>163295.99999999997</v>
          </cell>
          <cell r="Y394">
            <v>7.1999999999999993</v>
          </cell>
          <cell r="Z394">
            <v>60479.999999999993</v>
          </cell>
          <cell r="AA394">
            <v>5.1999999999999993</v>
          </cell>
          <cell r="AB394">
            <v>43679.999999999993</v>
          </cell>
          <cell r="AC394">
            <v>7.1999999999999993</v>
          </cell>
          <cell r="AD394">
            <v>60479.999999999993</v>
          </cell>
          <cell r="AE394">
            <v>7.1999999999999993</v>
          </cell>
          <cell r="AF394">
            <v>60479.999999999993</v>
          </cell>
        </row>
        <row r="395">
          <cell r="A395">
            <v>46</v>
          </cell>
          <cell r="B395" t="str">
            <v>Benangan Kusen</v>
          </cell>
          <cell r="C395" t="str">
            <v>M'</v>
          </cell>
          <cell r="D395">
            <v>4296.0074999999997</v>
          </cell>
          <cell r="E395">
            <v>9.8000000000000007</v>
          </cell>
          <cell r="F395">
            <v>42100.873500000002</v>
          </cell>
          <cell r="G395">
            <v>9.8000000000000007</v>
          </cell>
          <cell r="H395">
            <v>42100.873500000002</v>
          </cell>
          <cell r="I395">
            <v>6.1999999999999993</v>
          </cell>
          <cell r="J395">
            <v>26635.246499999994</v>
          </cell>
          <cell r="K395">
            <v>5.7839999999999998</v>
          </cell>
          <cell r="L395">
            <v>24848.107379999998</v>
          </cell>
          <cell r="M395">
            <v>5.7839999999999998</v>
          </cell>
          <cell r="N395">
            <v>24848.107379999998</v>
          </cell>
          <cell r="O395">
            <v>7.6</v>
          </cell>
          <cell r="P395">
            <v>32649.656999999996</v>
          </cell>
          <cell r="Q395">
            <v>7.6</v>
          </cell>
          <cell r="R395">
            <v>32649.656999999996</v>
          </cell>
          <cell r="S395">
            <v>13.600000000000001</v>
          </cell>
          <cell r="T395">
            <v>58425.702000000005</v>
          </cell>
          <cell r="U395">
            <v>13.600000000000001</v>
          </cell>
          <cell r="V395">
            <v>58425.702000000005</v>
          </cell>
          <cell r="W395">
            <v>10.120000000000001</v>
          </cell>
          <cell r="X395">
            <v>43475.5959</v>
          </cell>
          <cell r="Y395">
            <v>9.1999999999999993</v>
          </cell>
          <cell r="Z395">
            <v>39523.268999999993</v>
          </cell>
          <cell r="AA395">
            <v>7.1999999999999993</v>
          </cell>
          <cell r="AB395">
            <v>30931.253999999994</v>
          </cell>
          <cell r="AC395">
            <v>16</v>
          </cell>
          <cell r="AD395">
            <v>68736.12</v>
          </cell>
          <cell r="AE395">
            <v>16</v>
          </cell>
          <cell r="AF395">
            <v>68736.12</v>
          </cell>
        </row>
        <row r="396">
          <cell r="A396">
            <v>47</v>
          </cell>
          <cell r="B396" t="str">
            <v xml:space="preserve">Cat Kayu </v>
          </cell>
          <cell r="C396" t="str">
            <v>M2</v>
          </cell>
          <cell r="D396">
            <v>19370.5</v>
          </cell>
          <cell r="E396">
            <v>3.2720000000000002</v>
          </cell>
          <cell r="F396">
            <v>63380.276000000005</v>
          </cell>
          <cell r="G396">
            <v>3.2720000000000002</v>
          </cell>
          <cell r="H396">
            <v>63380.276000000005</v>
          </cell>
          <cell r="I396">
            <v>0</v>
          </cell>
          <cell r="J396">
            <v>0</v>
          </cell>
          <cell r="K396">
            <v>4.0991999999999997</v>
          </cell>
          <cell r="L396">
            <v>79403.553599999999</v>
          </cell>
          <cell r="M396">
            <v>4.0991999999999997</v>
          </cell>
          <cell r="N396">
            <v>79403.553599999999</v>
          </cell>
          <cell r="O396">
            <v>1.3960000000000001</v>
          </cell>
          <cell r="P396">
            <v>27041.218000000001</v>
          </cell>
          <cell r="Q396">
            <v>1.3960000000000001</v>
          </cell>
          <cell r="R396">
            <v>27041.218000000001</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row>
        <row r="397">
          <cell r="A397">
            <v>48</v>
          </cell>
          <cell r="B397" t="str">
            <v>Cat Besi</v>
          </cell>
          <cell r="C397" t="str">
            <v>M2</v>
          </cell>
          <cell r="D397">
            <v>13698</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row>
        <row r="398">
          <cell r="A398">
            <v>49</v>
          </cell>
          <cell r="B398" t="str">
            <v>Cat Dinding</v>
          </cell>
          <cell r="C398" t="str">
            <v>M2</v>
          </cell>
          <cell r="D398">
            <v>9900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row>
        <row r="399">
          <cell r="A399">
            <v>50</v>
          </cell>
          <cell r="B399" t="str">
            <v>Plesteran Camprot</v>
          </cell>
          <cell r="C399" t="str">
            <v>M2</v>
          </cell>
          <cell r="D399">
            <v>14600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W399">
            <v>0</v>
          </cell>
          <cell r="X399">
            <v>0</v>
          </cell>
          <cell r="Y399">
            <v>0</v>
          </cell>
          <cell r="Z399">
            <v>0</v>
          </cell>
          <cell r="AA399">
            <v>0</v>
          </cell>
          <cell r="AB399">
            <v>0</v>
          </cell>
          <cell r="AC399">
            <v>0</v>
          </cell>
          <cell r="AD399">
            <v>0</v>
          </cell>
          <cell r="AE399">
            <v>0</v>
          </cell>
          <cell r="AF399">
            <v>0</v>
          </cell>
        </row>
        <row r="401">
          <cell r="B401" t="str">
            <v>Jumlah Harga</v>
          </cell>
          <cell r="F401">
            <v>3021087.0332500003</v>
          </cell>
          <cell r="H401">
            <v>3021087.0332500003</v>
          </cell>
          <cell r="J401">
            <v>3776944.5502499999</v>
          </cell>
          <cell r="L401">
            <v>1690743.9109799999</v>
          </cell>
          <cell r="N401">
            <v>1690743.9109799999</v>
          </cell>
          <cell r="P401">
            <v>210982.375</v>
          </cell>
          <cell r="R401">
            <v>210982.375</v>
          </cell>
          <cell r="T401">
            <v>1835497.2684499999</v>
          </cell>
          <cell r="V401">
            <v>1835497.2684499999</v>
          </cell>
          <cell r="X401">
            <v>1016874.9389</v>
          </cell>
          <cell r="Z401">
            <v>862639.46212499996</v>
          </cell>
          <cell r="AB401">
            <v>663142.69087499997</v>
          </cell>
          <cell r="AD401">
            <v>155896.12</v>
          </cell>
          <cell r="AF401">
            <v>155896.12</v>
          </cell>
        </row>
        <row r="402">
          <cell r="L402" t="str">
            <v>P3A ASR = P4 SD</v>
          </cell>
        </row>
        <row r="405">
          <cell r="A405" t="str">
            <v>No.</v>
          </cell>
          <cell r="B405" t="str">
            <v>Item Pekerjaan</v>
          </cell>
          <cell r="C405" t="str">
            <v>Satuan</v>
          </cell>
          <cell r="D405" t="str">
            <v>Harga Satuan</v>
          </cell>
          <cell r="E405" t="str">
            <v>P1</v>
          </cell>
          <cell r="G405" t="str">
            <v>P2</v>
          </cell>
          <cell r="I405" t="str">
            <v>P3</v>
          </cell>
          <cell r="K405" t="str">
            <v>P4</v>
          </cell>
          <cell r="M405" t="str">
            <v>J1</v>
          </cell>
          <cell r="O405" t="str">
            <v>BV1</v>
          </cell>
          <cell r="Q405" t="str">
            <v>R2B</v>
          </cell>
          <cell r="S405" t="str">
            <v>R2A</v>
          </cell>
          <cell r="U405" t="str">
            <v>R1</v>
          </cell>
        </row>
        <row r="406">
          <cell r="D406" t="str">
            <v>Rp.</v>
          </cell>
          <cell r="E406" t="str">
            <v>Vol.</v>
          </cell>
          <cell r="F406" t="str">
            <v>Jumlah Harga</v>
          </cell>
          <cell r="G406" t="str">
            <v>Vol.</v>
          </cell>
          <cell r="H406" t="str">
            <v>Jumlah Harga</v>
          </cell>
          <cell r="I406" t="str">
            <v>Vol.</v>
          </cell>
          <cell r="J406" t="str">
            <v>Jumlah Harga</v>
          </cell>
          <cell r="K406" t="str">
            <v>Vol.</v>
          </cell>
          <cell r="L406" t="str">
            <v>Jumlah Harga</v>
          </cell>
          <cell r="M406" t="str">
            <v>Vol.</v>
          </cell>
          <cell r="N406" t="str">
            <v>Jumlah Harga</v>
          </cell>
          <cell r="O406" t="str">
            <v>Vol.</v>
          </cell>
          <cell r="P406" t="str">
            <v>Jumlah Harga</v>
          </cell>
          <cell r="Q406" t="str">
            <v>Vol.</v>
          </cell>
          <cell r="R406" t="str">
            <v>Jumlah Harga</v>
          </cell>
          <cell r="S406" t="str">
            <v>Vol.</v>
          </cell>
          <cell r="T406" t="str">
            <v>Jumlah Harga</v>
          </cell>
          <cell r="U406" t="str">
            <v>Vol.</v>
          </cell>
          <cell r="V406" t="str">
            <v>Jumlah Harga</v>
          </cell>
        </row>
        <row r="407">
          <cell r="A407" t="str">
            <v>VII.</v>
          </cell>
          <cell r="B407" t="str">
            <v>UNIT BANGUNAN GSG</v>
          </cell>
        </row>
        <row r="409">
          <cell r="A409">
            <v>1</v>
          </cell>
          <cell r="B409" t="str">
            <v>Kayu 6/12</v>
          </cell>
          <cell r="C409" t="str">
            <v>M3</v>
          </cell>
          <cell r="D409">
            <v>0</v>
          </cell>
          <cell r="E409">
            <v>1.0200000000000001E-2</v>
          </cell>
          <cell r="F409">
            <v>0</v>
          </cell>
          <cell r="G409">
            <v>1.12E-2</v>
          </cell>
          <cell r="H409">
            <v>0</v>
          </cell>
          <cell r="I409">
            <v>3.6144000000000003E-2</v>
          </cell>
          <cell r="J409">
            <v>0</v>
          </cell>
          <cell r="K409">
            <v>5.2800000000000007E-2</v>
          </cell>
          <cell r="L409">
            <v>0</v>
          </cell>
          <cell r="N409">
            <v>0</v>
          </cell>
          <cell r="P409">
            <v>0</v>
          </cell>
          <cell r="R409">
            <v>0</v>
          </cell>
          <cell r="T409">
            <v>0</v>
          </cell>
          <cell r="V409">
            <v>0</v>
          </cell>
        </row>
        <row r="410">
          <cell r="A410">
            <v>2</v>
          </cell>
          <cell r="B410" t="str">
            <v>Kayu Slimar 3/10</v>
          </cell>
          <cell r="C410" t="str">
            <v>M3</v>
          </cell>
          <cell r="D410">
            <v>0</v>
          </cell>
          <cell r="E410">
            <v>5.1200000000000002E-2</v>
          </cell>
          <cell r="F410">
            <v>0</v>
          </cell>
          <cell r="G410">
            <v>3.2000000000000002E-3</v>
          </cell>
          <cell r="H410">
            <v>0</v>
          </cell>
          <cell r="I410">
            <v>1.4159999999999999E-2</v>
          </cell>
          <cell r="J410">
            <v>0</v>
          </cell>
          <cell r="K410">
            <v>1.4400000000000001E-2</v>
          </cell>
          <cell r="L410">
            <v>0</v>
          </cell>
          <cell r="N410">
            <v>0</v>
          </cell>
          <cell r="P410">
            <v>0</v>
          </cell>
          <cell r="R410">
            <v>0</v>
          </cell>
          <cell r="T410">
            <v>0</v>
          </cell>
          <cell r="V410">
            <v>0</v>
          </cell>
        </row>
        <row r="411">
          <cell r="A411">
            <v>3</v>
          </cell>
          <cell r="B411" t="str">
            <v>Kayu Slimar 3/15</v>
          </cell>
          <cell r="C411" t="str">
            <v>M3</v>
          </cell>
          <cell r="D411">
            <v>0</v>
          </cell>
          <cell r="E411">
            <v>13.84</v>
          </cell>
          <cell r="F411">
            <v>0</v>
          </cell>
          <cell r="G411">
            <v>3.2</v>
          </cell>
          <cell r="H411">
            <v>0</v>
          </cell>
          <cell r="I411">
            <v>2.6999999999999997E-3</v>
          </cell>
          <cell r="J411">
            <v>0</v>
          </cell>
          <cell r="L411">
            <v>0</v>
          </cell>
          <cell r="N411">
            <v>0</v>
          </cell>
          <cell r="P411">
            <v>0</v>
          </cell>
          <cell r="R411">
            <v>0</v>
          </cell>
          <cell r="T411">
            <v>0</v>
          </cell>
          <cell r="V411">
            <v>0</v>
          </cell>
        </row>
        <row r="412">
          <cell r="A412">
            <v>4</v>
          </cell>
          <cell r="B412" t="str">
            <v>Kayu Slimar 3/20</v>
          </cell>
          <cell r="C412" t="str">
            <v>M3</v>
          </cell>
          <cell r="D412">
            <v>0</v>
          </cell>
          <cell r="E412">
            <v>7.99</v>
          </cell>
          <cell r="F412">
            <v>0</v>
          </cell>
          <cell r="G412">
            <v>3.2</v>
          </cell>
          <cell r="H412">
            <v>0</v>
          </cell>
          <cell r="I412">
            <v>3.5999999999999999E-3</v>
          </cell>
          <cell r="J412">
            <v>0</v>
          </cell>
          <cell r="K412">
            <v>17.28</v>
          </cell>
          <cell r="L412">
            <v>0</v>
          </cell>
          <cell r="N412">
            <v>0</v>
          </cell>
          <cell r="P412">
            <v>0</v>
          </cell>
          <cell r="R412">
            <v>0</v>
          </cell>
          <cell r="T412">
            <v>0</v>
          </cell>
          <cell r="V412">
            <v>0</v>
          </cell>
        </row>
        <row r="413">
          <cell r="A413">
            <v>5</v>
          </cell>
          <cell r="B413" t="str">
            <v>Kayu 2/10</v>
          </cell>
          <cell r="C413" t="str">
            <v>M3</v>
          </cell>
          <cell r="D413">
            <v>0</v>
          </cell>
          <cell r="E413">
            <v>6.6</v>
          </cell>
          <cell r="F413">
            <v>0</v>
          </cell>
          <cell r="G413">
            <v>5</v>
          </cell>
          <cell r="H413">
            <v>0</v>
          </cell>
          <cell r="I413">
            <v>5.4000000000000012E-3</v>
          </cell>
          <cell r="J413">
            <v>0</v>
          </cell>
          <cell r="L413">
            <v>0</v>
          </cell>
          <cell r="M413">
            <v>4.92</v>
          </cell>
          <cell r="N413">
            <v>0</v>
          </cell>
          <cell r="O413">
            <v>2.2000000000000002</v>
          </cell>
          <cell r="P413">
            <v>0</v>
          </cell>
          <cell r="R413">
            <v>0</v>
          </cell>
          <cell r="T413">
            <v>0</v>
          </cell>
          <cell r="V413">
            <v>0</v>
          </cell>
        </row>
        <row r="414">
          <cell r="A414">
            <v>6</v>
          </cell>
          <cell r="B414" t="str">
            <v>Panil t = 3 cm</v>
          </cell>
          <cell r="C414" t="str">
            <v>M2</v>
          </cell>
          <cell r="D414">
            <v>0</v>
          </cell>
          <cell r="F414">
            <v>0</v>
          </cell>
          <cell r="G414">
            <v>0</v>
          </cell>
          <cell r="H414">
            <v>0</v>
          </cell>
          <cell r="I414">
            <v>0.49500000000000005</v>
          </cell>
          <cell r="J414">
            <v>0</v>
          </cell>
          <cell r="L414">
            <v>0</v>
          </cell>
          <cell r="N414">
            <v>0</v>
          </cell>
          <cell r="P414">
            <v>0</v>
          </cell>
          <cell r="R414">
            <v>0</v>
          </cell>
          <cell r="T414">
            <v>0</v>
          </cell>
          <cell r="V414">
            <v>0</v>
          </cell>
        </row>
        <row r="415">
          <cell r="A415">
            <v>1</v>
          </cell>
          <cell r="B415" t="str">
            <v>Kusen Aluminium 5/10</v>
          </cell>
          <cell r="C415" t="str">
            <v>M'</v>
          </cell>
          <cell r="D415">
            <v>124948</v>
          </cell>
          <cell r="F415">
            <v>0</v>
          </cell>
          <cell r="G415">
            <v>0</v>
          </cell>
          <cell r="H415">
            <v>0</v>
          </cell>
          <cell r="I415">
            <v>5</v>
          </cell>
          <cell r="J415">
            <v>624740</v>
          </cell>
          <cell r="L415">
            <v>0</v>
          </cell>
          <cell r="N415">
            <v>0</v>
          </cell>
          <cell r="P415">
            <v>0</v>
          </cell>
          <cell r="R415">
            <v>0</v>
          </cell>
          <cell r="T415">
            <v>0</v>
          </cell>
          <cell r="V415">
            <v>0</v>
          </cell>
        </row>
        <row r="416">
          <cell r="A416">
            <v>2</v>
          </cell>
          <cell r="B416" t="str">
            <v xml:space="preserve">Rangka Daun Jendela Alumunium </v>
          </cell>
          <cell r="C416" t="str">
            <v>M'</v>
          </cell>
          <cell r="D416">
            <v>124948</v>
          </cell>
          <cell r="F416">
            <v>0</v>
          </cell>
          <cell r="G416">
            <v>0</v>
          </cell>
          <cell r="H416">
            <v>0</v>
          </cell>
          <cell r="I416">
            <v>0</v>
          </cell>
          <cell r="J416">
            <v>0</v>
          </cell>
          <cell r="L416">
            <v>0</v>
          </cell>
          <cell r="N416">
            <v>0</v>
          </cell>
          <cell r="P416">
            <v>0</v>
          </cell>
          <cell r="R416">
            <v>0</v>
          </cell>
          <cell r="T416">
            <v>0</v>
          </cell>
          <cell r="V416">
            <v>0</v>
          </cell>
        </row>
        <row r="417">
          <cell r="A417">
            <v>3</v>
          </cell>
          <cell r="B417" t="str">
            <v>Rangka Tiang Sirip Alumunium 1/1 Putih</v>
          </cell>
          <cell r="C417" t="str">
            <v>M'</v>
          </cell>
          <cell r="D417">
            <v>62474</v>
          </cell>
          <cell r="F417">
            <v>0</v>
          </cell>
          <cell r="G417">
            <v>0</v>
          </cell>
          <cell r="H417">
            <v>0</v>
          </cell>
          <cell r="I417">
            <v>0</v>
          </cell>
          <cell r="J417">
            <v>0</v>
          </cell>
          <cell r="L417">
            <v>0</v>
          </cell>
          <cell r="N417">
            <v>0</v>
          </cell>
          <cell r="P417">
            <v>0</v>
          </cell>
          <cell r="R417">
            <v>0</v>
          </cell>
          <cell r="T417">
            <v>0</v>
          </cell>
          <cell r="V417">
            <v>0</v>
          </cell>
        </row>
        <row r="418">
          <cell r="A418">
            <v>4</v>
          </cell>
          <cell r="B418" t="str">
            <v>Pasang Shading Sirip Alumunium 0.2/10 +Rangka</v>
          </cell>
          <cell r="C418" t="str">
            <v>M2</v>
          </cell>
          <cell r="D418">
            <v>0</v>
          </cell>
          <cell r="F418">
            <v>0</v>
          </cell>
          <cell r="G418">
            <v>0</v>
          </cell>
          <cell r="H418">
            <v>0</v>
          </cell>
          <cell r="I418">
            <v>0</v>
          </cell>
          <cell r="J418">
            <v>0</v>
          </cell>
          <cell r="L418">
            <v>0</v>
          </cell>
          <cell r="N418">
            <v>0</v>
          </cell>
          <cell r="P418">
            <v>0</v>
          </cell>
          <cell r="R418">
            <v>0</v>
          </cell>
          <cell r="T418">
            <v>0</v>
          </cell>
          <cell r="V418">
            <v>0</v>
          </cell>
        </row>
        <row r="419">
          <cell r="A419">
            <v>5</v>
          </cell>
          <cell r="B419" t="str">
            <v>Daun Pintu Panil Kamper</v>
          </cell>
          <cell r="C419" t="str">
            <v>bh</v>
          </cell>
          <cell r="D419">
            <v>550000</v>
          </cell>
          <cell r="F419">
            <v>0</v>
          </cell>
          <cell r="G419">
            <v>1.2E-2</v>
          </cell>
          <cell r="H419">
            <v>6600</v>
          </cell>
          <cell r="I419">
            <v>1.2</v>
          </cell>
          <cell r="J419">
            <v>660000</v>
          </cell>
          <cell r="L419">
            <v>0</v>
          </cell>
          <cell r="N419">
            <v>0</v>
          </cell>
          <cell r="P419">
            <v>0</v>
          </cell>
          <cell r="R419">
            <v>0</v>
          </cell>
          <cell r="T419">
            <v>0</v>
          </cell>
          <cell r="V419">
            <v>0</v>
          </cell>
        </row>
        <row r="420">
          <cell r="A420">
            <v>6</v>
          </cell>
          <cell r="B420" t="str">
            <v>Plat besi t = 2 mm</v>
          </cell>
          <cell r="C420" t="str">
            <v>Kg</v>
          </cell>
          <cell r="D420">
            <v>0</v>
          </cell>
          <cell r="F420">
            <v>0</v>
          </cell>
          <cell r="G420">
            <v>0</v>
          </cell>
          <cell r="H420">
            <v>0</v>
          </cell>
          <cell r="I420">
            <v>0</v>
          </cell>
          <cell r="J420">
            <v>0</v>
          </cell>
          <cell r="L420">
            <v>0</v>
          </cell>
          <cell r="N420">
            <v>0</v>
          </cell>
          <cell r="P420">
            <v>0</v>
          </cell>
          <cell r="R420">
            <v>0</v>
          </cell>
          <cell r="T420">
            <v>0</v>
          </cell>
          <cell r="V420">
            <v>0</v>
          </cell>
        </row>
        <row r="421">
          <cell r="A421">
            <v>7</v>
          </cell>
          <cell r="B421" t="str">
            <v>C 40.40.2  (pesan khusus)</v>
          </cell>
          <cell r="C421" t="str">
            <v>Kg</v>
          </cell>
          <cell r="D421">
            <v>14122.3</v>
          </cell>
          <cell r="F421">
            <v>0</v>
          </cell>
          <cell r="G421">
            <v>0</v>
          </cell>
          <cell r="H421">
            <v>0</v>
          </cell>
          <cell r="I421">
            <v>0</v>
          </cell>
          <cell r="J421">
            <v>0</v>
          </cell>
          <cell r="L421">
            <v>0</v>
          </cell>
          <cell r="N421">
            <v>0</v>
          </cell>
          <cell r="P421">
            <v>0</v>
          </cell>
          <cell r="R421">
            <v>0</v>
          </cell>
          <cell r="T421">
            <v>0</v>
          </cell>
          <cell r="V421">
            <v>0</v>
          </cell>
        </row>
        <row r="422">
          <cell r="A422">
            <v>8</v>
          </cell>
          <cell r="B422" t="str">
            <v>Handle besi dia 16 mm</v>
          </cell>
          <cell r="C422" t="str">
            <v>Set</v>
          </cell>
          <cell r="D422">
            <v>129652.5</v>
          </cell>
          <cell r="F422">
            <v>0</v>
          </cell>
          <cell r="G422">
            <v>0</v>
          </cell>
          <cell r="H422">
            <v>0</v>
          </cell>
          <cell r="I422">
            <v>0</v>
          </cell>
          <cell r="J422">
            <v>0</v>
          </cell>
          <cell r="L422">
            <v>0</v>
          </cell>
          <cell r="N422">
            <v>0</v>
          </cell>
          <cell r="P422">
            <v>0</v>
          </cell>
          <cell r="R422">
            <v>0</v>
          </cell>
          <cell r="T422">
            <v>0</v>
          </cell>
          <cell r="V422">
            <v>0</v>
          </cell>
        </row>
        <row r="423">
          <cell r="A423">
            <v>9</v>
          </cell>
          <cell r="B423" t="str">
            <v>Hendle pintu Stainless</v>
          </cell>
          <cell r="C423" t="str">
            <v>Set</v>
          </cell>
          <cell r="D423">
            <v>261652.5</v>
          </cell>
          <cell r="E423">
            <v>2</v>
          </cell>
          <cell r="F423">
            <v>523305</v>
          </cell>
          <cell r="G423">
            <v>0</v>
          </cell>
          <cell r="H423">
            <v>0</v>
          </cell>
          <cell r="I423">
            <v>0</v>
          </cell>
          <cell r="J423">
            <v>0</v>
          </cell>
          <cell r="L423">
            <v>0</v>
          </cell>
          <cell r="N423">
            <v>0</v>
          </cell>
          <cell r="P423">
            <v>0</v>
          </cell>
          <cell r="R423">
            <v>0</v>
          </cell>
          <cell r="T423">
            <v>0</v>
          </cell>
          <cell r="V423">
            <v>0</v>
          </cell>
        </row>
        <row r="424">
          <cell r="A424">
            <v>10</v>
          </cell>
          <cell r="B424" t="str">
            <v>Kunci Pintu Handle stainleess (dorma)</v>
          </cell>
          <cell r="C424" t="str">
            <v>Set</v>
          </cell>
          <cell r="D424">
            <v>650000</v>
          </cell>
          <cell r="E424">
            <v>1</v>
          </cell>
          <cell r="F424">
            <v>650000</v>
          </cell>
          <cell r="G424">
            <v>0</v>
          </cell>
          <cell r="H424">
            <v>0</v>
          </cell>
          <cell r="I424">
            <v>0</v>
          </cell>
          <cell r="J424">
            <v>0</v>
          </cell>
          <cell r="L424">
            <v>0</v>
          </cell>
          <cell r="N424">
            <v>0</v>
          </cell>
          <cell r="P424">
            <v>0</v>
          </cell>
          <cell r="R424">
            <v>0</v>
          </cell>
          <cell r="T424">
            <v>0</v>
          </cell>
          <cell r="V424">
            <v>0</v>
          </cell>
        </row>
        <row r="425">
          <cell r="A425">
            <v>11</v>
          </cell>
          <cell r="B425" t="str">
            <v>Kunci tanam Antik</v>
          </cell>
          <cell r="C425" t="str">
            <v>Set</v>
          </cell>
          <cell r="D425">
            <v>265000</v>
          </cell>
          <cell r="F425">
            <v>0</v>
          </cell>
          <cell r="G425">
            <v>0</v>
          </cell>
          <cell r="H425">
            <v>0</v>
          </cell>
          <cell r="I425">
            <v>0</v>
          </cell>
          <cell r="J425">
            <v>0</v>
          </cell>
          <cell r="L425">
            <v>0</v>
          </cell>
          <cell r="N425">
            <v>0</v>
          </cell>
          <cell r="P425">
            <v>0</v>
          </cell>
          <cell r="R425">
            <v>0</v>
          </cell>
          <cell r="T425">
            <v>0</v>
          </cell>
          <cell r="V425">
            <v>0</v>
          </cell>
        </row>
        <row r="426">
          <cell r="A426">
            <v>12</v>
          </cell>
          <cell r="B426" t="str">
            <v>Kunci tanam biasa</v>
          </cell>
          <cell r="C426" t="str">
            <v>Set</v>
          </cell>
          <cell r="D426">
            <v>168565</v>
          </cell>
          <cell r="E426">
            <v>2</v>
          </cell>
          <cell r="F426">
            <v>337130</v>
          </cell>
          <cell r="G426">
            <v>1</v>
          </cell>
          <cell r="H426">
            <v>168565</v>
          </cell>
          <cell r="I426">
            <v>1</v>
          </cell>
          <cell r="J426">
            <v>168565</v>
          </cell>
          <cell r="K426">
            <v>2</v>
          </cell>
          <cell r="L426">
            <v>337130</v>
          </cell>
          <cell r="N426">
            <v>0</v>
          </cell>
          <cell r="P426">
            <v>0</v>
          </cell>
          <cell r="R426">
            <v>0</v>
          </cell>
          <cell r="T426">
            <v>0</v>
          </cell>
          <cell r="V426">
            <v>0</v>
          </cell>
        </row>
        <row r="427">
          <cell r="A427">
            <v>13</v>
          </cell>
          <cell r="B427" t="str">
            <v>Kunci Silinder</v>
          </cell>
          <cell r="C427" t="str">
            <v>Set</v>
          </cell>
          <cell r="D427">
            <v>217900</v>
          </cell>
          <cell r="F427">
            <v>0</v>
          </cell>
          <cell r="G427">
            <v>0</v>
          </cell>
          <cell r="H427">
            <v>0</v>
          </cell>
          <cell r="I427">
            <v>0</v>
          </cell>
          <cell r="J427">
            <v>0</v>
          </cell>
          <cell r="L427">
            <v>0</v>
          </cell>
          <cell r="N427">
            <v>0</v>
          </cell>
          <cell r="P427">
            <v>0</v>
          </cell>
          <cell r="R427">
            <v>0</v>
          </cell>
          <cell r="T427">
            <v>0</v>
          </cell>
          <cell r="V427">
            <v>0</v>
          </cell>
        </row>
        <row r="428">
          <cell r="A428">
            <v>14</v>
          </cell>
          <cell r="B428" t="str">
            <v>Kunci Selot</v>
          </cell>
          <cell r="C428" t="str">
            <v>Set</v>
          </cell>
          <cell r="D428">
            <v>48300</v>
          </cell>
          <cell r="F428">
            <v>0</v>
          </cell>
          <cell r="G428">
            <v>1</v>
          </cell>
          <cell r="H428">
            <v>48300</v>
          </cell>
          <cell r="I428">
            <v>0</v>
          </cell>
          <cell r="J428">
            <v>0</v>
          </cell>
          <cell r="K428">
            <v>1</v>
          </cell>
          <cell r="L428">
            <v>48300</v>
          </cell>
          <cell r="N428">
            <v>0</v>
          </cell>
          <cell r="P428">
            <v>0</v>
          </cell>
          <cell r="R428">
            <v>0</v>
          </cell>
          <cell r="T428">
            <v>0</v>
          </cell>
          <cell r="V428">
            <v>0</v>
          </cell>
        </row>
        <row r="429">
          <cell r="A429">
            <v>15</v>
          </cell>
          <cell r="B429" t="str">
            <v>Engsel jendela</v>
          </cell>
          <cell r="C429" t="str">
            <v>Bh</v>
          </cell>
          <cell r="D429">
            <v>16600</v>
          </cell>
          <cell r="F429">
            <v>0</v>
          </cell>
          <cell r="G429">
            <v>0</v>
          </cell>
          <cell r="H429">
            <v>0</v>
          </cell>
          <cell r="I429">
            <v>0</v>
          </cell>
          <cell r="J429">
            <v>0</v>
          </cell>
          <cell r="L429">
            <v>0</v>
          </cell>
          <cell r="N429">
            <v>0</v>
          </cell>
          <cell r="P429">
            <v>0</v>
          </cell>
          <cell r="R429">
            <v>0</v>
          </cell>
          <cell r="T429">
            <v>0</v>
          </cell>
          <cell r="V429">
            <v>0</v>
          </cell>
        </row>
        <row r="430">
          <cell r="A430">
            <v>16</v>
          </cell>
          <cell r="B430" t="str">
            <v>Engsel pintu</v>
          </cell>
          <cell r="C430" t="str">
            <v>Bh</v>
          </cell>
          <cell r="D430">
            <v>44395.75</v>
          </cell>
          <cell r="E430">
            <v>4</v>
          </cell>
          <cell r="F430">
            <v>177583</v>
          </cell>
          <cell r="G430">
            <v>2</v>
          </cell>
          <cell r="H430">
            <v>88791.5</v>
          </cell>
          <cell r="I430">
            <v>3</v>
          </cell>
          <cell r="J430">
            <v>133187.25</v>
          </cell>
          <cell r="K430">
            <v>8</v>
          </cell>
          <cell r="L430">
            <v>355166</v>
          </cell>
          <cell r="N430">
            <v>0</v>
          </cell>
          <cell r="P430">
            <v>0</v>
          </cell>
          <cell r="R430">
            <v>0</v>
          </cell>
          <cell r="T430">
            <v>0</v>
          </cell>
          <cell r="V430">
            <v>0</v>
          </cell>
        </row>
        <row r="431">
          <cell r="A431">
            <v>17</v>
          </cell>
          <cell r="B431" t="str">
            <v>Engsel Pintu dari pipa besi dia 2 cm</v>
          </cell>
          <cell r="C431" t="str">
            <v>Bh</v>
          </cell>
          <cell r="D431">
            <v>66593.625</v>
          </cell>
          <cell r="F431">
            <v>0</v>
          </cell>
          <cell r="G431">
            <v>0</v>
          </cell>
          <cell r="H431">
            <v>0</v>
          </cell>
          <cell r="I431">
            <v>0</v>
          </cell>
          <cell r="J431">
            <v>0</v>
          </cell>
          <cell r="L431">
            <v>0</v>
          </cell>
          <cell r="N431">
            <v>0</v>
          </cell>
          <cell r="P431">
            <v>0</v>
          </cell>
          <cell r="R431">
            <v>0</v>
          </cell>
          <cell r="T431">
            <v>0</v>
          </cell>
          <cell r="V431">
            <v>0</v>
          </cell>
        </row>
        <row r="432">
          <cell r="A432">
            <v>18</v>
          </cell>
          <cell r="B432" t="str">
            <v>Kait/hak angin</v>
          </cell>
          <cell r="C432" t="str">
            <v>Set</v>
          </cell>
          <cell r="D432">
            <v>27000</v>
          </cell>
          <cell r="F432">
            <v>0</v>
          </cell>
          <cell r="G432">
            <v>0</v>
          </cell>
          <cell r="H432">
            <v>0</v>
          </cell>
          <cell r="I432">
            <v>0</v>
          </cell>
          <cell r="J432">
            <v>0</v>
          </cell>
          <cell r="L432">
            <v>0</v>
          </cell>
          <cell r="N432">
            <v>0</v>
          </cell>
          <cell r="P432">
            <v>0</v>
          </cell>
          <cell r="R432">
            <v>0</v>
          </cell>
          <cell r="T432">
            <v>0</v>
          </cell>
          <cell r="V432">
            <v>0</v>
          </cell>
        </row>
        <row r="433">
          <cell r="A433">
            <v>19</v>
          </cell>
          <cell r="B433" t="str">
            <v>Grendel pintu kuningan</v>
          </cell>
          <cell r="C433" t="str">
            <v>Bh</v>
          </cell>
          <cell r="D433">
            <v>125000</v>
          </cell>
          <cell r="F433">
            <v>0</v>
          </cell>
          <cell r="G433">
            <v>0</v>
          </cell>
          <cell r="H433">
            <v>0</v>
          </cell>
          <cell r="I433">
            <v>0</v>
          </cell>
          <cell r="J433">
            <v>0</v>
          </cell>
          <cell r="L433">
            <v>0</v>
          </cell>
          <cell r="N433">
            <v>0</v>
          </cell>
          <cell r="P433">
            <v>0</v>
          </cell>
          <cell r="R433">
            <v>0</v>
          </cell>
          <cell r="T433">
            <v>0</v>
          </cell>
          <cell r="V433">
            <v>0</v>
          </cell>
        </row>
        <row r="434">
          <cell r="A434">
            <v>20</v>
          </cell>
          <cell r="B434" t="str">
            <v xml:space="preserve">Grendel jendela </v>
          </cell>
          <cell r="C434" t="str">
            <v>Bh</v>
          </cell>
          <cell r="D434">
            <v>8100</v>
          </cell>
          <cell r="F434">
            <v>0</v>
          </cell>
          <cell r="G434">
            <v>0</v>
          </cell>
          <cell r="H434">
            <v>0</v>
          </cell>
          <cell r="I434">
            <v>0</v>
          </cell>
          <cell r="J434">
            <v>0</v>
          </cell>
          <cell r="L434">
            <v>0</v>
          </cell>
          <cell r="N434">
            <v>0</v>
          </cell>
          <cell r="P434">
            <v>0</v>
          </cell>
          <cell r="R434">
            <v>0</v>
          </cell>
          <cell r="T434">
            <v>0</v>
          </cell>
          <cell r="V434">
            <v>0</v>
          </cell>
        </row>
        <row r="435">
          <cell r="A435">
            <v>21</v>
          </cell>
          <cell r="B435" t="str">
            <v>Grendel pintu</v>
          </cell>
          <cell r="C435" t="str">
            <v>Bh</v>
          </cell>
          <cell r="D435">
            <v>14200</v>
          </cell>
          <cell r="E435">
            <v>2</v>
          </cell>
          <cell r="F435">
            <v>28400</v>
          </cell>
          <cell r="G435">
            <v>1</v>
          </cell>
          <cell r="H435">
            <v>14200</v>
          </cell>
          <cell r="I435">
            <v>0</v>
          </cell>
          <cell r="J435">
            <v>0</v>
          </cell>
          <cell r="K435">
            <v>2</v>
          </cell>
          <cell r="L435">
            <v>28400</v>
          </cell>
          <cell r="N435">
            <v>0</v>
          </cell>
          <cell r="P435">
            <v>0</v>
          </cell>
          <cell r="R435">
            <v>0</v>
          </cell>
          <cell r="T435">
            <v>0</v>
          </cell>
          <cell r="V435">
            <v>0</v>
          </cell>
        </row>
        <row r="436">
          <cell r="A436">
            <v>22</v>
          </cell>
          <cell r="B436" t="str">
            <v>Stripting Knip</v>
          </cell>
          <cell r="C436" t="str">
            <v>Set</v>
          </cell>
          <cell r="D436">
            <v>13700</v>
          </cell>
          <cell r="F436">
            <v>0</v>
          </cell>
          <cell r="G436">
            <v>0</v>
          </cell>
          <cell r="H436">
            <v>0</v>
          </cell>
          <cell r="I436">
            <v>0</v>
          </cell>
          <cell r="J436">
            <v>0</v>
          </cell>
          <cell r="L436">
            <v>0</v>
          </cell>
          <cell r="N436">
            <v>0</v>
          </cell>
          <cell r="P436">
            <v>0</v>
          </cell>
          <cell r="R436">
            <v>0</v>
          </cell>
          <cell r="T436">
            <v>0</v>
          </cell>
          <cell r="V436">
            <v>0</v>
          </cell>
        </row>
        <row r="437">
          <cell r="A437">
            <v>23</v>
          </cell>
          <cell r="B437" t="str">
            <v>Door Closer</v>
          </cell>
          <cell r="C437" t="str">
            <v>Set</v>
          </cell>
          <cell r="D437">
            <v>260800</v>
          </cell>
          <cell r="E437">
            <v>2</v>
          </cell>
          <cell r="F437">
            <v>521600</v>
          </cell>
          <cell r="G437">
            <v>1</v>
          </cell>
          <cell r="H437">
            <v>260800</v>
          </cell>
          <cell r="I437">
            <v>0</v>
          </cell>
          <cell r="J437">
            <v>0</v>
          </cell>
          <cell r="K437">
            <v>2</v>
          </cell>
          <cell r="L437">
            <v>521600</v>
          </cell>
          <cell r="N437">
            <v>0</v>
          </cell>
          <cell r="P437">
            <v>0</v>
          </cell>
          <cell r="R437">
            <v>0</v>
          </cell>
          <cell r="T437">
            <v>0</v>
          </cell>
          <cell r="V437">
            <v>0</v>
          </cell>
        </row>
        <row r="438">
          <cell r="A438">
            <v>24</v>
          </cell>
          <cell r="B438" t="str">
            <v>Door Holder</v>
          </cell>
          <cell r="C438" t="str">
            <v>Set</v>
          </cell>
          <cell r="D438">
            <v>500000</v>
          </cell>
          <cell r="F438">
            <v>0</v>
          </cell>
          <cell r="G438">
            <v>0</v>
          </cell>
          <cell r="H438">
            <v>0</v>
          </cell>
          <cell r="I438">
            <v>0</v>
          </cell>
          <cell r="J438">
            <v>0</v>
          </cell>
          <cell r="L438">
            <v>0</v>
          </cell>
          <cell r="N438">
            <v>0</v>
          </cell>
          <cell r="P438">
            <v>0</v>
          </cell>
          <cell r="R438">
            <v>0</v>
          </cell>
          <cell r="T438">
            <v>0</v>
          </cell>
          <cell r="V438">
            <v>0</v>
          </cell>
        </row>
        <row r="439">
          <cell r="A439">
            <v>25</v>
          </cell>
          <cell r="B439" t="str">
            <v>Door Stop</v>
          </cell>
          <cell r="C439" t="str">
            <v>Set</v>
          </cell>
          <cell r="D439">
            <v>32100</v>
          </cell>
          <cell r="E439">
            <v>2</v>
          </cell>
          <cell r="F439">
            <v>64200</v>
          </cell>
          <cell r="G439">
            <v>1</v>
          </cell>
          <cell r="H439">
            <v>32100</v>
          </cell>
          <cell r="I439">
            <v>0</v>
          </cell>
          <cell r="J439">
            <v>0</v>
          </cell>
          <cell r="K439">
            <v>2</v>
          </cell>
          <cell r="L439">
            <v>64200</v>
          </cell>
          <cell r="N439">
            <v>0</v>
          </cell>
          <cell r="P439">
            <v>0</v>
          </cell>
          <cell r="R439">
            <v>0</v>
          </cell>
          <cell r="T439">
            <v>0</v>
          </cell>
          <cell r="V439">
            <v>0</v>
          </cell>
        </row>
        <row r="440">
          <cell r="A440">
            <v>26</v>
          </cell>
          <cell r="B440" t="str">
            <v>Kaca bening 5 mm</v>
          </cell>
          <cell r="C440" t="str">
            <v>M2</v>
          </cell>
          <cell r="D440">
            <v>66700</v>
          </cell>
          <cell r="F440">
            <v>0</v>
          </cell>
          <cell r="G440">
            <v>5.0399999999999993E-2</v>
          </cell>
          <cell r="H440">
            <v>3361.6799999999994</v>
          </cell>
          <cell r="I440">
            <v>0</v>
          </cell>
          <cell r="J440">
            <v>0</v>
          </cell>
          <cell r="L440">
            <v>0</v>
          </cell>
          <cell r="M440">
            <v>0.28799999999999998</v>
          </cell>
          <cell r="N440">
            <v>19209.599999999999</v>
          </cell>
          <cell r="O440">
            <v>0.24</v>
          </cell>
          <cell r="P440">
            <v>16008</v>
          </cell>
          <cell r="R440">
            <v>0</v>
          </cell>
          <cell r="T440">
            <v>0</v>
          </cell>
          <cell r="V440">
            <v>0</v>
          </cell>
        </row>
        <row r="441">
          <cell r="A441">
            <v>27</v>
          </cell>
          <cell r="B441" t="str">
            <v>Kaca bening 10 mm</v>
          </cell>
          <cell r="C441" t="str">
            <v>M2</v>
          </cell>
          <cell r="D441">
            <v>280895.75</v>
          </cell>
          <cell r="E441">
            <v>0.34100000000000008</v>
          </cell>
          <cell r="F441">
            <v>95785.450750000018</v>
          </cell>
          <cell r="G441">
            <v>0</v>
          </cell>
          <cell r="H441">
            <v>0</v>
          </cell>
          <cell r="I441">
            <v>0</v>
          </cell>
          <cell r="J441">
            <v>0</v>
          </cell>
          <cell r="L441">
            <v>0</v>
          </cell>
          <cell r="N441">
            <v>0</v>
          </cell>
          <cell r="P441">
            <v>0</v>
          </cell>
          <cell r="R441">
            <v>0</v>
          </cell>
          <cell r="T441">
            <v>0</v>
          </cell>
          <cell r="V441">
            <v>0</v>
          </cell>
        </row>
        <row r="442">
          <cell r="A442">
            <v>28</v>
          </cell>
          <cell r="B442" t="str">
            <v>Kaca Bening 12 mm</v>
          </cell>
          <cell r="C442" t="str">
            <v>M2</v>
          </cell>
          <cell r="D442">
            <v>403787.64062499994</v>
          </cell>
          <cell r="F442">
            <v>0</v>
          </cell>
          <cell r="G442">
            <v>0</v>
          </cell>
          <cell r="H442">
            <v>0</v>
          </cell>
          <cell r="I442">
            <v>0</v>
          </cell>
          <cell r="J442">
            <v>0</v>
          </cell>
          <cell r="L442">
            <v>0</v>
          </cell>
          <cell r="N442">
            <v>0</v>
          </cell>
          <cell r="P442">
            <v>0</v>
          </cell>
          <cell r="R442">
            <v>0</v>
          </cell>
          <cell r="T442">
            <v>0</v>
          </cell>
          <cell r="V442">
            <v>0</v>
          </cell>
        </row>
        <row r="443">
          <cell r="A443">
            <v>29</v>
          </cell>
          <cell r="B443" t="str">
            <v>Besi hollow 4/4</v>
          </cell>
          <cell r="C443" t="str">
            <v>M'</v>
          </cell>
          <cell r="D443">
            <v>48625.000000000051</v>
          </cell>
          <cell r="F443">
            <v>0</v>
          </cell>
          <cell r="G443">
            <v>0</v>
          </cell>
          <cell r="H443">
            <v>0</v>
          </cell>
          <cell r="I443">
            <v>0</v>
          </cell>
          <cell r="J443">
            <v>0</v>
          </cell>
          <cell r="L443">
            <v>0</v>
          </cell>
          <cell r="N443">
            <v>0</v>
          </cell>
          <cell r="P443">
            <v>0</v>
          </cell>
          <cell r="R443">
            <v>0</v>
          </cell>
          <cell r="T443">
            <v>0</v>
          </cell>
          <cell r="V443">
            <v>0</v>
          </cell>
        </row>
        <row r="444">
          <cell r="A444">
            <v>30</v>
          </cell>
          <cell r="B444" t="str">
            <v>Besi hollow 6/6</v>
          </cell>
          <cell r="C444" t="str">
            <v>M'</v>
          </cell>
          <cell r="D444">
            <v>74462.500000000058</v>
          </cell>
          <cell r="F444">
            <v>0</v>
          </cell>
          <cell r="G444">
            <v>0</v>
          </cell>
          <cell r="H444">
            <v>0</v>
          </cell>
          <cell r="I444">
            <v>0</v>
          </cell>
          <cell r="J444">
            <v>0</v>
          </cell>
          <cell r="L444">
            <v>0</v>
          </cell>
          <cell r="N444">
            <v>0</v>
          </cell>
          <cell r="P444">
            <v>0</v>
          </cell>
          <cell r="R444">
            <v>0</v>
          </cell>
          <cell r="T444">
            <v>0</v>
          </cell>
          <cell r="V444">
            <v>0</v>
          </cell>
        </row>
        <row r="445">
          <cell r="A445">
            <v>31</v>
          </cell>
          <cell r="B445" t="str">
            <v>Besi hollow 2.5/5</v>
          </cell>
          <cell r="C445" t="str">
            <v>Kg</v>
          </cell>
          <cell r="D445">
            <v>74462.500000000058</v>
          </cell>
          <cell r="F445">
            <v>0</v>
          </cell>
          <cell r="G445">
            <v>0</v>
          </cell>
          <cell r="H445">
            <v>0</v>
          </cell>
          <cell r="I445">
            <v>0</v>
          </cell>
          <cell r="J445">
            <v>0</v>
          </cell>
          <cell r="L445">
            <v>0</v>
          </cell>
          <cell r="N445">
            <v>0</v>
          </cell>
          <cell r="P445">
            <v>0</v>
          </cell>
          <cell r="R445">
            <v>0</v>
          </cell>
          <cell r="T445">
            <v>0</v>
          </cell>
          <cell r="V445">
            <v>0</v>
          </cell>
        </row>
        <row r="446">
          <cell r="A446">
            <v>32</v>
          </cell>
          <cell r="B446" t="str">
            <v>Besi hollow 5/5</v>
          </cell>
          <cell r="C446" t="str">
            <v>Kg</v>
          </cell>
          <cell r="D446">
            <v>74462.500000000058</v>
          </cell>
          <cell r="F446">
            <v>0</v>
          </cell>
          <cell r="G446">
            <v>0</v>
          </cell>
          <cell r="H446">
            <v>0</v>
          </cell>
          <cell r="I446">
            <v>0</v>
          </cell>
          <cell r="J446">
            <v>0</v>
          </cell>
          <cell r="L446">
            <v>0</v>
          </cell>
          <cell r="N446">
            <v>0</v>
          </cell>
          <cell r="P446">
            <v>0</v>
          </cell>
          <cell r="R446">
            <v>0</v>
          </cell>
          <cell r="T446">
            <v>0</v>
          </cell>
          <cell r="V446">
            <v>0</v>
          </cell>
        </row>
        <row r="447">
          <cell r="A447">
            <v>33</v>
          </cell>
          <cell r="B447" t="str">
            <v>Besi hollow 2/2</v>
          </cell>
          <cell r="C447" t="str">
            <v>Kg</v>
          </cell>
          <cell r="D447">
            <v>74462.500000000058</v>
          </cell>
          <cell r="F447">
            <v>0</v>
          </cell>
          <cell r="G447">
            <v>0</v>
          </cell>
          <cell r="H447">
            <v>0</v>
          </cell>
          <cell r="I447">
            <v>0</v>
          </cell>
          <cell r="J447">
            <v>0</v>
          </cell>
          <cell r="L447">
            <v>0</v>
          </cell>
          <cell r="N447">
            <v>0</v>
          </cell>
          <cell r="P447">
            <v>0</v>
          </cell>
          <cell r="R447">
            <v>0</v>
          </cell>
          <cell r="T447">
            <v>0</v>
          </cell>
          <cell r="V447">
            <v>0</v>
          </cell>
        </row>
        <row r="448">
          <cell r="A448">
            <v>34</v>
          </cell>
          <cell r="B448" t="str">
            <v>Besi hollow 2/4</v>
          </cell>
          <cell r="C448" t="str">
            <v>Kg</v>
          </cell>
          <cell r="D448">
            <v>74462.500000000058</v>
          </cell>
          <cell r="F448">
            <v>0</v>
          </cell>
          <cell r="G448">
            <v>0</v>
          </cell>
          <cell r="H448">
            <v>0</v>
          </cell>
          <cell r="I448">
            <v>0</v>
          </cell>
          <cell r="J448">
            <v>0</v>
          </cell>
          <cell r="L448">
            <v>0</v>
          </cell>
          <cell r="N448">
            <v>0</v>
          </cell>
          <cell r="P448">
            <v>0</v>
          </cell>
          <cell r="R448">
            <v>0</v>
          </cell>
          <cell r="T448">
            <v>0</v>
          </cell>
          <cell r="V448">
            <v>0</v>
          </cell>
        </row>
        <row r="449">
          <cell r="A449">
            <v>35</v>
          </cell>
          <cell r="B449" t="str">
            <v>Kaca Tempered 12 mm</v>
          </cell>
          <cell r="C449" t="str">
            <v>M2</v>
          </cell>
          <cell r="D449">
            <v>528395.75</v>
          </cell>
          <cell r="F449">
            <v>0</v>
          </cell>
          <cell r="G449">
            <v>4.3049999999999997</v>
          </cell>
          <cell r="H449">
            <v>2274743.7037499999</v>
          </cell>
          <cell r="I449">
            <v>0</v>
          </cell>
          <cell r="J449">
            <v>0</v>
          </cell>
          <cell r="L449">
            <v>0</v>
          </cell>
          <cell r="N449">
            <v>0</v>
          </cell>
          <cell r="P449">
            <v>0</v>
          </cell>
          <cell r="R449">
            <v>0</v>
          </cell>
          <cell r="T449">
            <v>0</v>
          </cell>
          <cell r="V449">
            <v>0</v>
          </cell>
        </row>
        <row r="450">
          <cell r="A450">
            <v>36</v>
          </cell>
          <cell r="B450" t="str">
            <v>Glass Block</v>
          </cell>
          <cell r="C450" t="str">
            <v>Bh</v>
          </cell>
          <cell r="D450">
            <v>45000</v>
          </cell>
          <cell r="F450">
            <v>0</v>
          </cell>
          <cell r="G450">
            <v>0</v>
          </cell>
          <cell r="H450">
            <v>0</v>
          </cell>
          <cell r="I450">
            <v>0</v>
          </cell>
          <cell r="J450">
            <v>0</v>
          </cell>
          <cell r="L450">
            <v>0</v>
          </cell>
          <cell r="N450">
            <v>0</v>
          </cell>
          <cell r="P450">
            <v>0</v>
          </cell>
          <cell r="R450">
            <v>0</v>
          </cell>
          <cell r="T450">
            <v>0</v>
          </cell>
          <cell r="V450">
            <v>0</v>
          </cell>
        </row>
        <row r="451">
          <cell r="A451">
            <v>37</v>
          </cell>
          <cell r="B451" t="str">
            <v>Kaca Es</v>
          </cell>
          <cell r="C451" t="str">
            <v>M2</v>
          </cell>
          <cell r="D451">
            <v>66700</v>
          </cell>
          <cell r="F451">
            <v>0</v>
          </cell>
          <cell r="G451">
            <v>0</v>
          </cell>
          <cell r="H451">
            <v>0</v>
          </cell>
          <cell r="I451">
            <v>0</v>
          </cell>
          <cell r="J451">
            <v>0</v>
          </cell>
          <cell r="L451">
            <v>0</v>
          </cell>
          <cell r="N451">
            <v>0</v>
          </cell>
          <cell r="P451">
            <v>0</v>
          </cell>
          <cell r="R451">
            <v>0</v>
          </cell>
          <cell r="T451">
            <v>0</v>
          </cell>
          <cell r="V451">
            <v>0</v>
          </cell>
        </row>
        <row r="452">
          <cell r="A452">
            <v>38</v>
          </cell>
          <cell r="B452" t="str">
            <v>Krepyak Kaca Nako + Kerangka</v>
          </cell>
          <cell r="C452" t="str">
            <v>M2</v>
          </cell>
          <cell r="D452">
            <v>81300</v>
          </cell>
          <cell r="F452">
            <v>0</v>
          </cell>
          <cell r="G452">
            <v>0</v>
          </cell>
          <cell r="H452">
            <v>0</v>
          </cell>
          <cell r="I452">
            <v>0</v>
          </cell>
          <cell r="J452">
            <v>0</v>
          </cell>
          <cell r="L452">
            <v>0</v>
          </cell>
          <cell r="N452">
            <v>0</v>
          </cell>
          <cell r="P452">
            <v>0</v>
          </cell>
          <cell r="R452">
            <v>0</v>
          </cell>
          <cell r="T452">
            <v>0</v>
          </cell>
          <cell r="V452">
            <v>0</v>
          </cell>
        </row>
        <row r="453">
          <cell r="A453">
            <v>39</v>
          </cell>
          <cell r="B453" t="str">
            <v>Sticker Efek Kaca Es</v>
          </cell>
          <cell r="C453" t="str">
            <v>M2</v>
          </cell>
          <cell r="D453">
            <v>150000</v>
          </cell>
          <cell r="F453">
            <v>0</v>
          </cell>
          <cell r="G453">
            <v>0</v>
          </cell>
          <cell r="H453">
            <v>0</v>
          </cell>
          <cell r="I453">
            <v>0</v>
          </cell>
          <cell r="J453">
            <v>0</v>
          </cell>
          <cell r="L453">
            <v>0</v>
          </cell>
          <cell r="N453">
            <v>0</v>
          </cell>
          <cell r="P453">
            <v>0</v>
          </cell>
          <cell r="R453">
            <v>0</v>
          </cell>
          <cell r="T453">
            <v>0</v>
          </cell>
          <cell r="V453">
            <v>0</v>
          </cell>
        </row>
        <row r="454">
          <cell r="A454">
            <v>40</v>
          </cell>
          <cell r="B454" t="str">
            <v>Rel Pintu Dorong</v>
          </cell>
          <cell r="C454" t="str">
            <v>M'</v>
          </cell>
          <cell r="D454">
            <v>275000</v>
          </cell>
          <cell r="F454">
            <v>0</v>
          </cell>
          <cell r="G454">
            <v>0</v>
          </cell>
          <cell r="H454">
            <v>0</v>
          </cell>
          <cell r="I454">
            <v>0</v>
          </cell>
          <cell r="J454">
            <v>0</v>
          </cell>
          <cell r="K454">
            <v>7.2</v>
          </cell>
          <cell r="L454">
            <v>1980000</v>
          </cell>
          <cell r="N454">
            <v>0</v>
          </cell>
          <cell r="P454">
            <v>0</v>
          </cell>
          <cell r="R454">
            <v>0</v>
          </cell>
          <cell r="T454">
            <v>0</v>
          </cell>
          <cell r="V454">
            <v>0</v>
          </cell>
        </row>
        <row r="455">
          <cell r="A455">
            <v>41</v>
          </cell>
          <cell r="B455" t="str">
            <v>Rolling Door</v>
          </cell>
          <cell r="C455" t="str">
            <v>M2</v>
          </cell>
          <cell r="D455">
            <v>358100</v>
          </cell>
          <cell r="F455">
            <v>0</v>
          </cell>
          <cell r="G455">
            <v>0</v>
          </cell>
          <cell r="H455">
            <v>0</v>
          </cell>
          <cell r="I455">
            <v>0</v>
          </cell>
          <cell r="J455">
            <v>0</v>
          </cell>
          <cell r="L455">
            <v>0</v>
          </cell>
          <cell r="N455">
            <v>0</v>
          </cell>
          <cell r="P455">
            <v>0</v>
          </cell>
          <cell r="R455">
            <v>0</v>
          </cell>
          <cell r="T455">
            <v>0</v>
          </cell>
          <cell r="V455">
            <v>0</v>
          </cell>
        </row>
        <row r="456">
          <cell r="A456">
            <v>42</v>
          </cell>
          <cell r="B456" t="str">
            <v>Roster</v>
          </cell>
          <cell r="C456" t="str">
            <v>M2</v>
          </cell>
          <cell r="D456">
            <v>133850</v>
          </cell>
          <cell r="F456">
            <v>0</v>
          </cell>
          <cell r="G456">
            <v>0</v>
          </cell>
          <cell r="H456">
            <v>0</v>
          </cell>
          <cell r="I456">
            <v>0</v>
          </cell>
          <cell r="J456">
            <v>0</v>
          </cell>
          <cell r="L456">
            <v>0</v>
          </cell>
          <cell r="N456">
            <v>0</v>
          </cell>
          <cell r="P456">
            <v>0</v>
          </cell>
          <cell r="Q456">
            <v>0.25919999999999999</v>
          </cell>
          <cell r="R456">
            <v>34693.919999999998</v>
          </cell>
          <cell r="S456">
            <v>0.25919999999999999</v>
          </cell>
          <cell r="T456">
            <v>34693.919999999998</v>
          </cell>
          <cell r="U456">
            <v>0.12959999999999999</v>
          </cell>
          <cell r="V456">
            <v>17346.96</v>
          </cell>
        </row>
        <row r="457">
          <cell r="A457">
            <v>43</v>
          </cell>
          <cell r="B457" t="str">
            <v>Gipsum Board</v>
          </cell>
          <cell r="C457" t="str">
            <v>M2</v>
          </cell>
          <cell r="D457">
            <v>29000</v>
          </cell>
          <cell r="F457">
            <v>0</v>
          </cell>
          <cell r="G457">
            <v>0</v>
          </cell>
          <cell r="H457">
            <v>0</v>
          </cell>
          <cell r="I457">
            <v>0</v>
          </cell>
          <cell r="J457">
            <v>0</v>
          </cell>
          <cell r="L457">
            <v>0</v>
          </cell>
          <cell r="N457">
            <v>0</v>
          </cell>
          <cell r="P457">
            <v>0</v>
          </cell>
          <cell r="R457">
            <v>0</v>
          </cell>
          <cell r="T457">
            <v>0</v>
          </cell>
          <cell r="V457">
            <v>0</v>
          </cell>
        </row>
        <row r="458">
          <cell r="A458">
            <v>44</v>
          </cell>
          <cell r="B458" t="str">
            <v>List Gipsum</v>
          </cell>
          <cell r="C458" t="str">
            <v>M'</v>
          </cell>
          <cell r="D458">
            <v>17300</v>
          </cell>
          <cell r="F458">
            <v>0</v>
          </cell>
          <cell r="G458">
            <v>0</v>
          </cell>
          <cell r="H458">
            <v>0</v>
          </cell>
          <cell r="I458">
            <v>0</v>
          </cell>
          <cell r="J458">
            <v>0</v>
          </cell>
          <cell r="L458">
            <v>0</v>
          </cell>
          <cell r="N458">
            <v>0</v>
          </cell>
          <cell r="P458">
            <v>0</v>
          </cell>
          <cell r="R458">
            <v>0</v>
          </cell>
          <cell r="T458">
            <v>0</v>
          </cell>
          <cell r="V458">
            <v>0</v>
          </cell>
        </row>
        <row r="459">
          <cell r="A459">
            <v>45</v>
          </cell>
          <cell r="B459" t="str">
            <v>Sealent</v>
          </cell>
          <cell r="C459" t="str">
            <v>M'</v>
          </cell>
          <cell r="D459">
            <v>8400</v>
          </cell>
          <cell r="E459">
            <v>14.520000000000003</v>
          </cell>
          <cell r="F459">
            <v>121968.00000000003</v>
          </cell>
          <cell r="G459">
            <v>2.16</v>
          </cell>
          <cell r="H459">
            <v>18144</v>
          </cell>
          <cell r="I459">
            <v>0</v>
          </cell>
          <cell r="J459">
            <v>0</v>
          </cell>
          <cell r="L459">
            <v>0</v>
          </cell>
          <cell r="M459">
            <v>1.1519999999999999</v>
          </cell>
          <cell r="N459">
            <v>9676.7999999999993</v>
          </cell>
          <cell r="O459">
            <v>6.4</v>
          </cell>
          <cell r="P459">
            <v>53760</v>
          </cell>
          <cell r="R459">
            <v>0</v>
          </cell>
          <cell r="T459">
            <v>0</v>
          </cell>
          <cell r="V459">
            <v>0</v>
          </cell>
        </row>
        <row r="460">
          <cell r="A460">
            <v>46</v>
          </cell>
          <cell r="B460" t="str">
            <v>Benangan Kusen</v>
          </cell>
          <cell r="C460" t="str">
            <v>M'</v>
          </cell>
          <cell r="D460">
            <v>4296.0074999999997</v>
          </cell>
          <cell r="E460">
            <v>13.2</v>
          </cell>
          <cell r="F460">
            <v>56707.298999999992</v>
          </cell>
          <cell r="G460">
            <v>9.8000000000000007</v>
          </cell>
          <cell r="H460">
            <v>42100.873500000002</v>
          </cell>
          <cell r="I460">
            <v>5.7839999999999998</v>
          </cell>
          <cell r="J460">
            <v>24848.107379999998</v>
          </cell>
          <cell r="K460">
            <v>28</v>
          </cell>
          <cell r="L460">
            <v>120288.20999999999</v>
          </cell>
          <cell r="M460">
            <v>8.92</v>
          </cell>
          <cell r="N460">
            <v>38320.386899999998</v>
          </cell>
          <cell r="O460">
            <v>4.4000000000000004</v>
          </cell>
          <cell r="P460">
            <v>18902.433000000001</v>
          </cell>
          <cell r="Q460">
            <v>6.4</v>
          </cell>
          <cell r="R460">
            <v>27494.448</v>
          </cell>
          <cell r="S460">
            <v>6.4</v>
          </cell>
          <cell r="T460">
            <v>27494.448</v>
          </cell>
          <cell r="U460">
            <v>3.2</v>
          </cell>
          <cell r="V460">
            <v>13747.224</v>
          </cell>
        </row>
        <row r="461">
          <cell r="A461">
            <v>47</v>
          </cell>
          <cell r="B461" t="str">
            <v xml:space="preserve">Cat Kayu </v>
          </cell>
          <cell r="C461" t="str">
            <v>M2</v>
          </cell>
          <cell r="D461">
            <v>19370.5</v>
          </cell>
          <cell r="E461">
            <v>7.99</v>
          </cell>
          <cell r="F461">
            <v>154770.29500000001</v>
          </cell>
          <cell r="G461">
            <v>3.2720000000000002</v>
          </cell>
          <cell r="H461">
            <v>63380.276000000005</v>
          </cell>
          <cell r="I461">
            <v>4.0991999999999997</v>
          </cell>
          <cell r="J461">
            <v>79403.553599999999</v>
          </cell>
          <cell r="K461">
            <v>17.28</v>
          </cell>
          <cell r="L461">
            <v>334722.24000000005</v>
          </cell>
          <cell r="N461">
            <v>0</v>
          </cell>
          <cell r="P461">
            <v>0</v>
          </cell>
          <cell r="R461">
            <v>0</v>
          </cell>
          <cell r="T461">
            <v>0</v>
          </cell>
          <cell r="V461">
            <v>0</v>
          </cell>
        </row>
        <row r="462">
          <cell r="A462">
            <v>48</v>
          </cell>
          <cell r="B462" t="str">
            <v>Cat Besi</v>
          </cell>
          <cell r="C462" t="str">
            <v>M2</v>
          </cell>
          <cell r="D462">
            <v>13698</v>
          </cell>
          <cell r="F462">
            <v>0</v>
          </cell>
          <cell r="G462">
            <v>0</v>
          </cell>
          <cell r="H462">
            <v>0</v>
          </cell>
          <cell r="I462">
            <v>0</v>
          </cell>
          <cell r="J462">
            <v>0</v>
          </cell>
          <cell r="L462">
            <v>0</v>
          </cell>
          <cell r="N462">
            <v>0</v>
          </cell>
          <cell r="P462">
            <v>0</v>
          </cell>
          <cell r="R462">
            <v>0</v>
          </cell>
          <cell r="T462">
            <v>0</v>
          </cell>
          <cell r="V462">
            <v>0</v>
          </cell>
        </row>
        <row r="463">
          <cell r="A463">
            <v>49</v>
          </cell>
          <cell r="B463" t="str">
            <v>Cat Dinding</v>
          </cell>
          <cell r="C463" t="str">
            <v>M2</v>
          </cell>
          <cell r="D463">
            <v>9900</v>
          </cell>
          <cell r="F463">
            <v>0</v>
          </cell>
          <cell r="G463">
            <v>0</v>
          </cell>
          <cell r="H463">
            <v>0</v>
          </cell>
          <cell r="I463">
            <v>0</v>
          </cell>
          <cell r="J463">
            <v>0</v>
          </cell>
          <cell r="L463">
            <v>0</v>
          </cell>
          <cell r="N463">
            <v>0</v>
          </cell>
          <cell r="P463">
            <v>0</v>
          </cell>
          <cell r="Q463">
            <v>0.64000000000000012</v>
          </cell>
          <cell r="R463">
            <v>6336.0000000000009</v>
          </cell>
          <cell r="S463">
            <v>0.64000000000000012</v>
          </cell>
          <cell r="T463">
            <v>6336.0000000000009</v>
          </cell>
          <cell r="U463">
            <v>0.32000000000000006</v>
          </cell>
          <cell r="V463">
            <v>3168.0000000000005</v>
          </cell>
        </row>
        <row r="464">
          <cell r="A464">
            <v>50</v>
          </cell>
          <cell r="B464" t="str">
            <v>Plesteran Camprot</v>
          </cell>
          <cell r="C464" t="str">
            <v>M2</v>
          </cell>
          <cell r="D464">
            <v>14600</v>
          </cell>
          <cell r="F464">
            <v>0</v>
          </cell>
          <cell r="G464">
            <v>0</v>
          </cell>
          <cell r="H464">
            <v>0</v>
          </cell>
          <cell r="I464">
            <v>0</v>
          </cell>
          <cell r="J464">
            <v>0</v>
          </cell>
          <cell r="L464">
            <v>0</v>
          </cell>
          <cell r="N464">
            <v>0</v>
          </cell>
          <cell r="P464">
            <v>0</v>
          </cell>
          <cell r="R464">
            <v>0</v>
          </cell>
          <cell r="T464">
            <v>0</v>
          </cell>
        </row>
        <row r="466">
          <cell r="B466" t="str">
            <v>Jumlah Harga</v>
          </cell>
          <cell r="F466">
            <v>2731449.0447499999</v>
          </cell>
          <cell r="H466">
            <v>3021087.0332500003</v>
          </cell>
          <cell r="J466">
            <v>1690743.9109799999</v>
          </cell>
          <cell r="L466">
            <v>3789806.45</v>
          </cell>
          <cell r="N466">
            <v>67206.786899999992</v>
          </cell>
          <cell r="P466">
            <v>88670.433000000005</v>
          </cell>
          <cell r="R466">
            <v>68524.368000000002</v>
          </cell>
          <cell r="T466">
            <v>68524.368000000002</v>
          </cell>
          <cell r="V466">
            <v>34262.184000000001</v>
          </cell>
        </row>
        <row r="467">
          <cell r="L467" t="str">
            <v>Rev Kaca 8 Jd 5</v>
          </cell>
        </row>
        <row r="470">
          <cell r="A470" t="str">
            <v>No.</v>
          </cell>
          <cell r="B470" t="str">
            <v>Item Pekerjaan</v>
          </cell>
          <cell r="C470" t="str">
            <v>Satuan</v>
          </cell>
          <cell r="D470" t="str">
            <v>Harga Satuan</v>
          </cell>
          <cell r="E470" t="str">
            <v>P1</v>
          </cell>
          <cell r="G470" t="str">
            <v>P2</v>
          </cell>
          <cell r="I470" t="str">
            <v>P3</v>
          </cell>
          <cell r="K470" t="str">
            <v>P4</v>
          </cell>
          <cell r="M470" t="str">
            <v>J1/BV</v>
          </cell>
          <cell r="O470" t="str">
            <v>BV1</v>
          </cell>
          <cell r="Q470" t="str">
            <v>BV1'</v>
          </cell>
          <cell r="S470" t="str">
            <v>R1</v>
          </cell>
          <cell r="U470" t="str">
            <v>R2</v>
          </cell>
          <cell r="W470" t="str">
            <v>R3</v>
          </cell>
          <cell r="Y470" t="str">
            <v>J1</v>
          </cell>
        </row>
        <row r="471">
          <cell r="D471" t="str">
            <v>Rp.</v>
          </cell>
          <cell r="E471" t="str">
            <v>Vol.</v>
          </cell>
          <cell r="F471" t="str">
            <v>Jumlah Harga</v>
          </cell>
          <cell r="G471" t="str">
            <v>Vol.</v>
          </cell>
          <cell r="H471" t="str">
            <v>Jumlah Harga</v>
          </cell>
          <cell r="I471" t="str">
            <v>Vol.</v>
          </cell>
          <cell r="J471" t="str">
            <v>Jumlah Harga</v>
          </cell>
          <cell r="K471" t="str">
            <v>Vol.</v>
          </cell>
          <cell r="L471" t="str">
            <v>Jumlah Harga</v>
          </cell>
          <cell r="M471" t="str">
            <v>Vol.</v>
          </cell>
          <cell r="N471" t="str">
            <v>Jumlah Harga</v>
          </cell>
          <cell r="O471" t="str">
            <v>Vol.</v>
          </cell>
          <cell r="P471" t="str">
            <v>Jumlah Harga</v>
          </cell>
          <cell r="Q471" t="str">
            <v>Vol.</v>
          </cell>
          <cell r="R471" t="str">
            <v>Jumlah Harga</v>
          </cell>
          <cell r="S471" t="str">
            <v>Vol.</v>
          </cell>
          <cell r="T471" t="str">
            <v>Jumlah Harga</v>
          </cell>
          <cell r="U471" t="str">
            <v>Vol.</v>
          </cell>
          <cell r="V471" t="str">
            <v>Jumlah Harga</v>
          </cell>
          <cell r="W471" t="str">
            <v>Vol.</v>
          </cell>
          <cell r="X471" t="str">
            <v>Jumlah Harga</v>
          </cell>
          <cell r="Y471" t="str">
            <v>Vol.</v>
          </cell>
          <cell r="Z471" t="str">
            <v>Jumlah Harga</v>
          </cell>
        </row>
        <row r="472">
          <cell r="A472" t="str">
            <v>VIII.</v>
          </cell>
          <cell r="B472" t="str">
            <v>UNIT BANGUNAN MASJID</v>
          </cell>
        </row>
        <row r="474">
          <cell r="A474">
            <v>1</v>
          </cell>
          <cell r="B474" t="str">
            <v>Kayu 6/12</v>
          </cell>
          <cell r="C474" t="str">
            <v>M3</v>
          </cell>
          <cell r="D474">
            <v>0</v>
          </cell>
          <cell r="F474">
            <v>0</v>
          </cell>
          <cell r="H474">
            <v>0</v>
          </cell>
          <cell r="I474">
            <v>1.7600000000000001E-2</v>
          </cell>
          <cell r="J474">
            <v>0</v>
          </cell>
          <cell r="K474">
            <v>3.6144000000000003E-2</v>
          </cell>
          <cell r="L474">
            <v>0</v>
          </cell>
          <cell r="N474">
            <v>0</v>
          </cell>
          <cell r="P474">
            <v>0</v>
          </cell>
          <cell r="R474">
            <v>0</v>
          </cell>
          <cell r="T474">
            <v>0</v>
          </cell>
          <cell r="V474">
            <v>0</v>
          </cell>
          <cell r="X474">
            <v>0</v>
          </cell>
          <cell r="Z474">
            <v>0</v>
          </cell>
        </row>
        <row r="475">
          <cell r="A475">
            <v>2</v>
          </cell>
          <cell r="B475" t="str">
            <v>Kayu Slimar 3/10</v>
          </cell>
          <cell r="C475" t="str">
            <v>M3</v>
          </cell>
          <cell r="D475">
            <v>0</v>
          </cell>
          <cell r="F475">
            <v>0</v>
          </cell>
          <cell r="H475">
            <v>0</v>
          </cell>
          <cell r="I475">
            <v>3.2000000000000006E-3</v>
          </cell>
          <cell r="J475">
            <v>0</v>
          </cell>
          <cell r="K475">
            <v>1.4159999999999999E-2</v>
          </cell>
          <cell r="L475">
            <v>0</v>
          </cell>
          <cell r="N475">
            <v>0</v>
          </cell>
          <cell r="P475">
            <v>0</v>
          </cell>
          <cell r="R475">
            <v>0</v>
          </cell>
          <cell r="T475">
            <v>0</v>
          </cell>
          <cell r="V475">
            <v>0</v>
          </cell>
          <cell r="X475">
            <v>0</v>
          </cell>
          <cell r="Z475">
            <v>0</v>
          </cell>
        </row>
        <row r="476">
          <cell r="A476">
            <v>3</v>
          </cell>
          <cell r="B476" t="str">
            <v>Kayu Slimar 3/15</v>
          </cell>
          <cell r="C476" t="str">
            <v>M3</v>
          </cell>
          <cell r="D476">
            <v>0</v>
          </cell>
          <cell r="F476">
            <v>0</v>
          </cell>
          <cell r="H476">
            <v>0</v>
          </cell>
          <cell r="I476">
            <v>1.92</v>
          </cell>
          <cell r="J476">
            <v>0</v>
          </cell>
          <cell r="K476">
            <v>2.6999999999999997E-3</v>
          </cell>
          <cell r="L476">
            <v>0</v>
          </cell>
          <cell r="N476">
            <v>0</v>
          </cell>
          <cell r="P476">
            <v>0</v>
          </cell>
          <cell r="R476">
            <v>0</v>
          </cell>
          <cell r="T476">
            <v>0</v>
          </cell>
          <cell r="V476">
            <v>0</v>
          </cell>
          <cell r="X476">
            <v>0</v>
          </cell>
          <cell r="Z476">
            <v>0</v>
          </cell>
        </row>
        <row r="477">
          <cell r="A477">
            <v>4</v>
          </cell>
          <cell r="B477" t="str">
            <v>Kayu Slimar 3/20</v>
          </cell>
          <cell r="C477" t="str">
            <v>M3</v>
          </cell>
          <cell r="D477">
            <v>0</v>
          </cell>
          <cell r="E477">
            <v>4.5119999999999996</v>
          </cell>
          <cell r="F477">
            <v>0</v>
          </cell>
          <cell r="G477">
            <v>0.14279999999999998</v>
          </cell>
          <cell r="H477">
            <v>0</v>
          </cell>
          <cell r="I477">
            <v>3.2</v>
          </cell>
          <cell r="J477">
            <v>0</v>
          </cell>
          <cell r="K477">
            <v>3.5999999999999999E-3</v>
          </cell>
          <cell r="L477">
            <v>0</v>
          </cell>
          <cell r="N477">
            <v>0</v>
          </cell>
          <cell r="P477">
            <v>0</v>
          </cell>
          <cell r="R477">
            <v>0</v>
          </cell>
          <cell r="T477">
            <v>0</v>
          </cell>
          <cell r="V477">
            <v>0</v>
          </cell>
          <cell r="X477">
            <v>0</v>
          </cell>
          <cell r="Z477">
            <v>0</v>
          </cell>
        </row>
        <row r="478">
          <cell r="A478">
            <v>5</v>
          </cell>
          <cell r="B478" t="str">
            <v>Kayu 2/10</v>
          </cell>
          <cell r="C478" t="str">
            <v>M3</v>
          </cell>
          <cell r="D478">
            <v>0</v>
          </cell>
          <cell r="E478">
            <v>5.9</v>
          </cell>
          <cell r="F478">
            <v>0</v>
          </cell>
          <cell r="H478">
            <v>0</v>
          </cell>
          <cell r="J478">
            <v>0</v>
          </cell>
          <cell r="K478">
            <v>5.4000000000000012E-3</v>
          </cell>
          <cell r="L478">
            <v>0</v>
          </cell>
          <cell r="M478">
            <v>2.016</v>
          </cell>
          <cell r="N478">
            <v>0</v>
          </cell>
          <cell r="O478">
            <v>2.8</v>
          </cell>
          <cell r="P478">
            <v>0</v>
          </cell>
          <cell r="Q478">
            <v>2.8</v>
          </cell>
          <cell r="R478">
            <v>0</v>
          </cell>
          <cell r="T478">
            <v>0</v>
          </cell>
          <cell r="V478">
            <v>0</v>
          </cell>
          <cell r="X478">
            <v>0</v>
          </cell>
          <cell r="Y478">
            <v>3.76</v>
          </cell>
          <cell r="Z478">
            <v>0</v>
          </cell>
        </row>
        <row r="479">
          <cell r="A479">
            <v>6</v>
          </cell>
          <cell r="B479" t="str">
            <v>Panil t = 3 cm</v>
          </cell>
          <cell r="C479" t="str">
            <v>M2</v>
          </cell>
          <cell r="D479">
            <v>0</v>
          </cell>
          <cell r="F479">
            <v>0</v>
          </cell>
          <cell r="H479">
            <v>0</v>
          </cell>
          <cell r="J479">
            <v>0</v>
          </cell>
          <cell r="K479">
            <v>0.49500000000000005</v>
          </cell>
          <cell r="L479">
            <v>0</v>
          </cell>
          <cell r="N479">
            <v>0</v>
          </cell>
          <cell r="P479">
            <v>0</v>
          </cell>
          <cell r="R479">
            <v>0</v>
          </cell>
          <cell r="T479">
            <v>0</v>
          </cell>
          <cell r="V479">
            <v>0</v>
          </cell>
          <cell r="X479">
            <v>0</v>
          </cell>
          <cell r="Z479">
            <v>0</v>
          </cell>
        </row>
        <row r="480">
          <cell r="A480">
            <v>1</v>
          </cell>
          <cell r="B480" t="str">
            <v>Kusen Aluminium 5/10</v>
          </cell>
          <cell r="C480" t="str">
            <v>M'</v>
          </cell>
          <cell r="D480">
            <v>124948</v>
          </cell>
          <cell r="F480">
            <v>0</v>
          </cell>
          <cell r="H480">
            <v>0</v>
          </cell>
          <cell r="J480">
            <v>0</v>
          </cell>
          <cell r="K480">
            <v>5</v>
          </cell>
          <cell r="L480">
            <v>624740</v>
          </cell>
          <cell r="N480">
            <v>0</v>
          </cell>
          <cell r="P480">
            <v>0</v>
          </cell>
          <cell r="R480">
            <v>0</v>
          </cell>
          <cell r="T480">
            <v>0</v>
          </cell>
          <cell r="V480">
            <v>0</v>
          </cell>
          <cell r="X480">
            <v>0</v>
          </cell>
          <cell r="Z480">
            <v>0</v>
          </cell>
        </row>
        <row r="481">
          <cell r="A481">
            <v>2</v>
          </cell>
          <cell r="B481" t="str">
            <v xml:space="preserve">Rangka Daun Jendela Alumunium </v>
          </cell>
          <cell r="C481" t="str">
            <v>M'</v>
          </cell>
          <cell r="D481">
            <v>124948</v>
          </cell>
          <cell r="F481">
            <v>0</v>
          </cell>
          <cell r="H481">
            <v>0</v>
          </cell>
          <cell r="J481">
            <v>0</v>
          </cell>
          <cell r="K481">
            <v>0</v>
          </cell>
          <cell r="L481">
            <v>0</v>
          </cell>
          <cell r="N481">
            <v>0</v>
          </cell>
          <cell r="P481">
            <v>0</v>
          </cell>
          <cell r="R481">
            <v>0</v>
          </cell>
          <cell r="T481">
            <v>0</v>
          </cell>
          <cell r="V481">
            <v>0</v>
          </cell>
          <cell r="X481">
            <v>0</v>
          </cell>
          <cell r="Z481">
            <v>0</v>
          </cell>
        </row>
        <row r="482">
          <cell r="A482">
            <v>3</v>
          </cell>
          <cell r="B482" t="str">
            <v>Rangka Tiang Sirip Alumunium 1/1 Putih</v>
          </cell>
          <cell r="C482" t="str">
            <v>M'</v>
          </cell>
          <cell r="D482">
            <v>62474</v>
          </cell>
          <cell r="F482">
            <v>0</v>
          </cell>
          <cell r="H482">
            <v>0</v>
          </cell>
          <cell r="J482">
            <v>0</v>
          </cell>
          <cell r="K482">
            <v>0</v>
          </cell>
          <cell r="L482">
            <v>0</v>
          </cell>
          <cell r="N482">
            <v>0</v>
          </cell>
          <cell r="P482">
            <v>0</v>
          </cell>
          <cell r="R482">
            <v>0</v>
          </cell>
          <cell r="T482">
            <v>0</v>
          </cell>
          <cell r="V482">
            <v>0</v>
          </cell>
          <cell r="X482">
            <v>0</v>
          </cell>
          <cell r="Z482">
            <v>0</v>
          </cell>
        </row>
        <row r="483">
          <cell r="A483">
            <v>4</v>
          </cell>
          <cell r="B483" t="str">
            <v>Pasang Shading Sirip Alumunium 0.2/10 +Rangka</v>
          </cell>
          <cell r="C483" t="str">
            <v>M2</v>
          </cell>
          <cell r="D483">
            <v>0</v>
          </cell>
          <cell r="F483">
            <v>0</v>
          </cell>
          <cell r="H483">
            <v>0</v>
          </cell>
          <cell r="J483">
            <v>0</v>
          </cell>
          <cell r="K483">
            <v>0</v>
          </cell>
          <cell r="L483">
            <v>0</v>
          </cell>
          <cell r="N483">
            <v>0</v>
          </cell>
          <cell r="P483">
            <v>0</v>
          </cell>
          <cell r="R483">
            <v>0</v>
          </cell>
          <cell r="T483">
            <v>0</v>
          </cell>
          <cell r="V483">
            <v>0</v>
          </cell>
          <cell r="X483">
            <v>0</v>
          </cell>
          <cell r="Z483">
            <v>0</v>
          </cell>
        </row>
        <row r="484">
          <cell r="A484">
            <v>5</v>
          </cell>
          <cell r="B484" t="str">
            <v>Daun Pintu Panil Kamper</v>
          </cell>
          <cell r="C484" t="str">
            <v>bh</v>
          </cell>
          <cell r="D484">
            <v>550000</v>
          </cell>
          <cell r="F484">
            <v>0</v>
          </cell>
          <cell r="H484">
            <v>0</v>
          </cell>
          <cell r="I484">
            <v>2.4E-2</v>
          </cell>
          <cell r="J484">
            <v>13200</v>
          </cell>
          <cell r="K484">
            <v>1.2</v>
          </cell>
          <cell r="L484">
            <v>660000</v>
          </cell>
          <cell r="N484">
            <v>0</v>
          </cell>
          <cell r="P484">
            <v>0</v>
          </cell>
          <cell r="R484">
            <v>0</v>
          </cell>
          <cell r="T484">
            <v>0</v>
          </cell>
          <cell r="V484">
            <v>0</v>
          </cell>
          <cell r="X484">
            <v>0</v>
          </cell>
          <cell r="Z484">
            <v>0</v>
          </cell>
        </row>
        <row r="485">
          <cell r="A485">
            <v>6</v>
          </cell>
          <cell r="B485" t="str">
            <v>Plat besi t = 2 mm</v>
          </cell>
          <cell r="C485" t="str">
            <v>Kg</v>
          </cell>
          <cell r="D485">
            <v>0</v>
          </cell>
          <cell r="E485">
            <v>1.6068</v>
          </cell>
          <cell r="F485">
            <v>0</v>
          </cell>
          <cell r="G485">
            <v>1.89</v>
          </cell>
          <cell r="H485">
            <v>0</v>
          </cell>
          <cell r="J485">
            <v>0</v>
          </cell>
          <cell r="K485">
            <v>0</v>
          </cell>
          <cell r="L485">
            <v>0</v>
          </cell>
          <cell r="N485">
            <v>0</v>
          </cell>
          <cell r="P485">
            <v>0</v>
          </cell>
          <cell r="R485">
            <v>0</v>
          </cell>
          <cell r="T485">
            <v>0</v>
          </cell>
          <cell r="V485">
            <v>0</v>
          </cell>
          <cell r="X485">
            <v>0</v>
          </cell>
          <cell r="Z485">
            <v>0</v>
          </cell>
        </row>
        <row r="486">
          <cell r="A486">
            <v>7</v>
          </cell>
          <cell r="B486" t="str">
            <v>C 40.40.2  (pesan khusus)</v>
          </cell>
          <cell r="C486" t="str">
            <v>Kg</v>
          </cell>
          <cell r="D486">
            <v>14122.3</v>
          </cell>
          <cell r="E486">
            <v>0.96960000000000002</v>
          </cell>
          <cell r="F486">
            <v>13692.98208</v>
          </cell>
          <cell r="G486">
            <v>1.0247999999999999</v>
          </cell>
          <cell r="H486">
            <v>14472.533039999998</v>
          </cell>
          <cell r="J486">
            <v>0</v>
          </cell>
          <cell r="K486">
            <v>0</v>
          </cell>
          <cell r="L486">
            <v>0</v>
          </cell>
          <cell r="N486">
            <v>0</v>
          </cell>
          <cell r="P486">
            <v>0</v>
          </cell>
          <cell r="R486">
            <v>0</v>
          </cell>
          <cell r="T486">
            <v>0</v>
          </cell>
          <cell r="V486">
            <v>0</v>
          </cell>
          <cell r="X486">
            <v>0</v>
          </cell>
          <cell r="Z486">
            <v>0</v>
          </cell>
        </row>
        <row r="487">
          <cell r="A487">
            <v>8</v>
          </cell>
          <cell r="B487" t="str">
            <v>Handle besi dia 16 mm</v>
          </cell>
          <cell r="C487" t="str">
            <v>Set</v>
          </cell>
          <cell r="D487">
            <v>129652.5</v>
          </cell>
          <cell r="E487">
            <v>18.012</v>
          </cell>
          <cell r="F487">
            <v>2335300.83</v>
          </cell>
          <cell r="G487">
            <v>20.698</v>
          </cell>
          <cell r="H487">
            <v>2683547.4449999998</v>
          </cell>
          <cell r="J487">
            <v>0</v>
          </cell>
          <cell r="K487">
            <v>0</v>
          </cell>
          <cell r="L487">
            <v>0</v>
          </cell>
          <cell r="N487">
            <v>0</v>
          </cell>
          <cell r="P487">
            <v>0</v>
          </cell>
          <cell r="R487">
            <v>0</v>
          </cell>
          <cell r="T487">
            <v>0</v>
          </cell>
          <cell r="V487">
            <v>0</v>
          </cell>
          <cell r="X487">
            <v>0</v>
          </cell>
          <cell r="Z487">
            <v>0</v>
          </cell>
        </row>
        <row r="488">
          <cell r="A488">
            <v>9</v>
          </cell>
          <cell r="B488" t="str">
            <v>Hendle pintu Stainless</v>
          </cell>
          <cell r="C488" t="str">
            <v>Set</v>
          </cell>
          <cell r="D488">
            <v>261652.5</v>
          </cell>
          <cell r="E488">
            <v>2</v>
          </cell>
          <cell r="F488">
            <v>523305</v>
          </cell>
          <cell r="G488">
            <v>1</v>
          </cell>
          <cell r="H488">
            <v>261652.5</v>
          </cell>
          <cell r="J488">
            <v>0</v>
          </cell>
          <cell r="K488">
            <v>0</v>
          </cell>
          <cell r="L488">
            <v>0</v>
          </cell>
          <cell r="N488">
            <v>0</v>
          </cell>
          <cell r="P488">
            <v>0</v>
          </cell>
          <cell r="R488">
            <v>0</v>
          </cell>
          <cell r="T488">
            <v>0</v>
          </cell>
          <cell r="V488">
            <v>0</v>
          </cell>
          <cell r="X488">
            <v>0</v>
          </cell>
          <cell r="Z488">
            <v>0</v>
          </cell>
        </row>
        <row r="489">
          <cell r="A489">
            <v>10</v>
          </cell>
          <cell r="B489" t="str">
            <v>Kunci Pintu Handle stainleess (dorma)</v>
          </cell>
          <cell r="C489" t="str">
            <v>Set</v>
          </cell>
          <cell r="D489">
            <v>650000</v>
          </cell>
          <cell r="F489">
            <v>0</v>
          </cell>
          <cell r="H489">
            <v>0</v>
          </cell>
          <cell r="J489">
            <v>0</v>
          </cell>
          <cell r="K489">
            <v>0</v>
          </cell>
          <cell r="L489">
            <v>0</v>
          </cell>
          <cell r="N489">
            <v>0</v>
          </cell>
          <cell r="P489">
            <v>0</v>
          </cell>
          <cell r="R489">
            <v>0</v>
          </cell>
          <cell r="T489">
            <v>0</v>
          </cell>
          <cell r="V489">
            <v>0</v>
          </cell>
          <cell r="X489">
            <v>0</v>
          </cell>
          <cell r="Z489">
            <v>0</v>
          </cell>
        </row>
        <row r="490">
          <cell r="A490">
            <v>11</v>
          </cell>
          <cell r="B490" t="str">
            <v>Kunci tanam Antik</v>
          </cell>
          <cell r="C490" t="str">
            <v>Set</v>
          </cell>
          <cell r="D490">
            <v>265000</v>
          </cell>
          <cell r="F490">
            <v>0</v>
          </cell>
          <cell r="H490">
            <v>0</v>
          </cell>
          <cell r="J490">
            <v>0</v>
          </cell>
          <cell r="K490">
            <v>0</v>
          </cell>
          <cell r="L490">
            <v>0</v>
          </cell>
          <cell r="N490">
            <v>0</v>
          </cell>
          <cell r="P490">
            <v>0</v>
          </cell>
          <cell r="R490">
            <v>0</v>
          </cell>
          <cell r="T490">
            <v>0</v>
          </cell>
          <cell r="V490">
            <v>0</v>
          </cell>
          <cell r="X490">
            <v>0</v>
          </cell>
          <cell r="Z490">
            <v>0</v>
          </cell>
        </row>
        <row r="491">
          <cell r="A491">
            <v>12</v>
          </cell>
          <cell r="B491" t="str">
            <v>Kunci tanam biasa</v>
          </cell>
          <cell r="C491" t="str">
            <v>Set</v>
          </cell>
          <cell r="D491">
            <v>168565</v>
          </cell>
          <cell r="E491">
            <v>2</v>
          </cell>
          <cell r="F491">
            <v>337130</v>
          </cell>
          <cell r="G491">
            <v>1</v>
          </cell>
          <cell r="H491">
            <v>168565</v>
          </cell>
          <cell r="I491">
            <v>1</v>
          </cell>
          <cell r="J491">
            <v>168565</v>
          </cell>
          <cell r="K491">
            <v>1</v>
          </cell>
          <cell r="L491">
            <v>168565</v>
          </cell>
          <cell r="N491">
            <v>0</v>
          </cell>
          <cell r="P491">
            <v>0</v>
          </cell>
          <cell r="R491">
            <v>0</v>
          </cell>
          <cell r="T491">
            <v>0</v>
          </cell>
          <cell r="V491">
            <v>0</v>
          </cell>
          <cell r="X491">
            <v>0</v>
          </cell>
          <cell r="Z491">
            <v>0</v>
          </cell>
        </row>
        <row r="492">
          <cell r="A492">
            <v>13</v>
          </cell>
          <cell r="B492" t="str">
            <v>Kunci Silinder</v>
          </cell>
          <cell r="C492" t="str">
            <v>Set</v>
          </cell>
          <cell r="D492">
            <v>217900</v>
          </cell>
          <cell r="F492">
            <v>0</v>
          </cell>
          <cell r="H492">
            <v>0</v>
          </cell>
          <cell r="J492">
            <v>0</v>
          </cell>
          <cell r="K492">
            <v>0</v>
          </cell>
          <cell r="L492">
            <v>0</v>
          </cell>
          <cell r="N492">
            <v>0</v>
          </cell>
          <cell r="P492">
            <v>0</v>
          </cell>
          <cell r="R492">
            <v>0</v>
          </cell>
          <cell r="T492">
            <v>0</v>
          </cell>
          <cell r="V492">
            <v>0</v>
          </cell>
          <cell r="X492">
            <v>0</v>
          </cell>
          <cell r="Z492">
            <v>0</v>
          </cell>
        </row>
        <row r="493">
          <cell r="A493">
            <v>14</v>
          </cell>
          <cell r="B493" t="str">
            <v>Kunci Selot</v>
          </cell>
          <cell r="C493" t="str">
            <v>Set</v>
          </cell>
          <cell r="D493">
            <v>48300</v>
          </cell>
          <cell r="F493">
            <v>0</v>
          </cell>
          <cell r="H493">
            <v>0</v>
          </cell>
          <cell r="J493">
            <v>0</v>
          </cell>
          <cell r="K493">
            <v>0</v>
          </cell>
          <cell r="L493">
            <v>0</v>
          </cell>
          <cell r="N493">
            <v>0</v>
          </cell>
          <cell r="P493">
            <v>0</v>
          </cell>
          <cell r="R493">
            <v>0</v>
          </cell>
          <cell r="T493">
            <v>0</v>
          </cell>
          <cell r="V493">
            <v>0</v>
          </cell>
          <cell r="X493">
            <v>0</v>
          </cell>
          <cell r="Z493">
            <v>0</v>
          </cell>
        </row>
        <row r="494">
          <cell r="A494">
            <v>15</v>
          </cell>
          <cell r="B494" t="str">
            <v>Engsel jendela</v>
          </cell>
          <cell r="C494" t="str">
            <v>Bh</v>
          </cell>
          <cell r="D494">
            <v>16600</v>
          </cell>
          <cell r="F494">
            <v>0</v>
          </cell>
          <cell r="H494">
            <v>0</v>
          </cell>
          <cell r="J494">
            <v>0</v>
          </cell>
          <cell r="K494">
            <v>0</v>
          </cell>
          <cell r="L494">
            <v>0</v>
          </cell>
          <cell r="N494">
            <v>0</v>
          </cell>
          <cell r="P494">
            <v>0</v>
          </cell>
          <cell r="R494">
            <v>0</v>
          </cell>
          <cell r="T494">
            <v>0</v>
          </cell>
          <cell r="V494">
            <v>0</v>
          </cell>
          <cell r="X494">
            <v>0</v>
          </cell>
          <cell r="Z494">
            <v>0</v>
          </cell>
        </row>
        <row r="495">
          <cell r="A495">
            <v>16</v>
          </cell>
          <cell r="B495" t="str">
            <v>Engsel pintu</v>
          </cell>
          <cell r="C495" t="str">
            <v>Bh</v>
          </cell>
          <cell r="D495">
            <v>44395.75</v>
          </cell>
          <cell r="E495">
            <v>4</v>
          </cell>
          <cell r="F495">
            <v>177583</v>
          </cell>
          <cell r="H495">
            <v>0</v>
          </cell>
          <cell r="J495">
            <v>0</v>
          </cell>
          <cell r="K495">
            <v>3</v>
          </cell>
          <cell r="L495">
            <v>133187.25</v>
          </cell>
          <cell r="N495">
            <v>0</v>
          </cell>
          <cell r="P495">
            <v>0</v>
          </cell>
          <cell r="R495">
            <v>0</v>
          </cell>
          <cell r="T495">
            <v>0</v>
          </cell>
          <cell r="V495">
            <v>0</v>
          </cell>
          <cell r="X495">
            <v>0</v>
          </cell>
          <cell r="Z495">
            <v>0</v>
          </cell>
        </row>
        <row r="496">
          <cell r="A496">
            <v>17</v>
          </cell>
          <cell r="B496" t="str">
            <v>Engsel Pintu dari pipa besi dia 2 cm</v>
          </cell>
          <cell r="C496" t="str">
            <v>Bh</v>
          </cell>
          <cell r="D496">
            <v>66593.625</v>
          </cell>
          <cell r="F496">
            <v>0</v>
          </cell>
          <cell r="H496">
            <v>0</v>
          </cell>
          <cell r="J496">
            <v>0</v>
          </cell>
          <cell r="K496">
            <v>0</v>
          </cell>
          <cell r="L496">
            <v>0</v>
          </cell>
          <cell r="N496">
            <v>0</v>
          </cell>
          <cell r="P496">
            <v>0</v>
          </cell>
          <cell r="R496">
            <v>0</v>
          </cell>
          <cell r="T496">
            <v>0</v>
          </cell>
          <cell r="V496">
            <v>0</v>
          </cell>
          <cell r="X496">
            <v>0</v>
          </cell>
          <cell r="Z496">
            <v>0</v>
          </cell>
        </row>
        <row r="497">
          <cell r="A497">
            <v>18</v>
          </cell>
          <cell r="B497" t="str">
            <v>Kait/hak angin</v>
          </cell>
          <cell r="C497" t="str">
            <v>Set</v>
          </cell>
          <cell r="D497">
            <v>27000</v>
          </cell>
          <cell r="F497">
            <v>0</v>
          </cell>
          <cell r="H497">
            <v>0</v>
          </cell>
          <cell r="J497">
            <v>0</v>
          </cell>
          <cell r="K497">
            <v>0</v>
          </cell>
          <cell r="L497">
            <v>0</v>
          </cell>
          <cell r="N497">
            <v>0</v>
          </cell>
          <cell r="P497">
            <v>0</v>
          </cell>
          <cell r="R497">
            <v>0</v>
          </cell>
          <cell r="T497">
            <v>0</v>
          </cell>
          <cell r="V497">
            <v>0</v>
          </cell>
          <cell r="X497">
            <v>0</v>
          </cell>
          <cell r="Z497">
            <v>0</v>
          </cell>
        </row>
        <row r="498">
          <cell r="A498">
            <v>19</v>
          </cell>
          <cell r="B498" t="str">
            <v>Grendel pintu kuningan</v>
          </cell>
          <cell r="C498" t="str">
            <v>Bh</v>
          </cell>
          <cell r="D498">
            <v>125000</v>
          </cell>
          <cell r="F498">
            <v>0</v>
          </cell>
          <cell r="H498">
            <v>0</v>
          </cell>
          <cell r="J498">
            <v>0</v>
          </cell>
          <cell r="K498">
            <v>0</v>
          </cell>
          <cell r="L498">
            <v>0</v>
          </cell>
          <cell r="N498">
            <v>0</v>
          </cell>
          <cell r="P498">
            <v>0</v>
          </cell>
          <cell r="R498">
            <v>0</v>
          </cell>
          <cell r="T498">
            <v>0</v>
          </cell>
          <cell r="V498">
            <v>0</v>
          </cell>
          <cell r="X498">
            <v>0</v>
          </cell>
          <cell r="Z498">
            <v>0</v>
          </cell>
        </row>
        <row r="499">
          <cell r="A499">
            <v>20</v>
          </cell>
          <cell r="B499" t="str">
            <v xml:space="preserve">Grendel jendela </v>
          </cell>
          <cell r="C499" t="str">
            <v>Bh</v>
          </cell>
          <cell r="D499">
            <v>8100</v>
          </cell>
          <cell r="F499">
            <v>0</v>
          </cell>
          <cell r="H499">
            <v>0</v>
          </cell>
          <cell r="J499">
            <v>0</v>
          </cell>
          <cell r="K499">
            <v>0</v>
          </cell>
          <cell r="L499">
            <v>0</v>
          </cell>
          <cell r="N499">
            <v>0</v>
          </cell>
          <cell r="P499">
            <v>0</v>
          </cell>
          <cell r="R499">
            <v>0</v>
          </cell>
          <cell r="T499">
            <v>0</v>
          </cell>
          <cell r="V499">
            <v>0</v>
          </cell>
          <cell r="X499">
            <v>0</v>
          </cell>
          <cell r="Z499">
            <v>0</v>
          </cell>
        </row>
        <row r="500">
          <cell r="A500">
            <v>21</v>
          </cell>
          <cell r="B500" t="str">
            <v>Grendel pintu</v>
          </cell>
          <cell r="C500" t="str">
            <v>Bh</v>
          </cell>
          <cell r="D500">
            <v>14200</v>
          </cell>
          <cell r="E500">
            <v>2</v>
          </cell>
          <cell r="F500">
            <v>28400</v>
          </cell>
          <cell r="H500">
            <v>0</v>
          </cell>
          <cell r="J500">
            <v>0</v>
          </cell>
          <cell r="K500">
            <v>0</v>
          </cell>
          <cell r="L500">
            <v>0</v>
          </cell>
          <cell r="N500">
            <v>0</v>
          </cell>
          <cell r="P500">
            <v>0</v>
          </cell>
          <cell r="R500">
            <v>0</v>
          </cell>
          <cell r="T500">
            <v>0</v>
          </cell>
          <cell r="V500">
            <v>0</v>
          </cell>
          <cell r="X500">
            <v>0</v>
          </cell>
          <cell r="Z500">
            <v>0</v>
          </cell>
        </row>
        <row r="501">
          <cell r="A501">
            <v>22</v>
          </cell>
          <cell r="B501" t="str">
            <v>Stripting Knip</v>
          </cell>
          <cell r="C501" t="str">
            <v>Set</v>
          </cell>
          <cell r="D501">
            <v>13700</v>
          </cell>
          <cell r="F501">
            <v>0</v>
          </cell>
          <cell r="H501">
            <v>0</v>
          </cell>
          <cell r="J501">
            <v>0</v>
          </cell>
          <cell r="K501">
            <v>0</v>
          </cell>
          <cell r="L501">
            <v>0</v>
          </cell>
          <cell r="N501">
            <v>0</v>
          </cell>
          <cell r="P501">
            <v>0</v>
          </cell>
          <cell r="R501">
            <v>0</v>
          </cell>
          <cell r="T501">
            <v>0</v>
          </cell>
          <cell r="V501">
            <v>0</v>
          </cell>
          <cell r="X501">
            <v>0</v>
          </cell>
          <cell r="Z501">
            <v>0</v>
          </cell>
        </row>
        <row r="502">
          <cell r="A502">
            <v>23</v>
          </cell>
          <cell r="B502" t="str">
            <v>Door Closer</v>
          </cell>
          <cell r="C502" t="str">
            <v>Set</v>
          </cell>
          <cell r="D502">
            <v>260800</v>
          </cell>
          <cell r="F502">
            <v>0</v>
          </cell>
          <cell r="H502">
            <v>0</v>
          </cell>
          <cell r="J502">
            <v>0</v>
          </cell>
          <cell r="K502">
            <v>0</v>
          </cell>
          <cell r="L502">
            <v>0</v>
          </cell>
          <cell r="N502">
            <v>0</v>
          </cell>
          <cell r="P502">
            <v>0</v>
          </cell>
          <cell r="R502">
            <v>0</v>
          </cell>
          <cell r="T502">
            <v>0</v>
          </cell>
          <cell r="V502">
            <v>0</v>
          </cell>
          <cell r="X502">
            <v>0</v>
          </cell>
          <cell r="Z502">
            <v>0</v>
          </cell>
        </row>
        <row r="503">
          <cell r="A503">
            <v>24</v>
          </cell>
          <cell r="B503" t="str">
            <v>Door Holder</v>
          </cell>
          <cell r="C503" t="str">
            <v>Set</v>
          </cell>
          <cell r="D503">
            <v>500000</v>
          </cell>
          <cell r="F503">
            <v>0</v>
          </cell>
          <cell r="H503">
            <v>0</v>
          </cell>
          <cell r="J503">
            <v>0</v>
          </cell>
          <cell r="K503">
            <v>0</v>
          </cell>
          <cell r="L503">
            <v>0</v>
          </cell>
          <cell r="N503">
            <v>0</v>
          </cell>
          <cell r="P503">
            <v>0</v>
          </cell>
          <cell r="R503">
            <v>0</v>
          </cell>
          <cell r="T503">
            <v>0</v>
          </cell>
          <cell r="V503">
            <v>0</v>
          </cell>
          <cell r="X503">
            <v>0</v>
          </cell>
          <cell r="Z503">
            <v>0</v>
          </cell>
        </row>
        <row r="504">
          <cell r="A504">
            <v>25</v>
          </cell>
          <cell r="B504" t="str">
            <v>Door Stop</v>
          </cell>
          <cell r="C504" t="str">
            <v>Set</v>
          </cell>
          <cell r="D504">
            <v>32100</v>
          </cell>
          <cell r="F504">
            <v>0</v>
          </cell>
          <cell r="H504">
            <v>0</v>
          </cell>
          <cell r="J504">
            <v>0</v>
          </cell>
          <cell r="K504">
            <v>0</v>
          </cell>
          <cell r="L504">
            <v>0</v>
          </cell>
          <cell r="N504">
            <v>0</v>
          </cell>
          <cell r="P504">
            <v>0</v>
          </cell>
          <cell r="R504">
            <v>0</v>
          </cell>
          <cell r="T504">
            <v>0</v>
          </cell>
          <cell r="V504">
            <v>0</v>
          </cell>
          <cell r="X504">
            <v>0</v>
          </cell>
          <cell r="Z504">
            <v>0</v>
          </cell>
        </row>
        <row r="505">
          <cell r="A505">
            <v>26</v>
          </cell>
          <cell r="B505" t="str">
            <v>Kaca bening 5 mm</v>
          </cell>
          <cell r="C505" t="str">
            <v>M2</v>
          </cell>
          <cell r="D505">
            <v>66700</v>
          </cell>
          <cell r="F505">
            <v>0</v>
          </cell>
          <cell r="H505">
            <v>0</v>
          </cell>
          <cell r="I505">
            <v>5.0399999999999993E-2</v>
          </cell>
          <cell r="J505">
            <v>3361.6799999999994</v>
          </cell>
          <cell r="K505">
            <v>0</v>
          </cell>
          <cell r="L505">
            <v>0</v>
          </cell>
          <cell r="M505">
            <v>0.73599999999999999</v>
          </cell>
          <cell r="N505">
            <v>49091.199999999997</v>
          </cell>
          <cell r="O505">
            <v>0.36000000000000004</v>
          </cell>
          <cell r="P505">
            <v>24012.000000000004</v>
          </cell>
          <cell r="Q505">
            <v>0.36000000000000004</v>
          </cell>
          <cell r="R505">
            <v>24012.000000000004</v>
          </cell>
          <cell r="T505">
            <v>0</v>
          </cell>
          <cell r="V505">
            <v>0</v>
          </cell>
          <cell r="X505">
            <v>0</v>
          </cell>
          <cell r="Y505">
            <v>0.14400000000000002</v>
          </cell>
          <cell r="Z505">
            <v>9604.8000000000011</v>
          </cell>
        </row>
        <row r="506">
          <cell r="A506">
            <v>27</v>
          </cell>
          <cell r="B506" t="str">
            <v>Kaca bening 10 mm</v>
          </cell>
          <cell r="C506" t="str">
            <v>M2</v>
          </cell>
          <cell r="D506">
            <v>280895.75</v>
          </cell>
          <cell r="F506">
            <v>0</v>
          </cell>
          <cell r="H506">
            <v>0</v>
          </cell>
          <cell r="J506">
            <v>0</v>
          </cell>
          <cell r="K506">
            <v>0</v>
          </cell>
          <cell r="L506">
            <v>0</v>
          </cell>
          <cell r="M506">
            <v>0</v>
          </cell>
          <cell r="N506">
            <v>0</v>
          </cell>
          <cell r="P506">
            <v>0</v>
          </cell>
          <cell r="R506">
            <v>0</v>
          </cell>
          <cell r="T506">
            <v>0</v>
          </cell>
          <cell r="V506">
            <v>0</v>
          </cell>
          <cell r="X506">
            <v>0</v>
          </cell>
          <cell r="Z506">
            <v>0</v>
          </cell>
        </row>
        <row r="507">
          <cell r="A507">
            <v>28</v>
          </cell>
          <cell r="B507" t="str">
            <v>Kaca Bening 12 mm</v>
          </cell>
          <cell r="C507" t="str">
            <v>M2</v>
          </cell>
          <cell r="D507">
            <v>403787.64062499994</v>
          </cell>
          <cell r="F507">
            <v>0</v>
          </cell>
          <cell r="H507">
            <v>0</v>
          </cell>
          <cell r="J507">
            <v>0</v>
          </cell>
          <cell r="K507">
            <v>0</v>
          </cell>
          <cell r="L507">
            <v>0</v>
          </cell>
          <cell r="N507">
            <v>0</v>
          </cell>
          <cell r="P507">
            <v>0</v>
          </cell>
          <cell r="R507">
            <v>0</v>
          </cell>
          <cell r="T507">
            <v>0</v>
          </cell>
          <cell r="V507">
            <v>0</v>
          </cell>
          <cell r="X507">
            <v>0</v>
          </cell>
          <cell r="Z507">
            <v>0</v>
          </cell>
        </row>
        <row r="508">
          <cell r="A508">
            <v>29</v>
          </cell>
          <cell r="B508" t="str">
            <v>Besi hollow 4/4</v>
          </cell>
          <cell r="C508" t="str">
            <v>M'</v>
          </cell>
          <cell r="D508">
            <v>48625.000000000051</v>
          </cell>
          <cell r="F508">
            <v>0</v>
          </cell>
          <cell r="H508">
            <v>0</v>
          </cell>
          <cell r="J508">
            <v>0</v>
          </cell>
          <cell r="K508">
            <v>0</v>
          </cell>
          <cell r="L508">
            <v>0</v>
          </cell>
          <cell r="N508">
            <v>0</v>
          </cell>
          <cell r="P508">
            <v>0</v>
          </cell>
          <cell r="R508">
            <v>0</v>
          </cell>
          <cell r="T508">
            <v>0</v>
          </cell>
          <cell r="V508">
            <v>0</v>
          </cell>
          <cell r="X508">
            <v>0</v>
          </cell>
          <cell r="Z508">
            <v>0</v>
          </cell>
        </row>
        <row r="509">
          <cell r="A509">
            <v>30</v>
          </cell>
          <cell r="B509" t="str">
            <v>Besi hollow 6/6</v>
          </cell>
          <cell r="C509" t="str">
            <v>M'</v>
          </cell>
          <cell r="D509">
            <v>74462.500000000058</v>
          </cell>
          <cell r="F509">
            <v>0</v>
          </cell>
          <cell r="H509">
            <v>0</v>
          </cell>
          <cell r="J509">
            <v>0</v>
          </cell>
          <cell r="K509">
            <v>0</v>
          </cell>
          <cell r="L509">
            <v>0</v>
          </cell>
          <cell r="N509">
            <v>0</v>
          </cell>
          <cell r="P509">
            <v>0</v>
          </cell>
          <cell r="R509">
            <v>0</v>
          </cell>
          <cell r="T509">
            <v>0</v>
          </cell>
          <cell r="V509">
            <v>0</v>
          </cell>
          <cell r="X509">
            <v>0</v>
          </cell>
          <cell r="Z509">
            <v>0</v>
          </cell>
        </row>
        <row r="510">
          <cell r="A510">
            <v>31</v>
          </cell>
          <cell r="B510" t="str">
            <v>Besi hollow 2.5/5</v>
          </cell>
          <cell r="C510" t="str">
            <v>Kg</v>
          </cell>
          <cell r="D510">
            <v>74462.500000000058</v>
          </cell>
          <cell r="F510">
            <v>0</v>
          </cell>
          <cell r="H510">
            <v>0</v>
          </cell>
          <cell r="J510">
            <v>0</v>
          </cell>
          <cell r="K510">
            <v>0</v>
          </cell>
          <cell r="L510">
            <v>0</v>
          </cell>
          <cell r="N510">
            <v>0</v>
          </cell>
          <cell r="P510">
            <v>0</v>
          </cell>
          <cell r="R510">
            <v>0</v>
          </cell>
          <cell r="T510">
            <v>0</v>
          </cell>
          <cell r="V510">
            <v>0</v>
          </cell>
          <cell r="X510">
            <v>0</v>
          </cell>
          <cell r="Z510">
            <v>0</v>
          </cell>
        </row>
        <row r="511">
          <cell r="A511">
            <v>32</v>
          </cell>
          <cell r="B511" t="str">
            <v>Besi hollow 5/5</v>
          </cell>
          <cell r="C511" t="str">
            <v>Kg</v>
          </cell>
          <cell r="D511">
            <v>74462.500000000058</v>
          </cell>
          <cell r="F511">
            <v>0</v>
          </cell>
          <cell r="H511">
            <v>0</v>
          </cell>
          <cell r="J511">
            <v>0</v>
          </cell>
          <cell r="K511">
            <v>0</v>
          </cell>
          <cell r="L511">
            <v>0</v>
          </cell>
          <cell r="N511">
            <v>0</v>
          </cell>
          <cell r="P511">
            <v>0</v>
          </cell>
          <cell r="R511">
            <v>0</v>
          </cell>
          <cell r="T511">
            <v>0</v>
          </cell>
          <cell r="V511">
            <v>0</v>
          </cell>
          <cell r="X511">
            <v>0</v>
          </cell>
          <cell r="Z511">
            <v>0</v>
          </cell>
        </row>
        <row r="512">
          <cell r="A512">
            <v>33</v>
          </cell>
          <cell r="B512" t="str">
            <v>Besi hollow 2/2</v>
          </cell>
          <cell r="C512" t="str">
            <v>Kg</v>
          </cell>
          <cell r="D512">
            <v>74462.500000000058</v>
          </cell>
          <cell r="F512">
            <v>0</v>
          </cell>
          <cell r="H512">
            <v>0</v>
          </cell>
          <cell r="J512">
            <v>0</v>
          </cell>
          <cell r="K512">
            <v>0</v>
          </cell>
          <cell r="L512">
            <v>0</v>
          </cell>
          <cell r="N512">
            <v>0</v>
          </cell>
          <cell r="P512">
            <v>0</v>
          </cell>
          <cell r="R512">
            <v>0</v>
          </cell>
          <cell r="T512">
            <v>0</v>
          </cell>
          <cell r="V512">
            <v>0</v>
          </cell>
          <cell r="X512">
            <v>0</v>
          </cell>
          <cell r="Z512">
            <v>0</v>
          </cell>
        </row>
        <row r="513">
          <cell r="A513">
            <v>34</v>
          </cell>
          <cell r="B513" t="str">
            <v>Besi hollow 2/4</v>
          </cell>
          <cell r="C513" t="str">
            <v>Kg</v>
          </cell>
          <cell r="D513">
            <v>74462.500000000058</v>
          </cell>
          <cell r="F513">
            <v>0</v>
          </cell>
          <cell r="H513">
            <v>0</v>
          </cell>
          <cell r="J513">
            <v>0</v>
          </cell>
          <cell r="K513">
            <v>0</v>
          </cell>
          <cell r="L513">
            <v>0</v>
          </cell>
          <cell r="N513">
            <v>0</v>
          </cell>
          <cell r="P513">
            <v>0</v>
          </cell>
          <cell r="R513">
            <v>0</v>
          </cell>
          <cell r="T513">
            <v>0</v>
          </cell>
          <cell r="V513">
            <v>0</v>
          </cell>
          <cell r="X513">
            <v>0</v>
          </cell>
          <cell r="Z513">
            <v>0</v>
          </cell>
        </row>
        <row r="514">
          <cell r="A514">
            <v>35</v>
          </cell>
          <cell r="B514" t="str">
            <v>Kaca Tempered 12 mm</v>
          </cell>
          <cell r="C514" t="str">
            <v>M2</v>
          </cell>
          <cell r="D514">
            <v>528395.75</v>
          </cell>
          <cell r="F514">
            <v>0</v>
          </cell>
          <cell r="H514">
            <v>0</v>
          </cell>
          <cell r="J514">
            <v>0</v>
          </cell>
          <cell r="K514">
            <v>0</v>
          </cell>
          <cell r="L514">
            <v>0</v>
          </cell>
          <cell r="N514">
            <v>0</v>
          </cell>
          <cell r="P514">
            <v>0</v>
          </cell>
          <cell r="R514">
            <v>0</v>
          </cell>
          <cell r="T514">
            <v>0</v>
          </cell>
          <cell r="V514">
            <v>0</v>
          </cell>
          <cell r="X514">
            <v>0</v>
          </cell>
          <cell r="Z514">
            <v>0</v>
          </cell>
        </row>
        <row r="515">
          <cell r="A515">
            <v>36</v>
          </cell>
          <cell r="B515" t="str">
            <v>Glass Block</v>
          </cell>
          <cell r="C515" t="str">
            <v>Bh</v>
          </cell>
          <cell r="D515">
            <v>45000</v>
          </cell>
          <cell r="F515">
            <v>0</v>
          </cell>
          <cell r="H515">
            <v>0</v>
          </cell>
          <cell r="J515">
            <v>0</v>
          </cell>
          <cell r="K515">
            <v>0</v>
          </cell>
          <cell r="L515">
            <v>0</v>
          </cell>
          <cell r="N515">
            <v>0</v>
          </cell>
          <cell r="P515">
            <v>0</v>
          </cell>
          <cell r="R515">
            <v>0</v>
          </cell>
          <cell r="T515">
            <v>0</v>
          </cell>
          <cell r="V515">
            <v>0</v>
          </cell>
          <cell r="X515">
            <v>0</v>
          </cell>
          <cell r="Z515">
            <v>0</v>
          </cell>
        </row>
        <row r="516">
          <cell r="A516">
            <v>37</v>
          </cell>
          <cell r="B516" t="str">
            <v>Kaca Es</v>
          </cell>
          <cell r="C516" t="str">
            <v>M2</v>
          </cell>
          <cell r="D516">
            <v>66700</v>
          </cell>
          <cell r="F516">
            <v>0</v>
          </cell>
          <cell r="H516">
            <v>0</v>
          </cell>
          <cell r="J516">
            <v>0</v>
          </cell>
          <cell r="K516">
            <v>0</v>
          </cell>
          <cell r="L516">
            <v>0</v>
          </cell>
          <cell r="N516">
            <v>0</v>
          </cell>
          <cell r="P516">
            <v>0</v>
          </cell>
          <cell r="R516">
            <v>0</v>
          </cell>
          <cell r="T516">
            <v>0</v>
          </cell>
          <cell r="V516">
            <v>0</v>
          </cell>
          <cell r="X516">
            <v>0</v>
          </cell>
          <cell r="Z516">
            <v>0</v>
          </cell>
        </row>
        <row r="517">
          <cell r="A517">
            <v>38</v>
          </cell>
          <cell r="B517" t="str">
            <v>Krepyak Kaca Nako + Kerangka</v>
          </cell>
          <cell r="C517" t="str">
            <v>M2</v>
          </cell>
          <cell r="D517">
            <v>81300</v>
          </cell>
          <cell r="F517">
            <v>0</v>
          </cell>
          <cell r="H517">
            <v>0</v>
          </cell>
          <cell r="J517">
            <v>0</v>
          </cell>
          <cell r="K517">
            <v>0</v>
          </cell>
          <cell r="L517">
            <v>0</v>
          </cell>
          <cell r="N517">
            <v>0</v>
          </cell>
          <cell r="P517">
            <v>0</v>
          </cell>
          <cell r="R517">
            <v>0</v>
          </cell>
          <cell r="T517">
            <v>0</v>
          </cell>
          <cell r="V517">
            <v>0</v>
          </cell>
          <cell r="X517">
            <v>0</v>
          </cell>
          <cell r="Z517">
            <v>0</v>
          </cell>
        </row>
        <row r="518">
          <cell r="A518">
            <v>39</v>
          </cell>
          <cell r="B518" t="str">
            <v>Sticker Efek Kaca Es</v>
          </cell>
          <cell r="C518" t="str">
            <v>M2</v>
          </cell>
          <cell r="D518">
            <v>150000</v>
          </cell>
          <cell r="F518">
            <v>0</v>
          </cell>
          <cell r="H518">
            <v>0</v>
          </cell>
          <cell r="J518">
            <v>0</v>
          </cell>
          <cell r="K518">
            <v>0</v>
          </cell>
          <cell r="L518">
            <v>0</v>
          </cell>
          <cell r="N518">
            <v>0</v>
          </cell>
          <cell r="P518">
            <v>0</v>
          </cell>
          <cell r="R518">
            <v>0</v>
          </cell>
          <cell r="T518">
            <v>0</v>
          </cell>
          <cell r="V518">
            <v>0</v>
          </cell>
          <cell r="X518">
            <v>0</v>
          </cell>
          <cell r="Z518">
            <v>0</v>
          </cell>
        </row>
        <row r="519">
          <cell r="A519">
            <v>40</v>
          </cell>
          <cell r="B519" t="str">
            <v>Rel Pintu Dorong</v>
          </cell>
          <cell r="C519" t="str">
            <v>M'</v>
          </cell>
          <cell r="D519">
            <v>275000</v>
          </cell>
          <cell r="F519">
            <v>0</v>
          </cell>
          <cell r="G519">
            <v>5.2</v>
          </cell>
          <cell r="H519">
            <v>1430000</v>
          </cell>
          <cell r="I519">
            <v>3.2</v>
          </cell>
          <cell r="J519">
            <v>880000</v>
          </cell>
          <cell r="K519">
            <v>0</v>
          </cell>
          <cell r="L519">
            <v>0</v>
          </cell>
          <cell r="N519">
            <v>0</v>
          </cell>
          <cell r="P519">
            <v>0</v>
          </cell>
          <cell r="R519">
            <v>0</v>
          </cell>
          <cell r="T519">
            <v>0</v>
          </cell>
          <cell r="V519">
            <v>0</v>
          </cell>
          <cell r="X519">
            <v>0</v>
          </cell>
          <cell r="Z519">
            <v>0</v>
          </cell>
        </row>
        <row r="520">
          <cell r="A520">
            <v>41</v>
          </cell>
          <cell r="B520" t="str">
            <v>Rolling Door</v>
          </cell>
          <cell r="C520" t="str">
            <v>M2</v>
          </cell>
          <cell r="D520">
            <v>358100</v>
          </cell>
          <cell r="F520">
            <v>0</v>
          </cell>
          <cell r="H520">
            <v>0</v>
          </cell>
          <cell r="J520">
            <v>0</v>
          </cell>
          <cell r="K520">
            <v>0</v>
          </cell>
          <cell r="L520">
            <v>0</v>
          </cell>
          <cell r="N520">
            <v>0</v>
          </cell>
          <cell r="P520">
            <v>0</v>
          </cell>
          <cell r="R520">
            <v>0</v>
          </cell>
          <cell r="T520">
            <v>0</v>
          </cell>
          <cell r="V520">
            <v>0</v>
          </cell>
          <cell r="X520">
            <v>0</v>
          </cell>
          <cell r="Z520">
            <v>0</v>
          </cell>
        </row>
        <row r="521">
          <cell r="A521">
            <v>42</v>
          </cell>
          <cell r="B521" t="str">
            <v>Roster</v>
          </cell>
          <cell r="C521" t="str">
            <v>M2</v>
          </cell>
          <cell r="D521">
            <v>133850</v>
          </cell>
          <cell r="F521">
            <v>0</v>
          </cell>
          <cell r="H521">
            <v>0</v>
          </cell>
          <cell r="J521">
            <v>0</v>
          </cell>
          <cell r="K521">
            <v>0</v>
          </cell>
          <cell r="L521">
            <v>0</v>
          </cell>
          <cell r="N521">
            <v>0</v>
          </cell>
          <cell r="P521">
            <v>0</v>
          </cell>
          <cell r="R521">
            <v>0</v>
          </cell>
          <cell r="S521">
            <v>0.16000000000000003</v>
          </cell>
          <cell r="T521">
            <v>21416.000000000004</v>
          </cell>
          <cell r="U521">
            <v>0.48</v>
          </cell>
          <cell r="V521">
            <v>64248</v>
          </cell>
          <cell r="W521">
            <v>0.48000000000000009</v>
          </cell>
          <cell r="X521">
            <v>64248.000000000015</v>
          </cell>
          <cell r="Z521">
            <v>0</v>
          </cell>
        </row>
        <row r="522">
          <cell r="A522">
            <v>43</v>
          </cell>
          <cell r="B522" t="str">
            <v>Gipsum Board</v>
          </cell>
          <cell r="C522" t="str">
            <v>M2</v>
          </cell>
          <cell r="D522">
            <v>29000</v>
          </cell>
          <cell r="F522">
            <v>0</v>
          </cell>
          <cell r="H522">
            <v>0</v>
          </cell>
          <cell r="J522">
            <v>0</v>
          </cell>
          <cell r="K522">
            <v>0</v>
          </cell>
          <cell r="L522">
            <v>0</v>
          </cell>
          <cell r="N522">
            <v>0</v>
          </cell>
          <cell r="P522">
            <v>0</v>
          </cell>
          <cell r="R522">
            <v>0</v>
          </cell>
          <cell r="T522">
            <v>0</v>
          </cell>
          <cell r="V522">
            <v>0</v>
          </cell>
          <cell r="X522">
            <v>0</v>
          </cell>
          <cell r="Z522">
            <v>0</v>
          </cell>
        </row>
        <row r="523">
          <cell r="A523">
            <v>44</v>
          </cell>
          <cell r="B523" t="str">
            <v>List Gipsum</v>
          </cell>
          <cell r="C523" t="str">
            <v>M'</v>
          </cell>
          <cell r="D523">
            <v>17300</v>
          </cell>
          <cell r="F523">
            <v>0</v>
          </cell>
          <cell r="H523">
            <v>0</v>
          </cell>
          <cell r="J523">
            <v>0</v>
          </cell>
          <cell r="K523">
            <v>0</v>
          </cell>
          <cell r="L523">
            <v>0</v>
          </cell>
          <cell r="N523">
            <v>0</v>
          </cell>
          <cell r="P523">
            <v>0</v>
          </cell>
          <cell r="R523">
            <v>0</v>
          </cell>
          <cell r="T523">
            <v>0</v>
          </cell>
          <cell r="V523">
            <v>0</v>
          </cell>
          <cell r="X523">
            <v>0</v>
          </cell>
          <cell r="Z523">
            <v>0</v>
          </cell>
        </row>
        <row r="524">
          <cell r="A524">
            <v>45</v>
          </cell>
          <cell r="B524" t="str">
            <v>Sealent</v>
          </cell>
          <cell r="C524" t="str">
            <v>M'</v>
          </cell>
          <cell r="D524">
            <v>8400</v>
          </cell>
          <cell r="F524">
            <v>0</v>
          </cell>
          <cell r="H524">
            <v>0</v>
          </cell>
          <cell r="I524">
            <v>2.16</v>
          </cell>
          <cell r="J524">
            <v>18144</v>
          </cell>
          <cell r="K524">
            <v>0</v>
          </cell>
          <cell r="L524">
            <v>0</v>
          </cell>
          <cell r="M524">
            <v>10.479999999999999</v>
          </cell>
          <cell r="N524">
            <v>88031.999999999985</v>
          </cell>
          <cell r="O524">
            <v>8.8000000000000007</v>
          </cell>
          <cell r="P524">
            <v>73920</v>
          </cell>
          <cell r="Q524">
            <v>8.8000000000000007</v>
          </cell>
          <cell r="R524">
            <v>73920</v>
          </cell>
          <cell r="T524">
            <v>0</v>
          </cell>
          <cell r="V524">
            <v>0</v>
          </cell>
          <cell r="X524">
            <v>0</v>
          </cell>
          <cell r="Y524">
            <v>7.52</v>
          </cell>
          <cell r="Z524">
            <v>63168</v>
          </cell>
        </row>
        <row r="525">
          <cell r="A525">
            <v>46</v>
          </cell>
          <cell r="B525" t="str">
            <v>Benangan Kusen</v>
          </cell>
          <cell r="C525" t="str">
            <v>M'</v>
          </cell>
          <cell r="D525">
            <v>4296.0074999999997</v>
          </cell>
          <cell r="E525">
            <v>11.8</v>
          </cell>
          <cell r="F525">
            <v>50692.888500000001</v>
          </cell>
          <cell r="G525">
            <v>10.4</v>
          </cell>
          <cell r="H525">
            <v>44678.477999999996</v>
          </cell>
          <cell r="I525">
            <v>6.4</v>
          </cell>
          <cell r="J525">
            <v>27494.448</v>
          </cell>
          <cell r="K525">
            <v>5.7839999999999998</v>
          </cell>
          <cell r="L525">
            <v>24848.107379999998</v>
          </cell>
          <cell r="M525">
            <v>11.28</v>
          </cell>
          <cell r="N525">
            <v>48458.964599999992</v>
          </cell>
          <cell r="O525">
            <v>5.6</v>
          </cell>
          <cell r="P525">
            <v>24057.641999999996</v>
          </cell>
          <cell r="Q525">
            <v>5.6</v>
          </cell>
          <cell r="R525">
            <v>24057.641999999996</v>
          </cell>
          <cell r="S525">
            <v>3.2</v>
          </cell>
          <cell r="T525">
            <v>13747.224</v>
          </cell>
          <cell r="U525">
            <v>6.4</v>
          </cell>
          <cell r="V525">
            <v>27494.448</v>
          </cell>
          <cell r="W525">
            <v>9.6000000000000014</v>
          </cell>
          <cell r="X525">
            <v>41241.672000000006</v>
          </cell>
          <cell r="Y525">
            <v>7.52</v>
          </cell>
          <cell r="Z525">
            <v>32305.976399999996</v>
          </cell>
        </row>
        <row r="526">
          <cell r="A526">
            <v>47</v>
          </cell>
          <cell r="B526" t="str">
            <v xml:space="preserve">Cat Kayu </v>
          </cell>
          <cell r="C526" t="str">
            <v>M2</v>
          </cell>
          <cell r="D526">
            <v>19370.5</v>
          </cell>
          <cell r="E526">
            <v>9.0239999999999991</v>
          </cell>
          <cell r="F526">
            <v>174799.39199999999</v>
          </cell>
          <cell r="G526">
            <v>0.28559999999999997</v>
          </cell>
          <cell r="H526">
            <v>5532.2147999999997</v>
          </cell>
          <cell r="I526">
            <v>3.2</v>
          </cell>
          <cell r="J526">
            <v>61985.600000000006</v>
          </cell>
          <cell r="K526">
            <v>4.0991999999999997</v>
          </cell>
          <cell r="L526">
            <v>79403.553599999999</v>
          </cell>
          <cell r="N526">
            <v>0</v>
          </cell>
          <cell r="P526">
            <v>0</v>
          </cell>
          <cell r="R526">
            <v>0</v>
          </cell>
          <cell r="T526">
            <v>0</v>
          </cell>
          <cell r="V526">
            <v>0</v>
          </cell>
          <cell r="X526">
            <v>0</v>
          </cell>
          <cell r="Z526">
            <v>0</v>
          </cell>
        </row>
        <row r="527">
          <cell r="A527">
            <v>48</v>
          </cell>
          <cell r="B527" t="str">
            <v>Cat Besi</v>
          </cell>
          <cell r="C527" t="str">
            <v>M2</v>
          </cell>
          <cell r="D527">
            <v>13698</v>
          </cell>
          <cell r="E527">
            <v>7.2059399999999991</v>
          </cell>
          <cell r="F527">
            <v>98706.966119999983</v>
          </cell>
          <cell r="G527">
            <v>8.2644799999999989</v>
          </cell>
          <cell r="H527">
            <v>113206.84703999998</v>
          </cell>
          <cell r="J527">
            <v>0</v>
          </cell>
          <cell r="K527">
            <v>0</v>
          </cell>
          <cell r="L527">
            <v>0</v>
          </cell>
          <cell r="N527">
            <v>0</v>
          </cell>
          <cell r="P527">
            <v>0</v>
          </cell>
          <cell r="R527">
            <v>0</v>
          </cell>
          <cell r="T527">
            <v>0</v>
          </cell>
          <cell r="V527">
            <v>0</v>
          </cell>
          <cell r="X527">
            <v>0</v>
          </cell>
          <cell r="Z527">
            <v>0</v>
          </cell>
        </row>
        <row r="528">
          <cell r="A528">
            <v>49</v>
          </cell>
          <cell r="B528" t="str">
            <v>Cat Dinding</v>
          </cell>
          <cell r="C528" t="str">
            <v>M2</v>
          </cell>
          <cell r="D528">
            <v>9900</v>
          </cell>
          <cell r="F528">
            <v>0</v>
          </cell>
          <cell r="H528">
            <v>0</v>
          </cell>
          <cell r="J528">
            <v>0</v>
          </cell>
          <cell r="K528">
            <v>0</v>
          </cell>
          <cell r="L528">
            <v>0</v>
          </cell>
          <cell r="N528">
            <v>0</v>
          </cell>
          <cell r="P528">
            <v>0</v>
          </cell>
          <cell r="R528">
            <v>0</v>
          </cell>
          <cell r="S528">
            <v>0.32000000000000006</v>
          </cell>
          <cell r="T528">
            <v>3168.0000000000005</v>
          </cell>
          <cell r="U528">
            <v>0.96</v>
          </cell>
          <cell r="V528">
            <v>9504</v>
          </cell>
          <cell r="W528">
            <v>0.96000000000000019</v>
          </cell>
          <cell r="X528">
            <v>9504.0000000000018</v>
          </cell>
          <cell r="Z528">
            <v>0</v>
          </cell>
        </row>
        <row r="529">
          <cell r="A529">
            <v>50</v>
          </cell>
          <cell r="B529" t="str">
            <v>Plesteran Camprot</v>
          </cell>
          <cell r="C529" t="str">
            <v>M2</v>
          </cell>
          <cell r="D529">
            <v>14600</v>
          </cell>
          <cell r="F529">
            <v>0</v>
          </cell>
          <cell r="H529">
            <v>0</v>
          </cell>
          <cell r="J529">
            <v>0</v>
          </cell>
          <cell r="K529">
            <v>0</v>
          </cell>
          <cell r="L529">
            <v>0</v>
          </cell>
          <cell r="N529">
            <v>0</v>
          </cell>
          <cell r="P529">
            <v>0</v>
          </cell>
          <cell r="R529">
            <v>0</v>
          </cell>
          <cell r="T529">
            <v>0</v>
          </cell>
          <cell r="X529">
            <v>0</v>
          </cell>
          <cell r="Z529">
            <v>0</v>
          </cell>
        </row>
        <row r="531">
          <cell r="B531" t="str">
            <v>Jumlah Harga</v>
          </cell>
          <cell r="F531">
            <v>3739611.0586999999</v>
          </cell>
          <cell r="H531">
            <v>4721655.0178800011</v>
          </cell>
          <cell r="J531">
            <v>1172750.7280000001</v>
          </cell>
          <cell r="L531">
            <v>1690743.9109799999</v>
          </cell>
          <cell r="N531">
            <v>185582.16459999996</v>
          </cell>
          <cell r="P531">
            <v>121989.64199999999</v>
          </cell>
          <cell r="R531">
            <v>121989.64199999999</v>
          </cell>
          <cell r="T531">
            <v>38331.224000000002</v>
          </cell>
          <cell r="V531">
            <v>101246.448</v>
          </cell>
          <cell r="X531">
            <v>114993.67200000002</v>
          </cell>
          <cell r="Z531">
            <v>105078.7764</v>
          </cell>
        </row>
        <row r="535">
          <cell r="A535" t="str">
            <v>No.</v>
          </cell>
          <cell r="B535" t="str">
            <v>Item Pekerjaan</v>
          </cell>
          <cell r="C535" t="str">
            <v>Satuan</v>
          </cell>
          <cell r="D535" t="str">
            <v>Harga Satuan</v>
          </cell>
          <cell r="E535" t="str">
            <v>P1</v>
          </cell>
          <cell r="G535" t="str">
            <v>P2</v>
          </cell>
          <cell r="I535" t="str">
            <v>P3</v>
          </cell>
          <cell r="K535" t="str">
            <v>P3'</v>
          </cell>
          <cell r="M535" t="str">
            <v>J1</v>
          </cell>
          <cell r="O535" t="str">
            <v>J2</v>
          </cell>
          <cell r="Q535" t="str">
            <v>J3</v>
          </cell>
          <cell r="S535" t="str">
            <v>J4</v>
          </cell>
          <cell r="U535" t="str">
            <v>R1</v>
          </cell>
          <cell r="W535" t="str">
            <v>R3</v>
          </cell>
          <cell r="Y535" t="str">
            <v>J1</v>
          </cell>
          <cell r="AA535" t="str">
            <v>BV1</v>
          </cell>
        </row>
        <row r="536">
          <cell r="D536" t="str">
            <v>Rp.</v>
          </cell>
          <cell r="E536" t="str">
            <v>Vol.</v>
          </cell>
          <cell r="F536" t="str">
            <v>Jumlah Harga</v>
          </cell>
          <cell r="G536" t="str">
            <v>Vol.</v>
          </cell>
          <cell r="H536" t="str">
            <v>Jumlah Harga</v>
          </cell>
          <cell r="I536" t="str">
            <v>Vol.</v>
          </cell>
          <cell r="J536" t="str">
            <v>Jumlah Harga</v>
          </cell>
          <cell r="K536" t="str">
            <v>Vol.</v>
          </cell>
          <cell r="L536" t="str">
            <v>Jumlah Harga</v>
          </cell>
          <cell r="M536" t="str">
            <v>Vol.</v>
          </cell>
          <cell r="N536" t="str">
            <v>Jumlah Harga</v>
          </cell>
          <cell r="O536" t="str">
            <v>Vol.</v>
          </cell>
          <cell r="P536" t="str">
            <v>Jumlah Harga</v>
          </cell>
          <cell r="Q536" t="str">
            <v>Vol.</v>
          </cell>
          <cell r="R536" t="str">
            <v>Jumlah Harga</v>
          </cell>
          <cell r="S536" t="str">
            <v>Vol.</v>
          </cell>
          <cell r="T536" t="str">
            <v>Jumlah Harga</v>
          </cell>
          <cell r="U536" t="str">
            <v>Vol.</v>
          </cell>
          <cell r="V536" t="str">
            <v>Jumlah Harga</v>
          </cell>
          <cell r="W536" t="str">
            <v>Vol.</v>
          </cell>
          <cell r="X536" t="str">
            <v>Jumlah Harga</v>
          </cell>
          <cell r="Y536" t="str">
            <v>Vol.</v>
          </cell>
          <cell r="Z536" t="str">
            <v>Jumlah Harga</v>
          </cell>
          <cell r="AA536" t="str">
            <v>Vol.</v>
          </cell>
          <cell r="AB536" t="str">
            <v>Jumlah Harga</v>
          </cell>
        </row>
        <row r="537">
          <cell r="A537" t="str">
            <v>VIII.</v>
          </cell>
          <cell r="B537" t="str">
            <v>UNIT PERUMAHAN</v>
          </cell>
        </row>
        <row r="539">
          <cell r="A539">
            <v>1</v>
          </cell>
          <cell r="B539" t="str">
            <v>Kayu 6/12</v>
          </cell>
          <cell r="C539" t="str">
            <v>M3</v>
          </cell>
          <cell r="D539">
            <v>0</v>
          </cell>
          <cell r="E539">
            <v>0</v>
          </cell>
          <cell r="F539">
            <v>0</v>
          </cell>
          <cell r="G539">
            <v>0</v>
          </cell>
          <cell r="H539">
            <v>0</v>
          </cell>
          <cell r="I539">
            <v>0</v>
          </cell>
          <cell r="J539">
            <v>0</v>
          </cell>
          <cell r="K539">
            <v>0</v>
          </cell>
          <cell r="L539">
            <v>0</v>
          </cell>
          <cell r="N539">
            <v>0</v>
          </cell>
          <cell r="P539">
            <v>0</v>
          </cell>
          <cell r="R539">
            <v>0</v>
          </cell>
          <cell r="T539">
            <v>0</v>
          </cell>
          <cell r="V539">
            <v>0</v>
          </cell>
          <cell r="X539">
            <v>0</v>
          </cell>
          <cell r="Z539">
            <v>0</v>
          </cell>
          <cell r="AB539">
            <v>0</v>
          </cell>
        </row>
        <row r="540">
          <cell r="A540">
            <v>2</v>
          </cell>
          <cell r="B540" t="str">
            <v>Kayu Slimar 3/10</v>
          </cell>
          <cell r="C540" t="str">
            <v>M3</v>
          </cell>
          <cell r="D540">
            <v>0</v>
          </cell>
          <cell r="E540">
            <v>0</v>
          </cell>
          <cell r="F540">
            <v>0</v>
          </cell>
          <cell r="G540">
            <v>0</v>
          </cell>
          <cell r="H540">
            <v>0</v>
          </cell>
          <cell r="I540">
            <v>0</v>
          </cell>
          <cell r="J540">
            <v>0</v>
          </cell>
          <cell r="K540">
            <v>0</v>
          </cell>
          <cell r="L540">
            <v>0</v>
          </cell>
          <cell r="N540">
            <v>0</v>
          </cell>
          <cell r="P540">
            <v>0</v>
          </cell>
          <cell r="R540">
            <v>0</v>
          </cell>
          <cell r="T540">
            <v>0</v>
          </cell>
          <cell r="V540">
            <v>0</v>
          </cell>
          <cell r="X540">
            <v>0</v>
          </cell>
          <cell r="Z540">
            <v>0</v>
          </cell>
          <cell r="AB540">
            <v>0</v>
          </cell>
        </row>
        <row r="541">
          <cell r="A541">
            <v>3</v>
          </cell>
          <cell r="B541" t="str">
            <v>Kayu Slimar 3/15</v>
          </cell>
          <cell r="C541" t="str">
            <v>M3</v>
          </cell>
          <cell r="D541">
            <v>0</v>
          </cell>
          <cell r="E541">
            <v>0</v>
          </cell>
          <cell r="F541">
            <v>0</v>
          </cell>
          <cell r="G541">
            <v>0</v>
          </cell>
          <cell r="H541">
            <v>0</v>
          </cell>
          <cell r="I541">
            <v>0</v>
          </cell>
          <cell r="J541">
            <v>0</v>
          </cell>
          <cell r="K541">
            <v>0</v>
          </cell>
          <cell r="L541">
            <v>0</v>
          </cell>
          <cell r="N541">
            <v>0</v>
          </cell>
          <cell r="P541">
            <v>0</v>
          </cell>
          <cell r="R541">
            <v>0</v>
          </cell>
          <cell r="T541">
            <v>0</v>
          </cell>
          <cell r="V541">
            <v>0</v>
          </cell>
          <cell r="X541">
            <v>0</v>
          </cell>
          <cell r="Z541">
            <v>0</v>
          </cell>
          <cell r="AB541">
            <v>0</v>
          </cell>
        </row>
        <row r="542">
          <cell r="A542">
            <v>4</v>
          </cell>
          <cell r="B542" t="str">
            <v>Kayu Slimar 3/20</v>
          </cell>
          <cell r="C542" t="str">
            <v>M3</v>
          </cell>
          <cell r="D542">
            <v>0</v>
          </cell>
          <cell r="E542">
            <v>0</v>
          </cell>
          <cell r="F542">
            <v>0</v>
          </cell>
          <cell r="G542">
            <v>0</v>
          </cell>
          <cell r="H542">
            <v>0</v>
          </cell>
          <cell r="I542">
            <v>0</v>
          </cell>
          <cell r="J542">
            <v>0</v>
          </cell>
          <cell r="K542">
            <v>0</v>
          </cell>
          <cell r="L542">
            <v>0</v>
          </cell>
          <cell r="N542">
            <v>0</v>
          </cell>
          <cell r="P542">
            <v>0</v>
          </cell>
          <cell r="R542">
            <v>0</v>
          </cell>
          <cell r="T542">
            <v>0</v>
          </cell>
          <cell r="V542">
            <v>0</v>
          </cell>
          <cell r="X542">
            <v>0</v>
          </cell>
          <cell r="Z542">
            <v>0</v>
          </cell>
          <cell r="AB542">
            <v>0</v>
          </cell>
        </row>
        <row r="543">
          <cell r="A543">
            <v>5</v>
          </cell>
          <cell r="B543" t="str">
            <v>Kayu 2/10</v>
          </cell>
          <cell r="C543" t="str">
            <v>M3</v>
          </cell>
          <cell r="D543">
            <v>0</v>
          </cell>
          <cell r="E543">
            <v>0</v>
          </cell>
          <cell r="F543">
            <v>0</v>
          </cell>
          <cell r="G543">
            <v>0</v>
          </cell>
          <cell r="H543">
            <v>0</v>
          </cell>
          <cell r="I543">
            <v>0</v>
          </cell>
          <cell r="J543">
            <v>0</v>
          </cell>
          <cell r="K543">
            <v>0</v>
          </cell>
          <cell r="L543">
            <v>0</v>
          </cell>
          <cell r="M543">
            <v>6.8</v>
          </cell>
          <cell r="N543">
            <v>0</v>
          </cell>
          <cell r="O543">
            <v>4.5600000000000005</v>
          </cell>
          <cell r="P543">
            <v>0</v>
          </cell>
          <cell r="Q543">
            <v>3.5199999999999996</v>
          </cell>
          <cell r="R543">
            <v>0</v>
          </cell>
          <cell r="S543">
            <v>5.0999999999999996</v>
          </cell>
          <cell r="T543">
            <v>0</v>
          </cell>
          <cell r="U543">
            <v>2</v>
          </cell>
          <cell r="V543">
            <v>0</v>
          </cell>
          <cell r="X543">
            <v>0</v>
          </cell>
          <cell r="Y543">
            <v>3.76</v>
          </cell>
          <cell r="Z543">
            <v>0</v>
          </cell>
          <cell r="AA543">
            <v>1.6</v>
          </cell>
          <cell r="AB543">
            <v>0</v>
          </cell>
        </row>
        <row r="544">
          <cell r="A544">
            <v>6</v>
          </cell>
          <cell r="B544" t="str">
            <v>Panil t = 3 cm</v>
          </cell>
          <cell r="C544" t="str">
            <v>M2</v>
          </cell>
          <cell r="D544">
            <v>0</v>
          </cell>
          <cell r="E544">
            <v>0</v>
          </cell>
          <cell r="F544">
            <v>0</v>
          </cell>
          <cell r="G544">
            <v>0</v>
          </cell>
          <cell r="H544">
            <v>0</v>
          </cell>
          <cell r="I544">
            <v>0</v>
          </cell>
          <cell r="J544">
            <v>0</v>
          </cell>
          <cell r="L544">
            <v>0</v>
          </cell>
          <cell r="N544">
            <v>0</v>
          </cell>
          <cell r="P544">
            <v>0</v>
          </cell>
          <cell r="R544">
            <v>0</v>
          </cell>
          <cell r="T544">
            <v>0</v>
          </cell>
          <cell r="V544">
            <v>0</v>
          </cell>
          <cell r="X544">
            <v>0</v>
          </cell>
          <cell r="Z544">
            <v>0</v>
          </cell>
          <cell r="AB544">
            <v>0</v>
          </cell>
        </row>
        <row r="545">
          <cell r="A545">
            <v>1</v>
          </cell>
          <cell r="B545" t="str">
            <v>Kusen Aluminium 5/10</v>
          </cell>
          <cell r="C545" t="str">
            <v>M'</v>
          </cell>
          <cell r="D545">
            <v>124948</v>
          </cell>
          <cell r="E545">
            <v>6.1999999999999993</v>
          </cell>
          <cell r="F545">
            <v>774677.59999999986</v>
          </cell>
          <cell r="G545">
            <v>0</v>
          </cell>
          <cell r="H545">
            <v>0</v>
          </cell>
          <cell r="I545">
            <v>0</v>
          </cell>
          <cell r="J545">
            <v>0</v>
          </cell>
          <cell r="L545">
            <v>0</v>
          </cell>
          <cell r="N545">
            <v>0</v>
          </cell>
          <cell r="P545">
            <v>0</v>
          </cell>
          <cell r="R545">
            <v>0</v>
          </cell>
          <cell r="T545">
            <v>0</v>
          </cell>
          <cell r="V545">
            <v>0</v>
          </cell>
          <cell r="X545">
            <v>0</v>
          </cell>
          <cell r="Z545">
            <v>0</v>
          </cell>
          <cell r="AB545">
            <v>0</v>
          </cell>
        </row>
        <row r="546">
          <cell r="A546">
            <v>2</v>
          </cell>
          <cell r="B546" t="str">
            <v xml:space="preserve">Rangka Daun Jendela Alumunium </v>
          </cell>
          <cell r="C546" t="str">
            <v>M'</v>
          </cell>
          <cell r="D546">
            <v>124948</v>
          </cell>
          <cell r="E546">
            <v>0</v>
          </cell>
          <cell r="F546">
            <v>0</v>
          </cell>
          <cell r="G546">
            <v>0</v>
          </cell>
          <cell r="H546">
            <v>0</v>
          </cell>
          <cell r="I546">
            <v>0</v>
          </cell>
          <cell r="J546">
            <v>0</v>
          </cell>
          <cell r="L546">
            <v>0</v>
          </cell>
          <cell r="M546">
            <v>4.16</v>
          </cell>
          <cell r="N546">
            <v>519783.67999999999</v>
          </cell>
          <cell r="O546">
            <v>4</v>
          </cell>
          <cell r="P546">
            <v>499792</v>
          </cell>
          <cell r="Q546">
            <v>3.12</v>
          </cell>
          <cell r="R546">
            <v>389837.76</v>
          </cell>
          <cell r="T546">
            <v>0</v>
          </cell>
          <cell r="V546">
            <v>0</v>
          </cell>
          <cell r="X546">
            <v>0</v>
          </cell>
          <cell r="Z546">
            <v>0</v>
          </cell>
          <cell r="AB546">
            <v>0</v>
          </cell>
        </row>
        <row r="547">
          <cell r="A547">
            <v>3</v>
          </cell>
          <cell r="B547" t="str">
            <v>Rangka Tiang Sirip Alumunium 1/1 Putih</v>
          </cell>
          <cell r="C547" t="str">
            <v>M'</v>
          </cell>
          <cell r="D547">
            <v>62474</v>
          </cell>
          <cell r="E547">
            <v>0</v>
          </cell>
          <cell r="F547">
            <v>0</v>
          </cell>
          <cell r="G547">
            <v>0</v>
          </cell>
          <cell r="H547">
            <v>0</v>
          </cell>
          <cell r="I547">
            <v>0</v>
          </cell>
          <cell r="J547">
            <v>0</v>
          </cell>
          <cell r="L547">
            <v>0</v>
          </cell>
          <cell r="N547">
            <v>0</v>
          </cell>
          <cell r="P547">
            <v>0</v>
          </cell>
          <cell r="R547">
            <v>0</v>
          </cell>
          <cell r="T547">
            <v>0</v>
          </cell>
          <cell r="V547">
            <v>0</v>
          </cell>
          <cell r="X547">
            <v>0</v>
          </cell>
          <cell r="Z547">
            <v>0</v>
          </cell>
          <cell r="AB547">
            <v>0</v>
          </cell>
        </row>
        <row r="548">
          <cell r="A548">
            <v>4</v>
          </cell>
          <cell r="B548" t="str">
            <v>Pasang Shading Sirip Alumunium 0.2/10 +Rangka</v>
          </cell>
          <cell r="C548" t="str">
            <v>M2</v>
          </cell>
          <cell r="D548">
            <v>0</v>
          </cell>
          <cell r="E548">
            <v>0</v>
          </cell>
          <cell r="F548">
            <v>0</v>
          </cell>
          <cell r="G548">
            <v>0</v>
          </cell>
          <cell r="H548">
            <v>0</v>
          </cell>
          <cell r="I548">
            <v>0</v>
          </cell>
          <cell r="J548">
            <v>0</v>
          </cell>
          <cell r="L548">
            <v>0</v>
          </cell>
          <cell r="N548">
            <v>0</v>
          </cell>
          <cell r="P548">
            <v>0</v>
          </cell>
          <cell r="R548">
            <v>0</v>
          </cell>
          <cell r="T548">
            <v>0</v>
          </cell>
          <cell r="V548">
            <v>0</v>
          </cell>
          <cell r="X548">
            <v>0</v>
          </cell>
          <cell r="Z548">
            <v>0</v>
          </cell>
          <cell r="AB548">
            <v>0</v>
          </cell>
        </row>
        <row r="549">
          <cell r="A549">
            <v>5</v>
          </cell>
          <cell r="B549" t="str">
            <v>Daun Pintu Panil Kamper</v>
          </cell>
          <cell r="C549" t="str">
            <v>bh</v>
          </cell>
          <cell r="D549">
            <v>550000</v>
          </cell>
          <cell r="E549">
            <v>0</v>
          </cell>
          <cell r="F549">
            <v>0</v>
          </cell>
          <cell r="G549">
            <v>0</v>
          </cell>
          <cell r="H549">
            <v>0</v>
          </cell>
          <cell r="I549">
            <v>0</v>
          </cell>
          <cell r="J549">
            <v>0</v>
          </cell>
          <cell r="K549">
            <v>0</v>
          </cell>
          <cell r="L549">
            <v>0</v>
          </cell>
          <cell r="N549">
            <v>0</v>
          </cell>
          <cell r="P549">
            <v>0</v>
          </cell>
          <cell r="R549">
            <v>0</v>
          </cell>
          <cell r="T549">
            <v>0</v>
          </cell>
          <cell r="V549">
            <v>0</v>
          </cell>
          <cell r="X549">
            <v>0</v>
          </cell>
          <cell r="Z549">
            <v>0</v>
          </cell>
          <cell r="AB549">
            <v>0</v>
          </cell>
        </row>
        <row r="550">
          <cell r="A550">
            <v>6</v>
          </cell>
          <cell r="B550" t="str">
            <v>Plat besi t = 2 mm</v>
          </cell>
          <cell r="C550" t="str">
            <v>Kg</v>
          </cell>
          <cell r="D550">
            <v>0</v>
          </cell>
          <cell r="E550">
            <v>0</v>
          </cell>
          <cell r="F550">
            <v>0</v>
          </cell>
          <cell r="G550">
            <v>57.085200000000007</v>
          </cell>
          <cell r="H550">
            <v>0</v>
          </cell>
          <cell r="I550">
            <v>57.085200000000007</v>
          </cell>
          <cell r="J550">
            <v>0</v>
          </cell>
          <cell r="L550">
            <v>0</v>
          </cell>
          <cell r="N550">
            <v>0</v>
          </cell>
          <cell r="P550">
            <v>0</v>
          </cell>
          <cell r="R550">
            <v>0</v>
          </cell>
          <cell r="T550">
            <v>0</v>
          </cell>
          <cell r="V550">
            <v>0</v>
          </cell>
          <cell r="X550">
            <v>0</v>
          </cell>
          <cell r="Z550">
            <v>0</v>
          </cell>
          <cell r="AB550">
            <v>0</v>
          </cell>
        </row>
        <row r="551">
          <cell r="A551">
            <v>7</v>
          </cell>
          <cell r="B551" t="str">
            <v>C 40.40.2  (pesan khusus)</v>
          </cell>
          <cell r="C551" t="str">
            <v>Kg</v>
          </cell>
          <cell r="D551">
            <v>14122.3</v>
          </cell>
          <cell r="E551">
            <v>0</v>
          </cell>
          <cell r="F551">
            <v>0</v>
          </cell>
          <cell r="G551">
            <v>42.56</v>
          </cell>
          <cell r="H551">
            <v>601045.08799999999</v>
          </cell>
          <cell r="I551">
            <v>42.56</v>
          </cell>
          <cell r="J551">
            <v>601045.08799999999</v>
          </cell>
          <cell r="L551">
            <v>0</v>
          </cell>
          <cell r="N551">
            <v>0</v>
          </cell>
          <cell r="P551">
            <v>0</v>
          </cell>
          <cell r="R551">
            <v>0</v>
          </cell>
          <cell r="T551">
            <v>0</v>
          </cell>
          <cell r="V551">
            <v>0</v>
          </cell>
          <cell r="X551">
            <v>0</v>
          </cell>
          <cell r="Z551">
            <v>0</v>
          </cell>
          <cell r="AB551">
            <v>0</v>
          </cell>
        </row>
        <row r="552">
          <cell r="A552">
            <v>8</v>
          </cell>
          <cell r="B552" t="str">
            <v>Handle besi dia 16 mm</v>
          </cell>
          <cell r="C552" t="str">
            <v>Set</v>
          </cell>
          <cell r="D552">
            <v>129652.5</v>
          </cell>
          <cell r="E552">
            <v>0</v>
          </cell>
          <cell r="F552">
            <v>0</v>
          </cell>
          <cell r="G552">
            <v>1</v>
          </cell>
          <cell r="H552">
            <v>129652.5</v>
          </cell>
          <cell r="I552">
            <v>1</v>
          </cell>
          <cell r="J552">
            <v>129652.5</v>
          </cell>
          <cell r="L552">
            <v>0</v>
          </cell>
          <cell r="N552">
            <v>0</v>
          </cell>
          <cell r="P552">
            <v>0</v>
          </cell>
          <cell r="R552">
            <v>0</v>
          </cell>
          <cell r="T552">
            <v>0</v>
          </cell>
          <cell r="V552">
            <v>0</v>
          </cell>
          <cell r="X552">
            <v>0</v>
          </cell>
          <cell r="Z552">
            <v>0</v>
          </cell>
          <cell r="AB552">
            <v>0</v>
          </cell>
        </row>
        <row r="553">
          <cell r="A553">
            <v>9</v>
          </cell>
          <cell r="B553" t="str">
            <v>Hendle pintu Stainless</v>
          </cell>
          <cell r="C553" t="str">
            <v>Set</v>
          </cell>
          <cell r="D553">
            <v>261652.5</v>
          </cell>
          <cell r="E553">
            <v>2</v>
          </cell>
          <cell r="F553">
            <v>523305</v>
          </cell>
          <cell r="G553">
            <v>0</v>
          </cell>
          <cell r="H553">
            <v>0</v>
          </cell>
          <cell r="I553">
            <v>0</v>
          </cell>
          <cell r="J553">
            <v>0</v>
          </cell>
          <cell r="L553">
            <v>0</v>
          </cell>
          <cell r="N553">
            <v>0</v>
          </cell>
          <cell r="P553">
            <v>0</v>
          </cell>
          <cell r="R553">
            <v>0</v>
          </cell>
          <cell r="T553">
            <v>0</v>
          </cell>
          <cell r="V553">
            <v>0</v>
          </cell>
          <cell r="X553">
            <v>0</v>
          </cell>
          <cell r="Z553">
            <v>0</v>
          </cell>
          <cell r="AB553">
            <v>0</v>
          </cell>
        </row>
        <row r="554">
          <cell r="A554">
            <v>10</v>
          </cell>
          <cell r="B554" t="str">
            <v>Kunci Pintu Handle stainleess (dorma)</v>
          </cell>
          <cell r="C554" t="str">
            <v>Set</v>
          </cell>
          <cell r="D554">
            <v>650000</v>
          </cell>
          <cell r="E554">
            <v>0</v>
          </cell>
          <cell r="F554">
            <v>0</v>
          </cell>
          <cell r="G554">
            <v>0</v>
          </cell>
          <cell r="H554">
            <v>0</v>
          </cell>
          <cell r="I554">
            <v>0</v>
          </cell>
          <cell r="J554">
            <v>0</v>
          </cell>
          <cell r="L554">
            <v>0</v>
          </cell>
          <cell r="N554">
            <v>0</v>
          </cell>
          <cell r="P554">
            <v>0</v>
          </cell>
          <cell r="R554">
            <v>0</v>
          </cell>
          <cell r="T554">
            <v>0</v>
          </cell>
          <cell r="V554">
            <v>0</v>
          </cell>
          <cell r="X554">
            <v>0</v>
          </cell>
          <cell r="Z554">
            <v>0</v>
          </cell>
          <cell r="AB554">
            <v>0</v>
          </cell>
        </row>
        <row r="555">
          <cell r="A555">
            <v>11</v>
          </cell>
          <cell r="B555" t="str">
            <v>Kunci tanam Antik</v>
          </cell>
          <cell r="C555" t="str">
            <v>Set</v>
          </cell>
          <cell r="D555">
            <v>265000</v>
          </cell>
          <cell r="E555">
            <v>0</v>
          </cell>
          <cell r="F555">
            <v>0</v>
          </cell>
          <cell r="G555">
            <v>0</v>
          </cell>
          <cell r="H555">
            <v>0</v>
          </cell>
          <cell r="I555">
            <v>0</v>
          </cell>
          <cell r="J555">
            <v>0</v>
          </cell>
          <cell r="L555">
            <v>0</v>
          </cell>
          <cell r="N555">
            <v>0</v>
          </cell>
          <cell r="P555">
            <v>0</v>
          </cell>
          <cell r="R555">
            <v>0</v>
          </cell>
          <cell r="T555">
            <v>0</v>
          </cell>
          <cell r="V555">
            <v>0</v>
          </cell>
          <cell r="X555">
            <v>0</v>
          </cell>
          <cell r="Z555">
            <v>0</v>
          </cell>
          <cell r="AB555">
            <v>0</v>
          </cell>
        </row>
        <row r="556">
          <cell r="A556">
            <v>12</v>
          </cell>
          <cell r="B556" t="str">
            <v>Kunci tanam biasa</v>
          </cell>
          <cell r="C556" t="str">
            <v>Set</v>
          </cell>
          <cell r="D556">
            <v>168565</v>
          </cell>
          <cell r="E556">
            <v>0</v>
          </cell>
          <cell r="F556">
            <v>0</v>
          </cell>
          <cell r="G556">
            <v>1</v>
          </cell>
          <cell r="H556">
            <v>168565</v>
          </cell>
          <cell r="I556">
            <v>1</v>
          </cell>
          <cell r="J556">
            <v>168565</v>
          </cell>
          <cell r="K556">
            <v>1</v>
          </cell>
          <cell r="L556">
            <v>168565</v>
          </cell>
          <cell r="N556">
            <v>0</v>
          </cell>
          <cell r="P556">
            <v>0</v>
          </cell>
          <cell r="R556">
            <v>0</v>
          </cell>
          <cell r="T556">
            <v>0</v>
          </cell>
          <cell r="V556">
            <v>0</v>
          </cell>
          <cell r="X556">
            <v>0</v>
          </cell>
          <cell r="Z556">
            <v>0</v>
          </cell>
          <cell r="AB556">
            <v>0</v>
          </cell>
        </row>
        <row r="557">
          <cell r="A557">
            <v>13</v>
          </cell>
          <cell r="B557" t="str">
            <v>Kunci Silinder</v>
          </cell>
          <cell r="C557" t="str">
            <v>Set</v>
          </cell>
          <cell r="D557">
            <v>217900</v>
          </cell>
          <cell r="E557">
            <v>0</v>
          </cell>
          <cell r="F557">
            <v>0</v>
          </cell>
          <cell r="G557">
            <v>0</v>
          </cell>
          <cell r="H557">
            <v>0</v>
          </cell>
          <cell r="I557">
            <v>0</v>
          </cell>
          <cell r="J557">
            <v>0</v>
          </cell>
          <cell r="L557">
            <v>0</v>
          </cell>
          <cell r="N557">
            <v>0</v>
          </cell>
          <cell r="P557">
            <v>0</v>
          </cell>
          <cell r="R557">
            <v>0</v>
          </cell>
          <cell r="T557">
            <v>0</v>
          </cell>
          <cell r="V557">
            <v>0</v>
          </cell>
          <cell r="X557">
            <v>0</v>
          </cell>
          <cell r="Z557">
            <v>0</v>
          </cell>
          <cell r="AB557">
            <v>0</v>
          </cell>
        </row>
        <row r="558">
          <cell r="A558">
            <v>14</v>
          </cell>
          <cell r="B558" t="str">
            <v>Kunci Selot</v>
          </cell>
          <cell r="C558" t="str">
            <v>Set</v>
          </cell>
          <cell r="D558">
            <v>48300</v>
          </cell>
          <cell r="E558">
            <v>0</v>
          </cell>
          <cell r="F558">
            <v>0</v>
          </cell>
          <cell r="G558">
            <v>0</v>
          </cell>
          <cell r="H558">
            <v>0</v>
          </cell>
          <cell r="I558">
            <v>0</v>
          </cell>
          <cell r="J558">
            <v>0</v>
          </cell>
          <cell r="K558">
            <v>0</v>
          </cell>
          <cell r="L558">
            <v>0</v>
          </cell>
          <cell r="N558">
            <v>0</v>
          </cell>
          <cell r="P558">
            <v>0</v>
          </cell>
          <cell r="R558">
            <v>0</v>
          </cell>
          <cell r="T558">
            <v>0</v>
          </cell>
          <cell r="V558">
            <v>0</v>
          </cell>
          <cell r="X558">
            <v>0</v>
          </cell>
          <cell r="Z558">
            <v>0</v>
          </cell>
          <cell r="AB558">
            <v>0</v>
          </cell>
        </row>
        <row r="559">
          <cell r="A559">
            <v>15</v>
          </cell>
          <cell r="B559" t="str">
            <v>Engsel jendela</v>
          </cell>
          <cell r="C559" t="str">
            <v>Bh</v>
          </cell>
          <cell r="D559">
            <v>16600</v>
          </cell>
          <cell r="E559">
            <v>0</v>
          </cell>
          <cell r="F559">
            <v>0</v>
          </cell>
          <cell r="G559">
            <v>0</v>
          </cell>
          <cell r="H559">
            <v>0</v>
          </cell>
          <cell r="I559">
            <v>0</v>
          </cell>
          <cell r="J559">
            <v>0</v>
          </cell>
          <cell r="L559">
            <v>0</v>
          </cell>
          <cell r="M559">
            <v>4</v>
          </cell>
          <cell r="N559">
            <v>66400</v>
          </cell>
          <cell r="O559">
            <v>2</v>
          </cell>
          <cell r="P559">
            <v>33200</v>
          </cell>
          <cell r="Q559">
            <v>2</v>
          </cell>
          <cell r="R559">
            <v>33200</v>
          </cell>
          <cell r="T559">
            <v>0</v>
          </cell>
          <cell r="V559">
            <v>0</v>
          </cell>
          <cell r="X559">
            <v>0</v>
          </cell>
          <cell r="Z559">
            <v>0</v>
          </cell>
          <cell r="AB559">
            <v>0</v>
          </cell>
        </row>
        <row r="560">
          <cell r="A560">
            <v>16</v>
          </cell>
          <cell r="B560" t="str">
            <v>Engsel pintu</v>
          </cell>
          <cell r="C560" t="str">
            <v>Bh</v>
          </cell>
          <cell r="D560">
            <v>44395.75</v>
          </cell>
          <cell r="E560">
            <v>4</v>
          </cell>
          <cell r="F560">
            <v>177583</v>
          </cell>
          <cell r="G560">
            <v>0</v>
          </cell>
          <cell r="H560">
            <v>0</v>
          </cell>
          <cell r="I560">
            <v>0</v>
          </cell>
          <cell r="J560">
            <v>0</v>
          </cell>
          <cell r="K560">
            <v>0</v>
          </cell>
          <cell r="L560">
            <v>0</v>
          </cell>
          <cell r="N560">
            <v>0</v>
          </cell>
          <cell r="P560">
            <v>0</v>
          </cell>
          <cell r="R560">
            <v>0</v>
          </cell>
          <cell r="T560">
            <v>0</v>
          </cell>
          <cell r="V560">
            <v>0</v>
          </cell>
          <cell r="X560">
            <v>0</v>
          </cell>
          <cell r="Z560">
            <v>0</v>
          </cell>
          <cell r="AB560">
            <v>0</v>
          </cell>
        </row>
        <row r="561">
          <cell r="A561">
            <v>17</v>
          </cell>
          <cell r="B561" t="str">
            <v>Engsel Pintu dari pipa besi dia 2 cm</v>
          </cell>
          <cell r="C561" t="str">
            <v>Bh</v>
          </cell>
          <cell r="D561">
            <v>66593.625</v>
          </cell>
          <cell r="E561">
            <v>0</v>
          </cell>
          <cell r="F561">
            <v>0</v>
          </cell>
          <cell r="G561">
            <v>2</v>
          </cell>
          <cell r="H561">
            <v>133187.25</v>
          </cell>
          <cell r="I561">
            <v>2</v>
          </cell>
          <cell r="J561">
            <v>133187.25</v>
          </cell>
          <cell r="L561">
            <v>0</v>
          </cell>
          <cell r="N561">
            <v>0</v>
          </cell>
          <cell r="P561">
            <v>0</v>
          </cell>
          <cell r="R561">
            <v>0</v>
          </cell>
          <cell r="T561">
            <v>0</v>
          </cell>
          <cell r="V561">
            <v>0</v>
          </cell>
          <cell r="X561">
            <v>0</v>
          </cell>
          <cell r="Z561">
            <v>0</v>
          </cell>
          <cell r="AB561">
            <v>0</v>
          </cell>
        </row>
        <row r="562">
          <cell r="A562">
            <v>18</v>
          </cell>
          <cell r="B562" t="str">
            <v>Kait/hak angin</v>
          </cell>
          <cell r="C562" t="str">
            <v>Set</v>
          </cell>
          <cell r="D562">
            <v>27000</v>
          </cell>
          <cell r="E562">
            <v>0</v>
          </cell>
          <cell r="F562">
            <v>0</v>
          </cell>
          <cell r="G562">
            <v>0</v>
          </cell>
          <cell r="H562">
            <v>0</v>
          </cell>
          <cell r="I562">
            <v>0</v>
          </cell>
          <cell r="J562">
            <v>0</v>
          </cell>
          <cell r="L562">
            <v>0</v>
          </cell>
          <cell r="M562">
            <v>2</v>
          </cell>
          <cell r="N562">
            <v>54000</v>
          </cell>
          <cell r="O562">
            <v>2</v>
          </cell>
          <cell r="P562">
            <v>54000</v>
          </cell>
          <cell r="Q562">
            <v>2</v>
          </cell>
          <cell r="R562">
            <v>54000</v>
          </cell>
          <cell r="T562">
            <v>0</v>
          </cell>
          <cell r="V562">
            <v>0</v>
          </cell>
          <cell r="X562">
            <v>0</v>
          </cell>
          <cell r="Z562">
            <v>0</v>
          </cell>
          <cell r="AB562">
            <v>0</v>
          </cell>
        </row>
        <row r="563">
          <cell r="A563">
            <v>19</v>
          </cell>
          <cell r="B563" t="str">
            <v>Grendel pintu kuningan</v>
          </cell>
          <cell r="C563" t="str">
            <v>Bh</v>
          </cell>
          <cell r="D563">
            <v>125000</v>
          </cell>
          <cell r="E563">
            <v>0</v>
          </cell>
          <cell r="F563">
            <v>0</v>
          </cell>
          <cell r="G563">
            <v>0</v>
          </cell>
          <cell r="H563">
            <v>0</v>
          </cell>
          <cell r="I563">
            <v>0</v>
          </cell>
          <cell r="J563">
            <v>0</v>
          </cell>
          <cell r="L563">
            <v>0</v>
          </cell>
          <cell r="N563">
            <v>0</v>
          </cell>
          <cell r="P563">
            <v>0</v>
          </cell>
          <cell r="R563">
            <v>0</v>
          </cell>
          <cell r="T563">
            <v>0</v>
          </cell>
          <cell r="V563">
            <v>0</v>
          </cell>
          <cell r="X563">
            <v>0</v>
          </cell>
          <cell r="Z563">
            <v>0</v>
          </cell>
          <cell r="AB563">
            <v>0</v>
          </cell>
        </row>
        <row r="564">
          <cell r="A564">
            <v>20</v>
          </cell>
          <cell r="B564" t="str">
            <v xml:space="preserve">Grendel jendela </v>
          </cell>
          <cell r="C564" t="str">
            <v>Bh</v>
          </cell>
          <cell r="D564">
            <v>8100</v>
          </cell>
          <cell r="E564">
            <v>0</v>
          </cell>
          <cell r="F564">
            <v>0</v>
          </cell>
          <cell r="G564">
            <v>0</v>
          </cell>
          <cell r="H564">
            <v>0</v>
          </cell>
          <cell r="I564">
            <v>0</v>
          </cell>
          <cell r="J564">
            <v>0</v>
          </cell>
          <cell r="L564">
            <v>0</v>
          </cell>
          <cell r="M564">
            <v>1</v>
          </cell>
          <cell r="N564">
            <v>8100</v>
          </cell>
          <cell r="O564">
            <v>1</v>
          </cell>
          <cell r="P564">
            <v>8100</v>
          </cell>
          <cell r="Q564">
            <v>1</v>
          </cell>
          <cell r="R564">
            <v>8100</v>
          </cell>
          <cell r="T564">
            <v>0</v>
          </cell>
          <cell r="V564">
            <v>0</v>
          </cell>
          <cell r="X564">
            <v>0</v>
          </cell>
          <cell r="Z564">
            <v>0</v>
          </cell>
          <cell r="AB564">
            <v>0</v>
          </cell>
        </row>
        <row r="565">
          <cell r="A565">
            <v>21</v>
          </cell>
          <cell r="B565" t="str">
            <v>Grendel pintu</v>
          </cell>
          <cell r="C565" t="str">
            <v>Bh</v>
          </cell>
          <cell r="D565">
            <v>14200</v>
          </cell>
          <cell r="E565">
            <v>0</v>
          </cell>
          <cell r="F565">
            <v>0</v>
          </cell>
          <cell r="G565">
            <v>0</v>
          </cell>
          <cell r="H565">
            <v>0</v>
          </cell>
          <cell r="I565">
            <v>0</v>
          </cell>
          <cell r="J565">
            <v>0</v>
          </cell>
          <cell r="K565">
            <v>0</v>
          </cell>
          <cell r="L565">
            <v>0</v>
          </cell>
          <cell r="N565">
            <v>0</v>
          </cell>
          <cell r="P565">
            <v>0</v>
          </cell>
          <cell r="R565">
            <v>0</v>
          </cell>
          <cell r="T565">
            <v>0</v>
          </cell>
          <cell r="V565">
            <v>0</v>
          </cell>
          <cell r="X565">
            <v>0</v>
          </cell>
          <cell r="Z565">
            <v>0</v>
          </cell>
          <cell r="AB565">
            <v>0</v>
          </cell>
        </row>
        <row r="566">
          <cell r="A566">
            <v>22</v>
          </cell>
          <cell r="B566" t="str">
            <v>Stripting Knip</v>
          </cell>
          <cell r="C566" t="str">
            <v>Set</v>
          </cell>
          <cell r="D566">
            <v>13700</v>
          </cell>
          <cell r="E566">
            <v>0</v>
          </cell>
          <cell r="F566">
            <v>0</v>
          </cell>
          <cell r="G566">
            <v>0</v>
          </cell>
          <cell r="H566">
            <v>0</v>
          </cell>
          <cell r="I566">
            <v>0</v>
          </cell>
          <cell r="J566">
            <v>0</v>
          </cell>
          <cell r="L566">
            <v>0</v>
          </cell>
          <cell r="N566">
            <v>0</v>
          </cell>
          <cell r="P566">
            <v>0</v>
          </cell>
          <cell r="R566">
            <v>0</v>
          </cell>
          <cell r="T566">
            <v>0</v>
          </cell>
          <cell r="V566">
            <v>0</v>
          </cell>
          <cell r="X566">
            <v>0</v>
          </cell>
          <cell r="Z566">
            <v>0</v>
          </cell>
          <cell r="AB566">
            <v>0</v>
          </cell>
        </row>
        <row r="567">
          <cell r="A567">
            <v>23</v>
          </cell>
          <cell r="B567" t="str">
            <v>Door Closer</v>
          </cell>
          <cell r="C567" t="str">
            <v>Set</v>
          </cell>
          <cell r="D567">
            <v>260800</v>
          </cell>
          <cell r="E567">
            <v>0</v>
          </cell>
          <cell r="F567">
            <v>0</v>
          </cell>
          <cell r="G567">
            <v>0</v>
          </cell>
          <cell r="H567">
            <v>0</v>
          </cell>
          <cell r="I567">
            <v>0</v>
          </cell>
          <cell r="J567">
            <v>0</v>
          </cell>
          <cell r="K567">
            <v>0</v>
          </cell>
          <cell r="L567">
            <v>0</v>
          </cell>
          <cell r="N567">
            <v>0</v>
          </cell>
          <cell r="P567">
            <v>0</v>
          </cell>
          <cell r="R567">
            <v>0</v>
          </cell>
          <cell r="T567">
            <v>0</v>
          </cell>
          <cell r="V567">
            <v>0</v>
          </cell>
          <cell r="X567">
            <v>0</v>
          </cell>
          <cell r="Z567">
            <v>0</v>
          </cell>
          <cell r="AB567">
            <v>0</v>
          </cell>
        </row>
        <row r="568">
          <cell r="A568">
            <v>24</v>
          </cell>
          <cell r="B568" t="str">
            <v>Door Holder</v>
          </cell>
          <cell r="C568" t="str">
            <v>Set</v>
          </cell>
          <cell r="D568">
            <v>500000</v>
          </cell>
          <cell r="E568">
            <v>0</v>
          </cell>
          <cell r="F568">
            <v>0</v>
          </cell>
          <cell r="G568">
            <v>0</v>
          </cell>
          <cell r="H568">
            <v>0</v>
          </cell>
          <cell r="I568">
            <v>0</v>
          </cell>
          <cell r="J568">
            <v>0</v>
          </cell>
          <cell r="L568">
            <v>0</v>
          </cell>
          <cell r="N568">
            <v>0</v>
          </cell>
          <cell r="P568">
            <v>0</v>
          </cell>
          <cell r="R568">
            <v>0</v>
          </cell>
          <cell r="T568">
            <v>0</v>
          </cell>
          <cell r="V568">
            <v>0</v>
          </cell>
          <cell r="X568">
            <v>0</v>
          </cell>
          <cell r="Z568">
            <v>0</v>
          </cell>
          <cell r="AB568">
            <v>0</v>
          </cell>
        </row>
        <row r="569">
          <cell r="A569">
            <v>25</v>
          </cell>
          <cell r="B569" t="str">
            <v>Door Stop</v>
          </cell>
          <cell r="C569" t="str">
            <v>Set</v>
          </cell>
          <cell r="D569">
            <v>32100</v>
          </cell>
          <cell r="E569">
            <v>0</v>
          </cell>
          <cell r="F569">
            <v>0</v>
          </cell>
          <cell r="G569">
            <v>0</v>
          </cell>
          <cell r="H569">
            <v>0</v>
          </cell>
          <cell r="I569">
            <v>0</v>
          </cell>
          <cell r="J569">
            <v>0</v>
          </cell>
          <cell r="K569">
            <v>0</v>
          </cell>
          <cell r="L569">
            <v>0</v>
          </cell>
          <cell r="N569">
            <v>0</v>
          </cell>
          <cell r="P569">
            <v>0</v>
          </cell>
          <cell r="R569">
            <v>0</v>
          </cell>
          <cell r="T569">
            <v>0</v>
          </cell>
          <cell r="V569">
            <v>0</v>
          </cell>
          <cell r="X569">
            <v>0</v>
          </cell>
          <cell r="Z569">
            <v>0</v>
          </cell>
          <cell r="AB569">
            <v>0</v>
          </cell>
        </row>
        <row r="570">
          <cell r="A570">
            <v>26</v>
          </cell>
          <cell r="B570" t="str">
            <v>Kaca bening 5 mm</v>
          </cell>
          <cell r="C570" t="str">
            <v>M2</v>
          </cell>
          <cell r="D570">
            <v>66700</v>
          </cell>
          <cell r="E570">
            <v>0</v>
          </cell>
          <cell r="F570">
            <v>0</v>
          </cell>
          <cell r="G570">
            <v>0</v>
          </cell>
          <cell r="H570">
            <v>0</v>
          </cell>
          <cell r="I570">
            <v>0</v>
          </cell>
          <cell r="J570">
            <v>0</v>
          </cell>
          <cell r="L570">
            <v>0</v>
          </cell>
          <cell r="N570">
            <v>0</v>
          </cell>
          <cell r="O570">
            <v>0</v>
          </cell>
          <cell r="P570">
            <v>0</v>
          </cell>
          <cell r="Q570">
            <v>0</v>
          </cell>
          <cell r="R570">
            <v>0</v>
          </cell>
          <cell r="T570">
            <v>0</v>
          </cell>
          <cell r="V570">
            <v>0</v>
          </cell>
          <cell r="X570">
            <v>0</v>
          </cell>
          <cell r="Y570">
            <v>0.14400000000000002</v>
          </cell>
          <cell r="Z570">
            <v>9604.8000000000011</v>
          </cell>
          <cell r="AA570">
            <v>0.14400000000000002</v>
          </cell>
          <cell r="AB570">
            <v>0</v>
          </cell>
        </row>
        <row r="571">
          <cell r="A571">
            <v>27</v>
          </cell>
          <cell r="B571" t="str">
            <v>Kaca bening 10 mm</v>
          </cell>
          <cell r="C571" t="str">
            <v>M2</v>
          </cell>
          <cell r="D571">
            <v>280895.75</v>
          </cell>
          <cell r="E571">
            <v>0</v>
          </cell>
          <cell r="F571">
            <v>0</v>
          </cell>
          <cell r="G571">
            <v>0</v>
          </cell>
          <cell r="H571">
            <v>0</v>
          </cell>
          <cell r="I571">
            <v>0</v>
          </cell>
          <cell r="J571">
            <v>0</v>
          </cell>
          <cell r="L571">
            <v>0</v>
          </cell>
          <cell r="M571">
            <v>1.2854999999999999</v>
          </cell>
          <cell r="N571">
            <v>361091.48662499996</v>
          </cell>
          <cell r="O571">
            <v>0.58050000000000002</v>
          </cell>
          <cell r="P571">
            <v>163059.98287500002</v>
          </cell>
          <cell r="Q571">
            <v>0.31850000000000001</v>
          </cell>
          <cell r="R571">
            <v>89465.296375000005</v>
          </cell>
          <cell r="S571">
            <v>0.63549999999999995</v>
          </cell>
          <cell r="T571">
            <v>178509.24912499997</v>
          </cell>
          <cell r="V571">
            <v>0</v>
          </cell>
          <cell r="X571">
            <v>0</v>
          </cell>
          <cell r="Z571">
            <v>0</v>
          </cell>
          <cell r="AB571">
            <v>0</v>
          </cell>
        </row>
        <row r="572">
          <cell r="A572">
            <v>28</v>
          </cell>
          <cell r="B572" t="str">
            <v>Kaca Bening 12 mm</v>
          </cell>
          <cell r="C572" t="str">
            <v>M2</v>
          </cell>
          <cell r="D572">
            <v>403787.64062499994</v>
          </cell>
          <cell r="E572">
            <v>0</v>
          </cell>
          <cell r="F572">
            <v>0</v>
          </cell>
          <cell r="G572">
            <v>0</v>
          </cell>
          <cell r="H572">
            <v>0</v>
          </cell>
          <cell r="I572">
            <v>0</v>
          </cell>
          <cell r="J572">
            <v>0</v>
          </cell>
          <cell r="L572">
            <v>0</v>
          </cell>
          <cell r="N572">
            <v>0</v>
          </cell>
          <cell r="P572">
            <v>0</v>
          </cell>
          <cell r="R572">
            <v>0</v>
          </cell>
          <cell r="T572">
            <v>0</v>
          </cell>
          <cell r="V572">
            <v>0</v>
          </cell>
          <cell r="X572">
            <v>0</v>
          </cell>
          <cell r="Z572">
            <v>0</v>
          </cell>
          <cell r="AB572">
            <v>0</v>
          </cell>
        </row>
        <row r="573">
          <cell r="A573">
            <v>29</v>
          </cell>
          <cell r="B573" t="str">
            <v>Besi hollow 4/4</v>
          </cell>
          <cell r="C573" t="str">
            <v>M'</v>
          </cell>
          <cell r="D573">
            <v>48625.000000000051</v>
          </cell>
          <cell r="E573">
            <v>0</v>
          </cell>
          <cell r="F573">
            <v>0</v>
          </cell>
          <cell r="G573">
            <v>5.09</v>
          </cell>
          <cell r="H573">
            <v>247501.25000000026</v>
          </cell>
          <cell r="I573">
            <v>5.09</v>
          </cell>
          <cell r="J573">
            <v>247501.25000000026</v>
          </cell>
          <cell r="L573">
            <v>0</v>
          </cell>
          <cell r="N573">
            <v>0</v>
          </cell>
          <cell r="P573">
            <v>0</v>
          </cell>
          <cell r="R573">
            <v>0</v>
          </cell>
          <cell r="T573">
            <v>0</v>
          </cell>
          <cell r="V573">
            <v>0</v>
          </cell>
          <cell r="X573">
            <v>0</v>
          </cell>
          <cell r="Z573">
            <v>0</v>
          </cell>
          <cell r="AB573">
            <v>0</v>
          </cell>
        </row>
        <row r="574">
          <cell r="A574">
            <v>30</v>
          </cell>
          <cell r="B574" t="str">
            <v>Besi hollow 6/6</v>
          </cell>
          <cell r="C574" t="str">
            <v>M'</v>
          </cell>
          <cell r="D574">
            <v>74462.500000000058</v>
          </cell>
          <cell r="E574">
            <v>0</v>
          </cell>
          <cell r="F574">
            <v>0</v>
          </cell>
          <cell r="G574">
            <v>5.09</v>
          </cell>
          <cell r="H574">
            <v>379014.12500000029</v>
          </cell>
          <cell r="I574">
            <v>5.09</v>
          </cell>
          <cell r="J574">
            <v>379014.12500000029</v>
          </cell>
          <cell r="L574">
            <v>0</v>
          </cell>
          <cell r="N574">
            <v>0</v>
          </cell>
          <cell r="P574">
            <v>0</v>
          </cell>
          <cell r="R574">
            <v>0</v>
          </cell>
          <cell r="T574">
            <v>0</v>
          </cell>
          <cell r="V574">
            <v>0</v>
          </cell>
          <cell r="X574">
            <v>0</v>
          </cell>
          <cell r="Z574">
            <v>0</v>
          </cell>
          <cell r="AB574">
            <v>0</v>
          </cell>
        </row>
        <row r="575">
          <cell r="A575">
            <v>31</v>
          </cell>
          <cell r="B575" t="str">
            <v>Besi hollow 2.5/5</v>
          </cell>
          <cell r="C575" t="str">
            <v>Kg</v>
          </cell>
          <cell r="D575">
            <v>74462.500000000058</v>
          </cell>
          <cell r="E575">
            <v>0</v>
          </cell>
          <cell r="F575">
            <v>0</v>
          </cell>
          <cell r="G575">
            <v>0</v>
          </cell>
          <cell r="H575">
            <v>0</v>
          </cell>
          <cell r="I575">
            <v>0</v>
          </cell>
          <cell r="J575">
            <v>0</v>
          </cell>
          <cell r="L575">
            <v>0</v>
          </cell>
          <cell r="N575">
            <v>0</v>
          </cell>
          <cell r="P575">
            <v>0</v>
          </cell>
          <cell r="R575">
            <v>0</v>
          </cell>
          <cell r="T575">
            <v>0</v>
          </cell>
          <cell r="V575">
            <v>0</v>
          </cell>
          <cell r="X575">
            <v>0</v>
          </cell>
          <cell r="Z575">
            <v>0</v>
          </cell>
          <cell r="AB575">
            <v>0</v>
          </cell>
        </row>
        <row r="576">
          <cell r="A576">
            <v>32</v>
          </cell>
          <cell r="B576" t="str">
            <v>Besi hollow 5/5</v>
          </cell>
          <cell r="C576" t="str">
            <v>Kg</v>
          </cell>
          <cell r="D576">
            <v>74462.500000000058</v>
          </cell>
          <cell r="E576">
            <v>0</v>
          </cell>
          <cell r="F576">
            <v>0</v>
          </cell>
          <cell r="G576">
            <v>0</v>
          </cell>
          <cell r="H576">
            <v>0</v>
          </cell>
          <cell r="I576">
            <v>0</v>
          </cell>
          <cell r="J576">
            <v>0</v>
          </cell>
          <cell r="L576">
            <v>0</v>
          </cell>
          <cell r="N576">
            <v>0</v>
          </cell>
          <cell r="P576">
            <v>0</v>
          </cell>
          <cell r="R576">
            <v>0</v>
          </cell>
          <cell r="T576">
            <v>0</v>
          </cell>
          <cell r="V576">
            <v>0</v>
          </cell>
          <cell r="X576">
            <v>0</v>
          </cell>
          <cell r="Z576">
            <v>0</v>
          </cell>
          <cell r="AB576">
            <v>0</v>
          </cell>
        </row>
        <row r="577">
          <cell r="A577">
            <v>33</v>
          </cell>
          <cell r="B577" t="str">
            <v>Besi hollow 2/2</v>
          </cell>
          <cell r="C577" t="str">
            <v>Kg</v>
          </cell>
          <cell r="D577">
            <v>74462.500000000058</v>
          </cell>
          <cell r="E577">
            <v>0</v>
          </cell>
          <cell r="F577">
            <v>0</v>
          </cell>
          <cell r="G577">
            <v>0</v>
          </cell>
          <cell r="H577">
            <v>0</v>
          </cell>
          <cell r="I577">
            <v>0</v>
          </cell>
          <cell r="J577">
            <v>0</v>
          </cell>
          <cell r="L577">
            <v>0</v>
          </cell>
          <cell r="N577">
            <v>0</v>
          </cell>
          <cell r="P577">
            <v>0</v>
          </cell>
          <cell r="R577">
            <v>0</v>
          </cell>
          <cell r="T577">
            <v>0</v>
          </cell>
          <cell r="V577">
            <v>0</v>
          </cell>
          <cell r="X577">
            <v>0</v>
          </cell>
          <cell r="Z577">
            <v>0</v>
          </cell>
          <cell r="AB577">
            <v>0</v>
          </cell>
        </row>
        <row r="578">
          <cell r="A578">
            <v>34</v>
          </cell>
          <cell r="B578" t="str">
            <v>Besi hollow 2/4</v>
          </cell>
          <cell r="C578" t="str">
            <v>Kg</v>
          </cell>
          <cell r="D578">
            <v>74462.500000000058</v>
          </cell>
          <cell r="E578">
            <v>0</v>
          </cell>
          <cell r="F578">
            <v>0</v>
          </cell>
          <cell r="G578">
            <v>0</v>
          </cell>
          <cell r="H578">
            <v>0</v>
          </cell>
          <cell r="I578">
            <v>0</v>
          </cell>
          <cell r="J578">
            <v>0</v>
          </cell>
          <cell r="L578">
            <v>0</v>
          </cell>
          <cell r="N578">
            <v>0</v>
          </cell>
          <cell r="P578">
            <v>0</v>
          </cell>
          <cell r="R578">
            <v>0</v>
          </cell>
          <cell r="T578">
            <v>0</v>
          </cell>
          <cell r="V578">
            <v>0</v>
          </cell>
          <cell r="X578">
            <v>0</v>
          </cell>
          <cell r="Z578">
            <v>0</v>
          </cell>
          <cell r="AB578">
            <v>0</v>
          </cell>
        </row>
        <row r="579">
          <cell r="A579">
            <v>35</v>
          </cell>
          <cell r="B579" t="str">
            <v>Kaca Tempered 12 mm</v>
          </cell>
          <cell r="C579" t="str">
            <v>M2</v>
          </cell>
          <cell r="D579">
            <v>528395.75</v>
          </cell>
          <cell r="E579">
            <v>4.3049999999999997</v>
          </cell>
          <cell r="F579">
            <v>2274743.7037499999</v>
          </cell>
          <cell r="G579">
            <v>0</v>
          </cell>
          <cell r="H579">
            <v>0</v>
          </cell>
          <cell r="I579">
            <v>0</v>
          </cell>
          <cell r="J579">
            <v>0</v>
          </cell>
          <cell r="L579">
            <v>0</v>
          </cell>
          <cell r="N579">
            <v>0</v>
          </cell>
          <cell r="P579">
            <v>0</v>
          </cell>
          <cell r="R579">
            <v>0</v>
          </cell>
          <cell r="T579">
            <v>0</v>
          </cell>
          <cell r="V579">
            <v>0</v>
          </cell>
          <cell r="X579">
            <v>0</v>
          </cell>
          <cell r="Z579">
            <v>0</v>
          </cell>
          <cell r="AB579">
            <v>0</v>
          </cell>
        </row>
        <row r="580">
          <cell r="A580">
            <v>36</v>
          </cell>
          <cell r="B580" t="str">
            <v>Glass Block</v>
          </cell>
          <cell r="C580" t="str">
            <v>Bh</v>
          </cell>
          <cell r="D580">
            <v>45000</v>
          </cell>
          <cell r="E580">
            <v>0</v>
          </cell>
          <cell r="F580">
            <v>0</v>
          </cell>
          <cell r="G580">
            <v>0</v>
          </cell>
          <cell r="H580">
            <v>0</v>
          </cell>
          <cell r="I580">
            <v>0</v>
          </cell>
          <cell r="J580">
            <v>0</v>
          </cell>
          <cell r="L580">
            <v>0</v>
          </cell>
          <cell r="N580">
            <v>0</v>
          </cell>
          <cell r="P580">
            <v>0</v>
          </cell>
          <cell r="R580">
            <v>0</v>
          </cell>
          <cell r="T580">
            <v>0</v>
          </cell>
          <cell r="V580">
            <v>0</v>
          </cell>
          <cell r="X580">
            <v>0</v>
          </cell>
          <cell r="Z580">
            <v>0</v>
          </cell>
          <cell r="AB580">
            <v>0</v>
          </cell>
        </row>
        <row r="581">
          <cell r="A581">
            <v>37</v>
          </cell>
          <cell r="B581" t="str">
            <v>Kaca Es</v>
          </cell>
          <cell r="C581" t="str">
            <v>M2</v>
          </cell>
          <cell r="D581">
            <v>66700</v>
          </cell>
          <cell r="E581">
            <v>0</v>
          </cell>
          <cell r="F581">
            <v>0</v>
          </cell>
          <cell r="G581">
            <v>0</v>
          </cell>
          <cell r="H581">
            <v>0</v>
          </cell>
          <cell r="I581">
            <v>0</v>
          </cell>
          <cell r="J581">
            <v>0</v>
          </cell>
          <cell r="K581">
            <v>0</v>
          </cell>
          <cell r="L581">
            <v>0</v>
          </cell>
          <cell r="N581">
            <v>0</v>
          </cell>
          <cell r="P581">
            <v>0</v>
          </cell>
          <cell r="R581">
            <v>0</v>
          </cell>
          <cell r="T581">
            <v>0</v>
          </cell>
          <cell r="V581">
            <v>0</v>
          </cell>
          <cell r="X581">
            <v>0</v>
          </cell>
          <cell r="Z581">
            <v>0</v>
          </cell>
          <cell r="AA581">
            <v>0.2</v>
          </cell>
          <cell r="AB581">
            <v>13340</v>
          </cell>
        </row>
        <row r="582">
          <cell r="A582">
            <v>38</v>
          </cell>
          <cell r="B582" t="str">
            <v>Krepyak Kaca Nako + Kerangka</v>
          </cell>
          <cell r="C582" t="str">
            <v>M2</v>
          </cell>
          <cell r="D582">
            <v>81300</v>
          </cell>
          <cell r="E582">
            <v>0</v>
          </cell>
          <cell r="F582">
            <v>0</v>
          </cell>
          <cell r="G582">
            <v>0</v>
          </cell>
          <cell r="H582">
            <v>0</v>
          </cell>
          <cell r="I582">
            <v>0</v>
          </cell>
          <cell r="J582">
            <v>0</v>
          </cell>
          <cell r="L582">
            <v>0</v>
          </cell>
          <cell r="N582">
            <v>0</v>
          </cell>
          <cell r="P582">
            <v>0</v>
          </cell>
          <cell r="R582">
            <v>0</v>
          </cell>
          <cell r="T582">
            <v>0</v>
          </cell>
          <cell r="V582">
            <v>0</v>
          </cell>
          <cell r="X582">
            <v>0</v>
          </cell>
          <cell r="Z582">
            <v>0</v>
          </cell>
          <cell r="AB582">
            <v>0</v>
          </cell>
        </row>
        <row r="583">
          <cell r="A583">
            <v>39</v>
          </cell>
          <cell r="B583" t="str">
            <v>Sticker Efek Kaca Es</v>
          </cell>
          <cell r="C583" t="str">
            <v>M2</v>
          </cell>
          <cell r="D583">
            <v>150000</v>
          </cell>
          <cell r="E583">
            <v>0</v>
          </cell>
          <cell r="F583">
            <v>0</v>
          </cell>
          <cell r="G583">
            <v>0</v>
          </cell>
          <cell r="H583">
            <v>0</v>
          </cell>
          <cell r="I583">
            <v>0</v>
          </cell>
          <cell r="J583">
            <v>0</v>
          </cell>
          <cell r="L583">
            <v>0</v>
          </cell>
          <cell r="N583">
            <v>0</v>
          </cell>
          <cell r="P583">
            <v>0</v>
          </cell>
          <cell r="R583">
            <v>0</v>
          </cell>
          <cell r="T583">
            <v>0</v>
          </cell>
          <cell r="V583">
            <v>0</v>
          </cell>
          <cell r="X583">
            <v>0</v>
          </cell>
          <cell r="Z583">
            <v>0</v>
          </cell>
          <cell r="AB583">
            <v>0</v>
          </cell>
        </row>
        <row r="584">
          <cell r="A584">
            <v>40</v>
          </cell>
          <cell r="B584" t="str">
            <v>Rel Pintu Dorong</v>
          </cell>
          <cell r="C584" t="str">
            <v>M'</v>
          </cell>
          <cell r="D584">
            <v>275000</v>
          </cell>
          <cell r="E584">
            <v>0</v>
          </cell>
          <cell r="F584">
            <v>0</v>
          </cell>
          <cell r="G584">
            <v>0</v>
          </cell>
          <cell r="H584">
            <v>0</v>
          </cell>
          <cell r="I584">
            <v>0</v>
          </cell>
          <cell r="J584">
            <v>0</v>
          </cell>
          <cell r="L584">
            <v>0</v>
          </cell>
          <cell r="N584">
            <v>0</v>
          </cell>
          <cell r="P584">
            <v>0</v>
          </cell>
          <cell r="R584">
            <v>0</v>
          </cell>
          <cell r="T584">
            <v>0</v>
          </cell>
          <cell r="V584">
            <v>0</v>
          </cell>
          <cell r="X584">
            <v>0</v>
          </cell>
          <cell r="Z584">
            <v>0</v>
          </cell>
          <cell r="AB584">
            <v>0</v>
          </cell>
        </row>
        <row r="585">
          <cell r="A585">
            <v>41</v>
          </cell>
          <cell r="B585" t="str">
            <v>Rolling Door</v>
          </cell>
          <cell r="C585" t="str">
            <v>M2</v>
          </cell>
          <cell r="D585">
            <v>358100</v>
          </cell>
          <cell r="E585">
            <v>0</v>
          </cell>
          <cell r="F585">
            <v>0</v>
          </cell>
          <cell r="G585">
            <v>0</v>
          </cell>
          <cell r="H585">
            <v>0</v>
          </cell>
          <cell r="I585">
            <v>0</v>
          </cell>
          <cell r="J585">
            <v>0</v>
          </cell>
          <cell r="L585">
            <v>0</v>
          </cell>
          <cell r="N585">
            <v>0</v>
          </cell>
          <cell r="P585">
            <v>0</v>
          </cell>
          <cell r="R585">
            <v>0</v>
          </cell>
          <cell r="T585">
            <v>0</v>
          </cell>
          <cell r="V585">
            <v>0</v>
          </cell>
          <cell r="X585">
            <v>0</v>
          </cell>
          <cell r="Z585">
            <v>0</v>
          </cell>
          <cell r="AB585">
            <v>0</v>
          </cell>
        </row>
        <row r="586">
          <cell r="A586">
            <v>42</v>
          </cell>
          <cell r="B586" t="str">
            <v>Roster</v>
          </cell>
          <cell r="C586" t="str">
            <v>M2</v>
          </cell>
          <cell r="D586">
            <v>133850</v>
          </cell>
          <cell r="E586">
            <v>0</v>
          </cell>
          <cell r="F586">
            <v>0</v>
          </cell>
          <cell r="G586">
            <v>0</v>
          </cell>
          <cell r="H586">
            <v>0</v>
          </cell>
          <cell r="I586">
            <v>0</v>
          </cell>
          <cell r="J586">
            <v>0</v>
          </cell>
          <cell r="L586">
            <v>0</v>
          </cell>
          <cell r="N586">
            <v>0</v>
          </cell>
          <cell r="P586">
            <v>0</v>
          </cell>
          <cell r="R586">
            <v>0</v>
          </cell>
          <cell r="T586">
            <v>0</v>
          </cell>
          <cell r="U586">
            <v>0.48</v>
          </cell>
          <cell r="V586">
            <v>64248</v>
          </cell>
          <cell r="W586">
            <v>0</v>
          </cell>
          <cell r="X586">
            <v>0</v>
          </cell>
          <cell r="Z586">
            <v>0</v>
          </cell>
          <cell r="AB586">
            <v>0</v>
          </cell>
        </row>
        <row r="587">
          <cell r="A587">
            <v>43</v>
          </cell>
          <cell r="B587" t="str">
            <v>Gipsum Board</v>
          </cell>
          <cell r="C587" t="str">
            <v>M2</v>
          </cell>
          <cell r="D587">
            <v>29000</v>
          </cell>
          <cell r="E587">
            <v>0</v>
          </cell>
          <cell r="F587">
            <v>0</v>
          </cell>
          <cell r="G587">
            <v>0</v>
          </cell>
          <cell r="H587">
            <v>0</v>
          </cell>
          <cell r="I587">
            <v>0</v>
          </cell>
          <cell r="J587">
            <v>0</v>
          </cell>
          <cell r="L587">
            <v>0</v>
          </cell>
          <cell r="N587">
            <v>0</v>
          </cell>
          <cell r="P587">
            <v>0</v>
          </cell>
          <cell r="R587">
            <v>0</v>
          </cell>
          <cell r="T587">
            <v>0</v>
          </cell>
          <cell r="V587">
            <v>0</v>
          </cell>
          <cell r="X587">
            <v>0</v>
          </cell>
          <cell r="Z587">
            <v>0</v>
          </cell>
          <cell r="AB587">
            <v>0</v>
          </cell>
        </row>
        <row r="588">
          <cell r="A588">
            <v>44</v>
          </cell>
          <cell r="B588" t="str">
            <v>List Gipsum</v>
          </cell>
          <cell r="C588" t="str">
            <v>M'</v>
          </cell>
          <cell r="D588">
            <v>17300</v>
          </cell>
          <cell r="E588">
            <v>0</v>
          </cell>
          <cell r="F588">
            <v>0</v>
          </cell>
          <cell r="G588">
            <v>0</v>
          </cell>
          <cell r="H588">
            <v>0</v>
          </cell>
          <cell r="I588">
            <v>0</v>
          </cell>
          <cell r="J588">
            <v>0</v>
          </cell>
          <cell r="L588">
            <v>0</v>
          </cell>
          <cell r="N588">
            <v>0</v>
          </cell>
          <cell r="P588">
            <v>0</v>
          </cell>
          <cell r="R588">
            <v>0</v>
          </cell>
          <cell r="T588">
            <v>0</v>
          </cell>
          <cell r="V588">
            <v>0</v>
          </cell>
          <cell r="X588">
            <v>0</v>
          </cell>
          <cell r="Z588">
            <v>0</v>
          </cell>
          <cell r="AB588">
            <v>0</v>
          </cell>
        </row>
        <row r="589">
          <cell r="A589">
            <v>45</v>
          </cell>
          <cell r="B589" t="str">
            <v>Sealent</v>
          </cell>
          <cell r="C589" t="str">
            <v>M'</v>
          </cell>
          <cell r="D589">
            <v>8400</v>
          </cell>
          <cell r="E589">
            <v>0</v>
          </cell>
          <cell r="F589">
            <v>0</v>
          </cell>
          <cell r="G589">
            <v>0</v>
          </cell>
          <cell r="H589">
            <v>0</v>
          </cell>
          <cell r="I589">
            <v>0</v>
          </cell>
          <cell r="J589">
            <v>0</v>
          </cell>
          <cell r="K589">
            <v>0</v>
          </cell>
          <cell r="L589">
            <v>0</v>
          </cell>
          <cell r="M589">
            <v>15</v>
          </cell>
          <cell r="N589">
            <v>126000</v>
          </cell>
          <cell r="O589">
            <v>7.12</v>
          </cell>
          <cell r="P589">
            <v>59808</v>
          </cell>
          <cell r="Q589">
            <v>5.04</v>
          </cell>
          <cell r="R589">
            <v>42336</v>
          </cell>
          <cell r="S589">
            <v>9.44</v>
          </cell>
          <cell r="T589">
            <v>79296</v>
          </cell>
          <cell r="V589">
            <v>0</v>
          </cell>
          <cell r="X589">
            <v>0</v>
          </cell>
          <cell r="Y589">
            <v>7.52</v>
          </cell>
          <cell r="Z589">
            <v>63168</v>
          </cell>
          <cell r="AA589">
            <v>3.2</v>
          </cell>
          <cell r="AB589">
            <v>26880</v>
          </cell>
        </row>
        <row r="590">
          <cell r="A590">
            <v>46</v>
          </cell>
          <cell r="B590" t="str">
            <v>Benangan Kusen</v>
          </cell>
          <cell r="C590" t="str">
            <v>M'</v>
          </cell>
          <cell r="D590">
            <v>4296.0074999999997</v>
          </cell>
          <cell r="E590">
            <v>6.1999999999999993</v>
          </cell>
          <cell r="F590">
            <v>26635.246499999994</v>
          </cell>
          <cell r="G590">
            <v>5.5990000000000002</v>
          </cell>
          <cell r="H590">
            <v>24053.345992499999</v>
          </cell>
          <cell r="I590">
            <v>5.5990000000000002</v>
          </cell>
          <cell r="J590">
            <v>24053.345992499999</v>
          </cell>
          <cell r="K590">
            <v>5.5990000000000002</v>
          </cell>
          <cell r="L590">
            <v>24053.345992499999</v>
          </cell>
          <cell r="M590">
            <v>13.6</v>
          </cell>
          <cell r="N590">
            <v>58425.701999999997</v>
          </cell>
          <cell r="O590">
            <v>9.120000000000001</v>
          </cell>
          <cell r="P590">
            <v>39179.588400000001</v>
          </cell>
          <cell r="Q590">
            <v>7.0399999999999991</v>
          </cell>
          <cell r="R590">
            <v>30243.892799999994</v>
          </cell>
          <cell r="S590">
            <v>10.199999999999999</v>
          </cell>
          <cell r="T590">
            <v>43819.276499999993</v>
          </cell>
          <cell r="U590">
            <v>6.4</v>
          </cell>
          <cell r="V590">
            <v>27494.448</v>
          </cell>
          <cell r="W590">
            <v>30.599999999999998</v>
          </cell>
          <cell r="X590">
            <v>131457.82949999999</v>
          </cell>
          <cell r="Y590">
            <v>7.52</v>
          </cell>
          <cell r="Z590">
            <v>32305.976399999996</v>
          </cell>
          <cell r="AA590">
            <v>4</v>
          </cell>
          <cell r="AB590">
            <v>106540.98599999998</v>
          </cell>
        </row>
        <row r="591">
          <cell r="A591">
            <v>47</v>
          </cell>
          <cell r="B591" t="str">
            <v xml:space="preserve">Cat Kayu </v>
          </cell>
          <cell r="C591" t="str">
            <v>M2</v>
          </cell>
          <cell r="D591">
            <v>19370.5</v>
          </cell>
          <cell r="E591">
            <v>0</v>
          </cell>
          <cell r="F591">
            <v>0</v>
          </cell>
          <cell r="G591">
            <v>0</v>
          </cell>
          <cell r="H591">
            <v>0</v>
          </cell>
          <cell r="I591">
            <v>0</v>
          </cell>
          <cell r="J591">
            <v>0</v>
          </cell>
          <cell r="K591">
            <v>0</v>
          </cell>
          <cell r="L591">
            <v>0</v>
          </cell>
          <cell r="N591">
            <v>0</v>
          </cell>
          <cell r="P591">
            <v>0</v>
          </cell>
          <cell r="R591">
            <v>0</v>
          </cell>
          <cell r="T591">
            <v>0</v>
          </cell>
          <cell r="V591">
            <v>0</v>
          </cell>
          <cell r="X591">
            <v>0</v>
          </cell>
          <cell r="Z591">
            <v>0</v>
          </cell>
          <cell r="AB591">
            <v>0</v>
          </cell>
        </row>
        <row r="592">
          <cell r="A592">
            <v>48</v>
          </cell>
          <cell r="B592" t="str">
            <v>Cat Besi</v>
          </cell>
          <cell r="C592" t="str">
            <v>M2</v>
          </cell>
          <cell r="D592">
            <v>13698</v>
          </cell>
          <cell r="E592">
            <v>0</v>
          </cell>
          <cell r="F592">
            <v>0</v>
          </cell>
          <cell r="G592">
            <v>5.6445590696960588</v>
          </cell>
          <cell r="H592">
            <v>77319.170136696615</v>
          </cell>
          <cell r="I592">
            <v>5.6445590696960588</v>
          </cell>
          <cell r="J592">
            <v>77319.170136696615</v>
          </cell>
          <cell r="L592">
            <v>0</v>
          </cell>
          <cell r="N592">
            <v>0</v>
          </cell>
          <cell r="P592">
            <v>0</v>
          </cell>
          <cell r="R592">
            <v>0</v>
          </cell>
          <cell r="T592">
            <v>0</v>
          </cell>
          <cell r="V592">
            <v>0</v>
          </cell>
          <cell r="X592">
            <v>0</v>
          </cell>
          <cell r="Z592">
            <v>0</v>
          </cell>
          <cell r="AB592">
            <v>0</v>
          </cell>
        </row>
        <row r="593">
          <cell r="A593">
            <v>49</v>
          </cell>
          <cell r="B593" t="str">
            <v>Cat Dinding</v>
          </cell>
          <cell r="C593" t="str">
            <v>M2</v>
          </cell>
          <cell r="D593">
            <v>9900</v>
          </cell>
          <cell r="E593">
            <v>0</v>
          </cell>
          <cell r="F593">
            <v>0</v>
          </cell>
          <cell r="G593">
            <v>0</v>
          </cell>
          <cell r="H593">
            <v>0</v>
          </cell>
          <cell r="I593">
            <v>0</v>
          </cell>
          <cell r="J593">
            <v>0</v>
          </cell>
          <cell r="L593">
            <v>0</v>
          </cell>
          <cell r="N593">
            <v>0</v>
          </cell>
          <cell r="P593">
            <v>0</v>
          </cell>
          <cell r="R593">
            <v>0</v>
          </cell>
          <cell r="T593">
            <v>0</v>
          </cell>
          <cell r="U593">
            <v>0.96</v>
          </cell>
          <cell r="V593">
            <v>9504</v>
          </cell>
          <cell r="W593">
            <v>0</v>
          </cell>
          <cell r="X593">
            <v>0</v>
          </cell>
          <cell r="Z593">
            <v>0</v>
          </cell>
          <cell r="AB593">
            <v>0</v>
          </cell>
        </row>
        <row r="594">
          <cell r="A594">
            <v>50</v>
          </cell>
          <cell r="B594" t="str">
            <v>Plesteran Camprot</v>
          </cell>
          <cell r="C594" t="str">
            <v>M2</v>
          </cell>
          <cell r="D594">
            <v>14600</v>
          </cell>
          <cell r="E594">
            <v>0</v>
          </cell>
          <cell r="F594">
            <v>0</v>
          </cell>
          <cell r="G594">
            <v>0</v>
          </cell>
          <cell r="H594">
            <v>0</v>
          </cell>
          <cell r="I594">
            <v>0</v>
          </cell>
          <cell r="J594">
            <v>0</v>
          </cell>
          <cell r="L594">
            <v>0</v>
          </cell>
          <cell r="N594">
            <v>0</v>
          </cell>
          <cell r="P594">
            <v>0</v>
          </cell>
          <cell r="R594">
            <v>0</v>
          </cell>
          <cell r="T594">
            <v>0</v>
          </cell>
          <cell r="X594">
            <v>0</v>
          </cell>
          <cell r="Z594">
            <v>0</v>
          </cell>
          <cell r="AB594">
            <v>0</v>
          </cell>
        </row>
        <row r="596">
          <cell r="B596" t="str">
            <v>Jumlah Harga</v>
          </cell>
          <cell r="F596">
            <v>3776944.5502499999</v>
          </cell>
          <cell r="H596">
            <v>1760337.7291291971</v>
          </cell>
          <cell r="J596">
            <v>1760337.7291291971</v>
          </cell>
          <cell r="L596">
            <v>192618.34599249999</v>
          </cell>
          <cell r="N596">
            <v>1193800.8686249999</v>
          </cell>
          <cell r="P596">
            <v>857139.57127499999</v>
          </cell>
          <cell r="R596">
            <v>647182.94917500007</v>
          </cell>
          <cell r="T596">
            <v>301624.52562499995</v>
          </cell>
          <cell r="V596">
            <v>101246.448</v>
          </cell>
          <cell r="X596">
            <v>131457.82949999999</v>
          </cell>
          <cell r="Z596">
            <v>105078.7764</v>
          </cell>
          <cell r="AB596">
            <v>146760.98599999998</v>
          </cell>
        </row>
        <row r="599">
          <cell r="V599">
            <v>95200</v>
          </cell>
        </row>
        <row r="600">
          <cell r="A600" t="str">
            <v>No.</v>
          </cell>
          <cell r="B600" t="str">
            <v>Item Pekerjaan</v>
          </cell>
          <cell r="C600" t="str">
            <v>Satuan</v>
          </cell>
          <cell r="D600" t="str">
            <v>Harga Satuan</v>
          </cell>
          <cell r="E600" t="str">
            <v>P1</v>
          </cell>
          <cell r="G600" t="str">
            <v>P2</v>
          </cell>
          <cell r="I600" t="str">
            <v>J1</v>
          </cell>
          <cell r="K600" t="str">
            <v>J2</v>
          </cell>
          <cell r="M600" t="str">
            <v>J2'</v>
          </cell>
          <cell r="O600" t="str">
            <v>S1</v>
          </cell>
          <cell r="Q600" t="str">
            <v>Pintu Gebang</v>
          </cell>
        </row>
        <row r="601">
          <cell r="D601" t="str">
            <v>Rp.</v>
          </cell>
          <cell r="E601" t="str">
            <v>Vol.</v>
          </cell>
          <cell r="F601" t="str">
            <v>Jumlah Harga</v>
          </cell>
          <cell r="G601" t="str">
            <v>Vol.</v>
          </cell>
          <cell r="H601" t="str">
            <v>Jumlah Harga</v>
          </cell>
          <cell r="I601" t="str">
            <v>Vol.</v>
          </cell>
          <cell r="J601" t="str">
            <v>Jumlah Harga</v>
          </cell>
          <cell r="K601" t="str">
            <v>Vol.</v>
          </cell>
          <cell r="L601" t="str">
            <v>Jumlah Harga</v>
          </cell>
          <cell r="M601" t="str">
            <v>Vol.</v>
          </cell>
          <cell r="N601" t="str">
            <v>Jumlah Harga</v>
          </cell>
          <cell r="O601" t="str">
            <v>Vol.</v>
          </cell>
          <cell r="P601" t="str">
            <v>Jumlah Harga</v>
          </cell>
          <cell r="Q601" t="str">
            <v>Vol.</v>
          </cell>
          <cell r="R601" t="str">
            <v>Jumlah Harga</v>
          </cell>
        </row>
        <row r="602">
          <cell r="A602" t="str">
            <v>IX.</v>
          </cell>
          <cell r="B602" t="str">
            <v>UNIT GERBANG POS</v>
          </cell>
        </row>
        <row r="604">
          <cell r="A604">
            <v>1</v>
          </cell>
          <cell r="B604" t="str">
            <v>Kayu 6/12</v>
          </cell>
          <cell r="C604" t="str">
            <v>M3</v>
          </cell>
          <cell r="D604">
            <v>0</v>
          </cell>
          <cell r="E604">
            <v>1.2500000000000001E-2</v>
          </cell>
          <cell r="F604">
            <v>0</v>
          </cell>
          <cell r="G604">
            <v>3.6144000000000003E-2</v>
          </cell>
          <cell r="H604">
            <v>0</v>
          </cell>
          <cell r="J604">
            <v>0</v>
          </cell>
          <cell r="K604">
            <v>0</v>
          </cell>
          <cell r="L604">
            <v>0</v>
          </cell>
          <cell r="N604">
            <v>0</v>
          </cell>
          <cell r="P604">
            <v>0</v>
          </cell>
          <cell r="R604">
            <v>0</v>
          </cell>
        </row>
        <row r="605">
          <cell r="A605">
            <v>2</v>
          </cell>
          <cell r="B605" t="str">
            <v>Kayu Slimar 3/10</v>
          </cell>
          <cell r="C605" t="str">
            <v>M3</v>
          </cell>
          <cell r="D605">
            <v>0</v>
          </cell>
          <cell r="E605">
            <v>3.0000000000000005E-3</v>
          </cell>
          <cell r="F605">
            <v>0</v>
          </cell>
          <cell r="G605">
            <v>1.4159999999999999E-2</v>
          </cell>
          <cell r="H605">
            <v>0</v>
          </cell>
          <cell r="J605">
            <v>0</v>
          </cell>
          <cell r="K605">
            <v>0</v>
          </cell>
          <cell r="L605">
            <v>0</v>
          </cell>
          <cell r="N605">
            <v>0</v>
          </cell>
          <cell r="P605">
            <v>0</v>
          </cell>
          <cell r="R605">
            <v>0</v>
          </cell>
        </row>
        <row r="606">
          <cell r="A606">
            <v>3</v>
          </cell>
          <cell r="B606" t="str">
            <v>Kayu Slimar 3/15</v>
          </cell>
          <cell r="C606" t="str">
            <v>M3</v>
          </cell>
          <cell r="D606">
            <v>0</v>
          </cell>
          <cell r="E606">
            <v>2.2000000000000002</v>
          </cell>
          <cell r="F606">
            <v>0</v>
          </cell>
          <cell r="G606">
            <v>2.6999999999999997E-3</v>
          </cell>
          <cell r="H606">
            <v>0</v>
          </cell>
          <cell r="J606">
            <v>0</v>
          </cell>
          <cell r="K606">
            <v>0</v>
          </cell>
          <cell r="L606">
            <v>0</v>
          </cell>
          <cell r="N606">
            <v>0</v>
          </cell>
          <cell r="P606">
            <v>0</v>
          </cell>
          <cell r="R606">
            <v>0</v>
          </cell>
        </row>
        <row r="607">
          <cell r="A607">
            <v>4</v>
          </cell>
          <cell r="B607" t="str">
            <v>Kayu Slimar 3/20</v>
          </cell>
          <cell r="C607" t="str">
            <v>M3</v>
          </cell>
          <cell r="D607">
            <v>0</v>
          </cell>
          <cell r="E607">
            <v>3</v>
          </cell>
          <cell r="F607">
            <v>0</v>
          </cell>
          <cell r="G607">
            <v>3.5999999999999999E-3</v>
          </cell>
          <cell r="H607">
            <v>0</v>
          </cell>
          <cell r="J607">
            <v>0</v>
          </cell>
          <cell r="K607">
            <v>0</v>
          </cell>
          <cell r="L607">
            <v>0</v>
          </cell>
          <cell r="N607">
            <v>0</v>
          </cell>
          <cell r="P607">
            <v>0</v>
          </cell>
          <cell r="R607">
            <v>0</v>
          </cell>
        </row>
        <row r="608">
          <cell r="A608">
            <v>5</v>
          </cell>
          <cell r="B608" t="str">
            <v>Kayu 2/10</v>
          </cell>
          <cell r="C608" t="str">
            <v>M3</v>
          </cell>
          <cell r="D608">
            <v>0</v>
          </cell>
          <cell r="E608">
            <v>9.3999999999999986</v>
          </cell>
          <cell r="F608">
            <v>0</v>
          </cell>
          <cell r="G608">
            <v>5.4000000000000012E-3</v>
          </cell>
          <cell r="H608">
            <v>0</v>
          </cell>
          <cell r="J608">
            <v>0</v>
          </cell>
          <cell r="L608">
            <v>0</v>
          </cell>
          <cell r="N608">
            <v>0</v>
          </cell>
          <cell r="P608">
            <v>0</v>
          </cell>
          <cell r="R608">
            <v>0</v>
          </cell>
        </row>
        <row r="609">
          <cell r="A609">
            <v>6</v>
          </cell>
          <cell r="B609" t="str">
            <v>Panil t = 3 cm</v>
          </cell>
          <cell r="C609" t="str">
            <v>M2</v>
          </cell>
          <cell r="D609">
            <v>0</v>
          </cell>
          <cell r="F609">
            <v>0</v>
          </cell>
          <cell r="G609">
            <v>0.49500000000000005</v>
          </cell>
          <cell r="H609">
            <v>0</v>
          </cell>
          <cell r="J609">
            <v>0</v>
          </cell>
          <cell r="L609">
            <v>0</v>
          </cell>
          <cell r="N609">
            <v>0</v>
          </cell>
          <cell r="P609">
            <v>0</v>
          </cell>
          <cell r="R609">
            <v>0</v>
          </cell>
        </row>
        <row r="610">
          <cell r="A610">
            <v>1</v>
          </cell>
          <cell r="B610" t="str">
            <v>Kusen Aluminium 5/10</v>
          </cell>
          <cell r="C610" t="str">
            <v>M'</v>
          </cell>
          <cell r="D610">
            <v>124948</v>
          </cell>
          <cell r="F610">
            <v>0</v>
          </cell>
          <cell r="G610">
            <v>5</v>
          </cell>
          <cell r="H610">
            <v>624740</v>
          </cell>
          <cell r="J610">
            <v>0</v>
          </cell>
          <cell r="L610">
            <v>0</v>
          </cell>
          <cell r="N610">
            <v>0</v>
          </cell>
          <cell r="P610">
            <v>0</v>
          </cell>
          <cell r="R610">
            <v>0</v>
          </cell>
        </row>
        <row r="611">
          <cell r="A611">
            <v>2</v>
          </cell>
          <cell r="B611" t="str">
            <v xml:space="preserve">Rangka Daun Jendela Alumunium </v>
          </cell>
          <cell r="C611" t="str">
            <v>M'</v>
          </cell>
          <cell r="D611">
            <v>124948</v>
          </cell>
          <cell r="F611">
            <v>0</v>
          </cell>
          <cell r="G611">
            <v>0</v>
          </cell>
          <cell r="H611">
            <v>0</v>
          </cell>
          <cell r="J611">
            <v>0</v>
          </cell>
          <cell r="L611">
            <v>0</v>
          </cell>
          <cell r="N611">
            <v>0</v>
          </cell>
          <cell r="P611">
            <v>0</v>
          </cell>
          <cell r="R611">
            <v>0</v>
          </cell>
        </row>
        <row r="612">
          <cell r="A612">
            <v>3</v>
          </cell>
          <cell r="B612" t="str">
            <v>Rangka Tiang Sirip Alumunium 1/1 Putih</v>
          </cell>
          <cell r="C612" t="str">
            <v>M'</v>
          </cell>
          <cell r="D612">
            <v>62474</v>
          </cell>
          <cell r="F612">
            <v>0</v>
          </cell>
          <cell r="G612">
            <v>0</v>
          </cell>
          <cell r="H612">
            <v>0</v>
          </cell>
          <cell r="J612">
            <v>0</v>
          </cell>
          <cell r="L612">
            <v>0</v>
          </cell>
          <cell r="N612">
            <v>0</v>
          </cell>
          <cell r="O612">
            <v>12.799999999999999</v>
          </cell>
          <cell r="P612">
            <v>799667.19999999995</v>
          </cell>
          <cell r="Q612">
            <v>12.799999999999999</v>
          </cell>
          <cell r="R612">
            <v>799667.19999999995</v>
          </cell>
        </row>
        <row r="613">
          <cell r="A613">
            <v>4</v>
          </cell>
          <cell r="B613" t="str">
            <v>Pasang Shading Sirip Alumunium 0.2/10 +Rangka</v>
          </cell>
          <cell r="C613" t="str">
            <v>M2</v>
          </cell>
          <cell r="D613">
            <v>0</v>
          </cell>
          <cell r="F613">
            <v>0</v>
          </cell>
          <cell r="G613">
            <v>0</v>
          </cell>
          <cell r="H613">
            <v>0</v>
          </cell>
          <cell r="J613">
            <v>0</v>
          </cell>
          <cell r="K613">
            <v>0</v>
          </cell>
          <cell r="L613">
            <v>0</v>
          </cell>
          <cell r="N613">
            <v>0</v>
          </cell>
          <cell r="O613">
            <v>0.87</v>
          </cell>
          <cell r="P613">
            <v>0</v>
          </cell>
          <cell r="Q613">
            <v>0.87</v>
          </cell>
          <cell r="R613">
            <v>0</v>
          </cell>
        </row>
        <row r="614">
          <cell r="A614">
            <v>5</v>
          </cell>
          <cell r="B614" t="str">
            <v>Daun Pintu Panil Kamper</v>
          </cell>
          <cell r="C614" t="str">
            <v>bh</v>
          </cell>
          <cell r="D614">
            <v>550000</v>
          </cell>
          <cell r="E614">
            <v>2.1599999999999998E-2</v>
          </cell>
          <cell r="F614">
            <v>11879.999999999998</v>
          </cell>
          <cell r="G614">
            <v>1.2</v>
          </cell>
          <cell r="H614">
            <v>660000</v>
          </cell>
          <cell r="J614">
            <v>0</v>
          </cell>
          <cell r="L614">
            <v>0</v>
          </cell>
          <cell r="N614">
            <v>0</v>
          </cell>
          <cell r="P614">
            <v>0</v>
          </cell>
          <cell r="R614">
            <v>0</v>
          </cell>
        </row>
        <row r="615">
          <cell r="A615">
            <v>6</v>
          </cell>
          <cell r="B615" t="str">
            <v>Plat besi t = 2 mm</v>
          </cell>
          <cell r="C615" t="str">
            <v>Kg</v>
          </cell>
          <cell r="D615">
            <v>0</v>
          </cell>
          <cell r="F615">
            <v>0</v>
          </cell>
          <cell r="G615">
            <v>0</v>
          </cell>
          <cell r="H615">
            <v>0</v>
          </cell>
          <cell r="J615">
            <v>0</v>
          </cell>
          <cell r="L615">
            <v>0</v>
          </cell>
          <cell r="N615">
            <v>0</v>
          </cell>
          <cell r="P615">
            <v>0</v>
          </cell>
          <cell r="R615">
            <v>0</v>
          </cell>
        </row>
        <row r="616">
          <cell r="A616">
            <v>7</v>
          </cell>
          <cell r="B616" t="str">
            <v>C 40.40.2  (pesan khusus)</v>
          </cell>
          <cell r="C616" t="str">
            <v>Kg</v>
          </cell>
          <cell r="D616">
            <v>14122.3</v>
          </cell>
          <cell r="F616">
            <v>0</v>
          </cell>
          <cell r="G616">
            <v>0</v>
          </cell>
          <cell r="H616">
            <v>0</v>
          </cell>
          <cell r="J616">
            <v>0</v>
          </cell>
          <cell r="L616">
            <v>0</v>
          </cell>
          <cell r="N616">
            <v>0</v>
          </cell>
          <cell r="P616">
            <v>0</v>
          </cell>
          <cell r="R616">
            <v>0</v>
          </cell>
        </row>
        <row r="617">
          <cell r="A617">
            <v>8</v>
          </cell>
          <cell r="B617" t="str">
            <v>Handle besi dia 16 mm</v>
          </cell>
          <cell r="C617" t="str">
            <v>Set</v>
          </cell>
          <cell r="D617">
            <v>129652.5</v>
          </cell>
          <cell r="F617">
            <v>0</v>
          </cell>
          <cell r="G617">
            <v>0</v>
          </cell>
          <cell r="H617">
            <v>0</v>
          </cell>
          <cell r="J617">
            <v>0</v>
          </cell>
          <cell r="L617">
            <v>0</v>
          </cell>
          <cell r="N617">
            <v>0</v>
          </cell>
          <cell r="P617">
            <v>0</v>
          </cell>
          <cell r="R617">
            <v>0</v>
          </cell>
        </row>
        <row r="618">
          <cell r="A618">
            <v>9</v>
          </cell>
          <cell r="B618" t="str">
            <v>Hendle pintu Stainless</v>
          </cell>
          <cell r="C618" t="str">
            <v>Set</v>
          </cell>
          <cell r="D618">
            <v>261652.5</v>
          </cell>
          <cell r="F618">
            <v>0</v>
          </cell>
          <cell r="G618">
            <v>0</v>
          </cell>
          <cell r="H618">
            <v>0</v>
          </cell>
          <cell r="J618">
            <v>0</v>
          </cell>
          <cell r="L618">
            <v>0</v>
          </cell>
          <cell r="N618">
            <v>0</v>
          </cell>
          <cell r="P618">
            <v>0</v>
          </cell>
          <cell r="R618">
            <v>0</v>
          </cell>
        </row>
        <row r="619">
          <cell r="A619">
            <v>10</v>
          </cell>
          <cell r="B619" t="str">
            <v>Kunci Pintu Handle stainleess (dorma)</v>
          </cell>
          <cell r="C619" t="str">
            <v>Set</v>
          </cell>
          <cell r="D619">
            <v>650000</v>
          </cell>
          <cell r="F619">
            <v>0</v>
          </cell>
          <cell r="G619">
            <v>0</v>
          </cell>
          <cell r="H619">
            <v>0</v>
          </cell>
          <cell r="J619">
            <v>0</v>
          </cell>
          <cell r="L619">
            <v>0</v>
          </cell>
          <cell r="N619">
            <v>0</v>
          </cell>
          <cell r="P619">
            <v>0</v>
          </cell>
          <cell r="R619">
            <v>0</v>
          </cell>
        </row>
        <row r="620">
          <cell r="A620">
            <v>11</v>
          </cell>
          <cell r="B620" t="str">
            <v>Kunci tanam Antik</v>
          </cell>
          <cell r="C620" t="str">
            <v>Set</v>
          </cell>
          <cell r="D620">
            <v>265000</v>
          </cell>
          <cell r="F620">
            <v>0</v>
          </cell>
          <cell r="G620">
            <v>0</v>
          </cell>
          <cell r="H620">
            <v>0</v>
          </cell>
          <cell r="J620">
            <v>0</v>
          </cell>
          <cell r="K620">
            <v>0</v>
          </cell>
          <cell r="L620">
            <v>0</v>
          </cell>
          <cell r="N620">
            <v>0</v>
          </cell>
          <cell r="P620">
            <v>0</v>
          </cell>
          <cell r="Q620">
            <v>1</v>
          </cell>
          <cell r="R620">
            <v>265000</v>
          </cell>
        </row>
        <row r="621">
          <cell r="A621">
            <v>12</v>
          </cell>
          <cell r="B621" t="str">
            <v>Kunci tanam biasa</v>
          </cell>
          <cell r="C621" t="str">
            <v>Set</v>
          </cell>
          <cell r="D621">
            <v>168565</v>
          </cell>
          <cell r="F621">
            <v>0</v>
          </cell>
          <cell r="G621">
            <v>1</v>
          </cell>
          <cell r="H621">
            <v>168565</v>
          </cell>
          <cell r="J621">
            <v>0</v>
          </cell>
          <cell r="K621">
            <v>0</v>
          </cell>
          <cell r="L621">
            <v>0</v>
          </cell>
          <cell r="N621">
            <v>0</v>
          </cell>
          <cell r="P621">
            <v>0</v>
          </cell>
          <cell r="R621">
            <v>0</v>
          </cell>
        </row>
        <row r="622">
          <cell r="A622">
            <v>13</v>
          </cell>
          <cell r="B622" t="str">
            <v>Kunci Silinder</v>
          </cell>
          <cell r="C622" t="str">
            <v>Set</v>
          </cell>
          <cell r="D622">
            <v>217900</v>
          </cell>
          <cell r="F622">
            <v>0</v>
          </cell>
          <cell r="G622">
            <v>0</v>
          </cell>
          <cell r="H622">
            <v>0</v>
          </cell>
          <cell r="J622">
            <v>0</v>
          </cell>
          <cell r="K622">
            <v>0</v>
          </cell>
          <cell r="L622">
            <v>0</v>
          </cell>
          <cell r="N622">
            <v>0</v>
          </cell>
          <cell r="P622">
            <v>0</v>
          </cell>
          <cell r="R622">
            <v>0</v>
          </cell>
        </row>
        <row r="623">
          <cell r="A623">
            <v>14</v>
          </cell>
          <cell r="B623" t="str">
            <v>Kunci Selot</v>
          </cell>
          <cell r="C623" t="str">
            <v>Set</v>
          </cell>
          <cell r="D623">
            <v>48300</v>
          </cell>
          <cell r="E623">
            <v>1</v>
          </cell>
          <cell r="F623">
            <v>48300</v>
          </cell>
          <cell r="G623">
            <v>0</v>
          </cell>
          <cell r="H623">
            <v>0</v>
          </cell>
          <cell r="J623">
            <v>0</v>
          </cell>
          <cell r="L623">
            <v>0</v>
          </cell>
          <cell r="N623">
            <v>0</v>
          </cell>
          <cell r="P623">
            <v>0</v>
          </cell>
          <cell r="R623">
            <v>0</v>
          </cell>
        </row>
        <row r="624">
          <cell r="A624">
            <v>15</v>
          </cell>
          <cell r="B624" t="str">
            <v>Engsel jendela</v>
          </cell>
          <cell r="C624" t="str">
            <v>Bh</v>
          </cell>
          <cell r="D624">
            <v>16600</v>
          </cell>
          <cell r="E624">
            <v>2</v>
          </cell>
          <cell r="F624">
            <v>33200</v>
          </cell>
          <cell r="G624">
            <v>0</v>
          </cell>
          <cell r="H624">
            <v>0</v>
          </cell>
          <cell r="J624">
            <v>0</v>
          </cell>
          <cell r="K624">
            <v>0</v>
          </cell>
          <cell r="L624">
            <v>0</v>
          </cell>
          <cell r="N624">
            <v>0</v>
          </cell>
          <cell r="P624">
            <v>0</v>
          </cell>
          <cell r="R624">
            <v>0</v>
          </cell>
        </row>
        <row r="625">
          <cell r="A625">
            <v>16</v>
          </cell>
          <cell r="B625" t="str">
            <v>Engsel pintu</v>
          </cell>
          <cell r="C625" t="str">
            <v>Bh</v>
          </cell>
          <cell r="D625">
            <v>44395.75</v>
          </cell>
          <cell r="E625">
            <v>2</v>
          </cell>
          <cell r="F625">
            <v>88791.5</v>
          </cell>
          <cell r="G625">
            <v>3</v>
          </cell>
          <cell r="H625">
            <v>133187.25</v>
          </cell>
          <cell r="J625">
            <v>0</v>
          </cell>
          <cell r="L625">
            <v>0</v>
          </cell>
          <cell r="N625">
            <v>0</v>
          </cell>
          <cell r="P625">
            <v>0</v>
          </cell>
          <cell r="R625">
            <v>0</v>
          </cell>
        </row>
        <row r="626">
          <cell r="A626">
            <v>17</v>
          </cell>
          <cell r="B626" t="str">
            <v>Engsel Pintu dari pipa besi dia 2 cm</v>
          </cell>
          <cell r="C626" t="str">
            <v>Bh</v>
          </cell>
          <cell r="D626">
            <v>66593.625</v>
          </cell>
          <cell r="F626">
            <v>0</v>
          </cell>
          <cell r="G626">
            <v>0</v>
          </cell>
          <cell r="H626">
            <v>0</v>
          </cell>
          <cell r="J626">
            <v>0</v>
          </cell>
          <cell r="L626">
            <v>0</v>
          </cell>
          <cell r="N626">
            <v>0</v>
          </cell>
          <cell r="P626">
            <v>0</v>
          </cell>
          <cell r="R626">
            <v>0</v>
          </cell>
        </row>
        <row r="627">
          <cell r="A627">
            <v>18</v>
          </cell>
          <cell r="B627" t="str">
            <v>Kait/hak angin</v>
          </cell>
          <cell r="C627" t="str">
            <v>Set</v>
          </cell>
          <cell r="D627">
            <v>27000</v>
          </cell>
          <cell r="E627">
            <v>2</v>
          </cell>
          <cell r="F627">
            <v>54000</v>
          </cell>
          <cell r="G627">
            <v>0</v>
          </cell>
          <cell r="H627">
            <v>0</v>
          </cell>
          <cell r="J627">
            <v>0</v>
          </cell>
          <cell r="L627">
            <v>0</v>
          </cell>
          <cell r="N627">
            <v>0</v>
          </cell>
          <cell r="P627">
            <v>0</v>
          </cell>
          <cell r="R627">
            <v>0</v>
          </cell>
        </row>
        <row r="628">
          <cell r="A628">
            <v>19</v>
          </cell>
          <cell r="B628" t="str">
            <v>Grendel pintu kuningan</v>
          </cell>
          <cell r="C628" t="str">
            <v>Bh</v>
          </cell>
          <cell r="D628">
            <v>125000</v>
          </cell>
          <cell r="F628">
            <v>0</v>
          </cell>
          <cell r="G628">
            <v>0</v>
          </cell>
          <cell r="H628">
            <v>0</v>
          </cell>
          <cell r="J628">
            <v>0</v>
          </cell>
          <cell r="L628">
            <v>0</v>
          </cell>
          <cell r="N628">
            <v>0</v>
          </cell>
          <cell r="P628">
            <v>0</v>
          </cell>
          <cell r="R628">
            <v>0</v>
          </cell>
        </row>
        <row r="629">
          <cell r="A629">
            <v>20</v>
          </cell>
          <cell r="B629" t="str">
            <v xml:space="preserve">Grendel jendela </v>
          </cell>
          <cell r="C629" t="str">
            <v>Bh</v>
          </cell>
          <cell r="D629">
            <v>8100</v>
          </cell>
          <cell r="F629">
            <v>0</v>
          </cell>
          <cell r="G629">
            <v>0</v>
          </cell>
          <cell r="H629">
            <v>0</v>
          </cell>
          <cell r="J629">
            <v>0</v>
          </cell>
          <cell r="K629">
            <v>0</v>
          </cell>
          <cell r="L629">
            <v>0</v>
          </cell>
          <cell r="N629">
            <v>0</v>
          </cell>
          <cell r="P629">
            <v>0</v>
          </cell>
          <cell r="R629">
            <v>0</v>
          </cell>
        </row>
        <row r="630">
          <cell r="A630">
            <v>21</v>
          </cell>
          <cell r="B630" t="str">
            <v>Grendel pintu</v>
          </cell>
          <cell r="C630" t="str">
            <v>Bh</v>
          </cell>
          <cell r="D630">
            <v>14200</v>
          </cell>
          <cell r="E630">
            <v>1</v>
          </cell>
          <cell r="F630">
            <v>14200</v>
          </cell>
          <cell r="G630">
            <v>0</v>
          </cell>
          <cell r="H630">
            <v>0</v>
          </cell>
          <cell r="J630">
            <v>0</v>
          </cell>
          <cell r="L630">
            <v>0</v>
          </cell>
          <cell r="N630">
            <v>0</v>
          </cell>
          <cell r="P630">
            <v>0</v>
          </cell>
          <cell r="R630">
            <v>0</v>
          </cell>
        </row>
        <row r="631">
          <cell r="A631">
            <v>22</v>
          </cell>
          <cell r="B631" t="str">
            <v>Stripting Knip</v>
          </cell>
          <cell r="C631" t="str">
            <v>Set</v>
          </cell>
          <cell r="D631">
            <v>13700</v>
          </cell>
          <cell r="F631">
            <v>0</v>
          </cell>
          <cell r="G631">
            <v>0</v>
          </cell>
          <cell r="H631">
            <v>0</v>
          </cell>
          <cell r="J631">
            <v>0</v>
          </cell>
          <cell r="K631">
            <v>0</v>
          </cell>
          <cell r="L631">
            <v>0</v>
          </cell>
          <cell r="N631">
            <v>0</v>
          </cell>
          <cell r="P631">
            <v>0</v>
          </cell>
          <cell r="R631">
            <v>0</v>
          </cell>
        </row>
        <row r="632">
          <cell r="A632">
            <v>23</v>
          </cell>
          <cell r="B632" t="str">
            <v>Door Closer</v>
          </cell>
          <cell r="C632" t="str">
            <v>Set</v>
          </cell>
          <cell r="D632">
            <v>260800</v>
          </cell>
          <cell r="E632">
            <v>1</v>
          </cell>
          <cell r="F632">
            <v>260800</v>
          </cell>
          <cell r="G632">
            <v>0</v>
          </cell>
          <cell r="H632">
            <v>0</v>
          </cell>
          <cell r="J632">
            <v>0</v>
          </cell>
          <cell r="L632">
            <v>0</v>
          </cell>
          <cell r="N632">
            <v>0</v>
          </cell>
          <cell r="P632">
            <v>0</v>
          </cell>
          <cell r="R632">
            <v>0</v>
          </cell>
        </row>
        <row r="633">
          <cell r="A633">
            <v>24</v>
          </cell>
          <cell r="B633" t="str">
            <v>Door Holder</v>
          </cell>
          <cell r="C633" t="str">
            <v>Set</v>
          </cell>
          <cell r="D633">
            <v>500000</v>
          </cell>
          <cell r="F633">
            <v>0</v>
          </cell>
          <cell r="G633">
            <v>0</v>
          </cell>
          <cell r="H633">
            <v>0</v>
          </cell>
          <cell r="J633">
            <v>0</v>
          </cell>
          <cell r="K633">
            <v>0</v>
          </cell>
          <cell r="L633">
            <v>0</v>
          </cell>
          <cell r="N633">
            <v>0</v>
          </cell>
          <cell r="P633">
            <v>0</v>
          </cell>
          <cell r="R633">
            <v>0</v>
          </cell>
        </row>
        <row r="634">
          <cell r="A634">
            <v>25</v>
          </cell>
          <cell r="B634" t="str">
            <v>Door Stop</v>
          </cell>
          <cell r="C634" t="str">
            <v>Set</v>
          </cell>
          <cell r="D634">
            <v>32100</v>
          </cell>
          <cell r="E634">
            <v>1</v>
          </cell>
          <cell r="F634">
            <v>32100</v>
          </cell>
          <cell r="G634">
            <v>0</v>
          </cell>
          <cell r="H634">
            <v>0</v>
          </cell>
          <cell r="J634">
            <v>0</v>
          </cell>
          <cell r="L634">
            <v>0</v>
          </cell>
          <cell r="N634">
            <v>0</v>
          </cell>
          <cell r="O634">
            <v>0</v>
          </cell>
          <cell r="P634">
            <v>0</v>
          </cell>
          <cell r="Q634">
            <v>0</v>
          </cell>
          <cell r="R634">
            <v>0</v>
          </cell>
        </row>
        <row r="635">
          <cell r="A635">
            <v>26</v>
          </cell>
          <cell r="B635" t="str">
            <v>Kaca bening 5 mm</v>
          </cell>
          <cell r="C635" t="str">
            <v>M2</v>
          </cell>
          <cell r="D635">
            <v>66700</v>
          </cell>
          <cell r="E635">
            <v>5.0399999999999993E-2</v>
          </cell>
          <cell r="F635">
            <v>3361.6799999999994</v>
          </cell>
          <cell r="G635">
            <v>0</v>
          </cell>
          <cell r="H635">
            <v>0</v>
          </cell>
          <cell r="J635">
            <v>0</v>
          </cell>
          <cell r="L635">
            <v>0</v>
          </cell>
          <cell r="N635">
            <v>0</v>
          </cell>
          <cell r="P635">
            <v>0</v>
          </cell>
          <cell r="R635">
            <v>0</v>
          </cell>
        </row>
        <row r="636">
          <cell r="A636">
            <v>27</v>
          </cell>
          <cell r="B636" t="str">
            <v>Kaca bening 10 mm</v>
          </cell>
          <cell r="C636" t="str">
            <v>M2</v>
          </cell>
          <cell r="D636">
            <v>280895.75</v>
          </cell>
          <cell r="F636">
            <v>0</v>
          </cell>
          <cell r="G636">
            <v>0</v>
          </cell>
          <cell r="H636">
            <v>0</v>
          </cell>
          <cell r="I636">
            <v>0</v>
          </cell>
          <cell r="J636">
            <v>0</v>
          </cell>
          <cell r="K636">
            <v>0.89999999999999991</v>
          </cell>
          <cell r="L636">
            <v>252806.17499999999</v>
          </cell>
          <cell r="M636">
            <v>0.89999999999999991</v>
          </cell>
          <cell r="N636">
            <v>252806.17499999999</v>
          </cell>
          <cell r="P636">
            <v>0</v>
          </cell>
          <cell r="R636">
            <v>0</v>
          </cell>
        </row>
        <row r="637">
          <cell r="A637">
            <v>28</v>
          </cell>
          <cell r="B637" t="str">
            <v>Kaca Bening 12 mm</v>
          </cell>
          <cell r="C637" t="str">
            <v>M2</v>
          </cell>
          <cell r="D637">
            <v>403787.64062499994</v>
          </cell>
          <cell r="F637">
            <v>0</v>
          </cell>
          <cell r="G637">
            <v>0</v>
          </cell>
          <cell r="H637">
            <v>0</v>
          </cell>
          <cell r="I637">
            <v>1.3</v>
          </cell>
          <cell r="J637">
            <v>524923.93281249993</v>
          </cell>
          <cell r="L637">
            <v>0</v>
          </cell>
          <cell r="N637">
            <v>0</v>
          </cell>
          <cell r="P637">
            <v>0</v>
          </cell>
          <cell r="R637">
            <v>0</v>
          </cell>
        </row>
        <row r="638">
          <cell r="A638">
            <v>29</v>
          </cell>
          <cell r="B638" t="str">
            <v>Besi hollow 4/4</v>
          </cell>
          <cell r="C638" t="str">
            <v>M'</v>
          </cell>
          <cell r="D638">
            <v>48625.000000000051</v>
          </cell>
          <cell r="F638">
            <v>0</v>
          </cell>
          <cell r="G638">
            <v>0</v>
          </cell>
          <cell r="H638">
            <v>0</v>
          </cell>
          <cell r="J638">
            <v>0</v>
          </cell>
          <cell r="L638">
            <v>0</v>
          </cell>
          <cell r="N638">
            <v>0</v>
          </cell>
          <cell r="P638">
            <v>0</v>
          </cell>
          <cell r="R638">
            <v>0</v>
          </cell>
        </row>
        <row r="639">
          <cell r="A639">
            <v>30</v>
          </cell>
          <cell r="B639" t="str">
            <v>Besi hollow 6/6</v>
          </cell>
          <cell r="C639" t="str">
            <v>M'</v>
          </cell>
          <cell r="D639">
            <v>74462.500000000058</v>
          </cell>
          <cell r="F639">
            <v>0</v>
          </cell>
          <cell r="G639">
            <v>0</v>
          </cell>
          <cell r="H639">
            <v>0</v>
          </cell>
          <cell r="J639">
            <v>0</v>
          </cell>
          <cell r="L639">
            <v>0</v>
          </cell>
          <cell r="N639">
            <v>0</v>
          </cell>
          <cell r="P639">
            <v>0</v>
          </cell>
          <cell r="R639">
            <v>0</v>
          </cell>
        </row>
        <row r="640">
          <cell r="A640">
            <v>31</v>
          </cell>
          <cell r="B640" t="str">
            <v>Besi hollow 2.5/5</v>
          </cell>
          <cell r="C640" t="str">
            <v>Kg</v>
          </cell>
          <cell r="D640">
            <v>74462.500000000058</v>
          </cell>
          <cell r="F640">
            <v>0</v>
          </cell>
          <cell r="G640">
            <v>0</v>
          </cell>
          <cell r="H640">
            <v>0</v>
          </cell>
          <cell r="J640">
            <v>0</v>
          </cell>
          <cell r="L640">
            <v>0</v>
          </cell>
          <cell r="N640">
            <v>0</v>
          </cell>
          <cell r="P640">
            <v>0</v>
          </cell>
          <cell r="R640">
            <v>0</v>
          </cell>
        </row>
        <row r="641">
          <cell r="A641">
            <v>32</v>
          </cell>
          <cell r="B641" t="str">
            <v>Besi hollow 5/5</v>
          </cell>
          <cell r="C641" t="str">
            <v>Kg</v>
          </cell>
          <cell r="D641">
            <v>74462.500000000058</v>
          </cell>
          <cell r="F641">
            <v>0</v>
          </cell>
          <cell r="G641">
            <v>0</v>
          </cell>
          <cell r="H641">
            <v>0</v>
          </cell>
          <cell r="J641">
            <v>0</v>
          </cell>
          <cell r="L641">
            <v>0</v>
          </cell>
          <cell r="N641">
            <v>0</v>
          </cell>
          <cell r="P641">
            <v>0</v>
          </cell>
          <cell r="R641">
            <v>0</v>
          </cell>
        </row>
        <row r="642">
          <cell r="A642">
            <v>33</v>
          </cell>
          <cell r="B642" t="str">
            <v>Besi hollow 2/2</v>
          </cell>
          <cell r="C642" t="str">
            <v>Kg</v>
          </cell>
          <cell r="D642">
            <v>74462.500000000058</v>
          </cell>
          <cell r="F642">
            <v>0</v>
          </cell>
          <cell r="G642">
            <v>0</v>
          </cell>
          <cell r="H642">
            <v>0</v>
          </cell>
          <cell r="J642">
            <v>0</v>
          </cell>
          <cell r="L642">
            <v>0</v>
          </cell>
          <cell r="N642">
            <v>0</v>
          </cell>
          <cell r="P642">
            <v>0</v>
          </cell>
          <cell r="R642">
            <v>0</v>
          </cell>
        </row>
        <row r="643">
          <cell r="A643">
            <v>34</v>
          </cell>
          <cell r="B643" t="str">
            <v>Besi hollow 2/4</v>
          </cell>
          <cell r="C643" t="str">
            <v>Kg</v>
          </cell>
          <cell r="D643">
            <v>74462.500000000058</v>
          </cell>
          <cell r="F643">
            <v>0</v>
          </cell>
          <cell r="G643">
            <v>0</v>
          </cell>
          <cell r="H643">
            <v>0</v>
          </cell>
          <cell r="J643">
            <v>0</v>
          </cell>
          <cell r="L643">
            <v>0</v>
          </cell>
          <cell r="N643">
            <v>0</v>
          </cell>
          <cell r="P643">
            <v>0</v>
          </cell>
          <cell r="R643">
            <v>0</v>
          </cell>
        </row>
        <row r="644">
          <cell r="A644">
            <v>35</v>
          </cell>
          <cell r="B644" t="str">
            <v>Kaca Tempered 12 mm</v>
          </cell>
          <cell r="C644" t="str">
            <v>M2</v>
          </cell>
          <cell r="D644">
            <v>528395.75</v>
          </cell>
          <cell r="F644">
            <v>0</v>
          </cell>
          <cell r="G644">
            <v>0</v>
          </cell>
          <cell r="H644">
            <v>0</v>
          </cell>
          <cell r="J644">
            <v>0</v>
          </cell>
          <cell r="L644">
            <v>0</v>
          </cell>
          <cell r="N644">
            <v>0</v>
          </cell>
          <cell r="P644">
            <v>0</v>
          </cell>
          <cell r="R644">
            <v>0</v>
          </cell>
        </row>
        <row r="645">
          <cell r="A645">
            <v>36</v>
          </cell>
          <cell r="B645" t="str">
            <v>Glass Block</v>
          </cell>
          <cell r="C645" t="str">
            <v>Bh</v>
          </cell>
          <cell r="D645">
            <v>45000</v>
          </cell>
          <cell r="F645">
            <v>0</v>
          </cell>
          <cell r="G645">
            <v>0</v>
          </cell>
          <cell r="H645">
            <v>0</v>
          </cell>
          <cell r="J645">
            <v>0</v>
          </cell>
          <cell r="K645">
            <v>0</v>
          </cell>
          <cell r="L645">
            <v>0</v>
          </cell>
          <cell r="N645">
            <v>0</v>
          </cell>
          <cell r="P645">
            <v>0</v>
          </cell>
          <cell r="R645">
            <v>0</v>
          </cell>
        </row>
        <row r="646">
          <cell r="A646">
            <v>37</v>
          </cell>
          <cell r="B646" t="str">
            <v>Kaca Es</v>
          </cell>
          <cell r="C646" t="str">
            <v>M2</v>
          </cell>
          <cell r="D646">
            <v>66700</v>
          </cell>
          <cell r="F646">
            <v>0</v>
          </cell>
          <cell r="G646">
            <v>0</v>
          </cell>
          <cell r="H646">
            <v>0</v>
          </cell>
          <cell r="J646">
            <v>0</v>
          </cell>
          <cell r="L646">
            <v>0</v>
          </cell>
          <cell r="N646">
            <v>0</v>
          </cell>
          <cell r="P646">
            <v>0</v>
          </cell>
          <cell r="R646">
            <v>0</v>
          </cell>
        </row>
        <row r="647">
          <cell r="A647">
            <v>38</v>
          </cell>
          <cell r="B647" t="str">
            <v>Krepyak Kaca Nako + Kerangka</v>
          </cell>
          <cell r="C647" t="str">
            <v>M2</v>
          </cell>
          <cell r="D647">
            <v>81300</v>
          </cell>
          <cell r="F647">
            <v>0</v>
          </cell>
          <cell r="G647">
            <v>0</v>
          </cell>
          <cell r="H647">
            <v>0</v>
          </cell>
          <cell r="J647">
            <v>0</v>
          </cell>
          <cell r="L647">
            <v>0</v>
          </cell>
          <cell r="N647">
            <v>0</v>
          </cell>
          <cell r="P647">
            <v>0</v>
          </cell>
          <cell r="R647">
            <v>0</v>
          </cell>
        </row>
        <row r="648">
          <cell r="A648">
            <v>39</v>
          </cell>
          <cell r="B648" t="str">
            <v>Sticker Efek Kaca Es</v>
          </cell>
          <cell r="C648" t="str">
            <v>M2</v>
          </cell>
          <cell r="D648">
            <v>150000</v>
          </cell>
          <cell r="F648">
            <v>0</v>
          </cell>
          <cell r="G648">
            <v>0</v>
          </cell>
          <cell r="H648">
            <v>0</v>
          </cell>
          <cell r="J648">
            <v>0</v>
          </cell>
          <cell r="L648">
            <v>0</v>
          </cell>
          <cell r="N648">
            <v>0</v>
          </cell>
          <cell r="P648">
            <v>0</v>
          </cell>
          <cell r="R648">
            <v>0</v>
          </cell>
        </row>
        <row r="649">
          <cell r="A649">
            <v>40</v>
          </cell>
          <cell r="B649" t="str">
            <v>Rel Pintu Dorong</v>
          </cell>
          <cell r="C649" t="str">
            <v>M'</v>
          </cell>
          <cell r="D649">
            <v>275000</v>
          </cell>
          <cell r="F649">
            <v>0</v>
          </cell>
          <cell r="G649">
            <v>0</v>
          </cell>
          <cell r="H649">
            <v>0</v>
          </cell>
          <cell r="J649">
            <v>0</v>
          </cell>
          <cell r="L649">
            <v>0</v>
          </cell>
          <cell r="N649">
            <v>0</v>
          </cell>
          <cell r="P649">
            <v>0</v>
          </cell>
          <cell r="Q649">
            <v>7.36</v>
          </cell>
          <cell r="R649">
            <v>2024000</v>
          </cell>
        </row>
        <row r="650">
          <cell r="A650">
            <v>41</v>
          </cell>
          <cell r="B650" t="str">
            <v>Rolling Door</v>
          </cell>
          <cell r="C650" t="str">
            <v>M2</v>
          </cell>
          <cell r="D650">
            <v>358100</v>
          </cell>
          <cell r="F650">
            <v>0</v>
          </cell>
          <cell r="G650">
            <v>0</v>
          </cell>
          <cell r="H650">
            <v>0</v>
          </cell>
          <cell r="J650">
            <v>0</v>
          </cell>
          <cell r="L650">
            <v>0</v>
          </cell>
          <cell r="N650">
            <v>0</v>
          </cell>
          <cell r="P650">
            <v>0</v>
          </cell>
          <cell r="R650">
            <v>0</v>
          </cell>
        </row>
        <row r="651">
          <cell r="A651">
            <v>42</v>
          </cell>
          <cell r="B651" t="str">
            <v>Roster</v>
          </cell>
          <cell r="C651" t="str">
            <v>M2</v>
          </cell>
          <cell r="D651">
            <v>133850</v>
          </cell>
          <cell r="F651">
            <v>0</v>
          </cell>
          <cell r="G651">
            <v>0</v>
          </cell>
          <cell r="H651">
            <v>0</v>
          </cell>
          <cell r="J651">
            <v>0</v>
          </cell>
          <cell r="L651">
            <v>0</v>
          </cell>
          <cell r="N651">
            <v>0</v>
          </cell>
          <cell r="P651">
            <v>0</v>
          </cell>
          <cell r="R651">
            <v>0</v>
          </cell>
        </row>
        <row r="652">
          <cell r="A652">
            <v>43</v>
          </cell>
          <cell r="B652" t="str">
            <v>Gipsum Board</v>
          </cell>
          <cell r="C652" t="str">
            <v>M2</v>
          </cell>
          <cell r="D652">
            <v>29000</v>
          </cell>
          <cell r="F652">
            <v>0</v>
          </cell>
          <cell r="G652">
            <v>0</v>
          </cell>
          <cell r="H652">
            <v>0</v>
          </cell>
          <cell r="J652">
            <v>0</v>
          </cell>
          <cell r="L652">
            <v>0</v>
          </cell>
          <cell r="N652">
            <v>0</v>
          </cell>
          <cell r="P652">
            <v>0</v>
          </cell>
          <cell r="R652">
            <v>0</v>
          </cell>
        </row>
        <row r="653">
          <cell r="A653">
            <v>44</v>
          </cell>
          <cell r="B653" t="str">
            <v>List Gipsum</v>
          </cell>
          <cell r="C653" t="str">
            <v>M'</v>
          </cell>
          <cell r="D653">
            <v>17300</v>
          </cell>
          <cell r="F653">
            <v>0</v>
          </cell>
          <cell r="G653">
            <v>0</v>
          </cell>
          <cell r="H653">
            <v>0</v>
          </cell>
          <cell r="J653">
            <v>0</v>
          </cell>
          <cell r="K653">
            <v>0</v>
          </cell>
          <cell r="L653">
            <v>0</v>
          </cell>
          <cell r="N653">
            <v>0</v>
          </cell>
          <cell r="P653">
            <v>0</v>
          </cell>
          <cell r="R653">
            <v>0</v>
          </cell>
        </row>
        <row r="654">
          <cell r="A654">
            <v>45</v>
          </cell>
          <cell r="B654" t="str">
            <v>Sealent</v>
          </cell>
          <cell r="C654" t="str">
            <v>M'</v>
          </cell>
          <cell r="D654">
            <v>8400</v>
          </cell>
          <cell r="E654">
            <v>4.32</v>
          </cell>
          <cell r="F654">
            <v>36288</v>
          </cell>
          <cell r="G654">
            <v>0</v>
          </cell>
          <cell r="H654">
            <v>0</v>
          </cell>
          <cell r="I654">
            <v>10.6</v>
          </cell>
          <cell r="J654">
            <v>89040</v>
          </cell>
          <cell r="K654">
            <v>8.4</v>
          </cell>
          <cell r="L654">
            <v>70560</v>
          </cell>
          <cell r="M654">
            <v>8.4</v>
          </cell>
          <cell r="N654">
            <v>70560</v>
          </cell>
          <cell r="P654">
            <v>0</v>
          </cell>
          <cell r="R654">
            <v>0</v>
          </cell>
        </row>
        <row r="655">
          <cell r="A655">
            <v>46</v>
          </cell>
          <cell r="B655" t="str">
            <v>Benangan Kusen</v>
          </cell>
          <cell r="C655" t="str">
            <v>M'</v>
          </cell>
          <cell r="D655">
            <v>4296.0074999999997</v>
          </cell>
          <cell r="E655">
            <v>11.7</v>
          </cell>
          <cell r="F655">
            <v>50263.287749999996</v>
          </cell>
          <cell r="G655">
            <v>5.7839999999999998</v>
          </cell>
          <cell r="H655">
            <v>24848.107379999998</v>
          </cell>
          <cell r="I655">
            <v>21.2</v>
          </cell>
          <cell r="J655">
            <v>91075.358999999997</v>
          </cell>
          <cell r="K655">
            <v>16.8</v>
          </cell>
          <cell r="L655">
            <v>72172.925999999992</v>
          </cell>
          <cell r="M655">
            <v>16.8</v>
          </cell>
          <cell r="N655">
            <v>72172.925999999992</v>
          </cell>
          <cell r="P655">
            <v>0</v>
          </cell>
          <cell r="R655">
            <v>0</v>
          </cell>
        </row>
        <row r="656">
          <cell r="A656">
            <v>47</v>
          </cell>
          <cell r="B656" t="str">
            <v xml:space="preserve">Cat Kayu </v>
          </cell>
          <cell r="C656" t="str">
            <v>M2</v>
          </cell>
          <cell r="D656">
            <v>19370.5</v>
          </cell>
          <cell r="E656">
            <v>3</v>
          </cell>
          <cell r="F656">
            <v>58111.5</v>
          </cell>
          <cell r="G656">
            <v>4.0991999999999997</v>
          </cell>
          <cell r="H656">
            <v>79403.553599999999</v>
          </cell>
          <cell r="J656">
            <v>0</v>
          </cell>
          <cell r="L656">
            <v>0</v>
          </cell>
          <cell r="N656">
            <v>0</v>
          </cell>
          <cell r="P656">
            <v>0</v>
          </cell>
          <cell r="R656">
            <v>0</v>
          </cell>
        </row>
        <row r="657">
          <cell r="A657">
            <v>48</v>
          </cell>
          <cell r="B657" t="str">
            <v>Cat Besi</v>
          </cell>
          <cell r="C657" t="str">
            <v>M2</v>
          </cell>
          <cell r="D657">
            <v>13698</v>
          </cell>
          <cell r="F657">
            <v>0</v>
          </cell>
          <cell r="G657">
            <v>0</v>
          </cell>
          <cell r="H657">
            <v>0</v>
          </cell>
          <cell r="J657">
            <v>0</v>
          </cell>
          <cell r="L657">
            <v>0</v>
          </cell>
          <cell r="N657">
            <v>0</v>
          </cell>
          <cell r="O657">
            <v>5.12</v>
          </cell>
          <cell r="P657">
            <v>70133.759999999995</v>
          </cell>
          <cell r="Q657">
            <v>5.12</v>
          </cell>
          <cell r="R657">
            <v>70133.759999999995</v>
          </cell>
        </row>
        <row r="658">
          <cell r="A658">
            <v>49</v>
          </cell>
          <cell r="B658" t="str">
            <v>Cat Dinding</v>
          </cell>
          <cell r="C658" t="str">
            <v>M2</v>
          </cell>
          <cell r="D658">
            <v>9900</v>
          </cell>
          <cell r="F658">
            <v>0</v>
          </cell>
          <cell r="G658">
            <v>0</v>
          </cell>
          <cell r="H658">
            <v>0</v>
          </cell>
          <cell r="J658">
            <v>0</v>
          </cell>
          <cell r="L658">
            <v>0</v>
          </cell>
          <cell r="N658">
            <v>0</v>
          </cell>
          <cell r="P658">
            <v>0</v>
          </cell>
          <cell r="R658">
            <v>0</v>
          </cell>
        </row>
        <row r="659">
          <cell r="A659">
            <v>50</v>
          </cell>
          <cell r="B659" t="str">
            <v>Rel Jendela Geser</v>
          </cell>
          <cell r="C659" t="str">
            <v>M'</v>
          </cell>
          <cell r="D659">
            <v>275000</v>
          </cell>
          <cell r="F659">
            <v>0</v>
          </cell>
          <cell r="J659">
            <v>0</v>
          </cell>
          <cell r="L659">
            <v>0</v>
          </cell>
          <cell r="N659">
            <v>0</v>
          </cell>
          <cell r="P659">
            <v>0</v>
          </cell>
          <cell r="R659">
            <v>0</v>
          </cell>
        </row>
        <row r="661">
          <cell r="B661" t="str">
            <v>Jumlah Harga</v>
          </cell>
          <cell r="F661">
            <v>691295.96775000007</v>
          </cell>
          <cell r="H661">
            <v>1690743.9109799999</v>
          </cell>
          <cell r="J661">
            <v>705039.29181249999</v>
          </cell>
          <cell r="L661">
            <v>395539.10099999997</v>
          </cell>
          <cell r="N661">
            <v>395539.10099999997</v>
          </cell>
          <cell r="P661">
            <v>869800.95999999996</v>
          </cell>
          <cell r="R661">
            <v>3158800.96</v>
          </cell>
        </row>
        <row r="665">
          <cell r="A665" t="str">
            <v>No.</v>
          </cell>
          <cell r="B665" t="str">
            <v>Item Pekerjaan</v>
          </cell>
          <cell r="C665" t="str">
            <v>Satuan</v>
          </cell>
          <cell r="D665" t="str">
            <v>Harga Satuan</v>
          </cell>
          <cell r="E665" t="str">
            <v>P1</v>
          </cell>
          <cell r="G665" t="str">
            <v>P2</v>
          </cell>
          <cell r="I665" t="str">
            <v>P2'</v>
          </cell>
          <cell r="K665" t="str">
            <v>P3</v>
          </cell>
          <cell r="M665" t="str">
            <v>P3'</v>
          </cell>
          <cell r="O665" t="str">
            <v>P4</v>
          </cell>
          <cell r="Q665" t="str">
            <v>J1</v>
          </cell>
          <cell r="S665" t="str">
            <v>J2</v>
          </cell>
          <cell r="U665" t="str">
            <v>J3</v>
          </cell>
          <cell r="W665" t="str">
            <v>BV1</v>
          </cell>
          <cell r="Y665" t="str">
            <v>BV2</v>
          </cell>
          <cell r="AA665" t="str">
            <v>ROLLING DOOR</v>
          </cell>
        </row>
        <row r="666">
          <cell r="D666" t="str">
            <v>Rp.</v>
          </cell>
          <cell r="E666" t="str">
            <v>Vol.</v>
          </cell>
          <cell r="F666" t="str">
            <v>Jumlah Harga</v>
          </cell>
          <cell r="G666" t="str">
            <v>Vol.</v>
          </cell>
          <cell r="H666" t="str">
            <v>Jumlah Harga</v>
          </cell>
          <cell r="I666" t="str">
            <v>Vol.</v>
          </cell>
          <cell r="J666" t="str">
            <v>Jumlah Harga</v>
          </cell>
          <cell r="K666" t="str">
            <v>Vol.</v>
          </cell>
          <cell r="L666" t="str">
            <v>Jumlah Harga</v>
          </cell>
          <cell r="M666" t="str">
            <v>Vol.</v>
          </cell>
          <cell r="N666" t="str">
            <v>Jumlah Harga</v>
          </cell>
          <cell r="O666" t="str">
            <v>Vol.</v>
          </cell>
          <cell r="P666" t="str">
            <v>Jumlah Harga</v>
          </cell>
          <cell r="Q666" t="str">
            <v>Vol.</v>
          </cell>
          <cell r="R666" t="str">
            <v>Jumlah Harga</v>
          </cell>
          <cell r="S666" t="str">
            <v>Vol.</v>
          </cell>
          <cell r="T666" t="str">
            <v>Jumlah Harga</v>
          </cell>
          <cell r="U666" t="str">
            <v>Vol.</v>
          </cell>
          <cell r="V666" t="str">
            <v>Jumlah Harga</v>
          </cell>
          <cell r="W666" t="str">
            <v>Vol.</v>
          </cell>
          <cell r="X666" t="str">
            <v>Jumlah Harga</v>
          </cell>
          <cell r="Y666" t="str">
            <v>Vol.</v>
          </cell>
          <cell r="Z666" t="str">
            <v>Jumlah Harga</v>
          </cell>
          <cell r="AA666" t="str">
            <v>Vol.</v>
          </cell>
          <cell r="AB666" t="str">
            <v>Jumlah Harga</v>
          </cell>
        </row>
        <row r="667">
          <cell r="A667" t="str">
            <v>X.</v>
          </cell>
          <cell r="B667" t="str">
            <v>UNIT KOLAM RENANG</v>
          </cell>
        </row>
        <row r="669">
          <cell r="A669">
            <v>1</v>
          </cell>
          <cell r="B669" t="str">
            <v>Kayu 6/12</v>
          </cell>
          <cell r="C669" t="str">
            <v>M3</v>
          </cell>
          <cell r="D669">
            <v>0</v>
          </cell>
          <cell r="E669">
            <v>2.3120000000000002E-2</v>
          </cell>
          <cell r="F669">
            <v>0</v>
          </cell>
          <cell r="G669">
            <v>0</v>
          </cell>
          <cell r="H669">
            <v>0</v>
          </cell>
          <cell r="I669">
            <v>0</v>
          </cell>
          <cell r="J669">
            <v>0</v>
          </cell>
          <cell r="K669">
            <v>3.6144000000000003E-2</v>
          </cell>
          <cell r="L669">
            <v>0</v>
          </cell>
          <cell r="M669">
            <v>3.6144000000000003E-2</v>
          </cell>
          <cell r="N669">
            <v>0</v>
          </cell>
          <cell r="O669">
            <v>0</v>
          </cell>
          <cell r="P669">
            <v>0</v>
          </cell>
          <cell r="R669">
            <v>0</v>
          </cell>
          <cell r="T669">
            <v>0</v>
          </cell>
          <cell r="U669">
            <v>0</v>
          </cell>
          <cell r="V669">
            <v>0</v>
          </cell>
          <cell r="X669">
            <v>0</v>
          </cell>
          <cell r="Z669">
            <v>0</v>
          </cell>
          <cell r="AB669">
            <v>0</v>
          </cell>
        </row>
        <row r="670">
          <cell r="A670">
            <v>2</v>
          </cell>
          <cell r="B670" t="str">
            <v>Kayu Slimar 3/10</v>
          </cell>
          <cell r="C670" t="str">
            <v>M3</v>
          </cell>
          <cell r="D670">
            <v>0</v>
          </cell>
          <cell r="E670">
            <v>6.4000000000000012E-3</v>
          </cell>
          <cell r="F670">
            <v>0</v>
          </cell>
          <cell r="G670">
            <v>0</v>
          </cell>
          <cell r="H670">
            <v>0</v>
          </cell>
          <cell r="I670">
            <v>0</v>
          </cell>
          <cell r="J670">
            <v>0</v>
          </cell>
          <cell r="K670">
            <v>1.4159999999999999E-2</v>
          </cell>
          <cell r="L670">
            <v>0</v>
          </cell>
          <cell r="M670">
            <v>1.4159999999999999E-2</v>
          </cell>
          <cell r="N670">
            <v>0</v>
          </cell>
          <cell r="O670">
            <v>0</v>
          </cell>
          <cell r="P670">
            <v>0</v>
          </cell>
          <cell r="R670">
            <v>0</v>
          </cell>
          <cell r="T670">
            <v>0</v>
          </cell>
          <cell r="U670">
            <v>0</v>
          </cell>
          <cell r="V670">
            <v>0</v>
          </cell>
          <cell r="X670">
            <v>0</v>
          </cell>
          <cell r="Z670">
            <v>0</v>
          </cell>
          <cell r="AB670">
            <v>0</v>
          </cell>
        </row>
        <row r="671">
          <cell r="A671">
            <v>3</v>
          </cell>
          <cell r="B671" t="str">
            <v>Kayu Slimar 3/15</v>
          </cell>
          <cell r="C671" t="str">
            <v>M3</v>
          </cell>
          <cell r="D671">
            <v>0</v>
          </cell>
          <cell r="E671">
            <v>14.399999999999999</v>
          </cell>
          <cell r="F671">
            <v>0</v>
          </cell>
          <cell r="G671">
            <v>0</v>
          </cell>
          <cell r="H671">
            <v>0</v>
          </cell>
          <cell r="I671">
            <v>0</v>
          </cell>
          <cell r="J671">
            <v>0</v>
          </cell>
          <cell r="K671">
            <v>2.6999999999999997E-3</v>
          </cell>
          <cell r="L671">
            <v>0</v>
          </cell>
          <cell r="M671">
            <v>2.6999999999999997E-3</v>
          </cell>
          <cell r="N671">
            <v>0</v>
          </cell>
          <cell r="O671">
            <v>0</v>
          </cell>
          <cell r="P671">
            <v>0</v>
          </cell>
          <cell r="R671">
            <v>0</v>
          </cell>
          <cell r="T671">
            <v>0</v>
          </cell>
          <cell r="U671">
            <v>0</v>
          </cell>
          <cell r="V671">
            <v>0</v>
          </cell>
          <cell r="X671">
            <v>0</v>
          </cell>
          <cell r="Z671">
            <v>0</v>
          </cell>
          <cell r="AB671">
            <v>0</v>
          </cell>
        </row>
        <row r="672">
          <cell r="A672">
            <v>4</v>
          </cell>
          <cell r="B672" t="str">
            <v>Kayu Slimar 3/20</v>
          </cell>
          <cell r="C672" t="str">
            <v>M3</v>
          </cell>
          <cell r="D672">
            <v>0</v>
          </cell>
          <cell r="E672">
            <v>6.6879999999999997</v>
          </cell>
          <cell r="F672">
            <v>0</v>
          </cell>
          <cell r="G672">
            <v>0</v>
          </cell>
          <cell r="H672">
            <v>0</v>
          </cell>
          <cell r="I672">
            <v>0</v>
          </cell>
          <cell r="J672">
            <v>0</v>
          </cell>
          <cell r="K672">
            <v>3.5999999999999999E-3</v>
          </cell>
          <cell r="L672">
            <v>0</v>
          </cell>
          <cell r="M672">
            <v>3.5999999999999999E-3</v>
          </cell>
          <cell r="N672">
            <v>0</v>
          </cell>
          <cell r="O672">
            <v>0</v>
          </cell>
          <cell r="P672">
            <v>0</v>
          </cell>
          <cell r="R672">
            <v>0</v>
          </cell>
          <cell r="T672">
            <v>0</v>
          </cell>
          <cell r="U672">
            <v>0</v>
          </cell>
          <cell r="V672">
            <v>0</v>
          </cell>
          <cell r="X672">
            <v>0</v>
          </cell>
          <cell r="Z672">
            <v>0</v>
          </cell>
          <cell r="AB672">
            <v>0</v>
          </cell>
        </row>
        <row r="673">
          <cell r="A673">
            <v>5</v>
          </cell>
          <cell r="B673" t="str">
            <v>Kayu 2/10</v>
          </cell>
          <cell r="C673" t="str">
            <v>M3</v>
          </cell>
          <cell r="D673">
            <v>0</v>
          </cell>
          <cell r="E673">
            <v>6</v>
          </cell>
          <cell r="F673">
            <v>0</v>
          </cell>
          <cell r="G673">
            <v>0</v>
          </cell>
          <cell r="H673">
            <v>0</v>
          </cell>
          <cell r="I673">
            <v>0</v>
          </cell>
          <cell r="J673">
            <v>0</v>
          </cell>
          <cell r="K673">
            <v>5.4000000000000012E-3</v>
          </cell>
          <cell r="L673">
            <v>0</v>
          </cell>
          <cell r="M673">
            <v>5.4000000000000012E-3</v>
          </cell>
          <cell r="N673">
            <v>0</v>
          </cell>
          <cell r="O673">
            <v>0</v>
          </cell>
          <cell r="P673">
            <v>0</v>
          </cell>
          <cell r="Q673">
            <v>10.25</v>
          </cell>
          <cell r="R673">
            <v>0</v>
          </cell>
          <cell r="S673">
            <v>3.4999999999999996</v>
          </cell>
          <cell r="T673">
            <v>0</v>
          </cell>
          <cell r="U673">
            <v>5.9</v>
          </cell>
          <cell r="V673">
            <v>0</v>
          </cell>
          <cell r="W673">
            <v>2</v>
          </cell>
          <cell r="X673">
            <v>0</v>
          </cell>
          <cell r="Y673">
            <v>2</v>
          </cell>
          <cell r="Z673">
            <v>0</v>
          </cell>
          <cell r="AB673">
            <v>0</v>
          </cell>
        </row>
        <row r="674">
          <cell r="A674">
            <v>6</v>
          </cell>
          <cell r="B674" t="str">
            <v>Panil t = 3 cm</v>
          </cell>
          <cell r="C674" t="str">
            <v>M2</v>
          </cell>
          <cell r="D674">
            <v>0</v>
          </cell>
          <cell r="F674">
            <v>0</v>
          </cell>
          <cell r="G674">
            <v>0</v>
          </cell>
          <cell r="H674">
            <v>0</v>
          </cell>
          <cell r="I674">
            <v>0</v>
          </cell>
          <cell r="J674">
            <v>0</v>
          </cell>
          <cell r="K674">
            <v>0.49500000000000005</v>
          </cell>
          <cell r="L674">
            <v>0</v>
          </cell>
          <cell r="M674">
            <v>0.49500000000000005</v>
          </cell>
          <cell r="N674">
            <v>0</v>
          </cell>
          <cell r="O674">
            <v>0</v>
          </cell>
          <cell r="P674">
            <v>0</v>
          </cell>
          <cell r="R674">
            <v>0</v>
          </cell>
          <cell r="T674">
            <v>0</v>
          </cell>
          <cell r="U674">
            <v>0</v>
          </cell>
          <cell r="V674">
            <v>0</v>
          </cell>
          <cell r="X674">
            <v>0</v>
          </cell>
          <cell r="Z674">
            <v>0</v>
          </cell>
          <cell r="AB674">
            <v>0</v>
          </cell>
        </row>
        <row r="675">
          <cell r="A675">
            <v>1</v>
          </cell>
          <cell r="B675" t="str">
            <v>Kusen Aluminium 5/10</v>
          </cell>
          <cell r="C675" t="str">
            <v>M'</v>
          </cell>
          <cell r="D675">
            <v>124948</v>
          </cell>
          <cell r="F675">
            <v>0</v>
          </cell>
          <cell r="G675">
            <v>0</v>
          </cell>
          <cell r="H675">
            <v>0</v>
          </cell>
          <cell r="I675">
            <v>0</v>
          </cell>
          <cell r="J675">
            <v>0</v>
          </cell>
          <cell r="K675">
            <v>5</v>
          </cell>
          <cell r="L675">
            <v>624740</v>
          </cell>
          <cell r="M675">
            <v>5</v>
          </cell>
          <cell r="N675">
            <v>624740</v>
          </cell>
          <cell r="O675">
            <v>6.1999999999999993</v>
          </cell>
          <cell r="P675">
            <v>774677.59999999986</v>
          </cell>
          <cell r="R675">
            <v>0</v>
          </cell>
          <cell r="T675">
            <v>0</v>
          </cell>
          <cell r="U675">
            <v>0</v>
          </cell>
          <cell r="V675">
            <v>0</v>
          </cell>
          <cell r="X675">
            <v>0</v>
          </cell>
          <cell r="Z675">
            <v>0</v>
          </cell>
          <cell r="AB675">
            <v>0</v>
          </cell>
        </row>
        <row r="676">
          <cell r="A676">
            <v>2</v>
          </cell>
          <cell r="B676" t="str">
            <v xml:space="preserve">Rangka Daun Jendela Alumunium </v>
          </cell>
          <cell r="C676" t="str">
            <v>M'</v>
          </cell>
          <cell r="D676">
            <v>124948</v>
          </cell>
          <cell r="F676">
            <v>0</v>
          </cell>
          <cell r="G676">
            <v>0</v>
          </cell>
          <cell r="H676">
            <v>0</v>
          </cell>
          <cell r="I676">
            <v>0</v>
          </cell>
          <cell r="J676">
            <v>0</v>
          </cell>
          <cell r="K676">
            <v>0</v>
          </cell>
          <cell r="L676">
            <v>0</v>
          </cell>
          <cell r="M676">
            <v>0</v>
          </cell>
          <cell r="N676">
            <v>0</v>
          </cell>
          <cell r="O676">
            <v>0</v>
          </cell>
          <cell r="P676">
            <v>0</v>
          </cell>
          <cell r="Q676">
            <v>7</v>
          </cell>
          <cell r="R676">
            <v>874636</v>
          </cell>
          <cell r="S676">
            <v>3.0999999999999996</v>
          </cell>
          <cell r="T676">
            <v>387338.79999999993</v>
          </cell>
          <cell r="U676">
            <v>0</v>
          </cell>
          <cell r="V676">
            <v>0</v>
          </cell>
          <cell r="X676">
            <v>0</v>
          </cell>
          <cell r="Z676">
            <v>0</v>
          </cell>
          <cell r="AB676">
            <v>0</v>
          </cell>
        </row>
        <row r="677">
          <cell r="A677">
            <v>3</v>
          </cell>
          <cell r="B677" t="str">
            <v>Rangka Tiang Sirip Alumunium 1/1 Putih</v>
          </cell>
          <cell r="C677" t="str">
            <v>M'</v>
          </cell>
          <cell r="D677">
            <v>62474</v>
          </cell>
          <cell r="F677">
            <v>0</v>
          </cell>
          <cell r="G677">
            <v>0</v>
          </cell>
          <cell r="H677">
            <v>0</v>
          </cell>
          <cell r="I677">
            <v>0</v>
          </cell>
          <cell r="J677">
            <v>0</v>
          </cell>
          <cell r="K677">
            <v>0</v>
          </cell>
          <cell r="L677">
            <v>0</v>
          </cell>
          <cell r="M677">
            <v>0</v>
          </cell>
          <cell r="N677">
            <v>0</v>
          </cell>
          <cell r="O677">
            <v>0</v>
          </cell>
          <cell r="P677">
            <v>0</v>
          </cell>
          <cell r="Q677">
            <v>2.6</v>
          </cell>
          <cell r="R677">
            <v>162432.4</v>
          </cell>
          <cell r="T677">
            <v>0</v>
          </cell>
          <cell r="U677">
            <v>1.85</v>
          </cell>
          <cell r="V677">
            <v>115576.90000000001</v>
          </cell>
          <cell r="X677">
            <v>0</v>
          </cell>
          <cell r="Z677">
            <v>0</v>
          </cell>
          <cell r="AB677">
            <v>0</v>
          </cell>
        </row>
        <row r="678">
          <cell r="A678">
            <v>4</v>
          </cell>
          <cell r="B678" t="str">
            <v>Pasang Shading Sirip Alumunium 0.2/10 +Rangka</v>
          </cell>
          <cell r="C678" t="str">
            <v>M2</v>
          </cell>
          <cell r="D678">
            <v>0</v>
          </cell>
          <cell r="F678">
            <v>0</v>
          </cell>
          <cell r="G678">
            <v>0</v>
          </cell>
          <cell r="H678">
            <v>0</v>
          </cell>
          <cell r="I678">
            <v>0</v>
          </cell>
          <cell r="J678">
            <v>0</v>
          </cell>
          <cell r="K678">
            <v>0</v>
          </cell>
          <cell r="L678">
            <v>0</v>
          </cell>
          <cell r="M678">
            <v>0</v>
          </cell>
          <cell r="N678">
            <v>0</v>
          </cell>
          <cell r="O678">
            <v>0</v>
          </cell>
          <cell r="P678">
            <v>0</v>
          </cell>
          <cell r="Q678">
            <v>0.26250000000000001</v>
          </cell>
          <cell r="R678">
            <v>0</v>
          </cell>
          <cell r="T678">
            <v>0</v>
          </cell>
          <cell r="U678">
            <v>0.14499999999999999</v>
          </cell>
          <cell r="V678">
            <v>0</v>
          </cell>
          <cell r="X678">
            <v>0</v>
          </cell>
          <cell r="Z678">
            <v>0</v>
          </cell>
          <cell r="AB678">
            <v>0</v>
          </cell>
        </row>
        <row r="679">
          <cell r="A679">
            <v>5</v>
          </cell>
          <cell r="B679" t="str">
            <v>Daun Pintu Panil Kamper</v>
          </cell>
          <cell r="C679" t="str">
            <v>bh</v>
          </cell>
          <cell r="D679">
            <v>550000</v>
          </cell>
          <cell r="E679">
            <v>0.19440000000000002</v>
          </cell>
          <cell r="F679">
            <v>106920.00000000001</v>
          </cell>
          <cell r="G679">
            <v>0</v>
          </cell>
          <cell r="H679">
            <v>0</v>
          </cell>
          <cell r="I679">
            <v>0</v>
          </cell>
          <cell r="J679">
            <v>0</v>
          </cell>
          <cell r="K679">
            <v>1.2</v>
          </cell>
          <cell r="L679">
            <v>660000</v>
          </cell>
          <cell r="M679">
            <v>1.2</v>
          </cell>
          <cell r="N679">
            <v>660000</v>
          </cell>
          <cell r="O679">
            <v>0.16056000000000001</v>
          </cell>
          <cell r="P679">
            <v>88308</v>
          </cell>
          <cell r="R679">
            <v>0</v>
          </cell>
          <cell r="T679">
            <v>0</v>
          </cell>
          <cell r="U679">
            <v>0</v>
          </cell>
          <cell r="V679">
            <v>0</v>
          </cell>
          <cell r="X679">
            <v>0</v>
          </cell>
          <cell r="Z679">
            <v>0</v>
          </cell>
          <cell r="AB679">
            <v>0</v>
          </cell>
        </row>
        <row r="680">
          <cell r="A680">
            <v>6</v>
          </cell>
          <cell r="B680" t="str">
            <v>Plat besi t = 2 mm</v>
          </cell>
          <cell r="C680" t="str">
            <v>Kg</v>
          </cell>
          <cell r="D680">
            <v>0</v>
          </cell>
          <cell r="F680">
            <v>0</v>
          </cell>
          <cell r="G680">
            <v>57.085200000000007</v>
          </cell>
          <cell r="H680">
            <v>0</v>
          </cell>
          <cell r="I680">
            <v>57.085200000000007</v>
          </cell>
          <cell r="J680">
            <v>0</v>
          </cell>
          <cell r="K680">
            <v>0</v>
          </cell>
          <cell r="L680">
            <v>0</v>
          </cell>
          <cell r="M680">
            <v>0</v>
          </cell>
          <cell r="N680">
            <v>0</v>
          </cell>
          <cell r="P680">
            <v>0</v>
          </cell>
          <cell r="R680">
            <v>0</v>
          </cell>
          <cell r="T680">
            <v>0</v>
          </cell>
          <cell r="U680">
            <v>0</v>
          </cell>
          <cell r="V680">
            <v>0</v>
          </cell>
          <cell r="X680">
            <v>0</v>
          </cell>
          <cell r="Z680">
            <v>0</v>
          </cell>
          <cell r="AB680">
            <v>0</v>
          </cell>
        </row>
        <row r="681">
          <cell r="A681">
            <v>7</v>
          </cell>
          <cell r="B681" t="str">
            <v>C 40.40.2  (pesan khusus)</v>
          </cell>
          <cell r="C681" t="str">
            <v>Kg</v>
          </cell>
          <cell r="D681">
            <v>14122.3</v>
          </cell>
          <cell r="F681">
            <v>0</v>
          </cell>
          <cell r="G681">
            <v>42.56</v>
          </cell>
          <cell r="H681">
            <v>601045.08799999999</v>
          </cell>
          <cell r="I681">
            <v>42.56</v>
          </cell>
          <cell r="J681">
            <v>601045.08799999999</v>
          </cell>
          <cell r="K681">
            <v>0</v>
          </cell>
          <cell r="L681">
            <v>0</v>
          </cell>
          <cell r="M681">
            <v>0</v>
          </cell>
          <cell r="N681">
            <v>0</v>
          </cell>
          <cell r="P681">
            <v>0</v>
          </cell>
          <cell r="R681">
            <v>0</v>
          </cell>
          <cell r="T681">
            <v>0</v>
          </cell>
          <cell r="U681">
            <v>0</v>
          </cell>
          <cell r="V681">
            <v>0</v>
          </cell>
          <cell r="X681">
            <v>0</v>
          </cell>
          <cell r="Z681">
            <v>0</v>
          </cell>
          <cell r="AB681">
            <v>0</v>
          </cell>
        </row>
        <row r="682">
          <cell r="A682">
            <v>8</v>
          </cell>
          <cell r="B682" t="str">
            <v>Handle besi dia 16 mm</v>
          </cell>
          <cell r="C682" t="str">
            <v>Set</v>
          </cell>
          <cell r="D682">
            <v>129652.5</v>
          </cell>
          <cell r="F682">
            <v>0</v>
          </cell>
          <cell r="G682">
            <v>1</v>
          </cell>
          <cell r="H682">
            <v>129652.5</v>
          </cell>
          <cell r="I682">
            <v>1</v>
          </cell>
          <cell r="J682">
            <v>129652.5</v>
          </cell>
          <cell r="K682">
            <v>0</v>
          </cell>
          <cell r="L682">
            <v>0</v>
          </cell>
          <cell r="M682">
            <v>0</v>
          </cell>
          <cell r="N682">
            <v>0</v>
          </cell>
          <cell r="P682">
            <v>0</v>
          </cell>
          <cell r="R682">
            <v>0</v>
          </cell>
          <cell r="T682">
            <v>0</v>
          </cell>
          <cell r="U682">
            <v>0</v>
          </cell>
          <cell r="V682">
            <v>0</v>
          </cell>
          <cell r="X682">
            <v>0</v>
          </cell>
          <cell r="Z682">
            <v>0</v>
          </cell>
          <cell r="AB682">
            <v>0</v>
          </cell>
        </row>
        <row r="683">
          <cell r="A683">
            <v>9</v>
          </cell>
          <cell r="B683" t="str">
            <v>Hendle pintu Stainless</v>
          </cell>
          <cell r="C683" t="str">
            <v>Set</v>
          </cell>
          <cell r="D683">
            <v>261652.5</v>
          </cell>
          <cell r="E683">
            <v>2</v>
          </cell>
          <cell r="F683">
            <v>523305</v>
          </cell>
          <cell r="G683">
            <v>0</v>
          </cell>
          <cell r="H683">
            <v>0</v>
          </cell>
          <cell r="I683">
            <v>0</v>
          </cell>
          <cell r="J683">
            <v>0</v>
          </cell>
          <cell r="K683">
            <v>0</v>
          </cell>
          <cell r="L683">
            <v>0</v>
          </cell>
          <cell r="M683">
            <v>0</v>
          </cell>
          <cell r="N683">
            <v>0</v>
          </cell>
          <cell r="P683">
            <v>0</v>
          </cell>
          <cell r="R683">
            <v>0</v>
          </cell>
          <cell r="T683">
            <v>0</v>
          </cell>
          <cell r="U683">
            <v>0</v>
          </cell>
          <cell r="V683">
            <v>0</v>
          </cell>
          <cell r="X683">
            <v>0</v>
          </cell>
          <cell r="Z683">
            <v>0</v>
          </cell>
          <cell r="AB683">
            <v>0</v>
          </cell>
        </row>
        <row r="684">
          <cell r="A684">
            <v>10</v>
          </cell>
          <cell r="B684" t="str">
            <v>Kunci Pintu Handle stainleess (dorma)</v>
          </cell>
          <cell r="C684" t="str">
            <v>Set</v>
          </cell>
          <cell r="D684">
            <v>650000</v>
          </cell>
          <cell r="E684">
            <v>2</v>
          </cell>
          <cell r="F684">
            <v>1300000</v>
          </cell>
          <cell r="G684">
            <v>0</v>
          </cell>
          <cell r="H684">
            <v>0</v>
          </cell>
          <cell r="I684">
            <v>0</v>
          </cell>
          <cell r="J684">
            <v>0</v>
          </cell>
          <cell r="K684">
            <v>0</v>
          </cell>
          <cell r="L684">
            <v>0</v>
          </cell>
          <cell r="M684">
            <v>0</v>
          </cell>
          <cell r="N684">
            <v>0</v>
          </cell>
          <cell r="P684">
            <v>0</v>
          </cell>
          <cell r="R684">
            <v>0</v>
          </cell>
          <cell r="T684">
            <v>0</v>
          </cell>
          <cell r="U684">
            <v>0</v>
          </cell>
          <cell r="V684">
            <v>0</v>
          </cell>
          <cell r="X684">
            <v>0</v>
          </cell>
          <cell r="Z684">
            <v>0</v>
          </cell>
          <cell r="AB684">
            <v>0</v>
          </cell>
        </row>
        <row r="685">
          <cell r="A685">
            <v>11</v>
          </cell>
          <cell r="B685" t="str">
            <v>Kunci tanam Antik</v>
          </cell>
          <cell r="C685" t="str">
            <v>Set</v>
          </cell>
          <cell r="D685">
            <v>265000</v>
          </cell>
          <cell r="F685">
            <v>0</v>
          </cell>
          <cell r="G685">
            <v>0</v>
          </cell>
          <cell r="H685">
            <v>0</v>
          </cell>
          <cell r="I685">
            <v>0</v>
          </cell>
          <cell r="J685">
            <v>0</v>
          </cell>
          <cell r="K685">
            <v>0</v>
          </cell>
          <cell r="L685">
            <v>0</v>
          </cell>
          <cell r="M685">
            <v>0</v>
          </cell>
          <cell r="N685">
            <v>0</v>
          </cell>
          <cell r="P685">
            <v>0</v>
          </cell>
          <cell r="R685">
            <v>0</v>
          </cell>
          <cell r="T685">
            <v>0</v>
          </cell>
          <cell r="U685">
            <v>0</v>
          </cell>
          <cell r="V685">
            <v>0</v>
          </cell>
          <cell r="X685">
            <v>0</v>
          </cell>
          <cell r="Z685">
            <v>0</v>
          </cell>
          <cell r="AB685">
            <v>0</v>
          </cell>
        </row>
        <row r="686">
          <cell r="A686">
            <v>12</v>
          </cell>
          <cell r="B686" t="str">
            <v>Kunci tanam biasa</v>
          </cell>
          <cell r="C686" t="str">
            <v>Set</v>
          </cell>
          <cell r="D686">
            <v>168565</v>
          </cell>
          <cell r="E686">
            <v>2</v>
          </cell>
          <cell r="F686">
            <v>337130</v>
          </cell>
          <cell r="G686">
            <v>1</v>
          </cell>
          <cell r="H686">
            <v>168565</v>
          </cell>
          <cell r="I686">
            <v>1</v>
          </cell>
          <cell r="J686">
            <v>168565</v>
          </cell>
          <cell r="K686">
            <v>1</v>
          </cell>
          <cell r="L686">
            <v>168565</v>
          </cell>
          <cell r="M686">
            <v>1</v>
          </cell>
          <cell r="N686">
            <v>168565</v>
          </cell>
          <cell r="O686">
            <v>2</v>
          </cell>
          <cell r="P686">
            <v>337130</v>
          </cell>
          <cell r="R686">
            <v>0</v>
          </cell>
          <cell r="T686">
            <v>0</v>
          </cell>
          <cell r="U686">
            <v>0</v>
          </cell>
          <cell r="V686">
            <v>0</v>
          </cell>
          <cell r="X686">
            <v>0</v>
          </cell>
          <cell r="Z686">
            <v>0</v>
          </cell>
          <cell r="AA686">
            <v>2</v>
          </cell>
          <cell r="AB686">
            <v>337130</v>
          </cell>
        </row>
        <row r="687">
          <cell r="A687">
            <v>13</v>
          </cell>
          <cell r="B687" t="str">
            <v>Kunci Silinder</v>
          </cell>
          <cell r="C687" t="str">
            <v>Set</v>
          </cell>
          <cell r="D687">
            <v>217900</v>
          </cell>
          <cell r="F687">
            <v>0</v>
          </cell>
          <cell r="G687">
            <v>0</v>
          </cell>
          <cell r="H687">
            <v>0</v>
          </cell>
          <cell r="I687">
            <v>0</v>
          </cell>
          <cell r="J687">
            <v>0</v>
          </cell>
          <cell r="K687">
            <v>0</v>
          </cell>
          <cell r="L687">
            <v>0</v>
          </cell>
          <cell r="M687">
            <v>0</v>
          </cell>
          <cell r="N687">
            <v>0</v>
          </cell>
          <cell r="P687">
            <v>0</v>
          </cell>
          <cell r="R687">
            <v>0</v>
          </cell>
          <cell r="T687">
            <v>0</v>
          </cell>
          <cell r="U687">
            <v>0</v>
          </cell>
          <cell r="V687">
            <v>0</v>
          </cell>
          <cell r="X687">
            <v>0</v>
          </cell>
          <cell r="Z687">
            <v>0</v>
          </cell>
          <cell r="AB687">
            <v>0</v>
          </cell>
        </row>
        <row r="688">
          <cell r="A688">
            <v>14</v>
          </cell>
          <cell r="B688" t="str">
            <v>Kunci Selot</v>
          </cell>
          <cell r="C688" t="str">
            <v>Set</v>
          </cell>
          <cell r="D688">
            <v>48300</v>
          </cell>
          <cell r="E688">
            <v>0</v>
          </cell>
          <cell r="F688">
            <v>0</v>
          </cell>
          <cell r="G688">
            <v>0</v>
          </cell>
          <cell r="H688">
            <v>0</v>
          </cell>
          <cell r="I688">
            <v>0</v>
          </cell>
          <cell r="J688">
            <v>0</v>
          </cell>
          <cell r="K688">
            <v>0</v>
          </cell>
          <cell r="L688">
            <v>0</v>
          </cell>
          <cell r="M688">
            <v>0</v>
          </cell>
          <cell r="N688">
            <v>0</v>
          </cell>
          <cell r="O688">
            <v>1</v>
          </cell>
          <cell r="P688">
            <v>48300</v>
          </cell>
          <cell r="R688">
            <v>0</v>
          </cell>
          <cell r="T688">
            <v>0</v>
          </cell>
          <cell r="U688">
            <v>0</v>
          </cell>
          <cell r="V688">
            <v>0</v>
          </cell>
          <cell r="X688">
            <v>0</v>
          </cell>
          <cell r="Z688">
            <v>0</v>
          </cell>
          <cell r="AB688">
            <v>0</v>
          </cell>
        </row>
        <row r="689">
          <cell r="A689">
            <v>15</v>
          </cell>
          <cell r="B689" t="str">
            <v>Engsel jendela</v>
          </cell>
          <cell r="C689" t="str">
            <v>Bh</v>
          </cell>
          <cell r="D689">
            <v>16600</v>
          </cell>
          <cell r="E689">
            <v>0</v>
          </cell>
          <cell r="F689">
            <v>0</v>
          </cell>
          <cell r="G689">
            <v>0</v>
          </cell>
          <cell r="H689">
            <v>0</v>
          </cell>
          <cell r="I689">
            <v>0</v>
          </cell>
          <cell r="J689">
            <v>0</v>
          </cell>
          <cell r="K689">
            <v>0</v>
          </cell>
          <cell r="L689">
            <v>0</v>
          </cell>
          <cell r="M689">
            <v>0</v>
          </cell>
          <cell r="N689">
            <v>0</v>
          </cell>
          <cell r="P689">
            <v>0</v>
          </cell>
          <cell r="Q689">
            <v>6</v>
          </cell>
          <cell r="R689">
            <v>99600</v>
          </cell>
          <cell r="S689">
            <v>2</v>
          </cell>
          <cell r="T689">
            <v>33200</v>
          </cell>
          <cell r="U689">
            <v>0</v>
          </cell>
          <cell r="V689">
            <v>0</v>
          </cell>
          <cell r="X689">
            <v>0</v>
          </cell>
          <cell r="Z689">
            <v>0</v>
          </cell>
          <cell r="AB689">
            <v>0</v>
          </cell>
        </row>
        <row r="690">
          <cell r="A690">
            <v>16</v>
          </cell>
          <cell r="B690" t="str">
            <v>Engsel pintu</v>
          </cell>
          <cell r="C690" t="str">
            <v>Bh</v>
          </cell>
          <cell r="D690">
            <v>44395.75</v>
          </cell>
          <cell r="E690">
            <v>4</v>
          </cell>
          <cell r="F690">
            <v>177583</v>
          </cell>
          <cell r="G690">
            <v>0</v>
          </cell>
          <cell r="H690">
            <v>0</v>
          </cell>
          <cell r="I690">
            <v>0</v>
          </cell>
          <cell r="J690">
            <v>0</v>
          </cell>
          <cell r="K690">
            <v>3</v>
          </cell>
          <cell r="L690">
            <v>133187.25</v>
          </cell>
          <cell r="M690">
            <v>3</v>
          </cell>
          <cell r="N690">
            <v>133187.25</v>
          </cell>
          <cell r="O690">
            <v>4</v>
          </cell>
          <cell r="P690">
            <v>177583</v>
          </cell>
          <cell r="R690">
            <v>0</v>
          </cell>
          <cell r="T690">
            <v>0</v>
          </cell>
          <cell r="U690">
            <v>0</v>
          </cell>
          <cell r="V690">
            <v>0</v>
          </cell>
          <cell r="X690">
            <v>0</v>
          </cell>
          <cell r="Z690">
            <v>0</v>
          </cell>
          <cell r="AB690">
            <v>0</v>
          </cell>
        </row>
        <row r="691">
          <cell r="A691">
            <v>17</v>
          </cell>
          <cell r="B691" t="str">
            <v>Engsel Pintu dari pipa besi dia 2 cm</v>
          </cell>
          <cell r="C691" t="str">
            <v>Bh</v>
          </cell>
          <cell r="D691">
            <v>66593.625</v>
          </cell>
          <cell r="F691">
            <v>0</v>
          </cell>
          <cell r="G691">
            <v>2</v>
          </cell>
          <cell r="H691">
            <v>133187.25</v>
          </cell>
          <cell r="I691">
            <v>2</v>
          </cell>
          <cell r="J691">
            <v>133187.25</v>
          </cell>
          <cell r="K691">
            <v>0</v>
          </cell>
          <cell r="L691">
            <v>0</v>
          </cell>
          <cell r="M691">
            <v>0</v>
          </cell>
          <cell r="N691">
            <v>0</v>
          </cell>
          <cell r="P691">
            <v>0</v>
          </cell>
          <cell r="R691">
            <v>0</v>
          </cell>
          <cell r="T691">
            <v>0</v>
          </cell>
          <cell r="U691">
            <v>0</v>
          </cell>
          <cell r="V691">
            <v>0</v>
          </cell>
          <cell r="X691">
            <v>0</v>
          </cell>
          <cell r="Z691">
            <v>0</v>
          </cell>
          <cell r="AB691">
            <v>0</v>
          </cell>
        </row>
        <row r="692">
          <cell r="A692">
            <v>18</v>
          </cell>
          <cell r="B692" t="str">
            <v>Kait/hak angin</v>
          </cell>
          <cell r="C692" t="str">
            <v>Set</v>
          </cell>
          <cell r="D692">
            <v>27000</v>
          </cell>
          <cell r="E692">
            <v>0</v>
          </cell>
          <cell r="F692">
            <v>0</v>
          </cell>
          <cell r="G692">
            <v>0</v>
          </cell>
          <cell r="H692">
            <v>0</v>
          </cell>
          <cell r="I692">
            <v>0</v>
          </cell>
          <cell r="J692">
            <v>0</v>
          </cell>
          <cell r="K692">
            <v>0</v>
          </cell>
          <cell r="L692">
            <v>0</v>
          </cell>
          <cell r="M692">
            <v>0</v>
          </cell>
          <cell r="N692">
            <v>0</v>
          </cell>
          <cell r="P692">
            <v>0</v>
          </cell>
          <cell r="Q692">
            <v>6</v>
          </cell>
          <cell r="R692">
            <v>162000</v>
          </cell>
          <cell r="S692">
            <v>2</v>
          </cell>
          <cell r="T692">
            <v>54000</v>
          </cell>
          <cell r="U692">
            <v>0</v>
          </cell>
          <cell r="V692">
            <v>0</v>
          </cell>
          <cell r="X692">
            <v>0</v>
          </cell>
          <cell r="Z692">
            <v>0</v>
          </cell>
          <cell r="AB692">
            <v>0</v>
          </cell>
        </row>
        <row r="693">
          <cell r="A693">
            <v>19</v>
          </cell>
          <cell r="B693" t="str">
            <v>Grendel pintu kuningan</v>
          </cell>
          <cell r="C693" t="str">
            <v>Bh</v>
          </cell>
          <cell r="D693">
            <v>125000</v>
          </cell>
          <cell r="F693">
            <v>0</v>
          </cell>
          <cell r="G693">
            <v>0</v>
          </cell>
          <cell r="H693">
            <v>0</v>
          </cell>
          <cell r="I693">
            <v>0</v>
          </cell>
          <cell r="J693">
            <v>0</v>
          </cell>
          <cell r="K693">
            <v>0</v>
          </cell>
          <cell r="L693">
            <v>0</v>
          </cell>
          <cell r="M693">
            <v>0</v>
          </cell>
          <cell r="N693">
            <v>0</v>
          </cell>
          <cell r="P693">
            <v>0</v>
          </cell>
          <cell r="R693">
            <v>0</v>
          </cell>
          <cell r="T693">
            <v>0</v>
          </cell>
          <cell r="U693">
            <v>0</v>
          </cell>
          <cell r="V693">
            <v>0</v>
          </cell>
          <cell r="X693">
            <v>0</v>
          </cell>
          <cell r="Z693">
            <v>0</v>
          </cell>
          <cell r="AB693">
            <v>0</v>
          </cell>
        </row>
        <row r="694">
          <cell r="A694">
            <v>20</v>
          </cell>
          <cell r="B694" t="str">
            <v xml:space="preserve">Grendel jendela </v>
          </cell>
          <cell r="C694" t="str">
            <v>Bh</v>
          </cell>
          <cell r="D694">
            <v>8100</v>
          </cell>
          <cell r="F694">
            <v>0</v>
          </cell>
          <cell r="G694">
            <v>0</v>
          </cell>
          <cell r="H694">
            <v>0</v>
          </cell>
          <cell r="I694">
            <v>0</v>
          </cell>
          <cell r="J694">
            <v>0</v>
          </cell>
          <cell r="K694">
            <v>0</v>
          </cell>
          <cell r="L694">
            <v>0</v>
          </cell>
          <cell r="M694">
            <v>0</v>
          </cell>
          <cell r="N694">
            <v>0</v>
          </cell>
          <cell r="P694">
            <v>0</v>
          </cell>
          <cell r="R694">
            <v>0</v>
          </cell>
          <cell r="T694">
            <v>0</v>
          </cell>
          <cell r="U694">
            <v>0</v>
          </cell>
          <cell r="V694">
            <v>0</v>
          </cell>
          <cell r="X694">
            <v>0</v>
          </cell>
          <cell r="Z694">
            <v>0</v>
          </cell>
          <cell r="AB694">
            <v>0</v>
          </cell>
        </row>
        <row r="695">
          <cell r="A695">
            <v>21</v>
          </cell>
          <cell r="B695" t="str">
            <v>Grendel pintu</v>
          </cell>
          <cell r="C695" t="str">
            <v>Bh</v>
          </cell>
          <cell r="D695">
            <v>14200</v>
          </cell>
          <cell r="E695">
            <v>2</v>
          </cell>
          <cell r="F695">
            <v>28400</v>
          </cell>
          <cell r="G695">
            <v>0</v>
          </cell>
          <cell r="H695">
            <v>0</v>
          </cell>
          <cell r="I695">
            <v>0</v>
          </cell>
          <cell r="J695">
            <v>0</v>
          </cell>
          <cell r="K695">
            <v>0</v>
          </cell>
          <cell r="L695">
            <v>0</v>
          </cell>
          <cell r="M695">
            <v>0</v>
          </cell>
          <cell r="N695">
            <v>0</v>
          </cell>
          <cell r="O695">
            <v>2</v>
          </cell>
          <cell r="P695">
            <v>28400</v>
          </cell>
          <cell r="Q695">
            <v>3</v>
          </cell>
          <cell r="R695">
            <v>42600</v>
          </cell>
          <cell r="S695">
            <v>1</v>
          </cell>
          <cell r="T695">
            <v>14200</v>
          </cell>
          <cell r="U695">
            <v>0</v>
          </cell>
          <cell r="V695">
            <v>0</v>
          </cell>
          <cell r="X695">
            <v>0</v>
          </cell>
          <cell r="Z695">
            <v>0</v>
          </cell>
          <cell r="AB695">
            <v>0</v>
          </cell>
        </row>
        <row r="696">
          <cell r="A696">
            <v>22</v>
          </cell>
          <cell r="B696" t="str">
            <v>Stripting Knip</v>
          </cell>
          <cell r="C696" t="str">
            <v>Set</v>
          </cell>
          <cell r="D696">
            <v>13700</v>
          </cell>
          <cell r="F696">
            <v>0</v>
          </cell>
          <cell r="G696">
            <v>0</v>
          </cell>
          <cell r="H696">
            <v>0</v>
          </cell>
          <cell r="I696">
            <v>0</v>
          </cell>
          <cell r="J696">
            <v>0</v>
          </cell>
          <cell r="K696">
            <v>0</v>
          </cell>
          <cell r="L696">
            <v>0</v>
          </cell>
          <cell r="M696">
            <v>0</v>
          </cell>
          <cell r="N696">
            <v>0</v>
          </cell>
          <cell r="P696">
            <v>0</v>
          </cell>
          <cell r="R696">
            <v>0</v>
          </cell>
          <cell r="T696">
            <v>0</v>
          </cell>
          <cell r="U696">
            <v>0</v>
          </cell>
          <cell r="V696">
            <v>0</v>
          </cell>
          <cell r="X696">
            <v>0</v>
          </cell>
          <cell r="Z696">
            <v>0</v>
          </cell>
          <cell r="AB696">
            <v>0</v>
          </cell>
        </row>
        <row r="697">
          <cell r="A697">
            <v>23</v>
          </cell>
          <cell r="B697" t="str">
            <v>Door Closer</v>
          </cell>
          <cell r="C697" t="str">
            <v>Set</v>
          </cell>
          <cell r="D697">
            <v>260800</v>
          </cell>
          <cell r="E697">
            <v>2</v>
          </cell>
          <cell r="F697">
            <v>521600</v>
          </cell>
          <cell r="G697">
            <v>0</v>
          </cell>
          <cell r="H697">
            <v>0</v>
          </cell>
          <cell r="I697">
            <v>0</v>
          </cell>
          <cell r="J697">
            <v>0</v>
          </cell>
          <cell r="K697">
            <v>0</v>
          </cell>
          <cell r="L697">
            <v>0</v>
          </cell>
          <cell r="M697">
            <v>0</v>
          </cell>
          <cell r="N697">
            <v>0</v>
          </cell>
          <cell r="O697">
            <v>2</v>
          </cell>
          <cell r="P697">
            <v>521600</v>
          </cell>
          <cell r="R697">
            <v>0</v>
          </cell>
          <cell r="T697">
            <v>0</v>
          </cell>
          <cell r="U697">
            <v>0</v>
          </cell>
          <cell r="V697">
            <v>0</v>
          </cell>
          <cell r="X697">
            <v>0</v>
          </cell>
          <cell r="Z697">
            <v>0</v>
          </cell>
          <cell r="AB697">
            <v>0</v>
          </cell>
        </row>
        <row r="698">
          <cell r="A698">
            <v>24</v>
          </cell>
          <cell r="B698" t="str">
            <v>Door Holder</v>
          </cell>
          <cell r="C698" t="str">
            <v>Set</v>
          </cell>
          <cell r="D698">
            <v>500000</v>
          </cell>
          <cell r="F698">
            <v>0</v>
          </cell>
          <cell r="G698">
            <v>0</v>
          </cell>
          <cell r="H698">
            <v>0</v>
          </cell>
          <cell r="I698">
            <v>0</v>
          </cell>
          <cell r="J698">
            <v>0</v>
          </cell>
          <cell r="K698">
            <v>0</v>
          </cell>
          <cell r="L698">
            <v>0</v>
          </cell>
          <cell r="M698">
            <v>0</v>
          </cell>
          <cell r="N698">
            <v>0</v>
          </cell>
          <cell r="P698">
            <v>0</v>
          </cell>
          <cell r="R698">
            <v>0</v>
          </cell>
          <cell r="T698">
            <v>0</v>
          </cell>
          <cell r="U698">
            <v>0</v>
          </cell>
          <cell r="V698">
            <v>0</v>
          </cell>
          <cell r="X698">
            <v>0</v>
          </cell>
          <cell r="Z698">
            <v>0</v>
          </cell>
          <cell r="AB698">
            <v>0</v>
          </cell>
        </row>
        <row r="699">
          <cell r="A699">
            <v>25</v>
          </cell>
          <cell r="B699" t="str">
            <v>Door Stop</v>
          </cell>
          <cell r="C699" t="str">
            <v>Set</v>
          </cell>
          <cell r="D699">
            <v>32100</v>
          </cell>
          <cell r="E699">
            <v>2</v>
          </cell>
          <cell r="F699">
            <v>64200</v>
          </cell>
          <cell r="G699">
            <v>0</v>
          </cell>
          <cell r="H699">
            <v>0</v>
          </cell>
          <cell r="I699">
            <v>0</v>
          </cell>
          <cell r="J699">
            <v>0</v>
          </cell>
          <cell r="K699">
            <v>0</v>
          </cell>
          <cell r="L699">
            <v>0</v>
          </cell>
          <cell r="M699">
            <v>0</v>
          </cell>
          <cell r="N699">
            <v>0</v>
          </cell>
          <cell r="O699">
            <v>2</v>
          </cell>
          <cell r="P699">
            <v>64200</v>
          </cell>
          <cell r="R699">
            <v>0</v>
          </cell>
          <cell r="T699">
            <v>0</v>
          </cell>
          <cell r="U699">
            <v>0</v>
          </cell>
          <cell r="V699">
            <v>0</v>
          </cell>
          <cell r="X699">
            <v>0</v>
          </cell>
          <cell r="Z699">
            <v>0</v>
          </cell>
          <cell r="AB699">
            <v>0</v>
          </cell>
        </row>
        <row r="700">
          <cell r="A700">
            <v>26</v>
          </cell>
          <cell r="B700" t="str">
            <v>Kaca bening 5 mm</v>
          </cell>
          <cell r="C700" t="str">
            <v>M2</v>
          </cell>
          <cell r="D700">
            <v>66700</v>
          </cell>
          <cell r="E700">
            <v>0.12719999999999998</v>
          </cell>
          <cell r="F700">
            <v>8484.239999999998</v>
          </cell>
          <cell r="G700">
            <v>0</v>
          </cell>
          <cell r="H700">
            <v>0</v>
          </cell>
          <cell r="I700">
            <v>0</v>
          </cell>
          <cell r="J700">
            <v>0</v>
          </cell>
          <cell r="K700">
            <v>0</v>
          </cell>
          <cell r="L700">
            <v>0</v>
          </cell>
          <cell r="M700">
            <v>0</v>
          </cell>
          <cell r="N700">
            <v>0</v>
          </cell>
          <cell r="O700">
            <v>7.6799999999999993E-2</v>
          </cell>
          <cell r="P700">
            <v>5122.5599999999995</v>
          </cell>
          <cell r="Q700">
            <v>0.25919999999999999</v>
          </cell>
          <cell r="R700">
            <v>17288.64</v>
          </cell>
          <cell r="S700">
            <v>0.3276</v>
          </cell>
          <cell r="T700">
            <v>21850.920000000002</v>
          </cell>
          <cell r="U700">
            <v>0</v>
          </cell>
          <cell r="V700">
            <v>0</v>
          </cell>
          <cell r="X700">
            <v>0</v>
          </cell>
          <cell r="Y700">
            <v>0.2</v>
          </cell>
          <cell r="Z700">
            <v>13340</v>
          </cell>
          <cell r="AB700">
            <v>0</v>
          </cell>
        </row>
        <row r="701">
          <cell r="A701">
            <v>27</v>
          </cell>
          <cell r="B701" t="str">
            <v>Kaca bening 10 mm</v>
          </cell>
          <cell r="C701" t="str">
            <v>M2</v>
          </cell>
          <cell r="D701">
            <v>280895.75</v>
          </cell>
          <cell r="F701">
            <v>0</v>
          </cell>
          <cell r="G701">
            <v>0</v>
          </cell>
          <cell r="H701">
            <v>0</v>
          </cell>
          <cell r="I701">
            <v>0</v>
          </cell>
          <cell r="J701">
            <v>0</v>
          </cell>
          <cell r="K701">
            <v>0</v>
          </cell>
          <cell r="L701">
            <v>0</v>
          </cell>
          <cell r="M701">
            <v>0</v>
          </cell>
          <cell r="N701">
            <v>0</v>
          </cell>
          <cell r="P701">
            <v>0</v>
          </cell>
          <cell r="Q701">
            <v>1.1235000000000002</v>
          </cell>
          <cell r="R701">
            <v>315586.37512500002</v>
          </cell>
          <cell r="T701">
            <v>0</v>
          </cell>
          <cell r="U701">
            <v>0.57999999999999996</v>
          </cell>
          <cell r="V701">
            <v>162919.53499999997</v>
          </cell>
          <cell r="X701">
            <v>0</v>
          </cell>
          <cell r="Z701">
            <v>0</v>
          </cell>
          <cell r="AB701">
            <v>0</v>
          </cell>
        </row>
        <row r="702">
          <cell r="A702">
            <v>28</v>
          </cell>
          <cell r="B702" t="str">
            <v>Kaca Bening 12 mm</v>
          </cell>
          <cell r="C702" t="str">
            <v>M2</v>
          </cell>
          <cell r="D702">
            <v>403787.64062499994</v>
          </cell>
          <cell r="F702">
            <v>0</v>
          </cell>
          <cell r="G702">
            <v>0</v>
          </cell>
          <cell r="H702">
            <v>0</v>
          </cell>
          <cell r="I702">
            <v>0</v>
          </cell>
          <cell r="J702">
            <v>0</v>
          </cell>
          <cell r="K702">
            <v>0</v>
          </cell>
          <cell r="L702">
            <v>0</v>
          </cell>
          <cell r="M702">
            <v>0</v>
          </cell>
          <cell r="N702">
            <v>0</v>
          </cell>
          <cell r="P702">
            <v>0</v>
          </cell>
          <cell r="R702">
            <v>0</v>
          </cell>
          <cell r="T702">
            <v>0</v>
          </cell>
          <cell r="U702">
            <v>0</v>
          </cell>
          <cell r="V702">
            <v>0</v>
          </cell>
          <cell r="X702">
            <v>0</v>
          </cell>
          <cell r="Z702">
            <v>0</v>
          </cell>
          <cell r="AB702">
            <v>0</v>
          </cell>
        </row>
        <row r="703">
          <cell r="A703">
            <v>29</v>
          </cell>
          <cell r="B703" t="str">
            <v>Besi hollow 4/4</v>
          </cell>
          <cell r="C703" t="str">
            <v>M'</v>
          </cell>
          <cell r="D703">
            <v>48625.000000000051</v>
          </cell>
          <cell r="F703">
            <v>0</v>
          </cell>
          <cell r="G703">
            <v>5.09</v>
          </cell>
          <cell r="H703">
            <v>247501.25000000026</v>
          </cell>
          <cell r="I703">
            <v>5.09</v>
          </cell>
          <cell r="J703">
            <v>247501.25000000026</v>
          </cell>
          <cell r="K703">
            <v>0</v>
          </cell>
          <cell r="L703">
            <v>0</v>
          </cell>
          <cell r="M703">
            <v>0</v>
          </cell>
          <cell r="N703">
            <v>0</v>
          </cell>
          <cell r="P703">
            <v>0</v>
          </cell>
          <cell r="R703">
            <v>0</v>
          </cell>
          <cell r="T703">
            <v>0</v>
          </cell>
          <cell r="U703">
            <v>0</v>
          </cell>
          <cell r="V703">
            <v>0</v>
          </cell>
          <cell r="X703">
            <v>0</v>
          </cell>
          <cell r="Z703">
            <v>0</v>
          </cell>
          <cell r="AB703">
            <v>0</v>
          </cell>
        </row>
        <row r="704">
          <cell r="A704">
            <v>30</v>
          </cell>
          <cell r="B704" t="str">
            <v>Besi hollow 6/6</v>
          </cell>
          <cell r="C704" t="str">
            <v>M'</v>
          </cell>
          <cell r="D704">
            <v>74462.500000000058</v>
          </cell>
          <cell r="F704">
            <v>0</v>
          </cell>
          <cell r="G704">
            <v>5.09</v>
          </cell>
          <cell r="H704">
            <v>379014.12500000029</v>
          </cell>
          <cell r="I704">
            <v>5.09</v>
          </cell>
          <cell r="J704">
            <v>379014.12500000029</v>
          </cell>
          <cell r="K704">
            <v>0</v>
          </cell>
          <cell r="L704">
            <v>0</v>
          </cell>
          <cell r="M704">
            <v>0</v>
          </cell>
          <cell r="N704">
            <v>0</v>
          </cell>
          <cell r="P704">
            <v>0</v>
          </cell>
          <cell r="R704">
            <v>0</v>
          </cell>
          <cell r="T704">
            <v>0</v>
          </cell>
          <cell r="U704">
            <v>0</v>
          </cell>
          <cell r="V704">
            <v>0</v>
          </cell>
          <cell r="X704">
            <v>0</v>
          </cell>
          <cell r="Z704">
            <v>0</v>
          </cell>
          <cell r="AB704">
            <v>0</v>
          </cell>
        </row>
        <row r="705">
          <cell r="A705">
            <v>31</v>
          </cell>
          <cell r="B705" t="str">
            <v>Besi hollow 2.5/5</v>
          </cell>
          <cell r="C705" t="str">
            <v>Kg</v>
          </cell>
          <cell r="D705">
            <v>74462.500000000058</v>
          </cell>
          <cell r="F705">
            <v>0</v>
          </cell>
          <cell r="G705">
            <v>0</v>
          </cell>
          <cell r="H705">
            <v>0</v>
          </cell>
          <cell r="I705">
            <v>0</v>
          </cell>
          <cell r="J705">
            <v>0</v>
          </cell>
          <cell r="K705">
            <v>0</v>
          </cell>
          <cell r="L705">
            <v>0</v>
          </cell>
          <cell r="M705">
            <v>0</v>
          </cell>
          <cell r="N705">
            <v>0</v>
          </cell>
          <cell r="P705">
            <v>0</v>
          </cell>
          <cell r="R705">
            <v>0</v>
          </cell>
          <cell r="T705">
            <v>0</v>
          </cell>
          <cell r="U705">
            <v>0</v>
          </cell>
          <cell r="V705">
            <v>0</v>
          </cell>
          <cell r="X705">
            <v>0</v>
          </cell>
          <cell r="Z705">
            <v>0</v>
          </cell>
          <cell r="AB705">
            <v>0</v>
          </cell>
        </row>
        <row r="706">
          <cell r="A706">
            <v>32</v>
          </cell>
          <cell r="B706" t="str">
            <v>Besi hollow 5/5</v>
          </cell>
          <cell r="C706" t="str">
            <v>Kg</v>
          </cell>
          <cell r="D706">
            <v>74462.500000000058</v>
          </cell>
          <cell r="F706">
            <v>0</v>
          </cell>
          <cell r="G706">
            <v>0</v>
          </cell>
          <cell r="H706">
            <v>0</v>
          </cell>
          <cell r="I706">
            <v>0</v>
          </cell>
          <cell r="J706">
            <v>0</v>
          </cell>
          <cell r="K706">
            <v>0</v>
          </cell>
          <cell r="L706">
            <v>0</v>
          </cell>
          <cell r="M706">
            <v>0</v>
          </cell>
          <cell r="N706">
            <v>0</v>
          </cell>
          <cell r="P706">
            <v>0</v>
          </cell>
          <cell r="R706">
            <v>0</v>
          </cell>
          <cell r="T706">
            <v>0</v>
          </cell>
          <cell r="U706">
            <v>0</v>
          </cell>
          <cell r="V706">
            <v>0</v>
          </cell>
          <cell r="X706">
            <v>0</v>
          </cell>
          <cell r="Z706">
            <v>0</v>
          </cell>
          <cell r="AB706">
            <v>0</v>
          </cell>
        </row>
        <row r="707">
          <cell r="A707">
            <v>33</v>
          </cell>
          <cell r="B707" t="str">
            <v>Besi hollow 2/2</v>
          </cell>
          <cell r="C707" t="str">
            <v>Kg</v>
          </cell>
          <cell r="D707">
            <v>74462.500000000058</v>
          </cell>
          <cell r="F707">
            <v>0</v>
          </cell>
          <cell r="G707">
            <v>0</v>
          </cell>
          <cell r="H707">
            <v>0</v>
          </cell>
          <cell r="I707">
            <v>0</v>
          </cell>
          <cell r="J707">
            <v>0</v>
          </cell>
          <cell r="K707">
            <v>0</v>
          </cell>
          <cell r="L707">
            <v>0</v>
          </cell>
          <cell r="M707">
            <v>0</v>
          </cell>
          <cell r="N707">
            <v>0</v>
          </cell>
          <cell r="P707">
            <v>0</v>
          </cell>
          <cell r="R707">
            <v>0</v>
          </cell>
          <cell r="T707">
            <v>0</v>
          </cell>
          <cell r="U707">
            <v>0</v>
          </cell>
          <cell r="V707">
            <v>0</v>
          </cell>
          <cell r="X707">
            <v>0</v>
          </cell>
          <cell r="Z707">
            <v>0</v>
          </cell>
          <cell r="AB707">
            <v>0</v>
          </cell>
        </row>
        <row r="708">
          <cell r="A708">
            <v>34</v>
          </cell>
          <cell r="B708" t="str">
            <v>Besi hollow 2/4</v>
          </cell>
          <cell r="C708" t="str">
            <v>Kg</v>
          </cell>
          <cell r="D708">
            <v>74462.500000000058</v>
          </cell>
          <cell r="F708">
            <v>0</v>
          </cell>
          <cell r="G708">
            <v>0</v>
          </cell>
          <cell r="H708">
            <v>0</v>
          </cell>
          <cell r="I708">
            <v>0</v>
          </cell>
          <cell r="J708">
            <v>0</v>
          </cell>
          <cell r="K708">
            <v>0</v>
          </cell>
          <cell r="L708">
            <v>0</v>
          </cell>
          <cell r="M708">
            <v>0</v>
          </cell>
          <cell r="N708">
            <v>0</v>
          </cell>
          <cell r="P708">
            <v>0</v>
          </cell>
          <cell r="R708">
            <v>0</v>
          </cell>
          <cell r="T708">
            <v>0</v>
          </cell>
          <cell r="U708">
            <v>0</v>
          </cell>
          <cell r="V708">
            <v>0</v>
          </cell>
          <cell r="X708">
            <v>0</v>
          </cell>
          <cell r="Z708">
            <v>0</v>
          </cell>
          <cell r="AB708">
            <v>0</v>
          </cell>
        </row>
        <row r="709">
          <cell r="A709">
            <v>35</v>
          </cell>
          <cell r="B709" t="str">
            <v>Kaca Tempered 12 mm</v>
          </cell>
          <cell r="C709" t="str">
            <v>M2</v>
          </cell>
          <cell r="D709">
            <v>528395.75</v>
          </cell>
          <cell r="F709">
            <v>0</v>
          </cell>
          <cell r="G709">
            <v>0</v>
          </cell>
          <cell r="H709">
            <v>0</v>
          </cell>
          <cell r="I709">
            <v>0</v>
          </cell>
          <cell r="J709">
            <v>0</v>
          </cell>
          <cell r="K709">
            <v>0</v>
          </cell>
          <cell r="L709">
            <v>0</v>
          </cell>
          <cell r="M709">
            <v>0</v>
          </cell>
          <cell r="N709">
            <v>0</v>
          </cell>
          <cell r="P709">
            <v>0</v>
          </cell>
          <cell r="R709">
            <v>0</v>
          </cell>
          <cell r="T709">
            <v>0</v>
          </cell>
          <cell r="U709">
            <v>0</v>
          </cell>
          <cell r="V709">
            <v>0</v>
          </cell>
          <cell r="X709">
            <v>0</v>
          </cell>
          <cell r="Z709">
            <v>0</v>
          </cell>
          <cell r="AB709">
            <v>0</v>
          </cell>
        </row>
        <row r="710">
          <cell r="A710">
            <v>36</v>
          </cell>
          <cell r="B710" t="str">
            <v>Glass Block</v>
          </cell>
          <cell r="C710" t="str">
            <v>Bh</v>
          </cell>
          <cell r="D710">
            <v>45000</v>
          </cell>
          <cell r="F710">
            <v>0</v>
          </cell>
          <cell r="G710">
            <v>0</v>
          </cell>
          <cell r="H710">
            <v>0</v>
          </cell>
          <cell r="I710">
            <v>0</v>
          </cell>
          <cell r="J710">
            <v>0</v>
          </cell>
          <cell r="K710">
            <v>0</v>
          </cell>
          <cell r="L710">
            <v>0</v>
          </cell>
          <cell r="M710">
            <v>0</v>
          </cell>
          <cell r="N710">
            <v>0</v>
          </cell>
          <cell r="P710">
            <v>0</v>
          </cell>
          <cell r="R710">
            <v>0</v>
          </cell>
          <cell r="T710">
            <v>0</v>
          </cell>
          <cell r="U710">
            <v>0</v>
          </cell>
          <cell r="V710">
            <v>0</v>
          </cell>
          <cell r="X710">
            <v>0</v>
          </cell>
          <cell r="Z710">
            <v>0</v>
          </cell>
          <cell r="AB710">
            <v>0</v>
          </cell>
        </row>
        <row r="711">
          <cell r="A711">
            <v>37</v>
          </cell>
          <cell r="B711" t="str">
            <v>Kaca Es</v>
          </cell>
          <cell r="C711" t="str">
            <v>M2</v>
          </cell>
          <cell r="D711">
            <v>66700</v>
          </cell>
          <cell r="F711">
            <v>0</v>
          </cell>
          <cell r="G711">
            <v>0</v>
          </cell>
          <cell r="H711">
            <v>0</v>
          </cell>
          <cell r="I711">
            <v>0</v>
          </cell>
          <cell r="J711">
            <v>0</v>
          </cell>
          <cell r="K711">
            <v>0</v>
          </cell>
          <cell r="L711">
            <v>0</v>
          </cell>
          <cell r="M711">
            <v>0</v>
          </cell>
          <cell r="N711">
            <v>0</v>
          </cell>
          <cell r="P711">
            <v>0</v>
          </cell>
          <cell r="R711">
            <v>0</v>
          </cell>
          <cell r="T711">
            <v>0</v>
          </cell>
          <cell r="U711">
            <v>0</v>
          </cell>
          <cell r="V711">
            <v>0</v>
          </cell>
          <cell r="W711">
            <v>0.24</v>
          </cell>
          <cell r="X711">
            <v>16008</v>
          </cell>
          <cell r="Y711">
            <v>0.24</v>
          </cell>
          <cell r="Z711">
            <v>16008</v>
          </cell>
          <cell r="AB711">
            <v>0</v>
          </cell>
        </row>
        <row r="712">
          <cell r="A712">
            <v>38</v>
          </cell>
          <cell r="B712" t="str">
            <v>Krepyak Kaca Nako + Kerangka</v>
          </cell>
          <cell r="C712" t="str">
            <v>M2</v>
          </cell>
          <cell r="D712">
            <v>81300</v>
          </cell>
          <cell r="F712">
            <v>0</v>
          </cell>
          <cell r="G712">
            <v>0</v>
          </cell>
          <cell r="H712">
            <v>0</v>
          </cell>
          <cell r="I712">
            <v>0</v>
          </cell>
          <cell r="J712">
            <v>0</v>
          </cell>
          <cell r="K712">
            <v>0</v>
          </cell>
          <cell r="L712">
            <v>0</v>
          </cell>
          <cell r="M712">
            <v>0</v>
          </cell>
          <cell r="N712">
            <v>0</v>
          </cell>
          <cell r="P712">
            <v>0</v>
          </cell>
          <cell r="R712">
            <v>0</v>
          </cell>
          <cell r="T712">
            <v>0</v>
          </cell>
          <cell r="U712">
            <v>0</v>
          </cell>
          <cell r="V712">
            <v>0</v>
          </cell>
          <cell r="X712">
            <v>0</v>
          </cell>
          <cell r="Z712">
            <v>0</v>
          </cell>
          <cell r="AB712">
            <v>0</v>
          </cell>
        </row>
        <row r="713">
          <cell r="A713">
            <v>39</v>
          </cell>
          <cell r="B713" t="str">
            <v>Sticker Efek Kaca Es</v>
          </cell>
          <cell r="C713" t="str">
            <v>M2</v>
          </cell>
          <cell r="D713">
            <v>150000</v>
          </cell>
          <cell r="F713">
            <v>0</v>
          </cell>
          <cell r="G713">
            <v>0</v>
          </cell>
          <cell r="H713">
            <v>0</v>
          </cell>
          <cell r="I713">
            <v>0</v>
          </cell>
          <cell r="J713">
            <v>0</v>
          </cell>
          <cell r="K713">
            <v>0</v>
          </cell>
          <cell r="L713">
            <v>0</v>
          </cell>
          <cell r="M713">
            <v>0</v>
          </cell>
          <cell r="N713">
            <v>0</v>
          </cell>
          <cell r="P713">
            <v>0</v>
          </cell>
          <cell r="R713">
            <v>0</v>
          </cell>
          <cell r="T713">
            <v>0</v>
          </cell>
          <cell r="U713">
            <v>0</v>
          </cell>
          <cell r="V713">
            <v>0</v>
          </cell>
          <cell r="X713">
            <v>0</v>
          </cell>
          <cell r="Z713">
            <v>0</v>
          </cell>
          <cell r="AB713">
            <v>0</v>
          </cell>
        </row>
        <row r="714">
          <cell r="A714">
            <v>40</v>
          </cell>
          <cell r="B714" t="str">
            <v>Rel Pintu Dorong</v>
          </cell>
          <cell r="C714" t="str">
            <v>M'</v>
          </cell>
          <cell r="D714">
            <v>275000</v>
          </cell>
          <cell r="F714">
            <v>0</v>
          </cell>
          <cell r="G714">
            <v>0</v>
          </cell>
          <cell r="H714">
            <v>0</v>
          </cell>
          <cell r="I714">
            <v>0</v>
          </cell>
          <cell r="J714">
            <v>0</v>
          </cell>
          <cell r="K714">
            <v>0</v>
          </cell>
          <cell r="L714">
            <v>0</v>
          </cell>
          <cell r="M714">
            <v>0</v>
          </cell>
          <cell r="N714">
            <v>0</v>
          </cell>
          <cell r="P714">
            <v>0</v>
          </cell>
          <cell r="R714">
            <v>0</v>
          </cell>
          <cell r="T714">
            <v>0</v>
          </cell>
          <cell r="U714">
            <v>0</v>
          </cell>
          <cell r="V714">
            <v>0</v>
          </cell>
          <cell r="X714">
            <v>0</v>
          </cell>
          <cell r="Z714">
            <v>0</v>
          </cell>
          <cell r="AB714">
            <v>0</v>
          </cell>
        </row>
        <row r="715">
          <cell r="A715">
            <v>41</v>
          </cell>
          <cell r="B715" t="str">
            <v>Rolling Door</v>
          </cell>
          <cell r="C715" t="str">
            <v>M2</v>
          </cell>
          <cell r="D715">
            <v>358100</v>
          </cell>
          <cell r="F715">
            <v>0</v>
          </cell>
          <cell r="G715">
            <v>0</v>
          </cell>
          <cell r="H715">
            <v>0</v>
          </cell>
          <cell r="I715">
            <v>0</v>
          </cell>
          <cell r="J715">
            <v>0</v>
          </cell>
          <cell r="K715">
            <v>0</v>
          </cell>
          <cell r="L715">
            <v>0</v>
          </cell>
          <cell r="M715">
            <v>0</v>
          </cell>
          <cell r="N715">
            <v>0</v>
          </cell>
          <cell r="P715">
            <v>0</v>
          </cell>
          <cell r="R715">
            <v>0</v>
          </cell>
          <cell r="T715">
            <v>0</v>
          </cell>
          <cell r="U715">
            <v>0</v>
          </cell>
          <cell r="V715">
            <v>0</v>
          </cell>
          <cell r="X715">
            <v>0</v>
          </cell>
          <cell r="Z715">
            <v>0</v>
          </cell>
          <cell r="AA715">
            <v>7.789600000000001</v>
          </cell>
          <cell r="AB715">
            <v>2789455.7600000002</v>
          </cell>
        </row>
        <row r="716">
          <cell r="A716">
            <v>42</v>
          </cell>
          <cell r="B716" t="str">
            <v>Roster</v>
          </cell>
          <cell r="C716" t="str">
            <v>M2</v>
          </cell>
          <cell r="D716">
            <v>133850</v>
          </cell>
          <cell r="F716">
            <v>0</v>
          </cell>
          <cell r="G716">
            <v>0</v>
          </cell>
          <cell r="H716">
            <v>0</v>
          </cell>
          <cell r="I716">
            <v>0</v>
          </cell>
          <cell r="J716">
            <v>0</v>
          </cell>
          <cell r="K716">
            <v>0</v>
          </cell>
          <cell r="L716">
            <v>0</v>
          </cell>
          <cell r="M716">
            <v>0</v>
          </cell>
          <cell r="N716">
            <v>0</v>
          </cell>
          <cell r="P716">
            <v>0</v>
          </cell>
          <cell r="R716">
            <v>0</v>
          </cell>
          <cell r="T716">
            <v>0</v>
          </cell>
          <cell r="U716">
            <v>0</v>
          </cell>
          <cell r="V716">
            <v>0</v>
          </cell>
          <cell r="X716">
            <v>0</v>
          </cell>
          <cell r="Z716">
            <v>0</v>
          </cell>
          <cell r="AB716">
            <v>0</v>
          </cell>
        </row>
        <row r="717">
          <cell r="A717">
            <v>43</v>
          </cell>
          <cell r="B717" t="str">
            <v>Gipsum Board</v>
          </cell>
          <cell r="C717" t="str">
            <v>M2</v>
          </cell>
          <cell r="D717">
            <v>29000</v>
          </cell>
          <cell r="F717">
            <v>0</v>
          </cell>
          <cell r="G717">
            <v>0</v>
          </cell>
          <cell r="H717">
            <v>0</v>
          </cell>
          <cell r="I717">
            <v>0</v>
          </cell>
          <cell r="J717">
            <v>0</v>
          </cell>
          <cell r="K717">
            <v>0</v>
          </cell>
          <cell r="L717">
            <v>0</v>
          </cell>
          <cell r="M717">
            <v>0</v>
          </cell>
          <cell r="N717">
            <v>0</v>
          </cell>
          <cell r="P717">
            <v>0</v>
          </cell>
          <cell r="R717">
            <v>0</v>
          </cell>
          <cell r="T717">
            <v>0</v>
          </cell>
          <cell r="U717">
            <v>0</v>
          </cell>
          <cell r="V717">
            <v>0</v>
          </cell>
          <cell r="X717">
            <v>0</v>
          </cell>
          <cell r="Z717">
            <v>0</v>
          </cell>
          <cell r="AB717">
            <v>0</v>
          </cell>
        </row>
        <row r="718">
          <cell r="A718">
            <v>44</v>
          </cell>
          <cell r="B718" t="str">
            <v>List Gipsum</v>
          </cell>
          <cell r="C718" t="str">
            <v>M'</v>
          </cell>
          <cell r="D718">
            <v>17300</v>
          </cell>
          <cell r="F718">
            <v>0</v>
          </cell>
          <cell r="G718">
            <v>0</v>
          </cell>
          <cell r="H718">
            <v>0</v>
          </cell>
          <cell r="I718">
            <v>0</v>
          </cell>
          <cell r="J718">
            <v>0</v>
          </cell>
          <cell r="K718">
            <v>0</v>
          </cell>
          <cell r="L718">
            <v>0</v>
          </cell>
          <cell r="M718">
            <v>0</v>
          </cell>
          <cell r="N718">
            <v>0</v>
          </cell>
          <cell r="P718">
            <v>0</v>
          </cell>
          <cell r="R718">
            <v>0</v>
          </cell>
          <cell r="T718">
            <v>0</v>
          </cell>
          <cell r="U718">
            <v>0</v>
          </cell>
          <cell r="V718">
            <v>0</v>
          </cell>
          <cell r="X718">
            <v>0</v>
          </cell>
          <cell r="Z718">
            <v>0</v>
          </cell>
          <cell r="AB718">
            <v>0</v>
          </cell>
        </row>
        <row r="719">
          <cell r="A719">
            <v>45</v>
          </cell>
          <cell r="B719" t="str">
            <v>Sealent</v>
          </cell>
          <cell r="C719" t="str">
            <v>M'</v>
          </cell>
          <cell r="D719">
            <v>8400</v>
          </cell>
          <cell r="E719">
            <v>5.68</v>
          </cell>
          <cell r="F719">
            <v>47712</v>
          </cell>
          <cell r="G719">
            <v>0</v>
          </cell>
          <cell r="H719">
            <v>0</v>
          </cell>
          <cell r="I719">
            <v>0</v>
          </cell>
          <cell r="J719">
            <v>0</v>
          </cell>
          <cell r="K719">
            <v>0</v>
          </cell>
          <cell r="L719">
            <v>0</v>
          </cell>
          <cell r="M719">
            <v>0</v>
          </cell>
          <cell r="N719">
            <v>0</v>
          </cell>
          <cell r="O719">
            <v>1.76</v>
          </cell>
          <cell r="P719">
            <v>14784</v>
          </cell>
          <cell r="Q719">
            <v>18.04</v>
          </cell>
          <cell r="R719">
            <v>151536</v>
          </cell>
          <cell r="S719">
            <v>5.08</v>
          </cell>
          <cell r="T719">
            <v>42672</v>
          </cell>
          <cell r="U719">
            <v>3.05</v>
          </cell>
          <cell r="V719">
            <v>25620</v>
          </cell>
          <cell r="W719">
            <v>6.4</v>
          </cell>
          <cell r="X719">
            <v>53760</v>
          </cell>
          <cell r="Y719">
            <v>6.4</v>
          </cell>
          <cell r="Z719">
            <v>53760</v>
          </cell>
          <cell r="AA719">
            <v>23.12</v>
          </cell>
          <cell r="AB719">
            <v>194208</v>
          </cell>
        </row>
        <row r="720">
          <cell r="A720">
            <v>46</v>
          </cell>
          <cell r="B720" t="str">
            <v>Benangan Kusen</v>
          </cell>
          <cell r="C720" t="str">
            <v>M'</v>
          </cell>
          <cell r="D720">
            <v>4296.0074999999997</v>
          </cell>
          <cell r="E720">
            <v>11.76</v>
          </cell>
          <cell r="F720">
            <v>50521.048199999997</v>
          </cell>
          <cell r="G720">
            <v>5.5990000000000002</v>
          </cell>
          <cell r="H720">
            <v>24053.345992499999</v>
          </cell>
          <cell r="I720">
            <v>5.5990000000000002</v>
          </cell>
          <cell r="J720">
            <v>24053.345992499999</v>
          </cell>
          <cell r="K720">
            <v>5.7839999999999998</v>
          </cell>
          <cell r="L720">
            <v>24848.107379999998</v>
          </cell>
          <cell r="M720">
            <v>5.7839999999999998</v>
          </cell>
          <cell r="N720">
            <v>24848.107379999998</v>
          </cell>
          <cell r="O720">
            <v>0</v>
          </cell>
          <cell r="P720">
            <v>0</v>
          </cell>
          <cell r="Q720">
            <v>13.6</v>
          </cell>
          <cell r="R720">
            <v>58425.701999999997</v>
          </cell>
          <cell r="S720">
            <v>6.9999999999999991</v>
          </cell>
          <cell r="T720">
            <v>30072.052499999994</v>
          </cell>
          <cell r="U720">
            <v>8.5</v>
          </cell>
          <cell r="V720">
            <v>36516.063750000001</v>
          </cell>
          <cell r="W720">
            <v>4</v>
          </cell>
          <cell r="X720">
            <v>17184.03</v>
          </cell>
          <cell r="Y720">
            <v>4</v>
          </cell>
          <cell r="Z720">
            <v>17184.03</v>
          </cell>
          <cell r="AB720">
            <v>0</v>
          </cell>
        </row>
        <row r="721">
          <cell r="A721">
            <v>47</v>
          </cell>
          <cell r="B721" t="str">
            <v xml:space="preserve">Cat Kayu </v>
          </cell>
          <cell r="C721" t="str">
            <v>M2</v>
          </cell>
          <cell r="D721">
            <v>19370.5</v>
          </cell>
          <cell r="E721">
            <v>6.6879999999999997</v>
          </cell>
          <cell r="F721">
            <v>129549.90399999999</v>
          </cell>
          <cell r="G721">
            <v>0</v>
          </cell>
          <cell r="H721">
            <v>0</v>
          </cell>
          <cell r="I721">
            <v>0</v>
          </cell>
          <cell r="J721">
            <v>0</v>
          </cell>
          <cell r="K721">
            <v>4.0991999999999997</v>
          </cell>
          <cell r="L721">
            <v>79403.553599999999</v>
          </cell>
          <cell r="M721">
            <v>4.0991999999999997</v>
          </cell>
          <cell r="N721">
            <v>79403.553599999999</v>
          </cell>
          <cell r="O721">
            <v>0</v>
          </cell>
          <cell r="P721">
            <v>0</v>
          </cell>
          <cell r="R721">
            <v>0</v>
          </cell>
          <cell r="T721">
            <v>0</v>
          </cell>
          <cell r="U721">
            <v>0</v>
          </cell>
          <cell r="V721">
            <v>0</v>
          </cell>
          <cell r="X721">
            <v>0</v>
          </cell>
          <cell r="Z721">
            <v>0</v>
          </cell>
          <cell r="AB721">
            <v>0</v>
          </cell>
        </row>
        <row r="722">
          <cell r="A722">
            <v>48</v>
          </cell>
          <cell r="B722" t="str">
            <v>Cat Besi</v>
          </cell>
          <cell r="C722" t="str">
            <v>M2</v>
          </cell>
          <cell r="D722">
            <v>13698</v>
          </cell>
          <cell r="F722">
            <v>0</v>
          </cell>
          <cell r="G722">
            <v>5.6445590696960588</v>
          </cell>
          <cell r="H722">
            <v>77319.170136696615</v>
          </cell>
          <cell r="I722">
            <v>5.6445590696960588</v>
          </cell>
          <cell r="J722">
            <v>77319.170136696615</v>
          </cell>
          <cell r="K722">
            <v>0</v>
          </cell>
          <cell r="L722">
            <v>0</v>
          </cell>
          <cell r="M722">
            <v>0</v>
          </cell>
          <cell r="N722">
            <v>0</v>
          </cell>
          <cell r="O722">
            <v>0</v>
          </cell>
          <cell r="P722">
            <v>0</v>
          </cell>
          <cell r="R722">
            <v>0</v>
          </cell>
          <cell r="T722">
            <v>0</v>
          </cell>
          <cell r="U722">
            <v>0</v>
          </cell>
          <cell r="V722">
            <v>0</v>
          </cell>
          <cell r="X722">
            <v>0</v>
          </cell>
          <cell r="Z722">
            <v>0</v>
          </cell>
          <cell r="AB722">
            <v>0</v>
          </cell>
        </row>
        <row r="723">
          <cell r="A723">
            <v>49</v>
          </cell>
          <cell r="B723" t="str">
            <v>Cat Dinding</v>
          </cell>
          <cell r="C723" t="str">
            <v>M2</v>
          </cell>
          <cell r="D723">
            <v>9900</v>
          </cell>
          <cell r="F723">
            <v>0</v>
          </cell>
          <cell r="G723">
            <v>0</v>
          </cell>
          <cell r="H723">
            <v>0</v>
          </cell>
          <cell r="I723">
            <v>0</v>
          </cell>
          <cell r="J723">
            <v>0</v>
          </cell>
          <cell r="K723">
            <v>0</v>
          </cell>
          <cell r="L723">
            <v>0</v>
          </cell>
          <cell r="M723">
            <v>0</v>
          </cell>
          <cell r="N723">
            <v>0</v>
          </cell>
          <cell r="P723">
            <v>0</v>
          </cell>
          <cell r="R723">
            <v>0</v>
          </cell>
          <cell r="T723">
            <v>0</v>
          </cell>
          <cell r="U723">
            <v>0</v>
          </cell>
          <cell r="V723">
            <v>0</v>
          </cell>
          <cell r="X723">
            <v>0</v>
          </cell>
          <cell r="Z723">
            <v>0</v>
          </cell>
          <cell r="AB723">
            <v>0</v>
          </cell>
        </row>
        <row r="724">
          <cell r="A724">
            <v>50</v>
          </cell>
          <cell r="B724" t="str">
            <v>Rel Jendela Geser</v>
          </cell>
          <cell r="C724" t="str">
            <v>M'</v>
          </cell>
          <cell r="D724">
            <v>275000</v>
          </cell>
          <cell r="F724">
            <v>0</v>
          </cell>
          <cell r="I724">
            <v>0</v>
          </cell>
          <cell r="J724">
            <v>0</v>
          </cell>
          <cell r="K724">
            <v>0</v>
          </cell>
          <cell r="L724">
            <v>0</v>
          </cell>
          <cell r="M724">
            <v>0</v>
          </cell>
          <cell r="N724">
            <v>0</v>
          </cell>
          <cell r="P724">
            <v>0</v>
          </cell>
          <cell r="R724">
            <v>0</v>
          </cell>
          <cell r="T724">
            <v>0</v>
          </cell>
          <cell r="U724">
            <v>0</v>
          </cell>
          <cell r="V724">
            <v>0</v>
          </cell>
          <cell r="X724">
            <v>0</v>
          </cell>
          <cell r="Z724">
            <v>0</v>
          </cell>
          <cell r="AB724">
            <v>0</v>
          </cell>
        </row>
        <row r="726">
          <cell r="B726" t="str">
            <v>Jumlah Harga</v>
          </cell>
          <cell r="F726">
            <v>3295405.1922000004</v>
          </cell>
          <cell r="H726">
            <v>1760337.7291291971</v>
          </cell>
          <cell r="J726">
            <v>1760337.7291291971</v>
          </cell>
          <cell r="L726">
            <v>1690743.9109799999</v>
          </cell>
          <cell r="N726">
            <v>1690743.9109799999</v>
          </cell>
          <cell r="P726">
            <v>2060105.16</v>
          </cell>
          <cell r="R726">
            <v>1884105.1171249999</v>
          </cell>
          <cell r="T726">
            <v>583333.77249999996</v>
          </cell>
          <cell r="V726">
            <v>340632.49875000003</v>
          </cell>
          <cell r="X726">
            <v>86952.03</v>
          </cell>
          <cell r="Z726">
            <v>100292.03</v>
          </cell>
          <cell r="AB726">
            <v>3320793.7600000002</v>
          </cell>
        </row>
        <row r="730">
          <cell r="A730" t="str">
            <v>No.</v>
          </cell>
          <cell r="B730" t="str">
            <v>Item Pekerjaan</v>
          </cell>
          <cell r="C730" t="str">
            <v>Satuan</v>
          </cell>
          <cell r="D730" t="str">
            <v>Harga Satuan</v>
          </cell>
          <cell r="E730" t="str">
            <v>P1</v>
          </cell>
          <cell r="G730" t="str">
            <v>P2</v>
          </cell>
          <cell r="I730" t="str">
            <v>P2'</v>
          </cell>
          <cell r="K730" t="str">
            <v>P3</v>
          </cell>
          <cell r="M730" t="str">
            <v>P3'</v>
          </cell>
          <cell r="O730" t="str">
            <v>J1</v>
          </cell>
          <cell r="Q730" t="str">
            <v>BV1</v>
          </cell>
        </row>
        <row r="731">
          <cell r="D731" t="str">
            <v>Rp.</v>
          </cell>
          <cell r="E731" t="str">
            <v>Vol.</v>
          </cell>
          <cell r="F731" t="str">
            <v>Jumlah Harga</v>
          </cell>
          <cell r="G731" t="str">
            <v>Vol.</v>
          </cell>
          <cell r="H731" t="str">
            <v>Jumlah Harga</v>
          </cell>
          <cell r="I731" t="str">
            <v>Vol.</v>
          </cell>
          <cell r="J731" t="str">
            <v>Jumlah Harga</v>
          </cell>
          <cell r="K731" t="str">
            <v>Vol.</v>
          </cell>
          <cell r="L731" t="str">
            <v>Jumlah Harga</v>
          </cell>
          <cell r="M731" t="str">
            <v>Vol.</v>
          </cell>
          <cell r="N731" t="str">
            <v>Jumlah Harga</v>
          </cell>
          <cell r="O731" t="str">
            <v>Vol.</v>
          </cell>
          <cell r="P731" t="str">
            <v>Jumlah Harga</v>
          </cell>
          <cell r="Q731" t="str">
            <v>Vol.</v>
          </cell>
          <cell r="R731" t="str">
            <v>Jumlah Harga</v>
          </cell>
        </row>
        <row r="732">
          <cell r="A732" t="str">
            <v>X.</v>
          </cell>
          <cell r="B732" t="str">
            <v>UNIT LAP. TENIS (OUT DOOR)</v>
          </cell>
        </row>
        <row r="734">
          <cell r="A734">
            <v>1</v>
          </cell>
          <cell r="B734" t="str">
            <v>Kayu 6/12</v>
          </cell>
          <cell r="C734" t="str">
            <v>M3</v>
          </cell>
          <cell r="D734">
            <v>0</v>
          </cell>
          <cell r="E734">
            <v>2.3120000000000002E-2</v>
          </cell>
          <cell r="F734">
            <v>0</v>
          </cell>
          <cell r="G734">
            <v>0</v>
          </cell>
          <cell r="H734">
            <v>0</v>
          </cell>
          <cell r="I734">
            <v>0</v>
          </cell>
          <cell r="J734">
            <v>0</v>
          </cell>
          <cell r="K734">
            <v>3.6144000000000003E-2</v>
          </cell>
          <cell r="L734">
            <v>0</v>
          </cell>
          <cell r="M734">
            <v>3.6144000000000003E-2</v>
          </cell>
          <cell r="N734">
            <v>0</v>
          </cell>
          <cell r="O734">
            <v>0</v>
          </cell>
          <cell r="P734">
            <v>0</v>
          </cell>
          <cell r="Q734">
            <v>0</v>
          </cell>
          <cell r="R734">
            <v>0</v>
          </cell>
        </row>
        <row r="735">
          <cell r="A735">
            <v>2</v>
          </cell>
          <cell r="B735" t="str">
            <v>Kayu Slimar 3/10</v>
          </cell>
          <cell r="C735" t="str">
            <v>M3</v>
          </cell>
          <cell r="D735">
            <v>0</v>
          </cell>
          <cell r="E735">
            <v>6.4000000000000012E-3</v>
          </cell>
          <cell r="F735">
            <v>0</v>
          </cell>
          <cell r="G735">
            <v>0</v>
          </cell>
          <cell r="H735">
            <v>0</v>
          </cell>
          <cell r="I735">
            <v>0</v>
          </cell>
          <cell r="J735">
            <v>0</v>
          </cell>
          <cell r="K735">
            <v>1.4159999999999999E-2</v>
          </cell>
          <cell r="L735">
            <v>0</v>
          </cell>
          <cell r="M735">
            <v>1.4159999999999999E-2</v>
          </cell>
          <cell r="N735">
            <v>0</v>
          </cell>
          <cell r="O735">
            <v>0</v>
          </cell>
          <cell r="P735">
            <v>0</v>
          </cell>
          <cell r="Q735">
            <v>0</v>
          </cell>
          <cell r="R735">
            <v>0</v>
          </cell>
        </row>
        <row r="736">
          <cell r="A736">
            <v>3</v>
          </cell>
          <cell r="B736" t="str">
            <v>Kayu Slimar 3/15</v>
          </cell>
          <cell r="C736" t="str">
            <v>M3</v>
          </cell>
          <cell r="D736">
            <v>0</v>
          </cell>
          <cell r="E736">
            <v>14.399999999999999</v>
          </cell>
          <cell r="F736">
            <v>0</v>
          </cell>
          <cell r="G736">
            <v>0</v>
          </cell>
          <cell r="H736">
            <v>0</v>
          </cell>
          <cell r="I736">
            <v>0</v>
          </cell>
          <cell r="J736">
            <v>0</v>
          </cell>
          <cell r="K736">
            <v>2.6999999999999997E-3</v>
          </cell>
          <cell r="L736">
            <v>0</v>
          </cell>
          <cell r="M736">
            <v>2.6999999999999997E-3</v>
          </cell>
          <cell r="N736">
            <v>0</v>
          </cell>
          <cell r="O736">
            <v>0</v>
          </cell>
          <cell r="P736">
            <v>0</v>
          </cell>
          <cell r="Q736">
            <v>0</v>
          </cell>
          <cell r="R736">
            <v>0</v>
          </cell>
        </row>
        <row r="737">
          <cell r="A737">
            <v>4</v>
          </cell>
          <cell r="B737" t="str">
            <v>Kayu Slimar 3/20</v>
          </cell>
          <cell r="C737" t="str">
            <v>M3</v>
          </cell>
          <cell r="D737">
            <v>0</v>
          </cell>
          <cell r="E737">
            <v>6.6879999999999997</v>
          </cell>
          <cell r="F737">
            <v>0</v>
          </cell>
          <cell r="G737">
            <v>0</v>
          </cell>
          <cell r="H737">
            <v>0</v>
          </cell>
          <cell r="I737">
            <v>0</v>
          </cell>
          <cell r="J737">
            <v>0</v>
          </cell>
          <cell r="K737">
            <v>3.5999999999999999E-3</v>
          </cell>
          <cell r="L737">
            <v>0</v>
          </cell>
          <cell r="M737">
            <v>3.5999999999999999E-3</v>
          </cell>
          <cell r="N737">
            <v>0</v>
          </cell>
          <cell r="O737">
            <v>0</v>
          </cell>
          <cell r="P737">
            <v>0</v>
          </cell>
          <cell r="Q737">
            <v>0</v>
          </cell>
          <cell r="R737">
            <v>0</v>
          </cell>
        </row>
        <row r="738">
          <cell r="A738">
            <v>5</v>
          </cell>
          <cell r="B738" t="str">
            <v>Kayu 2/10</v>
          </cell>
          <cell r="C738" t="str">
            <v>M3</v>
          </cell>
          <cell r="D738">
            <v>0</v>
          </cell>
          <cell r="E738">
            <v>6</v>
          </cell>
          <cell r="F738">
            <v>0</v>
          </cell>
          <cell r="G738">
            <v>0</v>
          </cell>
          <cell r="H738">
            <v>0</v>
          </cell>
          <cell r="I738">
            <v>0</v>
          </cell>
          <cell r="J738">
            <v>0</v>
          </cell>
          <cell r="K738">
            <v>5.4000000000000012E-3</v>
          </cell>
          <cell r="L738">
            <v>0</v>
          </cell>
          <cell r="M738">
            <v>5.4000000000000012E-3</v>
          </cell>
          <cell r="N738">
            <v>0</v>
          </cell>
          <cell r="O738">
            <v>10.25</v>
          </cell>
          <cell r="P738">
            <v>0</v>
          </cell>
          <cell r="Q738">
            <v>2</v>
          </cell>
          <cell r="R738">
            <v>0</v>
          </cell>
        </row>
        <row r="739">
          <cell r="A739">
            <v>6</v>
          </cell>
          <cell r="B739" t="str">
            <v>Panil t = 3 cm</v>
          </cell>
          <cell r="C739" t="str">
            <v>M2</v>
          </cell>
          <cell r="D739">
            <v>0</v>
          </cell>
          <cell r="E739">
            <v>0</v>
          </cell>
          <cell r="F739">
            <v>0</v>
          </cell>
          <cell r="G739">
            <v>0</v>
          </cell>
          <cell r="H739">
            <v>0</v>
          </cell>
          <cell r="I739">
            <v>0</v>
          </cell>
          <cell r="J739">
            <v>0</v>
          </cell>
          <cell r="K739">
            <v>0.49500000000000005</v>
          </cell>
          <cell r="L739">
            <v>0</v>
          </cell>
          <cell r="M739">
            <v>0.49500000000000005</v>
          </cell>
          <cell r="N739">
            <v>0</v>
          </cell>
          <cell r="O739">
            <v>0</v>
          </cell>
          <cell r="P739">
            <v>0</v>
          </cell>
          <cell r="Q739">
            <v>0</v>
          </cell>
          <cell r="R739">
            <v>0</v>
          </cell>
        </row>
        <row r="740">
          <cell r="A740">
            <v>1</v>
          </cell>
          <cell r="B740" t="str">
            <v>Kusen Aluminium 5/10</v>
          </cell>
          <cell r="C740" t="str">
            <v>M'</v>
          </cell>
          <cell r="D740">
            <v>124948</v>
          </cell>
          <cell r="E740">
            <v>0</v>
          </cell>
          <cell r="F740">
            <v>0</v>
          </cell>
          <cell r="G740">
            <v>0</v>
          </cell>
          <cell r="H740">
            <v>0</v>
          </cell>
          <cell r="I740">
            <v>0</v>
          </cell>
          <cell r="J740">
            <v>0</v>
          </cell>
          <cell r="K740">
            <v>5</v>
          </cell>
          <cell r="L740">
            <v>624740</v>
          </cell>
          <cell r="M740">
            <v>5</v>
          </cell>
          <cell r="N740">
            <v>624740</v>
          </cell>
          <cell r="O740">
            <v>0</v>
          </cell>
          <cell r="P740">
            <v>0</v>
          </cell>
          <cell r="Q740">
            <v>0</v>
          </cell>
          <cell r="R740">
            <v>0</v>
          </cell>
        </row>
        <row r="741">
          <cell r="A741">
            <v>2</v>
          </cell>
          <cell r="B741" t="str">
            <v xml:space="preserve">Rangka Daun Jendela Alumunium </v>
          </cell>
          <cell r="C741" t="str">
            <v>M'</v>
          </cell>
          <cell r="D741">
            <v>124948</v>
          </cell>
          <cell r="E741">
            <v>0</v>
          </cell>
          <cell r="F741">
            <v>0</v>
          </cell>
          <cell r="G741">
            <v>0</v>
          </cell>
          <cell r="H741">
            <v>0</v>
          </cell>
          <cell r="I741">
            <v>0</v>
          </cell>
          <cell r="J741">
            <v>0</v>
          </cell>
          <cell r="K741">
            <v>0</v>
          </cell>
          <cell r="L741">
            <v>0</v>
          </cell>
          <cell r="M741">
            <v>0</v>
          </cell>
          <cell r="N741">
            <v>0</v>
          </cell>
          <cell r="O741">
            <v>7</v>
          </cell>
          <cell r="P741">
            <v>874636</v>
          </cell>
          <cell r="Q741">
            <v>0</v>
          </cell>
          <cell r="R741">
            <v>0</v>
          </cell>
        </row>
        <row r="742">
          <cell r="A742">
            <v>3</v>
          </cell>
          <cell r="B742" t="str">
            <v>Rangka Tiang Sirip Alumunium 1/1 Putih</v>
          </cell>
          <cell r="C742" t="str">
            <v>M'</v>
          </cell>
          <cell r="D742">
            <v>62474</v>
          </cell>
          <cell r="E742">
            <v>0</v>
          </cell>
          <cell r="F742">
            <v>0</v>
          </cell>
          <cell r="G742">
            <v>0</v>
          </cell>
          <cell r="H742">
            <v>0</v>
          </cell>
          <cell r="I742">
            <v>0</v>
          </cell>
          <cell r="J742">
            <v>0</v>
          </cell>
          <cell r="K742">
            <v>0</v>
          </cell>
          <cell r="L742">
            <v>0</v>
          </cell>
          <cell r="M742">
            <v>0</v>
          </cell>
          <cell r="N742">
            <v>0</v>
          </cell>
          <cell r="O742">
            <v>2.6</v>
          </cell>
          <cell r="P742">
            <v>162432.4</v>
          </cell>
          <cell r="Q742">
            <v>0</v>
          </cell>
          <cell r="R742">
            <v>0</v>
          </cell>
        </row>
        <row r="743">
          <cell r="A743">
            <v>4</v>
          </cell>
          <cell r="B743" t="str">
            <v>Pasang Shading Sirip Alumunium 0.2/10 +Rangka</v>
          </cell>
          <cell r="C743" t="str">
            <v>M2</v>
          </cell>
          <cell r="D743">
            <v>0</v>
          </cell>
          <cell r="E743">
            <v>0</v>
          </cell>
          <cell r="F743">
            <v>0</v>
          </cell>
          <cell r="G743">
            <v>0</v>
          </cell>
          <cell r="H743">
            <v>0</v>
          </cell>
          <cell r="I743">
            <v>0</v>
          </cell>
          <cell r="J743">
            <v>0</v>
          </cell>
          <cell r="K743">
            <v>0</v>
          </cell>
          <cell r="L743">
            <v>0</v>
          </cell>
          <cell r="M743">
            <v>0</v>
          </cell>
          <cell r="N743">
            <v>0</v>
          </cell>
          <cell r="O743">
            <v>0.26250000000000001</v>
          </cell>
          <cell r="P743">
            <v>0</v>
          </cell>
          <cell r="Q743">
            <v>0</v>
          </cell>
          <cell r="R743">
            <v>0</v>
          </cell>
        </row>
        <row r="744">
          <cell r="A744">
            <v>5</v>
          </cell>
          <cell r="B744" t="str">
            <v>Daun Pintu Panil Kamper</v>
          </cell>
          <cell r="C744" t="str">
            <v>bh</v>
          </cell>
          <cell r="D744">
            <v>550000</v>
          </cell>
          <cell r="E744">
            <v>0.19440000000000002</v>
          </cell>
          <cell r="F744">
            <v>106920.00000000001</v>
          </cell>
          <cell r="G744">
            <v>0</v>
          </cell>
          <cell r="H744">
            <v>0</v>
          </cell>
          <cell r="I744">
            <v>0</v>
          </cell>
          <cell r="J744">
            <v>0</v>
          </cell>
          <cell r="K744">
            <v>1.2</v>
          </cell>
          <cell r="L744">
            <v>660000</v>
          </cell>
          <cell r="M744">
            <v>1.2</v>
          </cell>
          <cell r="N744">
            <v>660000</v>
          </cell>
          <cell r="O744">
            <v>0</v>
          </cell>
          <cell r="P744">
            <v>0</v>
          </cell>
          <cell r="Q744">
            <v>0</v>
          </cell>
          <cell r="R744">
            <v>0</v>
          </cell>
        </row>
        <row r="745">
          <cell r="A745">
            <v>6</v>
          </cell>
          <cell r="B745" t="str">
            <v>Plat besi t = 2 mm</v>
          </cell>
          <cell r="C745" t="str">
            <v>Kg</v>
          </cell>
          <cell r="D745">
            <v>0</v>
          </cell>
          <cell r="E745">
            <v>0</v>
          </cell>
          <cell r="F745">
            <v>0</v>
          </cell>
          <cell r="G745">
            <v>57.085200000000007</v>
          </cell>
          <cell r="H745">
            <v>0</v>
          </cell>
          <cell r="I745">
            <v>57.085200000000007</v>
          </cell>
          <cell r="J745">
            <v>0</v>
          </cell>
          <cell r="K745">
            <v>0</v>
          </cell>
          <cell r="L745">
            <v>0</v>
          </cell>
          <cell r="M745">
            <v>0</v>
          </cell>
          <cell r="N745">
            <v>0</v>
          </cell>
          <cell r="O745">
            <v>0</v>
          </cell>
          <cell r="P745">
            <v>0</v>
          </cell>
          <cell r="Q745">
            <v>0</v>
          </cell>
          <cell r="R745">
            <v>0</v>
          </cell>
        </row>
        <row r="746">
          <cell r="A746">
            <v>7</v>
          </cell>
          <cell r="B746" t="str">
            <v>C 40.40.2  (pesan khusus)</v>
          </cell>
          <cell r="C746" t="str">
            <v>Kg</v>
          </cell>
          <cell r="D746">
            <v>14122.3</v>
          </cell>
          <cell r="E746">
            <v>0</v>
          </cell>
          <cell r="F746">
            <v>0</v>
          </cell>
          <cell r="G746">
            <v>42.56</v>
          </cell>
          <cell r="H746">
            <v>601045.08799999999</v>
          </cell>
          <cell r="I746">
            <v>42.56</v>
          </cell>
          <cell r="J746">
            <v>601045.08799999999</v>
          </cell>
          <cell r="K746">
            <v>0</v>
          </cell>
          <cell r="L746">
            <v>0</v>
          </cell>
          <cell r="M746">
            <v>0</v>
          </cell>
          <cell r="N746">
            <v>0</v>
          </cell>
          <cell r="O746">
            <v>0</v>
          </cell>
          <cell r="P746">
            <v>0</v>
          </cell>
          <cell r="Q746">
            <v>0</v>
          </cell>
          <cell r="R746">
            <v>0</v>
          </cell>
        </row>
        <row r="747">
          <cell r="A747">
            <v>8</v>
          </cell>
          <cell r="B747" t="str">
            <v>Handle besi dia 16 mm</v>
          </cell>
          <cell r="C747" t="str">
            <v>Set</v>
          </cell>
          <cell r="D747">
            <v>129652.5</v>
          </cell>
          <cell r="E747">
            <v>0</v>
          </cell>
          <cell r="F747">
            <v>0</v>
          </cell>
          <cell r="G747">
            <v>1</v>
          </cell>
          <cell r="H747">
            <v>129652.5</v>
          </cell>
          <cell r="I747">
            <v>1</v>
          </cell>
          <cell r="J747">
            <v>129652.5</v>
          </cell>
          <cell r="K747">
            <v>0</v>
          </cell>
          <cell r="L747">
            <v>0</v>
          </cell>
          <cell r="M747">
            <v>0</v>
          </cell>
          <cell r="N747">
            <v>0</v>
          </cell>
          <cell r="O747">
            <v>0</v>
          </cell>
          <cell r="P747">
            <v>0</v>
          </cell>
          <cell r="Q747">
            <v>0</v>
          </cell>
          <cell r="R747">
            <v>0</v>
          </cell>
        </row>
        <row r="748">
          <cell r="A748">
            <v>9</v>
          </cell>
          <cell r="B748" t="str">
            <v>Hendle pintu Stainless</v>
          </cell>
          <cell r="C748" t="str">
            <v>Set</v>
          </cell>
          <cell r="D748">
            <v>261652.5</v>
          </cell>
          <cell r="E748">
            <v>2</v>
          </cell>
          <cell r="F748">
            <v>523305</v>
          </cell>
          <cell r="G748">
            <v>0</v>
          </cell>
          <cell r="H748">
            <v>0</v>
          </cell>
          <cell r="I748">
            <v>0</v>
          </cell>
          <cell r="J748">
            <v>0</v>
          </cell>
          <cell r="K748">
            <v>0</v>
          </cell>
          <cell r="L748">
            <v>0</v>
          </cell>
          <cell r="M748">
            <v>0</v>
          </cell>
          <cell r="N748">
            <v>0</v>
          </cell>
          <cell r="O748">
            <v>0</v>
          </cell>
          <cell r="P748">
            <v>0</v>
          </cell>
          <cell r="Q748">
            <v>0</v>
          </cell>
          <cell r="R748">
            <v>0</v>
          </cell>
        </row>
        <row r="749">
          <cell r="A749">
            <v>10</v>
          </cell>
          <cell r="B749" t="str">
            <v>Kunci Pintu Handle stainleess (dorma)</v>
          </cell>
          <cell r="C749" t="str">
            <v>Set</v>
          </cell>
          <cell r="D749">
            <v>650000</v>
          </cell>
          <cell r="E749">
            <v>2</v>
          </cell>
          <cell r="F749">
            <v>1300000</v>
          </cell>
          <cell r="G749">
            <v>0</v>
          </cell>
          <cell r="H749">
            <v>0</v>
          </cell>
          <cell r="I749">
            <v>0</v>
          </cell>
          <cell r="J749">
            <v>0</v>
          </cell>
          <cell r="K749">
            <v>0</v>
          </cell>
          <cell r="L749">
            <v>0</v>
          </cell>
          <cell r="M749">
            <v>0</v>
          </cell>
          <cell r="N749">
            <v>0</v>
          </cell>
          <cell r="O749">
            <v>0</v>
          </cell>
          <cell r="P749">
            <v>0</v>
          </cell>
          <cell r="Q749">
            <v>0</v>
          </cell>
          <cell r="R749">
            <v>0</v>
          </cell>
        </row>
        <row r="750">
          <cell r="A750">
            <v>11</v>
          </cell>
          <cell r="B750" t="str">
            <v>Kunci tanam Antik</v>
          </cell>
          <cell r="C750" t="str">
            <v>Set</v>
          </cell>
          <cell r="D750">
            <v>265000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row>
        <row r="751">
          <cell r="A751">
            <v>12</v>
          </cell>
          <cell r="B751" t="str">
            <v>Kunci tanam biasa</v>
          </cell>
          <cell r="C751" t="str">
            <v>Set</v>
          </cell>
          <cell r="D751">
            <v>168565</v>
          </cell>
          <cell r="E751">
            <v>2</v>
          </cell>
          <cell r="F751">
            <v>337130</v>
          </cell>
          <cell r="G751">
            <v>1</v>
          </cell>
          <cell r="H751">
            <v>168565</v>
          </cell>
          <cell r="I751">
            <v>1</v>
          </cell>
          <cell r="J751">
            <v>168565</v>
          </cell>
          <cell r="K751">
            <v>1</v>
          </cell>
          <cell r="L751">
            <v>168565</v>
          </cell>
          <cell r="M751">
            <v>1</v>
          </cell>
          <cell r="N751">
            <v>168565</v>
          </cell>
          <cell r="O751">
            <v>0</v>
          </cell>
          <cell r="P751">
            <v>0</v>
          </cell>
          <cell r="Q751">
            <v>0</v>
          </cell>
          <cell r="R751">
            <v>0</v>
          </cell>
        </row>
        <row r="752">
          <cell r="A752">
            <v>13</v>
          </cell>
          <cell r="B752" t="str">
            <v>Kunci Silinder</v>
          </cell>
          <cell r="C752" t="str">
            <v>Set</v>
          </cell>
          <cell r="D752">
            <v>217900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row>
        <row r="753">
          <cell r="A753">
            <v>14</v>
          </cell>
          <cell r="B753" t="str">
            <v>Kunci Selot</v>
          </cell>
          <cell r="C753" t="str">
            <v>Set</v>
          </cell>
          <cell r="D753">
            <v>48300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row>
        <row r="754">
          <cell r="A754">
            <v>15</v>
          </cell>
          <cell r="B754" t="str">
            <v>Engsel jendela</v>
          </cell>
          <cell r="C754" t="str">
            <v>Bh</v>
          </cell>
          <cell r="D754">
            <v>16600</v>
          </cell>
          <cell r="E754">
            <v>0</v>
          </cell>
          <cell r="F754">
            <v>0</v>
          </cell>
          <cell r="G754">
            <v>0</v>
          </cell>
          <cell r="H754">
            <v>0</v>
          </cell>
          <cell r="I754">
            <v>0</v>
          </cell>
          <cell r="J754">
            <v>0</v>
          </cell>
          <cell r="K754">
            <v>0</v>
          </cell>
          <cell r="L754">
            <v>0</v>
          </cell>
          <cell r="M754">
            <v>0</v>
          </cell>
          <cell r="N754">
            <v>0</v>
          </cell>
          <cell r="O754">
            <v>6</v>
          </cell>
          <cell r="P754">
            <v>99600</v>
          </cell>
          <cell r="Q754">
            <v>0</v>
          </cell>
          <cell r="R754">
            <v>0</v>
          </cell>
        </row>
        <row r="755">
          <cell r="A755">
            <v>16</v>
          </cell>
          <cell r="B755" t="str">
            <v>Engsel pintu</v>
          </cell>
          <cell r="C755" t="str">
            <v>Bh</v>
          </cell>
          <cell r="D755">
            <v>44395.75</v>
          </cell>
          <cell r="E755">
            <v>4</v>
          </cell>
          <cell r="F755">
            <v>177583</v>
          </cell>
          <cell r="G755">
            <v>0</v>
          </cell>
          <cell r="H755">
            <v>0</v>
          </cell>
          <cell r="I755">
            <v>0</v>
          </cell>
          <cell r="J755">
            <v>0</v>
          </cell>
          <cell r="K755">
            <v>3</v>
          </cell>
          <cell r="L755">
            <v>133187.25</v>
          </cell>
          <cell r="M755">
            <v>3</v>
          </cell>
          <cell r="N755">
            <v>133187.25</v>
          </cell>
          <cell r="O755">
            <v>0</v>
          </cell>
          <cell r="P755">
            <v>0</v>
          </cell>
          <cell r="Q755">
            <v>0</v>
          </cell>
          <cell r="R755">
            <v>0</v>
          </cell>
        </row>
        <row r="756">
          <cell r="A756">
            <v>17</v>
          </cell>
          <cell r="B756" t="str">
            <v>Engsel Pintu dari pipa besi dia 2 cm</v>
          </cell>
          <cell r="C756" t="str">
            <v>Bh</v>
          </cell>
          <cell r="D756">
            <v>66593.625</v>
          </cell>
          <cell r="E756">
            <v>0</v>
          </cell>
          <cell r="F756">
            <v>0</v>
          </cell>
          <cell r="G756">
            <v>2</v>
          </cell>
          <cell r="H756">
            <v>133187.25</v>
          </cell>
          <cell r="I756">
            <v>2</v>
          </cell>
          <cell r="J756">
            <v>133187.25</v>
          </cell>
          <cell r="K756">
            <v>0</v>
          </cell>
          <cell r="L756">
            <v>0</v>
          </cell>
          <cell r="M756">
            <v>0</v>
          </cell>
          <cell r="N756">
            <v>0</v>
          </cell>
          <cell r="O756">
            <v>0</v>
          </cell>
          <cell r="P756">
            <v>0</v>
          </cell>
          <cell r="Q756">
            <v>0</v>
          </cell>
          <cell r="R756">
            <v>0</v>
          </cell>
        </row>
        <row r="757">
          <cell r="A757">
            <v>18</v>
          </cell>
          <cell r="B757" t="str">
            <v>Kait/hak angin</v>
          </cell>
          <cell r="C757" t="str">
            <v>Set</v>
          </cell>
          <cell r="D757">
            <v>27000</v>
          </cell>
          <cell r="E757">
            <v>0</v>
          </cell>
          <cell r="F757">
            <v>0</v>
          </cell>
          <cell r="G757">
            <v>0</v>
          </cell>
          <cell r="H757">
            <v>0</v>
          </cell>
          <cell r="I757">
            <v>0</v>
          </cell>
          <cell r="J757">
            <v>0</v>
          </cell>
          <cell r="K757">
            <v>0</v>
          </cell>
          <cell r="L757">
            <v>0</v>
          </cell>
          <cell r="M757">
            <v>0</v>
          </cell>
          <cell r="N757">
            <v>0</v>
          </cell>
          <cell r="O757">
            <v>6</v>
          </cell>
          <cell r="P757">
            <v>162000</v>
          </cell>
          <cell r="Q757">
            <v>0</v>
          </cell>
          <cell r="R757">
            <v>0</v>
          </cell>
        </row>
        <row r="758">
          <cell r="A758">
            <v>19</v>
          </cell>
          <cell r="B758" t="str">
            <v>Grendel pintu kuningan</v>
          </cell>
          <cell r="C758" t="str">
            <v>Bh</v>
          </cell>
          <cell r="D758">
            <v>125000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row>
        <row r="759">
          <cell r="A759">
            <v>20</v>
          </cell>
          <cell r="B759" t="str">
            <v xml:space="preserve">Grendel jendela </v>
          </cell>
          <cell r="C759" t="str">
            <v>Bh</v>
          </cell>
          <cell r="D759">
            <v>8100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v>21</v>
          </cell>
          <cell r="B760" t="str">
            <v>Grendel pintu</v>
          </cell>
          <cell r="C760" t="str">
            <v>Bh</v>
          </cell>
          <cell r="D760">
            <v>14200</v>
          </cell>
          <cell r="E760">
            <v>2</v>
          </cell>
          <cell r="F760">
            <v>28400</v>
          </cell>
          <cell r="G760">
            <v>0</v>
          </cell>
          <cell r="H760">
            <v>0</v>
          </cell>
          <cell r="I760">
            <v>0</v>
          </cell>
          <cell r="J760">
            <v>0</v>
          </cell>
          <cell r="K760">
            <v>0</v>
          </cell>
          <cell r="L760">
            <v>0</v>
          </cell>
          <cell r="M760">
            <v>0</v>
          </cell>
          <cell r="N760">
            <v>0</v>
          </cell>
          <cell r="O760">
            <v>3</v>
          </cell>
          <cell r="P760">
            <v>42600</v>
          </cell>
          <cell r="Q760">
            <v>0</v>
          </cell>
          <cell r="R760">
            <v>0</v>
          </cell>
        </row>
        <row r="761">
          <cell r="A761">
            <v>22</v>
          </cell>
          <cell r="B761" t="str">
            <v>Stripting Knip</v>
          </cell>
          <cell r="C761" t="str">
            <v>Set</v>
          </cell>
          <cell r="D761">
            <v>13700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row>
        <row r="762">
          <cell r="A762">
            <v>23</v>
          </cell>
          <cell r="B762" t="str">
            <v>Door Closer</v>
          </cell>
          <cell r="C762" t="str">
            <v>Set</v>
          </cell>
          <cell r="D762">
            <v>260800</v>
          </cell>
          <cell r="E762">
            <v>2</v>
          </cell>
          <cell r="F762">
            <v>521600</v>
          </cell>
          <cell r="G762">
            <v>0</v>
          </cell>
          <cell r="H762">
            <v>0</v>
          </cell>
          <cell r="I762">
            <v>0</v>
          </cell>
          <cell r="J762">
            <v>0</v>
          </cell>
          <cell r="K762">
            <v>0</v>
          </cell>
          <cell r="L762">
            <v>0</v>
          </cell>
          <cell r="M762">
            <v>0</v>
          </cell>
          <cell r="N762">
            <v>0</v>
          </cell>
          <cell r="O762">
            <v>0</v>
          </cell>
          <cell r="P762">
            <v>0</v>
          </cell>
          <cell r="Q762">
            <v>0</v>
          </cell>
          <cell r="R762">
            <v>0</v>
          </cell>
        </row>
        <row r="763">
          <cell r="A763">
            <v>24</v>
          </cell>
          <cell r="B763" t="str">
            <v>Door Holder</v>
          </cell>
          <cell r="C763" t="str">
            <v>Set</v>
          </cell>
          <cell r="D763">
            <v>500000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v>25</v>
          </cell>
          <cell r="B764" t="str">
            <v>Door Stop</v>
          </cell>
          <cell r="C764" t="str">
            <v>Set</v>
          </cell>
          <cell r="D764">
            <v>32100</v>
          </cell>
          <cell r="E764">
            <v>2</v>
          </cell>
          <cell r="F764">
            <v>64200</v>
          </cell>
          <cell r="G764">
            <v>0</v>
          </cell>
          <cell r="H764">
            <v>0</v>
          </cell>
          <cell r="I764">
            <v>0</v>
          </cell>
          <cell r="J764">
            <v>0</v>
          </cell>
          <cell r="K764">
            <v>0</v>
          </cell>
          <cell r="L764">
            <v>0</v>
          </cell>
          <cell r="M764">
            <v>0</v>
          </cell>
          <cell r="N764">
            <v>0</v>
          </cell>
          <cell r="O764">
            <v>0</v>
          </cell>
          <cell r="P764">
            <v>0</v>
          </cell>
          <cell r="Q764">
            <v>0</v>
          </cell>
          <cell r="R764">
            <v>0</v>
          </cell>
        </row>
        <row r="765">
          <cell r="A765">
            <v>26</v>
          </cell>
          <cell r="B765" t="str">
            <v>Kaca bening 5 mm</v>
          </cell>
          <cell r="C765" t="str">
            <v>M2</v>
          </cell>
          <cell r="D765">
            <v>66700</v>
          </cell>
          <cell r="E765">
            <v>0.12719999999999998</v>
          </cell>
          <cell r="F765">
            <v>8484.239999999998</v>
          </cell>
          <cell r="G765">
            <v>0</v>
          </cell>
          <cell r="H765">
            <v>0</v>
          </cell>
          <cell r="I765">
            <v>0</v>
          </cell>
          <cell r="J765">
            <v>0</v>
          </cell>
          <cell r="K765">
            <v>0</v>
          </cell>
          <cell r="L765">
            <v>0</v>
          </cell>
          <cell r="M765">
            <v>0</v>
          </cell>
          <cell r="N765">
            <v>0</v>
          </cell>
          <cell r="O765">
            <v>0.25919999999999999</v>
          </cell>
          <cell r="P765">
            <v>17288.64</v>
          </cell>
          <cell r="Q765">
            <v>0</v>
          </cell>
          <cell r="R765">
            <v>0</v>
          </cell>
        </row>
        <row r="766">
          <cell r="A766">
            <v>27</v>
          </cell>
          <cell r="B766" t="str">
            <v>Kaca bening 10 mm</v>
          </cell>
          <cell r="C766" t="str">
            <v>M2</v>
          </cell>
          <cell r="D766">
            <v>280895.75</v>
          </cell>
          <cell r="E766">
            <v>0</v>
          </cell>
          <cell r="F766">
            <v>0</v>
          </cell>
          <cell r="G766">
            <v>0</v>
          </cell>
          <cell r="H766">
            <v>0</v>
          </cell>
          <cell r="I766">
            <v>0</v>
          </cell>
          <cell r="J766">
            <v>0</v>
          </cell>
          <cell r="K766">
            <v>0</v>
          </cell>
          <cell r="L766">
            <v>0</v>
          </cell>
          <cell r="M766">
            <v>0</v>
          </cell>
          <cell r="N766">
            <v>0</v>
          </cell>
          <cell r="O766">
            <v>1.1235000000000002</v>
          </cell>
          <cell r="P766">
            <v>315586.37512500002</v>
          </cell>
          <cell r="Q766">
            <v>0</v>
          </cell>
          <cell r="R766">
            <v>0</v>
          </cell>
        </row>
        <row r="767">
          <cell r="A767">
            <v>28</v>
          </cell>
          <cell r="B767" t="str">
            <v>Kaca Bening 12 mm</v>
          </cell>
          <cell r="C767" t="str">
            <v>M2</v>
          </cell>
          <cell r="D767">
            <v>403787.64062499994</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row>
        <row r="768">
          <cell r="A768">
            <v>29</v>
          </cell>
          <cell r="B768" t="str">
            <v>Besi hollow 4/4</v>
          </cell>
          <cell r="C768" t="str">
            <v>M'</v>
          </cell>
          <cell r="D768">
            <v>48625.000000000051</v>
          </cell>
          <cell r="E768">
            <v>0</v>
          </cell>
          <cell r="F768">
            <v>0</v>
          </cell>
          <cell r="G768">
            <v>5.09</v>
          </cell>
          <cell r="H768">
            <v>247501.25000000026</v>
          </cell>
          <cell r="I768">
            <v>5.09</v>
          </cell>
          <cell r="J768">
            <v>247501.25000000026</v>
          </cell>
          <cell r="K768">
            <v>0</v>
          </cell>
          <cell r="L768">
            <v>0</v>
          </cell>
          <cell r="M768">
            <v>0</v>
          </cell>
          <cell r="N768">
            <v>0</v>
          </cell>
          <cell r="O768">
            <v>0</v>
          </cell>
          <cell r="P768">
            <v>0</v>
          </cell>
          <cell r="Q768">
            <v>0</v>
          </cell>
          <cell r="R768">
            <v>0</v>
          </cell>
        </row>
        <row r="769">
          <cell r="A769">
            <v>30</v>
          </cell>
          <cell r="B769" t="str">
            <v>Besi hollow 6/6</v>
          </cell>
          <cell r="C769" t="str">
            <v>M'</v>
          </cell>
          <cell r="D769">
            <v>74462.500000000058</v>
          </cell>
          <cell r="E769">
            <v>0</v>
          </cell>
          <cell r="F769">
            <v>0</v>
          </cell>
          <cell r="G769">
            <v>5.09</v>
          </cell>
          <cell r="H769">
            <v>379014.12500000029</v>
          </cell>
          <cell r="I769">
            <v>5.09</v>
          </cell>
          <cell r="J769">
            <v>379014.12500000029</v>
          </cell>
          <cell r="K769">
            <v>0</v>
          </cell>
          <cell r="L769">
            <v>0</v>
          </cell>
          <cell r="M769">
            <v>0</v>
          </cell>
          <cell r="N769">
            <v>0</v>
          </cell>
          <cell r="O769">
            <v>0</v>
          </cell>
          <cell r="P769">
            <v>0</v>
          </cell>
          <cell r="Q769">
            <v>0</v>
          </cell>
          <cell r="R769">
            <v>0</v>
          </cell>
        </row>
        <row r="770">
          <cell r="A770">
            <v>31</v>
          </cell>
          <cell r="B770" t="str">
            <v>Besi hollow 2.5/5</v>
          </cell>
          <cell r="C770" t="str">
            <v>Kg</v>
          </cell>
          <cell r="D770">
            <v>74462.500000000058</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row>
        <row r="771">
          <cell r="A771">
            <v>32</v>
          </cell>
          <cell r="B771" t="str">
            <v>Besi hollow 5/5</v>
          </cell>
          <cell r="C771" t="str">
            <v>Kg</v>
          </cell>
          <cell r="D771">
            <v>74462.500000000058</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row>
        <row r="772">
          <cell r="A772">
            <v>33</v>
          </cell>
          <cell r="B772" t="str">
            <v>Besi hollow 2/2</v>
          </cell>
          <cell r="C772" t="str">
            <v>Kg</v>
          </cell>
          <cell r="D772">
            <v>74462.500000000058</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row>
        <row r="773">
          <cell r="A773">
            <v>34</v>
          </cell>
          <cell r="B773" t="str">
            <v>Besi hollow 2/4</v>
          </cell>
          <cell r="C773" t="str">
            <v>Kg</v>
          </cell>
          <cell r="D773">
            <v>74462.500000000058</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row>
        <row r="774">
          <cell r="A774">
            <v>35</v>
          </cell>
          <cell r="B774" t="str">
            <v>Kaca Tempered 12 mm</v>
          </cell>
          <cell r="C774" t="str">
            <v>M2</v>
          </cell>
          <cell r="D774">
            <v>528395.75</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v>36</v>
          </cell>
          <cell r="B775" t="str">
            <v>Glass Block</v>
          </cell>
          <cell r="C775" t="str">
            <v>Bh</v>
          </cell>
          <cell r="D775">
            <v>45000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row>
        <row r="776">
          <cell r="A776">
            <v>37</v>
          </cell>
          <cell r="B776" t="str">
            <v>Kaca Es</v>
          </cell>
          <cell r="C776" t="str">
            <v>M2</v>
          </cell>
          <cell r="D776">
            <v>66700</v>
          </cell>
          <cell r="E776">
            <v>0</v>
          </cell>
          <cell r="F776">
            <v>0</v>
          </cell>
          <cell r="G776">
            <v>0</v>
          </cell>
          <cell r="H776">
            <v>0</v>
          </cell>
          <cell r="I776">
            <v>0</v>
          </cell>
          <cell r="J776">
            <v>0</v>
          </cell>
          <cell r="K776">
            <v>0</v>
          </cell>
          <cell r="L776">
            <v>0</v>
          </cell>
          <cell r="M776">
            <v>0</v>
          </cell>
          <cell r="N776">
            <v>0</v>
          </cell>
          <cell r="O776">
            <v>0</v>
          </cell>
          <cell r="P776">
            <v>0</v>
          </cell>
          <cell r="Q776">
            <v>0.24</v>
          </cell>
          <cell r="R776">
            <v>16008</v>
          </cell>
        </row>
        <row r="777">
          <cell r="A777">
            <v>38</v>
          </cell>
          <cell r="B777" t="str">
            <v>Krepyak Kaca Nako + Kerangka</v>
          </cell>
          <cell r="C777" t="str">
            <v>M2</v>
          </cell>
          <cell r="D777">
            <v>81300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v>39</v>
          </cell>
          <cell r="B778" t="str">
            <v>Sticker Efek Kaca Es</v>
          </cell>
          <cell r="C778" t="str">
            <v>M2</v>
          </cell>
          <cell r="D778">
            <v>150000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row>
        <row r="779">
          <cell r="A779">
            <v>40</v>
          </cell>
          <cell r="B779" t="str">
            <v>Rel Pintu Dorong</v>
          </cell>
          <cell r="C779" t="str">
            <v>M'</v>
          </cell>
          <cell r="D779">
            <v>275000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row>
        <row r="780">
          <cell r="A780">
            <v>41</v>
          </cell>
          <cell r="B780" t="str">
            <v>Rolling Door</v>
          </cell>
          <cell r="C780" t="str">
            <v>M2</v>
          </cell>
          <cell r="D780">
            <v>358100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row>
        <row r="781">
          <cell r="A781">
            <v>42</v>
          </cell>
          <cell r="B781" t="str">
            <v>Roster</v>
          </cell>
          <cell r="C781" t="str">
            <v>M2</v>
          </cell>
          <cell r="D781">
            <v>133850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row>
        <row r="782">
          <cell r="A782">
            <v>43</v>
          </cell>
          <cell r="B782" t="str">
            <v>Gipsum Board</v>
          </cell>
          <cell r="C782" t="str">
            <v>M2</v>
          </cell>
          <cell r="D782">
            <v>29000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v>44</v>
          </cell>
          <cell r="B783" t="str">
            <v>List Gipsum</v>
          </cell>
          <cell r="C783" t="str">
            <v>M'</v>
          </cell>
          <cell r="D783">
            <v>17300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row>
        <row r="784">
          <cell r="A784">
            <v>45</v>
          </cell>
          <cell r="B784" t="str">
            <v>Sealent</v>
          </cell>
          <cell r="C784" t="str">
            <v>M'</v>
          </cell>
          <cell r="D784">
            <v>8400</v>
          </cell>
          <cell r="E784">
            <v>5.68</v>
          </cell>
          <cell r="F784">
            <v>47712</v>
          </cell>
          <cell r="G784">
            <v>0</v>
          </cell>
          <cell r="H784">
            <v>0</v>
          </cell>
          <cell r="I784">
            <v>0</v>
          </cell>
          <cell r="J784">
            <v>0</v>
          </cell>
          <cell r="K784">
            <v>0</v>
          </cell>
          <cell r="L784">
            <v>0</v>
          </cell>
          <cell r="M784">
            <v>0</v>
          </cell>
          <cell r="N784">
            <v>0</v>
          </cell>
          <cell r="O784">
            <v>18.04</v>
          </cell>
          <cell r="P784">
            <v>151536</v>
          </cell>
          <cell r="Q784">
            <v>6.4</v>
          </cell>
          <cell r="R784">
            <v>53760</v>
          </cell>
        </row>
        <row r="785">
          <cell r="A785">
            <v>46</v>
          </cell>
          <cell r="B785" t="str">
            <v>Benangan Kusen</v>
          </cell>
          <cell r="C785" t="str">
            <v>M'</v>
          </cell>
          <cell r="D785">
            <v>4296.0074999999997</v>
          </cell>
          <cell r="E785">
            <v>11.76</v>
          </cell>
          <cell r="F785">
            <v>50521.048199999997</v>
          </cell>
          <cell r="G785">
            <v>5.5990000000000002</v>
          </cell>
          <cell r="H785">
            <v>24053.345992499999</v>
          </cell>
          <cell r="I785">
            <v>5.5990000000000002</v>
          </cell>
          <cell r="J785">
            <v>24053.345992499999</v>
          </cell>
          <cell r="K785">
            <v>5.7839999999999998</v>
          </cell>
          <cell r="L785">
            <v>24848.107379999998</v>
          </cell>
          <cell r="M785">
            <v>5.7839999999999998</v>
          </cell>
          <cell r="N785">
            <v>24848.107379999998</v>
          </cell>
          <cell r="O785">
            <v>13.6</v>
          </cell>
          <cell r="P785">
            <v>58425.701999999997</v>
          </cell>
          <cell r="Q785">
            <v>4</v>
          </cell>
          <cell r="R785">
            <v>17184.03</v>
          </cell>
        </row>
        <row r="786">
          <cell r="A786">
            <v>47</v>
          </cell>
          <cell r="B786" t="str">
            <v xml:space="preserve">Cat Kayu </v>
          </cell>
          <cell r="C786" t="str">
            <v>M2</v>
          </cell>
          <cell r="D786">
            <v>19370.5</v>
          </cell>
          <cell r="E786">
            <v>6.6879999999999997</v>
          </cell>
          <cell r="F786">
            <v>129549.90399999999</v>
          </cell>
          <cell r="G786">
            <v>0</v>
          </cell>
          <cell r="H786">
            <v>0</v>
          </cell>
          <cell r="I786">
            <v>0</v>
          </cell>
          <cell r="J786">
            <v>0</v>
          </cell>
          <cell r="K786">
            <v>4.0991999999999997</v>
          </cell>
          <cell r="L786">
            <v>79403.553599999999</v>
          </cell>
          <cell r="M786">
            <v>4.0991999999999997</v>
          </cell>
          <cell r="N786">
            <v>79403.553599999999</v>
          </cell>
          <cell r="O786">
            <v>0</v>
          </cell>
          <cell r="P786">
            <v>0</v>
          </cell>
          <cell r="Q786">
            <v>0</v>
          </cell>
          <cell r="R786">
            <v>0</v>
          </cell>
        </row>
        <row r="787">
          <cell r="A787">
            <v>48</v>
          </cell>
          <cell r="B787" t="str">
            <v>Cat Besi</v>
          </cell>
          <cell r="C787" t="str">
            <v>M2</v>
          </cell>
          <cell r="D787">
            <v>13698</v>
          </cell>
          <cell r="E787">
            <v>0</v>
          </cell>
          <cell r="F787">
            <v>0</v>
          </cell>
          <cell r="G787">
            <v>5.6445590696960588</v>
          </cell>
          <cell r="H787">
            <v>77319.170136696615</v>
          </cell>
          <cell r="I787">
            <v>5.6445590696960588</v>
          </cell>
          <cell r="J787">
            <v>77319.170136696615</v>
          </cell>
          <cell r="K787">
            <v>0</v>
          </cell>
          <cell r="L787">
            <v>0</v>
          </cell>
          <cell r="M787">
            <v>0</v>
          </cell>
          <cell r="N787">
            <v>0</v>
          </cell>
          <cell r="O787">
            <v>0</v>
          </cell>
          <cell r="P787">
            <v>0</v>
          </cell>
          <cell r="Q787">
            <v>0</v>
          </cell>
          <cell r="R787">
            <v>0</v>
          </cell>
        </row>
        <row r="788">
          <cell r="A788">
            <v>49</v>
          </cell>
          <cell r="B788" t="str">
            <v>Cat Dinding</v>
          </cell>
          <cell r="C788" t="str">
            <v>M2</v>
          </cell>
          <cell r="D788">
            <v>9900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row>
        <row r="789">
          <cell r="A789">
            <v>50</v>
          </cell>
          <cell r="B789" t="str">
            <v>Rel Jendela Geser</v>
          </cell>
          <cell r="C789" t="str">
            <v>M'</v>
          </cell>
          <cell r="D789">
            <v>275000</v>
          </cell>
          <cell r="E789">
            <v>0</v>
          </cell>
          <cell r="F789">
            <v>0</v>
          </cell>
          <cell r="G789">
            <v>0</v>
          </cell>
          <cell r="H789">
            <v>0</v>
          </cell>
          <cell r="I789">
            <v>0</v>
          </cell>
          <cell r="J789">
            <v>0</v>
          </cell>
          <cell r="K789">
            <v>0</v>
          </cell>
          <cell r="L789">
            <v>0</v>
          </cell>
          <cell r="M789">
            <v>0</v>
          </cell>
          <cell r="N789">
            <v>0</v>
          </cell>
          <cell r="R789">
            <v>0</v>
          </cell>
        </row>
        <row r="791">
          <cell r="B791" t="str">
            <v>Jumlah Harga</v>
          </cell>
          <cell r="F791">
            <v>3295405.1922000004</v>
          </cell>
          <cell r="H791">
            <v>1760337.7291291971</v>
          </cell>
          <cell r="J791">
            <v>1760337.7291291971</v>
          </cell>
          <cell r="L791">
            <v>1690743.9109799999</v>
          </cell>
          <cell r="N791">
            <v>1690743.9109799999</v>
          </cell>
          <cell r="P791">
            <v>1884105.1171249999</v>
          </cell>
          <cell r="R791">
            <v>86952.03</v>
          </cell>
        </row>
        <row r="794">
          <cell r="A794" t="str">
            <v>ANALIS ROSTER (DALAM M2)</v>
          </cell>
        </row>
        <row r="795">
          <cell r="A795" t="str">
            <v>No.</v>
          </cell>
          <cell r="B795" t="str">
            <v>Item Pekerjaan</v>
          </cell>
          <cell r="C795" t="str">
            <v>Satuan</v>
          </cell>
          <cell r="D795" t="str">
            <v>Harga Satuan</v>
          </cell>
          <cell r="E795" t="str">
            <v>P1</v>
          </cell>
        </row>
        <row r="796">
          <cell r="D796" t="str">
            <v>Rp.</v>
          </cell>
          <cell r="E796" t="str">
            <v>Vol.</v>
          </cell>
          <cell r="F796" t="str">
            <v>Jumlah Harga</v>
          </cell>
        </row>
        <row r="797">
          <cell r="A797" t="str">
            <v>XI.</v>
          </cell>
          <cell r="B797" t="str">
            <v>ANALIS ROSTER (DALAM M2)</v>
          </cell>
        </row>
        <row r="799">
          <cell r="A799">
            <v>1</v>
          </cell>
          <cell r="B799" t="str">
            <v>Roster</v>
          </cell>
          <cell r="C799" t="str">
            <v>M2</v>
          </cell>
          <cell r="D799">
            <v>133850</v>
          </cell>
          <cell r="E799">
            <v>1</v>
          </cell>
          <cell r="F799">
            <v>133850</v>
          </cell>
        </row>
        <row r="800">
          <cell r="A800">
            <v>2</v>
          </cell>
          <cell r="B800" t="str">
            <v>Benangan Kusen</v>
          </cell>
          <cell r="C800" t="str">
            <v>M'</v>
          </cell>
          <cell r="D800">
            <v>4296.0074999999997</v>
          </cell>
          <cell r="E800">
            <v>8</v>
          </cell>
          <cell r="F800">
            <v>34368.06</v>
          </cell>
        </row>
        <row r="801">
          <cell r="A801">
            <v>3</v>
          </cell>
          <cell r="B801" t="str">
            <v>Cat Dinding</v>
          </cell>
          <cell r="C801" t="str">
            <v>M2</v>
          </cell>
          <cell r="D801">
            <v>9900</v>
          </cell>
          <cell r="E801">
            <v>2</v>
          </cell>
          <cell r="F801">
            <v>19800</v>
          </cell>
        </row>
        <row r="803">
          <cell r="B803" t="str">
            <v>Jumlah Harga</v>
          </cell>
          <cell r="F803">
            <v>188018.06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 val="1721 00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T VOL BAJA"/>
      <sheetName val="HB "/>
      <sheetName val="ANALISA"/>
      <sheetName val="REKAP"/>
      <sheetName val="BANGUNAN UTAMA1"/>
      <sheetName val="INSTALASI ME 2"/>
      <sheetName val="KANTOR"/>
      <sheetName val="MUSHOLLA"/>
      <sheetName val="POS JAGA"/>
      <sheetName val="KM&amp;WC musolla"/>
      <sheetName val="KM&amp;WC 3 bh"/>
      <sheetName val="PAGAR DEPAN"/>
      <sheetName val="PAGAR SAMP &amp; BEL"/>
      <sheetName val="HALAMAN"/>
      <sheetName val="DEPO SAMPAH"/>
      <sheetName val="REKAP (2)"/>
      <sheetName val="INSTALASI ME KIOS"/>
      <sheetName val="LOS LESEHAN"/>
      <sheetName val="KIOS SAMPING"/>
      <sheetName val="Sheet5"/>
    </sheetNames>
    <sheetDataSet>
      <sheetData sheetId="0" refreshError="1"/>
      <sheetData sheetId="1" refreshError="1">
        <row r="13">
          <cell r="F13">
            <v>14775</v>
          </cell>
        </row>
        <row r="23">
          <cell r="F23">
            <v>95000</v>
          </cell>
        </row>
        <row r="33">
          <cell r="F33">
            <v>3000000</v>
          </cell>
        </row>
        <row r="36">
          <cell r="F36">
            <v>1294680</v>
          </cell>
        </row>
        <row r="37">
          <cell r="F37">
            <v>1200000</v>
          </cell>
        </row>
        <row r="45">
          <cell r="F45">
            <v>135000</v>
          </cell>
        </row>
        <row r="48">
          <cell r="F48">
            <v>45000</v>
          </cell>
        </row>
        <row r="49">
          <cell r="F49">
            <v>55000</v>
          </cell>
        </row>
        <row r="50">
          <cell r="F50">
            <v>45000</v>
          </cell>
        </row>
        <row r="53">
          <cell r="F53">
            <v>29100</v>
          </cell>
        </row>
        <row r="54">
          <cell r="F54">
            <v>2750</v>
          </cell>
        </row>
        <row r="55">
          <cell r="F55">
            <v>340000</v>
          </cell>
        </row>
        <row r="56">
          <cell r="F56">
            <v>17500</v>
          </cell>
        </row>
        <row r="65">
          <cell r="F65">
            <v>6500</v>
          </cell>
        </row>
        <row r="68">
          <cell r="F68">
            <v>600000</v>
          </cell>
        </row>
        <row r="69">
          <cell r="F69">
            <v>5500</v>
          </cell>
        </row>
        <row r="101">
          <cell r="F101">
            <v>25000</v>
          </cell>
        </row>
        <row r="104">
          <cell r="F104">
            <v>2500</v>
          </cell>
        </row>
        <row r="148">
          <cell r="F148">
            <v>8400</v>
          </cell>
        </row>
        <row r="150">
          <cell r="F150">
            <v>200</v>
          </cell>
        </row>
        <row r="155">
          <cell r="F155">
            <v>174000</v>
          </cell>
        </row>
        <row r="156">
          <cell r="F156">
            <v>85000</v>
          </cell>
        </row>
        <row r="157">
          <cell r="F157">
            <v>17500</v>
          </cell>
        </row>
        <row r="159">
          <cell r="F159">
            <v>8400</v>
          </cell>
        </row>
        <row r="161">
          <cell r="F161">
            <v>54000</v>
          </cell>
        </row>
        <row r="162">
          <cell r="F162">
            <v>960</v>
          </cell>
        </row>
        <row r="163">
          <cell r="F163">
            <v>20000</v>
          </cell>
        </row>
        <row r="165">
          <cell r="F165">
            <v>40000</v>
          </cell>
        </row>
        <row r="166">
          <cell r="F166">
            <v>47000</v>
          </cell>
        </row>
        <row r="177">
          <cell r="F177">
            <v>45000</v>
          </cell>
        </row>
        <row r="178">
          <cell r="F178">
            <v>1500</v>
          </cell>
        </row>
        <row r="182">
          <cell r="F182">
            <v>7000</v>
          </cell>
        </row>
        <row r="183">
          <cell r="F183">
            <v>125000</v>
          </cell>
        </row>
        <row r="185">
          <cell r="F185">
            <v>200000</v>
          </cell>
        </row>
        <row r="186">
          <cell r="F186">
            <v>235000</v>
          </cell>
        </row>
        <row r="187">
          <cell r="F187">
            <v>775</v>
          </cell>
        </row>
        <row r="197">
          <cell r="F197">
            <v>30000</v>
          </cell>
        </row>
        <row r="198">
          <cell r="F198">
            <v>27500</v>
          </cell>
        </row>
        <row r="201">
          <cell r="F201">
            <v>25000</v>
          </cell>
        </row>
        <row r="202">
          <cell r="F202">
            <v>27500</v>
          </cell>
        </row>
        <row r="203">
          <cell r="F203">
            <v>25000</v>
          </cell>
        </row>
        <row r="204">
          <cell r="F204">
            <v>25000</v>
          </cell>
        </row>
        <row r="205">
          <cell r="F205">
            <v>25000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si"/>
      <sheetName val="Finance Projection-07"/>
      <sheetName val="Variables"/>
    </sheetNames>
    <sheetDataSet>
      <sheetData sheetId="0" refreshError="1"/>
      <sheetData sheetId="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S"/>
      <sheetName val="reken03 (2)"/>
      <sheetName val="16"/>
      <sheetName val="819"/>
      <sheetName val="INVESTASI"/>
      <sheetName val="tabelinv"/>
      <sheetName val="08240 "/>
      <sheetName val="moker "/>
      <sheetName val="reken03"/>
      <sheetName val="tabelrk"/>
      <sheetName val="1314PEB04"/>
      <sheetName val="1314 (3)"/>
      <sheetName val="1314JAN"/>
      <sheetName val="Sheet3"/>
      <sheetName val="1314"/>
      <sheetName val="KON130802"/>
      <sheetName val="08240 (2)"/>
      <sheetName val="ppn2003"/>
      <sheetName val="tabelppn"/>
      <sheetName val="Sheet2"/>
      <sheetName val="Sheet1"/>
      <sheetName val="510400"/>
      <sheetName val="LHK"/>
      <sheetName val="13080"/>
      <sheetName val="bakas2003"/>
      <sheetName val="rekbi03"/>
      <sheetName val="rinbi03"/>
      <sheetName val="JURNAL"/>
      <sheetName val="1314 MEI"/>
      <sheetName val="reken08240"/>
      <sheetName val="hp2003"/>
      <sheetName val="510703"/>
      <sheetName val="tabel140"/>
      <sheetName val="1314MAR04"/>
      <sheetName val="1314 APR"/>
      <sheetName val="0824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 val="HB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 sheetId="1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row>
        <row r="30">
          <cell r="B30">
            <v>23</v>
          </cell>
          <cell r="C30">
            <v>25000</v>
          </cell>
        </row>
        <row r="31">
          <cell r="B31">
            <v>24</v>
          </cell>
          <cell r="C31">
            <v>50000</v>
          </cell>
        </row>
        <row r="32">
          <cell r="B32">
            <v>25</v>
          </cell>
          <cell r="C32">
            <v>75000</v>
          </cell>
        </row>
        <row r="33">
          <cell r="B33">
            <v>26</v>
          </cell>
          <cell r="C33">
            <v>100000</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1+2-05"/>
      <sheetName val="data1+2-06"/>
      <sheetName val="data1+2-07"/>
      <sheetName val="hit_05"/>
      <sheetName val="hit_06"/>
      <sheetName val="hit_07"/>
      <sheetName val="inrec-formula"/>
      <sheetName val="lamp.1"/>
      <sheetName val="lamp.1 (2)"/>
      <sheetName val="lamp.2"/>
      <sheetName val="psak-psgjbr"/>
      <sheetName val="lamp.3"/>
      <sheetName val="lamp.4"/>
      <sheetName val="lamp2"/>
      <sheetName val="lamp3"/>
      <sheetName val="lamp1"/>
      <sheetName val="trf-d-i"/>
      <sheetName val="trf-d-i (2)"/>
      <sheetName val="trf-d-w"/>
      <sheetName val="trf-dr"/>
      <sheetName val="TRF 150"/>
      <sheetName val="kepmenaker150"/>
      <sheetName val="uu1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Koef Bahan"/>
      <sheetName val="3 Koef Alat"/>
      <sheetName val="4 Koef Tenaga"/>
      <sheetName val="6 Unit Prc Anl"/>
      <sheetName val="5 Harga SBD"/>
      <sheetName val="I Rekap BQ"/>
      <sheetName val="II BQ"/>
      <sheetName val="Surt Penawaran"/>
      <sheetName val="L1 Schedule"/>
      <sheetName val="L2  An H. Sat Utama"/>
      <sheetName val="L3 An H Sat Mob"/>
      <sheetName val="L4 LS Rutin"/>
      <sheetName val="L5 MoS"/>
      <sheetName val="L6 Plant"/>
      <sheetName val="L7 Daft Utama"/>
      <sheetName val="L8 Data Kont"/>
      <sheetName val="L9 Daft.Alat"/>
      <sheetName val="L10 Staf Inti"/>
      <sheetName val="L11 Sub"/>
      <sheetName val="L12a"/>
      <sheetName val="L12b"/>
      <sheetName val="L15 Daft Lamp"/>
      <sheetName val="Surat pernyataan"/>
      <sheetName val="TB"/>
    </sheetNames>
    <sheetDataSet>
      <sheetData sheetId="0"/>
      <sheetData sheetId="1"/>
      <sheetData sheetId="2"/>
      <sheetData sheetId="3"/>
      <sheetData sheetId="4"/>
      <sheetData sheetId="5"/>
      <sheetData sheetId="6"/>
      <sheetData sheetId="7"/>
      <sheetData sheetId="8"/>
      <sheetData sheetId="9"/>
      <sheetData sheetId="10" refreshError="1">
        <row r="43">
          <cell r="I43" t="str">
            <v>Jakarta January 14th, 2003</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SAA"/>
      <sheetName val="KAS"/>
      <sheetName val="Sheet1"/>
      <sheetName val="JU"/>
      <sheetName val="BB"/>
      <sheetName val="NR"/>
      <sheetName val="LR"/>
      <sheetName val="sales"/>
      <sheetName val="PPh23"/>
      <sheetName val="BNI 6171"/>
      <sheetName val="B Jatim 41788"/>
      <sheetName val="BNI 43058"/>
      <sheetName val="BNI 43069"/>
      <sheetName val="BNI 7677"/>
      <sheetName val="BNI 1205"/>
      <sheetName val="LKH"/>
    </sheetNames>
    <sheetDataSet>
      <sheetData sheetId="0" refreshError="1"/>
      <sheetData sheetId="1">
        <row r="10">
          <cell r="C10" t="str">
            <v>1-1110</v>
          </cell>
        </row>
        <row r="11">
          <cell r="C11" t="str">
            <v>1-1210</v>
          </cell>
        </row>
        <row r="12">
          <cell r="C12" t="str">
            <v>1-1220</v>
          </cell>
        </row>
        <row r="13">
          <cell r="C13" t="str">
            <v>1-1230</v>
          </cell>
        </row>
        <row r="14">
          <cell r="C14" t="str">
            <v>1-1240</v>
          </cell>
        </row>
        <row r="15">
          <cell r="C15" t="str">
            <v>1-1250</v>
          </cell>
        </row>
        <row r="16">
          <cell r="C16" t="str">
            <v>1-1260</v>
          </cell>
        </row>
        <row r="17">
          <cell r="C17" t="str">
            <v>1-1270</v>
          </cell>
        </row>
        <row r="18">
          <cell r="C18" t="str">
            <v>1-1310</v>
          </cell>
        </row>
        <row r="19">
          <cell r="C19" t="str">
            <v>1-1400</v>
          </cell>
        </row>
        <row r="20">
          <cell r="C20" t="str">
            <v>1-1400-01</v>
          </cell>
        </row>
        <row r="21">
          <cell r="C21" t="str">
            <v>1-1400-02</v>
          </cell>
        </row>
        <row r="22">
          <cell r="C22" t="str">
            <v>1-1400-03</v>
          </cell>
        </row>
        <row r="23">
          <cell r="C23" t="str">
            <v>1-1400-04</v>
          </cell>
        </row>
        <row r="24">
          <cell r="C24" t="str">
            <v>1-1400-05</v>
          </cell>
        </row>
        <row r="25">
          <cell r="C25" t="str">
            <v>1-1400-06</v>
          </cell>
        </row>
        <row r="26">
          <cell r="C26" t="str">
            <v>1-1400-07</v>
          </cell>
        </row>
        <row r="27">
          <cell r="C27" t="str">
            <v>1-1400-08</v>
          </cell>
        </row>
        <row r="28">
          <cell r="C28" t="str">
            <v>1-1400-09</v>
          </cell>
        </row>
        <row r="29">
          <cell r="C29" t="str">
            <v>1-1400-10</v>
          </cell>
        </row>
        <row r="30">
          <cell r="C30" t="str">
            <v>1-1400-11</v>
          </cell>
        </row>
        <row r="31">
          <cell r="C31" t="str">
            <v>1-1400-12</v>
          </cell>
        </row>
        <row r="32">
          <cell r="C32" t="str">
            <v>1-1400-13</v>
          </cell>
        </row>
        <row r="33">
          <cell r="C33" t="str">
            <v>1-1400-14</v>
          </cell>
        </row>
        <row r="34">
          <cell r="C34" t="str">
            <v>1-1400-15</v>
          </cell>
        </row>
        <row r="35">
          <cell r="C35" t="str">
            <v>1-1400-16</v>
          </cell>
        </row>
        <row r="36">
          <cell r="C36" t="str">
            <v>1-1400-17</v>
          </cell>
        </row>
        <row r="37">
          <cell r="C37" t="str">
            <v>1-1400-18</v>
          </cell>
        </row>
        <row r="38">
          <cell r="C38" t="str">
            <v>1-1400-19</v>
          </cell>
        </row>
        <row r="39">
          <cell r="C39" t="str">
            <v>1-1400-20</v>
          </cell>
        </row>
        <row r="40">
          <cell r="C40" t="str">
            <v>1-1400-21</v>
          </cell>
        </row>
        <row r="41">
          <cell r="C41" t="str">
            <v>1-1400-22</v>
          </cell>
        </row>
        <row r="42">
          <cell r="C42" t="str">
            <v>1-1400-23</v>
          </cell>
        </row>
        <row r="43">
          <cell r="C43" t="str">
            <v>1-1400-24</v>
          </cell>
        </row>
        <row r="44">
          <cell r="C44" t="str">
            <v>1-1400-25</v>
          </cell>
        </row>
        <row r="45">
          <cell r="C45" t="str">
            <v>1-1400-26</v>
          </cell>
        </row>
        <row r="46">
          <cell r="C46" t="str">
            <v>1-1400-27</v>
          </cell>
        </row>
        <row r="47">
          <cell r="C47" t="str">
            <v>1-1400-28</v>
          </cell>
        </row>
        <row r="48">
          <cell r="C48" t="str">
            <v>1-1400-29</v>
          </cell>
        </row>
        <row r="49">
          <cell r="C49" t="str">
            <v>1-1400-30</v>
          </cell>
        </row>
        <row r="50">
          <cell r="C50" t="str">
            <v>1-1400-31</v>
          </cell>
        </row>
        <row r="51">
          <cell r="C51" t="str">
            <v>1-1410</v>
          </cell>
        </row>
        <row r="52">
          <cell r="C52" t="str">
            <v>1-1420</v>
          </cell>
        </row>
        <row r="53">
          <cell r="C53" t="str">
            <v>1-1430</v>
          </cell>
        </row>
        <row r="54">
          <cell r="C54" t="str">
            <v>1-1431</v>
          </cell>
        </row>
        <row r="55">
          <cell r="C55" t="str">
            <v>1-1432</v>
          </cell>
        </row>
        <row r="56">
          <cell r="C56" t="str">
            <v>1-1433</v>
          </cell>
        </row>
        <row r="57">
          <cell r="C57" t="str">
            <v>1-1500</v>
          </cell>
        </row>
        <row r="58">
          <cell r="C58" t="str">
            <v>1-1510</v>
          </cell>
        </row>
        <row r="59">
          <cell r="C59" t="str">
            <v>1-1510-01</v>
          </cell>
        </row>
        <row r="60">
          <cell r="C60" t="str">
            <v>1-1510-02</v>
          </cell>
        </row>
        <row r="61">
          <cell r="C61" t="str">
            <v>1-1510-03</v>
          </cell>
        </row>
        <row r="62">
          <cell r="C62" t="str">
            <v>1-1510-04</v>
          </cell>
        </row>
        <row r="63">
          <cell r="C63" t="str">
            <v>1-1510-05</v>
          </cell>
        </row>
        <row r="64">
          <cell r="C64" t="str">
            <v>1-1510-06</v>
          </cell>
        </row>
        <row r="65">
          <cell r="C65" t="str">
            <v>1-1510-07</v>
          </cell>
        </row>
        <row r="66">
          <cell r="C66" t="str">
            <v>1-1510-08</v>
          </cell>
        </row>
        <row r="67">
          <cell r="C67" t="str">
            <v>1-1510-09</v>
          </cell>
        </row>
        <row r="68">
          <cell r="C68" t="str">
            <v>1-1510-10</v>
          </cell>
        </row>
        <row r="69">
          <cell r="C69" t="str">
            <v>1-1510-11</v>
          </cell>
        </row>
        <row r="70">
          <cell r="C70" t="str">
            <v>1-1510-12</v>
          </cell>
        </row>
        <row r="71">
          <cell r="C71" t="str">
            <v>1-1510-13</v>
          </cell>
        </row>
        <row r="72">
          <cell r="C72" t="str">
            <v>1-1510-14</v>
          </cell>
        </row>
        <row r="73">
          <cell r="C73" t="str">
            <v>1-1510-15</v>
          </cell>
        </row>
        <row r="74">
          <cell r="C74" t="str">
            <v>1-1510-16</v>
          </cell>
        </row>
        <row r="75">
          <cell r="C75" t="str">
            <v>1-1510-17</v>
          </cell>
        </row>
        <row r="76">
          <cell r="C76" t="str">
            <v>1-1510-18</v>
          </cell>
        </row>
        <row r="77">
          <cell r="C77" t="str">
            <v>1-1510-19</v>
          </cell>
        </row>
        <row r="78">
          <cell r="C78" t="str">
            <v>1-1510-20</v>
          </cell>
        </row>
        <row r="79">
          <cell r="C79" t="str">
            <v>1-1510-21</v>
          </cell>
        </row>
        <row r="80">
          <cell r="C80" t="str">
            <v>1-1510-22</v>
          </cell>
        </row>
        <row r="81">
          <cell r="C81" t="str">
            <v>1-1510-23</v>
          </cell>
        </row>
        <row r="82">
          <cell r="C82" t="str">
            <v>1-1510-24</v>
          </cell>
        </row>
        <row r="83">
          <cell r="C83" t="str">
            <v>1-1510-25</v>
          </cell>
        </row>
        <row r="84">
          <cell r="C84" t="str">
            <v>1-1510-26</v>
          </cell>
        </row>
        <row r="85">
          <cell r="C85" t="str">
            <v>1-1510-27</v>
          </cell>
        </row>
        <row r="86">
          <cell r="C86" t="str">
            <v>1-1510-28</v>
          </cell>
        </row>
        <row r="87">
          <cell r="C87" t="str">
            <v>1-1510-29</v>
          </cell>
        </row>
        <row r="88">
          <cell r="C88" t="str">
            <v>1-1510-30</v>
          </cell>
        </row>
        <row r="89">
          <cell r="C89" t="str">
            <v>1-1520</v>
          </cell>
        </row>
        <row r="90">
          <cell r="C90" t="str">
            <v>1-1530</v>
          </cell>
        </row>
        <row r="91">
          <cell r="C91" t="str">
            <v>1-1535</v>
          </cell>
        </row>
        <row r="92">
          <cell r="C92" t="str">
            <v>1-1540</v>
          </cell>
        </row>
        <row r="93">
          <cell r="C93" t="str">
            <v>1-1540-01</v>
          </cell>
        </row>
        <row r="94">
          <cell r="C94" t="str">
            <v>1-1540-02</v>
          </cell>
        </row>
        <row r="95">
          <cell r="C95" t="str">
            <v>1-1540-03</v>
          </cell>
        </row>
        <row r="96">
          <cell r="C96" t="str">
            <v>1-1540-04</v>
          </cell>
        </row>
        <row r="97">
          <cell r="C97" t="str">
            <v>1-1540-05</v>
          </cell>
        </row>
        <row r="98">
          <cell r="C98" t="str">
            <v>1-1600</v>
          </cell>
        </row>
        <row r="99">
          <cell r="C99" t="str">
            <v>1-1610</v>
          </cell>
        </row>
        <row r="100">
          <cell r="C100" t="str">
            <v>1-1620</v>
          </cell>
        </row>
        <row r="101">
          <cell r="C101" t="str">
            <v>1-1630</v>
          </cell>
        </row>
        <row r="102">
          <cell r="C102" t="str">
            <v>1-1700</v>
          </cell>
        </row>
        <row r="103">
          <cell r="C103" t="str">
            <v>1-1710</v>
          </cell>
        </row>
        <row r="104">
          <cell r="C104" t="str">
            <v>1-1720</v>
          </cell>
        </row>
        <row r="105">
          <cell r="C105" t="str">
            <v>1-1800</v>
          </cell>
        </row>
        <row r="106">
          <cell r="C106" t="str">
            <v>2-1100</v>
          </cell>
        </row>
        <row r="107">
          <cell r="C107" t="str">
            <v>2-1110</v>
          </cell>
        </row>
        <row r="108">
          <cell r="C108" t="str">
            <v>2-1120</v>
          </cell>
        </row>
        <row r="109">
          <cell r="C109" t="str">
            <v>2-1130</v>
          </cell>
        </row>
        <row r="110">
          <cell r="C110" t="str">
            <v>2-3000</v>
          </cell>
        </row>
        <row r="111">
          <cell r="C111" t="str">
            <v>2-3000-01</v>
          </cell>
        </row>
        <row r="112">
          <cell r="C112" t="str">
            <v>2-3000-02</v>
          </cell>
        </row>
        <row r="113">
          <cell r="C113" t="str">
            <v>2-4000</v>
          </cell>
        </row>
        <row r="114">
          <cell r="C114" t="str">
            <v>2-4000-01</v>
          </cell>
        </row>
        <row r="115">
          <cell r="C115" t="str">
            <v>2-4000-02</v>
          </cell>
        </row>
        <row r="116">
          <cell r="C116" t="str">
            <v>2-4000-03</v>
          </cell>
        </row>
        <row r="117">
          <cell r="C117" t="str">
            <v>2-4000-04</v>
          </cell>
        </row>
        <row r="118">
          <cell r="C118" t="str">
            <v>2-4000-05</v>
          </cell>
        </row>
        <row r="119">
          <cell r="C119" t="str">
            <v>2-4000-06</v>
          </cell>
        </row>
        <row r="120">
          <cell r="C120" t="str">
            <v>2-4000-07</v>
          </cell>
        </row>
        <row r="121">
          <cell r="C121" t="str">
            <v>2-4000-08</v>
          </cell>
        </row>
        <row r="122">
          <cell r="C122" t="str">
            <v>2-4000-09</v>
          </cell>
        </row>
        <row r="123">
          <cell r="C123" t="str">
            <v>2-4000-10</v>
          </cell>
        </row>
        <row r="124">
          <cell r="C124" t="str">
            <v>2-4000-11</v>
          </cell>
        </row>
        <row r="125">
          <cell r="C125" t="str">
            <v>2-4000-12</v>
          </cell>
        </row>
        <row r="126">
          <cell r="C126" t="str">
            <v>2-5000</v>
          </cell>
        </row>
        <row r="127">
          <cell r="C127" t="str">
            <v>2-5010</v>
          </cell>
        </row>
        <row r="128">
          <cell r="C128" t="str">
            <v>2-5020</v>
          </cell>
        </row>
        <row r="129">
          <cell r="C129" t="str">
            <v>2-5030</v>
          </cell>
        </row>
        <row r="130">
          <cell r="C130" t="str">
            <v>2-5040</v>
          </cell>
        </row>
        <row r="131">
          <cell r="C131" t="str">
            <v>2-5050</v>
          </cell>
        </row>
        <row r="132">
          <cell r="C132" t="str">
            <v>2-6000</v>
          </cell>
        </row>
        <row r="133">
          <cell r="C133" t="str">
            <v>2-7000</v>
          </cell>
        </row>
        <row r="134">
          <cell r="C134" t="str">
            <v>2-8000</v>
          </cell>
        </row>
        <row r="135">
          <cell r="C135" t="str">
            <v>3-1000</v>
          </cell>
        </row>
        <row r="136">
          <cell r="C136" t="str">
            <v>3-2000</v>
          </cell>
        </row>
        <row r="137">
          <cell r="C137" t="str">
            <v>3-3000</v>
          </cell>
        </row>
        <row r="138">
          <cell r="C138" t="str">
            <v>3-4000</v>
          </cell>
        </row>
        <row r="139">
          <cell r="C139" t="str">
            <v>3-5000</v>
          </cell>
        </row>
        <row r="140">
          <cell r="C140" t="str">
            <v>3-6000</v>
          </cell>
        </row>
        <row r="141">
          <cell r="C141" t="str">
            <v>4-1000</v>
          </cell>
        </row>
        <row r="142">
          <cell r="C142" t="str">
            <v>4-2000</v>
          </cell>
        </row>
        <row r="143">
          <cell r="C143" t="str">
            <v>5-1000</v>
          </cell>
        </row>
        <row r="144">
          <cell r="C144" t="str">
            <v>5-1010</v>
          </cell>
        </row>
        <row r="145">
          <cell r="C145" t="str">
            <v>5-1020</v>
          </cell>
        </row>
        <row r="146">
          <cell r="C146" t="str">
            <v>5-1030</v>
          </cell>
        </row>
        <row r="147">
          <cell r="C147" t="str">
            <v>5-1040</v>
          </cell>
        </row>
        <row r="148">
          <cell r="C148" t="str">
            <v>5-1050</v>
          </cell>
        </row>
        <row r="149">
          <cell r="C149" t="str">
            <v>5-1060</v>
          </cell>
        </row>
        <row r="150">
          <cell r="C150" t="str">
            <v>5-1070</v>
          </cell>
        </row>
        <row r="151">
          <cell r="C151" t="str">
            <v>5-1080</v>
          </cell>
        </row>
        <row r="152">
          <cell r="C152" t="str">
            <v>5-1090</v>
          </cell>
        </row>
        <row r="153">
          <cell r="C153" t="str">
            <v>5-1100</v>
          </cell>
        </row>
        <row r="154">
          <cell r="C154" t="str">
            <v>5-1110</v>
          </cell>
        </row>
        <row r="155">
          <cell r="C155" t="str">
            <v>5-1120</v>
          </cell>
        </row>
        <row r="156">
          <cell r="C156" t="str">
            <v>5-1130</v>
          </cell>
        </row>
        <row r="157">
          <cell r="C157" t="str">
            <v>5-1140</v>
          </cell>
        </row>
        <row r="158">
          <cell r="C158" t="str">
            <v>5-1150</v>
          </cell>
        </row>
        <row r="159">
          <cell r="C159" t="str">
            <v>5-1160</v>
          </cell>
        </row>
        <row r="160">
          <cell r="C160" t="str">
            <v>5-1170</v>
          </cell>
        </row>
        <row r="161">
          <cell r="C161" t="str">
            <v>5-1180</v>
          </cell>
        </row>
        <row r="162">
          <cell r="C162" t="str">
            <v>5-1190</v>
          </cell>
        </row>
        <row r="163">
          <cell r="C163" t="str">
            <v>5-1200</v>
          </cell>
        </row>
        <row r="164">
          <cell r="C164" t="str">
            <v>5-1210</v>
          </cell>
        </row>
        <row r="165">
          <cell r="C165" t="str">
            <v>5-1400</v>
          </cell>
        </row>
        <row r="166">
          <cell r="C166" t="str">
            <v>5-1500</v>
          </cell>
        </row>
        <row r="167">
          <cell r="C167" t="str">
            <v>5-1510</v>
          </cell>
        </row>
        <row r="168">
          <cell r="C168" t="str">
            <v>5-1520</v>
          </cell>
        </row>
        <row r="169">
          <cell r="C169" t="str">
            <v>5-1530</v>
          </cell>
        </row>
        <row r="170">
          <cell r="C170" t="str">
            <v>5-1540</v>
          </cell>
        </row>
        <row r="171">
          <cell r="C171" t="str">
            <v>5-1550</v>
          </cell>
        </row>
        <row r="172">
          <cell r="C172" t="str">
            <v>5-1560</v>
          </cell>
        </row>
        <row r="173">
          <cell r="C173" t="str">
            <v>5-1570</v>
          </cell>
        </row>
        <row r="174">
          <cell r="C174" t="str">
            <v>5-1580</v>
          </cell>
        </row>
        <row r="175">
          <cell r="C175" t="str">
            <v>5-1590</v>
          </cell>
        </row>
        <row r="176">
          <cell r="C176" t="str">
            <v>5-1600</v>
          </cell>
        </row>
        <row r="177">
          <cell r="C177" t="str">
            <v>5-1610</v>
          </cell>
        </row>
        <row r="178">
          <cell r="C178" t="str">
            <v>5-2000</v>
          </cell>
        </row>
        <row r="179">
          <cell r="C179" t="str">
            <v>5-2010</v>
          </cell>
        </row>
        <row r="180">
          <cell r="C180" t="str">
            <v>5-3000</v>
          </cell>
        </row>
        <row r="181">
          <cell r="C181" t="str">
            <v>5-3010</v>
          </cell>
        </row>
        <row r="182">
          <cell r="C182" t="str">
            <v>5-3020</v>
          </cell>
        </row>
        <row r="183">
          <cell r="C183" t="str">
            <v>5-3030</v>
          </cell>
        </row>
        <row r="184">
          <cell r="C184" t="str">
            <v>5-3040</v>
          </cell>
        </row>
        <row r="185">
          <cell r="C185" t="str">
            <v>5-3050</v>
          </cell>
        </row>
        <row r="186">
          <cell r="C186" t="str">
            <v>5-3060</v>
          </cell>
        </row>
        <row r="187">
          <cell r="C187" t="str">
            <v>5-3070</v>
          </cell>
        </row>
        <row r="188">
          <cell r="C188" t="str">
            <v>5-3080</v>
          </cell>
        </row>
        <row r="189">
          <cell r="C189" t="str">
            <v>5-3090</v>
          </cell>
        </row>
        <row r="190">
          <cell r="C190" t="str">
            <v>5-3100</v>
          </cell>
        </row>
        <row r="191">
          <cell r="C191" t="str">
            <v>5-3110</v>
          </cell>
        </row>
        <row r="192">
          <cell r="C192" t="str">
            <v>5-3120</v>
          </cell>
        </row>
        <row r="193">
          <cell r="C193" t="str">
            <v>5-3130</v>
          </cell>
        </row>
        <row r="194">
          <cell r="C194" t="str">
            <v>5-3135</v>
          </cell>
        </row>
        <row r="195">
          <cell r="C195" t="str">
            <v>5-3140</v>
          </cell>
        </row>
        <row r="196">
          <cell r="C196" t="str">
            <v>5-3150</v>
          </cell>
        </row>
        <row r="197">
          <cell r="C197" t="str">
            <v>5-3160</v>
          </cell>
        </row>
        <row r="198">
          <cell r="C198" t="str">
            <v>5-3170</v>
          </cell>
        </row>
        <row r="199">
          <cell r="C199" t="str">
            <v>5-3180</v>
          </cell>
        </row>
        <row r="200">
          <cell r="C200" t="str">
            <v>5-3190</v>
          </cell>
        </row>
        <row r="201">
          <cell r="C201" t="str">
            <v>5-3200</v>
          </cell>
        </row>
        <row r="202">
          <cell r="C202" t="str">
            <v>5-3210</v>
          </cell>
        </row>
        <row r="203">
          <cell r="C203" t="str">
            <v>5-3220</v>
          </cell>
        </row>
        <row r="204">
          <cell r="C204" t="str">
            <v>5-3230</v>
          </cell>
        </row>
        <row r="205">
          <cell r="C205" t="str">
            <v>5-3240</v>
          </cell>
        </row>
        <row r="206">
          <cell r="C206" t="str">
            <v>5-3250</v>
          </cell>
        </row>
        <row r="207">
          <cell r="C207" t="str">
            <v>5-3260</v>
          </cell>
        </row>
        <row r="208">
          <cell r="C208" t="str">
            <v>5-3270</v>
          </cell>
        </row>
        <row r="209">
          <cell r="C209" t="str">
            <v>5-3280</v>
          </cell>
        </row>
        <row r="210">
          <cell r="C210" t="str">
            <v>5-3290</v>
          </cell>
        </row>
        <row r="211">
          <cell r="C211" t="str">
            <v>5-3300</v>
          </cell>
        </row>
        <row r="212">
          <cell r="C212" t="str">
            <v>5-3310</v>
          </cell>
        </row>
        <row r="213">
          <cell r="C213" t="str">
            <v>5-3320</v>
          </cell>
        </row>
        <row r="214">
          <cell r="C214" t="str">
            <v>6-1000</v>
          </cell>
        </row>
        <row r="215">
          <cell r="C215" t="str">
            <v>6-2000</v>
          </cell>
        </row>
        <row r="216">
          <cell r="C216" t="str">
            <v>6-3000</v>
          </cell>
        </row>
        <row r="217">
          <cell r="C217" t="str">
            <v>6-4000</v>
          </cell>
        </row>
        <row r="218">
          <cell r="C218" t="str">
            <v>6-5000</v>
          </cell>
        </row>
        <row r="219">
          <cell r="C219" t="str">
            <v>6-6000</v>
          </cell>
        </row>
        <row r="220">
          <cell r="C220" t="str">
            <v>6-7000</v>
          </cell>
        </row>
        <row r="221">
          <cell r="C221" t="str">
            <v>6-8000</v>
          </cell>
        </row>
      </sheetData>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S"/>
      <sheetName val="reken03 (2)"/>
      <sheetName val="16"/>
      <sheetName val="819"/>
      <sheetName val="INVESTASI"/>
      <sheetName val="tabelinv"/>
      <sheetName val="08240 "/>
      <sheetName val="moker "/>
      <sheetName val="reken03"/>
      <sheetName val="tabelrk"/>
      <sheetName val="1314PEB04"/>
      <sheetName val="1314 (3)"/>
      <sheetName val="1314JAN"/>
      <sheetName val="Sheet3"/>
      <sheetName val="1314"/>
      <sheetName val="KON130802"/>
      <sheetName val="08240 (2)"/>
      <sheetName val="ppn2003"/>
      <sheetName val="tabelppn"/>
      <sheetName val="Sheet2"/>
      <sheetName val="Sheet1"/>
      <sheetName val="510400"/>
      <sheetName val="LHK"/>
      <sheetName val="13080"/>
      <sheetName val="bakas2003"/>
      <sheetName val="rekbi03"/>
      <sheetName val="rinbi03"/>
      <sheetName val="JURNAL"/>
      <sheetName val="1314 MEI"/>
      <sheetName val="reken08240"/>
      <sheetName val="hp2003"/>
      <sheetName val="510703"/>
      <sheetName val="tabel140"/>
      <sheetName val="1314MAR04"/>
      <sheetName val="1314 APR"/>
      <sheetName val="0824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J"/>
      <sheetName val="NRC"/>
      <sheetName val="NLM"/>
      <sheetName val="Sheet1"/>
      <sheetName val="NP"/>
      <sheetName val="Sheet2"/>
      <sheetName val="Sheet3"/>
    </sheetNames>
    <sheetDataSet>
      <sheetData sheetId="0" refreshError="1"/>
      <sheetData sheetId="1" refreshError="1"/>
      <sheetData sheetId="2" refreshError="1"/>
      <sheetData sheetId="3" refreshError="1"/>
      <sheetData sheetId="4">
        <row r="3">
          <cell r="B3" t="str">
            <v>100-000</v>
          </cell>
          <cell r="C3" t="str">
            <v>AKTIVA LANCAR</v>
          </cell>
        </row>
        <row r="4">
          <cell r="B4" t="str">
            <v>110-000</v>
          </cell>
          <cell r="C4" t="str">
            <v>Kas &amp; Setara Kas</v>
          </cell>
        </row>
        <row r="5">
          <cell r="B5" t="str">
            <v>120-000</v>
          </cell>
          <cell r="C5" t="str">
            <v>Piutang</v>
          </cell>
        </row>
        <row r="6">
          <cell r="B6" t="str">
            <v>121-000</v>
          </cell>
          <cell r="C6" t="str">
            <v>Piutang Usaha</v>
          </cell>
        </row>
        <row r="7">
          <cell r="B7" t="str">
            <v>122-000</v>
          </cell>
          <cell r="C7" t="str">
            <v>Piutang Karyawan</v>
          </cell>
        </row>
        <row r="8">
          <cell r="B8" t="str">
            <v>123-000</v>
          </cell>
          <cell r="C8" t="str">
            <v>Piutang Saham</v>
          </cell>
        </row>
        <row r="9">
          <cell r="B9" t="str">
            <v>129-000</v>
          </cell>
          <cell r="C9" t="str">
            <v>Piutang Lain-lain</v>
          </cell>
        </row>
        <row r="10">
          <cell r="B10" t="str">
            <v>130-000</v>
          </cell>
          <cell r="C10" t="str">
            <v>Uang Muka</v>
          </cell>
        </row>
        <row r="11">
          <cell r="B11" t="str">
            <v>131-000</v>
          </cell>
          <cell r="C11" t="str">
            <v>Uang Muka Biaya</v>
          </cell>
        </row>
        <row r="12">
          <cell r="B12" t="str">
            <v>131-001</v>
          </cell>
          <cell r="C12" t="str">
            <v>Uang Muka Biaya Sewa Kantor</v>
          </cell>
        </row>
        <row r="13">
          <cell r="B13" t="str">
            <v>132-000</v>
          </cell>
          <cell r="C13" t="str">
            <v>Uang Muka Pajak</v>
          </cell>
        </row>
        <row r="14">
          <cell r="B14" t="str">
            <v>139-000</v>
          </cell>
          <cell r="C14" t="str">
            <v>Uang Muka Lain-lain</v>
          </cell>
        </row>
        <row r="15">
          <cell r="B15" t="str">
            <v>140-000</v>
          </cell>
          <cell r="C15" t="str">
            <v>Persediaan</v>
          </cell>
        </row>
        <row r="16">
          <cell r="B16" t="str">
            <v>150-000</v>
          </cell>
          <cell r="C16" t="str">
            <v>AKTIVA TETAP</v>
          </cell>
        </row>
        <row r="17">
          <cell r="B17" t="str">
            <v>151-000</v>
          </cell>
          <cell r="C17" t="str">
            <v>Tanah</v>
          </cell>
        </row>
        <row r="18">
          <cell r="B18" t="str">
            <v>152-000</v>
          </cell>
          <cell r="C18" t="str">
            <v>Bangunan</v>
          </cell>
        </row>
        <row r="19">
          <cell r="B19" t="str">
            <v>153-000</v>
          </cell>
          <cell r="C19" t="str">
            <v>Akumulasi Penyusutan Bangunan</v>
          </cell>
        </row>
        <row r="20">
          <cell r="B20" t="str">
            <v>154-000</v>
          </cell>
          <cell r="C20" t="str">
            <v>Kendaraan</v>
          </cell>
        </row>
        <row r="21">
          <cell r="B21" t="str">
            <v>155-000</v>
          </cell>
          <cell r="C21" t="str">
            <v>Akumulasi Penyusutan Kendaraan</v>
          </cell>
        </row>
        <row r="22">
          <cell r="B22" t="str">
            <v>156-000</v>
          </cell>
          <cell r="C22" t="str">
            <v>Inventaris Kantor</v>
          </cell>
        </row>
        <row r="23">
          <cell r="B23" t="str">
            <v>157-000</v>
          </cell>
          <cell r="C23" t="str">
            <v>Akumulasi Penyusutan Inventaris Kantor</v>
          </cell>
        </row>
        <row r="24">
          <cell r="B24" t="str">
            <v>160-000</v>
          </cell>
          <cell r="C24" t="str">
            <v>AKTIVA LAIN-LAIN</v>
          </cell>
        </row>
        <row r="25">
          <cell r="B25" t="str">
            <v>200-000</v>
          </cell>
          <cell r="C25" t="str">
            <v>HUTANG LANCAR</v>
          </cell>
        </row>
        <row r="26">
          <cell r="B26" t="str">
            <v>210-000</v>
          </cell>
          <cell r="C26" t="str">
            <v>Hutang Usaha</v>
          </cell>
        </row>
        <row r="27">
          <cell r="B27" t="str">
            <v>220-000</v>
          </cell>
          <cell r="C27" t="str">
            <v>Hutang Biaya</v>
          </cell>
        </row>
        <row r="28">
          <cell r="B28" t="str">
            <v>230-000</v>
          </cell>
          <cell r="C28" t="str">
            <v>Hutang Pajak</v>
          </cell>
        </row>
        <row r="29">
          <cell r="B29" t="str">
            <v>249-000</v>
          </cell>
          <cell r="C29" t="str">
            <v>Hutang Lain-lain</v>
          </cell>
        </row>
        <row r="30">
          <cell r="B30" t="str">
            <v>249-001</v>
          </cell>
          <cell r="C30" t="str">
            <v>Hutang H. Najemuddin, SE.</v>
          </cell>
        </row>
        <row r="31">
          <cell r="B31" t="str">
            <v>250-000</v>
          </cell>
          <cell r="C31" t="str">
            <v>HUTANG JANGKA PANJANG</v>
          </cell>
        </row>
        <row r="32">
          <cell r="B32" t="str">
            <v>300-000</v>
          </cell>
          <cell r="C32" t="str">
            <v>MODAL</v>
          </cell>
        </row>
        <row r="33">
          <cell r="B33" t="str">
            <v>310-000</v>
          </cell>
          <cell r="C33" t="str">
            <v>Modal H. Nejemuddin, SE</v>
          </cell>
        </row>
        <row r="34">
          <cell r="B34" t="str">
            <v>320-000</v>
          </cell>
          <cell r="C34" t="str">
            <v>Modal Tenny Ginting, SE.</v>
          </cell>
        </row>
        <row r="35">
          <cell r="B35" t="str">
            <v>330-000</v>
          </cell>
          <cell r="C35" t="str">
            <v>Modal M. Iqbal SE.</v>
          </cell>
        </row>
        <row r="36">
          <cell r="B36" t="str">
            <v>340-000</v>
          </cell>
          <cell r="C36" t="str">
            <v>Modal Robertus Ronny Manga SE. Ak.</v>
          </cell>
        </row>
        <row r="37">
          <cell r="B37" t="str">
            <v>350-000</v>
          </cell>
          <cell r="C37" t="str">
            <v>LABA DITAHAN</v>
          </cell>
        </row>
        <row r="38">
          <cell r="B38" t="str">
            <v>400-000</v>
          </cell>
          <cell r="C38" t="str">
            <v>PENDAPATAN</v>
          </cell>
        </row>
        <row r="39">
          <cell r="B39" t="str">
            <v>500-000</v>
          </cell>
          <cell r="C39" t="str">
            <v>HARGA POKOK PENJUALAN</v>
          </cell>
        </row>
        <row r="40">
          <cell r="B40" t="str">
            <v>600-000</v>
          </cell>
          <cell r="C40" t="str">
            <v>BIAYA OPERASIONAL</v>
          </cell>
        </row>
        <row r="41">
          <cell r="B41" t="str">
            <v>600-001</v>
          </cell>
          <cell r="C41" t="str">
            <v>Biaya Akte Pendiriaan</v>
          </cell>
        </row>
        <row r="42">
          <cell r="B42" t="str">
            <v>600-002</v>
          </cell>
          <cell r="C42" t="str">
            <v>Biaya Sewa</v>
          </cell>
        </row>
        <row r="43">
          <cell r="B43" t="str">
            <v>700-00</v>
          </cell>
          <cell r="C43" t="str">
            <v>PENDAPATAN &amp; BIAYA LAIN-LAIN</v>
          </cell>
        </row>
      </sheetData>
      <sheetData sheetId="5" refreshError="1"/>
      <sheetData sheetId="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J"/>
      <sheetName val="NRC"/>
      <sheetName val="NLM"/>
      <sheetName val="Sheet1"/>
      <sheetName val="NP"/>
      <sheetName val="Sheet2"/>
      <sheetName val="Sheet3"/>
      <sheetName val="SAA"/>
    </sheetNames>
    <sheetDataSet>
      <sheetData sheetId="0" refreshError="1"/>
      <sheetData sheetId="1" refreshError="1"/>
      <sheetData sheetId="2" refreshError="1"/>
      <sheetData sheetId="3" refreshError="1"/>
      <sheetData sheetId="4">
        <row r="3">
          <cell r="B3" t="str">
            <v>100-000</v>
          </cell>
          <cell r="C3" t="str">
            <v>AKTIVA LANCAR</v>
          </cell>
        </row>
        <row r="4">
          <cell r="B4" t="str">
            <v>110-000</v>
          </cell>
          <cell r="C4" t="str">
            <v>Kas &amp; Setara Kas</v>
          </cell>
        </row>
        <row r="5">
          <cell r="B5" t="str">
            <v>120-000</v>
          </cell>
          <cell r="C5" t="str">
            <v>Piutang</v>
          </cell>
        </row>
        <row r="6">
          <cell r="B6" t="str">
            <v>121-000</v>
          </cell>
          <cell r="C6" t="str">
            <v>Piutang Usaha</v>
          </cell>
        </row>
        <row r="7">
          <cell r="B7" t="str">
            <v>122-000</v>
          </cell>
          <cell r="C7" t="str">
            <v>Piutang Karyawan</v>
          </cell>
        </row>
        <row r="8">
          <cell r="B8" t="str">
            <v>123-000</v>
          </cell>
          <cell r="C8" t="str">
            <v>Piutang Saham</v>
          </cell>
        </row>
        <row r="9">
          <cell r="B9" t="str">
            <v>129-000</v>
          </cell>
          <cell r="C9" t="str">
            <v>Piutang Lain-lain</v>
          </cell>
        </row>
        <row r="10">
          <cell r="B10" t="str">
            <v>130-000</v>
          </cell>
          <cell r="C10" t="str">
            <v>Uang Muka</v>
          </cell>
        </row>
        <row r="11">
          <cell r="B11" t="str">
            <v>131-000</v>
          </cell>
          <cell r="C11" t="str">
            <v>Uang Muka Biaya</v>
          </cell>
        </row>
        <row r="12">
          <cell r="B12" t="str">
            <v>131-001</v>
          </cell>
          <cell r="C12" t="str">
            <v>Uang Muka Biaya Sewa Kantor</v>
          </cell>
        </row>
        <row r="13">
          <cell r="B13" t="str">
            <v>132-000</v>
          </cell>
          <cell r="C13" t="str">
            <v>Uang Muka Pajak</v>
          </cell>
        </row>
        <row r="14">
          <cell r="B14" t="str">
            <v>139-000</v>
          </cell>
          <cell r="C14" t="str">
            <v>Uang Muka Lain-lain</v>
          </cell>
        </row>
        <row r="15">
          <cell r="B15" t="str">
            <v>140-000</v>
          </cell>
          <cell r="C15" t="str">
            <v>Persediaan</v>
          </cell>
        </row>
        <row r="16">
          <cell r="B16" t="str">
            <v>150-000</v>
          </cell>
          <cell r="C16" t="str">
            <v>AKTIVA TETAP</v>
          </cell>
        </row>
        <row r="17">
          <cell r="B17" t="str">
            <v>151-000</v>
          </cell>
          <cell r="C17" t="str">
            <v>Tanah</v>
          </cell>
        </row>
        <row r="18">
          <cell r="B18" t="str">
            <v>152-000</v>
          </cell>
          <cell r="C18" t="str">
            <v>Bangunan</v>
          </cell>
        </row>
        <row r="19">
          <cell r="B19" t="str">
            <v>153-000</v>
          </cell>
          <cell r="C19" t="str">
            <v>Akumulasi Penyusutan Bangunan</v>
          </cell>
        </row>
        <row r="20">
          <cell r="B20" t="str">
            <v>154-000</v>
          </cell>
          <cell r="C20" t="str">
            <v>Kendaraan</v>
          </cell>
        </row>
        <row r="21">
          <cell r="B21" t="str">
            <v>155-000</v>
          </cell>
          <cell r="C21" t="str">
            <v>Akumulasi Penyusutan Kendaraan</v>
          </cell>
        </row>
        <row r="22">
          <cell r="B22" t="str">
            <v>156-000</v>
          </cell>
          <cell r="C22" t="str">
            <v>Inventaris Kantor</v>
          </cell>
        </row>
        <row r="23">
          <cell r="B23" t="str">
            <v>157-000</v>
          </cell>
          <cell r="C23" t="str">
            <v>Akumulasi Penyusutan Inventaris Kantor</v>
          </cell>
        </row>
        <row r="24">
          <cell r="B24" t="str">
            <v>160-000</v>
          </cell>
          <cell r="C24" t="str">
            <v>AKTIVA LAIN-LAIN</v>
          </cell>
        </row>
        <row r="25">
          <cell r="B25" t="str">
            <v>200-000</v>
          </cell>
          <cell r="C25" t="str">
            <v>HUTANG LANCAR</v>
          </cell>
        </row>
        <row r="26">
          <cell r="B26" t="str">
            <v>210-000</v>
          </cell>
          <cell r="C26" t="str">
            <v>Hutang Usaha</v>
          </cell>
        </row>
        <row r="27">
          <cell r="B27" t="str">
            <v>220-000</v>
          </cell>
          <cell r="C27" t="str">
            <v>Hutang Biaya</v>
          </cell>
        </row>
        <row r="28">
          <cell r="B28" t="str">
            <v>230-000</v>
          </cell>
          <cell r="C28" t="str">
            <v>Hutang Pajak</v>
          </cell>
        </row>
        <row r="29">
          <cell r="B29" t="str">
            <v>249-000</v>
          </cell>
          <cell r="C29" t="str">
            <v>Hutang Lain-lain</v>
          </cell>
        </row>
        <row r="30">
          <cell r="B30" t="str">
            <v>249-001</v>
          </cell>
          <cell r="C30" t="str">
            <v>Hutang H. Najemuddin, SE.</v>
          </cell>
        </row>
        <row r="31">
          <cell r="B31" t="str">
            <v>250-000</v>
          </cell>
          <cell r="C31" t="str">
            <v>HUTANG JANGKA PANJANG</v>
          </cell>
        </row>
        <row r="32">
          <cell r="B32" t="str">
            <v>300-000</v>
          </cell>
          <cell r="C32" t="str">
            <v>MODAL</v>
          </cell>
        </row>
        <row r="33">
          <cell r="B33" t="str">
            <v>310-000</v>
          </cell>
          <cell r="C33" t="str">
            <v>Modal H. Nejemuddin, SE</v>
          </cell>
        </row>
        <row r="34">
          <cell r="B34" t="str">
            <v>320-000</v>
          </cell>
          <cell r="C34" t="str">
            <v>Modal Tenny Ginting, SE.</v>
          </cell>
        </row>
        <row r="35">
          <cell r="B35" t="str">
            <v>330-000</v>
          </cell>
          <cell r="C35" t="str">
            <v>Modal M. Iqbal SE.</v>
          </cell>
        </row>
        <row r="36">
          <cell r="B36" t="str">
            <v>340-000</v>
          </cell>
          <cell r="C36" t="str">
            <v>Modal Robertus Ronny Manga SE. Ak.</v>
          </cell>
        </row>
        <row r="37">
          <cell r="B37" t="str">
            <v>350-000</v>
          </cell>
          <cell r="C37" t="str">
            <v>LABA DITAHAN</v>
          </cell>
        </row>
        <row r="38">
          <cell r="B38" t="str">
            <v>400-000</v>
          </cell>
          <cell r="C38" t="str">
            <v>PENDAPATAN</v>
          </cell>
        </row>
        <row r="39">
          <cell r="B39" t="str">
            <v>500-000</v>
          </cell>
          <cell r="C39" t="str">
            <v>HARGA POKOK PENJUALAN</v>
          </cell>
        </row>
        <row r="40">
          <cell r="B40" t="str">
            <v>600-000</v>
          </cell>
          <cell r="C40" t="str">
            <v>BIAYA OPERASIONAL</v>
          </cell>
        </row>
        <row r="41">
          <cell r="B41" t="str">
            <v>600-001</v>
          </cell>
          <cell r="C41" t="str">
            <v>Biaya Akte Pendiriaan</v>
          </cell>
        </row>
        <row r="42">
          <cell r="B42" t="str">
            <v>600-002</v>
          </cell>
          <cell r="C42" t="str">
            <v>Biaya Sewa</v>
          </cell>
        </row>
        <row r="43">
          <cell r="B43" t="str">
            <v>700-00</v>
          </cell>
          <cell r="C43" t="str">
            <v>PENDAPATAN &amp; BIAYA LAIN-LAIN</v>
          </cell>
        </row>
      </sheetData>
      <sheetData sheetId="5" refreshError="1"/>
      <sheetData sheetId="6" refreshError="1"/>
      <sheetData sheetId="7"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R"/>
      <sheetName val="DI"/>
      <sheetName val="NCR"/>
      <sheetName val="L-R"/>
      <sheetName val="LTD"/>
      <sheetName val="ARK"/>
      <sheetName val="CTT"/>
      <sheetName val="PJL"/>
      <sheetName val="ALK"/>
      <sheetName val="L-1"/>
      <sheetName val="L-2"/>
      <sheetName val="L-3"/>
      <sheetName val="L-4"/>
      <sheetName val="L-5"/>
      <sheetName val="BBLR"/>
      <sheetName val="BBNRC"/>
      <sheetName val="NLM"/>
      <sheetName val="CTN"/>
      <sheetName val="Account"/>
      <sheetName val="Kas"/>
      <sheetName val="Sheet2"/>
      <sheetName val="BPD"/>
      <sheetName val="BM"/>
      <sheetName val="BRI153-030-1"/>
      <sheetName val="BRI388-30-4"/>
      <sheetName val="BRI76156"/>
      <sheetName val="BRI141-030-4"/>
      <sheetName val="NL"/>
      <sheetName val="DAPUR"/>
      <sheetName val="Sheet4"/>
      <sheetName val="Sheet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row r="8">
          <cell r="B8" t="str">
            <v>1-000.00</v>
          </cell>
          <cell r="C8" t="str">
            <v>Aktiva Lancar</v>
          </cell>
        </row>
        <row r="9">
          <cell r="B9" t="str">
            <v>1-100.00</v>
          </cell>
          <cell r="C9" t="str">
            <v>Kas &amp; Setara Kas</v>
          </cell>
        </row>
        <row r="10">
          <cell r="B10" t="str">
            <v>1-110.00</v>
          </cell>
          <cell r="C10" t="str">
            <v>Kas</v>
          </cell>
        </row>
        <row r="11">
          <cell r="B11" t="str">
            <v>1-110.01</v>
          </cell>
          <cell r="C11" t="str">
            <v>Kas Kantor</v>
          </cell>
        </row>
        <row r="14">
          <cell r="B14" t="str">
            <v>1-120.00</v>
          </cell>
          <cell r="C14" t="str">
            <v>Bank</v>
          </cell>
        </row>
        <row r="15">
          <cell r="B15" t="str">
            <v>1-120.01</v>
          </cell>
          <cell r="C15" t="str">
            <v>Bank Pembangunan Daerah AC. 0011553023</v>
          </cell>
        </row>
        <row r="16">
          <cell r="B16" t="str">
            <v>1-120.02</v>
          </cell>
          <cell r="C16" t="str">
            <v>BRI AC. 00000212-01-000141-30-4</v>
          </cell>
        </row>
        <row r="17">
          <cell r="B17" t="str">
            <v>1-120.03</v>
          </cell>
          <cell r="C17" t="str">
            <v>BRI AC. 00000212-01-000153-30-1</v>
          </cell>
        </row>
        <row r="18">
          <cell r="B18" t="str">
            <v>1-120.04</v>
          </cell>
          <cell r="C18" t="str">
            <v>BRI AC. 00000212-01-000388-30-4</v>
          </cell>
        </row>
        <row r="19">
          <cell r="B19" t="str">
            <v>1-120.05</v>
          </cell>
          <cell r="C19" t="str">
            <v>Bank Mandiri AC. 148-00-0320191-3</v>
          </cell>
        </row>
        <row r="20">
          <cell r="B20" t="str">
            <v>1-120.06</v>
          </cell>
          <cell r="C20" t="str">
            <v>Bank Mega AC. 20990011000130</v>
          </cell>
        </row>
        <row r="23">
          <cell r="B23" t="str">
            <v>1-200.00</v>
          </cell>
          <cell r="C23" t="str">
            <v>Piutang Usaha</v>
          </cell>
        </row>
        <row r="24">
          <cell r="B24" t="str">
            <v>1-200.01</v>
          </cell>
          <cell r="C24" t="str">
            <v>Pemerintah Daerah Tingkat II Kutai</v>
          </cell>
        </row>
        <row r="25">
          <cell r="B25" t="str">
            <v>1-200.02</v>
          </cell>
          <cell r="C25" t="str">
            <v>Pemerintah Propinsi Tingkat I Kaltim</v>
          </cell>
        </row>
        <row r="26">
          <cell r="B26" t="str">
            <v>1-200.03</v>
          </cell>
          <cell r="C26" t="str">
            <v>Pemerintah Kotamadya Bontang</v>
          </cell>
        </row>
        <row r="29">
          <cell r="B29" t="str">
            <v>1-300.00</v>
          </cell>
          <cell r="C29" t="str">
            <v>Piutang Karyawan</v>
          </cell>
        </row>
        <row r="30">
          <cell r="B30" t="str">
            <v>1-300.01</v>
          </cell>
          <cell r="C30" t="str">
            <v>Piutang Karyawan</v>
          </cell>
        </row>
        <row r="33">
          <cell r="B33" t="str">
            <v>1-400.00</v>
          </cell>
          <cell r="C33" t="str">
            <v>Piutang Lain-Lain</v>
          </cell>
        </row>
        <row r="34">
          <cell r="B34" t="str">
            <v>1-400.01</v>
          </cell>
          <cell r="C34" t="str">
            <v>R/K. Group PT. Bahtera Bahagia</v>
          </cell>
        </row>
        <row r="35">
          <cell r="B35" t="str">
            <v>1-400.02</v>
          </cell>
          <cell r="C35" t="str">
            <v>R/K. Proyek Dalam Pelaksanaan</v>
          </cell>
        </row>
        <row r="36">
          <cell r="B36" t="str">
            <v>1-400.03</v>
          </cell>
          <cell r="C36" t="str">
            <v>R/K. Transfer</v>
          </cell>
        </row>
        <row r="37">
          <cell r="B37" t="str">
            <v>1-400.04</v>
          </cell>
          <cell r="C37" t="str">
            <v>R/K. Pinjaman</v>
          </cell>
        </row>
        <row r="38">
          <cell r="B38" t="str">
            <v>1-400.05</v>
          </cell>
          <cell r="C38" t="str">
            <v>R/K. Kas</v>
          </cell>
        </row>
        <row r="39">
          <cell r="B39" t="str">
            <v>1-400.06</v>
          </cell>
          <cell r="C39" t="str">
            <v>R/K. Setor</v>
          </cell>
        </row>
        <row r="40">
          <cell r="B40" t="str">
            <v>1-400.07</v>
          </cell>
          <cell r="C40" t="str">
            <v>R/K. Stayfie Joula</v>
          </cell>
        </row>
        <row r="41">
          <cell r="B41" t="str">
            <v>1-400.08</v>
          </cell>
          <cell r="C41" t="str">
            <v>R/K. Kartu Kredit</v>
          </cell>
        </row>
        <row r="42">
          <cell r="B42" t="str">
            <v>1-400.09</v>
          </cell>
          <cell r="C42" t="str">
            <v>R/K. Bank Rakyat Indonesia</v>
          </cell>
        </row>
        <row r="43">
          <cell r="B43" t="str">
            <v>1-400.10</v>
          </cell>
          <cell r="C43" t="str">
            <v xml:space="preserve">R/K. </v>
          </cell>
        </row>
        <row r="44">
          <cell r="B44" t="str">
            <v>1-400.11</v>
          </cell>
          <cell r="C44" t="str">
            <v xml:space="preserve">R/K. </v>
          </cell>
        </row>
        <row r="45">
          <cell r="B45" t="str">
            <v>1-400.12</v>
          </cell>
          <cell r="C45" t="str">
            <v xml:space="preserve">R/K. </v>
          </cell>
        </row>
        <row r="46">
          <cell r="B46" t="str">
            <v>1-400.13</v>
          </cell>
          <cell r="C46" t="str">
            <v xml:space="preserve">R/K. </v>
          </cell>
        </row>
        <row r="47">
          <cell r="B47" t="str">
            <v>1-400.14</v>
          </cell>
          <cell r="C47" t="str">
            <v xml:space="preserve">R/K. </v>
          </cell>
        </row>
        <row r="48">
          <cell r="B48" t="str">
            <v>1-400.15</v>
          </cell>
          <cell r="C48" t="str">
            <v xml:space="preserve">R/K. </v>
          </cell>
        </row>
        <row r="49">
          <cell r="B49" t="str">
            <v>1-400.16</v>
          </cell>
          <cell r="C49" t="str">
            <v xml:space="preserve">R/K. </v>
          </cell>
        </row>
        <row r="50">
          <cell r="B50" t="str">
            <v>1-400.17</v>
          </cell>
          <cell r="C50" t="str">
            <v xml:space="preserve">R/K. </v>
          </cell>
        </row>
        <row r="51">
          <cell r="B51" t="str">
            <v>1-400.18</v>
          </cell>
          <cell r="C51" t="str">
            <v>R/K. Bahan Bangunan</v>
          </cell>
        </row>
        <row r="52">
          <cell r="B52" t="str">
            <v>1-400.19</v>
          </cell>
          <cell r="C52" t="str">
            <v>R/K. Golkar</v>
          </cell>
        </row>
        <row r="53">
          <cell r="B53" t="str">
            <v>1-400.20</v>
          </cell>
          <cell r="C53" t="str">
            <v>R/K. HM. Syahrun</v>
          </cell>
        </row>
        <row r="54">
          <cell r="B54" t="str">
            <v>1-400.21</v>
          </cell>
          <cell r="C54" t="str">
            <v>R/K. PT. Aldha Elprista</v>
          </cell>
        </row>
        <row r="55">
          <cell r="B55" t="str">
            <v>1-400.22</v>
          </cell>
          <cell r="C55" t="str">
            <v>R/K. CV. Litha</v>
          </cell>
        </row>
        <row r="58">
          <cell r="B58" t="str">
            <v>1-500.00</v>
          </cell>
          <cell r="C58" t="str">
            <v>Uang Muka</v>
          </cell>
        </row>
        <row r="59">
          <cell r="B59" t="str">
            <v>1-510.00</v>
          </cell>
          <cell r="C59" t="str">
            <v>Uang Muka Biaya</v>
          </cell>
        </row>
        <row r="60">
          <cell r="B60" t="str">
            <v>1-510.01</v>
          </cell>
          <cell r="C60" t="str">
            <v>Uang Muka Bahan Bangunan</v>
          </cell>
        </row>
        <row r="61">
          <cell r="B61" t="str">
            <v>1-510.02</v>
          </cell>
          <cell r="C61" t="str">
            <v>Uang Muka Opname</v>
          </cell>
        </row>
        <row r="62">
          <cell r="B62" t="str">
            <v>1-510.03</v>
          </cell>
          <cell r="C62" t="str">
            <v>Uang Muka Pembelian Kayu</v>
          </cell>
        </row>
        <row r="63">
          <cell r="B63" t="str">
            <v>1-510.04</v>
          </cell>
          <cell r="C63" t="str">
            <v>Uang Muka Pembelian Batu</v>
          </cell>
        </row>
        <row r="64">
          <cell r="B64" t="str">
            <v>1-510.05</v>
          </cell>
          <cell r="C64" t="str">
            <v>Uang Muka Pembelian Semen</v>
          </cell>
        </row>
        <row r="65">
          <cell r="B65" t="str">
            <v>1-510.06</v>
          </cell>
          <cell r="C65" t="str">
            <v>Uang Muka Pembelian Pasir</v>
          </cell>
        </row>
        <row r="68">
          <cell r="B68" t="str">
            <v>1-520.00</v>
          </cell>
          <cell r="C68" t="str">
            <v>Uang Muka Pajak</v>
          </cell>
        </row>
        <row r="69">
          <cell r="B69" t="str">
            <v>1-520.01</v>
          </cell>
          <cell r="C69" t="str">
            <v>PPh Pasal 23</v>
          </cell>
        </row>
        <row r="72">
          <cell r="B72" t="str">
            <v>1-600.00</v>
          </cell>
          <cell r="C72" t="str">
            <v>Persediaan</v>
          </cell>
        </row>
        <row r="73">
          <cell r="B73" t="str">
            <v>1-600.01</v>
          </cell>
          <cell r="C73" t="str">
            <v>Persediaan</v>
          </cell>
        </row>
        <row r="76">
          <cell r="B76" t="str">
            <v>2-000.00</v>
          </cell>
          <cell r="C76" t="str">
            <v>Aktiva Tidak Lancar</v>
          </cell>
        </row>
        <row r="77">
          <cell r="B77" t="str">
            <v>2-100.00</v>
          </cell>
          <cell r="C77" t="str">
            <v>Aktiva Tetap</v>
          </cell>
        </row>
        <row r="78">
          <cell r="B78" t="str">
            <v>2-110.00</v>
          </cell>
          <cell r="C78" t="str">
            <v>Harga Perolehan</v>
          </cell>
        </row>
        <row r="79">
          <cell r="B79" t="str">
            <v>2-110.01</v>
          </cell>
          <cell r="C79" t="str">
            <v>Tanah</v>
          </cell>
        </row>
        <row r="80">
          <cell r="B80" t="str">
            <v>2-110.02</v>
          </cell>
          <cell r="C80" t="str">
            <v>Bangunan</v>
          </cell>
        </row>
        <row r="81">
          <cell r="B81" t="str">
            <v>2-110.03</v>
          </cell>
          <cell r="C81" t="str">
            <v>Kendaraan</v>
          </cell>
        </row>
        <row r="82">
          <cell r="B82" t="str">
            <v>2-110.04</v>
          </cell>
          <cell r="C82" t="str">
            <v>Alat Berat</v>
          </cell>
        </row>
        <row r="83">
          <cell r="B83" t="str">
            <v>2-110.05</v>
          </cell>
          <cell r="C83" t="str">
            <v>Mesin &amp; Peralatan</v>
          </cell>
        </row>
        <row r="84">
          <cell r="B84" t="str">
            <v>2-110.06</v>
          </cell>
          <cell r="C84" t="str">
            <v>Inventaris Kantor</v>
          </cell>
        </row>
        <row r="87">
          <cell r="B87" t="str">
            <v>2-120.00</v>
          </cell>
          <cell r="C87" t="str">
            <v>Akumulasi Penyusutan</v>
          </cell>
        </row>
        <row r="88">
          <cell r="B88" t="str">
            <v>2-120.01</v>
          </cell>
          <cell r="C88" t="str">
            <v>Bangunan</v>
          </cell>
        </row>
        <row r="89">
          <cell r="B89" t="str">
            <v>2-120.02</v>
          </cell>
          <cell r="C89" t="str">
            <v>Kendaraan</v>
          </cell>
        </row>
        <row r="90">
          <cell r="B90" t="str">
            <v>2-120.03</v>
          </cell>
          <cell r="C90" t="str">
            <v>Alat Berat</v>
          </cell>
        </row>
        <row r="91">
          <cell r="B91" t="str">
            <v>2-120.04</v>
          </cell>
          <cell r="C91" t="str">
            <v>Mesin &amp; Peralatan</v>
          </cell>
        </row>
        <row r="92">
          <cell r="B92" t="str">
            <v>2-120.05</v>
          </cell>
          <cell r="C92" t="str">
            <v>Inventaris Kantor</v>
          </cell>
        </row>
        <row r="95">
          <cell r="B95" t="str">
            <v>2-200.00</v>
          </cell>
          <cell r="C95" t="str">
            <v>Aktiva Lain-lain</v>
          </cell>
        </row>
        <row r="96">
          <cell r="B96" t="str">
            <v>3-000.00</v>
          </cell>
          <cell r="C96" t="str">
            <v>Kewajiban Lancar</v>
          </cell>
        </row>
        <row r="97">
          <cell r="B97" t="str">
            <v>3-100.00</v>
          </cell>
          <cell r="C97" t="str">
            <v>Hutang Usaha</v>
          </cell>
        </row>
        <row r="98">
          <cell r="B98" t="str">
            <v>3-100.01</v>
          </cell>
          <cell r="C98" t="str">
            <v>Ahmid H - Tenggarong</v>
          </cell>
        </row>
        <row r="99">
          <cell r="B99" t="str">
            <v>3-100.02</v>
          </cell>
          <cell r="C99" t="str">
            <v>Agus Batu Palu</v>
          </cell>
        </row>
        <row r="100">
          <cell r="B100" t="str">
            <v>3-100.03</v>
          </cell>
          <cell r="C100" t="str">
            <v>Agus Mitra Jaya</v>
          </cell>
        </row>
        <row r="101">
          <cell r="B101" t="str">
            <v>3-100.04</v>
          </cell>
          <cell r="C101" t="str">
            <v>Askrindo</v>
          </cell>
        </row>
        <row r="102">
          <cell r="B102" t="str">
            <v>3-100.05</v>
          </cell>
          <cell r="C102" t="str">
            <v>CV. Bintang Mas Jaya</v>
          </cell>
        </row>
        <row r="103">
          <cell r="B103" t="str">
            <v>3-100.06</v>
          </cell>
          <cell r="C103" t="str">
            <v>Berkat Jaya</v>
          </cell>
        </row>
        <row r="104">
          <cell r="B104" t="str">
            <v>3-100.07</v>
          </cell>
          <cell r="C104" t="str">
            <v>Bahrun / Ipul Kayu Stadion Tenggarong</v>
          </cell>
        </row>
        <row r="105">
          <cell r="B105" t="str">
            <v>3-100.08</v>
          </cell>
          <cell r="C105" t="str">
            <v>Depot Karya Bhakti</v>
          </cell>
        </row>
        <row r="106">
          <cell r="B106" t="str">
            <v>3-100.09</v>
          </cell>
          <cell r="C106" t="str">
            <v>Dermaga Jaya Ban</v>
          </cell>
        </row>
        <row r="107">
          <cell r="B107" t="str">
            <v>3-100.10</v>
          </cell>
          <cell r="C107" t="str">
            <v>Fresmon</v>
          </cell>
        </row>
        <row r="108">
          <cell r="B108" t="str">
            <v>3-100.11</v>
          </cell>
          <cell r="C108" t="str">
            <v>Ery Cv. Bintang</v>
          </cell>
        </row>
        <row r="109">
          <cell r="B109" t="str">
            <v>3-100.12</v>
          </cell>
          <cell r="C109" t="str">
            <v>Indo Jaya / Hasan</v>
          </cell>
        </row>
        <row r="110">
          <cell r="B110" t="str">
            <v>3-100.13</v>
          </cell>
          <cell r="C110" t="str">
            <v>Ibu Ivo Kusen Dprd Tenggarong</v>
          </cell>
        </row>
        <row r="111">
          <cell r="B111" t="str">
            <v>3-100.14</v>
          </cell>
          <cell r="C111" t="str">
            <v>Indrawan / Rental Alat</v>
          </cell>
        </row>
        <row r="112">
          <cell r="B112" t="str">
            <v>3-100.15</v>
          </cell>
          <cell r="C112" t="str">
            <v>Martadinata Edy</v>
          </cell>
        </row>
        <row r="113">
          <cell r="B113" t="str">
            <v>3-100.16</v>
          </cell>
          <cell r="C113" t="str">
            <v>Kaca &amp; Alumanium  / Arafat Tenggarong</v>
          </cell>
        </row>
        <row r="114">
          <cell r="B114" t="str">
            <v>3-100.17</v>
          </cell>
          <cell r="C114" t="str">
            <v>Karya Cipta Anak Bangsa</v>
          </cell>
        </row>
        <row r="115">
          <cell r="B115" t="str">
            <v>3-100.18</v>
          </cell>
          <cell r="C115" t="str">
            <v>Luhribu Naga Jaya</v>
          </cell>
        </row>
        <row r="116">
          <cell r="B116" t="str">
            <v>3-100.19</v>
          </cell>
          <cell r="C116" t="str">
            <v>Toko Mulia</v>
          </cell>
        </row>
        <row r="117">
          <cell r="B117" t="str">
            <v>3-100.20</v>
          </cell>
          <cell r="C117" t="str">
            <v>H. Marzuni Alat</v>
          </cell>
        </row>
        <row r="118">
          <cell r="B118" t="str">
            <v>3-100.21</v>
          </cell>
          <cell r="C118" t="str">
            <v>Misnam Kayu</v>
          </cell>
        </row>
        <row r="119">
          <cell r="B119" t="str">
            <v>3-100.22</v>
          </cell>
          <cell r="C119" t="str">
            <v>Multi Borneo Abadi</v>
          </cell>
        </row>
        <row r="120">
          <cell r="B120" t="str">
            <v>3-100.23</v>
          </cell>
          <cell r="C120" t="str">
            <v>Mega Jaya / H. Misran</v>
          </cell>
        </row>
        <row r="121">
          <cell r="B121" t="str">
            <v>3-100.24</v>
          </cell>
          <cell r="C121" t="str">
            <v>Nagarindo / Effendy Bpnn</v>
          </cell>
        </row>
        <row r="122">
          <cell r="B122" t="str">
            <v>3-100.25</v>
          </cell>
          <cell r="C122" t="str">
            <v>Perdana Karya Motor</v>
          </cell>
        </row>
        <row r="123">
          <cell r="B123" t="str">
            <v>3-100.26</v>
          </cell>
          <cell r="C123" t="str">
            <v>Pancar Surya</v>
          </cell>
        </row>
        <row r="124">
          <cell r="B124" t="str">
            <v>3-100.27</v>
          </cell>
          <cell r="C124" t="str">
            <v>Patra Jaya Bbm</v>
          </cell>
        </row>
        <row r="125">
          <cell r="B125" t="str">
            <v>3-100.28</v>
          </cell>
          <cell r="C125" t="str">
            <v>Samudra Jaya</v>
          </cell>
        </row>
        <row r="126">
          <cell r="B126" t="str">
            <v>3-100.29</v>
          </cell>
          <cell r="C126" t="str">
            <v>Samarinda Readi Mix</v>
          </cell>
        </row>
        <row r="127">
          <cell r="B127" t="str">
            <v>3-100.30</v>
          </cell>
          <cell r="C127" t="str">
            <v>Swastika Ac</v>
          </cell>
        </row>
        <row r="128">
          <cell r="B128" t="str">
            <v>3-100.31</v>
          </cell>
          <cell r="C128" t="str">
            <v>Samidin H / Kayu Tenggarong</v>
          </cell>
        </row>
        <row r="129">
          <cell r="B129" t="str">
            <v>3-100.32</v>
          </cell>
          <cell r="C129" t="str">
            <v>Subur Keramik</v>
          </cell>
        </row>
        <row r="130">
          <cell r="B130" t="str">
            <v>3-100.33</v>
          </cell>
          <cell r="C130" t="str">
            <v>Borneo Gemini</v>
          </cell>
        </row>
        <row r="131">
          <cell r="B131" t="str">
            <v>3-100.34</v>
          </cell>
          <cell r="C131" t="str">
            <v>Oskar</v>
          </cell>
        </row>
        <row r="132">
          <cell r="B132" t="str">
            <v>3-100.35</v>
          </cell>
          <cell r="C132" t="str">
            <v>Tri Sakti Jaya Utama</v>
          </cell>
        </row>
        <row r="133">
          <cell r="B133" t="str">
            <v>3-100.36</v>
          </cell>
          <cell r="C133" t="str">
            <v>Tk. Fitriah Kerajinan Kaltim</v>
          </cell>
        </row>
        <row r="134">
          <cell r="B134" t="str">
            <v>3-100.37</v>
          </cell>
          <cell r="C134" t="str">
            <v>Sewa Dozer Bontang / Paino</v>
          </cell>
        </row>
        <row r="135">
          <cell r="B135" t="str">
            <v>3-100.38</v>
          </cell>
          <cell r="C135" t="str">
            <v>H. Kaspul</v>
          </cell>
        </row>
        <row r="136">
          <cell r="B136" t="str">
            <v>3-100.39</v>
          </cell>
          <cell r="C136" t="str">
            <v>Subur R. Abadi</v>
          </cell>
        </row>
        <row r="137">
          <cell r="B137" t="str">
            <v>3-100.40</v>
          </cell>
          <cell r="C137" t="str">
            <v>PT. Kesuma</v>
          </cell>
        </row>
        <row r="138">
          <cell r="B138" t="str">
            <v>3-100.41</v>
          </cell>
          <cell r="C138" t="str">
            <v>H. Barolah Tenggarong</v>
          </cell>
        </row>
        <row r="139">
          <cell r="B139" t="str">
            <v>3-100.42</v>
          </cell>
          <cell r="C139" t="str">
            <v>Cakrawala Nusa Persada</v>
          </cell>
        </row>
        <row r="140">
          <cell r="B140" t="str">
            <v>3-100.43</v>
          </cell>
          <cell r="C140" t="str">
            <v>Sun Jaya</v>
          </cell>
        </row>
        <row r="141">
          <cell r="B141" t="str">
            <v>3-100.44</v>
          </cell>
          <cell r="C141" t="str">
            <v>Linda Hata Wijaya</v>
          </cell>
        </row>
        <row r="142">
          <cell r="B142" t="str">
            <v>3-100.45</v>
          </cell>
          <cell r="C142" t="str">
            <v>Surya Mas Bunga</v>
          </cell>
        </row>
        <row r="143">
          <cell r="B143" t="str">
            <v>3-100.46</v>
          </cell>
          <cell r="C143" t="str">
            <v>Faisal / Technisi AC</v>
          </cell>
        </row>
        <row r="144">
          <cell r="B144" t="str">
            <v>3-100.47</v>
          </cell>
          <cell r="C144" t="str">
            <v>Yoga Bel Lompeyor AMP.</v>
          </cell>
        </row>
        <row r="147">
          <cell r="B147" t="str">
            <v>3-200.00</v>
          </cell>
          <cell r="C147" t="str">
            <v>Hutang Biaya</v>
          </cell>
        </row>
        <row r="148">
          <cell r="B148" t="str">
            <v>3-200.01</v>
          </cell>
          <cell r="C148" t="str">
            <v>Biaya Gaji Karyawan</v>
          </cell>
        </row>
        <row r="149">
          <cell r="B149" t="str">
            <v>3-200.02</v>
          </cell>
          <cell r="C149" t="str">
            <v>Biaya Rekening Listrik</v>
          </cell>
        </row>
        <row r="150">
          <cell r="B150" t="str">
            <v>3-200.03</v>
          </cell>
          <cell r="C150" t="str">
            <v>Biaya Rekening Air</v>
          </cell>
        </row>
        <row r="151">
          <cell r="B151" t="str">
            <v>3-200.04</v>
          </cell>
          <cell r="C151" t="str">
            <v>Biaya Rekening Telepon</v>
          </cell>
        </row>
        <row r="152">
          <cell r="B152" t="str">
            <v>3-200.05</v>
          </cell>
          <cell r="C152" t="str">
            <v>Biaya Operasional Proyek</v>
          </cell>
        </row>
        <row r="155">
          <cell r="B155" t="str">
            <v>3-300.00</v>
          </cell>
          <cell r="C155" t="str">
            <v>Hutang Pajak</v>
          </cell>
        </row>
        <row r="156">
          <cell r="B156" t="str">
            <v>3-300.01</v>
          </cell>
          <cell r="C156" t="str">
            <v>PPN Keluaran</v>
          </cell>
        </row>
        <row r="159">
          <cell r="B159" t="str">
            <v>3-400.00</v>
          </cell>
          <cell r="C159" t="str">
            <v>Hutang Bank</v>
          </cell>
        </row>
        <row r="160">
          <cell r="B160" t="str">
            <v>3-400.01</v>
          </cell>
          <cell r="C160" t="str">
            <v>BRI AC. 21201500076156</v>
          </cell>
        </row>
        <row r="161">
          <cell r="B161" t="str">
            <v>3-400.02</v>
          </cell>
          <cell r="C161" t="str">
            <v>Bank Pembangunan Daerah KMK</v>
          </cell>
        </row>
        <row r="164">
          <cell r="B164" t="str">
            <v>3-500.00</v>
          </cell>
          <cell r="C164" t="str">
            <v>Pendapatan Diterima Dimuka</v>
          </cell>
        </row>
        <row r="165">
          <cell r="B165" t="str">
            <v>3-500.01</v>
          </cell>
          <cell r="C165" t="str">
            <v>Pemerintah Kabupaten Kutai Barat</v>
          </cell>
        </row>
        <row r="168">
          <cell r="B168" t="str">
            <v>3-600.00</v>
          </cell>
          <cell r="C168" t="str">
            <v>Hutang Lain-lain</v>
          </cell>
        </row>
        <row r="169">
          <cell r="B169" t="str">
            <v>3-600.01</v>
          </cell>
          <cell r="C169" t="str">
            <v>PT. Aldha Elprista</v>
          </cell>
        </row>
        <row r="170">
          <cell r="B170" t="str">
            <v>3-600.02</v>
          </cell>
          <cell r="C170" t="str">
            <v>CV. Rimba Ayu Kencana</v>
          </cell>
        </row>
        <row r="171">
          <cell r="B171" t="str">
            <v>3-600.03</v>
          </cell>
          <cell r="C171" t="str">
            <v>CV. Litha</v>
          </cell>
        </row>
        <row r="172">
          <cell r="B172" t="str">
            <v>3-600.04</v>
          </cell>
          <cell r="C172" t="str">
            <v>H. Syahrun</v>
          </cell>
        </row>
        <row r="173">
          <cell r="B173" t="str">
            <v>3-600.05</v>
          </cell>
          <cell r="C173" t="str">
            <v>Daryanto</v>
          </cell>
        </row>
        <row r="174">
          <cell r="B174" t="str">
            <v>3-600.06</v>
          </cell>
          <cell r="C174" t="str">
            <v>CV. Cipta Jasa</v>
          </cell>
        </row>
        <row r="177">
          <cell r="B177" t="str">
            <v>4-000.00</v>
          </cell>
          <cell r="C177" t="str">
            <v>Kewajiban Tidak Lancar</v>
          </cell>
        </row>
        <row r="178">
          <cell r="B178" t="str">
            <v>4-000.01</v>
          </cell>
          <cell r="C178" t="str">
            <v>PT. Bunas Finance</v>
          </cell>
        </row>
        <row r="179">
          <cell r="B179" t="str">
            <v>4-000.02</v>
          </cell>
          <cell r="C179" t="str">
            <v>PT. Trakindo Utama</v>
          </cell>
        </row>
        <row r="180">
          <cell r="B180" t="str">
            <v>4-000.03</v>
          </cell>
          <cell r="C180" t="str">
            <v>PT. Orix</v>
          </cell>
        </row>
        <row r="181">
          <cell r="B181" t="str">
            <v>4-000.04</v>
          </cell>
          <cell r="C181" t="str">
            <v>Bank Niaga Leasing</v>
          </cell>
        </row>
        <row r="182">
          <cell r="B182" t="str">
            <v>4-000.05</v>
          </cell>
          <cell r="C182" t="str">
            <v>PT. Saseka</v>
          </cell>
        </row>
        <row r="183">
          <cell r="B183" t="str">
            <v>4-000.06</v>
          </cell>
          <cell r="C183" t="str">
            <v>PT. Cat Finance</v>
          </cell>
        </row>
        <row r="184">
          <cell r="B184" t="str">
            <v>4-000.07</v>
          </cell>
          <cell r="C184" t="str">
            <v>PT. Surya</v>
          </cell>
        </row>
        <row r="187">
          <cell r="B187" t="str">
            <v>5-000.00</v>
          </cell>
          <cell r="C187" t="str">
            <v>Ekuitas</v>
          </cell>
        </row>
        <row r="188">
          <cell r="B188" t="str">
            <v>5-100.00</v>
          </cell>
          <cell r="C188" t="str">
            <v>Modal Disetor</v>
          </cell>
        </row>
        <row r="189">
          <cell r="B189" t="str">
            <v>5-100.01</v>
          </cell>
          <cell r="C189" t="str">
            <v>H. Muhammad Syahrun</v>
          </cell>
        </row>
        <row r="190">
          <cell r="B190" t="str">
            <v>5-100.02</v>
          </cell>
          <cell r="C190" t="str">
            <v>H. Syahran. HK</v>
          </cell>
        </row>
        <row r="193">
          <cell r="B193" t="str">
            <v>5-200.00</v>
          </cell>
          <cell r="C193" t="str">
            <v>Laba (Rugi) Ditahan</v>
          </cell>
        </row>
        <row r="194">
          <cell r="B194" t="str">
            <v>5-200.01</v>
          </cell>
          <cell r="C194" t="str">
            <v>Laba (Rugi) Tahun Lalu</v>
          </cell>
        </row>
        <row r="195">
          <cell r="B195" t="str">
            <v>5-200.02</v>
          </cell>
          <cell r="C195" t="str">
            <v>Laba (Rugi) Tahun Berjalan</v>
          </cell>
        </row>
        <row r="196">
          <cell r="B196" t="str">
            <v>5-200.03</v>
          </cell>
          <cell r="C196" t="str">
            <v>Koreksi Laba (Rugi) Ditahan</v>
          </cell>
        </row>
        <row r="197">
          <cell r="B197" t="str">
            <v>5-200.04</v>
          </cell>
          <cell r="C197" t="str">
            <v>Estimasi Pajak Penghasilan</v>
          </cell>
        </row>
        <row r="200">
          <cell r="B200" t="str">
            <v>6-000.00</v>
          </cell>
          <cell r="C200" t="str">
            <v>Pendapatan Proyek</v>
          </cell>
        </row>
        <row r="201">
          <cell r="B201" t="str">
            <v>6-000.01</v>
          </cell>
          <cell r="C201" t="str">
            <v>Pendapatan Proyek</v>
          </cell>
        </row>
        <row r="204">
          <cell r="B204" t="str">
            <v>7-000.00</v>
          </cell>
          <cell r="C204" t="str">
            <v>Harga Pokok Pendapatan Proyek</v>
          </cell>
        </row>
        <row r="205">
          <cell r="B205" t="str">
            <v>7-000.01</v>
          </cell>
          <cell r="C205" t="str">
            <v>Biaya Gaji Karyawan Lapangan</v>
          </cell>
        </row>
        <row r="206">
          <cell r="B206" t="str">
            <v>7-000.02</v>
          </cell>
          <cell r="C206" t="str">
            <v>Upah Harian Lapangan</v>
          </cell>
        </row>
        <row r="207">
          <cell r="B207" t="str">
            <v>7-000.03</v>
          </cell>
          <cell r="C207" t="str">
            <v>Biaya Buruh</v>
          </cell>
        </row>
        <row r="208">
          <cell r="B208" t="str">
            <v>7-000.04</v>
          </cell>
          <cell r="C208" t="str">
            <v>Biaya Premi &amp; Lembur</v>
          </cell>
        </row>
        <row r="209">
          <cell r="B209" t="str">
            <v>7-000.05</v>
          </cell>
          <cell r="C209" t="str">
            <v>Biaya Opname Proyek</v>
          </cell>
        </row>
        <row r="210">
          <cell r="B210" t="str">
            <v>7-000.06</v>
          </cell>
          <cell r="C210" t="str">
            <v>Biaya Bahan Bangunan</v>
          </cell>
        </row>
        <row r="211">
          <cell r="B211" t="str">
            <v>7-000.07</v>
          </cell>
          <cell r="C211" t="str">
            <v>Biaya Bahan Bakar Minyak &amp; Pelumas</v>
          </cell>
        </row>
        <row r="212">
          <cell r="B212" t="str">
            <v>7-000.08</v>
          </cell>
          <cell r="C212" t="str">
            <v>Biaya Keperluan Kendaraan</v>
          </cell>
        </row>
        <row r="213">
          <cell r="B213" t="str">
            <v>7-000.09</v>
          </cell>
          <cell r="C213" t="str">
            <v>Biaya Keperluan Proyek</v>
          </cell>
        </row>
        <row r="214">
          <cell r="B214" t="str">
            <v>7-000.10</v>
          </cell>
          <cell r="C214" t="str">
            <v>Biaya Lifdruk Gambar</v>
          </cell>
        </row>
        <row r="215">
          <cell r="B215" t="str">
            <v>7-000.11</v>
          </cell>
          <cell r="C215" t="str">
            <v>Biaya Mobilisasi Mesin &amp; Alat Berat</v>
          </cell>
        </row>
        <row r="216">
          <cell r="B216" t="str">
            <v>7-000.12</v>
          </cell>
          <cell r="C216" t="str">
            <v>Biaya Pemeliharaan Kendaraan &amp; Alat Berat</v>
          </cell>
        </row>
        <row r="217">
          <cell r="B217" t="str">
            <v>7-000.13</v>
          </cell>
          <cell r="C217" t="str">
            <v>Biaya Pemeliharaan Mesin &amp; Peralatan</v>
          </cell>
        </row>
        <row r="218">
          <cell r="B218" t="str">
            <v>7-000.14</v>
          </cell>
          <cell r="C218" t="str">
            <v>Biaya Angkut / Expedisi / Bongkar Muat</v>
          </cell>
        </row>
        <row r="219">
          <cell r="B219" t="str">
            <v>7-000.15</v>
          </cell>
          <cell r="C219" t="str">
            <v>Biaya Perlengkapan Kerja &amp; Proyek</v>
          </cell>
        </row>
        <row r="220">
          <cell r="B220" t="str">
            <v>7-000.16</v>
          </cell>
          <cell r="C220" t="str">
            <v>Biaya Perlengkapan Proyek</v>
          </cell>
        </row>
        <row r="221">
          <cell r="B221" t="str">
            <v>7-000.17</v>
          </cell>
          <cell r="C221" t="str">
            <v>Harga Pokok Pengadaan RSU Bontang</v>
          </cell>
        </row>
        <row r="222">
          <cell r="B222" t="str">
            <v>7-000.18</v>
          </cell>
          <cell r="C222" t="str">
            <v>Biaya Administrasi Proyek</v>
          </cell>
        </row>
        <row r="223">
          <cell r="B223" t="str">
            <v>7-000.19</v>
          </cell>
          <cell r="C223" t="str">
            <v>Biaya Sewa Mesin &amp; Peralatan</v>
          </cell>
        </row>
        <row r="224">
          <cell r="B224" t="str">
            <v>7-000.20</v>
          </cell>
          <cell r="C224" t="str">
            <v>Biaya Sewa Kendaraan &amp; Alat Berat</v>
          </cell>
        </row>
        <row r="225">
          <cell r="B225" t="str">
            <v>7-000.21</v>
          </cell>
          <cell r="C225" t="str">
            <v>Biaya Sewa Rumah &amp; Mess</v>
          </cell>
        </row>
        <row r="226">
          <cell r="B226" t="str">
            <v>7-000.22</v>
          </cell>
          <cell r="C226" t="str">
            <v>Biaya Spare Part</v>
          </cell>
        </row>
        <row r="227">
          <cell r="B227" t="str">
            <v>7-000.23</v>
          </cell>
          <cell r="C227" t="str">
            <v>Biaya Penyusutan Kendaraan</v>
          </cell>
        </row>
        <row r="228">
          <cell r="B228" t="str">
            <v>7-000.24</v>
          </cell>
          <cell r="C228" t="str">
            <v>Biaya Penyusutan Alat Berat</v>
          </cell>
        </row>
        <row r="229">
          <cell r="B229" t="str">
            <v>7-000.25</v>
          </cell>
          <cell r="C229" t="str">
            <v>Biaya Penyusutan Mesin &amp; Peralatan</v>
          </cell>
        </row>
        <row r="230">
          <cell r="B230" t="str">
            <v>7-000.26</v>
          </cell>
          <cell r="C230" t="str">
            <v>Biaya Waker</v>
          </cell>
        </row>
        <row r="231">
          <cell r="B231" t="str">
            <v>7-000.27</v>
          </cell>
          <cell r="C231" t="str">
            <v>Biaya Fee</v>
          </cell>
        </row>
        <row r="232">
          <cell r="B232" t="str">
            <v>7-000.99</v>
          </cell>
          <cell r="C232" t="str">
            <v>Biaya Lain - lain</v>
          </cell>
        </row>
        <row r="235">
          <cell r="B235" t="str">
            <v>8-000.00</v>
          </cell>
          <cell r="C235" t="str">
            <v>Biaya Operasional</v>
          </cell>
        </row>
        <row r="236">
          <cell r="B236" t="str">
            <v>8-000.01</v>
          </cell>
          <cell r="C236" t="str">
            <v>Biaya Gaji Karyawan Kantor</v>
          </cell>
        </row>
        <row r="237">
          <cell r="B237" t="str">
            <v>8-000.02</v>
          </cell>
          <cell r="C237" t="str">
            <v>Tunjangan Hari Raya</v>
          </cell>
        </row>
        <row r="238">
          <cell r="B238" t="str">
            <v>8-000.03</v>
          </cell>
          <cell r="C238" t="str">
            <v>Pesangon / PHK</v>
          </cell>
        </row>
        <row r="239">
          <cell r="B239" t="str">
            <v>8-000.04</v>
          </cell>
          <cell r="C239" t="str">
            <v>Biaya Konsumsi</v>
          </cell>
        </row>
        <row r="240">
          <cell r="B240" t="str">
            <v>8-000.05</v>
          </cell>
          <cell r="C240" t="str">
            <v>Biaya Alat Tulis Kantor</v>
          </cell>
        </row>
        <row r="241">
          <cell r="B241" t="str">
            <v>8-000.06</v>
          </cell>
          <cell r="C241" t="str">
            <v>Biaya Cetak, Foto Copy &amp; Jilid</v>
          </cell>
        </row>
        <row r="242">
          <cell r="B242" t="str">
            <v>8-000.07</v>
          </cell>
          <cell r="C242" t="str">
            <v>Biaya Iklan / Reklame</v>
          </cell>
        </row>
        <row r="243">
          <cell r="B243" t="str">
            <v>8-000.08</v>
          </cell>
          <cell r="C243" t="str">
            <v>Biaya Perjalanan Dinas &amp; Akomodasi</v>
          </cell>
        </row>
        <row r="244">
          <cell r="B244" t="str">
            <v>8-000.09</v>
          </cell>
          <cell r="C244" t="str">
            <v>Biaya Rekening Telephone &amp; Handphone</v>
          </cell>
        </row>
        <row r="245">
          <cell r="B245" t="str">
            <v>8-000.10</v>
          </cell>
          <cell r="C245" t="str">
            <v>Biaya Rekening Listrik &amp; Air</v>
          </cell>
        </row>
        <row r="246">
          <cell r="B246" t="str">
            <v>8-000.11</v>
          </cell>
          <cell r="C246" t="str">
            <v>Biaya Jamsostek</v>
          </cell>
        </row>
        <row r="247">
          <cell r="B247" t="str">
            <v>8-000.12</v>
          </cell>
          <cell r="C247" t="str">
            <v>Biaya Pemeliharaan Bangunan/Inventaris Kantor</v>
          </cell>
        </row>
        <row r="248">
          <cell r="B248" t="str">
            <v>8-000.13</v>
          </cell>
          <cell r="C248" t="str">
            <v>Biaya Retribusi / Iuran / Parkir</v>
          </cell>
        </row>
        <row r="249">
          <cell r="B249" t="str">
            <v>8-000.14</v>
          </cell>
          <cell r="C249" t="str">
            <v>Biaya Transportasi</v>
          </cell>
        </row>
        <row r="250">
          <cell r="B250" t="str">
            <v>8-000.15</v>
          </cell>
          <cell r="C250" t="str">
            <v>Biaya Langganan Koran &amp; Majalah</v>
          </cell>
        </row>
        <row r="251">
          <cell r="B251" t="str">
            <v>8-000.16</v>
          </cell>
          <cell r="C251" t="str">
            <v>Biaya Keperluan Kantor</v>
          </cell>
        </row>
        <row r="252">
          <cell r="B252" t="str">
            <v>8-000.17</v>
          </cell>
          <cell r="C252" t="str">
            <v>Biaya Sumbangan / Entertaiment</v>
          </cell>
        </row>
        <row r="253">
          <cell r="B253" t="str">
            <v>8-000.18</v>
          </cell>
          <cell r="C253" t="str">
            <v>Biaya Bahan Bakar Minyak</v>
          </cell>
        </row>
        <row r="254">
          <cell r="B254" t="str">
            <v>8-000.19</v>
          </cell>
          <cell r="C254" t="str">
            <v>Biaya Pengobatan Karyawan</v>
          </cell>
        </row>
        <row r="255">
          <cell r="B255" t="str">
            <v>8-000.20</v>
          </cell>
          <cell r="C255" t="str">
            <v>Biaya Pos / Kirim / Transfer / Fax</v>
          </cell>
        </row>
        <row r="256">
          <cell r="B256" t="str">
            <v>8-000.21</v>
          </cell>
          <cell r="C256" t="str">
            <v>Biaya Asuransi</v>
          </cell>
        </row>
        <row r="257">
          <cell r="B257" t="str">
            <v>8-000.22</v>
          </cell>
          <cell r="C257" t="str">
            <v>Biaya Audit</v>
          </cell>
        </row>
        <row r="258">
          <cell r="B258" t="str">
            <v>8-000.23</v>
          </cell>
          <cell r="C258" t="str">
            <v>Biaya Surat Ijin Perusahaan</v>
          </cell>
        </row>
        <row r="259">
          <cell r="B259" t="str">
            <v>8-000.24</v>
          </cell>
          <cell r="C259" t="str">
            <v>Biaya Surat Ijin Kendaraan</v>
          </cell>
        </row>
        <row r="260">
          <cell r="B260" t="str">
            <v>8-000.25</v>
          </cell>
          <cell r="C260" t="str">
            <v>Biaya Pajak</v>
          </cell>
        </row>
        <row r="261">
          <cell r="B261" t="str">
            <v>8-000.26</v>
          </cell>
          <cell r="C261" t="str">
            <v>Biaya Sertifikasi</v>
          </cell>
        </row>
        <row r="262">
          <cell r="B262" t="str">
            <v>8-000.27</v>
          </cell>
          <cell r="C262" t="str">
            <v>Biaya Penyusutan Bangunan</v>
          </cell>
        </row>
        <row r="263">
          <cell r="B263" t="str">
            <v>8-000.28</v>
          </cell>
          <cell r="C263" t="str">
            <v>Biaya Penyusutan Inventaris Kantor</v>
          </cell>
        </row>
        <row r="264">
          <cell r="B264" t="str">
            <v>8-000.29</v>
          </cell>
          <cell r="C264" t="str">
            <v>Pajak Bumi Bangunan</v>
          </cell>
        </row>
        <row r="265">
          <cell r="B265" t="str">
            <v>8-000.30</v>
          </cell>
          <cell r="C265" t="str">
            <v>Biaya Pelatihan Karyawan</v>
          </cell>
        </row>
        <row r="266">
          <cell r="B266" t="str">
            <v>8-000.99</v>
          </cell>
          <cell r="C266" t="str">
            <v>Biaya Lain - lain</v>
          </cell>
        </row>
        <row r="269">
          <cell r="B269" t="str">
            <v>9-000.00</v>
          </cell>
          <cell r="C269" t="str">
            <v>Pendapatan (Biaya) Non Operasional</v>
          </cell>
        </row>
        <row r="270">
          <cell r="B270" t="str">
            <v>9-100.00</v>
          </cell>
          <cell r="C270" t="str">
            <v>Pendapatan Non Operasional</v>
          </cell>
        </row>
        <row r="271">
          <cell r="B271" t="str">
            <v>9-100.01</v>
          </cell>
          <cell r="C271" t="str">
            <v>Pendapatan Jasa Giro</v>
          </cell>
        </row>
        <row r="272">
          <cell r="B272" t="str">
            <v>9-100.99</v>
          </cell>
          <cell r="C272" t="str">
            <v>Pendapatan Lain-lain</v>
          </cell>
        </row>
        <row r="275">
          <cell r="B275" t="str">
            <v>9-200.00</v>
          </cell>
          <cell r="C275" t="str">
            <v>Biaya Non Operasional</v>
          </cell>
        </row>
        <row r="276">
          <cell r="B276" t="str">
            <v>9-200.01</v>
          </cell>
          <cell r="C276" t="str">
            <v>Biaya Bunga Bank</v>
          </cell>
        </row>
        <row r="277">
          <cell r="B277" t="str">
            <v>9-200.02</v>
          </cell>
          <cell r="C277" t="str">
            <v>Biaya Administrasi Bank</v>
          </cell>
        </row>
        <row r="278">
          <cell r="B278" t="str">
            <v>9-200.03</v>
          </cell>
          <cell r="C278" t="str">
            <v>Pajak Jasa Giro</v>
          </cell>
        </row>
        <row r="279">
          <cell r="B279" t="str">
            <v>9-200.04</v>
          </cell>
          <cell r="C279" t="str">
            <v>Biaya Materai</v>
          </cell>
        </row>
        <row r="280">
          <cell r="B280" t="str">
            <v>9-200.05</v>
          </cell>
          <cell r="C280" t="str">
            <v>Buku Cek / Bilyet Giro</v>
          </cell>
        </row>
        <row r="281">
          <cell r="B281" t="str">
            <v>9-200.06</v>
          </cell>
          <cell r="C281" t="str">
            <v>Biaya Provisi Bank</v>
          </cell>
        </row>
        <row r="282">
          <cell r="B282" t="str">
            <v>9-200.22</v>
          </cell>
          <cell r="C282" t="str">
            <v>Biaya Lain-lain</v>
          </cell>
        </row>
      </sheetData>
      <sheetData sheetId="17" refreshError="1"/>
      <sheetData sheetId="18">
        <row r="6">
          <cell r="B6" t="str">
            <v>1-000.00</v>
          </cell>
          <cell r="C6" t="str">
            <v>Aktiva Lancar</v>
          </cell>
          <cell r="D6" t="str">
            <v>I</v>
          </cell>
          <cell r="E6" t="str">
            <v>AL</v>
          </cell>
        </row>
        <row r="7">
          <cell r="B7" t="str">
            <v>1-100.00</v>
          </cell>
          <cell r="C7" t="str">
            <v>Kas &amp; Setara Kas</v>
          </cell>
          <cell r="D7" t="str">
            <v>I</v>
          </cell>
          <cell r="E7" t="str">
            <v>KSK</v>
          </cell>
        </row>
        <row r="8">
          <cell r="B8" t="str">
            <v>1-110.00</v>
          </cell>
          <cell r="C8" t="str">
            <v>Kas</v>
          </cell>
          <cell r="D8" t="str">
            <v>I</v>
          </cell>
          <cell r="E8" t="str">
            <v>KSK</v>
          </cell>
        </row>
        <row r="9">
          <cell r="B9" t="str">
            <v>1-110.01</v>
          </cell>
          <cell r="C9" t="str">
            <v>Kas Kantor</v>
          </cell>
          <cell r="D9" t="str">
            <v>A</v>
          </cell>
          <cell r="E9" t="str">
            <v>KSK</v>
          </cell>
        </row>
        <row r="10">
          <cell r="B10" t="str">
            <v>1-120.00</v>
          </cell>
          <cell r="C10" t="str">
            <v>Bank</v>
          </cell>
          <cell r="D10" t="str">
            <v>I</v>
          </cell>
          <cell r="E10" t="str">
            <v>KSK</v>
          </cell>
        </row>
        <row r="11">
          <cell r="B11" t="str">
            <v>1-120.01</v>
          </cell>
          <cell r="C11" t="str">
            <v>Bank Pembangunan Daerah AC. 0011553023</v>
          </cell>
          <cell r="D11" t="str">
            <v>A</v>
          </cell>
          <cell r="E11" t="str">
            <v>KSK</v>
          </cell>
        </row>
        <row r="12">
          <cell r="B12" t="str">
            <v>1-120.02</v>
          </cell>
          <cell r="C12" t="str">
            <v>BRI AC. 00000212-01-000141-30-4</v>
          </cell>
          <cell r="D12" t="str">
            <v>A</v>
          </cell>
          <cell r="E12" t="str">
            <v>KSK</v>
          </cell>
        </row>
        <row r="13">
          <cell r="B13" t="str">
            <v>1-120.03</v>
          </cell>
          <cell r="C13" t="str">
            <v>BRI AC. 00000212-01-000153-30-1</v>
          </cell>
          <cell r="D13" t="str">
            <v>A</v>
          </cell>
          <cell r="E13" t="str">
            <v>KSK</v>
          </cell>
        </row>
        <row r="14">
          <cell r="B14" t="str">
            <v>1-120.04</v>
          </cell>
          <cell r="C14" t="str">
            <v>BRI AC. 00000212-01-000388-30-4</v>
          </cell>
          <cell r="D14" t="str">
            <v>A</v>
          </cell>
          <cell r="E14" t="str">
            <v>KSK</v>
          </cell>
        </row>
        <row r="15">
          <cell r="B15" t="str">
            <v>1-120.05</v>
          </cell>
          <cell r="C15" t="str">
            <v>Bank Mandiri AC. 148-00-0320191-3</v>
          </cell>
          <cell r="D15" t="str">
            <v>A</v>
          </cell>
          <cell r="E15" t="str">
            <v>KSK</v>
          </cell>
        </row>
        <row r="16">
          <cell r="B16" t="str">
            <v>1-120.06</v>
          </cell>
          <cell r="C16" t="str">
            <v>Bank Mega AC. 20990011000130</v>
          </cell>
          <cell r="D16" t="str">
            <v>A</v>
          </cell>
          <cell r="E16" t="str">
            <v>KSK</v>
          </cell>
        </row>
        <row r="17">
          <cell r="B17" t="str">
            <v>1-200.00</v>
          </cell>
          <cell r="C17" t="str">
            <v>Piutang Usaha</v>
          </cell>
          <cell r="D17" t="str">
            <v>I</v>
          </cell>
          <cell r="E17" t="str">
            <v>PU</v>
          </cell>
        </row>
        <row r="18">
          <cell r="B18" t="str">
            <v>1-200.01</v>
          </cell>
          <cell r="C18" t="str">
            <v>Pemerintah Daerah Tingkat II Kutai</v>
          </cell>
          <cell r="D18" t="str">
            <v>A</v>
          </cell>
          <cell r="E18" t="str">
            <v>PU</v>
          </cell>
        </row>
        <row r="19">
          <cell r="B19" t="str">
            <v>1-200.02</v>
          </cell>
          <cell r="C19" t="str">
            <v>Pemerintah Propinsi Tingkat I Kaltim</v>
          </cell>
          <cell r="D19" t="str">
            <v>A</v>
          </cell>
          <cell r="E19" t="str">
            <v>PU</v>
          </cell>
        </row>
        <row r="20">
          <cell r="B20" t="str">
            <v>1-200.03</v>
          </cell>
          <cell r="C20" t="str">
            <v>Pemerintah Kotamadya Bontang</v>
          </cell>
          <cell r="D20" t="str">
            <v>A</v>
          </cell>
          <cell r="E20" t="str">
            <v>PU</v>
          </cell>
        </row>
        <row r="21">
          <cell r="B21" t="str">
            <v>1-300.00</v>
          </cell>
          <cell r="C21" t="str">
            <v>Piutang Karyawan</v>
          </cell>
          <cell r="D21" t="str">
            <v>I</v>
          </cell>
          <cell r="E21" t="str">
            <v>PK</v>
          </cell>
        </row>
        <row r="22">
          <cell r="B22" t="str">
            <v>1-300.01</v>
          </cell>
          <cell r="C22" t="str">
            <v>Piutang Karyawan</v>
          </cell>
          <cell r="D22" t="str">
            <v>A</v>
          </cell>
          <cell r="E22" t="str">
            <v>PK</v>
          </cell>
        </row>
        <row r="23">
          <cell r="B23" t="str">
            <v>1-400.00</v>
          </cell>
          <cell r="C23" t="str">
            <v>Piutang Lain-Lain</v>
          </cell>
          <cell r="D23" t="str">
            <v>I</v>
          </cell>
          <cell r="E23" t="str">
            <v>PLL</v>
          </cell>
        </row>
        <row r="24">
          <cell r="B24" t="str">
            <v>1-400.01</v>
          </cell>
          <cell r="C24" t="str">
            <v>R/K. Group PT. Bahtera Bahagia</v>
          </cell>
          <cell r="D24" t="str">
            <v>A</v>
          </cell>
          <cell r="E24" t="str">
            <v>PLL</v>
          </cell>
        </row>
        <row r="25">
          <cell r="B25" t="str">
            <v>1-400.02</v>
          </cell>
          <cell r="C25" t="str">
            <v>R/K. Proyek Dalam Pelaksanaan</v>
          </cell>
          <cell r="D25" t="str">
            <v>A</v>
          </cell>
          <cell r="E25" t="str">
            <v>PLL</v>
          </cell>
        </row>
        <row r="26">
          <cell r="B26" t="str">
            <v>1-400.03</v>
          </cell>
          <cell r="C26" t="str">
            <v>R/K. Transfer</v>
          </cell>
          <cell r="D26" t="str">
            <v>A</v>
          </cell>
          <cell r="E26" t="str">
            <v>PLL</v>
          </cell>
        </row>
        <row r="27">
          <cell r="B27" t="str">
            <v>1-400.04</v>
          </cell>
          <cell r="C27" t="str">
            <v>R/K. Pinjaman</v>
          </cell>
          <cell r="D27" t="str">
            <v>A</v>
          </cell>
          <cell r="E27" t="str">
            <v>PLL</v>
          </cell>
        </row>
        <row r="28">
          <cell r="B28" t="str">
            <v>1-400.05</v>
          </cell>
          <cell r="C28" t="str">
            <v>R/K. Kas</v>
          </cell>
          <cell r="D28" t="str">
            <v>A</v>
          </cell>
          <cell r="E28" t="str">
            <v>PLL</v>
          </cell>
        </row>
        <row r="29">
          <cell r="B29" t="str">
            <v>1-400.06</v>
          </cell>
          <cell r="C29" t="str">
            <v>R/K. Setor</v>
          </cell>
          <cell r="D29" t="str">
            <v>A</v>
          </cell>
          <cell r="E29" t="str">
            <v>PLL</v>
          </cell>
        </row>
        <row r="30">
          <cell r="B30" t="str">
            <v>1-400.07</v>
          </cell>
          <cell r="C30" t="str">
            <v>R/K. Stayfie Joula</v>
          </cell>
          <cell r="D30" t="str">
            <v>A</v>
          </cell>
          <cell r="E30" t="str">
            <v>PLL</v>
          </cell>
        </row>
        <row r="31">
          <cell r="B31" t="str">
            <v>1-400.08</v>
          </cell>
          <cell r="C31" t="str">
            <v>R/K. Kartu Kredit</v>
          </cell>
          <cell r="D31" t="str">
            <v>A</v>
          </cell>
          <cell r="E31" t="str">
            <v>PLL</v>
          </cell>
        </row>
        <row r="32">
          <cell r="B32" t="str">
            <v>1-400.09</v>
          </cell>
          <cell r="C32" t="str">
            <v>R/K. Bank Rakyat Indonesia</v>
          </cell>
          <cell r="D32" t="str">
            <v>A</v>
          </cell>
          <cell r="E32" t="str">
            <v>PLL</v>
          </cell>
        </row>
        <row r="33">
          <cell r="B33" t="str">
            <v>1-400.10</v>
          </cell>
          <cell r="C33" t="str">
            <v xml:space="preserve">R/K. </v>
          </cell>
          <cell r="D33" t="str">
            <v>A</v>
          </cell>
          <cell r="E33" t="str">
            <v>PLL</v>
          </cell>
        </row>
        <row r="34">
          <cell r="B34" t="str">
            <v>1-400.11</v>
          </cell>
          <cell r="C34" t="str">
            <v xml:space="preserve">R/K. </v>
          </cell>
          <cell r="D34" t="str">
            <v>A</v>
          </cell>
          <cell r="E34" t="str">
            <v>PLL</v>
          </cell>
        </row>
        <row r="35">
          <cell r="B35" t="str">
            <v>1-400.12</v>
          </cell>
          <cell r="C35" t="str">
            <v xml:space="preserve">R/K. </v>
          </cell>
          <cell r="D35" t="str">
            <v>A</v>
          </cell>
          <cell r="E35" t="str">
            <v>PLL</v>
          </cell>
        </row>
        <row r="36">
          <cell r="B36" t="str">
            <v>1-400.13</v>
          </cell>
          <cell r="C36" t="str">
            <v xml:space="preserve">R/K. </v>
          </cell>
          <cell r="D36" t="str">
            <v>A</v>
          </cell>
          <cell r="E36" t="str">
            <v>PLL</v>
          </cell>
        </row>
        <row r="37">
          <cell r="B37" t="str">
            <v>1-400.14</v>
          </cell>
          <cell r="C37" t="str">
            <v xml:space="preserve">R/K. </v>
          </cell>
          <cell r="D37" t="str">
            <v>A</v>
          </cell>
          <cell r="E37" t="str">
            <v>PLL</v>
          </cell>
        </row>
        <row r="38">
          <cell r="B38" t="str">
            <v>1-400.15</v>
          </cell>
          <cell r="C38" t="str">
            <v xml:space="preserve">R/K. </v>
          </cell>
          <cell r="D38" t="str">
            <v>A</v>
          </cell>
          <cell r="E38" t="str">
            <v>PLL</v>
          </cell>
        </row>
        <row r="39">
          <cell r="B39" t="str">
            <v>1-400.16</v>
          </cell>
          <cell r="C39" t="str">
            <v xml:space="preserve">R/K. </v>
          </cell>
          <cell r="D39" t="str">
            <v>A</v>
          </cell>
          <cell r="E39" t="str">
            <v>PLL</v>
          </cell>
        </row>
        <row r="40">
          <cell r="B40" t="str">
            <v>1-400.17</v>
          </cell>
          <cell r="C40" t="str">
            <v xml:space="preserve">R/K. </v>
          </cell>
          <cell r="D40" t="str">
            <v>A</v>
          </cell>
          <cell r="E40" t="str">
            <v>PLL</v>
          </cell>
        </row>
        <row r="41">
          <cell r="B41" t="str">
            <v>1-400.18</v>
          </cell>
          <cell r="C41" t="str">
            <v>R/K. Bahan Bangunan</v>
          </cell>
          <cell r="D41" t="str">
            <v>A</v>
          </cell>
          <cell r="E41" t="str">
            <v>PLL</v>
          </cell>
        </row>
        <row r="42">
          <cell r="B42" t="str">
            <v>1-400.19</v>
          </cell>
          <cell r="C42" t="str">
            <v>R/K. Golkar</v>
          </cell>
          <cell r="D42" t="str">
            <v>A</v>
          </cell>
          <cell r="E42" t="str">
            <v>PLL</v>
          </cell>
        </row>
        <row r="43">
          <cell r="B43" t="str">
            <v>1-400.20</v>
          </cell>
          <cell r="C43" t="str">
            <v>R/K. HM. Syahrun</v>
          </cell>
          <cell r="D43" t="str">
            <v>A</v>
          </cell>
          <cell r="E43" t="str">
            <v>PLL</v>
          </cell>
        </row>
        <row r="44">
          <cell r="B44" t="str">
            <v>1-400.21</v>
          </cell>
          <cell r="C44" t="str">
            <v>R/K. PT. Aldha Elprista</v>
          </cell>
          <cell r="D44" t="str">
            <v>A</v>
          </cell>
          <cell r="E44" t="str">
            <v>PLL</v>
          </cell>
        </row>
        <row r="45">
          <cell r="B45" t="str">
            <v>1-400.22</v>
          </cell>
          <cell r="C45" t="str">
            <v>R/K. CV. Litha</v>
          </cell>
          <cell r="D45" t="str">
            <v>A</v>
          </cell>
          <cell r="E45" t="str">
            <v>PLL</v>
          </cell>
        </row>
        <row r="46">
          <cell r="B46" t="str">
            <v>1-500.00</v>
          </cell>
          <cell r="C46" t="str">
            <v>Uang Muka</v>
          </cell>
          <cell r="D46" t="str">
            <v>I</v>
          </cell>
          <cell r="E46" t="str">
            <v>UM</v>
          </cell>
        </row>
        <row r="47">
          <cell r="B47" t="str">
            <v>1-510.00</v>
          </cell>
          <cell r="C47" t="str">
            <v>Uang Muka Biaya</v>
          </cell>
          <cell r="D47" t="str">
            <v>I</v>
          </cell>
          <cell r="E47" t="str">
            <v>UM</v>
          </cell>
        </row>
        <row r="48">
          <cell r="B48" t="str">
            <v>1-510.01</v>
          </cell>
          <cell r="C48" t="str">
            <v>Uang Muka Bahan Bangunan</v>
          </cell>
          <cell r="D48" t="str">
            <v>A</v>
          </cell>
          <cell r="E48" t="str">
            <v>UM</v>
          </cell>
        </row>
        <row r="49">
          <cell r="B49" t="str">
            <v>1-510.02</v>
          </cell>
          <cell r="C49" t="str">
            <v>Uang Muka Opname</v>
          </cell>
          <cell r="D49" t="str">
            <v>A</v>
          </cell>
          <cell r="E49" t="str">
            <v>UM</v>
          </cell>
        </row>
        <row r="50">
          <cell r="B50" t="str">
            <v>1-510.03</v>
          </cell>
          <cell r="C50" t="str">
            <v>Uang Muka Pembelian Kayu</v>
          </cell>
          <cell r="D50" t="str">
            <v>A</v>
          </cell>
          <cell r="E50" t="str">
            <v>UM</v>
          </cell>
        </row>
        <row r="51">
          <cell r="B51" t="str">
            <v>1-510.04</v>
          </cell>
          <cell r="C51" t="str">
            <v>Uang Muka Pembelian Batu</v>
          </cell>
          <cell r="D51" t="str">
            <v>A</v>
          </cell>
          <cell r="E51" t="str">
            <v>UM</v>
          </cell>
        </row>
        <row r="52">
          <cell r="B52" t="str">
            <v>1-510.05</v>
          </cell>
          <cell r="C52" t="str">
            <v>Uang Muka Pembelian Semen</v>
          </cell>
          <cell r="D52" t="str">
            <v>A</v>
          </cell>
          <cell r="E52" t="str">
            <v>UM</v>
          </cell>
        </row>
        <row r="53">
          <cell r="B53" t="str">
            <v>1-510.06</v>
          </cell>
          <cell r="C53" t="str">
            <v>Uang Muka Pembelian Pasir</v>
          </cell>
          <cell r="D53" t="str">
            <v>A</v>
          </cell>
          <cell r="E53" t="str">
            <v>UM</v>
          </cell>
        </row>
        <row r="54">
          <cell r="B54" t="str">
            <v>1-510.07</v>
          </cell>
          <cell r="D54" t="str">
            <v>A</v>
          </cell>
          <cell r="E54" t="str">
            <v>UM</v>
          </cell>
        </row>
        <row r="55">
          <cell r="B55" t="str">
            <v>1-510.08</v>
          </cell>
          <cell r="D55" t="str">
            <v>A</v>
          </cell>
          <cell r="E55" t="str">
            <v>UM</v>
          </cell>
        </row>
        <row r="56">
          <cell r="B56" t="str">
            <v>1-510.09</v>
          </cell>
          <cell r="D56" t="str">
            <v>A</v>
          </cell>
          <cell r="E56" t="str">
            <v>UM</v>
          </cell>
        </row>
        <row r="57">
          <cell r="B57" t="str">
            <v>1-510.10</v>
          </cell>
          <cell r="D57" t="str">
            <v>A</v>
          </cell>
          <cell r="E57" t="str">
            <v>UM</v>
          </cell>
        </row>
        <row r="58">
          <cell r="B58" t="str">
            <v>1-510.11</v>
          </cell>
          <cell r="D58" t="str">
            <v>A</v>
          </cell>
          <cell r="E58" t="str">
            <v>UM</v>
          </cell>
        </row>
        <row r="59">
          <cell r="B59" t="str">
            <v>1-510.12</v>
          </cell>
          <cell r="D59" t="str">
            <v>A</v>
          </cell>
          <cell r="E59" t="str">
            <v>UM</v>
          </cell>
        </row>
        <row r="60">
          <cell r="B60" t="str">
            <v>1-510.13</v>
          </cell>
          <cell r="D60" t="str">
            <v>A</v>
          </cell>
          <cell r="E60" t="str">
            <v>UM</v>
          </cell>
        </row>
        <row r="61">
          <cell r="B61" t="str">
            <v>1-520.00</v>
          </cell>
          <cell r="C61" t="str">
            <v>Uang Muka Pajak</v>
          </cell>
          <cell r="D61" t="str">
            <v>I</v>
          </cell>
          <cell r="E61" t="str">
            <v>UM</v>
          </cell>
        </row>
        <row r="62">
          <cell r="B62" t="str">
            <v>1-520.01</v>
          </cell>
          <cell r="C62" t="str">
            <v>PPh Pasal 23</v>
          </cell>
          <cell r="D62" t="str">
            <v>A</v>
          </cell>
          <cell r="E62" t="str">
            <v>UM</v>
          </cell>
        </row>
        <row r="63">
          <cell r="B63" t="str">
            <v>1-600.00</v>
          </cell>
          <cell r="C63" t="str">
            <v>Persediaan</v>
          </cell>
          <cell r="D63" t="str">
            <v>I</v>
          </cell>
          <cell r="E63" t="str">
            <v>PSD</v>
          </cell>
        </row>
        <row r="64">
          <cell r="B64" t="str">
            <v>1-600.01</v>
          </cell>
          <cell r="C64" t="str">
            <v>Persediaan</v>
          </cell>
          <cell r="D64" t="str">
            <v>A</v>
          </cell>
          <cell r="E64" t="str">
            <v>PSD</v>
          </cell>
        </row>
        <row r="65">
          <cell r="B65" t="str">
            <v>2-000.00</v>
          </cell>
          <cell r="C65" t="str">
            <v>Aktiva Tidak Lancar</v>
          </cell>
          <cell r="D65" t="str">
            <v>I</v>
          </cell>
          <cell r="E65" t="str">
            <v>ATL</v>
          </cell>
        </row>
        <row r="66">
          <cell r="B66" t="str">
            <v>2-100.00</v>
          </cell>
          <cell r="C66" t="str">
            <v>Aktiva Tetap</v>
          </cell>
          <cell r="D66" t="str">
            <v>I</v>
          </cell>
          <cell r="E66" t="str">
            <v>AT</v>
          </cell>
        </row>
        <row r="67">
          <cell r="B67" t="str">
            <v>2-110.00</v>
          </cell>
          <cell r="C67" t="str">
            <v>Harga Perolehan</v>
          </cell>
          <cell r="D67" t="str">
            <v>I</v>
          </cell>
          <cell r="E67" t="str">
            <v>AT</v>
          </cell>
        </row>
        <row r="68">
          <cell r="B68" t="str">
            <v>2-110.01</v>
          </cell>
          <cell r="C68" t="str">
            <v>Tanah</v>
          </cell>
          <cell r="D68" t="str">
            <v>A</v>
          </cell>
          <cell r="E68" t="str">
            <v>AT</v>
          </cell>
        </row>
        <row r="69">
          <cell r="B69" t="str">
            <v>2-110.02</v>
          </cell>
          <cell r="C69" t="str">
            <v>Bangunan</v>
          </cell>
          <cell r="D69" t="str">
            <v>A</v>
          </cell>
          <cell r="E69" t="str">
            <v>AT</v>
          </cell>
        </row>
        <row r="70">
          <cell r="B70" t="str">
            <v>2-110.03</v>
          </cell>
          <cell r="C70" t="str">
            <v>Kendaraan</v>
          </cell>
          <cell r="D70" t="str">
            <v>A</v>
          </cell>
          <cell r="E70" t="str">
            <v>AT</v>
          </cell>
        </row>
        <row r="71">
          <cell r="B71" t="str">
            <v>2-110.04</v>
          </cell>
          <cell r="C71" t="str">
            <v>Alat Berat</v>
          </cell>
          <cell r="D71" t="str">
            <v>A</v>
          </cell>
          <cell r="E71" t="str">
            <v>AT</v>
          </cell>
        </row>
        <row r="72">
          <cell r="B72" t="str">
            <v>2-110.05</v>
          </cell>
          <cell r="C72" t="str">
            <v>Mesin &amp; Peralatan</v>
          </cell>
          <cell r="D72" t="str">
            <v>A</v>
          </cell>
          <cell r="E72" t="str">
            <v>AT</v>
          </cell>
        </row>
        <row r="73">
          <cell r="B73" t="str">
            <v>2-110.06</v>
          </cell>
          <cell r="C73" t="str">
            <v>Inventaris Kantor</v>
          </cell>
          <cell r="D73" t="str">
            <v>A</v>
          </cell>
          <cell r="E73" t="str">
            <v>AT</v>
          </cell>
        </row>
        <row r="74">
          <cell r="B74" t="str">
            <v>2-120.00</v>
          </cell>
          <cell r="C74" t="str">
            <v>Akumulasi Penyusutan</v>
          </cell>
          <cell r="D74" t="str">
            <v>I</v>
          </cell>
          <cell r="E74" t="str">
            <v>AT</v>
          </cell>
        </row>
        <row r="75">
          <cell r="B75" t="str">
            <v>2-120.01</v>
          </cell>
          <cell r="C75" t="str">
            <v>Bangunan</v>
          </cell>
          <cell r="D75" t="str">
            <v>A</v>
          </cell>
          <cell r="E75" t="str">
            <v>AT</v>
          </cell>
        </row>
        <row r="76">
          <cell r="B76" t="str">
            <v>2-120.02</v>
          </cell>
          <cell r="C76" t="str">
            <v>Kendaraan</v>
          </cell>
          <cell r="D76" t="str">
            <v>A</v>
          </cell>
          <cell r="E76" t="str">
            <v>AT</v>
          </cell>
        </row>
        <row r="77">
          <cell r="B77" t="str">
            <v>2-120.03</v>
          </cell>
          <cell r="C77" t="str">
            <v>Alat Berat</v>
          </cell>
          <cell r="D77" t="str">
            <v>A</v>
          </cell>
          <cell r="E77" t="str">
            <v>AT</v>
          </cell>
        </row>
        <row r="78">
          <cell r="B78" t="str">
            <v>2-120.04</v>
          </cell>
          <cell r="C78" t="str">
            <v>Mesin &amp; Peralatan</v>
          </cell>
          <cell r="D78" t="str">
            <v>A</v>
          </cell>
          <cell r="E78" t="str">
            <v>AT</v>
          </cell>
        </row>
        <row r="79">
          <cell r="B79" t="str">
            <v>2-120.05</v>
          </cell>
          <cell r="C79" t="str">
            <v>Inventaris Kantor</v>
          </cell>
          <cell r="D79" t="str">
            <v>A</v>
          </cell>
          <cell r="E79" t="str">
            <v>AT</v>
          </cell>
        </row>
        <row r="80">
          <cell r="B80" t="str">
            <v>2-200.00</v>
          </cell>
          <cell r="C80" t="str">
            <v>Aktiva Lain-lain</v>
          </cell>
          <cell r="D80" t="str">
            <v>I</v>
          </cell>
          <cell r="E80" t="str">
            <v>ALL</v>
          </cell>
        </row>
        <row r="81">
          <cell r="B81" t="str">
            <v>3-000.00</v>
          </cell>
          <cell r="C81" t="str">
            <v>Kewajiban Lancar</v>
          </cell>
          <cell r="D81" t="str">
            <v>I</v>
          </cell>
          <cell r="E81" t="str">
            <v>KL</v>
          </cell>
        </row>
        <row r="82">
          <cell r="B82" t="str">
            <v>3-100.00</v>
          </cell>
          <cell r="C82" t="str">
            <v>Hutang Usaha</v>
          </cell>
          <cell r="D82" t="str">
            <v>I</v>
          </cell>
          <cell r="E82" t="str">
            <v>HU</v>
          </cell>
        </row>
        <row r="83">
          <cell r="B83" t="str">
            <v>3-100.01</v>
          </cell>
          <cell r="C83" t="str">
            <v>Ahmid H - Tenggarong</v>
          </cell>
          <cell r="D83" t="str">
            <v>A</v>
          </cell>
          <cell r="E83" t="str">
            <v>HU</v>
          </cell>
        </row>
        <row r="84">
          <cell r="B84" t="str">
            <v>3-100.02</v>
          </cell>
          <cell r="C84" t="str">
            <v>Agus Batu Palu</v>
          </cell>
          <cell r="D84" t="str">
            <v>A</v>
          </cell>
          <cell r="E84" t="str">
            <v>HU</v>
          </cell>
        </row>
        <row r="85">
          <cell r="B85" t="str">
            <v>3-100.03</v>
          </cell>
          <cell r="C85" t="str">
            <v>Agus Mitra Jaya</v>
          </cell>
          <cell r="D85" t="str">
            <v>A</v>
          </cell>
          <cell r="E85" t="str">
            <v>HU</v>
          </cell>
        </row>
        <row r="86">
          <cell r="B86" t="str">
            <v>3-100.04</v>
          </cell>
          <cell r="C86" t="str">
            <v>Askrindo</v>
          </cell>
          <cell r="D86" t="str">
            <v>A</v>
          </cell>
          <cell r="E86" t="str">
            <v>HU</v>
          </cell>
        </row>
        <row r="87">
          <cell r="B87" t="str">
            <v>3-100.05</v>
          </cell>
          <cell r="C87" t="str">
            <v>CV. Bintang Mas Jaya</v>
          </cell>
          <cell r="D87" t="str">
            <v>A</v>
          </cell>
          <cell r="E87" t="str">
            <v>HU</v>
          </cell>
        </row>
        <row r="88">
          <cell r="B88" t="str">
            <v>3-100.06</v>
          </cell>
          <cell r="C88" t="str">
            <v>Berkat Jaya</v>
          </cell>
          <cell r="D88" t="str">
            <v>A</v>
          </cell>
          <cell r="E88" t="str">
            <v>HU</v>
          </cell>
        </row>
        <row r="89">
          <cell r="B89" t="str">
            <v>3-100.07</v>
          </cell>
          <cell r="C89" t="str">
            <v>Bahrun / Ipul Kayu Stadion Tenggarong</v>
          </cell>
          <cell r="D89" t="str">
            <v>A</v>
          </cell>
          <cell r="E89" t="str">
            <v>HU</v>
          </cell>
        </row>
        <row r="90">
          <cell r="B90" t="str">
            <v>3-100.08</v>
          </cell>
          <cell r="C90" t="str">
            <v>Depot Karya Bhakti</v>
          </cell>
          <cell r="D90" t="str">
            <v>A</v>
          </cell>
          <cell r="E90" t="str">
            <v>HU</v>
          </cell>
        </row>
        <row r="91">
          <cell r="B91" t="str">
            <v>3-100.09</v>
          </cell>
          <cell r="C91" t="str">
            <v>Dermaga Jaya Ban</v>
          </cell>
          <cell r="D91" t="str">
            <v>A</v>
          </cell>
          <cell r="E91" t="str">
            <v>HU</v>
          </cell>
        </row>
        <row r="92">
          <cell r="B92" t="str">
            <v>3-100.10</v>
          </cell>
          <cell r="C92" t="str">
            <v>Fresmon</v>
          </cell>
          <cell r="D92" t="str">
            <v>A</v>
          </cell>
          <cell r="E92" t="str">
            <v>HU</v>
          </cell>
        </row>
        <row r="93">
          <cell r="B93" t="str">
            <v>3-100.11</v>
          </cell>
          <cell r="C93" t="str">
            <v>Ery Cv. Bintang</v>
          </cell>
          <cell r="D93" t="str">
            <v>A</v>
          </cell>
          <cell r="E93" t="str">
            <v>HU</v>
          </cell>
        </row>
        <row r="94">
          <cell r="B94" t="str">
            <v>3-100.12</v>
          </cell>
          <cell r="C94" t="str">
            <v>Indo Jaya / Hasan</v>
          </cell>
          <cell r="D94" t="str">
            <v>A</v>
          </cell>
          <cell r="E94" t="str">
            <v>HU</v>
          </cell>
        </row>
        <row r="95">
          <cell r="B95" t="str">
            <v>3-100.13</v>
          </cell>
          <cell r="C95" t="str">
            <v>Ibu Ivo Kusen Dprd Tenggarong</v>
          </cell>
          <cell r="D95" t="str">
            <v>A</v>
          </cell>
          <cell r="E95" t="str">
            <v>HU</v>
          </cell>
        </row>
        <row r="96">
          <cell r="B96" t="str">
            <v>3-100.14</v>
          </cell>
          <cell r="C96" t="str">
            <v>Indrawan / Rental Alat</v>
          </cell>
          <cell r="D96" t="str">
            <v>A</v>
          </cell>
          <cell r="E96" t="str">
            <v>HU</v>
          </cell>
        </row>
        <row r="97">
          <cell r="B97" t="str">
            <v>3-100.15</v>
          </cell>
          <cell r="C97" t="str">
            <v>Martadinata Edy</v>
          </cell>
          <cell r="D97" t="str">
            <v>A</v>
          </cell>
          <cell r="E97" t="str">
            <v>HU</v>
          </cell>
        </row>
        <row r="98">
          <cell r="B98" t="str">
            <v>3-100.16</v>
          </cell>
          <cell r="C98" t="str">
            <v>Kaca &amp; Alumanium  / Arafat Tenggarong</v>
          </cell>
          <cell r="D98" t="str">
            <v>A</v>
          </cell>
          <cell r="E98" t="str">
            <v>HU</v>
          </cell>
        </row>
        <row r="99">
          <cell r="B99" t="str">
            <v>3-100.17</v>
          </cell>
          <cell r="C99" t="str">
            <v>Karya Cipta Anak Bangsa</v>
          </cell>
          <cell r="D99" t="str">
            <v>A</v>
          </cell>
          <cell r="E99" t="str">
            <v>HU</v>
          </cell>
        </row>
        <row r="100">
          <cell r="B100" t="str">
            <v>3-100.18</v>
          </cell>
          <cell r="C100" t="str">
            <v>Luhribu Naga Jaya</v>
          </cell>
          <cell r="D100" t="str">
            <v>A</v>
          </cell>
          <cell r="E100" t="str">
            <v>HU</v>
          </cell>
        </row>
        <row r="101">
          <cell r="B101" t="str">
            <v>3-100.19</v>
          </cell>
          <cell r="C101" t="str">
            <v>Toko Mulia</v>
          </cell>
          <cell r="D101" t="str">
            <v>A</v>
          </cell>
          <cell r="E101" t="str">
            <v>HU</v>
          </cell>
        </row>
        <row r="102">
          <cell r="B102" t="str">
            <v>3-100.20</v>
          </cell>
          <cell r="C102" t="str">
            <v>H. Marzuni Alat</v>
          </cell>
          <cell r="D102" t="str">
            <v>A</v>
          </cell>
          <cell r="E102" t="str">
            <v>HU</v>
          </cell>
        </row>
        <row r="103">
          <cell r="B103" t="str">
            <v>3-100.21</v>
          </cell>
          <cell r="C103" t="str">
            <v>Misnam Kayu</v>
          </cell>
          <cell r="D103" t="str">
            <v>A</v>
          </cell>
          <cell r="E103" t="str">
            <v>HU</v>
          </cell>
        </row>
        <row r="104">
          <cell r="B104" t="str">
            <v>3-100.22</v>
          </cell>
          <cell r="C104" t="str">
            <v>Multi Borneo Abadi</v>
          </cell>
          <cell r="D104" t="str">
            <v>A</v>
          </cell>
          <cell r="E104" t="str">
            <v>HU</v>
          </cell>
        </row>
        <row r="105">
          <cell r="B105" t="str">
            <v>3-100.23</v>
          </cell>
          <cell r="C105" t="str">
            <v>Mega Jaya / H. Misran</v>
          </cell>
          <cell r="D105" t="str">
            <v>A</v>
          </cell>
          <cell r="E105" t="str">
            <v>HU</v>
          </cell>
        </row>
        <row r="106">
          <cell r="B106" t="str">
            <v>3-100.24</v>
          </cell>
          <cell r="C106" t="str">
            <v>Nagarindo / Effendy Bpnn</v>
          </cell>
          <cell r="D106" t="str">
            <v>A</v>
          </cell>
          <cell r="E106" t="str">
            <v>HU</v>
          </cell>
        </row>
        <row r="107">
          <cell r="B107" t="str">
            <v>3-100.25</v>
          </cell>
          <cell r="C107" t="str">
            <v>Perdana Karya Motor</v>
          </cell>
          <cell r="D107" t="str">
            <v>A</v>
          </cell>
          <cell r="E107" t="str">
            <v>HU</v>
          </cell>
        </row>
        <row r="108">
          <cell r="B108" t="str">
            <v>3-100.26</v>
          </cell>
          <cell r="C108" t="str">
            <v>Pancar Surya</v>
          </cell>
          <cell r="D108" t="str">
            <v>A</v>
          </cell>
          <cell r="E108" t="str">
            <v>HU</v>
          </cell>
        </row>
        <row r="109">
          <cell r="B109" t="str">
            <v>3-100.27</v>
          </cell>
          <cell r="C109" t="str">
            <v>Patra Jaya Bbm</v>
          </cell>
          <cell r="D109" t="str">
            <v>A</v>
          </cell>
          <cell r="E109" t="str">
            <v>HU</v>
          </cell>
        </row>
        <row r="110">
          <cell r="B110" t="str">
            <v>3-100.28</v>
          </cell>
          <cell r="C110" t="str">
            <v>Samudra Jaya</v>
          </cell>
          <cell r="D110" t="str">
            <v>A</v>
          </cell>
          <cell r="E110" t="str">
            <v>HU</v>
          </cell>
        </row>
        <row r="111">
          <cell r="B111" t="str">
            <v>3-100.29</v>
          </cell>
          <cell r="C111" t="str">
            <v>Samarinda Readi Mix</v>
          </cell>
          <cell r="D111" t="str">
            <v>A</v>
          </cell>
          <cell r="E111" t="str">
            <v>HU</v>
          </cell>
        </row>
        <row r="112">
          <cell r="B112" t="str">
            <v>3-100.30</v>
          </cell>
          <cell r="C112" t="str">
            <v>Swastika Ac</v>
          </cell>
          <cell r="D112" t="str">
            <v>A</v>
          </cell>
          <cell r="E112" t="str">
            <v>HU</v>
          </cell>
        </row>
        <row r="113">
          <cell r="B113" t="str">
            <v>3-100.31</v>
          </cell>
          <cell r="C113" t="str">
            <v>Samidin H / Kayu Tenggarong</v>
          </cell>
          <cell r="D113" t="str">
            <v>A</v>
          </cell>
          <cell r="E113" t="str">
            <v>HU</v>
          </cell>
        </row>
        <row r="114">
          <cell r="B114" t="str">
            <v>3-100.32</v>
          </cell>
          <cell r="C114" t="str">
            <v>Subur Keramik</v>
          </cell>
          <cell r="D114" t="str">
            <v>A</v>
          </cell>
          <cell r="E114" t="str">
            <v>HU</v>
          </cell>
        </row>
        <row r="115">
          <cell r="B115" t="str">
            <v>3-100.33</v>
          </cell>
          <cell r="C115" t="str">
            <v>Borneo Gemini</v>
          </cell>
          <cell r="D115" t="str">
            <v>A</v>
          </cell>
          <cell r="E115" t="str">
            <v>HU</v>
          </cell>
        </row>
        <row r="116">
          <cell r="B116" t="str">
            <v>3-100.34</v>
          </cell>
          <cell r="C116" t="str">
            <v>Oskar</v>
          </cell>
          <cell r="D116" t="str">
            <v>A</v>
          </cell>
          <cell r="E116" t="str">
            <v>HU</v>
          </cell>
        </row>
        <row r="117">
          <cell r="B117" t="str">
            <v>3-100.35</v>
          </cell>
          <cell r="C117" t="str">
            <v>Tri Sakti Jaya Utama</v>
          </cell>
          <cell r="D117" t="str">
            <v>A</v>
          </cell>
          <cell r="E117" t="str">
            <v>HU</v>
          </cell>
        </row>
        <row r="118">
          <cell r="B118" t="str">
            <v>3-100.36</v>
          </cell>
          <cell r="C118" t="str">
            <v>Tk. Fitriah Kerajinan Kaltim</v>
          </cell>
          <cell r="D118" t="str">
            <v>A</v>
          </cell>
          <cell r="E118" t="str">
            <v>HU</v>
          </cell>
        </row>
        <row r="119">
          <cell r="B119" t="str">
            <v>3-100.37</v>
          </cell>
          <cell r="C119" t="str">
            <v>Sewa Dozer Bontang / Paino</v>
          </cell>
          <cell r="D119" t="str">
            <v>A</v>
          </cell>
          <cell r="E119" t="str">
            <v>HU</v>
          </cell>
        </row>
        <row r="120">
          <cell r="B120" t="str">
            <v>3-100.38</v>
          </cell>
          <cell r="C120" t="str">
            <v>H. Kaspul</v>
          </cell>
          <cell r="D120" t="str">
            <v>A</v>
          </cell>
          <cell r="E120" t="str">
            <v>HU</v>
          </cell>
        </row>
        <row r="121">
          <cell r="B121" t="str">
            <v>3-100.39</v>
          </cell>
          <cell r="C121" t="str">
            <v>Subur R. Abadi</v>
          </cell>
          <cell r="D121" t="str">
            <v>A</v>
          </cell>
          <cell r="E121" t="str">
            <v>HU</v>
          </cell>
        </row>
        <row r="122">
          <cell r="B122" t="str">
            <v>3-100.40</v>
          </cell>
          <cell r="C122" t="str">
            <v>PT. Kesuma</v>
          </cell>
          <cell r="D122" t="str">
            <v>A</v>
          </cell>
          <cell r="E122" t="str">
            <v>HU</v>
          </cell>
        </row>
        <row r="123">
          <cell r="B123" t="str">
            <v>3-100.41</v>
          </cell>
          <cell r="C123" t="str">
            <v>H. Barolah Tenggarong</v>
          </cell>
          <cell r="D123" t="str">
            <v>A</v>
          </cell>
          <cell r="E123" t="str">
            <v>HU</v>
          </cell>
        </row>
        <row r="124">
          <cell r="B124" t="str">
            <v>3-100.42</v>
          </cell>
          <cell r="C124" t="str">
            <v>Cakrawala Nusa Persada</v>
          </cell>
          <cell r="D124" t="str">
            <v>A</v>
          </cell>
          <cell r="E124" t="str">
            <v>HU</v>
          </cell>
        </row>
        <row r="125">
          <cell r="B125" t="str">
            <v>3-100.43</v>
          </cell>
          <cell r="C125" t="str">
            <v>Sun Jaya</v>
          </cell>
          <cell r="D125" t="str">
            <v>A</v>
          </cell>
          <cell r="E125" t="str">
            <v>HU</v>
          </cell>
        </row>
        <row r="126">
          <cell r="B126" t="str">
            <v>3-100.44</v>
          </cell>
          <cell r="C126" t="str">
            <v>Linda Hata Wijaya</v>
          </cell>
          <cell r="D126" t="str">
            <v>A</v>
          </cell>
          <cell r="E126" t="str">
            <v>HU</v>
          </cell>
        </row>
        <row r="127">
          <cell r="B127" t="str">
            <v>3-100.45</v>
          </cell>
          <cell r="C127" t="str">
            <v>Surya Mas Bunga</v>
          </cell>
          <cell r="D127" t="str">
            <v>A</v>
          </cell>
          <cell r="E127" t="str">
            <v>HU</v>
          </cell>
        </row>
        <row r="128">
          <cell r="B128" t="str">
            <v>3-100.46</v>
          </cell>
          <cell r="C128" t="str">
            <v>Faisal / Technisi AC</v>
          </cell>
          <cell r="D128" t="str">
            <v>A</v>
          </cell>
          <cell r="E128" t="str">
            <v>HU</v>
          </cell>
        </row>
        <row r="129">
          <cell r="B129" t="str">
            <v>3-100.47</v>
          </cell>
          <cell r="C129" t="str">
            <v>Yoga Bel Lompeyor AMP.</v>
          </cell>
          <cell r="D129" t="str">
            <v>A</v>
          </cell>
          <cell r="E129" t="str">
            <v>HU</v>
          </cell>
        </row>
        <row r="130">
          <cell r="B130" t="str">
            <v>3-200.00</v>
          </cell>
          <cell r="C130" t="str">
            <v>Hutang Biaya</v>
          </cell>
          <cell r="D130" t="str">
            <v>I</v>
          </cell>
          <cell r="E130" t="str">
            <v>HBY</v>
          </cell>
        </row>
        <row r="131">
          <cell r="B131" t="str">
            <v>3-200.01</v>
          </cell>
          <cell r="C131" t="str">
            <v>Biaya Gaji Karyawan</v>
          </cell>
          <cell r="D131" t="str">
            <v>A</v>
          </cell>
          <cell r="E131" t="str">
            <v>HBY</v>
          </cell>
        </row>
        <row r="132">
          <cell r="B132" t="str">
            <v>3-200.02</v>
          </cell>
          <cell r="C132" t="str">
            <v>Biaya Rekening Listrik</v>
          </cell>
          <cell r="D132" t="str">
            <v>A</v>
          </cell>
          <cell r="E132" t="str">
            <v>HBY</v>
          </cell>
        </row>
        <row r="133">
          <cell r="B133" t="str">
            <v>3-200.03</v>
          </cell>
          <cell r="C133" t="str">
            <v>Biaya Rekening Air</v>
          </cell>
          <cell r="D133" t="str">
            <v>A</v>
          </cell>
          <cell r="E133" t="str">
            <v>HBY</v>
          </cell>
        </row>
        <row r="134">
          <cell r="B134" t="str">
            <v>3-200.04</v>
          </cell>
          <cell r="C134" t="str">
            <v>Biaya Rekening Telepon</v>
          </cell>
          <cell r="D134" t="str">
            <v>A</v>
          </cell>
          <cell r="E134" t="str">
            <v>HBY</v>
          </cell>
        </row>
        <row r="135">
          <cell r="B135" t="str">
            <v>3-200.05</v>
          </cell>
          <cell r="C135" t="str">
            <v>Biaya Operasional Proyek</v>
          </cell>
          <cell r="D135" t="str">
            <v>A</v>
          </cell>
          <cell r="E135" t="str">
            <v>HBY</v>
          </cell>
        </row>
        <row r="136">
          <cell r="B136" t="str">
            <v>3-300.00</v>
          </cell>
          <cell r="C136" t="str">
            <v>Hutang Pajak</v>
          </cell>
          <cell r="D136" t="str">
            <v>I</v>
          </cell>
          <cell r="E136" t="str">
            <v>HPJ</v>
          </cell>
        </row>
        <row r="137">
          <cell r="B137" t="str">
            <v>3-300.01</v>
          </cell>
          <cell r="C137" t="str">
            <v>PPN Keluaran</v>
          </cell>
          <cell r="D137" t="str">
            <v>A</v>
          </cell>
          <cell r="E137" t="str">
            <v>HPJ</v>
          </cell>
        </row>
        <row r="138">
          <cell r="B138" t="str">
            <v>3-400.00</v>
          </cell>
          <cell r="C138" t="str">
            <v>Hutang Bank</v>
          </cell>
          <cell r="D138" t="str">
            <v>I</v>
          </cell>
          <cell r="E138" t="str">
            <v>HBK</v>
          </cell>
        </row>
        <row r="139">
          <cell r="B139" t="str">
            <v>3-400.01</v>
          </cell>
          <cell r="C139" t="str">
            <v>BRI AC. 21201500076156</v>
          </cell>
          <cell r="D139" t="str">
            <v>A</v>
          </cell>
          <cell r="E139" t="str">
            <v>HBK</v>
          </cell>
        </row>
        <row r="140">
          <cell r="B140" t="str">
            <v>3-400.02</v>
          </cell>
          <cell r="C140" t="str">
            <v>Bank Pembangunan Daerah KMK</v>
          </cell>
          <cell r="D140" t="str">
            <v>A</v>
          </cell>
          <cell r="E140" t="str">
            <v>HBK</v>
          </cell>
        </row>
        <row r="141">
          <cell r="B141" t="str">
            <v>3-500.00</v>
          </cell>
          <cell r="C141" t="str">
            <v>Pendapatan Diterima Dimuka</v>
          </cell>
          <cell r="D141" t="str">
            <v>I</v>
          </cell>
          <cell r="E141" t="str">
            <v>PDD</v>
          </cell>
        </row>
        <row r="142">
          <cell r="B142" t="str">
            <v>3-500.01</v>
          </cell>
          <cell r="C142" t="str">
            <v>Pemerintah Kabupaten Kutai Barat</v>
          </cell>
          <cell r="D142" t="str">
            <v>A</v>
          </cell>
          <cell r="E142" t="str">
            <v>PDD</v>
          </cell>
        </row>
        <row r="143">
          <cell r="B143" t="str">
            <v>3-600.00</v>
          </cell>
          <cell r="C143" t="str">
            <v>Hutang Lain-lain</v>
          </cell>
          <cell r="D143" t="str">
            <v>I</v>
          </cell>
          <cell r="E143" t="str">
            <v>HLL</v>
          </cell>
        </row>
        <row r="144">
          <cell r="B144" t="str">
            <v>3-600.01</v>
          </cell>
          <cell r="C144" t="str">
            <v>PT. Aldha Elprista</v>
          </cell>
          <cell r="D144" t="str">
            <v>A</v>
          </cell>
          <cell r="E144" t="str">
            <v>HLL</v>
          </cell>
        </row>
        <row r="145">
          <cell r="B145" t="str">
            <v>3-600.02</v>
          </cell>
          <cell r="C145" t="str">
            <v>CV. Rimba Ayu Kencana</v>
          </cell>
          <cell r="D145" t="str">
            <v>A</v>
          </cell>
          <cell r="E145" t="str">
            <v>HLL</v>
          </cell>
        </row>
        <row r="146">
          <cell r="B146" t="str">
            <v>3-600.03</v>
          </cell>
          <cell r="C146" t="str">
            <v>CV. Litha</v>
          </cell>
          <cell r="D146" t="str">
            <v>A</v>
          </cell>
          <cell r="E146" t="str">
            <v>HLL</v>
          </cell>
        </row>
        <row r="147">
          <cell r="B147" t="str">
            <v>3-600.04</v>
          </cell>
          <cell r="C147" t="str">
            <v>H. Syahrun</v>
          </cell>
          <cell r="D147" t="str">
            <v>A</v>
          </cell>
          <cell r="E147" t="str">
            <v>HLL</v>
          </cell>
        </row>
        <row r="148">
          <cell r="B148" t="str">
            <v>3-600.05</v>
          </cell>
          <cell r="C148" t="str">
            <v>Daryanto</v>
          </cell>
          <cell r="D148" t="str">
            <v>A</v>
          </cell>
          <cell r="E148" t="str">
            <v>HLL</v>
          </cell>
        </row>
        <row r="149">
          <cell r="B149" t="str">
            <v>3-600.06</v>
          </cell>
          <cell r="C149" t="str">
            <v>CV. Cipta Jasa</v>
          </cell>
          <cell r="D149" t="str">
            <v>A</v>
          </cell>
          <cell r="E149" t="str">
            <v>HLL</v>
          </cell>
        </row>
        <row r="150">
          <cell r="B150" t="str">
            <v>4-000.00</v>
          </cell>
          <cell r="C150" t="str">
            <v>Kewajiban Tidak Lancar</v>
          </cell>
          <cell r="D150" t="str">
            <v>I</v>
          </cell>
          <cell r="E150" t="str">
            <v>KTL</v>
          </cell>
        </row>
        <row r="151">
          <cell r="B151" t="str">
            <v>4-000.01</v>
          </cell>
          <cell r="C151" t="str">
            <v>PT. Bunas Finance</v>
          </cell>
          <cell r="D151" t="str">
            <v>A</v>
          </cell>
          <cell r="E151" t="str">
            <v>KTL</v>
          </cell>
        </row>
        <row r="152">
          <cell r="B152" t="str">
            <v>4-000.02</v>
          </cell>
          <cell r="C152" t="str">
            <v>PT. Trakindo Utama</v>
          </cell>
          <cell r="D152" t="str">
            <v>A</v>
          </cell>
          <cell r="E152" t="str">
            <v>KTL</v>
          </cell>
        </row>
        <row r="153">
          <cell r="B153" t="str">
            <v>4-000.03</v>
          </cell>
          <cell r="C153" t="str">
            <v>PT. Orix</v>
          </cell>
          <cell r="D153" t="str">
            <v>A</v>
          </cell>
          <cell r="E153" t="str">
            <v>KTL</v>
          </cell>
        </row>
        <row r="154">
          <cell r="B154" t="str">
            <v>4-000.04</v>
          </cell>
          <cell r="C154" t="str">
            <v>Bank Niaga Leasing</v>
          </cell>
          <cell r="D154" t="str">
            <v>A</v>
          </cell>
          <cell r="E154" t="str">
            <v>KTL</v>
          </cell>
        </row>
        <row r="155">
          <cell r="B155" t="str">
            <v>4-000.05</v>
          </cell>
          <cell r="C155" t="str">
            <v>PT. Saseka</v>
          </cell>
          <cell r="D155" t="str">
            <v>A</v>
          </cell>
          <cell r="E155" t="str">
            <v>KTL</v>
          </cell>
        </row>
        <row r="156">
          <cell r="B156" t="str">
            <v>4-000.06</v>
          </cell>
          <cell r="C156" t="str">
            <v>PT. Cat Finance</v>
          </cell>
          <cell r="D156" t="str">
            <v>A</v>
          </cell>
          <cell r="E156" t="str">
            <v>KTL</v>
          </cell>
        </row>
        <row r="157">
          <cell r="B157" t="str">
            <v>4-000.07</v>
          </cell>
          <cell r="C157" t="str">
            <v>PT. Surya</v>
          </cell>
          <cell r="D157" t="str">
            <v>A</v>
          </cell>
          <cell r="E157" t="str">
            <v>KTL</v>
          </cell>
        </row>
        <row r="158">
          <cell r="B158" t="str">
            <v>5-000.00</v>
          </cell>
          <cell r="C158" t="str">
            <v>Ekuitas</v>
          </cell>
          <cell r="D158" t="str">
            <v>I</v>
          </cell>
          <cell r="E158" t="str">
            <v>EK</v>
          </cell>
        </row>
        <row r="159">
          <cell r="B159" t="str">
            <v>5-100.00</v>
          </cell>
          <cell r="C159" t="str">
            <v>Modal Disetor</v>
          </cell>
          <cell r="D159" t="str">
            <v>I</v>
          </cell>
          <cell r="E159" t="str">
            <v>MD</v>
          </cell>
        </row>
        <row r="160">
          <cell r="B160" t="str">
            <v>5-100.01</v>
          </cell>
          <cell r="C160" t="str">
            <v>H. Muhammad Syahrun</v>
          </cell>
          <cell r="D160" t="str">
            <v>A</v>
          </cell>
          <cell r="E160" t="str">
            <v>MD</v>
          </cell>
        </row>
        <row r="161">
          <cell r="B161" t="str">
            <v>5-100.02</v>
          </cell>
          <cell r="C161" t="str">
            <v>H. Syahran. HK</v>
          </cell>
          <cell r="D161" t="str">
            <v>A</v>
          </cell>
          <cell r="E161" t="str">
            <v>MD</v>
          </cell>
        </row>
        <row r="162">
          <cell r="B162" t="str">
            <v>5-200.00</v>
          </cell>
          <cell r="C162" t="str">
            <v>Laba (Rugi) Ditahan</v>
          </cell>
          <cell r="D162" t="str">
            <v>I</v>
          </cell>
          <cell r="E162" t="str">
            <v>LDT</v>
          </cell>
        </row>
        <row r="163">
          <cell r="B163" t="str">
            <v>5-200.01</v>
          </cell>
          <cell r="C163" t="str">
            <v>Laba (Rugi) Tahun Lalu</v>
          </cell>
          <cell r="D163" t="str">
            <v>A</v>
          </cell>
          <cell r="E163" t="str">
            <v>LDT</v>
          </cell>
        </row>
        <row r="164">
          <cell r="B164" t="str">
            <v>5-200.02</v>
          </cell>
          <cell r="C164" t="str">
            <v>Laba (Rugi) Tahun Berjalan</v>
          </cell>
          <cell r="D164" t="str">
            <v>A</v>
          </cell>
          <cell r="E164" t="str">
            <v>LDT</v>
          </cell>
        </row>
        <row r="165">
          <cell r="B165" t="str">
            <v>5-200.03</v>
          </cell>
          <cell r="C165" t="str">
            <v>Koreksi Laba (Rugi) Ditahan</v>
          </cell>
          <cell r="D165" t="str">
            <v>A</v>
          </cell>
          <cell r="E165" t="str">
            <v>LDT</v>
          </cell>
        </row>
        <row r="166">
          <cell r="B166" t="str">
            <v>5-200.04</v>
          </cell>
          <cell r="C166" t="str">
            <v>Estimasi Pajak Penghasilan</v>
          </cell>
          <cell r="D166" t="str">
            <v>A</v>
          </cell>
          <cell r="E166" t="str">
            <v>LDT</v>
          </cell>
        </row>
        <row r="167">
          <cell r="B167" t="str">
            <v>6-000.00</v>
          </cell>
          <cell r="C167" t="str">
            <v>Pendapatan Proyek</v>
          </cell>
          <cell r="D167" t="str">
            <v>I</v>
          </cell>
          <cell r="E167" t="str">
            <v>PP</v>
          </cell>
        </row>
        <row r="168">
          <cell r="B168" t="str">
            <v>6-000.01</v>
          </cell>
          <cell r="C168" t="str">
            <v>Pendapatan Proyek</v>
          </cell>
          <cell r="D168" t="str">
            <v>A</v>
          </cell>
          <cell r="E168" t="str">
            <v>PP</v>
          </cell>
        </row>
        <row r="169">
          <cell r="B169" t="str">
            <v>7-000.00</v>
          </cell>
          <cell r="C169" t="str">
            <v>Harga Pokok Pendapatan Proyek</v>
          </cell>
          <cell r="D169" t="str">
            <v>I</v>
          </cell>
          <cell r="E169" t="str">
            <v>HPPP</v>
          </cell>
        </row>
        <row r="170">
          <cell r="B170" t="str">
            <v>7-000.01</v>
          </cell>
          <cell r="C170" t="str">
            <v>Biaya Gaji Karyawan Lapangan</v>
          </cell>
          <cell r="D170" t="str">
            <v>A</v>
          </cell>
          <cell r="E170" t="str">
            <v>HPPP</v>
          </cell>
        </row>
        <row r="171">
          <cell r="B171" t="str">
            <v>7-000.02</v>
          </cell>
          <cell r="C171" t="str">
            <v>Upah Harian Lapangan</v>
          </cell>
          <cell r="D171" t="str">
            <v>A</v>
          </cell>
          <cell r="E171" t="str">
            <v>HPPP</v>
          </cell>
        </row>
        <row r="172">
          <cell r="B172" t="str">
            <v>7-000.03</v>
          </cell>
          <cell r="C172" t="str">
            <v>Biaya Buruh</v>
          </cell>
          <cell r="D172" t="str">
            <v>A</v>
          </cell>
          <cell r="E172" t="str">
            <v>HPPP</v>
          </cell>
        </row>
        <row r="173">
          <cell r="B173" t="str">
            <v>7-000.04</v>
          </cell>
          <cell r="C173" t="str">
            <v>Biaya Premi &amp; Lembur</v>
          </cell>
          <cell r="D173" t="str">
            <v>A</v>
          </cell>
          <cell r="E173" t="str">
            <v>HPPP</v>
          </cell>
        </row>
        <row r="174">
          <cell r="B174" t="str">
            <v>7-000.05</v>
          </cell>
          <cell r="C174" t="str">
            <v>Biaya Opname Proyek</v>
          </cell>
          <cell r="D174" t="str">
            <v>A</v>
          </cell>
          <cell r="E174" t="str">
            <v>HPPP</v>
          </cell>
        </row>
        <row r="175">
          <cell r="B175" t="str">
            <v>7-000.06</v>
          </cell>
          <cell r="C175" t="str">
            <v>Biaya Bahan Bangunan</v>
          </cell>
          <cell r="D175" t="str">
            <v>A</v>
          </cell>
          <cell r="E175" t="str">
            <v>HPPP</v>
          </cell>
        </row>
        <row r="176">
          <cell r="B176" t="str">
            <v>7-000.07</v>
          </cell>
          <cell r="C176" t="str">
            <v>Biaya Bahan Bakar Minyak &amp; Pelumas</v>
          </cell>
          <cell r="D176" t="str">
            <v>A</v>
          </cell>
          <cell r="E176" t="str">
            <v>HPPP</v>
          </cell>
        </row>
        <row r="177">
          <cell r="B177" t="str">
            <v>7-000.08</v>
          </cell>
          <cell r="C177" t="str">
            <v>Biaya Keperluan Kendaraan</v>
          </cell>
          <cell r="D177" t="str">
            <v>A</v>
          </cell>
          <cell r="E177" t="str">
            <v>HPPP</v>
          </cell>
        </row>
        <row r="178">
          <cell r="B178" t="str">
            <v>7-000.09</v>
          </cell>
          <cell r="C178" t="str">
            <v>Biaya Keperluan Proyek</v>
          </cell>
          <cell r="D178" t="str">
            <v>A</v>
          </cell>
          <cell r="E178" t="str">
            <v>HPPP</v>
          </cell>
        </row>
        <row r="179">
          <cell r="B179" t="str">
            <v>7-000.10</v>
          </cell>
          <cell r="C179" t="str">
            <v>Biaya Lifdruk Gambar</v>
          </cell>
          <cell r="D179" t="str">
            <v>A</v>
          </cell>
          <cell r="E179" t="str">
            <v>HPPP</v>
          </cell>
        </row>
        <row r="180">
          <cell r="B180" t="str">
            <v>7-000.11</v>
          </cell>
          <cell r="C180" t="str">
            <v>Biaya Mobilisasi Mesin &amp; Alat Berat</v>
          </cell>
          <cell r="D180" t="str">
            <v>A</v>
          </cell>
          <cell r="E180" t="str">
            <v>HPPP</v>
          </cell>
        </row>
        <row r="181">
          <cell r="B181" t="str">
            <v>7-000.12</v>
          </cell>
          <cell r="C181" t="str">
            <v>Biaya Pemeliharaan Kendaraan &amp; Alat Berat</v>
          </cell>
          <cell r="D181" t="str">
            <v>A</v>
          </cell>
          <cell r="E181" t="str">
            <v>HPPP</v>
          </cell>
        </row>
        <row r="182">
          <cell r="B182" t="str">
            <v>7-000.13</v>
          </cell>
          <cell r="C182" t="str">
            <v>Biaya Pemeliharaan Mesin &amp; Peralatan</v>
          </cell>
          <cell r="D182" t="str">
            <v>A</v>
          </cell>
          <cell r="E182" t="str">
            <v>HPPP</v>
          </cell>
        </row>
        <row r="183">
          <cell r="B183" t="str">
            <v>7-000.14</v>
          </cell>
          <cell r="C183" t="str">
            <v>Biaya Angkut / Expedisi / Bongkar Muat</v>
          </cell>
          <cell r="D183" t="str">
            <v>A</v>
          </cell>
          <cell r="E183" t="str">
            <v>HPPP</v>
          </cell>
        </row>
        <row r="184">
          <cell r="B184" t="str">
            <v>7-000.15</v>
          </cell>
          <cell r="C184" t="str">
            <v>Biaya Perlengkapan Kerja &amp; Proyek</v>
          </cell>
          <cell r="D184" t="str">
            <v>A</v>
          </cell>
          <cell r="E184" t="str">
            <v>HPPP</v>
          </cell>
        </row>
        <row r="185">
          <cell r="B185" t="str">
            <v>7-000.16</v>
          </cell>
          <cell r="C185" t="str">
            <v>Biaya Perlengkapan Proyek</v>
          </cell>
          <cell r="D185" t="str">
            <v>A</v>
          </cell>
          <cell r="E185" t="str">
            <v>HPPP</v>
          </cell>
        </row>
        <row r="186">
          <cell r="B186" t="str">
            <v>7-000.17</v>
          </cell>
          <cell r="C186" t="str">
            <v>Harga Pokok Pengadaan RSU Bontang</v>
          </cell>
          <cell r="D186" t="str">
            <v>A</v>
          </cell>
          <cell r="E186" t="str">
            <v>HPPP</v>
          </cell>
        </row>
        <row r="187">
          <cell r="B187" t="str">
            <v>7-000.18</v>
          </cell>
          <cell r="C187" t="str">
            <v>Biaya Administrasi Proyek</v>
          </cell>
          <cell r="D187" t="str">
            <v>A</v>
          </cell>
          <cell r="E187" t="str">
            <v>HPPP</v>
          </cell>
        </row>
        <row r="188">
          <cell r="B188" t="str">
            <v>7-000.19</v>
          </cell>
          <cell r="C188" t="str">
            <v>Biaya Sewa Mesin &amp; Peralatan</v>
          </cell>
          <cell r="D188" t="str">
            <v>A</v>
          </cell>
          <cell r="E188" t="str">
            <v>HPPP</v>
          </cell>
        </row>
        <row r="189">
          <cell r="B189" t="str">
            <v>7-000.20</v>
          </cell>
          <cell r="C189" t="str">
            <v>Biaya Sewa Kendaraan &amp; Alat Berat</v>
          </cell>
          <cell r="D189" t="str">
            <v>A</v>
          </cell>
          <cell r="E189" t="str">
            <v>HPPP</v>
          </cell>
        </row>
        <row r="190">
          <cell r="B190" t="str">
            <v>7-000.21</v>
          </cell>
          <cell r="C190" t="str">
            <v>Biaya Sewa Rumah &amp; Mess</v>
          </cell>
          <cell r="D190" t="str">
            <v>A</v>
          </cell>
          <cell r="E190" t="str">
            <v>HPPP</v>
          </cell>
        </row>
        <row r="191">
          <cell r="B191" t="str">
            <v>7-000.22</v>
          </cell>
          <cell r="C191" t="str">
            <v>Biaya Spare Part</v>
          </cell>
          <cell r="D191" t="str">
            <v>A</v>
          </cell>
          <cell r="E191" t="str">
            <v>HPPP</v>
          </cell>
        </row>
        <row r="192">
          <cell r="B192" t="str">
            <v>7-000.23</v>
          </cell>
          <cell r="C192" t="str">
            <v>Biaya Penyusutan Kendaraan</v>
          </cell>
          <cell r="D192" t="str">
            <v>A</v>
          </cell>
          <cell r="E192" t="str">
            <v>HPPP</v>
          </cell>
        </row>
        <row r="193">
          <cell r="B193" t="str">
            <v>7-000.24</v>
          </cell>
          <cell r="C193" t="str">
            <v>Biaya Penyusutan Alat Berat</v>
          </cell>
          <cell r="D193" t="str">
            <v>A</v>
          </cell>
          <cell r="E193" t="str">
            <v>HPPP</v>
          </cell>
        </row>
        <row r="194">
          <cell r="B194" t="str">
            <v>7-000.25</v>
          </cell>
          <cell r="C194" t="str">
            <v>Biaya Penyusutan Mesin &amp; Peralatan</v>
          </cell>
          <cell r="D194" t="str">
            <v>A</v>
          </cell>
          <cell r="E194" t="str">
            <v>HPPP</v>
          </cell>
        </row>
        <row r="195">
          <cell r="B195" t="str">
            <v>7-000.26</v>
          </cell>
          <cell r="C195" t="str">
            <v>Biaya Waker</v>
          </cell>
          <cell r="D195" t="str">
            <v>A</v>
          </cell>
          <cell r="E195" t="str">
            <v>HPPP</v>
          </cell>
        </row>
        <row r="196">
          <cell r="B196" t="str">
            <v>7-000.27</v>
          </cell>
          <cell r="C196" t="str">
            <v>Biaya Fee</v>
          </cell>
          <cell r="D196" t="str">
            <v>A</v>
          </cell>
          <cell r="E196" t="str">
            <v>HPPP</v>
          </cell>
        </row>
        <row r="197">
          <cell r="B197" t="str">
            <v>7-000.99</v>
          </cell>
          <cell r="C197" t="str">
            <v>Biaya Lain - lain</v>
          </cell>
          <cell r="D197" t="str">
            <v>A</v>
          </cell>
          <cell r="E197" t="str">
            <v>HPPP</v>
          </cell>
        </row>
        <row r="198">
          <cell r="B198" t="str">
            <v>8-000.00</v>
          </cell>
          <cell r="C198" t="str">
            <v>Biaya Operasional</v>
          </cell>
          <cell r="D198" t="str">
            <v>I</v>
          </cell>
          <cell r="E198" t="str">
            <v>BO</v>
          </cell>
        </row>
        <row r="199">
          <cell r="B199" t="str">
            <v>8-000.01</v>
          </cell>
          <cell r="C199" t="str">
            <v>Biaya Gaji Karyawan Kantor</v>
          </cell>
          <cell r="D199" t="str">
            <v>A</v>
          </cell>
          <cell r="E199" t="str">
            <v>BO</v>
          </cell>
        </row>
        <row r="200">
          <cell r="B200" t="str">
            <v>8-000.02</v>
          </cell>
          <cell r="C200" t="str">
            <v>Tunjangan Hari Raya</v>
          </cell>
          <cell r="D200" t="str">
            <v>A</v>
          </cell>
          <cell r="E200" t="str">
            <v>BO</v>
          </cell>
        </row>
        <row r="201">
          <cell r="B201" t="str">
            <v>8-000.03</v>
          </cell>
          <cell r="C201" t="str">
            <v>Pesangon / PHK</v>
          </cell>
          <cell r="D201" t="str">
            <v>A</v>
          </cell>
          <cell r="E201" t="str">
            <v>BO</v>
          </cell>
        </row>
        <row r="202">
          <cell r="B202" t="str">
            <v>8-000.04</v>
          </cell>
          <cell r="C202" t="str">
            <v>Biaya Konsumsi</v>
          </cell>
          <cell r="D202" t="str">
            <v>A</v>
          </cell>
          <cell r="E202" t="str">
            <v>BO</v>
          </cell>
        </row>
        <row r="203">
          <cell r="B203" t="str">
            <v>8-000.05</v>
          </cell>
          <cell r="C203" t="str">
            <v>Biaya Alat Tulis Kantor</v>
          </cell>
          <cell r="D203" t="str">
            <v>A</v>
          </cell>
          <cell r="E203" t="str">
            <v>BO</v>
          </cell>
        </row>
        <row r="204">
          <cell r="B204" t="str">
            <v>8-000.06</v>
          </cell>
          <cell r="C204" t="str">
            <v>Biaya Cetak, Foto Copy &amp; Jilid</v>
          </cell>
          <cell r="D204" t="str">
            <v>A</v>
          </cell>
          <cell r="E204" t="str">
            <v>BO</v>
          </cell>
        </row>
        <row r="205">
          <cell r="B205" t="str">
            <v>8-000.07</v>
          </cell>
          <cell r="C205" t="str">
            <v>Biaya Iklan / Reklame</v>
          </cell>
          <cell r="D205" t="str">
            <v>A</v>
          </cell>
          <cell r="E205" t="str">
            <v>BO</v>
          </cell>
        </row>
        <row r="206">
          <cell r="B206" t="str">
            <v>8-000.08</v>
          </cell>
          <cell r="C206" t="str">
            <v>Biaya Perjalanan Dinas &amp; Akomodasi</v>
          </cell>
          <cell r="D206" t="str">
            <v>A</v>
          </cell>
          <cell r="E206" t="str">
            <v>BO</v>
          </cell>
        </row>
        <row r="207">
          <cell r="B207" t="str">
            <v>8-000.09</v>
          </cell>
          <cell r="C207" t="str">
            <v>Biaya Rekening Telephone &amp; Handphone</v>
          </cell>
          <cell r="D207" t="str">
            <v>A</v>
          </cell>
          <cell r="E207" t="str">
            <v>BO</v>
          </cell>
        </row>
        <row r="208">
          <cell r="B208" t="str">
            <v>8-000.10</v>
          </cell>
          <cell r="C208" t="str">
            <v>Biaya Rekening Listrik &amp; Air</v>
          </cell>
          <cell r="D208" t="str">
            <v>A</v>
          </cell>
          <cell r="E208" t="str">
            <v>BO</v>
          </cell>
        </row>
        <row r="209">
          <cell r="B209" t="str">
            <v>8-000.11</v>
          </cell>
          <cell r="C209" t="str">
            <v>Biaya Jamsostek</v>
          </cell>
          <cell r="D209" t="str">
            <v>A</v>
          </cell>
          <cell r="E209" t="str">
            <v>BO</v>
          </cell>
        </row>
        <row r="210">
          <cell r="B210" t="str">
            <v>8-000.12</v>
          </cell>
          <cell r="C210" t="str">
            <v>Biaya Pemeliharaan Bangunan/Inventaris Kantor</v>
          </cell>
          <cell r="D210" t="str">
            <v>A</v>
          </cell>
          <cell r="E210" t="str">
            <v>BO</v>
          </cell>
        </row>
        <row r="211">
          <cell r="B211" t="str">
            <v>8-000.13</v>
          </cell>
          <cell r="C211" t="str">
            <v>Biaya Retribusi / Iuran / Parkir</v>
          </cell>
          <cell r="D211" t="str">
            <v>A</v>
          </cell>
          <cell r="E211" t="str">
            <v>BO</v>
          </cell>
        </row>
        <row r="212">
          <cell r="B212" t="str">
            <v>8-000.14</v>
          </cell>
          <cell r="C212" t="str">
            <v>Biaya Transportasi</v>
          </cell>
          <cell r="D212" t="str">
            <v>A</v>
          </cell>
          <cell r="E212" t="str">
            <v>BO</v>
          </cell>
        </row>
        <row r="213">
          <cell r="B213" t="str">
            <v>8-000.15</v>
          </cell>
          <cell r="C213" t="str">
            <v>Biaya Langganan Koran &amp; Majalah</v>
          </cell>
          <cell r="D213" t="str">
            <v>A</v>
          </cell>
          <cell r="E213" t="str">
            <v>BO</v>
          </cell>
        </row>
        <row r="214">
          <cell r="B214" t="str">
            <v>8-000.16</v>
          </cell>
          <cell r="C214" t="str">
            <v>Biaya Keperluan Kantor</v>
          </cell>
          <cell r="D214" t="str">
            <v>A</v>
          </cell>
          <cell r="E214" t="str">
            <v>BO</v>
          </cell>
        </row>
        <row r="215">
          <cell r="B215" t="str">
            <v>8-000.17</v>
          </cell>
          <cell r="C215" t="str">
            <v>Biaya Sumbangan / Entertaiment</v>
          </cell>
          <cell r="D215" t="str">
            <v>A</v>
          </cell>
          <cell r="E215" t="str">
            <v>BO</v>
          </cell>
        </row>
        <row r="216">
          <cell r="B216" t="str">
            <v>8-000.18</v>
          </cell>
          <cell r="C216" t="str">
            <v>Biaya Bahan Bakar Minyak</v>
          </cell>
          <cell r="D216" t="str">
            <v>A</v>
          </cell>
          <cell r="E216" t="str">
            <v>BO</v>
          </cell>
        </row>
        <row r="217">
          <cell r="B217" t="str">
            <v>8-000.19</v>
          </cell>
          <cell r="C217" t="str">
            <v>Biaya Pengobatan Karyawan</v>
          </cell>
          <cell r="D217" t="str">
            <v>A</v>
          </cell>
          <cell r="E217" t="str">
            <v>BO</v>
          </cell>
        </row>
        <row r="218">
          <cell r="B218" t="str">
            <v>8-000.20</v>
          </cell>
          <cell r="C218" t="str">
            <v>Biaya Pos / Kirim / Transfer / Fax</v>
          </cell>
          <cell r="D218" t="str">
            <v>A</v>
          </cell>
          <cell r="E218" t="str">
            <v>BO</v>
          </cell>
        </row>
        <row r="219">
          <cell r="B219" t="str">
            <v>8-000.21</v>
          </cell>
          <cell r="C219" t="str">
            <v>Biaya Asuransi</v>
          </cell>
          <cell r="D219" t="str">
            <v>A</v>
          </cell>
          <cell r="E219" t="str">
            <v>BO</v>
          </cell>
        </row>
        <row r="220">
          <cell r="B220" t="str">
            <v>8-000.22</v>
          </cell>
          <cell r="C220" t="str">
            <v>Biaya Audit</v>
          </cell>
          <cell r="D220" t="str">
            <v>A</v>
          </cell>
          <cell r="E220" t="str">
            <v>BO</v>
          </cell>
        </row>
        <row r="221">
          <cell r="B221" t="str">
            <v>8-000.23</v>
          </cell>
          <cell r="C221" t="str">
            <v>Biaya Surat Ijin Perusahaan</v>
          </cell>
          <cell r="D221" t="str">
            <v>A</v>
          </cell>
          <cell r="E221" t="str">
            <v>BO</v>
          </cell>
        </row>
        <row r="222">
          <cell r="B222" t="str">
            <v>8-000.24</v>
          </cell>
          <cell r="C222" t="str">
            <v>Biaya Surat Ijin Kendaraan</v>
          </cell>
          <cell r="D222" t="str">
            <v>A</v>
          </cell>
          <cell r="E222" t="str">
            <v>BO</v>
          </cell>
        </row>
        <row r="223">
          <cell r="B223" t="str">
            <v>8-000.25</v>
          </cell>
          <cell r="C223" t="str">
            <v>Biaya Pajak</v>
          </cell>
          <cell r="D223" t="str">
            <v>A</v>
          </cell>
          <cell r="E223" t="str">
            <v>BO</v>
          </cell>
        </row>
        <row r="224">
          <cell r="B224" t="str">
            <v>8-000.26</v>
          </cell>
          <cell r="C224" t="str">
            <v>Biaya Sertifikasi</v>
          </cell>
          <cell r="D224" t="str">
            <v>A</v>
          </cell>
          <cell r="E224" t="str">
            <v>BO</v>
          </cell>
        </row>
        <row r="225">
          <cell r="B225" t="str">
            <v>8-000.27</v>
          </cell>
          <cell r="C225" t="str">
            <v>Biaya Penyusutan Bangunan</v>
          </cell>
          <cell r="D225" t="str">
            <v>A</v>
          </cell>
          <cell r="E225" t="str">
            <v>BO</v>
          </cell>
        </row>
        <row r="226">
          <cell r="B226" t="str">
            <v>8-000.28</v>
          </cell>
          <cell r="C226" t="str">
            <v>Biaya Penyusutan Inventaris Kantor</v>
          </cell>
          <cell r="D226" t="str">
            <v>A</v>
          </cell>
          <cell r="E226" t="str">
            <v>BO</v>
          </cell>
        </row>
        <row r="227">
          <cell r="B227" t="str">
            <v>8-000.29</v>
          </cell>
          <cell r="C227" t="str">
            <v>Pajak Bumi Bangunan</v>
          </cell>
          <cell r="D227" t="str">
            <v>A</v>
          </cell>
          <cell r="E227" t="str">
            <v>BO</v>
          </cell>
        </row>
        <row r="228">
          <cell r="B228" t="str">
            <v>8-000.30</v>
          </cell>
          <cell r="C228" t="str">
            <v>Biaya Pelatihan Karyawan</v>
          </cell>
          <cell r="D228" t="str">
            <v>A</v>
          </cell>
          <cell r="E228" t="str">
            <v>BO</v>
          </cell>
        </row>
        <row r="229">
          <cell r="B229" t="str">
            <v>8-000.99</v>
          </cell>
          <cell r="C229" t="str">
            <v>Biaya Lain - lain</v>
          </cell>
          <cell r="D229" t="str">
            <v>A</v>
          </cell>
          <cell r="E229" t="str">
            <v>BO</v>
          </cell>
        </row>
        <row r="230">
          <cell r="B230" t="str">
            <v>9-000.00</v>
          </cell>
          <cell r="C230" t="str">
            <v>Pendapatan (Biaya) Non Operasional</v>
          </cell>
          <cell r="D230" t="str">
            <v>I</v>
          </cell>
          <cell r="E230" t="str">
            <v>PNO</v>
          </cell>
        </row>
        <row r="231">
          <cell r="B231" t="str">
            <v>9-100.00</v>
          </cell>
          <cell r="C231" t="str">
            <v>Pendapatan Non Operasional</v>
          </cell>
          <cell r="D231" t="str">
            <v>I</v>
          </cell>
          <cell r="E231" t="str">
            <v>PNO</v>
          </cell>
        </row>
        <row r="232">
          <cell r="B232" t="str">
            <v>9-100.01</v>
          </cell>
          <cell r="C232" t="str">
            <v>Pendapatan Jasa Giro</v>
          </cell>
          <cell r="D232" t="str">
            <v>A</v>
          </cell>
          <cell r="E232" t="str">
            <v>PNO</v>
          </cell>
        </row>
        <row r="233">
          <cell r="B233" t="str">
            <v>9-100.99</v>
          </cell>
          <cell r="C233" t="str">
            <v>Pendapatan Lain-lain</v>
          </cell>
          <cell r="D233" t="str">
            <v>A</v>
          </cell>
          <cell r="E233" t="str">
            <v>PNO</v>
          </cell>
        </row>
        <row r="234">
          <cell r="B234" t="str">
            <v>9-200.00</v>
          </cell>
          <cell r="C234" t="str">
            <v>Biaya Non Operasional</v>
          </cell>
          <cell r="D234" t="str">
            <v>I</v>
          </cell>
          <cell r="E234" t="str">
            <v>BNO</v>
          </cell>
        </row>
        <row r="235">
          <cell r="B235" t="str">
            <v>9-200.01</v>
          </cell>
          <cell r="C235" t="str">
            <v>Biaya Bunga Bank</v>
          </cell>
          <cell r="D235" t="str">
            <v>A</v>
          </cell>
          <cell r="E235" t="str">
            <v>BNO</v>
          </cell>
        </row>
        <row r="236">
          <cell r="B236" t="str">
            <v>9-200.02</v>
          </cell>
          <cell r="C236" t="str">
            <v>Biaya Administrasi Bank</v>
          </cell>
          <cell r="D236" t="str">
            <v>A</v>
          </cell>
          <cell r="E236" t="str">
            <v>BNO</v>
          </cell>
        </row>
        <row r="237">
          <cell r="B237" t="str">
            <v>9-200.03</v>
          </cell>
          <cell r="C237" t="str">
            <v>Pajak Jasa Giro</v>
          </cell>
          <cell r="D237" t="str">
            <v>A</v>
          </cell>
          <cell r="E237" t="str">
            <v>BNO</v>
          </cell>
        </row>
        <row r="238">
          <cell r="B238" t="str">
            <v>9-200.04</v>
          </cell>
          <cell r="C238" t="str">
            <v>Biaya Materai</v>
          </cell>
          <cell r="D238" t="str">
            <v>A</v>
          </cell>
          <cell r="E238" t="str">
            <v>BNO</v>
          </cell>
        </row>
        <row r="239">
          <cell r="B239" t="str">
            <v>9-200.05</v>
          </cell>
          <cell r="C239" t="str">
            <v>Buku Cek / Bilyet Giro</v>
          </cell>
          <cell r="D239" t="str">
            <v>A</v>
          </cell>
          <cell r="E239" t="str">
            <v>BNO</v>
          </cell>
        </row>
        <row r="240">
          <cell r="B240" t="str">
            <v>9-200.06</v>
          </cell>
          <cell r="C240" t="str">
            <v>Biaya Provisi Bank</v>
          </cell>
          <cell r="D240" t="str">
            <v>A</v>
          </cell>
          <cell r="E240" t="str">
            <v>BNO</v>
          </cell>
        </row>
        <row r="241">
          <cell r="B241" t="str">
            <v>9-200.22</v>
          </cell>
          <cell r="C241" t="str">
            <v>Biaya Lain-lain</v>
          </cell>
          <cell r="D241" t="str">
            <v>A</v>
          </cell>
          <cell r="E241" t="str">
            <v>BNO</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J"/>
      <sheetName val="NRC"/>
      <sheetName val="NLM"/>
      <sheetName val="Sheet1"/>
      <sheetName val="NP"/>
      <sheetName val="Sheet2"/>
      <sheetName val="Sheet3"/>
    </sheetNames>
    <sheetDataSet>
      <sheetData sheetId="0" refreshError="1"/>
      <sheetData sheetId="1" refreshError="1"/>
      <sheetData sheetId="2" refreshError="1"/>
      <sheetData sheetId="3" refreshError="1"/>
      <sheetData sheetId="4">
        <row r="3">
          <cell r="B3" t="str">
            <v>100-000</v>
          </cell>
          <cell r="C3" t="str">
            <v>AKTIVA LANCAR</v>
          </cell>
        </row>
        <row r="4">
          <cell r="B4" t="str">
            <v>110-000</v>
          </cell>
          <cell r="C4" t="str">
            <v>Kas &amp; Setara Kas</v>
          </cell>
        </row>
        <row r="5">
          <cell r="B5" t="str">
            <v>120-000</v>
          </cell>
          <cell r="C5" t="str">
            <v>Piutang</v>
          </cell>
        </row>
        <row r="6">
          <cell r="B6" t="str">
            <v>121-000</v>
          </cell>
          <cell r="C6" t="str">
            <v>Piutang Usaha</v>
          </cell>
        </row>
        <row r="7">
          <cell r="B7" t="str">
            <v>122-000</v>
          </cell>
          <cell r="C7" t="str">
            <v>Piutang Karyawan</v>
          </cell>
        </row>
        <row r="8">
          <cell r="B8" t="str">
            <v>123-000</v>
          </cell>
          <cell r="C8" t="str">
            <v>Piutang Saham</v>
          </cell>
        </row>
        <row r="9">
          <cell r="B9" t="str">
            <v>129-000</v>
          </cell>
          <cell r="C9" t="str">
            <v>Piutang Lain-lain</v>
          </cell>
        </row>
        <row r="10">
          <cell r="B10" t="str">
            <v>130-000</v>
          </cell>
          <cell r="C10" t="str">
            <v>Uang Muka</v>
          </cell>
        </row>
        <row r="11">
          <cell r="B11" t="str">
            <v>131-000</v>
          </cell>
          <cell r="C11" t="str">
            <v>Uang Muka Biaya</v>
          </cell>
        </row>
        <row r="12">
          <cell r="B12" t="str">
            <v>131-001</v>
          </cell>
          <cell r="C12" t="str">
            <v>Uang Muka Biaya Sewa Kantor</v>
          </cell>
        </row>
        <row r="13">
          <cell r="B13" t="str">
            <v>132-000</v>
          </cell>
          <cell r="C13" t="str">
            <v>Uang Muka Pajak</v>
          </cell>
        </row>
        <row r="14">
          <cell r="B14" t="str">
            <v>139-000</v>
          </cell>
          <cell r="C14" t="str">
            <v>Uang Muka Lain-lain</v>
          </cell>
        </row>
        <row r="15">
          <cell r="B15" t="str">
            <v>140-000</v>
          </cell>
          <cell r="C15" t="str">
            <v>Persediaan</v>
          </cell>
        </row>
        <row r="16">
          <cell r="B16" t="str">
            <v>150-000</v>
          </cell>
          <cell r="C16" t="str">
            <v>AKTIVA TETAP</v>
          </cell>
        </row>
        <row r="17">
          <cell r="B17" t="str">
            <v>151-000</v>
          </cell>
          <cell r="C17" t="str">
            <v>Tanah</v>
          </cell>
        </row>
        <row r="18">
          <cell r="B18" t="str">
            <v>152-000</v>
          </cell>
          <cell r="C18" t="str">
            <v>Bangunan</v>
          </cell>
        </row>
        <row r="19">
          <cell r="B19" t="str">
            <v>153-000</v>
          </cell>
          <cell r="C19" t="str">
            <v>Akumulasi Penyusutan Bangunan</v>
          </cell>
        </row>
        <row r="20">
          <cell r="B20" t="str">
            <v>154-000</v>
          </cell>
          <cell r="C20" t="str">
            <v>Kendaraan</v>
          </cell>
        </row>
        <row r="21">
          <cell r="B21" t="str">
            <v>155-000</v>
          </cell>
          <cell r="C21" t="str">
            <v>Akumulasi Penyusutan Kendaraan</v>
          </cell>
        </row>
        <row r="22">
          <cell r="B22" t="str">
            <v>156-000</v>
          </cell>
          <cell r="C22" t="str">
            <v>Inventaris Kantor</v>
          </cell>
        </row>
        <row r="23">
          <cell r="B23" t="str">
            <v>157-000</v>
          </cell>
          <cell r="C23" t="str">
            <v>Akumulasi Penyusutan Inventaris Kantor</v>
          </cell>
        </row>
        <row r="24">
          <cell r="B24" t="str">
            <v>160-000</v>
          </cell>
          <cell r="C24" t="str">
            <v>AKTIVA LAIN-LAIN</v>
          </cell>
        </row>
        <row r="25">
          <cell r="B25" t="str">
            <v>200-000</v>
          </cell>
          <cell r="C25" t="str">
            <v>HUTANG LANCAR</v>
          </cell>
        </row>
        <row r="26">
          <cell r="B26" t="str">
            <v>210-000</v>
          </cell>
          <cell r="C26" t="str">
            <v>Hutang Usaha</v>
          </cell>
        </row>
        <row r="27">
          <cell r="B27" t="str">
            <v>220-000</v>
          </cell>
          <cell r="C27" t="str">
            <v>Hutang Biaya</v>
          </cell>
        </row>
        <row r="28">
          <cell r="B28" t="str">
            <v>230-000</v>
          </cell>
          <cell r="C28" t="str">
            <v>Hutang Pajak</v>
          </cell>
        </row>
        <row r="29">
          <cell r="B29" t="str">
            <v>249-000</v>
          </cell>
          <cell r="C29" t="str">
            <v>Hutang Lain-lain</v>
          </cell>
        </row>
        <row r="30">
          <cell r="B30" t="str">
            <v>249-001</v>
          </cell>
          <cell r="C30" t="str">
            <v>Hutang H. Najemuddin, SE.</v>
          </cell>
        </row>
        <row r="31">
          <cell r="B31" t="str">
            <v>250-000</v>
          </cell>
          <cell r="C31" t="str">
            <v>HUTANG JANGKA PANJANG</v>
          </cell>
        </row>
        <row r="32">
          <cell r="B32" t="str">
            <v>300-000</v>
          </cell>
          <cell r="C32" t="str">
            <v>MODAL</v>
          </cell>
        </row>
        <row r="33">
          <cell r="B33" t="str">
            <v>310-000</v>
          </cell>
          <cell r="C33" t="str">
            <v>Modal H. Nejemuddin, SE</v>
          </cell>
        </row>
        <row r="34">
          <cell r="B34" t="str">
            <v>320-000</v>
          </cell>
          <cell r="C34" t="str">
            <v>Modal Tenny Ginting, SE.</v>
          </cell>
        </row>
        <row r="35">
          <cell r="B35" t="str">
            <v>330-000</v>
          </cell>
          <cell r="C35" t="str">
            <v>Modal M. Iqbal SE.</v>
          </cell>
        </row>
        <row r="36">
          <cell r="B36" t="str">
            <v>340-000</v>
          </cell>
          <cell r="C36" t="str">
            <v>Modal Robertus Ronny Manga SE. Ak.</v>
          </cell>
        </row>
        <row r="37">
          <cell r="B37" t="str">
            <v>350-000</v>
          </cell>
          <cell r="C37" t="str">
            <v>LABA DITAHAN</v>
          </cell>
        </row>
        <row r="38">
          <cell r="B38" t="str">
            <v>400-000</v>
          </cell>
          <cell r="C38" t="str">
            <v>PENDAPATAN</v>
          </cell>
        </row>
        <row r="39">
          <cell r="B39" t="str">
            <v>500-000</v>
          </cell>
          <cell r="C39" t="str">
            <v>HARGA POKOK PENJUALAN</v>
          </cell>
        </row>
        <row r="40">
          <cell r="B40" t="str">
            <v>600-000</v>
          </cell>
          <cell r="C40" t="str">
            <v>BIAYA OPERASIONAL</v>
          </cell>
        </row>
        <row r="41">
          <cell r="B41" t="str">
            <v>600-001</v>
          </cell>
          <cell r="C41" t="str">
            <v>Biaya Akte Pendiriaan</v>
          </cell>
        </row>
        <row r="42">
          <cell r="B42" t="str">
            <v>600-002</v>
          </cell>
          <cell r="C42" t="str">
            <v>Biaya Sewa</v>
          </cell>
        </row>
        <row r="43">
          <cell r="B43" t="str">
            <v>700-00</v>
          </cell>
          <cell r="C43" t="str">
            <v>PENDAPATAN &amp; BIAYA LAIN-LAIN</v>
          </cell>
        </row>
      </sheetData>
      <sheetData sheetId="5" refreshError="1"/>
      <sheetData sheetId="6"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J"/>
      <sheetName val="NRC"/>
      <sheetName val="NLM"/>
      <sheetName val="Sheet1"/>
      <sheetName val="NP"/>
      <sheetName val="Sheet2"/>
      <sheetName val="Sheet3"/>
    </sheetNames>
    <sheetDataSet>
      <sheetData sheetId="0" refreshError="1"/>
      <sheetData sheetId="1" refreshError="1"/>
      <sheetData sheetId="2" refreshError="1"/>
      <sheetData sheetId="3" refreshError="1"/>
      <sheetData sheetId="4">
        <row r="3">
          <cell r="B3" t="str">
            <v>100-000</v>
          </cell>
          <cell r="C3" t="str">
            <v>AKTIVA LANCAR</v>
          </cell>
        </row>
        <row r="4">
          <cell r="B4" t="str">
            <v>110-000</v>
          </cell>
          <cell r="C4" t="str">
            <v>Kas &amp; Setara Kas</v>
          </cell>
        </row>
        <row r="5">
          <cell r="B5" t="str">
            <v>120-000</v>
          </cell>
          <cell r="C5" t="str">
            <v>Piutang</v>
          </cell>
        </row>
        <row r="6">
          <cell r="B6" t="str">
            <v>121-000</v>
          </cell>
          <cell r="C6" t="str">
            <v>Piutang Usaha</v>
          </cell>
        </row>
        <row r="7">
          <cell r="B7" t="str">
            <v>122-000</v>
          </cell>
          <cell r="C7" t="str">
            <v>Piutang Karyawan</v>
          </cell>
        </row>
        <row r="8">
          <cell r="B8" t="str">
            <v>123-000</v>
          </cell>
          <cell r="C8" t="str">
            <v>Piutang Saham</v>
          </cell>
        </row>
        <row r="9">
          <cell r="B9" t="str">
            <v>129-000</v>
          </cell>
          <cell r="C9" t="str">
            <v>Piutang Lain-lain</v>
          </cell>
        </row>
        <row r="10">
          <cell r="B10" t="str">
            <v>130-000</v>
          </cell>
          <cell r="C10" t="str">
            <v>Uang Muka</v>
          </cell>
        </row>
        <row r="11">
          <cell r="B11" t="str">
            <v>131-000</v>
          </cell>
          <cell r="C11" t="str">
            <v>Uang Muka Biaya</v>
          </cell>
        </row>
        <row r="12">
          <cell r="B12" t="str">
            <v>131-001</v>
          </cell>
          <cell r="C12" t="str">
            <v>Uang Muka Biaya Sewa Kantor</v>
          </cell>
        </row>
        <row r="13">
          <cell r="B13" t="str">
            <v>132-000</v>
          </cell>
          <cell r="C13" t="str">
            <v>Uang Muka Pajak</v>
          </cell>
        </row>
        <row r="14">
          <cell r="B14" t="str">
            <v>139-000</v>
          </cell>
          <cell r="C14" t="str">
            <v>Uang Muka Lain-lain</v>
          </cell>
        </row>
        <row r="15">
          <cell r="B15" t="str">
            <v>140-000</v>
          </cell>
          <cell r="C15" t="str">
            <v>Persediaan</v>
          </cell>
        </row>
        <row r="16">
          <cell r="B16" t="str">
            <v>150-000</v>
          </cell>
          <cell r="C16" t="str">
            <v>AKTIVA TETAP</v>
          </cell>
        </row>
        <row r="17">
          <cell r="B17" t="str">
            <v>151-000</v>
          </cell>
          <cell r="C17" t="str">
            <v>Tanah</v>
          </cell>
        </row>
        <row r="18">
          <cell r="B18" t="str">
            <v>152-000</v>
          </cell>
          <cell r="C18" t="str">
            <v>Bangunan</v>
          </cell>
        </row>
        <row r="19">
          <cell r="B19" t="str">
            <v>153-000</v>
          </cell>
          <cell r="C19" t="str">
            <v>Akumulasi Penyusutan Bangunan</v>
          </cell>
        </row>
        <row r="20">
          <cell r="B20" t="str">
            <v>154-000</v>
          </cell>
          <cell r="C20" t="str">
            <v>Kendaraan</v>
          </cell>
        </row>
        <row r="21">
          <cell r="B21" t="str">
            <v>155-000</v>
          </cell>
          <cell r="C21" t="str">
            <v>Akumulasi Penyusutan Kendaraan</v>
          </cell>
        </row>
        <row r="22">
          <cell r="B22" t="str">
            <v>156-000</v>
          </cell>
          <cell r="C22" t="str">
            <v>Inventaris Kantor</v>
          </cell>
        </row>
        <row r="23">
          <cell r="B23" t="str">
            <v>157-000</v>
          </cell>
          <cell r="C23" t="str">
            <v>Akumulasi Penyusutan Inventaris Kantor</v>
          </cell>
        </row>
        <row r="24">
          <cell r="B24" t="str">
            <v>160-000</v>
          </cell>
          <cell r="C24" t="str">
            <v>AKTIVA LAIN-LAIN</v>
          </cell>
        </row>
        <row r="25">
          <cell r="B25" t="str">
            <v>200-000</v>
          </cell>
          <cell r="C25" t="str">
            <v>HUTANG LANCAR</v>
          </cell>
        </row>
        <row r="26">
          <cell r="B26" t="str">
            <v>210-000</v>
          </cell>
          <cell r="C26" t="str">
            <v>Hutang Usaha</v>
          </cell>
        </row>
        <row r="27">
          <cell r="B27" t="str">
            <v>220-000</v>
          </cell>
          <cell r="C27" t="str">
            <v>Hutang Biaya</v>
          </cell>
        </row>
        <row r="28">
          <cell r="B28" t="str">
            <v>230-000</v>
          </cell>
          <cell r="C28" t="str">
            <v>Hutang Pajak</v>
          </cell>
        </row>
        <row r="29">
          <cell r="B29" t="str">
            <v>249-000</v>
          </cell>
          <cell r="C29" t="str">
            <v>Hutang Lain-lain</v>
          </cell>
        </row>
        <row r="30">
          <cell r="B30" t="str">
            <v>249-001</v>
          </cell>
          <cell r="C30" t="str">
            <v>Hutang H. Najemuddin, SE.</v>
          </cell>
        </row>
        <row r="31">
          <cell r="B31" t="str">
            <v>250-000</v>
          </cell>
          <cell r="C31" t="str">
            <v>HUTANG JANGKA PANJANG</v>
          </cell>
        </row>
        <row r="32">
          <cell r="B32" t="str">
            <v>300-000</v>
          </cell>
          <cell r="C32" t="str">
            <v>MODAL</v>
          </cell>
        </row>
        <row r="33">
          <cell r="B33" t="str">
            <v>310-000</v>
          </cell>
          <cell r="C33" t="str">
            <v>Modal H. Nejemuddin, SE</v>
          </cell>
        </row>
        <row r="34">
          <cell r="B34" t="str">
            <v>320-000</v>
          </cell>
          <cell r="C34" t="str">
            <v>Modal Tenny Ginting, SE.</v>
          </cell>
        </row>
        <row r="35">
          <cell r="B35" t="str">
            <v>330-000</v>
          </cell>
          <cell r="C35" t="str">
            <v>Modal M. Iqbal SE.</v>
          </cell>
        </row>
        <row r="36">
          <cell r="B36" t="str">
            <v>340-000</v>
          </cell>
          <cell r="C36" t="str">
            <v>Modal Robertus Ronny Manga SE. Ak.</v>
          </cell>
        </row>
        <row r="37">
          <cell r="B37" t="str">
            <v>350-000</v>
          </cell>
          <cell r="C37" t="str">
            <v>LABA DITAHAN</v>
          </cell>
        </row>
        <row r="38">
          <cell r="B38" t="str">
            <v>400-000</v>
          </cell>
          <cell r="C38" t="str">
            <v>PENDAPATAN</v>
          </cell>
        </row>
        <row r="39">
          <cell r="B39" t="str">
            <v>500-000</v>
          </cell>
          <cell r="C39" t="str">
            <v>HARGA POKOK PENJUALAN</v>
          </cell>
        </row>
        <row r="40">
          <cell r="B40" t="str">
            <v>600-000</v>
          </cell>
          <cell r="C40" t="str">
            <v>BIAYA OPERASIONAL</v>
          </cell>
        </row>
        <row r="41">
          <cell r="B41" t="str">
            <v>600-001</v>
          </cell>
          <cell r="C41" t="str">
            <v>Biaya Akte Pendiriaan</v>
          </cell>
        </row>
        <row r="42">
          <cell r="B42" t="str">
            <v>600-002</v>
          </cell>
          <cell r="C42" t="str">
            <v>Biaya Sewa</v>
          </cell>
        </row>
        <row r="43">
          <cell r="B43" t="str">
            <v>700-00</v>
          </cell>
          <cell r="C43" t="str">
            <v>PENDAPATAN &amp; BIAYA LAIN-LAIN</v>
          </cell>
        </row>
      </sheetData>
      <sheetData sheetId="5" refreshError="1"/>
      <sheetData sheetId="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
      <sheetName val="COVER"/>
      <sheetName val="DI"/>
      <sheetName val="BAB"/>
      <sheetName val="NRC"/>
      <sheetName val="LA "/>
      <sheetName val="ARK"/>
      <sheetName val="PJLS"/>
      <sheetName val="KAS"/>
      <sheetName val="ACC"/>
      <sheetName val="BANK"/>
      <sheetName val="DAPUR"/>
      <sheetName val="NP"/>
    </sheetNames>
    <sheetDataSet>
      <sheetData sheetId="0"/>
      <sheetData sheetId="1"/>
      <sheetData sheetId="2"/>
      <sheetData sheetId="3"/>
      <sheetData sheetId="4"/>
      <sheetData sheetId="5"/>
      <sheetData sheetId="6"/>
      <sheetData sheetId="7"/>
      <sheetData sheetId="8"/>
      <sheetData sheetId="9">
        <row r="8">
          <cell r="B8" t="str">
            <v>1.0</v>
          </cell>
          <cell r="C8" t="str">
            <v>KAS &amp; SETARA KAS AWAL</v>
          </cell>
          <cell r="D8" t="str">
            <v>KSK</v>
          </cell>
          <cell r="E8" t="str">
            <v>I</v>
          </cell>
        </row>
        <row r="9">
          <cell r="B9" t="str">
            <v>1.1</v>
          </cell>
          <cell r="C9" t="str">
            <v>Kas Sekretariat</v>
          </cell>
          <cell r="D9" t="str">
            <v>KSK</v>
          </cell>
          <cell r="E9" t="str">
            <v>A</v>
          </cell>
        </row>
        <row r="10">
          <cell r="B10" t="str">
            <v>1.2</v>
          </cell>
          <cell r="C10" t="str">
            <v>Bank Pembangunan Daerah AC. 0071510344</v>
          </cell>
          <cell r="D10" t="str">
            <v>KSK</v>
          </cell>
          <cell r="E10" t="str">
            <v>A</v>
          </cell>
        </row>
        <row r="11">
          <cell r="B11" t="str">
            <v>2.0</v>
          </cell>
          <cell r="C11" t="str">
            <v>SUMBER DANA</v>
          </cell>
          <cell r="D11" t="str">
            <v>SD</v>
          </cell>
          <cell r="E11" t="str">
            <v>I</v>
          </cell>
        </row>
        <row r="12">
          <cell r="B12" t="str">
            <v>2.1</v>
          </cell>
          <cell r="C12" t="str">
            <v>Penerimaan Dana</v>
          </cell>
          <cell r="D12" t="str">
            <v>SD</v>
          </cell>
        </row>
        <row r="13">
          <cell r="B13" t="str">
            <v>2.1.1</v>
          </cell>
          <cell r="C13" t="str">
            <v>Bantuan Dana</v>
          </cell>
          <cell r="D13" t="str">
            <v>SD</v>
          </cell>
        </row>
        <row r="14">
          <cell r="B14" t="str">
            <v>2.1.1.1</v>
          </cell>
          <cell r="C14" t="str">
            <v>Bantuan Pemerintah Kabupaten Kutai Kartanegara  Melalui Bendaharawan Sosial</v>
          </cell>
          <cell r="D14" t="str">
            <v>SD</v>
          </cell>
        </row>
        <row r="15">
          <cell r="B15" t="str">
            <v>2.1.1.2</v>
          </cell>
          <cell r="C15" t="str">
            <v>Bantuan Dana Dari Panitia Gema Ramadhan Dan Sumpah Pemuda</v>
          </cell>
          <cell r="D15" t="str">
            <v>SD</v>
          </cell>
        </row>
        <row r="16">
          <cell r="B16" t="str">
            <v>2.1.1.3</v>
          </cell>
          <cell r="C16" t="str">
            <v>Bantuan Dana Dari Panitia Pameran</v>
          </cell>
          <cell r="D16" t="str">
            <v>SD</v>
          </cell>
        </row>
        <row r="17">
          <cell r="B17" t="str">
            <v>2.1.1.4</v>
          </cell>
          <cell r="C17" t="str">
            <v>Bantuan Dana Dari Ketua</v>
          </cell>
          <cell r="D17" t="str">
            <v>SD</v>
          </cell>
        </row>
        <row r="18">
          <cell r="B18" t="str">
            <v>2.1.1.5</v>
          </cell>
          <cell r="C18" t="str">
            <v>Bantuan Dana Dari Bendahara</v>
          </cell>
          <cell r="D18" t="str">
            <v>SD</v>
          </cell>
        </row>
        <row r="19">
          <cell r="B19" t="str">
            <v>2.1.2</v>
          </cell>
          <cell r="C19" t="str">
            <v xml:space="preserve">Pinjaman Dana </v>
          </cell>
          <cell r="D19" t="str">
            <v>SD</v>
          </cell>
        </row>
        <row r="20">
          <cell r="B20" t="str">
            <v>2.1.2.1</v>
          </cell>
          <cell r="C20" t="str">
            <v>Pinjaman Dana Dari Ketua KNPI Kutai Kartanegara</v>
          </cell>
          <cell r="D20" t="str">
            <v>SD</v>
          </cell>
        </row>
        <row r="21">
          <cell r="B21" t="str">
            <v>2.1.2.2</v>
          </cell>
          <cell r="C21" t="str">
            <v>Pinjaman Dana Dari Bendahara KNPI Kutai Kartanegara</v>
          </cell>
          <cell r="D21" t="str">
            <v>SD</v>
          </cell>
        </row>
        <row r="22">
          <cell r="B22" t="str">
            <v>2.1.2.3</v>
          </cell>
          <cell r="C22" t="str">
            <v>Pinjaman Dana Dari Wakil Ketua KNPI Kutai Kartanegara</v>
          </cell>
        </row>
        <row r="23">
          <cell r="B23" t="str">
            <v>2.2</v>
          </cell>
          <cell r="C23" t="str">
            <v>Penerimaan Lainnya</v>
          </cell>
          <cell r="D23" t="str">
            <v>SD</v>
          </cell>
        </row>
        <row r="24">
          <cell r="B24" t="str">
            <v>2.2.1</v>
          </cell>
          <cell r="C24" t="str">
            <v>Pendapatan Jasa Giro</v>
          </cell>
          <cell r="D24" t="str">
            <v>SD</v>
          </cell>
        </row>
        <row r="25">
          <cell r="B25" t="str">
            <v>2.2.2</v>
          </cell>
          <cell r="C25" t="str">
            <v>Pengembalian Uang Bensin (BBM)</v>
          </cell>
          <cell r="D25" t="str">
            <v>SD</v>
          </cell>
        </row>
        <row r="26">
          <cell r="B26" t="str">
            <v>3.0</v>
          </cell>
          <cell r="C26" t="str">
            <v>PENGUNAAN DANA</v>
          </cell>
          <cell r="D26" t="str">
            <v>PD</v>
          </cell>
        </row>
        <row r="27">
          <cell r="B27" t="str">
            <v>3.1</v>
          </cell>
          <cell r="C27" t="str">
            <v>Pengeluaran Rutin</v>
          </cell>
          <cell r="D27" t="str">
            <v>PD-PR</v>
          </cell>
        </row>
        <row r="28">
          <cell r="B28" t="str">
            <v>3.1.1</v>
          </cell>
          <cell r="C28" t="str">
            <v>Biaya Gaji &amp; Tunjangan Hari Raya Pengajar</v>
          </cell>
          <cell r="D28" t="str">
            <v>PD-PR</v>
          </cell>
        </row>
        <row r="29">
          <cell r="B29" t="str">
            <v>3.1.2</v>
          </cell>
          <cell r="C29" t="str">
            <v>Biaya Foto Copy &amp; Administrasi Kantor</v>
          </cell>
          <cell r="D29" t="str">
            <v>PD-PR</v>
          </cell>
        </row>
        <row r="30">
          <cell r="B30" t="str">
            <v>3.1.3</v>
          </cell>
          <cell r="C30" t="str">
            <v>Biaya Konsumsi</v>
          </cell>
          <cell r="D30" t="str">
            <v>PD-PR</v>
          </cell>
        </row>
        <row r="31">
          <cell r="B31" t="str">
            <v>3.1.4</v>
          </cell>
          <cell r="C31" t="str">
            <v>Biaya Pembuatan Proposal</v>
          </cell>
          <cell r="D31" t="str">
            <v>PD-PR</v>
          </cell>
        </row>
        <row r="32">
          <cell r="B32" t="str">
            <v>3.1.5</v>
          </cell>
          <cell r="C32" t="str">
            <v>Biaya Operasional Rutin SMK Ma'arif</v>
          </cell>
          <cell r="D32" t="str">
            <v>PD-PR</v>
          </cell>
        </row>
        <row r="33">
          <cell r="B33" t="str">
            <v>3.1.6</v>
          </cell>
          <cell r="C33" t="str">
            <v xml:space="preserve">Biaya Pembuatan Seragam </v>
          </cell>
          <cell r="D33" t="str">
            <v>PD-PR</v>
          </cell>
        </row>
        <row r="34">
          <cell r="B34" t="str">
            <v>3.1.7</v>
          </cell>
          <cell r="C34" t="str">
            <v>Biaya Audit Laporan Keuangan</v>
          </cell>
          <cell r="D34" t="str">
            <v>PD-PR</v>
          </cell>
        </row>
        <row r="35">
          <cell r="B35" t="str">
            <v>3.1.8</v>
          </cell>
          <cell r="C35" t="str">
            <v>Biaya Pelatihan/Diklat</v>
          </cell>
          <cell r="D35" t="str">
            <v>PD-PR</v>
          </cell>
        </row>
        <row r="36">
          <cell r="B36" t="str">
            <v>3.1.9</v>
          </cell>
          <cell r="C36" t="str">
            <v>Biaya Operasional Ujian Nasional &amp; Komperhensif</v>
          </cell>
        </row>
        <row r="37">
          <cell r="B37" t="str">
            <v>3.2</v>
          </cell>
          <cell r="C37" t="str">
            <v>Pengeluaran Non Rutin</v>
          </cell>
          <cell r="D37" t="str">
            <v>PD-NR</v>
          </cell>
        </row>
        <row r="38">
          <cell r="B38" t="str">
            <v>3.2.1</v>
          </cell>
          <cell r="C38" t="str">
            <v>Biaya Pemeliharaan</v>
          </cell>
          <cell r="D38" t="str">
            <v>PD-NR</v>
          </cell>
        </row>
        <row r="39">
          <cell r="B39" t="str">
            <v>3.2.1.1</v>
          </cell>
          <cell r="C39" t="str">
            <v>Biaya Pemeliharaan Sekretariat</v>
          </cell>
          <cell r="D39" t="str">
            <v>PD-NR</v>
          </cell>
        </row>
        <row r="40">
          <cell r="B40" t="str">
            <v>3.2.1.2</v>
          </cell>
          <cell r="C40" t="str">
            <v>Biaya Pemeliharaan Kendaraan</v>
          </cell>
          <cell r="D40" t="str">
            <v>PD-NR</v>
          </cell>
        </row>
        <row r="41">
          <cell r="B41" t="str">
            <v>3.2.1.3</v>
          </cell>
          <cell r="C41" t="str">
            <v>Biaya Pemeliharaan Inventaris Kantor</v>
          </cell>
          <cell r="D41" t="str">
            <v>PD-NR</v>
          </cell>
        </row>
        <row r="42">
          <cell r="B42" t="str">
            <v>3.2.2</v>
          </cell>
          <cell r="C42" t="str">
            <v>Biaya Surat Kendaraan &amp; SIM</v>
          </cell>
          <cell r="D42" t="str">
            <v>PD-NR</v>
          </cell>
        </row>
        <row r="43">
          <cell r="B43" t="str">
            <v>3.2.3</v>
          </cell>
          <cell r="C43" t="str">
            <v>Pengembalian Pinjaman Staff Dan Pengurus</v>
          </cell>
          <cell r="D43" t="str">
            <v>PD-NR</v>
          </cell>
        </row>
        <row r="44">
          <cell r="B44" t="str">
            <v>3.2.3.01</v>
          </cell>
          <cell r="C44" t="str">
            <v>Pengembalian Pinjaman Kepada Ketua KNPI Kutai Kartanegara</v>
          </cell>
          <cell r="D44" t="str">
            <v>PD-NR</v>
          </cell>
        </row>
        <row r="45">
          <cell r="B45" t="str">
            <v>3.2.3.02</v>
          </cell>
          <cell r="C45" t="str">
            <v>Pengembalian Pinjaman Kepada Bendahara KNPI Kutai Kartanegara</v>
          </cell>
          <cell r="D45" t="str">
            <v>PD-NR</v>
          </cell>
        </row>
        <row r="46">
          <cell r="B46" t="str">
            <v>3.2.3.03</v>
          </cell>
          <cell r="C46" t="str">
            <v>Pengembalian Pinjaman Kepada Wakil Ketua KNPI Kutai Kartanegara</v>
          </cell>
          <cell r="D46" t="str">
            <v>PD-NR</v>
          </cell>
        </row>
        <row r="47">
          <cell r="B47" t="str">
            <v>3.2.4</v>
          </cell>
          <cell r="C47" t="str">
            <v>Pinjaman Staff Dan Pengurus</v>
          </cell>
          <cell r="D47" t="str">
            <v>PD-NR</v>
          </cell>
        </row>
        <row r="48">
          <cell r="B48" t="str">
            <v>3.2.4.01</v>
          </cell>
          <cell r="C48" t="str">
            <v>Pinjaman Dana Zaki Mair</v>
          </cell>
          <cell r="D48" t="str">
            <v>PD-NR</v>
          </cell>
        </row>
        <row r="49">
          <cell r="B49" t="str">
            <v>3.2.5</v>
          </cell>
          <cell r="C49" t="str">
            <v>Biaya Pengurusan Surat &amp; Ijin-ijin</v>
          </cell>
          <cell r="D49" t="str">
            <v>PD-NR</v>
          </cell>
        </row>
        <row r="50">
          <cell r="B50" t="str">
            <v>3.2.6</v>
          </cell>
          <cell r="C50" t="str">
            <v xml:space="preserve">Biaya Pembuatan Seragam </v>
          </cell>
          <cell r="D50" t="str">
            <v>PD-NR</v>
          </cell>
        </row>
        <row r="51">
          <cell r="B51" t="str">
            <v>3.2.7</v>
          </cell>
          <cell r="C51" t="str">
            <v>Biaya Audit Laporan Sumber Dan Penggunaan Dana</v>
          </cell>
          <cell r="D51" t="str">
            <v>PD-NR</v>
          </cell>
        </row>
        <row r="52">
          <cell r="B52" t="str">
            <v>3.3</v>
          </cell>
          <cell r="C52" t="str">
            <v>Pengeluaran Khusus</v>
          </cell>
          <cell r="D52" t="str">
            <v>PD-K</v>
          </cell>
        </row>
        <row r="53">
          <cell r="B53" t="str">
            <v>3.3.1</v>
          </cell>
          <cell r="C53" t="str">
            <v>Biaya Perjalanan Dinas &amp; Akomodasi</v>
          </cell>
          <cell r="D53" t="str">
            <v>PD-K</v>
          </cell>
        </row>
        <row r="54">
          <cell r="B54" t="str">
            <v>3.3.2</v>
          </cell>
          <cell r="C54" t="str">
            <v>Biaya Sumbangan / Bantuan</v>
          </cell>
          <cell r="D54" t="str">
            <v>PD-K</v>
          </cell>
        </row>
        <row r="55">
          <cell r="B55" t="str">
            <v>3.3.3</v>
          </cell>
          <cell r="C55" t="str">
            <v>Biaya RAKERDA, MUSCAM</v>
          </cell>
          <cell r="D55" t="str">
            <v>PD-K</v>
          </cell>
        </row>
        <row r="56">
          <cell r="B56" t="str">
            <v>3.3.4</v>
          </cell>
          <cell r="C56" t="str">
            <v>Biaya Kongres Pemuda</v>
          </cell>
          <cell r="D56" t="str">
            <v>PD-K</v>
          </cell>
        </row>
        <row r="57">
          <cell r="B57" t="str">
            <v>3.3.5</v>
          </cell>
          <cell r="C57" t="str">
            <v>Biaya Seminar, Pelatihan dan Acara KNPI</v>
          </cell>
          <cell r="D57" t="str">
            <v>PD-K</v>
          </cell>
        </row>
        <row r="58">
          <cell r="B58" t="str">
            <v>3.3.6</v>
          </cell>
          <cell r="C58" t="str">
            <v>Biaya Iklan / Ucapan / Karangan Bunga / Cendra Mata</v>
          </cell>
          <cell r="D58" t="str">
            <v>PD-K</v>
          </cell>
        </row>
        <row r="59">
          <cell r="B59" t="str">
            <v>3.3.7</v>
          </cell>
          <cell r="C59" t="str">
            <v>Biaya Voucher Belanja &amp; Parsel Lebaran</v>
          </cell>
          <cell r="D59" t="str">
            <v>PD-K</v>
          </cell>
        </row>
        <row r="60">
          <cell r="B60" t="str">
            <v>3.3.8</v>
          </cell>
          <cell r="C60" t="str">
            <v>Biaya Program Perkampungan Pemuda Mandiri</v>
          </cell>
          <cell r="D60" t="str">
            <v>PD-K</v>
          </cell>
        </row>
        <row r="61">
          <cell r="B61" t="str">
            <v>3.3.9</v>
          </cell>
          <cell r="C61" t="str">
            <v>Biaya Operasional Kegiatan KNPI</v>
          </cell>
          <cell r="D61" t="str">
            <v>PD-K</v>
          </cell>
        </row>
        <row r="62">
          <cell r="B62" t="str">
            <v>3.4</v>
          </cell>
          <cell r="C62" t="str">
            <v>Pengeluaran Pembelian Inventaris</v>
          </cell>
          <cell r="D62" t="str">
            <v>PD-PI</v>
          </cell>
        </row>
        <row r="63">
          <cell r="B63" t="str">
            <v>3.5</v>
          </cell>
          <cell r="C63" t="str">
            <v>Pengeluaran Lain-lain</v>
          </cell>
          <cell r="D63" t="str">
            <v>PD-PLL</v>
          </cell>
        </row>
        <row r="64">
          <cell r="B64" t="str">
            <v>3.5.1</v>
          </cell>
          <cell r="C64" t="str">
            <v>Pajak Jasa Giro</v>
          </cell>
          <cell r="D64" t="str">
            <v>PD-PLL</v>
          </cell>
        </row>
        <row r="65">
          <cell r="B65" t="str">
            <v>3.5.2</v>
          </cell>
          <cell r="C65" t="str">
            <v>Biaya Administrasi Bank</v>
          </cell>
          <cell r="D65" t="str">
            <v>PD-PLL</v>
          </cell>
        </row>
        <row r="66">
          <cell r="B66" t="str">
            <v>3.5.3</v>
          </cell>
          <cell r="C66" t="str">
            <v>Biaya Buku Cek</v>
          </cell>
          <cell r="D66" t="str">
            <v>PD-PLL</v>
          </cell>
        </row>
      </sheetData>
      <sheetData sheetId="10"/>
      <sheetData sheetId="11"/>
      <sheetData sheetId="12"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
      <sheetName val="COVER"/>
      <sheetName val="DI"/>
      <sheetName val="BAB"/>
      <sheetName val="NRC"/>
      <sheetName val="LA "/>
      <sheetName val="ARK"/>
      <sheetName val="PJLS"/>
      <sheetName val="KAS"/>
      <sheetName val="ACC"/>
      <sheetName val="BANK"/>
      <sheetName val="DAPUR"/>
    </sheetNames>
    <sheetDataSet>
      <sheetData sheetId="0"/>
      <sheetData sheetId="1"/>
      <sheetData sheetId="2"/>
      <sheetData sheetId="3"/>
      <sheetData sheetId="4"/>
      <sheetData sheetId="5"/>
      <sheetData sheetId="6"/>
      <sheetData sheetId="7"/>
      <sheetData sheetId="8"/>
      <sheetData sheetId="9">
        <row r="8">
          <cell r="B8" t="str">
            <v>1.0</v>
          </cell>
          <cell r="C8" t="str">
            <v>KAS &amp; SETARA KAS AWAL</v>
          </cell>
          <cell r="D8" t="str">
            <v>KSK</v>
          </cell>
          <cell r="E8" t="str">
            <v>I</v>
          </cell>
        </row>
        <row r="9">
          <cell r="B9" t="str">
            <v>1.1</v>
          </cell>
          <cell r="C9" t="str">
            <v>Kas Sekretariat</v>
          </cell>
          <cell r="D9" t="str">
            <v>KSK</v>
          </cell>
          <cell r="E9" t="str">
            <v>A</v>
          </cell>
        </row>
        <row r="10">
          <cell r="B10" t="str">
            <v>1.2</v>
          </cell>
          <cell r="C10" t="str">
            <v>Bank Pembangunan Daerah AC. 0071510344</v>
          </cell>
          <cell r="D10" t="str">
            <v>KSK</v>
          </cell>
          <cell r="E10" t="str">
            <v>A</v>
          </cell>
        </row>
        <row r="11">
          <cell r="B11" t="str">
            <v>2.0</v>
          </cell>
          <cell r="C11" t="str">
            <v>SUMBER DANA</v>
          </cell>
          <cell r="D11" t="str">
            <v>SD</v>
          </cell>
          <cell r="E11" t="str">
            <v>I</v>
          </cell>
        </row>
        <row r="12">
          <cell r="B12" t="str">
            <v>2.1</v>
          </cell>
          <cell r="C12" t="str">
            <v>Penerimaan Dana</v>
          </cell>
          <cell r="D12" t="str">
            <v>SD</v>
          </cell>
        </row>
        <row r="13">
          <cell r="B13" t="str">
            <v>2.1.1</v>
          </cell>
          <cell r="C13" t="str">
            <v>Bantuan Dana</v>
          </cell>
          <cell r="D13" t="str">
            <v>SD</v>
          </cell>
        </row>
        <row r="14">
          <cell r="B14" t="str">
            <v>2.1.1.1</v>
          </cell>
          <cell r="C14" t="str">
            <v>Bantuan Pemerintah Kabupaten Kutai Kartanegara  Melalui Bendaharawan Sosial</v>
          </cell>
          <cell r="D14" t="str">
            <v>SD</v>
          </cell>
        </row>
        <row r="15">
          <cell r="B15" t="str">
            <v>2.1.1.2</v>
          </cell>
          <cell r="C15" t="str">
            <v>Bantuan Dana Dari Panitia Gema Ramadhan Dan Sumpah Pemuda</v>
          </cell>
          <cell r="D15" t="str">
            <v>SD</v>
          </cell>
        </row>
        <row r="16">
          <cell r="B16" t="str">
            <v>2.1.1.3</v>
          </cell>
          <cell r="C16" t="str">
            <v>Bantuan Dana Dari Panitia Pameran</v>
          </cell>
          <cell r="D16" t="str">
            <v>SD</v>
          </cell>
        </row>
        <row r="17">
          <cell r="B17" t="str">
            <v>2.1.1.4</v>
          </cell>
          <cell r="C17" t="str">
            <v>Bantuan Dana Dari Ketua</v>
          </cell>
          <cell r="D17" t="str">
            <v>SD</v>
          </cell>
        </row>
        <row r="18">
          <cell r="B18" t="str">
            <v>2.1.1.5</v>
          </cell>
          <cell r="C18" t="str">
            <v>Bantuan Dana Dari Bendahara</v>
          </cell>
          <cell r="D18" t="str">
            <v>SD</v>
          </cell>
        </row>
        <row r="19">
          <cell r="B19" t="str">
            <v>2.1.2</v>
          </cell>
          <cell r="C19" t="str">
            <v xml:space="preserve">Pinjaman Dana </v>
          </cell>
          <cell r="D19" t="str">
            <v>SD</v>
          </cell>
        </row>
        <row r="20">
          <cell r="B20" t="str">
            <v>2.1.2.1</v>
          </cell>
          <cell r="C20" t="str">
            <v>Pinjaman Dana Dari Ketua KNPI Kutai Kartanegara</v>
          </cell>
          <cell r="D20" t="str">
            <v>SD</v>
          </cell>
        </row>
        <row r="21">
          <cell r="B21" t="str">
            <v>2.1.2.2</v>
          </cell>
          <cell r="C21" t="str">
            <v>Pinjaman Dana Dari Bendahara KNPI Kutai Kartanegara</v>
          </cell>
          <cell r="D21" t="str">
            <v>SD</v>
          </cell>
        </row>
        <row r="22">
          <cell r="B22" t="str">
            <v>2.1.2.3</v>
          </cell>
          <cell r="C22" t="str">
            <v>Pinjaman Dana Dari Wakil Ketua KNPI Kutai Kartanegara</v>
          </cell>
        </row>
        <row r="23">
          <cell r="B23" t="str">
            <v>2.2</v>
          </cell>
          <cell r="C23" t="str">
            <v>Penerimaan Lainnya</v>
          </cell>
          <cell r="D23" t="str">
            <v>SD</v>
          </cell>
        </row>
        <row r="24">
          <cell r="B24" t="str">
            <v>2.2.1</v>
          </cell>
          <cell r="C24" t="str">
            <v>Pendapatan Jasa Giro</v>
          </cell>
          <cell r="D24" t="str">
            <v>SD</v>
          </cell>
        </row>
        <row r="25">
          <cell r="B25" t="str">
            <v>2.2.2</v>
          </cell>
          <cell r="C25" t="str">
            <v>Pengembalian Uang Bensin (BBM)</v>
          </cell>
          <cell r="D25" t="str">
            <v>SD</v>
          </cell>
        </row>
        <row r="26">
          <cell r="B26" t="str">
            <v>3.0</v>
          </cell>
          <cell r="C26" t="str">
            <v>PENGUNAAN DANA</v>
          </cell>
          <cell r="D26" t="str">
            <v>PD</v>
          </cell>
        </row>
        <row r="27">
          <cell r="B27" t="str">
            <v>3.1</v>
          </cell>
          <cell r="C27" t="str">
            <v>Pengeluaran Rutin</v>
          </cell>
          <cell r="D27" t="str">
            <v>PD-PR</v>
          </cell>
        </row>
        <row r="28">
          <cell r="B28" t="str">
            <v>3.1.1</v>
          </cell>
          <cell r="C28" t="str">
            <v>Biaya Gaji &amp; Tunjangan Hari Raya Pengajar</v>
          </cell>
          <cell r="D28" t="str">
            <v>PD-PR</v>
          </cell>
        </row>
        <row r="29">
          <cell r="B29" t="str">
            <v>3.1.2</v>
          </cell>
          <cell r="C29" t="str">
            <v>Biaya Foto Copy &amp; Administrasi Kantor</v>
          </cell>
          <cell r="D29" t="str">
            <v>PD-PR</v>
          </cell>
        </row>
        <row r="30">
          <cell r="B30" t="str">
            <v>3.1.3</v>
          </cell>
          <cell r="C30" t="str">
            <v>Biaya Konsumsi</v>
          </cell>
          <cell r="D30" t="str">
            <v>PD-PR</v>
          </cell>
        </row>
        <row r="31">
          <cell r="B31" t="str">
            <v>3.1.4</v>
          </cell>
          <cell r="C31" t="str">
            <v>Biaya Pembuatan Proposal</v>
          </cell>
          <cell r="D31" t="str">
            <v>PD-PR</v>
          </cell>
        </row>
        <row r="32">
          <cell r="B32" t="str">
            <v>3.1.5</v>
          </cell>
          <cell r="C32" t="str">
            <v>Biaya Operasional Rutin SMK Ma'arif</v>
          </cell>
          <cell r="D32" t="str">
            <v>PD-PR</v>
          </cell>
        </row>
        <row r="33">
          <cell r="B33" t="str">
            <v>3.1.6</v>
          </cell>
          <cell r="C33" t="str">
            <v xml:space="preserve">Biaya Pembuatan Seragam </v>
          </cell>
          <cell r="D33" t="str">
            <v>PD-PR</v>
          </cell>
        </row>
        <row r="34">
          <cell r="B34" t="str">
            <v>3.1.7</v>
          </cell>
          <cell r="C34" t="str">
            <v>Biaya Audit Laporan Keuangan</v>
          </cell>
          <cell r="D34" t="str">
            <v>PD-PR</v>
          </cell>
        </row>
        <row r="35">
          <cell r="B35" t="str">
            <v>3.1.8</v>
          </cell>
          <cell r="C35" t="str">
            <v>Biaya Pelatihan/Diklat</v>
          </cell>
          <cell r="D35" t="str">
            <v>PD-PR</v>
          </cell>
        </row>
        <row r="36">
          <cell r="B36" t="str">
            <v>3.1.9</v>
          </cell>
          <cell r="C36" t="str">
            <v>Biaya Operasional Ujian Nasional &amp; Komperhensif</v>
          </cell>
        </row>
        <row r="37">
          <cell r="B37" t="str">
            <v>3.2</v>
          </cell>
          <cell r="C37" t="str">
            <v>Pengeluaran Non Rutin</v>
          </cell>
          <cell r="D37" t="str">
            <v>PD-NR</v>
          </cell>
        </row>
        <row r="38">
          <cell r="B38" t="str">
            <v>3.2.1</v>
          </cell>
          <cell r="C38" t="str">
            <v>Biaya Pemeliharaan</v>
          </cell>
          <cell r="D38" t="str">
            <v>PD-NR</v>
          </cell>
        </row>
        <row r="39">
          <cell r="B39" t="str">
            <v>3.2.1.1</v>
          </cell>
          <cell r="C39" t="str">
            <v>Biaya Pemeliharaan Sekretariat</v>
          </cell>
          <cell r="D39" t="str">
            <v>PD-NR</v>
          </cell>
        </row>
        <row r="40">
          <cell r="B40" t="str">
            <v>3.2.1.2</v>
          </cell>
          <cell r="C40" t="str">
            <v>Biaya Pemeliharaan Kendaraan</v>
          </cell>
          <cell r="D40" t="str">
            <v>PD-NR</v>
          </cell>
        </row>
        <row r="41">
          <cell r="B41" t="str">
            <v>3.2.1.3</v>
          </cell>
          <cell r="C41" t="str">
            <v>Biaya Pemeliharaan Inventaris Kantor</v>
          </cell>
          <cell r="D41" t="str">
            <v>PD-NR</v>
          </cell>
        </row>
        <row r="42">
          <cell r="B42" t="str">
            <v>3.2.2</v>
          </cell>
          <cell r="C42" t="str">
            <v>Biaya Surat Kendaraan &amp; SIM</v>
          </cell>
          <cell r="D42" t="str">
            <v>PD-NR</v>
          </cell>
        </row>
        <row r="43">
          <cell r="B43" t="str">
            <v>3.2.3</v>
          </cell>
          <cell r="C43" t="str">
            <v>Pengembalian Pinjaman Staff Dan Pengurus</v>
          </cell>
          <cell r="D43" t="str">
            <v>PD-NR</v>
          </cell>
        </row>
        <row r="44">
          <cell r="B44" t="str">
            <v>3.2.3.01</v>
          </cell>
          <cell r="C44" t="str">
            <v>Pengembalian Pinjaman Kepada Ketua KNPI Kutai Kartanegara</v>
          </cell>
          <cell r="D44" t="str">
            <v>PD-NR</v>
          </cell>
        </row>
        <row r="45">
          <cell r="B45" t="str">
            <v>3.2.3.02</v>
          </cell>
          <cell r="C45" t="str">
            <v>Pengembalian Pinjaman Kepada Bendahara KNPI Kutai Kartanegara</v>
          </cell>
          <cell r="D45" t="str">
            <v>PD-NR</v>
          </cell>
        </row>
        <row r="46">
          <cell r="B46" t="str">
            <v>3.2.3.03</v>
          </cell>
          <cell r="C46" t="str">
            <v>Pengembalian Pinjaman Kepada Wakil Ketua KNPI Kutai Kartanegara</v>
          </cell>
          <cell r="D46" t="str">
            <v>PD-NR</v>
          </cell>
        </row>
        <row r="47">
          <cell r="B47" t="str">
            <v>3.2.4</v>
          </cell>
          <cell r="C47" t="str">
            <v>Pinjaman Staff Dan Pengurus</v>
          </cell>
          <cell r="D47" t="str">
            <v>PD-NR</v>
          </cell>
        </row>
        <row r="48">
          <cell r="B48" t="str">
            <v>3.2.4.01</v>
          </cell>
          <cell r="C48" t="str">
            <v>Pinjaman Dana Zaki Mair</v>
          </cell>
          <cell r="D48" t="str">
            <v>PD-NR</v>
          </cell>
        </row>
        <row r="49">
          <cell r="B49" t="str">
            <v>3.2.5</v>
          </cell>
          <cell r="C49" t="str">
            <v>Biaya Pengurusan Surat &amp; Ijin-ijin</v>
          </cell>
          <cell r="D49" t="str">
            <v>PD-NR</v>
          </cell>
        </row>
        <row r="50">
          <cell r="B50" t="str">
            <v>3.2.6</v>
          </cell>
          <cell r="C50" t="str">
            <v xml:space="preserve">Biaya Pembuatan Seragam </v>
          </cell>
          <cell r="D50" t="str">
            <v>PD-NR</v>
          </cell>
        </row>
        <row r="51">
          <cell r="B51" t="str">
            <v>3.2.7</v>
          </cell>
          <cell r="C51" t="str">
            <v>Biaya Audit Laporan Sumber Dan Penggunaan Dana</v>
          </cell>
          <cell r="D51" t="str">
            <v>PD-NR</v>
          </cell>
        </row>
        <row r="52">
          <cell r="B52" t="str">
            <v>3.3</v>
          </cell>
          <cell r="C52" t="str">
            <v>Pengeluaran Khusus</v>
          </cell>
          <cell r="D52" t="str">
            <v>PD-K</v>
          </cell>
        </row>
        <row r="53">
          <cell r="B53" t="str">
            <v>3.3.1</v>
          </cell>
          <cell r="C53" t="str">
            <v>Biaya Perjalanan Dinas &amp; Akomodasi</v>
          </cell>
          <cell r="D53" t="str">
            <v>PD-K</v>
          </cell>
        </row>
        <row r="54">
          <cell r="B54" t="str">
            <v>3.3.2</v>
          </cell>
          <cell r="C54" t="str">
            <v>Biaya Sumbangan / Bantuan</v>
          </cell>
          <cell r="D54" t="str">
            <v>PD-K</v>
          </cell>
        </row>
        <row r="55">
          <cell r="B55" t="str">
            <v>3.3.3</v>
          </cell>
          <cell r="C55" t="str">
            <v>Biaya RAKERDA, MUSCAM</v>
          </cell>
          <cell r="D55" t="str">
            <v>PD-K</v>
          </cell>
        </row>
        <row r="56">
          <cell r="B56" t="str">
            <v>3.3.4</v>
          </cell>
          <cell r="C56" t="str">
            <v>Biaya Kongres Pemuda</v>
          </cell>
          <cell r="D56" t="str">
            <v>PD-K</v>
          </cell>
        </row>
        <row r="57">
          <cell r="B57" t="str">
            <v>3.3.5</v>
          </cell>
          <cell r="C57" t="str">
            <v>Biaya Seminar, Pelatihan dan Acara KNPI</v>
          </cell>
          <cell r="D57" t="str">
            <v>PD-K</v>
          </cell>
        </row>
        <row r="58">
          <cell r="B58" t="str">
            <v>3.3.6</v>
          </cell>
          <cell r="C58" t="str">
            <v>Biaya Iklan / Ucapan / Karangan Bunga / Cendra Mata</v>
          </cell>
          <cell r="D58" t="str">
            <v>PD-K</v>
          </cell>
        </row>
        <row r="59">
          <cell r="B59" t="str">
            <v>3.3.7</v>
          </cell>
          <cell r="C59" t="str">
            <v>Biaya Voucher Belanja &amp; Parsel Lebaran</v>
          </cell>
          <cell r="D59" t="str">
            <v>PD-K</v>
          </cell>
        </row>
        <row r="60">
          <cell r="B60" t="str">
            <v>3.3.8</v>
          </cell>
          <cell r="C60" t="str">
            <v>Biaya Program Perkampungan Pemuda Mandiri</v>
          </cell>
          <cell r="D60" t="str">
            <v>PD-K</v>
          </cell>
        </row>
        <row r="61">
          <cell r="B61" t="str">
            <v>3.3.9</v>
          </cell>
          <cell r="C61" t="str">
            <v>Biaya Operasional Kegiatan KNPI</v>
          </cell>
          <cell r="D61" t="str">
            <v>PD-K</v>
          </cell>
        </row>
        <row r="62">
          <cell r="B62" t="str">
            <v>3.4</v>
          </cell>
          <cell r="C62" t="str">
            <v>Pengeluaran Pembelian Inventaris</v>
          </cell>
          <cell r="D62" t="str">
            <v>PD-PI</v>
          </cell>
        </row>
        <row r="63">
          <cell r="B63" t="str">
            <v>3.5</v>
          </cell>
          <cell r="C63" t="str">
            <v>Pengeluaran Lain-lain</v>
          </cell>
          <cell r="D63" t="str">
            <v>PD-PLL</v>
          </cell>
        </row>
        <row r="64">
          <cell r="B64" t="str">
            <v>3.5.1</v>
          </cell>
          <cell r="C64" t="str">
            <v>Pajak Jasa Giro</v>
          </cell>
          <cell r="D64" t="str">
            <v>PD-PLL</v>
          </cell>
        </row>
        <row r="65">
          <cell r="B65" t="str">
            <v>3.5.2</v>
          </cell>
          <cell r="C65" t="str">
            <v>Biaya Administrasi Bank</v>
          </cell>
          <cell r="D65" t="str">
            <v>PD-PLL</v>
          </cell>
        </row>
        <row r="66">
          <cell r="B66" t="str">
            <v>3.5.3</v>
          </cell>
          <cell r="C66" t="str">
            <v>Biaya Buku Cek</v>
          </cell>
          <cell r="D66" t="str">
            <v>PD-PLL</v>
          </cell>
        </row>
      </sheetData>
      <sheetData sheetId="10"/>
      <sheetData sheetId="1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LM"/>
      <sheetName val="KJ"/>
      <sheetName val="KK"/>
      <sheetName val="KB"/>
      <sheetName val="BANK BPD -Feb"/>
      <sheetName val="BANK BPD -Jan"/>
      <sheetName val="BANK BPD -dES"/>
      <sheetName val="BANK BPD -Nop"/>
      <sheetName val="BANK BPD -okt"/>
      <sheetName val="BANK BPD -SEWPT"/>
      <sheetName val="BANK BPD -AGTS"/>
      <sheetName val="BANK BPD"/>
      <sheetName val="BANK BCA SMD-09"/>
      <sheetName val="BANK BCA SMD"/>
      <sheetName val="BANK BCA JKT"/>
      <sheetName val="Titipan"/>
      <sheetName val="ACCOUNT"/>
      <sheetName val="NRC"/>
      <sheetName val="L-R"/>
      <sheetName val="LTD"/>
      <sheetName val="ARKA"/>
      <sheetName val="Sell"/>
      <sheetName val="HM.Syahrun"/>
      <sheetName val="Hut-Piut"/>
      <sheetName val="NL"/>
      <sheetName val="Inv.Kantor"/>
      <sheetName val="Sheet1"/>
      <sheetName val="Inv.Proye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8">
          <cell r="C8" t="str">
            <v>1-000.00</v>
          </cell>
          <cell r="D8" t="str">
            <v>AKTIVA LANCAR</v>
          </cell>
          <cell r="E8" t="str">
            <v>AL</v>
          </cell>
          <cell r="F8" t="str">
            <v>A</v>
          </cell>
        </row>
        <row r="9">
          <cell r="C9" t="str">
            <v>1-100.00</v>
          </cell>
          <cell r="D9" t="str">
            <v>Kas &amp; Setara Kas</v>
          </cell>
          <cell r="E9" t="str">
            <v>AL-1</v>
          </cell>
          <cell r="F9" t="str">
            <v>A</v>
          </cell>
        </row>
        <row r="10">
          <cell r="C10" t="str">
            <v>1-100.01</v>
          </cell>
          <cell r="D10" t="str">
            <v>Kas</v>
          </cell>
          <cell r="E10" t="str">
            <v>AL-1</v>
          </cell>
          <cell r="F10" t="str">
            <v>A</v>
          </cell>
        </row>
        <row r="11">
          <cell r="C11" t="str">
            <v>1-100.01.01</v>
          </cell>
          <cell r="D11" t="str">
            <v>Kas Kecil</v>
          </cell>
          <cell r="E11" t="str">
            <v>AL-1</v>
          </cell>
          <cell r="F11" t="str">
            <v>A</v>
          </cell>
        </row>
        <row r="12">
          <cell r="C12" t="str">
            <v>1-100.01.02</v>
          </cell>
          <cell r="D12" t="str">
            <v>Kas Besar</v>
          </cell>
          <cell r="E12" t="str">
            <v>AL-1</v>
          </cell>
          <cell r="F12" t="str">
            <v>A</v>
          </cell>
        </row>
        <row r="13">
          <cell r="C13" t="str">
            <v>1-100.01.03</v>
          </cell>
          <cell r="D13" t="str">
            <v>Kas Jakarta</v>
          </cell>
          <cell r="E13" t="str">
            <v>AL-1</v>
          </cell>
          <cell r="F13" t="str">
            <v>A</v>
          </cell>
        </row>
        <row r="14">
          <cell r="C14" t="str">
            <v>1-100.02</v>
          </cell>
          <cell r="D14" t="str">
            <v>Bank</v>
          </cell>
          <cell r="E14" t="str">
            <v>AL-1</v>
          </cell>
          <cell r="F14" t="str">
            <v>I</v>
          </cell>
        </row>
        <row r="15">
          <cell r="C15" t="str">
            <v>1-100.02.01</v>
          </cell>
          <cell r="D15" t="str">
            <v>Bank Pembangunan Daerah ( BPD )</v>
          </cell>
          <cell r="E15" t="str">
            <v>AL-1</v>
          </cell>
          <cell r="F15" t="str">
            <v>A</v>
          </cell>
        </row>
        <row r="16">
          <cell r="C16" t="str">
            <v>1-100.02.02</v>
          </cell>
          <cell r="D16" t="str">
            <v>Bank Central Asia ( BCA )-SMD</v>
          </cell>
          <cell r="E16" t="str">
            <v>AL-1</v>
          </cell>
          <cell r="F16" t="str">
            <v>A</v>
          </cell>
        </row>
        <row r="17">
          <cell r="C17" t="str">
            <v>1-100.02.03</v>
          </cell>
          <cell r="D17" t="str">
            <v>Bank Central Asia ( BCA )-JKT</v>
          </cell>
          <cell r="E17" t="str">
            <v>AL-1</v>
          </cell>
          <cell r="F17" t="str">
            <v>A</v>
          </cell>
        </row>
        <row r="18">
          <cell r="C18" t="str">
            <v>1-200.00</v>
          </cell>
          <cell r="D18" t="str">
            <v>Piutang Usaha</v>
          </cell>
          <cell r="E18" t="str">
            <v>AL-2</v>
          </cell>
          <cell r="F18" t="str">
            <v>A</v>
          </cell>
        </row>
        <row r="19">
          <cell r="C19" t="str">
            <v>1-200.01</v>
          </cell>
          <cell r="D19" t="str">
            <v>Piutang PT. Bahtera Bahagia</v>
          </cell>
          <cell r="E19" t="str">
            <v>AL-2</v>
          </cell>
          <cell r="F19" t="str">
            <v>A</v>
          </cell>
        </row>
        <row r="20">
          <cell r="C20" t="str">
            <v>1-200.02</v>
          </cell>
          <cell r="D20" t="str">
            <v>Piutang PT. Aldha</v>
          </cell>
          <cell r="E20" t="str">
            <v>AL-2</v>
          </cell>
          <cell r="F20" t="str">
            <v>A</v>
          </cell>
        </row>
        <row r="21">
          <cell r="C21" t="str">
            <v>1-200.03</v>
          </cell>
          <cell r="D21" t="str">
            <v>Piutang CV.Litha</v>
          </cell>
          <cell r="E21" t="str">
            <v>AL-2</v>
          </cell>
          <cell r="F21" t="str">
            <v>A</v>
          </cell>
        </row>
        <row r="22">
          <cell r="C22" t="str">
            <v>1-200.04</v>
          </cell>
          <cell r="D22" t="str">
            <v>Piutang Golkar</v>
          </cell>
          <cell r="E22" t="str">
            <v>AL-2</v>
          </cell>
          <cell r="F22" t="str">
            <v>A</v>
          </cell>
        </row>
        <row r="23">
          <cell r="C23" t="str">
            <v>1-200.05</v>
          </cell>
          <cell r="D23" t="str">
            <v>Piutang CV. Cipta Jasa</v>
          </cell>
          <cell r="E23" t="str">
            <v>AL-2</v>
          </cell>
          <cell r="F23" t="str">
            <v>A</v>
          </cell>
        </row>
        <row r="24">
          <cell r="C24" t="str">
            <v>1-200.06</v>
          </cell>
          <cell r="D24" t="str">
            <v>Piutang CV. Rimba Ayu</v>
          </cell>
          <cell r="E24" t="str">
            <v>AL-2</v>
          </cell>
          <cell r="F24" t="str">
            <v>A</v>
          </cell>
        </row>
        <row r="25">
          <cell r="C25" t="str">
            <v>1-300.00</v>
          </cell>
          <cell r="D25" t="str">
            <v>Piutang Karyawan</v>
          </cell>
          <cell r="E25" t="str">
            <v>AL-3</v>
          </cell>
          <cell r="F25" t="str">
            <v>A</v>
          </cell>
        </row>
        <row r="26">
          <cell r="C26" t="str">
            <v>1-300.01</v>
          </cell>
          <cell r="D26" t="str">
            <v>Piutang Direksi-HM.Syahrun</v>
          </cell>
          <cell r="E26" t="str">
            <v>AL-3</v>
          </cell>
          <cell r="F26" t="str">
            <v>A</v>
          </cell>
        </row>
        <row r="27">
          <cell r="C27" t="str">
            <v>1-300.02</v>
          </cell>
          <cell r="D27" t="str">
            <v>Piutang Direksi-Luqman Hakim</v>
          </cell>
          <cell r="E27" t="str">
            <v>AL-3</v>
          </cell>
          <cell r="F27" t="str">
            <v>A</v>
          </cell>
        </row>
        <row r="28">
          <cell r="C28" t="str">
            <v>1-300.03</v>
          </cell>
          <cell r="D28" t="str">
            <v>Piutang Lain-lain</v>
          </cell>
          <cell r="E28" t="str">
            <v>AL-3</v>
          </cell>
          <cell r="F28" t="str">
            <v>A</v>
          </cell>
        </row>
        <row r="29">
          <cell r="C29" t="str">
            <v>1-400.00</v>
          </cell>
          <cell r="D29" t="str">
            <v>Uang Muka</v>
          </cell>
          <cell r="E29" t="str">
            <v>AL-4</v>
          </cell>
          <cell r="F29" t="str">
            <v>I</v>
          </cell>
        </row>
        <row r="30">
          <cell r="C30" t="str">
            <v>1-400.01</v>
          </cell>
          <cell r="D30" t="str">
            <v>Uang Muka Pajak</v>
          </cell>
          <cell r="E30" t="str">
            <v>AL-4</v>
          </cell>
          <cell r="F30" t="str">
            <v>I</v>
          </cell>
        </row>
        <row r="31">
          <cell r="C31" t="str">
            <v>1-400.01.01</v>
          </cell>
          <cell r="D31" t="str">
            <v>PPh Pasal 25</v>
          </cell>
          <cell r="E31" t="str">
            <v>AL-4</v>
          </cell>
          <cell r="F31" t="str">
            <v>A</v>
          </cell>
        </row>
        <row r="32">
          <cell r="C32" t="str">
            <v>1-400.01.02</v>
          </cell>
          <cell r="D32" t="str">
            <v>PPh Pasal 23</v>
          </cell>
          <cell r="E32" t="str">
            <v>AL-4</v>
          </cell>
          <cell r="F32" t="str">
            <v>A</v>
          </cell>
        </row>
        <row r="33">
          <cell r="C33" t="str">
            <v>1-400.01.03</v>
          </cell>
          <cell r="D33" t="str">
            <v>PPh Pasal 21</v>
          </cell>
          <cell r="E33" t="str">
            <v>AL-4</v>
          </cell>
          <cell r="F33" t="str">
            <v>A</v>
          </cell>
        </row>
        <row r="34">
          <cell r="C34" t="str">
            <v>1-400.02</v>
          </cell>
          <cell r="D34" t="str">
            <v>Uang Muka Biaya</v>
          </cell>
          <cell r="E34" t="str">
            <v>AL-4</v>
          </cell>
          <cell r="F34" t="str">
            <v>I</v>
          </cell>
        </row>
        <row r="35">
          <cell r="C35" t="str">
            <v>1-400.02.01</v>
          </cell>
          <cell r="D35" t="str">
            <v xml:space="preserve">Uang Muka Biaya </v>
          </cell>
          <cell r="E35" t="str">
            <v>AL-4</v>
          </cell>
          <cell r="F35" t="str">
            <v>A</v>
          </cell>
        </row>
        <row r="36">
          <cell r="C36" t="str">
            <v>1-400.02.01</v>
          </cell>
          <cell r="D36" t="str">
            <v>Uang Muka Biaya Sewa</v>
          </cell>
          <cell r="E36" t="str">
            <v>AL-4</v>
          </cell>
          <cell r="F36" t="str">
            <v>A</v>
          </cell>
        </row>
        <row r="37">
          <cell r="C37" t="str">
            <v>1-500.00</v>
          </cell>
          <cell r="D37" t="str">
            <v>Persediaan</v>
          </cell>
          <cell r="E37" t="str">
            <v>AL-5</v>
          </cell>
          <cell r="F37" t="str">
            <v>I</v>
          </cell>
        </row>
        <row r="38">
          <cell r="C38" t="str">
            <v>1-500.01</v>
          </cell>
          <cell r="E38" t="str">
            <v>AL-5</v>
          </cell>
          <cell r="F38" t="str">
            <v>A</v>
          </cell>
        </row>
        <row r="39">
          <cell r="C39" t="str">
            <v>1-500.02</v>
          </cell>
          <cell r="E39" t="str">
            <v>AL-5</v>
          </cell>
          <cell r="F39" t="str">
            <v>A</v>
          </cell>
        </row>
        <row r="40">
          <cell r="C40" t="str">
            <v>2-000.00</v>
          </cell>
          <cell r="D40" t="str">
            <v>AKTIVA TIDAK LANCAR</v>
          </cell>
          <cell r="E40" t="str">
            <v>ATL</v>
          </cell>
          <cell r="F40" t="str">
            <v>I</v>
          </cell>
        </row>
        <row r="41">
          <cell r="C41" t="str">
            <v>2-100.00</v>
          </cell>
          <cell r="D41" t="str">
            <v>Aktiva Tetap</v>
          </cell>
          <cell r="E41" t="str">
            <v>ATL-1</v>
          </cell>
          <cell r="F41" t="str">
            <v>I</v>
          </cell>
        </row>
        <row r="42">
          <cell r="C42" t="str">
            <v>2-100.01</v>
          </cell>
          <cell r="D42" t="str">
            <v>Harga Perolehan</v>
          </cell>
          <cell r="E42" t="str">
            <v>ATL-1</v>
          </cell>
          <cell r="F42" t="str">
            <v>I</v>
          </cell>
        </row>
        <row r="43">
          <cell r="C43" t="str">
            <v>2-100.01.01</v>
          </cell>
          <cell r="D43" t="str">
            <v>Inventaris kantor</v>
          </cell>
          <cell r="E43" t="str">
            <v>ATL-1</v>
          </cell>
          <cell r="F43" t="str">
            <v>A</v>
          </cell>
        </row>
        <row r="44">
          <cell r="C44" t="str">
            <v>2-100.01.02</v>
          </cell>
          <cell r="D44" t="str">
            <v>Inventaris Proyek</v>
          </cell>
          <cell r="E44" t="str">
            <v>ATL-1</v>
          </cell>
          <cell r="F44" t="str">
            <v>A</v>
          </cell>
        </row>
        <row r="45">
          <cell r="C45" t="str">
            <v>2-100.01.03</v>
          </cell>
          <cell r="D45" t="str">
            <v>Inventaris Mess</v>
          </cell>
          <cell r="E45" t="str">
            <v>ATL-1</v>
          </cell>
          <cell r="F45" t="str">
            <v>A</v>
          </cell>
        </row>
        <row r="46">
          <cell r="C46" t="str">
            <v>2-100.01.04</v>
          </cell>
          <cell r="D46" t="str">
            <v>Kendaraan</v>
          </cell>
          <cell r="E46" t="str">
            <v>ATL-1</v>
          </cell>
          <cell r="F46" t="str">
            <v>A</v>
          </cell>
        </row>
        <row r="47">
          <cell r="C47" t="str">
            <v>2-100.01.05</v>
          </cell>
          <cell r="D47" t="str">
            <v>Inventaris mesin &amp; Peralatan</v>
          </cell>
          <cell r="E47" t="str">
            <v>ATL-1</v>
          </cell>
          <cell r="F47" t="str">
            <v>A</v>
          </cell>
        </row>
        <row r="48">
          <cell r="C48" t="str">
            <v>2-100.02</v>
          </cell>
          <cell r="D48" t="str">
            <v>Akumulasi Penyusutan</v>
          </cell>
          <cell r="E48" t="str">
            <v>ATL-1</v>
          </cell>
          <cell r="F48" t="str">
            <v>I</v>
          </cell>
        </row>
        <row r="49">
          <cell r="C49" t="str">
            <v>2-100.02.01</v>
          </cell>
          <cell r="D49" t="str">
            <v>Inventaris kantor</v>
          </cell>
          <cell r="E49" t="str">
            <v>ATL-1</v>
          </cell>
          <cell r="F49" t="str">
            <v>A</v>
          </cell>
        </row>
        <row r="50">
          <cell r="C50" t="str">
            <v>2-100.02.02</v>
          </cell>
          <cell r="D50" t="str">
            <v>Inventaris Proyek</v>
          </cell>
          <cell r="E50" t="str">
            <v>ATL-1</v>
          </cell>
          <cell r="F50" t="str">
            <v>A</v>
          </cell>
        </row>
        <row r="51">
          <cell r="C51" t="str">
            <v>2-100.02.03</v>
          </cell>
          <cell r="D51" t="str">
            <v>Inventaris Mess</v>
          </cell>
          <cell r="E51" t="str">
            <v>ATL-1</v>
          </cell>
          <cell r="F51" t="str">
            <v>A</v>
          </cell>
        </row>
        <row r="52">
          <cell r="C52" t="str">
            <v>2-100.02.04</v>
          </cell>
          <cell r="D52" t="str">
            <v>Kendaraan</v>
          </cell>
          <cell r="E52" t="str">
            <v>ATL-1</v>
          </cell>
          <cell r="F52" t="str">
            <v>A</v>
          </cell>
        </row>
        <row r="53">
          <cell r="C53" t="str">
            <v>2-200.00</v>
          </cell>
          <cell r="D53" t="str">
            <v>Aktiva Lain-lain</v>
          </cell>
          <cell r="E53" t="str">
            <v>ATL-2</v>
          </cell>
          <cell r="F53" t="str">
            <v>I</v>
          </cell>
        </row>
        <row r="54">
          <cell r="C54" t="str">
            <v>2-200.01</v>
          </cell>
          <cell r="D54" t="str">
            <v>Harga Perolehan/Biaya Pra Operasi</v>
          </cell>
          <cell r="E54" t="str">
            <v>ATL-2</v>
          </cell>
          <cell r="F54" t="str">
            <v>I</v>
          </cell>
        </row>
        <row r="55">
          <cell r="C55" t="str">
            <v>2-200.01.01</v>
          </cell>
          <cell r="D55" t="str">
            <v xml:space="preserve">Gaji </v>
          </cell>
          <cell r="E55" t="str">
            <v>ATL-2</v>
          </cell>
          <cell r="F55" t="str">
            <v>A</v>
          </cell>
        </row>
        <row r="56">
          <cell r="C56" t="str">
            <v>2-200.01.02</v>
          </cell>
          <cell r="D56" t="str">
            <v>Pengobatan Karyawan</v>
          </cell>
          <cell r="E56" t="str">
            <v>ATL-2</v>
          </cell>
          <cell r="F56" t="str">
            <v>A</v>
          </cell>
        </row>
        <row r="57">
          <cell r="C57" t="str">
            <v>2-200.01.03</v>
          </cell>
          <cell r="D57" t="str">
            <v>Honor</v>
          </cell>
          <cell r="E57" t="str">
            <v>ATL-2</v>
          </cell>
          <cell r="F57" t="str">
            <v>A</v>
          </cell>
        </row>
        <row r="58">
          <cell r="C58" t="str">
            <v>2-200.01.04</v>
          </cell>
          <cell r="D58" t="str">
            <v>Lembur Kantor</v>
          </cell>
          <cell r="E58" t="str">
            <v>ATL-2</v>
          </cell>
          <cell r="F58" t="str">
            <v>A</v>
          </cell>
        </row>
        <row r="59">
          <cell r="C59" t="str">
            <v>2-200.01.05</v>
          </cell>
          <cell r="D59" t="str">
            <v>Lembur Proyek</v>
          </cell>
          <cell r="E59" t="str">
            <v>ATL-2</v>
          </cell>
          <cell r="F59" t="str">
            <v>A</v>
          </cell>
        </row>
        <row r="60">
          <cell r="C60" t="str">
            <v>2-200.01.06</v>
          </cell>
          <cell r="D60" t="str">
            <v>ATK</v>
          </cell>
          <cell r="E60" t="str">
            <v>ATL-2</v>
          </cell>
          <cell r="F60" t="str">
            <v>A</v>
          </cell>
        </row>
        <row r="61">
          <cell r="C61" t="str">
            <v>2-200.01.07</v>
          </cell>
          <cell r="D61" t="str">
            <v>Biaya Fotocopy, Jilid, Ligtdruk dll</v>
          </cell>
          <cell r="E61" t="str">
            <v>ATL-2</v>
          </cell>
          <cell r="F61" t="str">
            <v>A</v>
          </cell>
        </row>
        <row r="62">
          <cell r="C62" t="str">
            <v>2-200.01.08</v>
          </cell>
          <cell r="D62" t="str">
            <v>Perlengkapan Kantor</v>
          </cell>
          <cell r="E62" t="str">
            <v>ATL-2</v>
          </cell>
          <cell r="F62" t="str">
            <v>A</v>
          </cell>
        </row>
        <row r="63">
          <cell r="C63" t="str">
            <v>2-200.01.09</v>
          </cell>
          <cell r="D63" t="str">
            <v>Peralatan Kantor</v>
          </cell>
          <cell r="E63" t="str">
            <v>ATL-2</v>
          </cell>
          <cell r="F63" t="str">
            <v>A</v>
          </cell>
        </row>
        <row r="64">
          <cell r="C64" t="str">
            <v>2-200.01.10</v>
          </cell>
          <cell r="D64" t="str">
            <v>Perlengkapan Proyek</v>
          </cell>
          <cell r="E64" t="str">
            <v>ATL-2</v>
          </cell>
          <cell r="F64" t="str">
            <v>A</v>
          </cell>
        </row>
        <row r="65">
          <cell r="C65" t="str">
            <v>2-200.01.11</v>
          </cell>
          <cell r="D65" t="str">
            <v>Peralatan Proyek</v>
          </cell>
          <cell r="E65" t="str">
            <v>ATL-2</v>
          </cell>
          <cell r="F65" t="str">
            <v>A</v>
          </cell>
        </row>
        <row r="66">
          <cell r="C66" t="str">
            <v>2-200.01.12</v>
          </cell>
          <cell r="D66" t="str">
            <v>Jamu Tamu</v>
          </cell>
          <cell r="E66" t="str">
            <v>ATL-2</v>
          </cell>
          <cell r="F66" t="str">
            <v>A</v>
          </cell>
        </row>
        <row r="67">
          <cell r="C67" t="str">
            <v>2-200.01.13</v>
          </cell>
          <cell r="D67" t="str">
            <v>Biaya Perjalanan Dinas</v>
          </cell>
          <cell r="E67" t="str">
            <v>ATL-2</v>
          </cell>
          <cell r="F67" t="str">
            <v>A</v>
          </cell>
        </row>
        <row r="68">
          <cell r="C68" t="str">
            <v>2-200.01.14</v>
          </cell>
          <cell r="D68" t="str">
            <v xml:space="preserve">Biaya Kirim </v>
          </cell>
          <cell r="E68" t="str">
            <v>ATL-2</v>
          </cell>
          <cell r="F68" t="str">
            <v>A</v>
          </cell>
        </row>
        <row r="69">
          <cell r="C69" t="str">
            <v>2-200.01.15</v>
          </cell>
          <cell r="D69" t="str">
            <v>Inventaris Gedung</v>
          </cell>
          <cell r="E69" t="str">
            <v>ATL-2</v>
          </cell>
          <cell r="F69" t="str">
            <v>A</v>
          </cell>
        </row>
        <row r="70">
          <cell r="C70" t="str">
            <v>2-200.01.16</v>
          </cell>
          <cell r="D70" t="str">
            <v>Inventaris Kantor</v>
          </cell>
          <cell r="E70" t="str">
            <v>ATL-2</v>
          </cell>
          <cell r="F70" t="str">
            <v>A</v>
          </cell>
        </row>
        <row r="71">
          <cell r="C71" t="str">
            <v>2-200.01.17</v>
          </cell>
          <cell r="D71" t="str">
            <v>Inventaris Proyek</v>
          </cell>
          <cell r="E71" t="str">
            <v>ATL-2</v>
          </cell>
          <cell r="F71" t="str">
            <v>A</v>
          </cell>
        </row>
        <row r="72">
          <cell r="C72" t="str">
            <v>2-200.01.18</v>
          </cell>
          <cell r="D72" t="str">
            <v>Lain-lain Kantor</v>
          </cell>
          <cell r="E72" t="str">
            <v>ATL-2</v>
          </cell>
          <cell r="F72" t="str">
            <v>A</v>
          </cell>
        </row>
        <row r="73">
          <cell r="C73" t="str">
            <v>2-200.01.19</v>
          </cell>
          <cell r="D73" t="str">
            <v>Lain-lain Proyek</v>
          </cell>
          <cell r="E73" t="str">
            <v>ATL-2</v>
          </cell>
          <cell r="F73" t="str">
            <v>A</v>
          </cell>
        </row>
        <row r="74">
          <cell r="C74" t="str">
            <v>2-200.01.20</v>
          </cell>
          <cell r="D74" t="str">
            <v>Biaya Konsumsi</v>
          </cell>
          <cell r="E74" t="str">
            <v>ATL-2</v>
          </cell>
          <cell r="F74" t="str">
            <v>A</v>
          </cell>
        </row>
        <row r="75">
          <cell r="C75" t="str">
            <v>2-200.01.21</v>
          </cell>
          <cell r="D75" t="str">
            <v>Pembangunan Kantor</v>
          </cell>
          <cell r="E75" t="str">
            <v>ATL-2</v>
          </cell>
          <cell r="F75" t="str">
            <v>A</v>
          </cell>
        </row>
        <row r="76">
          <cell r="C76" t="str">
            <v>2-200.01.22</v>
          </cell>
          <cell r="D76" t="str">
            <v>Biaya Advertising ,Iklan,Promosi</v>
          </cell>
          <cell r="E76" t="str">
            <v>ATL-2</v>
          </cell>
          <cell r="F76" t="str">
            <v>A</v>
          </cell>
        </row>
        <row r="77">
          <cell r="C77" t="str">
            <v>2-200.01.23</v>
          </cell>
          <cell r="D77" t="str">
            <v>Biaya Pameran</v>
          </cell>
          <cell r="E77" t="str">
            <v>ATL-2</v>
          </cell>
          <cell r="F77" t="str">
            <v>A</v>
          </cell>
        </row>
        <row r="78">
          <cell r="C78" t="str">
            <v>2-200.01.24</v>
          </cell>
          <cell r="D78" t="str">
            <v>Uang Muka Pajak 2007</v>
          </cell>
          <cell r="E78" t="str">
            <v>ATL-2</v>
          </cell>
          <cell r="F78" t="str">
            <v>A</v>
          </cell>
        </row>
        <row r="79">
          <cell r="C79" t="str">
            <v>2-200.01.25</v>
          </cell>
          <cell r="D79" t="str">
            <v>Kas Jakarta</v>
          </cell>
          <cell r="E79" t="str">
            <v>ATL-2</v>
          </cell>
          <cell r="F79" t="str">
            <v>A</v>
          </cell>
        </row>
        <row r="80">
          <cell r="C80" t="str">
            <v>2-200.01.26</v>
          </cell>
          <cell r="D80" t="str">
            <v>Kas UPBK</v>
          </cell>
          <cell r="E80" t="str">
            <v>ATL-2</v>
          </cell>
          <cell r="F80" t="str">
            <v>A</v>
          </cell>
        </row>
        <row r="81">
          <cell r="C81" t="str">
            <v>2-200.01.27</v>
          </cell>
          <cell r="D81" t="str">
            <v>Kas Bon Lain-lain</v>
          </cell>
          <cell r="E81" t="str">
            <v>ATL-2</v>
          </cell>
          <cell r="F81" t="str">
            <v>A</v>
          </cell>
        </row>
        <row r="82">
          <cell r="C82" t="str">
            <v>2-200.01.28</v>
          </cell>
          <cell r="D82" t="str">
            <v>Kas Bon Karyawan Tetap</v>
          </cell>
          <cell r="E82" t="str">
            <v>ATL-2</v>
          </cell>
          <cell r="F82" t="str">
            <v>A</v>
          </cell>
        </row>
        <row r="83">
          <cell r="C83" t="str">
            <v>2-200.01.29</v>
          </cell>
          <cell r="D83" t="str">
            <v>Hadiah</v>
          </cell>
          <cell r="E83" t="str">
            <v>ATL-2</v>
          </cell>
          <cell r="F83" t="str">
            <v>A</v>
          </cell>
        </row>
        <row r="84">
          <cell r="C84" t="str">
            <v>2-200.01.30</v>
          </cell>
          <cell r="D84" t="str">
            <v>Seragam</v>
          </cell>
          <cell r="E84" t="str">
            <v>ATL-2</v>
          </cell>
          <cell r="F84" t="str">
            <v>A</v>
          </cell>
        </row>
        <row r="85">
          <cell r="C85" t="str">
            <v>2-200.01.31</v>
          </cell>
          <cell r="D85" t="str">
            <v>Materei</v>
          </cell>
          <cell r="E85" t="str">
            <v>ATL-2</v>
          </cell>
          <cell r="F85" t="str">
            <v>A</v>
          </cell>
        </row>
        <row r="86">
          <cell r="C86" t="str">
            <v>2-200.01.32</v>
          </cell>
          <cell r="D86" t="str">
            <v>Biaya Keamanan</v>
          </cell>
          <cell r="E86" t="str">
            <v>ATL-2</v>
          </cell>
          <cell r="F86" t="str">
            <v>A</v>
          </cell>
        </row>
        <row r="87">
          <cell r="C87" t="str">
            <v>2-200.01.33</v>
          </cell>
          <cell r="D87" t="str">
            <v>PT.Sunjaya</v>
          </cell>
          <cell r="E87" t="str">
            <v>ATL-2</v>
          </cell>
          <cell r="F87" t="str">
            <v>A</v>
          </cell>
        </row>
        <row r="88">
          <cell r="C88" t="str">
            <v>2-200.01.34</v>
          </cell>
          <cell r="D88" t="str">
            <v>Bahan Pembangunan Proyek-PT. Mawar Ready Mix</v>
          </cell>
          <cell r="E88" t="str">
            <v>ATL-2</v>
          </cell>
          <cell r="F88" t="str">
            <v>A</v>
          </cell>
        </row>
        <row r="89">
          <cell r="C89" t="str">
            <v>2-200.01.35</v>
          </cell>
          <cell r="D89" t="str">
            <v>Bahan Pembangunan Proyek-PT. Pancar Karya</v>
          </cell>
          <cell r="E89" t="str">
            <v>ATL-2</v>
          </cell>
          <cell r="F89" t="str">
            <v>A</v>
          </cell>
        </row>
        <row r="90">
          <cell r="C90" t="str">
            <v>2-200.01.36</v>
          </cell>
          <cell r="D90" t="str">
            <v>Proyek dlm Pelaksanaan-PT. Sarana Karya( Pengeboran )</v>
          </cell>
          <cell r="E90" t="str">
            <v>ATL-2</v>
          </cell>
          <cell r="F90" t="str">
            <v>A</v>
          </cell>
        </row>
        <row r="91">
          <cell r="C91" t="str">
            <v>2-200.01.37</v>
          </cell>
          <cell r="D91" t="str">
            <v>Bahan Pembangunan Proyek-PT. Borneo</v>
          </cell>
          <cell r="E91" t="str">
            <v>ATL-2</v>
          </cell>
          <cell r="F91" t="str">
            <v>A</v>
          </cell>
        </row>
        <row r="92">
          <cell r="C92" t="str">
            <v>2-200.01.38</v>
          </cell>
          <cell r="D92" t="str">
            <v>Proyek dlm Pelaksanaan-PT. Ketira ( Pengeboran )</v>
          </cell>
          <cell r="E92" t="str">
            <v>ATL-2</v>
          </cell>
          <cell r="F92" t="str">
            <v>A</v>
          </cell>
        </row>
        <row r="93">
          <cell r="C93" t="str">
            <v>2-200.01.39</v>
          </cell>
          <cell r="D93" t="str">
            <v>Bahan Pembangunan Proyek-PT. Beton Perkasa</v>
          </cell>
          <cell r="E93" t="str">
            <v>ATL-2</v>
          </cell>
          <cell r="F93" t="str">
            <v>A</v>
          </cell>
        </row>
        <row r="94">
          <cell r="C94" t="str">
            <v>2-200.01.40</v>
          </cell>
          <cell r="D94" t="str">
            <v>Instalasi Listrik</v>
          </cell>
          <cell r="E94" t="str">
            <v>ATL-2</v>
          </cell>
          <cell r="F94" t="str">
            <v>A</v>
          </cell>
        </row>
        <row r="95">
          <cell r="C95" t="str">
            <v>2-200.01.41</v>
          </cell>
          <cell r="D95" t="str">
            <v>Biaya Instalasi Telepon</v>
          </cell>
          <cell r="E95" t="str">
            <v>ATL-2</v>
          </cell>
          <cell r="F95" t="str">
            <v>A</v>
          </cell>
        </row>
        <row r="96">
          <cell r="C96" t="str">
            <v>2-200.01.42</v>
          </cell>
          <cell r="D96" t="str">
            <v>Sewa Mess</v>
          </cell>
          <cell r="E96" t="str">
            <v>ATL-2</v>
          </cell>
          <cell r="F96" t="str">
            <v>A</v>
          </cell>
        </row>
        <row r="97">
          <cell r="C97" t="str">
            <v>2-200.01.43</v>
          </cell>
          <cell r="D97" t="str">
            <v>Sewa  Lain-lain</v>
          </cell>
          <cell r="E97" t="str">
            <v>ATL-2</v>
          </cell>
          <cell r="F97" t="str">
            <v>A</v>
          </cell>
        </row>
        <row r="98">
          <cell r="C98" t="str">
            <v>2-200.01.44</v>
          </cell>
          <cell r="D98" t="str">
            <v>Bahan Pembangunan Proyek</v>
          </cell>
          <cell r="E98" t="str">
            <v>ATL-2</v>
          </cell>
          <cell r="F98" t="str">
            <v>A</v>
          </cell>
        </row>
        <row r="99">
          <cell r="C99" t="str">
            <v>2-200.01.45</v>
          </cell>
          <cell r="D99" t="str">
            <v>Biaya Telepon</v>
          </cell>
          <cell r="E99" t="str">
            <v>ATL-2</v>
          </cell>
          <cell r="F99" t="str">
            <v>A</v>
          </cell>
        </row>
        <row r="100">
          <cell r="C100" t="str">
            <v>2-200.01.46</v>
          </cell>
          <cell r="D100" t="str">
            <v>Biaya Transport</v>
          </cell>
          <cell r="E100" t="str">
            <v>ATL-2</v>
          </cell>
          <cell r="F100" t="str">
            <v>A</v>
          </cell>
        </row>
        <row r="101">
          <cell r="C101" t="str">
            <v>2-200.01.47</v>
          </cell>
          <cell r="D101" t="str">
            <v>Biaya Listrik</v>
          </cell>
          <cell r="E101" t="str">
            <v>ATL-2</v>
          </cell>
          <cell r="F101" t="str">
            <v>A</v>
          </cell>
        </row>
        <row r="102">
          <cell r="C102" t="str">
            <v>2-200.01.48</v>
          </cell>
          <cell r="D102" t="str">
            <v>Biaya Air</v>
          </cell>
          <cell r="E102" t="str">
            <v>ATL-2</v>
          </cell>
          <cell r="F102" t="str">
            <v>A</v>
          </cell>
        </row>
        <row r="103">
          <cell r="C103" t="str">
            <v>2-200.01.49</v>
          </cell>
          <cell r="D103" t="str">
            <v>Kas Bon Karyawan Proyek</v>
          </cell>
          <cell r="E103" t="str">
            <v>ATL-2</v>
          </cell>
          <cell r="F103" t="str">
            <v>A</v>
          </cell>
        </row>
        <row r="104">
          <cell r="C104" t="str">
            <v>2-200.01.50</v>
          </cell>
          <cell r="D104" t="str">
            <v>Biaya Perbaikan dan Perawatan Inventaris Kantor</v>
          </cell>
          <cell r="E104" t="str">
            <v>ATL-2</v>
          </cell>
          <cell r="F104" t="str">
            <v>A</v>
          </cell>
        </row>
        <row r="105">
          <cell r="C105" t="str">
            <v>2-200.01.51</v>
          </cell>
          <cell r="D105" t="str">
            <v>Biaya Perbaikan dan Perawatan Inventaris Proyek</v>
          </cell>
          <cell r="E105" t="str">
            <v>ATL-2</v>
          </cell>
          <cell r="F105" t="str">
            <v>A</v>
          </cell>
        </row>
        <row r="106">
          <cell r="C106" t="str">
            <v>2-200.01.52</v>
          </cell>
          <cell r="D106" t="str">
            <v>Biaya Perijinan</v>
          </cell>
          <cell r="E106" t="str">
            <v>ATL-2</v>
          </cell>
          <cell r="F106" t="str">
            <v>A</v>
          </cell>
        </row>
        <row r="107">
          <cell r="C107" t="str">
            <v>2-200.01.53</v>
          </cell>
          <cell r="D107" t="str">
            <v>Biaya Notaris</v>
          </cell>
          <cell r="E107" t="str">
            <v>ATL-2</v>
          </cell>
          <cell r="F107" t="str">
            <v>A</v>
          </cell>
        </row>
        <row r="108">
          <cell r="C108" t="str">
            <v>2-200.01.54</v>
          </cell>
          <cell r="D108" t="str">
            <v>Lain-lain-Proyek dalam Pelaksanaan</v>
          </cell>
          <cell r="E108" t="str">
            <v>ATL-2</v>
          </cell>
          <cell r="F108" t="str">
            <v>A</v>
          </cell>
        </row>
        <row r="109">
          <cell r="C109" t="str">
            <v>2-200.01.55</v>
          </cell>
          <cell r="D109" t="str">
            <v>Keperluan Mess</v>
          </cell>
          <cell r="E109" t="str">
            <v>ATL-2</v>
          </cell>
          <cell r="F109" t="str">
            <v>A</v>
          </cell>
        </row>
        <row r="110">
          <cell r="C110" t="str">
            <v>2-200.01.56</v>
          </cell>
          <cell r="D110" t="str">
            <v>Inventaris Mess</v>
          </cell>
          <cell r="E110" t="str">
            <v>ATL-2</v>
          </cell>
          <cell r="F110" t="str">
            <v>A</v>
          </cell>
        </row>
        <row r="111">
          <cell r="C111" t="str">
            <v>2-200.01.57</v>
          </cell>
          <cell r="D111" t="str">
            <v>Sumbangan</v>
          </cell>
          <cell r="E111" t="str">
            <v>ATL-2</v>
          </cell>
          <cell r="F111" t="str">
            <v>A</v>
          </cell>
        </row>
        <row r="112">
          <cell r="C112" t="str">
            <v>2-200.01.58</v>
          </cell>
          <cell r="D112" t="str">
            <v>Rekening Titipan</v>
          </cell>
          <cell r="E112" t="str">
            <v>ATL-2</v>
          </cell>
          <cell r="F112" t="str">
            <v>A</v>
          </cell>
        </row>
        <row r="113">
          <cell r="C113" t="str">
            <v>2-200.01.59</v>
          </cell>
          <cell r="D113" t="str">
            <v>Proyek dalam pelaksanaanBapak Widjanarko</v>
          </cell>
          <cell r="E113" t="str">
            <v>ATL-2</v>
          </cell>
          <cell r="F113" t="str">
            <v>A</v>
          </cell>
        </row>
        <row r="114">
          <cell r="C114" t="str">
            <v>2-200.01.60</v>
          </cell>
          <cell r="D114" t="str">
            <v>Proyek dalam pelaksanaan  Bapak Hardi - Bedeng</v>
          </cell>
          <cell r="E114" t="str">
            <v>ATL-2</v>
          </cell>
          <cell r="F114" t="str">
            <v>A</v>
          </cell>
        </row>
        <row r="115">
          <cell r="C115" t="str">
            <v>2-200.01.61</v>
          </cell>
          <cell r="D115" t="str">
            <v>Proyek dalam pelaksanaan Bapak Yadi - Pengecatan</v>
          </cell>
          <cell r="E115" t="str">
            <v>ATL-2</v>
          </cell>
          <cell r="F115" t="str">
            <v>A</v>
          </cell>
        </row>
        <row r="116">
          <cell r="C116" t="str">
            <v>2-200.01.62</v>
          </cell>
          <cell r="D116" t="str">
            <v>Proyek dalam Pelaksanaan Bapak Purwadi - Kontruksi</v>
          </cell>
          <cell r="E116" t="str">
            <v>ATL-2</v>
          </cell>
          <cell r="F116" t="str">
            <v>A</v>
          </cell>
        </row>
        <row r="117">
          <cell r="C117" t="str">
            <v>2-200.01.63</v>
          </cell>
          <cell r="D117" t="str">
            <v>Proyek dalam Pelaksanaan Bapak Harno - Kontruksi</v>
          </cell>
          <cell r="E117" t="str">
            <v>ATL-2</v>
          </cell>
          <cell r="F117" t="str">
            <v>A</v>
          </cell>
        </row>
        <row r="118">
          <cell r="C118" t="str">
            <v>2-200.01.64</v>
          </cell>
          <cell r="D118" t="str">
            <v>Proyek dalam Pelaksanaan Bapak A. Dirman - Kontruksi</v>
          </cell>
          <cell r="E118" t="str">
            <v>ATL-2</v>
          </cell>
          <cell r="F118" t="str">
            <v>A</v>
          </cell>
        </row>
        <row r="119">
          <cell r="C119" t="str">
            <v>2-200.01.65</v>
          </cell>
          <cell r="D119" t="str">
            <v>Proyek dalam Pelaksanaan Bapak Wondo - Bor Pile</v>
          </cell>
          <cell r="E119" t="str">
            <v>ATL-2</v>
          </cell>
          <cell r="F119" t="str">
            <v>A</v>
          </cell>
        </row>
        <row r="120">
          <cell r="C120" t="str">
            <v>2-200.01.66</v>
          </cell>
          <cell r="D120" t="str">
            <v>Proyek dalam Pelaksanaan Bapak Yudi - Begesting( Perancah )</v>
          </cell>
          <cell r="E120" t="str">
            <v>ATL-2</v>
          </cell>
          <cell r="F120" t="str">
            <v>A</v>
          </cell>
        </row>
        <row r="121">
          <cell r="C121" t="str">
            <v>2-200.01.67</v>
          </cell>
          <cell r="D121" t="str">
            <v>Proyek dalam Pelaksanaan Bapak Slamet - Addetive ( Fosroc )</v>
          </cell>
          <cell r="E121" t="str">
            <v>ATL-2</v>
          </cell>
          <cell r="F121" t="str">
            <v>A</v>
          </cell>
        </row>
        <row r="122">
          <cell r="C122" t="str">
            <v>2-200.01.68</v>
          </cell>
          <cell r="D122" t="str">
            <v>Proyek dalam Pelaksanaan Usman</v>
          </cell>
          <cell r="E122" t="str">
            <v>ATL-2</v>
          </cell>
          <cell r="F122" t="str">
            <v>A</v>
          </cell>
        </row>
        <row r="123">
          <cell r="C123" t="str">
            <v>2-200.01.69</v>
          </cell>
          <cell r="D123" t="str">
            <v>Proyek dalam Pelaksanaan Bapak Supraji ( Pembesian )</v>
          </cell>
          <cell r="E123" t="str">
            <v>ATL-2</v>
          </cell>
          <cell r="F123" t="str">
            <v>A</v>
          </cell>
        </row>
        <row r="124">
          <cell r="C124" t="str">
            <v>2-200.01.70</v>
          </cell>
          <cell r="D124" t="str">
            <v>Proyek dalam Pelaksanaan Bapak Sukran</v>
          </cell>
          <cell r="E124" t="str">
            <v>ATL-2</v>
          </cell>
          <cell r="F124" t="str">
            <v>A</v>
          </cell>
        </row>
        <row r="125">
          <cell r="C125" t="str">
            <v>2-200.01.71</v>
          </cell>
          <cell r="D125" t="str">
            <v>Proyek dalam Pelaksanaan Bapak Edy</v>
          </cell>
          <cell r="E125" t="str">
            <v>ATL-2</v>
          </cell>
          <cell r="F125" t="str">
            <v>A</v>
          </cell>
        </row>
        <row r="126">
          <cell r="C126" t="str">
            <v>2-200.01.72</v>
          </cell>
          <cell r="D126" t="str">
            <v>Biaya Entertaint</v>
          </cell>
          <cell r="E126" t="str">
            <v>ATL-2</v>
          </cell>
          <cell r="F126" t="str">
            <v>A</v>
          </cell>
        </row>
        <row r="127">
          <cell r="C127" t="str">
            <v>2-200.01.73</v>
          </cell>
          <cell r="D127" t="str">
            <v xml:space="preserve">Biaya Perencanaan </v>
          </cell>
          <cell r="E127" t="str">
            <v>ATL-2</v>
          </cell>
          <cell r="F127" t="str">
            <v>A</v>
          </cell>
        </row>
        <row r="128">
          <cell r="C128" t="str">
            <v>2-200.01.74</v>
          </cell>
          <cell r="D128" t="str">
            <v>PPh Pasal 23</v>
          </cell>
          <cell r="E128" t="str">
            <v>ATL-2</v>
          </cell>
          <cell r="F128" t="str">
            <v>A</v>
          </cell>
        </row>
        <row r="129">
          <cell r="C129" t="str">
            <v>2-200.01.75</v>
          </cell>
          <cell r="D129" t="str">
            <v>Bonus</v>
          </cell>
          <cell r="E129" t="str">
            <v>ATL-2</v>
          </cell>
          <cell r="F129" t="str">
            <v>A</v>
          </cell>
        </row>
        <row r="130">
          <cell r="C130" t="str">
            <v>2-200.01.76</v>
          </cell>
          <cell r="D130" t="str">
            <v>PPh Pasal 4 Ayat 2</v>
          </cell>
          <cell r="E130" t="str">
            <v>ATL-2</v>
          </cell>
          <cell r="F130" t="str">
            <v>A</v>
          </cell>
        </row>
        <row r="131">
          <cell r="C131" t="str">
            <v>2-200.01.77</v>
          </cell>
          <cell r="D131" t="str">
            <v>Biaya Pengiriman Barang</v>
          </cell>
          <cell r="E131" t="str">
            <v>ATL-2</v>
          </cell>
          <cell r="F131" t="str">
            <v>A</v>
          </cell>
        </row>
        <row r="132">
          <cell r="C132" t="str">
            <v>2-200.01.78</v>
          </cell>
          <cell r="D132" t="str">
            <v>Biaya Pemasaran</v>
          </cell>
          <cell r="E132" t="str">
            <v>ATL-2</v>
          </cell>
          <cell r="F132" t="str">
            <v>A</v>
          </cell>
        </row>
        <row r="133">
          <cell r="C133" t="str">
            <v>2-200.01.79</v>
          </cell>
          <cell r="D133" t="str">
            <v>Biaya Audit</v>
          </cell>
          <cell r="E133" t="str">
            <v>ATL-2</v>
          </cell>
          <cell r="F133" t="str">
            <v>A</v>
          </cell>
        </row>
        <row r="134">
          <cell r="C134" t="str">
            <v>2-200.01.80</v>
          </cell>
          <cell r="D134" t="str">
            <v>Biaya Appraisal</v>
          </cell>
          <cell r="E134" t="str">
            <v>ATL-2</v>
          </cell>
          <cell r="F134" t="str">
            <v>A</v>
          </cell>
        </row>
        <row r="135">
          <cell r="C135" t="str">
            <v>2-200.01.81</v>
          </cell>
          <cell r="D135" t="str">
            <v>Biaya Tunjangan karyawan</v>
          </cell>
          <cell r="E135" t="str">
            <v>ATL-2</v>
          </cell>
          <cell r="F135" t="str">
            <v>A</v>
          </cell>
        </row>
        <row r="136">
          <cell r="C136" t="str">
            <v>2-200.01.82</v>
          </cell>
          <cell r="D136" t="str">
            <v>Biaya Pengujian Proyek</v>
          </cell>
          <cell r="E136" t="str">
            <v>ATL-2</v>
          </cell>
          <cell r="F136" t="str">
            <v>A</v>
          </cell>
        </row>
        <row r="137">
          <cell r="C137" t="str">
            <v>2-200.01.83</v>
          </cell>
          <cell r="D137" t="str">
            <v xml:space="preserve">Akomodasi </v>
          </cell>
          <cell r="E137" t="str">
            <v>ATL-2</v>
          </cell>
          <cell r="F137" t="str">
            <v>A</v>
          </cell>
        </row>
        <row r="138">
          <cell r="C138" t="str">
            <v>2-200.01.84</v>
          </cell>
          <cell r="D138" t="str">
            <v>Biaya Transfer</v>
          </cell>
          <cell r="E138" t="str">
            <v>ATL-2</v>
          </cell>
          <cell r="F138" t="str">
            <v>A</v>
          </cell>
        </row>
        <row r="139">
          <cell r="C139" t="str">
            <v>2-200.01.85</v>
          </cell>
          <cell r="D139" t="str">
            <v>Biaya Lain-lain</v>
          </cell>
          <cell r="E139" t="str">
            <v>ATL-2</v>
          </cell>
          <cell r="F139" t="str">
            <v>A</v>
          </cell>
        </row>
        <row r="140">
          <cell r="C140" t="str">
            <v>2-200.01.86</v>
          </cell>
          <cell r="D140" t="str">
            <v>Biaya Koran</v>
          </cell>
          <cell r="E140" t="str">
            <v>ATL-2</v>
          </cell>
          <cell r="F140" t="str">
            <v>A</v>
          </cell>
        </row>
        <row r="141">
          <cell r="C141" t="str">
            <v>2-200.01.87</v>
          </cell>
          <cell r="D141" t="str">
            <v>Upah Lain-Lain</v>
          </cell>
          <cell r="E141" t="str">
            <v>ATL-2</v>
          </cell>
          <cell r="F141" t="str">
            <v>A</v>
          </cell>
        </row>
        <row r="142">
          <cell r="C142" t="str">
            <v>2-200.01.88</v>
          </cell>
          <cell r="D142" t="str">
            <v>Biaya Tenaga Kerja lain lain</v>
          </cell>
          <cell r="E142" t="str">
            <v>ATL-2</v>
          </cell>
          <cell r="F142" t="str">
            <v>A</v>
          </cell>
        </row>
        <row r="143">
          <cell r="C143" t="str">
            <v>2-200.01.89</v>
          </cell>
          <cell r="D143" t="str">
            <v>Proyek dalam Pelaksanaan Aneka Abadi-Waterproofing</v>
          </cell>
          <cell r="E143" t="str">
            <v>ATL-2</v>
          </cell>
          <cell r="F143" t="str">
            <v>A</v>
          </cell>
        </row>
        <row r="144">
          <cell r="C144" t="str">
            <v>2-200.01.90</v>
          </cell>
          <cell r="D144" t="str">
            <v>Proyek dlm Pelaksanaan -PT. Agra Tata konsultan</v>
          </cell>
          <cell r="E144" t="str">
            <v>ATL-2</v>
          </cell>
          <cell r="F144" t="str">
            <v>A</v>
          </cell>
        </row>
        <row r="145">
          <cell r="C145" t="str">
            <v>2-200.01.91</v>
          </cell>
          <cell r="D145" t="str">
            <v>Proyek dlm Pelaksanaan -PT. Tata Solusi Pratama</v>
          </cell>
          <cell r="E145" t="str">
            <v>ATL-2</v>
          </cell>
          <cell r="F145" t="str">
            <v>A</v>
          </cell>
        </row>
        <row r="146">
          <cell r="C146" t="str">
            <v>2-200.01.92</v>
          </cell>
          <cell r="D146" t="str">
            <v>Proyek dlm Pelaksanaan -PT. Fresinet</v>
          </cell>
          <cell r="E146" t="str">
            <v>ATL-2</v>
          </cell>
          <cell r="F146" t="str">
            <v>A</v>
          </cell>
        </row>
        <row r="147">
          <cell r="C147" t="str">
            <v>2-200.01.93</v>
          </cell>
          <cell r="D147" t="str">
            <v>Proyek dlm Pelaksanaan -CV. Wijaya Electrik</v>
          </cell>
          <cell r="E147" t="str">
            <v>ATL-2</v>
          </cell>
          <cell r="F147" t="str">
            <v>A</v>
          </cell>
        </row>
        <row r="148">
          <cell r="C148" t="str">
            <v>2-200.01.94</v>
          </cell>
          <cell r="D148" t="str">
            <v>PT. Asri Panca</v>
          </cell>
          <cell r="E148" t="str">
            <v>ATL-2</v>
          </cell>
          <cell r="F148" t="str">
            <v>A</v>
          </cell>
        </row>
        <row r="149">
          <cell r="C149" t="str">
            <v>2-200.01.95</v>
          </cell>
          <cell r="D149" t="str">
            <v>PT. Setia Karya Engineering</v>
          </cell>
          <cell r="E149" t="str">
            <v>ATL-2</v>
          </cell>
          <cell r="F149" t="str">
            <v>A</v>
          </cell>
        </row>
        <row r="150">
          <cell r="C150" t="str">
            <v>2-200.01.96</v>
          </cell>
          <cell r="D150" t="str">
            <v>PT. Wahana Karya Indah</v>
          </cell>
          <cell r="E150" t="str">
            <v>ATL-2</v>
          </cell>
          <cell r="F150" t="str">
            <v>A</v>
          </cell>
        </row>
        <row r="153">
          <cell r="C153" t="str">
            <v>2-200.01.91</v>
          </cell>
          <cell r="D153" t="str">
            <v>Pemindahbukuan antar rek perusahaan</v>
          </cell>
          <cell r="E153" t="str">
            <v>ATL-2</v>
          </cell>
          <cell r="F153" t="str">
            <v>A</v>
          </cell>
        </row>
        <row r="154">
          <cell r="C154" t="str">
            <v>2-200.01.92</v>
          </cell>
          <cell r="E154" t="str">
            <v>ATL-2</v>
          </cell>
          <cell r="F154" t="str">
            <v>A</v>
          </cell>
        </row>
        <row r="155">
          <cell r="C155" t="str">
            <v>2-200.01.93</v>
          </cell>
          <cell r="E155" t="str">
            <v>ATL-2</v>
          </cell>
          <cell r="F155" t="str">
            <v>A</v>
          </cell>
        </row>
        <row r="156">
          <cell r="C156" t="str">
            <v>2-200.01.94</v>
          </cell>
          <cell r="E156" t="str">
            <v>ATL-2</v>
          </cell>
          <cell r="F156" t="str">
            <v>A</v>
          </cell>
        </row>
        <row r="157">
          <cell r="C157" t="str">
            <v>2-200.01.95</v>
          </cell>
          <cell r="E157" t="str">
            <v>ATL-2</v>
          </cell>
          <cell r="F157" t="str">
            <v>A</v>
          </cell>
        </row>
        <row r="158">
          <cell r="C158" t="str">
            <v>2-200.01.96</v>
          </cell>
          <cell r="E158" t="str">
            <v>ATL-2</v>
          </cell>
          <cell r="F158" t="str">
            <v>A</v>
          </cell>
        </row>
        <row r="159">
          <cell r="C159" t="str">
            <v>2-200.01.97</v>
          </cell>
          <cell r="E159" t="str">
            <v>ATL-2</v>
          </cell>
          <cell r="F159" t="str">
            <v>A</v>
          </cell>
        </row>
        <row r="160">
          <cell r="C160" t="str">
            <v>2-200.01.98</v>
          </cell>
          <cell r="E160" t="str">
            <v>ATL-2</v>
          </cell>
          <cell r="F160" t="str">
            <v>A</v>
          </cell>
        </row>
        <row r="161">
          <cell r="C161" t="str">
            <v>2-200.01.99</v>
          </cell>
          <cell r="E161" t="str">
            <v>ATL-2</v>
          </cell>
          <cell r="F161" t="str">
            <v>A</v>
          </cell>
        </row>
        <row r="162">
          <cell r="C162" t="str">
            <v>2-200.02</v>
          </cell>
          <cell r="D162" t="str">
            <v>Akumulasi Amortisasi</v>
          </cell>
          <cell r="E162" t="str">
            <v>ATL-2</v>
          </cell>
          <cell r="F162" t="str">
            <v>I</v>
          </cell>
        </row>
        <row r="163">
          <cell r="C163" t="str">
            <v>2-200.02.01</v>
          </cell>
          <cell r="D163" t="str">
            <v>Biaya Pra Operasi</v>
          </cell>
          <cell r="E163" t="str">
            <v>ATL-2</v>
          </cell>
          <cell r="F163" t="str">
            <v>A</v>
          </cell>
        </row>
        <row r="164">
          <cell r="C164" t="str">
            <v>3-000.00</v>
          </cell>
          <cell r="D164" t="str">
            <v>KEWAJIBAN LANCAR</v>
          </cell>
          <cell r="E164" t="str">
            <v>KL</v>
          </cell>
          <cell r="F164" t="str">
            <v>I</v>
          </cell>
        </row>
        <row r="165">
          <cell r="C165" t="str">
            <v>3-100.00</v>
          </cell>
          <cell r="D165" t="str">
            <v>Hutang Usaha</v>
          </cell>
          <cell r="E165" t="str">
            <v>KL-1</v>
          </cell>
          <cell r="F165" t="str">
            <v>I</v>
          </cell>
        </row>
        <row r="166">
          <cell r="C166" t="str">
            <v>3-100.01</v>
          </cell>
          <cell r="E166" t="str">
            <v>KL-1</v>
          </cell>
          <cell r="F166" t="str">
            <v>A</v>
          </cell>
        </row>
        <row r="167">
          <cell r="C167" t="str">
            <v>3-100.02</v>
          </cell>
          <cell r="E167" t="str">
            <v>KL-1</v>
          </cell>
          <cell r="F167" t="str">
            <v>A</v>
          </cell>
        </row>
        <row r="168">
          <cell r="C168" t="str">
            <v>3-100.03</v>
          </cell>
          <cell r="D168" t="str">
            <v>Hutang ke PT. Bahtera Bahagia</v>
          </cell>
          <cell r="E168" t="str">
            <v>KL-1</v>
          </cell>
          <cell r="F168" t="str">
            <v>A</v>
          </cell>
        </row>
        <row r="169">
          <cell r="C169" t="str">
            <v>3-100.04</v>
          </cell>
          <cell r="E169" t="str">
            <v>KL-1</v>
          </cell>
          <cell r="F169" t="str">
            <v>A</v>
          </cell>
        </row>
        <row r="170">
          <cell r="C170" t="str">
            <v>3-100.05</v>
          </cell>
          <cell r="E170" t="str">
            <v>KL-1</v>
          </cell>
          <cell r="F170" t="str">
            <v>A</v>
          </cell>
        </row>
        <row r="171">
          <cell r="C171" t="str">
            <v>3-100.06</v>
          </cell>
          <cell r="E171" t="str">
            <v>KL-1</v>
          </cell>
          <cell r="F171" t="str">
            <v>A</v>
          </cell>
        </row>
        <row r="172">
          <cell r="C172" t="str">
            <v>3-200.00</v>
          </cell>
          <cell r="D172" t="str">
            <v>Hutang Biaya</v>
          </cell>
          <cell r="E172" t="str">
            <v>KL-1</v>
          </cell>
          <cell r="F172" t="str">
            <v>I</v>
          </cell>
        </row>
        <row r="173">
          <cell r="C173" t="str">
            <v>3-200.01</v>
          </cell>
          <cell r="E173" t="str">
            <v>KL-1</v>
          </cell>
          <cell r="F173" t="str">
            <v>A</v>
          </cell>
        </row>
        <row r="174">
          <cell r="C174" t="str">
            <v>3-200.02</v>
          </cell>
          <cell r="E174" t="str">
            <v>KL-1</v>
          </cell>
          <cell r="F174" t="str">
            <v>A</v>
          </cell>
        </row>
        <row r="175">
          <cell r="C175" t="str">
            <v>3-200.03</v>
          </cell>
          <cell r="E175" t="str">
            <v>KL-1</v>
          </cell>
          <cell r="F175" t="str">
            <v>A</v>
          </cell>
        </row>
        <row r="176">
          <cell r="C176" t="str">
            <v>3-200.00</v>
          </cell>
          <cell r="D176" t="str">
            <v>Hutang Bank</v>
          </cell>
          <cell r="E176" t="str">
            <v>KL-2</v>
          </cell>
          <cell r="F176" t="str">
            <v>A</v>
          </cell>
        </row>
        <row r="177">
          <cell r="C177" t="str">
            <v>3-200.01</v>
          </cell>
          <cell r="D177" t="str">
            <v>Hutang Ke Bank BPD</v>
          </cell>
          <cell r="E177" t="str">
            <v>KL-2</v>
          </cell>
          <cell r="F177" t="str">
            <v>A</v>
          </cell>
        </row>
        <row r="178">
          <cell r="C178" t="str">
            <v>3-400.00</v>
          </cell>
          <cell r="D178" t="str">
            <v>Hutang Lain-lain</v>
          </cell>
          <cell r="E178" t="str">
            <v>KL-3</v>
          </cell>
          <cell r="F178" t="str">
            <v>I</v>
          </cell>
        </row>
        <row r="179">
          <cell r="C179" t="str">
            <v>3-400.01</v>
          </cell>
          <cell r="D179" t="str">
            <v>Hutang ke HM.Syahrun</v>
          </cell>
          <cell r="E179" t="str">
            <v>KL-3</v>
          </cell>
          <cell r="F179" t="str">
            <v>A</v>
          </cell>
        </row>
        <row r="180">
          <cell r="C180" t="str">
            <v>3-400.01</v>
          </cell>
          <cell r="D180" t="str">
            <v>Hutang Ke Lukman Hakim</v>
          </cell>
          <cell r="E180" t="str">
            <v>KL-3</v>
          </cell>
          <cell r="F180" t="str">
            <v>A</v>
          </cell>
        </row>
        <row r="181">
          <cell r="C181" t="str">
            <v>4-000.00</v>
          </cell>
          <cell r="D181" t="str">
            <v>KEWAJIBAN TIDAK LANCAR</v>
          </cell>
          <cell r="E181" t="str">
            <v>KTL</v>
          </cell>
          <cell r="F181" t="str">
            <v>I</v>
          </cell>
        </row>
        <row r="182">
          <cell r="C182" t="str">
            <v>5-000.00</v>
          </cell>
          <cell r="D182" t="str">
            <v>EKUITAS/ modal</v>
          </cell>
          <cell r="E182" t="str">
            <v>EKT</v>
          </cell>
          <cell r="F182" t="str">
            <v>I</v>
          </cell>
        </row>
        <row r="183">
          <cell r="C183" t="str">
            <v>5-100.01</v>
          </cell>
          <cell r="D183" t="str">
            <v>Modal Disetor</v>
          </cell>
          <cell r="E183" t="str">
            <v>EKT-1</v>
          </cell>
          <cell r="F183" t="str">
            <v>I</v>
          </cell>
        </row>
        <row r="184">
          <cell r="C184" t="str">
            <v>5-100.01.01</v>
          </cell>
          <cell r="D184" t="str">
            <v>Modal Sendiri</v>
          </cell>
          <cell r="E184" t="str">
            <v>EKT-1</v>
          </cell>
          <cell r="F184" t="str">
            <v>A</v>
          </cell>
        </row>
        <row r="185">
          <cell r="C185" t="str">
            <v>5-100.01.02</v>
          </cell>
          <cell r="E185" t="str">
            <v>EKT-1</v>
          </cell>
          <cell r="F185" t="str">
            <v>A</v>
          </cell>
        </row>
        <row r="186">
          <cell r="C186" t="str">
            <v>5-100.01.03</v>
          </cell>
          <cell r="E186" t="str">
            <v>EKT-1</v>
          </cell>
          <cell r="F186" t="str">
            <v>A</v>
          </cell>
        </row>
        <row r="187">
          <cell r="C187" t="str">
            <v>5-100.01.03</v>
          </cell>
          <cell r="D187" t="str">
            <v>Modal Lain-lain</v>
          </cell>
        </row>
        <row r="188">
          <cell r="C188" t="str">
            <v>5-100.02</v>
          </cell>
          <cell r="D188" t="str">
            <v>Laba (Rugi) Ditahan</v>
          </cell>
          <cell r="E188" t="str">
            <v>EKT-2</v>
          </cell>
          <cell r="F188" t="str">
            <v>I</v>
          </cell>
        </row>
        <row r="189">
          <cell r="C189" t="str">
            <v>5-100.02.01</v>
          </cell>
          <cell r="D189" t="str">
            <v>Laba (Rugi) Ditahan</v>
          </cell>
          <cell r="E189" t="str">
            <v>EKT-2</v>
          </cell>
          <cell r="F189" t="str">
            <v>A</v>
          </cell>
        </row>
        <row r="190">
          <cell r="C190" t="str">
            <v>5-100.02.02</v>
          </cell>
          <cell r="E190" t="str">
            <v>EKT-2</v>
          </cell>
          <cell r="F190" t="str">
            <v>A</v>
          </cell>
        </row>
        <row r="191">
          <cell r="C191" t="str">
            <v>5-100.02.03</v>
          </cell>
          <cell r="E191" t="str">
            <v>EKT-2</v>
          </cell>
          <cell r="F191" t="str">
            <v>A</v>
          </cell>
        </row>
        <row r="192">
          <cell r="C192" t="str">
            <v>5-100.02.04</v>
          </cell>
          <cell r="E192" t="str">
            <v>EKT-2</v>
          </cell>
          <cell r="F192" t="str">
            <v>A</v>
          </cell>
        </row>
        <row r="193">
          <cell r="C193" t="str">
            <v>5-100.02.05</v>
          </cell>
          <cell r="E193" t="str">
            <v>EKT-2</v>
          </cell>
          <cell r="F193" t="str">
            <v>A</v>
          </cell>
        </row>
        <row r="194">
          <cell r="C194" t="str">
            <v>5-100.02.06</v>
          </cell>
          <cell r="E194" t="str">
            <v>EKT-2</v>
          </cell>
          <cell r="F194" t="str">
            <v>A</v>
          </cell>
        </row>
        <row r="195">
          <cell r="C195" t="str">
            <v>5-100.02.07</v>
          </cell>
          <cell r="E195" t="str">
            <v>EKT-2</v>
          </cell>
          <cell r="F195" t="str">
            <v>A</v>
          </cell>
        </row>
        <row r="196">
          <cell r="C196" t="str">
            <v>6-000.00</v>
          </cell>
          <cell r="D196" t="str">
            <v>PENJUALAN</v>
          </cell>
          <cell r="E196" t="str">
            <v>PDP</v>
          </cell>
          <cell r="F196" t="str">
            <v>I</v>
          </cell>
        </row>
        <row r="197">
          <cell r="C197" t="str">
            <v>6-100.00</v>
          </cell>
          <cell r="D197" t="str">
            <v>Penjualan Tenant</v>
          </cell>
          <cell r="E197" t="str">
            <v>PDP-1</v>
          </cell>
          <cell r="F197" t="str">
            <v>A</v>
          </cell>
        </row>
        <row r="198">
          <cell r="C198" t="str">
            <v>6-200.00</v>
          </cell>
        </row>
        <row r="199">
          <cell r="C199" t="str">
            <v>7-000.00</v>
          </cell>
          <cell r="D199" t="str">
            <v>BEBAN POKOK PENJUALAN</v>
          </cell>
          <cell r="E199" t="str">
            <v>BPP</v>
          </cell>
          <cell r="F199" t="str">
            <v>I</v>
          </cell>
        </row>
        <row r="200">
          <cell r="C200" t="str">
            <v>7-000.01</v>
          </cell>
          <cell r="E200" t="str">
            <v>BPP</v>
          </cell>
          <cell r="F200" t="str">
            <v>A</v>
          </cell>
        </row>
        <row r="201">
          <cell r="C201" t="str">
            <v>7-000.02</v>
          </cell>
          <cell r="E201" t="str">
            <v>BPP</v>
          </cell>
          <cell r="F201" t="str">
            <v>A</v>
          </cell>
        </row>
        <row r="202">
          <cell r="C202" t="str">
            <v>7-000.03</v>
          </cell>
          <cell r="E202" t="str">
            <v>BPP</v>
          </cell>
          <cell r="F202" t="str">
            <v>A</v>
          </cell>
        </row>
        <row r="203">
          <cell r="C203" t="str">
            <v>7-000.04</v>
          </cell>
          <cell r="E203" t="str">
            <v>BPP</v>
          </cell>
          <cell r="F203" t="str">
            <v>A</v>
          </cell>
        </row>
        <row r="204">
          <cell r="C204" t="str">
            <v>8-000.00</v>
          </cell>
          <cell r="D204" t="str">
            <v>BEBAN USAHA</v>
          </cell>
          <cell r="E204" t="str">
            <v>BU</v>
          </cell>
          <cell r="F204" t="str">
            <v>I</v>
          </cell>
        </row>
        <row r="205">
          <cell r="C205" t="str">
            <v>8-000.01</v>
          </cell>
          <cell r="E205" t="str">
            <v>BU</v>
          </cell>
          <cell r="F205" t="str">
            <v>A</v>
          </cell>
        </row>
        <row r="206">
          <cell r="C206" t="str">
            <v>8-000.02</v>
          </cell>
          <cell r="E206" t="str">
            <v>BU</v>
          </cell>
          <cell r="F206" t="str">
            <v>A</v>
          </cell>
        </row>
        <row r="207">
          <cell r="C207" t="str">
            <v>8-000.03</v>
          </cell>
          <cell r="E207" t="str">
            <v>BU</v>
          </cell>
          <cell r="F207" t="str">
            <v>A</v>
          </cell>
        </row>
        <row r="208">
          <cell r="C208" t="str">
            <v>8-000.04</v>
          </cell>
          <cell r="E208" t="str">
            <v>BU</v>
          </cell>
          <cell r="F208" t="str">
            <v>A</v>
          </cell>
        </row>
        <row r="209">
          <cell r="C209" t="str">
            <v>8-000.05</v>
          </cell>
          <cell r="E209" t="str">
            <v>BU</v>
          </cell>
          <cell r="F209" t="str">
            <v>A</v>
          </cell>
        </row>
        <row r="210">
          <cell r="C210" t="str">
            <v>8-000.06</v>
          </cell>
          <cell r="E210" t="str">
            <v>BU</v>
          </cell>
          <cell r="F210" t="str">
            <v>A</v>
          </cell>
        </row>
        <row r="211">
          <cell r="C211" t="str">
            <v>8-000.07</v>
          </cell>
          <cell r="E211" t="str">
            <v>BU</v>
          </cell>
          <cell r="F211" t="str">
            <v>A</v>
          </cell>
        </row>
        <row r="212">
          <cell r="C212" t="str">
            <v>8-000.08</v>
          </cell>
          <cell r="E212" t="str">
            <v>BU</v>
          </cell>
          <cell r="F212" t="str">
            <v>A</v>
          </cell>
        </row>
        <row r="213">
          <cell r="C213" t="str">
            <v>8-000.09</v>
          </cell>
          <cell r="E213" t="str">
            <v>BU</v>
          </cell>
          <cell r="F213" t="str">
            <v>A</v>
          </cell>
        </row>
        <row r="214">
          <cell r="C214" t="str">
            <v>8-000.10</v>
          </cell>
          <cell r="E214" t="str">
            <v>BU</v>
          </cell>
          <cell r="F214" t="str">
            <v>A</v>
          </cell>
        </row>
        <row r="215">
          <cell r="C215" t="str">
            <v>8-000.11</v>
          </cell>
          <cell r="E215" t="str">
            <v>BU</v>
          </cell>
          <cell r="F215" t="str">
            <v>A</v>
          </cell>
        </row>
        <row r="216">
          <cell r="C216" t="str">
            <v>8-000.12</v>
          </cell>
          <cell r="E216" t="str">
            <v>BU</v>
          </cell>
          <cell r="F216" t="str">
            <v>A</v>
          </cell>
        </row>
        <row r="217">
          <cell r="C217" t="str">
            <v>8-000.13</v>
          </cell>
          <cell r="E217" t="str">
            <v>BU</v>
          </cell>
          <cell r="F217" t="str">
            <v>A</v>
          </cell>
        </row>
        <row r="218">
          <cell r="C218" t="str">
            <v>8-000.14</v>
          </cell>
          <cell r="E218" t="str">
            <v>BU</v>
          </cell>
          <cell r="F218" t="str">
            <v>A</v>
          </cell>
        </row>
        <row r="219">
          <cell r="C219" t="str">
            <v>8-000.15</v>
          </cell>
          <cell r="E219" t="str">
            <v>BU</v>
          </cell>
          <cell r="F219" t="str">
            <v>A</v>
          </cell>
        </row>
        <row r="220">
          <cell r="C220" t="str">
            <v>8-000.16</v>
          </cell>
          <cell r="E220" t="str">
            <v>BU</v>
          </cell>
          <cell r="F220" t="str">
            <v>A</v>
          </cell>
        </row>
        <row r="221">
          <cell r="C221" t="str">
            <v>8-000.17</v>
          </cell>
          <cell r="E221" t="str">
            <v>BU</v>
          </cell>
          <cell r="F221" t="str">
            <v>A</v>
          </cell>
        </row>
        <row r="222">
          <cell r="C222" t="str">
            <v>8-000.18</v>
          </cell>
          <cell r="E222" t="str">
            <v>BU</v>
          </cell>
          <cell r="F222" t="str">
            <v>A</v>
          </cell>
        </row>
        <row r="223">
          <cell r="C223" t="str">
            <v>8-000.19</v>
          </cell>
          <cell r="E223" t="str">
            <v>BU</v>
          </cell>
          <cell r="F223" t="str">
            <v>A</v>
          </cell>
        </row>
        <row r="224">
          <cell r="C224" t="str">
            <v>8-000.20</v>
          </cell>
          <cell r="E224" t="str">
            <v>BU</v>
          </cell>
          <cell r="F224" t="str">
            <v>A</v>
          </cell>
        </row>
        <row r="225">
          <cell r="C225" t="str">
            <v>8-000.21</v>
          </cell>
          <cell r="E225" t="str">
            <v>BU</v>
          </cell>
          <cell r="F225" t="str">
            <v>A</v>
          </cell>
        </row>
        <row r="226">
          <cell r="C226" t="str">
            <v>8-000.22</v>
          </cell>
          <cell r="E226" t="str">
            <v>BU</v>
          </cell>
          <cell r="F226" t="str">
            <v>A</v>
          </cell>
        </row>
        <row r="227">
          <cell r="C227" t="str">
            <v>8-000.23</v>
          </cell>
          <cell r="E227" t="str">
            <v>BU</v>
          </cell>
          <cell r="F227" t="str">
            <v>A</v>
          </cell>
        </row>
        <row r="228">
          <cell r="C228" t="str">
            <v>8-000.24</v>
          </cell>
          <cell r="E228" t="str">
            <v>BU</v>
          </cell>
          <cell r="F228" t="str">
            <v>A</v>
          </cell>
        </row>
        <row r="229">
          <cell r="C229" t="str">
            <v>8-000.25</v>
          </cell>
          <cell r="E229" t="str">
            <v>BU</v>
          </cell>
          <cell r="F229" t="str">
            <v>A</v>
          </cell>
        </row>
        <row r="230">
          <cell r="C230" t="str">
            <v>8-000.26</v>
          </cell>
          <cell r="E230" t="str">
            <v>BU</v>
          </cell>
          <cell r="F230" t="str">
            <v>A</v>
          </cell>
        </row>
        <row r="231">
          <cell r="C231" t="str">
            <v>8-000.27</v>
          </cell>
          <cell r="E231" t="str">
            <v>BU</v>
          </cell>
          <cell r="F231" t="str">
            <v>A</v>
          </cell>
        </row>
        <row r="232">
          <cell r="C232" t="str">
            <v>8-000.99</v>
          </cell>
          <cell r="E232" t="str">
            <v>BU</v>
          </cell>
          <cell r="F232" t="str">
            <v>A</v>
          </cell>
        </row>
        <row r="233">
          <cell r="C233" t="str">
            <v>9-000.00</v>
          </cell>
          <cell r="D233" t="str">
            <v>PENDAPATAN (BIAYA) NON OPERASIONAL</v>
          </cell>
          <cell r="E233" t="str">
            <v>PBNO</v>
          </cell>
          <cell r="F233" t="str">
            <v>I</v>
          </cell>
        </row>
        <row r="234">
          <cell r="C234" t="str">
            <v>9-100.00</v>
          </cell>
          <cell r="D234" t="str">
            <v>Pendapatan Non Operasional</v>
          </cell>
          <cell r="E234" t="str">
            <v>PBNO-1</v>
          </cell>
          <cell r="F234" t="str">
            <v>I</v>
          </cell>
        </row>
        <row r="235">
          <cell r="C235" t="str">
            <v>9-100.01</v>
          </cell>
          <cell r="D235" t="str">
            <v>Pendapatan Jasa Giro</v>
          </cell>
          <cell r="E235" t="str">
            <v>PBNO-1</v>
          </cell>
          <cell r="F235" t="str">
            <v>A</v>
          </cell>
        </row>
        <row r="236">
          <cell r="C236" t="str">
            <v>9-100.02</v>
          </cell>
          <cell r="D236" t="str">
            <v>Selisih Kas Lebih</v>
          </cell>
          <cell r="E236" t="str">
            <v>PBNO-1</v>
          </cell>
          <cell r="F236" t="str">
            <v>A</v>
          </cell>
        </row>
        <row r="237">
          <cell r="C237" t="str">
            <v>9-100.03</v>
          </cell>
          <cell r="D237" t="str">
            <v>Pendapatan Lain-lain</v>
          </cell>
          <cell r="E237" t="str">
            <v>PBNO-1</v>
          </cell>
          <cell r="F237" t="str">
            <v>A</v>
          </cell>
        </row>
        <row r="238">
          <cell r="C238" t="str">
            <v>9-200.00</v>
          </cell>
          <cell r="D238" t="str">
            <v>Biaya Non Operasional</v>
          </cell>
          <cell r="E238" t="str">
            <v>PBNO-2</v>
          </cell>
          <cell r="F238" t="str">
            <v>I</v>
          </cell>
        </row>
        <row r="239">
          <cell r="C239" t="str">
            <v>9-200.01</v>
          </cell>
          <cell r="D239" t="str">
            <v>Biaya Administrasi Bank</v>
          </cell>
          <cell r="E239" t="str">
            <v>PBNO-2</v>
          </cell>
          <cell r="F239" t="str">
            <v>A</v>
          </cell>
        </row>
        <row r="240">
          <cell r="C240" t="str">
            <v>9-200.02</v>
          </cell>
          <cell r="D240" t="str">
            <v>Pajak Jasa Giro</v>
          </cell>
          <cell r="E240" t="str">
            <v>PBNO-2</v>
          </cell>
          <cell r="F240" t="str">
            <v>A</v>
          </cell>
        </row>
        <row r="241">
          <cell r="C241" t="str">
            <v>9-200.03</v>
          </cell>
          <cell r="D241" t="str">
            <v>Biaya Buku Cek</v>
          </cell>
          <cell r="E241" t="str">
            <v>PBNO-2</v>
          </cell>
          <cell r="F241" t="str">
            <v>A</v>
          </cell>
        </row>
        <row r="242">
          <cell r="C242" t="str">
            <v>9-200.04</v>
          </cell>
          <cell r="D242" t="str">
            <v xml:space="preserve">Biaya Bunga Bank </v>
          </cell>
          <cell r="E242" t="str">
            <v>PBNO-2</v>
          </cell>
          <cell r="F242" t="str">
            <v>A</v>
          </cell>
        </row>
        <row r="243">
          <cell r="C243" t="str">
            <v>9-200.05</v>
          </cell>
          <cell r="D243" t="str">
            <v>Biaya Materai</v>
          </cell>
          <cell r="E243" t="str">
            <v>PBNO-2</v>
          </cell>
          <cell r="F243" t="str">
            <v>A</v>
          </cell>
        </row>
        <row r="244">
          <cell r="C244" t="str">
            <v>9-200.06</v>
          </cell>
          <cell r="D244" t="str">
            <v>Biaya Provisi</v>
          </cell>
          <cell r="E244" t="str">
            <v>PBNO-2</v>
          </cell>
          <cell r="F244" t="str">
            <v>A</v>
          </cell>
        </row>
        <row r="245">
          <cell r="C245" t="str">
            <v>9-200.07</v>
          </cell>
          <cell r="D245" t="str">
            <v>Biaya Lain-lain</v>
          </cell>
          <cell r="E245" t="str">
            <v>PBNO-2</v>
          </cell>
          <cell r="F245" t="str">
            <v>A</v>
          </cell>
        </row>
        <row r="246">
          <cell r="C246" t="str">
            <v>9-200.08</v>
          </cell>
          <cell r="D246" t="str">
            <v>Biaya Denda</v>
          </cell>
          <cell r="E246" t="str">
            <v>PBNO-2</v>
          </cell>
          <cell r="F246" t="str">
            <v>A</v>
          </cell>
        </row>
        <row r="247">
          <cell r="C247" t="str">
            <v>9-200.09</v>
          </cell>
          <cell r="D247" t="str">
            <v>Biaya Komisi</v>
          </cell>
          <cell r="E247" t="str">
            <v>PBNO-2</v>
          </cell>
          <cell r="F247" t="str">
            <v>A</v>
          </cell>
        </row>
        <row r="248">
          <cell r="C248" t="str">
            <v>9-200.10</v>
          </cell>
          <cell r="D248" t="str">
            <v>Biaya Kliring</v>
          </cell>
          <cell r="E248" t="str">
            <v>PBNO-2</v>
          </cell>
          <cell r="F248" t="str">
            <v>A</v>
          </cell>
        </row>
        <row r="249">
          <cell r="C249" t="str">
            <v>9-200.11</v>
          </cell>
          <cell r="D249" t="str">
            <v>Biaya Transfer</v>
          </cell>
          <cell r="E249" t="str">
            <v>PBNO-2</v>
          </cell>
          <cell r="F249" t="str">
            <v>A</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RACA"/>
      <sheetName val="WBS-WPL (TOP)"/>
      <sheetName val="WP AKTIVA"/>
      <sheetName val="KOREKSI"/>
      <sheetName val="WP PASIVA"/>
      <sheetName val="WP LABA RUGI"/>
      <sheetName val="PSAK-46"/>
      <sheetName val="AT Kom"/>
      <sheetName val="Mutasi"/>
      <sheetName val="Penyertaan"/>
      <sheetName val="Rincian"/>
      <sheetName val="melet"/>
      <sheetName val="KONFIRMASI"/>
      <sheetName val="lunaspiutang"/>
      <sheetName val="FA2006"/>
      <sheetName val="KAS $"/>
      <sheetName val="Actual vs Last Year"/>
      <sheetName val="A.M.BL"/>
      <sheetName val="WBS-WPL_(TOP)"/>
      <sheetName val="WP_AKTIVA"/>
      <sheetName val="WP_PASIVA"/>
      <sheetName val="WP_LABA_RUGI"/>
      <sheetName val="AT_Kom"/>
      <sheetName val="KAS_$"/>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refreshError="1"/>
      <sheetData sheetId="23" refreshError="1"/>
      <sheetData sheetId="2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_1"/>
      <sheetName val="S_2"/>
      <sheetName val="Add_trans"/>
      <sheetName val="Tranponder"/>
      <sheetName val="Revenue"/>
      <sheetName val="Tot"/>
      <sheetName val="Add_rev"/>
      <sheetName val="Exist"/>
      <sheetName val="Pro_Base"/>
      <sheetName val="S-1"/>
      <sheetName val="S-2"/>
      <sheetName val="Sheet2"/>
      <sheetName val="Add-trans"/>
      <sheetName val="Add-rev"/>
      <sheetName val="Add"/>
      <sheetName val="Pro-Base"/>
      <sheetName val="IS-CF-BS"/>
      <sheetName val="Procentage"/>
      <sheetName val="Sheet1"/>
      <sheetName val="Sensitif"/>
    </sheetNames>
    <sheetDataSet>
      <sheetData sheetId="0" refreshError="1"/>
      <sheetData sheetId="1" refreshError="1"/>
      <sheetData sheetId="2" refreshError="1"/>
      <sheetData sheetId="3" refreshError="1">
        <row r="6">
          <cell r="J6" t="str">
            <v>e</v>
          </cell>
        </row>
        <row r="7">
          <cell r="J7">
            <v>1</v>
          </cell>
          <cell r="K7">
            <v>0</v>
          </cell>
          <cell r="L7">
            <v>29800</v>
          </cell>
          <cell r="M7">
            <v>36400</v>
          </cell>
          <cell r="N7">
            <v>43000</v>
          </cell>
          <cell r="O7">
            <v>49600</v>
          </cell>
          <cell r="P7">
            <v>55600</v>
          </cell>
          <cell r="Q7">
            <v>55600</v>
          </cell>
          <cell r="R7">
            <v>55600</v>
          </cell>
        </row>
        <row r="8">
          <cell r="J8">
            <v>1</v>
          </cell>
          <cell r="K8">
            <v>0</v>
          </cell>
          <cell r="L8">
            <v>30400</v>
          </cell>
          <cell r="M8">
            <v>37000</v>
          </cell>
          <cell r="N8">
            <v>43600</v>
          </cell>
          <cell r="O8">
            <v>50200</v>
          </cell>
          <cell r="P8">
            <v>55600</v>
          </cell>
          <cell r="Q8">
            <v>55600</v>
          </cell>
          <cell r="R8">
            <v>55600</v>
          </cell>
        </row>
        <row r="9">
          <cell r="J9">
            <v>1</v>
          </cell>
          <cell r="K9">
            <v>0</v>
          </cell>
          <cell r="L9">
            <v>31000</v>
          </cell>
          <cell r="M9">
            <v>37600</v>
          </cell>
          <cell r="N9">
            <v>44200</v>
          </cell>
          <cell r="O9">
            <v>50800</v>
          </cell>
          <cell r="P9">
            <v>55600</v>
          </cell>
          <cell r="Q9">
            <v>55600</v>
          </cell>
          <cell r="R9">
            <v>55600</v>
          </cell>
        </row>
        <row r="10">
          <cell r="J10">
            <v>1</v>
          </cell>
          <cell r="K10">
            <v>0</v>
          </cell>
          <cell r="L10">
            <v>31400</v>
          </cell>
          <cell r="M10">
            <v>38000</v>
          </cell>
          <cell r="N10">
            <v>44600</v>
          </cell>
          <cell r="O10">
            <v>51200</v>
          </cell>
          <cell r="P10">
            <v>55600</v>
          </cell>
          <cell r="Q10">
            <v>55600</v>
          </cell>
          <cell r="R10">
            <v>55600</v>
          </cell>
        </row>
        <row r="11">
          <cell r="J11">
            <v>1</v>
          </cell>
          <cell r="K11">
            <v>0</v>
          </cell>
          <cell r="L11">
            <v>32000</v>
          </cell>
          <cell r="M11">
            <v>38600</v>
          </cell>
          <cell r="N11">
            <v>45200</v>
          </cell>
          <cell r="O11">
            <v>51800</v>
          </cell>
          <cell r="P11">
            <v>55600</v>
          </cell>
          <cell r="Q11">
            <v>55600</v>
          </cell>
          <cell r="R11">
            <v>55600</v>
          </cell>
        </row>
        <row r="12">
          <cell r="J12">
            <v>1</v>
          </cell>
          <cell r="K12">
            <v>0</v>
          </cell>
          <cell r="L12">
            <v>32600</v>
          </cell>
          <cell r="M12">
            <v>39200</v>
          </cell>
          <cell r="N12">
            <v>45800</v>
          </cell>
          <cell r="O12">
            <v>52400</v>
          </cell>
          <cell r="P12">
            <v>55600</v>
          </cell>
          <cell r="Q12">
            <v>55600</v>
          </cell>
          <cell r="R12">
            <v>55600</v>
          </cell>
        </row>
        <row r="13">
          <cell r="J13">
            <v>1</v>
          </cell>
          <cell r="K13">
            <v>2000</v>
          </cell>
          <cell r="L13">
            <v>33000</v>
          </cell>
          <cell r="M13">
            <v>39600</v>
          </cell>
          <cell r="N13">
            <v>46200</v>
          </cell>
          <cell r="O13">
            <v>52800</v>
          </cell>
          <cell r="P13">
            <v>55600</v>
          </cell>
          <cell r="Q13">
            <v>55600</v>
          </cell>
          <cell r="R13">
            <v>55600</v>
          </cell>
        </row>
        <row r="14">
          <cell r="J14">
            <v>1</v>
          </cell>
          <cell r="K14">
            <v>4000</v>
          </cell>
          <cell r="L14">
            <v>33600</v>
          </cell>
          <cell r="M14">
            <v>40200</v>
          </cell>
          <cell r="N14">
            <v>46800</v>
          </cell>
          <cell r="O14">
            <v>53400</v>
          </cell>
          <cell r="P14">
            <v>55600</v>
          </cell>
          <cell r="Q14">
            <v>55600</v>
          </cell>
          <cell r="R14">
            <v>55600</v>
          </cell>
        </row>
        <row r="15">
          <cell r="J15">
            <v>1</v>
          </cell>
          <cell r="K15">
            <v>6000</v>
          </cell>
          <cell r="L15">
            <v>34200</v>
          </cell>
          <cell r="M15">
            <v>40800</v>
          </cell>
          <cell r="N15">
            <v>47400</v>
          </cell>
          <cell r="O15">
            <v>54000</v>
          </cell>
          <cell r="P15">
            <v>55600</v>
          </cell>
          <cell r="Q15">
            <v>55600</v>
          </cell>
          <cell r="R15">
            <v>55600</v>
          </cell>
        </row>
        <row r="16">
          <cell r="J16">
            <v>1</v>
          </cell>
          <cell r="K16">
            <v>8000</v>
          </cell>
          <cell r="L16">
            <v>34600</v>
          </cell>
          <cell r="M16">
            <v>41200</v>
          </cell>
          <cell r="N16">
            <v>47800</v>
          </cell>
          <cell r="O16">
            <v>54400</v>
          </cell>
          <cell r="P16">
            <v>55600</v>
          </cell>
          <cell r="Q16">
            <v>55600</v>
          </cell>
          <cell r="R16">
            <v>55600</v>
          </cell>
        </row>
        <row r="17">
          <cell r="J17">
            <v>1</v>
          </cell>
          <cell r="K17">
            <v>10000</v>
          </cell>
          <cell r="L17">
            <v>35200</v>
          </cell>
          <cell r="M17">
            <v>41800</v>
          </cell>
          <cell r="N17">
            <v>48400</v>
          </cell>
          <cell r="O17">
            <v>55000</v>
          </cell>
          <cell r="P17">
            <v>55600</v>
          </cell>
          <cell r="Q17">
            <v>55600</v>
          </cell>
          <cell r="R17">
            <v>55600</v>
          </cell>
        </row>
        <row r="18">
          <cell r="J18">
            <v>1</v>
          </cell>
          <cell r="K18">
            <v>12000</v>
          </cell>
          <cell r="L18">
            <v>35800</v>
          </cell>
          <cell r="M18">
            <v>42400</v>
          </cell>
          <cell r="N18">
            <v>49000</v>
          </cell>
          <cell r="O18">
            <v>55600</v>
          </cell>
          <cell r="P18">
            <v>55600</v>
          </cell>
          <cell r="Q18">
            <v>55600</v>
          </cell>
          <cell r="R18">
            <v>55600</v>
          </cell>
        </row>
        <row r="19">
          <cell r="J19" t="str">
            <v>1e</v>
          </cell>
          <cell r="K19">
            <v>42000</v>
          </cell>
          <cell r="L19">
            <v>393600</v>
          </cell>
          <cell r="M19">
            <v>472800</v>
          </cell>
          <cell r="N19">
            <v>552000</v>
          </cell>
          <cell r="O19">
            <v>631200</v>
          </cell>
          <cell r="P19">
            <v>667200</v>
          </cell>
          <cell r="Q19">
            <v>667200</v>
          </cell>
          <cell r="R19">
            <v>667200</v>
          </cell>
        </row>
        <row r="21">
          <cell r="J21">
            <v>2</v>
          </cell>
          <cell r="K21">
            <v>0</v>
          </cell>
          <cell r="L21">
            <v>0</v>
          </cell>
          <cell r="M21">
            <v>0</v>
          </cell>
          <cell r="N21">
            <v>0</v>
          </cell>
          <cell r="O21">
            <v>0</v>
          </cell>
          <cell r="P21">
            <v>0</v>
          </cell>
          <cell r="Q21">
            <v>0</v>
          </cell>
          <cell r="R21">
            <v>0</v>
          </cell>
        </row>
        <row r="22">
          <cell r="J22">
            <v>2</v>
          </cell>
          <cell r="K22">
            <v>0</v>
          </cell>
          <cell r="L22">
            <v>0</v>
          </cell>
          <cell r="M22">
            <v>0</v>
          </cell>
          <cell r="N22">
            <v>0</v>
          </cell>
          <cell r="O22">
            <v>0</v>
          </cell>
          <cell r="P22">
            <v>0</v>
          </cell>
          <cell r="Q22">
            <v>0</v>
          </cell>
          <cell r="R22">
            <v>0</v>
          </cell>
        </row>
        <row r="23">
          <cell r="J23">
            <v>2</v>
          </cell>
          <cell r="K23">
            <v>0</v>
          </cell>
          <cell r="L23">
            <v>0</v>
          </cell>
          <cell r="M23">
            <v>0</v>
          </cell>
          <cell r="N23">
            <v>0</v>
          </cell>
          <cell r="O23">
            <v>0</v>
          </cell>
          <cell r="P23">
            <v>0</v>
          </cell>
          <cell r="Q23">
            <v>0</v>
          </cell>
          <cell r="R23">
            <v>0</v>
          </cell>
        </row>
        <row r="24">
          <cell r="J24">
            <v>2</v>
          </cell>
          <cell r="K24">
            <v>0</v>
          </cell>
          <cell r="L24">
            <v>0</v>
          </cell>
          <cell r="M24">
            <v>0</v>
          </cell>
          <cell r="N24">
            <v>0</v>
          </cell>
          <cell r="O24">
            <v>0</v>
          </cell>
          <cell r="P24">
            <v>0</v>
          </cell>
          <cell r="Q24">
            <v>0</v>
          </cell>
          <cell r="R24">
            <v>0</v>
          </cell>
        </row>
        <row r="25">
          <cell r="J25">
            <v>2</v>
          </cell>
          <cell r="K25">
            <v>0</v>
          </cell>
          <cell r="L25">
            <v>0</v>
          </cell>
          <cell r="M25">
            <v>0</v>
          </cell>
          <cell r="N25">
            <v>0</v>
          </cell>
          <cell r="O25">
            <v>0</v>
          </cell>
          <cell r="P25">
            <v>0</v>
          </cell>
          <cell r="Q25">
            <v>0</v>
          </cell>
          <cell r="R25">
            <v>0</v>
          </cell>
        </row>
        <row r="26">
          <cell r="J26">
            <v>2</v>
          </cell>
          <cell r="K26">
            <v>0</v>
          </cell>
          <cell r="L26">
            <v>0</v>
          </cell>
          <cell r="M26">
            <v>0</v>
          </cell>
          <cell r="N26">
            <v>0</v>
          </cell>
          <cell r="O26">
            <v>0</v>
          </cell>
          <cell r="P26">
            <v>0</v>
          </cell>
          <cell r="Q26">
            <v>0</v>
          </cell>
          <cell r="R26">
            <v>0</v>
          </cell>
        </row>
        <row r="27">
          <cell r="J27">
            <v>2</v>
          </cell>
          <cell r="K27">
            <v>0</v>
          </cell>
          <cell r="L27">
            <v>0</v>
          </cell>
          <cell r="M27">
            <v>0</v>
          </cell>
          <cell r="N27">
            <v>0</v>
          </cell>
          <cell r="O27">
            <v>0</v>
          </cell>
          <cell r="P27">
            <v>0</v>
          </cell>
          <cell r="Q27">
            <v>0</v>
          </cell>
          <cell r="R27">
            <v>0</v>
          </cell>
        </row>
        <row r="28">
          <cell r="J28">
            <v>2</v>
          </cell>
          <cell r="K28">
            <v>0</v>
          </cell>
          <cell r="L28">
            <v>0</v>
          </cell>
          <cell r="M28">
            <v>0</v>
          </cell>
          <cell r="N28">
            <v>0</v>
          </cell>
          <cell r="O28">
            <v>0</v>
          </cell>
          <cell r="P28">
            <v>0</v>
          </cell>
          <cell r="Q28">
            <v>0</v>
          </cell>
          <cell r="R28">
            <v>0</v>
          </cell>
        </row>
        <row r="29">
          <cell r="J29">
            <v>2</v>
          </cell>
          <cell r="K29">
            <v>0</v>
          </cell>
          <cell r="L29">
            <v>0</v>
          </cell>
          <cell r="M29">
            <v>0</v>
          </cell>
          <cell r="N29">
            <v>0</v>
          </cell>
          <cell r="O29">
            <v>0</v>
          </cell>
          <cell r="P29">
            <v>0</v>
          </cell>
          <cell r="Q29">
            <v>0</v>
          </cell>
          <cell r="R29">
            <v>0</v>
          </cell>
        </row>
        <row r="30">
          <cell r="J30">
            <v>2</v>
          </cell>
          <cell r="K30">
            <v>0</v>
          </cell>
          <cell r="L30">
            <v>0</v>
          </cell>
          <cell r="M30">
            <v>0</v>
          </cell>
          <cell r="N30">
            <v>0</v>
          </cell>
          <cell r="O30">
            <v>0</v>
          </cell>
          <cell r="P30">
            <v>0</v>
          </cell>
          <cell r="Q30">
            <v>0</v>
          </cell>
          <cell r="R30">
            <v>0</v>
          </cell>
        </row>
        <row r="31">
          <cell r="J31">
            <v>2</v>
          </cell>
          <cell r="K31">
            <v>0</v>
          </cell>
          <cell r="L31">
            <v>0</v>
          </cell>
          <cell r="M31">
            <v>0</v>
          </cell>
          <cell r="N31">
            <v>0</v>
          </cell>
          <cell r="O31">
            <v>0</v>
          </cell>
          <cell r="P31">
            <v>0</v>
          </cell>
          <cell r="Q31">
            <v>0</v>
          </cell>
          <cell r="R31">
            <v>0</v>
          </cell>
        </row>
        <row r="32">
          <cell r="J32">
            <v>2</v>
          </cell>
          <cell r="K32">
            <v>0</v>
          </cell>
          <cell r="L32">
            <v>0</v>
          </cell>
          <cell r="M32">
            <v>0</v>
          </cell>
          <cell r="N32">
            <v>0</v>
          </cell>
          <cell r="O32">
            <v>0</v>
          </cell>
          <cell r="P32">
            <v>0</v>
          </cell>
          <cell r="Q32">
            <v>0</v>
          </cell>
          <cell r="R32">
            <v>0</v>
          </cell>
        </row>
        <row r="33">
          <cell r="J33" t="str">
            <v>2e</v>
          </cell>
          <cell r="K33">
            <v>0</v>
          </cell>
          <cell r="L33">
            <v>0</v>
          </cell>
          <cell r="M33">
            <v>0</v>
          </cell>
          <cell r="N33">
            <v>0</v>
          </cell>
          <cell r="O33">
            <v>0</v>
          </cell>
          <cell r="P33">
            <v>0</v>
          </cell>
          <cell r="Q33">
            <v>0</v>
          </cell>
          <cell r="R33">
            <v>0</v>
          </cell>
        </row>
        <row r="35">
          <cell r="J35">
            <v>3</v>
          </cell>
          <cell r="K35">
            <v>0</v>
          </cell>
          <cell r="L35">
            <v>14850</v>
          </cell>
          <cell r="M35">
            <v>16950</v>
          </cell>
          <cell r="N35">
            <v>16950</v>
          </cell>
          <cell r="O35">
            <v>16950</v>
          </cell>
          <cell r="P35">
            <v>16950</v>
          </cell>
          <cell r="Q35">
            <v>16950</v>
          </cell>
          <cell r="R35">
            <v>16950</v>
          </cell>
        </row>
        <row r="36">
          <cell r="J36">
            <v>3</v>
          </cell>
          <cell r="K36">
            <v>0</v>
          </cell>
          <cell r="L36">
            <v>14850</v>
          </cell>
          <cell r="M36">
            <v>16950</v>
          </cell>
          <cell r="N36">
            <v>16950</v>
          </cell>
          <cell r="O36">
            <v>16950</v>
          </cell>
          <cell r="P36">
            <v>16950</v>
          </cell>
          <cell r="Q36">
            <v>16950</v>
          </cell>
          <cell r="R36">
            <v>16950</v>
          </cell>
        </row>
        <row r="37">
          <cell r="J37">
            <v>3</v>
          </cell>
          <cell r="K37">
            <v>0</v>
          </cell>
          <cell r="L37">
            <v>15150</v>
          </cell>
          <cell r="M37">
            <v>16950</v>
          </cell>
          <cell r="N37">
            <v>16950</v>
          </cell>
          <cell r="O37">
            <v>16950</v>
          </cell>
          <cell r="P37">
            <v>16950</v>
          </cell>
          <cell r="Q37">
            <v>16950</v>
          </cell>
          <cell r="R37">
            <v>16950</v>
          </cell>
        </row>
        <row r="38">
          <cell r="J38">
            <v>3</v>
          </cell>
          <cell r="K38">
            <v>0</v>
          </cell>
          <cell r="L38">
            <v>15150</v>
          </cell>
          <cell r="M38">
            <v>16950</v>
          </cell>
          <cell r="N38">
            <v>16950</v>
          </cell>
          <cell r="O38">
            <v>16950</v>
          </cell>
          <cell r="P38">
            <v>16950</v>
          </cell>
          <cell r="Q38">
            <v>16950</v>
          </cell>
          <cell r="R38">
            <v>16950</v>
          </cell>
        </row>
        <row r="39">
          <cell r="J39">
            <v>3</v>
          </cell>
          <cell r="K39">
            <v>0</v>
          </cell>
          <cell r="L39">
            <v>15450</v>
          </cell>
          <cell r="M39">
            <v>16950</v>
          </cell>
          <cell r="N39">
            <v>16950</v>
          </cell>
          <cell r="O39">
            <v>16950</v>
          </cell>
          <cell r="P39">
            <v>16950</v>
          </cell>
          <cell r="Q39">
            <v>16950</v>
          </cell>
          <cell r="R39">
            <v>16950</v>
          </cell>
        </row>
        <row r="40">
          <cell r="J40">
            <v>3</v>
          </cell>
          <cell r="K40">
            <v>0</v>
          </cell>
          <cell r="L40">
            <v>15450</v>
          </cell>
          <cell r="M40">
            <v>16950</v>
          </cell>
          <cell r="N40">
            <v>16950</v>
          </cell>
          <cell r="O40">
            <v>16950</v>
          </cell>
          <cell r="P40">
            <v>16950</v>
          </cell>
          <cell r="Q40">
            <v>16950</v>
          </cell>
          <cell r="R40">
            <v>16950</v>
          </cell>
        </row>
        <row r="41">
          <cell r="J41">
            <v>3</v>
          </cell>
          <cell r="K41">
            <v>2000</v>
          </cell>
          <cell r="L41">
            <v>16050</v>
          </cell>
          <cell r="M41">
            <v>16950</v>
          </cell>
          <cell r="N41">
            <v>16950</v>
          </cell>
          <cell r="O41">
            <v>16950</v>
          </cell>
          <cell r="P41">
            <v>16950</v>
          </cell>
          <cell r="Q41">
            <v>16950</v>
          </cell>
          <cell r="R41">
            <v>16950</v>
          </cell>
        </row>
        <row r="42">
          <cell r="J42">
            <v>3</v>
          </cell>
          <cell r="K42">
            <v>2000</v>
          </cell>
          <cell r="L42">
            <v>16050</v>
          </cell>
          <cell r="M42">
            <v>16950</v>
          </cell>
          <cell r="N42">
            <v>16950</v>
          </cell>
          <cell r="O42">
            <v>16950</v>
          </cell>
          <cell r="P42">
            <v>16950</v>
          </cell>
          <cell r="Q42">
            <v>16950</v>
          </cell>
          <cell r="R42">
            <v>16950</v>
          </cell>
        </row>
        <row r="43">
          <cell r="J43">
            <v>3</v>
          </cell>
          <cell r="K43">
            <v>2000</v>
          </cell>
          <cell r="L43">
            <v>16050</v>
          </cell>
          <cell r="M43">
            <v>16950</v>
          </cell>
          <cell r="N43">
            <v>16950</v>
          </cell>
          <cell r="O43">
            <v>16950</v>
          </cell>
          <cell r="P43">
            <v>16950</v>
          </cell>
          <cell r="Q43">
            <v>16950</v>
          </cell>
          <cell r="R43">
            <v>16950</v>
          </cell>
        </row>
        <row r="44">
          <cell r="J44">
            <v>3</v>
          </cell>
          <cell r="K44">
            <v>4000</v>
          </cell>
          <cell r="L44">
            <v>16650</v>
          </cell>
          <cell r="M44">
            <v>16950</v>
          </cell>
          <cell r="N44">
            <v>16950</v>
          </cell>
          <cell r="O44">
            <v>16950</v>
          </cell>
          <cell r="P44">
            <v>16950</v>
          </cell>
          <cell r="Q44">
            <v>16950</v>
          </cell>
          <cell r="R44">
            <v>16950</v>
          </cell>
        </row>
        <row r="45">
          <cell r="J45">
            <v>3</v>
          </cell>
          <cell r="K45">
            <v>4000</v>
          </cell>
          <cell r="L45">
            <v>16650</v>
          </cell>
          <cell r="M45">
            <v>16950</v>
          </cell>
          <cell r="N45">
            <v>16950</v>
          </cell>
          <cell r="O45">
            <v>16950</v>
          </cell>
          <cell r="P45">
            <v>16950</v>
          </cell>
          <cell r="Q45">
            <v>16950</v>
          </cell>
          <cell r="R45">
            <v>16950</v>
          </cell>
        </row>
        <row r="46">
          <cell r="J46">
            <v>3</v>
          </cell>
          <cell r="K46">
            <v>5000</v>
          </cell>
          <cell r="L46">
            <v>16950</v>
          </cell>
          <cell r="M46">
            <v>16950</v>
          </cell>
          <cell r="N46">
            <v>16950</v>
          </cell>
          <cell r="O46">
            <v>16950</v>
          </cell>
          <cell r="P46">
            <v>16950</v>
          </cell>
          <cell r="Q46">
            <v>16950</v>
          </cell>
          <cell r="R46">
            <v>16950</v>
          </cell>
        </row>
        <row r="47">
          <cell r="J47" t="str">
            <v>3e</v>
          </cell>
          <cell r="K47">
            <v>19000</v>
          </cell>
          <cell r="L47">
            <v>189300</v>
          </cell>
          <cell r="M47">
            <v>203400</v>
          </cell>
          <cell r="N47">
            <v>203400</v>
          </cell>
          <cell r="O47">
            <v>203400</v>
          </cell>
          <cell r="P47">
            <v>203400</v>
          </cell>
          <cell r="Q47">
            <v>203400</v>
          </cell>
          <cell r="R47">
            <v>203400</v>
          </cell>
        </row>
        <row r="49">
          <cell r="J49">
            <v>4</v>
          </cell>
          <cell r="K49">
            <v>0</v>
          </cell>
          <cell r="L49">
            <v>19100</v>
          </cell>
          <cell r="M49">
            <v>22100</v>
          </cell>
          <cell r="N49">
            <v>25700</v>
          </cell>
          <cell r="O49">
            <v>29300</v>
          </cell>
          <cell r="P49">
            <v>32900</v>
          </cell>
          <cell r="Q49">
            <v>32900</v>
          </cell>
          <cell r="R49">
            <v>32900</v>
          </cell>
        </row>
        <row r="50">
          <cell r="J50">
            <v>4</v>
          </cell>
          <cell r="K50">
            <v>0</v>
          </cell>
          <cell r="L50">
            <v>19100</v>
          </cell>
          <cell r="M50">
            <v>22700</v>
          </cell>
          <cell r="N50">
            <v>26300</v>
          </cell>
          <cell r="O50">
            <v>29900</v>
          </cell>
          <cell r="P50">
            <v>32900</v>
          </cell>
          <cell r="Q50">
            <v>32900</v>
          </cell>
          <cell r="R50">
            <v>32900</v>
          </cell>
        </row>
        <row r="51">
          <cell r="J51">
            <v>4</v>
          </cell>
          <cell r="K51">
            <v>0</v>
          </cell>
          <cell r="L51">
            <v>19700</v>
          </cell>
          <cell r="M51">
            <v>22700</v>
          </cell>
          <cell r="N51">
            <v>26300</v>
          </cell>
          <cell r="O51">
            <v>29900</v>
          </cell>
          <cell r="P51">
            <v>32900</v>
          </cell>
          <cell r="Q51">
            <v>32900</v>
          </cell>
          <cell r="R51">
            <v>32900</v>
          </cell>
        </row>
        <row r="52">
          <cell r="J52">
            <v>4</v>
          </cell>
          <cell r="K52">
            <v>0</v>
          </cell>
          <cell r="L52">
            <v>19700</v>
          </cell>
          <cell r="M52">
            <v>23300</v>
          </cell>
          <cell r="N52">
            <v>26900</v>
          </cell>
          <cell r="O52">
            <v>30500</v>
          </cell>
          <cell r="P52">
            <v>32900</v>
          </cell>
          <cell r="Q52">
            <v>32900</v>
          </cell>
          <cell r="R52">
            <v>32900</v>
          </cell>
        </row>
        <row r="53">
          <cell r="J53">
            <v>4</v>
          </cell>
          <cell r="K53">
            <v>0</v>
          </cell>
          <cell r="L53">
            <v>20300</v>
          </cell>
          <cell r="M53">
            <v>23300</v>
          </cell>
          <cell r="N53">
            <v>26900</v>
          </cell>
          <cell r="O53">
            <v>30500</v>
          </cell>
          <cell r="P53">
            <v>32900</v>
          </cell>
          <cell r="Q53">
            <v>32900</v>
          </cell>
          <cell r="R53">
            <v>32900</v>
          </cell>
        </row>
        <row r="54">
          <cell r="J54">
            <v>4</v>
          </cell>
          <cell r="K54">
            <v>0</v>
          </cell>
          <cell r="L54">
            <v>20300</v>
          </cell>
          <cell r="M54">
            <v>23900</v>
          </cell>
          <cell r="N54">
            <v>27500</v>
          </cell>
          <cell r="O54">
            <v>31100</v>
          </cell>
          <cell r="P54">
            <v>32900</v>
          </cell>
          <cell r="Q54">
            <v>32900</v>
          </cell>
          <cell r="R54">
            <v>32900</v>
          </cell>
        </row>
        <row r="55">
          <cell r="J55">
            <v>4</v>
          </cell>
          <cell r="K55">
            <v>0</v>
          </cell>
          <cell r="L55">
            <v>20900</v>
          </cell>
          <cell r="M55">
            <v>23900</v>
          </cell>
          <cell r="N55">
            <v>27500</v>
          </cell>
          <cell r="O55">
            <v>31100</v>
          </cell>
          <cell r="P55">
            <v>32900</v>
          </cell>
          <cell r="Q55">
            <v>32900</v>
          </cell>
          <cell r="R55">
            <v>32900</v>
          </cell>
        </row>
        <row r="56">
          <cell r="J56">
            <v>4</v>
          </cell>
          <cell r="K56">
            <v>2000</v>
          </cell>
          <cell r="L56">
            <v>20900</v>
          </cell>
          <cell r="M56">
            <v>24500</v>
          </cell>
          <cell r="N56">
            <v>28100</v>
          </cell>
          <cell r="O56">
            <v>31700</v>
          </cell>
          <cell r="P56">
            <v>32900</v>
          </cell>
          <cell r="Q56">
            <v>32900</v>
          </cell>
          <cell r="R56">
            <v>32900</v>
          </cell>
        </row>
        <row r="57">
          <cell r="J57">
            <v>4</v>
          </cell>
          <cell r="K57">
            <v>2000</v>
          </cell>
          <cell r="L57">
            <v>21500</v>
          </cell>
          <cell r="M57">
            <v>24500</v>
          </cell>
          <cell r="N57">
            <v>28100</v>
          </cell>
          <cell r="O57">
            <v>31700</v>
          </cell>
          <cell r="P57">
            <v>32900</v>
          </cell>
          <cell r="Q57">
            <v>32900</v>
          </cell>
          <cell r="R57">
            <v>32900</v>
          </cell>
        </row>
        <row r="58">
          <cell r="J58">
            <v>4</v>
          </cell>
          <cell r="K58">
            <v>4000</v>
          </cell>
          <cell r="L58">
            <v>21500</v>
          </cell>
          <cell r="M58">
            <v>25100</v>
          </cell>
          <cell r="N58">
            <v>28700</v>
          </cell>
          <cell r="O58">
            <v>32300</v>
          </cell>
          <cell r="P58">
            <v>32900</v>
          </cell>
          <cell r="Q58">
            <v>32900</v>
          </cell>
          <cell r="R58">
            <v>32900</v>
          </cell>
        </row>
        <row r="59">
          <cell r="J59">
            <v>4</v>
          </cell>
          <cell r="K59">
            <v>4000</v>
          </cell>
          <cell r="L59">
            <v>22100</v>
          </cell>
          <cell r="M59">
            <v>25100</v>
          </cell>
          <cell r="N59">
            <v>28700</v>
          </cell>
          <cell r="O59">
            <v>32300</v>
          </cell>
          <cell r="P59">
            <v>32900</v>
          </cell>
          <cell r="Q59">
            <v>32900</v>
          </cell>
          <cell r="R59">
            <v>32900</v>
          </cell>
        </row>
        <row r="60">
          <cell r="J60">
            <v>4</v>
          </cell>
          <cell r="K60">
            <v>6000</v>
          </cell>
          <cell r="L60">
            <v>22100</v>
          </cell>
          <cell r="M60">
            <v>25700</v>
          </cell>
          <cell r="N60">
            <v>29300</v>
          </cell>
          <cell r="O60">
            <v>32900</v>
          </cell>
          <cell r="P60">
            <v>32900</v>
          </cell>
          <cell r="Q60">
            <v>32900</v>
          </cell>
          <cell r="R60">
            <v>32900</v>
          </cell>
        </row>
        <row r="61">
          <cell r="J61" t="str">
            <v>4e</v>
          </cell>
          <cell r="K61">
            <v>18000</v>
          </cell>
          <cell r="L61">
            <v>247200</v>
          </cell>
          <cell r="M61">
            <v>286800</v>
          </cell>
          <cell r="N61">
            <v>330000</v>
          </cell>
          <cell r="O61">
            <v>373200</v>
          </cell>
          <cell r="P61">
            <v>394800</v>
          </cell>
          <cell r="Q61">
            <v>394800</v>
          </cell>
          <cell r="R61">
            <v>394800</v>
          </cell>
        </row>
        <row r="63">
          <cell r="J63">
            <v>5</v>
          </cell>
          <cell r="K63">
            <v>0</v>
          </cell>
          <cell r="L63">
            <v>38200</v>
          </cell>
          <cell r="M63">
            <v>45400</v>
          </cell>
          <cell r="N63">
            <v>51400</v>
          </cell>
          <cell r="O63">
            <v>58600</v>
          </cell>
          <cell r="P63">
            <v>65800</v>
          </cell>
          <cell r="Q63">
            <v>65800</v>
          </cell>
          <cell r="R63">
            <v>65800</v>
          </cell>
        </row>
        <row r="64">
          <cell r="J64">
            <v>5</v>
          </cell>
          <cell r="K64">
            <v>0</v>
          </cell>
          <cell r="L64">
            <v>38200</v>
          </cell>
          <cell r="M64">
            <v>45400</v>
          </cell>
          <cell r="N64">
            <v>52600</v>
          </cell>
          <cell r="O64">
            <v>59800</v>
          </cell>
          <cell r="P64">
            <v>65800</v>
          </cell>
          <cell r="Q64">
            <v>65800</v>
          </cell>
          <cell r="R64">
            <v>65800</v>
          </cell>
        </row>
        <row r="65">
          <cell r="J65">
            <v>5</v>
          </cell>
          <cell r="K65">
            <v>0</v>
          </cell>
          <cell r="L65">
            <v>39400</v>
          </cell>
          <cell r="M65">
            <v>46600</v>
          </cell>
          <cell r="N65">
            <v>52600</v>
          </cell>
          <cell r="O65">
            <v>59800</v>
          </cell>
          <cell r="P65">
            <v>65800</v>
          </cell>
          <cell r="Q65">
            <v>65800</v>
          </cell>
          <cell r="R65">
            <v>65800</v>
          </cell>
        </row>
        <row r="66">
          <cell r="J66">
            <v>5</v>
          </cell>
          <cell r="K66">
            <v>0</v>
          </cell>
          <cell r="L66">
            <v>39400</v>
          </cell>
          <cell r="M66">
            <v>46600</v>
          </cell>
          <cell r="N66">
            <v>53800</v>
          </cell>
          <cell r="O66">
            <v>61000</v>
          </cell>
          <cell r="P66">
            <v>65800</v>
          </cell>
          <cell r="Q66">
            <v>65800</v>
          </cell>
          <cell r="R66">
            <v>65800</v>
          </cell>
        </row>
        <row r="67">
          <cell r="J67">
            <v>5</v>
          </cell>
          <cell r="K67">
            <v>0</v>
          </cell>
          <cell r="L67">
            <v>40600</v>
          </cell>
          <cell r="M67">
            <v>47800</v>
          </cell>
          <cell r="N67">
            <v>53800</v>
          </cell>
          <cell r="O67">
            <v>61000</v>
          </cell>
          <cell r="P67">
            <v>65800</v>
          </cell>
          <cell r="Q67">
            <v>65800</v>
          </cell>
          <cell r="R67">
            <v>65800</v>
          </cell>
        </row>
        <row r="68">
          <cell r="J68">
            <v>5</v>
          </cell>
          <cell r="K68">
            <v>0</v>
          </cell>
          <cell r="L68">
            <v>40600</v>
          </cell>
          <cell r="M68">
            <v>47800</v>
          </cell>
          <cell r="N68">
            <v>55000</v>
          </cell>
          <cell r="O68">
            <v>62200</v>
          </cell>
          <cell r="P68">
            <v>65800</v>
          </cell>
          <cell r="Q68">
            <v>65800</v>
          </cell>
          <cell r="R68">
            <v>65800</v>
          </cell>
        </row>
        <row r="69">
          <cell r="J69">
            <v>5</v>
          </cell>
          <cell r="K69">
            <v>0</v>
          </cell>
          <cell r="L69">
            <v>41800</v>
          </cell>
          <cell r="M69">
            <v>49000</v>
          </cell>
          <cell r="N69">
            <v>55000</v>
          </cell>
          <cell r="O69">
            <v>62200</v>
          </cell>
          <cell r="P69">
            <v>65800</v>
          </cell>
          <cell r="Q69">
            <v>65800</v>
          </cell>
          <cell r="R69">
            <v>65800</v>
          </cell>
        </row>
        <row r="70">
          <cell r="J70">
            <v>5</v>
          </cell>
          <cell r="K70">
            <v>4000</v>
          </cell>
          <cell r="L70">
            <v>41800</v>
          </cell>
          <cell r="M70">
            <v>49000</v>
          </cell>
          <cell r="N70">
            <v>56200</v>
          </cell>
          <cell r="O70">
            <v>63400</v>
          </cell>
          <cell r="P70">
            <v>65800</v>
          </cell>
          <cell r="Q70">
            <v>65800</v>
          </cell>
          <cell r="R70">
            <v>65800</v>
          </cell>
        </row>
        <row r="71">
          <cell r="J71">
            <v>5</v>
          </cell>
          <cell r="K71">
            <v>4000</v>
          </cell>
          <cell r="L71">
            <v>43000</v>
          </cell>
          <cell r="M71">
            <v>50200</v>
          </cell>
          <cell r="N71">
            <v>56200</v>
          </cell>
          <cell r="O71">
            <v>63400</v>
          </cell>
          <cell r="P71">
            <v>65800</v>
          </cell>
          <cell r="Q71">
            <v>65800</v>
          </cell>
          <cell r="R71">
            <v>65800</v>
          </cell>
        </row>
        <row r="72">
          <cell r="J72">
            <v>5</v>
          </cell>
          <cell r="K72">
            <v>8000</v>
          </cell>
          <cell r="L72">
            <v>43000</v>
          </cell>
          <cell r="M72">
            <v>50200</v>
          </cell>
          <cell r="N72">
            <v>57400</v>
          </cell>
          <cell r="O72">
            <v>64600</v>
          </cell>
          <cell r="P72">
            <v>65800</v>
          </cell>
          <cell r="Q72">
            <v>65800</v>
          </cell>
          <cell r="R72">
            <v>65800</v>
          </cell>
        </row>
        <row r="73">
          <cell r="J73">
            <v>5</v>
          </cell>
          <cell r="K73">
            <v>8000</v>
          </cell>
          <cell r="L73">
            <v>44200</v>
          </cell>
          <cell r="M73">
            <v>51400</v>
          </cell>
          <cell r="N73">
            <v>57400</v>
          </cell>
          <cell r="O73">
            <v>64600</v>
          </cell>
          <cell r="P73">
            <v>65800</v>
          </cell>
          <cell r="Q73">
            <v>65800</v>
          </cell>
          <cell r="R73">
            <v>65800</v>
          </cell>
        </row>
        <row r="74">
          <cell r="J74">
            <v>5</v>
          </cell>
          <cell r="K74">
            <v>12000</v>
          </cell>
          <cell r="L74">
            <v>44200</v>
          </cell>
          <cell r="M74">
            <v>51400</v>
          </cell>
          <cell r="N74">
            <v>58600</v>
          </cell>
          <cell r="O74">
            <v>65800</v>
          </cell>
          <cell r="P74">
            <v>65800</v>
          </cell>
          <cell r="Q74">
            <v>65800</v>
          </cell>
          <cell r="R74">
            <v>65800</v>
          </cell>
        </row>
        <row r="75">
          <cell r="J75" t="str">
            <v>5e</v>
          </cell>
          <cell r="K75">
            <v>36000</v>
          </cell>
          <cell r="L75">
            <v>494400</v>
          </cell>
          <cell r="M75">
            <v>580800</v>
          </cell>
          <cell r="N75">
            <v>660000</v>
          </cell>
          <cell r="O75">
            <v>746400</v>
          </cell>
          <cell r="P75">
            <v>789600</v>
          </cell>
          <cell r="Q75">
            <v>789600</v>
          </cell>
          <cell r="R75">
            <v>789600</v>
          </cell>
        </row>
        <row r="77">
          <cell r="J77">
            <v>6</v>
          </cell>
          <cell r="K77">
            <v>0</v>
          </cell>
          <cell r="L77">
            <v>0</v>
          </cell>
          <cell r="M77">
            <v>0</v>
          </cell>
          <cell r="N77">
            <v>0</v>
          </cell>
          <cell r="O77">
            <v>0</v>
          </cell>
          <cell r="P77">
            <v>0</v>
          </cell>
          <cell r="Q77">
            <v>0</v>
          </cell>
          <cell r="R77">
            <v>0</v>
          </cell>
        </row>
        <row r="78">
          <cell r="J78">
            <v>6</v>
          </cell>
          <cell r="K78">
            <v>0</v>
          </cell>
          <cell r="L78">
            <v>0</v>
          </cell>
          <cell r="M78">
            <v>0</v>
          </cell>
          <cell r="N78">
            <v>0</v>
          </cell>
          <cell r="O78">
            <v>0</v>
          </cell>
          <cell r="P78">
            <v>0</v>
          </cell>
          <cell r="Q78">
            <v>0</v>
          </cell>
          <cell r="R78">
            <v>0</v>
          </cell>
        </row>
        <row r="79">
          <cell r="J79">
            <v>6</v>
          </cell>
          <cell r="K79">
            <v>0</v>
          </cell>
          <cell r="L79">
            <v>0</v>
          </cell>
          <cell r="M79">
            <v>0</v>
          </cell>
          <cell r="N79">
            <v>0</v>
          </cell>
          <cell r="O79">
            <v>0</v>
          </cell>
          <cell r="P79">
            <v>0</v>
          </cell>
          <cell r="Q79">
            <v>0</v>
          </cell>
          <cell r="R79">
            <v>0</v>
          </cell>
        </row>
        <row r="80">
          <cell r="J80">
            <v>6</v>
          </cell>
          <cell r="K80">
            <v>0</v>
          </cell>
          <cell r="L80">
            <v>0</v>
          </cell>
          <cell r="M80">
            <v>0</v>
          </cell>
          <cell r="N80">
            <v>0</v>
          </cell>
          <cell r="O80">
            <v>0</v>
          </cell>
          <cell r="P80">
            <v>0</v>
          </cell>
          <cell r="Q80">
            <v>0</v>
          </cell>
          <cell r="R80">
            <v>0</v>
          </cell>
        </row>
        <row r="81">
          <cell r="J81">
            <v>6</v>
          </cell>
          <cell r="K81">
            <v>0</v>
          </cell>
          <cell r="L81">
            <v>0</v>
          </cell>
          <cell r="M81">
            <v>0</v>
          </cell>
          <cell r="N81">
            <v>0</v>
          </cell>
          <cell r="O81">
            <v>0</v>
          </cell>
          <cell r="P81">
            <v>0</v>
          </cell>
          <cell r="Q81">
            <v>0</v>
          </cell>
          <cell r="R81">
            <v>0</v>
          </cell>
        </row>
        <row r="82">
          <cell r="J82">
            <v>6</v>
          </cell>
          <cell r="K82">
            <v>0</v>
          </cell>
          <cell r="L82">
            <v>0</v>
          </cell>
          <cell r="M82">
            <v>0</v>
          </cell>
          <cell r="N82">
            <v>0</v>
          </cell>
          <cell r="O82">
            <v>0</v>
          </cell>
          <cell r="P82">
            <v>0</v>
          </cell>
          <cell r="Q82">
            <v>0</v>
          </cell>
          <cell r="R82">
            <v>0</v>
          </cell>
        </row>
        <row r="83">
          <cell r="J83">
            <v>6</v>
          </cell>
          <cell r="K83">
            <v>0</v>
          </cell>
          <cell r="L83">
            <v>0</v>
          </cell>
          <cell r="M83">
            <v>0</v>
          </cell>
          <cell r="N83">
            <v>0</v>
          </cell>
          <cell r="O83">
            <v>0</v>
          </cell>
          <cell r="P83">
            <v>0</v>
          </cell>
          <cell r="Q83">
            <v>0</v>
          </cell>
          <cell r="R83">
            <v>0</v>
          </cell>
        </row>
        <row r="84">
          <cell r="J84">
            <v>6</v>
          </cell>
          <cell r="K84">
            <v>0</v>
          </cell>
          <cell r="L84">
            <v>0</v>
          </cell>
          <cell r="M84">
            <v>0</v>
          </cell>
          <cell r="N84">
            <v>0</v>
          </cell>
          <cell r="O84">
            <v>0</v>
          </cell>
          <cell r="P84">
            <v>0</v>
          </cell>
          <cell r="Q84">
            <v>0</v>
          </cell>
          <cell r="R84">
            <v>0</v>
          </cell>
        </row>
        <row r="85">
          <cell r="J85">
            <v>6</v>
          </cell>
          <cell r="K85">
            <v>0</v>
          </cell>
          <cell r="L85">
            <v>0</v>
          </cell>
          <cell r="M85">
            <v>0</v>
          </cell>
          <cell r="N85">
            <v>0</v>
          </cell>
          <cell r="O85">
            <v>0</v>
          </cell>
          <cell r="P85">
            <v>0</v>
          </cell>
          <cell r="Q85">
            <v>0</v>
          </cell>
          <cell r="R85">
            <v>0</v>
          </cell>
        </row>
        <row r="86">
          <cell r="J86">
            <v>6</v>
          </cell>
          <cell r="K86">
            <v>0</v>
          </cell>
          <cell r="L86">
            <v>0</v>
          </cell>
          <cell r="M86">
            <v>0</v>
          </cell>
          <cell r="N86">
            <v>0</v>
          </cell>
          <cell r="O86">
            <v>0</v>
          </cell>
          <cell r="P86">
            <v>0</v>
          </cell>
          <cell r="Q86">
            <v>0</v>
          </cell>
          <cell r="R86">
            <v>0</v>
          </cell>
        </row>
        <row r="87">
          <cell r="J87">
            <v>6</v>
          </cell>
          <cell r="K87">
            <v>0</v>
          </cell>
          <cell r="L87">
            <v>0</v>
          </cell>
          <cell r="M87">
            <v>0</v>
          </cell>
          <cell r="N87">
            <v>0</v>
          </cell>
          <cell r="O87">
            <v>0</v>
          </cell>
          <cell r="P87">
            <v>0</v>
          </cell>
          <cell r="Q87">
            <v>0</v>
          </cell>
          <cell r="R87">
            <v>0</v>
          </cell>
        </row>
        <row r="88">
          <cell r="J88">
            <v>6</v>
          </cell>
          <cell r="K88">
            <v>0</v>
          </cell>
          <cell r="L88">
            <v>0</v>
          </cell>
          <cell r="M88">
            <v>0</v>
          </cell>
          <cell r="N88">
            <v>0</v>
          </cell>
          <cell r="O88">
            <v>0</v>
          </cell>
          <cell r="P88">
            <v>0</v>
          </cell>
          <cell r="Q88">
            <v>0</v>
          </cell>
          <cell r="R88">
            <v>0</v>
          </cell>
        </row>
        <row r="89">
          <cell r="J89" t="str">
            <v>6e</v>
          </cell>
          <cell r="K89">
            <v>0</v>
          </cell>
          <cell r="L89">
            <v>0</v>
          </cell>
          <cell r="M89">
            <v>0</v>
          </cell>
          <cell r="N89">
            <v>0</v>
          </cell>
          <cell r="O89">
            <v>0</v>
          </cell>
          <cell r="P89">
            <v>0</v>
          </cell>
          <cell r="Q89">
            <v>0</v>
          </cell>
          <cell r="R89">
            <v>0</v>
          </cell>
        </row>
        <row r="91">
          <cell r="J91">
            <v>7</v>
          </cell>
          <cell r="K91">
            <v>0</v>
          </cell>
          <cell r="L91">
            <v>0</v>
          </cell>
          <cell r="M91">
            <v>0</v>
          </cell>
          <cell r="N91">
            <v>0</v>
          </cell>
          <cell r="O91">
            <v>0</v>
          </cell>
          <cell r="P91">
            <v>0</v>
          </cell>
          <cell r="Q91">
            <v>0</v>
          </cell>
          <cell r="R91">
            <v>0</v>
          </cell>
        </row>
        <row r="92">
          <cell r="J92">
            <v>7</v>
          </cell>
          <cell r="K92">
            <v>0</v>
          </cell>
          <cell r="L92">
            <v>0</v>
          </cell>
          <cell r="M92">
            <v>0</v>
          </cell>
          <cell r="N92">
            <v>0</v>
          </cell>
          <cell r="O92">
            <v>0</v>
          </cell>
          <cell r="P92">
            <v>0</v>
          </cell>
          <cell r="Q92">
            <v>0</v>
          </cell>
          <cell r="R92">
            <v>0</v>
          </cell>
        </row>
        <row r="93">
          <cell r="J93">
            <v>7</v>
          </cell>
          <cell r="K93">
            <v>0</v>
          </cell>
          <cell r="L93">
            <v>0</v>
          </cell>
          <cell r="M93">
            <v>0</v>
          </cell>
          <cell r="N93">
            <v>0</v>
          </cell>
          <cell r="O93">
            <v>0</v>
          </cell>
          <cell r="P93">
            <v>0</v>
          </cell>
          <cell r="Q93">
            <v>0</v>
          </cell>
          <cell r="R93">
            <v>0</v>
          </cell>
        </row>
        <row r="94">
          <cell r="J94">
            <v>7</v>
          </cell>
          <cell r="K94">
            <v>0</v>
          </cell>
          <cell r="L94">
            <v>0</v>
          </cell>
          <cell r="M94">
            <v>0</v>
          </cell>
          <cell r="N94">
            <v>0</v>
          </cell>
          <cell r="O94">
            <v>0</v>
          </cell>
          <cell r="P94">
            <v>0</v>
          </cell>
          <cell r="Q94">
            <v>0</v>
          </cell>
          <cell r="R94">
            <v>0</v>
          </cell>
        </row>
        <row r="95">
          <cell r="J95">
            <v>7</v>
          </cell>
          <cell r="K95">
            <v>0</v>
          </cell>
          <cell r="L95">
            <v>0</v>
          </cell>
          <cell r="M95">
            <v>0</v>
          </cell>
          <cell r="N95">
            <v>0</v>
          </cell>
          <cell r="O95">
            <v>0</v>
          </cell>
          <cell r="P95">
            <v>0</v>
          </cell>
          <cell r="Q95">
            <v>0</v>
          </cell>
          <cell r="R95">
            <v>0</v>
          </cell>
        </row>
        <row r="96">
          <cell r="J96">
            <v>7</v>
          </cell>
          <cell r="K96">
            <v>0</v>
          </cell>
          <cell r="L96">
            <v>0</v>
          </cell>
          <cell r="M96">
            <v>0</v>
          </cell>
          <cell r="N96">
            <v>0</v>
          </cell>
          <cell r="O96">
            <v>0</v>
          </cell>
          <cell r="P96">
            <v>0</v>
          </cell>
          <cell r="Q96">
            <v>0</v>
          </cell>
          <cell r="R96">
            <v>0</v>
          </cell>
        </row>
        <row r="97">
          <cell r="J97">
            <v>7</v>
          </cell>
          <cell r="K97">
            <v>0</v>
          </cell>
          <cell r="L97">
            <v>0</v>
          </cell>
          <cell r="M97">
            <v>0</v>
          </cell>
          <cell r="N97">
            <v>0</v>
          </cell>
          <cell r="O97">
            <v>0</v>
          </cell>
          <cell r="P97">
            <v>0</v>
          </cell>
          <cell r="Q97">
            <v>0</v>
          </cell>
          <cell r="R97">
            <v>0</v>
          </cell>
        </row>
        <row r="98">
          <cell r="J98">
            <v>7</v>
          </cell>
          <cell r="K98">
            <v>0</v>
          </cell>
          <cell r="L98">
            <v>0</v>
          </cell>
          <cell r="M98">
            <v>0</v>
          </cell>
          <cell r="N98">
            <v>0</v>
          </cell>
          <cell r="O98">
            <v>0</v>
          </cell>
          <cell r="P98">
            <v>0</v>
          </cell>
          <cell r="Q98">
            <v>0</v>
          </cell>
          <cell r="R98">
            <v>0</v>
          </cell>
        </row>
        <row r="99">
          <cell r="J99">
            <v>7</v>
          </cell>
          <cell r="K99">
            <v>0</v>
          </cell>
          <cell r="L99">
            <v>0</v>
          </cell>
          <cell r="M99">
            <v>0</v>
          </cell>
          <cell r="N99">
            <v>0</v>
          </cell>
          <cell r="O99">
            <v>0</v>
          </cell>
          <cell r="P99">
            <v>0</v>
          </cell>
          <cell r="Q99">
            <v>0</v>
          </cell>
          <cell r="R99">
            <v>0</v>
          </cell>
        </row>
        <row r="100">
          <cell r="J100">
            <v>7</v>
          </cell>
          <cell r="K100">
            <v>0</v>
          </cell>
          <cell r="L100">
            <v>0</v>
          </cell>
          <cell r="M100">
            <v>0</v>
          </cell>
          <cell r="N100">
            <v>0</v>
          </cell>
          <cell r="O100">
            <v>0</v>
          </cell>
          <cell r="P100">
            <v>0</v>
          </cell>
          <cell r="Q100">
            <v>0</v>
          </cell>
          <cell r="R100">
            <v>0</v>
          </cell>
        </row>
        <row r="101">
          <cell r="J101">
            <v>7</v>
          </cell>
          <cell r="K101">
            <v>0</v>
          </cell>
          <cell r="L101">
            <v>0</v>
          </cell>
          <cell r="M101">
            <v>0</v>
          </cell>
          <cell r="N101">
            <v>0</v>
          </cell>
          <cell r="O101">
            <v>0</v>
          </cell>
          <cell r="P101">
            <v>0</v>
          </cell>
          <cell r="Q101">
            <v>0</v>
          </cell>
          <cell r="R101">
            <v>0</v>
          </cell>
        </row>
        <row r="102">
          <cell r="J102">
            <v>7</v>
          </cell>
          <cell r="K102">
            <v>0</v>
          </cell>
          <cell r="L102">
            <v>0</v>
          </cell>
          <cell r="M102">
            <v>0</v>
          </cell>
          <cell r="N102">
            <v>0</v>
          </cell>
          <cell r="O102">
            <v>0</v>
          </cell>
          <cell r="P102">
            <v>0</v>
          </cell>
          <cell r="Q102">
            <v>0</v>
          </cell>
          <cell r="R102">
            <v>0</v>
          </cell>
        </row>
        <row r="103">
          <cell r="J103" t="str">
            <v>7e</v>
          </cell>
          <cell r="K103">
            <v>0</v>
          </cell>
          <cell r="L103">
            <v>0</v>
          </cell>
          <cell r="M103">
            <v>0</v>
          </cell>
          <cell r="N103">
            <v>0</v>
          </cell>
          <cell r="O103">
            <v>0</v>
          </cell>
          <cell r="P103">
            <v>0</v>
          </cell>
          <cell r="Q103">
            <v>0</v>
          </cell>
          <cell r="R103">
            <v>0</v>
          </cell>
        </row>
        <row r="105">
          <cell r="J105">
            <v>8</v>
          </cell>
          <cell r="K105">
            <v>0</v>
          </cell>
          <cell r="L105">
            <v>0</v>
          </cell>
          <cell r="M105">
            <v>0</v>
          </cell>
          <cell r="N105">
            <v>0</v>
          </cell>
          <cell r="O105">
            <v>0</v>
          </cell>
          <cell r="P105">
            <v>0</v>
          </cell>
          <cell r="Q105">
            <v>0</v>
          </cell>
          <cell r="R105">
            <v>0</v>
          </cell>
        </row>
        <row r="106">
          <cell r="J106">
            <v>8</v>
          </cell>
          <cell r="K106">
            <v>0</v>
          </cell>
          <cell r="L106">
            <v>0</v>
          </cell>
          <cell r="M106">
            <v>0</v>
          </cell>
          <cell r="N106">
            <v>0</v>
          </cell>
          <cell r="O106">
            <v>0</v>
          </cell>
          <cell r="P106">
            <v>0</v>
          </cell>
          <cell r="Q106">
            <v>0</v>
          </cell>
          <cell r="R106">
            <v>0</v>
          </cell>
        </row>
        <row r="107">
          <cell r="J107">
            <v>8</v>
          </cell>
          <cell r="K107">
            <v>0</v>
          </cell>
          <cell r="L107">
            <v>0</v>
          </cell>
          <cell r="M107">
            <v>0</v>
          </cell>
          <cell r="N107">
            <v>0</v>
          </cell>
          <cell r="O107">
            <v>0</v>
          </cell>
          <cell r="P107">
            <v>0</v>
          </cell>
          <cell r="Q107">
            <v>0</v>
          </cell>
          <cell r="R107">
            <v>0</v>
          </cell>
        </row>
        <row r="108">
          <cell r="J108">
            <v>8</v>
          </cell>
          <cell r="K108">
            <v>0</v>
          </cell>
          <cell r="L108">
            <v>0</v>
          </cell>
          <cell r="M108">
            <v>0</v>
          </cell>
          <cell r="N108">
            <v>0</v>
          </cell>
          <cell r="O108">
            <v>0</v>
          </cell>
          <cell r="P108">
            <v>0</v>
          </cell>
          <cell r="Q108">
            <v>0</v>
          </cell>
          <cell r="R108">
            <v>0</v>
          </cell>
        </row>
        <row r="109">
          <cell r="J109">
            <v>8</v>
          </cell>
          <cell r="K109">
            <v>0</v>
          </cell>
          <cell r="L109">
            <v>0</v>
          </cell>
          <cell r="M109">
            <v>0</v>
          </cell>
          <cell r="N109">
            <v>0</v>
          </cell>
          <cell r="O109">
            <v>0</v>
          </cell>
          <cell r="P109">
            <v>0</v>
          </cell>
          <cell r="Q109">
            <v>0</v>
          </cell>
          <cell r="R109">
            <v>0</v>
          </cell>
        </row>
        <row r="110">
          <cell r="J110">
            <v>8</v>
          </cell>
          <cell r="K110">
            <v>0</v>
          </cell>
          <cell r="L110">
            <v>0</v>
          </cell>
          <cell r="M110">
            <v>0</v>
          </cell>
          <cell r="N110">
            <v>0</v>
          </cell>
          <cell r="O110">
            <v>0</v>
          </cell>
          <cell r="P110">
            <v>0</v>
          </cell>
          <cell r="Q110">
            <v>0</v>
          </cell>
          <cell r="R110">
            <v>0</v>
          </cell>
        </row>
        <row r="111">
          <cell r="J111">
            <v>8</v>
          </cell>
          <cell r="K111">
            <v>0</v>
          </cell>
          <cell r="L111">
            <v>0</v>
          </cell>
          <cell r="M111">
            <v>0</v>
          </cell>
          <cell r="N111">
            <v>0</v>
          </cell>
          <cell r="O111">
            <v>0</v>
          </cell>
          <cell r="P111">
            <v>0</v>
          </cell>
          <cell r="Q111">
            <v>0</v>
          </cell>
          <cell r="R111">
            <v>0</v>
          </cell>
        </row>
        <row r="112">
          <cell r="J112">
            <v>8</v>
          </cell>
          <cell r="K112">
            <v>0</v>
          </cell>
          <cell r="L112">
            <v>0</v>
          </cell>
          <cell r="M112">
            <v>0</v>
          </cell>
          <cell r="N112">
            <v>0</v>
          </cell>
          <cell r="O112">
            <v>0</v>
          </cell>
          <cell r="P112">
            <v>0</v>
          </cell>
          <cell r="Q112">
            <v>0</v>
          </cell>
          <cell r="R112">
            <v>0</v>
          </cell>
        </row>
        <row r="113">
          <cell r="J113">
            <v>8</v>
          </cell>
          <cell r="K113">
            <v>0</v>
          </cell>
          <cell r="L113">
            <v>0</v>
          </cell>
          <cell r="M113">
            <v>0</v>
          </cell>
          <cell r="N113">
            <v>0</v>
          </cell>
          <cell r="O113">
            <v>0</v>
          </cell>
          <cell r="P113">
            <v>0</v>
          </cell>
          <cell r="Q113">
            <v>0</v>
          </cell>
          <cell r="R113">
            <v>0</v>
          </cell>
        </row>
        <row r="114">
          <cell r="J114">
            <v>8</v>
          </cell>
          <cell r="K114">
            <v>0</v>
          </cell>
          <cell r="L114">
            <v>0</v>
          </cell>
          <cell r="M114">
            <v>0</v>
          </cell>
          <cell r="N114">
            <v>0</v>
          </cell>
          <cell r="O114">
            <v>0</v>
          </cell>
          <cell r="P114">
            <v>0</v>
          </cell>
          <cell r="Q114">
            <v>0</v>
          </cell>
          <cell r="R114">
            <v>0</v>
          </cell>
        </row>
        <row r="115">
          <cell r="J115">
            <v>8</v>
          </cell>
          <cell r="K115">
            <v>0</v>
          </cell>
          <cell r="L115">
            <v>0</v>
          </cell>
          <cell r="M115">
            <v>0</v>
          </cell>
          <cell r="N115">
            <v>0</v>
          </cell>
          <cell r="O115">
            <v>0</v>
          </cell>
          <cell r="P115">
            <v>0</v>
          </cell>
          <cell r="Q115">
            <v>0</v>
          </cell>
          <cell r="R115">
            <v>0</v>
          </cell>
        </row>
        <row r="116">
          <cell r="J116">
            <v>8</v>
          </cell>
          <cell r="K116">
            <v>0</v>
          </cell>
          <cell r="L116">
            <v>0</v>
          </cell>
          <cell r="M116">
            <v>0</v>
          </cell>
          <cell r="N116">
            <v>0</v>
          </cell>
          <cell r="O116">
            <v>0</v>
          </cell>
          <cell r="P116">
            <v>0</v>
          </cell>
          <cell r="Q116">
            <v>0</v>
          </cell>
          <cell r="R116">
            <v>0</v>
          </cell>
        </row>
        <row r="117">
          <cell r="J117" t="str">
            <v>8e</v>
          </cell>
          <cell r="K117">
            <v>0</v>
          </cell>
          <cell r="L117">
            <v>0</v>
          </cell>
          <cell r="M117">
            <v>0</v>
          </cell>
          <cell r="N117">
            <v>0</v>
          </cell>
          <cell r="O117">
            <v>0</v>
          </cell>
          <cell r="P117">
            <v>0</v>
          </cell>
          <cell r="Q117">
            <v>0</v>
          </cell>
          <cell r="R117">
            <v>0</v>
          </cell>
        </row>
        <row r="119">
          <cell r="J119">
            <v>9</v>
          </cell>
          <cell r="K119">
            <v>0</v>
          </cell>
          <cell r="L119">
            <v>32000</v>
          </cell>
          <cell r="M119">
            <v>50000</v>
          </cell>
          <cell r="N119">
            <v>68000</v>
          </cell>
          <cell r="O119">
            <v>86000</v>
          </cell>
          <cell r="P119">
            <v>106000</v>
          </cell>
          <cell r="Q119">
            <v>106000</v>
          </cell>
          <cell r="R119">
            <v>106000</v>
          </cell>
        </row>
        <row r="120">
          <cell r="J120">
            <v>9</v>
          </cell>
          <cell r="K120">
            <v>0</v>
          </cell>
          <cell r="L120">
            <v>33000</v>
          </cell>
          <cell r="M120">
            <v>51000</v>
          </cell>
          <cell r="N120">
            <v>69000</v>
          </cell>
          <cell r="O120">
            <v>88000</v>
          </cell>
          <cell r="P120">
            <v>106000</v>
          </cell>
          <cell r="Q120">
            <v>106000</v>
          </cell>
          <cell r="R120">
            <v>106000</v>
          </cell>
        </row>
        <row r="121">
          <cell r="J121">
            <v>9</v>
          </cell>
          <cell r="K121">
            <v>0</v>
          </cell>
          <cell r="L121">
            <v>35000</v>
          </cell>
          <cell r="M121">
            <v>53000</v>
          </cell>
          <cell r="N121">
            <v>71000</v>
          </cell>
          <cell r="O121">
            <v>90000</v>
          </cell>
          <cell r="P121">
            <v>106000</v>
          </cell>
          <cell r="Q121">
            <v>106000</v>
          </cell>
          <cell r="R121">
            <v>106000</v>
          </cell>
        </row>
        <row r="122">
          <cell r="J122">
            <v>9</v>
          </cell>
          <cell r="K122">
            <v>0</v>
          </cell>
          <cell r="L122">
            <v>36000</v>
          </cell>
          <cell r="M122">
            <v>54000</v>
          </cell>
          <cell r="N122">
            <v>72000</v>
          </cell>
          <cell r="O122">
            <v>92000</v>
          </cell>
          <cell r="P122">
            <v>106000</v>
          </cell>
          <cell r="Q122">
            <v>106000</v>
          </cell>
          <cell r="R122">
            <v>106000</v>
          </cell>
        </row>
        <row r="123">
          <cell r="J123">
            <v>9</v>
          </cell>
          <cell r="K123">
            <v>0</v>
          </cell>
          <cell r="L123">
            <v>38000</v>
          </cell>
          <cell r="M123">
            <v>56000</v>
          </cell>
          <cell r="N123">
            <v>74000</v>
          </cell>
          <cell r="O123">
            <v>93000</v>
          </cell>
          <cell r="P123">
            <v>106000</v>
          </cell>
          <cell r="Q123">
            <v>106000</v>
          </cell>
          <cell r="R123">
            <v>106000</v>
          </cell>
        </row>
        <row r="124">
          <cell r="J124">
            <v>9</v>
          </cell>
          <cell r="K124">
            <v>0</v>
          </cell>
          <cell r="L124">
            <v>39000</v>
          </cell>
          <cell r="M124">
            <v>57000</v>
          </cell>
          <cell r="N124">
            <v>75000</v>
          </cell>
          <cell r="O124">
            <v>95000</v>
          </cell>
          <cell r="P124">
            <v>106000</v>
          </cell>
          <cell r="Q124">
            <v>106000</v>
          </cell>
          <cell r="R124">
            <v>106000</v>
          </cell>
        </row>
        <row r="125">
          <cell r="J125">
            <v>9</v>
          </cell>
          <cell r="K125">
            <v>4000</v>
          </cell>
          <cell r="L125">
            <v>41000</v>
          </cell>
          <cell r="M125">
            <v>59000</v>
          </cell>
          <cell r="N125">
            <v>77000</v>
          </cell>
          <cell r="O125">
            <v>97000</v>
          </cell>
          <cell r="P125">
            <v>106000</v>
          </cell>
          <cell r="Q125">
            <v>106000</v>
          </cell>
          <cell r="R125">
            <v>106000</v>
          </cell>
        </row>
        <row r="126">
          <cell r="J126">
            <v>9</v>
          </cell>
          <cell r="K126">
            <v>8000</v>
          </cell>
          <cell r="L126">
            <v>42000</v>
          </cell>
          <cell r="M126">
            <v>60000</v>
          </cell>
          <cell r="N126">
            <v>78000</v>
          </cell>
          <cell r="O126">
            <v>99000</v>
          </cell>
          <cell r="P126">
            <v>106000</v>
          </cell>
          <cell r="Q126">
            <v>106000</v>
          </cell>
          <cell r="R126">
            <v>106000</v>
          </cell>
        </row>
        <row r="127">
          <cell r="J127">
            <v>9</v>
          </cell>
          <cell r="K127">
            <v>12000</v>
          </cell>
          <cell r="L127">
            <v>44000</v>
          </cell>
          <cell r="M127">
            <v>62000</v>
          </cell>
          <cell r="N127">
            <v>80000</v>
          </cell>
          <cell r="O127">
            <v>101000</v>
          </cell>
          <cell r="P127">
            <v>106000</v>
          </cell>
          <cell r="Q127">
            <v>106000</v>
          </cell>
          <cell r="R127">
            <v>106000</v>
          </cell>
        </row>
        <row r="128">
          <cell r="J128">
            <v>9</v>
          </cell>
          <cell r="K128">
            <v>16000</v>
          </cell>
          <cell r="L128">
            <v>45000</v>
          </cell>
          <cell r="M128">
            <v>63000</v>
          </cell>
          <cell r="N128">
            <v>81000</v>
          </cell>
          <cell r="O128">
            <v>102000</v>
          </cell>
          <cell r="P128">
            <v>106000</v>
          </cell>
          <cell r="Q128">
            <v>106000</v>
          </cell>
          <cell r="R128">
            <v>106000</v>
          </cell>
        </row>
        <row r="129">
          <cell r="J129">
            <v>9</v>
          </cell>
          <cell r="K129">
            <v>20000</v>
          </cell>
          <cell r="L129">
            <v>47000</v>
          </cell>
          <cell r="M129">
            <v>65000</v>
          </cell>
          <cell r="N129">
            <v>83000</v>
          </cell>
          <cell r="O129">
            <v>104000</v>
          </cell>
          <cell r="P129">
            <v>106000</v>
          </cell>
          <cell r="Q129">
            <v>106000</v>
          </cell>
          <cell r="R129">
            <v>106000</v>
          </cell>
        </row>
        <row r="130">
          <cell r="J130">
            <v>9</v>
          </cell>
          <cell r="K130">
            <v>24000</v>
          </cell>
          <cell r="L130">
            <v>48000</v>
          </cell>
          <cell r="M130">
            <v>66000</v>
          </cell>
          <cell r="N130">
            <v>84000</v>
          </cell>
          <cell r="O130">
            <v>106000</v>
          </cell>
          <cell r="P130">
            <v>106000</v>
          </cell>
          <cell r="Q130">
            <v>106000</v>
          </cell>
          <cell r="R130">
            <v>106000</v>
          </cell>
        </row>
        <row r="131">
          <cell r="J131" t="str">
            <v>9e</v>
          </cell>
          <cell r="K131">
            <v>84000</v>
          </cell>
          <cell r="L131">
            <v>480000</v>
          </cell>
          <cell r="M131">
            <v>696000</v>
          </cell>
          <cell r="N131">
            <v>912000</v>
          </cell>
          <cell r="O131">
            <v>1153000</v>
          </cell>
          <cell r="P131">
            <v>1272000</v>
          </cell>
          <cell r="Q131">
            <v>1272000</v>
          </cell>
          <cell r="R131">
            <v>1272000</v>
          </cell>
        </row>
        <row r="133">
          <cell r="J133">
            <v>10</v>
          </cell>
          <cell r="K133">
            <v>0</v>
          </cell>
          <cell r="L133">
            <v>0</v>
          </cell>
          <cell r="M133">
            <v>0</v>
          </cell>
          <cell r="N133">
            <v>0</v>
          </cell>
          <cell r="O133">
            <v>0</v>
          </cell>
          <cell r="P133">
            <v>0</v>
          </cell>
          <cell r="Q133">
            <v>0</v>
          </cell>
          <cell r="R133">
            <v>0</v>
          </cell>
        </row>
        <row r="134">
          <cell r="J134">
            <v>10</v>
          </cell>
          <cell r="K134">
            <v>0</v>
          </cell>
          <cell r="L134">
            <v>0</v>
          </cell>
          <cell r="M134">
            <v>0</v>
          </cell>
          <cell r="N134">
            <v>0</v>
          </cell>
          <cell r="O134">
            <v>0</v>
          </cell>
          <cell r="P134">
            <v>0</v>
          </cell>
          <cell r="Q134">
            <v>0</v>
          </cell>
          <cell r="R134">
            <v>0</v>
          </cell>
        </row>
        <row r="135">
          <cell r="J135">
            <v>10</v>
          </cell>
          <cell r="K135">
            <v>0</v>
          </cell>
          <cell r="L135">
            <v>0</v>
          </cell>
          <cell r="M135">
            <v>0</v>
          </cell>
          <cell r="N135">
            <v>0</v>
          </cell>
          <cell r="O135">
            <v>0</v>
          </cell>
          <cell r="P135">
            <v>0</v>
          </cell>
          <cell r="Q135">
            <v>0</v>
          </cell>
          <cell r="R135">
            <v>0</v>
          </cell>
        </row>
        <row r="136">
          <cell r="J136">
            <v>10</v>
          </cell>
          <cell r="K136">
            <v>0</v>
          </cell>
          <cell r="L136">
            <v>0</v>
          </cell>
          <cell r="M136">
            <v>0</v>
          </cell>
          <cell r="N136">
            <v>0</v>
          </cell>
          <cell r="O136">
            <v>0</v>
          </cell>
          <cell r="P136">
            <v>0</v>
          </cell>
          <cell r="Q136">
            <v>0</v>
          </cell>
          <cell r="R136">
            <v>0</v>
          </cell>
        </row>
        <row r="137">
          <cell r="J137">
            <v>10</v>
          </cell>
          <cell r="K137">
            <v>0</v>
          </cell>
          <cell r="L137">
            <v>0</v>
          </cell>
          <cell r="M137">
            <v>0</v>
          </cell>
          <cell r="N137">
            <v>0</v>
          </cell>
          <cell r="O137">
            <v>0</v>
          </cell>
          <cell r="P137">
            <v>0</v>
          </cell>
          <cell r="Q137">
            <v>0</v>
          </cell>
          <cell r="R137">
            <v>0</v>
          </cell>
        </row>
        <row r="138">
          <cell r="J138">
            <v>10</v>
          </cell>
          <cell r="K138">
            <v>0</v>
          </cell>
          <cell r="L138">
            <v>0</v>
          </cell>
          <cell r="M138">
            <v>0</v>
          </cell>
          <cell r="N138">
            <v>0</v>
          </cell>
          <cell r="O138">
            <v>0</v>
          </cell>
          <cell r="P138">
            <v>0</v>
          </cell>
          <cell r="Q138">
            <v>0</v>
          </cell>
          <cell r="R138">
            <v>0</v>
          </cell>
        </row>
        <row r="139">
          <cell r="J139">
            <v>10</v>
          </cell>
          <cell r="K139">
            <v>0</v>
          </cell>
          <cell r="L139">
            <v>0</v>
          </cell>
          <cell r="M139">
            <v>0</v>
          </cell>
          <cell r="N139">
            <v>0</v>
          </cell>
          <cell r="O139">
            <v>0</v>
          </cell>
          <cell r="P139">
            <v>0</v>
          </cell>
          <cell r="Q139">
            <v>0</v>
          </cell>
          <cell r="R139">
            <v>0</v>
          </cell>
        </row>
        <row r="140">
          <cell r="J140">
            <v>10</v>
          </cell>
          <cell r="K140">
            <v>0</v>
          </cell>
          <cell r="L140">
            <v>0</v>
          </cell>
          <cell r="M140">
            <v>0</v>
          </cell>
          <cell r="N140">
            <v>0</v>
          </cell>
          <cell r="O140">
            <v>0</v>
          </cell>
          <cell r="P140">
            <v>0</v>
          </cell>
          <cell r="Q140">
            <v>0</v>
          </cell>
          <cell r="R140">
            <v>0</v>
          </cell>
        </row>
        <row r="141">
          <cell r="J141">
            <v>10</v>
          </cell>
          <cell r="K141">
            <v>0</v>
          </cell>
          <cell r="L141">
            <v>0</v>
          </cell>
          <cell r="M141">
            <v>0</v>
          </cell>
          <cell r="N141">
            <v>0</v>
          </cell>
          <cell r="O141">
            <v>0</v>
          </cell>
          <cell r="P141">
            <v>0</v>
          </cell>
          <cell r="Q141">
            <v>0</v>
          </cell>
          <cell r="R141">
            <v>0</v>
          </cell>
        </row>
        <row r="142">
          <cell r="J142">
            <v>10</v>
          </cell>
          <cell r="K142">
            <v>0</v>
          </cell>
          <cell r="L142">
            <v>0</v>
          </cell>
          <cell r="M142">
            <v>0</v>
          </cell>
          <cell r="N142">
            <v>0</v>
          </cell>
          <cell r="O142">
            <v>0</v>
          </cell>
          <cell r="P142">
            <v>0</v>
          </cell>
          <cell r="Q142">
            <v>0</v>
          </cell>
          <cell r="R142">
            <v>0</v>
          </cell>
        </row>
        <row r="143">
          <cell r="J143">
            <v>10</v>
          </cell>
          <cell r="K143">
            <v>0</v>
          </cell>
          <cell r="L143">
            <v>0</v>
          </cell>
          <cell r="M143">
            <v>0</v>
          </cell>
          <cell r="N143">
            <v>0</v>
          </cell>
          <cell r="O143">
            <v>0</v>
          </cell>
          <cell r="P143">
            <v>0</v>
          </cell>
          <cell r="Q143">
            <v>0</v>
          </cell>
          <cell r="R143">
            <v>0</v>
          </cell>
        </row>
        <row r="144">
          <cell r="J144">
            <v>10</v>
          </cell>
          <cell r="K144">
            <v>0</v>
          </cell>
          <cell r="L144">
            <v>0</v>
          </cell>
          <cell r="M144">
            <v>0</v>
          </cell>
          <cell r="N144">
            <v>0</v>
          </cell>
          <cell r="O144">
            <v>0</v>
          </cell>
          <cell r="P144">
            <v>0</v>
          </cell>
          <cell r="Q144">
            <v>0</v>
          </cell>
          <cell r="R144">
            <v>0</v>
          </cell>
        </row>
        <row r="145">
          <cell r="J145" t="str">
            <v>10e</v>
          </cell>
          <cell r="K145">
            <v>0</v>
          </cell>
          <cell r="L145">
            <v>0</v>
          </cell>
          <cell r="M145">
            <v>0</v>
          </cell>
          <cell r="N145">
            <v>0</v>
          </cell>
          <cell r="O145">
            <v>0</v>
          </cell>
          <cell r="P145">
            <v>0</v>
          </cell>
          <cell r="Q145">
            <v>0</v>
          </cell>
          <cell r="R145">
            <v>0</v>
          </cell>
        </row>
        <row r="147">
          <cell r="J147">
            <v>11</v>
          </cell>
          <cell r="K147">
            <v>0</v>
          </cell>
          <cell r="L147">
            <v>610</v>
          </cell>
          <cell r="M147">
            <v>660</v>
          </cell>
          <cell r="N147">
            <v>660</v>
          </cell>
          <cell r="O147">
            <v>660</v>
          </cell>
          <cell r="P147">
            <v>660</v>
          </cell>
          <cell r="Q147">
            <v>660</v>
          </cell>
          <cell r="R147">
            <v>660</v>
          </cell>
        </row>
        <row r="148">
          <cell r="J148">
            <v>11</v>
          </cell>
          <cell r="K148">
            <v>0</v>
          </cell>
          <cell r="L148">
            <v>610</v>
          </cell>
          <cell r="M148">
            <v>660</v>
          </cell>
          <cell r="N148">
            <v>660</v>
          </cell>
          <cell r="O148">
            <v>660</v>
          </cell>
          <cell r="P148">
            <v>660</v>
          </cell>
          <cell r="Q148">
            <v>660</v>
          </cell>
          <cell r="R148">
            <v>660</v>
          </cell>
        </row>
        <row r="149">
          <cell r="J149">
            <v>11</v>
          </cell>
          <cell r="K149">
            <v>0</v>
          </cell>
          <cell r="L149">
            <v>610</v>
          </cell>
          <cell r="M149">
            <v>660</v>
          </cell>
          <cell r="N149">
            <v>660</v>
          </cell>
          <cell r="O149">
            <v>660</v>
          </cell>
          <cell r="P149">
            <v>660</v>
          </cell>
          <cell r="Q149">
            <v>660</v>
          </cell>
          <cell r="R149">
            <v>660</v>
          </cell>
        </row>
        <row r="150">
          <cell r="J150">
            <v>11</v>
          </cell>
          <cell r="K150">
            <v>0</v>
          </cell>
          <cell r="L150">
            <v>610</v>
          </cell>
          <cell r="M150">
            <v>660</v>
          </cell>
          <cell r="N150">
            <v>660</v>
          </cell>
          <cell r="O150">
            <v>660</v>
          </cell>
          <cell r="P150">
            <v>660</v>
          </cell>
          <cell r="Q150">
            <v>660</v>
          </cell>
          <cell r="R150">
            <v>660</v>
          </cell>
        </row>
        <row r="151">
          <cell r="J151">
            <v>11</v>
          </cell>
          <cell r="K151">
            <v>0</v>
          </cell>
          <cell r="L151">
            <v>610</v>
          </cell>
          <cell r="M151">
            <v>660</v>
          </cell>
          <cell r="N151">
            <v>660</v>
          </cell>
          <cell r="O151">
            <v>660</v>
          </cell>
          <cell r="P151">
            <v>660</v>
          </cell>
          <cell r="Q151">
            <v>660</v>
          </cell>
          <cell r="R151">
            <v>660</v>
          </cell>
        </row>
        <row r="152">
          <cell r="J152">
            <v>11</v>
          </cell>
          <cell r="K152">
            <v>0</v>
          </cell>
          <cell r="L152">
            <v>640</v>
          </cell>
          <cell r="M152">
            <v>660</v>
          </cell>
          <cell r="N152">
            <v>660</v>
          </cell>
          <cell r="O152">
            <v>660</v>
          </cell>
          <cell r="P152">
            <v>660</v>
          </cell>
          <cell r="Q152">
            <v>660</v>
          </cell>
          <cell r="R152">
            <v>660</v>
          </cell>
        </row>
        <row r="153">
          <cell r="J153">
            <v>11</v>
          </cell>
          <cell r="K153">
            <v>0</v>
          </cell>
          <cell r="L153">
            <v>640</v>
          </cell>
          <cell r="M153">
            <v>660</v>
          </cell>
          <cell r="N153">
            <v>660</v>
          </cell>
          <cell r="O153">
            <v>660</v>
          </cell>
          <cell r="P153">
            <v>660</v>
          </cell>
          <cell r="Q153">
            <v>660</v>
          </cell>
          <cell r="R153">
            <v>660</v>
          </cell>
        </row>
        <row r="154">
          <cell r="J154">
            <v>11</v>
          </cell>
          <cell r="K154">
            <v>0</v>
          </cell>
          <cell r="L154">
            <v>640</v>
          </cell>
          <cell r="M154">
            <v>660</v>
          </cell>
          <cell r="N154">
            <v>660</v>
          </cell>
          <cell r="O154">
            <v>660</v>
          </cell>
          <cell r="P154">
            <v>660</v>
          </cell>
          <cell r="Q154">
            <v>660</v>
          </cell>
          <cell r="R154">
            <v>660</v>
          </cell>
        </row>
        <row r="155">
          <cell r="J155">
            <v>11</v>
          </cell>
          <cell r="K155">
            <v>0</v>
          </cell>
          <cell r="L155">
            <v>640</v>
          </cell>
          <cell r="M155">
            <v>660</v>
          </cell>
          <cell r="N155">
            <v>660</v>
          </cell>
          <cell r="O155">
            <v>660</v>
          </cell>
          <cell r="P155">
            <v>660</v>
          </cell>
          <cell r="Q155">
            <v>660</v>
          </cell>
          <cell r="R155">
            <v>660</v>
          </cell>
        </row>
        <row r="156">
          <cell r="J156">
            <v>11</v>
          </cell>
          <cell r="K156">
            <v>80</v>
          </cell>
          <cell r="L156">
            <v>660</v>
          </cell>
          <cell r="M156">
            <v>660</v>
          </cell>
          <cell r="N156">
            <v>660</v>
          </cell>
          <cell r="O156">
            <v>660</v>
          </cell>
          <cell r="P156">
            <v>660</v>
          </cell>
          <cell r="Q156">
            <v>660</v>
          </cell>
          <cell r="R156">
            <v>660</v>
          </cell>
        </row>
        <row r="157">
          <cell r="J157">
            <v>11</v>
          </cell>
          <cell r="K157">
            <v>80</v>
          </cell>
          <cell r="L157">
            <v>660</v>
          </cell>
          <cell r="M157">
            <v>660</v>
          </cell>
          <cell r="N157">
            <v>660</v>
          </cell>
          <cell r="O157">
            <v>660</v>
          </cell>
          <cell r="P157">
            <v>660</v>
          </cell>
          <cell r="Q157">
            <v>660</v>
          </cell>
          <cell r="R157">
            <v>660</v>
          </cell>
        </row>
        <row r="158">
          <cell r="J158">
            <v>11</v>
          </cell>
          <cell r="K158">
            <v>80</v>
          </cell>
          <cell r="L158">
            <v>660</v>
          </cell>
          <cell r="M158">
            <v>660</v>
          </cell>
          <cell r="N158">
            <v>660</v>
          </cell>
          <cell r="O158">
            <v>660</v>
          </cell>
          <cell r="P158">
            <v>660</v>
          </cell>
          <cell r="Q158">
            <v>660</v>
          </cell>
          <cell r="R158">
            <v>660</v>
          </cell>
        </row>
        <row r="159">
          <cell r="J159" t="str">
            <v>11e</v>
          </cell>
          <cell r="K159">
            <v>240</v>
          </cell>
          <cell r="L159">
            <v>7590</v>
          </cell>
          <cell r="M159">
            <v>7920</v>
          </cell>
          <cell r="N159">
            <v>7920</v>
          </cell>
          <cell r="O159">
            <v>7920</v>
          </cell>
          <cell r="P159">
            <v>7920</v>
          </cell>
          <cell r="Q159">
            <v>7920</v>
          </cell>
          <cell r="R159">
            <v>7920</v>
          </cell>
        </row>
        <row r="161">
          <cell r="J161">
            <v>12</v>
          </cell>
          <cell r="K161">
            <v>0</v>
          </cell>
          <cell r="L161">
            <v>0</v>
          </cell>
          <cell r="M161">
            <v>0</v>
          </cell>
          <cell r="N161">
            <v>0</v>
          </cell>
          <cell r="O161">
            <v>0</v>
          </cell>
          <cell r="P161">
            <v>0</v>
          </cell>
          <cell r="Q161">
            <v>0</v>
          </cell>
          <cell r="R161">
            <v>0</v>
          </cell>
        </row>
        <row r="162">
          <cell r="J162">
            <v>12</v>
          </cell>
          <cell r="K162">
            <v>0</v>
          </cell>
          <cell r="L162">
            <v>0</v>
          </cell>
          <cell r="M162">
            <v>0</v>
          </cell>
          <cell r="N162">
            <v>0</v>
          </cell>
          <cell r="O162">
            <v>0</v>
          </cell>
          <cell r="P162">
            <v>0</v>
          </cell>
          <cell r="Q162">
            <v>0</v>
          </cell>
          <cell r="R162">
            <v>0</v>
          </cell>
        </row>
        <row r="163">
          <cell r="J163">
            <v>12</v>
          </cell>
          <cell r="K163">
            <v>0</v>
          </cell>
          <cell r="L163">
            <v>0</v>
          </cell>
          <cell r="M163">
            <v>0</v>
          </cell>
          <cell r="N163">
            <v>0</v>
          </cell>
          <cell r="O163">
            <v>0</v>
          </cell>
          <cell r="P163">
            <v>0</v>
          </cell>
          <cell r="Q163">
            <v>0</v>
          </cell>
          <cell r="R163">
            <v>0</v>
          </cell>
        </row>
        <row r="164">
          <cell r="J164">
            <v>12</v>
          </cell>
          <cell r="K164">
            <v>0</v>
          </cell>
          <cell r="L164">
            <v>0</v>
          </cell>
          <cell r="M164">
            <v>0</v>
          </cell>
          <cell r="N164">
            <v>0</v>
          </cell>
          <cell r="O164">
            <v>0</v>
          </cell>
          <cell r="P164">
            <v>0</v>
          </cell>
          <cell r="Q164">
            <v>0</v>
          </cell>
          <cell r="R164">
            <v>0</v>
          </cell>
        </row>
        <row r="165">
          <cell r="J165">
            <v>12</v>
          </cell>
          <cell r="K165">
            <v>0</v>
          </cell>
          <cell r="L165">
            <v>0</v>
          </cell>
          <cell r="M165">
            <v>0</v>
          </cell>
          <cell r="N165">
            <v>0</v>
          </cell>
          <cell r="O165">
            <v>0</v>
          </cell>
          <cell r="P165">
            <v>0</v>
          </cell>
          <cell r="Q165">
            <v>0</v>
          </cell>
          <cell r="R165">
            <v>0</v>
          </cell>
        </row>
        <row r="166">
          <cell r="J166">
            <v>12</v>
          </cell>
          <cell r="K166">
            <v>0</v>
          </cell>
          <cell r="L166">
            <v>0</v>
          </cell>
          <cell r="M166">
            <v>0</v>
          </cell>
          <cell r="N166">
            <v>0</v>
          </cell>
          <cell r="O166">
            <v>0</v>
          </cell>
          <cell r="P166">
            <v>0</v>
          </cell>
          <cell r="Q166">
            <v>0</v>
          </cell>
          <cell r="R166">
            <v>0</v>
          </cell>
        </row>
        <row r="167">
          <cell r="J167">
            <v>12</v>
          </cell>
          <cell r="K167">
            <v>0</v>
          </cell>
          <cell r="L167">
            <v>0</v>
          </cell>
          <cell r="M167">
            <v>0</v>
          </cell>
          <cell r="N167">
            <v>0</v>
          </cell>
          <cell r="O167">
            <v>0</v>
          </cell>
          <cell r="P167">
            <v>0</v>
          </cell>
          <cell r="Q167">
            <v>0</v>
          </cell>
          <cell r="R167">
            <v>0</v>
          </cell>
        </row>
        <row r="168">
          <cell r="J168">
            <v>12</v>
          </cell>
          <cell r="K168">
            <v>0</v>
          </cell>
          <cell r="L168">
            <v>0</v>
          </cell>
          <cell r="M168">
            <v>0</v>
          </cell>
          <cell r="N168">
            <v>0</v>
          </cell>
          <cell r="O168">
            <v>0</v>
          </cell>
          <cell r="P168">
            <v>0</v>
          </cell>
          <cell r="Q168">
            <v>0</v>
          </cell>
          <cell r="R168">
            <v>0</v>
          </cell>
        </row>
        <row r="169">
          <cell r="J169">
            <v>12</v>
          </cell>
          <cell r="K169">
            <v>0</v>
          </cell>
          <cell r="L169">
            <v>0</v>
          </cell>
          <cell r="M169">
            <v>0</v>
          </cell>
          <cell r="N169">
            <v>0</v>
          </cell>
          <cell r="O169">
            <v>0</v>
          </cell>
          <cell r="P169">
            <v>0</v>
          </cell>
          <cell r="Q169">
            <v>0</v>
          </cell>
          <cell r="R169">
            <v>0</v>
          </cell>
        </row>
        <row r="170">
          <cell r="J170">
            <v>12</v>
          </cell>
          <cell r="K170">
            <v>0</v>
          </cell>
          <cell r="L170">
            <v>0</v>
          </cell>
          <cell r="M170">
            <v>0</v>
          </cell>
          <cell r="N170">
            <v>0</v>
          </cell>
          <cell r="O170">
            <v>0</v>
          </cell>
          <cell r="P170">
            <v>0</v>
          </cell>
          <cell r="Q170">
            <v>0</v>
          </cell>
          <cell r="R170">
            <v>0</v>
          </cell>
        </row>
        <row r="171">
          <cell r="J171">
            <v>12</v>
          </cell>
          <cell r="K171">
            <v>0</v>
          </cell>
          <cell r="L171">
            <v>0</v>
          </cell>
          <cell r="M171">
            <v>0</v>
          </cell>
          <cell r="N171">
            <v>0</v>
          </cell>
          <cell r="O171">
            <v>0</v>
          </cell>
          <cell r="P171">
            <v>0</v>
          </cell>
          <cell r="Q171">
            <v>0</v>
          </cell>
          <cell r="R171">
            <v>0</v>
          </cell>
        </row>
        <row r="172">
          <cell r="J172">
            <v>12</v>
          </cell>
          <cell r="K172">
            <v>0</v>
          </cell>
          <cell r="L172">
            <v>0</v>
          </cell>
          <cell r="M172">
            <v>0</v>
          </cell>
          <cell r="N172">
            <v>0</v>
          </cell>
          <cell r="O172">
            <v>0</v>
          </cell>
          <cell r="P172">
            <v>0</v>
          </cell>
          <cell r="Q172">
            <v>0</v>
          </cell>
          <cell r="R172">
            <v>0</v>
          </cell>
        </row>
        <row r="173">
          <cell r="J173" t="str">
            <v>12e</v>
          </cell>
          <cell r="K173">
            <v>0</v>
          </cell>
          <cell r="L173">
            <v>0</v>
          </cell>
          <cell r="M173">
            <v>0</v>
          </cell>
          <cell r="N173">
            <v>0</v>
          </cell>
          <cell r="O173">
            <v>0</v>
          </cell>
          <cell r="P173">
            <v>0</v>
          </cell>
          <cell r="Q173">
            <v>0</v>
          </cell>
          <cell r="R173">
            <v>0</v>
          </cell>
        </row>
        <row r="175">
          <cell r="J175">
            <v>13</v>
          </cell>
          <cell r="K175">
            <v>0</v>
          </cell>
          <cell r="L175">
            <v>0</v>
          </cell>
          <cell r="M175">
            <v>0</v>
          </cell>
          <cell r="N175">
            <v>0</v>
          </cell>
          <cell r="O175">
            <v>0</v>
          </cell>
          <cell r="P175">
            <v>0</v>
          </cell>
          <cell r="Q175">
            <v>0</v>
          </cell>
          <cell r="R175">
            <v>0</v>
          </cell>
        </row>
        <row r="176">
          <cell r="J176">
            <v>13</v>
          </cell>
          <cell r="K176">
            <v>0</v>
          </cell>
          <cell r="L176">
            <v>0</v>
          </cell>
          <cell r="M176">
            <v>0</v>
          </cell>
          <cell r="N176">
            <v>0</v>
          </cell>
          <cell r="O176">
            <v>0</v>
          </cell>
          <cell r="P176">
            <v>0</v>
          </cell>
          <cell r="Q176">
            <v>0</v>
          </cell>
          <cell r="R176">
            <v>0</v>
          </cell>
        </row>
        <row r="177">
          <cell r="J177">
            <v>13</v>
          </cell>
          <cell r="K177">
            <v>0</v>
          </cell>
          <cell r="L177">
            <v>0</v>
          </cell>
          <cell r="M177">
            <v>0</v>
          </cell>
          <cell r="N177">
            <v>0</v>
          </cell>
          <cell r="O177">
            <v>0</v>
          </cell>
          <cell r="P177">
            <v>0</v>
          </cell>
          <cell r="Q177">
            <v>0</v>
          </cell>
          <cell r="R177">
            <v>0</v>
          </cell>
        </row>
        <row r="178">
          <cell r="J178">
            <v>13</v>
          </cell>
          <cell r="K178">
            <v>0</v>
          </cell>
          <cell r="L178">
            <v>0</v>
          </cell>
          <cell r="M178">
            <v>0</v>
          </cell>
          <cell r="N178">
            <v>0</v>
          </cell>
          <cell r="O178">
            <v>0</v>
          </cell>
          <cell r="P178">
            <v>0</v>
          </cell>
          <cell r="Q178">
            <v>0</v>
          </cell>
          <cell r="R178">
            <v>0</v>
          </cell>
        </row>
        <row r="179">
          <cell r="J179">
            <v>13</v>
          </cell>
          <cell r="K179">
            <v>0</v>
          </cell>
          <cell r="L179">
            <v>0</v>
          </cell>
          <cell r="M179">
            <v>0</v>
          </cell>
          <cell r="N179">
            <v>0</v>
          </cell>
          <cell r="O179">
            <v>0</v>
          </cell>
          <cell r="P179">
            <v>0</v>
          </cell>
          <cell r="Q179">
            <v>0</v>
          </cell>
          <cell r="R179">
            <v>0</v>
          </cell>
        </row>
        <row r="180">
          <cell r="J180">
            <v>13</v>
          </cell>
          <cell r="K180">
            <v>0</v>
          </cell>
          <cell r="L180">
            <v>0</v>
          </cell>
          <cell r="M180">
            <v>0</v>
          </cell>
          <cell r="N180">
            <v>0</v>
          </cell>
          <cell r="O180">
            <v>0</v>
          </cell>
          <cell r="P180">
            <v>0</v>
          </cell>
          <cell r="Q180">
            <v>0</v>
          </cell>
          <cell r="R180">
            <v>0</v>
          </cell>
        </row>
        <row r="181">
          <cell r="J181">
            <v>13</v>
          </cell>
          <cell r="K181">
            <v>0</v>
          </cell>
          <cell r="L181">
            <v>0</v>
          </cell>
          <cell r="M181">
            <v>0</v>
          </cell>
          <cell r="N181">
            <v>0</v>
          </cell>
          <cell r="O181">
            <v>0</v>
          </cell>
          <cell r="P181">
            <v>0</v>
          </cell>
          <cell r="Q181">
            <v>0</v>
          </cell>
          <cell r="R181">
            <v>0</v>
          </cell>
        </row>
        <row r="182">
          <cell r="J182">
            <v>13</v>
          </cell>
          <cell r="K182">
            <v>0</v>
          </cell>
          <cell r="L182">
            <v>0</v>
          </cell>
          <cell r="M182">
            <v>0</v>
          </cell>
          <cell r="N182">
            <v>0</v>
          </cell>
          <cell r="O182">
            <v>0</v>
          </cell>
          <cell r="P182">
            <v>0</v>
          </cell>
          <cell r="Q182">
            <v>0</v>
          </cell>
          <cell r="R182">
            <v>0</v>
          </cell>
        </row>
        <row r="183">
          <cell r="J183">
            <v>13</v>
          </cell>
          <cell r="K183">
            <v>0</v>
          </cell>
          <cell r="L183">
            <v>0</v>
          </cell>
          <cell r="M183">
            <v>0</v>
          </cell>
          <cell r="N183">
            <v>0</v>
          </cell>
          <cell r="O183">
            <v>0</v>
          </cell>
          <cell r="P183">
            <v>0</v>
          </cell>
          <cell r="Q183">
            <v>0</v>
          </cell>
          <cell r="R183">
            <v>0</v>
          </cell>
        </row>
        <row r="184">
          <cell r="J184">
            <v>13</v>
          </cell>
          <cell r="K184">
            <v>0</v>
          </cell>
          <cell r="L184">
            <v>0</v>
          </cell>
          <cell r="M184">
            <v>0</v>
          </cell>
          <cell r="N184">
            <v>0</v>
          </cell>
          <cell r="O184">
            <v>0</v>
          </cell>
          <cell r="P184">
            <v>0</v>
          </cell>
          <cell r="Q184">
            <v>0</v>
          </cell>
          <cell r="R184">
            <v>0</v>
          </cell>
        </row>
        <row r="185">
          <cell r="J185">
            <v>13</v>
          </cell>
          <cell r="K185">
            <v>0</v>
          </cell>
          <cell r="L185">
            <v>0</v>
          </cell>
          <cell r="M185">
            <v>0</v>
          </cell>
          <cell r="N185">
            <v>0</v>
          </cell>
          <cell r="O185">
            <v>0</v>
          </cell>
          <cell r="P185">
            <v>0</v>
          </cell>
          <cell r="Q185">
            <v>0</v>
          </cell>
          <cell r="R185">
            <v>0</v>
          </cell>
        </row>
        <row r="186">
          <cell r="J186">
            <v>13</v>
          </cell>
          <cell r="K186">
            <v>0</v>
          </cell>
          <cell r="L186">
            <v>0</v>
          </cell>
          <cell r="M186">
            <v>0</v>
          </cell>
          <cell r="N186">
            <v>0</v>
          </cell>
          <cell r="O186">
            <v>0</v>
          </cell>
          <cell r="P186">
            <v>0</v>
          </cell>
          <cell r="Q186">
            <v>0</v>
          </cell>
          <cell r="R186">
            <v>0</v>
          </cell>
        </row>
        <row r="187">
          <cell r="J187" t="str">
            <v>13e</v>
          </cell>
          <cell r="K187">
            <v>0</v>
          </cell>
          <cell r="L187">
            <v>0</v>
          </cell>
          <cell r="M187">
            <v>0</v>
          </cell>
          <cell r="N187">
            <v>0</v>
          </cell>
          <cell r="O187">
            <v>0</v>
          </cell>
          <cell r="P187">
            <v>0</v>
          </cell>
          <cell r="Q187">
            <v>0</v>
          </cell>
          <cell r="R187">
            <v>0</v>
          </cell>
        </row>
      </sheetData>
      <sheetData sheetId="4" refreshError="1">
        <row r="7">
          <cell r="J7">
            <v>1</v>
          </cell>
          <cell r="K7">
            <v>872000</v>
          </cell>
          <cell r="L7">
            <v>860700</v>
          </cell>
          <cell r="M7">
            <v>877230</v>
          </cell>
          <cell r="N7">
            <v>889955.25</v>
          </cell>
          <cell r="O7">
            <v>899214.89999999991</v>
          </cell>
          <cell r="P7">
            <v>900681.01124999975</v>
          </cell>
          <cell r="Q7">
            <v>855646.96068749973</v>
          </cell>
          <cell r="R7">
            <v>812864.61265312473</v>
          </cell>
        </row>
        <row r="8">
          <cell r="J8">
            <v>1</v>
          </cell>
          <cell r="K8">
            <v>872000</v>
          </cell>
          <cell r="L8">
            <v>860700</v>
          </cell>
          <cell r="M8">
            <v>877230</v>
          </cell>
          <cell r="N8">
            <v>889955.25</v>
          </cell>
          <cell r="O8">
            <v>899214.89999999991</v>
          </cell>
          <cell r="P8">
            <v>900681.01124999975</v>
          </cell>
          <cell r="Q8">
            <v>855646.96068749973</v>
          </cell>
          <cell r="R8">
            <v>812864.61265312473</v>
          </cell>
        </row>
        <row r="9">
          <cell r="J9">
            <v>1</v>
          </cell>
          <cell r="K9">
            <v>872000</v>
          </cell>
          <cell r="L9">
            <v>860700</v>
          </cell>
          <cell r="M9">
            <v>877230</v>
          </cell>
          <cell r="N9">
            <v>889955.25</v>
          </cell>
          <cell r="O9">
            <v>899214.89999999991</v>
          </cell>
          <cell r="P9">
            <v>900681.01124999975</v>
          </cell>
          <cell r="Q9">
            <v>855646.96068749973</v>
          </cell>
          <cell r="R9">
            <v>812864.61265312473</v>
          </cell>
        </row>
        <row r="10">
          <cell r="J10">
            <v>1</v>
          </cell>
          <cell r="K10">
            <v>872000</v>
          </cell>
          <cell r="L10">
            <v>860700</v>
          </cell>
          <cell r="M10">
            <v>877230</v>
          </cell>
          <cell r="N10">
            <v>889955.25</v>
          </cell>
          <cell r="O10">
            <v>899214.89999999991</v>
          </cell>
          <cell r="P10">
            <v>900681.01124999975</v>
          </cell>
          <cell r="Q10">
            <v>855646.96068749973</v>
          </cell>
          <cell r="R10">
            <v>812864.61265312473</v>
          </cell>
        </row>
        <row r="11">
          <cell r="J11">
            <v>1</v>
          </cell>
          <cell r="K11">
            <v>872000</v>
          </cell>
          <cell r="L11">
            <v>860700</v>
          </cell>
          <cell r="M11">
            <v>877230</v>
          </cell>
          <cell r="N11">
            <v>889955.25</v>
          </cell>
          <cell r="O11">
            <v>899214.89999999991</v>
          </cell>
          <cell r="P11">
            <v>900681.01124999975</v>
          </cell>
          <cell r="Q11">
            <v>855646.96068749973</v>
          </cell>
          <cell r="R11">
            <v>812864.61265312473</v>
          </cell>
        </row>
        <row r="12">
          <cell r="J12">
            <v>1</v>
          </cell>
          <cell r="K12">
            <v>872000</v>
          </cell>
          <cell r="L12">
            <v>860700</v>
          </cell>
          <cell r="M12">
            <v>877230</v>
          </cell>
          <cell r="N12">
            <v>889955.25</v>
          </cell>
          <cell r="O12">
            <v>899214.89999999991</v>
          </cell>
          <cell r="P12">
            <v>900681.01124999975</v>
          </cell>
          <cell r="Q12">
            <v>855646.96068749973</v>
          </cell>
          <cell r="R12">
            <v>812864.61265312473</v>
          </cell>
        </row>
        <row r="13">
          <cell r="J13">
            <v>1</v>
          </cell>
          <cell r="K13">
            <v>870000</v>
          </cell>
          <cell r="L13">
            <v>860700</v>
          </cell>
          <cell r="M13">
            <v>877230</v>
          </cell>
          <cell r="N13">
            <v>889955.25</v>
          </cell>
          <cell r="O13">
            <v>899214.89999999991</v>
          </cell>
          <cell r="P13">
            <v>900681.01124999975</v>
          </cell>
          <cell r="Q13">
            <v>855646.96068749973</v>
          </cell>
          <cell r="R13">
            <v>812864.61265312473</v>
          </cell>
        </row>
        <row r="14">
          <cell r="J14">
            <v>1</v>
          </cell>
          <cell r="K14">
            <v>876000</v>
          </cell>
          <cell r="L14">
            <v>860700</v>
          </cell>
          <cell r="M14">
            <v>877230</v>
          </cell>
          <cell r="N14">
            <v>889955.25</v>
          </cell>
          <cell r="O14">
            <v>899214.89999999991</v>
          </cell>
          <cell r="P14">
            <v>900681.01124999975</v>
          </cell>
          <cell r="Q14">
            <v>855646.96068749973</v>
          </cell>
          <cell r="R14">
            <v>812864.61265312473</v>
          </cell>
        </row>
        <row r="15">
          <cell r="J15">
            <v>1</v>
          </cell>
          <cell r="K15">
            <v>882000</v>
          </cell>
          <cell r="L15">
            <v>860700</v>
          </cell>
          <cell r="M15">
            <v>877230</v>
          </cell>
          <cell r="N15">
            <v>889955.25</v>
          </cell>
          <cell r="O15">
            <v>899214.89999999991</v>
          </cell>
          <cell r="P15">
            <v>900681.01124999975</v>
          </cell>
          <cell r="Q15">
            <v>855646.96068749973</v>
          </cell>
          <cell r="R15">
            <v>812864.61265312473</v>
          </cell>
        </row>
        <row r="16">
          <cell r="J16">
            <v>1</v>
          </cell>
          <cell r="K16">
            <v>888000</v>
          </cell>
          <cell r="L16">
            <v>860700</v>
          </cell>
          <cell r="M16">
            <v>877230</v>
          </cell>
          <cell r="N16">
            <v>889955.25</v>
          </cell>
          <cell r="O16">
            <v>899214.89999999991</v>
          </cell>
          <cell r="P16">
            <v>900681.01124999975</v>
          </cell>
          <cell r="Q16">
            <v>855646.96068749973</v>
          </cell>
          <cell r="R16">
            <v>812864.61265312473</v>
          </cell>
        </row>
        <row r="17">
          <cell r="J17">
            <v>1</v>
          </cell>
          <cell r="K17">
            <v>894000</v>
          </cell>
          <cell r="L17">
            <v>860700</v>
          </cell>
          <cell r="M17">
            <v>877230</v>
          </cell>
          <cell r="N17">
            <v>889955.25</v>
          </cell>
          <cell r="O17">
            <v>899214.89999999991</v>
          </cell>
          <cell r="P17">
            <v>900681.01124999975</v>
          </cell>
          <cell r="Q17">
            <v>855646.96068749973</v>
          </cell>
          <cell r="R17">
            <v>812864.61265312473</v>
          </cell>
        </row>
        <row r="18">
          <cell r="J18">
            <v>1</v>
          </cell>
          <cell r="K18">
            <v>900000</v>
          </cell>
          <cell r="L18">
            <v>860700</v>
          </cell>
          <cell r="M18">
            <v>877230</v>
          </cell>
          <cell r="N18">
            <v>889955.25</v>
          </cell>
          <cell r="O18">
            <v>899214.89999999991</v>
          </cell>
          <cell r="P18">
            <v>900681.01124999975</v>
          </cell>
          <cell r="Q18">
            <v>855646.96068749973</v>
          </cell>
          <cell r="R18">
            <v>812864.61265312473</v>
          </cell>
        </row>
        <row r="19">
          <cell r="J19" t="str">
            <v>1d</v>
          </cell>
          <cell r="K19">
            <v>10542000</v>
          </cell>
          <cell r="L19">
            <v>10328400</v>
          </cell>
          <cell r="M19">
            <v>10526760</v>
          </cell>
          <cell r="N19">
            <v>10679463</v>
          </cell>
          <cell r="O19">
            <v>10790578.800000003</v>
          </cell>
          <cell r="P19">
            <v>10808172.134999998</v>
          </cell>
          <cell r="Q19">
            <v>10267763.528249996</v>
          </cell>
          <cell r="R19">
            <v>9754375.3518374991</v>
          </cell>
        </row>
        <row r="21">
          <cell r="J21">
            <v>2</v>
          </cell>
          <cell r="K21">
            <v>0</v>
          </cell>
          <cell r="L21">
            <v>0</v>
          </cell>
          <cell r="M21">
            <v>0</v>
          </cell>
          <cell r="N21">
            <v>0</v>
          </cell>
          <cell r="O21">
            <v>0</v>
          </cell>
          <cell r="P21">
            <v>0</v>
          </cell>
          <cell r="Q21">
            <v>0</v>
          </cell>
          <cell r="R21">
            <v>0</v>
          </cell>
        </row>
        <row r="22">
          <cell r="J22">
            <v>2</v>
          </cell>
          <cell r="K22">
            <v>0</v>
          </cell>
          <cell r="L22">
            <v>0</v>
          </cell>
          <cell r="M22">
            <v>0</v>
          </cell>
          <cell r="N22">
            <v>0</v>
          </cell>
          <cell r="O22">
            <v>0</v>
          </cell>
          <cell r="P22">
            <v>0</v>
          </cell>
          <cell r="Q22">
            <v>0</v>
          </cell>
          <cell r="R22">
            <v>0</v>
          </cell>
        </row>
        <row r="23">
          <cell r="J23">
            <v>2</v>
          </cell>
          <cell r="K23">
            <v>0</v>
          </cell>
          <cell r="L23">
            <v>0</v>
          </cell>
          <cell r="M23">
            <v>0</v>
          </cell>
          <cell r="N23">
            <v>0</v>
          </cell>
          <cell r="O23">
            <v>0</v>
          </cell>
          <cell r="P23">
            <v>0</v>
          </cell>
          <cell r="Q23">
            <v>0</v>
          </cell>
          <cell r="R23">
            <v>0</v>
          </cell>
        </row>
        <row r="24">
          <cell r="J24">
            <v>2</v>
          </cell>
          <cell r="K24">
            <v>0</v>
          </cell>
          <cell r="L24">
            <v>0</v>
          </cell>
          <cell r="M24">
            <v>0</v>
          </cell>
          <cell r="N24">
            <v>0</v>
          </cell>
          <cell r="O24">
            <v>0</v>
          </cell>
          <cell r="P24">
            <v>0</v>
          </cell>
          <cell r="Q24">
            <v>0</v>
          </cell>
          <cell r="R24">
            <v>0</v>
          </cell>
        </row>
        <row r="25">
          <cell r="J25">
            <v>2</v>
          </cell>
          <cell r="K25">
            <v>0</v>
          </cell>
          <cell r="L25">
            <v>0</v>
          </cell>
          <cell r="M25">
            <v>0</v>
          </cell>
          <cell r="N25">
            <v>0</v>
          </cell>
          <cell r="O25">
            <v>0</v>
          </cell>
          <cell r="P25">
            <v>0</v>
          </cell>
          <cell r="Q25">
            <v>0</v>
          </cell>
          <cell r="R25">
            <v>0</v>
          </cell>
        </row>
        <row r="26">
          <cell r="J26">
            <v>2</v>
          </cell>
          <cell r="K26">
            <v>0</v>
          </cell>
          <cell r="L26">
            <v>0</v>
          </cell>
          <cell r="M26">
            <v>0</v>
          </cell>
          <cell r="N26">
            <v>0</v>
          </cell>
          <cell r="O26">
            <v>0</v>
          </cell>
          <cell r="P26">
            <v>0</v>
          </cell>
          <cell r="Q26">
            <v>0</v>
          </cell>
          <cell r="R26">
            <v>0</v>
          </cell>
        </row>
        <row r="27">
          <cell r="J27">
            <v>2</v>
          </cell>
          <cell r="K27">
            <v>0</v>
          </cell>
          <cell r="L27">
            <v>0</v>
          </cell>
          <cell r="M27">
            <v>0</v>
          </cell>
          <cell r="N27">
            <v>0</v>
          </cell>
          <cell r="O27">
            <v>0</v>
          </cell>
          <cell r="P27">
            <v>0</v>
          </cell>
          <cell r="Q27">
            <v>0</v>
          </cell>
          <cell r="R27">
            <v>0</v>
          </cell>
        </row>
        <row r="28">
          <cell r="J28">
            <v>2</v>
          </cell>
          <cell r="K28">
            <v>0</v>
          </cell>
          <cell r="L28">
            <v>0</v>
          </cell>
          <cell r="M28">
            <v>0</v>
          </cell>
          <cell r="N28">
            <v>0</v>
          </cell>
          <cell r="O28">
            <v>0</v>
          </cell>
          <cell r="P28">
            <v>0</v>
          </cell>
          <cell r="Q28">
            <v>0</v>
          </cell>
          <cell r="R28">
            <v>0</v>
          </cell>
        </row>
        <row r="29">
          <cell r="J29">
            <v>2</v>
          </cell>
          <cell r="K29">
            <v>0</v>
          </cell>
          <cell r="L29">
            <v>0</v>
          </cell>
          <cell r="M29">
            <v>0</v>
          </cell>
          <cell r="N29">
            <v>0</v>
          </cell>
          <cell r="O29">
            <v>0</v>
          </cell>
          <cell r="P29">
            <v>0</v>
          </cell>
          <cell r="Q29">
            <v>0</v>
          </cell>
          <cell r="R29">
            <v>0</v>
          </cell>
        </row>
        <row r="30">
          <cell r="J30">
            <v>2</v>
          </cell>
          <cell r="K30">
            <v>0</v>
          </cell>
          <cell r="L30">
            <v>0</v>
          </cell>
          <cell r="M30">
            <v>0</v>
          </cell>
          <cell r="N30">
            <v>0</v>
          </cell>
          <cell r="O30">
            <v>0</v>
          </cell>
          <cell r="P30">
            <v>0</v>
          </cell>
          <cell r="Q30">
            <v>0</v>
          </cell>
          <cell r="R30">
            <v>0</v>
          </cell>
        </row>
        <row r="31">
          <cell r="J31">
            <v>2</v>
          </cell>
          <cell r="K31">
            <v>0</v>
          </cell>
          <cell r="L31">
            <v>0</v>
          </cell>
          <cell r="M31">
            <v>0</v>
          </cell>
          <cell r="N31">
            <v>0</v>
          </cell>
          <cell r="O31">
            <v>0</v>
          </cell>
          <cell r="P31">
            <v>0</v>
          </cell>
          <cell r="Q31">
            <v>0</v>
          </cell>
          <cell r="R31">
            <v>0</v>
          </cell>
        </row>
        <row r="32">
          <cell r="J32">
            <v>2</v>
          </cell>
          <cell r="K32">
            <v>0</v>
          </cell>
          <cell r="L32">
            <v>0</v>
          </cell>
          <cell r="M32">
            <v>0</v>
          </cell>
          <cell r="N32">
            <v>0</v>
          </cell>
          <cell r="O32">
            <v>0</v>
          </cell>
          <cell r="P32">
            <v>0</v>
          </cell>
          <cell r="Q32">
            <v>0</v>
          </cell>
          <cell r="R32">
            <v>0</v>
          </cell>
        </row>
        <row r="33">
          <cell r="J33" t="str">
            <v>2d</v>
          </cell>
          <cell r="K33">
            <v>0</v>
          </cell>
          <cell r="L33">
            <v>0</v>
          </cell>
          <cell r="M33">
            <v>0</v>
          </cell>
          <cell r="N33">
            <v>0</v>
          </cell>
          <cell r="O33">
            <v>0</v>
          </cell>
          <cell r="P33">
            <v>0</v>
          </cell>
          <cell r="Q33">
            <v>0</v>
          </cell>
          <cell r="R33">
            <v>0</v>
          </cell>
        </row>
        <row r="35">
          <cell r="J35">
            <v>3</v>
          </cell>
          <cell r="K35">
            <v>372000</v>
          </cell>
          <cell r="L35">
            <v>538200</v>
          </cell>
          <cell r="M35">
            <v>535230</v>
          </cell>
          <cell r="N35">
            <v>508468.5</v>
          </cell>
          <cell r="O35">
            <v>483045.07499999995</v>
          </cell>
          <cell r="P35">
            <v>458892.82124999998</v>
          </cell>
          <cell r="Q35">
            <v>435948.18018749991</v>
          </cell>
          <cell r="R35">
            <v>414150.77117812494</v>
          </cell>
        </row>
        <row r="36">
          <cell r="J36">
            <v>3</v>
          </cell>
          <cell r="K36">
            <v>372000</v>
          </cell>
          <cell r="L36">
            <v>538200</v>
          </cell>
          <cell r="M36">
            <v>535230</v>
          </cell>
          <cell r="N36">
            <v>508468.5</v>
          </cell>
          <cell r="O36">
            <v>483045.07499999995</v>
          </cell>
          <cell r="P36">
            <v>458892.82124999998</v>
          </cell>
          <cell r="Q36">
            <v>435948.18018749991</v>
          </cell>
          <cell r="R36">
            <v>414150.77117812494</v>
          </cell>
        </row>
        <row r="37">
          <cell r="J37">
            <v>3</v>
          </cell>
          <cell r="K37">
            <v>372000</v>
          </cell>
          <cell r="L37">
            <v>538200</v>
          </cell>
          <cell r="M37">
            <v>535230</v>
          </cell>
          <cell r="N37">
            <v>508468.5</v>
          </cell>
          <cell r="O37">
            <v>483045.07499999995</v>
          </cell>
          <cell r="P37">
            <v>458892.82124999998</v>
          </cell>
          <cell r="Q37">
            <v>435948.18018749991</v>
          </cell>
          <cell r="R37">
            <v>414150.77117812494</v>
          </cell>
        </row>
        <row r="38">
          <cell r="J38">
            <v>3</v>
          </cell>
          <cell r="K38">
            <v>372000</v>
          </cell>
          <cell r="L38">
            <v>538200</v>
          </cell>
          <cell r="M38">
            <v>535230</v>
          </cell>
          <cell r="N38">
            <v>508468.5</v>
          </cell>
          <cell r="O38">
            <v>483045.07499999995</v>
          </cell>
          <cell r="P38">
            <v>458892.82124999998</v>
          </cell>
          <cell r="Q38">
            <v>435948.18018749991</v>
          </cell>
          <cell r="R38">
            <v>414150.77117812494</v>
          </cell>
        </row>
        <row r="39">
          <cell r="J39">
            <v>3</v>
          </cell>
          <cell r="K39">
            <v>372000</v>
          </cell>
          <cell r="L39">
            <v>538200</v>
          </cell>
          <cell r="M39">
            <v>535230</v>
          </cell>
          <cell r="N39">
            <v>508468.5</v>
          </cell>
          <cell r="O39">
            <v>483045.07499999995</v>
          </cell>
          <cell r="P39">
            <v>458892.82124999998</v>
          </cell>
          <cell r="Q39">
            <v>435948.18018749991</v>
          </cell>
          <cell r="R39">
            <v>414150.77117812494</v>
          </cell>
        </row>
        <row r="40">
          <cell r="J40">
            <v>3</v>
          </cell>
          <cell r="K40">
            <v>372000</v>
          </cell>
          <cell r="L40">
            <v>538200</v>
          </cell>
          <cell r="M40">
            <v>535230</v>
          </cell>
          <cell r="N40">
            <v>508468.5</v>
          </cell>
          <cell r="O40">
            <v>483045.07499999995</v>
          </cell>
          <cell r="P40">
            <v>458892.82124999998</v>
          </cell>
          <cell r="Q40">
            <v>435948.18018749991</v>
          </cell>
          <cell r="R40">
            <v>414150.77117812494</v>
          </cell>
        </row>
        <row r="41">
          <cell r="J41">
            <v>3</v>
          </cell>
          <cell r="K41">
            <v>547578.94736842101</v>
          </cell>
          <cell r="L41">
            <v>538200</v>
          </cell>
          <cell r="M41">
            <v>535230</v>
          </cell>
          <cell r="N41">
            <v>508468.5</v>
          </cell>
          <cell r="O41">
            <v>483045.07499999995</v>
          </cell>
          <cell r="P41">
            <v>458892.82124999998</v>
          </cell>
          <cell r="Q41">
            <v>435948.18018749991</v>
          </cell>
          <cell r="R41">
            <v>414150.77117812494</v>
          </cell>
        </row>
        <row r="42">
          <cell r="J42">
            <v>3</v>
          </cell>
          <cell r="K42">
            <v>547578.94736842101</v>
          </cell>
          <cell r="L42">
            <v>538200</v>
          </cell>
          <cell r="M42">
            <v>535230</v>
          </cell>
          <cell r="N42">
            <v>508468.5</v>
          </cell>
          <cell r="O42">
            <v>483045.07499999995</v>
          </cell>
          <cell r="P42">
            <v>458892.82124999998</v>
          </cell>
          <cell r="Q42">
            <v>435948.18018749991</v>
          </cell>
          <cell r="R42">
            <v>414150.77117812494</v>
          </cell>
        </row>
        <row r="43">
          <cell r="J43">
            <v>3</v>
          </cell>
          <cell r="K43">
            <v>547578.94736842101</v>
          </cell>
          <cell r="L43">
            <v>538200</v>
          </cell>
          <cell r="M43">
            <v>535230</v>
          </cell>
          <cell r="N43">
            <v>508468.5</v>
          </cell>
          <cell r="O43">
            <v>483045.07499999995</v>
          </cell>
          <cell r="P43">
            <v>458892.82124999998</v>
          </cell>
          <cell r="Q43">
            <v>435948.18018749991</v>
          </cell>
          <cell r="R43">
            <v>414150.77117812494</v>
          </cell>
        </row>
        <row r="44">
          <cell r="J44">
            <v>3</v>
          </cell>
          <cell r="K44">
            <v>555157.89473684214</v>
          </cell>
          <cell r="L44">
            <v>538200</v>
          </cell>
          <cell r="M44">
            <v>535230</v>
          </cell>
          <cell r="N44">
            <v>508468.5</v>
          </cell>
          <cell r="O44">
            <v>483045.07499999995</v>
          </cell>
          <cell r="P44">
            <v>458892.82124999998</v>
          </cell>
          <cell r="Q44">
            <v>435948.18018749991</v>
          </cell>
          <cell r="R44">
            <v>414150.77117812494</v>
          </cell>
        </row>
        <row r="45">
          <cell r="J45">
            <v>3</v>
          </cell>
          <cell r="K45">
            <v>555157.89473684214</v>
          </cell>
          <cell r="L45">
            <v>538200</v>
          </cell>
          <cell r="M45">
            <v>535230</v>
          </cell>
          <cell r="N45">
            <v>508468.5</v>
          </cell>
          <cell r="O45">
            <v>483045.07499999995</v>
          </cell>
          <cell r="P45">
            <v>458892.82124999998</v>
          </cell>
          <cell r="Q45">
            <v>435948.18018749991</v>
          </cell>
          <cell r="R45">
            <v>414150.77117812494</v>
          </cell>
        </row>
        <row r="46">
          <cell r="J46">
            <v>3</v>
          </cell>
          <cell r="K46">
            <v>558947.36842105258</v>
          </cell>
          <cell r="L46">
            <v>538200</v>
          </cell>
          <cell r="M46">
            <v>535230</v>
          </cell>
          <cell r="N46">
            <v>508468.5</v>
          </cell>
          <cell r="O46">
            <v>483045.07499999995</v>
          </cell>
          <cell r="P46">
            <v>458892.82124999998</v>
          </cell>
          <cell r="Q46">
            <v>435948.18018749991</v>
          </cell>
          <cell r="R46">
            <v>414150.77117812494</v>
          </cell>
        </row>
        <row r="47">
          <cell r="J47" t="str">
            <v>3d</v>
          </cell>
          <cell r="K47">
            <v>5544000</v>
          </cell>
          <cell r="L47">
            <v>6458400</v>
          </cell>
          <cell r="M47">
            <v>6422760</v>
          </cell>
          <cell r="N47">
            <v>6101622</v>
          </cell>
          <cell r="O47">
            <v>5796540.9000000013</v>
          </cell>
          <cell r="P47">
            <v>5506713.8549999995</v>
          </cell>
          <cell r="Q47">
            <v>5231378.1622500001</v>
          </cell>
          <cell r="R47">
            <v>4969809.2541374993</v>
          </cell>
        </row>
        <row r="49">
          <cell r="J49">
            <v>4</v>
          </cell>
          <cell r="K49">
            <v>145263.15789473683</v>
          </cell>
          <cell r="L49">
            <v>163200</v>
          </cell>
          <cell r="M49">
            <v>189240</v>
          </cell>
          <cell r="N49">
            <v>218766</v>
          </cell>
          <cell r="O49">
            <v>244866.3</v>
          </cell>
          <cell r="P49">
            <v>267809.65499999997</v>
          </cell>
          <cell r="Q49">
            <v>254419.17224999995</v>
          </cell>
          <cell r="R49">
            <v>241698.21363749995</v>
          </cell>
        </row>
        <row r="50">
          <cell r="J50">
            <v>4</v>
          </cell>
          <cell r="K50">
            <v>145263.15789473683</v>
          </cell>
          <cell r="L50">
            <v>163200</v>
          </cell>
          <cell r="M50">
            <v>189240</v>
          </cell>
          <cell r="N50">
            <v>218766</v>
          </cell>
          <cell r="O50">
            <v>244866.3</v>
          </cell>
          <cell r="P50">
            <v>267809.65499999997</v>
          </cell>
          <cell r="Q50">
            <v>254419.17224999995</v>
          </cell>
          <cell r="R50">
            <v>241698.21363749995</v>
          </cell>
        </row>
        <row r="51">
          <cell r="J51">
            <v>4</v>
          </cell>
          <cell r="K51">
            <v>145263.15789473683</v>
          </cell>
          <cell r="L51">
            <v>163200</v>
          </cell>
          <cell r="M51">
            <v>189240</v>
          </cell>
          <cell r="N51">
            <v>218766</v>
          </cell>
          <cell r="O51">
            <v>244866.3</v>
          </cell>
          <cell r="P51">
            <v>267809.65499999997</v>
          </cell>
          <cell r="Q51">
            <v>254419.17224999995</v>
          </cell>
          <cell r="R51">
            <v>241698.21363749995</v>
          </cell>
        </row>
        <row r="52">
          <cell r="J52">
            <v>4</v>
          </cell>
          <cell r="K52">
            <v>145263.15789473683</v>
          </cell>
          <cell r="L52">
            <v>163200</v>
          </cell>
          <cell r="M52">
            <v>189240</v>
          </cell>
          <cell r="N52">
            <v>218766</v>
          </cell>
          <cell r="O52">
            <v>244866.3</v>
          </cell>
          <cell r="P52">
            <v>267809.65499999997</v>
          </cell>
          <cell r="Q52">
            <v>254419.17224999995</v>
          </cell>
          <cell r="R52">
            <v>241698.21363749995</v>
          </cell>
        </row>
        <row r="53">
          <cell r="J53">
            <v>4</v>
          </cell>
          <cell r="K53">
            <v>145263.15789473683</v>
          </cell>
          <cell r="L53">
            <v>163200</v>
          </cell>
          <cell r="M53">
            <v>189240</v>
          </cell>
          <cell r="N53">
            <v>218766</v>
          </cell>
          <cell r="O53">
            <v>244866.3</v>
          </cell>
          <cell r="P53">
            <v>267809.65499999997</v>
          </cell>
          <cell r="Q53">
            <v>254419.17224999995</v>
          </cell>
          <cell r="R53">
            <v>241698.21363749995</v>
          </cell>
        </row>
        <row r="54">
          <cell r="J54">
            <v>4</v>
          </cell>
          <cell r="K54">
            <v>145263.15789473683</v>
          </cell>
          <cell r="L54">
            <v>163200</v>
          </cell>
          <cell r="M54">
            <v>189240</v>
          </cell>
          <cell r="N54">
            <v>218766</v>
          </cell>
          <cell r="O54">
            <v>244866.3</v>
          </cell>
          <cell r="P54">
            <v>267809.65499999997</v>
          </cell>
          <cell r="Q54">
            <v>254419.17224999995</v>
          </cell>
          <cell r="R54">
            <v>241698.21363749995</v>
          </cell>
        </row>
        <row r="55">
          <cell r="J55">
            <v>4</v>
          </cell>
          <cell r="K55">
            <v>141473.68421052632</v>
          </cell>
          <cell r="L55">
            <v>163200</v>
          </cell>
          <cell r="M55">
            <v>189240</v>
          </cell>
          <cell r="N55">
            <v>218766</v>
          </cell>
          <cell r="O55">
            <v>244866.3</v>
          </cell>
          <cell r="P55">
            <v>267809.65499999997</v>
          </cell>
          <cell r="Q55">
            <v>254419.17224999995</v>
          </cell>
          <cell r="R55">
            <v>241698.21363749995</v>
          </cell>
        </row>
        <row r="56">
          <cell r="J56">
            <v>4</v>
          </cell>
          <cell r="K56">
            <v>149052.63157894736</v>
          </cell>
          <cell r="L56">
            <v>163200</v>
          </cell>
          <cell r="M56">
            <v>189240</v>
          </cell>
          <cell r="N56">
            <v>218766</v>
          </cell>
          <cell r="O56">
            <v>244866.3</v>
          </cell>
          <cell r="P56">
            <v>267809.65499999997</v>
          </cell>
          <cell r="Q56">
            <v>254419.17224999995</v>
          </cell>
          <cell r="R56">
            <v>241698.21363749995</v>
          </cell>
        </row>
        <row r="57">
          <cell r="J57">
            <v>4</v>
          </cell>
          <cell r="K57">
            <v>149052.63157894736</v>
          </cell>
          <cell r="L57">
            <v>163200</v>
          </cell>
          <cell r="M57">
            <v>189240</v>
          </cell>
          <cell r="N57">
            <v>218766</v>
          </cell>
          <cell r="O57">
            <v>244866.3</v>
          </cell>
          <cell r="P57">
            <v>267809.65499999997</v>
          </cell>
          <cell r="Q57">
            <v>254419.17224999995</v>
          </cell>
          <cell r="R57">
            <v>241698.21363749995</v>
          </cell>
        </row>
        <row r="58">
          <cell r="J58">
            <v>4</v>
          </cell>
          <cell r="K58">
            <v>156631.57894736843</v>
          </cell>
          <cell r="L58">
            <v>163200</v>
          </cell>
          <cell r="M58">
            <v>189240</v>
          </cell>
          <cell r="N58">
            <v>218766</v>
          </cell>
          <cell r="O58">
            <v>244866.3</v>
          </cell>
          <cell r="P58">
            <v>267809.65499999997</v>
          </cell>
          <cell r="Q58">
            <v>254419.17224999995</v>
          </cell>
          <cell r="R58">
            <v>241698.21363749995</v>
          </cell>
        </row>
        <row r="59">
          <cell r="J59">
            <v>4</v>
          </cell>
          <cell r="K59">
            <v>156631.57894736843</v>
          </cell>
          <cell r="L59">
            <v>163200</v>
          </cell>
          <cell r="M59">
            <v>189240</v>
          </cell>
          <cell r="N59">
            <v>218766</v>
          </cell>
          <cell r="O59">
            <v>244866.3</v>
          </cell>
          <cell r="P59">
            <v>267809.65499999997</v>
          </cell>
          <cell r="Q59">
            <v>254419.17224999995</v>
          </cell>
          <cell r="R59">
            <v>241698.21363749995</v>
          </cell>
        </row>
        <row r="60">
          <cell r="J60">
            <v>4</v>
          </cell>
          <cell r="K60">
            <v>164210.52631578947</v>
          </cell>
          <cell r="L60">
            <v>163200</v>
          </cell>
          <cell r="M60">
            <v>189240</v>
          </cell>
          <cell r="N60">
            <v>218766</v>
          </cell>
          <cell r="O60">
            <v>244866.3</v>
          </cell>
          <cell r="P60">
            <v>267809.65499999997</v>
          </cell>
          <cell r="Q60">
            <v>254419.17224999995</v>
          </cell>
          <cell r="R60">
            <v>241698.21363749995</v>
          </cell>
        </row>
        <row r="61">
          <cell r="J61" t="str">
            <v>4d</v>
          </cell>
          <cell r="K61">
            <v>1788631.5789473683</v>
          </cell>
          <cell r="L61">
            <v>1958400</v>
          </cell>
          <cell r="M61">
            <v>2270880</v>
          </cell>
          <cell r="N61">
            <v>2625192</v>
          </cell>
          <cell r="O61">
            <v>2938395.5999999996</v>
          </cell>
          <cell r="P61">
            <v>3213715.8599999989</v>
          </cell>
          <cell r="Q61">
            <v>3053030.0669999984</v>
          </cell>
          <cell r="R61">
            <v>2900378.5636500004</v>
          </cell>
        </row>
        <row r="63">
          <cell r="J63">
            <v>5</v>
          </cell>
          <cell r="K63">
            <v>97894.736842105267</v>
          </cell>
          <cell r="L63">
            <v>81000</v>
          </cell>
          <cell r="M63">
            <v>159030</v>
          </cell>
          <cell r="N63">
            <v>216058.5</v>
          </cell>
          <cell r="O63">
            <v>279332.77499999997</v>
          </cell>
          <cell r="P63">
            <v>335739.47624999995</v>
          </cell>
          <cell r="Q63">
            <v>318952.50243749993</v>
          </cell>
          <cell r="R63">
            <v>303004.87731562497</v>
          </cell>
        </row>
        <row r="64">
          <cell r="J64">
            <v>5</v>
          </cell>
          <cell r="K64">
            <v>97894.736842105267</v>
          </cell>
          <cell r="L64">
            <v>81000</v>
          </cell>
          <cell r="M64">
            <v>159030</v>
          </cell>
          <cell r="N64">
            <v>216058.5</v>
          </cell>
          <cell r="O64">
            <v>279332.77499999997</v>
          </cell>
          <cell r="P64">
            <v>335739.47624999995</v>
          </cell>
          <cell r="Q64">
            <v>318952.50243749993</v>
          </cell>
          <cell r="R64">
            <v>303004.87731562497</v>
          </cell>
        </row>
        <row r="65">
          <cell r="J65">
            <v>5</v>
          </cell>
          <cell r="K65">
            <v>97894.736842105267</v>
          </cell>
          <cell r="L65">
            <v>81000</v>
          </cell>
          <cell r="M65">
            <v>159030</v>
          </cell>
          <cell r="N65">
            <v>216058.5</v>
          </cell>
          <cell r="O65">
            <v>279332.77499999997</v>
          </cell>
          <cell r="P65">
            <v>335739.47624999995</v>
          </cell>
          <cell r="Q65">
            <v>318952.50243749993</v>
          </cell>
          <cell r="R65">
            <v>303004.87731562497</v>
          </cell>
        </row>
        <row r="66">
          <cell r="J66">
            <v>5</v>
          </cell>
          <cell r="K66">
            <v>97894.736842105267</v>
          </cell>
          <cell r="L66">
            <v>81000</v>
          </cell>
          <cell r="M66">
            <v>159030</v>
          </cell>
          <cell r="N66">
            <v>216058.5</v>
          </cell>
          <cell r="O66">
            <v>279332.77499999997</v>
          </cell>
          <cell r="P66">
            <v>335739.47624999995</v>
          </cell>
          <cell r="Q66">
            <v>318952.50243749993</v>
          </cell>
          <cell r="R66">
            <v>303004.87731562497</v>
          </cell>
        </row>
        <row r="67">
          <cell r="J67">
            <v>5</v>
          </cell>
          <cell r="K67">
            <v>97894.736842105267</v>
          </cell>
          <cell r="L67">
            <v>81000</v>
          </cell>
          <cell r="M67">
            <v>159030</v>
          </cell>
          <cell r="N67">
            <v>216058.5</v>
          </cell>
          <cell r="O67">
            <v>279332.77499999997</v>
          </cell>
          <cell r="P67">
            <v>335739.47624999995</v>
          </cell>
          <cell r="Q67">
            <v>318952.50243749993</v>
          </cell>
          <cell r="R67">
            <v>303004.87731562497</v>
          </cell>
        </row>
        <row r="68">
          <cell r="J68">
            <v>5</v>
          </cell>
          <cell r="K68">
            <v>97894.736842105267</v>
          </cell>
          <cell r="L68">
            <v>81000</v>
          </cell>
          <cell r="M68">
            <v>159030</v>
          </cell>
          <cell r="N68">
            <v>216058.5</v>
          </cell>
          <cell r="O68">
            <v>279332.77499999997</v>
          </cell>
          <cell r="P68">
            <v>335739.47624999995</v>
          </cell>
          <cell r="Q68">
            <v>318952.50243749993</v>
          </cell>
          <cell r="R68">
            <v>303004.87731562497</v>
          </cell>
        </row>
        <row r="69">
          <cell r="J69">
            <v>5</v>
          </cell>
          <cell r="K69">
            <v>24631.57894736842</v>
          </cell>
          <cell r="L69">
            <v>81000</v>
          </cell>
          <cell r="M69">
            <v>159030</v>
          </cell>
          <cell r="N69">
            <v>216058.5</v>
          </cell>
          <cell r="O69">
            <v>279332.77499999997</v>
          </cell>
          <cell r="P69">
            <v>335739.47624999995</v>
          </cell>
          <cell r="Q69">
            <v>318952.50243749993</v>
          </cell>
          <cell r="R69">
            <v>303004.87731562497</v>
          </cell>
        </row>
        <row r="70">
          <cell r="J70">
            <v>5</v>
          </cell>
          <cell r="K70">
            <v>39789.473684210527</v>
          </cell>
          <cell r="L70">
            <v>81000</v>
          </cell>
          <cell r="M70">
            <v>159030</v>
          </cell>
          <cell r="N70">
            <v>216058.5</v>
          </cell>
          <cell r="O70">
            <v>279332.77499999997</v>
          </cell>
          <cell r="P70">
            <v>335739.47624999995</v>
          </cell>
          <cell r="Q70">
            <v>318952.50243749993</v>
          </cell>
          <cell r="R70">
            <v>303004.87731562497</v>
          </cell>
        </row>
        <row r="71">
          <cell r="J71">
            <v>5</v>
          </cell>
          <cell r="K71">
            <v>39789.473684210527</v>
          </cell>
          <cell r="L71">
            <v>81000</v>
          </cell>
          <cell r="M71">
            <v>159030</v>
          </cell>
          <cell r="N71">
            <v>216058.5</v>
          </cell>
          <cell r="O71">
            <v>279332.77499999997</v>
          </cell>
          <cell r="P71">
            <v>335739.47624999995</v>
          </cell>
          <cell r="Q71">
            <v>318952.50243749993</v>
          </cell>
          <cell r="R71">
            <v>303004.87731562497</v>
          </cell>
        </row>
        <row r="72">
          <cell r="J72">
            <v>5</v>
          </cell>
          <cell r="K72">
            <v>54947.368421052633</v>
          </cell>
          <cell r="L72">
            <v>81000</v>
          </cell>
          <cell r="M72">
            <v>159030</v>
          </cell>
          <cell r="N72">
            <v>216058.5</v>
          </cell>
          <cell r="O72">
            <v>279332.77499999997</v>
          </cell>
          <cell r="P72">
            <v>335739.47624999995</v>
          </cell>
          <cell r="Q72">
            <v>318952.50243749993</v>
          </cell>
          <cell r="R72">
            <v>303004.87731562497</v>
          </cell>
        </row>
        <row r="73">
          <cell r="J73">
            <v>5</v>
          </cell>
          <cell r="K73">
            <v>54947.368421052633</v>
          </cell>
          <cell r="L73">
            <v>81000</v>
          </cell>
          <cell r="M73">
            <v>159030</v>
          </cell>
          <cell r="N73">
            <v>216058.5</v>
          </cell>
          <cell r="O73">
            <v>279332.77499999997</v>
          </cell>
          <cell r="P73">
            <v>335739.47624999995</v>
          </cell>
          <cell r="Q73">
            <v>318952.50243749993</v>
          </cell>
          <cell r="R73">
            <v>303004.87731562497</v>
          </cell>
        </row>
        <row r="74">
          <cell r="J74">
            <v>5</v>
          </cell>
          <cell r="K74">
            <v>70105.263157894733</v>
          </cell>
          <cell r="L74">
            <v>81000</v>
          </cell>
          <cell r="M74">
            <v>159030</v>
          </cell>
          <cell r="N74">
            <v>216058.5</v>
          </cell>
          <cell r="O74">
            <v>279332.77499999997</v>
          </cell>
          <cell r="P74">
            <v>335739.47624999995</v>
          </cell>
          <cell r="Q74">
            <v>318952.50243749993</v>
          </cell>
          <cell r="R74">
            <v>303004.87731562497</v>
          </cell>
        </row>
        <row r="75">
          <cell r="J75" t="str">
            <v>5d</v>
          </cell>
          <cell r="K75">
            <v>871578.94736842101</v>
          </cell>
          <cell r="L75">
            <v>972000</v>
          </cell>
          <cell r="M75">
            <v>1908360</v>
          </cell>
          <cell r="N75">
            <v>2592702</v>
          </cell>
          <cell r="O75">
            <v>3351993.2999999993</v>
          </cell>
          <cell r="P75">
            <v>4028873.7149999985</v>
          </cell>
          <cell r="Q75">
            <v>3827430.0292499983</v>
          </cell>
          <cell r="R75">
            <v>3636058.5277875005</v>
          </cell>
        </row>
        <row r="77">
          <cell r="J77">
            <v>6</v>
          </cell>
          <cell r="K77">
            <v>380842.10526315792</v>
          </cell>
          <cell r="L77">
            <v>343440</v>
          </cell>
          <cell r="M77">
            <v>326268</v>
          </cell>
          <cell r="N77">
            <v>309954.59999999998</v>
          </cell>
          <cell r="O77">
            <v>294456.87</v>
          </cell>
          <cell r="P77">
            <v>279734.02649999998</v>
          </cell>
          <cell r="Q77">
            <v>265747.32517499995</v>
          </cell>
          <cell r="R77">
            <v>252459.95891624995</v>
          </cell>
        </row>
        <row r="78">
          <cell r="J78">
            <v>6</v>
          </cell>
          <cell r="K78">
            <v>380842.10526315792</v>
          </cell>
          <cell r="L78">
            <v>343440</v>
          </cell>
          <cell r="M78">
            <v>326268</v>
          </cell>
          <cell r="N78">
            <v>309954.59999999998</v>
          </cell>
          <cell r="O78">
            <v>294456.87</v>
          </cell>
          <cell r="P78">
            <v>279734.02649999998</v>
          </cell>
          <cell r="Q78">
            <v>265747.32517499995</v>
          </cell>
          <cell r="R78">
            <v>252459.95891624995</v>
          </cell>
        </row>
        <row r="79">
          <cell r="J79">
            <v>6</v>
          </cell>
          <cell r="K79">
            <v>380842.10526315792</v>
          </cell>
          <cell r="L79">
            <v>343440</v>
          </cell>
          <cell r="M79">
            <v>326268</v>
          </cell>
          <cell r="N79">
            <v>309954.59999999998</v>
          </cell>
          <cell r="O79">
            <v>294456.87</v>
          </cell>
          <cell r="P79">
            <v>279734.02649999998</v>
          </cell>
          <cell r="Q79">
            <v>265747.32517499995</v>
          </cell>
          <cell r="R79">
            <v>252459.95891624995</v>
          </cell>
        </row>
        <row r="80">
          <cell r="J80">
            <v>6</v>
          </cell>
          <cell r="K80">
            <v>380842.10526315792</v>
          </cell>
          <cell r="L80">
            <v>343440</v>
          </cell>
          <cell r="M80">
            <v>326268</v>
          </cell>
          <cell r="N80">
            <v>309954.59999999998</v>
          </cell>
          <cell r="O80">
            <v>294456.87</v>
          </cell>
          <cell r="P80">
            <v>279734.02649999998</v>
          </cell>
          <cell r="Q80">
            <v>265747.32517499995</v>
          </cell>
          <cell r="R80">
            <v>252459.95891624995</v>
          </cell>
        </row>
        <row r="81">
          <cell r="J81">
            <v>6</v>
          </cell>
          <cell r="K81">
            <v>380842.10526315792</v>
          </cell>
          <cell r="L81">
            <v>343440</v>
          </cell>
          <cell r="M81">
            <v>326268</v>
          </cell>
          <cell r="N81">
            <v>309954.59999999998</v>
          </cell>
          <cell r="O81">
            <v>294456.87</v>
          </cell>
          <cell r="P81">
            <v>279734.02649999998</v>
          </cell>
          <cell r="Q81">
            <v>265747.32517499995</v>
          </cell>
          <cell r="R81">
            <v>252459.95891624995</v>
          </cell>
        </row>
        <row r="82">
          <cell r="J82">
            <v>6</v>
          </cell>
          <cell r="K82">
            <v>380842.10526315792</v>
          </cell>
          <cell r="L82">
            <v>343440</v>
          </cell>
          <cell r="M82">
            <v>326268</v>
          </cell>
          <cell r="N82">
            <v>309954.59999999998</v>
          </cell>
          <cell r="O82">
            <v>294456.87</v>
          </cell>
          <cell r="P82">
            <v>279734.02649999998</v>
          </cell>
          <cell r="Q82">
            <v>265747.32517499995</v>
          </cell>
          <cell r="R82">
            <v>252459.95891624995</v>
          </cell>
        </row>
        <row r="83">
          <cell r="J83">
            <v>6</v>
          </cell>
          <cell r="K83">
            <v>361515.78947368421</v>
          </cell>
          <cell r="L83">
            <v>343440</v>
          </cell>
          <cell r="M83">
            <v>326268</v>
          </cell>
          <cell r="N83">
            <v>309954.59999999998</v>
          </cell>
          <cell r="O83">
            <v>294456.87</v>
          </cell>
          <cell r="P83">
            <v>279734.02649999998</v>
          </cell>
          <cell r="Q83">
            <v>265747.32517499995</v>
          </cell>
          <cell r="R83">
            <v>252459.95891624995</v>
          </cell>
        </row>
        <row r="84">
          <cell r="J84">
            <v>6</v>
          </cell>
          <cell r="K84">
            <v>361515.78947368421</v>
          </cell>
          <cell r="L84">
            <v>343440</v>
          </cell>
          <cell r="M84">
            <v>326268</v>
          </cell>
          <cell r="N84">
            <v>309954.59999999998</v>
          </cell>
          <cell r="O84">
            <v>294456.87</v>
          </cell>
          <cell r="P84">
            <v>279734.02649999998</v>
          </cell>
          <cell r="Q84">
            <v>265747.32517499995</v>
          </cell>
          <cell r="R84">
            <v>252459.95891624995</v>
          </cell>
        </row>
        <row r="85">
          <cell r="J85">
            <v>6</v>
          </cell>
          <cell r="K85">
            <v>361515.78947368421</v>
          </cell>
          <cell r="L85">
            <v>343440</v>
          </cell>
          <cell r="M85">
            <v>326268</v>
          </cell>
          <cell r="N85">
            <v>309954.59999999998</v>
          </cell>
          <cell r="O85">
            <v>294456.87</v>
          </cell>
          <cell r="P85">
            <v>279734.02649999998</v>
          </cell>
          <cell r="Q85">
            <v>265747.32517499995</v>
          </cell>
          <cell r="R85">
            <v>252459.95891624995</v>
          </cell>
        </row>
        <row r="86">
          <cell r="J86">
            <v>6</v>
          </cell>
          <cell r="K86">
            <v>361515.78947368421</v>
          </cell>
          <cell r="L86">
            <v>343440</v>
          </cell>
          <cell r="M86">
            <v>326268</v>
          </cell>
          <cell r="N86">
            <v>309954.59999999998</v>
          </cell>
          <cell r="O86">
            <v>294456.87</v>
          </cell>
          <cell r="P86">
            <v>279734.02649999998</v>
          </cell>
          <cell r="Q86">
            <v>265747.32517499995</v>
          </cell>
          <cell r="R86">
            <v>252459.95891624995</v>
          </cell>
        </row>
        <row r="87">
          <cell r="J87">
            <v>6</v>
          </cell>
          <cell r="K87">
            <v>361515.78947368421</v>
          </cell>
          <cell r="L87">
            <v>343440</v>
          </cell>
          <cell r="M87">
            <v>326268</v>
          </cell>
          <cell r="N87">
            <v>309954.59999999998</v>
          </cell>
          <cell r="O87">
            <v>294456.87</v>
          </cell>
          <cell r="P87">
            <v>279734.02649999998</v>
          </cell>
          <cell r="Q87">
            <v>265747.32517499995</v>
          </cell>
          <cell r="R87">
            <v>252459.95891624995</v>
          </cell>
        </row>
        <row r="88">
          <cell r="J88">
            <v>6</v>
          </cell>
          <cell r="K88">
            <v>361515.78947368421</v>
          </cell>
          <cell r="L88">
            <v>343440</v>
          </cell>
          <cell r="M88">
            <v>326268</v>
          </cell>
          <cell r="N88">
            <v>309954.59999999998</v>
          </cell>
          <cell r="O88">
            <v>294456.87</v>
          </cell>
          <cell r="P88">
            <v>279734.02649999998</v>
          </cell>
          <cell r="Q88">
            <v>265747.32517499995</v>
          </cell>
          <cell r="R88">
            <v>252459.95891624995</v>
          </cell>
        </row>
        <row r="89">
          <cell r="J89" t="str">
            <v>6d</v>
          </cell>
          <cell r="K89">
            <v>4454147.3684210517</v>
          </cell>
          <cell r="L89">
            <v>4121280</v>
          </cell>
          <cell r="M89">
            <v>3915216</v>
          </cell>
          <cell r="N89">
            <v>3719455.2000000007</v>
          </cell>
          <cell r="O89">
            <v>3533482.4400000009</v>
          </cell>
          <cell r="P89">
            <v>3356808.3180000004</v>
          </cell>
          <cell r="Q89">
            <v>3188967.9020999991</v>
          </cell>
          <cell r="R89">
            <v>3029519.5069949999</v>
          </cell>
        </row>
        <row r="91">
          <cell r="J91">
            <v>7</v>
          </cell>
          <cell r="K91">
            <v>67925</v>
          </cell>
          <cell r="L91">
            <v>0</v>
          </cell>
          <cell r="M91">
            <v>15432.75</v>
          </cell>
          <cell r="N91">
            <v>14661.112499999999</v>
          </cell>
          <cell r="O91">
            <v>13928.056874999998</v>
          </cell>
          <cell r="P91">
            <v>13231.654031249998</v>
          </cell>
          <cell r="Q91">
            <v>12570.071329687496</v>
          </cell>
          <cell r="R91">
            <v>11941.567763203122</v>
          </cell>
        </row>
        <row r="92">
          <cell r="J92">
            <v>7</v>
          </cell>
          <cell r="K92">
            <v>67925</v>
          </cell>
          <cell r="L92">
            <v>0</v>
          </cell>
          <cell r="M92">
            <v>15432.75</v>
          </cell>
          <cell r="N92">
            <v>14661.112499999999</v>
          </cell>
          <cell r="O92">
            <v>13928.056874999998</v>
          </cell>
          <cell r="P92">
            <v>13231.654031249998</v>
          </cell>
          <cell r="Q92">
            <v>12570.071329687496</v>
          </cell>
          <cell r="R92">
            <v>11941.567763203122</v>
          </cell>
        </row>
        <row r="93">
          <cell r="J93">
            <v>7</v>
          </cell>
          <cell r="K93">
            <v>67925</v>
          </cell>
          <cell r="L93">
            <v>0</v>
          </cell>
          <cell r="M93">
            <v>15432.75</v>
          </cell>
          <cell r="N93">
            <v>14661.112499999999</v>
          </cell>
          <cell r="O93">
            <v>13928.056874999998</v>
          </cell>
          <cell r="P93">
            <v>13231.654031249998</v>
          </cell>
          <cell r="Q93">
            <v>12570.071329687496</v>
          </cell>
          <cell r="R93">
            <v>11941.567763203122</v>
          </cell>
        </row>
        <row r="94">
          <cell r="J94">
            <v>7</v>
          </cell>
          <cell r="K94">
            <v>67925</v>
          </cell>
          <cell r="L94">
            <v>0</v>
          </cell>
          <cell r="M94">
            <v>15432.75</v>
          </cell>
          <cell r="N94">
            <v>14661.112499999999</v>
          </cell>
          <cell r="O94">
            <v>13928.056874999998</v>
          </cell>
          <cell r="P94">
            <v>13231.654031249998</v>
          </cell>
          <cell r="Q94">
            <v>12570.071329687496</v>
          </cell>
          <cell r="R94">
            <v>11941.567763203122</v>
          </cell>
        </row>
        <row r="95">
          <cell r="J95">
            <v>7</v>
          </cell>
          <cell r="K95">
            <v>67925</v>
          </cell>
          <cell r="L95">
            <v>0</v>
          </cell>
          <cell r="M95">
            <v>15432.75</v>
          </cell>
          <cell r="N95">
            <v>14661.112499999999</v>
          </cell>
          <cell r="O95">
            <v>13928.056874999998</v>
          </cell>
          <cell r="P95">
            <v>13231.654031249998</v>
          </cell>
          <cell r="Q95">
            <v>12570.071329687496</v>
          </cell>
          <cell r="R95">
            <v>11941.567763203122</v>
          </cell>
        </row>
        <row r="96">
          <cell r="J96">
            <v>7</v>
          </cell>
          <cell r="K96">
            <v>67925</v>
          </cell>
          <cell r="L96">
            <v>0</v>
          </cell>
          <cell r="M96">
            <v>15432.75</v>
          </cell>
          <cell r="N96">
            <v>14661.112499999999</v>
          </cell>
          <cell r="O96">
            <v>13928.056874999998</v>
          </cell>
          <cell r="P96">
            <v>13231.654031249998</v>
          </cell>
          <cell r="Q96">
            <v>12570.071329687496</v>
          </cell>
          <cell r="R96">
            <v>11941.567763203122</v>
          </cell>
        </row>
        <row r="97">
          <cell r="J97">
            <v>7</v>
          </cell>
          <cell r="K97">
            <v>0</v>
          </cell>
          <cell r="L97">
            <v>0</v>
          </cell>
          <cell r="M97">
            <v>15432.75</v>
          </cell>
          <cell r="N97">
            <v>14661.112499999999</v>
          </cell>
          <cell r="O97">
            <v>13928.056874999998</v>
          </cell>
          <cell r="P97">
            <v>13231.654031249998</v>
          </cell>
          <cell r="Q97">
            <v>12570.071329687496</v>
          </cell>
          <cell r="R97">
            <v>11941.567763203122</v>
          </cell>
        </row>
        <row r="98">
          <cell r="J98">
            <v>7</v>
          </cell>
          <cell r="K98">
            <v>0</v>
          </cell>
          <cell r="L98">
            <v>0</v>
          </cell>
          <cell r="M98">
            <v>15432.75</v>
          </cell>
          <cell r="N98">
            <v>14661.112499999999</v>
          </cell>
          <cell r="O98">
            <v>13928.056874999998</v>
          </cell>
          <cell r="P98">
            <v>13231.654031249998</v>
          </cell>
          <cell r="Q98">
            <v>12570.071329687496</v>
          </cell>
          <cell r="R98">
            <v>11941.567763203122</v>
          </cell>
        </row>
        <row r="99">
          <cell r="J99">
            <v>7</v>
          </cell>
          <cell r="K99">
            <v>0</v>
          </cell>
          <cell r="L99">
            <v>0</v>
          </cell>
          <cell r="M99">
            <v>15432.75</v>
          </cell>
          <cell r="N99">
            <v>14661.112499999999</v>
          </cell>
          <cell r="O99">
            <v>13928.056874999998</v>
          </cell>
          <cell r="P99">
            <v>13231.654031249998</v>
          </cell>
          <cell r="Q99">
            <v>12570.071329687496</v>
          </cell>
          <cell r="R99">
            <v>11941.567763203122</v>
          </cell>
        </row>
        <row r="100">
          <cell r="J100">
            <v>7</v>
          </cell>
          <cell r="K100">
            <v>0</v>
          </cell>
          <cell r="L100">
            <v>0</v>
          </cell>
          <cell r="M100">
            <v>15432.75</v>
          </cell>
          <cell r="N100">
            <v>14661.112499999999</v>
          </cell>
          <cell r="O100">
            <v>13928.056874999998</v>
          </cell>
          <cell r="P100">
            <v>13231.654031249998</v>
          </cell>
          <cell r="Q100">
            <v>12570.071329687496</v>
          </cell>
          <cell r="R100">
            <v>11941.567763203122</v>
          </cell>
        </row>
        <row r="101">
          <cell r="J101">
            <v>7</v>
          </cell>
          <cell r="K101">
            <v>0</v>
          </cell>
          <cell r="L101">
            <v>0</v>
          </cell>
          <cell r="M101">
            <v>15432.75</v>
          </cell>
          <cell r="N101">
            <v>14661.112499999999</v>
          </cell>
          <cell r="O101">
            <v>13928.056874999998</v>
          </cell>
          <cell r="P101">
            <v>13231.654031249998</v>
          </cell>
          <cell r="Q101">
            <v>12570.071329687496</v>
          </cell>
          <cell r="R101">
            <v>11941.567763203122</v>
          </cell>
        </row>
        <row r="102">
          <cell r="J102">
            <v>7</v>
          </cell>
          <cell r="K102">
            <v>0</v>
          </cell>
          <cell r="L102">
            <v>0</v>
          </cell>
          <cell r="M102">
            <v>15432.75</v>
          </cell>
          <cell r="N102">
            <v>14661.112499999999</v>
          </cell>
          <cell r="O102">
            <v>13928.056874999998</v>
          </cell>
          <cell r="P102">
            <v>13231.654031249998</v>
          </cell>
          <cell r="Q102">
            <v>12570.071329687496</v>
          </cell>
          <cell r="R102">
            <v>11941.567763203122</v>
          </cell>
        </row>
        <row r="103">
          <cell r="J103" t="str">
            <v>7d</v>
          </cell>
          <cell r="K103">
            <v>407550</v>
          </cell>
          <cell r="L103">
            <v>0</v>
          </cell>
          <cell r="M103">
            <v>185193</v>
          </cell>
          <cell r="N103">
            <v>175933.34999999998</v>
          </cell>
          <cell r="O103">
            <v>167136.6825</v>
          </cell>
          <cell r="P103">
            <v>158779.84837499994</v>
          </cell>
          <cell r="Q103">
            <v>150840.85595624993</v>
          </cell>
          <cell r="R103">
            <v>143298.81315843744</v>
          </cell>
        </row>
        <row r="105">
          <cell r="J105">
            <v>8</v>
          </cell>
          <cell r="K105">
            <v>0</v>
          </cell>
          <cell r="L105">
            <v>0</v>
          </cell>
          <cell r="M105">
            <v>0</v>
          </cell>
          <cell r="N105">
            <v>0</v>
          </cell>
          <cell r="O105">
            <v>0</v>
          </cell>
          <cell r="P105">
            <v>0</v>
          </cell>
          <cell r="Q105">
            <v>0</v>
          </cell>
          <cell r="R105">
            <v>0</v>
          </cell>
        </row>
        <row r="106">
          <cell r="J106">
            <v>8</v>
          </cell>
          <cell r="K106">
            <v>0</v>
          </cell>
          <cell r="L106">
            <v>0</v>
          </cell>
          <cell r="M106">
            <v>0</v>
          </cell>
          <cell r="N106">
            <v>0</v>
          </cell>
          <cell r="O106">
            <v>0</v>
          </cell>
          <cell r="P106">
            <v>0</v>
          </cell>
          <cell r="Q106">
            <v>0</v>
          </cell>
          <cell r="R106">
            <v>0</v>
          </cell>
        </row>
        <row r="107">
          <cell r="J107">
            <v>8</v>
          </cell>
          <cell r="K107">
            <v>0</v>
          </cell>
          <cell r="L107">
            <v>0</v>
          </cell>
          <cell r="M107">
            <v>0</v>
          </cell>
          <cell r="N107">
            <v>0</v>
          </cell>
          <cell r="O107">
            <v>0</v>
          </cell>
          <cell r="P107">
            <v>0</v>
          </cell>
          <cell r="Q107">
            <v>0</v>
          </cell>
          <cell r="R107">
            <v>0</v>
          </cell>
        </row>
        <row r="108">
          <cell r="J108">
            <v>8</v>
          </cell>
          <cell r="K108">
            <v>0</v>
          </cell>
          <cell r="L108">
            <v>0</v>
          </cell>
          <cell r="M108">
            <v>0</v>
          </cell>
          <cell r="N108">
            <v>0</v>
          </cell>
          <cell r="O108">
            <v>0</v>
          </cell>
          <cell r="P108">
            <v>0</v>
          </cell>
          <cell r="Q108">
            <v>0</v>
          </cell>
          <cell r="R108">
            <v>0</v>
          </cell>
        </row>
        <row r="109">
          <cell r="J109">
            <v>8</v>
          </cell>
          <cell r="K109">
            <v>0</v>
          </cell>
          <cell r="L109">
            <v>0</v>
          </cell>
          <cell r="M109">
            <v>0</v>
          </cell>
          <cell r="N109">
            <v>0</v>
          </cell>
          <cell r="O109">
            <v>0</v>
          </cell>
          <cell r="P109">
            <v>0</v>
          </cell>
          <cell r="Q109">
            <v>0</v>
          </cell>
          <cell r="R109">
            <v>0</v>
          </cell>
        </row>
        <row r="110">
          <cell r="J110">
            <v>8</v>
          </cell>
          <cell r="K110">
            <v>0</v>
          </cell>
          <cell r="L110">
            <v>0</v>
          </cell>
          <cell r="M110">
            <v>0</v>
          </cell>
          <cell r="N110">
            <v>0</v>
          </cell>
          <cell r="O110">
            <v>0</v>
          </cell>
          <cell r="P110">
            <v>0</v>
          </cell>
          <cell r="Q110">
            <v>0</v>
          </cell>
          <cell r="R110">
            <v>0</v>
          </cell>
        </row>
        <row r="111">
          <cell r="J111">
            <v>8</v>
          </cell>
          <cell r="K111">
            <v>0</v>
          </cell>
          <cell r="L111">
            <v>0</v>
          </cell>
          <cell r="M111">
            <v>0</v>
          </cell>
          <cell r="N111">
            <v>0</v>
          </cell>
          <cell r="O111">
            <v>0</v>
          </cell>
          <cell r="P111">
            <v>0</v>
          </cell>
          <cell r="Q111">
            <v>0</v>
          </cell>
          <cell r="R111">
            <v>0</v>
          </cell>
        </row>
        <row r="112">
          <cell r="J112">
            <v>8</v>
          </cell>
          <cell r="K112">
            <v>0</v>
          </cell>
          <cell r="L112">
            <v>0</v>
          </cell>
          <cell r="M112">
            <v>0</v>
          </cell>
          <cell r="N112">
            <v>0</v>
          </cell>
          <cell r="O112">
            <v>0</v>
          </cell>
          <cell r="P112">
            <v>0</v>
          </cell>
          <cell r="Q112">
            <v>0</v>
          </cell>
          <cell r="R112">
            <v>0</v>
          </cell>
        </row>
        <row r="113">
          <cell r="J113">
            <v>8</v>
          </cell>
          <cell r="K113">
            <v>0</v>
          </cell>
          <cell r="L113">
            <v>0</v>
          </cell>
          <cell r="M113">
            <v>0</v>
          </cell>
          <cell r="N113">
            <v>0</v>
          </cell>
          <cell r="O113">
            <v>0</v>
          </cell>
          <cell r="P113">
            <v>0</v>
          </cell>
          <cell r="Q113">
            <v>0</v>
          </cell>
          <cell r="R113">
            <v>0</v>
          </cell>
        </row>
        <row r="114">
          <cell r="J114">
            <v>8</v>
          </cell>
          <cell r="K114">
            <v>0</v>
          </cell>
          <cell r="L114">
            <v>0</v>
          </cell>
          <cell r="M114">
            <v>0</v>
          </cell>
          <cell r="N114">
            <v>0</v>
          </cell>
          <cell r="O114">
            <v>0</v>
          </cell>
          <cell r="P114">
            <v>0</v>
          </cell>
          <cell r="Q114">
            <v>0</v>
          </cell>
          <cell r="R114">
            <v>0</v>
          </cell>
        </row>
        <row r="115">
          <cell r="J115">
            <v>8</v>
          </cell>
          <cell r="K115">
            <v>0</v>
          </cell>
          <cell r="L115">
            <v>0</v>
          </cell>
          <cell r="M115">
            <v>0</v>
          </cell>
          <cell r="N115">
            <v>0</v>
          </cell>
          <cell r="O115">
            <v>0</v>
          </cell>
          <cell r="P115">
            <v>0</v>
          </cell>
          <cell r="Q115">
            <v>0</v>
          </cell>
          <cell r="R115">
            <v>0</v>
          </cell>
        </row>
        <row r="116">
          <cell r="J116">
            <v>8</v>
          </cell>
          <cell r="K116">
            <v>0</v>
          </cell>
          <cell r="L116">
            <v>0</v>
          </cell>
          <cell r="M116">
            <v>0</v>
          </cell>
          <cell r="N116">
            <v>0</v>
          </cell>
          <cell r="O116">
            <v>0</v>
          </cell>
          <cell r="P116">
            <v>0</v>
          </cell>
          <cell r="Q116">
            <v>0</v>
          </cell>
          <cell r="R116">
            <v>0</v>
          </cell>
        </row>
        <row r="117">
          <cell r="J117" t="str">
            <v>8d</v>
          </cell>
          <cell r="K117">
            <v>0</v>
          </cell>
          <cell r="L117">
            <v>0</v>
          </cell>
          <cell r="M117">
            <v>0</v>
          </cell>
          <cell r="N117">
            <v>0</v>
          </cell>
          <cell r="O117">
            <v>0</v>
          </cell>
          <cell r="P117">
            <v>0</v>
          </cell>
          <cell r="Q117">
            <v>0</v>
          </cell>
          <cell r="R117">
            <v>0</v>
          </cell>
        </row>
        <row r="119">
          <cell r="J119">
            <v>9</v>
          </cell>
          <cell r="K119">
            <v>0</v>
          </cell>
          <cell r="L119">
            <v>72200</v>
          </cell>
          <cell r="M119">
            <v>145753.75</v>
          </cell>
          <cell r="N119">
            <v>211771.625</v>
          </cell>
          <cell r="O119">
            <v>270823.328125</v>
          </cell>
          <cell r="P119">
            <v>330791.35078124993</v>
          </cell>
          <cell r="Q119">
            <v>314251.78324218746</v>
          </cell>
          <cell r="R119">
            <v>298539.19408007804</v>
          </cell>
        </row>
        <row r="120">
          <cell r="J120">
            <v>9</v>
          </cell>
          <cell r="K120">
            <v>0</v>
          </cell>
          <cell r="L120">
            <v>72200</v>
          </cell>
          <cell r="M120">
            <v>145753.75</v>
          </cell>
          <cell r="N120">
            <v>211771.625</v>
          </cell>
          <cell r="O120">
            <v>270823.328125</v>
          </cell>
          <cell r="P120">
            <v>330791.35078124993</v>
          </cell>
          <cell r="Q120">
            <v>314251.78324218746</v>
          </cell>
          <cell r="R120">
            <v>298539.19408007804</v>
          </cell>
        </row>
        <row r="121">
          <cell r="J121">
            <v>9</v>
          </cell>
          <cell r="K121">
            <v>0</v>
          </cell>
          <cell r="L121">
            <v>72200</v>
          </cell>
          <cell r="M121">
            <v>145753.75</v>
          </cell>
          <cell r="N121">
            <v>211771.625</v>
          </cell>
          <cell r="O121">
            <v>270823.328125</v>
          </cell>
          <cell r="P121">
            <v>330791.35078124993</v>
          </cell>
          <cell r="Q121">
            <v>314251.78324218746</v>
          </cell>
          <cell r="R121">
            <v>298539.19408007804</v>
          </cell>
        </row>
        <row r="122">
          <cell r="J122">
            <v>9</v>
          </cell>
          <cell r="K122">
            <v>0</v>
          </cell>
          <cell r="L122">
            <v>72200</v>
          </cell>
          <cell r="M122">
            <v>145753.75</v>
          </cell>
          <cell r="N122">
            <v>211771.625</v>
          </cell>
          <cell r="O122">
            <v>270823.328125</v>
          </cell>
          <cell r="P122">
            <v>330791.35078124993</v>
          </cell>
          <cell r="Q122">
            <v>314251.78324218746</v>
          </cell>
          <cell r="R122">
            <v>298539.19408007804</v>
          </cell>
        </row>
        <row r="123">
          <cell r="J123">
            <v>9</v>
          </cell>
          <cell r="K123">
            <v>0</v>
          </cell>
          <cell r="L123">
            <v>72200</v>
          </cell>
          <cell r="M123">
            <v>145753.75</v>
          </cell>
          <cell r="N123">
            <v>211771.625</v>
          </cell>
          <cell r="O123">
            <v>270823.328125</v>
          </cell>
          <cell r="P123">
            <v>330791.35078124993</v>
          </cell>
          <cell r="Q123">
            <v>314251.78324218746</v>
          </cell>
          <cell r="R123">
            <v>298539.19408007804</v>
          </cell>
        </row>
        <row r="124">
          <cell r="J124">
            <v>9</v>
          </cell>
          <cell r="K124">
            <v>0</v>
          </cell>
          <cell r="L124">
            <v>72200</v>
          </cell>
          <cell r="M124">
            <v>145753.75</v>
          </cell>
          <cell r="N124">
            <v>211771.625</v>
          </cell>
          <cell r="O124">
            <v>270823.328125</v>
          </cell>
          <cell r="P124">
            <v>330791.35078124993</v>
          </cell>
          <cell r="Q124">
            <v>314251.78324218746</v>
          </cell>
          <cell r="R124">
            <v>298539.19408007804</v>
          </cell>
        </row>
        <row r="125">
          <cell r="J125">
            <v>9</v>
          </cell>
          <cell r="K125">
            <v>38000</v>
          </cell>
          <cell r="L125">
            <v>72200</v>
          </cell>
          <cell r="M125">
            <v>145753.75</v>
          </cell>
          <cell r="N125">
            <v>211771.625</v>
          </cell>
          <cell r="O125">
            <v>270823.328125</v>
          </cell>
          <cell r="P125">
            <v>330791.35078124993</v>
          </cell>
          <cell r="Q125">
            <v>314251.78324218746</v>
          </cell>
          <cell r="R125">
            <v>298539.19408007804</v>
          </cell>
        </row>
        <row r="126">
          <cell r="J126">
            <v>9</v>
          </cell>
          <cell r="K126">
            <v>42750</v>
          </cell>
          <cell r="L126">
            <v>72200</v>
          </cell>
          <cell r="M126">
            <v>145753.75</v>
          </cell>
          <cell r="N126">
            <v>211771.625</v>
          </cell>
          <cell r="O126">
            <v>270823.328125</v>
          </cell>
          <cell r="P126">
            <v>330791.35078124993</v>
          </cell>
          <cell r="Q126">
            <v>314251.78324218746</v>
          </cell>
          <cell r="R126">
            <v>298539.19408007804</v>
          </cell>
        </row>
        <row r="127">
          <cell r="J127">
            <v>9</v>
          </cell>
          <cell r="K127">
            <v>47500</v>
          </cell>
          <cell r="L127">
            <v>72200</v>
          </cell>
          <cell r="M127">
            <v>145753.75</v>
          </cell>
          <cell r="N127">
            <v>211771.625</v>
          </cell>
          <cell r="O127">
            <v>270823.328125</v>
          </cell>
          <cell r="P127">
            <v>330791.35078124993</v>
          </cell>
          <cell r="Q127">
            <v>314251.78324218746</v>
          </cell>
          <cell r="R127">
            <v>298539.19408007804</v>
          </cell>
        </row>
        <row r="128">
          <cell r="J128">
            <v>9</v>
          </cell>
          <cell r="K128">
            <v>52250</v>
          </cell>
          <cell r="L128">
            <v>72200</v>
          </cell>
          <cell r="M128">
            <v>145753.75</v>
          </cell>
          <cell r="N128">
            <v>211771.625</v>
          </cell>
          <cell r="O128">
            <v>270823.328125</v>
          </cell>
          <cell r="P128">
            <v>330791.35078124993</v>
          </cell>
          <cell r="Q128">
            <v>314251.78324218746</v>
          </cell>
          <cell r="R128">
            <v>298539.19408007804</v>
          </cell>
        </row>
        <row r="129">
          <cell r="J129">
            <v>9</v>
          </cell>
          <cell r="K129">
            <v>57000</v>
          </cell>
          <cell r="L129">
            <v>72200</v>
          </cell>
          <cell r="M129">
            <v>145753.75</v>
          </cell>
          <cell r="N129">
            <v>211771.625</v>
          </cell>
          <cell r="O129">
            <v>270823.328125</v>
          </cell>
          <cell r="P129">
            <v>330791.35078124993</v>
          </cell>
          <cell r="Q129">
            <v>314251.78324218746</v>
          </cell>
          <cell r="R129">
            <v>298539.19408007804</v>
          </cell>
        </row>
        <row r="130">
          <cell r="J130">
            <v>9</v>
          </cell>
          <cell r="K130">
            <v>66500</v>
          </cell>
          <cell r="L130">
            <v>72200</v>
          </cell>
          <cell r="M130">
            <v>145753.75</v>
          </cell>
          <cell r="N130">
            <v>211771.625</v>
          </cell>
          <cell r="O130">
            <v>270823.328125</v>
          </cell>
          <cell r="P130">
            <v>330791.35078124993</v>
          </cell>
          <cell r="Q130">
            <v>314251.78324218746</v>
          </cell>
          <cell r="R130">
            <v>298539.19408007804</v>
          </cell>
        </row>
        <row r="131">
          <cell r="J131" t="str">
            <v>9d</v>
          </cell>
          <cell r="K131">
            <v>304000</v>
          </cell>
          <cell r="L131">
            <v>866400</v>
          </cell>
          <cell r="M131">
            <v>1749045</v>
          </cell>
          <cell r="N131">
            <v>2541259.5</v>
          </cell>
          <cell r="O131">
            <v>3249879.9375</v>
          </cell>
          <cell r="P131">
            <v>3969496.2093749982</v>
          </cell>
          <cell r="Q131">
            <v>3771021.3989062496</v>
          </cell>
          <cell r="R131">
            <v>3582470.3289609365</v>
          </cell>
        </row>
        <row r="133">
          <cell r="J133">
            <v>10</v>
          </cell>
          <cell r="K133">
            <v>0</v>
          </cell>
          <cell r="L133">
            <v>0</v>
          </cell>
          <cell r="M133">
            <v>0</v>
          </cell>
          <cell r="N133">
            <v>0</v>
          </cell>
          <cell r="O133">
            <v>0</v>
          </cell>
          <cell r="P133">
            <v>0</v>
          </cell>
          <cell r="Q133">
            <v>0</v>
          </cell>
          <cell r="R133">
            <v>0</v>
          </cell>
        </row>
        <row r="134">
          <cell r="J134">
            <v>10</v>
          </cell>
          <cell r="K134">
            <v>0</v>
          </cell>
          <cell r="L134">
            <v>0</v>
          </cell>
          <cell r="M134">
            <v>0</v>
          </cell>
          <cell r="N134">
            <v>0</v>
          </cell>
          <cell r="O134">
            <v>0</v>
          </cell>
          <cell r="P134">
            <v>0</v>
          </cell>
          <cell r="Q134">
            <v>0</v>
          </cell>
          <cell r="R134">
            <v>0</v>
          </cell>
        </row>
        <row r="135">
          <cell r="J135">
            <v>10</v>
          </cell>
          <cell r="K135">
            <v>0</v>
          </cell>
          <cell r="L135">
            <v>0</v>
          </cell>
          <cell r="M135">
            <v>0</v>
          </cell>
          <cell r="N135">
            <v>0</v>
          </cell>
          <cell r="O135">
            <v>0</v>
          </cell>
          <cell r="P135">
            <v>0</v>
          </cell>
          <cell r="Q135">
            <v>0</v>
          </cell>
          <cell r="R135">
            <v>0</v>
          </cell>
        </row>
        <row r="136">
          <cell r="J136">
            <v>10</v>
          </cell>
          <cell r="K136">
            <v>0</v>
          </cell>
          <cell r="L136">
            <v>0</v>
          </cell>
          <cell r="M136">
            <v>0</v>
          </cell>
          <cell r="N136">
            <v>0</v>
          </cell>
          <cell r="O136">
            <v>0</v>
          </cell>
          <cell r="P136">
            <v>0</v>
          </cell>
          <cell r="Q136">
            <v>0</v>
          </cell>
          <cell r="R136">
            <v>0</v>
          </cell>
        </row>
        <row r="137">
          <cell r="J137">
            <v>10</v>
          </cell>
          <cell r="K137">
            <v>0</v>
          </cell>
          <cell r="L137">
            <v>0</v>
          </cell>
          <cell r="M137">
            <v>0</v>
          </cell>
          <cell r="N137">
            <v>0</v>
          </cell>
          <cell r="O137">
            <v>0</v>
          </cell>
          <cell r="P137">
            <v>0</v>
          </cell>
          <cell r="Q137">
            <v>0</v>
          </cell>
          <cell r="R137">
            <v>0</v>
          </cell>
        </row>
        <row r="138">
          <cell r="J138">
            <v>10</v>
          </cell>
          <cell r="K138">
            <v>0</v>
          </cell>
          <cell r="L138">
            <v>0</v>
          </cell>
          <cell r="M138">
            <v>0</v>
          </cell>
          <cell r="N138">
            <v>0</v>
          </cell>
          <cell r="O138">
            <v>0</v>
          </cell>
          <cell r="P138">
            <v>0</v>
          </cell>
          <cell r="Q138">
            <v>0</v>
          </cell>
          <cell r="R138">
            <v>0</v>
          </cell>
        </row>
        <row r="139">
          <cell r="J139">
            <v>10</v>
          </cell>
          <cell r="K139">
            <v>0</v>
          </cell>
          <cell r="L139">
            <v>0</v>
          </cell>
          <cell r="M139">
            <v>0</v>
          </cell>
          <cell r="N139">
            <v>0</v>
          </cell>
          <cell r="O139">
            <v>0</v>
          </cell>
          <cell r="P139">
            <v>0</v>
          </cell>
          <cell r="Q139">
            <v>0</v>
          </cell>
          <cell r="R139">
            <v>0</v>
          </cell>
        </row>
        <row r="140">
          <cell r="J140">
            <v>10</v>
          </cell>
          <cell r="K140">
            <v>0</v>
          </cell>
          <cell r="L140">
            <v>0</v>
          </cell>
          <cell r="M140">
            <v>0</v>
          </cell>
          <cell r="N140">
            <v>0</v>
          </cell>
          <cell r="O140">
            <v>0</v>
          </cell>
          <cell r="P140">
            <v>0</v>
          </cell>
          <cell r="Q140">
            <v>0</v>
          </cell>
          <cell r="R140">
            <v>0</v>
          </cell>
        </row>
        <row r="141">
          <cell r="J141">
            <v>10</v>
          </cell>
          <cell r="K141">
            <v>0</v>
          </cell>
          <cell r="L141">
            <v>0</v>
          </cell>
          <cell r="M141">
            <v>0</v>
          </cell>
          <cell r="N141">
            <v>0</v>
          </cell>
          <cell r="O141">
            <v>0</v>
          </cell>
          <cell r="P141">
            <v>0</v>
          </cell>
          <cell r="Q141">
            <v>0</v>
          </cell>
          <cell r="R141">
            <v>0</v>
          </cell>
        </row>
        <row r="142">
          <cell r="J142">
            <v>10</v>
          </cell>
          <cell r="K142">
            <v>0</v>
          </cell>
          <cell r="L142">
            <v>0</v>
          </cell>
          <cell r="M142">
            <v>0</v>
          </cell>
          <cell r="N142">
            <v>0</v>
          </cell>
          <cell r="O142">
            <v>0</v>
          </cell>
          <cell r="P142">
            <v>0</v>
          </cell>
          <cell r="Q142">
            <v>0</v>
          </cell>
          <cell r="R142">
            <v>0</v>
          </cell>
        </row>
        <row r="143">
          <cell r="J143">
            <v>10</v>
          </cell>
          <cell r="K143">
            <v>0</v>
          </cell>
          <cell r="L143">
            <v>0</v>
          </cell>
          <cell r="M143">
            <v>0</v>
          </cell>
          <cell r="N143">
            <v>0</v>
          </cell>
          <cell r="O143">
            <v>0</v>
          </cell>
          <cell r="P143">
            <v>0</v>
          </cell>
          <cell r="Q143">
            <v>0</v>
          </cell>
          <cell r="R143">
            <v>0</v>
          </cell>
        </row>
        <row r="144">
          <cell r="J144">
            <v>10</v>
          </cell>
          <cell r="K144">
            <v>0</v>
          </cell>
          <cell r="L144">
            <v>0</v>
          </cell>
          <cell r="M144">
            <v>0</v>
          </cell>
          <cell r="N144">
            <v>0</v>
          </cell>
          <cell r="O144">
            <v>0</v>
          </cell>
          <cell r="P144">
            <v>0</v>
          </cell>
          <cell r="Q144">
            <v>0</v>
          </cell>
          <cell r="R144">
            <v>0</v>
          </cell>
        </row>
        <row r="145">
          <cell r="J145" t="str">
            <v>10d</v>
          </cell>
          <cell r="K145">
            <v>0</v>
          </cell>
          <cell r="L145">
            <v>0</v>
          </cell>
          <cell r="M145">
            <v>0</v>
          </cell>
          <cell r="N145">
            <v>0</v>
          </cell>
          <cell r="O145">
            <v>0</v>
          </cell>
          <cell r="P145">
            <v>0</v>
          </cell>
          <cell r="Q145">
            <v>0</v>
          </cell>
          <cell r="R145">
            <v>0</v>
          </cell>
        </row>
        <row r="147">
          <cell r="J147">
            <v>11</v>
          </cell>
          <cell r="K147">
            <v>21712</v>
          </cell>
          <cell r="L147">
            <v>19053.199999999997</v>
          </cell>
          <cell r="M147">
            <v>18930.839999999997</v>
          </cell>
          <cell r="N147">
            <v>17984.297999999999</v>
          </cell>
          <cell r="O147">
            <v>17085.083099999996</v>
          </cell>
          <cell r="P147">
            <v>16230.828944999996</v>
          </cell>
          <cell r="Q147">
            <v>15419.287497749992</v>
          </cell>
          <cell r="R147">
            <v>14648.323122862492</v>
          </cell>
        </row>
        <row r="148">
          <cell r="J148">
            <v>11</v>
          </cell>
          <cell r="K148">
            <v>21712</v>
          </cell>
          <cell r="L148">
            <v>19053.199999999997</v>
          </cell>
          <cell r="M148">
            <v>18930.839999999997</v>
          </cell>
          <cell r="N148">
            <v>17984.297999999999</v>
          </cell>
          <cell r="O148">
            <v>17085.083099999996</v>
          </cell>
          <cell r="P148">
            <v>16230.828944999996</v>
          </cell>
          <cell r="Q148">
            <v>15419.287497749992</v>
          </cell>
          <cell r="R148">
            <v>14648.323122862492</v>
          </cell>
        </row>
        <row r="149">
          <cell r="J149">
            <v>11</v>
          </cell>
          <cell r="K149">
            <v>21712</v>
          </cell>
          <cell r="L149">
            <v>19053.199999999997</v>
          </cell>
          <cell r="M149">
            <v>18930.839999999997</v>
          </cell>
          <cell r="N149">
            <v>17984.297999999999</v>
          </cell>
          <cell r="O149">
            <v>17085.083099999996</v>
          </cell>
          <cell r="P149">
            <v>16230.828944999996</v>
          </cell>
          <cell r="Q149">
            <v>15419.287497749992</v>
          </cell>
          <cell r="R149">
            <v>14648.323122862492</v>
          </cell>
        </row>
        <row r="150">
          <cell r="J150">
            <v>11</v>
          </cell>
          <cell r="K150">
            <v>21712</v>
          </cell>
          <cell r="L150">
            <v>19053.199999999997</v>
          </cell>
          <cell r="M150">
            <v>18930.839999999997</v>
          </cell>
          <cell r="N150">
            <v>17984.297999999999</v>
          </cell>
          <cell r="O150">
            <v>17085.083099999996</v>
          </cell>
          <cell r="P150">
            <v>16230.828944999996</v>
          </cell>
          <cell r="Q150">
            <v>15419.287497749992</v>
          </cell>
          <cell r="R150">
            <v>14648.323122862492</v>
          </cell>
        </row>
        <row r="151">
          <cell r="J151">
            <v>11</v>
          </cell>
          <cell r="K151">
            <v>21712</v>
          </cell>
          <cell r="L151">
            <v>19053.199999999997</v>
          </cell>
          <cell r="M151">
            <v>18930.839999999997</v>
          </cell>
          <cell r="N151">
            <v>17984.297999999999</v>
          </cell>
          <cell r="O151">
            <v>17085.083099999996</v>
          </cell>
          <cell r="P151">
            <v>16230.828944999996</v>
          </cell>
          <cell r="Q151">
            <v>15419.287497749992</v>
          </cell>
          <cell r="R151">
            <v>14648.323122862492</v>
          </cell>
        </row>
        <row r="152">
          <cell r="J152">
            <v>11</v>
          </cell>
          <cell r="K152">
            <v>21712</v>
          </cell>
          <cell r="L152">
            <v>19053.199999999997</v>
          </cell>
          <cell r="M152">
            <v>18930.839999999997</v>
          </cell>
          <cell r="N152">
            <v>17984.297999999999</v>
          </cell>
          <cell r="O152">
            <v>17085.083099999996</v>
          </cell>
          <cell r="P152">
            <v>16230.828944999996</v>
          </cell>
          <cell r="Q152">
            <v>15419.287497749992</v>
          </cell>
          <cell r="R152">
            <v>14648.323122862492</v>
          </cell>
        </row>
        <row r="153">
          <cell r="J153">
            <v>11</v>
          </cell>
          <cell r="K153">
            <v>18952</v>
          </cell>
          <cell r="L153">
            <v>19053.199999999997</v>
          </cell>
          <cell r="M153">
            <v>18930.839999999997</v>
          </cell>
          <cell r="N153">
            <v>17984.297999999999</v>
          </cell>
          <cell r="O153">
            <v>17085.083099999996</v>
          </cell>
          <cell r="P153">
            <v>16230.828944999996</v>
          </cell>
          <cell r="Q153">
            <v>15419.287497749992</v>
          </cell>
          <cell r="R153">
            <v>14648.323122862492</v>
          </cell>
        </row>
        <row r="154">
          <cell r="J154">
            <v>11</v>
          </cell>
          <cell r="K154">
            <v>18952</v>
          </cell>
          <cell r="L154">
            <v>19053.199999999997</v>
          </cell>
          <cell r="M154">
            <v>18930.839999999997</v>
          </cell>
          <cell r="N154">
            <v>17984.297999999999</v>
          </cell>
          <cell r="O154">
            <v>17085.083099999996</v>
          </cell>
          <cell r="P154">
            <v>16230.828944999996</v>
          </cell>
          <cell r="Q154">
            <v>15419.287497749992</v>
          </cell>
          <cell r="R154">
            <v>14648.323122862492</v>
          </cell>
        </row>
        <row r="155">
          <cell r="J155">
            <v>11</v>
          </cell>
          <cell r="K155">
            <v>18952</v>
          </cell>
          <cell r="L155">
            <v>19053.199999999997</v>
          </cell>
          <cell r="M155">
            <v>18930.839999999997</v>
          </cell>
          <cell r="N155">
            <v>17984.297999999999</v>
          </cell>
          <cell r="O155">
            <v>17085.083099999996</v>
          </cell>
          <cell r="P155">
            <v>16230.828944999996</v>
          </cell>
          <cell r="Q155">
            <v>15419.287497749992</v>
          </cell>
          <cell r="R155">
            <v>14648.323122862492</v>
          </cell>
        </row>
        <row r="156">
          <cell r="J156">
            <v>11</v>
          </cell>
          <cell r="K156">
            <v>19504</v>
          </cell>
          <cell r="L156">
            <v>19053.199999999997</v>
          </cell>
          <cell r="M156">
            <v>18930.839999999997</v>
          </cell>
          <cell r="N156">
            <v>17984.297999999999</v>
          </cell>
          <cell r="O156">
            <v>17085.083099999996</v>
          </cell>
          <cell r="P156">
            <v>16230.828944999996</v>
          </cell>
          <cell r="Q156">
            <v>15419.287497749992</v>
          </cell>
          <cell r="R156">
            <v>14648.323122862492</v>
          </cell>
        </row>
        <row r="157">
          <cell r="J157">
            <v>11</v>
          </cell>
          <cell r="K157">
            <v>19504</v>
          </cell>
          <cell r="L157">
            <v>19053.199999999997</v>
          </cell>
          <cell r="M157">
            <v>18930.839999999997</v>
          </cell>
          <cell r="N157">
            <v>17984.297999999999</v>
          </cell>
          <cell r="O157">
            <v>17085.083099999996</v>
          </cell>
          <cell r="P157">
            <v>16230.828944999996</v>
          </cell>
          <cell r="Q157">
            <v>15419.287497749992</v>
          </cell>
          <cell r="R157">
            <v>14648.323122862492</v>
          </cell>
        </row>
        <row r="158">
          <cell r="J158">
            <v>11</v>
          </cell>
          <cell r="K158">
            <v>19504</v>
          </cell>
          <cell r="L158">
            <v>19053.199999999997</v>
          </cell>
          <cell r="M158">
            <v>18930.839999999997</v>
          </cell>
          <cell r="N158">
            <v>17984.297999999999</v>
          </cell>
          <cell r="O158">
            <v>17085.083099999996</v>
          </cell>
          <cell r="P158">
            <v>16230.828944999996</v>
          </cell>
          <cell r="Q158">
            <v>15419.287497749992</v>
          </cell>
          <cell r="R158">
            <v>14648.323122862492</v>
          </cell>
        </row>
        <row r="159">
          <cell r="J159" t="str">
            <v>11d</v>
          </cell>
          <cell r="K159">
            <v>245640</v>
          </cell>
          <cell r="L159">
            <v>228638.40000000002</v>
          </cell>
          <cell r="M159">
            <v>227170.07999999996</v>
          </cell>
          <cell r="N159">
            <v>215811.57600000003</v>
          </cell>
          <cell r="O159">
            <v>205020.9971999999</v>
          </cell>
          <cell r="P159">
            <v>194769.94733999993</v>
          </cell>
          <cell r="Q159">
            <v>185031.44997299989</v>
          </cell>
          <cell r="R159">
            <v>175779.87747434989</v>
          </cell>
        </row>
        <row r="161">
          <cell r="J161">
            <v>12</v>
          </cell>
          <cell r="K161">
            <v>14250</v>
          </cell>
          <cell r="L161">
            <v>40612.5</v>
          </cell>
          <cell r="M161">
            <v>38581.875</v>
          </cell>
          <cell r="N161">
            <v>36652.78125</v>
          </cell>
          <cell r="O161">
            <v>34820.142187500001</v>
          </cell>
          <cell r="P161">
            <v>33079.135078124993</v>
          </cell>
          <cell r="Q161">
            <v>31425.178324218745</v>
          </cell>
          <cell r="R161">
            <v>29853.919408007805</v>
          </cell>
        </row>
        <row r="162">
          <cell r="J162">
            <v>12</v>
          </cell>
          <cell r="K162">
            <v>14250</v>
          </cell>
          <cell r="L162">
            <v>40612.5</v>
          </cell>
          <cell r="M162">
            <v>38581.875</v>
          </cell>
          <cell r="N162">
            <v>36652.78125</v>
          </cell>
          <cell r="O162">
            <v>34820.142187500001</v>
          </cell>
          <cell r="P162">
            <v>33079.135078124993</v>
          </cell>
          <cell r="Q162">
            <v>31425.178324218745</v>
          </cell>
          <cell r="R162">
            <v>29853.919408007805</v>
          </cell>
        </row>
        <row r="163">
          <cell r="J163">
            <v>12</v>
          </cell>
          <cell r="K163">
            <v>14250</v>
          </cell>
          <cell r="L163">
            <v>40612.5</v>
          </cell>
          <cell r="M163">
            <v>38581.875</v>
          </cell>
          <cell r="N163">
            <v>36652.78125</v>
          </cell>
          <cell r="O163">
            <v>34820.142187500001</v>
          </cell>
          <cell r="P163">
            <v>33079.135078124993</v>
          </cell>
          <cell r="Q163">
            <v>31425.178324218745</v>
          </cell>
          <cell r="R163">
            <v>29853.919408007805</v>
          </cell>
        </row>
        <row r="164">
          <cell r="J164">
            <v>12</v>
          </cell>
          <cell r="K164">
            <v>14250</v>
          </cell>
          <cell r="L164">
            <v>40612.5</v>
          </cell>
          <cell r="M164">
            <v>38581.875</v>
          </cell>
          <cell r="N164">
            <v>36652.78125</v>
          </cell>
          <cell r="O164">
            <v>34820.142187500001</v>
          </cell>
          <cell r="P164">
            <v>33079.135078124993</v>
          </cell>
          <cell r="Q164">
            <v>31425.178324218745</v>
          </cell>
          <cell r="R164">
            <v>29853.919408007805</v>
          </cell>
        </row>
        <row r="165">
          <cell r="J165">
            <v>12</v>
          </cell>
          <cell r="K165">
            <v>14250</v>
          </cell>
          <cell r="L165">
            <v>40612.5</v>
          </cell>
          <cell r="M165">
            <v>38581.875</v>
          </cell>
          <cell r="N165">
            <v>36652.78125</v>
          </cell>
          <cell r="O165">
            <v>34820.142187500001</v>
          </cell>
          <cell r="P165">
            <v>33079.135078124993</v>
          </cell>
          <cell r="Q165">
            <v>31425.178324218745</v>
          </cell>
          <cell r="R165">
            <v>29853.919408007805</v>
          </cell>
        </row>
        <row r="166">
          <cell r="J166">
            <v>12</v>
          </cell>
          <cell r="K166">
            <v>14250</v>
          </cell>
          <cell r="L166">
            <v>40612.5</v>
          </cell>
          <cell r="M166">
            <v>38581.875</v>
          </cell>
          <cell r="N166">
            <v>36652.78125</v>
          </cell>
          <cell r="O166">
            <v>34820.142187500001</v>
          </cell>
          <cell r="P166">
            <v>33079.135078124993</v>
          </cell>
          <cell r="Q166">
            <v>31425.178324218745</v>
          </cell>
          <cell r="R166">
            <v>29853.919408007805</v>
          </cell>
        </row>
        <row r="167">
          <cell r="J167">
            <v>12</v>
          </cell>
          <cell r="K167">
            <v>42750</v>
          </cell>
          <cell r="L167">
            <v>40612.5</v>
          </cell>
          <cell r="M167">
            <v>38581.875</v>
          </cell>
          <cell r="N167">
            <v>36652.78125</v>
          </cell>
          <cell r="O167">
            <v>34820.142187500001</v>
          </cell>
          <cell r="P167">
            <v>33079.135078124993</v>
          </cell>
          <cell r="Q167">
            <v>31425.178324218745</v>
          </cell>
          <cell r="R167">
            <v>29853.919408007805</v>
          </cell>
        </row>
        <row r="168">
          <cell r="J168">
            <v>12</v>
          </cell>
          <cell r="K168">
            <v>42750</v>
          </cell>
          <cell r="L168">
            <v>40612.5</v>
          </cell>
          <cell r="M168">
            <v>38581.875</v>
          </cell>
          <cell r="N168">
            <v>36652.78125</v>
          </cell>
          <cell r="O168">
            <v>34820.142187500001</v>
          </cell>
          <cell r="P168">
            <v>33079.135078124993</v>
          </cell>
          <cell r="Q168">
            <v>31425.178324218745</v>
          </cell>
          <cell r="R168">
            <v>29853.919408007805</v>
          </cell>
        </row>
        <row r="169">
          <cell r="J169">
            <v>12</v>
          </cell>
          <cell r="K169">
            <v>42750</v>
          </cell>
          <cell r="L169">
            <v>40612.5</v>
          </cell>
          <cell r="M169">
            <v>38581.875</v>
          </cell>
          <cell r="N169">
            <v>36652.78125</v>
          </cell>
          <cell r="O169">
            <v>34820.142187500001</v>
          </cell>
          <cell r="P169">
            <v>33079.135078124993</v>
          </cell>
          <cell r="Q169">
            <v>31425.178324218745</v>
          </cell>
          <cell r="R169">
            <v>29853.919408007805</v>
          </cell>
        </row>
        <row r="170">
          <cell r="J170">
            <v>12</v>
          </cell>
          <cell r="K170">
            <v>42750</v>
          </cell>
          <cell r="L170">
            <v>40612.5</v>
          </cell>
          <cell r="M170">
            <v>38581.875</v>
          </cell>
          <cell r="N170">
            <v>36652.78125</v>
          </cell>
          <cell r="O170">
            <v>34820.142187500001</v>
          </cell>
          <cell r="P170">
            <v>33079.135078124993</v>
          </cell>
          <cell r="Q170">
            <v>31425.178324218745</v>
          </cell>
          <cell r="R170">
            <v>29853.919408007805</v>
          </cell>
        </row>
        <row r="171">
          <cell r="J171">
            <v>12</v>
          </cell>
          <cell r="K171">
            <v>42750</v>
          </cell>
          <cell r="L171">
            <v>40612.5</v>
          </cell>
          <cell r="M171">
            <v>38581.875</v>
          </cell>
          <cell r="N171">
            <v>36652.78125</v>
          </cell>
          <cell r="O171">
            <v>34820.142187500001</v>
          </cell>
          <cell r="P171">
            <v>33079.135078124993</v>
          </cell>
          <cell r="Q171">
            <v>31425.178324218745</v>
          </cell>
          <cell r="R171">
            <v>29853.919408007805</v>
          </cell>
        </row>
        <row r="172">
          <cell r="J172">
            <v>12</v>
          </cell>
          <cell r="K172">
            <v>42750</v>
          </cell>
          <cell r="L172">
            <v>40612.5</v>
          </cell>
          <cell r="M172">
            <v>38581.875</v>
          </cell>
          <cell r="N172">
            <v>36652.78125</v>
          </cell>
          <cell r="O172">
            <v>34820.142187500001</v>
          </cell>
          <cell r="P172">
            <v>33079.135078124993</v>
          </cell>
          <cell r="Q172">
            <v>31425.178324218745</v>
          </cell>
          <cell r="R172">
            <v>29853.919408007805</v>
          </cell>
        </row>
        <row r="173">
          <cell r="J173" t="str">
            <v>12d</v>
          </cell>
          <cell r="K173">
            <v>342000</v>
          </cell>
          <cell r="L173">
            <v>487350</v>
          </cell>
          <cell r="M173">
            <v>462982.5</v>
          </cell>
          <cell r="N173">
            <v>439833.375</v>
          </cell>
          <cell r="O173">
            <v>417841.7062500001</v>
          </cell>
          <cell r="P173">
            <v>396949.62093749992</v>
          </cell>
          <cell r="Q173">
            <v>377102.13989062491</v>
          </cell>
          <cell r="R173">
            <v>358247.03289609373</v>
          </cell>
        </row>
        <row r="175">
          <cell r="J175">
            <v>13</v>
          </cell>
          <cell r="K175">
            <v>444600</v>
          </cell>
          <cell r="L175">
            <v>459420</v>
          </cell>
          <cell r="M175">
            <v>520923</v>
          </cell>
          <cell r="N175">
            <v>649204.35</v>
          </cell>
          <cell r="O175">
            <v>763355.25749999995</v>
          </cell>
          <cell r="P175">
            <v>853325.61787499988</v>
          </cell>
          <cell r="Q175">
            <v>810659.33698124986</v>
          </cell>
          <cell r="R175">
            <v>770126.37013218738</v>
          </cell>
        </row>
        <row r="176">
          <cell r="J176">
            <v>13</v>
          </cell>
          <cell r="K176">
            <v>444600</v>
          </cell>
          <cell r="L176">
            <v>459420</v>
          </cell>
          <cell r="M176">
            <v>520923</v>
          </cell>
          <cell r="N176">
            <v>649204.35</v>
          </cell>
          <cell r="O176">
            <v>763355.25749999995</v>
          </cell>
          <cell r="P176">
            <v>853325.61787499988</v>
          </cell>
          <cell r="Q176">
            <v>810659.33698124986</v>
          </cell>
          <cell r="R176">
            <v>770126.37013218738</v>
          </cell>
        </row>
        <row r="177">
          <cell r="J177">
            <v>13</v>
          </cell>
          <cell r="K177">
            <v>444600</v>
          </cell>
          <cell r="L177">
            <v>459420</v>
          </cell>
          <cell r="M177">
            <v>520923</v>
          </cell>
          <cell r="N177">
            <v>649204.35</v>
          </cell>
          <cell r="O177">
            <v>763355.25749999995</v>
          </cell>
          <cell r="P177">
            <v>853325.61787499988</v>
          </cell>
          <cell r="Q177">
            <v>810659.33698124986</v>
          </cell>
          <cell r="R177">
            <v>770126.37013218738</v>
          </cell>
        </row>
        <row r="178">
          <cell r="J178">
            <v>13</v>
          </cell>
          <cell r="K178">
            <v>444600</v>
          </cell>
          <cell r="L178">
            <v>459420</v>
          </cell>
          <cell r="M178">
            <v>520923</v>
          </cell>
          <cell r="N178">
            <v>649204.35</v>
          </cell>
          <cell r="O178">
            <v>763355.25749999995</v>
          </cell>
          <cell r="P178">
            <v>853325.61787499988</v>
          </cell>
          <cell r="Q178">
            <v>810659.33698124986</v>
          </cell>
          <cell r="R178">
            <v>770126.37013218738</v>
          </cell>
        </row>
        <row r="179">
          <cell r="J179">
            <v>13</v>
          </cell>
          <cell r="K179">
            <v>444600</v>
          </cell>
          <cell r="L179">
            <v>459420</v>
          </cell>
          <cell r="M179">
            <v>520923</v>
          </cell>
          <cell r="N179">
            <v>649204.35</v>
          </cell>
          <cell r="O179">
            <v>763355.25749999995</v>
          </cell>
          <cell r="P179">
            <v>853325.61787499988</v>
          </cell>
          <cell r="Q179">
            <v>810659.33698124986</v>
          </cell>
          <cell r="R179">
            <v>770126.37013218738</v>
          </cell>
        </row>
        <row r="180">
          <cell r="J180">
            <v>13</v>
          </cell>
          <cell r="K180">
            <v>444600</v>
          </cell>
          <cell r="L180">
            <v>459420</v>
          </cell>
          <cell r="M180">
            <v>520923</v>
          </cell>
          <cell r="N180">
            <v>649204.35</v>
          </cell>
          <cell r="O180">
            <v>763355.25749999995</v>
          </cell>
          <cell r="P180">
            <v>853325.61787499988</v>
          </cell>
          <cell r="Q180">
            <v>810659.33698124986</v>
          </cell>
          <cell r="R180">
            <v>770126.37013218738</v>
          </cell>
        </row>
        <row r="181">
          <cell r="J181">
            <v>13</v>
          </cell>
          <cell r="K181">
            <v>440400</v>
          </cell>
          <cell r="L181">
            <v>459420</v>
          </cell>
          <cell r="M181">
            <v>520923</v>
          </cell>
          <cell r="N181">
            <v>649204.35</v>
          </cell>
          <cell r="O181">
            <v>763355.25749999995</v>
          </cell>
          <cell r="P181">
            <v>853325.61787499988</v>
          </cell>
          <cell r="Q181">
            <v>810659.33698124986</v>
          </cell>
          <cell r="R181">
            <v>770126.37013218738</v>
          </cell>
        </row>
        <row r="182">
          <cell r="J182">
            <v>13</v>
          </cell>
          <cell r="K182">
            <v>447600</v>
          </cell>
          <cell r="L182">
            <v>459420</v>
          </cell>
          <cell r="M182">
            <v>520923</v>
          </cell>
          <cell r="N182">
            <v>649204.35</v>
          </cell>
          <cell r="O182">
            <v>763355.25749999995</v>
          </cell>
          <cell r="P182">
            <v>853325.61787499988</v>
          </cell>
          <cell r="Q182">
            <v>810659.33698124986</v>
          </cell>
          <cell r="R182">
            <v>770126.37013218738</v>
          </cell>
        </row>
        <row r="183">
          <cell r="J183">
            <v>13</v>
          </cell>
          <cell r="K183">
            <v>454800</v>
          </cell>
          <cell r="L183">
            <v>459420</v>
          </cell>
          <cell r="M183">
            <v>520923</v>
          </cell>
          <cell r="N183">
            <v>649204.35</v>
          </cell>
          <cell r="O183">
            <v>763355.25749999995</v>
          </cell>
          <cell r="P183">
            <v>853325.61787499988</v>
          </cell>
          <cell r="Q183">
            <v>810659.33698124986</v>
          </cell>
          <cell r="R183">
            <v>770126.37013218738</v>
          </cell>
        </row>
        <row r="184">
          <cell r="J184">
            <v>13</v>
          </cell>
          <cell r="K184">
            <v>462000</v>
          </cell>
          <cell r="L184">
            <v>459420</v>
          </cell>
          <cell r="M184">
            <v>520923</v>
          </cell>
          <cell r="N184">
            <v>649204.35</v>
          </cell>
          <cell r="O184">
            <v>763355.25749999995</v>
          </cell>
          <cell r="P184">
            <v>853325.61787499988</v>
          </cell>
          <cell r="Q184">
            <v>810659.33698124986</v>
          </cell>
          <cell r="R184">
            <v>770126.37013218738</v>
          </cell>
        </row>
        <row r="185">
          <cell r="J185">
            <v>13</v>
          </cell>
          <cell r="K185">
            <v>469200</v>
          </cell>
          <cell r="L185">
            <v>459420</v>
          </cell>
          <cell r="M185">
            <v>520923</v>
          </cell>
          <cell r="N185">
            <v>649204.35</v>
          </cell>
          <cell r="O185">
            <v>763355.25749999995</v>
          </cell>
          <cell r="P185">
            <v>853325.61787499988</v>
          </cell>
          <cell r="Q185">
            <v>810659.33698124986</v>
          </cell>
          <cell r="R185">
            <v>770126.37013218738</v>
          </cell>
        </row>
        <row r="186">
          <cell r="J186">
            <v>13</v>
          </cell>
          <cell r="K186">
            <v>476400</v>
          </cell>
          <cell r="L186">
            <v>459420</v>
          </cell>
          <cell r="M186">
            <v>520923</v>
          </cell>
          <cell r="N186">
            <v>649204.35</v>
          </cell>
          <cell r="O186">
            <v>763355.25749999995</v>
          </cell>
          <cell r="P186">
            <v>853325.61787499988</v>
          </cell>
          <cell r="Q186">
            <v>810659.33698124986</v>
          </cell>
          <cell r="R186">
            <v>770126.37013218738</v>
          </cell>
        </row>
        <row r="187">
          <cell r="J187" t="str">
            <v>13d</v>
          </cell>
          <cell r="K187">
            <v>5418000</v>
          </cell>
          <cell r="L187">
            <v>5513040</v>
          </cell>
          <cell r="M187">
            <v>6251076</v>
          </cell>
          <cell r="N187">
            <v>7790452.1999999983</v>
          </cell>
          <cell r="O187">
            <v>9160263.0900000017</v>
          </cell>
          <cell r="P187">
            <v>10239907.414499998</v>
          </cell>
          <cell r="Q187">
            <v>9727912.0437749978</v>
          </cell>
          <cell r="R187">
            <v>9241516.4415862486</v>
          </cell>
        </row>
      </sheetData>
      <sheetData sheetId="5" refreshError="1">
        <row r="6">
          <cell r="J6" t="str">
            <v>c</v>
          </cell>
        </row>
        <row r="7">
          <cell r="J7">
            <v>1</v>
          </cell>
          <cell r="K7">
            <v>436</v>
          </cell>
          <cell r="L7">
            <v>453</v>
          </cell>
          <cell r="M7">
            <v>486</v>
          </cell>
          <cell r="N7">
            <v>519</v>
          </cell>
          <cell r="O7">
            <v>552</v>
          </cell>
          <cell r="P7">
            <v>582</v>
          </cell>
          <cell r="Q7">
            <v>582</v>
          </cell>
          <cell r="R7">
            <v>582</v>
          </cell>
        </row>
        <row r="8">
          <cell r="J8">
            <v>1</v>
          </cell>
          <cell r="K8">
            <v>436</v>
          </cell>
          <cell r="L8">
            <v>456</v>
          </cell>
          <cell r="M8">
            <v>489</v>
          </cell>
          <cell r="N8">
            <v>522</v>
          </cell>
          <cell r="O8">
            <v>555</v>
          </cell>
          <cell r="P8">
            <v>582</v>
          </cell>
          <cell r="Q8">
            <v>582</v>
          </cell>
          <cell r="R8">
            <v>582</v>
          </cell>
        </row>
        <row r="9">
          <cell r="J9">
            <v>1</v>
          </cell>
          <cell r="K9">
            <v>436</v>
          </cell>
          <cell r="L9">
            <v>459</v>
          </cell>
          <cell r="M9">
            <v>492</v>
          </cell>
          <cell r="N9">
            <v>525</v>
          </cell>
          <cell r="O9">
            <v>558</v>
          </cell>
          <cell r="P9">
            <v>582</v>
          </cell>
          <cell r="Q9">
            <v>582</v>
          </cell>
          <cell r="R9">
            <v>582</v>
          </cell>
        </row>
        <row r="10">
          <cell r="J10">
            <v>1</v>
          </cell>
          <cell r="K10">
            <v>436</v>
          </cell>
          <cell r="L10">
            <v>461</v>
          </cell>
          <cell r="M10">
            <v>494</v>
          </cell>
          <cell r="N10">
            <v>527</v>
          </cell>
          <cell r="O10">
            <v>560</v>
          </cell>
          <cell r="P10">
            <v>582</v>
          </cell>
          <cell r="Q10">
            <v>582</v>
          </cell>
          <cell r="R10">
            <v>582</v>
          </cell>
        </row>
        <row r="11">
          <cell r="J11">
            <v>1</v>
          </cell>
          <cell r="K11">
            <v>436</v>
          </cell>
          <cell r="L11">
            <v>464</v>
          </cell>
          <cell r="M11">
            <v>497</v>
          </cell>
          <cell r="N11">
            <v>530</v>
          </cell>
          <cell r="O11">
            <v>563</v>
          </cell>
          <cell r="P11">
            <v>582</v>
          </cell>
          <cell r="Q11">
            <v>582</v>
          </cell>
          <cell r="R11">
            <v>582</v>
          </cell>
        </row>
        <row r="12">
          <cell r="J12">
            <v>1</v>
          </cell>
          <cell r="K12">
            <v>436</v>
          </cell>
          <cell r="L12">
            <v>467</v>
          </cell>
          <cell r="M12">
            <v>500</v>
          </cell>
          <cell r="N12">
            <v>533</v>
          </cell>
          <cell r="O12">
            <v>566</v>
          </cell>
          <cell r="P12">
            <v>582</v>
          </cell>
          <cell r="Q12">
            <v>582</v>
          </cell>
          <cell r="R12">
            <v>582</v>
          </cell>
        </row>
        <row r="13">
          <cell r="J13">
            <v>1</v>
          </cell>
          <cell r="K13">
            <v>435</v>
          </cell>
          <cell r="L13">
            <v>469</v>
          </cell>
          <cell r="M13">
            <v>502</v>
          </cell>
          <cell r="N13">
            <v>535</v>
          </cell>
          <cell r="O13">
            <v>568</v>
          </cell>
          <cell r="P13">
            <v>582</v>
          </cell>
          <cell r="Q13">
            <v>582</v>
          </cell>
          <cell r="R13">
            <v>582</v>
          </cell>
        </row>
        <row r="14">
          <cell r="J14">
            <v>1</v>
          </cell>
          <cell r="K14">
            <v>438</v>
          </cell>
          <cell r="L14">
            <v>472</v>
          </cell>
          <cell r="M14">
            <v>505</v>
          </cell>
          <cell r="N14">
            <v>538</v>
          </cell>
          <cell r="O14">
            <v>571</v>
          </cell>
          <cell r="P14">
            <v>582</v>
          </cell>
          <cell r="Q14">
            <v>582</v>
          </cell>
          <cell r="R14">
            <v>582</v>
          </cell>
        </row>
        <row r="15">
          <cell r="J15">
            <v>1</v>
          </cell>
          <cell r="K15">
            <v>441</v>
          </cell>
          <cell r="L15">
            <v>475</v>
          </cell>
          <cell r="M15">
            <v>508</v>
          </cell>
          <cell r="N15">
            <v>541</v>
          </cell>
          <cell r="O15">
            <v>574</v>
          </cell>
          <cell r="P15">
            <v>582</v>
          </cell>
          <cell r="Q15">
            <v>582</v>
          </cell>
          <cell r="R15">
            <v>582</v>
          </cell>
        </row>
        <row r="16">
          <cell r="J16">
            <v>1</v>
          </cell>
          <cell r="K16">
            <v>444</v>
          </cell>
          <cell r="L16">
            <v>477</v>
          </cell>
          <cell r="M16">
            <v>510</v>
          </cell>
          <cell r="N16">
            <v>543</v>
          </cell>
          <cell r="O16">
            <v>576</v>
          </cell>
          <cell r="P16">
            <v>582</v>
          </cell>
          <cell r="Q16">
            <v>582</v>
          </cell>
          <cell r="R16">
            <v>582</v>
          </cell>
        </row>
        <row r="17">
          <cell r="J17">
            <v>1</v>
          </cell>
          <cell r="K17">
            <v>447</v>
          </cell>
          <cell r="L17">
            <v>480</v>
          </cell>
          <cell r="M17">
            <v>513</v>
          </cell>
          <cell r="N17">
            <v>546</v>
          </cell>
          <cell r="O17">
            <v>579</v>
          </cell>
          <cell r="P17">
            <v>582</v>
          </cell>
          <cell r="Q17">
            <v>582</v>
          </cell>
          <cell r="R17">
            <v>582</v>
          </cell>
        </row>
        <row r="18">
          <cell r="J18">
            <v>1</v>
          </cell>
          <cell r="K18">
            <v>450</v>
          </cell>
          <cell r="L18">
            <v>483</v>
          </cell>
          <cell r="M18">
            <v>516</v>
          </cell>
          <cell r="N18">
            <v>549</v>
          </cell>
          <cell r="O18">
            <v>582</v>
          </cell>
          <cell r="P18">
            <v>582</v>
          </cell>
          <cell r="Q18">
            <v>582</v>
          </cell>
          <cell r="R18">
            <v>582</v>
          </cell>
        </row>
        <row r="19">
          <cell r="J19" t="str">
            <v>1c</v>
          </cell>
          <cell r="K19">
            <v>450</v>
          </cell>
          <cell r="L19">
            <v>483</v>
          </cell>
          <cell r="M19">
            <v>516</v>
          </cell>
          <cell r="N19">
            <v>549</v>
          </cell>
          <cell r="O19">
            <v>582</v>
          </cell>
          <cell r="P19">
            <v>582</v>
          </cell>
          <cell r="Q19">
            <v>582</v>
          </cell>
          <cell r="R19">
            <v>582</v>
          </cell>
        </row>
        <row r="21">
          <cell r="J21">
            <v>2</v>
          </cell>
          <cell r="K21">
            <v>0</v>
          </cell>
          <cell r="L21">
            <v>0</v>
          </cell>
          <cell r="M21">
            <v>0</v>
          </cell>
          <cell r="N21">
            <v>0</v>
          </cell>
          <cell r="O21">
            <v>0</v>
          </cell>
          <cell r="P21">
            <v>0</v>
          </cell>
          <cell r="Q21">
            <v>0</v>
          </cell>
          <cell r="R21">
            <v>0</v>
          </cell>
        </row>
        <row r="22">
          <cell r="J22">
            <v>2</v>
          </cell>
          <cell r="K22">
            <v>0</v>
          </cell>
          <cell r="L22">
            <v>0</v>
          </cell>
          <cell r="M22">
            <v>0</v>
          </cell>
          <cell r="N22">
            <v>0</v>
          </cell>
          <cell r="O22">
            <v>0</v>
          </cell>
          <cell r="P22">
            <v>0</v>
          </cell>
          <cell r="Q22">
            <v>0</v>
          </cell>
          <cell r="R22">
            <v>0</v>
          </cell>
        </row>
        <row r="23">
          <cell r="J23">
            <v>2</v>
          </cell>
          <cell r="K23">
            <v>0</v>
          </cell>
          <cell r="L23">
            <v>0</v>
          </cell>
          <cell r="M23">
            <v>0</v>
          </cell>
          <cell r="N23">
            <v>0</v>
          </cell>
          <cell r="O23">
            <v>0</v>
          </cell>
          <cell r="P23">
            <v>0</v>
          </cell>
          <cell r="Q23">
            <v>0</v>
          </cell>
          <cell r="R23">
            <v>0</v>
          </cell>
        </row>
        <row r="24">
          <cell r="J24">
            <v>2</v>
          </cell>
          <cell r="K24">
            <v>0</v>
          </cell>
          <cell r="L24">
            <v>0</v>
          </cell>
          <cell r="M24">
            <v>0</v>
          </cell>
          <cell r="N24">
            <v>0</v>
          </cell>
          <cell r="O24">
            <v>0</v>
          </cell>
          <cell r="P24">
            <v>0</v>
          </cell>
          <cell r="Q24">
            <v>0</v>
          </cell>
          <cell r="R24">
            <v>0</v>
          </cell>
        </row>
        <row r="25">
          <cell r="J25">
            <v>2</v>
          </cell>
          <cell r="K25">
            <v>0</v>
          </cell>
          <cell r="L25">
            <v>0</v>
          </cell>
          <cell r="M25">
            <v>0</v>
          </cell>
          <cell r="N25">
            <v>0</v>
          </cell>
          <cell r="O25">
            <v>0</v>
          </cell>
          <cell r="P25">
            <v>0</v>
          </cell>
          <cell r="Q25">
            <v>0</v>
          </cell>
          <cell r="R25">
            <v>0</v>
          </cell>
        </row>
        <row r="26">
          <cell r="J26">
            <v>2</v>
          </cell>
          <cell r="K26">
            <v>0</v>
          </cell>
          <cell r="L26">
            <v>0</v>
          </cell>
          <cell r="M26">
            <v>0</v>
          </cell>
          <cell r="N26">
            <v>0</v>
          </cell>
          <cell r="O26">
            <v>0</v>
          </cell>
          <cell r="P26">
            <v>0</v>
          </cell>
          <cell r="Q26">
            <v>0</v>
          </cell>
          <cell r="R26">
            <v>0</v>
          </cell>
        </row>
        <row r="27">
          <cell r="J27">
            <v>2</v>
          </cell>
          <cell r="K27">
            <v>0</v>
          </cell>
          <cell r="L27">
            <v>0</v>
          </cell>
          <cell r="M27">
            <v>0</v>
          </cell>
          <cell r="N27">
            <v>0</v>
          </cell>
          <cell r="O27">
            <v>0</v>
          </cell>
          <cell r="P27">
            <v>0</v>
          </cell>
          <cell r="Q27">
            <v>0</v>
          </cell>
          <cell r="R27">
            <v>0</v>
          </cell>
        </row>
        <row r="28">
          <cell r="J28">
            <v>2</v>
          </cell>
          <cell r="K28">
            <v>0</v>
          </cell>
          <cell r="L28">
            <v>0</v>
          </cell>
          <cell r="M28">
            <v>0</v>
          </cell>
          <cell r="N28">
            <v>0</v>
          </cell>
          <cell r="O28">
            <v>0</v>
          </cell>
          <cell r="P28">
            <v>0</v>
          </cell>
          <cell r="Q28">
            <v>0</v>
          </cell>
          <cell r="R28">
            <v>0</v>
          </cell>
        </row>
        <row r="29">
          <cell r="J29">
            <v>2</v>
          </cell>
          <cell r="K29">
            <v>0</v>
          </cell>
          <cell r="L29">
            <v>0</v>
          </cell>
          <cell r="M29">
            <v>0</v>
          </cell>
          <cell r="N29">
            <v>0</v>
          </cell>
          <cell r="O29">
            <v>0</v>
          </cell>
          <cell r="P29">
            <v>0</v>
          </cell>
          <cell r="Q29">
            <v>0</v>
          </cell>
          <cell r="R29">
            <v>0</v>
          </cell>
        </row>
        <row r="30">
          <cell r="J30">
            <v>2</v>
          </cell>
          <cell r="K30">
            <v>0</v>
          </cell>
          <cell r="L30">
            <v>0</v>
          </cell>
          <cell r="M30">
            <v>0</v>
          </cell>
          <cell r="N30">
            <v>0</v>
          </cell>
          <cell r="O30">
            <v>0</v>
          </cell>
          <cell r="P30">
            <v>0</v>
          </cell>
          <cell r="Q30">
            <v>0</v>
          </cell>
          <cell r="R30">
            <v>0</v>
          </cell>
        </row>
        <row r="31">
          <cell r="J31">
            <v>2</v>
          </cell>
          <cell r="K31">
            <v>0</v>
          </cell>
          <cell r="L31">
            <v>0</v>
          </cell>
          <cell r="M31">
            <v>0</v>
          </cell>
          <cell r="N31">
            <v>0</v>
          </cell>
          <cell r="O31">
            <v>0</v>
          </cell>
          <cell r="P31">
            <v>0</v>
          </cell>
          <cell r="Q31">
            <v>0</v>
          </cell>
          <cell r="R31">
            <v>0</v>
          </cell>
        </row>
        <row r="32">
          <cell r="J32">
            <v>2</v>
          </cell>
          <cell r="K32">
            <v>0</v>
          </cell>
          <cell r="L32">
            <v>0</v>
          </cell>
          <cell r="M32">
            <v>0</v>
          </cell>
          <cell r="N32">
            <v>0</v>
          </cell>
          <cell r="O32">
            <v>0</v>
          </cell>
          <cell r="P32">
            <v>0</v>
          </cell>
          <cell r="Q32">
            <v>0</v>
          </cell>
          <cell r="R32">
            <v>0</v>
          </cell>
        </row>
        <row r="33">
          <cell r="J33" t="str">
            <v>2c</v>
          </cell>
          <cell r="K33">
            <v>0</v>
          </cell>
          <cell r="L33">
            <v>0</v>
          </cell>
          <cell r="M33">
            <v>0</v>
          </cell>
          <cell r="N33">
            <v>0</v>
          </cell>
          <cell r="O33">
            <v>0</v>
          </cell>
          <cell r="P33">
            <v>0</v>
          </cell>
          <cell r="Q33">
            <v>0</v>
          </cell>
          <cell r="R33">
            <v>0</v>
          </cell>
        </row>
        <row r="35">
          <cell r="J35">
            <v>3</v>
          </cell>
          <cell r="K35">
            <v>589</v>
          </cell>
          <cell r="L35">
            <v>897</v>
          </cell>
          <cell r="M35">
            <v>939</v>
          </cell>
          <cell r="N35">
            <v>939</v>
          </cell>
          <cell r="O35">
            <v>939</v>
          </cell>
          <cell r="P35">
            <v>939</v>
          </cell>
          <cell r="Q35">
            <v>939</v>
          </cell>
          <cell r="R35">
            <v>939</v>
          </cell>
        </row>
        <row r="36">
          <cell r="J36">
            <v>3</v>
          </cell>
          <cell r="K36">
            <v>589</v>
          </cell>
          <cell r="L36">
            <v>897</v>
          </cell>
          <cell r="M36">
            <v>939</v>
          </cell>
          <cell r="N36">
            <v>939</v>
          </cell>
          <cell r="O36">
            <v>939</v>
          </cell>
          <cell r="P36">
            <v>939</v>
          </cell>
          <cell r="Q36">
            <v>939</v>
          </cell>
          <cell r="R36">
            <v>939</v>
          </cell>
        </row>
        <row r="37">
          <cell r="J37">
            <v>3</v>
          </cell>
          <cell r="K37">
            <v>589</v>
          </cell>
          <cell r="L37">
            <v>903</v>
          </cell>
          <cell r="M37">
            <v>939</v>
          </cell>
          <cell r="N37">
            <v>939</v>
          </cell>
          <cell r="O37">
            <v>939</v>
          </cell>
          <cell r="P37">
            <v>939</v>
          </cell>
          <cell r="Q37">
            <v>939</v>
          </cell>
          <cell r="R37">
            <v>939</v>
          </cell>
        </row>
        <row r="38">
          <cell r="J38">
            <v>3</v>
          </cell>
          <cell r="K38">
            <v>589</v>
          </cell>
          <cell r="L38">
            <v>903</v>
          </cell>
          <cell r="M38">
            <v>939</v>
          </cell>
          <cell r="N38">
            <v>939</v>
          </cell>
          <cell r="O38">
            <v>939</v>
          </cell>
          <cell r="P38">
            <v>939</v>
          </cell>
          <cell r="Q38">
            <v>939</v>
          </cell>
          <cell r="R38">
            <v>939</v>
          </cell>
        </row>
        <row r="39">
          <cell r="J39">
            <v>3</v>
          </cell>
          <cell r="K39">
            <v>589</v>
          </cell>
          <cell r="L39">
            <v>909</v>
          </cell>
          <cell r="M39">
            <v>939</v>
          </cell>
          <cell r="N39">
            <v>939</v>
          </cell>
          <cell r="O39">
            <v>939</v>
          </cell>
          <cell r="P39">
            <v>939</v>
          </cell>
          <cell r="Q39">
            <v>939</v>
          </cell>
          <cell r="R39">
            <v>939</v>
          </cell>
        </row>
        <row r="40">
          <cell r="J40">
            <v>3</v>
          </cell>
          <cell r="K40">
            <v>589</v>
          </cell>
          <cell r="L40">
            <v>909</v>
          </cell>
          <cell r="M40">
            <v>939</v>
          </cell>
          <cell r="N40">
            <v>939</v>
          </cell>
          <cell r="O40">
            <v>939</v>
          </cell>
          <cell r="P40">
            <v>939</v>
          </cell>
          <cell r="Q40">
            <v>939</v>
          </cell>
          <cell r="R40">
            <v>939</v>
          </cell>
        </row>
        <row r="41">
          <cell r="J41">
            <v>3</v>
          </cell>
          <cell r="K41">
            <v>867</v>
          </cell>
          <cell r="L41">
            <v>921</v>
          </cell>
          <cell r="M41">
            <v>939</v>
          </cell>
          <cell r="N41">
            <v>939</v>
          </cell>
          <cell r="O41">
            <v>939</v>
          </cell>
          <cell r="P41">
            <v>939</v>
          </cell>
          <cell r="Q41">
            <v>939</v>
          </cell>
          <cell r="R41">
            <v>939</v>
          </cell>
        </row>
        <row r="42">
          <cell r="J42">
            <v>3</v>
          </cell>
          <cell r="K42">
            <v>867</v>
          </cell>
          <cell r="L42">
            <v>921</v>
          </cell>
          <cell r="M42">
            <v>939</v>
          </cell>
          <cell r="N42">
            <v>939</v>
          </cell>
          <cell r="O42">
            <v>939</v>
          </cell>
          <cell r="P42">
            <v>939</v>
          </cell>
          <cell r="Q42">
            <v>939</v>
          </cell>
          <cell r="R42">
            <v>939</v>
          </cell>
        </row>
        <row r="43">
          <cell r="J43">
            <v>3</v>
          </cell>
          <cell r="K43">
            <v>867</v>
          </cell>
          <cell r="L43">
            <v>921</v>
          </cell>
          <cell r="M43">
            <v>939</v>
          </cell>
          <cell r="N43">
            <v>939</v>
          </cell>
          <cell r="O43">
            <v>939</v>
          </cell>
          <cell r="P43">
            <v>939</v>
          </cell>
          <cell r="Q43">
            <v>939</v>
          </cell>
          <cell r="R43">
            <v>939</v>
          </cell>
        </row>
        <row r="44">
          <cell r="J44">
            <v>3</v>
          </cell>
          <cell r="K44">
            <v>879</v>
          </cell>
          <cell r="L44">
            <v>933</v>
          </cell>
          <cell r="M44">
            <v>939</v>
          </cell>
          <cell r="N44">
            <v>939</v>
          </cell>
          <cell r="O44">
            <v>939</v>
          </cell>
          <cell r="P44">
            <v>939</v>
          </cell>
          <cell r="Q44">
            <v>939</v>
          </cell>
          <cell r="R44">
            <v>939</v>
          </cell>
        </row>
        <row r="45">
          <cell r="J45">
            <v>3</v>
          </cell>
          <cell r="K45">
            <v>879</v>
          </cell>
          <cell r="L45">
            <v>933</v>
          </cell>
          <cell r="M45">
            <v>939</v>
          </cell>
          <cell r="N45">
            <v>939</v>
          </cell>
          <cell r="O45">
            <v>939</v>
          </cell>
          <cell r="P45">
            <v>939</v>
          </cell>
          <cell r="Q45">
            <v>939</v>
          </cell>
          <cell r="R45">
            <v>939</v>
          </cell>
        </row>
        <row r="46">
          <cell r="J46">
            <v>3</v>
          </cell>
          <cell r="K46">
            <v>885</v>
          </cell>
          <cell r="L46">
            <v>939</v>
          </cell>
          <cell r="M46">
            <v>939</v>
          </cell>
          <cell r="N46">
            <v>939</v>
          </cell>
          <cell r="O46">
            <v>939</v>
          </cell>
          <cell r="P46">
            <v>939</v>
          </cell>
          <cell r="Q46">
            <v>939</v>
          </cell>
          <cell r="R46">
            <v>939</v>
          </cell>
        </row>
        <row r="47">
          <cell r="J47" t="str">
            <v>3c</v>
          </cell>
          <cell r="K47">
            <v>885</v>
          </cell>
          <cell r="L47">
            <v>939</v>
          </cell>
          <cell r="M47">
            <v>939</v>
          </cell>
          <cell r="N47">
            <v>939</v>
          </cell>
          <cell r="O47">
            <v>939</v>
          </cell>
          <cell r="P47">
            <v>939</v>
          </cell>
          <cell r="Q47">
            <v>939</v>
          </cell>
          <cell r="R47">
            <v>939</v>
          </cell>
        </row>
        <row r="49">
          <cell r="J49">
            <v>4</v>
          </cell>
          <cell r="K49">
            <v>460</v>
          </cell>
          <cell r="L49">
            <v>544</v>
          </cell>
          <cell r="M49">
            <v>664</v>
          </cell>
          <cell r="N49">
            <v>808</v>
          </cell>
          <cell r="O49">
            <v>952</v>
          </cell>
          <cell r="P49">
            <v>1096</v>
          </cell>
          <cell r="Q49">
            <v>1096</v>
          </cell>
          <cell r="R49">
            <v>1096</v>
          </cell>
        </row>
        <row r="50">
          <cell r="J50">
            <v>4</v>
          </cell>
          <cell r="K50">
            <v>460</v>
          </cell>
          <cell r="L50">
            <v>544</v>
          </cell>
          <cell r="M50">
            <v>688</v>
          </cell>
          <cell r="N50">
            <v>832</v>
          </cell>
          <cell r="O50">
            <v>976</v>
          </cell>
          <cell r="P50">
            <v>1096</v>
          </cell>
          <cell r="Q50">
            <v>1096</v>
          </cell>
          <cell r="R50">
            <v>1096</v>
          </cell>
        </row>
        <row r="51">
          <cell r="J51">
            <v>4</v>
          </cell>
          <cell r="K51">
            <v>460</v>
          </cell>
          <cell r="L51">
            <v>568</v>
          </cell>
          <cell r="M51">
            <v>688</v>
          </cell>
          <cell r="N51">
            <v>832</v>
          </cell>
          <cell r="O51">
            <v>976</v>
          </cell>
          <cell r="P51">
            <v>1096</v>
          </cell>
          <cell r="Q51">
            <v>1096</v>
          </cell>
          <cell r="R51">
            <v>1096</v>
          </cell>
        </row>
        <row r="52">
          <cell r="J52">
            <v>4</v>
          </cell>
          <cell r="K52">
            <v>460</v>
          </cell>
          <cell r="L52">
            <v>568</v>
          </cell>
          <cell r="M52">
            <v>712</v>
          </cell>
          <cell r="N52">
            <v>856</v>
          </cell>
          <cell r="O52">
            <v>1000</v>
          </cell>
          <cell r="P52">
            <v>1096</v>
          </cell>
          <cell r="Q52">
            <v>1096</v>
          </cell>
          <cell r="R52">
            <v>1096</v>
          </cell>
        </row>
        <row r="53">
          <cell r="J53">
            <v>4</v>
          </cell>
          <cell r="K53">
            <v>460</v>
          </cell>
          <cell r="L53">
            <v>592</v>
          </cell>
          <cell r="M53">
            <v>712</v>
          </cell>
          <cell r="N53">
            <v>856</v>
          </cell>
          <cell r="O53">
            <v>1000</v>
          </cell>
          <cell r="P53">
            <v>1096</v>
          </cell>
          <cell r="Q53">
            <v>1096</v>
          </cell>
          <cell r="R53">
            <v>1096</v>
          </cell>
        </row>
        <row r="54">
          <cell r="J54">
            <v>4</v>
          </cell>
          <cell r="K54">
            <v>460</v>
          </cell>
          <cell r="L54">
            <v>592</v>
          </cell>
          <cell r="M54">
            <v>736</v>
          </cell>
          <cell r="N54">
            <v>880</v>
          </cell>
          <cell r="O54">
            <v>1024</v>
          </cell>
          <cell r="P54">
            <v>1096</v>
          </cell>
          <cell r="Q54">
            <v>1096</v>
          </cell>
          <cell r="R54">
            <v>1096</v>
          </cell>
        </row>
        <row r="55">
          <cell r="J55">
            <v>4</v>
          </cell>
          <cell r="K55">
            <v>448</v>
          </cell>
          <cell r="L55">
            <v>616</v>
          </cell>
          <cell r="M55">
            <v>736</v>
          </cell>
          <cell r="N55">
            <v>880</v>
          </cell>
          <cell r="O55">
            <v>1024</v>
          </cell>
          <cell r="P55">
            <v>1096</v>
          </cell>
          <cell r="Q55">
            <v>1096</v>
          </cell>
          <cell r="R55">
            <v>1096</v>
          </cell>
        </row>
        <row r="56">
          <cell r="J56">
            <v>4</v>
          </cell>
          <cell r="K56">
            <v>472</v>
          </cell>
          <cell r="L56">
            <v>616</v>
          </cell>
          <cell r="M56">
            <v>760</v>
          </cell>
          <cell r="N56">
            <v>904</v>
          </cell>
          <cell r="O56">
            <v>1048</v>
          </cell>
          <cell r="P56">
            <v>1096</v>
          </cell>
          <cell r="Q56">
            <v>1096</v>
          </cell>
          <cell r="R56">
            <v>1096</v>
          </cell>
        </row>
        <row r="57">
          <cell r="J57">
            <v>4</v>
          </cell>
          <cell r="K57">
            <v>472</v>
          </cell>
          <cell r="L57">
            <v>640</v>
          </cell>
          <cell r="M57">
            <v>760</v>
          </cell>
          <cell r="N57">
            <v>904</v>
          </cell>
          <cell r="O57">
            <v>1048</v>
          </cell>
          <cell r="P57">
            <v>1096</v>
          </cell>
          <cell r="Q57">
            <v>1096</v>
          </cell>
          <cell r="R57">
            <v>1096</v>
          </cell>
        </row>
        <row r="58">
          <cell r="J58">
            <v>4</v>
          </cell>
          <cell r="K58">
            <v>496</v>
          </cell>
          <cell r="L58">
            <v>640</v>
          </cell>
          <cell r="M58">
            <v>784</v>
          </cell>
          <cell r="N58">
            <v>928</v>
          </cell>
          <cell r="O58">
            <v>1072</v>
          </cell>
          <cell r="P58">
            <v>1096</v>
          </cell>
          <cell r="Q58">
            <v>1096</v>
          </cell>
          <cell r="R58">
            <v>1096</v>
          </cell>
        </row>
        <row r="59">
          <cell r="J59">
            <v>4</v>
          </cell>
          <cell r="K59">
            <v>496</v>
          </cell>
          <cell r="L59">
            <v>664</v>
          </cell>
          <cell r="M59">
            <v>784</v>
          </cell>
          <cell r="N59">
            <v>928</v>
          </cell>
          <cell r="O59">
            <v>1072</v>
          </cell>
          <cell r="P59">
            <v>1096</v>
          </cell>
          <cell r="Q59">
            <v>1096</v>
          </cell>
          <cell r="R59">
            <v>1096</v>
          </cell>
        </row>
        <row r="60">
          <cell r="J60">
            <v>4</v>
          </cell>
          <cell r="K60">
            <v>520</v>
          </cell>
          <cell r="L60">
            <v>664</v>
          </cell>
          <cell r="M60">
            <v>808</v>
          </cell>
          <cell r="N60">
            <v>952</v>
          </cell>
          <cell r="O60">
            <v>1096</v>
          </cell>
          <cell r="P60">
            <v>1096</v>
          </cell>
          <cell r="Q60">
            <v>1096</v>
          </cell>
          <cell r="R60">
            <v>1096</v>
          </cell>
        </row>
        <row r="61">
          <cell r="J61" t="str">
            <v>4c</v>
          </cell>
          <cell r="K61">
            <v>520</v>
          </cell>
          <cell r="L61">
            <v>664</v>
          </cell>
          <cell r="M61">
            <v>808</v>
          </cell>
          <cell r="N61">
            <v>952</v>
          </cell>
          <cell r="O61">
            <v>1096</v>
          </cell>
          <cell r="P61">
            <v>1096</v>
          </cell>
          <cell r="Q61">
            <v>1096</v>
          </cell>
          <cell r="R61">
            <v>1096</v>
          </cell>
        </row>
        <row r="63">
          <cell r="J63">
            <v>5</v>
          </cell>
          <cell r="K63">
            <v>155</v>
          </cell>
          <cell r="L63">
            <v>135</v>
          </cell>
          <cell r="M63">
            <v>279</v>
          </cell>
          <cell r="N63">
            <v>399</v>
          </cell>
          <cell r="O63">
            <v>543</v>
          </cell>
          <cell r="P63">
            <v>687</v>
          </cell>
          <cell r="Q63">
            <v>687</v>
          </cell>
          <cell r="R63">
            <v>687</v>
          </cell>
        </row>
        <row r="64">
          <cell r="J64">
            <v>5</v>
          </cell>
          <cell r="K64">
            <v>155</v>
          </cell>
          <cell r="L64">
            <v>135</v>
          </cell>
          <cell r="M64">
            <v>279</v>
          </cell>
          <cell r="N64">
            <v>423</v>
          </cell>
          <cell r="O64">
            <v>567</v>
          </cell>
          <cell r="P64">
            <v>687</v>
          </cell>
          <cell r="Q64">
            <v>687</v>
          </cell>
          <cell r="R64">
            <v>687</v>
          </cell>
        </row>
        <row r="65">
          <cell r="J65">
            <v>5</v>
          </cell>
          <cell r="K65">
            <v>155</v>
          </cell>
          <cell r="L65">
            <v>159</v>
          </cell>
          <cell r="M65">
            <v>303</v>
          </cell>
          <cell r="N65">
            <v>423</v>
          </cell>
          <cell r="O65">
            <v>567</v>
          </cell>
          <cell r="P65">
            <v>687</v>
          </cell>
          <cell r="Q65">
            <v>687</v>
          </cell>
          <cell r="R65">
            <v>687</v>
          </cell>
        </row>
        <row r="66">
          <cell r="J66">
            <v>5</v>
          </cell>
          <cell r="K66">
            <v>155</v>
          </cell>
          <cell r="L66">
            <v>159</v>
          </cell>
          <cell r="M66">
            <v>303</v>
          </cell>
          <cell r="N66">
            <v>447</v>
          </cell>
          <cell r="O66">
            <v>591</v>
          </cell>
          <cell r="P66">
            <v>687</v>
          </cell>
          <cell r="Q66">
            <v>687</v>
          </cell>
          <cell r="R66">
            <v>687</v>
          </cell>
        </row>
        <row r="67">
          <cell r="J67">
            <v>5</v>
          </cell>
          <cell r="K67">
            <v>155</v>
          </cell>
          <cell r="L67">
            <v>183</v>
          </cell>
          <cell r="M67">
            <v>327</v>
          </cell>
          <cell r="N67">
            <v>447</v>
          </cell>
          <cell r="O67">
            <v>591</v>
          </cell>
          <cell r="P67">
            <v>687</v>
          </cell>
          <cell r="Q67">
            <v>687</v>
          </cell>
          <cell r="R67">
            <v>687</v>
          </cell>
        </row>
        <row r="68">
          <cell r="J68">
            <v>5</v>
          </cell>
          <cell r="K68">
            <v>155</v>
          </cell>
          <cell r="L68">
            <v>183</v>
          </cell>
          <cell r="M68">
            <v>327</v>
          </cell>
          <cell r="N68">
            <v>471</v>
          </cell>
          <cell r="O68">
            <v>615</v>
          </cell>
          <cell r="P68">
            <v>687</v>
          </cell>
          <cell r="Q68">
            <v>687</v>
          </cell>
          <cell r="R68">
            <v>687</v>
          </cell>
        </row>
        <row r="69">
          <cell r="J69">
            <v>5</v>
          </cell>
          <cell r="K69">
            <v>39</v>
          </cell>
          <cell r="L69">
            <v>207</v>
          </cell>
          <cell r="M69">
            <v>351</v>
          </cell>
          <cell r="N69">
            <v>471</v>
          </cell>
          <cell r="O69">
            <v>615</v>
          </cell>
          <cell r="P69">
            <v>687</v>
          </cell>
          <cell r="Q69">
            <v>687</v>
          </cell>
          <cell r="R69">
            <v>687</v>
          </cell>
        </row>
        <row r="70">
          <cell r="J70">
            <v>5</v>
          </cell>
          <cell r="K70">
            <v>63</v>
          </cell>
          <cell r="L70">
            <v>207</v>
          </cell>
          <cell r="M70">
            <v>351</v>
          </cell>
          <cell r="N70">
            <v>495</v>
          </cell>
          <cell r="O70">
            <v>639</v>
          </cell>
          <cell r="P70">
            <v>687</v>
          </cell>
          <cell r="Q70">
            <v>687</v>
          </cell>
          <cell r="R70">
            <v>687</v>
          </cell>
        </row>
        <row r="71">
          <cell r="J71">
            <v>5</v>
          </cell>
          <cell r="K71">
            <v>63</v>
          </cell>
          <cell r="L71">
            <v>231</v>
          </cell>
          <cell r="M71">
            <v>375</v>
          </cell>
          <cell r="N71">
            <v>495</v>
          </cell>
          <cell r="O71">
            <v>639</v>
          </cell>
          <cell r="P71">
            <v>687</v>
          </cell>
          <cell r="Q71">
            <v>687</v>
          </cell>
          <cell r="R71">
            <v>687</v>
          </cell>
        </row>
        <row r="72">
          <cell r="J72">
            <v>5</v>
          </cell>
          <cell r="K72">
            <v>87</v>
          </cell>
          <cell r="L72">
            <v>231</v>
          </cell>
          <cell r="M72">
            <v>375</v>
          </cell>
          <cell r="N72">
            <v>519</v>
          </cell>
          <cell r="O72">
            <v>663</v>
          </cell>
          <cell r="P72">
            <v>687</v>
          </cell>
          <cell r="Q72">
            <v>687</v>
          </cell>
          <cell r="R72">
            <v>687</v>
          </cell>
        </row>
        <row r="73">
          <cell r="J73">
            <v>5</v>
          </cell>
          <cell r="K73">
            <v>87</v>
          </cell>
          <cell r="L73">
            <v>255</v>
          </cell>
          <cell r="M73">
            <v>399</v>
          </cell>
          <cell r="N73">
            <v>519</v>
          </cell>
          <cell r="O73">
            <v>663</v>
          </cell>
          <cell r="P73">
            <v>687</v>
          </cell>
          <cell r="Q73">
            <v>687</v>
          </cell>
          <cell r="R73">
            <v>687</v>
          </cell>
        </row>
        <row r="74">
          <cell r="J74">
            <v>5</v>
          </cell>
          <cell r="K74">
            <v>111</v>
          </cell>
          <cell r="L74">
            <v>255</v>
          </cell>
          <cell r="M74">
            <v>399</v>
          </cell>
          <cell r="N74">
            <v>543</v>
          </cell>
          <cell r="O74">
            <v>687</v>
          </cell>
          <cell r="P74">
            <v>687</v>
          </cell>
          <cell r="Q74">
            <v>687</v>
          </cell>
          <cell r="R74">
            <v>687</v>
          </cell>
        </row>
        <row r="75">
          <cell r="J75" t="str">
            <v>5c</v>
          </cell>
          <cell r="K75">
            <v>111</v>
          </cell>
          <cell r="L75">
            <v>255</v>
          </cell>
          <cell r="M75">
            <v>399</v>
          </cell>
          <cell r="N75">
            <v>543</v>
          </cell>
          <cell r="O75">
            <v>687</v>
          </cell>
          <cell r="P75">
            <v>687</v>
          </cell>
          <cell r="Q75">
            <v>687</v>
          </cell>
          <cell r="R75">
            <v>687</v>
          </cell>
        </row>
        <row r="77">
          <cell r="J77">
            <v>6</v>
          </cell>
          <cell r="K77">
            <v>335</v>
          </cell>
          <cell r="L77">
            <v>318</v>
          </cell>
          <cell r="M77">
            <v>318</v>
          </cell>
          <cell r="N77">
            <v>318</v>
          </cell>
          <cell r="O77">
            <v>318</v>
          </cell>
          <cell r="P77">
            <v>318</v>
          </cell>
          <cell r="Q77">
            <v>318</v>
          </cell>
          <cell r="R77">
            <v>318</v>
          </cell>
        </row>
        <row r="78">
          <cell r="J78">
            <v>6</v>
          </cell>
          <cell r="K78">
            <v>335</v>
          </cell>
          <cell r="L78">
            <v>318</v>
          </cell>
          <cell r="M78">
            <v>318</v>
          </cell>
          <cell r="N78">
            <v>318</v>
          </cell>
          <cell r="O78">
            <v>318</v>
          </cell>
          <cell r="P78">
            <v>318</v>
          </cell>
          <cell r="Q78">
            <v>318</v>
          </cell>
          <cell r="R78">
            <v>318</v>
          </cell>
        </row>
        <row r="79">
          <cell r="J79">
            <v>6</v>
          </cell>
          <cell r="K79">
            <v>335</v>
          </cell>
          <cell r="L79">
            <v>318</v>
          </cell>
          <cell r="M79">
            <v>318</v>
          </cell>
          <cell r="N79">
            <v>318</v>
          </cell>
          <cell r="O79">
            <v>318</v>
          </cell>
          <cell r="P79">
            <v>318</v>
          </cell>
          <cell r="Q79">
            <v>318</v>
          </cell>
          <cell r="R79">
            <v>318</v>
          </cell>
        </row>
        <row r="80">
          <cell r="J80">
            <v>6</v>
          </cell>
          <cell r="K80">
            <v>335</v>
          </cell>
          <cell r="L80">
            <v>318</v>
          </cell>
          <cell r="M80">
            <v>318</v>
          </cell>
          <cell r="N80">
            <v>318</v>
          </cell>
          <cell r="O80">
            <v>318</v>
          </cell>
          <cell r="P80">
            <v>318</v>
          </cell>
          <cell r="Q80">
            <v>318</v>
          </cell>
          <cell r="R80">
            <v>318</v>
          </cell>
        </row>
        <row r="81">
          <cell r="J81">
            <v>6</v>
          </cell>
          <cell r="K81">
            <v>335</v>
          </cell>
          <cell r="L81">
            <v>318</v>
          </cell>
          <cell r="M81">
            <v>318</v>
          </cell>
          <cell r="N81">
            <v>318</v>
          </cell>
          <cell r="O81">
            <v>318</v>
          </cell>
          <cell r="P81">
            <v>318</v>
          </cell>
          <cell r="Q81">
            <v>318</v>
          </cell>
          <cell r="R81">
            <v>318</v>
          </cell>
        </row>
        <row r="82">
          <cell r="J82">
            <v>6</v>
          </cell>
          <cell r="K82">
            <v>335</v>
          </cell>
          <cell r="L82">
            <v>318</v>
          </cell>
          <cell r="M82">
            <v>318</v>
          </cell>
          <cell r="N82">
            <v>318</v>
          </cell>
          <cell r="O82">
            <v>318</v>
          </cell>
          <cell r="P82">
            <v>318</v>
          </cell>
          <cell r="Q82">
            <v>318</v>
          </cell>
          <cell r="R82">
            <v>318</v>
          </cell>
        </row>
        <row r="83">
          <cell r="J83">
            <v>6</v>
          </cell>
          <cell r="K83">
            <v>318</v>
          </cell>
          <cell r="L83">
            <v>318</v>
          </cell>
          <cell r="M83">
            <v>318</v>
          </cell>
          <cell r="N83">
            <v>318</v>
          </cell>
          <cell r="O83">
            <v>318</v>
          </cell>
          <cell r="P83">
            <v>318</v>
          </cell>
          <cell r="Q83">
            <v>318</v>
          </cell>
          <cell r="R83">
            <v>318</v>
          </cell>
        </row>
        <row r="84">
          <cell r="J84">
            <v>6</v>
          </cell>
          <cell r="K84">
            <v>318</v>
          </cell>
          <cell r="L84">
            <v>318</v>
          </cell>
          <cell r="M84">
            <v>318</v>
          </cell>
          <cell r="N84">
            <v>318</v>
          </cell>
          <cell r="O84">
            <v>318</v>
          </cell>
          <cell r="P84">
            <v>318</v>
          </cell>
          <cell r="Q84">
            <v>318</v>
          </cell>
          <cell r="R84">
            <v>318</v>
          </cell>
        </row>
        <row r="85">
          <cell r="J85">
            <v>6</v>
          </cell>
          <cell r="K85">
            <v>318</v>
          </cell>
          <cell r="L85">
            <v>318</v>
          </cell>
          <cell r="M85">
            <v>318</v>
          </cell>
          <cell r="N85">
            <v>318</v>
          </cell>
          <cell r="O85">
            <v>318</v>
          </cell>
          <cell r="P85">
            <v>318</v>
          </cell>
          <cell r="Q85">
            <v>318</v>
          </cell>
          <cell r="R85">
            <v>318</v>
          </cell>
        </row>
        <row r="86">
          <cell r="J86">
            <v>6</v>
          </cell>
          <cell r="K86">
            <v>318</v>
          </cell>
          <cell r="L86">
            <v>318</v>
          </cell>
          <cell r="M86">
            <v>318</v>
          </cell>
          <cell r="N86">
            <v>318</v>
          </cell>
          <cell r="O86">
            <v>318</v>
          </cell>
          <cell r="P86">
            <v>318</v>
          </cell>
          <cell r="Q86">
            <v>318</v>
          </cell>
          <cell r="R86">
            <v>318</v>
          </cell>
        </row>
        <row r="87">
          <cell r="J87">
            <v>6</v>
          </cell>
          <cell r="K87">
            <v>318</v>
          </cell>
          <cell r="L87">
            <v>318</v>
          </cell>
          <cell r="M87">
            <v>318</v>
          </cell>
          <cell r="N87">
            <v>318</v>
          </cell>
          <cell r="O87">
            <v>318</v>
          </cell>
          <cell r="P87">
            <v>318</v>
          </cell>
          <cell r="Q87">
            <v>318</v>
          </cell>
          <cell r="R87">
            <v>318</v>
          </cell>
        </row>
        <row r="88">
          <cell r="J88">
            <v>6</v>
          </cell>
          <cell r="K88">
            <v>318</v>
          </cell>
          <cell r="L88">
            <v>318</v>
          </cell>
          <cell r="M88">
            <v>318</v>
          </cell>
          <cell r="N88">
            <v>318</v>
          </cell>
          <cell r="O88">
            <v>318</v>
          </cell>
          <cell r="P88">
            <v>318</v>
          </cell>
          <cell r="Q88">
            <v>318</v>
          </cell>
          <cell r="R88">
            <v>318</v>
          </cell>
        </row>
        <row r="89">
          <cell r="J89" t="str">
            <v>6c</v>
          </cell>
          <cell r="K89">
            <v>318</v>
          </cell>
          <cell r="L89">
            <v>318</v>
          </cell>
          <cell r="M89">
            <v>318</v>
          </cell>
          <cell r="N89">
            <v>318</v>
          </cell>
          <cell r="O89">
            <v>318</v>
          </cell>
          <cell r="P89">
            <v>318</v>
          </cell>
          <cell r="Q89">
            <v>318</v>
          </cell>
          <cell r="R89">
            <v>318</v>
          </cell>
        </row>
        <row r="91">
          <cell r="J91">
            <v>7</v>
          </cell>
          <cell r="K91">
            <v>47.666666666666664</v>
          </cell>
          <cell r="L91">
            <v>0</v>
          </cell>
          <cell r="M91">
            <v>12</v>
          </cell>
          <cell r="N91">
            <v>12</v>
          </cell>
          <cell r="O91">
            <v>12</v>
          </cell>
          <cell r="P91">
            <v>12</v>
          </cell>
          <cell r="Q91">
            <v>12</v>
          </cell>
          <cell r="R91">
            <v>12</v>
          </cell>
        </row>
        <row r="92">
          <cell r="J92">
            <v>7</v>
          </cell>
          <cell r="K92">
            <v>47.666666666666664</v>
          </cell>
          <cell r="L92">
            <v>2</v>
          </cell>
          <cell r="M92">
            <v>12</v>
          </cell>
          <cell r="N92">
            <v>12</v>
          </cell>
          <cell r="O92">
            <v>12</v>
          </cell>
          <cell r="P92">
            <v>12</v>
          </cell>
          <cell r="Q92">
            <v>12</v>
          </cell>
          <cell r="R92">
            <v>12</v>
          </cell>
        </row>
        <row r="93">
          <cell r="J93">
            <v>7</v>
          </cell>
          <cell r="K93">
            <v>47.666666666666664</v>
          </cell>
          <cell r="L93">
            <v>3</v>
          </cell>
          <cell r="M93">
            <v>12</v>
          </cell>
          <cell r="N93">
            <v>12</v>
          </cell>
          <cell r="O93">
            <v>12</v>
          </cell>
          <cell r="P93">
            <v>12</v>
          </cell>
          <cell r="Q93">
            <v>12</v>
          </cell>
          <cell r="R93">
            <v>12</v>
          </cell>
        </row>
        <row r="94">
          <cell r="J94">
            <v>7</v>
          </cell>
          <cell r="K94">
            <v>47.666666666666664</v>
          </cell>
          <cell r="L94">
            <v>4</v>
          </cell>
          <cell r="M94">
            <v>12</v>
          </cell>
          <cell r="N94">
            <v>12</v>
          </cell>
          <cell r="O94">
            <v>12</v>
          </cell>
          <cell r="P94">
            <v>12</v>
          </cell>
          <cell r="Q94">
            <v>12</v>
          </cell>
          <cell r="R94">
            <v>12</v>
          </cell>
        </row>
        <row r="95">
          <cell r="J95">
            <v>7</v>
          </cell>
          <cell r="K95">
            <v>47.666666666666664</v>
          </cell>
          <cell r="L95">
            <v>5</v>
          </cell>
          <cell r="M95">
            <v>12</v>
          </cell>
          <cell r="N95">
            <v>12</v>
          </cell>
          <cell r="O95">
            <v>12</v>
          </cell>
          <cell r="P95">
            <v>12</v>
          </cell>
          <cell r="Q95">
            <v>12</v>
          </cell>
          <cell r="R95">
            <v>12</v>
          </cell>
        </row>
        <row r="96">
          <cell r="J96">
            <v>7</v>
          </cell>
          <cell r="K96">
            <v>47.666666666666664</v>
          </cell>
          <cell r="L96">
            <v>6</v>
          </cell>
          <cell r="M96">
            <v>12</v>
          </cell>
          <cell r="N96">
            <v>12</v>
          </cell>
          <cell r="O96">
            <v>12</v>
          </cell>
          <cell r="P96">
            <v>12</v>
          </cell>
          <cell r="Q96">
            <v>12</v>
          </cell>
          <cell r="R96">
            <v>12</v>
          </cell>
        </row>
        <row r="97">
          <cell r="J97">
            <v>7</v>
          </cell>
          <cell r="K97">
            <v>0</v>
          </cell>
          <cell r="L97">
            <v>8</v>
          </cell>
          <cell r="M97">
            <v>12</v>
          </cell>
          <cell r="N97">
            <v>12</v>
          </cell>
          <cell r="O97">
            <v>12</v>
          </cell>
          <cell r="P97">
            <v>12</v>
          </cell>
          <cell r="Q97">
            <v>12</v>
          </cell>
          <cell r="R97">
            <v>12</v>
          </cell>
        </row>
        <row r="98">
          <cell r="J98">
            <v>7</v>
          </cell>
          <cell r="K98">
            <v>0</v>
          </cell>
          <cell r="L98">
            <v>9</v>
          </cell>
          <cell r="M98">
            <v>12</v>
          </cell>
          <cell r="N98">
            <v>12</v>
          </cell>
          <cell r="O98">
            <v>12</v>
          </cell>
          <cell r="P98">
            <v>12</v>
          </cell>
          <cell r="Q98">
            <v>12</v>
          </cell>
          <cell r="R98">
            <v>12</v>
          </cell>
        </row>
        <row r="99">
          <cell r="J99">
            <v>7</v>
          </cell>
          <cell r="K99">
            <v>0</v>
          </cell>
          <cell r="L99">
            <v>10</v>
          </cell>
          <cell r="M99">
            <v>12</v>
          </cell>
          <cell r="N99">
            <v>12</v>
          </cell>
          <cell r="O99">
            <v>12</v>
          </cell>
          <cell r="P99">
            <v>12</v>
          </cell>
          <cell r="Q99">
            <v>12</v>
          </cell>
          <cell r="R99">
            <v>12</v>
          </cell>
        </row>
        <row r="100">
          <cell r="J100">
            <v>7</v>
          </cell>
          <cell r="K100">
            <v>0</v>
          </cell>
          <cell r="L100">
            <v>11</v>
          </cell>
          <cell r="M100">
            <v>12</v>
          </cell>
          <cell r="N100">
            <v>12</v>
          </cell>
          <cell r="O100">
            <v>12</v>
          </cell>
          <cell r="P100">
            <v>12</v>
          </cell>
          <cell r="Q100">
            <v>12</v>
          </cell>
          <cell r="R100">
            <v>12</v>
          </cell>
        </row>
        <row r="101">
          <cell r="J101">
            <v>7</v>
          </cell>
          <cell r="K101">
            <v>0</v>
          </cell>
          <cell r="L101">
            <v>12</v>
          </cell>
          <cell r="M101">
            <v>12</v>
          </cell>
          <cell r="N101">
            <v>12</v>
          </cell>
          <cell r="O101">
            <v>12</v>
          </cell>
          <cell r="P101">
            <v>12</v>
          </cell>
          <cell r="Q101">
            <v>12</v>
          </cell>
          <cell r="R101">
            <v>12</v>
          </cell>
        </row>
        <row r="102">
          <cell r="J102">
            <v>7</v>
          </cell>
          <cell r="K102">
            <v>0</v>
          </cell>
          <cell r="L102">
            <v>12</v>
          </cell>
          <cell r="M102">
            <v>12</v>
          </cell>
          <cell r="N102">
            <v>12</v>
          </cell>
          <cell r="O102">
            <v>12</v>
          </cell>
          <cell r="P102">
            <v>12</v>
          </cell>
          <cell r="Q102">
            <v>12</v>
          </cell>
          <cell r="R102">
            <v>12</v>
          </cell>
        </row>
        <row r="103">
          <cell r="J103" t="str">
            <v>7c</v>
          </cell>
          <cell r="K103">
            <v>0</v>
          </cell>
          <cell r="L103">
            <v>12</v>
          </cell>
          <cell r="M103">
            <v>12</v>
          </cell>
          <cell r="N103">
            <v>12</v>
          </cell>
          <cell r="O103">
            <v>12</v>
          </cell>
          <cell r="P103">
            <v>12</v>
          </cell>
          <cell r="Q103">
            <v>12</v>
          </cell>
          <cell r="R103">
            <v>12</v>
          </cell>
        </row>
        <row r="105">
          <cell r="J105">
            <v>8</v>
          </cell>
          <cell r="K105">
            <v>0</v>
          </cell>
          <cell r="L105">
            <v>0</v>
          </cell>
          <cell r="M105">
            <v>0</v>
          </cell>
          <cell r="N105">
            <v>0</v>
          </cell>
          <cell r="O105">
            <v>0</v>
          </cell>
          <cell r="P105">
            <v>0</v>
          </cell>
          <cell r="Q105">
            <v>0</v>
          </cell>
          <cell r="R105">
            <v>0</v>
          </cell>
        </row>
        <row r="106">
          <cell r="J106">
            <v>8</v>
          </cell>
          <cell r="K106">
            <v>0</v>
          </cell>
          <cell r="L106">
            <v>0</v>
          </cell>
          <cell r="M106">
            <v>0</v>
          </cell>
          <cell r="N106">
            <v>0</v>
          </cell>
          <cell r="O106">
            <v>0</v>
          </cell>
          <cell r="P106">
            <v>0</v>
          </cell>
          <cell r="Q106">
            <v>0</v>
          </cell>
          <cell r="R106">
            <v>0</v>
          </cell>
        </row>
        <row r="107">
          <cell r="J107">
            <v>8</v>
          </cell>
          <cell r="K107">
            <v>0</v>
          </cell>
          <cell r="L107">
            <v>0</v>
          </cell>
          <cell r="M107">
            <v>0</v>
          </cell>
          <cell r="N107">
            <v>0</v>
          </cell>
          <cell r="O107">
            <v>0</v>
          </cell>
          <cell r="P107">
            <v>0</v>
          </cell>
          <cell r="Q107">
            <v>0</v>
          </cell>
          <cell r="R107">
            <v>0</v>
          </cell>
        </row>
        <row r="108">
          <cell r="J108">
            <v>8</v>
          </cell>
          <cell r="K108">
            <v>0</v>
          </cell>
          <cell r="L108">
            <v>0</v>
          </cell>
          <cell r="M108">
            <v>0</v>
          </cell>
          <cell r="N108">
            <v>0</v>
          </cell>
          <cell r="O108">
            <v>0</v>
          </cell>
          <cell r="P108">
            <v>0</v>
          </cell>
          <cell r="Q108">
            <v>0</v>
          </cell>
          <cell r="R108">
            <v>0</v>
          </cell>
        </row>
        <row r="109">
          <cell r="J109">
            <v>8</v>
          </cell>
          <cell r="K109">
            <v>0</v>
          </cell>
          <cell r="L109">
            <v>0</v>
          </cell>
          <cell r="M109">
            <v>0</v>
          </cell>
          <cell r="N109">
            <v>0</v>
          </cell>
          <cell r="O109">
            <v>0</v>
          </cell>
          <cell r="P109">
            <v>0</v>
          </cell>
          <cell r="Q109">
            <v>0</v>
          </cell>
          <cell r="R109">
            <v>0</v>
          </cell>
        </row>
        <row r="110">
          <cell r="J110">
            <v>8</v>
          </cell>
          <cell r="K110">
            <v>0</v>
          </cell>
          <cell r="L110">
            <v>0</v>
          </cell>
          <cell r="M110">
            <v>0</v>
          </cell>
          <cell r="N110">
            <v>0</v>
          </cell>
          <cell r="O110">
            <v>0</v>
          </cell>
          <cell r="P110">
            <v>0</v>
          </cell>
          <cell r="Q110">
            <v>0</v>
          </cell>
          <cell r="R110">
            <v>0</v>
          </cell>
        </row>
        <row r="111">
          <cell r="J111">
            <v>8</v>
          </cell>
          <cell r="K111">
            <v>0</v>
          </cell>
          <cell r="L111">
            <v>0</v>
          </cell>
          <cell r="M111">
            <v>0</v>
          </cell>
          <cell r="N111">
            <v>0</v>
          </cell>
          <cell r="O111">
            <v>0</v>
          </cell>
          <cell r="P111">
            <v>0</v>
          </cell>
          <cell r="Q111">
            <v>0</v>
          </cell>
          <cell r="R111">
            <v>0</v>
          </cell>
        </row>
        <row r="112">
          <cell r="J112">
            <v>8</v>
          </cell>
          <cell r="K112">
            <v>0</v>
          </cell>
          <cell r="L112">
            <v>0</v>
          </cell>
          <cell r="M112">
            <v>0</v>
          </cell>
          <cell r="N112">
            <v>0</v>
          </cell>
          <cell r="O112">
            <v>0</v>
          </cell>
          <cell r="P112">
            <v>0</v>
          </cell>
          <cell r="Q112">
            <v>0</v>
          </cell>
          <cell r="R112">
            <v>0</v>
          </cell>
        </row>
        <row r="113">
          <cell r="J113">
            <v>8</v>
          </cell>
          <cell r="K113">
            <v>0</v>
          </cell>
          <cell r="L113">
            <v>0</v>
          </cell>
          <cell r="M113">
            <v>0</v>
          </cell>
          <cell r="N113">
            <v>0</v>
          </cell>
          <cell r="O113">
            <v>0</v>
          </cell>
          <cell r="P113">
            <v>0</v>
          </cell>
          <cell r="Q113">
            <v>0</v>
          </cell>
          <cell r="R113">
            <v>0</v>
          </cell>
        </row>
        <row r="114">
          <cell r="J114">
            <v>8</v>
          </cell>
          <cell r="K114">
            <v>0</v>
          </cell>
          <cell r="L114">
            <v>0</v>
          </cell>
          <cell r="M114">
            <v>0</v>
          </cell>
          <cell r="N114">
            <v>0</v>
          </cell>
          <cell r="O114">
            <v>0</v>
          </cell>
          <cell r="P114">
            <v>0</v>
          </cell>
          <cell r="Q114">
            <v>0</v>
          </cell>
          <cell r="R114">
            <v>0</v>
          </cell>
        </row>
        <row r="115">
          <cell r="J115">
            <v>8</v>
          </cell>
          <cell r="K115">
            <v>0</v>
          </cell>
          <cell r="L115">
            <v>0</v>
          </cell>
          <cell r="M115">
            <v>0</v>
          </cell>
          <cell r="N115">
            <v>0</v>
          </cell>
          <cell r="O115">
            <v>0</v>
          </cell>
          <cell r="P115">
            <v>0</v>
          </cell>
          <cell r="Q115">
            <v>0</v>
          </cell>
          <cell r="R115">
            <v>0</v>
          </cell>
        </row>
        <row r="116">
          <cell r="J116">
            <v>8</v>
          </cell>
          <cell r="K116">
            <v>0</v>
          </cell>
          <cell r="L116">
            <v>0</v>
          </cell>
          <cell r="M116">
            <v>0</v>
          </cell>
          <cell r="N116">
            <v>0</v>
          </cell>
          <cell r="O116">
            <v>0</v>
          </cell>
          <cell r="P116">
            <v>0</v>
          </cell>
          <cell r="Q116">
            <v>0</v>
          </cell>
          <cell r="R116">
            <v>0</v>
          </cell>
        </row>
        <row r="117">
          <cell r="J117" t="str">
            <v>8c</v>
          </cell>
          <cell r="K117">
            <v>0</v>
          </cell>
          <cell r="L117">
            <v>0</v>
          </cell>
          <cell r="M117">
            <v>0</v>
          </cell>
          <cell r="N117">
            <v>0</v>
          </cell>
          <cell r="O117">
            <v>0</v>
          </cell>
          <cell r="P117">
            <v>0</v>
          </cell>
          <cell r="Q117">
            <v>0</v>
          </cell>
          <cell r="R117">
            <v>0</v>
          </cell>
        </row>
        <row r="119">
          <cell r="J119">
            <v>9</v>
          </cell>
          <cell r="K119">
            <v>0</v>
          </cell>
          <cell r="L119">
            <v>16</v>
          </cell>
          <cell r="M119">
            <v>34</v>
          </cell>
          <cell r="N119">
            <v>52</v>
          </cell>
          <cell r="O119">
            <v>70</v>
          </cell>
          <cell r="P119">
            <v>90</v>
          </cell>
          <cell r="Q119">
            <v>90</v>
          </cell>
          <cell r="R119">
            <v>90</v>
          </cell>
        </row>
        <row r="120">
          <cell r="J120">
            <v>9</v>
          </cell>
          <cell r="K120">
            <v>0</v>
          </cell>
          <cell r="L120">
            <v>17</v>
          </cell>
          <cell r="M120">
            <v>35</v>
          </cell>
          <cell r="N120">
            <v>53</v>
          </cell>
          <cell r="O120">
            <v>72</v>
          </cell>
          <cell r="P120">
            <v>90</v>
          </cell>
          <cell r="Q120">
            <v>90</v>
          </cell>
          <cell r="R120">
            <v>90</v>
          </cell>
        </row>
        <row r="121">
          <cell r="J121">
            <v>9</v>
          </cell>
          <cell r="K121">
            <v>0</v>
          </cell>
          <cell r="L121">
            <v>19</v>
          </cell>
          <cell r="M121">
            <v>37</v>
          </cell>
          <cell r="N121">
            <v>55</v>
          </cell>
          <cell r="O121">
            <v>74</v>
          </cell>
          <cell r="P121">
            <v>90</v>
          </cell>
          <cell r="Q121">
            <v>90</v>
          </cell>
          <cell r="R121">
            <v>90</v>
          </cell>
        </row>
        <row r="122">
          <cell r="J122">
            <v>9</v>
          </cell>
          <cell r="K122">
            <v>0</v>
          </cell>
          <cell r="L122">
            <v>20</v>
          </cell>
          <cell r="M122">
            <v>38</v>
          </cell>
          <cell r="N122">
            <v>56</v>
          </cell>
          <cell r="O122">
            <v>76</v>
          </cell>
          <cell r="P122">
            <v>90</v>
          </cell>
          <cell r="Q122">
            <v>90</v>
          </cell>
          <cell r="R122">
            <v>90</v>
          </cell>
        </row>
        <row r="123">
          <cell r="J123">
            <v>9</v>
          </cell>
          <cell r="K123">
            <v>0</v>
          </cell>
          <cell r="L123">
            <v>22</v>
          </cell>
          <cell r="M123">
            <v>40</v>
          </cell>
          <cell r="N123">
            <v>58</v>
          </cell>
          <cell r="O123">
            <v>77</v>
          </cell>
          <cell r="P123">
            <v>90</v>
          </cell>
          <cell r="Q123">
            <v>90</v>
          </cell>
          <cell r="R123">
            <v>90</v>
          </cell>
        </row>
        <row r="124">
          <cell r="J124">
            <v>9</v>
          </cell>
          <cell r="K124">
            <v>0</v>
          </cell>
          <cell r="L124">
            <v>23</v>
          </cell>
          <cell r="M124">
            <v>41</v>
          </cell>
          <cell r="N124">
            <v>59</v>
          </cell>
          <cell r="O124">
            <v>79</v>
          </cell>
          <cell r="P124">
            <v>90</v>
          </cell>
          <cell r="Q124">
            <v>90</v>
          </cell>
          <cell r="R124">
            <v>90</v>
          </cell>
        </row>
        <row r="125">
          <cell r="J125">
            <v>9</v>
          </cell>
          <cell r="K125">
            <v>8</v>
          </cell>
          <cell r="L125">
            <v>25</v>
          </cell>
          <cell r="M125">
            <v>43</v>
          </cell>
          <cell r="N125">
            <v>61</v>
          </cell>
          <cell r="O125">
            <v>81</v>
          </cell>
          <cell r="P125">
            <v>90</v>
          </cell>
          <cell r="Q125">
            <v>90</v>
          </cell>
          <cell r="R125">
            <v>90</v>
          </cell>
        </row>
        <row r="126">
          <cell r="J126">
            <v>9</v>
          </cell>
          <cell r="K126">
            <v>9</v>
          </cell>
          <cell r="L126">
            <v>26</v>
          </cell>
          <cell r="M126">
            <v>44</v>
          </cell>
          <cell r="N126">
            <v>62</v>
          </cell>
          <cell r="O126">
            <v>83</v>
          </cell>
          <cell r="P126">
            <v>90</v>
          </cell>
          <cell r="Q126">
            <v>90</v>
          </cell>
          <cell r="R126">
            <v>90</v>
          </cell>
        </row>
        <row r="127">
          <cell r="J127">
            <v>9</v>
          </cell>
          <cell r="K127">
            <v>10</v>
          </cell>
          <cell r="L127">
            <v>28</v>
          </cell>
          <cell r="M127">
            <v>46</v>
          </cell>
          <cell r="N127">
            <v>64</v>
          </cell>
          <cell r="O127">
            <v>85</v>
          </cell>
          <cell r="P127">
            <v>90</v>
          </cell>
          <cell r="Q127">
            <v>90</v>
          </cell>
          <cell r="R127">
            <v>90</v>
          </cell>
        </row>
        <row r="128">
          <cell r="J128">
            <v>9</v>
          </cell>
          <cell r="K128">
            <v>11</v>
          </cell>
          <cell r="L128">
            <v>29</v>
          </cell>
          <cell r="M128">
            <v>47</v>
          </cell>
          <cell r="N128">
            <v>65</v>
          </cell>
          <cell r="O128">
            <v>86</v>
          </cell>
          <cell r="P128">
            <v>90</v>
          </cell>
          <cell r="Q128">
            <v>90</v>
          </cell>
          <cell r="R128">
            <v>90</v>
          </cell>
        </row>
        <row r="129">
          <cell r="J129">
            <v>9</v>
          </cell>
          <cell r="K129">
            <v>12</v>
          </cell>
          <cell r="L129">
            <v>31</v>
          </cell>
          <cell r="M129">
            <v>49</v>
          </cell>
          <cell r="N129">
            <v>67</v>
          </cell>
          <cell r="O129">
            <v>88</v>
          </cell>
          <cell r="P129">
            <v>90</v>
          </cell>
          <cell r="Q129">
            <v>90</v>
          </cell>
          <cell r="R129">
            <v>90</v>
          </cell>
        </row>
        <row r="130">
          <cell r="J130">
            <v>9</v>
          </cell>
          <cell r="K130">
            <v>14</v>
          </cell>
          <cell r="L130">
            <v>32</v>
          </cell>
          <cell r="M130">
            <v>50</v>
          </cell>
          <cell r="N130">
            <v>68</v>
          </cell>
          <cell r="O130">
            <v>90</v>
          </cell>
          <cell r="P130">
            <v>90</v>
          </cell>
          <cell r="Q130">
            <v>90</v>
          </cell>
          <cell r="R130">
            <v>90</v>
          </cell>
        </row>
        <row r="131">
          <cell r="J131" t="str">
            <v>9c</v>
          </cell>
          <cell r="K131">
            <v>14</v>
          </cell>
          <cell r="L131">
            <v>32</v>
          </cell>
          <cell r="M131">
            <v>50</v>
          </cell>
          <cell r="N131">
            <v>68</v>
          </cell>
          <cell r="O131">
            <v>90</v>
          </cell>
          <cell r="P131">
            <v>90</v>
          </cell>
          <cell r="Q131">
            <v>90</v>
          </cell>
          <cell r="R131">
            <v>90</v>
          </cell>
        </row>
        <row r="133">
          <cell r="J133">
            <v>10</v>
          </cell>
          <cell r="K133">
            <v>0</v>
          </cell>
          <cell r="L133">
            <v>0</v>
          </cell>
          <cell r="M133">
            <v>0</v>
          </cell>
          <cell r="N133">
            <v>0</v>
          </cell>
          <cell r="O133">
            <v>0</v>
          </cell>
          <cell r="P133">
            <v>0</v>
          </cell>
          <cell r="Q133">
            <v>0</v>
          </cell>
          <cell r="R133">
            <v>0</v>
          </cell>
        </row>
        <row r="134">
          <cell r="J134">
            <v>10</v>
          </cell>
          <cell r="K134">
            <v>0</v>
          </cell>
          <cell r="L134">
            <v>0</v>
          </cell>
          <cell r="M134">
            <v>0</v>
          </cell>
          <cell r="N134">
            <v>0</v>
          </cell>
          <cell r="O134">
            <v>0</v>
          </cell>
          <cell r="P134">
            <v>0</v>
          </cell>
          <cell r="Q134">
            <v>0</v>
          </cell>
          <cell r="R134">
            <v>0</v>
          </cell>
        </row>
        <row r="135">
          <cell r="J135">
            <v>10</v>
          </cell>
          <cell r="K135">
            <v>0</v>
          </cell>
          <cell r="L135">
            <v>0</v>
          </cell>
          <cell r="M135">
            <v>0</v>
          </cell>
          <cell r="N135">
            <v>0</v>
          </cell>
          <cell r="O135">
            <v>0</v>
          </cell>
          <cell r="P135">
            <v>0</v>
          </cell>
          <cell r="Q135">
            <v>0</v>
          </cell>
          <cell r="R135">
            <v>0</v>
          </cell>
        </row>
        <row r="136">
          <cell r="J136">
            <v>10</v>
          </cell>
          <cell r="K136">
            <v>0</v>
          </cell>
          <cell r="L136">
            <v>0</v>
          </cell>
          <cell r="M136">
            <v>0</v>
          </cell>
          <cell r="N136">
            <v>0</v>
          </cell>
          <cell r="O136">
            <v>0</v>
          </cell>
          <cell r="P136">
            <v>0</v>
          </cell>
          <cell r="Q136">
            <v>0</v>
          </cell>
          <cell r="R136">
            <v>0</v>
          </cell>
        </row>
        <row r="137">
          <cell r="J137">
            <v>10</v>
          </cell>
          <cell r="K137">
            <v>0</v>
          </cell>
          <cell r="L137">
            <v>0</v>
          </cell>
          <cell r="M137">
            <v>0</v>
          </cell>
          <cell r="N137">
            <v>0</v>
          </cell>
          <cell r="O137">
            <v>0</v>
          </cell>
          <cell r="P137">
            <v>0</v>
          </cell>
          <cell r="Q137">
            <v>0</v>
          </cell>
          <cell r="R137">
            <v>0</v>
          </cell>
        </row>
        <row r="138">
          <cell r="J138">
            <v>10</v>
          </cell>
          <cell r="K138">
            <v>0</v>
          </cell>
          <cell r="L138">
            <v>0</v>
          </cell>
          <cell r="M138">
            <v>0</v>
          </cell>
          <cell r="N138">
            <v>0</v>
          </cell>
          <cell r="O138">
            <v>0</v>
          </cell>
          <cell r="P138">
            <v>0</v>
          </cell>
          <cell r="Q138">
            <v>0</v>
          </cell>
          <cell r="R138">
            <v>0</v>
          </cell>
        </row>
        <row r="139">
          <cell r="J139">
            <v>10</v>
          </cell>
          <cell r="K139">
            <v>0</v>
          </cell>
          <cell r="L139">
            <v>0</v>
          </cell>
          <cell r="M139">
            <v>0</v>
          </cell>
          <cell r="N139">
            <v>0</v>
          </cell>
          <cell r="O139">
            <v>0</v>
          </cell>
          <cell r="P139">
            <v>0</v>
          </cell>
          <cell r="Q139">
            <v>0</v>
          </cell>
          <cell r="R139">
            <v>0</v>
          </cell>
        </row>
        <row r="140">
          <cell r="J140">
            <v>10</v>
          </cell>
          <cell r="K140">
            <v>0</v>
          </cell>
          <cell r="L140">
            <v>0</v>
          </cell>
          <cell r="M140">
            <v>0</v>
          </cell>
          <cell r="N140">
            <v>0</v>
          </cell>
          <cell r="O140">
            <v>0</v>
          </cell>
          <cell r="P140">
            <v>0</v>
          </cell>
          <cell r="Q140">
            <v>0</v>
          </cell>
          <cell r="R140">
            <v>0</v>
          </cell>
        </row>
        <row r="141">
          <cell r="J141">
            <v>10</v>
          </cell>
          <cell r="K141">
            <v>0</v>
          </cell>
          <cell r="L141">
            <v>0</v>
          </cell>
          <cell r="M141">
            <v>0</v>
          </cell>
          <cell r="N141">
            <v>0</v>
          </cell>
          <cell r="O141">
            <v>0</v>
          </cell>
          <cell r="P141">
            <v>0</v>
          </cell>
          <cell r="Q141">
            <v>0</v>
          </cell>
          <cell r="R141">
            <v>0</v>
          </cell>
        </row>
        <row r="142">
          <cell r="J142">
            <v>10</v>
          </cell>
          <cell r="K142">
            <v>0</v>
          </cell>
          <cell r="L142">
            <v>0</v>
          </cell>
          <cell r="M142">
            <v>0</v>
          </cell>
          <cell r="N142">
            <v>0</v>
          </cell>
          <cell r="O142">
            <v>0</v>
          </cell>
          <cell r="P142">
            <v>0</v>
          </cell>
          <cell r="Q142">
            <v>0</v>
          </cell>
          <cell r="R142">
            <v>0</v>
          </cell>
        </row>
        <row r="143">
          <cell r="J143">
            <v>10</v>
          </cell>
          <cell r="K143">
            <v>0</v>
          </cell>
          <cell r="L143">
            <v>0</v>
          </cell>
          <cell r="M143">
            <v>0</v>
          </cell>
          <cell r="N143">
            <v>0</v>
          </cell>
          <cell r="O143">
            <v>0</v>
          </cell>
          <cell r="P143">
            <v>0</v>
          </cell>
          <cell r="Q143">
            <v>0</v>
          </cell>
          <cell r="R143">
            <v>0</v>
          </cell>
        </row>
        <row r="144">
          <cell r="J144">
            <v>10</v>
          </cell>
          <cell r="K144">
            <v>0</v>
          </cell>
          <cell r="L144">
            <v>0</v>
          </cell>
          <cell r="M144">
            <v>0</v>
          </cell>
          <cell r="N144">
            <v>0</v>
          </cell>
          <cell r="O144">
            <v>0</v>
          </cell>
          <cell r="P144">
            <v>0</v>
          </cell>
          <cell r="Q144">
            <v>0</v>
          </cell>
          <cell r="R144">
            <v>0</v>
          </cell>
        </row>
        <row r="145">
          <cell r="J145" t="str">
            <v>10c</v>
          </cell>
          <cell r="K145">
            <v>0</v>
          </cell>
          <cell r="L145">
            <v>0</v>
          </cell>
          <cell r="M145">
            <v>0</v>
          </cell>
          <cell r="N145">
            <v>0</v>
          </cell>
          <cell r="O145">
            <v>0</v>
          </cell>
          <cell r="P145">
            <v>0</v>
          </cell>
          <cell r="Q145">
            <v>0</v>
          </cell>
          <cell r="R145">
            <v>0</v>
          </cell>
        </row>
        <row r="147">
          <cell r="J147">
            <v>11</v>
          </cell>
          <cell r="K147">
            <v>118</v>
          </cell>
          <cell r="L147">
            <v>109</v>
          </cell>
          <cell r="M147">
            <v>114</v>
          </cell>
          <cell r="N147">
            <v>114</v>
          </cell>
          <cell r="O147">
            <v>114</v>
          </cell>
          <cell r="P147">
            <v>114</v>
          </cell>
          <cell r="Q147">
            <v>114</v>
          </cell>
          <cell r="R147">
            <v>114</v>
          </cell>
        </row>
        <row r="148">
          <cell r="J148">
            <v>11</v>
          </cell>
          <cell r="K148">
            <v>118</v>
          </cell>
          <cell r="L148">
            <v>109</v>
          </cell>
          <cell r="M148">
            <v>114</v>
          </cell>
          <cell r="N148">
            <v>114</v>
          </cell>
          <cell r="O148">
            <v>114</v>
          </cell>
          <cell r="P148">
            <v>114</v>
          </cell>
          <cell r="Q148">
            <v>114</v>
          </cell>
          <cell r="R148">
            <v>114</v>
          </cell>
        </row>
        <row r="149">
          <cell r="J149">
            <v>11</v>
          </cell>
          <cell r="K149">
            <v>118</v>
          </cell>
          <cell r="L149">
            <v>109</v>
          </cell>
          <cell r="M149">
            <v>114</v>
          </cell>
          <cell r="N149">
            <v>114</v>
          </cell>
          <cell r="O149">
            <v>114</v>
          </cell>
          <cell r="P149">
            <v>114</v>
          </cell>
          <cell r="Q149">
            <v>114</v>
          </cell>
          <cell r="R149">
            <v>114</v>
          </cell>
        </row>
        <row r="150">
          <cell r="J150">
            <v>11</v>
          </cell>
          <cell r="K150">
            <v>118</v>
          </cell>
          <cell r="L150">
            <v>109</v>
          </cell>
          <cell r="M150">
            <v>114</v>
          </cell>
          <cell r="N150">
            <v>114</v>
          </cell>
          <cell r="O150">
            <v>114</v>
          </cell>
          <cell r="P150">
            <v>114</v>
          </cell>
          <cell r="Q150">
            <v>114</v>
          </cell>
          <cell r="R150">
            <v>114</v>
          </cell>
        </row>
        <row r="151">
          <cell r="J151">
            <v>11</v>
          </cell>
          <cell r="K151">
            <v>118</v>
          </cell>
          <cell r="L151">
            <v>109</v>
          </cell>
          <cell r="M151">
            <v>114</v>
          </cell>
          <cell r="N151">
            <v>114</v>
          </cell>
          <cell r="O151">
            <v>114</v>
          </cell>
          <cell r="P151">
            <v>114</v>
          </cell>
          <cell r="Q151">
            <v>114</v>
          </cell>
          <cell r="R151">
            <v>114</v>
          </cell>
        </row>
        <row r="152">
          <cell r="J152">
            <v>11</v>
          </cell>
          <cell r="K152">
            <v>118</v>
          </cell>
          <cell r="L152">
            <v>112</v>
          </cell>
          <cell r="M152">
            <v>114</v>
          </cell>
          <cell r="N152">
            <v>114</v>
          </cell>
          <cell r="O152">
            <v>114</v>
          </cell>
          <cell r="P152">
            <v>114</v>
          </cell>
          <cell r="Q152">
            <v>114</v>
          </cell>
          <cell r="R152">
            <v>114</v>
          </cell>
        </row>
        <row r="153">
          <cell r="J153">
            <v>11</v>
          </cell>
          <cell r="K153">
            <v>103</v>
          </cell>
          <cell r="L153">
            <v>112</v>
          </cell>
          <cell r="M153">
            <v>114</v>
          </cell>
          <cell r="N153">
            <v>114</v>
          </cell>
          <cell r="O153">
            <v>114</v>
          </cell>
          <cell r="P153">
            <v>114</v>
          </cell>
          <cell r="Q153">
            <v>114</v>
          </cell>
          <cell r="R153">
            <v>114</v>
          </cell>
        </row>
        <row r="154">
          <cell r="J154">
            <v>11</v>
          </cell>
          <cell r="K154">
            <v>103</v>
          </cell>
          <cell r="L154">
            <v>112</v>
          </cell>
          <cell r="M154">
            <v>114</v>
          </cell>
          <cell r="N154">
            <v>114</v>
          </cell>
          <cell r="O154">
            <v>114</v>
          </cell>
          <cell r="P154">
            <v>114</v>
          </cell>
          <cell r="Q154">
            <v>114</v>
          </cell>
          <cell r="R154">
            <v>114</v>
          </cell>
        </row>
        <row r="155">
          <cell r="J155">
            <v>11</v>
          </cell>
          <cell r="K155">
            <v>103</v>
          </cell>
          <cell r="L155">
            <v>112</v>
          </cell>
          <cell r="M155">
            <v>114</v>
          </cell>
          <cell r="N155">
            <v>114</v>
          </cell>
          <cell r="O155">
            <v>114</v>
          </cell>
          <cell r="P155">
            <v>114</v>
          </cell>
          <cell r="Q155">
            <v>114</v>
          </cell>
          <cell r="R155">
            <v>114</v>
          </cell>
        </row>
        <row r="156">
          <cell r="J156">
            <v>11</v>
          </cell>
          <cell r="K156">
            <v>106</v>
          </cell>
          <cell r="L156">
            <v>114</v>
          </cell>
          <cell r="M156">
            <v>114</v>
          </cell>
          <cell r="N156">
            <v>114</v>
          </cell>
          <cell r="O156">
            <v>114</v>
          </cell>
          <cell r="P156">
            <v>114</v>
          </cell>
          <cell r="Q156">
            <v>114</v>
          </cell>
          <cell r="R156">
            <v>114</v>
          </cell>
        </row>
        <row r="157">
          <cell r="J157">
            <v>11</v>
          </cell>
          <cell r="K157">
            <v>106</v>
          </cell>
          <cell r="L157">
            <v>114</v>
          </cell>
          <cell r="M157">
            <v>114</v>
          </cell>
          <cell r="N157">
            <v>114</v>
          </cell>
          <cell r="O157">
            <v>114</v>
          </cell>
          <cell r="P157">
            <v>114</v>
          </cell>
          <cell r="Q157">
            <v>114</v>
          </cell>
          <cell r="R157">
            <v>114</v>
          </cell>
        </row>
        <row r="158">
          <cell r="J158">
            <v>11</v>
          </cell>
          <cell r="K158">
            <v>106</v>
          </cell>
          <cell r="L158">
            <v>114</v>
          </cell>
          <cell r="M158">
            <v>114</v>
          </cell>
          <cell r="N158">
            <v>114</v>
          </cell>
          <cell r="O158">
            <v>114</v>
          </cell>
          <cell r="P158">
            <v>114</v>
          </cell>
          <cell r="Q158">
            <v>114</v>
          </cell>
          <cell r="R158">
            <v>114</v>
          </cell>
        </row>
        <row r="159">
          <cell r="J159" t="str">
            <v>11c</v>
          </cell>
          <cell r="K159">
            <v>106</v>
          </cell>
          <cell r="L159">
            <v>114</v>
          </cell>
          <cell r="M159">
            <v>114</v>
          </cell>
          <cell r="N159">
            <v>114</v>
          </cell>
          <cell r="O159">
            <v>114</v>
          </cell>
          <cell r="P159">
            <v>114</v>
          </cell>
          <cell r="Q159">
            <v>114</v>
          </cell>
          <cell r="R159">
            <v>114</v>
          </cell>
        </row>
        <row r="161">
          <cell r="J161">
            <v>12</v>
          </cell>
          <cell r="K161">
            <v>3</v>
          </cell>
          <cell r="L161">
            <v>9</v>
          </cell>
          <cell r="M161">
            <v>9</v>
          </cell>
          <cell r="N161">
            <v>9</v>
          </cell>
          <cell r="O161">
            <v>9</v>
          </cell>
          <cell r="P161">
            <v>9</v>
          </cell>
          <cell r="Q161">
            <v>9</v>
          </cell>
          <cell r="R161">
            <v>9</v>
          </cell>
        </row>
        <row r="162">
          <cell r="J162">
            <v>12</v>
          </cell>
          <cell r="K162">
            <v>3</v>
          </cell>
          <cell r="L162">
            <v>9</v>
          </cell>
          <cell r="M162">
            <v>9</v>
          </cell>
          <cell r="N162">
            <v>9</v>
          </cell>
          <cell r="O162">
            <v>9</v>
          </cell>
          <cell r="P162">
            <v>9</v>
          </cell>
          <cell r="Q162">
            <v>9</v>
          </cell>
          <cell r="R162">
            <v>9</v>
          </cell>
        </row>
        <row r="163">
          <cell r="J163">
            <v>12</v>
          </cell>
          <cell r="K163">
            <v>3</v>
          </cell>
          <cell r="L163">
            <v>9</v>
          </cell>
          <cell r="M163">
            <v>9</v>
          </cell>
          <cell r="N163">
            <v>9</v>
          </cell>
          <cell r="O163">
            <v>9</v>
          </cell>
          <cell r="P163">
            <v>9</v>
          </cell>
          <cell r="Q163">
            <v>9</v>
          </cell>
          <cell r="R163">
            <v>9</v>
          </cell>
        </row>
        <row r="164">
          <cell r="J164">
            <v>12</v>
          </cell>
          <cell r="K164">
            <v>3</v>
          </cell>
          <cell r="L164">
            <v>9</v>
          </cell>
          <cell r="M164">
            <v>9</v>
          </cell>
          <cell r="N164">
            <v>9</v>
          </cell>
          <cell r="O164">
            <v>9</v>
          </cell>
          <cell r="P164">
            <v>9</v>
          </cell>
          <cell r="Q164">
            <v>9</v>
          </cell>
          <cell r="R164">
            <v>9</v>
          </cell>
        </row>
        <row r="165">
          <cell r="J165">
            <v>12</v>
          </cell>
          <cell r="K165">
            <v>3</v>
          </cell>
          <cell r="L165">
            <v>9</v>
          </cell>
          <cell r="M165">
            <v>9</v>
          </cell>
          <cell r="N165">
            <v>9</v>
          </cell>
          <cell r="O165">
            <v>9</v>
          </cell>
          <cell r="P165">
            <v>9</v>
          </cell>
          <cell r="Q165">
            <v>9</v>
          </cell>
          <cell r="R165">
            <v>9</v>
          </cell>
        </row>
        <row r="166">
          <cell r="J166">
            <v>12</v>
          </cell>
          <cell r="K166">
            <v>3</v>
          </cell>
          <cell r="L166">
            <v>9</v>
          </cell>
          <cell r="M166">
            <v>9</v>
          </cell>
          <cell r="N166">
            <v>9</v>
          </cell>
          <cell r="O166">
            <v>9</v>
          </cell>
          <cell r="P166">
            <v>9</v>
          </cell>
          <cell r="Q166">
            <v>9</v>
          </cell>
          <cell r="R166">
            <v>9</v>
          </cell>
        </row>
        <row r="167">
          <cell r="J167">
            <v>12</v>
          </cell>
          <cell r="K167">
            <v>9</v>
          </cell>
          <cell r="L167">
            <v>9</v>
          </cell>
          <cell r="M167">
            <v>9</v>
          </cell>
          <cell r="N167">
            <v>9</v>
          </cell>
          <cell r="O167">
            <v>9</v>
          </cell>
          <cell r="P167">
            <v>9</v>
          </cell>
          <cell r="Q167">
            <v>9</v>
          </cell>
          <cell r="R167">
            <v>9</v>
          </cell>
        </row>
        <row r="168">
          <cell r="J168">
            <v>12</v>
          </cell>
          <cell r="K168">
            <v>9</v>
          </cell>
          <cell r="L168">
            <v>9</v>
          </cell>
          <cell r="M168">
            <v>9</v>
          </cell>
          <cell r="N168">
            <v>9</v>
          </cell>
          <cell r="O168">
            <v>9</v>
          </cell>
          <cell r="P168">
            <v>9</v>
          </cell>
          <cell r="Q168">
            <v>9</v>
          </cell>
          <cell r="R168">
            <v>9</v>
          </cell>
        </row>
        <row r="169">
          <cell r="J169">
            <v>12</v>
          </cell>
          <cell r="K169">
            <v>9</v>
          </cell>
          <cell r="L169">
            <v>9</v>
          </cell>
          <cell r="M169">
            <v>9</v>
          </cell>
          <cell r="N169">
            <v>9</v>
          </cell>
          <cell r="O169">
            <v>9</v>
          </cell>
          <cell r="P169">
            <v>9</v>
          </cell>
          <cell r="Q169">
            <v>9</v>
          </cell>
          <cell r="R169">
            <v>9</v>
          </cell>
        </row>
        <row r="170">
          <cell r="J170">
            <v>12</v>
          </cell>
          <cell r="K170">
            <v>9</v>
          </cell>
          <cell r="L170">
            <v>9</v>
          </cell>
          <cell r="M170">
            <v>9</v>
          </cell>
          <cell r="N170">
            <v>9</v>
          </cell>
          <cell r="O170">
            <v>9</v>
          </cell>
          <cell r="P170">
            <v>9</v>
          </cell>
          <cell r="Q170">
            <v>9</v>
          </cell>
          <cell r="R170">
            <v>9</v>
          </cell>
        </row>
        <row r="171">
          <cell r="J171">
            <v>12</v>
          </cell>
          <cell r="K171">
            <v>9</v>
          </cell>
          <cell r="L171">
            <v>9</v>
          </cell>
          <cell r="M171">
            <v>9</v>
          </cell>
          <cell r="N171">
            <v>9</v>
          </cell>
          <cell r="O171">
            <v>9</v>
          </cell>
          <cell r="P171">
            <v>9</v>
          </cell>
          <cell r="Q171">
            <v>9</v>
          </cell>
          <cell r="R171">
            <v>9</v>
          </cell>
        </row>
        <row r="172">
          <cell r="J172">
            <v>12</v>
          </cell>
          <cell r="K172">
            <v>9</v>
          </cell>
          <cell r="L172">
            <v>9</v>
          </cell>
          <cell r="M172">
            <v>9</v>
          </cell>
          <cell r="N172">
            <v>9</v>
          </cell>
          <cell r="O172">
            <v>9</v>
          </cell>
          <cell r="P172">
            <v>9</v>
          </cell>
          <cell r="Q172">
            <v>9</v>
          </cell>
          <cell r="R172">
            <v>9</v>
          </cell>
        </row>
        <row r="173">
          <cell r="J173" t="str">
            <v>12c</v>
          </cell>
          <cell r="K173">
            <v>9</v>
          </cell>
          <cell r="L173">
            <v>9</v>
          </cell>
          <cell r="M173">
            <v>9</v>
          </cell>
          <cell r="N173">
            <v>9</v>
          </cell>
          <cell r="O173">
            <v>9</v>
          </cell>
          <cell r="P173">
            <v>9</v>
          </cell>
          <cell r="Q173">
            <v>9</v>
          </cell>
          <cell r="R173">
            <v>9</v>
          </cell>
        </row>
        <row r="175">
          <cell r="J175">
            <v>13</v>
          </cell>
          <cell r="K175">
            <v>741</v>
          </cell>
          <cell r="L175">
            <v>806</v>
          </cell>
          <cell r="M175">
            <v>962</v>
          </cell>
          <cell r="N175">
            <v>1262</v>
          </cell>
          <cell r="O175">
            <v>1562</v>
          </cell>
          <cell r="P175">
            <v>1838</v>
          </cell>
          <cell r="Q175">
            <v>1838</v>
          </cell>
          <cell r="R175">
            <v>1838</v>
          </cell>
        </row>
        <row r="176">
          <cell r="J176">
            <v>13</v>
          </cell>
          <cell r="K176">
            <v>741</v>
          </cell>
          <cell r="L176">
            <v>818</v>
          </cell>
          <cell r="M176">
            <v>986</v>
          </cell>
          <cell r="N176">
            <v>1286</v>
          </cell>
          <cell r="O176">
            <v>1586</v>
          </cell>
          <cell r="P176">
            <v>1838</v>
          </cell>
          <cell r="Q176">
            <v>1838</v>
          </cell>
          <cell r="R176">
            <v>1838</v>
          </cell>
        </row>
        <row r="177">
          <cell r="J177">
            <v>13</v>
          </cell>
          <cell r="K177">
            <v>741</v>
          </cell>
          <cell r="L177">
            <v>830</v>
          </cell>
          <cell r="M177">
            <v>1010</v>
          </cell>
          <cell r="N177">
            <v>1310</v>
          </cell>
          <cell r="O177">
            <v>1610</v>
          </cell>
          <cell r="P177">
            <v>1838</v>
          </cell>
          <cell r="Q177">
            <v>1838</v>
          </cell>
          <cell r="R177">
            <v>1838</v>
          </cell>
        </row>
        <row r="178">
          <cell r="J178">
            <v>13</v>
          </cell>
          <cell r="K178">
            <v>741</v>
          </cell>
          <cell r="L178">
            <v>842</v>
          </cell>
          <cell r="M178">
            <v>1034</v>
          </cell>
          <cell r="N178">
            <v>1334</v>
          </cell>
          <cell r="O178">
            <v>1634</v>
          </cell>
          <cell r="P178">
            <v>1838</v>
          </cell>
          <cell r="Q178">
            <v>1838</v>
          </cell>
          <cell r="R178">
            <v>1838</v>
          </cell>
        </row>
        <row r="179">
          <cell r="J179">
            <v>13</v>
          </cell>
          <cell r="K179">
            <v>741</v>
          </cell>
          <cell r="L179">
            <v>854</v>
          </cell>
          <cell r="M179">
            <v>1058</v>
          </cell>
          <cell r="N179">
            <v>1358</v>
          </cell>
          <cell r="O179">
            <v>1658</v>
          </cell>
          <cell r="P179">
            <v>1838</v>
          </cell>
          <cell r="Q179">
            <v>1838</v>
          </cell>
          <cell r="R179">
            <v>1838</v>
          </cell>
        </row>
        <row r="180">
          <cell r="J180">
            <v>13</v>
          </cell>
          <cell r="K180">
            <v>741</v>
          </cell>
          <cell r="L180">
            <v>866</v>
          </cell>
          <cell r="M180">
            <v>1088</v>
          </cell>
          <cell r="N180">
            <v>1388</v>
          </cell>
          <cell r="O180">
            <v>1688</v>
          </cell>
          <cell r="P180">
            <v>1838</v>
          </cell>
          <cell r="Q180">
            <v>1838</v>
          </cell>
          <cell r="R180">
            <v>1838</v>
          </cell>
        </row>
        <row r="181">
          <cell r="J181">
            <v>13</v>
          </cell>
          <cell r="K181">
            <v>734</v>
          </cell>
          <cell r="L181">
            <v>878</v>
          </cell>
          <cell r="M181">
            <v>1112</v>
          </cell>
          <cell r="N181">
            <v>1412</v>
          </cell>
          <cell r="O181">
            <v>1712</v>
          </cell>
          <cell r="P181">
            <v>1838</v>
          </cell>
          <cell r="Q181">
            <v>1838</v>
          </cell>
          <cell r="R181">
            <v>1838</v>
          </cell>
        </row>
        <row r="182">
          <cell r="J182">
            <v>13</v>
          </cell>
          <cell r="K182">
            <v>746</v>
          </cell>
          <cell r="L182">
            <v>890</v>
          </cell>
          <cell r="M182">
            <v>1136</v>
          </cell>
          <cell r="N182">
            <v>1436</v>
          </cell>
          <cell r="O182">
            <v>1736</v>
          </cell>
          <cell r="P182">
            <v>1838</v>
          </cell>
          <cell r="Q182">
            <v>1838</v>
          </cell>
          <cell r="R182">
            <v>1838</v>
          </cell>
        </row>
        <row r="183">
          <cell r="J183">
            <v>13</v>
          </cell>
          <cell r="K183">
            <v>758</v>
          </cell>
          <cell r="L183">
            <v>902</v>
          </cell>
          <cell r="M183">
            <v>1160</v>
          </cell>
          <cell r="N183">
            <v>1460</v>
          </cell>
          <cell r="O183">
            <v>1760</v>
          </cell>
          <cell r="P183">
            <v>1838</v>
          </cell>
          <cell r="Q183">
            <v>1838</v>
          </cell>
          <cell r="R183">
            <v>1838</v>
          </cell>
        </row>
        <row r="184">
          <cell r="J184">
            <v>13</v>
          </cell>
          <cell r="K184">
            <v>770</v>
          </cell>
          <cell r="L184">
            <v>914</v>
          </cell>
          <cell r="M184">
            <v>1184</v>
          </cell>
          <cell r="N184">
            <v>1484</v>
          </cell>
          <cell r="O184">
            <v>1784</v>
          </cell>
          <cell r="P184">
            <v>1838</v>
          </cell>
          <cell r="Q184">
            <v>1838</v>
          </cell>
          <cell r="R184">
            <v>1838</v>
          </cell>
        </row>
        <row r="185">
          <cell r="J185">
            <v>13</v>
          </cell>
          <cell r="K185">
            <v>782</v>
          </cell>
          <cell r="L185">
            <v>926</v>
          </cell>
          <cell r="M185">
            <v>1208</v>
          </cell>
          <cell r="N185">
            <v>1508</v>
          </cell>
          <cell r="O185">
            <v>1808</v>
          </cell>
          <cell r="P185">
            <v>1838</v>
          </cell>
          <cell r="Q185">
            <v>1838</v>
          </cell>
          <cell r="R185">
            <v>1838</v>
          </cell>
        </row>
        <row r="186">
          <cell r="J186">
            <v>13</v>
          </cell>
          <cell r="K186">
            <v>794</v>
          </cell>
          <cell r="L186">
            <v>938</v>
          </cell>
          <cell r="M186">
            <v>1238</v>
          </cell>
          <cell r="N186">
            <v>1538</v>
          </cell>
          <cell r="O186">
            <v>1838</v>
          </cell>
          <cell r="P186">
            <v>1838</v>
          </cell>
          <cell r="Q186">
            <v>1838</v>
          </cell>
          <cell r="R186">
            <v>1838</v>
          </cell>
        </row>
        <row r="187">
          <cell r="J187" t="str">
            <v>13c</v>
          </cell>
          <cell r="K187">
            <v>794</v>
          </cell>
          <cell r="L187">
            <v>938</v>
          </cell>
          <cell r="M187">
            <v>1238</v>
          </cell>
          <cell r="N187">
            <v>1538</v>
          </cell>
          <cell r="O187">
            <v>1838</v>
          </cell>
          <cell r="P187">
            <v>1838</v>
          </cell>
          <cell r="Q187">
            <v>1838</v>
          </cell>
          <cell r="R187">
            <v>1838</v>
          </cell>
        </row>
      </sheetData>
      <sheetData sheetId="6" refreshError="1"/>
      <sheetData sheetId="7" refreshError="1">
        <row r="6">
          <cell r="J6" t="str">
            <v>a</v>
          </cell>
        </row>
        <row r="7">
          <cell r="J7">
            <v>1</v>
          </cell>
          <cell r="K7">
            <v>436</v>
          </cell>
          <cell r="L7">
            <v>450</v>
          </cell>
          <cell r="M7">
            <v>483</v>
          </cell>
          <cell r="N7">
            <v>516</v>
          </cell>
          <cell r="O7">
            <v>549</v>
          </cell>
          <cell r="P7">
            <v>582</v>
          </cell>
          <cell r="Q7">
            <v>582</v>
          </cell>
          <cell r="R7">
            <v>582</v>
          </cell>
        </row>
        <row r="8">
          <cell r="J8">
            <v>1</v>
          </cell>
          <cell r="K8">
            <v>436</v>
          </cell>
          <cell r="L8">
            <v>450</v>
          </cell>
          <cell r="M8">
            <v>483</v>
          </cell>
          <cell r="N8">
            <v>516</v>
          </cell>
          <cell r="O8">
            <v>549</v>
          </cell>
          <cell r="P8">
            <v>582</v>
          </cell>
          <cell r="Q8">
            <v>582</v>
          </cell>
          <cell r="R8">
            <v>582</v>
          </cell>
        </row>
        <row r="9">
          <cell r="J9">
            <v>1</v>
          </cell>
          <cell r="K9">
            <v>436</v>
          </cell>
          <cell r="L9">
            <v>450</v>
          </cell>
          <cell r="M9">
            <v>483</v>
          </cell>
          <cell r="N9">
            <v>516</v>
          </cell>
          <cell r="O9">
            <v>549</v>
          </cell>
          <cell r="P9">
            <v>582</v>
          </cell>
          <cell r="Q9">
            <v>582</v>
          </cell>
          <cell r="R9">
            <v>582</v>
          </cell>
        </row>
        <row r="10">
          <cell r="J10">
            <v>1</v>
          </cell>
          <cell r="K10">
            <v>436</v>
          </cell>
          <cell r="L10">
            <v>450</v>
          </cell>
          <cell r="M10">
            <v>483</v>
          </cell>
          <cell r="N10">
            <v>516</v>
          </cell>
          <cell r="O10">
            <v>549</v>
          </cell>
          <cell r="P10">
            <v>582</v>
          </cell>
          <cell r="Q10">
            <v>582</v>
          </cell>
          <cell r="R10">
            <v>582</v>
          </cell>
        </row>
        <row r="11">
          <cell r="J11">
            <v>1</v>
          </cell>
          <cell r="K11">
            <v>436</v>
          </cell>
          <cell r="L11">
            <v>450</v>
          </cell>
          <cell r="M11">
            <v>483</v>
          </cell>
          <cell r="N11">
            <v>516</v>
          </cell>
          <cell r="O11">
            <v>549</v>
          </cell>
          <cell r="P11">
            <v>582</v>
          </cell>
          <cell r="Q11">
            <v>582</v>
          </cell>
          <cell r="R11">
            <v>582</v>
          </cell>
        </row>
        <row r="12">
          <cell r="J12">
            <v>1</v>
          </cell>
          <cell r="K12">
            <v>436</v>
          </cell>
          <cell r="L12">
            <v>450</v>
          </cell>
          <cell r="M12">
            <v>483</v>
          </cell>
          <cell r="N12">
            <v>516</v>
          </cell>
          <cell r="O12">
            <v>549</v>
          </cell>
          <cell r="P12">
            <v>582</v>
          </cell>
          <cell r="Q12">
            <v>582</v>
          </cell>
          <cell r="R12">
            <v>582</v>
          </cell>
        </row>
        <row r="13">
          <cell r="J13">
            <v>1</v>
          </cell>
          <cell r="K13">
            <v>432</v>
          </cell>
          <cell r="L13">
            <v>450</v>
          </cell>
          <cell r="M13">
            <v>483</v>
          </cell>
          <cell r="N13">
            <v>516</v>
          </cell>
          <cell r="O13">
            <v>549</v>
          </cell>
          <cell r="P13">
            <v>582</v>
          </cell>
          <cell r="Q13">
            <v>582</v>
          </cell>
          <cell r="R13">
            <v>582</v>
          </cell>
        </row>
        <row r="14">
          <cell r="J14">
            <v>1</v>
          </cell>
          <cell r="K14">
            <v>432</v>
          </cell>
          <cell r="L14">
            <v>450</v>
          </cell>
          <cell r="M14">
            <v>483</v>
          </cell>
          <cell r="N14">
            <v>516</v>
          </cell>
          <cell r="O14">
            <v>549</v>
          </cell>
          <cell r="P14">
            <v>582</v>
          </cell>
          <cell r="Q14">
            <v>582</v>
          </cell>
          <cell r="R14">
            <v>582</v>
          </cell>
        </row>
        <row r="15">
          <cell r="J15">
            <v>1</v>
          </cell>
          <cell r="K15">
            <v>432</v>
          </cell>
          <cell r="L15">
            <v>450</v>
          </cell>
          <cell r="M15">
            <v>483</v>
          </cell>
          <cell r="N15">
            <v>516</v>
          </cell>
          <cell r="O15">
            <v>549</v>
          </cell>
          <cell r="P15">
            <v>582</v>
          </cell>
          <cell r="Q15">
            <v>582</v>
          </cell>
          <cell r="R15">
            <v>582</v>
          </cell>
        </row>
        <row r="16">
          <cell r="J16">
            <v>1</v>
          </cell>
          <cell r="K16">
            <v>432</v>
          </cell>
          <cell r="L16">
            <v>450</v>
          </cell>
          <cell r="M16">
            <v>483</v>
          </cell>
          <cell r="N16">
            <v>516</v>
          </cell>
          <cell r="O16">
            <v>549</v>
          </cell>
          <cell r="P16">
            <v>582</v>
          </cell>
          <cell r="Q16">
            <v>582</v>
          </cell>
          <cell r="R16">
            <v>582</v>
          </cell>
        </row>
        <row r="17">
          <cell r="J17">
            <v>1</v>
          </cell>
          <cell r="K17">
            <v>432</v>
          </cell>
          <cell r="L17">
            <v>450</v>
          </cell>
          <cell r="M17">
            <v>483</v>
          </cell>
          <cell r="N17">
            <v>516</v>
          </cell>
          <cell r="O17">
            <v>549</v>
          </cell>
          <cell r="P17">
            <v>582</v>
          </cell>
          <cell r="Q17">
            <v>582</v>
          </cell>
          <cell r="R17">
            <v>582</v>
          </cell>
        </row>
        <row r="18">
          <cell r="J18">
            <v>1</v>
          </cell>
          <cell r="K18">
            <v>432</v>
          </cell>
          <cell r="L18">
            <v>450</v>
          </cell>
          <cell r="M18">
            <v>483</v>
          </cell>
          <cell r="N18">
            <v>516</v>
          </cell>
          <cell r="O18">
            <v>549</v>
          </cell>
          <cell r="P18">
            <v>582</v>
          </cell>
          <cell r="Q18">
            <v>582</v>
          </cell>
          <cell r="R18">
            <v>582</v>
          </cell>
        </row>
        <row r="19">
          <cell r="J19" t="str">
            <v>1a</v>
          </cell>
          <cell r="K19">
            <v>432</v>
          </cell>
          <cell r="L19">
            <v>450</v>
          </cell>
          <cell r="M19">
            <v>483</v>
          </cell>
          <cell r="N19">
            <v>516</v>
          </cell>
          <cell r="O19">
            <v>549</v>
          </cell>
          <cell r="P19">
            <v>582</v>
          </cell>
          <cell r="Q19">
            <v>582</v>
          </cell>
          <cell r="R19">
            <v>582</v>
          </cell>
        </row>
        <row r="21">
          <cell r="J21">
            <v>2</v>
          </cell>
          <cell r="K21">
            <v>0</v>
          </cell>
          <cell r="L21">
            <v>0</v>
          </cell>
          <cell r="M21">
            <v>0</v>
          </cell>
          <cell r="N21">
            <v>0</v>
          </cell>
          <cell r="O21">
            <v>0</v>
          </cell>
          <cell r="P21">
            <v>0</v>
          </cell>
          <cell r="Q21">
            <v>0</v>
          </cell>
          <cell r="R21">
            <v>0</v>
          </cell>
        </row>
        <row r="22">
          <cell r="J22">
            <v>2</v>
          </cell>
          <cell r="K22">
            <v>0</v>
          </cell>
          <cell r="L22">
            <v>0</v>
          </cell>
          <cell r="M22">
            <v>0</v>
          </cell>
          <cell r="N22">
            <v>0</v>
          </cell>
          <cell r="O22">
            <v>0</v>
          </cell>
          <cell r="P22">
            <v>0</v>
          </cell>
          <cell r="Q22">
            <v>0</v>
          </cell>
          <cell r="R22">
            <v>0</v>
          </cell>
        </row>
        <row r="23">
          <cell r="J23">
            <v>2</v>
          </cell>
          <cell r="K23">
            <v>0</v>
          </cell>
          <cell r="L23">
            <v>0</v>
          </cell>
          <cell r="M23">
            <v>0</v>
          </cell>
          <cell r="N23">
            <v>0</v>
          </cell>
          <cell r="O23">
            <v>0</v>
          </cell>
          <cell r="P23">
            <v>0</v>
          </cell>
          <cell r="Q23">
            <v>0</v>
          </cell>
          <cell r="R23">
            <v>0</v>
          </cell>
        </row>
        <row r="24">
          <cell r="J24">
            <v>2</v>
          </cell>
          <cell r="K24">
            <v>0</v>
          </cell>
          <cell r="L24">
            <v>0</v>
          </cell>
          <cell r="M24">
            <v>0</v>
          </cell>
          <cell r="N24">
            <v>0</v>
          </cell>
          <cell r="O24">
            <v>0</v>
          </cell>
          <cell r="P24">
            <v>0</v>
          </cell>
          <cell r="Q24">
            <v>0</v>
          </cell>
          <cell r="R24">
            <v>0</v>
          </cell>
        </row>
        <row r="25">
          <cell r="J25">
            <v>2</v>
          </cell>
          <cell r="K25">
            <v>0</v>
          </cell>
          <cell r="L25">
            <v>0</v>
          </cell>
          <cell r="M25">
            <v>0</v>
          </cell>
          <cell r="N25">
            <v>0</v>
          </cell>
          <cell r="O25">
            <v>0</v>
          </cell>
          <cell r="P25">
            <v>0</v>
          </cell>
          <cell r="Q25">
            <v>0</v>
          </cell>
          <cell r="R25">
            <v>0</v>
          </cell>
        </row>
        <row r="26">
          <cell r="J26">
            <v>2</v>
          </cell>
          <cell r="K26">
            <v>0</v>
          </cell>
          <cell r="L26">
            <v>0</v>
          </cell>
          <cell r="M26">
            <v>0</v>
          </cell>
          <cell r="N26">
            <v>0</v>
          </cell>
          <cell r="O26">
            <v>0</v>
          </cell>
          <cell r="P26">
            <v>0</v>
          </cell>
          <cell r="Q26">
            <v>0</v>
          </cell>
          <cell r="R26">
            <v>0</v>
          </cell>
        </row>
        <row r="27">
          <cell r="J27">
            <v>2</v>
          </cell>
          <cell r="K27">
            <v>0</v>
          </cell>
          <cell r="L27">
            <v>0</v>
          </cell>
          <cell r="M27">
            <v>0</v>
          </cell>
          <cell r="N27">
            <v>0</v>
          </cell>
          <cell r="O27">
            <v>0</v>
          </cell>
          <cell r="P27">
            <v>0</v>
          </cell>
          <cell r="Q27">
            <v>0</v>
          </cell>
          <cell r="R27">
            <v>0</v>
          </cell>
        </row>
        <row r="28">
          <cell r="J28">
            <v>2</v>
          </cell>
          <cell r="K28">
            <v>0</v>
          </cell>
          <cell r="L28">
            <v>0</v>
          </cell>
          <cell r="M28">
            <v>0</v>
          </cell>
          <cell r="N28">
            <v>0</v>
          </cell>
          <cell r="O28">
            <v>0</v>
          </cell>
          <cell r="P28">
            <v>0</v>
          </cell>
          <cell r="Q28">
            <v>0</v>
          </cell>
          <cell r="R28">
            <v>0</v>
          </cell>
        </row>
        <row r="29">
          <cell r="J29">
            <v>2</v>
          </cell>
          <cell r="K29">
            <v>0</v>
          </cell>
          <cell r="L29">
            <v>0</v>
          </cell>
          <cell r="M29">
            <v>0</v>
          </cell>
          <cell r="N29">
            <v>0</v>
          </cell>
          <cell r="O29">
            <v>0</v>
          </cell>
          <cell r="P29">
            <v>0</v>
          </cell>
          <cell r="Q29">
            <v>0</v>
          </cell>
          <cell r="R29">
            <v>0</v>
          </cell>
        </row>
        <row r="30">
          <cell r="J30">
            <v>2</v>
          </cell>
          <cell r="K30">
            <v>0</v>
          </cell>
          <cell r="L30">
            <v>0</v>
          </cell>
          <cell r="M30">
            <v>0</v>
          </cell>
          <cell r="N30">
            <v>0</v>
          </cell>
          <cell r="O30">
            <v>0</v>
          </cell>
          <cell r="P30">
            <v>0</v>
          </cell>
          <cell r="Q30">
            <v>0</v>
          </cell>
          <cell r="R30">
            <v>0</v>
          </cell>
        </row>
        <row r="31">
          <cell r="J31">
            <v>2</v>
          </cell>
          <cell r="K31">
            <v>0</v>
          </cell>
          <cell r="L31">
            <v>0</v>
          </cell>
          <cell r="M31">
            <v>0</v>
          </cell>
          <cell r="N31">
            <v>0</v>
          </cell>
          <cell r="O31">
            <v>0</v>
          </cell>
          <cell r="P31">
            <v>0</v>
          </cell>
          <cell r="Q31">
            <v>0</v>
          </cell>
          <cell r="R31">
            <v>0</v>
          </cell>
        </row>
        <row r="32">
          <cell r="J32">
            <v>2</v>
          </cell>
          <cell r="K32">
            <v>0</v>
          </cell>
          <cell r="L32">
            <v>0</v>
          </cell>
          <cell r="M32">
            <v>0</v>
          </cell>
          <cell r="N32">
            <v>0</v>
          </cell>
          <cell r="O32">
            <v>0</v>
          </cell>
          <cell r="P32">
            <v>0</v>
          </cell>
          <cell r="Q32">
            <v>0</v>
          </cell>
          <cell r="R32">
            <v>0</v>
          </cell>
        </row>
        <row r="33">
          <cell r="J33" t="str">
            <v>2a</v>
          </cell>
          <cell r="K33">
            <v>0</v>
          </cell>
          <cell r="L33">
            <v>0</v>
          </cell>
          <cell r="M33">
            <v>0</v>
          </cell>
          <cell r="N33">
            <v>0</v>
          </cell>
          <cell r="O33">
            <v>0</v>
          </cell>
          <cell r="P33">
            <v>0</v>
          </cell>
          <cell r="Q33">
            <v>0</v>
          </cell>
          <cell r="R33">
            <v>0</v>
          </cell>
        </row>
        <row r="35">
          <cell r="J35">
            <v>3</v>
          </cell>
          <cell r="K35">
            <v>589</v>
          </cell>
          <cell r="L35">
            <v>885</v>
          </cell>
          <cell r="M35">
            <v>939</v>
          </cell>
          <cell r="N35">
            <v>939</v>
          </cell>
          <cell r="O35">
            <v>939</v>
          </cell>
          <cell r="P35">
            <v>939</v>
          </cell>
          <cell r="Q35">
            <v>939</v>
          </cell>
          <cell r="R35">
            <v>939</v>
          </cell>
        </row>
        <row r="36">
          <cell r="J36">
            <v>3</v>
          </cell>
          <cell r="K36">
            <v>589</v>
          </cell>
          <cell r="L36">
            <v>885</v>
          </cell>
          <cell r="M36">
            <v>939</v>
          </cell>
          <cell r="N36">
            <v>939</v>
          </cell>
          <cell r="O36">
            <v>939</v>
          </cell>
          <cell r="P36">
            <v>939</v>
          </cell>
          <cell r="Q36">
            <v>939</v>
          </cell>
          <cell r="R36">
            <v>939</v>
          </cell>
        </row>
        <row r="37">
          <cell r="J37">
            <v>3</v>
          </cell>
          <cell r="K37">
            <v>589</v>
          </cell>
          <cell r="L37">
            <v>885</v>
          </cell>
          <cell r="M37">
            <v>939</v>
          </cell>
          <cell r="N37">
            <v>939</v>
          </cell>
          <cell r="O37">
            <v>939</v>
          </cell>
          <cell r="P37">
            <v>939</v>
          </cell>
          <cell r="Q37">
            <v>939</v>
          </cell>
          <cell r="R37">
            <v>939</v>
          </cell>
        </row>
        <row r="38">
          <cell r="J38">
            <v>3</v>
          </cell>
          <cell r="K38">
            <v>589</v>
          </cell>
          <cell r="L38">
            <v>885</v>
          </cell>
          <cell r="M38">
            <v>939</v>
          </cell>
          <cell r="N38">
            <v>939</v>
          </cell>
          <cell r="O38">
            <v>939</v>
          </cell>
          <cell r="P38">
            <v>939</v>
          </cell>
          <cell r="Q38">
            <v>939</v>
          </cell>
          <cell r="R38">
            <v>939</v>
          </cell>
        </row>
        <row r="39">
          <cell r="J39">
            <v>3</v>
          </cell>
          <cell r="K39">
            <v>589</v>
          </cell>
          <cell r="L39">
            <v>885</v>
          </cell>
          <cell r="M39">
            <v>939</v>
          </cell>
          <cell r="N39">
            <v>939</v>
          </cell>
          <cell r="O39">
            <v>939</v>
          </cell>
          <cell r="P39">
            <v>939</v>
          </cell>
          <cell r="Q39">
            <v>939</v>
          </cell>
          <cell r="R39">
            <v>939</v>
          </cell>
        </row>
        <row r="40">
          <cell r="J40">
            <v>3</v>
          </cell>
          <cell r="K40">
            <v>589</v>
          </cell>
          <cell r="L40">
            <v>885</v>
          </cell>
          <cell r="M40">
            <v>939</v>
          </cell>
          <cell r="N40">
            <v>939</v>
          </cell>
          <cell r="O40">
            <v>939</v>
          </cell>
          <cell r="P40">
            <v>939</v>
          </cell>
          <cell r="Q40">
            <v>939</v>
          </cell>
          <cell r="R40">
            <v>939</v>
          </cell>
        </row>
        <row r="41">
          <cell r="J41">
            <v>3</v>
          </cell>
          <cell r="K41">
            <v>855</v>
          </cell>
          <cell r="L41">
            <v>885</v>
          </cell>
          <cell r="M41">
            <v>939</v>
          </cell>
          <cell r="N41">
            <v>939</v>
          </cell>
          <cell r="O41">
            <v>939</v>
          </cell>
          <cell r="P41">
            <v>939</v>
          </cell>
          <cell r="Q41">
            <v>939</v>
          </cell>
          <cell r="R41">
            <v>939</v>
          </cell>
        </row>
        <row r="42">
          <cell r="J42">
            <v>3</v>
          </cell>
          <cell r="K42">
            <v>855</v>
          </cell>
          <cell r="L42">
            <v>885</v>
          </cell>
          <cell r="M42">
            <v>939</v>
          </cell>
          <cell r="N42">
            <v>939</v>
          </cell>
          <cell r="O42">
            <v>939</v>
          </cell>
          <cell r="P42">
            <v>939</v>
          </cell>
          <cell r="Q42">
            <v>939</v>
          </cell>
          <cell r="R42">
            <v>939</v>
          </cell>
        </row>
        <row r="43">
          <cell r="J43">
            <v>3</v>
          </cell>
          <cell r="K43">
            <v>855</v>
          </cell>
          <cell r="L43">
            <v>885</v>
          </cell>
          <cell r="M43">
            <v>939</v>
          </cell>
          <cell r="N43">
            <v>939</v>
          </cell>
          <cell r="O43">
            <v>939</v>
          </cell>
          <cell r="P43">
            <v>939</v>
          </cell>
          <cell r="Q43">
            <v>939</v>
          </cell>
          <cell r="R43">
            <v>939</v>
          </cell>
        </row>
        <row r="44">
          <cell r="J44">
            <v>3</v>
          </cell>
          <cell r="K44">
            <v>855</v>
          </cell>
          <cell r="L44">
            <v>885</v>
          </cell>
          <cell r="M44">
            <v>939</v>
          </cell>
          <cell r="N44">
            <v>939</v>
          </cell>
          <cell r="O44">
            <v>939</v>
          </cell>
          <cell r="P44">
            <v>939</v>
          </cell>
          <cell r="Q44">
            <v>939</v>
          </cell>
          <cell r="R44">
            <v>939</v>
          </cell>
        </row>
        <row r="45">
          <cell r="J45">
            <v>3</v>
          </cell>
          <cell r="K45">
            <v>855</v>
          </cell>
          <cell r="L45">
            <v>885</v>
          </cell>
          <cell r="M45">
            <v>939</v>
          </cell>
          <cell r="N45">
            <v>939</v>
          </cell>
          <cell r="O45">
            <v>939</v>
          </cell>
          <cell r="P45">
            <v>939</v>
          </cell>
          <cell r="Q45">
            <v>939</v>
          </cell>
          <cell r="R45">
            <v>939</v>
          </cell>
        </row>
        <row r="46">
          <cell r="J46">
            <v>3</v>
          </cell>
          <cell r="K46">
            <v>855</v>
          </cell>
          <cell r="L46">
            <v>885</v>
          </cell>
          <cell r="M46">
            <v>939</v>
          </cell>
          <cell r="N46">
            <v>939</v>
          </cell>
          <cell r="O46">
            <v>939</v>
          </cell>
          <cell r="P46">
            <v>939</v>
          </cell>
          <cell r="Q46">
            <v>939</v>
          </cell>
          <cell r="R46">
            <v>939</v>
          </cell>
        </row>
        <row r="47">
          <cell r="J47" t="str">
            <v>3a</v>
          </cell>
          <cell r="K47">
            <v>855</v>
          </cell>
          <cell r="L47">
            <v>885</v>
          </cell>
          <cell r="M47">
            <v>939</v>
          </cell>
          <cell r="N47">
            <v>939</v>
          </cell>
          <cell r="O47">
            <v>939</v>
          </cell>
          <cell r="P47">
            <v>939</v>
          </cell>
          <cell r="Q47">
            <v>939</v>
          </cell>
          <cell r="R47">
            <v>939</v>
          </cell>
        </row>
        <row r="49">
          <cell r="J49">
            <v>4</v>
          </cell>
          <cell r="K49">
            <v>460</v>
          </cell>
          <cell r="L49">
            <v>520</v>
          </cell>
          <cell r="M49">
            <v>664</v>
          </cell>
          <cell r="N49">
            <v>808</v>
          </cell>
          <cell r="O49">
            <v>952</v>
          </cell>
          <cell r="P49">
            <v>1096</v>
          </cell>
          <cell r="Q49">
            <v>1096</v>
          </cell>
          <cell r="R49">
            <v>1096</v>
          </cell>
        </row>
        <row r="50">
          <cell r="J50">
            <v>4</v>
          </cell>
          <cell r="K50">
            <v>460</v>
          </cell>
          <cell r="L50">
            <v>520</v>
          </cell>
          <cell r="M50">
            <v>664</v>
          </cell>
          <cell r="N50">
            <v>808</v>
          </cell>
          <cell r="O50">
            <v>952</v>
          </cell>
          <cell r="P50">
            <v>1096</v>
          </cell>
          <cell r="Q50">
            <v>1096</v>
          </cell>
          <cell r="R50">
            <v>1096</v>
          </cell>
        </row>
        <row r="51">
          <cell r="J51">
            <v>4</v>
          </cell>
          <cell r="K51">
            <v>460</v>
          </cell>
          <cell r="L51">
            <v>520</v>
          </cell>
          <cell r="M51">
            <v>664</v>
          </cell>
          <cell r="N51">
            <v>808</v>
          </cell>
          <cell r="O51">
            <v>952</v>
          </cell>
          <cell r="P51">
            <v>1096</v>
          </cell>
          <cell r="Q51">
            <v>1096</v>
          </cell>
          <cell r="R51">
            <v>1096</v>
          </cell>
        </row>
        <row r="52">
          <cell r="J52">
            <v>4</v>
          </cell>
          <cell r="K52">
            <v>460</v>
          </cell>
          <cell r="L52">
            <v>520</v>
          </cell>
          <cell r="M52">
            <v>664</v>
          </cell>
          <cell r="N52">
            <v>808</v>
          </cell>
          <cell r="O52">
            <v>952</v>
          </cell>
          <cell r="P52">
            <v>1096</v>
          </cell>
          <cell r="Q52">
            <v>1096</v>
          </cell>
          <cell r="R52">
            <v>1096</v>
          </cell>
        </row>
        <row r="53">
          <cell r="J53">
            <v>4</v>
          </cell>
          <cell r="K53">
            <v>460</v>
          </cell>
          <cell r="L53">
            <v>520</v>
          </cell>
          <cell r="M53">
            <v>664</v>
          </cell>
          <cell r="N53">
            <v>808</v>
          </cell>
          <cell r="O53">
            <v>952</v>
          </cell>
          <cell r="P53">
            <v>1096</v>
          </cell>
          <cell r="Q53">
            <v>1096</v>
          </cell>
          <cell r="R53">
            <v>1096</v>
          </cell>
        </row>
        <row r="54">
          <cell r="J54">
            <v>4</v>
          </cell>
          <cell r="K54">
            <v>460</v>
          </cell>
          <cell r="L54">
            <v>520</v>
          </cell>
          <cell r="M54">
            <v>664</v>
          </cell>
          <cell r="N54">
            <v>808</v>
          </cell>
          <cell r="O54">
            <v>952</v>
          </cell>
          <cell r="P54">
            <v>1096</v>
          </cell>
          <cell r="Q54">
            <v>1096</v>
          </cell>
          <cell r="R54">
            <v>1096</v>
          </cell>
        </row>
        <row r="55">
          <cell r="J55">
            <v>4</v>
          </cell>
          <cell r="K55">
            <v>448</v>
          </cell>
          <cell r="L55">
            <v>520</v>
          </cell>
          <cell r="M55">
            <v>664</v>
          </cell>
          <cell r="N55">
            <v>808</v>
          </cell>
          <cell r="O55">
            <v>952</v>
          </cell>
          <cell r="P55">
            <v>1096</v>
          </cell>
          <cell r="Q55">
            <v>1096</v>
          </cell>
          <cell r="R55">
            <v>1096</v>
          </cell>
        </row>
        <row r="56">
          <cell r="J56">
            <v>4</v>
          </cell>
          <cell r="K56">
            <v>448</v>
          </cell>
          <cell r="L56">
            <v>520</v>
          </cell>
          <cell r="M56">
            <v>664</v>
          </cell>
          <cell r="N56">
            <v>808</v>
          </cell>
          <cell r="O56">
            <v>952</v>
          </cell>
          <cell r="P56">
            <v>1096</v>
          </cell>
          <cell r="Q56">
            <v>1096</v>
          </cell>
          <cell r="R56">
            <v>1096</v>
          </cell>
        </row>
        <row r="57">
          <cell r="J57">
            <v>4</v>
          </cell>
          <cell r="K57">
            <v>448</v>
          </cell>
          <cell r="L57">
            <v>520</v>
          </cell>
          <cell r="M57">
            <v>664</v>
          </cell>
          <cell r="N57">
            <v>808</v>
          </cell>
          <cell r="O57">
            <v>952</v>
          </cell>
          <cell r="P57">
            <v>1096</v>
          </cell>
          <cell r="Q57">
            <v>1096</v>
          </cell>
          <cell r="R57">
            <v>1096</v>
          </cell>
        </row>
        <row r="58">
          <cell r="J58">
            <v>4</v>
          </cell>
          <cell r="K58">
            <v>448</v>
          </cell>
          <cell r="L58">
            <v>520</v>
          </cell>
          <cell r="M58">
            <v>664</v>
          </cell>
          <cell r="N58">
            <v>808</v>
          </cell>
          <cell r="O58">
            <v>952</v>
          </cell>
          <cell r="P58">
            <v>1096</v>
          </cell>
          <cell r="Q58">
            <v>1096</v>
          </cell>
          <cell r="R58">
            <v>1096</v>
          </cell>
        </row>
        <row r="59">
          <cell r="J59">
            <v>4</v>
          </cell>
          <cell r="K59">
            <v>448</v>
          </cell>
          <cell r="L59">
            <v>520</v>
          </cell>
          <cell r="M59">
            <v>664</v>
          </cell>
          <cell r="N59">
            <v>808</v>
          </cell>
          <cell r="O59">
            <v>952</v>
          </cell>
          <cell r="P59">
            <v>1096</v>
          </cell>
          <cell r="Q59">
            <v>1096</v>
          </cell>
          <cell r="R59">
            <v>1096</v>
          </cell>
        </row>
        <row r="60">
          <cell r="J60">
            <v>4</v>
          </cell>
          <cell r="K60">
            <v>448</v>
          </cell>
          <cell r="L60">
            <v>520</v>
          </cell>
          <cell r="M60">
            <v>664</v>
          </cell>
          <cell r="N60">
            <v>808</v>
          </cell>
          <cell r="O60">
            <v>952</v>
          </cell>
          <cell r="P60">
            <v>1096</v>
          </cell>
          <cell r="Q60">
            <v>1096</v>
          </cell>
          <cell r="R60">
            <v>1096</v>
          </cell>
        </row>
        <row r="61">
          <cell r="J61" t="str">
            <v>4a</v>
          </cell>
          <cell r="K61">
            <v>448</v>
          </cell>
          <cell r="L61">
            <v>520</v>
          </cell>
          <cell r="M61">
            <v>664</v>
          </cell>
          <cell r="N61">
            <v>808</v>
          </cell>
          <cell r="O61">
            <v>952</v>
          </cell>
          <cell r="P61">
            <v>1096</v>
          </cell>
          <cell r="Q61">
            <v>1096</v>
          </cell>
          <cell r="R61">
            <v>1096</v>
          </cell>
        </row>
        <row r="63">
          <cell r="J63">
            <v>5</v>
          </cell>
          <cell r="K63">
            <v>155</v>
          </cell>
          <cell r="L63">
            <v>111</v>
          </cell>
          <cell r="M63">
            <v>255</v>
          </cell>
          <cell r="N63">
            <v>399</v>
          </cell>
          <cell r="O63">
            <v>543</v>
          </cell>
          <cell r="P63">
            <v>687</v>
          </cell>
          <cell r="Q63">
            <v>687</v>
          </cell>
          <cell r="R63">
            <v>687</v>
          </cell>
        </row>
        <row r="64">
          <cell r="J64">
            <v>5</v>
          </cell>
          <cell r="K64">
            <v>155</v>
          </cell>
          <cell r="L64">
            <v>111</v>
          </cell>
          <cell r="M64">
            <v>255</v>
          </cell>
          <cell r="N64">
            <v>399</v>
          </cell>
          <cell r="O64">
            <v>543</v>
          </cell>
          <cell r="P64">
            <v>687</v>
          </cell>
          <cell r="Q64">
            <v>687</v>
          </cell>
          <cell r="R64">
            <v>687</v>
          </cell>
        </row>
        <row r="65">
          <cell r="J65">
            <v>5</v>
          </cell>
          <cell r="K65">
            <v>155</v>
          </cell>
          <cell r="L65">
            <v>111</v>
          </cell>
          <cell r="M65">
            <v>255</v>
          </cell>
          <cell r="N65">
            <v>399</v>
          </cell>
          <cell r="O65">
            <v>543</v>
          </cell>
          <cell r="P65">
            <v>687</v>
          </cell>
          <cell r="Q65">
            <v>687</v>
          </cell>
          <cell r="R65">
            <v>687</v>
          </cell>
        </row>
        <row r="66">
          <cell r="J66">
            <v>5</v>
          </cell>
          <cell r="K66">
            <v>155</v>
          </cell>
          <cell r="L66">
            <v>111</v>
          </cell>
          <cell r="M66">
            <v>255</v>
          </cell>
          <cell r="N66">
            <v>399</v>
          </cell>
          <cell r="O66">
            <v>543</v>
          </cell>
          <cell r="P66">
            <v>687</v>
          </cell>
          <cell r="Q66">
            <v>687</v>
          </cell>
          <cell r="R66">
            <v>687</v>
          </cell>
        </row>
        <row r="67">
          <cell r="J67">
            <v>5</v>
          </cell>
          <cell r="K67">
            <v>155</v>
          </cell>
          <cell r="L67">
            <v>111</v>
          </cell>
          <cell r="M67">
            <v>255</v>
          </cell>
          <cell r="N67">
            <v>399</v>
          </cell>
          <cell r="O67">
            <v>543</v>
          </cell>
          <cell r="P67">
            <v>687</v>
          </cell>
          <cell r="Q67">
            <v>687</v>
          </cell>
          <cell r="R67">
            <v>687</v>
          </cell>
        </row>
        <row r="68">
          <cell r="J68">
            <v>5</v>
          </cell>
          <cell r="K68">
            <v>155</v>
          </cell>
          <cell r="L68">
            <v>111</v>
          </cell>
          <cell r="M68">
            <v>255</v>
          </cell>
          <cell r="N68">
            <v>399</v>
          </cell>
          <cell r="O68">
            <v>543</v>
          </cell>
          <cell r="P68">
            <v>687</v>
          </cell>
          <cell r="Q68">
            <v>687</v>
          </cell>
          <cell r="R68">
            <v>687</v>
          </cell>
        </row>
        <row r="69">
          <cell r="J69">
            <v>5</v>
          </cell>
          <cell r="K69">
            <v>39</v>
          </cell>
          <cell r="L69">
            <v>111</v>
          </cell>
          <cell r="M69">
            <v>255</v>
          </cell>
          <cell r="N69">
            <v>399</v>
          </cell>
          <cell r="O69">
            <v>543</v>
          </cell>
          <cell r="P69">
            <v>687</v>
          </cell>
          <cell r="Q69">
            <v>687</v>
          </cell>
          <cell r="R69">
            <v>687</v>
          </cell>
        </row>
        <row r="70">
          <cell r="J70">
            <v>5</v>
          </cell>
          <cell r="K70">
            <v>39</v>
          </cell>
          <cell r="L70">
            <v>111</v>
          </cell>
          <cell r="M70">
            <v>255</v>
          </cell>
          <cell r="N70">
            <v>399</v>
          </cell>
          <cell r="O70">
            <v>543</v>
          </cell>
          <cell r="P70">
            <v>687</v>
          </cell>
          <cell r="Q70">
            <v>687</v>
          </cell>
          <cell r="R70">
            <v>687</v>
          </cell>
        </row>
        <row r="71">
          <cell r="J71">
            <v>5</v>
          </cell>
          <cell r="K71">
            <v>39</v>
          </cell>
          <cell r="L71">
            <v>111</v>
          </cell>
          <cell r="M71">
            <v>255</v>
          </cell>
          <cell r="N71">
            <v>399</v>
          </cell>
          <cell r="O71">
            <v>543</v>
          </cell>
          <cell r="P71">
            <v>687</v>
          </cell>
          <cell r="Q71">
            <v>687</v>
          </cell>
          <cell r="R71">
            <v>687</v>
          </cell>
        </row>
        <row r="72">
          <cell r="J72">
            <v>5</v>
          </cell>
          <cell r="K72">
            <v>39</v>
          </cell>
          <cell r="L72">
            <v>111</v>
          </cell>
          <cell r="M72">
            <v>255</v>
          </cell>
          <cell r="N72">
            <v>399</v>
          </cell>
          <cell r="O72">
            <v>543</v>
          </cell>
          <cell r="P72">
            <v>687</v>
          </cell>
          <cell r="Q72">
            <v>687</v>
          </cell>
          <cell r="R72">
            <v>687</v>
          </cell>
        </row>
        <row r="73">
          <cell r="J73">
            <v>5</v>
          </cell>
          <cell r="K73">
            <v>39</v>
          </cell>
          <cell r="L73">
            <v>111</v>
          </cell>
          <cell r="M73">
            <v>255</v>
          </cell>
          <cell r="N73">
            <v>399</v>
          </cell>
          <cell r="O73">
            <v>543</v>
          </cell>
          <cell r="P73">
            <v>687</v>
          </cell>
          <cell r="Q73">
            <v>687</v>
          </cell>
          <cell r="R73">
            <v>687</v>
          </cell>
        </row>
        <row r="74">
          <cell r="J74">
            <v>5</v>
          </cell>
          <cell r="K74">
            <v>39</v>
          </cell>
          <cell r="L74">
            <v>111</v>
          </cell>
          <cell r="M74">
            <v>255</v>
          </cell>
          <cell r="N74">
            <v>399</v>
          </cell>
          <cell r="O74">
            <v>543</v>
          </cell>
          <cell r="P74">
            <v>687</v>
          </cell>
          <cell r="Q74">
            <v>687</v>
          </cell>
          <cell r="R74">
            <v>687</v>
          </cell>
        </row>
        <row r="75">
          <cell r="J75" t="str">
            <v>5a</v>
          </cell>
          <cell r="K75">
            <v>39</v>
          </cell>
          <cell r="L75">
            <v>111</v>
          </cell>
          <cell r="M75">
            <v>255</v>
          </cell>
          <cell r="N75">
            <v>399</v>
          </cell>
          <cell r="O75">
            <v>543</v>
          </cell>
          <cell r="P75">
            <v>687</v>
          </cell>
          <cell r="Q75">
            <v>687</v>
          </cell>
          <cell r="R75">
            <v>687</v>
          </cell>
        </row>
        <row r="77">
          <cell r="J77">
            <v>6</v>
          </cell>
          <cell r="K77">
            <v>335</v>
          </cell>
          <cell r="L77">
            <v>318</v>
          </cell>
          <cell r="M77">
            <v>318</v>
          </cell>
          <cell r="N77">
            <v>318</v>
          </cell>
          <cell r="O77">
            <v>318</v>
          </cell>
          <cell r="P77">
            <v>318</v>
          </cell>
          <cell r="Q77">
            <v>318</v>
          </cell>
          <cell r="R77">
            <v>318</v>
          </cell>
        </row>
        <row r="78">
          <cell r="J78">
            <v>6</v>
          </cell>
          <cell r="K78">
            <v>335</v>
          </cell>
          <cell r="L78">
            <v>318</v>
          </cell>
          <cell r="M78">
            <v>318</v>
          </cell>
          <cell r="N78">
            <v>318</v>
          </cell>
          <cell r="O78">
            <v>318</v>
          </cell>
          <cell r="P78">
            <v>318</v>
          </cell>
          <cell r="Q78">
            <v>318</v>
          </cell>
          <cell r="R78">
            <v>318</v>
          </cell>
        </row>
        <row r="79">
          <cell r="J79">
            <v>6</v>
          </cell>
          <cell r="K79">
            <v>335</v>
          </cell>
          <cell r="L79">
            <v>318</v>
          </cell>
          <cell r="M79">
            <v>318</v>
          </cell>
          <cell r="N79">
            <v>318</v>
          </cell>
          <cell r="O79">
            <v>318</v>
          </cell>
          <cell r="P79">
            <v>318</v>
          </cell>
          <cell r="Q79">
            <v>318</v>
          </cell>
          <cell r="R79">
            <v>318</v>
          </cell>
        </row>
        <row r="80">
          <cell r="J80">
            <v>6</v>
          </cell>
          <cell r="K80">
            <v>335</v>
          </cell>
          <cell r="L80">
            <v>318</v>
          </cell>
          <cell r="M80">
            <v>318</v>
          </cell>
          <cell r="N80">
            <v>318</v>
          </cell>
          <cell r="O80">
            <v>318</v>
          </cell>
          <cell r="P80">
            <v>318</v>
          </cell>
          <cell r="Q80">
            <v>318</v>
          </cell>
          <cell r="R80">
            <v>318</v>
          </cell>
        </row>
        <row r="81">
          <cell r="J81">
            <v>6</v>
          </cell>
          <cell r="K81">
            <v>335</v>
          </cell>
          <cell r="L81">
            <v>318</v>
          </cell>
          <cell r="M81">
            <v>318</v>
          </cell>
          <cell r="N81">
            <v>318</v>
          </cell>
          <cell r="O81">
            <v>318</v>
          </cell>
          <cell r="P81">
            <v>318</v>
          </cell>
          <cell r="Q81">
            <v>318</v>
          </cell>
          <cell r="R81">
            <v>318</v>
          </cell>
        </row>
        <row r="82">
          <cell r="J82">
            <v>6</v>
          </cell>
          <cell r="K82">
            <v>335</v>
          </cell>
          <cell r="L82">
            <v>318</v>
          </cell>
          <cell r="M82">
            <v>318</v>
          </cell>
          <cell r="N82">
            <v>318</v>
          </cell>
          <cell r="O82">
            <v>318</v>
          </cell>
          <cell r="P82">
            <v>318</v>
          </cell>
          <cell r="Q82">
            <v>318</v>
          </cell>
          <cell r="R82">
            <v>318</v>
          </cell>
        </row>
        <row r="83">
          <cell r="J83">
            <v>6</v>
          </cell>
          <cell r="K83">
            <v>318</v>
          </cell>
          <cell r="L83">
            <v>318</v>
          </cell>
          <cell r="M83">
            <v>318</v>
          </cell>
          <cell r="N83">
            <v>318</v>
          </cell>
          <cell r="O83">
            <v>318</v>
          </cell>
          <cell r="P83">
            <v>318</v>
          </cell>
          <cell r="Q83">
            <v>318</v>
          </cell>
          <cell r="R83">
            <v>318</v>
          </cell>
        </row>
        <row r="84">
          <cell r="J84">
            <v>6</v>
          </cell>
          <cell r="K84">
            <v>318</v>
          </cell>
          <cell r="L84">
            <v>318</v>
          </cell>
          <cell r="M84">
            <v>318</v>
          </cell>
          <cell r="N84">
            <v>318</v>
          </cell>
          <cell r="O84">
            <v>318</v>
          </cell>
          <cell r="P84">
            <v>318</v>
          </cell>
          <cell r="Q84">
            <v>318</v>
          </cell>
          <cell r="R84">
            <v>318</v>
          </cell>
        </row>
        <row r="85">
          <cell r="J85">
            <v>6</v>
          </cell>
          <cell r="K85">
            <v>318</v>
          </cell>
          <cell r="L85">
            <v>318</v>
          </cell>
          <cell r="M85">
            <v>318</v>
          </cell>
          <cell r="N85">
            <v>318</v>
          </cell>
          <cell r="O85">
            <v>318</v>
          </cell>
          <cell r="P85">
            <v>318</v>
          </cell>
          <cell r="Q85">
            <v>318</v>
          </cell>
          <cell r="R85">
            <v>318</v>
          </cell>
        </row>
        <row r="86">
          <cell r="J86">
            <v>6</v>
          </cell>
          <cell r="K86">
            <v>318</v>
          </cell>
          <cell r="L86">
            <v>318</v>
          </cell>
          <cell r="M86">
            <v>318</v>
          </cell>
          <cell r="N86">
            <v>318</v>
          </cell>
          <cell r="O86">
            <v>318</v>
          </cell>
          <cell r="P86">
            <v>318</v>
          </cell>
          <cell r="Q86">
            <v>318</v>
          </cell>
          <cell r="R86">
            <v>318</v>
          </cell>
        </row>
        <row r="87">
          <cell r="J87">
            <v>6</v>
          </cell>
          <cell r="K87">
            <v>318</v>
          </cell>
          <cell r="L87">
            <v>318</v>
          </cell>
          <cell r="M87">
            <v>318</v>
          </cell>
          <cell r="N87">
            <v>318</v>
          </cell>
          <cell r="O87">
            <v>318</v>
          </cell>
          <cell r="P87">
            <v>318</v>
          </cell>
          <cell r="Q87">
            <v>318</v>
          </cell>
          <cell r="R87">
            <v>318</v>
          </cell>
        </row>
        <row r="88">
          <cell r="J88">
            <v>6</v>
          </cell>
          <cell r="K88">
            <v>318</v>
          </cell>
          <cell r="L88">
            <v>318</v>
          </cell>
          <cell r="M88">
            <v>318</v>
          </cell>
          <cell r="N88">
            <v>318</v>
          </cell>
          <cell r="O88">
            <v>318</v>
          </cell>
          <cell r="P88">
            <v>318</v>
          </cell>
          <cell r="Q88">
            <v>318</v>
          </cell>
          <cell r="R88">
            <v>318</v>
          </cell>
        </row>
        <row r="89">
          <cell r="J89" t="str">
            <v>6a</v>
          </cell>
          <cell r="K89">
            <v>318</v>
          </cell>
          <cell r="L89">
            <v>318</v>
          </cell>
          <cell r="M89">
            <v>318</v>
          </cell>
          <cell r="N89">
            <v>318</v>
          </cell>
          <cell r="O89">
            <v>318</v>
          </cell>
          <cell r="P89">
            <v>318</v>
          </cell>
          <cell r="Q89">
            <v>318</v>
          </cell>
          <cell r="R89">
            <v>318</v>
          </cell>
        </row>
        <row r="91">
          <cell r="J91">
            <v>7</v>
          </cell>
          <cell r="K91">
            <v>47.666666666666664</v>
          </cell>
          <cell r="L91">
            <v>0</v>
          </cell>
          <cell r="M91">
            <v>12</v>
          </cell>
          <cell r="N91">
            <v>12</v>
          </cell>
          <cell r="O91">
            <v>12</v>
          </cell>
          <cell r="P91">
            <v>12</v>
          </cell>
          <cell r="Q91">
            <v>12</v>
          </cell>
          <cell r="R91">
            <v>12</v>
          </cell>
        </row>
        <row r="92">
          <cell r="J92">
            <v>7</v>
          </cell>
          <cell r="K92">
            <v>47.666666666666664</v>
          </cell>
          <cell r="L92">
            <v>0</v>
          </cell>
          <cell r="M92">
            <v>12</v>
          </cell>
          <cell r="N92">
            <v>12</v>
          </cell>
          <cell r="O92">
            <v>12</v>
          </cell>
          <cell r="P92">
            <v>12</v>
          </cell>
          <cell r="Q92">
            <v>12</v>
          </cell>
          <cell r="R92">
            <v>12</v>
          </cell>
        </row>
        <row r="93">
          <cell r="J93">
            <v>7</v>
          </cell>
          <cell r="K93">
            <v>47.666666666666664</v>
          </cell>
          <cell r="L93">
            <v>0</v>
          </cell>
          <cell r="M93">
            <v>12</v>
          </cell>
          <cell r="N93">
            <v>12</v>
          </cell>
          <cell r="O93">
            <v>12</v>
          </cell>
          <cell r="P93">
            <v>12</v>
          </cell>
          <cell r="Q93">
            <v>12</v>
          </cell>
          <cell r="R93">
            <v>12</v>
          </cell>
        </row>
        <row r="94">
          <cell r="J94">
            <v>7</v>
          </cell>
          <cell r="K94">
            <v>47.666666666666664</v>
          </cell>
          <cell r="L94">
            <v>0</v>
          </cell>
          <cell r="M94">
            <v>12</v>
          </cell>
          <cell r="N94">
            <v>12</v>
          </cell>
          <cell r="O94">
            <v>12</v>
          </cell>
          <cell r="P94">
            <v>12</v>
          </cell>
          <cell r="Q94">
            <v>12</v>
          </cell>
          <cell r="R94">
            <v>12</v>
          </cell>
        </row>
        <row r="95">
          <cell r="J95">
            <v>7</v>
          </cell>
          <cell r="K95">
            <v>47.666666666666664</v>
          </cell>
          <cell r="L95">
            <v>0</v>
          </cell>
          <cell r="M95">
            <v>12</v>
          </cell>
          <cell r="N95">
            <v>12</v>
          </cell>
          <cell r="O95">
            <v>12</v>
          </cell>
          <cell r="P95">
            <v>12</v>
          </cell>
          <cell r="Q95">
            <v>12</v>
          </cell>
          <cell r="R95">
            <v>12</v>
          </cell>
        </row>
        <row r="96">
          <cell r="J96">
            <v>7</v>
          </cell>
          <cell r="K96">
            <v>47.666666666666664</v>
          </cell>
          <cell r="L96">
            <v>0</v>
          </cell>
          <cell r="M96">
            <v>12</v>
          </cell>
          <cell r="N96">
            <v>12</v>
          </cell>
          <cell r="O96">
            <v>12</v>
          </cell>
          <cell r="P96">
            <v>12</v>
          </cell>
          <cell r="Q96">
            <v>12</v>
          </cell>
          <cell r="R96">
            <v>12</v>
          </cell>
        </row>
        <row r="97">
          <cell r="J97">
            <v>7</v>
          </cell>
          <cell r="K97">
            <v>0</v>
          </cell>
          <cell r="L97">
            <v>0</v>
          </cell>
          <cell r="M97">
            <v>12</v>
          </cell>
          <cell r="N97">
            <v>12</v>
          </cell>
          <cell r="O97">
            <v>12</v>
          </cell>
          <cell r="P97">
            <v>12</v>
          </cell>
          <cell r="Q97">
            <v>12</v>
          </cell>
          <cell r="R97">
            <v>12</v>
          </cell>
        </row>
        <row r="98">
          <cell r="J98">
            <v>7</v>
          </cell>
          <cell r="K98">
            <v>0</v>
          </cell>
          <cell r="L98">
            <v>0</v>
          </cell>
          <cell r="M98">
            <v>12</v>
          </cell>
          <cell r="N98">
            <v>12</v>
          </cell>
          <cell r="O98">
            <v>12</v>
          </cell>
          <cell r="P98">
            <v>12</v>
          </cell>
          <cell r="Q98">
            <v>12</v>
          </cell>
          <cell r="R98">
            <v>12</v>
          </cell>
        </row>
        <row r="99">
          <cell r="J99">
            <v>7</v>
          </cell>
          <cell r="K99">
            <v>0</v>
          </cell>
          <cell r="L99">
            <v>0</v>
          </cell>
          <cell r="M99">
            <v>12</v>
          </cell>
          <cell r="N99">
            <v>12</v>
          </cell>
          <cell r="O99">
            <v>12</v>
          </cell>
          <cell r="P99">
            <v>12</v>
          </cell>
          <cell r="Q99">
            <v>12</v>
          </cell>
          <cell r="R99">
            <v>12</v>
          </cell>
        </row>
        <row r="100">
          <cell r="J100">
            <v>7</v>
          </cell>
          <cell r="K100">
            <v>0</v>
          </cell>
          <cell r="L100">
            <v>0</v>
          </cell>
          <cell r="M100">
            <v>12</v>
          </cell>
          <cell r="N100">
            <v>12</v>
          </cell>
          <cell r="O100">
            <v>12</v>
          </cell>
          <cell r="P100">
            <v>12</v>
          </cell>
          <cell r="Q100">
            <v>12</v>
          </cell>
          <cell r="R100">
            <v>12</v>
          </cell>
        </row>
        <row r="101">
          <cell r="J101">
            <v>7</v>
          </cell>
          <cell r="K101">
            <v>0</v>
          </cell>
          <cell r="L101">
            <v>0</v>
          </cell>
          <cell r="M101">
            <v>12</v>
          </cell>
          <cell r="N101">
            <v>12</v>
          </cell>
          <cell r="O101">
            <v>12</v>
          </cell>
          <cell r="P101">
            <v>12</v>
          </cell>
          <cell r="Q101">
            <v>12</v>
          </cell>
          <cell r="R101">
            <v>12</v>
          </cell>
        </row>
        <row r="102">
          <cell r="J102">
            <v>7</v>
          </cell>
          <cell r="K102">
            <v>0</v>
          </cell>
          <cell r="L102">
            <v>0</v>
          </cell>
          <cell r="M102">
            <v>12</v>
          </cell>
          <cell r="N102">
            <v>12</v>
          </cell>
          <cell r="O102">
            <v>12</v>
          </cell>
          <cell r="P102">
            <v>12</v>
          </cell>
          <cell r="Q102">
            <v>12</v>
          </cell>
          <cell r="R102">
            <v>12</v>
          </cell>
        </row>
        <row r="103">
          <cell r="J103" t="str">
            <v>7a</v>
          </cell>
          <cell r="K103">
            <v>0</v>
          </cell>
          <cell r="L103">
            <v>0</v>
          </cell>
          <cell r="M103">
            <v>12</v>
          </cell>
          <cell r="N103">
            <v>12</v>
          </cell>
          <cell r="O103">
            <v>12</v>
          </cell>
          <cell r="P103">
            <v>12</v>
          </cell>
          <cell r="Q103">
            <v>12</v>
          </cell>
          <cell r="R103">
            <v>12</v>
          </cell>
        </row>
        <row r="105">
          <cell r="J105">
            <v>8</v>
          </cell>
          <cell r="K105">
            <v>0</v>
          </cell>
          <cell r="L105">
            <v>0</v>
          </cell>
          <cell r="M105">
            <v>0</v>
          </cell>
          <cell r="N105">
            <v>0</v>
          </cell>
          <cell r="O105">
            <v>0</v>
          </cell>
          <cell r="P105">
            <v>0</v>
          </cell>
          <cell r="Q105">
            <v>0</v>
          </cell>
          <cell r="R105">
            <v>0</v>
          </cell>
        </row>
        <row r="106">
          <cell r="J106">
            <v>8</v>
          </cell>
          <cell r="K106">
            <v>0</v>
          </cell>
          <cell r="L106">
            <v>0</v>
          </cell>
          <cell r="M106">
            <v>0</v>
          </cell>
          <cell r="N106">
            <v>0</v>
          </cell>
          <cell r="O106">
            <v>0</v>
          </cell>
          <cell r="P106">
            <v>0</v>
          </cell>
          <cell r="Q106">
            <v>0</v>
          </cell>
          <cell r="R106">
            <v>0</v>
          </cell>
        </row>
        <row r="107">
          <cell r="J107">
            <v>8</v>
          </cell>
          <cell r="K107">
            <v>0</v>
          </cell>
          <cell r="L107">
            <v>0</v>
          </cell>
          <cell r="M107">
            <v>0</v>
          </cell>
          <cell r="N107">
            <v>0</v>
          </cell>
          <cell r="O107">
            <v>0</v>
          </cell>
          <cell r="P107">
            <v>0</v>
          </cell>
          <cell r="Q107">
            <v>0</v>
          </cell>
          <cell r="R107">
            <v>0</v>
          </cell>
        </row>
        <row r="108">
          <cell r="J108">
            <v>8</v>
          </cell>
          <cell r="K108">
            <v>0</v>
          </cell>
          <cell r="L108">
            <v>0</v>
          </cell>
          <cell r="M108">
            <v>0</v>
          </cell>
          <cell r="N108">
            <v>0</v>
          </cell>
          <cell r="O108">
            <v>0</v>
          </cell>
          <cell r="P108">
            <v>0</v>
          </cell>
          <cell r="Q108">
            <v>0</v>
          </cell>
          <cell r="R108">
            <v>0</v>
          </cell>
        </row>
        <row r="109">
          <cell r="J109">
            <v>8</v>
          </cell>
          <cell r="K109">
            <v>0</v>
          </cell>
          <cell r="L109">
            <v>0</v>
          </cell>
          <cell r="M109">
            <v>0</v>
          </cell>
          <cell r="N109">
            <v>0</v>
          </cell>
          <cell r="O109">
            <v>0</v>
          </cell>
          <cell r="P109">
            <v>0</v>
          </cell>
          <cell r="Q109">
            <v>0</v>
          </cell>
          <cell r="R109">
            <v>0</v>
          </cell>
        </row>
        <row r="110">
          <cell r="J110">
            <v>8</v>
          </cell>
          <cell r="K110">
            <v>0</v>
          </cell>
          <cell r="L110">
            <v>0</v>
          </cell>
          <cell r="M110">
            <v>0</v>
          </cell>
          <cell r="N110">
            <v>0</v>
          </cell>
          <cell r="O110">
            <v>0</v>
          </cell>
          <cell r="P110">
            <v>0</v>
          </cell>
          <cell r="Q110">
            <v>0</v>
          </cell>
          <cell r="R110">
            <v>0</v>
          </cell>
        </row>
        <row r="111">
          <cell r="J111">
            <v>8</v>
          </cell>
          <cell r="K111">
            <v>0</v>
          </cell>
          <cell r="L111">
            <v>0</v>
          </cell>
          <cell r="M111">
            <v>0</v>
          </cell>
          <cell r="N111">
            <v>0</v>
          </cell>
          <cell r="O111">
            <v>0</v>
          </cell>
          <cell r="P111">
            <v>0</v>
          </cell>
          <cell r="Q111">
            <v>0</v>
          </cell>
          <cell r="R111">
            <v>0</v>
          </cell>
        </row>
        <row r="112">
          <cell r="J112">
            <v>8</v>
          </cell>
          <cell r="K112">
            <v>0</v>
          </cell>
          <cell r="L112">
            <v>0</v>
          </cell>
          <cell r="M112">
            <v>0</v>
          </cell>
          <cell r="N112">
            <v>0</v>
          </cell>
          <cell r="O112">
            <v>0</v>
          </cell>
          <cell r="P112">
            <v>0</v>
          </cell>
          <cell r="Q112">
            <v>0</v>
          </cell>
          <cell r="R112">
            <v>0</v>
          </cell>
        </row>
        <row r="113">
          <cell r="J113">
            <v>8</v>
          </cell>
          <cell r="K113">
            <v>0</v>
          </cell>
          <cell r="L113">
            <v>0</v>
          </cell>
          <cell r="M113">
            <v>0</v>
          </cell>
          <cell r="N113">
            <v>0</v>
          </cell>
          <cell r="O113">
            <v>0</v>
          </cell>
          <cell r="P113">
            <v>0</v>
          </cell>
          <cell r="Q113">
            <v>0</v>
          </cell>
          <cell r="R113">
            <v>0</v>
          </cell>
        </row>
        <row r="114">
          <cell r="J114">
            <v>8</v>
          </cell>
          <cell r="K114">
            <v>0</v>
          </cell>
          <cell r="L114">
            <v>0</v>
          </cell>
          <cell r="M114">
            <v>0</v>
          </cell>
          <cell r="N114">
            <v>0</v>
          </cell>
          <cell r="O114">
            <v>0</v>
          </cell>
          <cell r="P114">
            <v>0</v>
          </cell>
          <cell r="Q114">
            <v>0</v>
          </cell>
          <cell r="R114">
            <v>0</v>
          </cell>
        </row>
        <row r="115">
          <cell r="J115">
            <v>8</v>
          </cell>
          <cell r="K115">
            <v>0</v>
          </cell>
          <cell r="L115">
            <v>0</v>
          </cell>
          <cell r="M115">
            <v>0</v>
          </cell>
          <cell r="N115">
            <v>0</v>
          </cell>
          <cell r="O115">
            <v>0</v>
          </cell>
          <cell r="P115">
            <v>0</v>
          </cell>
          <cell r="Q115">
            <v>0</v>
          </cell>
          <cell r="R115">
            <v>0</v>
          </cell>
        </row>
        <row r="116">
          <cell r="J116">
            <v>8</v>
          </cell>
          <cell r="K116">
            <v>0</v>
          </cell>
          <cell r="L116">
            <v>0</v>
          </cell>
          <cell r="M116">
            <v>0</v>
          </cell>
          <cell r="N116">
            <v>0</v>
          </cell>
          <cell r="O116">
            <v>0</v>
          </cell>
          <cell r="P116">
            <v>0</v>
          </cell>
          <cell r="Q116">
            <v>0</v>
          </cell>
          <cell r="R116">
            <v>0</v>
          </cell>
        </row>
        <row r="117">
          <cell r="J117" t="str">
            <v>8a</v>
          </cell>
          <cell r="K117">
            <v>0</v>
          </cell>
          <cell r="L117">
            <v>0</v>
          </cell>
          <cell r="M117">
            <v>0</v>
          </cell>
          <cell r="N117">
            <v>0</v>
          </cell>
          <cell r="O117">
            <v>0</v>
          </cell>
          <cell r="P117">
            <v>0</v>
          </cell>
          <cell r="Q117">
            <v>0</v>
          </cell>
          <cell r="R117">
            <v>0</v>
          </cell>
        </row>
        <row r="119">
          <cell r="J119">
            <v>9</v>
          </cell>
          <cell r="K119">
            <v>0</v>
          </cell>
          <cell r="L119">
            <v>14</v>
          </cell>
          <cell r="M119">
            <v>32</v>
          </cell>
          <cell r="N119">
            <v>50</v>
          </cell>
          <cell r="O119">
            <v>68</v>
          </cell>
          <cell r="P119">
            <v>90</v>
          </cell>
          <cell r="Q119">
            <v>90</v>
          </cell>
          <cell r="R119">
            <v>90</v>
          </cell>
        </row>
        <row r="120">
          <cell r="J120">
            <v>9</v>
          </cell>
          <cell r="K120">
            <v>0</v>
          </cell>
          <cell r="L120">
            <v>14</v>
          </cell>
          <cell r="M120">
            <v>32</v>
          </cell>
          <cell r="N120">
            <v>50</v>
          </cell>
          <cell r="O120">
            <v>68</v>
          </cell>
          <cell r="P120">
            <v>90</v>
          </cell>
          <cell r="Q120">
            <v>90</v>
          </cell>
          <cell r="R120">
            <v>90</v>
          </cell>
        </row>
        <row r="121">
          <cell r="J121">
            <v>9</v>
          </cell>
          <cell r="K121">
            <v>0</v>
          </cell>
          <cell r="L121">
            <v>14</v>
          </cell>
          <cell r="M121">
            <v>32</v>
          </cell>
          <cell r="N121">
            <v>50</v>
          </cell>
          <cell r="O121">
            <v>68</v>
          </cell>
          <cell r="P121">
            <v>90</v>
          </cell>
          <cell r="Q121">
            <v>90</v>
          </cell>
          <cell r="R121">
            <v>90</v>
          </cell>
        </row>
        <row r="122">
          <cell r="J122">
            <v>9</v>
          </cell>
          <cell r="K122">
            <v>0</v>
          </cell>
          <cell r="L122">
            <v>14</v>
          </cell>
          <cell r="M122">
            <v>32</v>
          </cell>
          <cell r="N122">
            <v>50</v>
          </cell>
          <cell r="O122">
            <v>68</v>
          </cell>
          <cell r="P122">
            <v>90</v>
          </cell>
          <cell r="Q122">
            <v>90</v>
          </cell>
          <cell r="R122">
            <v>90</v>
          </cell>
        </row>
        <row r="123">
          <cell r="J123">
            <v>9</v>
          </cell>
          <cell r="K123">
            <v>0</v>
          </cell>
          <cell r="L123">
            <v>14</v>
          </cell>
          <cell r="M123">
            <v>32</v>
          </cell>
          <cell r="N123">
            <v>50</v>
          </cell>
          <cell r="O123">
            <v>68</v>
          </cell>
          <cell r="P123">
            <v>90</v>
          </cell>
          <cell r="Q123">
            <v>90</v>
          </cell>
          <cell r="R123">
            <v>90</v>
          </cell>
        </row>
        <row r="124">
          <cell r="J124">
            <v>9</v>
          </cell>
          <cell r="K124">
            <v>0</v>
          </cell>
          <cell r="L124">
            <v>14</v>
          </cell>
          <cell r="M124">
            <v>32</v>
          </cell>
          <cell r="N124">
            <v>50</v>
          </cell>
          <cell r="O124">
            <v>68</v>
          </cell>
          <cell r="P124">
            <v>90</v>
          </cell>
          <cell r="Q124">
            <v>90</v>
          </cell>
          <cell r="R124">
            <v>90</v>
          </cell>
        </row>
        <row r="125">
          <cell r="J125">
            <v>9</v>
          </cell>
          <cell r="K125">
            <v>6</v>
          </cell>
          <cell r="L125">
            <v>14</v>
          </cell>
          <cell r="M125">
            <v>32</v>
          </cell>
          <cell r="N125">
            <v>50</v>
          </cell>
          <cell r="O125">
            <v>68</v>
          </cell>
          <cell r="P125">
            <v>90</v>
          </cell>
          <cell r="Q125">
            <v>90</v>
          </cell>
          <cell r="R125">
            <v>90</v>
          </cell>
        </row>
        <row r="126">
          <cell r="J126">
            <v>9</v>
          </cell>
          <cell r="K126">
            <v>6</v>
          </cell>
          <cell r="L126">
            <v>14</v>
          </cell>
          <cell r="M126">
            <v>32</v>
          </cell>
          <cell r="N126">
            <v>50</v>
          </cell>
          <cell r="O126">
            <v>68</v>
          </cell>
          <cell r="P126">
            <v>90</v>
          </cell>
          <cell r="Q126">
            <v>90</v>
          </cell>
          <cell r="R126">
            <v>90</v>
          </cell>
        </row>
        <row r="127">
          <cell r="J127">
            <v>9</v>
          </cell>
          <cell r="K127">
            <v>6</v>
          </cell>
          <cell r="L127">
            <v>14</v>
          </cell>
          <cell r="M127">
            <v>32</v>
          </cell>
          <cell r="N127">
            <v>50</v>
          </cell>
          <cell r="O127">
            <v>68</v>
          </cell>
          <cell r="P127">
            <v>90</v>
          </cell>
          <cell r="Q127">
            <v>90</v>
          </cell>
          <cell r="R127">
            <v>90</v>
          </cell>
        </row>
        <row r="128">
          <cell r="J128">
            <v>9</v>
          </cell>
          <cell r="K128">
            <v>6</v>
          </cell>
          <cell r="L128">
            <v>14</v>
          </cell>
          <cell r="M128">
            <v>32</v>
          </cell>
          <cell r="N128">
            <v>50</v>
          </cell>
          <cell r="O128">
            <v>68</v>
          </cell>
          <cell r="P128">
            <v>90</v>
          </cell>
          <cell r="Q128">
            <v>90</v>
          </cell>
          <cell r="R128">
            <v>90</v>
          </cell>
        </row>
        <row r="129">
          <cell r="J129">
            <v>9</v>
          </cell>
          <cell r="K129">
            <v>6</v>
          </cell>
          <cell r="L129">
            <v>14</v>
          </cell>
          <cell r="M129">
            <v>32</v>
          </cell>
          <cell r="N129">
            <v>50</v>
          </cell>
          <cell r="O129">
            <v>68</v>
          </cell>
          <cell r="P129">
            <v>90</v>
          </cell>
          <cell r="Q129">
            <v>90</v>
          </cell>
          <cell r="R129">
            <v>90</v>
          </cell>
        </row>
        <row r="130">
          <cell r="J130">
            <v>9</v>
          </cell>
          <cell r="K130">
            <v>6</v>
          </cell>
          <cell r="L130">
            <v>14</v>
          </cell>
          <cell r="M130">
            <v>32</v>
          </cell>
          <cell r="N130">
            <v>50</v>
          </cell>
          <cell r="O130">
            <v>68</v>
          </cell>
          <cell r="P130">
            <v>90</v>
          </cell>
          <cell r="Q130">
            <v>90</v>
          </cell>
          <cell r="R130">
            <v>90</v>
          </cell>
        </row>
        <row r="131">
          <cell r="J131" t="str">
            <v>9a</v>
          </cell>
          <cell r="K131">
            <v>6</v>
          </cell>
          <cell r="L131">
            <v>14</v>
          </cell>
          <cell r="M131">
            <v>32</v>
          </cell>
          <cell r="N131">
            <v>50</v>
          </cell>
          <cell r="O131">
            <v>68</v>
          </cell>
          <cell r="P131">
            <v>90</v>
          </cell>
          <cell r="Q131">
            <v>90</v>
          </cell>
          <cell r="R131">
            <v>90</v>
          </cell>
        </row>
        <row r="133">
          <cell r="J133">
            <v>10</v>
          </cell>
          <cell r="K133">
            <v>0</v>
          </cell>
          <cell r="L133">
            <v>0</v>
          </cell>
          <cell r="M133">
            <v>0</v>
          </cell>
          <cell r="N133">
            <v>0</v>
          </cell>
          <cell r="O133">
            <v>0</v>
          </cell>
          <cell r="P133">
            <v>0</v>
          </cell>
          <cell r="Q133">
            <v>0</v>
          </cell>
          <cell r="R133">
            <v>0</v>
          </cell>
        </row>
        <row r="134">
          <cell r="J134">
            <v>10</v>
          </cell>
          <cell r="K134">
            <v>0</v>
          </cell>
          <cell r="L134">
            <v>0</v>
          </cell>
          <cell r="M134">
            <v>0</v>
          </cell>
          <cell r="N134">
            <v>0</v>
          </cell>
          <cell r="O134">
            <v>0</v>
          </cell>
          <cell r="P134">
            <v>0</v>
          </cell>
          <cell r="Q134">
            <v>0</v>
          </cell>
          <cell r="R134">
            <v>0</v>
          </cell>
        </row>
        <row r="135">
          <cell r="J135">
            <v>10</v>
          </cell>
          <cell r="K135">
            <v>0</v>
          </cell>
          <cell r="L135">
            <v>0</v>
          </cell>
          <cell r="M135">
            <v>0</v>
          </cell>
          <cell r="N135">
            <v>0</v>
          </cell>
          <cell r="O135">
            <v>0</v>
          </cell>
          <cell r="P135">
            <v>0</v>
          </cell>
          <cell r="Q135">
            <v>0</v>
          </cell>
          <cell r="R135">
            <v>0</v>
          </cell>
        </row>
        <row r="136">
          <cell r="J136">
            <v>10</v>
          </cell>
          <cell r="K136">
            <v>0</v>
          </cell>
          <cell r="L136">
            <v>0</v>
          </cell>
          <cell r="M136">
            <v>0</v>
          </cell>
          <cell r="N136">
            <v>0</v>
          </cell>
          <cell r="O136">
            <v>0</v>
          </cell>
          <cell r="P136">
            <v>0</v>
          </cell>
          <cell r="Q136">
            <v>0</v>
          </cell>
          <cell r="R136">
            <v>0</v>
          </cell>
        </row>
        <row r="137">
          <cell r="J137">
            <v>10</v>
          </cell>
          <cell r="K137">
            <v>0</v>
          </cell>
          <cell r="L137">
            <v>0</v>
          </cell>
          <cell r="M137">
            <v>0</v>
          </cell>
          <cell r="N137">
            <v>0</v>
          </cell>
          <cell r="O137">
            <v>0</v>
          </cell>
          <cell r="P137">
            <v>0</v>
          </cell>
          <cell r="Q137">
            <v>0</v>
          </cell>
          <cell r="R137">
            <v>0</v>
          </cell>
        </row>
        <row r="138">
          <cell r="J138">
            <v>10</v>
          </cell>
          <cell r="K138">
            <v>0</v>
          </cell>
          <cell r="L138">
            <v>0</v>
          </cell>
          <cell r="M138">
            <v>0</v>
          </cell>
          <cell r="N138">
            <v>0</v>
          </cell>
          <cell r="O138">
            <v>0</v>
          </cell>
          <cell r="P138">
            <v>0</v>
          </cell>
          <cell r="Q138">
            <v>0</v>
          </cell>
          <cell r="R138">
            <v>0</v>
          </cell>
        </row>
        <row r="139">
          <cell r="J139">
            <v>10</v>
          </cell>
          <cell r="K139">
            <v>0</v>
          </cell>
          <cell r="L139">
            <v>0</v>
          </cell>
          <cell r="M139">
            <v>0</v>
          </cell>
          <cell r="N139">
            <v>0</v>
          </cell>
          <cell r="O139">
            <v>0</v>
          </cell>
          <cell r="P139">
            <v>0</v>
          </cell>
          <cell r="Q139">
            <v>0</v>
          </cell>
          <cell r="R139">
            <v>0</v>
          </cell>
        </row>
        <row r="140">
          <cell r="J140">
            <v>10</v>
          </cell>
          <cell r="K140">
            <v>0</v>
          </cell>
          <cell r="L140">
            <v>0</v>
          </cell>
          <cell r="M140">
            <v>0</v>
          </cell>
          <cell r="N140">
            <v>0</v>
          </cell>
          <cell r="O140">
            <v>0</v>
          </cell>
          <cell r="P140">
            <v>0</v>
          </cell>
          <cell r="Q140">
            <v>0</v>
          </cell>
          <cell r="R140">
            <v>0</v>
          </cell>
        </row>
        <row r="141">
          <cell r="J141">
            <v>10</v>
          </cell>
          <cell r="K141">
            <v>0</v>
          </cell>
          <cell r="L141">
            <v>0</v>
          </cell>
          <cell r="M141">
            <v>0</v>
          </cell>
          <cell r="N141">
            <v>0</v>
          </cell>
          <cell r="O141">
            <v>0</v>
          </cell>
          <cell r="P141">
            <v>0</v>
          </cell>
          <cell r="Q141">
            <v>0</v>
          </cell>
          <cell r="R141">
            <v>0</v>
          </cell>
        </row>
        <row r="142">
          <cell r="J142">
            <v>10</v>
          </cell>
          <cell r="K142">
            <v>0</v>
          </cell>
          <cell r="L142">
            <v>0</v>
          </cell>
          <cell r="M142">
            <v>0</v>
          </cell>
          <cell r="N142">
            <v>0</v>
          </cell>
          <cell r="O142">
            <v>0</v>
          </cell>
          <cell r="P142">
            <v>0</v>
          </cell>
          <cell r="Q142">
            <v>0</v>
          </cell>
          <cell r="R142">
            <v>0</v>
          </cell>
        </row>
        <row r="143">
          <cell r="J143">
            <v>10</v>
          </cell>
          <cell r="K143">
            <v>0</v>
          </cell>
          <cell r="L143">
            <v>0</v>
          </cell>
          <cell r="M143">
            <v>0</v>
          </cell>
          <cell r="N143">
            <v>0</v>
          </cell>
          <cell r="O143">
            <v>0</v>
          </cell>
          <cell r="P143">
            <v>0</v>
          </cell>
          <cell r="Q143">
            <v>0</v>
          </cell>
          <cell r="R143">
            <v>0</v>
          </cell>
        </row>
        <row r="144">
          <cell r="J144">
            <v>10</v>
          </cell>
          <cell r="K144">
            <v>0</v>
          </cell>
          <cell r="L144">
            <v>0</v>
          </cell>
          <cell r="M144">
            <v>0</v>
          </cell>
          <cell r="N144">
            <v>0</v>
          </cell>
          <cell r="O144">
            <v>0</v>
          </cell>
          <cell r="P144">
            <v>0</v>
          </cell>
          <cell r="Q144">
            <v>0</v>
          </cell>
          <cell r="R144">
            <v>0</v>
          </cell>
        </row>
        <row r="145">
          <cell r="J145" t="str">
            <v>10a</v>
          </cell>
          <cell r="K145">
            <v>0</v>
          </cell>
          <cell r="L145">
            <v>0</v>
          </cell>
          <cell r="M145">
            <v>0</v>
          </cell>
          <cell r="N145">
            <v>0</v>
          </cell>
          <cell r="O145">
            <v>0</v>
          </cell>
          <cell r="P145">
            <v>0</v>
          </cell>
          <cell r="Q145">
            <v>0</v>
          </cell>
          <cell r="R145">
            <v>0</v>
          </cell>
        </row>
        <row r="147">
          <cell r="J147">
            <v>11</v>
          </cell>
          <cell r="K147">
            <v>118</v>
          </cell>
          <cell r="L147">
            <v>106</v>
          </cell>
          <cell r="M147">
            <v>114</v>
          </cell>
          <cell r="N147">
            <v>114</v>
          </cell>
          <cell r="O147">
            <v>114</v>
          </cell>
          <cell r="P147">
            <v>114</v>
          </cell>
          <cell r="Q147">
            <v>114</v>
          </cell>
          <cell r="R147">
            <v>114</v>
          </cell>
        </row>
        <row r="148">
          <cell r="J148">
            <v>11</v>
          </cell>
          <cell r="K148">
            <v>118</v>
          </cell>
          <cell r="L148">
            <v>106</v>
          </cell>
          <cell r="M148">
            <v>114</v>
          </cell>
          <cell r="N148">
            <v>114</v>
          </cell>
          <cell r="O148">
            <v>114</v>
          </cell>
          <cell r="P148">
            <v>114</v>
          </cell>
          <cell r="Q148">
            <v>114</v>
          </cell>
          <cell r="R148">
            <v>114</v>
          </cell>
        </row>
        <row r="149">
          <cell r="J149">
            <v>11</v>
          </cell>
          <cell r="K149">
            <v>118</v>
          </cell>
          <cell r="L149">
            <v>106</v>
          </cell>
          <cell r="M149">
            <v>114</v>
          </cell>
          <cell r="N149">
            <v>114</v>
          </cell>
          <cell r="O149">
            <v>114</v>
          </cell>
          <cell r="P149">
            <v>114</v>
          </cell>
          <cell r="Q149">
            <v>114</v>
          </cell>
          <cell r="R149">
            <v>114</v>
          </cell>
        </row>
        <row r="150">
          <cell r="J150">
            <v>11</v>
          </cell>
          <cell r="K150">
            <v>118</v>
          </cell>
          <cell r="L150">
            <v>106</v>
          </cell>
          <cell r="M150">
            <v>114</v>
          </cell>
          <cell r="N150">
            <v>114</v>
          </cell>
          <cell r="O150">
            <v>114</v>
          </cell>
          <cell r="P150">
            <v>114</v>
          </cell>
          <cell r="Q150">
            <v>114</v>
          </cell>
          <cell r="R150">
            <v>114</v>
          </cell>
        </row>
        <row r="151">
          <cell r="J151">
            <v>11</v>
          </cell>
          <cell r="K151">
            <v>118</v>
          </cell>
          <cell r="L151">
            <v>106</v>
          </cell>
          <cell r="M151">
            <v>114</v>
          </cell>
          <cell r="N151">
            <v>114</v>
          </cell>
          <cell r="O151">
            <v>114</v>
          </cell>
          <cell r="P151">
            <v>114</v>
          </cell>
          <cell r="Q151">
            <v>114</v>
          </cell>
          <cell r="R151">
            <v>114</v>
          </cell>
        </row>
        <row r="152">
          <cell r="J152">
            <v>11</v>
          </cell>
          <cell r="K152">
            <v>118</v>
          </cell>
          <cell r="L152">
            <v>106</v>
          </cell>
          <cell r="M152">
            <v>114</v>
          </cell>
          <cell r="N152">
            <v>114</v>
          </cell>
          <cell r="O152">
            <v>114</v>
          </cell>
          <cell r="P152">
            <v>114</v>
          </cell>
          <cell r="Q152">
            <v>114</v>
          </cell>
          <cell r="R152">
            <v>114</v>
          </cell>
        </row>
        <row r="153">
          <cell r="J153">
            <v>11</v>
          </cell>
          <cell r="K153">
            <v>103</v>
          </cell>
          <cell r="L153">
            <v>106</v>
          </cell>
          <cell r="M153">
            <v>114</v>
          </cell>
          <cell r="N153">
            <v>114</v>
          </cell>
          <cell r="O153">
            <v>114</v>
          </cell>
          <cell r="P153">
            <v>114</v>
          </cell>
          <cell r="Q153">
            <v>114</v>
          </cell>
          <cell r="R153">
            <v>114</v>
          </cell>
        </row>
        <row r="154">
          <cell r="J154">
            <v>11</v>
          </cell>
          <cell r="K154">
            <v>103</v>
          </cell>
          <cell r="L154">
            <v>106</v>
          </cell>
          <cell r="M154">
            <v>114</v>
          </cell>
          <cell r="N154">
            <v>114</v>
          </cell>
          <cell r="O154">
            <v>114</v>
          </cell>
          <cell r="P154">
            <v>114</v>
          </cell>
          <cell r="Q154">
            <v>114</v>
          </cell>
          <cell r="R154">
            <v>114</v>
          </cell>
        </row>
        <row r="155">
          <cell r="J155">
            <v>11</v>
          </cell>
          <cell r="K155">
            <v>103</v>
          </cell>
          <cell r="L155">
            <v>106</v>
          </cell>
          <cell r="M155">
            <v>114</v>
          </cell>
          <cell r="N155">
            <v>114</v>
          </cell>
          <cell r="O155">
            <v>114</v>
          </cell>
          <cell r="P155">
            <v>114</v>
          </cell>
          <cell r="Q155">
            <v>114</v>
          </cell>
          <cell r="R155">
            <v>114</v>
          </cell>
        </row>
        <row r="156">
          <cell r="J156">
            <v>11</v>
          </cell>
          <cell r="K156">
            <v>103</v>
          </cell>
          <cell r="L156">
            <v>106</v>
          </cell>
          <cell r="M156">
            <v>114</v>
          </cell>
          <cell r="N156">
            <v>114</v>
          </cell>
          <cell r="O156">
            <v>114</v>
          </cell>
          <cell r="P156">
            <v>114</v>
          </cell>
          <cell r="Q156">
            <v>114</v>
          </cell>
          <cell r="R156">
            <v>114</v>
          </cell>
        </row>
        <row r="157">
          <cell r="J157">
            <v>11</v>
          </cell>
          <cell r="K157">
            <v>103</v>
          </cell>
          <cell r="L157">
            <v>106</v>
          </cell>
          <cell r="M157">
            <v>114</v>
          </cell>
          <cell r="N157">
            <v>114</v>
          </cell>
          <cell r="O157">
            <v>114</v>
          </cell>
          <cell r="P157">
            <v>114</v>
          </cell>
          <cell r="Q157">
            <v>114</v>
          </cell>
          <cell r="R157">
            <v>114</v>
          </cell>
        </row>
        <row r="158">
          <cell r="J158">
            <v>11</v>
          </cell>
          <cell r="K158">
            <v>103</v>
          </cell>
          <cell r="L158">
            <v>106</v>
          </cell>
          <cell r="M158">
            <v>114</v>
          </cell>
          <cell r="N158">
            <v>114</v>
          </cell>
          <cell r="O158">
            <v>114</v>
          </cell>
          <cell r="P158">
            <v>114</v>
          </cell>
          <cell r="Q158">
            <v>114</v>
          </cell>
          <cell r="R158">
            <v>114</v>
          </cell>
        </row>
        <row r="159">
          <cell r="J159" t="str">
            <v>11a</v>
          </cell>
          <cell r="K159">
            <v>103</v>
          </cell>
          <cell r="L159">
            <v>106</v>
          </cell>
          <cell r="M159">
            <v>114</v>
          </cell>
          <cell r="N159">
            <v>114</v>
          </cell>
          <cell r="O159">
            <v>114</v>
          </cell>
          <cell r="P159">
            <v>114</v>
          </cell>
          <cell r="Q159">
            <v>114</v>
          </cell>
          <cell r="R159">
            <v>114</v>
          </cell>
        </row>
        <row r="161">
          <cell r="J161">
            <v>12</v>
          </cell>
          <cell r="K161">
            <v>3</v>
          </cell>
          <cell r="L161">
            <v>9</v>
          </cell>
          <cell r="M161">
            <v>9</v>
          </cell>
          <cell r="N161">
            <v>9</v>
          </cell>
          <cell r="O161">
            <v>9</v>
          </cell>
          <cell r="P161">
            <v>9</v>
          </cell>
          <cell r="Q161">
            <v>9</v>
          </cell>
          <cell r="R161">
            <v>9</v>
          </cell>
        </row>
        <row r="162">
          <cell r="J162">
            <v>12</v>
          </cell>
          <cell r="K162">
            <v>3</v>
          </cell>
          <cell r="L162">
            <v>9</v>
          </cell>
          <cell r="M162">
            <v>9</v>
          </cell>
          <cell r="N162">
            <v>9</v>
          </cell>
          <cell r="O162">
            <v>9</v>
          </cell>
          <cell r="P162">
            <v>9</v>
          </cell>
          <cell r="Q162">
            <v>9</v>
          </cell>
          <cell r="R162">
            <v>9</v>
          </cell>
        </row>
        <row r="163">
          <cell r="J163">
            <v>12</v>
          </cell>
          <cell r="K163">
            <v>3</v>
          </cell>
          <cell r="L163">
            <v>9</v>
          </cell>
          <cell r="M163">
            <v>9</v>
          </cell>
          <cell r="N163">
            <v>9</v>
          </cell>
          <cell r="O163">
            <v>9</v>
          </cell>
          <cell r="P163">
            <v>9</v>
          </cell>
          <cell r="Q163">
            <v>9</v>
          </cell>
          <cell r="R163">
            <v>9</v>
          </cell>
        </row>
        <row r="164">
          <cell r="J164">
            <v>12</v>
          </cell>
          <cell r="K164">
            <v>3</v>
          </cell>
          <cell r="L164">
            <v>9</v>
          </cell>
          <cell r="M164">
            <v>9</v>
          </cell>
          <cell r="N164">
            <v>9</v>
          </cell>
          <cell r="O164">
            <v>9</v>
          </cell>
          <cell r="P164">
            <v>9</v>
          </cell>
          <cell r="Q164">
            <v>9</v>
          </cell>
          <cell r="R164">
            <v>9</v>
          </cell>
        </row>
        <row r="165">
          <cell r="J165">
            <v>12</v>
          </cell>
          <cell r="K165">
            <v>3</v>
          </cell>
          <cell r="L165">
            <v>9</v>
          </cell>
          <cell r="M165">
            <v>9</v>
          </cell>
          <cell r="N165">
            <v>9</v>
          </cell>
          <cell r="O165">
            <v>9</v>
          </cell>
          <cell r="P165">
            <v>9</v>
          </cell>
          <cell r="Q165">
            <v>9</v>
          </cell>
          <cell r="R165">
            <v>9</v>
          </cell>
        </row>
        <row r="166">
          <cell r="J166">
            <v>12</v>
          </cell>
          <cell r="K166">
            <v>3</v>
          </cell>
          <cell r="L166">
            <v>9</v>
          </cell>
          <cell r="M166">
            <v>9</v>
          </cell>
          <cell r="N166">
            <v>9</v>
          </cell>
          <cell r="O166">
            <v>9</v>
          </cell>
          <cell r="P166">
            <v>9</v>
          </cell>
          <cell r="Q166">
            <v>9</v>
          </cell>
          <cell r="R166">
            <v>9</v>
          </cell>
        </row>
        <row r="167">
          <cell r="J167">
            <v>12</v>
          </cell>
          <cell r="K167">
            <v>9</v>
          </cell>
          <cell r="L167">
            <v>9</v>
          </cell>
          <cell r="M167">
            <v>9</v>
          </cell>
          <cell r="N167">
            <v>9</v>
          </cell>
          <cell r="O167">
            <v>9</v>
          </cell>
          <cell r="P167">
            <v>9</v>
          </cell>
          <cell r="Q167">
            <v>9</v>
          </cell>
          <cell r="R167">
            <v>9</v>
          </cell>
        </row>
        <row r="168">
          <cell r="J168">
            <v>12</v>
          </cell>
          <cell r="K168">
            <v>9</v>
          </cell>
          <cell r="L168">
            <v>9</v>
          </cell>
          <cell r="M168">
            <v>9</v>
          </cell>
          <cell r="N168">
            <v>9</v>
          </cell>
          <cell r="O168">
            <v>9</v>
          </cell>
          <cell r="P168">
            <v>9</v>
          </cell>
          <cell r="Q168">
            <v>9</v>
          </cell>
          <cell r="R168">
            <v>9</v>
          </cell>
        </row>
        <row r="169">
          <cell r="J169">
            <v>12</v>
          </cell>
          <cell r="K169">
            <v>9</v>
          </cell>
          <cell r="L169">
            <v>9</v>
          </cell>
          <cell r="M169">
            <v>9</v>
          </cell>
          <cell r="N169">
            <v>9</v>
          </cell>
          <cell r="O169">
            <v>9</v>
          </cell>
          <cell r="P169">
            <v>9</v>
          </cell>
          <cell r="Q169">
            <v>9</v>
          </cell>
          <cell r="R169">
            <v>9</v>
          </cell>
        </row>
        <row r="170">
          <cell r="J170">
            <v>12</v>
          </cell>
          <cell r="K170">
            <v>9</v>
          </cell>
          <cell r="L170">
            <v>9</v>
          </cell>
          <cell r="M170">
            <v>9</v>
          </cell>
          <cell r="N170">
            <v>9</v>
          </cell>
          <cell r="O170">
            <v>9</v>
          </cell>
          <cell r="P170">
            <v>9</v>
          </cell>
          <cell r="Q170">
            <v>9</v>
          </cell>
          <cell r="R170">
            <v>9</v>
          </cell>
        </row>
        <row r="171">
          <cell r="J171">
            <v>12</v>
          </cell>
          <cell r="K171">
            <v>9</v>
          </cell>
          <cell r="L171">
            <v>9</v>
          </cell>
          <cell r="M171">
            <v>9</v>
          </cell>
          <cell r="N171">
            <v>9</v>
          </cell>
          <cell r="O171">
            <v>9</v>
          </cell>
          <cell r="P171">
            <v>9</v>
          </cell>
          <cell r="Q171">
            <v>9</v>
          </cell>
          <cell r="R171">
            <v>9</v>
          </cell>
        </row>
        <row r="172">
          <cell r="J172">
            <v>12</v>
          </cell>
          <cell r="K172">
            <v>9</v>
          </cell>
          <cell r="L172">
            <v>9</v>
          </cell>
          <cell r="M172">
            <v>9</v>
          </cell>
          <cell r="N172">
            <v>9</v>
          </cell>
          <cell r="O172">
            <v>9</v>
          </cell>
          <cell r="P172">
            <v>9</v>
          </cell>
          <cell r="Q172">
            <v>9</v>
          </cell>
          <cell r="R172">
            <v>9</v>
          </cell>
        </row>
        <row r="173">
          <cell r="J173" t="str">
            <v>12a</v>
          </cell>
          <cell r="K173">
            <v>9</v>
          </cell>
          <cell r="L173">
            <v>9</v>
          </cell>
          <cell r="M173">
            <v>9</v>
          </cell>
          <cell r="N173">
            <v>9</v>
          </cell>
          <cell r="O173">
            <v>9</v>
          </cell>
          <cell r="P173">
            <v>9</v>
          </cell>
          <cell r="Q173">
            <v>9</v>
          </cell>
          <cell r="R173">
            <v>9</v>
          </cell>
        </row>
        <row r="175">
          <cell r="J175">
            <v>13</v>
          </cell>
          <cell r="K175">
            <v>741</v>
          </cell>
          <cell r="L175">
            <v>794</v>
          </cell>
          <cell r="M175">
            <v>938</v>
          </cell>
          <cell r="N175">
            <v>1238</v>
          </cell>
          <cell r="O175">
            <v>1538</v>
          </cell>
          <cell r="P175">
            <v>1838</v>
          </cell>
          <cell r="Q175">
            <v>1838</v>
          </cell>
          <cell r="R175">
            <v>1838</v>
          </cell>
        </row>
        <row r="176">
          <cell r="J176">
            <v>13</v>
          </cell>
          <cell r="K176">
            <v>741</v>
          </cell>
          <cell r="L176">
            <v>794</v>
          </cell>
          <cell r="M176">
            <v>938</v>
          </cell>
          <cell r="N176">
            <v>1238</v>
          </cell>
          <cell r="O176">
            <v>1538</v>
          </cell>
          <cell r="P176">
            <v>1838</v>
          </cell>
          <cell r="Q176">
            <v>1838</v>
          </cell>
          <cell r="R176">
            <v>1838</v>
          </cell>
        </row>
        <row r="177">
          <cell r="J177">
            <v>13</v>
          </cell>
          <cell r="K177">
            <v>741</v>
          </cell>
          <cell r="L177">
            <v>794</v>
          </cell>
          <cell r="M177">
            <v>938</v>
          </cell>
          <cell r="N177">
            <v>1238</v>
          </cell>
          <cell r="O177">
            <v>1538</v>
          </cell>
          <cell r="P177">
            <v>1838</v>
          </cell>
          <cell r="Q177">
            <v>1838</v>
          </cell>
          <cell r="R177">
            <v>1838</v>
          </cell>
        </row>
        <row r="178">
          <cell r="J178">
            <v>13</v>
          </cell>
          <cell r="K178">
            <v>741</v>
          </cell>
          <cell r="L178">
            <v>794</v>
          </cell>
          <cell r="M178">
            <v>938</v>
          </cell>
          <cell r="N178">
            <v>1238</v>
          </cell>
          <cell r="O178">
            <v>1538</v>
          </cell>
          <cell r="P178">
            <v>1838</v>
          </cell>
          <cell r="Q178">
            <v>1838</v>
          </cell>
          <cell r="R178">
            <v>1838</v>
          </cell>
        </row>
        <row r="179">
          <cell r="J179">
            <v>13</v>
          </cell>
          <cell r="K179">
            <v>741</v>
          </cell>
          <cell r="L179">
            <v>794</v>
          </cell>
          <cell r="M179">
            <v>938</v>
          </cell>
          <cell r="N179">
            <v>1238</v>
          </cell>
          <cell r="O179">
            <v>1538</v>
          </cell>
          <cell r="P179">
            <v>1838</v>
          </cell>
          <cell r="Q179">
            <v>1838</v>
          </cell>
          <cell r="R179">
            <v>1838</v>
          </cell>
        </row>
        <row r="180">
          <cell r="J180">
            <v>13</v>
          </cell>
          <cell r="K180">
            <v>741</v>
          </cell>
          <cell r="L180">
            <v>794</v>
          </cell>
          <cell r="M180">
            <v>938</v>
          </cell>
          <cell r="N180">
            <v>1238</v>
          </cell>
          <cell r="O180">
            <v>1538</v>
          </cell>
          <cell r="P180">
            <v>1838</v>
          </cell>
          <cell r="Q180">
            <v>1838</v>
          </cell>
          <cell r="R180">
            <v>1838</v>
          </cell>
        </row>
        <row r="181">
          <cell r="J181">
            <v>13</v>
          </cell>
          <cell r="K181">
            <v>722</v>
          </cell>
          <cell r="L181">
            <v>794</v>
          </cell>
          <cell r="M181">
            <v>938</v>
          </cell>
          <cell r="N181">
            <v>1238</v>
          </cell>
          <cell r="O181">
            <v>1538</v>
          </cell>
          <cell r="P181">
            <v>1838</v>
          </cell>
          <cell r="Q181">
            <v>1838</v>
          </cell>
          <cell r="R181">
            <v>1838</v>
          </cell>
        </row>
        <row r="182">
          <cell r="J182">
            <v>13</v>
          </cell>
          <cell r="K182">
            <v>722</v>
          </cell>
          <cell r="L182">
            <v>794</v>
          </cell>
          <cell r="M182">
            <v>938</v>
          </cell>
          <cell r="N182">
            <v>1238</v>
          </cell>
          <cell r="O182">
            <v>1538</v>
          </cell>
          <cell r="P182">
            <v>1838</v>
          </cell>
          <cell r="Q182">
            <v>1838</v>
          </cell>
          <cell r="R182">
            <v>1838</v>
          </cell>
        </row>
        <row r="183">
          <cell r="J183">
            <v>13</v>
          </cell>
          <cell r="K183">
            <v>722</v>
          </cell>
          <cell r="L183">
            <v>794</v>
          </cell>
          <cell r="M183">
            <v>938</v>
          </cell>
          <cell r="N183">
            <v>1238</v>
          </cell>
          <cell r="O183">
            <v>1538</v>
          </cell>
          <cell r="P183">
            <v>1838</v>
          </cell>
          <cell r="Q183">
            <v>1838</v>
          </cell>
          <cell r="R183">
            <v>1838</v>
          </cell>
        </row>
        <row r="184">
          <cell r="J184">
            <v>13</v>
          </cell>
          <cell r="K184">
            <v>722</v>
          </cell>
          <cell r="L184">
            <v>794</v>
          </cell>
          <cell r="M184">
            <v>938</v>
          </cell>
          <cell r="N184">
            <v>1238</v>
          </cell>
          <cell r="O184">
            <v>1538</v>
          </cell>
          <cell r="P184">
            <v>1838</v>
          </cell>
          <cell r="Q184">
            <v>1838</v>
          </cell>
          <cell r="R184">
            <v>1838</v>
          </cell>
        </row>
        <row r="185">
          <cell r="J185">
            <v>13</v>
          </cell>
          <cell r="K185">
            <v>722</v>
          </cell>
          <cell r="L185">
            <v>794</v>
          </cell>
          <cell r="M185">
            <v>938</v>
          </cell>
          <cell r="N185">
            <v>1238</v>
          </cell>
          <cell r="O185">
            <v>1538</v>
          </cell>
          <cell r="P185">
            <v>1838</v>
          </cell>
          <cell r="Q185">
            <v>1838</v>
          </cell>
          <cell r="R185">
            <v>1838</v>
          </cell>
        </row>
        <row r="186">
          <cell r="J186">
            <v>13</v>
          </cell>
          <cell r="K186">
            <v>722</v>
          </cell>
          <cell r="L186">
            <v>794</v>
          </cell>
          <cell r="M186">
            <v>938</v>
          </cell>
          <cell r="N186">
            <v>1238</v>
          </cell>
          <cell r="O186">
            <v>1538</v>
          </cell>
          <cell r="P186">
            <v>1838</v>
          </cell>
          <cell r="Q186">
            <v>1838</v>
          </cell>
          <cell r="R186">
            <v>1838</v>
          </cell>
        </row>
        <row r="187">
          <cell r="J187" t="str">
            <v>13a</v>
          </cell>
          <cell r="K187">
            <v>722</v>
          </cell>
          <cell r="L187">
            <v>794</v>
          </cell>
          <cell r="M187">
            <v>938</v>
          </cell>
          <cell r="N187">
            <v>1238</v>
          </cell>
          <cell r="O187">
            <v>1538</v>
          </cell>
          <cell r="P187">
            <v>1838</v>
          </cell>
          <cell r="Q187">
            <v>1838</v>
          </cell>
          <cell r="R187">
            <v>1838</v>
          </cell>
        </row>
      </sheetData>
      <sheetData sheetId="8" refreshError="1"/>
      <sheetData sheetId="9" refreshError="1">
        <row r="7">
          <cell r="D7">
            <v>-1</v>
          </cell>
          <cell r="E7">
            <v>37621</v>
          </cell>
          <cell r="F7">
            <v>0</v>
          </cell>
        </row>
        <row r="8">
          <cell r="D8">
            <v>0</v>
          </cell>
          <cell r="E8">
            <v>37986</v>
          </cell>
          <cell r="F8">
            <v>0</v>
          </cell>
        </row>
        <row r="9">
          <cell r="D9">
            <v>1</v>
          </cell>
          <cell r="E9">
            <v>38352</v>
          </cell>
          <cell r="F9">
            <v>0</v>
          </cell>
        </row>
        <row r="10">
          <cell r="D10">
            <v>2</v>
          </cell>
          <cell r="E10">
            <v>38717</v>
          </cell>
          <cell r="F10">
            <v>0</v>
          </cell>
        </row>
        <row r="11">
          <cell r="D11">
            <v>3</v>
          </cell>
          <cell r="E11">
            <v>39082</v>
          </cell>
          <cell r="F11">
            <v>0</v>
          </cell>
        </row>
        <row r="12">
          <cell r="D12">
            <v>4</v>
          </cell>
          <cell r="E12">
            <v>39447</v>
          </cell>
          <cell r="F12">
            <v>0</v>
          </cell>
        </row>
        <row r="13">
          <cell r="D13">
            <v>5</v>
          </cell>
          <cell r="E13">
            <v>39813</v>
          </cell>
          <cell r="F13">
            <v>0</v>
          </cell>
        </row>
        <row r="14">
          <cell r="D14">
            <v>6</v>
          </cell>
          <cell r="E14">
            <v>40178</v>
          </cell>
          <cell r="F14">
            <v>0</v>
          </cell>
        </row>
        <row r="15">
          <cell r="D15">
            <v>7</v>
          </cell>
          <cell r="E15">
            <v>40543</v>
          </cell>
          <cell r="F15" t="str">
            <v>( US$ )</v>
          </cell>
        </row>
        <row r="16">
          <cell r="D16">
            <v>8</v>
          </cell>
          <cell r="E16">
            <v>40908</v>
          </cell>
          <cell r="F16">
            <v>0</v>
          </cell>
        </row>
        <row r="17">
          <cell r="D17">
            <v>9</v>
          </cell>
          <cell r="E17">
            <v>41274</v>
          </cell>
          <cell r="F17">
            <v>0</v>
          </cell>
        </row>
        <row r="18">
          <cell r="D18">
            <v>10</v>
          </cell>
          <cell r="E18">
            <v>41639</v>
          </cell>
          <cell r="F18">
            <v>0</v>
          </cell>
        </row>
        <row r="19">
          <cell r="D19">
            <v>11</v>
          </cell>
          <cell r="E19">
            <v>42004</v>
          </cell>
          <cell r="F19">
            <v>0</v>
          </cell>
        </row>
        <row r="20">
          <cell r="D20">
            <v>12</v>
          </cell>
          <cell r="E20">
            <v>42369</v>
          </cell>
          <cell r="F20">
            <v>0</v>
          </cell>
        </row>
        <row r="21">
          <cell r="D21">
            <v>13</v>
          </cell>
          <cell r="E21">
            <v>42735</v>
          </cell>
          <cell r="F21">
            <v>0</v>
          </cell>
        </row>
        <row r="22">
          <cell r="D22">
            <v>14</v>
          </cell>
          <cell r="E22">
            <v>43100</v>
          </cell>
          <cell r="F22">
            <v>0</v>
          </cell>
        </row>
        <row r="23">
          <cell r="D23">
            <v>15</v>
          </cell>
          <cell r="E23">
            <v>43465</v>
          </cell>
          <cell r="F23">
            <v>0</v>
          </cell>
        </row>
        <row r="31">
          <cell r="D31" t="str">
            <v>PT  CITRA  SARI  MAKMUR</v>
          </cell>
        </row>
      </sheetData>
      <sheetData sheetId="10" refreshError="1">
        <row r="12">
          <cell r="B12">
            <v>1</v>
          </cell>
          <cell r="C12" t="str">
            <v>ASUMSI - ASUMSI</v>
          </cell>
        </row>
        <row r="13">
          <cell r="B13">
            <v>2</v>
          </cell>
          <cell r="C13" t="str">
            <v>PROYEKSI  UNIT TERMINAL</v>
          </cell>
        </row>
        <row r="14">
          <cell r="B14">
            <v>3</v>
          </cell>
          <cell r="C14" t="str">
            <v>PROYEKSI  TARIF PELAYANAN</v>
          </cell>
        </row>
        <row r="15">
          <cell r="B15">
            <v>4</v>
          </cell>
          <cell r="C15" t="str">
            <v>PROYEKSI  PENDAPATAN</v>
          </cell>
        </row>
        <row r="16">
          <cell r="B16">
            <v>5</v>
          </cell>
          <cell r="C16" t="str">
            <v>PROYEKSI  PENGGUNAAN TRANSPONDER</v>
          </cell>
        </row>
        <row r="17">
          <cell r="B17">
            <v>6</v>
          </cell>
          <cell r="C17" t="str">
            <v>PROYEKSI  SEWA TRANSPONDER</v>
          </cell>
        </row>
        <row r="18">
          <cell r="B18">
            <v>7</v>
          </cell>
          <cell r="C18" t="str">
            <v>PROYEKSI  BEBAN  PELAYANAN</v>
          </cell>
        </row>
        <row r="19">
          <cell r="B19">
            <v>8</v>
          </cell>
          <cell r="C19" t="str">
            <v>PROYEKSI  BIAYA  OPERASIONAL</v>
          </cell>
        </row>
        <row r="20">
          <cell r="B20">
            <v>9</v>
          </cell>
          <cell r="C20" t="str">
            <v>PROYEKSI  KEBUTUHAN  MODAL  KERJA</v>
          </cell>
        </row>
        <row r="21">
          <cell r="B21">
            <v>10</v>
          </cell>
          <cell r="C21" t="str">
            <v>PROYEKSI  AKTIVA  TETAP</v>
          </cell>
        </row>
        <row r="22">
          <cell r="B22">
            <v>11</v>
          </cell>
          <cell r="C22" t="str">
            <v>PROYEKSI  PENYUSUTAN  AKTIVA  TETAP</v>
          </cell>
        </row>
        <row r="23">
          <cell r="B23">
            <v>12</v>
          </cell>
          <cell r="C23" t="str">
            <v>PROYEKSI  CAPITAL  EXPENDITURE</v>
          </cell>
        </row>
        <row r="24">
          <cell r="B24">
            <v>13</v>
          </cell>
          <cell r="C24" t="str">
            <v>PROYEKSI  HUTANG  USAHA</v>
          </cell>
        </row>
        <row r="25">
          <cell r="B25">
            <v>14</v>
          </cell>
          <cell r="C25" t="str">
            <v>PROYEKSI  RUGI  LABA</v>
          </cell>
        </row>
        <row r="26">
          <cell r="B26">
            <v>15</v>
          </cell>
          <cell r="C26" t="str">
            <v>PROYEKSI  ARUS  KAS</v>
          </cell>
        </row>
        <row r="27">
          <cell r="B27">
            <v>16</v>
          </cell>
          <cell r="C27" t="str">
            <v>PROYEKSI  NERACA</v>
          </cell>
        </row>
        <row r="28">
          <cell r="B28">
            <v>17</v>
          </cell>
          <cell r="C28" t="str">
            <v>PROYEKSI  PINJAMAN  DAN  PEMBAYARAN</v>
          </cell>
        </row>
        <row r="29">
          <cell r="B29">
            <v>18</v>
          </cell>
          <cell r="C29" t="str">
            <v>ANALISA  PROYEK</v>
          </cell>
        </row>
        <row r="30">
          <cell r="B30">
            <v>19</v>
          </cell>
          <cell r="C30" t="str">
            <v>ANALISA  BREAK EVEN  POINT</v>
          </cell>
        </row>
        <row r="31">
          <cell r="B31">
            <v>20</v>
          </cell>
          <cell r="C31" t="str">
            <v>ANALISA  RASIO</v>
          </cell>
        </row>
        <row r="32">
          <cell r="B32">
            <v>21</v>
          </cell>
          <cell r="C32" t="str">
            <v>PROYEKSI  RUGI  LABA  DALAM  PERSEN</v>
          </cell>
        </row>
        <row r="33">
          <cell r="B33">
            <v>22</v>
          </cell>
          <cell r="C33" t="str">
            <v>ANALISA  SENSITIVITAS</v>
          </cell>
        </row>
        <row r="34">
          <cell r="B34">
            <v>23</v>
          </cell>
          <cell r="C34" t="str">
            <v>ANALISA  INKREMENTAL PROYEK</v>
          </cell>
        </row>
        <row r="35">
          <cell r="B35">
            <v>24</v>
          </cell>
          <cell r="C35" t="str">
            <v>ANALISA  SENSITIVITAS</v>
          </cell>
        </row>
        <row r="36">
          <cell r="B36">
            <v>25</v>
          </cell>
          <cell r="C36" t="str">
            <v>ANALISA  BREAK EVEN  POINT</v>
          </cell>
        </row>
        <row r="37">
          <cell r="B37">
            <v>26</v>
          </cell>
          <cell r="C37" t="str">
            <v>ANALISA  RASIO</v>
          </cell>
        </row>
        <row r="38">
          <cell r="B38">
            <v>27</v>
          </cell>
          <cell r="C38" t="str">
            <v>ANALISA  SENSITIVITAS</v>
          </cell>
        </row>
        <row r="39">
          <cell r="B39">
            <v>28</v>
          </cell>
          <cell r="C39" t="str">
            <v>ANALISA  SENSITIVITAS</v>
          </cell>
        </row>
      </sheetData>
      <sheetData sheetId="11" refreshError="1"/>
      <sheetData sheetId="12" refreshError="1">
        <row r="7">
          <cell r="J7">
            <v>1</v>
          </cell>
          <cell r="K7">
            <v>0</v>
          </cell>
          <cell r="L7">
            <v>149</v>
          </cell>
          <cell r="M7">
            <v>182</v>
          </cell>
          <cell r="N7">
            <v>215</v>
          </cell>
          <cell r="O7">
            <v>248</v>
          </cell>
          <cell r="P7">
            <v>278</v>
          </cell>
          <cell r="Q7">
            <v>278</v>
          </cell>
          <cell r="R7">
            <v>278</v>
          </cell>
        </row>
        <row r="8">
          <cell r="J8">
            <v>1</v>
          </cell>
          <cell r="K8">
            <v>0</v>
          </cell>
          <cell r="L8">
            <v>152</v>
          </cell>
          <cell r="M8">
            <v>185</v>
          </cell>
          <cell r="N8">
            <v>218</v>
          </cell>
          <cell r="O8">
            <v>251</v>
          </cell>
          <cell r="P8">
            <v>278</v>
          </cell>
          <cell r="Q8">
            <v>278</v>
          </cell>
          <cell r="R8">
            <v>278</v>
          </cell>
        </row>
        <row r="9">
          <cell r="J9">
            <v>1</v>
          </cell>
          <cell r="K9">
            <v>0</v>
          </cell>
          <cell r="L9">
            <v>155</v>
          </cell>
          <cell r="M9">
            <v>188</v>
          </cell>
          <cell r="N9">
            <v>221</v>
          </cell>
          <cell r="O9">
            <v>254</v>
          </cell>
          <cell r="P9">
            <v>278</v>
          </cell>
          <cell r="Q9">
            <v>278</v>
          </cell>
          <cell r="R9">
            <v>278</v>
          </cell>
        </row>
        <row r="10">
          <cell r="J10">
            <v>1</v>
          </cell>
          <cell r="K10">
            <v>0</v>
          </cell>
          <cell r="L10">
            <v>157</v>
          </cell>
          <cell r="M10">
            <v>190</v>
          </cell>
          <cell r="N10">
            <v>223</v>
          </cell>
          <cell r="O10">
            <v>256</v>
          </cell>
          <cell r="P10">
            <v>278</v>
          </cell>
          <cell r="Q10">
            <v>278</v>
          </cell>
          <cell r="R10">
            <v>278</v>
          </cell>
        </row>
        <row r="11">
          <cell r="J11">
            <v>1</v>
          </cell>
          <cell r="K11">
            <v>0</v>
          </cell>
          <cell r="L11">
            <v>160</v>
          </cell>
          <cell r="M11">
            <v>193</v>
          </cell>
          <cell r="N11">
            <v>226</v>
          </cell>
          <cell r="O11">
            <v>259</v>
          </cell>
          <cell r="P11">
            <v>278</v>
          </cell>
          <cell r="Q11">
            <v>278</v>
          </cell>
          <cell r="R11">
            <v>278</v>
          </cell>
        </row>
        <row r="12">
          <cell r="J12">
            <v>1</v>
          </cell>
          <cell r="K12">
            <v>0</v>
          </cell>
          <cell r="L12">
            <v>163</v>
          </cell>
          <cell r="M12">
            <v>196</v>
          </cell>
          <cell r="N12">
            <v>229</v>
          </cell>
          <cell r="O12">
            <v>262</v>
          </cell>
          <cell r="P12">
            <v>278</v>
          </cell>
          <cell r="Q12">
            <v>278</v>
          </cell>
          <cell r="R12">
            <v>278</v>
          </cell>
        </row>
        <row r="13">
          <cell r="J13">
            <v>1</v>
          </cell>
          <cell r="K13">
            <v>10</v>
          </cell>
          <cell r="L13">
            <v>165</v>
          </cell>
          <cell r="M13">
            <v>198</v>
          </cell>
          <cell r="N13">
            <v>231</v>
          </cell>
          <cell r="O13">
            <v>264</v>
          </cell>
          <cell r="P13">
            <v>278</v>
          </cell>
          <cell r="Q13">
            <v>278</v>
          </cell>
          <cell r="R13">
            <v>278</v>
          </cell>
        </row>
        <row r="14">
          <cell r="J14">
            <v>1</v>
          </cell>
          <cell r="K14">
            <v>20</v>
          </cell>
          <cell r="L14">
            <v>168</v>
          </cell>
          <cell r="M14">
            <v>201</v>
          </cell>
          <cell r="N14">
            <v>234</v>
          </cell>
          <cell r="O14">
            <v>267</v>
          </cell>
          <cell r="P14">
            <v>278</v>
          </cell>
          <cell r="Q14">
            <v>278</v>
          </cell>
          <cell r="R14">
            <v>278</v>
          </cell>
        </row>
        <row r="15">
          <cell r="J15">
            <v>1</v>
          </cell>
          <cell r="K15">
            <v>30</v>
          </cell>
          <cell r="L15">
            <v>171</v>
          </cell>
          <cell r="M15">
            <v>204</v>
          </cell>
          <cell r="N15">
            <v>237</v>
          </cell>
          <cell r="O15">
            <v>270</v>
          </cell>
          <cell r="P15">
            <v>278</v>
          </cell>
          <cell r="Q15">
            <v>278</v>
          </cell>
          <cell r="R15">
            <v>278</v>
          </cell>
        </row>
        <row r="16">
          <cell r="J16">
            <v>1</v>
          </cell>
          <cell r="K16">
            <v>40</v>
          </cell>
          <cell r="L16">
            <v>173</v>
          </cell>
          <cell r="M16">
            <v>206</v>
          </cell>
          <cell r="N16">
            <v>239</v>
          </cell>
          <cell r="O16">
            <v>272</v>
          </cell>
          <cell r="P16">
            <v>278</v>
          </cell>
          <cell r="Q16">
            <v>278</v>
          </cell>
          <cell r="R16">
            <v>278</v>
          </cell>
        </row>
        <row r="17">
          <cell r="J17">
            <v>1</v>
          </cell>
          <cell r="K17">
            <v>50</v>
          </cell>
          <cell r="L17">
            <v>176</v>
          </cell>
          <cell r="M17">
            <v>209</v>
          </cell>
          <cell r="N17">
            <v>242</v>
          </cell>
          <cell r="O17">
            <v>275</v>
          </cell>
          <cell r="P17">
            <v>278</v>
          </cell>
          <cell r="Q17">
            <v>278</v>
          </cell>
          <cell r="R17">
            <v>278</v>
          </cell>
        </row>
        <row r="18">
          <cell r="J18">
            <v>1</v>
          </cell>
          <cell r="K18">
            <v>60</v>
          </cell>
          <cell r="L18">
            <v>179</v>
          </cell>
          <cell r="M18">
            <v>212</v>
          </cell>
          <cell r="N18">
            <v>245</v>
          </cell>
          <cell r="O18">
            <v>278</v>
          </cell>
          <cell r="P18">
            <v>278</v>
          </cell>
          <cell r="Q18">
            <v>278</v>
          </cell>
          <cell r="R18">
            <v>278</v>
          </cell>
        </row>
        <row r="19">
          <cell r="J19" t="str">
            <v>1f</v>
          </cell>
          <cell r="K19">
            <v>60</v>
          </cell>
          <cell r="L19">
            <v>179</v>
          </cell>
          <cell r="M19">
            <v>212</v>
          </cell>
          <cell r="N19">
            <v>245</v>
          </cell>
          <cell r="O19">
            <v>278</v>
          </cell>
          <cell r="P19">
            <v>278</v>
          </cell>
          <cell r="Q19">
            <v>278</v>
          </cell>
          <cell r="R19">
            <v>278</v>
          </cell>
        </row>
        <row r="21">
          <cell r="J21">
            <v>2</v>
          </cell>
          <cell r="K21">
            <v>0</v>
          </cell>
          <cell r="L21">
            <v>0</v>
          </cell>
          <cell r="M21">
            <v>0</v>
          </cell>
          <cell r="N21">
            <v>0</v>
          </cell>
          <cell r="O21">
            <v>0</v>
          </cell>
          <cell r="P21">
            <v>0</v>
          </cell>
          <cell r="Q21">
            <v>0</v>
          </cell>
          <cell r="R21">
            <v>0</v>
          </cell>
        </row>
        <row r="22">
          <cell r="J22">
            <v>2</v>
          </cell>
          <cell r="K22">
            <v>0</v>
          </cell>
          <cell r="L22">
            <v>0</v>
          </cell>
          <cell r="M22">
            <v>0</v>
          </cell>
          <cell r="N22">
            <v>0</v>
          </cell>
          <cell r="O22">
            <v>0</v>
          </cell>
          <cell r="P22">
            <v>0</v>
          </cell>
          <cell r="Q22">
            <v>0</v>
          </cell>
          <cell r="R22">
            <v>0</v>
          </cell>
        </row>
        <row r="23">
          <cell r="J23">
            <v>2</v>
          </cell>
          <cell r="K23">
            <v>0</v>
          </cell>
          <cell r="L23">
            <v>0</v>
          </cell>
          <cell r="M23">
            <v>0</v>
          </cell>
          <cell r="N23">
            <v>0</v>
          </cell>
          <cell r="O23">
            <v>0</v>
          </cell>
          <cell r="P23">
            <v>0</v>
          </cell>
          <cell r="Q23">
            <v>0</v>
          </cell>
          <cell r="R23">
            <v>0</v>
          </cell>
        </row>
        <row r="24">
          <cell r="J24">
            <v>2</v>
          </cell>
          <cell r="K24">
            <v>0</v>
          </cell>
          <cell r="L24">
            <v>0</v>
          </cell>
          <cell r="M24">
            <v>0</v>
          </cell>
          <cell r="N24">
            <v>0</v>
          </cell>
          <cell r="O24">
            <v>0</v>
          </cell>
          <cell r="P24">
            <v>0</v>
          </cell>
          <cell r="Q24">
            <v>0</v>
          </cell>
          <cell r="R24">
            <v>0</v>
          </cell>
        </row>
        <row r="25">
          <cell r="J25">
            <v>2</v>
          </cell>
          <cell r="K25">
            <v>0</v>
          </cell>
          <cell r="L25">
            <v>0</v>
          </cell>
          <cell r="M25">
            <v>0</v>
          </cell>
          <cell r="N25">
            <v>0</v>
          </cell>
          <cell r="O25">
            <v>0</v>
          </cell>
          <cell r="P25">
            <v>0</v>
          </cell>
          <cell r="Q25">
            <v>0</v>
          </cell>
          <cell r="R25">
            <v>0</v>
          </cell>
        </row>
        <row r="26">
          <cell r="J26">
            <v>2</v>
          </cell>
          <cell r="K26">
            <v>0</v>
          </cell>
          <cell r="L26">
            <v>0</v>
          </cell>
          <cell r="M26">
            <v>0</v>
          </cell>
          <cell r="N26">
            <v>0</v>
          </cell>
          <cell r="O26">
            <v>0</v>
          </cell>
          <cell r="P26">
            <v>0</v>
          </cell>
          <cell r="Q26">
            <v>0</v>
          </cell>
          <cell r="R26">
            <v>0</v>
          </cell>
        </row>
        <row r="27">
          <cell r="J27">
            <v>2</v>
          </cell>
          <cell r="K27">
            <v>0</v>
          </cell>
          <cell r="L27">
            <v>0</v>
          </cell>
          <cell r="M27">
            <v>0</v>
          </cell>
          <cell r="N27">
            <v>0</v>
          </cell>
          <cell r="O27">
            <v>0</v>
          </cell>
          <cell r="P27">
            <v>0</v>
          </cell>
          <cell r="Q27">
            <v>0</v>
          </cell>
          <cell r="R27">
            <v>0</v>
          </cell>
        </row>
        <row r="28">
          <cell r="J28">
            <v>2</v>
          </cell>
          <cell r="K28">
            <v>0</v>
          </cell>
          <cell r="L28">
            <v>0</v>
          </cell>
          <cell r="M28">
            <v>0</v>
          </cell>
          <cell r="N28">
            <v>0</v>
          </cell>
          <cell r="O28">
            <v>0</v>
          </cell>
          <cell r="P28">
            <v>0</v>
          </cell>
          <cell r="Q28">
            <v>0</v>
          </cell>
          <cell r="R28">
            <v>0</v>
          </cell>
        </row>
        <row r="29">
          <cell r="J29">
            <v>2</v>
          </cell>
          <cell r="K29">
            <v>0</v>
          </cell>
          <cell r="L29">
            <v>0</v>
          </cell>
          <cell r="M29">
            <v>0</v>
          </cell>
          <cell r="N29">
            <v>0</v>
          </cell>
          <cell r="O29">
            <v>0</v>
          </cell>
          <cell r="P29">
            <v>0</v>
          </cell>
          <cell r="Q29">
            <v>0</v>
          </cell>
          <cell r="R29">
            <v>0</v>
          </cell>
        </row>
        <row r="30">
          <cell r="J30">
            <v>2</v>
          </cell>
          <cell r="K30">
            <v>0</v>
          </cell>
          <cell r="L30">
            <v>0</v>
          </cell>
          <cell r="M30">
            <v>0</v>
          </cell>
          <cell r="N30">
            <v>0</v>
          </cell>
          <cell r="O30">
            <v>0</v>
          </cell>
          <cell r="P30">
            <v>0</v>
          </cell>
          <cell r="Q30">
            <v>0</v>
          </cell>
          <cell r="R30">
            <v>0</v>
          </cell>
        </row>
        <row r="31">
          <cell r="J31">
            <v>2</v>
          </cell>
          <cell r="K31">
            <v>0</v>
          </cell>
          <cell r="L31">
            <v>0</v>
          </cell>
          <cell r="M31">
            <v>0</v>
          </cell>
          <cell r="N31">
            <v>0</v>
          </cell>
          <cell r="O31">
            <v>0</v>
          </cell>
          <cell r="P31">
            <v>0</v>
          </cell>
          <cell r="Q31">
            <v>0</v>
          </cell>
          <cell r="R31">
            <v>0</v>
          </cell>
        </row>
        <row r="32">
          <cell r="J32">
            <v>2</v>
          </cell>
          <cell r="K32">
            <v>0</v>
          </cell>
          <cell r="L32">
            <v>0</v>
          </cell>
          <cell r="M32">
            <v>0</v>
          </cell>
          <cell r="N32">
            <v>0</v>
          </cell>
          <cell r="O32">
            <v>0</v>
          </cell>
          <cell r="P32">
            <v>0</v>
          </cell>
          <cell r="Q32">
            <v>0</v>
          </cell>
          <cell r="R32">
            <v>0</v>
          </cell>
        </row>
        <row r="33">
          <cell r="J33" t="str">
            <v>2f</v>
          </cell>
          <cell r="K33">
            <v>0</v>
          </cell>
          <cell r="L33">
            <v>0</v>
          </cell>
          <cell r="M33">
            <v>0</v>
          </cell>
          <cell r="N33">
            <v>0</v>
          </cell>
          <cell r="O33">
            <v>0</v>
          </cell>
          <cell r="P33">
            <v>0</v>
          </cell>
          <cell r="Q33">
            <v>0</v>
          </cell>
          <cell r="R33">
            <v>0</v>
          </cell>
        </row>
        <row r="35">
          <cell r="J35">
            <v>3</v>
          </cell>
          <cell r="K35">
            <v>0</v>
          </cell>
          <cell r="L35">
            <v>297</v>
          </cell>
          <cell r="M35">
            <v>339</v>
          </cell>
          <cell r="N35">
            <v>339</v>
          </cell>
          <cell r="O35">
            <v>339</v>
          </cell>
          <cell r="P35">
            <v>339</v>
          </cell>
          <cell r="Q35">
            <v>339</v>
          </cell>
          <cell r="R35">
            <v>339</v>
          </cell>
        </row>
        <row r="36">
          <cell r="J36">
            <v>3</v>
          </cell>
          <cell r="K36">
            <v>0</v>
          </cell>
          <cell r="L36">
            <v>297</v>
          </cell>
          <cell r="M36">
            <v>339</v>
          </cell>
          <cell r="N36">
            <v>339</v>
          </cell>
          <cell r="O36">
            <v>339</v>
          </cell>
          <cell r="P36">
            <v>339</v>
          </cell>
          <cell r="Q36">
            <v>339</v>
          </cell>
          <cell r="R36">
            <v>339</v>
          </cell>
        </row>
        <row r="37">
          <cell r="J37">
            <v>3</v>
          </cell>
          <cell r="K37">
            <v>0</v>
          </cell>
          <cell r="L37">
            <v>303</v>
          </cell>
          <cell r="M37">
            <v>339</v>
          </cell>
          <cell r="N37">
            <v>339</v>
          </cell>
          <cell r="O37">
            <v>339</v>
          </cell>
          <cell r="P37">
            <v>339</v>
          </cell>
          <cell r="Q37">
            <v>339</v>
          </cell>
          <cell r="R37">
            <v>339</v>
          </cell>
        </row>
        <row r="38">
          <cell r="J38">
            <v>3</v>
          </cell>
          <cell r="K38">
            <v>0</v>
          </cell>
          <cell r="L38">
            <v>303</v>
          </cell>
          <cell r="M38">
            <v>339</v>
          </cell>
          <cell r="N38">
            <v>339</v>
          </cell>
          <cell r="O38">
            <v>339</v>
          </cell>
          <cell r="P38">
            <v>339</v>
          </cell>
          <cell r="Q38">
            <v>339</v>
          </cell>
          <cell r="R38">
            <v>339</v>
          </cell>
        </row>
        <row r="39">
          <cell r="J39">
            <v>3</v>
          </cell>
          <cell r="K39">
            <v>0</v>
          </cell>
          <cell r="L39">
            <v>309</v>
          </cell>
          <cell r="M39">
            <v>339</v>
          </cell>
          <cell r="N39">
            <v>339</v>
          </cell>
          <cell r="O39">
            <v>339</v>
          </cell>
          <cell r="P39">
            <v>339</v>
          </cell>
          <cell r="Q39">
            <v>339</v>
          </cell>
          <cell r="R39">
            <v>339</v>
          </cell>
        </row>
        <row r="40">
          <cell r="J40">
            <v>3</v>
          </cell>
          <cell r="K40">
            <v>0</v>
          </cell>
          <cell r="L40">
            <v>309</v>
          </cell>
          <cell r="M40">
            <v>339</v>
          </cell>
          <cell r="N40">
            <v>339</v>
          </cell>
          <cell r="O40">
            <v>339</v>
          </cell>
          <cell r="P40">
            <v>339</v>
          </cell>
          <cell r="Q40">
            <v>339</v>
          </cell>
          <cell r="R40">
            <v>339</v>
          </cell>
        </row>
        <row r="41">
          <cell r="J41">
            <v>3</v>
          </cell>
          <cell r="K41">
            <v>40</v>
          </cell>
          <cell r="L41">
            <v>321</v>
          </cell>
          <cell r="M41">
            <v>339</v>
          </cell>
          <cell r="N41">
            <v>339</v>
          </cell>
          <cell r="O41">
            <v>339</v>
          </cell>
          <cell r="P41">
            <v>339</v>
          </cell>
          <cell r="Q41">
            <v>339</v>
          </cell>
          <cell r="R41">
            <v>339</v>
          </cell>
        </row>
        <row r="42">
          <cell r="J42">
            <v>3</v>
          </cell>
          <cell r="K42">
            <v>40</v>
          </cell>
          <cell r="L42">
            <v>321</v>
          </cell>
          <cell r="M42">
            <v>339</v>
          </cell>
          <cell r="N42">
            <v>339</v>
          </cell>
          <cell r="O42">
            <v>339</v>
          </cell>
          <cell r="P42">
            <v>339</v>
          </cell>
          <cell r="Q42">
            <v>339</v>
          </cell>
          <cell r="R42">
            <v>339</v>
          </cell>
        </row>
        <row r="43">
          <cell r="J43">
            <v>3</v>
          </cell>
          <cell r="K43">
            <v>40</v>
          </cell>
          <cell r="L43">
            <v>321</v>
          </cell>
          <cell r="M43">
            <v>339</v>
          </cell>
          <cell r="N43">
            <v>339</v>
          </cell>
          <cell r="O43">
            <v>339</v>
          </cell>
          <cell r="P43">
            <v>339</v>
          </cell>
          <cell r="Q43">
            <v>339</v>
          </cell>
          <cell r="R43">
            <v>339</v>
          </cell>
        </row>
        <row r="44">
          <cell r="J44">
            <v>3</v>
          </cell>
          <cell r="K44">
            <v>80</v>
          </cell>
          <cell r="L44">
            <v>333</v>
          </cell>
          <cell r="M44">
            <v>339</v>
          </cell>
          <cell r="N44">
            <v>339</v>
          </cell>
          <cell r="O44">
            <v>339</v>
          </cell>
          <cell r="P44">
            <v>339</v>
          </cell>
          <cell r="Q44">
            <v>339</v>
          </cell>
          <cell r="R44">
            <v>339</v>
          </cell>
        </row>
        <row r="45">
          <cell r="J45">
            <v>3</v>
          </cell>
          <cell r="K45">
            <v>80</v>
          </cell>
          <cell r="L45">
            <v>333</v>
          </cell>
          <cell r="M45">
            <v>339</v>
          </cell>
          <cell r="N45">
            <v>339</v>
          </cell>
          <cell r="O45">
            <v>339</v>
          </cell>
          <cell r="P45">
            <v>339</v>
          </cell>
          <cell r="Q45">
            <v>339</v>
          </cell>
          <cell r="R45">
            <v>339</v>
          </cell>
        </row>
        <row r="46">
          <cell r="J46">
            <v>3</v>
          </cell>
          <cell r="K46">
            <v>100</v>
          </cell>
          <cell r="L46">
            <v>339</v>
          </cell>
          <cell r="M46">
            <v>339</v>
          </cell>
          <cell r="N46">
            <v>339</v>
          </cell>
          <cell r="O46">
            <v>339</v>
          </cell>
          <cell r="P46">
            <v>339</v>
          </cell>
          <cell r="Q46">
            <v>339</v>
          </cell>
          <cell r="R46">
            <v>339</v>
          </cell>
        </row>
        <row r="47">
          <cell r="J47" t="str">
            <v>3f</v>
          </cell>
          <cell r="K47">
            <v>100</v>
          </cell>
          <cell r="L47">
            <v>339</v>
          </cell>
          <cell r="M47">
            <v>339</v>
          </cell>
          <cell r="N47">
            <v>339</v>
          </cell>
          <cell r="O47">
            <v>339</v>
          </cell>
          <cell r="P47">
            <v>339</v>
          </cell>
          <cell r="Q47">
            <v>339</v>
          </cell>
          <cell r="R47">
            <v>339</v>
          </cell>
        </row>
        <row r="49">
          <cell r="J49">
            <v>4</v>
          </cell>
          <cell r="K49">
            <v>0</v>
          </cell>
          <cell r="L49">
            <v>764</v>
          </cell>
          <cell r="M49">
            <v>884</v>
          </cell>
          <cell r="N49">
            <v>1028</v>
          </cell>
          <cell r="O49">
            <v>1172</v>
          </cell>
          <cell r="P49">
            <v>1316</v>
          </cell>
          <cell r="Q49">
            <v>1316</v>
          </cell>
          <cell r="R49">
            <v>1316</v>
          </cell>
        </row>
        <row r="50">
          <cell r="J50">
            <v>4</v>
          </cell>
          <cell r="K50">
            <v>0</v>
          </cell>
          <cell r="L50">
            <v>764</v>
          </cell>
          <cell r="M50">
            <v>908</v>
          </cell>
          <cell r="N50">
            <v>1052</v>
          </cell>
          <cell r="O50">
            <v>1196</v>
          </cell>
          <cell r="P50">
            <v>1316</v>
          </cell>
          <cell r="Q50">
            <v>1316</v>
          </cell>
          <cell r="R50">
            <v>1316</v>
          </cell>
        </row>
        <row r="51">
          <cell r="J51">
            <v>4</v>
          </cell>
          <cell r="K51">
            <v>0</v>
          </cell>
          <cell r="L51">
            <v>788</v>
          </cell>
          <cell r="M51">
            <v>908</v>
          </cell>
          <cell r="N51">
            <v>1052</v>
          </cell>
          <cell r="O51">
            <v>1196</v>
          </cell>
          <cell r="P51">
            <v>1316</v>
          </cell>
          <cell r="Q51">
            <v>1316</v>
          </cell>
          <cell r="R51">
            <v>1316</v>
          </cell>
        </row>
        <row r="52">
          <cell r="J52">
            <v>4</v>
          </cell>
          <cell r="K52">
            <v>0</v>
          </cell>
          <cell r="L52">
            <v>788</v>
          </cell>
          <cell r="M52">
            <v>932</v>
          </cell>
          <cell r="N52">
            <v>1076</v>
          </cell>
          <cell r="O52">
            <v>1220</v>
          </cell>
          <cell r="P52">
            <v>1316</v>
          </cell>
          <cell r="Q52">
            <v>1316</v>
          </cell>
          <cell r="R52">
            <v>1316</v>
          </cell>
        </row>
        <row r="53">
          <cell r="J53">
            <v>4</v>
          </cell>
          <cell r="K53">
            <v>0</v>
          </cell>
          <cell r="L53">
            <v>812</v>
          </cell>
          <cell r="M53">
            <v>932</v>
          </cell>
          <cell r="N53">
            <v>1076</v>
          </cell>
          <cell r="O53">
            <v>1220</v>
          </cell>
          <cell r="P53">
            <v>1316</v>
          </cell>
          <cell r="Q53">
            <v>1316</v>
          </cell>
          <cell r="R53">
            <v>1316</v>
          </cell>
        </row>
        <row r="54">
          <cell r="J54">
            <v>4</v>
          </cell>
          <cell r="K54">
            <v>0</v>
          </cell>
          <cell r="L54">
            <v>812</v>
          </cell>
          <cell r="M54">
            <v>956</v>
          </cell>
          <cell r="N54">
            <v>1100</v>
          </cell>
          <cell r="O54">
            <v>1244</v>
          </cell>
          <cell r="P54">
            <v>1316</v>
          </cell>
          <cell r="Q54">
            <v>1316</v>
          </cell>
          <cell r="R54">
            <v>1316</v>
          </cell>
        </row>
        <row r="55">
          <cell r="J55">
            <v>4</v>
          </cell>
          <cell r="K55">
            <v>0</v>
          </cell>
          <cell r="L55">
            <v>836</v>
          </cell>
          <cell r="M55">
            <v>956</v>
          </cell>
          <cell r="N55">
            <v>1100</v>
          </cell>
          <cell r="O55">
            <v>1244</v>
          </cell>
          <cell r="P55">
            <v>1316</v>
          </cell>
          <cell r="Q55">
            <v>1316</v>
          </cell>
          <cell r="R55">
            <v>1316</v>
          </cell>
        </row>
        <row r="56">
          <cell r="J56">
            <v>4</v>
          </cell>
          <cell r="K56">
            <v>80</v>
          </cell>
          <cell r="L56">
            <v>836</v>
          </cell>
          <cell r="M56">
            <v>980</v>
          </cell>
          <cell r="N56">
            <v>1124</v>
          </cell>
          <cell r="O56">
            <v>1268</v>
          </cell>
          <cell r="P56">
            <v>1316</v>
          </cell>
          <cell r="Q56">
            <v>1316</v>
          </cell>
          <cell r="R56">
            <v>1316</v>
          </cell>
        </row>
        <row r="57">
          <cell r="J57">
            <v>4</v>
          </cell>
          <cell r="K57">
            <v>80</v>
          </cell>
          <cell r="L57">
            <v>860</v>
          </cell>
          <cell r="M57">
            <v>980</v>
          </cell>
          <cell r="N57">
            <v>1124</v>
          </cell>
          <cell r="O57">
            <v>1268</v>
          </cell>
          <cell r="P57">
            <v>1316</v>
          </cell>
          <cell r="Q57">
            <v>1316</v>
          </cell>
          <cell r="R57">
            <v>1316</v>
          </cell>
        </row>
        <row r="58">
          <cell r="J58">
            <v>4</v>
          </cell>
          <cell r="K58">
            <v>160</v>
          </cell>
          <cell r="L58">
            <v>860</v>
          </cell>
          <cell r="M58">
            <v>1004</v>
          </cell>
          <cell r="N58">
            <v>1148</v>
          </cell>
          <cell r="O58">
            <v>1292</v>
          </cell>
          <cell r="P58">
            <v>1316</v>
          </cell>
          <cell r="Q58">
            <v>1316</v>
          </cell>
          <cell r="R58">
            <v>1316</v>
          </cell>
        </row>
        <row r="59">
          <cell r="J59">
            <v>4</v>
          </cell>
          <cell r="K59">
            <v>160</v>
          </cell>
          <cell r="L59">
            <v>884</v>
          </cell>
          <cell r="M59">
            <v>1004</v>
          </cell>
          <cell r="N59">
            <v>1148</v>
          </cell>
          <cell r="O59">
            <v>1292</v>
          </cell>
          <cell r="P59">
            <v>1316</v>
          </cell>
          <cell r="Q59">
            <v>1316</v>
          </cell>
          <cell r="R59">
            <v>1316</v>
          </cell>
        </row>
        <row r="60">
          <cell r="J60">
            <v>4</v>
          </cell>
          <cell r="K60">
            <v>240</v>
          </cell>
          <cell r="L60">
            <v>884</v>
          </cell>
          <cell r="M60">
            <v>1028</v>
          </cell>
          <cell r="N60">
            <v>1172</v>
          </cell>
          <cell r="O60">
            <v>1316</v>
          </cell>
          <cell r="P60">
            <v>1316</v>
          </cell>
          <cell r="Q60">
            <v>1316</v>
          </cell>
          <cell r="R60">
            <v>1316</v>
          </cell>
        </row>
        <row r="61">
          <cell r="J61" t="str">
            <v>4f</v>
          </cell>
          <cell r="K61">
            <v>240</v>
          </cell>
          <cell r="L61">
            <v>884</v>
          </cell>
          <cell r="M61">
            <v>1028</v>
          </cell>
          <cell r="N61">
            <v>1172</v>
          </cell>
          <cell r="O61">
            <v>1316</v>
          </cell>
          <cell r="P61">
            <v>1316</v>
          </cell>
          <cell r="Q61">
            <v>1316</v>
          </cell>
          <cell r="R61">
            <v>1316</v>
          </cell>
        </row>
        <row r="63">
          <cell r="J63">
            <v>5</v>
          </cell>
          <cell r="K63">
            <v>0</v>
          </cell>
          <cell r="L63">
            <v>764</v>
          </cell>
          <cell r="M63">
            <v>908</v>
          </cell>
          <cell r="N63">
            <v>1028</v>
          </cell>
          <cell r="O63">
            <v>1172</v>
          </cell>
          <cell r="P63">
            <v>1316</v>
          </cell>
          <cell r="Q63">
            <v>1316</v>
          </cell>
          <cell r="R63">
            <v>1316</v>
          </cell>
        </row>
        <row r="64">
          <cell r="J64">
            <v>5</v>
          </cell>
          <cell r="K64">
            <v>0</v>
          </cell>
          <cell r="L64">
            <v>764</v>
          </cell>
          <cell r="M64">
            <v>908</v>
          </cell>
          <cell r="N64">
            <v>1052</v>
          </cell>
          <cell r="O64">
            <v>1196</v>
          </cell>
          <cell r="P64">
            <v>1316</v>
          </cell>
          <cell r="Q64">
            <v>1316</v>
          </cell>
          <cell r="R64">
            <v>1316</v>
          </cell>
        </row>
        <row r="65">
          <cell r="J65">
            <v>5</v>
          </cell>
          <cell r="K65">
            <v>0</v>
          </cell>
          <cell r="L65">
            <v>788</v>
          </cell>
          <cell r="M65">
            <v>932</v>
          </cell>
          <cell r="N65">
            <v>1052</v>
          </cell>
          <cell r="O65">
            <v>1196</v>
          </cell>
          <cell r="P65">
            <v>1316</v>
          </cell>
          <cell r="Q65">
            <v>1316</v>
          </cell>
          <cell r="R65">
            <v>1316</v>
          </cell>
        </row>
        <row r="66">
          <cell r="J66">
            <v>5</v>
          </cell>
          <cell r="K66">
            <v>0</v>
          </cell>
          <cell r="L66">
            <v>788</v>
          </cell>
          <cell r="M66">
            <v>932</v>
          </cell>
          <cell r="N66">
            <v>1076</v>
          </cell>
          <cell r="O66">
            <v>1220</v>
          </cell>
          <cell r="P66">
            <v>1316</v>
          </cell>
          <cell r="Q66">
            <v>1316</v>
          </cell>
          <cell r="R66">
            <v>1316</v>
          </cell>
        </row>
        <row r="67">
          <cell r="J67">
            <v>5</v>
          </cell>
          <cell r="K67">
            <v>0</v>
          </cell>
          <cell r="L67">
            <v>812</v>
          </cell>
          <cell r="M67">
            <v>956</v>
          </cell>
          <cell r="N67">
            <v>1076</v>
          </cell>
          <cell r="O67">
            <v>1220</v>
          </cell>
          <cell r="P67">
            <v>1316</v>
          </cell>
          <cell r="Q67">
            <v>1316</v>
          </cell>
          <cell r="R67">
            <v>1316</v>
          </cell>
        </row>
        <row r="68">
          <cell r="J68">
            <v>5</v>
          </cell>
          <cell r="K68">
            <v>0</v>
          </cell>
          <cell r="L68">
            <v>812</v>
          </cell>
          <cell r="M68">
            <v>956</v>
          </cell>
          <cell r="N68">
            <v>1100</v>
          </cell>
          <cell r="O68">
            <v>1244</v>
          </cell>
          <cell r="P68">
            <v>1316</v>
          </cell>
          <cell r="Q68">
            <v>1316</v>
          </cell>
          <cell r="R68">
            <v>1316</v>
          </cell>
        </row>
        <row r="69">
          <cell r="J69">
            <v>5</v>
          </cell>
          <cell r="K69">
            <v>0</v>
          </cell>
          <cell r="L69">
            <v>836</v>
          </cell>
          <cell r="M69">
            <v>980</v>
          </cell>
          <cell r="N69">
            <v>1100</v>
          </cell>
          <cell r="O69">
            <v>1244</v>
          </cell>
          <cell r="P69">
            <v>1316</v>
          </cell>
          <cell r="Q69">
            <v>1316</v>
          </cell>
          <cell r="R69">
            <v>1316</v>
          </cell>
        </row>
        <row r="70">
          <cell r="J70">
            <v>5</v>
          </cell>
          <cell r="K70">
            <v>80</v>
          </cell>
          <cell r="L70">
            <v>836</v>
          </cell>
          <cell r="M70">
            <v>980</v>
          </cell>
          <cell r="N70">
            <v>1124</v>
          </cell>
          <cell r="O70">
            <v>1268</v>
          </cell>
          <cell r="P70">
            <v>1316</v>
          </cell>
          <cell r="Q70">
            <v>1316</v>
          </cell>
          <cell r="R70">
            <v>1316</v>
          </cell>
        </row>
        <row r="71">
          <cell r="J71">
            <v>5</v>
          </cell>
          <cell r="K71">
            <v>80</v>
          </cell>
          <cell r="L71">
            <v>860</v>
          </cell>
          <cell r="M71">
            <v>1004</v>
          </cell>
          <cell r="N71">
            <v>1124</v>
          </cell>
          <cell r="O71">
            <v>1268</v>
          </cell>
          <cell r="P71">
            <v>1316</v>
          </cell>
          <cell r="Q71">
            <v>1316</v>
          </cell>
          <cell r="R71">
            <v>1316</v>
          </cell>
        </row>
        <row r="72">
          <cell r="J72">
            <v>5</v>
          </cell>
          <cell r="K72">
            <v>160</v>
          </cell>
          <cell r="L72">
            <v>860</v>
          </cell>
          <cell r="M72">
            <v>1004</v>
          </cell>
          <cell r="N72">
            <v>1148</v>
          </cell>
          <cell r="O72">
            <v>1292</v>
          </cell>
          <cell r="P72">
            <v>1316</v>
          </cell>
          <cell r="Q72">
            <v>1316</v>
          </cell>
          <cell r="R72">
            <v>1316</v>
          </cell>
        </row>
        <row r="73">
          <cell r="J73">
            <v>5</v>
          </cell>
          <cell r="K73">
            <v>160</v>
          </cell>
          <cell r="L73">
            <v>884</v>
          </cell>
          <cell r="M73">
            <v>1028</v>
          </cell>
          <cell r="N73">
            <v>1148</v>
          </cell>
          <cell r="O73">
            <v>1292</v>
          </cell>
          <cell r="P73">
            <v>1316</v>
          </cell>
          <cell r="Q73">
            <v>1316</v>
          </cell>
          <cell r="R73">
            <v>1316</v>
          </cell>
        </row>
        <row r="74">
          <cell r="J74">
            <v>5</v>
          </cell>
          <cell r="K74">
            <v>240</v>
          </cell>
          <cell r="L74">
            <v>884</v>
          </cell>
          <cell r="M74">
            <v>1028</v>
          </cell>
          <cell r="N74">
            <v>1172</v>
          </cell>
          <cell r="O74">
            <v>1316</v>
          </cell>
          <cell r="P74">
            <v>1316</v>
          </cell>
          <cell r="Q74">
            <v>1316</v>
          </cell>
          <cell r="R74">
            <v>1316</v>
          </cell>
        </row>
        <row r="75">
          <cell r="J75" t="str">
            <v>5f</v>
          </cell>
          <cell r="K75">
            <v>240</v>
          </cell>
          <cell r="L75">
            <v>884</v>
          </cell>
          <cell r="M75">
            <v>1028</v>
          </cell>
          <cell r="N75">
            <v>1172</v>
          </cell>
          <cell r="O75">
            <v>1316</v>
          </cell>
          <cell r="P75">
            <v>1316</v>
          </cell>
          <cell r="Q75">
            <v>1316</v>
          </cell>
          <cell r="R75">
            <v>1316</v>
          </cell>
        </row>
        <row r="77">
          <cell r="J77">
            <v>6</v>
          </cell>
          <cell r="K77">
            <v>0</v>
          </cell>
          <cell r="L77">
            <v>0</v>
          </cell>
          <cell r="M77">
            <v>0</v>
          </cell>
          <cell r="N77">
            <v>0</v>
          </cell>
          <cell r="O77">
            <v>0</v>
          </cell>
          <cell r="P77">
            <v>0</v>
          </cell>
          <cell r="Q77">
            <v>0</v>
          </cell>
          <cell r="R77">
            <v>0</v>
          </cell>
        </row>
        <row r="78">
          <cell r="J78">
            <v>6</v>
          </cell>
          <cell r="K78">
            <v>0</v>
          </cell>
          <cell r="L78">
            <v>0</v>
          </cell>
          <cell r="M78">
            <v>0</v>
          </cell>
          <cell r="N78">
            <v>0</v>
          </cell>
          <cell r="O78">
            <v>0</v>
          </cell>
          <cell r="P78">
            <v>0</v>
          </cell>
          <cell r="Q78">
            <v>0</v>
          </cell>
          <cell r="R78">
            <v>0</v>
          </cell>
        </row>
        <row r="79">
          <cell r="J79">
            <v>6</v>
          </cell>
          <cell r="K79">
            <v>0</v>
          </cell>
          <cell r="L79">
            <v>0</v>
          </cell>
          <cell r="M79">
            <v>0</v>
          </cell>
          <cell r="N79">
            <v>0</v>
          </cell>
          <cell r="O79">
            <v>0</v>
          </cell>
          <cell r="P79">
            <v>0</v>
          </cell>
          <cell r="Q79">
            <v>0</v>
          </cell>
          <cell r="R79">
            <v>0</v>
          </cell>
        </row>
        <row r="80">
          <cell r="J80">
            <v>6</v>
          </cell>
          <cell r="K80">
            <v>0</v>
          </cell>
          <cell r="L80">
            <v>0</v>
          </cell>
          <cell r="M80">
            <v>0</v>
          </cell>
          <cell r="N80">
            <v>0</v>
          </cell>
          <cell r="O80">
            <v>0</v>
          </cell>
          <cell r="P80">
            <v>0</v>
          </cell>
          <cell r="Q80">
            <v>0</v>
          </cell>
          <cell r="R80">
            <v>0</v>
          </cell>
        </row>
        <row r="81">
          <cell r="J81">
            <v>6</v>
          </cell>
          <cell r="K81">
            <v>0</v>
          </cell>
          <cell r="L81">
            <v>0</v>
          </cell>
          <cell r="M81">
            <v>0</v>
          </cell>
          <cell r="N81">
            <v>0</v>
          </cell>
          <cell r="O81">
            <v>0</v>
          </cell>
          <cell r="P81">
            <v>0</v>
          </cell>
          <cell r="Q81">
            <v>0</v>
          </cell>
          <cell r="R81">
            <v>0</v>
          </cell>
        </row>
        <row r="82">
          <cell r="J82">
            <v>6</v>
          </cell>
          <cell r="K82">
            <v>0</v>
          </cell>
          <cell r="L82">
            <v>0</v>
          </cell>
          <cell r="M82">
            <v>0</v>
          </cell>
          <cell r="N82">
            <v>0</v>
          </cell>
          <cell r="O82">
            <v>0</v>
          </cell>
          <cell r="P82">
            <v>0</v>
          </cell>
          <cell r="Q82">
            <v>0</v>
          </cell>
          <cell r="R82">
            <v>0</v>
          </cell>
        </row>
        <row r="83">
          <cell r="J83">
            <v>6</v>
          </cell>
          <cell r="K83">
            <v>0</v>
          </cell>
          <cell r="L83">
            <v>0</v>
          </cell>
          <cell r="M83">
            <v>0</v>
          </cell>
          <cell r="N83">
            <v>0</v>
          </cell>
          <cell r="O83">
            <v>0</v>
          </cell>
          <cell r="P83">
            <v>0</v>
          </cell>
          <cell r="Q83">
            <v>0</v>
          </cell>
          <cell r="R83">
            <v>0</v>
          </cell>
        </row>
        <row r="84">
          <cell r="J84">
            <v>6</v>
          </cell>
          <cell r="K84">
            <v>0</v>
          </cell>
          <cell r="L84">
            <v>0</v>
          </cell>
          <cell r="M84">
            <v>0</v>
          </cell>
          <cell r="N84">
            <v>0</v>
          </cell>
          <cell r="O84">
            <v>0</v>
          </cell>
          <cell r="P84">
            <v>0</v>
          </cell>
          <cell r="Q84">
            <v>0</v>
          </cell>
          <cell r="R84">
            <v>0</v>
          </cell>
        </row>
        <row r="85">
          <cell r="J85">
            <v>6</v>
          </cell>
          <cell r="K85">
            <v>0</v>
          </cell>
          <cell r="L85">
            <v>0</v>
          </cell>
          <cell r="M85">
            <v>0</v>
          </cell>
          <cell r="N85">
            <v>0</v>
          </cell>
          <cell r="O85">
            <v>0</v>
          </cell>
          <cell r="P85">
            <v>0</v>
          </cell>
          <cell r="Q85">
            <v>0</v>
          </cell>
          <cell r="R85">
            <v>0</v>
          </cell>
        </row>
        <row r="86">
          <cell r="J86">
            <v>6</v>
          </cell>
          <cell r="K86">
            <v>0</v>
          </cell>
          <cell r="L86">
            <v>0</v>
          </cell>
          <cell r="M86">
            <v>0</v>
          </cell>
          <cell r="N86">
            <v>0</v>
          </cell>
          <cell r="O86">
            <v>0</v>
          </cell>
          <cell r="P86">
            <v>0</v>
          </cell>
          <cell r="Q86">
            <v>0</v>
          </cell>
          <cell r="R86">
            <v>0</v>
          </cell>
        </row>
        <row r="87">
          <cell r="J87">
            <v>6</v>
          </cell>
          <cell r="K87">
            <v>0</v>
          </cell>
          <cell r="L87">
            <v>0</v>
          </cell>
          <cell r="M87">
            <v>0</v>
          </cell>
          <cell r="N87">
            <v>0</v>
          </cell>
          <cell r="O87">
            <v>0</v>
          </cell>
          <cell r="P87">
            <v>0</v>
          </cell>
          <cell r="Q87">
            <v>0</v>
          </cell>
          <cell r="R87">
            <v>0</v>
          </cell>
        </row>
        <row r="88">
          <cell r="J88">
            <v>6</v>
          </cell>
          <cell r="K88">
            <v>0</v>
          </cell>
          <cell r="L88">
            <v>0</v>
          </cell>
          <cell r="M88">
            <v>0</v>
          </cell>
          <cell r="N88">
            <v>0</v>
          </cell>
          <cell r="O88">
            <v>0</v>
          </cell>
          <cell r="P88">
            <v>0</v>
          </cell>
          <cell r="Q88">
            <v>0</v>
          </cell>
          <cell r="R88">
            <v>0</v>
          </cell>
        </row>
        <row r="89">
          <cell r="J89" t="str">
            <v>6f</v>
          </cell>
          <cell r="K89">
            <v>0</v>
          </cell>
          <cell r="L89">
            <v>0</v>
          </cell>
          <cell r="M89">
            <v>0</v>
          </cell>
          <cell r="N89">
            <v>0</v>
          </cell>
          <cell r="O89">
            <v>0</v>
          </cell>
          <cell r="P89">
            <v>0</v>
          </cell>
          <cell r="Q89">
            <v>0</v>
          </cell>
          <cell r="R89">
            <v>0</v>
          </cell>
        </row>
        <row r="91">
          <cell r="J91">
            <v>7</v>
          </cell>
          <cell r="K91">
            <v>0</v>
          </cell>
          <cell r="L91">
            <v>47.6666666666667</v>
          </cell>
          <cell r="M91">
            <v>59.6666666666667</v>
          </cell>
          <cell r="N91">
            <v>59.6666666666667</v>
          </cell>
          <cell r="O91">
            <v>59.6666666666667</v>
          </cell>
          <cell r="P91">
            <v>59.6666666666667</v>
          </cell>
          <cell r="Q91">
            <v>59.6666666666667</v>
          </cell>
          <cell r="R91">
            <v>59.6666666666667</v>
          </cell>
        </row>
        <row r="92">
          <cell r="J92">
            <v>7</v>
          </cell>
          <cell r="K92">
            <v>0</v>
          </cell>
          <cell r="L92">
            <v>49.6666666666667</v>
          </cell>
          <cell r="M92">
            <v>59.6666666666667</v>
          </cell>
          <cell r="N92">
            <v>59.6666666666667</v>
          </cell>
          <cell r="O92">
            <v>59.6666666666667</v>
          </cell>
          <cell r="P92">
            <v>59.6666666666667</v>
          </cell>
          <cell r="Q92">
            <v>59.6666666666667</v>
          </cell>
          <cell r="R92">
            <v>59.6666666666667</v>
          </cell>
        </row>
        <row r="93">
          <cell r="J93">
            <v>7</v>
          </cell>
          <cell r="K93">
            <v>0</v>
          </cell>
          <cell r="L93">
            <v>50.6666666666667</v>
          </cell>
          <cell r="M93">
            <v>59.6666666666667</v>
          </cell>
          <cell r="N93">
            <v>59.6666666666667</v>
          </cell>
          <cell r="O93">
            <v>59.6666666666667</v>
          </cell>
          <cell r="P93">
            <v>59.6666666666667</v>
          </cell>
          <cell r="Q93">
            <v>59.6666666666667</v>
          </cell>
          <cell r="R93">
            <v>59.6666666666667</v>
          </cell>
        </row>
        <row r="94">
          <cell r="J94">
            <v>7</v>
          </cell>
          <cell r="K94">
            <v>0</v>
          </cell>
          <cell r="L94">
            <v>51.6666666666667</v>
          </cell>
          <cell r="M94">
            <v>59.6666666666667</v>
          </cell>
          <cell r="N94">
            <v>59.6666666666667</v>
          </cell>
          <cell r="O94">
            <v>59.6666666666667</v>
          </cell>
          <cell r="P94">
            <v>59.6666666666667</v>
          </cell>
          <cell r="Q94">
            <v>59.6666666666667</v>
          </cell>
          <cell r="R94">
            <v>59.6666666666667</v>
          </cell>
        </row>
        <row r="95">
          <cell r="J95">
            <v>7</v>
          </cell>
          <cell r="K95">
            <v>0</v>
          </cell>
          <cell r="L95">
            <v>52.6666666666667</v>
          </cell>
          <cell r="M95">
            <v>59.6666666666667</v>
          </cell>
          <cell r="N95">
            <v>59.6666666666667</v>
          </cell>
          <cell r="O95">
            <v>59.6666666666667</v>
          </cell>
          <cell r="P95">
            <v>59.6666666666667</v>
          </cell>
          <cell r="Q95">
            <v>59.6666666666667</v>
          </cell>
          <cell r="R95">
            <v>59.6666666666667</v>
          </cell>
        </row>
        <row r="96">
          <cell r="J96">
            <v>7</v>
          </cell>
          <cell r="K96">
            <v>0</v>
          </cell>
          <cell r="L96">
            <v>53.6666666666667</v>
          </cell>
          <cell r="M96">
            <v>59.6666666666667</v>
          </cell>
          <cell r="N96">
            <v>59.6666666666667</v>
          </cell>
          <cell r="O96">
            <v>59.6666666666667</v>
          </cell>
          <cell r="P96">
            <v>59.6666666666667</v>
          </cell>
          <cell r="Q96">
            <v>59.6666666666667</v>
          </cell>
          <cell r="R96">
            <v>59.6666666666667</v>
          </cell>
        </row>
        <row r="97">
          <cell r="J97">
            <v>7</v>
          </cell>
          <cell r="K97">
            <v>0</v>
          </cell>
          <cell r="L97">
            <v>55.6666666666667</v>
          </cell>
          <cell r="M97">
            <v>59.6666666666667</v>
          </cell>
          <cell r="N97">
            <v>59.6666666666667</v>
          </cell>
          <cell r="O97">
            <v>59.6666666666667</v>
          </cell>
          <cell r="P97">
            <v>59.6666666666667</v>
          </cell>
          <cell r="Q97">
            <v>59.6666666666667</v>
          </cell>
          <cell r="R97">
            <v>59.6666666666667</v>
          </cell>
        </row>
        <row r="98">
          <cell r="J98">
            <v>7</v>
          </cell>
          <cell r="K98">
            <v>0</v>
          </cell>
          <cell r="L98">
            <v>56.6666666666667</v>
          </cell>
          <cell r="M98">
            <v>59.6666666666667</v>
          </cell>
          <cell r="N98">
            <v>59.6666666666667</v>
          </cell>
          <cell r="O98">
            <v>59.6666666666667</v>
          </cell>
          <cell r="P98">
            <v>59.6666666666667</v>
          </cell>
          <cell r="Q98">
            <v>59.6666666666667</v>
          </cell>
          <cell r="R98">
            <v>59.6666666666667</v>
          </cell>
        </row>
        <row r="99">
          <cell r="J99">
            <v>7</v>
          </cell>
          <cell r="K99">
            <v>0</v>
          </cell>
          <cell r="L99">
            <v>57.6666666666667</v>
          </cell>
          <cell r="M99">
            <v>59.6666666666667</v>
          </cell>
          <cell r="N99">
            <v>59.6666666666667</v>
          </cell>
          <cell r="O99">
            <v>59.6666666666667</v>
          </cell>
          <cell r="P99">
            <v>59.6666666666667</v>
          </cell>
          <cell r="Q99">
            <v>59.6666666666667</v>
          </cell>
          <cell r="R99">
            <v>59.6666666666667</v>
          </cell>
        </row>
        <row r="100">
          <cell r="J100">
            <v>7</v>
          </cell>
          <cell r="K100">
            <v>0</v>
          </cell>
          <cell r="L100">
            <v>58.6666666666667</v>
          </cell>
          <cell r="M100">
            <v>59.6666666666667</v>
          </cell>
          <cell r="N100">
            <v>59.6666666666667</v>
          </cell>
          <cell r="O100">
            <v>59.6666666666667</v>
          </cell>
          <cell r="P100">
            <v>59.6666666666667</v>
          </cell>
          <cell r="Q100">
            <v>59.6666666666667</v>
          </cell>
          <cell r="R100">
            <v>59.6666666666667</v>
          </cell>
        </row>
        <row r="101">
          <cell r="J101">
            <v>7</v>
          </cell>
          <cell r="K101">
            <v>0</v>
          </cell>
          <cell r="L101">
            <v>59.6666666666667</v>
          </cell>
          <cell r="M101">
            <v>59.6666666666667</v>
          </cell>
          <cell r="N101">
            <v>59.6666666666667</v>
          </cell>
          <cell r="O101">
            <v>59.6666666666667</v>
          </cell>
          <cell r="P101">
            <v>59.6666666666667</v>
          </cell>
          <cell r="Q101">
            <v>59.6666666666667</v>
          </cell>
          <cell r="R101">
            <v>59.6666666666667</v>
          </cell>
        </row>
        <row r="102">
          <cell r="J102">
            <v>7</v>
          </cell>
          <cell r="K102">
            <v>0</v>
          </cell>
          <cell r="L102">
            <v>59.6666666666667</v>
          </cell>
          <cell r="M102">
            <v>59.6666666666667</v>
          </cell>
          <cell r="N102">
            <v>59.6666666666667</v>
          </cell>
          <cell r="O102">
            <v>59.6666666666667</v>
          </cell>
          <cell r="P102">
            <v>59.6666666666667</v>
          </cell>
          <cell r="Q102">
            <v>59.6666666666667</v>
          </cell>
          <cell r="R102">
            <v>59.6666666666667</v>
          </cell>
        </row>
        <row r="103">
          <cell r="J103" t="str">
            <v>7f</v>
          </cell>
          <cell r="K103">
            <v>0</v>
          </cell>
          <cell r="L103">
            <v>59.6666666666667</v>
          </cell>
          <cell r="M103">
            <v>59.6666666666667</v>
          </cell>
          <cell r="N103">
            <v>59.6666666666667</v>
          </cell>
          <cell r="O103">
            <v>59.6666666666667</v>
          </cell>
          <cell r="P103">
            <v>59.6666666666667</v>
          </cell>
          <cell r="Q103">
            <v>59.6666666666667</v>
          </cell>
          <cell r="R103">
            <v>59.6666666666667</v>
          </cell>
        </row>
        <row r="105">
          <cell r="J105">
            <v>8</v>
          </cell>
          <cell r="K105">
            <v>0</v>
          </cell>
          <cell r="L105">
            <v>0</v>
          </cell>
          <cell r="M105">
            <v>0</v>
          </cell>
          <cell r="N105">
            <v>0</v>
          </cell>
          <cell r="O105">
            <v>0</v>
          </cell>
          <cell r="P105">
            <v>0</v>
          </cell>
          <cell r="Q105">
            <v>0</v>
          </cell>
          <cell r="R105">
            <v>0</v>
          </cell>
        </row>
        <row r="106">
          <cell r="J106">
            <v>8</v>
          </cell>
          <cell r="K106">
            <v>0</v>
          </cell>
          <cell r="L106">
            <v>0</v>
          </cell>
          <cell r="M106">
            <v>0</v>
          </cell>
          <cell r="N106">
            <v>0</v>
          </cell>
          <cell r="O106">
            <v>0</v>
          </cell>
          <cell r="P106">
            <v>0</v>
          </cell>
          <cell r="Q106">
            <v>0</v>
          </cell>
          <cell r="R106">
            <v>0</v>
          </cell>
        </row>
        <row r="107">
          <cell r="J107">
            <v>8</v>
          </cell>
          <cell r="K107">
            <v>0</v>
          </cell>
          <cell r="L107">
            <v>0</v>
          </cell>
          <cell r="M107">
            <v>0</v>
          </cell>
          <cell r="N107">
            <v>0</v>
          </cell>
          <cell r="O107">
            <v>0</v>
          </cell>
          <cell r="P107">
            <v>0</v>
          </cell>
          <cell r="Q107">
            <v>0</v>
          </cell>
          <cell r="R107">
            <v>0</v>
          </cell>
        </row>
        <row r="108">
          <cell r="J108">
            <v>8</v>
          </cell>
          <cell r="K108">
            <v>0</v>
          </cell>
          <cell r="L108">
            <v>0</v>
          </cell>
          <cell r="M108">
            <v>0</v>
          </cell>
          <cell r="N108">
            <v>0</v>
          </cell>
          <cell r="O108">
            <v>0</v>
          </cell>
          <cell r="P108">
            <v>0</v>
          </cell>
          <cell r="Q108">
            <v>0</v>
          </cell>
          <cell r="R108">
            <v>0</v>
          </cell>
        </row>
        <row r="109">
          <cell r="J109">
            <v>8</v>
          </cell>
          <cell r="K109">
            <v>0</v>
          </cell>
          <cell r="L109">
            <v>0</v>
          </cell>
          <cell r="M109">
            <v>0</v>
          </cell>
          <cell r="N109">
            <v>0</v>
          </cell>
          <cell r="O109">
            <v>0</v>
          </cell>
          <cell r="P109">
            <v>0</v>
          </cell>
          <cell r="Q109">
            <v>0</v>
          </cell>
          <cell r="R109">
            <v>0</v>
          </cell>
        </row>
        <row r="110">
          <cell r="J110">
            <v>8</v>
          </cell>
          <cell r="K110">
            <v>0</v>
          </cell>
          <cell r="L110">
            <v>0</v>
          </cell>
          <cell r="M110">
            <v>0</v>
          </cell>
          <cell r="N110">
            <v>0</v>
          </cell>
          <cell r="O110">
            <v>0</v>
          </cell>
          <cell r="P110">
            <v>0</v>
          </cell>
          <cell r="Q110">
            <v>0</v>
          </cell>
          <cell r="R110">
            <v>0</v>
          </cell>
        </row>
        <row r="111">
          <cell r="J111">
            <v>8</v>
          </cell>
          <cell r="K111">
            <v>0</v>
          </cell>
          <cell r="L111">
            <v>0</v>
          </cell>
          <cell r="M111">
            <v>0</v>
          </cell>
          <cell r="N111">
            <v>0</v>
          </cell>
          <cell r="O111">
            <v>0</v>
          </cell>
          <cell r="P111">
            <v>0</v>
          </cell>
          <cell r="Q111">
            <v>0</v>
          </cell>
          <cell r="R111">
            <v>0</v>
          </cell>
        </row>
        <row r="112">
          <cell r="J112">
            <v>8</v>
          </cell>
          <cell r="K112">
            <v>0</v>
          </cell>
          <cell r="L112">
            <v>0</v>
          </cell>
          <cell r="M112">
            <v>0</v>
          </cell>
          <cell r="N112">
            <v>0</v>
          </cell>
          <cell r="O112">
            <v>0</v>
          </cell>
          <cell r="P112">
            <v>0</v>
          </cell>
          <cell r="Q112">
            <v>0</v>
          </cell>
          <cell r="R112">
            <v>0</v>
          </cell>
        </row>
        <row r="113">
          <cell r="J113">
            <v>8</v>
          </cell>
          <cell r="K113">
            <v>0</v>
          </cell>
          <cell r="L113">
            <v>0</v>
          </cell>
          <cell r="M113">
            <v>0</v>
          </cell>
          <cell r="N113">
            <v>0</v>
          </cell>
          <cell r="O113">
            <v>0</v>
          </cell>
          <cell r="P113">
            <v>0</v>
          </cell>
          <cell r="Q113">
            <v>0</v>
          </cell>
          <cell r="R113">
            <v>0</v>
          </cell>
        </row>
        <row r="114">
          <cell r="J114">
            <v>8</v>
          </cell>
          <cell r="K114">
            <v>0</v>
          </cell>
          <cell r="L114">
            <v>0</v>
          </cell>
          <cell r="M114">
            <v>0</v>
          </cell>
          <cell r="N114">
            <v>0</v>
          </cell>
          <cell r="O114">
            <v>0</v>
          </cell>
          <cell r="P114">
            <v>0</v>
          </cell>
          <cell r="Q114">
            <v>0</v>
          </cell>
          <cell r="R114">
            <v>0</v>
          </cell>
        </row>
        <row r="115">
          <cell r="J115">
            <v>8</v>
          </cell>
          <cell r="K115">
            <v>0</v>
          </cell>
          <cell r="L115">
            <v>0</v>
          </cell>
          <cell r="M115">
            <v>0</v>
          </cell>
          <cell r="N115">
            <v>0</v>
          </cell>
          <cell r="O115">
            <v>0</v>
          </cell>
          <cell r="P115">
            <v>0</v>
          </cell>
          <cell r="Q115">
            <v>0</v>
          </cell>
          <cell r="R115">
            <v>0</v>
          </cell>
        </row>
        <row r="116">
          <cell r="J116">
            <v>8</v>
          </cell>
          <cell r="K116">
            <v>0</v>
          </cell>
          <cell r="L116">
            <v>0</v>
          </cell>
          <cell r="M116">
            <v>0</v>
          </cell>
          <cell r="N116">
            <v>0</v>
          </cell>
          <cell r="O116">
            <v>0</v>
          </cell>
          <cell r="P116">
            <v>0</v>
          </cell>
          <cell r="Q116">
            <v>0</v>
          </cell>
          <cell r="R116">
            <v>0</v>
          </cell>
        </row>
        <row r="117">
          <cell r="J117" t="str">
            <v>8f</v>
          </cell>
          <cell r="K117">
            <v>0</v>
          </cell>
          <cell r="L117">
            <v>0</v>
          </cell>
          <cell r="M117">
            <v>0</v>
          </cell>
          <cell r="N117">
            <v>0</v>
          </cell>
          <cell r="O117">
            <v>0</v>
          </cell>
          <cell r="P117">
            <v>0</v>
          </cell>
          <cell r="Q117">
            <v>0</v>
          </cell>
          <cell r="R117">
            <v>0</v>
          </cell>
        </row>
        <row r="119">
          <cell r="J119">
            <v>9</v>
          </cell>
          <cell r="K119">
            <v>0</v>
          </cell>
          <cell r="L119">
            <v>32</v>
          </cell>
          <cell r="M119">
            <v>50</v>
          </cell>
          <cell r="N119">
            <v>68</v>
          </cell>
          <cell r="O119">
            <v>86</v>
          </cell>
          <cell r="P119">
            <v>106</v>
          </cell>
          <cell r="Q119">
            <v>106</v>
          </cell>
          <cell r="R119">
            <v>106</v>
          </cell>
        </row>
        <row r="120">
          <cell r="J120">
            <v>9</v>
          </cell>
          <cell r="K120">
            <v>0</v>
          </cell>
          <cell r="L120">
            <v>33</v>
          </cell>
          <cell r="M120">
            <v>51</v>
          </cell>
          <cell r="N120">
            <v>69</v>
          </cell>
          <cell r="O120">
            <v>88</v>
          </cell>
          <cell r="P120">
            <v>106</v>
          </cell>
          <cell r="Q120">
            <v>106</v>
          </cell>
          <cell r="R120">
            <v>106</v>
          </cell>
        </row>
        <row r="121">
          <cell r="J121">
            <v>9</v>
          </cell>
          <cell r="K121">
            <v>0</v>
          </cell>
          <cell r="L121">
            <v>35</v>
          </cell>
          <cell r="M121">
            <v>53</v>
          </cell>
          <cell r="N121">
            <v>71</v>
          </cell>
          <cell r="O121">
            <v>90</v>
          </cell>
          <cell r="P121">
            <v>106</v>
          </cell>
          <cell r="Q121">
            <v>106</v>
          </cell>
          <cell r="R121">
            <v>106</v>
          </cell>
        </row>
        <row r="122">
          <cell r="J122">
            <v>9</v>
          </cell>
          <cell r="K122">
            <v>0</v>
          </cell>
          <cell r="L122">
            <v>36</v>
          </cell>
          <cell r="M122">
            <v>54</v>
          </cell>
          <cell r="N122">
            <v>72</v>
          </cell>
          <cell r="O122">
            <v>92</v>
          </cell>
          <cell r="P122">
            <v>106</v>
          </cell>
          <cell r="Q122">
            <v>106</v>
          </cell>
          <cell r="R122">
            <v>106</v>
          </cell>
        </row>
        <row r="123">
          <cell r="J123">
            <v>9</v>
          </cell>
          <cell r="K123">
            <v>0</v>
          </cell>
          <cell r="L123">
            <v>38</v>
          </cell>
          <cell r="M123">
            <v>56</v>
          </cell>
          <cell r="N123">
            <v>74</v>
          </cell>
          <cell r="O123">
            <v>93</v>
          </cell>
          <cell r="P123">
            <v>106</v>
          </cell>
          <cell r="Q123">
            <v>106</v>
          </cell>
          <cell r="R123">
            <v>106</v>
          </cell>
        </row>
        <row r="124">
          <cell r="J124">
            <v>9</v>
          </cell>
          <cell r="K124">
            <v>0</v>
          </cell>
          <cell r="L124">
            <v>39</v>
          </cell>
          <cell r="M124">
            <v>57</v>
          </cell>
          <cell r="N124">
            <v>75</v>
          </cell>
          <cell r="O124">
            <v>95</v>
          </cell>
          <cell r="P124">
            <v>106</v>
          </cell>
          <cell r="Q124">
            <v>106</v>
          </cell>
          <cell r="R124">
            <v>106</v>
          </cell>
        </row>
        <row r="125">
          <cell r="J125">
            <v>9</v>
          </cell>
          <cell r="K125">
            <v>4</v>
          </cell>
          <cell r="L125">
            <v>41</v>
          </cell>
          <cell r="M125">
            <v>59</v>
          </cell>
          <cell r="N125">
            <v>77</v>
          </cell>
          <cell r="O125">
            <v>97</v>
          </cell>
          <cell r="P125">
            <v>106</v>
          </cell>
          <cell r="Q125">
            <v>106</v>
          </cell>
          <cell r="R125">
            <v>106</v>
          </cell>
        </row>
        <row r="126">
          <cell r="J126">
            <v>9</v>
          </cell>
          <cell r="K126">
            <v>8</v>
          </cell>
          <cell r="L126">
            <v>42</v>
          </cell>
          <cell r="M126">
            <v>60</v>
          </cell>
          <cell r="N126">
            <v>78</v>
          </cell>
          <cell r="O126">
            <v>99</v>
          </cell>
          <cell r="P126">
            <v>106</v>
          </cell>
          <cell r="Q126">
            <v>106</v>
          </cell>
          <cell r="R126">
            <v>106</v>
          </cell>
        </row>
        <row r="127">
          <cell r="J127">
            <v>9</v>
          </cell>
          <cell r="K127">
            <v>12</v>
          </cell>
          <cell r="L127">
            <v>44</v>
          </cell>
          <cell r="M127">
            <v>62</v>
          </cell>
          <cell r="N127">
            <v>80</v>
          </cell>
          <cell r="O127">
            <v>101</v>
          </cell>
          <cell r="P127">
            <v>106</v>
          </cell>
          <cell r="Q127">
            <v>106</v>
          </cell>
          <cell r="R127">
            <v>106</v>
          </cell>
        </row>
        <row r="128">
          <cell r="J128">
            <v>9</v>
          </cell>
          <cell r="K128">
            <v>16</v>
          </cell>
          <cell r="L128">
            <v>45</v>
          </cell>
          <cell r="M128">
            <v>63</v>
          </cell>
          <cell r="N128">
            <v>81</v>
          </cell>
          <cell r="O128">
            <v>102</v>
          </cell>
          <cell r="P128">
            <v>106</v>
          </cell>
          <cell r="Q128">
            <v>106</v>
          </cell>
          <cell r="R128">
            <v>106</v>
          </cell>
        </row>
        <row r="129">
          <cell r="J129">
            <v>9</v>
          </cell>
          <cell r="K129">
            <v>20</v>
          </cell>
          <cell r="L129">
            <v>47</v>
          </cell>
          <cell r="M129">
            <v>65</v>
          </cell>
          <cell r="N129">
            <v>83</v>
          </cell>
          <cell r="O129">
            <v>104</v>
          </cell>
          <cell r="P129">
            <v>106</v>
          </cell>
          <cell r="Q129">
            <v>106</v>
          </cell>
          <cell r="R129">
            <v>106</v>
          </cell>
        </row>
        <row r="130">
          <cell r="J130">
            <v>9</v>
          </cell>
          <cell r="K130">
            <v>24</v>
          </cell>
          <cell r="L130">
            <v>48</v>
          </cell>
          <cell r="M130">
            <v>66</v>
          </cell>
          <cell r="N130">
            <v>84</v>
          </cell>
          <cell r="O130">
            <v>106</v>
          </cell>
          <cell r="P130">
            <v>106</v>
          </cell>
          <cell r="Q130">
            <v>106</v>
          </cell>
          <cell r="R130">
            <v>106</v>
          </cell>
        </row>
        <row r="131">
          <cell r="J131" t="str">
            <v>9f</v>
          </cell>
          <cell r="K131">
            <v>24</v>
          </cell>
          <cell r="L131">
            <v>48</v>
          </cell>
          <cell r="M131">
            <v>66</v>
          </cell>
          <cell r="N131">
            <v>84</v>
          </cell>
          <cell r="O131">
            <v>106</v>
          </cell>
          <cell r="P131">
            <v>106</v>
          </cell>
          <cell r="Q131">
            <v>106</v>
          </cell>
          <cell r="R131">
            <v>106</v>
          </cell>
        </row>
        <row r="133">
          <cell r="J133">
            <v>10</v>
          </cell>
          <cell r="K133">
            <v>0</v>
          </cell>
          <cell r="L133">
            <v>0</v>
          </cell>
          <cell r="M133">
            <v>0</v>
          </cell>
          <cell r="N133">
            <v>0</v>
          </cell>
          <cell r="O133">
            <v>0</v>
          </cell>
          <cell r="P133">
            <v>0</v>
          </cell>
          <cell r="Q133">
            <v>0</v>
          </cell>
          <cell r="R133">
            <v>0</v>
          </cell>
        </row>
        <row r="134">
          <cell r="J134">
            <v>10</v>
          </cell>
          <cell r="K134">
            <v>0</v>
          </cell>
          <cell r="L134">
            <v>0</v>
          </cell>
          <cell r="M134">
            <v>0</v>
          </cell>
          <cell r="N134">
            <v>0</v>
          </cell>
          <cell r="O134">
            <v>0</v>
          </cell>
          <cell r="P134">
            <v>0</v>
          </cell>
          <cell r="Q134">
            <v>0</v>
          </cell>
          <cell r="R134">
            <v>0</v>
          </cell>
        </row>
        <row r="135">
          <cell r="J135">
            <v>10</v>
          </cell>
          <cell r="K135">
            <v>0</v>
          </cell>
          <cell r="L135">
            <v>0</v>
          </cell>
          <cell r="M135">
            <v>0</v>
          </cell>
          <cell r="N135">
            <v>0</v>
          </cell>
          <cell r="O135">
            <v>0</v>
          </cell>
          <cell r="P135">
            <v>0</v>
          </cell>
          <cell r="Q135">
            <v>0</v>
          </cell>
          <cell r="R135">
            <v>0</v>
          </cell>
        </row>
        <row r="136">
          <cell r="J136">
            <v>10</v>
          </cell>
          <cell r="K136">
            <v>0</v>
          </cell>
          <cell r="L136">
            <v>0</v>
          </cell>
          <cell r="M136">
            <v>0</v>
          </cell>
          <cell r="N136">
            <v>0</v>
          </cell>
          <cell r="O136">
            <v>0</v>
          </cell>
          <cell r="P136">
            <v>0</v>
          </cell>
          <cell r="Q136">
            <v>0</v>
          </cell>
          <cell r="R136">
            <v>0</v>
          </cell>
        </row>
        <row r="137">
          <cell r="J137">
            <v>10</v>
          </cell>
          <cell r="K137">
            <v>0</v>
          </cell>
          <cell r="L137">
            <v>0</v>
          </cell>
          <cell r="M137">
            <v>0</v>
          </cell>
          <cell r="N137">
            <v>0</v>
          </cell>
          <cell r="O137">
            <v>0</v>
          </cell>
          <cell r="P137">
            <v>0</v>
          </cell>
          <cell r="Q137">
            <v>0</v>
          </cell>
          <cell r="R137">
            <v>0</v>
          </cell>
        </row>
        <row r="138">
          <cell r="J138">
            <v>10</v>
          </cell>
          <cell r="K138">
            <v>0</v>
          </cell>
          <cell r="L138">
            <v>0</v>
          </cell>
          <cell r="M138">
            <v>0</v>
          </cell>
          <cell r="N138">
            <v>0</v>
          </cell>
          <cell r="O138">
            <v>0</v>
          </cell>
          <cell r="P138">
            <v>0</v>
          </cell>
          <cell r="Q138">
            <v>0</v>
          </cell>
          <cell r="R138">
            <v>0</v>
          </cell>
        </row>
        <row r="139">
          <cell r="J139">
            <v>10</v>
          </cell>
          <cell r="K139">
            <v>0</v>
          </cell>
          <cell r="L139">
            <v>0</v>
          </cell>
          <cell r="M139">
            <v>0</v>
          </cell>
          <cell r="N139">
            <v>0</v>
          </cell>
          <cell r="O139">
            <v>0</v>
          </cell>
          <cell r="P139">
            <v>0</v>
          </cell>
          <cell r="Q139">
            <v>0</v>
          </cell>
          <cell r="R139">
            <v>0</v>
          </cell>
        </row>
        <row r="140">
          <cell r="J140">
            <v>10</v>
          </cell>
          <cell r="K140">
            <v>0</v>
          </cell>
          <cell r="L140">
            <v>0</v>
          </cell>
          <cell r="M140">
            <v>0</v>
          </cell>
          <cell r="N140">
            <v>0</v>
          </cell>
          <cell r="O140">
            <v>0</v>
          </cell>
          <cell r="P140">
            <v>0</v>
          </cell>
          <cell r="Q140">
            <v>0</v>
          </cell>
          <cell r="R140">
            <v>0</v>
          </cell>
        </row>
        <row r="141">
          <cell r="J141">
            <v>10</v>
          </cell>
          <cell r="K141">
            <v>0</v>
          </cell>
          <cell r="L141">
            <v>0</v>
          </cell>
          <cell r="M141">
            <v>0</v>
          </cell>
          <cell r="N141">
            <v>0</v>
          </cell>
          <cell r="O141">
            <v>0</v>
          </cell>
          <cell r="P141">
            <v>0</v>
          </cell>
          <cell r="Q141">
            <v>0</v>
          </cell>
          <cell r="R141">
            <v>0</v>
          </cell>
        </row>
        <row r="142">
          <cell r="J142">
            <v>10</v>
          </cell>
          <cell r="K142">
            <v>0</v>
          </cell>
          <cell r="L142">
            <v>0</v>
          </cell>
          <cell r="M142">
            <v>0</v>
          </cell>
          <cell r="N142">
            <v>0</v>
          </cell>
          <cell r="O142">
            <v>0</v>
          </cell>
          <cell r="P142">
            <v>0</v>
          </cell>
          <cell r="Q142">
            <v>0</v>
          </cell>
          <cell r="R142">
            <v>0</v>
          </cell>
        </row>
        <row r="143">
          <cell r="J143">
            <v>10</v>
          </cell>
          <cell r="K143">
            <v>0</v>
          </cell>
          <cell r="L143">
            <v>0</v>
          </cell>
          <cell r="M143">
            <v>0</v>
          </cell>
          <cell r="N143">
            <v>0</v>
          </cell>
          <cell r="O143">
            <v>0</v>
          </cell>
          <cell r="P143">
            <v>0</v>
          </cell>
          <cell r="Q143">
            <v>0</v>
          </cell>
          <cell r="R143">
            <v>0</v>
          </cell>
        </row>
        <row r="144">
          <cell r="J144">
            <v>10</v>
          </cell>
          <cell r="K144">
            <v>0</v>
          </cell>
          <cell r="L144">
            <v>0</v>
          </cell>
          <cell r="M144">
            <v>0</v>
          </cell>
          <cell r="N144">
            <v>0</v>
          </cell>
          <cell r="O144">
            <v>0</v>
          </cell>
          <cell r="P144">
            <v>0</v>
          </cell>
          <cell r="Q144">
            <v>0</v>
          </cell>
          <cell r="R144">
            <v>0</v>
          </cell>
        </row>
        <row r="145">
          <cell r="J145" t="str">
            <v>10f</v>
          </cell>
          <cell r="K145">
            <v>0</v>
          </cell>
          <cell r="L145">
            <v>0</v>
          </cell>
          <cell r="M145">
            <v>0</v>
          </cell>
          <cell r="N145">
            <v>0</v>
          </cell>
          <cell r="O145">
            <v>0</v>
          </cell>
          <cell r="P145">
            <v>0</v>
          </cell>
          <cell r="Q145">
            <v>0</v>
          </cell>
          <cell r="R145">
            <v>0</v>
          </cell>
        </row>
        <row r="147">
          <cell r="J147">
            <v>11</v>
          </cell>
          <cell r="K147">
            <v>0</v>
          </cell>
          <cell r="L147">
            <v>61</v>
          </cell>
          <cell r="M147">
            <v>66</v>
          </cell>
          <cell r="N147">
            <v>66</v>
          </cell>
          <cell r="O147">
            <v>66</v>
          </cell>
          <cell r="P147">
            <v>66</v>
          </cell>
          <cell r="Q147">
            <v>66</v>
          </cell>
          <cell r="R147">
            <v>66</v>
          </cell>
        </row>
        <row r="148">
          <cell r="J148">
            <v>11</v>
          </cell>
          <cell r="K148">
            <v>0</v>
          </cell>
          <cell r="L148">
            <v>61</v>
          </cell>
          <cell r="M148">
            <v>66</v>
          </cell>
          <cell r="N148">
            <v>66</v>
          </cell>
          <cell r="O148">
            <v>66</v>
          </cell>
          <cell r="P148">
            <v>66</v>
          </cell>
          <cell r="Q148">
            <v>66</v>
          </cell>
          <cell r="R148">
            <v>66</v>
          </cell>
        </row>
        <row r="149">
          <cell r="J149">
            <v>11</v>
          </cell>
          <cell r="K149">
            <v>0</v>
          </cell>
          <cell r="L149">
            <v>61</v>
          </cell>
          <cell r="M149">
            <v>66</v>
          </cell>
          <cell r="N149">
            <v>66</v>
          </cell>
          <cell r="O149">
            <v>66</v>
          </cell>
          <cell r="P149">
            <v>66</v>
          </cell>
          <cell r="Q149">
            <v>66</v>
          </cell>
          <cell r="R149">
            <v>66</v>
          </cell>
        </row>
        <row r="150">
          <cell r="J150">
            <v>11</v>
          </cell>
          <cell r="K150">
            <v>0</v>
          </cell>
          <cell r="L150">
            <v>61</v>
          </cell>
          <cell r="M150">
            <v>66</v>
          </cell>
          <cell r="N150">
            <v>66</v>
          </cell>
          <cell r="O150">
            <v>66</v>
          </cell>
          <cell r="P150">
            <v>66</v>
          </cell>
          <cell r="Q150">
            <v>66</v>
          </cell>
          <cell r="R150">
            <v>66</v>
          </cell>
        </row>
        <row r="151">
          <cell r="J151">
            <v>11</v>
          </cell>
          <cell r="K151">
            <v>0</v>
          </cell>
          <cell r="L151">
            <v>61</v>
          </cell>
          <cell r="M151">
            <v>66</v>
          </cell>
          <cell r="N151">
            <v>66</v>
          </cell>
          <cell r="O151">
            <v>66</v>
          </cell>
          <cell r="P151">
            <v>66</v>
          </cell>
          <cell r="Q151">
            <v>66</v>
          </cell>
          <cell r="R151">
            <v>66</v>
          </cell>
        </row>
        <row r="152">
          <cell r="J152">
            <v>11</v>
          </cell>
          <cell r="K152">
            <v>0</v>
          </cell>
          <cell r="L152">
            <v>64</v>
          </cell>
          <cell r="M152">
            <v>66</v>
          </cell>
          <cell r="N152">
            <v>66</v>
          </cell>
          <cell r="O152">
            <v>66</v>
          </cell>
          <cell r="P152">
            <v>66</v>
          </cell>
          <cell r="Q152">
            <v>66</v>
          </cell>
          <cell r="R152">
            <v>66</v>
          </cell>
        </row>
        <row r="153">
          <cell r="J153">
            <v>11</v>
          </cell>
          <cell r="K153">
            <v>0</v>
          </cell>
          <cell r="L153">
            <v>64</v>
          </cell>
          <cell r="M153">
            <v>66</v>
          </cell>
          <cell r="N153">
            <v>66</v>
          </cell>
          <cell r="O153">
            <v>66</v>
          </cell>
          <cell r="P153">
            <v>66</v>
          </cell>
          <cell r="Q153">
            <v>66</v>
          </cell>
          <cell r="R153">
            <v>66</v>
          </cell>
        </row>
        <row r="154">
          <cell r="J154">
            <v>11</v>
          </cell>
          <cell r="K154">
            <v>0</v>
          </cell>
          <cell r="L154">
            <v>64</v>
          </cell>
          <cell r="M154">
            <v>66</v>
          </cell>
          <cell r="N154">
            <v>66</v>
          </cell>
          <cell r="O154">
            <v>66</v>
          </cell>
          <cell r="P154">
            <v>66</v>
          </cell>
          <cell r="Q154">
            <v>66</v>
          </cell>
          <cell r="R154">
            <v>66</v>
          </cell>
        </row>
        <row r="155">
          <cell r="J155">
            <v>11</v>
          </cell>
          <cell r="K155">
            <v>0</v>
          </cell>
          <cell r="L155">
            <v>64</v>
          </cell>
          <cell r="M155">
            <v>66</v>
          </cell>
          <cell r="N155">
            <v>66</v>
          </cell>
          <cell r="O155">
            <v>66</v>
          </cell>
          <cell r="P155">
            <v>66</v>
          </cell>
          <cell r="Q155">
            <v>66</v>
          </cell>
          <cell r="R155">
            <v>66</v>
          </cell>
        </row>
        <row r="156">
          <cell r="J156">
            <v>11</v>
          </cell>
          <cell r="K156">
            <v>8</v>
          </cell>
          <cell r="L156">
            <v>66</v>
          </cell>
          <cell r="M156">
            <v>66</v>
          </cell>
          <cell r="N156">
            <v>66</v>
          </cell>
          <cell r="O156">
            <v>66</v>
          </cell>
          <cell r="P156">
            <v>66</v>
          </cell>
          <cell r="Q156">
            <v>66</v>
          </cell>
          <cell r="R156">
            <v>66</v>
          </cell>
        </row>
        <row r="157">
          <cell r="J157">
            <v>11</v>
          </cell>
          <cell r="K157">
            <v>8</v>
          </cell>
          <cell r="L157">
            <v>66</v>
          </cell>
          <cell r="M157">
            <v>66</v>
          </cell>
          <cell r="N157">
            <v>66</v>
          </cell>
          <cell r="O157">
            <v>66</v>
          </cell>
          <cell r="P157">
            <v>66</v>
          </cell>
          <cell r="Q157">
            <v>66</v>
          </cell>
          <cell r="R157">
            <v>66</v>
          </cell>
        </row>
        <row r="158">
          <cell r="J158">
            <v>11</v>
          </cell>
          <cell r="K158">
            <v>8</v>
          </cell>
          <cell r="L158">
            <v>66</v>
          </cell>
          <cell r="M158">
            <v>66</v>
          </cell>
          <cell r="N158">
            <v>66</v>
          </cell>
          <cell r="O158">
            <v>66</v>
          </cell>
          <cell r="P158">
            <v>66</v>
          </cell>
          <cell r="Q158">
            <v>66</v>
          </cell>
          <cell r="R158">
            <v>66</v>
          </cell>
        </row>
        <row r="159">
          <cell r="J159" t="str">
            <v>11f</v>
          </cell>
          <cell r="K159">
            <v>8</v>
          </cell>
          <cell r="L159">
            <v>66</v>
          </cell>
          <cell r="M159">
            <v>66</v>
          </cell>
          <cell r="N159">
            <v>66</v>
          </cell>
          <cell r="O159">
            <v>66</v>
          </cell>
          <cell r="P159">
            <v>66</v>
          </cell>
          <cell r="Q159">
            <v>66</v>
          </cell>
          <cell r="R159">
            <v>66</v>
          </cell>
        </row>
        <row r="161">
          <cell r="J161">
            <v>12</v>
          </cell>
          <cell r="K161">
            <v>0</v>
          </cell>
          <cell r="L161">
            <v>0</v>
          </cell>
          <cell r="M161">
            <v>0</v>
          </cell>
          <cell r="N161">
            <v>0</v>
          </cell>
          <cell r="O161">
            <v>0</v>
          </cell>
          <cell r="P161">
            <v>0</v>
          </cell>
          <cell r="Q161">
            <v>0</v>
          </cell>
          <cell r="R161">
            <v>0</v>
          </cell>
        </row>
        <row r="162">
          <cell r="J162">
            <v>12</v>
          </cell>
          <cell r="K162">
            <v>0</v>
          </cell>
          <cell r="L162">
            <v>0</v>
          </cell>
          <cell r="M162">
            <v>0</v>
          </cell>
          <cell r="N162">
            <v>0</v>
          </cell>
          <cell r="O162">
            <v>0</v>
          </cell>
          <cell r="P162">
            <v>0</v>
          </cell>
          <cell r="Q162">
            <v>0</v>
          </cell>
          <cell r="R162">
            <v>0</v>
          </cell>
        </row>
        <row r="163">
          <cell r="J163">
            <v>12</v>
          </cell>
          <cell r="K163">
            <v>0</v>
          </cell>
          <cell r="L163">
            <v>0</v>
          </cell>
          <cell r="M163">
            <v>0</v>
          </cell>
          <cell r="N163">
            <v>0</v>
          </cell>
          <cell r="O163">
            <v>0</v>
          </cell>
          <cell r="P163">
            <v>0</v>
          </cell>
          <cell r="Q163">
            <v>0</v>
          </cell>
          <cell r="R163">
            <v>0</v>
          </cell>
        </row>
        <row r="164">
          <cell r="J164">
            <v>12</v>
          </cell>
          <cell r="K164">
            <v>0</v>
          </cell>
          <cell r="L164">
            <v>0</v>
          </cell>
          <cell r="M164">
            <v>0</v>
          </cell>
          <cell r="N164">
            <v>0</v>
          </cell>
          <cell r="O164">
            <v>0</v>
          </cell>
          <cell r="P164">
            <v>0</v>
          </cell>
          <cell r="Q164">
            <v>0</v>
          </cell>
          <cell r="R164">
            <v>0</v>
          </cell>
        </row>
        <row r="165">
          <cell r="J165">
            <v>12</v>
          </cell>
          <cell r="K165">
            <v>0</v>
          </cell>
          <cell r="L165">
            <v>0</v>
          </cell>
          <cell r="M165">
            <v>0</v>
          </cell>
          <cell r="N165">
            <v>0</v>
          </cell>
          <cell r="O165">
            <v>0</v>
          </cell>
          <cell r="P165">
            <v>0</v>
          </cell>
          <cell r="Q165">
            <v>0</v>
          </cell>
          <cell r="R165">
            <v>0</v>
          </cell>
        </row>
        <row r="166">
          <cell r="J166">
            <v>12</v>
          </cell>
          <cell r="K166">
            <v>0</v>
          </cell>
          <cell r="L166">
            <v>0</v>
          </cell>
          <cell r="M166">
            <v>0</v>
          </cell>
          <cell r="N166">
            <v>0</v>
          </cell>
          <cell r="O166">
            <v>0</v>
          </cell>
          <cell r="P166">
            <v>0</v>
          </cell>
          <cell r="Q166">
            <v>0</v>
          </cell>
          <cell r="R166">
            <v>0</v>
          </cell>
        </row>
        <row r="167">
          <cell r="J167">
            <v>12</v>
          </cell>
          <cell r="K167">
            <v>0</v>
          </cell>
          <cell r="L167">
            <v>0</v>
          </cell>
          <cell r="M167">
            <v>0</v>
          </cell>
          <cell r="N167">
            <v>0</v>
          </cell>
          <cell r="O167">
            <v>0</v>
          </cell>
          <cell r="P167">
            <v>0</v>
          </cell>
          <cell r="Q167">
            <v>0</v>
          </cell>
          <cell r="R167">
            <v>0</v>
          </cell>
        </row>
        <row r="168">
          <cell r="J168">
            <v>12</v>
          </cell>
          <cell r="K168">
            <v>0</v>
          </cell>
          <cell r="L168">
            <v>0</v>
          </cell>
          <cell r="M168">
            <v>0</v>
          </cell>
          <cell r="N168">
            <v>0</v>
          </cell>
          <cell r="O168">
            <v>0</v>
          </cell>
          <cell r="P168">
            <v>0</v>
          </cell>
          <cell r="Q168">
            <v>0</v>
          </cell>
          <cell r="R168">
            <v>0</v>
          </cell>
        </row>
        <row r="169">
          <cell r="J169">
            <v>12</v>
          </cell>
          <cell r="K169">
            <v>0</v>
          </cell>
          <cell r="L169">
            <v>0</v>
          </cell>
          <cell r="M169">
            <v>0</v>
          </cell>
          <cell r="N169">
            <v>0</v>
          </cell>
          <cell r="O169">
            <v>0</v>
          </cell>
          <cell r="P169">
            <v>0</v>
          </cell>
          <cell r="Q169">
            <v>0</v>
          </cell>
          <cell r="R169">
            <v>0</v>
          </cell>
        </row>
        <row r="170">
          <cell r="J170">
            <v>12</v>
          </cell>
          <cell r="K170">
            <v>0</v>
          </cell>
          <cell r="L170">
            <v>0</v>
          </cell>
          <cell r="M170">
            <v>0</v>
          </cell>
          <cell r="N170">
            <v>0</v>
          </cell>
          <cell r="O170">
            <v>0</v>
          </cell>
          <cell r="P170">
            <v>0</v>
          </cell>
          <cell r="Q170">
            <v>0</v>
          </cell>
          <cell r="R170">
            <v>0</v>
          </cell>
        </row>
        <row r="171">
          <cell r="J171">
            <v>12</v>
          </cell>
          <cell r="K171">
            <v>0</v>
          </cell>
          <cell r="L171">
            <v>0</v>
          </cell>
          <cell r="M171">
            <v>0</v>
          </cell>
          <cell r="N171">
            <v>0</v>
          </cell>
          <cell r="O171">
            <v>0</v>
          </cell>
          <cell r="P171">
            <v>0</v>
          </cell>
          <cell r="Q171">
            <v>0</v>
          </cell>
          <cell r="R171">
            <v>0</v>
          </cell>
        </row>
        <row r="172">
          <cell r="J172">
            <v>12</v>
          </cell>
          <cell r="K172">
            <v>0</v>
          </cell>
          <cell r="L172">
            <v>0</v>
          </cell>
          <cell r="M172">
            <v>0</v>
          </cell>
          <cell r="N172">
            <v>0</v>
          </cell>
          <cell r="O172">
            <v>0</v>
          </cell>
          <cell r="P172">
            <v>0</v>
          </cell>
          <cell r="Q172">
            <v>0</v>
          </cell>
          <cell r="R172">
            <v>0</v>
          </cell>
        </row>
        <row r="173">
          <cell r="J173" t="str">
            <v>12f</v>
          </cell>
          <cell r="K173">
            <v>0</v>
          </cell>
          <cell r="L173">
            <v>0</v>
          </cell>
          <cell r="M173">
            <v>0</v>
          </cell>
          <cell r="N173">
            <v>0</v>
          </cell>
          <cell r="O173">
            <v>0</v>
          </cell>
          <cell r="P173">
            <v>0</v>
          </cell>
          <cell r="Q173">
            <v>0</v>
          </cell>
          <cell r="R173">
            <v>0</v>
          </cell>
        </row>
        <row r="175">
          <cell r="J175">
            <v>13</v>
          </cell>
          <cell r="K175">
            <v>0</v>
          </cell>
          <cell r="L175">
            <v>752</v>
          </cell>
          <cell r="M175">
            <v>908</v>
          </cell>
          <cell r="N175">
            <v>1208</v>
          </cell>
          <cell r="O175">
            <v>1508</v>
          </cell>
          <cell r="P175">
            <v>1784</v>
          </cell>
          <cell r="Q175">
            <v>1784</v>
          </cell>
          <cell r="R175">
            <v>1784</v>
          </cell>
        </row>
        <row r="176">
          <cell r="J176">
            <v>13</v>
          </cell>
          <cell r="K176">
            <v>0</v>
          </cell>
          <cell r="L176">
            <v>764</v>
          </cell>
          <cell r="M176">
            <v>932</v>
          </cell>
          <cell r="N176">
            <v>1232</v>
          </cell>
          <cell r="O176">
            <v>1532</v>
          </cell>
          <cell r="P176">
            <v>1784</v>
          </cell>
          <cell r="Q176">
            <v>1784</v>
          </cell>
          <cell r="R176">
            <v>1784</v>
          </cell>
        </row>
        <row r="177">
          <cell r="J177">
            <v>13</v>
          </cell>
          <cell r="K177">
            <v>0</v>
          </cell>
          <cell r="L177">
            <v>776</v>
          </cell>
          <cell r="M177">
            <v>956</v>
          </cell>
          <cell r="N177">
            <v>1256</v>
          </cell>
          <cell r="O177">
            <v>1556</v>
          </cell>
          <cell r="P177">
            <v>1784</v>
          </cell>
          <cell r="Q177">
            <v>1784</v>
          </cell>
          <cell r="R177">
            <v>1784</v>
          </cell>
        </row>
        <row r="178">
          <cell r="J178">
            <v>13</v>
          </cell>
          <cell r="K178">
            <v>0</v>
          </cell>
          <cell r="L178">
            <v>788</v>
          </cell>
          <cell r="M178">
            <v>980</v>
          </cell>
          <cell r="N178">
            <v>1280</v>
          </cell>
          <cell r="O178">
            <v>1580</v>
          </cell>
          <cell r="P178">
            <v>1784</v>
          </cell>
          <cell r="Q178">
            <v>1784</v>
          </cell>
          <cell r="R178">
            <v>1784</v>
          </cell>
        </row>
        <row r="179">
          <cell r="J179">
            <v>13</v>
          </cell>
          <cell r="K179">
            <v>0</v>
          </cell>
          <cell r="L179">
            <v>800</v>
          </cell>
          <cell r="M179">
            <v>1004</v>
          </cell>
          <cell r="N179">
            <v>1304</v>
          </cell>
          <cell r="O179">
            <v>1604</v>
          </cell>
          <cell r="P179">
            <v>1784</v>
          </cell>
          <cell r="Q179">
            <v>1784</v>
          </cell>
          <cell r="R179">
            <v>1784</v>
          </cell>
        </row>
        <row r="180">
          <cell r="J180">
            <v>13</v>
          </cell>
          <cell r="K180">
            <v>0</v>
          </cell>
          <cell r="L180">
            <v>812</v>
          </cell>
          <cell r="M180">
            <v>1034</v>
          </cell>
          <cell r="N180">
            <v>1334</v>
          </cell>
          <cell r="O180">
            <v>1634</v>
          </cell>
          <cell r="P180">
            <v>1784</v>
          </cell>
          <cell r="Q180">
            <v>1784</v>
          </cell>
          <cell r="R180">
            <v>1784</v>
          </cell>
        </row>
        <row r="181">
          <cell r="J181">
            <v>13</v>
          </cell>
          <cell r="K181">
            <v>40</v>
          </cell>
          <cell r="L181">
            <v>824</v>
          </cell>
          <cell r="M181">
            <v>1058</v>
          </cell>
          <cell r="N181">
            <v>1358</v>
          </cell>
          <cell r="O181">
            <v>1658</v>
          </cell>
          <cell r="P181">
            <v>1784</v>
          </cell>
          <cell r="Q181">
            <v>1784</v>
          </cell>
          <cell r="R181">
            <v>1784</v>
          </cell>
        </row>
        <row r="182">
          <cell r="J182">
            <v>13</v>
          </cell>
          <cell r="K182">
            <v>80</v>
          </cell>
          <cell r="L182">
            <v>836</v>
          </cell>
          <cell r="M182">
            <v>1082</v>
          </cell>
          <cell r="N182">
            <v>1382</v>
          </cell>
          <cell r="O182">
            <v>1682</v>
          </cell>
          <cell r="P182">
            <v>1784</v>
          </cell>
          <cell r="Q182">
            <v>1784</v>
          </cell>
          <cell r="R182">
            <v>1784</v>
          </cell>
        </row>
        <row r="183">
          <cell r="J183">
            <v>13</v>
          </cell>
          <cell r="K183">
            <v>120</v>
          </cell>
          <cell r="L183">
            <v>848</v>
          </cell>
          <cell r="M183">
            <v>1106</v>
          </cell>
          <cell r="N183">
            <v>1406</v>
          </cell>
          <cell r="O183">
            <v>1706</v>
          </cell>
          <cell r="P183">
            <v>1784</v>
          </cell>
          <cell r="Q183">
            <v>1784</v>
          </cell>
          <cell r="R183">
            <v>1784</v>
          </cell>
        </row>
        <row r="184">
          <cell r="J184">
            <v>13</v>
          </cell>
          <cell r="K184">
            <v>160</v>
          </cell>
          <cell r="L184">
            <v>860</v>
          </cell>
          <cell r="M184">
            <v>1130</v>
          </cell>
          <cell r="N184">
            <v>1430</v>
          </cell>
          <cell r="O184">
            <v>1730</v>
          </cell>
          <cell r="P184">
            <v>1784</v>
          </cell>
          <cell r="Q184">
            <v>1784</v>
          </cell>
          <cell r="R184">
            <v>1784</v>
          </cell>
        </row>
        <row r="185">
          <cell r="J185">
            <v>13</v>
          </cell>
          <cell r="K185">
            <v>200</v>
          </cell>
          <cell r="L185">
            <v>872</v>
          </cell>
          <cell r="M185">
            <v>1154</v>
          </cell>
          <cell r="N185">
            <v>1454</v>
          </cell>
          <cell r="O185">
            <v>1754</v>
          </cell>
          <cell r="P185">
            <v>1784</v>
          </cell>
          <cell r="Q185">
            <v>1784</v>
          </cell>
          <cell r="R185">
            <v>1784</v>
          </cell>
        </row>
        <row r="186">
          <cell r="J186">
            <v>13</v>
          </cell>
          <cell r="K186">
            <v>240</v>
          </cell>
          <cell r="L186">
            <v>884</v>
          </cell>
          <cell r="M186">
            <v>1184</v>
          </cell>
          <cell r="N186">
            <v>1484</v>
          </cell>
          <cell r="O186">
            <v>1784</v>
          </cell>
          <cell r="P186">
            <v>1784</v>
          </cell>
          <cell r="Q186">
            <v>1784</v>
          </cell>
          <cell r="R186">
            <v>1784</v>
          </cell>
        </row>
        <row r="187">
          <cell r="J187" t="str">
            <v>13f</v>
          </cell>
          <cell r="K187">
            <v>240</v>
          </cell>
          <cell r="L187">
            <v>884</v>
          </cell>
          <cell r="M187">
            <v>1184</v>
          </cell>
          <cell r="N187">
            <v>1484</v>
          </cell>
          <cell r="O187">
            <v>1784</v>
          </cell>
          <cell r="P187">
            <v>1784</v>
          </cell>
          <cell r="Q187">
            <v>1784</v>
          </cell>
          <cell r="R187">
            <v>1784</v>
          </cell>
        </row>
      </sheetData>
      <sheetData sheetId="13" refreshError="1">
        <row r="6">
          <cell r="J6" t="str">
            <v>b</v>
          </cell>
        </row>
        <row r="7">
          <cell r="J7">
            <v>1</v>
          </cell>
          <cell r="K7">
            <v>0</v>
          </cell>
          <cell r="L7">
            <v>3</v>
          </cell>
          <cell r="M7">
            <v>3</v>
          </cell>
          <cell r="N7">
            <v>3</v>
          </cell>
          <cell r="O7">
            <v>3</v>
          </cell>
          <cell r="P7">
            <v>0</v>
          </cell>
          <cell r="Q7">
            <v>0</v>
          </cell>
          <cell r="R7">
            <v>0</v>
          </cell>
        </row>
        <row r="8">
          <cell r="J8">
            <v>1</v>
          </cell>
          <cell r="K8">
            <v>0</v>
          </cell>
          <cell r="L8">
            <v>6</v>
          </cell>
          <cell r="M8">
            <v>6</v>
          </cell>
          <cell r="N8">
            <v>6</v>
          </cell>
          <cell r="O8">
            <v>6</v>
          </cell>
          <cell r="P8">
            <v>0</v>
          </cell>
          <cell r="Q8">
            <v>0</v>
          </cell>
          <cell r="R8">
            <v>0</v>
          </cell>
        </row>
        <row r="9">
          <cell r="J9">
            <v>1</v>
          </cell>
          <cell r="K9">
            <v>0</v>
          </cell>
          <cell r="L9">
            <v>9</v>
          </cell>
          <cell r="M9">
            <v>9</v>
          </cell>
          <cell r="N9">
            <v>9</v>
          </cell>
          <cell r="O9">
            <v>9</v>
          </cell>
          <cell r="P9">
            <v>0</v>
          </cell>
          <cell r="Q9">
            <v>0</v>
          </cell>
          <cell r="R9">
            <v>0</v>
          </cell>
        </row>
        <row r="10">
          <cell r="J10">
            <v>1</v>
          </cell>
          <cell r="K10">
            <v>0</v>
          </cell>
          <cell r="L10">
            <v>11</v>
          </cell>
          <cell r="M10">
            <v>11</v>
          </cell>
          <cell r="N10">
            <v>11</v>
          </cell>
          <cell r="O10">
            <v>11</v>
          </cell>
          <cell r="P10">
            <v>0</v>
          </cell>
          <cell r="Q10">
            <v>0</v>
          </cell>
          <cell r="R10">
            <v>0</v>
          </cell>
        </row>
        <row r="11">
          <cell r="J11">
            <v>1</v>
          </cell>
          <cell r="K11">
            <v>0</v>
          </cell>
          <cell r="L11">
            <v>14</v>
          </cell>
          <cell r="M11">
            <v>14</v>
          </cell>
          <cell r="N11">
            <v>14</v>
          </cell>
          <cell r="O11">
            <v>14</v>
          </cell>
          <cell r="P11">
            <v>0</v>
          </cell>
          <cell r="Q11">
            <v>0</v>
          </cell>
          <cell r="R11">
            <v>0</v>
          </cell>
        </row>
        <row r="12">
          <cell r="J12">
            <v>1</v>
          </cell>
          <cell r="K12">
            <v>0</v>
          </cell>
          <cell r="L12">
            <v>17</v>
          </cell>
          <cell r="M12">
            <v>17</v>
          </cell>
          <cell r="N12">
            <v>17</v>
          </cell>
          <cell r="O12">
            <v>17</v>
          </cell>
          <cell r="P12">
            <v>0</v>
          </cell>
          <cell r="Q12">
            <v>0</v>
          </cell>
          <cell r="R12">
            <v>0</v>
          </cell>
        </row>
        <row r="13">
          <cell r="J13">
            <v>1</v>
          </cell>
          <cell r="K13">
            <v>3</v>
          </cell>
          <cell r="L13">
            <v>19</v>
          </cell>
          <cell r="M13">
            <v>19</v>
          </cell>
          <cell r="N13">
            <v>19</v>
          </cell>
          <cell r="O13">
            <v>19</v>
          </cell>
          <cell r="P13">
            <v>0</v>
          </cell>
          <cell r="Q13">
            <v>0</v>
          </cell>
          <cell r="R13">
            <v>0</v>
          </cell>
        </row>
        <row r="14">
          <cell r="J14">
            <v>1</v>
          </cell>
          <cell r="K14">
            <v>6</v>
          </cell>
          <cell r="L14">
            <v>22</v>
          </cell>
          <cell r="M14">
            <v>22</v>
          </cell>
          <cell r="N14">
            <v>22</v>
          </cell>
          <cell r="O14">
            <v>22</v>
          </cell>
          <cell r="P14">
            <v>0</v>
          </cell>
          <cell r="Q14">
            <v>0</v>
          </cell>
          <cell r="R14">
            <v>0</v>
          </cell>
        </row>
        <row r="15">
          <cell r="J15">
            <v>1</v>
          </cell>
          <cell r="K15">
            <v>9</v>
          </cell>
          <cell r="L15">
            <v>25</v>
          </cell>
          <cell r="M15">
            <v>25</v>
          </cell>
          <cell r="N15">
            <v>25</v>
          </cell>
          <cell r="O15">
            <v>25</v>
          </cell>
          <cell r="P15">
            <v>0</v>
          </cell>
          <cell r="Q15">
            <v>0</v>
          </cell>
          <cell r="R15">
            <v>0</v>
          </cell>
        </row>
        <row r="16">
          <cell r="J16">
            <v>1</v>
          </cell>
          <cell r="K16">
            <v>12</v>
          </cell>
          <cell r="L16">
            <v>27</v>
          </cell>
          <cell r="M16">
            <v>27</v>
          </cell>
          <cell r="N16">
            <v>27</v>
          </cell>
          <cell r="O16">
            <v>27</v>
          </cell>
          <cell r="P16">
            <v>0</v>
          </cell>
          <cell r="Q16">
            <v>0</v>
          </cell>
          <cell r="R16">
            <v>0</v>
          </cell>
        </row>
        <row r="17">
          <cell r="J17">
            <v>1</v>
          </cell>
          <cell r="K17">
            <v>15</v>
          </cell>
          <cell r="L17">
            <v>30</v>
          </cell>
          <cell r="M17">
            <v>30</v>
          </cell>
          <cell r="N17">
            <v>30</v>
          </cell>
          <cell r="O17">
            <v>30</v>
          </cell>
          <cell r="P17">
            <v>0</v>
          </cell>
          <cell r="Q17">
            <v>0</v>
          </cell>
          <cell r="R17">
            <v>0</v>
          </cell>
        </row>
        <row r="18">
          <cell r="J18">
            <v>1</v>
          </cell>
          <cell r="K18">
            <v>18</v>
          </cell>
          <cell r="L18">
            <v>33</v>
          </cell>
          <cell r="M18">
            <v>33</v>
          </cell>
          <cell r="N18">
            <v>33</v>
          </cell>
          <cell r="O18">
            <v>33</v>
          </cell>
          <cell r="P18">
            <v>0</v>
          </cell>
          <cell r="Q18">
            <v>0</v>
          </cell>
          <cell r="R18">
            <v>0</v>
          </cell>
        </row>
        <row r="19">
          <cell r="J19" t="str">
            <v>1b</v>
          </cell>
          <cell r="K19">
            <v>18</v>
          </cell>
          <cell r="L19">
            <v>33</v>
          </cell>
          <cell r="M19">
            <v>33</v>
          </cell>
          <cell r="N19">
            <v>33</v>
          </cell>
          <cell r="O19">
            <v>33</v>
          </cell>
          <cell r="P19">
            <v>0</v>
          </cell>
          <cell r="Q19">
            <v>0</v>
          </cell>
          <cell r="R19">
            <v>0</v>
          </cell>
        </row>
        <row r="21">
          <cell r="J21">
            <v>2</v>
          </cell>
          <cell r="K21">
            <v>0</v>
          </cell>
          <cell r="L21">
            <v>0</v>
          </cell>
          <cell r="M21">
            <v>0</v>
          </cell>
          <cell r="N21">
            <v>0</v>
          </cell>
          <cell r="O21">
            <v>0</v>
          </cell>
          <cell r="P21">
            <v>0</v>
          </cell>
          <cell r="Q21">
            <v>0</v>
          </cell>
          <cell r="R21">
            <v>0</v>
          </cell>
        </row>
        <row r="22">
          <cell r="J22">
            <v>2</v>
          </cell>
          <cell r="K22">
            <v>0</v>
          </cell>
          <cell r="L22">
            <v>0</v>
          </cell>
          <cell r="M22">
            <v>0</v>
          </cell>
          <cell r="N22">
            <v>0</v>
          </cell>
          <cell r="O22">
            <v>0</v>
          </cell>
          <cell r="P22">
            <v>0</v>
          </cell>
          <cell r="Q22">
            <v>0</v>
          </cell>
          <cell r="R22">
            <v>0</v>
          </cell>
        </row>
        <row r="23">
          <cell r="J23">
            <v>2</v>
          </cell>
          <cell r="K23">
            <v>0</v>
          </cell>
          <cell r="L23">
            <v>0</v>
          </cell>
          <cell r="M23">
            <v>0</v>
          </cell>
          <cell r="N23">
            <v>0</v>
          </cell>
          <cell r="O23">
            <v>0</v>
          </cell>
          <cell r="P23">
            <v>0</v>
          </cell>
          <cell r="Q23">
            <v>0</v>
          </cell>
          <cell r="R23">
            <v>0</v>
          </cell>
        </row>
        <row r="24">
          <cell r="J24">
            <v>2</v>
          </cell>
          <cell r="K24">
            <v>0</v>
          </cell>
          <cell r="L24">
            <v>0</v>
          </cell>
          <cell r="M24">
            <v>0</v>
          </cell>
          <cell r="N24">
            <v>0</v>
          </cell>
          <cell r="O24">
            <v>0</v>
          </cell>
          <cell r="P24">
            <v>0</v>
          </cell>
          <cell r="Q24">
            <v>0</v>
          </cell>
          <cell r="R24">
            <v>0</v>
          </cell>
        </row>
        <row r="25">
          <cell r="J25">
            <v>2</v>
          </cell>
          <cell r="K25">
            <v>0</v>
          </cell>
          <cell r="L25">
            <v>0</v>
          </cell>
          <cell r="M25">
            <v>0</v>
          </cell>
          <cell r="N25">
            <v>0</v>
          </cell>
          <cell r="O25">
            <v>0</v>
          </cell>
          <cell r="P25">
            <v>0</v>
          </cell>
          <cell r="Q25">
            <v>0</v>
          </cell>
          <cell r="R25">
            <v>0</v>
          </cell>
        </row>
        <row r="26">
          <cell r="J26">
            <v>2</v>
          </cell>
          <cell r="K26">
            <v>0</v>
          </cell>
          <cell r="L26">
            <v>0</v>
          </cell>
          <cell r="M26">
            <v>0</v>
          </cell>
          <cell r="N26">
            <v>0</v>
          </cell>
          <cell r="O26">
            <v>0</v>
          </cell>
          <cell r="P26">
            <v>0</v>
          </cell>
          <cell r="Q26">
            <v>0</v>
          </cell>
          <cell r="R26">
            <v>0</v>
          </cell>
        </row>
        <row r="27">
          <cell r="J27">
            <v>2</v>
          </cell>
          <cell r="K27">
            <v>0</v>
          </cell>
          <cell r="L27">
            <v>0</v>
          </cell>
          <cell r="M27">
            <v>0</v>
          </cell>
          <cell r="N27">
            <v>0</v>
          </cell>
          <cell r="O27">
            <v>0</v>
          </cell>
          <cell r="P27">
            <v>0</v>
          </cell>
          <cell r="Q27">
            <v>0</v>
          </cell>
          <cell r="R27">
            <v>0</v>
          </cell>
        </row>
        <row r="28">
          <cell r="J28">
            <v>2</v>
          </cell>
          <cell r="K28">
            <v>0</v>
          </cell>
          <cell r="L28">
            <v>0</v>
          </cell>
          <cell r="M28">
            <v>0</v>
          </cell>
          <cell r="N28">
            <v>0</v>
          </cell>
          <cell r="O28">
            <v>0</v>
          </cell>
          <cell r="P28">
            <v>0</v>
          </cell>
          <cell r="Q28">
            <v>0</v>
          </cell>
          <cell r="R28">
            <v>0</v>
          </cell>
        </row>
        <row r="29">
          <cell r="J29">
            <v>2</v>
          </cell>
          <cell r="K29">
            <v>0</v>
          </cell>
          <cell r="L29">
            <v>0</v>
          </cell>
          <cell r="M29">
            <v>0</v>
          </cell>
          <cell r="N29">
            <v>0</v>
          </cell>
          <cell r="O29">
            <v>0</v>
          </cell>
          <cell r="P29">
            <v>0</v>
          </cell>
          <cell r="Q29">
            <v>0</v>
          </cell>
          <cell r="R29">
            <v>0</v>
          </cell>
        </row>
        <row r="30">
          <cell r="J30">
            <v>2</v>
          </cell>
          <cell r="K30">
            <v>0</v>
          </cell>
          <cell r="L30">
            <v>0</v>
          </cell>
          <cell r="M30">
            <v>0</v>
          </cell>
          <cell r="N30">
            <v>0</v>
          </cell>
          <cell r="O30">
            <v>0</v>
          </cell>
          <cell r="P30">
            <v>0</v>
          </cell>
          <cell r="Q30">
            <v>0</v>
          </cell>
          <cell r="R30">
            <v>0</v>
          </cell>
        </row>
        <row r="31">
          <cell r="J31">
            <v>2</v>
          </cell>
          <cell r="K31">
            <v>0</v>
          </cell>
          <cell r="L31">
            <v>0</v>
          </cell>
          <cell r="M31">
            <v>0</v>
          </cell>
          <cell r="N31">
            <v>0</v>
          </cell>
          <cell r="O31">
            <v>0</v>
          </cell>
          <cell r="P31">
            <v>0</v>
          </cell>
          <cell r="Q31">
            <v>0</v>
          </cell>
          <cell r="R31">
            <v>0</v>
          </cell>
        </row>
        <row r="32">
          <cell r="J32">
            <v>2</v>
          </cell>
          <cell r="K32">
            <v>0</v>
          </cell>
          <cell r="L32">
            <v>0</v>
          </cell>
          <cell r="M32">
            <v>0</v>
          </cell>
          <cell r="N32">
            <v>0</v>
          </cell>
          <cell r="O32">
            <v>0</v>
          </cell>
          <cell r="P32">
            <v>0</v>
          </cell>
          <cell r="Q32">
            <v>0</v>
          </cell>
          <cell r="R32">
            <v>0</v>
          </cell>
        </row>
        <row r="33">
          <cell r="J33" t="str">
            <v>2b</v>
          </cell>
          <cell r="K33">
            <v>0</v>
          </cell>
          <cell r="L33">
            <v>0</v>
          </cell>
          <cell r="M33">
            <v>0</v>
          </cell>
          <cell r="N33">
            <v>0</v>
          </cell>
          <cell r="O33">
            <v>0</v>
          </cell>
          <cell r="P33">
            <v>0</v>
          </cell>
          <cell r="Q33">
            <v>0</v>
          </cell>
          <cell r="R33">
            <v>0</v>
          </cell>
        </row>
        <row r="35">
          <cell r="J35">
            <v>3</v>
          </cell>
          <cell r="K35">
            <v>0</v>
          </cell>
          <cell r="L35">
            <v>12</v>
          </cell>
          <cell r="M35">
            <v>0</v>
          </cell>
          <cell r="N35">
            <v>0</v>
          </cell>
          <cell r="O35">
            <v>0</v>
          </cell>
          <cell r="P35">
            <v>0</v>
          </cell>
          <cell r="Q35">
            <v>0</v>
          </cell>
          <cell r="R35">
            <v>0</v>
          </cell>
        </row>
        <row r="36">
          <cell r="J36">
            <v>3</v>
          </cell>
          <cell r="K36">
            <v>0</v>
          </cell>
          <cell r="L36">
            <v>12</v>
          </cell>
          <cell r="M36">
            <v>0</v>
          </cell>
          <cell r="N36">
            <v>0</v>
          </cell>
          <cell r="O36">
            <v>0</v>
          </cell>
          <cell r="P36">
            <v>0</v>
          </cell>
          <cell r="Q36">
            <v>0</v>
          </cell>
          <cell r="R36">
            <v>0</v>
          </cell>
        </row>
        <row r="37">
          <cell r="J37">
            <v>3</v>
          </cell>
          <cell r="K37">
            <v>0</v>
          </cell>
          <cell r="L37">
            <v>18</v>
          </cell>
          <cell r="M37">
            <v>0</v>
          </cell>
          <cell r="N37">
            <v>0</v>
          </cell>
          <cell r="O37">
            <v>0</v>
          </cell>
          <cell r="P37">
            <v>0</v>
          </cell>
          <cell r="Q37">
            <v>0</v>
          </cell>
          <cell r="R37">
            <v>0</v>
          </cell>
        </row>
        <row r="38">
          <cell r="J38">
            <v>3</v>
          </cell>
          <cell r="K38">
            <v>0</v>
          </cell>
          <cell r="L38">
            <v>18</v>
          </cell>
          <cell r="M38">
            <v>0</v>
          </cell>
          <cell r="N38">
            <v>0</v>
          </cell>
          <cell r="O38">
            <v>0</v>
          </cell>
          <cell r="P38">
            <v>0</v>
          </cell>
          <cell r="Q38">
            <v>0</v>
          </cell>
          <cell r="R38">
            <v>0</v>
          </cell>
        </row>
        <row r="39">
          <cell r="J39">
            <v>3</v>
          </cell>
          <cell r="K39">
            <v>0</v>
          </cell>
          <cell r="L39">
            <v>24</v>
          </cell>
          <cell r="M39">
            <v>0</v>
          </cell>
          <cell r="N39">
            <v>0</v>
          </cell>
          <cell r="O39">
            <v>0</v>
          </cell>
          <cell r="P39">
            <v>0</v>
          </cell>
          <cell r="Q39">
            <v>0</v>
          </cell>
          <cell r="R39">
            <v>0</v>
          </cell>
        </row>
        <row r="40">
          <cell r="J40">
            <v>3</v>
          </cell>
          <cell r="K40">
            <v>0</v>
          </cell>
          <cell r="L40">
            <v>24</v>
          </cell>
          <cell r="M40">
            <v>0</v>
          </cell>
          <cell r="N40">
            <v>0</v>
          </cell>
          <cell r="O40">
            <v>0</v>
          </cell>
          <cell r="P40">
            <v>0</v>
          </cell>
          <cell r="Q40">
            <v>0</v>
          </cell>
          <cell r="R40">
            <v>0</v>
          </cell>
        </row>
        <row r="41">
          <cell r="J41">
            <v>3</v>
          </cell>
          <cell r="K41">
            <v>12</v>
          </cell>
          <cell r="L41">
            <v>36</v>
          </cell>
          <cell r="M41">
            <v>0</v>
          </cell>
          <cell r="N41">
            <v>0</v>
          </cell>
          <cell r="O41">
            <v>0</v>
          </cell>
          <cell r="P41">
            <v>0</v>
          </cell>
          <cell r="Q41">
            <v>0</v>
          </cell>
          <cell r="R41">
            <v>0</v>
          </cell>
        </row>
        <row r="42">
          <cell r="J42">
            <v>3</v>
          </cell>
          <cell r="K42">
            <v>12</v>
          </cell>
          <cell r="L42">
            <v>36</v>
          </cell>
          <cell r="M42">
            <v>0</v>
          </cell>
          <cell r="N42">
            <v>0</v>
          </cell>
          <cell r="O42">
            <v>0</v>
          </cell>
          <cell r="P42">
            <v>0</v>
          </cell>
          <cell r="Q42">
            <v>0</v>
          </cell>
          <cell r="R42">
            <v>0</v>
          </cell>
        </row>
        <row r="43">
          <cell r="J43">
            <v>3</v>
          </cell>
          <cell r="K43">
            <v>12</v>
          </cell>
          <cell r="L43">
            <v>36</v>
          </cell>
          <cell r="M43">
            <v>0</v>
          </cell>
          <cell r="N43">
            <v>0</v>
          </cell>
          <cell r="O43">
            <v>0</v>
          </cell>
          <cell r="P43">
            <v>0</v>
          </cell>
          <cell r="Q43">
            <v>0</v>
          </cell>
          <cell r="R43">
            <v>0</v>
          </cell>
        </row>
        <row r="44">
          <cell r="J44">
            <v>3</v>
          </cell>
          <cell r="K44">
            <v>24</v>
          </cell>
          <cell r="L44">
            <v>48</v>
          </cell>
          <cell r="M44">
            <v>0</v>
          </cell>
          <cell r="N44">
            <v>0</v>
          </cell>
          <cell r="O44">
            <v>0</v>
          </cell>
          <cell r="P44">
            <v>0</v>
          </cell>
          <cell r="Q44">
            <v>0</v>
          </cell>
          <cell r="R44">
            <v>0</v>
          </cell>
        </row>
        <row r="45">
          <cell r="J45">
            <v>3</v>
          </cell>
          <cell r="K45">
            <v>24</v>
          </cell>
          <cell r="L45">
            <v>48</v>
          </cell>
          <cell r="M45">
            <v>0</v>
          </cell>
          <cell r="N45">
            <v>0</v>
          </cell>
          <cell r="O45">
            <v>0</v>
          </cell>
          <cell r="P45">
            <v>0</v>
          </cell>
          <cell r="Q45">
            <v>0</v>
          </cell>
          <cell r="R45">
            <v>0</v>
          </cell>
        </row>
        <row r="46">
          <cell r="J46">
            <v>3</v>
          </cell>
          <cell r="K46">
            <v>30</v>
          </cell>
          <cell r="L46">
            <v>54</v>
          </cell>
          <cell r="M46">
            <v>0</v>
          </cell>
          <cell r="N46">
            <v>0</v>
          </cell>
          <cell r="O46">
            <v>0</v>
          </cell>
          <cell r="P46">
            <v>0</v>
          </cell>
          <cell r="Q46">
            <v>0</v>
          </cell>
          <cell r="R46">
            <v>0</v>
          </cell>
        </row>
        <row r="47">
          <cell r="J47" t="str">
            <v>3b</v>
          </cell>
          <cell r="K47">
            <v>30</v>
          </cell>
          <cell r="L47">
            <v>54</v>
          </cell>
          <cell r="M47">
            <v>0</v>
          </cell>
          <cell r="N47">
            <v>0</v>
          </cell>
          <cell r="O47">
            <v>0</v>
          </cell>
          <cell r="P47">
            <v>0</v>
          </cell>
          <cell r="Q47">
            <v>0</v>
          </cell>
          <cell r="R47">
            <v>0</v>
          </cell>
        </row>
        <row r="49">
          <cell r="J49">
            <v>4</v>
          </cell>
          <cell r="K49">
            <v>0</v>
          </cell>
          <cell r="L49">
            <v>24</v>
          </cell>
          <cell r="M49">
            <v>0</v>
          </cell>
          <cell r="N49">
            <v>0</v>
          </cell>
          <cell r="O49">
            <v>0</v>
          </cell>
          <cell r="P49">
            <v>0</v>
          </cell>
          <cell r="Q49">
            <v>0</v>
          </cell>
          <cell r="R49">
            <v>0</v>
          </cell>
        </row>
        <row r="50">
          <cell r="J50">
            <v>4</v>
          </cell>
          <cell r="K50">
            <v>0</v>
          </cell>
          <cell r="L50">
            <v>24</v>
          </cell>
          <cell r="M50">
            <v>24</v>
          </cell>
          <cell r="N50">
            <v>24</v>
          </cell>
          <cell r="O50">
            <v>24</v>
          </cell>
          <cell r="P50">
            <v>0</v>
          </cell>
          <cell r="Q50">
            <v>0</v>
          </cell>
          <cell r="R50">
            <v>0</v>
          </cell>
        </row>
        <row r="51">
          <cell r="J51">
            <v>4</v>
          </cell>
          <cell r="K51">
            <v>0</v>
          </cell>
          <cell r="L51">
            <v>48</v>
          </cell>
          <cell r="M51">
            <v>24</v>
          </cell>
          <cell r="N51">
            <v>24</v>
          </cell>
          <cell r="O51">
            <v>24</v>
          </cell>
          <cell r="P51">
            <v>0</v>
          </cell>
          <cell r="Q51">
            <v>0</v>
          </cell>
          <cell r="R51">
            <v>0</v>
          </cell>
        </row>
        <row r="52">
          <cell r="J52">
            <v>4</v>
          </cell>
          <cell r="K52">
            <v>0</v>
          </cell>
          <cell r="L52">
            <v>48</v>
          </cell>
          <cell r="M52">
            <v>48</v>
          </cell>
          <cell r="N52">
            <v>48</v>
          </cell>
          <cell r="O52">
            <v>48</v>
          </cell>
          <cell r="P52">
            <v>0</v>
          </cell>
          <cell r="Q52">
            <v>0</v>
          </cell>
          <cell r="R52">
            <v>0</v>
          </cell>
        </row>
        <row r="53">
          <cell r="J53">
            <v>4</v>
          </cell>
          <cell r="K53">
            <v>0</v>
          </cell>
          <cell r="L53">
            <v>72</v>
          </cell>
          <cell r="M53">
            <v>48</v>
          </cell>
          <cell r="N53">
            <v>48</v>
          </cell>
          <cell r="O53">
            <v>48</v>
          </cell>
          <cell r="P53">
            <v>0</v>
          </cell>
          <cell r="Q53">
            <v>0</v>
          </cell>
          <cell r="R53">
            <v>0</v>
          </cell>
        </row>
        <row r="54">
          <cell r="J54">
            <v>4</v>
          </cell>
          <cell r="K54">
            <v>0</v>
          </cell>
          <cell r="L54">
            <v>72</v>
          </cell>
          <cell r="M54">
            <v>72</v>
          </cell>
          <cell r="N54">
            <v>72</v>
          </cell>
          <cell r="O54">
            <v>72</v>
          </cell>
          <cell r="P54">
            <v>0</v>
          </cell>
          <cell r="Q54">
            <v>0</v>
          </cell>
          <cell r="R54">
            <v>0</v>
          </cell>
        </row>
        <row r="55">
          <cell r="J55">
            <v>4</v>
          </cell>
          <cell r="K55">
            <v>0</v>
          </cell>
          <cell r="L55">
            <v>96</v>
          </cell>
          <cell r="M55">
            <v>72</v>
          </cell>
          <cell r="N55">
            <v>72</v>
          </cell>
          <cell r="O55">
            <v>72</v>
          </cell>
          <cell r="P55">
            <v>0</v>
          </cell>
          <cell r="Q55">
            <v>0</v>
          </cell>
          <cell r="R55">
            <v>0</v>
          </cell>
        </row>
        <row r="56">
          <cell r="J56">
            <v>4</v>
          </cell>
          <cell r="K56">
            <v>24</v>
          </cell>
          <cell r="L56">
            <v>96</v>
          </cell>
          <cell r="M56">
            <v>96</v>
          </cell>
          <cell r="N56">
            <v>96</v>
          </cell>
          <cell r="O56">
            <v>96</v>
          </cell>
          <cell r="P56">
            <v>0</v>
          </cell>
          <cell r="Q56">
            <v>0</v>
          </cell>
          <cell r="R56">
            <v>0</v>
          </cell>
        </row>
        <row r="57">
          <cell r="J57">
            <v>4</v>
          </cell>
          <cell r="K57">
            <v>24</v>
          </cell>
          <cell r="L57">
            <v>120</v>
          </cell>
          <cell r="M57">
            <v>96</v>
          </cell>
          <cell r="N57">
            <v>96</v>
          </cell>
          <cell r="O57">
            <v>96</v>
          </cell>
          <cell r="P57">
            <v>0</v>
          </cell>
          <cell r="Q57">
            <v>0</v>
          </cell>
          <cell r="R57">
            <v>0</v>
          </cell>
        </row>
        <row r="58">
          <cell r="J58">
            <v>4</v>
          </cell>
          <cell r="K58">
            <v>48</v>
          </cell>
          <cell r="L58">
            <v>120</v>
          </cell>
          <cell r="M58">
            <v>120</v>
          </cell>
          <cell r="N58">
            <v>120</v>
          </cell>
          <cell r="O58">
            <v>120</v>
          </cell>
          <cell r="P58">
            <v>0</v>
          </cell>
          <cell r="Q58">
            <v>0</v>
          </cell>
          <cell r="R58">
            <v>0</v>
          </cell>
        </row>
        <row r="59">
          <cell r="J59">
            <v>4</v>
          </cell>
          <cell r="K59">
            <v>48</v>
          </cell>
          <cell r="L59">
            <v>144</v>
          </cell>
          <cell r="M59">
            <v>120</v>
          </cell>
          <cell r="N59">
            <v>120</v>
          </cell>
          <cell r="O59">
            <v>120</v>
          </cell>
          <cell r="P59">
            <v>0</v>
          </cell>
          <cell r="Q59">
            <v>0</v>
          </cell>
          <cell r="R59">
            <v>0</v>
          </cell>
        </row>
        <row r="60">
          <cell r="J60">
            <v>4</v>
          </cell>
          <cell r="K60">
            <v>72</v>
          </cell>
          <cell r="L60">
            <v>144</v>
          </cell>
          <cell r="M60">
            <v>144</v>
          </cell>
          <cell r="N60">
            <v>144</v>
          </cell>
          <cell r="O60">
            <v>144</v>
          </cell>
          <cell r="P60">
            <v>0</v>
          </cell>
          <cell r="Q60">
            <v>0</v>
          </cell>
          <cell r="R60">
            <v>0</v>
          </cell>
        </row>
        <row r="61">
          <cell r="J61" t="str">
            <v>4b</v>
          </cell>
          <cell r="K61">
            <v>72</v>
          </cell>
          <cell r="L61">
            <v>144</v>
          </cell>
          <cell r="M61">
            <v>144</v>
          </cell>
          <cell r="N61">
            <v>144</v>
          </cell>
          <cell r="O61">
            <v>144</v>
          </cell>
          <cell r="P61">
            <v>0</v>
          </cell>
          <cell r="Q61">
            <v>0</v>
          </cell>
          <cell r="R61">
            <v>0</v>
          </cell>
        </row>
        <row r="63">
          <cell r="J63">
            <v>5</v>
          </cell>
          <cell r="K63">
            <v>0</v>
          </cell>
          <cell r="L63">
            <v>24</v>
          </cell>
          <cell r="M63">
            <v>24</v>
          </cell>
          <cell r="N63">
            <v>0</v>
          </cell>
          <cell r="O63">
            <v>0</v>
          </cell>
          <cell r="P63">
            <v>0</v>
          </cell>
          <cell r="Q63">
            <v>0</v>
          </cell>
          <cell r="R63">
            <v>0</v>
          </cell>
        </row>
        <row r="64">
          <cell r="J64">
            <v>5</v>
          </cell>
          <cell r="K64">
            <v>0</v>
          </cell>
          <cell r="L64">
            <v>24</v>
          </cell>
          <cell r="M64">
            <v>24</v>
          </cell>
          <cell r="N64">
            <v>24</v>
          </cell>
          <cell r="O64">
            <v>24</v>
          </cell>
          <cell r="P64">
            <v>0</v>
          </cell>
          <cell r="Q64">
            <v>0</v>
          </cell>
          <cell r="R64">
            <v>0</v>
          </cell>
        </row>
        <row r="65">
          <cell r="J65">
            <v>5</v>
          </cell>
          <cell r="K65">
            <v>0</v>
          </cell>
          <cell r="L65">
            <v>48</v>
          </cell>
          <cell r="M65">
            <v>48</v>
          </cell>
          <cell r="N65">
            <v>24</v>
          </cell>
          <cell r="O65">
            <v>24</v>
          </cell>
          <cell r="P65">
            <v>0</v>
          </cell>
          <cell r="Q65">
            <v>0</v>
          </cell>
          <cell r="R65">
            <v>0</v>
          </cell>
        </row>
        <row r="66">
          <cell r="J66">
            <v>5</v>
          </cell>
          <cell r="K66">
            <v>0</v>
          </cell>
          <cell r="L66">
            <v>48</v>
          </cell>
          <cell r="M66">
            <v>48</v>
          </cell>
          <cell r="N66">
            <v>48</v>
          </cell>
          <cell r="O66">
            <v>48</v>
          </cell>
          <cell r="P66">
            <v>0</v>
          </cell>
          <cell r="Q66">
            <v>0</v>
          </cell>
          <cell r="R66">
            <v>0</v>
          </cell>
        </row>
        <row r="67">
          <cell r="J67">
            <v>5</v>
          </cell>
          <cell r="K67">
            <v>0</v>
          </cell>
          <cell r="L67">
            <v>72</v>
          </cell>
          <cell r="M67">
            <v>72</v>
          </cell>
          <cell r="N67">
            <v>48</v>
          </cell>
          <cell r="O67">
            <v>48</v>
          </cell>
          <cell r="P67">
            <v>0</v>
          </cell>
          <cell r="Q67">
            <v>0</v>
          </cell>
          <cell r="R67">
            <v>0</v>
          </cell>
        </row>
        <row r="68">
          <cell r="J68">
            <v>5</v>
          </cell>
          <cell r="K68">
            <v>0</v>
          </cell>
          <cell r="L68">
            <v>72</v>
          </cell>
          <cell r="M68">
            <v>72</v>
          </cell>
          <cell r="N68">
            <v>72</v>
          </cell>
          <cell r="O68">
            <v>72</v>
          </cell>
          <cell r="P68">
            <v>0</v>
          </cell>
          <cell r="Q68">
            <v>0</v>
          </cell>
          <cell r="R68">
            <v>0</v>
          </cell>
        </row>
        <row r="69">
          <cell r="J69">
            <v>5</v>
          </cell>
          <cell r="K69">
            <v>0</v>
          </cell>
          <cell r="L69">
            <v>96</v>
          </cell>
          <cell r="M69">
            <v>96</v>
          </cell>
          <cell r="N69">
            <v>72</v>
          </cell>
          <cell r="O69">
            <v>72</v>
          </cell>
          <cell r="P69">
            <v>0</v>
          </cell>
          <cell r="Q69">
            <v>0</v>
          </cell>
          <cell r="R69">
            <v>0</v>
          </cell>
        </row>
        <row r="70">
          <cell r="J70">
            <v>5</v>
          </cell>
          <cell r="K70">
            <v>24</v>
          </cell>
          <cell r="L70">
            <v>96</v>
          </cell>
          <cell r="M70">
            <v>96</v>
          </cell>
          <cell r="N70">
            <v>96</v>
          </cell>
          <cell r="O70">
            <v>96</v>
          </cell>
          <cell r="P70">
            <v>0</v>
          </cell>
          <cell r="Q70">
            <v>0</v>
          </cell>
          <cell r="R70">
            <v>0</v>
          </cell>
        </row>
        <row r="71">
          <cell r="J71">
            <v>5</v>
          </cell>
          <cell r="K71">
            <v>24</v>
          </cell>
          <cell r="L71">
            <v>120</v>
          </cell>
          <cell r="M71">
            <v>120</v>
          </cell>
          <cell r="N71">
            <v>96</v>
          </cell>
          <cell r="O71">
            <v>96</v>
          </cell>
          <cell r="P71">
            <v>0</v>
          </cell>
          <cell r="Q71">
            <v>0</v>
          </cell>
          <cell r="R71">
            <v>0</v>
          </cell>
        </row>
        <row r="72">
          <cell r="J72">
            <v>5</v>
          </cell>
          <cell r="K72">
            <v>48</v>
          </cell>
          <cell r="L72">
            <v>120</v>
          </cell>
          <cell r="M72">
            <v>120</v>
          </cell>
          <cell r="N72">
            <v>120</v>
          </cell>
          <cell r="O72">
            <v>120</v>
          </cell>
          <cell r="P72">
            <v>0</v>
          </cell>
          <cell r="Q72">
            <v>0</v>
          </cell>
          <cell r="R72">
            <v>0</v>
          </cell>
        </row>
        <row r="73">
          <cell r="J73">
            <v>5</v>
          </cell>
          <cell r="K73">
            <v>48</v>
          </cell>
          <cell r="L73">
            <v>144</v>
          </cell>
          <cell r="M73">
            <v>144</v>
          </cell>
          <cell r="N73">
            <v>120</v>
          </cell>
          <cell r="O73">
            <v>120</v>
          </cell>
          <cell r="P73">
            <v>0</v>
          </cell>
          <cell r="Q73">
            <v>0</v>
          </cell>
          <cell r="R73">
            <v>0</v>
          </cell>
        </row>
        <row r="74">
          <cell r="J74">
            <v>5</v>
          </cell>
          <cell r="K74">
            <v>72</v>
          </cell>
          <cell r="L74">
            <v>144</v>
          </cell>
          <cell r="M74">
            <v>144</v>
          </cell>
          <cell r="N74">
            <v>144</v>
          </cell>
          <cell r="O74">
            <v>144</v>
          </cell>
          <cell r="P74">
            <v>0</v>
          </cell>
          <cell r="Q74">
            <v>0</v>
          </cell>
          <cell r="R74">
            <v>0</v>
          </cell>
        </row>
        <row r="75">
          <cell r="J75" t="str">
            <v>5b</v>
          </cell>
          <cell r="K75">
            <v>72</v>
          </cell>
          <cell r="L75">
            <v>144</v>
          </cell>
          <cell r="M75">
            <v>144</v>
          </cell>
          <cell r="N75">
            <v>144</v>
          </cell>
          <cell r="O75">
            <v>144</v>
          </cell>
          <cell r="P75">
            <v>0</v>
          </cell>
          <cell r="Q75">
            <v>0</v>
          </cell>
          <cell r="R75">
            <v>0</v>
          </cell>
        </row>
        <row r="77">
          <cell r="J77">
            <v>6</v>
          </cell>
          <cell r="K77">
            <v>0</v>
          </cell>
          <cell r="L77">
            <v>0</v>
          </cell>
          <cell r="M77">
            <v>0</v>
          </cell>
          <cell r="N77">
            <v>0</v>
          </cell>
          <cell r="O77">
            <v>0</v>
          </cell>
          <cell r="P77">
            <v>0</v>
          </cell>
          <cell r="Q77">
            <v>0</v>
          </cell>
          <cell r="R77">
            <v>0</v>
          </cell>
        </row>
        <row r="78">
          <cell r="J78">
            <v>6</v>
          </cell>
          <cell r="K78">
            <v>0</v>
          </cell>
          <cell r="L78">
            <v>0</v>
          </cell>
          <cell r="M78">
            <v>0</v>
          </cell>
          <cell r="N78">
            <v>0</v>
          </cell>
          <cell r="O78">
            <v>0</v>
          </cell>
          <cell r="P78">
            <v>0</v>
          </cell>
          <cell r="Q78">
            <v>0</v>
          </cell>
          <cell r="R78">
            <v>0</v>
          </cell>
        </row>
        <row r="79">
          <cell r="J79">
            <v>6</v>
          </cell>
          <cell r="K79">
            <v>0</v>
          </cell>
          <cell r="L79">
            <v>0</v>
          </cell>
          <cell r="M79">
            <v>0</v>
          </cell>
          <cell r="N79">
            <v>0</v>
          </cell>
          <cell r="O79">
            <v>0</v>
          </cell>
          <cell r="P79">
            <v>0</v>
          </cell>
          <cell r="Q79">
            <v>0</v>
          </cell>
          <cell r="R79">
            <v>0</v>
          </cell>
        </row>
        <row r="80">
          <cell r="J80">
            <v>6</v>
          </cell>
          <cell r="K80">
            <v>0</v>
          </cell>
          <cell r="L80">
            <v>0</v>
          </cell>
          <cell r="M80">
            <v>0</v>
          </cell>
          <cell r="N80">
            <v>0</v>
          </cell>
          <cell r="O80">
            <v>0</v>
          </cell>
          <cell r="P80">
            <v>0</v>
          </cell>
          <cell r="Q80">
            <v>0</v>
          </cell>
          <cell r="R80">
            <v>0</v>
          </cell>
        </row>
        <row r="81">
          <cell r="J81">
            <v>6</v>
          </cell>
          <cell r="K81">
            <v>0</v>
          </cell>
          <cell r="L81">
            <v>0</v>
          </cell>
          <cell r="M81">
            <v>0</v>
          </cell>
          <cell r="N81">
            <v>0</v>
          </cell>
          <cell r="O81">
            <v>0</v>
          </cell>
          <cell r="P81">
            <v>0</v>
          </cell>
          <cell r="Q81">
            <v>0</v>
          </cell>
          <cell r="R81">
            <v>0</v>
          </cell>
        </row>
        <row r="82">
          <cell r="J82">
            <v>6</v>
          </cell>
          <cell r="K82">
            <v>0</v>
          </cell>
          <cell r="L82">
            <v>0</v>
          </cell>
          <cell r="M82">
            <v>0</v>
          </cell>
          <cell r="N82">
            <v>0</v>
          </cell>
          <cell r="O82">
            <v>0</v>
          </cell>
          <cell r="P82">
            <v>0</v>
          </cell>
          <cell r="Q82">
            <v>0</v>
          </cell>
          <cell r="R82">
            <v>0</v>
          </cell>
        </row>
        <row r="83">
          <cell r="J83">
            <v>6</v>
          </cell>
          <cell r="K83">
            <v>0</v>
          </cell>
          <cell r="L83">
            <v>0</v>
          </cell>
          <cell r="M83">
            <v>0</v>
          </cell>
          <cell r="N83">
            <v>0</v>
          </cell>
          <cell r="O83">
            <v>0</v>
          </cell>
          <cell r="P83">
            <v>0</v>
          </cell>
          <cell r="Q83">
            <v>0</v>
          </cell>
          <cell r="R83">
            <v>0</v>
          </cell>
        </row>
        <row r="84">
          <cell r="J84">
            <v>6</v>
          </cell>
          <cell r="K84">
            <v>0</v>
          </cell>
          <cell r="L84">
            <v>0</v>
          </cell>
          <cell r="M84">
            <v>0</v>
          </cell>
          <cell r="N84">
            <v>0</v>
          </cell>
          <cell r="O84">
            <v>0</v>
          </cell>
          <cell r="P84">
            <v>0</v>
          </cell>
          <cell r="Q84">
            <v>0</v>
          </cell>
          <cell r="R84">
            <v>0</v>
          </cell>
        </row>
        <row r="85">
          <cell r="J85">
            <v>6</v>
          </cell>
          <cell r="K85">
            <v>0</v>
          </cell>
          <cell r="L85">
            <v>0</v>
          </cell>
          <cell r="M85">
            <v>0</v>
          </cell>
          <cell r="N85">
            <v>0</v>
          </cell>
          <cell r="O85">
            <v>0</v>
          </cell>
          <cell r="P85">
            <v>0</v>
          </cell>
          <cell r="Q85">
            <v>0</v>
          </cell>
          <cell r="R85">
            <v>0</v>
          </cell>
        </row>
        <row r="86">
          <cell r="J86">
            <v>6</v>
          </cell>
          <cell r="K86">
            <v>0</v>
          </cell>
          <cell r="L86">
            <v>0</v>
          </cell>
          <cell r="M86">
            <v>0</v>
          </cell>
          <cell r="N86">
            <v>0</v>
          </cell>
          <cell r="O86">
            <v>0</v>
          </cell>
          <cell r="P86">
            <v>0</v>
          </cell>
          <cell r="Q86">
            <v>0</v>
          </cell>
          <cell r="R86">
            <v>0</v>
          </cell>
        </row>
        <row r="87">
          <cell r="J87">
            <v>6</v>
          </cell>
          <cell r="K87">
            <v>0</v>
          </cell>
          <cell r="L87">
            <v>0</v>
          </cell>
          <cell r="M87">
            <v>0</v>
          </cell>
          <cell r="N87">
            <v>0</v>
          </cell>
          <cell r="O87">
            <v>0</v>
          </cell>
          <cell r="P87">
            <v>0</v>
          </cell>
          <cell r="Q87">
            <v>0</v>
          </cell>
          <cell r="R87">
            <v>0</v>
          </cell>
        </row>
        <row r="88">
          <cell r="J88">
            <v>6</v>
          </cell>
          <cell r="K88">
            <v>0</v>
          </cell>
          <cell r="L88">
            <v>0</v>
          </cell>
          <cell r="M88">
            <v>0</v>
          </cell>
          <cell r="N88">
            <v>0</v>
          </cell>
          <cell r="O88">
            <v>0</v>
          </cell>
          <cell r="P88">
            <v>0</v>
          </cell>
          <cell r="Q88">
            <v>0</v>
          </cell>
          <cell r="R88">
            <v>0</v>
          </cell>
        </row>
        <row r="89">
          <cell r="J89" t="str">
            <v>6b</v>
          </cell>
          <cell r="K89">
            <v>0</v>
          </cell>
          <cell r="L89">
            <v>0</v>
          </cell>
          <cell r="M89">
            <v>0</v>
          </cell>
          <cell r="N89">
            <v>0</v>
          </cell>
          <cell r="O89">
            <v>0</v>
          </cell>
          <cell r="P89">
            <v>0</v>
          </cell>
          <cell r="Q89">
            <v>0</v>
          </cell>
          <cell r="R89">
            <v>0</v>
          </cell>
        </row>
        <row r="91">
          <cell r="J91">
            <v>7</v>
          </cell>
          <cell r="K91">
            <v>0</v>
          </cell>
          <cell r="L91">
            <v>0</v>
          </cell>
          <cell r="M91">
            <v>0</v>
          </cell>
          <cell r="N91">
            <v>0</v>
          </cell>
          <cell r="O91">
            <v>0</v>
          </cell>
          <cell r="P91">
            <v>0</v>
          </cell>
          <cell r="Q91">
            <v>0</v>
          </cell>
          <cell r="R91">
            <v>0</v>
          </cell>
        </row>
        <row r="92">
          <cell r="J92">
            <v>7</v>
          </cell>
          <cell r="K92">
            <v>0</v>
          </cell>
          <cell r="L92">
            <v>2</v>
          </cell>
          <cell r="M92">
            <v>0</v>
          </cell>
          <cell r="N92">
            <v>0</v>
          </cell>
          <cell r="O92">
            <v>0</v>
          </cell>
          <cell r="P92">
            <v>0</v>
          </cell>
          <cell r="Q92">
            <v>0</v>
          </cell>
          <cell r="R92">
            <v>0</v>
          </cell>
        </row>
        <row r="93">
          <cell r="J93">
            <v>7</v>
          </cell>
          <cell r="K93">
            <v>0</v>
          </cell>
          <cell r="L93">
            <v>3</v>
          </cell>
          <cell r="M93">
            <v>0</v>
          </cell>
          <cell r="N93">
            <v>0</v>
          </cell>
          <cell r="O93">
            <v>0</v>
          </cell>
          <cell r="P93">
            <v>0</v>
          </cell>
          <cell r="Q93">
            <v>0</v>
          </cell>
          <cell r="R93">
            <v>0</v>
          </cell>
        </row>
        <row r="94">
          <cell r="J94">
            <v>7</v>
          </cell>
          <cell r="K94">
            <v>0</v>
          </cell>
          <cell r="L94">
            <v>4</v>
          </cell>
          <cell r="M94">
            <v>0</v>
          </cell>
          <cell r="N94">
            <v>0</v>
          </cell>
          <cell r="O94">
            <v>0</v>
          </cell>
          <cell r="P94">
            <v>0</v>
          </cell>
          <cell r="Q94">
            <v>0</v>
          </cell>
          <cell r="R94">
            <v>0</v>
          </cell>
        </row>
        <row r="95">
          <cell r="J95">
            <v>7</v>
          </cell>
          <cell r="K95">
            <v>0</v>
          </cell>
          <cell r="L95">
            <v>5</v>
          </cell>
          <cell r="M95">
            <v>0</v>
          </cell>
          <cell r="N95">
            <v>0</v>
          </cell>
          <cell r="O95">
            <v>0</v>
          </cell>
          <cell r="P95">
            <v>0</v>
          </cell>
          <cell r="Q95">
            <v>0</v>
          </cell>
          <cell r="R95">
            <v>0</v>
          </cell>
        </row>
        <row r="96">
          <cell r="J96">
            <v>7</v>
          </cell>
          <cell r="K96">
            <v>0</v>
          </cell>
          <cell r="L96">
            <v>6</v>
          </cell>
          <cell r="M96">
            <v>0</v>
          </cell>
          <cell r="N96">
            <v>0</v>
          </cell>
          <cell r="O96">
            <v>0</v>
          </cell>
          <cell r="P96">
            <v>0</v>
          </cell>
          <cell r="Q96">
            <v>0</v>
          </cell>
          <cell r="R96">
            <v>0</v>
          </cell>
        </row>
        <row r="97">
          <cell r="J97">
            <v>7</v>
          </cell>
          <cell r="K97">
            <v>0</v>
          </cell>
          <cell r="L97">
            <v>8</v>
          </cell>
          <cell r="M97">
            <v>0</v>
          </cell>
          <cell r="N97">
            <v>0</v>
          </cell>
          <cell r="O97">
            <v>0</v>
          </cell>
          <cell r="P97">
            <v>0</v>
          </cell>
          <cell r="Q97">
            <v>0</v>
          </cell>
          <cell r="R97">
            <v>0</v>
          </cell>
        </row>
        <row r="98">
          <cell r="J98">
            <v>7</v>
          </cell>
          <cell r="K98">
            <v>0</v>
          </cell>
          <cell r="L98">
            <v>9</v>
          </cell>
          <cell r="M98">
            <v>0</v>
          </cell>
          <cell r="N98">
            <v>0</v>
          </cell>
          <cell r="O98">
            <v>0</v>
          </cell>
          <cell r="P98">
            <v>0</v>
          </cell>
          <cell r="Q98">
            <v>0</v>
          </cell>
          <cell r="R98">
            <v>0</v>
          </cell>
        </row>
        <row r="99">
          <cell r="J99">
            <v>7</v>
          </cell>
          <cell r="K99">
            <v>0</v>
          </cell>
          <cell r="L99">
            <v>10</v>
          </cell>
          <cell r="M99">
            <v>0</v>
          </cell>
          <cell r="N99">
            <v>0</v>
          </cell>
          <cell r="O99">
            <v>0</v>
          </cell>
          <cell r="P99">
            <v>0</v>
          </cell>
          <cell r="Q99">
            <v>0</v>
          </cell>
          <cell r="R99">
            <v>0</v>
          </cell>
        </row>
        <row r="100">
          <cell r="J100">
            <v>7</v>
          </cell>
          <cell r="K100">
            <v>0</v>
          </cell>
          <cell r="L100">
            <v>11</v>
          </cell>
          <cell r="M100">
            <v>0</v>
          </cell>
          <cell r="N100">
            <v>0</v>
          </cell>
          <cell r="O100">
            <v>0</v>
          </cell>
          <cell r="P100">
            <v>0</v>
          </cell>
          <cell r="Q100">
            <v>0</v>
          </cell>
          <cell r="R100">
            <v>0</v>
          </cell>
        </row>
        <row r="101">
          <cell r="J101">
            <v>7</v>
          </cell>
          <cell r="K101">
            <v>0</v>
          </cell>
          <cell r="L101">
            <v>12</v>
          </cell>
          <cell r="M101">
            <v>0</v>
          </cell>
          <cell r="N101">
            <v>0</v>
          </cell>
          <cell r="O101">
            <v>0</v>
          </cell>
          <cell r="P101">
            <v>0</v>
          </cell>
          <cell r="Q101">
            <v>0</v>
          </cell>
          <cell r="R101">
            <v>0</v>
          </cell>
        </row>
        <row r="102">
          <cell r="J102">
            <v>7</v>
          </cell>
          <cell r="K102">
            <v>0</v>
          </cell>
          <cell r="L102">
            <v>12</v>
          </cell>
          <cell r="M102">
            <v>0</v>
          </cell>
          <cell r="N102">
            <v>0</v>
          </cell>
          <cell r="O102">
            <v>0</v>
          </cell>
          <cell r="P102">
            <v>0</v>
          </cell>
          <cell r="Q102">
            <v>0</v>
          </cell>
          <cell r="R102">
            <v>0</v>
          </cell>
        </row>
        <row r="103">
          <cell r="J103" t="str">
            <v>7b</v>
          </cell>
          <cell r="K103">
            <v>0</v>
          </cell>
          <cell r="L103">
            <v>12</v>
          </cell>
          <cell r="M103">
            <v>0</v>
          </cell>
          <cell r="N103">
            <v>0</v>
          </cell>
          <cell r="O103">
            <v>0</v>
          </cell>
          <cell r="P103">
            <v>0</v>
          </cell>
          <cell r="Q103">
            <v>0</v>
          </cell>
          <cell r="R103">
            <v>0</v>
          </cell>
        </row>
        <row r="105">
          <cell r="J105">
            <v>8</v>
          </cell>
          <cell r="K105">
            <v>0</v>
          </cell>
          <cell r="L105">
            <v>0</v>
          </cell>
          <cell r="M105">
            <v>0</v>
          </cell>
          <cell r="N105">
            <v>0</v>
          </cell>
          <cell r="O105">
            <v>0</v>
          </cell>
          <cell r="P105">
            <v>0</v>
          </cell>
          <cell r="Q105">
            <v>0</v>
          </cell>
          <cell r="R105">
            <v>0</v>
          </cell>
        </row>
        <row r="106">
          <cell r="J106">
            <v>8</v>
          </cell>
          <cell r="K106">
            <v>0</v>
          </cell>
          <cell r="L106">
            <v>0</v>
          </cell>
          <cell r="M106">
            <v>0</v>
          </cell>
          <cell r="N106">
            <v>0</v>
          </cell>
          <cell r="O106">
            <v>0</v>
          </cell>
          <cell r="P106">
            <v>0</v>
          </cell>
          <cell r="Q106">
            <v>0</v>
          </cell>
          <cell r="R106">
            <v>0</v>
          </cell>
        </row>
        <row r="107">
          <cell r="J107">
            <v>8</v>
          </cell>
          <cell r="K107">
            <v>0</v>
          </cell>
          <cell r="L107">
            <v>0</v>
          </cell>
          <cell r="M107">
            <v>0</v>
          </cell>
          <cell r="N107">
            <v>0</v>
          </cell>
          <cell r="O107">
            <v>0</v>
          </cell>
          <cell r="P107">
            <v>0</v>
          </cell>
          <cell r="Q107">
            <v>0</v>
          </cell>
          <cell r="R107">
            <v>0</v>
          </cell>
        </row>
        <row r="108">
          <cell r="J108">
            <v>8</v>
          </cell>
          <cell r="K108">
            <v>0</v>
          </cell>
          <cell r="L108">
            <v>0</v>
          </cell>
          <cell r="M108">
            <v>0</v>
          </cell>
          <cell r="N108">
            <v>0</v>
          </cell>
          <cell r="O108">
            <v>0</v>
          </cell>
          <cell r="P108">
            <v>0</v>
          </cell>
          <cell r="Q108">
            <v>0</v>
          </cell>
          <cell r="R108">
            <v>0</v>
          </cell>
        </row>
        <row r="109">
          <cell r="J109">
            <v>8</v>
          </cell>
          <cell r="K109">
            <v>0</v>
          </cell>
          <cell r="L109">
            <v>0</v>
          </cell>
          <cell r="M109">
            <v>0</v>
          </cell>
          <cell r="N109">
            <v>0</v>
          </cell>
          <cell r="O109">
            <v>0</v>
          </cell>
          <cell r="P109">
            <v>0</v>
          </cell>
          <cell r="Q109">
            <v>0</v>
          </cell>
          <cell r="R109">
            <v>0</v>
          </cell>
        </row>
        <row r="110">
          <cell r="J110">
            <v>8</v>
          </cell>
          <cell r="K110">
            <v>0</v>
          </cell>
          <cell r="L110">
            <v>0</v>
          </cell>
          <cell r="M110">
            <v>0</v>
          </cell>
          <cell r="N110">
            <v>0</v>
          </cell>
          <cell r="O110">
            <v>0</v>
          </cell>
          <cell r="P110">
            <v>0</v>
          </cell>
          <cell r="Q110">
            <v>0</v>
          </cell>
          <cell r="R110">
            <v>0</v>
          </cell>
        </row>
        <row r="111">
          <cell r="J111">
            <v>8</v>
          </cell>
          <cell r="K111">
            <v>0</v>
          </cell>
          <cell r="L111">
            <v>0</v>
          </cell>
          <cell r="M111">
            <v>0</v>
          </cell>
          <cell r="N111">
            <v>0</v>
          </cell>
          <cell r="O111">
            <v>0</v>
          </cell>
          <cell r="P111">
            <v>0</v>
          </cell>
          <cell r="Q111">
            <v>0</v>
          </cell>
          <cell r="R111">
            <v>0</v>
          </cell>
        </row>
        <row r="112">
          <cell r="J112">
            <v>8</v>
          </cell>
          <cell r="K112">
            <v>0</v>
          </cell>
          <cell r="L112">
            <v>0</v>
          </cell>
          <cell r="M112">
            <v>0</v>
          </cell>
          <cell r="N112">
            <v>0</v>
          </cell>
          <cell r="O112">
            <v>0</v>
          </cell>
          <cell r="P112">
            <v>0</v>
          </cell>
          <cell r="Q112">
            <v>0</v>
          </cell>
          <cell r="R112">
            <v>0</v>
          </cell>
        </row>
        <row r="113">
          <cell r="J113">
            <v>8</v>
          </cell>
          <cell r="K113">
            <v>0</v>
          </cell>
          <cell r="L113">
            <v>0</v>
          </cell>
          <cell r="M113">
            <v>0</v>
          </cell>
          <cell r="N113">
            <v>0</v>
          </cell>
          <cell r="O113">
            <v>0</v>
          </cell>
          <cell r="P113">
            <v>0</v>
          </cell>
          <cell r="Q113">
            <v>0</v>
          </cell>
          <cell r="R113">
            <v>0</v>
          </cell>
        </row>
        <row r="114">
          <cell r="J114">
            <v>8</v>
          </cell>
          <cell r="K114">
            <v>0</v>
          </cell>
          <cell r="L114">
            <v>0</v>
          </cell>
          <cell r="M114">
            <v>0</v>
          </cell>
          <cell r="N114">
            <v>0</v>
          </cell>
          <cell r="O114">
            <v>0</v>
          </cell>
          <cell r="P114">
            <v>0</v>
          </cell>
          <cell r="Q114">
            <v>0</v>
          </cell>
          <cell r="R114">
            <v>0</v>
          </cell>
        </row>
        <row r="115">
          <cell r="J115">
            <v>8</v>
          </cell>
          <cell r="K115">
            <v>0</v>
          </cell>
          <cell r="L115">
            <v>0</v>
          </cell>
          <cell r="M115">
            <v>0</v>
          </cell>
          <cell r="N115">
            <v>0</v>
          </cell>
          <cell r="O115">
            <v>0</v>
          </cell>
          <cell r="P115">
            <v>0</v>
          </cell>
          <cell r="Q115">
            <v>0</v>
          </cell>
          <cell r="R115">
            <v>0</v>
          </cell>
        </row>
        <row r="116">
          <cell r="J116">
            <v>8</v>
          </cell>
          <cell r="K116">
            <v>0</v>
          </cell>
          <cell r="L116">
            <v>0</v>
          </cell>
          <cell r="M116">
            <v>0</v>
          </cell>
          <cell r="N116">
            <v>0</v>
          </cell>
          <cell r="O116">
            <v>0</v>
          </cell>
          <cell r="P116">
            <v>0</v>
          </cell>
          <cell r="Q116">
            <v>0</v>
          </cell>
          <cell r="R116">
            <v>0</v>
          </cell>
        </row>
        <row r="117">
          <cell r="J117" t="str">
            <v>8b</v>
          </cell>
          <cell r="K117">
            <v>0</v>
          </cell>
          <cell r="L117">
            <v>0</v>
          </cell>
          <cell r="M117">
            <v>0</v>
          </cell>
          <cell r="N117">
            <v>0</v>
          </cell>
          <cell r="O117">
            <v>0</v>
          </cell>
          <cell r="P117">
            <v>0</v>
          </cell>
          <cell r="Q117">
            <v>0</v>
          </cell>
          <cell r="R117">
            <v>0</v>
          </cell>
        </row>
        <row r="119">
          <cell r="J119">
            <v>9</v>
          </cell>
          <cell r="K119">
            <v>0</v>
          </cell>
          <cell r="L119">
            <v>2</v>
          </cell>
          <cell r="M119">
            <v>2</v>
          </cell>
          <cell r="N119">
            <v>2</v>
          </cell>
          <cell r="O119">
            <v>2</v>
          </cell>
          <cell r="P119">
            <v>0</v>
          </cell>
          <cell r="Q119">
            <v>0</v>
          </cell>
          <cell r="R119">
            <v>0</v>
          </cell>
        </row>
        <row r="120">
          <cell r="J120">
            <v>9</v>
          </cell>
          <cell r="K120">
            <v>0</v>
          </cell>
          <cell r="L120">
            <v>3</v>
          </cell>
          <cell r="M120">
            <v>3</v>
          </cell>
          <cell r="N120">
            <v>3</v>
          </cell>
          <cell r="O120">
            <v>4</v>
          </cell>
          <cell r="P120">
            <v>0</v>
          </cell>
          <cell r="Q120">
            <v>0</v>
          </cell>
          <cell r="R120">
            <v>0</v>
          </cell>
        </row>
        <row r="121">
          <cell r="J121">
            <v>9</v>
          </cell>
          <cell r="K121">
            <v>0</v>
          </cell>
          <cell r="L121">
            <v>5</v>
          </cell>
          <cell r="M121">
            <v>5</v>
          </cell>
          <cell r="N121">
            <v>5</v>
          </cell>
          <cell r="O121">
            <v>6</v>
          </cell>
          <cell r="P121">
            <v>0</v>
          </cell>
          <cell r="Q121">
            <v>0</v>
          </cell>
          <cell r="R121">
            <v>0</v>
          </cell>
        </row>
        <row r="122">
          <cell r="J122">
            <v>9</v>
          </cell>
          <cell r="K122">
            <v>0</v>
          </cell>
          <cell r="L122">
            <v>6</v>
          </cell>
          <cell r="M122">
            <v>6</v>
          </cell>
          <cell r="N122">
            <v>6</v>
          </cell>
          <cell r="O122">
            <v>8</v>
          </cell>
          <cell r="P122">
            <v>0</v>
          </cell>
          <cell r="Q122">
            <v>0</v>
          </cell>
          <cell r="R122">
            <v>0</v>
          </cell>
        </row>
        <row r="123">
          <cell r="J123">
            <v>9</v>
          </cell>
          <cell r="K123">
            <v>0</v>
          </cell>
          <cell r="L123">
            <v>8</v>
          </cell>
          <cell r="M123">
            <v>8</v>
          </cell>
          <cell r="N123">
            <v>8</v>
          </cell>
          <cell r="O123">
            <v>9</v>
          </cell>
          <cell r="P123">
            <v>0</v>
          </cell>
          <cell r="Q123">
            <v>0</v>
          </cell>
          <cell r="R123">
            <v>0</v>
          </cell>
        </row>
        <row r="124">
          <cell r="J124">
            <v>9</v>
          </cell>
          <cell r="K124">
            <v>0</v>
          </cell>
          <cell r="L124">
            <v>9</v>
          </cell>
          <cell r="M124">
            <v>9</v>
          </cell>
          <cell r="N124">
            <v>9</v>
          </cell>
          <cell r="O124">
            <v>11</v>
          </cell>
          <cell r="P124">
            <v>0</v>
          </cell>
          <cell r="Q124">
            <v>0</v>
          </cell>
          <cell r="R124">
            <v>0</v>
          </cell>
        </row>
        <row r="125">
          <cell r="J125">
            <v>9</v>
          </cell>
          <cell r="K125">
            <v>2</v>
          </cell>
          <cell r="L125">
            <v>11</v>
          </cell>
          <cell r="M125">
            <v>11</v>
          </cell>
          <cell r="N125">
            <v>11</v>
          </cell>
          <cell r="O125">
            <v>13</v>
          </cell>
          <cell r="P125">
            <v>0</v>
          </cell>
          <cell r="Q125">
            <v>0</v>
          </cell>
          <cell r="R125">
            <v>0</v>
          </cell>
        </row>
        <row r="126">
          <cell r="J126">
            <v>9</v>
          </cell>
          <cell r="K126">
            <v>3</v>
          </cell>
          <cell r="L126">
            <v>12</v>
          </cell>
          <cell r="M126">
            <v>12</v>
          </cell>
          <cell r="N126">
            <v>12</v>
          </cell>
          <cell r="O126">
            <v>15</v>
          </cell>
          <cell r="P126">
            <v>0</v>
          </cell>
          <cell r="Q126">
            <v>0</v>
          </cell>
          <cell r="R126">
            <v>0</v>
          </cell>
        </row>
        <row r="127">
          <cell r="J127">
            <v>9</v>
          </cell>
          <cell r="K127">
            <v>4</v>
          </cell>
          <cell r="L127">
            <v>14</v>
          </cell>
          <cell r="M127">
            <v>14</v>
          </cell>
          <cell r="N127">
            <v>14</v>
          </cell>
          <cell r="O127">
            <v>17</v>
          </cell>
          <cell r="P127">
            <v>0</v>
          </cell>
          <cell r="Q127">
            <v>0</v>
          </cell>
          <cell r="R127">
            <v>0</v>
          </cell>
        </row>
        <row r="128">
          <cell r="J128">
            <v>9</v>
          </cell>
          <cell r="K128">
            <v>5</v>
          </cell>
          <cell r="L128">
            <v>15</v>
          </cell>
          <cell r="M128">
            <v>15</v>
          </cell>
          <cell r="N128">
            <v>15</v>
          </cell>
          <cell r="O128">
            <v>18</v>
          </cell>
          <cell r="P128">
            <v>0</v>
          </cell>
          <cell r="Q128">
            <v>0</v>
          </cell>
          <cell r="R128">
            <v>0</v>
          </cell>
        </row>
        <row r="129">
          <cell r="J129">
            <v>9</v>
          </cell>
          <cell r="K129">
            <v>6</v>
          </cell>
          <cell r="L129">
            <v>17</v>
          </cell>
          <cell r="M129">
            <v>17</v>
          </cell>
          <cell r="N129">
            <v>17</v>
          </cell>
          <cell r="O129">
            <v>20</v>
          </cell>
          <cell r="P129">
            <v>0</v>
          </cell>
          <cell r="Q129">
            <v>0</v>
          </cell>
          <cell r="R129">
            <v>0</v>
          </cell>
        </row>
        <row r="130">
          <cell r="J130">
            <v>9</v>
          </cell>
          <cell r="K130">
            <v>8</v>
          </cell>
          <cell r="L130">
            <v>18</v>
          </cell>
          <cell r="M130">
            <v>18</v>
          </cell>
          <cell r="N130">
            <v>18</v>
          </cell>
          <cell r="O130">
            <v>22</v>
          </cell>
          <cell r="P130">
            <v>0</v>
          </cell>
          <cell r="Q130">
            <v>0</v>
          </cell>
          <cell r="R130">
            <v>0</v>
          </cell>
        </row>
        <row r="131">
          <cell r="J131" t="str">
            <v>9b</v>
          </cell>
          <cell r="K131">
            <v>8</v>
          </cell>
          <cell r="L131">
            <v>18</v>
          </cell>
          <cell r="M131">
            <v>18</v>
          </cell>
          <cell r="N131">
            <v>18</v>
          </cell>
          <cell r="O131">
            <v>22</v>
          </cell>
          <cell r="P131">
            <v>0</v>
          </cell>
          <cell r="Q131">
            <v>0</v>
          </cell>
          <cell r="R131">
            <v>0</v>
          </cell>
        </row>
        <row r="133">
          <cell r="J133">
            <v>10</v>
          </cell>
          <cell r="K133">
            <v>0</v>
          </cell>
          <cell r="L133">
            <v>0</v>
          </cell>
          <cell r="M133">
            <v>0</v>
          </cell>
          <cell r="N133">
            <v>0</v>
          </cell>
          <cell r="O133">
            <v>0</v>
          </cell>
          <cell r="P133">
            <v>0</v>
          </cell>
          <cell r="Q133">
            <v>0</v>
          </cell>
          <cell r="R133">
            <v>0</v>
          </cell>
        </row>
        <row r="134">
          <cell r="J134">
            <v>10</v>
          </cell>
          <cell r="K134">
            <v>0</v>
          </cell>
          <cell r="L134">
            <v>0</v>
          </cell>
          <cell r="M134">
            <v>0</v>
          </cell>
          <cell r="N134">
            <v>0</v>
          </cell>
          <cell r="O134">
            <v>0</v>
          </cell>
          <cell r="P134">
            <v>0</v>
          </cell>
          <cell r="Q134">
            <v>0</v>
          </cell>
          <cell r="R134">
            <v>0</v>
          </cell>
        </row>
        <row r="135">
          <cell r="J135">
            <v>10</v>
          </cell>
          <cell r="K135">
            <v>0</v>
          </cell>
          <cell r="L135">
            <v>0</v>
          </cell>
          <cell r="M135">
            <v>0</v>
          </cell>
          <cell r="N135">
            <v>0</v>
          </cell>
          <cell r="O135">
            <v>0</v>
          </cell>
          <cell r="P135">
            <v>0</v>
          </cell>
          <cell r="Q135">
            <v>0</v>
          </cell>
          <cell r="R135">
            <v>0</v>
          </cell>
        </row>
        <row r="136">
          <cell r="J136">
            <v>10</v>
          </cell>
          <cell r="K136">
            <v>0</v>
          </cell>
          <cell r="L136">
            <v>0</v>
          </cell>
          <cell r="M136">
            <v>0</v>
          </cell>
          <cell r="N136">
            <v>0</v>
          </cell>
          <cell r="O136">
            <v>0</v>
          </cell>
          <cell r="P136">
            <v>0</v>
          </cell>
          <cell r="Q136">
            <v>0</v>
          </cell>
          <cell r="R136">
            <v>0</v>
          </cell>
        </row>
        <row r="137">
          <cell r="J137">
            <v>10</v>
          </cell>
          <cell r="K137">
            <v>0</v>
          </cell>
          <cell r="L137">
            <v>0</v>
          </cell>
          <cell r="M137">
            <v>0</v>
          </cell>
          <cell r="N137">
            <v>0</v>
          </cell>
          <cell r="O137">
            <v>0</v>
          </cell>
          <cell r="P137">
            <v>0</v>
          </cell>
          <cell r="Q137">
            <v>0</v>
          </cell>
          <cell r="R137">
            <v>0</v>
          </cell>
        </row>
        <row r="138">
          <cell r="J138">
            <v>10</v>
          </cell>
          <cell r="K138">
            <v>0</v>
          </cell>
          <cell r="L138">
            <v>0</v>
          </cell>
          <cell r="M138">
            <v>0</v>
          </cell>
          <cell r="N138">
            <v>0</v>
          </cell>
          <cell r="O138">
            <v>0</v>
          </cell>
          <cell r="P138">
            <v>0</v>
          </cell>
          <cell r="Q138">
            <v>0</v>
          </cell>
          <cell r="R138">
            <v>0</v>
          </cell>
        </row>
        <row r="139">
          <cell r="J139">
            <v>10</v>
          </cell>
          <cell r="K139">
            <v>0</v>
          </cell>
          <cell r="L139">
            <v>0</v>
          </cell>
          <cell r="M139">
            <v>0</v>
          </cell>
          <cell r="N139">
            <v>0</v>
          </cell>
          <cell r="O139">
            <v>0</v>
          </cell>
          <cell r="P139">
            <v>0</v>
          </cell>
          <cell r="Q139">
            <v>0</v>
          </cell>
          <cell r="R139">
            <v>0</v>
          </cell>
        </row>
        <row r="140">
          <cell r="J140">
            <v>10</v>
          </cell>
          <cell r="K140">
            <v>0</v>
          </cell>
          <cell r="L140">
            <v>0</v>
          </cell>
          <cell r="M140">
            <v>0</v>
          </cell>
          <cell r="N140">
            <v>0</v>
          </cell>
          <cell r="O140">
            <v>0</v>
          </cell>
          <cell r="P140">
            <v>0</v>
          </cell>
          <cell r="Q140">
            <v>0</v>
          </cell>
          <cell r="R140">
            <v>0</v>
          </cell>
        </row>
        <row r="141">
          <cell r="J141">
            <v>10</v>
          </cell>
          <cell r="K141">
            <v>0</v>
          </cell>
          <cell r="L141">
            <v>0</v>
          </cell>
          <cell r="M141">
            <v>0</v>
          </cell>
          <cell r="N141">
            <v>0</v>
          </cell>
          <cell r="O141">
            <v>0</v>
          </cell>
          <cell r="P141">
            <v>0</v>
          </cell>
          <cell r="Q141">
            <v>0</v>
          </cell>
          <cell r="R141">
            <v>0</v>
          </cell>
        </row>
        <row r="142">
          <cell r="J142">
            <v>10</v>
          </cell>
          <cell r="K142">
            <v>0</v>
          </cell>
          <cell r="L142">
            <v>0</v>
          </cell>
          <cell r="M142">
            <v>0</v>
          </cell>
          <cell r="N142">
            <v>0</v>
          </cell>
          <cell r="O142">
            <v>0</v>
          </cell>
          <cell r="P142">
            <v>0</v>
          </cell>
          <cell r="Q142">
            <v>0</v>
          </cell>
          <cell r="R142">
            <v>0</v>
          </cell>
        </row>
        <row r="143">
          <cell r="J143">
            <v>10</v>
          </cell>
          <cell r="K143">
            <v>0</v>
          </cell>
          <cell r="L143">
            <v>0</v>
          </cell>
          <cell r="M143">
            <v>0</v>
          </cell>
          <cell r="N143">
            <v>0</v>
          </cell>
          <cell r="O143">
            <v>0</v>
          </cell>
          <cell r="P143">
            <v>0</v>
          </cell>
          <cell r="Q143">
            <v>0</v>
          </cell>
          <cell r="R143">
            <v>0</v>
          </cell>
        </row>
        <row r="144">
          <cell r="J144">
            <v>10</v>
          </cell>
          <cell r="K144">
            <v>0</v>
          </cell>
          <cell r="L144">
            <v>0</v>
          </cell>
          <cell r="M144">
            <v>0</v>
          </cell>
          <cell r="N144">
            <v>0</v>
          </cell>
          <cell r="O144">
            <v>0</v>
          </cell>
          <cell r="P144">
            <v>0</v>
          </cell>
          <cell r="Q144">
            <v>0</v>
          </cell>
          <cell r="R144">
            <v>0</v>
          </cell>
        </row>
        <row r="145">
          <cell r="J145" t="str">
            <v>10b</v>
          </cell>
          <cell r="K145">
            <v>0</v>
          </cell>
          <cell r="L145">
            <v>0</v>
          </cell>
          <cell r="M145">
            <v>0</v>
          </cell>
          <cell r="N145">
            <v>0</v>
          </cell>
          <cell r="O145">
            <v>0</v>
          </cell>
          <cell r="P145">
            <v>0</v>
          </cell>
          <cell r="Q145">
            <v>0</v>
          </cell>
          <cell r="R145">
            <v>0</v>
          </cell>
        </row>
        <row r="147">
          <cell r="J147">
            <v>11</v>
          </cell>
          <cell r="K147">
            <v>0</v>
          </cell>
          <cell r="L147">
            <v>3</v>
          </cell>
          <cell r="M147">
            <v>0</v>
          </cell>
          <cell r="N147">
            <v>0</v>
          </cell>
          <cell r="O147">
            <v>0</v>
          </cell>
          <cell r="P147">
            <v>0</v>
          </cell>
          <cell r="Q147">
            <v>0</v>
          </cell>
          <cell r="R147">
            <v>0</v>
          </cell>
        </row>
        <row r="148">
          <cell r="J148">
            <v>11</v>
          </cell>
          <cell r="K148">
            <v>0</v>
          </cell>
          <cell r="L148">
            <v>3</v>
          </cell>
          <cell r="M148">
            <v>0</v>
          </cell>
          <cell r="N148">
            <v>0</v>
          </cell>
          <cell r="O148">
            <v>0</v>
          </cell>
          <cell r="P148">
            <v>0</v>
          </cell>
          <cell r="Q148">
            <v>0</v>
          </cell>
          <cell r="R148">
            <v>0</v>
          </cell>
        </row>
        <row r="149">
          <cell r="J149">
            <v>11</v>
          </cell>
          <cell r="K149">
            <v>0</v>
          </cell>
          <cell r="L149">
            <v>3</v>
          </cell>
          <cell r="M149">
            <v>0</v>
          </cell>
          <cell r="N149">
            <v>0</v>
          </cell>
          <cell r="O149">
            <v>0</v>
          </cell>
          <cell r="P149">
            <v>0</v>
          </cell>
          <cell r="Q149">
            <v>0</v>
          </cell>
          <cell r="R149">
            <v>0</v>
          </cell>
        </row>
        <row r="150">
          <cell r="J150">
            <v>11</v>
          </cell>
          <cell r="K150">
            <v>0</v>
          </cell>
          <cell r="L150">
            <v>3</v>
          </cell>
          <cell r="M150">
            <v>0</v>
          </cell>
          <cell r="N150">
            <v>0</v>
          </cell>
          <cell r="O150">
            <v>0</v>
          </cell>
          <cell r="P150">
            <v>0</v>
          </cell>
          <cell r="Q150">
            <v>0</v>
          </cell>
          <cell r="R150">
            <v>0</v>
          </cell>
        </row>
        <row r="151">
          <cell r="J151">
            <v>11</v>
          </cell>
          <cell r="K151">
            <v>0</v>
          </cell>
          <cell r="L151">
            <v>3</v>
          </cell>
          <cell r="M151">
            <v>0</v>
          </cell>
          <cell r="N151">
            <v>0</v>
          </cell>
          <cell r="O151">
            <v>0</v>
          </cell>
          <cell r="P151">
            <v>0</v>
          </cell>
          <cell r="Q151">
            <v>0</v>
          </cell>
          <cell r="R151">
            <v>0</v>
          </cell>
        </row>
        <row r="152">
          <cell r="J152">
            <v>11</v>
          </cell>
          <cell r="K152">
            <v>0</v>
          </cell>
          <cell r="L152">
            <v>6</v>
          </cell>
          <cell r="M152">
            <v>0</v>
          </cell>
          <cell r="N152">
            <v>0</v>
          </cell>
          <cell r="O152">
            <v>0</v>
          </cell>
          <cell r="P152">
            <v>0</v>
          </cell>
          <cell r="Q152">
            <v>0</v>
          </cell>
          <cell r="R152">
            <v>0</v>
          </cell>
        </row>
        <row r="153">
          <cell r="J153">
            <v>11</v>
          </cell>
          <cell r="K153">
            <v>0</v>
          </cell>
          <cell r="L153">
            <v>6</v>
          </cell>
          <cell r="M153">
            <v>0</v>
          </cell>
          <cell r="N153">
            <v>0</v>
          </cell>
          <cell r="O153">
            <v>0</v>
          </cell>
          <cell r="P153">
            <v>0</v>
          </cell>
          <cell r="Q153">
            <v>0</v>
          </cell>
          <cell r="R153">
            <v>0</v>
          </cell>
        </row>
        <row r="154">
          <cell r="J154">
            <v>11</v>
          </cell>
          <cell r="K154">
            <v>0</v>
          </cell>
          <cell r="L154">
            <v>6</v>
          </cell>
          <cell r="M154">
            <v>0</v>
          </cell>
          <cell r="N154">
            <v>0</v>
          </cell>
          <cell r="O154">
            <v>0</v>
          </cell>
          <cell r="P154">
            <v>0</v>
          </cell>
          <cell r="Q154">
            <v>0</v>
          </cell>
          <cell r="R154">
            <v>0</v>
          </cell>
        </row>
        <row r="155">
          <cell r="J155">
            <v>11</v>
          </cell>
          <cell r="K155">
            <v>0</v>
          </cell>
          <cell r="L155">
            <v>6</v>
          </cell>
          <cell r="M155">
            <v>0</v>
          </cell>
          <cell r="N155">
            <v>0</v>
          </cell>
          <cell r="O155">
            <v>0</v>
          </cell>
          <cell r="P155">
            <v>0</v>
          </cell>
          <cell r="Q155">
            <v>0</v>
          </cell>
          <cell r="R155">
            <v>0</v>
          </cell>
        </row>
        <row r="156">
          <cell r="J156">
            <v>11</v>
          </cell>
          <cell r="K156">
            <v>3</v>
          </cell>
          <cell r="L156">
            <v>8</v>
          </cell>
          <cell r="M156">
            <v>0</v>
          </cell>
          <cell r="N156">
            <v>0</v>
          </cell>
          <cell r="O156">
            <v>0</v>
          </cell>
          <cell r="P156">
            <v>0</v>
          </cell>
          <cell r="Q156">
            <v>0</v>
          </cell>
          <cell r="R156">
            <v>0</v>
          </cell>
        </row>
        <row r="157">
          <cell r="J157">
            <v>11</v>
          </cell>
          <cell r="K157">
            <v>3</v>
          </cell>
          <cell r="L157">
            <v>8</v>
          </cell>
          <cell r="M157">
            <v>0</v>
          </cell>
          <cell r="N157">
            <v>0</v>
          </cell>
          <cell r="O157">
            <v>0</v>
          </cell>
          <cell r="P157">
            <v>0</v>
          </cell>
          <cell r="Q157">
            <v>0</v>
          </cell>
          <cell r="R157">
            <v>0</v>
          </cell>
        </row>
        <row r="158">
          <cell r="J158">
            <v>11</v>
          </cell>
          <cell r="K158">
            <v>3</v>
          </cell>
          <cell r="L158">
            <v>8</v>
          </cell>
          <cell r="M158">
            <v>0</v>
          </cell>
          <cell r="N158">
            <v>0</v>
          </cell>
          <cell r="O158">
            <v>0</v>
          </cell>
          <cell r="P158">
            <v>0</v>
          </cell>
          <cell r="Q158">
            <v>0</v>
          </cell>
          <cell r="R158">
            <v>0</v>
          </cell>
        </row>
        <row r="159">
          <cell r="J159" t="str">
            <v>11b</v>
          </cell>
          <cell r="K159">
            <v>3</v>
          </cell>
          <cell r="L159">
            <v>8</v>
          </cell>
          <cell r="M159">
            <v>0</v>
          </cell>
          <cell r="N159">
            <v>0</v>
          </cell>
          <cell r="O159">
            <v>0</v>
          </cell>
          <cell r="P159">
            <v>0</v>
          </cell>
          <cell r="Q159">
            <v>0</v>
          </cell>
          <cell r="R159">
            <v>0</v>
          </cell>
        </row>
        <row r="161">
          <cell r="J161">
            <v>12</v>
          </cell>
          <cell r="K161">
            <v>0</v>
          </cell>
          <cell r="L161">
            <v>0</v>
          </cell>
          <cell r="M161">
            <v>0</v>
          </cell>
          <cell r="N161">
            <v>0</v>
          </cell>
          <cell r="O161">
            <v>0</v>
          </cell>
          <cell r="P161">
            <v>0</v>
          </cell>
          <cell r="Q161">
            <v>0</v>
          </cell>
          <cell r="R161">
            <v>0</v>
          </cell>
        </row>
        <row r="162">
          <cell r="J162">
            <v>12</v>
          </cell>
          <cell r="K162">
            <v>0</v>
          </cell>
          <cell r="L162">
            <v>0</v>
          </cell>
          <cell r="M162">
            <v>0</v>
          </cell>
          <cell r="N162">
            <v>0</v>
          </cell>
          <cell r="O162">
            <v>0</v>
          </cell>
          <cell r="P162">
            <v>0</v>
          </cell>
          <cell r="Q162">
            <v>0</v>
          </cell>
          <cell r="R162">
            <v>0</v>
          </cell>
        </row>
        <row r="163">
          <cell r="J163">
            <v>12</v>
          </cell>
          <cell r="K163">
            <v>0</v>
          </cell>
          <cell r="L163">
            <v>0</v>
          </cell>
          <cell r="M163">
            <v>0</v>
          </cell>
          <cell r="N163">
            <v>0</v>
          </cell>
          <cell r="O163">
            <v>0</v>
          </cell>
          <cell r="P163">
            <v>0</v>
          </cell>
          <cell r="Q163">
            <v>0</v>
          </cell>
          <cell r="R163">
            <v>0</v>
          </cell>
        </row>
        <row r="164">
          <cell r="J164">
            <v>12</v>
          </cell>
          <cell r="K164">
            <v>0</v>
          </cell>
          <cell r="L164">
            <v>0</v>
          </cell>
          <cell r="M164">
            <v>0</v>
          </cell>
          <cell r="N164">
            <v>0</v>
          </cell>
          <cell r="O164">
            <v>0</v>
          </cell>
          <cell r="P164">
            <v>0</v>
          </cell>
          <cell r="Q164">
            <v>0</v>
          </cell>
          <cell r="R164">
            <v>0</v>
          </cell>
        </row>
        <row r="165">
          <cell r="J165">
            <v>12</v>
          </cell>
          <cell r="K165">
            <v>0</v>
          </cell>
          <cell r="L165">
            <v>0</v>
          </cell>
          <cell r="M165">
            <v>0</v>
          </cell>
          <cell r="N165">
            <v>0</v>
          </cell>
          <cell r="O165">
            <v>0</v>
          </cell>
          <cell r="P165">
            <v>0</v>
          </cell>
          <cell r="Q165">
            <v>0</v>
          </cell>
          <cell r="R165">
            <v>0</v>
          </cell>
        </row>
        <row r="166">
          <cell r="J166">
            <v>12</v>
          </cell>
          <cell r="K166">
            <v>0</v>
          </cell>
          <cell r="L166">
            <v>0</v>
          </cell>
          <cell r="M166">
            <v>0</v>
          </cell>
          <cell r="N166">
            <v>0</v>
          </cell>
          <cell r="O166">
            <v>0</v>
          </cell>
          <cell r="P166">
            <v>0</v>
          </cell>
          <cell r="Q166">
            <v>0</v>
          </cell>
          <cell r="R166">
            <v>0</v>
          </cell>
        </row>
        <row r="167">
          <cell r="J167">
            <v>12</v>
          </cell>
          <cell r="K167">
            <v>0</v>
          </cell>
          <cell r="L167">
            <v>0</v>
          </cell>
          <cell r="M167">
            <v>0</v>
          </cell>
          <cell r="N167">
            <v>0</v>
          </cell>
          <cell r="O167">
            <v>0</v>
          </cell>
          <cell r="P167">
            <v>0</v>
          </cell>
          <cell r="Q167">
            <v>0</v>
          </cell>
          <cell r="R167">
            <v>0</v>
          </cell>
        </row>
        <row r="168">
          <cell r="J168">
            <v>12</v>
          </cell>
          <cell r="K168">
            <v>0</v>
          </cell>
          <cell r="L168">
            <v>0</v>
          </cell>
          <cell r="M168">
            <v>0</v>
          </cell>
          <cell r="N168">
            <v>0</v>
          </cell>
          <cell r="O168">
            <v>0</v>
          </cell>
          <cell r="P168">
            <v>0</v>
          </cell>
          <cell r="Q168">
            <v>0</v>
          </cell>
          <cell r="R168">
            <v>0</v>
          </cell>
        </row>
        <row r="169">
          <cell r="J169">
            <v>12</v>
          </cell>
          <cell r="K169">
            <v>0</v>
          </cell>
          <cell r="L169">
            <v>0</v>
          </cell>
          <cell r="M169">
            <v>0</v>
          </cell>
          <cell r="N169">
            <v>0</v>
          </cell>
          <cell r="O169">
            <v>0</v>
          </cell>
          <cell r="P169">
            <v>0</v>
          </cell>
          <cell r="Q169">
            <v>0</v>
          </cell>
          <cell r="R169">
            <v>0</v>
          </cell>
        </row>
        <row r="170">
          <cell r="J170">
            <v>12</v>
          </cell>
          <cell r="K170">
            <v>0</v>
          </cell>
          <cell r="L170">
            <v>0</v>
          </cell>
          <cell r="M170">
            <v>0</v>
          </cell>
          <cell r="N170">
            <v>0</v>
          </cell>
          <cell r="O170">
            <v>0</v>
          </cell>
          <cell r="P170">
            <v>0</v>
          </cell>
          <cell r="Q170">
            <v>0</v>
          </cell>
          <cell r="R170">
            <v>0</v>
          </cell>
        </row>
        <row r="171">
          <cell r="J171">
            <v>12</v>
          </cell>
          <cell r="K171">
            <v>0</v>
          </cell>
          <cell r="L171">
            <v>0</v>
          </cell>
          <cell r="M171">
            <v>0</v>
          </cell>
          <cell r="N171">
            <v>0</v>
          </cell>
          <cell r="O171">
            <v>0</v>
          </cell>
          <cell r="P171">
            <v>0</v>
          </cell>
          <cell r="Q171">
            <v>0</v>
          </cell>
          <cell r="R171">
            <v>0</v>
          </cell>
        </row>
        <row r="172">
          <cell r="J172">
            <v>12</v>
          </cell>
          <cell r="K172">
            <v>0</v>
          </cell>
          <cell r="L172">
            <v>0</v>
          </cell>
          <cell r="M172">
            <v>0</v>
          </cell>
          <cell r="N172">
            <v>0</v>
          </cell>
          <cell r="O172">
            <v>0</v>
          </cell>
          <cell r="P172">
            <v>0</v>
          </cell>
          <cell r="Q172">
            <v>0</v>
          </cell>
          <cell r="R172">
            <v>0</v>
          </cell>
        </row>
        <row r="173">
          <cell r="J173" t="str">
            <v>12b</v>
          </cell>
          <cell r="K173">
            <v>0</v>
          </cell>
          <cell r="L173">
            <v>0</v>
          </cell>
          <cell r="M173">
            <v>0</v>
          </cell>
          <cell r="N173">
            <v>0</v>
          </cell>
          <cell r="O173">
            <v>0</v>
          </cell>
          <cell r="P173">
            <v>0</v>
          </cell>
          <cell r="Q173">
            <v>0</v>
          </cell>
          <cell r="R173">
            <v>0</v>
          </cell>
        </row>
        <row r="175">
          <cell r="J175">
            <v>13</v>
          </cell>
          <cell r="K175">
            <v>0</v>
          </cell>
          <cell r="L175">
            <v>12</v>
          </cell>
          <cell r="M175">
            <v>24</v>
          </cell>
          <cell r="N175">
            <v>24</v>
          </cell>
          <cell r="O175">
            <v>24</v>
          </cell>
          <cell r="P175">
            <v>0</v>
          </cell>
          <cell r="Q175">
            <v>0</v>
          </cell>
          <cell r="R175">
            <v>0</v>
          </cell>
        </row>
        <row r="176">
          <cell r="J176">
            <v>13</v>
          </cell>
          <cell r="K176">
            <v>0</v>
          </cell>
          <cell r="L176">
            <v>24</v>
          </cell>
          <cell r="M176">
            <v>48</v>
          </cell>
          <cell r="N176">
            <v>48</v>
          </cell>
          <cell r="O176">
            <v>48</v>
          </cell>
          <cell r="P176">
            <v>0</v>
          </cell>
          <cell r="Q176">
            <v>0</v>
          </cell>
          <cell r="R176">
            <v>0</v>
          </cell>
        </row>
        <row r="177">
          <cell r="J177">
            <v>13</v>
          </cell>
          <cell r="K177">
            <v>0</v>
          </cell>
          <cell r="L177">
            <v>36</v>
          </cell>
          <cell r="M177">
            <v>72</v>
          </cell>
          <cell r="N177">
            <v>72</v>
          </cell>
          <cell r="O177">
            <v>72</v>
          </cell>
          <cell r="P177">
            <v>0</v>
          </cell>
          <cell r="Q177">
            <v>0</v>
          </cell>
          <cell r="R177">
            <v>0</v>
          </cell>
        </row>
        <row r="178">
          <cell r="J178">
            <v>13</v>
          </cell>
          <cell r="K178">
            <v>0</v>
          </cell>
          <cell r="L178">
            <v>48</v>
          </cell>
          <cell r="M178">
            <v>96</v>
          </cell>
          <cell r="N178">
            <v>96</v>
          </cell>
          <cell r="O178">
            <v>96</v>
          </cell>
          <cell r="P178">
            <v>0</v>
          </cell>
          <cell r="Q178">
            <v>0</v>
          </cell>
          <cell r="R178">
            <v>0</v>
          </cell>
        </row>
        <row r="179">
          <cell r="J179">
            <v>13</v>
          </cell>
          <cell r="K179">
            <v>0</v>
          </cell>
          <cell r="L179">
            <v>60</v>
          </cell>
          <cell r="M179">
            <v>120</v>
          </cell>
          <cell r="N179">
            <v>120</v>
          </cell>
          <cell r="O179">
            <v>120</v>
          </cell>
          <cell r="P179">
            <v>0</v>
          </cell>
          <cell r="Q179">
            <v>0</v>
          </cell>
          <cell r="R179">
            <v>0</v>
          </cell>
        </row>
        <row r="180">
          <cell r="J180">
            <v>13</v>
          </cell>
          <cell r="K180">
            <v>0</v>
          </cell>
          <cell r="L180">
            <v>72</v>
          </cell>
          <cell r="M180">
            <v>150</v>
          </cell>
          <cell r="N180">
            <v>150</v>
          </cell>
          <cell r="O180">
            <v>150</v>
          </cell>
          <cell r="P180">
            <v>0</v>
          </cell>
          <cell r="Q180">
            <v>0</v>
          </cell>
          <cell r="R180">
            <v>0</v>
          </cell>
        </row>
        <row r="181">
          <cell r="J181">
            <v>13</v>
          </cell>
          <cell r="K181">
            <v>12</v>
          </cell>
          <cell r="L181">
            <v>84</v>
          </cell>
          <cell r="M181">
            <v>174</v>
          </cell>
          <cell r="N181">
            <v>174</v>
          </cell>
          <cell r="O181">
            <v>174</v>
          </cell>
          <cell r="P181">
            <v>0</v>
          </cell>
          <cell r="Q181">
            <v>0</v>
          </cell>
          <cell r="R181">
            <v>0</v>
          </cell>
        </row>
        <row r="182">
          <cell r="J182">
            <v>13</v>
          </cell>
          <cell r="K182">
            <v>24</v>
          </cell>
          <cell r="L182">
            <v>96</v>
          </cell>
          <cell r="M182">
            <v>198</v>
          </cell>
          <cell r="N182">
            <v>198</v>
          </cell>
          <cell r="O182">
            <v>198</v>
          </cell>
          <cell r="P182">
            <v>0</v>
          </cell>
          <cell r="Q182">
            <v>0</v>
          </cell>
          <cell r="R182">
            <v>0</v>
          </cell>
        </row>
        <row r="183">
          <cell r="J183">
            <v>13</v>
          </cell>
          <cell r="K183">
            <v>36</v>
          </cell>
          <cell r="L183">
            <v>108</v>
          </cell>
          <cell r="M183">
            <v>222</v>
          </cell>
          <cell r="N183">
            <v>222</v>
          </cell>
          <cell r="O183">
            <v>222</v>
          </cell>
          <cell r="P183">
            <v>0</v>
          </cell>
          <cell r="Q183">
            <v>0</v>
          </cell>
          <cell r="R183">
            <v>0</v>
          </cell>
        </row>
        <row r="184">
          <cell r="J184">
            <v>13</v>
          </cell>
          <cell r="K184">
            <v>48</v>
          </cell>
          <cell r="L184">
            <v>120</v>
          </cell>
          <cell r="M184">
            <v>246</v>
          </cell>
          <cell r="N184">
            <v>246</v>
          </cell>
          <cell r="O184">
            <v>246</v>
          </cell>
          <cell r="P184">
            <v>0</v>
          </cell>
          <cell r="Q184">
            <v>0</v>
          </cell>
          <cell r="R184">
            <v>0</v>
          </cell>
        </row>
        <row r="185">
          <cell r="J185">
            <v>13</v>
          </cell>
          <cell r="K185">
            <v>60</v>
          </cell>
          <cell r="L185">
            <v>132</v>
          </cell>
          <cell r="M185">
            <v>270</v>
          </cell>
          <cell r="N185">
            <v>270</v>
          </cell>
          <cell r="O185">
            <v>270</v>
          </cell>
          <cell r="P185">
            <v>0</v>
          </cell>
          <cell r="Q185">
            <v>0</v>
          </cell>
          <cell r="R185">
            <v>0</v>
          </cell>
        </row>
        <row r="186">
          <cell r="J186">
            <v>13</v>
          </cell>
          <cell r="K186">
            <v>72</v>
          </cell>
          <cell r="L186">
            <v>144</v>
          </cell>
          <cell r="M186">
            <v>300</v>
          </cell>
          <cell r="N186">
            <v>300</v>
          </cell>
          <cell r="O186">
            <v>300</v>
          </cell>
          <cell r="P186">
            <v>0</v>
          </cell>
          <cell r="Q186">
            <v>0</v>
          </cell>
          <cell r="R186">
            <v>0</v>
          </cell>
        </row>
        <row r="187">
          <cell r="J187" t="str">
            <v>13b</v>
          </cell>
          <cell r="K187">
            <v>72</v>
          </cell>
          <cell r="L187">
            <v>144</v>
          </cell>
          <cell r="M187">
            <v>300</v>
          </cell>
          <cell r="N187">
            <v>300</v>
          </cell>
          <cell r="O187">
            <v>300</v>
          </cell>
          <cell r="P187">
            <v>0</v>
          </cell>
          <cell r="Q187">
            <v>0</v>
          </cell>
          <cell r="R187">
            <v>0</v>
          </cell>
        </row>
      </sheetData>
      <sheetData sheetId="14" refreshError="1"/>
      <sheetData sheetId="15" refreshError="1">
        <row r="110">
          <cell r="J110">
            <v>1</v>
          </cell>
          <cell r="K110">
            <v>2000</v>
          </cell>
          <cell r="L110">
            <v>1900</v>
          </cell>
          <cell r="M110">
            <v>1805</v>
          </cell>
          <cell r="N110">
            <v>1714.75</v>
          </cell>
          <cell r="O110">
            <v>1629.0124999999998</v>
          </cell>
          <cell r="P110">
            <v>1547.5618749999996</v>
          </cell>
          <cell r="Q110">
            <v>1470.1837812499996</v>
          </cell>
          <cell r="R110">
            <v>1396.6745921874995</v>
          </cell>
          <cell r="S110">
            <v>1396.6745921874995</v>
          </cell>
          <cell r="T110">
            <v>1396.6745921874995</v>
          </cell>
          <cell r="U110">
            <v>1396.6745921874995</v>
          </cell>
          <cell r="V110">
            <v>1396.6745921874995</v>
          </cell>
          <cell r="W110">
            <v>1396.6745921874995</v>
          </cell>
          <cell r="X110">
            <v>1396.6745921874995</v>
          </cell>
          <cell r="Y110">
            <v>1396.6745921874995</v>
          </cell>
        </row>
        <row r="111">
          <cell r="J111">
            <v>2</v>
          </cell>
          <cell r="K111">
            <v>1900</v>
          </cell>
          <cell r="L111">
            <v>1805</v>
          </cell>
          <cell r="M111">
            <v>1714.75</v>
          </cell>
          <cell r="N111">
            <v>1629.0124999999998</v>
          </cell>
          <cell r="O111">
            <v>1547.5618749999996</v>
          </cell>
          <cell r="P111">
            <v>1470.1837812499996</v>
          </cell>
          <cell r="Q111">
            <v>1396.6745921874995</v>
          </cell>
          <cell r="R111">
            <v>1326.8408625781244</v>
          </cell>
          <cell r="S111">
            <v>1326.8408625781244</v>
          </cell>
          <cell r="T111">
            <v>1326.8408625781244</v>
          </cell>
          <cell r="U111">
            <v>1326.8408625781244</v>
          </cell>
          <cell r="V111">
            <v>1326.8408625781244</v>
          </cell>
          <cell r="W111">
            <v>1326.8408625781244</v>
          </cell>
          <cell r="X111">
            <v>1326.8408625781244</v>
          </cell>
          <cell r="Y111">
            <v>1326.8408625781244</v>
          </cell>
        </row>
        <row r="112">
          <cell r="J112">
            <v>3</v>
          </cell>
          <cell r="K112">
            <v>631.57894736842104</v>
          </cell>
          <cell r="L112">
            <v>600</v>
          </cell>
          <cell r="M112">
            <v>570</v>
          </cell>
          <cell r="N112">
            <v>541.5</v>
          </cell>
          <cell r="O112">
            <v>514.42499999999995</v>
          </cell>
          <cell r="P112">
            <v>488.70374999999996</v>
          </cell>
          <cell r="Q112">
            <v>464.26856249999992</v>
          </cell>
          <cell r="R112">
            <v>441.05513437499991</v>
          </cell>
          <cell r="S112">
            <v>441.05513437499991</v>
          </cell>
          <cell r="T112">
            <v>441.05513437499991</v>
          </cell>
          <cell r="U112">
            <v>441.05513437499991</v>
          </cell>
          <cell r="V112">
            <v>441.05513437499991</v>
          </cell>
          <cell r="W112">
            <v>441.05513437499991</v>
          </cell>
          <cell r="X112">
            <v>441.05513437499991</v>
          </cell>
          <cell r="Y112">
            <v>441.05513437499991</v>
          </cell>
        </row>
        <row r="113">
          <cell r="J113">
            <v>4</v>
          </cell>
          <cell r="K113">
            <v>315.78947368421052</v>
          </cell>
          <cell r="L113">
            <v>300</v>
          </cell>
          <cell r="M113">
            <v>285</v>
          </cell>
          <cell r="N113">
            <v>270.75</v>
          </cell>
          <cell r="O113">
            <v>257.21249999999998</v>
          </cell>
          <cell r="P113">
            <v>244.35187499999998</v>
          </cell>
          <cell r="Q113">
            <v>232.13428124999996</v>
          </cell>
          <cell r="R113">
            <v>220.52756718749995</v>
          </cell>
          <cell r="S113">
            <v>220.52756718749995</v>
          </cell>
          <cell r="T113">
            <v>220.52756718749995</v>
          </cell>
          <cell r="U113">
            <v>220.52756718749995</v>
          </cell>
          <cell r="V113">
            <v>220.52756718749995</v>
          </cell>
          <cell r="W113">
            <v>220.52756718749995</v>
          </cell>
          <cell r="X113">
            <v>220.52756718749995</v>
          </cell>
          <cell r="Y113">
            <v>220.52756718749995</v>
          </cell>
        </row>
        <row r="114">
          <cell r="J114">
            <v>5</v>
          </cell>
          <cell r="K114">
            <v>631.57894736842104</v>
          </cell>
          <cell r="L114">
            <v>600</v>
          </cell>
          <cell r="M114">
            <v>570</v>
          </cell>
          <cell r="N114">
            <v>541.5</v>
          </cell>
          <cell r="O114">
            <v>514.42499999999995</v>
          </cell>
          <cell r="P114">
            <v>488.70374999999996</v>
          </cell>
          <cell r="Q114">
            <v>464.26856249999992</v>
          </cell>
          <cell r="R114">
            <v>441.05513437499991</v>
          </cell>
          <cell r="S114">
            <v>441.05513437499991</v>
          </cell>
          <cell r="T114">
            <v>441.05513437499991</v>
          </cell>
          <cell r="U114">
            <v>441.05513437499991</v>
          </cell>
          <cell r="V114">
            <v>441.05513437499991</v>
          </cell>
          <cell r="W114">
            <v>441.05513437499991</v>
          </cell>
          <cell r="X114">
            <v>441.05513437499991</v>
          </cell>
          <cell r="Y114">
            <v>441.05513437499991</v>
          </cell>
        </row>
        <row r="115">
          <cell r="J115">
            <v>6</v>
          </cell>
          <cell r="K115">
            <v>1136.8421052631579</v>
          </cell>
          <cell r="L115">
            <v>1080</v>
          </cell>
          <cell r="M115">
            <v>1026</v>
          </cell>
          <cell r="N115">
            <v>974.69999999999993</v>
          </cell>
          <cell r="O115">
            <v>925.96499999999992</v>
          </cell>
          <cell r="P115">
            <v>879.66674999999987</v>
          </cell>
          <cell r="Q115">
            <v>835.6834124999998</v>
          </cell>
          <cell r="R115">
            <v>793.8992418749998</v>
          </cell>
          <cell r="S115">
            <v>793.8992418749998</v>
          </cell>
          <cell r="T115">
            <v>793.8992418749998</v>
          </cell>
          <cell r="U115">
            <v>793.8992418749998</v>
          </cell>
          <cell r="V115">
            <v>793.8992418749998</v>
          </cell>
          <cell r="W115">
            <v>793.8992418749998</v>
          </cell>
          <cell r="X115">
            <v>793.8992418749998</v>
          </cell>
          <cell r="Y115">
            <v>793.8992418749998</v>
          </cell>
        </row>
        <row r="116">
          <cell r="J116">
            <v>7</v>
          </cell>
          <cell r="K116">
            <v>1425</v>
          </cell>
          <cell r="L116">
            <v>1353.75</v>
          </cell>
          <cell r="M116">
            <v>1286.0625</v>
          </cell>
          <cell r="N116">
            <v>1221.7593749999999</v>
          </cell>
          <cell r="O116">
            <v>1160.6714062499998</v>
          </cell>
          <cell r="P116">
            <v>1102.6378359374999</v>
          </cell>
          <cell r="Q116">
            <v>1047.5059441406247</v>
          </cell>
          <cell r="R116">
            <v>995.13064693359343</v>
          </cell>
          <cell r="S116">
            <v>995.13064693359343</v>
          </cell>
          <cell r="T116">
            <v>995.13064693359343</v>
          </cell>
          <cell r="U116">
            <v>995.13064693359343</v>
          </cell>
          <cell r="V116">
            <v>995.13064693359343</v>
          </cell>
          <cell r="W116">
            <v>995.13064693359343</v>
          </cell>
          <cell r="X116">
            <v>995.13064693359343</v>
          </cell>
          <cell r="Y116">
            <v>995.13064693359343</v>
          </cell>
        </row>
        <row r="117">
          <cell r="J117">
            <v>8</v>
          </cell>
          <cell r="K117">
            <v>1282.5</v>
          </cell>
          <cell r="L117">
            <v>1218.375</v>
          </cell>
          <cell r="M117">
            <v>1157.45625</v>
          </cell>
          <cell r="N117">
            <v>1099.5834374999999</v>
          </cell>
          <cell r="O117">
            <v>1044.6042656249999</v>
          </cell>
          <cell r="P117">
            <v>992.3740523437499</v>
          </cell>
          <cell r="Q117">
            <v>942.75534972656237</v>
          </cell>
          <cell r="R117">
            <v>895.61758224023424</v>
          </cell>
          <cell r="S117">
            <v>895.61758224023424</v>
          </cell>
          <cell r="T117">
            <v>895.61758224023424</v>
          </cell>
          <cell r="U117">
            <v>895.61758224023424</v>
          </cell>
          <cell r="V117">
            <v>895.61758224023424</v>
          </cell>
          <cell r="W117">
            <v>895.61758224023424</v>
          </cell>
          <cell r="X117">
            <v>895.61758224023424</v>
          </cell>
          <cell r="Y117">
            <v>895.61758224023424</v>
          </cell>
        </row>
        <row r="118">
          <cell r="J118">
            <v>9</v>
          </cell>
          <cell r="K118">
            <v>4750</v>
          </cell>
          <cell r="L118">
            <v>4512.5</v>
          </cell>
          <cell r="M118">
            <v>4286.875</v>
          </cell>
          <cell r="N118">
            <v>4072.53125</v>
          </cell>
          <cell r="O118">
            <v>3868.9046874999999</v>
          </cell>
          <cell r="P118">
            <v>3675.4594531249995</v>
          </cell>
          <cell r="Q118">
            <v>3491.6864804687493</v>
          </cell>
          <cell r="R118">
            <v>3317.1021564453117</v>
          </cell>
          <cell r="S118">
            <v>3317.1021564453117</v>
          </cell>
          <cell r="T118">
            <v>3317.1021564453117</v>
          </cell>
          <cell r="U118">
            <v>3317.1021564453117</v>
          </cell>
          <cell r="V118">
            <v>3317.1021564453117</v>
          </cell>
          <cell r="W118">
            <v>3317.1021564453117</v>
          </cell>
          <cell r="X118">
            <v>3317.1021564453117</v>
          </cell>
          <cell r="Y118">
            <v>3317.1021564453117</v>
          </cell>
        </row>
        <row r="119">
          <cell r="J119">
            <v>10</v>
          </cell>
          <cell r="K119">
            <v>1900</v>
          </cell>
          <cell r="L119">
            <v>1805</v>
          </cell>
          <cell r="M119">
            <v>1714.75</v>
          </cell>
          <cell r="N119">
            <v>1629.0124999999998</v>
          </cell>
          <cell r="O119">
            <v>1547.5618749999996</v>
          </cell>
          <cell r="P119">
            <v>1470.1837812499996</v>
          </cell>
          <cell r="Q119">
            <v>1396.6745921874995</v>
          </cell>
          <cell r="R119">
            <v>1326.8408625781244</v>
          </cell>
          <cell r="S119">
            <v>1326.8408625781244</v>
          </cell>
          <cell r="T119">
            <v>1326.8408625781244</v>
          </cell>
          <cell r="U119">
            <v>1326.8408625781244</v>
          </cell>
          <cell r="V119">
            <v>1326.8408625781244</v>
          </cell>
          <cell r="W119">
            <v>1326.8408625781244</v>
          </cell>
          <cell r="X119">
            <v>1326.8408625781244</v>
          </cell>
          <cell r="Y119">
            <v>1326.8408625781244</v>
          </cell>
        </row>
        <row r="120">
          <cell r="J120">
            <v>11</v>
          </cell>
          <cell r="K120">
            <v>184</v>
          </cell>
          <cell r="L120">
            <v>174.79999999999998</v>
          </cell>
          <cell r="M120">
            <v>166.05999999999997</v>
          </cell>
          <cell r="N120">
            <v>157.75699999999998</v>
          </cell>
          <cell r="O120">
            <v>149.86914999999996</v>
          </cell>
          <cell r="P120">
            <v>142.37569249999996</v>
          </cell>
          <cell r="Q120">
            <v>135.25690787499994</v>
          </cell>
          <cell r="R120">
            <v>128.49406248124993</v>
          </cell>
          <cell r="S120">
            <v>128.49406248124993</v>
          </cell>
          <cell r="T120">
            <v>128.49406248124993</v>
          </cell>
          <cell r="U120">
            <v>128.49406248124993</v>
          </cell>
          <cell r="V120">
            <v>128.49406248124993</v>
          </cell>
          <cell r="W120">
            <v>128.49406248124993</v>
          </cell>
          <cell r="X120">
            <v>128.49406248124993</v>
          </cell>
          <cell r="Y120">
            <v>128.49406248124993</v>
          </cell>
        </row>
        <row r="121">
          <cell r="J121">
            <v>12</v>
          </cell>
          <cell r="K121">
            <v>4750</v>
          </cell>
          <cell r="L121">
            <v>4512.5</v>
          </cell>
          <cell r="M121">
            <v>4286.875</v>
          </cell>
          <cell r="N121">
            <v>4072.53125</v>
          </cell>
          <cell r="O121">
            <v>3868.9046874999999</v>
          </cell>
          <cell r="P121">
            <v>3675.4594531249995</v>
          </cell>
          <cell r="Q121">
            <v>3491.6864804687493</v>
          </cell>
          <cell r="R121">
            <v>3317.1021564453117</v>
          </cell>
          <cell r="S121">
            <v>3317.1021564453117</v>
          </cell>
          <cell r="T121">
            <v>3317.1021564453117</v>
          </cell>
          <cell r="U121">
            <v>3317.1021564453117</v>
          </cell>
          <cell r="V121">
            <v>3317.1021564453117</v>
          </cell>
          <cell r="W121">
            <v>3317.1021564453117</v>
          </cell>
          <cell r="X121">
            <v>3317.1021564453117</v>
          </cell>
          <cell r="Y121">
            <v>3317.1021564453117</v>
          </cell>
        </row>
        <row r="122">
          <cell r="J122">
            <v>13</v>
          </cell>
          <cell r="K122">
            <v>600</v>
          </cell>
          <cell r="L122">
            <v>570</v>
          </cell>
          <cell r="M122">
            <v>541.5</v>
          </cell>
          <cell r="N122">
            <v>514.42499999999995</v>
          </cell>
          <cell r="O122">
            <v>488.70374999999996</v>
          </cell>
          <cell r="P122">
            <v>464.26856249999992</v>
          </cell>
          <cell r="Q122">
            <v>441.05513437499991</v>
          </cell>
          <cell r="R122">
            <v>419.00237765624991</v>
          </cell>
          <cell r="S122">
            <v>419.00237765624991</v>
          </cell>
          <cell r="T122">
            <v>419.00237765624991</v>
          </cell>
          <cell r="U122">
            <v>419.00237765624991</v>
          </cell>
          <cell r="V122">
            <v>419.00237765624991</v>
          </cell>
          <cell r="W122">
            <v>419.00237765624991</v>
          </cell>
          <cell r="X122">
            <v>419.00237765624991</v>
          </cell>
          <cell r="Y122">
            <v>419.00237765624991</v>
          </cell>
        </row>
        <row r="223">
          <cell r="I223">
            <v>1</v>
          </cell>
          <cell r="J223">
            <v>200</v>
          </cell>
        </row>
        <row r="224">
          <cell r="I224">
            <v>2</v>
          </cell>
          <cell r="J224">
            <v>100</v>
          </cell>
        </row>
        <row r="225">
          <cell r="I225">
            <v>3</v>
          </cell>
          <cell r="J225">
            <v>50</v>
          </cell>
        </row>
        <row r="226">
          <cell r="I226">
            <v>4</v>
          </cell>
          <cell r="J226">
            <v>25</v>
          </cell>
        </row>
        <row r="227">
          <cell r="I227">
            <v>5</v>
          </cell>
          <cell r="J227">
            <v>50</v>
          </cell>
        </row>
        <row r="228">
          <cell r="I228">
            <v>6</v>
          </cell>
          <cell r="J228">
            <v>55</v>
          </cell>
        </row>
        <row r="229">
          <cell r="I229">
            <v>7</v>
          </cell>
          <cell r="J229">
            <v>0</v>
          </cell>
        </row>
        <row r="230">
          <cell r="I230">
            <v>8</v>
          </cell>
          <cell r="J230">
            <v>0</v>
          </cell>
        </row>
        <row r="231">
          <cell r="I231">
            <v>9</v>
          </cell>
          <cell r="J231">
            <v>1000</v>
          </cell>
        </row>
        <row r="232">
          <cell r="I232">
            <v>10</v>
          </cell>
          <cell r="J232">
            <v>100</v>
          </cell>
        </row>
        <row r="233">
          <cell r="I233">
            <v>11</v>
          </cell>
          <cell r="J233">
            <v>10</v>
          </cell>
        </row>
        <row r="234">
          <cell r="I234">
            <v>12</v>
          </cell>
          <cell r="J234">
            <v>0</v>
          </cell>
        </row>
        <row r="235">
          <cell r="I235">
            <v>13</v>
          </cell>
          <cell r="J235">
            <v>0</v>
          </cell>
        </row>
        <row r="239">
          <cell r="J239">
            <v>1</v>
          </cell>
          <cell r="K239">
            <v>3.43359375</v>
          </cell>
          <cell r="L239">
            <v>3.0902343750000001</v>
          </cell>
          <cell r="M239">
            <v>2.7812109375</v>
          </cell>
          <cell r="N239">
            <v>2.5030898437500002</v>
          </cell>
          <cell r="O239">
            <v>2.2527808593750001</v>
          </cell>
          <cell r="P239">
            <v>2.0275027734375</v>
          </cell>
          <cell r="Q239">
            <v>1.82475249609375</v>
          </cell>
          <cell r="R239">
            <v>1.6422772464843751</v>
          </cell>
        </row>
        <row r="240">
          <cell r="J240">
            <v>2</v>
          </cell>
          <cell r="K240">
            <v>3.43359375</v>
          </cell>
          <cell r="L240">
            <v>3.0902343750000001</v>
          </cell>
          <cell r="M240">
            <v>2.7812109375</v>
          </cell>
          <cell r="N240">
            <v>2.5030898437500002</v>
          </cell>
          <cell r="O240">
            <v>2.2527808593750001</v>
          </cell>
          <cell r="P240">
            <v>2.0275027734375</v>
          </cell>
          <cell r="Q240">
            <v>1.82475249609375</v>
          </cell>
          <cell r="R240">
            <v>1.6422772464843751</v>
          </cell>
        </row>
        <row r="241">
          <cell r="J241">
            <v>3</v>
          </cell>
          <cell r="K241">
            <v>3.43359375</v>
          </cell>
          <cell r="L241">
            <v>3.0902343750000001</v>
          </cell>
          <cell r="M241">
            <v>2.7812109375</v>
          </cell>
          <cell r="N241">
            <v>2.5030898437500002</v>
          </cell>
          <cell r="O241">
            <v>2.2527808593750001</v>
          </cell>
          <cell r="P241">
            <v>2.0275027734375</v>
          </cell>
          <cell r="Q241">
            <v>1.82475249609375</v>
          </cell>
          <cell r="R241">
            <v>1.6422772464843751</v>
          </cell>
        </row>
        <row r="242">
          <cell r="J242">
            <v>4</v>
          </cell>
          <cell r="K242">
            <v>3.43359375</v>
          </cell>
          <cell r="L242">
            <v>3.0902343750000001</v>
          </cell>
          <cell r="M242">
            <v>2.7812109375</v>
          </cell>
          <cell r="N242">
            <v>2.5030898437500002</v>
          </cell>
          <cell r="O242">
            <v>2.2527808593750001</v>
          </cell>
          <cell r="P242">
            <v>2.0275027734375</v>
          </cell>
          <cell r="Q242">
            <v>1.82475249609375</v>
          </cell>
          <cell r="R242">
            <v>1.6422772464843751</v>
          </cell>
        </row>
        <row r="243">
          <cell r="J243">
            <v>5</v>
          </cell>
          <cell r="K243">
            <v>3.43359375</v>
          </cell>
          <cell r="L243">
            <v>3.0902343750000001</v>
          </cell>
          <cell r="M243">
            <v>2.7812109375</v>
          </cell>
          <cell r="N243">
            <v>2.5030898437500002</v>
          </cell>
          <cell r="O243">
            <v>2.2527808593750001</v>
          </cell>
          <cell r="P243">
            <v>2.0275027734375</v>
          </cell>
          <cell r="Q243">
            <v>1.82475249609375</v>
          </cell>
          <cell r="R243">
            <v>1.6422772464843751</v>
          </cell>
        </row>
        <row r="244">
          <cell r="J244">
            <v>6</v>
          </cell>
          <cell r="K244">
            <v>3.43359375</v>
          </cell>
          <cell r="L244">
            <v>3.0902343750000001</v>
          </cell>
          <cell r="M244">
            <v>2.7812109375</v>
          </cell>
          <cell r="N244">
            <v>2.5030898437500002</v>
          </cell>
          <cell r="O244">
            <v>2.2527808593750001</v>
          </cell>
          <cell r="P244">
            <v>2.0275027734375</v>
          </cell>
          <cell r="Q244">
            <v>1.82475249609375</v>
          </cell>
          <cell r="R244">
            <v>1.6422772464843751</v>
          </cell>
        </row>
        <row r="245">
          <cell r="J245">
            <v>7</v>
          </cell>
          <cell r="K245">
            <v>0</v>
          </cell>
          <cell r="L245">
            <v>0</v>
          </cell>
          <cell r="M245">
            <v>0</v>
          </cell>
          <cell r="N245">
            <v>0</v>
          </cell>
          <cell r="O245">
            <v>0</v>
          </cell>
          <cell r="P245">
            <v>0</v>
          </cell>
          <cell r="Q245">
            <v>0</v>
          </cell>
          <cell r="R245">
            <v>0</v>
          </cell>
        </row>
        <row r="246">
          <cell r="J246">
            <v>8</v>
          </cell>
          <cell r="K246">
            <v>0</v>
          </cell>
          <cell r="L246">
            <v>0</v>
          </cell>
          <cell r="M246">
            <v>0</v>
          </cell>
          <cell r="N246">
            <v>0</v>
          </cell>
          <cell r="O246">
            <v>0</v>
          </cell>
          <cell r="P246">
            <v>0</v>
          </cell>
          <cell r="Q246">
            <v>0</v>
          </cell>
          <cell r="R246">
            <v>0</v>
          </cell>
        </row>
        <row r="247">
          <cell r="J247">
            <v>9</v>
          </cell>
          <cell r="K247">
            <v>3</v>
          </cell>
          <cell r="L247">
            <v>2</v>
          </cell>
          <cell r="M247">
            <v>0.5</v>
          </cell>
          <cell r="N247">
            <v>0.5</v>
          </cell>
          <cell r="O247">
            <v>0.5</v>
          </cell>
          <cell r="P247">
            <v>0.5</v>
          </cell>
          <cell r="Q247">
            <v>0.5</v>
          </cell>
          <cell r="R247">
            <v>0.5</v>
          </cell>
        </row>
        <row r="248">
          <cell r="J248">
            <v>10</v>
          </cell>
          <cell r="K248">
            <v>3.43359375</v>
          </cell>
          <cell r="L248">
            <v>3.0902343750000001</v>
          </cell>
          <cell r="M248">
            <v>2.7812109375</v>
          </cell>
          <cell r="N248">
            <v>2.5030898437500002</v>
          </cell>
          <cell r="O248">
            <v>2.2527808593750001</v>
          </cell>
          <cell r="P248">
            <v>2.0275027734375</v>
          </cell>
          <cell r="Q248">
            <v>1.82475249609375</v>
          </cell>
          <cell r="R248">
            <v>1.6422772464843751</v>
          </cell>
        </row>
        <row r="249">
          <cell r="J249">
            <v>11</v>
          </cell>
          <cell r="K249">
            <v>3.43359375</v>
          </cell>
          <cell r="L249">
            <v>3.0902343750000001</v>
          </cell>
          <cell r="M249">
            <v>2.7812109375</v>
          </cell>
          <cell r="N249">
            <v>2.5030898437500002</v>
          </cell>
          <cell r="O249">
            <v>2.2527808593750001</v>
          </cell>
          <cell r="P249">
            <v>2.0275027734375</v>
          </cell>
          <cell r="Q249">
            <v>1.82475249609375</v>
          </cell>
          <cell r="R249">
            <v>1.6422772464843751</v>
          </cell>
        </row>
        <row r="250">
          <cell r="J250">
            <v>12</v>
          </cell>
          <cell r="K250">
            <v>0</v>
          </cell>
          <cell r="L250">
            <v>0</v>
          </cell>
          <cell r="M250">
            <v>0</v>
          </cell>
          <cell r="N250">
            <v>0</v>
          </cell>
          <cell r="O250">
            <v>0</v>
          </cell>
          <cell r="P250">
            <v>0</v>
          </cell>
          <cell r="Q250">
            <v>0</v>
          </cell>
          <cell r="R250">
            <v>0</v>
          </cell>
        </row>
        <row r="251">
          <cell r="J251">
            <v>13</v>
          </cell>
          <cell r="K251">
            <v>0</v>
          </cell>
          <cell r="L251">
            <v>0</v>
          </cell>
          <cell r="M251">
            <v>0</v>
          </cell>
          <cell r="N251">
            <v>0</v>
          </cell>
          <cell r="O251">
            <v>0</v>
          </cell>
          <cell r="P251">
            <v>0</v>
          </cell>
          <cell r="Q251">
            <v>0</v>
          </cell>
          <cell r="R251">
            <v>0</v>
          </cell>
        </row>
        <row r="352">
          <cell r="C352" t="str">
            <v></v>
          </cell>
          <cell r="D352" t="str">
            <v>Pinjaman Bank</v>
          </cell>
          <cell r="I352">
            <v>0</v>
          </cell>
          <cell r="J352">
            <v>0</v>
          </cell>
          <cell r="K352">
            <v>0</v>
          </cell>
          <cell r="L352">
            <v>5211746.9476848934</v>
          </cell>
          <cell r="M352">
            <v>0</v>
          </cell>
          <cell r="N352">
            <v>0</v>
          </cell>
          <cell r="O352">
            <v>0</v>
          </cell>
          <cell r="P352">
            <v>0</v>
          </cell>
          <cell r="Q352">
            <v>0</v>
          </cell>
          <cell r="R352">
            <v>0</v>
          </cell>
          <cell r="S352">
            <v>0</v>
          </cell>
          <cell r="T352">
            <v>0</v>
          </cell>
          <cell r="U352">
            <v>0</v>
          </cell>
          <cell r="V352">
            <v>0</v>
          </cell>
          <cell r="W352">
            <v>0</v>
          </cell>
          <cell r="X352">
            <v>0</v>
          </cell>
          <cell r="Y352">
            <v>0</v>
          </cell>
        </row>
        <row r="353">
          <cell r="C353" t="str">
            <v></v>
          </cell>
          <cell r="D353" t="str">
            <v>Dana Sendiri</v>
          </cell>
          <cell r="F353" t="str">
            <v>Perputaran Kas</v>
          </cell>
          <cell r="I353">
            <v>0</v>
          </cell>
          <cell r="J353">
            <v>0</v>
          </cell>
          <cell r="K353">
            <v>0</v>
          </cell>
          <cell r="L353">
            <v>2233605.834722098</v>
          </cell>
          <cell r="M353">
            <v>11649210.194542771</v>
          </cell>
          <cell r="N353">
            <v>7929639.4316768087</v>
          </cell>
          <cell r="O353">
            <v>884001.68926865235</v>
          </cell>
          <cell r="P353">
            <v>0</v>
          </cell>
          <cell r="Q353">
            <v>720982.61251601949</v>
          </cell>
          <cell r="R353">
            <v>665771.70453077182</v>
          </cell>
          <cell r="S353">
            <v>1005321.5269832201</v>
          </cell>
          <cell r="T353">
            <v>1010729.4993698522</v>
          </cell>
          <cell r="U353">
            <v>1046448.9033684991</v>
          </cell>
          <cell r="V353">
            <v>0</v>
          </cell>
          <cell r="W353">
            <v>158103.78493557125</v>
          </cell>
          <cell r="X353">
            <v>0</v>
          </cell>
          <cell r="Y353">
            <v>808744.5727115199</v>
          </cell>
        </row>
        <row r="354">
          <cell r="C354" t="str">
            <v></v>
          </cell>
          <cell r="D354" t="str">
            <v>Pinjaman Pemegang Saham</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row>
      </sheetData>
      <sheetData sheetId="16" refreshError="1"/>
      <sheetData sheetId="17" refreshError="1"/>
      <sheetData sheetId="18" refreshError="1"/>
      <sheetData sheetId="19"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BAhan ME"/>
      <sheetName val="Analis ME"/>
      <sheetName val="HB"/>
      <sheetName val="ANALISA"/>
      <sheetName val="ACCOUNT"/>
    </sheetNames>
    <sheetDataSet>
      <sheetData sheetId="0" refreshError="1"/>
      <sheetData sheetId="1" refreshError="1"/>
      <sheetData sheetId="2"/>
      <sheetData sheetId="3" refreshError="1"/>
      <sheetData sheetId="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SAA"/>
      <sheetName val="JU"/>
      <sheetName val="BB"/>
      <sheetName val="NR"/>
      <sheetName val="LR"/>
      <sheetName val="PENY"/>
    </sheetNames>
    <sheetDataSet>
      <sheetData sheetId="0" refreshError="1"/>
      <sheetData sheetId="1">
        <row r="11">
          <cell r="C11" t="str">
            <v>1-1110</v>
          </cell>
          <cell r="D11" t="str">
            <v>Kas</v>
          </cell>
          <cell r="E11">
            <v>120045922.48226899</v>
          </cell>
          <cell r="H11" t="str">
            <v>1-1110  Kas</v>
          </cell>
        </row>
        <row r="12">
          <cell r="C12" t="str">
            <v>1-1210</v>
          </cell>
          <cell r="D12" t="str">
            <v>Bank  - Bank Danamon 003518364223</v>
          </cell>
          <cell r="E12">
            <v>13191916.219997406</v>
          </cell>
          <cell r="H12" t="str">
            <v>1-1210  Bank  - Bank Danamon 003518364223</v>
          </cell>
        </row>
        <row r="13">
          <cell r="C13" t="str">
            <v>1-1220</v>
          </cell>
          <cell r="D13" t="str">
            <v>Bank  - Bank Mega 02-227-00-20-99999-5</v>
          </cell>
          <cell r="E13">
            <v>690571405</v>
          </cell>
          <cell r="H13" t="str">
            <v>1-1220  Bank  - Bank Mega 02-227-00-20-99999-5</v>
          </cell>
        </row>
        <row r="14">
          <cell r="C14" t="str">
            <v>1-1230</v>
          </cell>
          <cell r="D14" t="str">
            <v>Bank  - Bank Kaltim 0041519312</v>
          </cell>
          <cell r="E14">
            <v>39247551.600006104</v>
          </cell>
          <cell r="H14" t="str">
            <v>1-1230  Bank  - Bank Kaltim 0041519312</v>
          </cell>
        </row>
        <row r="15">
          <cell r="C15" t="str">
            <v>1-1300</v>
          </cell>
          <cell r="D15" t="str">
            <v>PIUTANG USAHA</v>
          </cell>
          <cell r="H15" t="str">
            <v>1-1300  PIUTANG USAHA</v>
          </cell>
        </row>
        <row r="16">
          <cell r="C16" t="str">
            <v>1-1300-01</v>
          </cell>
          <cell r="D16" t="str">
            <v>Piutang</v>
          </cell>
          <cell r="H16" t="str">
            <v>1-1300-01  Piutang</v>
          </cell>
        </row>
        <row r="17">
          <cell r="C17" t="str">
            <v>1-1300-02</v>
          </cell>
          <cell r="D17" t="str">
            <v>Piutang</v>
          </cell>
          <cell r="H17" t="str">
            <v>1-1300-02  Piutang</v>
          </cell>
        </row>
        <row r="18">
          <cell r="C18" t="str">
            <v>1-1300-03</v>
          </cell>
          <cell r="D18" t="str">
            <v>Piutang</v>
          </cell>
          <cell r="H18" t="str">
            <v>1-1300-03  Piutang</v>
          </cell>
        </row>
        <row r="19">
          <cell r="C19" t="str">
            <v>1-1300-04</v>
          </cell>
          <cell r="D19" t="str">
            <v>Piutang</v>
          </cell>
          <cell r="H19" t="str">
            <v>1-1300-04  Piutang</v>
          </cell>
        </row>
        <row r="20">
          <cell r="C20" t="str">
            <v>1-1300-05</v>
          </cell>
          <cell r="D20" t="str">
            <v>Piutang</v>
          </cell>
          <cell r="H20" t="str">
            <v>1-1300-05  Piutang</v>
          </cell>
        </row>
        <row r="21">
          <cell r="C21" t="str">
            <v>1-1300-06</v>
          </cell>
          <cell r="D21" t="str">
            <v>Piutang Karyawan</v>
          </cell>
          <cell r="H21" t="str">
            <v>1-1300-06  Piutang Karyawan</v>
          </cell>
        </row>
        <row r="22">
          <cell r="C22" t="str">
            <v>1-1400</v>
          </cell>
          <cell r="D22" t="str">
            <v xml:space="preserve">PERSEDIAAN </v>
          </cell>
          <cell r="H22" t="str">
            <v xml:space="preserve">1-1400  PERSEDIAAN </v>
          </cell>
        </row>
        <row r="23">
          <cell r="C23" t="str">
            <v>1-1400-01</v>
          </cell>
          <cell r="D23" t="str">
            <v xml:space="preserve">Persediaan </v>
          </cell>
          <cell r="H23" t="str">
            <v xml:space="preserve">1-1400-01  Persediaan </v>
          </cell>
        </row>
        <row r="24">
          <cell r="C24" t="str">
            <v>1-1400-02</v>
          </cell>
          <cell r="D24" t="str">
            <v xml:space="preserve">Persediaan </v>
          </cell>
          <cell r="H24" t="str">
            <v xml:space="preserve">1-1400-02  Persediaan </v>
          </cell>
        </row>
        <row r="25">
          <cell r="C25" t="str">
            <v>1-1400-03</v>
          </cell>
          <cell r="D25" t="str">
            <v xml:space="preserve">Persediaan </v>
          </cell>
          <cell r="H25" t="str">
            <v xml:space="preserve">1-1400-03  Persediaan </v>
          </cell>
        </row>
        <row r="26">
          <cell r="C26" t="str">
            <v>1-1400-04</v>
          </cell>
          <cell r="D26" t="str">
            <v xml:space="preserve">Persediaan </v>
          </cell>
          <cell r="H26" t="str">
            <v xml:space="preserve">1-1400-04  Persediaan </v>
          </cell>
        </row>
        <row r="27">
          <cell r="C27" t="str">
            <v>1-1400-05</v>
          </cell>
          <cell r="D27" t="str">
            <v xml:space="preserve">Persediaan </v>
          </cell>
          <cell r="H27" t="str">
            <v xml:space="preserve">1-1400-05  Persediaan </v>
          </cell>
        </row>
        <row r="28">
          <cell r="C28" t="str">
            <v>1-1510</v>
          </cell>
          <cell r="D28" t="str">
            <v>Uang Muka Pembelian</v>
          </cell>
          <cell r="H28" t="str">
            <v>1-1510  Uang Muka Pembelian</v>
          </cell>
        </row>
        <row r="29">
          <cell r="C29" t="str">
            <v>1-1520</v>
          </cell>
          <cell r="D29" t="str">
            <v>Biaya Dibayar Dimuka</v>
          </cell>
          <cell r="H29" t="str">
            <v>1-1520  Biaya Dibayar Dimuka</v>
          </cell>
        </row>
        <row r="30">
          <cell r="C30" t="str">
            <v>1-1530</v>
          </cell>
          <cell r="D30" t="str">
            <v>UANG MUKA PAJAK</v>
          </cell>
          <cell r="H30" t="str">
            <v>1-1530  UANG MUKA PAJAK</v>
          </cell>
        </row>
        <row r="31">
          <cell r="C31" t="str">
            <v>1-1530-01</v>
          </cell>
          <cell r="D31" t="str">
            <v>PPN</v>
          </cell>
          <cell r="H31" t="str">
            <v>1-1530-01  PPN</v>
          </cell>
        </row>
        <row r="32">
          <cell r="C32" t="str">
            <v>1-1530-02</v>
          </cell>
          <cell r="D32" t="str">
            <v>PPh pasal 21</v>
          </cell>
          <cell r="H32" t="str">
            <v>1-1530-02  PPh pasal 21</v>
          </cell>
        </row>
        <row r="33">
          <cell r="C33" t="str">
            <v>1-1530-03</v>
          </cell>
          <cell r="D33" t="str">
            <v>PPh pasal 22</v>
          </cell>
          <cell r="H33" t="str">
            <v>1-1530-03  PPh pasal 22</v>
          </cell>
        </row>
        <row r="34">
          <cell r="C34" t="str">
            <v>1-1530-04</v>
          </cell>
          <cell r="D34" t="str">
            <v>PPh pasal 23</v>
          </cell>
          <cell r="H34" t="str">
            <v>1-1530-04  PPh pasal 23</v>
          </cell>
        </row>
        <row r="35">
          <cell r="C35" t="str">
            <v>1-1530-05</v>
          </cell>
          <cell r="D35" t="str">
            <v>PPh pasal 25</v>
          </cell>
          <cell r="H35" t="str">
            <v>1-1530-05  PPh pasal 25</v>
          </cell>
        </row>
        <row r="36">
          <cell r="C36" t="str">
            <v>1-1530-06</v>
          </cell>
          <cell r="D36" t="str">
            <v>Restitusi PPN</v>
          </cell>
          <cell r="H36" t="str">
            <v>1-1530-06  Restitusi PPN</v>
          </cell>
        </row>
        <row r="37">
          <cell r="C37" t="str">
            <v>1-1600</v>
          </cell>
          <cell r="D37" t="str">
            <v>ASET TETAP</v>
          </cell>
          <cell r="H37" t="str">
            <v>1-1600  ASET TETAP</v>
          </cell>
        </row>
        <row r="38">
          <cell r="C38" t="str">
            <v>1-1610</v>
          </cell>
          <cell r="D38" t="str">
            <v>Tanah</v>
          </cell>
          <cell r="H38" t="str">
            <v>1-1610  Tanah</v>
          </cell>
        </row>
        <row r="39">
          <cell r="C39" t="str">
            <v>1-1620</v>
          </cell>
          <cell r="D39" t="str">
            <v>Bangunan</v>
          </cell>
          <cell r="H39" t="str">
            <v>1-1620  Bangunan</v>
          </cell>
        </row>
        <row r="40">
          <cell r="C40" t="str">
            <v>1-1630</v>
          </cell>
          <cell r="D40" t="str">
            <v>Kendaraan</v>
          </cell>
          <cell r="E40">
            <v>890800000</v>
          </cell>
          <cell r="H40" t="str">
            <v>1-1630  Kendaraan</v>
          </cell>
        </row>
        <row r="41">
          <cell r="C41" t="str">
            <v>1-1640</v>
          </cell>
          <cell r="D41" t="str">
            <v>Inventaris kantor</v>
          </cell>
          <cell r="E41">
            <v>944478495</v>
          </cell>
          <cell r="H41" t="str">
            <v>1-1640  Inventaris kantor</v>
          </cell>
        </row>
        <row r="42">
          <cell r="C42" t="str">
            <v>1-1700</v>
          </cell>
          <cell r="D42" t="str">
            <v>Akumulasi Penyusutan</v>
          </cell>
          <cell r="H42" t="str">
            <v>1-1700  Akumulasi Penyusutan</v>
          </cell>
        </row>
        <row r="43">
          <cell r="C43" t="str">
            <v>1-1710</v>
          </cell>
          <cell r="D43" t="str">
            <v>Ak. Peny. Bangunan</v>
          </cell>
          <cell r="H43" t="str">
            <v>1-1710  Ak. Peny. Bangunan</v>
          </cell>
        </row>
        <row r="44">
          <cell r="C44" t="str">
            <v>1-1720</v>
          </cell>
          <cell r="D44" t="str">
            <v>Ak. Peny. Kendaraan</v>
          </cell>
          <cell r="E44">
            <v>-234920000</v>
          </cell>
          <cell r="H44" t="str">
            <v>1-1720  Ak. Peny. Kendaraan</v>
          </cell>
        </row>
        <row r="45">
          <cell r="C45" t="str">
            <v>1-1730</v>
          </cell>
          <cell r="D45" t="str">
            <v>Ak. Peny. Inventaris Kantor</v>
          </cell>
          <cell r="E45">
            <v>-839417245</v>
          </cell>
          <cell r="H45" t="str">
            <v>1-1730  Ak. Peny. Inventaris Kantor</v>
          </cell>
        </row>
        <row r="46">
          <cell r="C46" t="str">
            <v>1-1800</v>
          </cell>
          <cell r="D46" t="str">
            <v>ASET LAIN-LAIN</v>
          </cell>
          <cell r="H46" t="str">
            <v>1-1800  ASET LAIN-LAIN</v>
          </cell>
        </row>
        <row r="47">
          <cell r="C47" t="str">
            <v>2-1100</v>
          </cell>
          <cell r="D47" t="str">
            <v>HUTANG USAHA</v>
          </cell>
          <cell r="H47" t="str">
            <v>2-1100  HUTANG USAHA</v>
          </cell>
        </row>
        <row r="48">
          <cell r="C48" t="str">
            <v>2-1110</v>
          </cell>
          <cell r="D48" t="str">
            <v>Hutang Usaha PT A</v>
          </cell>
          <cell r="H48" t="str">
            <v>2-1110  Hutang Usaha PT A</v>
          </cell>
        </row>
        <row r="49">
          <cell r="C49" t="str">
            <v>2-1120</v>
          </cell>
          <cell r="D49" t="str">
            <v>Hutang Usaha PT B</v>
          </cell>
          <cell r="H49" t="str">
            <v>2-1120  Hutang Usaha PT B</v>
          </cell>
        </row>
        <row r="50">
          <cell r="C50" t="str">
            <v>2-2000</v>
          </cell>
          <cell r="D50" t="str">
            <v xml:space="preserve">Uang Muka </v>
          </cell>
          <cell r="H50" t="str">
            <v xml:space="preserve">2-2000  Uang Muka </v>
          </cell>
        </row>
        <row r="51">
          <cell r="C51" t="str">
            <v>2-2000-01</v>
          </cell>
          <cell r="D51" t="str">
            <v>UM</v>
          </cell>
          <cell r="H51" t="str">
            <v>2-2000-01  UM</v>
          </cell>
        </row>
        <row r="52">
          <cell r="C52" t="str">
            <v>2-2000-02</v>
          </cell>
          <cell r="D52" t="str">
            <v>UM</v>
          </cell>
          <cell r="H52" t="str">
            <v>2-2000-02  UM</v>
          </cell>
        </row>
        <row r="53">
          <cell r="C53" t="str">
            <v>2-2000-03</v>
          </cell>
          <cell r="D53" t="str">
            <v>UM</v>
          </cell>
          <cell r="H53" t="str">
            <v>2-2000-03  UM</v>
          </cell>
        </row>
        <row r="54">
          <cell r="C54" t="str">
            <v>2-2000-04</v>
          </cell>
          <cell r="D54" t="str">
            <v>UM</v>
          </cell>
          <cell r="H54" t="str">
            <v>2-2000-04  UM</v>
          </cell>
        </row>
        <row r="55">
          <cell r="C55" t="str">
            <v>2-2000-05</v>
          </cell>
          <cell r="D55" t="str">
            <v>UM</v>
          </cell>
          <cell r="H55" t="str">
            <v>2-2000-05  UM</v>
          </cell>
        </row>
        <row r="56">
          <cell r="C56" t="str">
            <v>2-3000</v>
          </cell>
          <cell r="D56" t="str">
            <v>HUTANG PAJAK</v>
          </cell>
          <cell r="H56" t="str">
            <v>2-3000  HUTANG PAJAK</v>
          </cell>
        </row>
        <row r="57">
          <cell r="C57" t="str">
            <v>2-3010</v>
          </cell>
          <cell r="D57" t="str">
            <v>Hutang PPN</v>
          </cell>
          <cell r="H57" t="str">
            <v>2-3010  Hutang PPN</v>
          </cell>
        </row>
        <row r="58">
          <cell r="C58" t="str">
            <v>2-3020</v>
          </cell>
          <cell r="D58" t="str">
            <v>Hutang Pajak PPh 21</v>
          </cell>
          <cell r="H58" t="str">
            <v>2-3020  Hutang Pajak PPh 21</v>
          </cell>
        </row>
        <row r="59">
          <cell r="C59" t="str">
            <v>2-3030</v>
          </cell>
          <cell r="D59" t="str">
            <v>Hutang Pajak PPh 22</v>
          </cell>
          <cell r="H59" t="str">
            <v>2-3030  Hutang Pajak PPh 22</v>
          </cell>
        </row>
        <row r="60">
          <cell r="C60" t="str">
            <v>2-3040</v>
          </cell>
          <cell r="D60" t="str">
            <v>Hutang Pajak PPh 23</v>
          </cell>
          <cell r="H60" t="str">
            <v>2-3040  Hutang Pajak PPh 23</v>
          </cell>
        </row>
        <row r="61">
          <cell r="C61" t="str">
            <v>2-3050</v>
          </cell>
          <cell r="D61" t="str">
            <v>Hutang Pajak PPh 25</v>
          </cell>
          <cell r="H61" t="str">
            <v>2-3050  Hutang Pajak PPh 25</v>
          </cell>
        </row>
        <row r="62">
          <cell r="C62" t="str">
            <v>2-3060</v>
          </cell>
          <cell r="D62" t="str">
            <v>Hutang Pajak PPh 29</v>
          </cell>
          <cell r="H62" t="str">
            <v>2-3060  Hutang Pajak PPh 29</v>
          </cell>
        </row>
        <row r="63">
          <cell r="C63" t="str">
            <v>2-3070</v>
          </cell>
          <cell r="D63" t="str">
            <v>Hutang Pajak 4 Ayat 2</v>
          </cell>
          <cell r="H63" t="str">
            <v>2-3070  Hutang Pajak 4 Ayat 2</v>
          </cell>
        </row>
        <row r="64">
          <cell r="C64" t="str">
            <v>2-4000</v>
          </cell>
          <cell r="D64" t="str">
            <v>Biaya YMH Dibayar</v>
          </cell>
          <cell r="H64" t="str">
            <v>2-4000  Biaya YMH Dibayar</v>
          </cell>
        </row>
        <row r="65">
          <cell r="C65" t="str">
            <v>2-5000</v>
          </cell>
          <cell r="D65" t="str">
            <v>Hutang Jangka Panjang</v>
          </cell>
          <cell r="H65" t="str">
            <v>2-5000  Hutang Jangka Panjang</v>
          </cell>
        </row>
        <row r="66">
          <cell r="D66" t="str">
            <v>EKUITAS</v>
          </cell>
          <cell r="H66" t="str">
            <v xml:space="preserve">  EKUITAS</v>
          </cell>
        </row>
        <row r="67">
          <cell r="C67" t="str">
            <v>3-1000</v>
          </cell>
          <cell r="D67" t="str">
            <v>Ekuitas Awal</v>
          </cell>
          <cell r="E67">
            <v>312723205.93000001</v>
          </cell>
          <cell r="H67" t="str">
            <v>3-1000  Ekuitas Awal</v>
          </cell>
        </row>
        <row r="68">
          <cell r="C68" t="str">
            <v>3-2000</v>
          </cell>
          <cell r="D68" t="str">
            <v>Laba Ditahan</v>
          </cell>
          <cell r="E68">
            <v>0</v>
          </cell>
          <cell r="H68" t="str">
            <v>3-2000  Laba Ditahan</v>
          </cell>
        </row>
        <row r="69">
          <cell r="C69" t="str">
            <v>3-3000</v>
          </cell>
          <cell r="D69" t="str">
            <v>Laba Tahun Lalu</v>
          </cell>
          <cell r="E69">
            <v>1311274839.3722839</v>
          </cell>
          <cell r="H69" t="str">
            <v>3-3000  Laba Tahun Lalu</v>
          </cell>
        </row>
        <row r="70">
          <cell r="C70" t="str">
            <v>3-4000</v>
          </cell>
          <cell r="D70" t="str">
            <v>Laba (Rugi) Periode Berjalan</v>
          </cell>
          <cell r="E70">
            <v>0</v>
          </cell>
          <cell r="H70" t="str">
            <v>3-4000  Laba (Rugi) Periode Berjalan</v>
          </cell>
        </row>
        <row r="71">
          <cell r="D71" t="str">
            <v>PENDAPATAN</v>
          </cell>
          <cell r="H71" t="str">
            <v xml:space="preserve">  PENDAPATAN</v>
          </cell>
        </row>
        <row r="72">
          <cell r="C72" t="str">
            <v>4-1000</v>
          </cell>
          <cell r="D72" t="str">
            <v>Pendapatan Hibah</v>
          </cell>
          <cell r="H72" t="str">
            <v>4-1000  Pendapatan Hibah</v>
          </cell>
        </row>
        <row r="73">
          <cell r="C73" t="str">
            <v>5-1000</v>
          </cell>
          <cell r="D73" t="str">
            <v>BELANJA BIDANG / KOMISI /BIRO :</v>
          </cell>
          <cell r="H73" t="str">
            <v>5-1000  BELANJA BIDANG / KOMISI /BIRO :</v>
          </cell>
        </row>
        <row r="74">
          <cell r="C74" t="str">
            <v>5-1010</v>
          </cell>
          <cell r="D74" t="str">
            <v>Badan Internal Audit</v>
          </cell>
          <cell r="H74" t="str">
            <v>5-1010  Badan Internal Audit</v>
          </cell>
        </row>
        <row r="75">
          <cell r="C75" t="str">
            <v>5-1020</v>
          </cell>
          <cell r="D75" t="str">
            <v>Badan Organisasi</v>
          </cell>
          <cell r="H75" t="str">
            <v>5-1020  Badan Organisasi</v>
          </cell>
        </row>
        <row r="76">
          <cell r="C76" t="str">
            <v>5-1030</v>
          </cell>
          <cell r="D76" t="str">
            <v>Badan Bina Prestasi</v>
          </cell>
          <cell r="H76" t="str">
            <v>5-1030  Badan Bina Prestasi</v>
          </cell>
        </row>
        <row r="77">
          <cell r="C77" t="str">
            <v>5-1040</v>
          </cell>
          <cell r="D77" t="str">
            <v>Bidang Penelitian dan Pengembangan</v>
          </cell>
          <cell r="H77" t="str">
            <v>5-1040  Bidang Penelitian dan Pengembangan</v>
          </cell>
        </row>
        <row r="78">
          <cell r="C78" t="str">
            <v>5-1050</v>
          </cell>
          <cell r="D78" t="str">
            <v>Komisi Hukum</v>
          </cell>
          <cell r="H78" t="str">
            <v>5-1050  Komisi Hukum</v>
          </cell>
        </row>
        <row r="79">
          <cell r="C79" t="str">
            <v>5-1060</v>
          </cell>
          <cell r="D79" t="str">
            <v>Komisi Kesejahteraan Pelaku Olahraga</v>
          </cell>
          <cell r="H79" t="str">
            <v>5-1060  Komisi Kesejahteraan Pelaku Olahraga</v>
          </cell>
        </row>
        <row r="80">
          <cell r="C80" t="str">
            <v>5-1070</v>
          </cell>
          <cell r="D80" t="str">
            <v>Komisi Kerjasama dan Hubungan Antar Lembaga</v>
          </cell>
          <cell r="H80" t="str">
            <v>5-1070  Komisi Kerjasama dan Hubungan Antar Lembaga</v>
          </cell>
        </row>
        <row r="81">
          <cell r="C81" t="str">
            <v>5-1080</v>
          </cell>
          <cell r="D81" t="str">
            <v>Pembibitan Dan Pemandu Bakat</v>
          </cell>
          <cell r="H81" t="str">
            <v>5-1080  Pembibitan Dan Pemandu Bakat</v>
          </cell>
        </row>
        <row r="82">
          <cell r="C82" t="str">
            <v>5-1090</v>
          </cell>
          <cell r="D82" t="str">
            <v>Pendidikan dan Penataran</v>
          </cell>
          <cell r="H82" t="str">
            <v>5-1090  Pendidikan dan Penataran</v>
          </cell>
        </row>
        <row r="83">
          <cell r="C83" t="str">
            <v>5-1100</v>
          </cell>
          <cell r="D83" t="str">
            <v>Komisi Iptek Olahraga</v>
          </cell>
          <cell r="H83" t="str">
            <v>5-1100  Komisi Iptek Olahraga</v>
          </cell>
        </row>
        <row r="84">
          <cell r="C84" t="str">
            <v>5-1110</v>
          </cell>
          <cell r="D84" t="str">
            <v>Komisi Pusat Data</v>
          </cell>
          <cell r="H84" t="str">
            <v>5-1110  Komisi Pusat Data</v>
          </cell>
        </row>
        <row r="85">
          <cell r="C85" t="str">
            <v>5-1120</v>
          </cell>
          <cell r="D85" t="str">
            <v>Biro Perencanaan Anggaran</v>
          </cell>
          <cell r="H85" t="str">
            <v>5-1120  Biro Perencanaan Anggaran</v>
          </cell>
        </row>
        <row r="86">
          <cell r="C86" t="str">
            <v>5-1130</v>
          </cell>
          <cell r="D86" t="str">
            <v>Biro Media dan Humas</v>
          </cell>
          <cell r="H86" t="str">
            <v>5-1130  Biro Media dan Humas</v>
          </cell>
        </row>
        <row r="87">
          <cell r="C87" t="str">
            <v>5-1140</v>
          </cell>
          <cell r="D87" t="str">
            <v>Biro Promosi dan Pemasaran</v>
          </cell>
          <cell r="H87" t="str">
            <v>5-1140  Biro Promosi dan Pemasaran</v>
          </cell>
        </row>
        <row r="88">
          <cell r="C88" t="str">
            <v>5-1150</v>
          </cell>
          <cell r="D88" t="str">
            <v>Biro Umum</v>
          </cell>
          <cell r="H88" t="str">
            <v>5-1150  Biro Umum</v>
          </cell>
        </row>
        <row r="89">
          <cell r="C89" t="str">
            <v>5-1160</v>
          </cell>
          <cell r="D89" t="str">
            <v>Sekretariatan</v>
          </cell>
          <cell r="H89" t="str">
            <v>5-1160  Sekretariatan</v>
          </cell>
        </row>
        <row r="90">
          <cell r="C90" t="str">
            <v>5-2000</v>
          </cell>
          <cell r="D90" t="str">
            <v>BELANJA PEMBANGUNAN PRESTASI</v>
          </cell>
          <cell r="H90" t="str">
            <v>5-2000  BELANJA PEMBANGUNAN PRESTASI</v>
          </cell>
        </row>
        <row r="91">
          <cell r="C91" t="str">
            <v>5-2010</v>
          </cell>
          <cell r="D91" t="str">
            <v>Belanja Pengurus Kabupaten Cabang Olahraga</v>
          </cell>
          <cell r="H91" t="str">
            <v>5-2010  Belanja Pengurus Kabupaten Cabang Olahraga</v>
          </cell>
        </row>
        <row r="92">
          <cell r="C92" t="str">
            <v>5-2020</v>
          </cell>
          <cell r="D92" t="str">
            <v>Bantuan Kepada Badan Fungsional</v>
          </cell>
          <cell r="H92" t="str">
            <v>5-2020  Bantuan Kepada Badan Fungsional</v>
          </cell>
        </row>
        <row r="93">
          <cell r="C93" t="str">
            <v>5-2030</v>
          </cell>
          <cell r="D93" t="str">
            <v>Bantuan Porprov. IV Di - Bontang</v>
          </cell>
          <cell r="H93" t="str">
            <v>5-2030  Bantuan Porprov. IV Di - Bontang</v>
          </cell>
        </row>
        <row r="94">
          <cell r="C94" t="str">
            <v>5-3000</v>
          </cell>
          <cell r="D94" t="str">
            <v>BEBAN OPERASIONAL</v>
          </cell>
          <cell r="H94" t="str">
            <v>5-3000  BEBAN OPERASIONAL</v>
          </cell>
        </row>
        <row r="95">
          <cell r="C95" t="str">
            <v>5-3010</v>
          </cell>
          <cell r="D95" t="str">
            <v>Beban Penyusutan Kendaraan</v>
          </cell>
          <cell r="H95" t="str">
            <v>5-3010  Beban Penyusutan Kendaraan</v>
          </cell>
        </row>
        <row r="96">
          <cell r="C96" t="str">
            <v>5-3020</v>
          </cell>
          <cell r="D96" t="str">
            <v>Beban Penyusutan Inventaris kantor</v>
          </cell>
          <cell r="H96" t="str">
            <v>5-3020  Beban Penyusutan Inventaris kantor</v>
          </cell>
        </row>
        <row r="97">
          <cell r="D97" t="str">
            <v>PENDAPATAN &amp; BEBAN LAIN-LAIN</v>
          </cell>
          <cell r="H97" t="str">
            <v xml:space="preserve">  PENDAPATAN &amp; BEBAN LAIN-LAIN</v>
          </cell>
        </row>
        <row r="98">
          <cell r="C98" t="str">
            <v>6-2000</v>
          </cell>
          <cell r="D98" t="str">
            <v>Pendapatan Lain-Lain</v>
          </cell>
          <cell r="H98" t="str">
            <v>6-2000  Pendapatan Lain-Lain</v>
          </cell>
        </row>
        <row r="99">
          <cell r="C99" t="str">
            <v>6-3000</v>
          </cell>
          <cell r="D99" t="str">
            <v>Bunga &amp; jasa giro</v>
          </cell>
          <cell r="H99" t="str">
            <v>6-3000  Bunga &amp; jasa giro</v>
          </cell>
        </row>
        <row r="100">
          <cell r="C100" t="str">
            <v>6-4000</v>
          </cell>
          <cell r="D100" t="str">
            <v>Biaya adm bank</v>
          </cell>
          <cell r="H100" t="str">
            <v>6-4000  Biaya adm bank</v>
          </cell>
        </row>
        <row r="101">
          <cell r="C101" t="str">
            <v>6-6000</v>
          </cell>
          <cell r="D101" t="str">
            <v>Biaya Lain-lain</v>
          </cell>
          <cell r="H101" t="str">
            <v>6-6000  Biaya Lain-lain</v>
          </cell>
        </row>
        <row r="102">
          <cell r="C102" t="str">
            <v>6-7000</v>
          </cell>
          <cell r="D102" t="str">
            <v>Pajak Jasa Giro</v>
          </cell>
          <cell r="H102" t="str">
            <v>6-7000  Pajak Jasa Giro</v>
          </cell>
        </row>
        <row r="103">
          <cell r="H103" t="str">
            <v/>
          </cell>
        </row>
        <row r="104">
          <cell r="H104" t="str">
            <v/>
          </cell>
        </row>
        <row r="105">
          <cell r="H105" t="str">
            <v/>
          </cell>
        </row>
        <row r="106">
          <cell r="H106" t="str">
            <v/>
          </cell>
        </row>
        <row r="107">
          <cell r="H107" t="str">
            <v/>
          </cell>
        </row>
        <row r="108">
          <cell r="H108" t="str">
            <v/>
          </cell>
        </row>
        <row r="109">
          <cell r="H109" t="str">
            <v/>
          </cell>
        </row>
        <row r="110">
          <cell r="H110" t="str">
            <v/>
          </cell>
        </row>
        <row r="111">
          <cell r="H111" t="str">
            <v/>
          </cell>
        </row>
        <row r="112">
          <cell r="H112" t="str">
            <v/>
          </cell>
        </row>
        <row r="113">
          <cell r="H113" t="str">
            <v/>
          </cell>
        </row>
        <row r="114">
          <cell r="H114" t="str">
            <v/>
          </cell>
        </row>
        <row r="115">
          <cell r="H115" t="str">
            <v/>
          </cell>
        </row>
        <row r="116">
          <cell r="H116" t="str">
            <v/>
          </cell>
        </row>
        <row r="117">
          <cell r="H117" t="str">
            <v/>
          </cell>
        </row>
        <row r="118">
          <cell r="H118" t="str">
            <v/>
          </cell>
        </row>
        <row r="119">
          <cell r="H119" t="str">
            <v/>
          </cell>
        </row>
        <row r="120">
          <cell r="H120" t="str">
            <v/>
          </cell>
        </row>
        <row r="121">
          <cell r="H121" t="str">
            <v/>
          </cell>
        </row>
        <row r="122">
          <cell r="H122" t="str">
            <v/>
          </cell>
        </row>
        <row r="123">
          <cell r="H123" t="str">
            <v/>
          </cell>
        </row>
        <row r="124">
          <cell r="H124" t="str">
            <v/>
          </cell>
        </row>
        <row r="125">
          <cell r="H125" t="str">
            <v/>
          </cell>
        </row>
        <row r="126">
          <cell r="H126" t="str">
            <v/>
          </cell>
        </row>
        <row r="127">
          <cell r="H127" t="str">
            <v/>
          </cell>
        </row>
        <row r="128">
          <cell r="H128" t="str">
            <v/>
          </cell>
        </row>
        <row r="129">
          <cell r="H129" t="str">
            <v/>
          </cell>
        </row>
        <row r="130">
          <cell r="H130" t="str">
            <v/>
          </cell>
        </row>
        <row r="131">
          <cell r="H131" t="str">
            <v/>
          </cell>
        </row>
        <row r="132">
          <cell r="H132" t="str">
            <v/>
          </cell>
        </row>
        <row r="133">
          <cell r="H133" t="str">
            <v/>
          </cell>
        </row>
        <row r="134">
          <cell r="H134" t="str">
            <v/>
          </cell>
        </row>
        <row r="135">
          <cell r="H135" t="str">
            <v/>
          </cell>
        </row>
        <row r="136">
          <cell r="H136" t="str">
            <v/>
          </cell>
        </row>
        <row r="137">
          <cell r="H137" t="str">
            <v/>
          </cell>
        </row>
        <row r="138">
          <cell r="H138" t="str">
            <v/>
          </cell>
        </row>
        <row r="139">
          <cell r="H139" t="str">
            <v/>
          </cell>
        </row>
        <row r="140">
          <cell r="H140" t="str">
            <v/>
          </cell>
        </row>
        <row r="141">
          <cell r="H141" t="str">
            <v/>
          </cell>
        </row>
        <row r="142">
          <cell r="H142" t="str">
            <v/>
          </cell>
        </row>
        <row r="143">
          <cell r="H143" t="str">
            <v/>
          </cell>
        </row>
        <row r="144">
          <cell r="H144" t="str">
            <v/>
          </cell>
        </row>
        <row r="145">
          <cell r="H145" t="str">
            <v/>
          </cell>
        </row>
        <row r="146">
          <cell r="H146" t="str">
            <v/>
          </cell>
        </row>
        <row r="147">
          <cell r="H147" t="str">
            <v/>
          </cell>
        </row>
        <row r="148">
          <cell r="H148" t="str">
            <v/>
          </cell>
        </row>
        <row r="149">
          <cell r="H149" t="str">
            <v/>
          </cell>
        </row>
        <row r="150">
          <cell r="H150" t="str">
            <v/>
          </cell>
        </row>
        <row r="151">
          <cell r="H151" t="str">
            <v/>
          </cell>
        </row>
        <row r="152">
          <cell r="H152" t="str">
            <v/>
          </cell>
        </row>
        <row r="153">
          <cell r="H153" t="str">
            <v/>
          </cell>
        </row>
        <row r="154">
          <cell r="H154" t="str">
            <v/>
          </cell>
        </row>
        <row r="155">
          <cell r="H155" t="str">
            <v/>
          </cell>
        </row>
        <row r="156">
          <cell r="H156" t="str">
            <v/>
          </cell>
        </row>
        <row r="157">
          <cell r="H157" t="str">
            <v/>
          </cell>
        </row>
        <row r="158">
          <cell r="H158" t="str">
            <v/>
          </cell>
        </row>
        <row r="159">
          <cell r="H159" t="str">
            <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t="str">
            <v/>
          </cell>
        </row>
        <row r="169">
          <cell r="H169" t="str">
            <v/>
          </cell>
        </row>
        <row r="170">
          <cell r="H170" t="str">
            <v/>
          </cell>
        </row>
        <row r="171">
          <cell r="H171" t="str">
            <v/>
          </cell>
        </row>
        <row r="172">
          <cell r="H172" t="str">
            <v/>
          </cell>
        </row>
        <row r="173">
          <cell r="H173" t="str">
            <v/>
          </cell>
        </row>
        <row r="174">
          <cell r="H174" t="str">
            <v/>
          </cell>
        </row>
        <row r="175">
          <cell r="H175" t="str">
            <v/>
          </cell>
        </row>
        <row r="176">
          <cell r="H176" t="str">
            <v/>
          </cell>
        </row>
        <row r="177">
          <cell r="H177" t="str">
            <v/>
          </cell>
        </row>
        <row r="178">
          <cell r="H178" t="str">
            <v/>
          </cell>
        </row>
        <row r="179">
          <cell r="H179" t="str">
            <v/>
          </cell>
        </row>
        <row r="180">
          <cell r="H180" t="str">
            <v/>
          </cell>
        </row>
        <row r="181">
          <cell r="H181" t="str">
            <v/>
          </cell>
        </row>
        <row r="182">
          <cell r="H182" t="str">
            <v/>
          </cell>
        </row>
        <row r="183">
          <cell r="H183" t="str">
            <v/>
          </cell>
        </row>
        <row r="184">
          <cell r="H184" t="str">
            <v/>
          </cell>
        </row>
        <row r="185">
          <cell r="H185" t="str">
            <v/>
          </cell>
        </row>
        <row r="186">
          <cell r="H186" t="str">
            <v/>
          </cell>
        </row>
        <row r="187">
          <cell r="H187" t="str">
            <v/>
          </cell>
        </row>
        <row r="188">
          <cell r="H188" t="str">
            <v/>
          </cell>
        </row>
        <row r="189">
          <cell r="H189" t="str">
            <v/>
          </cell>
        </row>
        <row r="190">
          <cell r="H190" t="str">
            <v/>
          </cell>
        </row>
        <row r="191">
          <cell r="H191" t="str">
            <v/>
          </cell>
        </row>
        <row r="192">
          <cell r="H192" t="str">
            <v/>
          </cell>
        </row>
        <row r="193">
          <cell r="H193" t="str">
            <v/>
          </cell>
        </row>
        <row r="194">
          <cell r="H194" t="str">
            <v/>
          </cell>
        </row>
        <row r="195">
          <cell r="H195" t="str">
            <v/>
          </cell>
        </row>
        <row r="196">
          <cell r="H196" t="str">
            <v/>
          </cell>
        </row>
        <row r="197">
          <cell r="H197" t="str">
            <v/>
          </cell>
        </row>
        <row r="198">
          <cell r="H198" t="str">
            <v/>
          </cell>
        </row>
        <row r="199">
          <cell r="H199" t="str">
            <v/>
          </cell>
        </row>
        <row r="200">
          <cell r="H200" t="str">
            <v/>
          </cell>
        </row>
        <row r="201">
          <cell r="H201" t="str">
            <v/>
          </cell>
        </row>
        <row r="202">
          <cell r="H202" t="str">
            <v/>
          </cell>
        </row>
        <row r="203">
          <cell r="H203" t="str">
            <v/>
          </cell>
        </row>
        <row r="204">
          <cell r="H204" t="str">
            <v/>
          </cell>
        </row>
        <row r="205">
          <cell r="H205" t="str">
            <v/>
          </cell>
        </row>
        <row r="206">
          <cell r="H206" t="str">
            <v/>
          </cell>
        </row>
        <row r="207">
          <cell r="H207" t="str">
            <v/>
          </cell>
        </row>
        <row r="208">
          <cell r="H208" t="str">
            <v/>
          </cell>
        </row>
        <row r="209">
          <cell r="H209" t="str">
            <v/>
          </cell>
        </row>
        <row r="210">
          <cell r="H210" t="str">
            <v/>
          </cell>
        </row>
        <row r="211">
          <cell r="H211" t="str">
            <v/>
          </cell>
        </row>
        <row r="212">
          <cell r="H212" t="str">
            <v/>
          </cell>
        </row>
        <row r="213">
          <cell r="H213" t="str">
            <v/>
          </cell>
        </row>
        <row r="214">
          <cell r="H214" t="str">
            <v/>
          </cell>
        </row>
        <row r="215">
          <cell r="H215" t="str">
            <v/>
          </cell>
        </row>
        <row r="216">
          <cell r="H216" t="str">
            <v/>
          </cell>
        </row>
        <row r="217">
          <cell r="H217" t="str">
            <v/>
          </cell>
        </row>
        <row r="218">
          <cell r="H218" t="str">
            <v/>
          </cell>
        </row>
        <row r="219">
          <cell r="H219" t="str">
            <v/>
          </cell>
        </row>
        <row r="220">
          <cell r="H220" t="str">
            <v/>
          </cell>
        </row>
        <row r="221">
          <cell r="H221" t="str">
            <v/>
          </cell>
        </row>
        <row r="222">
          <cell r="H222" t="str">
            <v/>
          </cell>
        </row>
        <row r="223">
          <cell r="H223" t="str">
            <v/>
          </cell>
        </row>
        <row r="224">
          <cell r="H224" t="str">
            <v/>
          </cell>
        </row>
        <row r="225">
          <cell r="H225" t="str">
            <v/>
          </cell>
        </row>
        <row r="226">
          <cell r="H226" t="str">
            <v/>
          </cell>
        </row>
        <row r="227">
          <cell r="H227" t="str">
            <v/>
          </cell>
        </row>
        <row r="228">
          <cell r="H228" t="str">
            <v/>
          </cell>
        </row>
        <row r="229">
          <cell r="H229" t="str">
            <v/>
          </cell>
        </row>
        <row r="230">
          <cell r="H230" t="str">
            <v/>
          </cell>
        </row>
        <row r="231">
          <cell r="H231" t="str">
            <v/>
          </cell>
        </row>
        <row r="232">
          <cell r="H232" t="str">
            <v/>
          </cell>
        </row>
        <row r="233">
          <cell r="H233" t="str">
            <v/>
          </cell>
        </row>
        <row r="234">
          <cell r="H234" t="str">
            <v/>
          </cell>
        </row>
        <row r="235">
          <cell r="H235" t="str">
            <v/>
          </cell>
        </row>
        <row r="236">
          <cell r="H236" t="str">
            <v/>
          </cell>
        </row>
        <row r="237">
          <cell r="H237" t="str">
            <v/>
          </cell>
        </row>
        <row r="238">
          <cell r="H238" t="str">
            <v/>
          </cell>
        </row>
        <row r="239">
          <cell r="H239" t="str">
            <v/>
          </cell>
        </row>
        <row r="240">
          <cell r="H240" t="str">
            <v/>
          </cell>
        </row>
        <row r="241">
          <cell r="H241" t="str">
            <v/>
          </cell>
        </row>
        <row r="242">
          <cell r="H242" t="str">
            <v/>
          </cell>
        </row>
        <row r="243">
          <cell r="H243" t="str">
            <v/>
          </cell>
        </row>
        <row r="244">
          <cell r="H244" t="str">
            <v/>
          </cell>
        </row>
        <row r="245">
          <cell r="H245" t="str">
            <v/>
          </cell>
        </row>
        <row r="246">
          <cell r="H246" t="str">
            <v/>
          </cell>
        </row>
        <row r="247">
          <cell r="H247" t="str">
            <v/>
          </cell>
        </row>
        <row r="248">
          <cell r="H248" t="str">
            <v/>
          </cell>
        </row>
        <row r="249">
          <cell r="H249" t="str">
            <v/>
          </cell>
        </row>
        <row r="250">
          <cell r="H250" t="str">
            <v/>
          </cell>
        </row>
        <row r="251">
          <cell r="H251" t="str">
            <v/>
          </cell>
        </row>
        <row r="252">
          <cell r="H252" t="str">
            <v/>
          </cell>
        </row>
      </sheetData>
      <sheetData sheetId="2" refreshError="1"/>
      <sheetData sheetId="3" refreshError="1"/>
      <sheetData sheetId="4" refreshError="1"/>
      <sheetData sheetId="5" refreshError="1"/>
      <sheetData sheetId="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3"/>
      <sheetName val="PENAWARAN"/>
      <sheetName val="HARGA JADI"/>
      <sheetName val="analisa"/>
      <sheetName val="BAHAN"/>
      <sheetName val="UPAH"/>
      <sheetName val="ALAT"/>
      <sheetName val="HARGA ALAT"/>
      <sheetName val="Rincian Bobot"/>
      <sheetName val="Schedule"/>
      <sheetName val="SINDO"/>
      <sheetName val="STRUKTUR ORG SINDO"/>
      <sheetName val="HB"/>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 val="HARGA AL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 sheetId="23"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2003"/>
      <sheetName val="DATA"/>
      <sheetName val="hit-311203"/>
      <sheetName val="lampiran2"/>
      <sheetName val="rekap"/>
      <sheetName val="tarip"/>
    </sheetNames>
    <sheetDataSet>
      <sheetData sheetId="0" refreshError="1"/>
      <sheetData sheetId="1" refreshError="1"/>
      <sheetData sheetId="2" refreshError="1"/>
      <sheetData sheetId="3" refreshError="1"/>
      <sheetData sheetId="4" refreshError="1"/>
      <sheetData sheetId="5" refreshError="1">
        <row r="14">
          <cell r="N14">
            <v>0</v>
          </cell>
          <cell r="O14">
            <v>11.101767236132124</v>
          </cell>
        </row>
        <row r="15">
          <cell r="N15">
            <v>1</v>
          </cell>
          <cell r="O15">
            <v>10.949908615022695</v>
          </cell>
        </row>
        <row r="16">
          <cell r="N16">
            <v>2</v>
          </cell>
          <cell r="O16">
            <v>10.78590130422451</v>
          </cell>
        </row>
        <row r="17">
          <cell r="N17">
            <v>3</v>
          </cell>
          <cell r="O17">
            <v>10.60877340856247</v>
          </cell>
        </row>
        <row r="18">
          <cell r="N18">
            <v>4</v>
          </cell>
          <cell r="O18">
            <v>10.417475281247468</v>
          </cell>
        </row>
        <row r="19">
          <cell r="N19">
            <v>5</v>
          </cell>
          <cell r="O19">
            <v>10.210873303747265</v>
          </cell>
        </row>
        <row r="20">
          <cell r="N20">
            <v>6</v>
          </cell>
          <cell r="O20">
            <v>9.9877431680470465</v>
          </cell>
        </row>
        <row r="21">
          <cell r="N21">
            <v>7</v>
          </cell>
          <cell r="O21">
            <v>9.7467626214908112</v>
          </cell>
        </row>
        <row r="22">
          <cell r="N22">
            <v>8</v>
          </cell>
          <cell r="O22">
            <v>9.4865036312100735</v>
          </cell>
        </row>
        <row r="23">
          <cell r="N23">
            <v>9</v>
          </cell>
          <cell r="O23">
            <v>9.2054239217068812</v>
          </cell>
        </row>
        <row r="24">
          <cell r="N24">
            <v>10</v>
          </cell>
          <cell r="O24">
            <v>8.9018578354434297</v>
          </cell>
        </row>
        <row r="25">
          <cell r="N25">
            <v>11</v>
          </cell>
          <cell r="O25">
            <v>8.5740064622789038</v>
          </cell>
        </row>
        <row r="26">
          <cell r="N26">
            <v>12</v>
          </cell>
          <cell r="O26">
            <v>8.2199269792612171</v>
          </cell>
        </row>
        <row r="27">
          <cell r="N27">
            <v>13</v>
          </cell>
          <cell r="O27">
            <v>7.8375211376021143</v>
          </cell>
        </row>
        <row r="28">
          <cell r="N28">
            <v>14</v>
          </cell>
          <cell r="O28">
            <v>7.4245228286102822</v>
          </cell>
        </row>
        <row r="29">
          <cell r="N29">
            <v>15</v>
          </cell>
          <cell r="O29">
            <v>6.9784846548991055</v>
          </cell>
        </row>
        <row r="30">
          <cell r="N30">
            <v>16</v>
          </cell>
          <cell r="O30">
            <v>6.4967634272910324</v>
          </cell>
        </row>
        <row r="31">
          <cell r="N31">
            <v>17</v>
          </cell>
          <cell r="O31">
            <v>5.9765045014743157</v>
          </cell>
        </row>
        <row r="32">
          <cell r="N32">
            <v>18</v>
          </cell>
          <cell r="O32">
            <v>5.4146248615922596</v>
          </cell>
        </row>
        <row r="33">
          <cell r="N33">
            <v>19</v>
          </cell>
          <cell r="O33">
            <v>4.8077948505196417</v>
          </cell>
        </row>
        <row r="34">
          <cell r="N34">
            <v>20</v>
          </cell>
          <cell r="O34">
            <v>4.1524184385612113</v>
          </cell>
        </row>
        <row r="35">
          <cell r="N35">
            <v>21</v>
          </cell>
          <cell r="O35">
            <v>3.4446119136461073</v>
          </cell>
        </row>
        <row r="36">
          <cell r="N36">
            <v>22</v>
          </cell>
          <cell r="O36">
            <v>2.6801808667377953</v>
          </cell>
        </row>
        <row r="37">
          <cell r="N37">
            <v>23</v>
          </cell>
          <cell r="O37">
            <v>1.8545953360768181</v>
          </cell>
        </row>
        <row r="38">
          <cell r="N38">
            <v>24</v>
          </cell>
          <cell r="O38">
            <v>0.96296296296296435</v>
          </cell>
        </row>
        <row r="39">
          <cell r="N39">
            <v>25</v>
          </cell>
          <cell r="O39">
            <v>0</v>
          </cell>
        </row>
      </sheetData>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sheetName val="tanggalan anin"/>
      <sheetName val="Sheet2"/>
      <sheetName val="Sheet3"/>
      <sheetName val="tanggalan_anin"/>
      <sheetName val="tanggalan_anin2"/>
      <sheetName val="tanggalan_anin1"/>
    </sheetNames>
    <sheetDataSet>
      <sheetData sheetId="0" refreshError="1"/>
      <sheetData sheetId="1" refreshError="1">
        <row r="5">
          <cell r="B5">
            <v>37622</v>
          </cell>
          <cell r="C5">
            <v>1</v>
          </cell>
          <cell r="D5" t="str">
            <v xml:space="preserve">Januari      </v>
          </cell>
          <cell r="E5" t="str">
            <v>I</v>
          </cell>
          <cell r="G5">
            <v>1</v>
          </cell>
          <cell r="H5">
            <v>37987</v>
          </cell>
          <cell r="I5">
            <v>1</v>
          </cell>
          <cell r="J5" t="str">
            <v xml:space="preserve">Januari      </v>
          </cell>
          <cell r="K5" t="str">
            <v>Kamis</v>
          </cell>
          <cell r="L5" t="str">
            <v>I</v>
          </cell>
        </row>
        <row r="6">
          <cell r="B6">
            <v>37623</v>
          </cell>
          <cell r="C6">
            <v>1</v>
          </cell>
          <cell r="D6" t="str">
            <v xml:space="preserve">Januari      </v>
          </cell>
          <cell r="E6" t="str">
            <v>I</v>
          </cell>
          <cell r="G6">
            <v>2</v>
          </cell>
          <cell r="H6">
            <v>37988</v>
          </cell>
          <cell r="I6">
            <v>1</v>
          </cell>
          <cell r="J6" t="str">
            <v xml:space="preserve">Januari      </v>
          </cell>
          <cell r="K6" t="str">
            <v>Jumat</v>
          </cell>
          <cell r="L6" t="str">
            <v>I</v>
          </cell>
        </row>
        <row r="7">
          <cell r="B7">
            <v>37624</v>
          </cell>
          <cell r="C7">
            <v>1</v>
          </cell>
          <cell r="D7" t="str">
            <v xml:space="preserve">Januari      </v>
          </cell>
          <cell r="E7" t="str">
            <v>I</v>
          </cell>
          <cell r="G7">
            <v>3</v>
          </cell>
          <cell r="H7">
            <v>37989</v>
          </cell>
          <cell r="I7">
            <v>1</v>
          </cell>
          <cell r="J7" t="str">
            <v xml:space="preserve">Januari      </v>
          </cell>
          <cell r="K7" t="str">
            <v>Sabtu</v>
          </cell>
          <cell r="L7" t="str">
            <v>I</v>
          </cell>
        </row>
        <row r="8">
          <cell r="B8">
            <v>37625</v>
          </cell>
          <cell r="C8">
            <v>1</v>
          </cell>
          <cell r="D8" t="str">
            <v xml:space="preserve">Januari      </v>
          </cell>
          <cell r="E8" t="str">
            <v>I</v>
          </cell>
          <cell r="G8">
            <v>4</v>
          </cell>
          <cell r="H8">
            <v>37990</v>
          </cell>
          <cell r="I8">
            <v>1</v>
          </cell>
          <cell r="J8" t="str">
            <v xml:space="preserve">Januari      </v>
          </cell>
          <cell r="K8" t="str">
            <v>Minggu</v>
          </cell>
          <cell r="L8" t="str">
            <v>I</v>
          </cell>
        </row>
        <row r="9">
          <cell r="B9">
            <v>37626</v>
          </cell>
          <cell r="C9">
            <v>1</v>
          </cell>
          <cell r="D9" t="str">
            <v xml:space="preserve">Januari      </v>
          </cell>
          <cell r="E9" t="str">
            <v>I</v>
          </cell>
          <cell r="G9">
            <v>5</v>
          </cell>
          <cell r="H9">
            <v>37991</v>
          </cell>
          <cell r="I9">
            <v>1</v>
          </cell>
          <cell r="J9" t="str">
            <v xml:space="preserve">Januari      </v>
          </cell>
          <cell r="K9" t="str">
            <v>Senin</v>
          </cell>
          <cell r="L9" t="str">
            <v>I</v>
          </cell>
        </row>
        <row r="10">
          <cell r="B10">
            <v>37627</v>
          </cell>
          <cell r="C10">
            <v>1</v>
          </cell>
          <cell r="D10" t="str">
            <v xml:space="preserve">Januari      </v>
          </cell>
          <cell r="E10" t="str">
            <v>I</v>
          </cell>
          <cell r="G10">
            <v>6</v>
          </cell>
          <cell r="H10">
            <v>37992</v>
          </cell>
          <cell r="I10">
            <v>1</v>
          </cell>
          <cell r="J10" t="str">
            <v xml:space="preserve">Januari      </v>
          </cell>
          <cell r="K10" t="str">
            <v>Selasa</v>
          </cell>
          <cell r="L10" t="str">
            <v>I</v>
          </cell>
        </row>
        <row r="11">
          <cell r="B11">
            <v>37628</v>
          </cell>
          <cell r="C11">
            <v>1</v>
          </cell>
          <cell r="D11" t="str">
            <v xml:space="preserve">Januari      </v>
          </cell>
          <cell r="E11" t="str">
            <v>I</v>
          </cell>
          <cell r="G11">
            <v>7</v>
          </cell>
          <cell r="H11">
            <v>37993</v>
          </cell>
          <cell r="I11">
            <v>1</v>
          </cell>
          <cell r="J11" t="str">
            <v xml:space="preserve">Januari      </v>
          </cell>
          <cell r="K11" t="str">
            <v>Rabu</v>
          </cell>
          <cell r="L11" t="str">
            <v>I</v>
          </cell>
        </row>
        <row r="12">
          <cell r="B12">
            <v>37629</v>
          </cell>
          <cell r="C12">
            <v>1</v>
          </cell>
          <cell r="D12" t="str">
            <v xml:space="preserve">Januari      </v>
          </cell>
          <cell r="E12" t="str">
            <v>I</v>
          </cell>
          <cell r="G12">
            <v>8</v>
          </cell>
          <cell r="H12">
            <v>37994</v>
          </cell>
          <cell r="I12">
            <v>1</v>
          </cell>
          <cell r="J12" t="str">
            <v xml:space="preserve">Januari      </v>
          </cell>
          <cell r="K12" t="str">
            <v>Kamis</v>
          </cell>
          <cell r="L12" t="str">
            <v>I</v>
          </cell>
        </row>
        <row r="13">
          <cell r="B13">
            <v>37630</v>
          </cell>
          <cell r="C13">
            <v>1</v>
          </cell>
          <cell r="D13" t="str">
            <v xml:space="preserve">Januari      </v>
          </cell>
          <cell r="E13" t="str">
            <v>I</v>
          </cell>
          <cell r="G13">
            <v>9</v>
          </cell>
          <cell r="H13">
            <v>37995</v>
          </cell>
          <cell r="I13">
            <v>2</v>
          </cell>
          <cell r="J13" t="str">
            <v xml:space="preserve">Januari      </v>
          </cell>
          <cell r="K13" t="str">
            <v>Jumat</v>
          </cell>
          <cell r="L13" t="str">
            <v>I</v>
          </cell>
        </row>
        <row r="14">
          <cell r="B14">
            <v>37631</v>
          </cell>
          <cell r="C14">
            <v>2</v>
          </cell>
          <cell r="D14" t="str">
            <v xml:space="preserve">Januari      </v>
          </cell>
          <cell r="E14" t="str">
            <v>I</v>
          </cell>
          <cell r="G14">
            <v>10</v>
          </cell>
          <cell r="H14">
            <v>37996</v>
          </cell>
          <cell r="I14">
            <v>2</v>
          </cell>
          <cell r="J14" t="str">
            <v xml:space="preserve">Januari      </v>
          </cell>
          <cell r="K14" t="str">
            <v>Sabtu</v>
          </cell>
          <cell r="L14" t="str">
            <v>I</v>
          </cell>
        </row>
        <row r="15">
          <cell r="B15">
            <v>37632</v>
          </cell>
          <cell r="C15">
            <v>2</v>
          </cell>
          <cell r="D15" t="str">
            <v xml:space="preserve">Januari      </v>
          </cell>
          <cell r="E15" t="str">
            <v>I</v>
          </cell>
          <cell r="G15">
            <v>11</v>
          </cell>
          <cell r="H15">
            <v>37997</v>
          </cell>
          <cell r="I15">
            <v>2</v>
          </cell>
          <cell r="J15" t="str">
            <v xml:space="preserve">Januari      </v>
          </cell>
          <cell r="K15" t="str">
            <v>Minggu</v>
          </cell>
          <cell r="L15" t="str">
            <v>I</v>
          </cell>
        </row>
        <row r="16">
          <cell r="B16">
            <v>37633</v>
          </cell>
          <cell r="C16">
            <v>2</v>
          </cell>
          <cell r="D16" t="str">
            <v xml:space="preserve">Januari      </v>
          </cell>
          <cell r="E16" t="str">
            <v>I</v>
          </cell>
          <cell r="G16">
            <v>12</v>
          </cell>
          <cell r="H16">
            <v>37998</v>
          </cell>
          <cell r="I16">
            <v>2</v>
          </cell>
          <cell r="J16" t="str">
            <v xml:space="preserve">Januari      </v>
          </cell>
          <cell r="K16" t="str">
            <v>Senin</v>
          </cell>
          <cell r="L16" t="str">
            <v>I</v>
          </cell>
        </row>
        <row r="17">
          <cell r="B17">
            <v>37634</v>
          </cell>
          <cell r="C17">
            <v>2</v>
          </cell>
          <cell r="D17" t="str">
            <v xml:space="preserve">Januari      </v>
          </cell>
          <cell r="E17" t="str">
            <v>I</v>
          </cell>
          <cell r="G17">
            <v>13</v>
          </cell>
          <cell r="H17">
            <v>37999</v>
          </cell>
          <cell r="I17">
            <v>2</v>
          </cell>
          <cell r="J17" t="str">
            <v xml:space="preserve">Januari      </v>
          </cell>
          <cell r="K17" t="str">
            <v>Selasa</v>
          </cell>
          <cell r="L17" t="str">
            <v>I</v>
          </cell>
        </row>
        <row r="18">
          <cell r="B18">
            <v>37635</v>
          </cell>
          <cell r="C18">
            <v>2</v>
          </cell>
          <cell r="D18" t="str">
            <v xml:space="preserve">Januari      </v>
          </cell>
          <cell r="E18" t="str">
            <v>I</v>
          </cell>
          <cell r="G18">
            <v>14</v>
          </cell>
          <cell r="H18">
            <v>38000</v>
          </cell>
          <cell r="I18">
            <v>2</v>
          </cell>
          <cell r="J18" t="str">
            <v xml:space="preserve">Januari      </v>
          </cell>
          <cell r="K18" t="str">
            <v>Rabu</v>
          </cell>
          <cell r="L18" t="str">
            <v>I</v>
          </cell>
        </row>
        <row r="19">
          <cell r="B19">
            <v>37636</v>
          </cell>
          <cell r="C19">
            <v>2</v>
          </cell>
          <cell r="D19" t="str">
            <v xml:space="preserve">Januari      </v>
          </cell>
          <cell r="E19" t="str">
            <v>I</v>
          </cell>
          <cell r="G19">
            <v>15</v>
          </cell>
          <cell r="H19">
            <v>38001</v>
          </cell>
          <cell r="I19">
            <v>2</v>
          </cell>
          <cell r="J19" t="str">
            <v xml:space="preserve">Januari      </v>
          </cell>
          <cell r="K19" t="str">
            <v>Kamis</v>
          </cell>
          <cell r="L19" t="str">
            <v>I</v>
          </cell>
        </row>
        <row r="20">
          <cell r="B20">
            <v>37637</v>
          </cell>
          <cell r="C20">
            <v>2</v>
          </cell>
          <cell r="D20" t="str">
            <v xml:space="preserve">Januari      </v>
          </cell>
          <cell r="E20" t="str">
            <v>I</v>
          </cell>
          <cell r="G20">
            <v>16</v>
          </cell>
          <cell r="H20">
            <v>38002</v>
          </cell>
          <cell r="I20">
            <v>3</v>
          </cell>
          <cell r="J20" t="str">
            <v xml:space="preserve">Januari      </v>
          </cell>
          <cell r="K20" t="str">
            <v>Jumat</v>
          </cell>
          <cell r="L20" t="str">
            <v>I</v>
          </cell>
        </row>
        <row r="21">
          <cell r="B21">
            <v>37638</v>
          </cell>
          <cell r="C21">
            <v>3</v>
          </cell>
          <cell r="D21" t="str">
            <v xml:space="preserve">Januari      </v>
          </cell>
          <cell r="E21" t="str">
            <v>I</v>
          </cell>
          <cell r="G21">
            <v>17</v>
          </cell>
          <cell r="H21">
            <v>38003</v>
          </cell>
          <cell r="I21">
            <v>3</v>
          </cell>
          <cell r="J21" t="str">
            <v xml:space="preserve">Januari      </v>
          </cell>
          <cell r="K21" t="str">
            <v>Sabtu</v>
          </cell>
          <cell r="L21" t="str">
            <v>I</v>
          </cell>
        </row>
        <row r="22">
          <cell r="B22">
            <v>37639</v>
          </cell>
          <cell r="C22">
            <v>3</v>
          </cell>
          <cell r="D22" t="str">
            <v xml:space="preserve">Januari      </v>
          </cell>
          <cell r="E22" t="str">
            <v>I</v>
          </cell>
          <cell r="G22">
            <v>18</v>
          </cell>
          <cell r="H22">
            <v>38004</v>
          </cell>
          <cell r="I22">
            <v>3</v>
          </cell>
          <cell r="J22" t="str">
            <v xml:space="preserve">Januari      </v>
          </cell>
          <cell r="K22" t="str">
            <v>Minggu</v>
          </cell>
          <cell r="L22" t="str">
            <v>I</v>
          </cell>
        </row>
        <row r="23">
          <cell r="B23">
            <v>37640</v>
          </cell>
          <cell r="C23">
            <v>3</v>
          </cell>
          <cell r="D23" t="str">
            <v xml:space="preserve">Januari      </v>
          </cell>
          <cell r="E23" t="str">
            <v>I</v>
          </cell>
          <cell r="G23">
            <v>19</v>
          </cell>
          <cell r="H23">
            <v>38005</v>
          </cell>
          <cell r="I23">
            <v>3</v>
          </cell>
          <cell r="J23" t="str">
            <v xml:space="preserve">Januari      </v>
          </cell>
          <cell r="K23" t="str">
            <v>Senin</v>
          </cell>
          <cell r="L23" t="str">
            <v>I</v>
          </cell>
        </row>
        <row r="24">
          <cell r="B24">
            <v>37641</v>
          </cell>
          <cell r="C24">
            <v>3</v>
          </cell>
          <cell r="D24" t="str">
            <v xml:space="preserve">Januari      </v>
          </cell>
          <cell r="E24" t="str">
            <v>I</v>
          </cell>
          <cell r="G24">
            <v>20</v>
          </cell>
          <cell r="H24">
            <v>38006</v>
          </cell>
          <cell r="I24">
            <v>3</v>
          </cell>
          <cell r="J24" t="str">
            <v xml:space="preserve">Januari      </v>
          </cell>
          <cell r="K24" t="str">
            <v>Selasa</v>
          </cell>
          <cell r="L24" t="str">
            <v>I</v>
          </cell>
        </row>
        <row r="25">
          <cell r="B25">
            <v>37642</v>
          </cell>
          <cell r="C25">
            <v>3</v>
          </cell>
          <cell r="D25" t="str">
            <v xml:space="preserve">Januari      </v>
          </cell>
          <cell r="E25" t="str">
            <v>I</v>
          </cell>
          <cell r="G25">
            <v>21</v>
          </cell>
          <cell r="H25">
            <v>38007</v>
          </cell>
          <cell r="I25">
            <v>3</v>
          </cell>
          <cell r="J25" t="str">
            <v xml:space="preserve">Januari      </v>
          </cell>
          <cell r="K25" t="str">
            <v>Rabu</v>
          </cell>
          <cell r="L25" t="str">
            <v>I</v>
          </cell>
        </row>
        <row r="26">
          <cell r="B26">
            <v>37643</v>
          </cell>
          <cell r="C26">
            <v>3</v>
          </cell>
          <cell r="D26" t="str">
            <v xml:space="preserve">Januari      </v>
          </cell>
          <cell r="E26" t="str">
            <v>I</v>
          </cell>
          <cell r="G26">
            <v>22</v>
          </cell>
          <cell r="H26">
            <v>38008</v>
          </cell>
          <cell r="I26">
            <v>3</v>
          </cell>
          <cell r="J26" t="str">
            <v xml:space="preserve">Januari      </v>
          </cell>
          <cell r="K26" t="str">
            <v>Kamis</v>
          </cell>
          <cell r="L26" t="str">
            <v>I</v>
          </cell>
        </row>
        <row r="27">
          <cell r="B27">
            <v>37644</v>
          </cell>
          <cell r="C27">
            <v>3</v>
          </cell>
          <cell r="D27" t="str">
            <v xml:space="preserve">Januari      </v>
          </cell>
          <cell r="E27" t="str">
            <v>I</v>
          </cell>
          <cell r="G27">
            <v>23</v>
          </cell>
          <cell r="H27">
            <v>38009</v>
          </cell>
          <cell r="I27">
            <v>4</v>
          </cell>
          <cell r="J27" t="str">
            <v xml:space="preserve">Januari      </v>
          </cell>
          <cell r="K27" t="str">
            <v>Jumat</v>
          </cell>
          <cell r="L27" t="str">
            <v>I</v>
          </cell>
        </row>
        <row r="28">
          <cell r="B28">
            <v>37645</v>
          </cell>
          <cell r="C28">
            <v>4</v>
          </cell>
          <cell r="D28" t="str">
            <v xml:space="preserve">Januari      </v>
          </cell>
          <cell r="E28" t="str">
            <v>I</v>
          </cell>
          <cell r="G28">
            <v>24</v>
          </cell>
          <cell r="H28">
            <v>38010</v>
          </cell>
          <cell r="I28">
            <v>4</v>
          </cell>
          <cell r="J28" t="str">
            <v xml:space="preserve">Januari      </v>
          </cell>
          <cell r="K28" t="str">
            <v>Sabtu</v>
          </cell>
          <cell r="L28" t="str">
            <v>I</v>
          </cell>
        </row>
        <row r="29">
          <cell r="B29">
            <v>37646</v>
          </cell>
          <cell r="C29">
            <v>4</v>
          </cell>
          <cell r="D29" t="str">
            <v xml:space="preserve">Januari      </v>
          </cell>
          <cell r="E29" t="str">
            <v>I</v>
          </cell>
          <cell r="G29">
            <v>25</v>
          </cell>
          <cell r="H29">
            <v>38011</v>
          </cell>
          <cell r="I29">
            <v>4</v>
          </cell>
          <cell r="J29" t="str">
            <v xml:space="preserve">Januari      </v>
          </cell>
          <cell r="K29" t="str">
            <v>Minggu</v>
          </cell>
          <cell r="L29" t="str">
            <v>I</v>
          </cell>
        </row>
        <row r="30">
          <cell r="B30">
            <v>37647</v>
          </cell>
          <cell r="C30">
            <v>4</v>
          </cell>
          <cell r="D30" t="str">
            <v xml:space="preserve">Januari      </v>
          </cell>
          <cell r="E30" t="str">
            <v>I</v>
          </cell>
          <cell r="G30">
            <v>26</v>
          </cell>
          <cell r="H30">
            <v>38012</v>
          </cell>
          <cell r="I30">
            <v>4</v>
          </cell>
          <cell r="J30" t="str">
            <v xml:space="preserve">Januari      </v>
          </cell>
          <cell r="K30" t="str">
            <v>Senin</v>
          </cell>
          <cell r="L30" t="str">
            <v>I</v>
          </cell>
        </row>
        <row r="31">
          <cell r="B31">
            <v>37648</v>
          </cell>
          <cell r="C31">
            <v>4</v>
          </cell>
          <cell r="D31" t="str">
            <v xml:space="preserve">Januari      </v>
          </cell>
          <cell r="E31" t="str">
            <v>I</v>
          </cell>
          <cell r="G31">
            <v>27</v>
          </cell>
          <cell r="H31">
            <v>38013</v>
          </cell>
          <cell r="I31">
            <v>4</v>
          </cell>
          <cell r="J31" t="str">
            <v xml:space="preserve">Januari      </v>
          </cell>
          <cell r="K31" t="str">
            <v>Selasa</v>
          </cell>
          <cell r="L31" t="str">
            <v>I</v>
          </cell>
        </row>
        <row r="32">
          <cell r="B32">
            <v>37649</v>
          </cell>
          <cell r="C32">
            <v>4</v>
          </cell>
          <cell r="D32" t="str">
            <v xml:space="preserve">Januari      </v>
          </cell>
          <cell r="E32" t="str">
            <v>I</v>
          </cell>
          <cell r="G32">
            <v>28</v>
          </cell>
          <cell r="H32">
            <v>38014</v>
          </cell>
          <cell r="I32">
            <v>4</v>
          </cell>
          <cell r="J32" t="str">
            <v xml:space="preserve">Januari      </v>
          </cell>
          <cell r="K32" t="str">
            <v>Rabu</v>
          </cell>
          <cell r="L32" t="str">
            <v>I</v>
          </cell>
        </row>
        <row r="33">
          <cell r="B33">
            <v>37650</v>
          </cell>
          <cell r="C33">
            <v>4</v>
          </cell>
          <cell r="D33" t="str">
            <v xml:space="preserve">Januari      </v>
          </cell>
          <cell r="E33" t="str">
            <v>I</v>
          </cell>
          <cell r="G33">
            <v>29</v>
          </cell>
          <cell r="H33">
            <v>38015</v>
          </cell>
          <cell r="I33">
            <v>4</v>
          </cell>
          <cell r="J33" t="str">
            <v xml:space="preserve">Januari      </v>
          </cell>
          <cell r="K33" t="str">
            <v>Kamis</v>
          </cell>
          <cell r="L33" t="str">
            <v>I</v>
          </cell>
        </row>
        <row r="34">
          <cell r="B34">
            <v>37651</v>
          </cell>
          <cell r="C34">
            <v>4</v>
          </cell>
          <cell r="D34" t="str">
            <v xml:space="preserve">Januari      </v>
          </cell>
          <cell r="E34" t="str">
            <v>I</v>
          </cell>
          <cell r="G34">
            <v>30</v>
          </cell>
          <cell r="H34">
            <v>38016</v>
          </cell>
          <cell r="I34">
            <v>5</v>
          </cell>
          <cell r="J34" t="str">
            <v xml:space="preserve">Januari      </v>
          </cell>
          <cell r="K34" t="str">
            <v>Jumat</v>
          </cell>
          <cell r="L34" t="str">
            <v>I</v>
          </cell>
        </row>
        <row r="35">
          <cell r="B35">
            <v>37652</v>
          </cell>
          <cell r="C35">
            <v>5</v>
          </cell>
          <cell r="D35" t="str">
            <v xml:space="preserve">Februari       </v>
          </cell>
          <cell r="E35" t="str">
            <v>I</v>
          </cell>
          <cell r="G35">
            <v>31</v>
          </cell>
          <cell r="H35">
            <v>38017</v>
          </cell>
          <cell r="I35">
            <v>5</v>
          </cell>
          <cell r="J35" t="str">
            <v xml:space="preserve">Februari       </v>
          </cell>
          <cell r="K35" t="str">
            <v>Sabtu</v>
          </cell>
          <cell r="L35" t="str">
            <v>I</v>
          </cell>
        </row>
        <row r="36">
          <cell r="B36">
            <v>37653</v>
          </cell>
          <cell r="C36">
            <v>5</v>
          </cell>
          <cell r="D36" t="str">
            <v xml:space="preserve">Februari       </v>
          </cell>
          <cell r="E36" t="str">
            <v>I</v>
          </cell>
          <cell r="G36">
            <v>32</v>
          </cell>
          <cell r="H36">
            <v>38018</v>
          </cell>
          <cell r="I36">
            <v>5</v>
          </cell>
          <cell r="J36" t="str">
            <v xml:space="preserve">Februari       </v>
          </cell>
          <cell r="K36" t="str">
            <v>Minggu</v>
          </cell>
          <cell r="L36" t="str">
            <v>I</v>
          </cell>
        </row>
        <row r="37">
          <cell r="B37">
            <v>37654</v>
          </cell>
          <cell r="C37">
            <v>5</v>
          </cell>
          <cell r="D37" t="str">
            <v xml:space="preserve">Februari       </v>
          </cell>
          <cell r="E37" t="str">
            <v>I</v>
          </cell>
          <cell r="G37">
            <v>33</v>
          </cell>
          <cell r="H37">
            <v>38019</v>
          </cell>
          <cell r="I37">
            <v>5</v>
          </cell>
          <cell r="J37" t="str">
            <v xml:space="preserve">Februari       </v>
          </cell>
          <cell r="K37" t="str">
            <v>Senin</v>
          </cell>
          <cell r="L37" t="str">
            <v>I</v>
          </cell>
        </row>
        <row r="38">
          <cell r="B38">
            <v>37655</v>
          </cell>
          <cell r="C38">
            <v>5</v>
          </cell>
          <cell r="D38" t="str">
            <v xml:space="preserve">Februari       </v>
          </cell>
          <cell r="E38" t="str">
            <v>I</v>
          </cell>
          <cell r="G38">
            <v>34</v>
          </cell>
          <cell r="H38">
            <v>38020</v>
          </cell>
          <cell r="I38">
            <v>5</v>
          </cell>
          <cell r="J38" t="str">
            <v xml:space="preserve">Februari       </v>
          </cell>
          <cell r="K38" t="str">
            <v>Selasa</v>
          </cell>
          <cell r="L38" t="str">
            <v>I</v>
          </cell>
        </row>
        <row r="39">
          <cell r="B39">
            <v>37656</v>
          </cell>
          <cell r="C39">
            <v>5</v>
          </cell>
          <cell r="D39" t="str">
            <v xml:space="preserve">Februari       </v>
          </cell>
          <cell r="E39" t="str">
            <v>I</v>
          </cell>
          <cell r="G39">
            <v>35</v>
          </cell>
          <cell r="H39">
            <v>38021</v>
          </cell>
          <cell r="I39">
            <v>5</v>
          </cell>
          <cell r="J39" t="str">
            <v xml:space="preserve">Februari       </v>
          </cell>
          <cell r="K39" t="str">
            <v>Rabu</v>
          </cell>
          <cell r="L39" t="str">
            <v>I</v>
          </cell>
        </row>
        <row r="40">
          <cell r="B40">
            <v>37657</v>
          </cell>
          <cell r="C40">
            <v>5</v>
          </cell>
          <cell r="D40" t="str">
            <v xml:space="preserve">Februari       </v>
          </cell>
          <cell r="E40" t="str">
            <v>I</v>
          </cell>
          <cell r="G40">
            <v>36</v>
          </cell>
          <cell r="H40">
            <v>38022</v>
          </cell>
          <cell r="I40">
            <v>5</v>
          </cell>
          <cell r="J40" t="str">
            <v xml:space="preserve">Februari       </v>
          </cell>
          <cell r="K40" t="str">
            <v>Kamis</v>
          </cell>
          <cell r="L40" t="str">
            <v>I</v>
          </cell>
        </row>
        <row r="41">
          <cell r="B41">
            <v>37658</v>
          </cell>
          <cell r="C41">
            <v>5</v>
          </cell>
          <cell r="D41" t="str">
            <v xml:space="preserve">Februari       </v>
          </cell>
          <cell r="E41" t="str">
            <v>I</v>
          </cell>
          <cell r="G41">
            <v>37</v>
          </cell>
          <cell r="H41">
            <v>38023</v>
          </cell>
          <cell r="I41">
            <v>6</v>
          </cell>
          <cell r="J41" t="str">
            <v xml:space="preserve">Februari       </v>
          </cell>
          <cell r="K41" t="str">
            <v>Jumat</v>
          </cell>
          <cell r="L41" t="str">
            <v>I</v>
          </cell>
        </row>
        <row r="42">
          <cell r="B42">
            <v>37659</v>
          </cell>
          <cell r="C42">
            <v>6</v>
          </cell>
          <cell r="D42" t="str">
            <v xml:space="preserve">Februari       </v>
          </cell>
          <cell r="E42" t="str">
            <v>I</v>
          </cell>
          <cell r="G42">
            <v>38</v>
          </cell>
          <cell r="H42">
            <v>38024</v>
          </cell>
          <cell r="I42">
            <v>6</v>
          </cell>
          <cell r="J42" t="str">
            <v xml:space="preserve">Februari       </v>
          </cell>
          <cell r="K42" t="str">
            <v>Sabtu</v>
          </cell>
          <cell r="L42" t="str">
            <v>I</v>
          </cell>
        </row>
        <row r="43">
          <cell r="B43">
            <v>37660</v>
          </cell>
          <cell r="C43">
            <v>6</v>
          </cell>
          <cell r="D43" t="str">
            <v xml:space="preserve">Februari       </v>
          </cell>
          <cell r="E43" t="str">
            <v>I</v>
          </cell>
          <cell r="G43">
            <v>39</v>
          </cell>
          <cell r="H43">
            <v>38025</v>
          </cell>
          <cell r="I43">
            <v>6</v>
          </cell>
          <cell r="J43" t="str">
            <v xml:space="preserve">Februari       </v>
          </cell>
          <cell r="K43" t="str">
            <v>Minggu</v>
          </cell>
          <cell r="L43" t="str">
            <v>I</v>
          </cell>
        </row>
        <row r="44">
          <cell r="B44">
            <v>37661</v>
          </cell>
          <cell r="C44">
            <v>6</v>
          </cell>
          <cell r="D44" t="str">
            <v xml:space="preserve">Februari       </v>
          </cell>
          <cell r="E44" t="str">
            <v>I</v>
          </cell>
          <cell r="G44">
            <v>40</v>
          </cell>
          <cell r="H44">
            <v>38026</v>
          </cell>
          <cell r="I44">
            <v>6</v>
          </cell>
          <cell r="J44" t="str">
            <v xml:space="preserve">Februari       </v>
          </cell>
          <cell r="K44" t="str">
            <v>Senin</v>
          </cell>
          <cell r="L44" t="str">
            <v>I</v>
          </cell>
        </row>
        <row r="45">
          <cell r="B45">
            <v>37662</v>
          </cell>
          <cell r="C45">
            <v>6</v>
          </cell>
          <cell r="D45" t="str">
            <v xml:space="preserve">Februari       </v>
          </cell>
          <cell r="E45" t="str">
            <v>I</v>
          </cell>
          <cell r="G45">
            <v>41</v>
          </cell>
          <cell r="H45">
            <v>38027</v>
          </cell>
          <cell r="I45">
            <v>6</v>
          </cell>
          <cell r="J45" t="str">
            <v xml:space="preserve">Februari       </v>
          </cell>
          <cell r="K45" t="str">
            <v>Selasa</v>
          </cell>
          <cell r="L45" t="str">
            <v>I</v>
          </cell>
        </row>
        <row r="46">
          <cell r="B46">
            <v>37663</v>
          </cell>
          <cell r="C46">
            <v>6</v>
          </cell>
          <cell r="D46" t="str">
            <v xml:space="preserve">Februari       </v>
          </cell>
          <cell r="E46" t="str">
            <v>I</v>
          </cell>
          <cell r="G46">
            <v>42</v>
          </cell>
          <cell r="H46">
            <v>38028</v>
          </cell>
          <cell r="I46">
            <v>6</v>
          </cell>
          <cell r="J46" t="str">
            <v xml:space="preserve">Februari       </v>
          </cell>
          <cell r="K46" t="str">
            <v>Rabu</v>
          </cell>
          <cell r="L46" t="str">
            <v>I</v>
          </cell>
        </row>
        <row r="47">
          <cell r="B47">
            <v>37664</v>
          </cell>
          <cell r="C47">
            <v>6</v>
          </cell>
          <cell r="D47" t="str">
            <v xml:space="preserve">Februari       </v>
          </cell>
          <cell r="E47" t="str">
            <v>I</v>
          </cell>
          <cell r="G47">
            <v>43</v>
          </cell>
          <cell r="H47">
            <v>38029</v>
          </cell>
          <cell r="I47">
            <v>6</v>
          </cell>
          <cell r="J47" t="str">
            <v xml:space="preserve">Februari       </v>
          </cell>
          <cell r="K47" t="str">
            <v>Kamis</v>
          </cell>
          <cell r="L47" t="str">
            <v>I</v>
          </cell>
        </row>
        <row r="48">
          <cell r="B48">
            <v>37665</v>
          </cell>
          <cell r="C48">
            <v>6</v>
          </cell>
          <cell r="D48" t="str">
            <v xml:space="preserve">Februari       </v>
          </cell>
          <cell r="E48" t="str">
            <v>I</v>
          </cell>
          <cell r="G48">
            <v>44</v>
          </cell>
          <cell r="H48">
            <v>38030</v>
          </cell>
          <cell r="I48">
            <v>7</v>
          </cell>
          <cell r="J48" t="str">
            <v xml:space="preserve">Februari       </v>
          </cell>
          <cell r="K48" t="str">
            <v>Jumat</v>
          </cell>
          <cell r="L48" t="str">
            <v>I</v>
          </cell>
        </row>
        <row r="49">
          <cell r="B49">
            <v>37666</v>
          </cell>
          <cell r="C49">
            <v>7</v>
          </cell>
          <cell r="D49" t="str">
            <v xml:space="preserve">Februari       </v>
          </cell>
          <cell r="E49" t="str">
            <v>I</v>
          </cell>
          <cell r="G49">
            <v>45</v>
          </cell>
          <cell r="H49">
            <v>38031</v>
          </cell>
          <cell r="I49">
            <v>7</v>
          </cell>
          <cell r="J49" t="str">
            <v xml:space="preserve">Februari       </v>
          </cell>
          <cell r="K49" t="str">
            <v>Sabtu</v>
          </cell>
          <cell r="L49" t="str">
            <v>I</v>
          </cell>
        </row>
        <row r="50">
          <cell r="B50">
            <v>37667</v>
          </cell>
          <cell r="C50">
            <v>7</v>
          </cell>
          <cell r="D50" t="str">
            <v xml:space="preserve">Februari       </v>
          </cell>
          <cell r="E50" t="str">
            <v>I</v>
          </cell>
          <cell r="G50">
            <v>46</v>
          </cell>
          <cell r="H50">
            <v>38032</v>
          </cell>
          <cell r="I50">
            <v>7</v>
          </cell>
          <cell r="J50" t="str">
            <v xml:space="preserve">Februari       </v>
          </cell>
          <cell r="K50" t="str">
            <v>Minggu</v>
          </cell>
          <cell r="L50" t="str">
            <v>I</v>
          </cell>
        </row>
        <row r="51">
          <cell r="B51">
            <v>37668</v>
          </cell>
          <cell r="C51">
            <v>7</v>
          </cell>
          <cell r="D51" t="str">
            <v xml:space="preserve">Februari       </v>
          </cell>
          <cell r="E51" t="str">
            <v>I</v>
          </cell>
          <cell r="G51">
            <v>47</v>
          </cell>
          <cell r="H51">
            <v>38033</v>
          </cell>
          <cell r="I51">
            <v>7</v>
          </cell>
          <cell r="J51" t="str">
            <v xml:space="preserve">Februari       </v>
          </cell>
          <cell r="K51" t="str">
            <v>Senin</v>
          </cell>
          <cell r="L51" t="str">
            <v>I</v>
          </cell>
        </row>
        <row r="52">
          <cell r="B52">
            <v>37669</v>
          </cell>
          <cell r="C52">
            <v>7</v>
          </cell>
          <cell r="D52" t="str">
            <v xml:space="preserve">Februari       </v>
          </cell>
          <cell r="E52" t="str">
            <v>I</v>
          </cell>
          <cell r="G52">
            <v>48</v>
          </cell>
          <cell r="H52">
            <v>38034</v>
          </cell>
          <cell r="I52">
            <v>7</v>
          </cell>
          <cell r="J52" t="str">
            <v xml:space="preserve">Februari       </v>
          </cell>
          <cell r="K52" t="str">
            <v>Selasa</v>
          </cell>
          <cell r="L52" t="str">
            <v>I</v>
          </cell>
        </row>
        <row r="53">
          <cell r="B53">
            <v>37670</v>
          </cell>
          <cell r="C53">
            <v>7</v>
          </cell>
          <cell r="D53" t="str">
            <v xml:space="preserve">Februari       </v>
          </cell>
          <cell r="E53" t="str">
            <v>I</v>
          </cell>
          <cell r="G53">
            <v>49</v>
          </cell>
          <cell r="H53">
            <v>38035</v>
          </cell>
          <cell r="I53">
            <v>7</v>
          </cell>
          <cell r="J53" t="str">
            <v xml:space="preserve">Februari       </v>
          </cell>
          <cell r="K53" t="str">
            <v>Rabu</v>
          </cell>
          <cell r="L53" t="str">
            <v>I</v>
          </cell>
        </row>
        <row r="54">
          <cell r="B54">
            <v>37671</v>
          </cell>
          <cell r="C54">
            <v>7</v>
          </cell>
          <cell r="D54" t="str">
            <v xml:space="preserve">Februari       </v>
          </cell>
          <cell r="E54" t="str">
            <v>I</v>
          </cell>
          <cell r="G54">
            <v>50</v>
          </cell>
          <cell r="H54">
            <v>38036</v>
          </cell>
          <cell r="I54">
            <v>7</v>
          </cell>
          <cell r="J54" t="str">
            <v xml:space="preserve">Februari       </v>
          </cell>
          <cell r="K54" t="str">
            <v>Kamis</v>
          </cell>
          <cell r="L54" t="str">
            <v>I</v>
          </cell>
        </row>
        <row r="55">
          <cell r="B55">
            <v>37672</v>
          </cell>
          <cell r="C55">
            <v>7</v>
          </cell>
          <cell r="D55" t="str">
            <v xml:space="preserve">Februari       </v>
          </cell>
          <cell r="E55" t="str">
            <v>I</v>
          </cell>
          <cell r="G55">
            <v>51</v>
          </cell>
          <cell r="H55">
            <v>38037</v>
          </cell>
          <cell r="I55">
            <v>8</v>
          </cell>
          <cell r="J55" t="str">
            <v xml:space="preserve">Februari       </v>
          </cell>
          <cell r="K55" t="str">
            <v>Jumat</v>
          </cell>
          <cell r="L55" t="str">
            <v>I</v>
          </cell>
        </row>
        <row r="56">
          <cell r="B56">
            <v>37673</v>
          </cell>
          <cell r="C56">
            <v>8</v>
          </cell>
          <cell r="D56" t="str">
            <v xml:space="preserve">Februari       </v>
          </cell>
          <cell r="E56" t="str">
            <v>I</v>
          </cell>
          <cell r="G56">
            <v>52</v>
          </cell>
          <cell r="H56">
            <v>38038</v>
          </cell>
          <cell r="I56">
            <v>8</v>
          </cell>
          <cell r="J56" t="str">
            <v xml:space="preserve">Februari       </v>
          </cell>
          <cell r="K56" t="str">
            <v>Sabtu</v>
          </cell>
          <cell r="L56" t="str">
            <v>I</v>
          </cell>
        </row>
        <row r="57">
          <cell r="B57">
            <v>37674</v>
          </cell>
          <cell r="C57">
            <v>8</v>
          </cell>
          <cell r="D57" t="str">
            <v xml:space="preserve">Februari       </v>
          </cell>
          <cell r="E57" t="str">
            <v>I</v>
          </cell>
          <cell r="G57">
            <v>53</v>
          </cell>
          <cell r="H57">
            <v>38039</v>
          </cell>
          <cell r="I57">
            <v>8</v>
          </cell>
          <cell r="J57" t="str">
            <v xml:space="preserve">Februari       </v>
          </cell>
          <cell r="K57" t="str">
            <v>Minggu</v>
          </cell>
          <cell r="L57" t="str">
            <v>I</v>
          </cell>
        </row>
        <row r="58">
          <cell r="B58">
            <v>37675</v>
          </cell>
          <cell r="C58">
            <v>8</v>
          </cell>
          <cell r="D58" t="str">
            <v xml:space="preserve">Februari       </v>
          </cell>
          <cell r="E58" t="str">
            <v>I</v>
          </cell>
          <cell r="G58">
            <v>54</v>
          </cell>
          <cell r="H58">
            <v>38040</v>
          </cell>
          <cell r="I58">
            <v>8</v>
          </cell>
          <cell r="J58" t="str">
            <v xml:space="preserve">Februari       </v>
          </cell>
          <cell r="K58" t="str">
            <v>Senin</v>
          </cell>
          <cell r="L58" t="str">
            <v>I</v>
          </cell>
        </row>
        <row r="59">
          <cell r="B59">
            <v>37676</v>
          </cell>
          <cell r="C59">
            <v>8</v>
          </cell>
          <cell r="D59" t="str">
            <v xml:space="preserve">Februari       </v>
          </cell>
          <cell r="E59" t="str">
            <v>I</v>
          </cell>
          <cell r="G59">
            <v>55</v>
          </cell>
          <cell r="H59">
            <v>38041</v>
          </cell>
          <cell r="I59">
            <v>8</v>
          </cell>
          <cell r="J59" t="str">
            <v xml:space="preserve">Februari       </v>
          </cell>
          <cell r="K59" t="str">
            <v>Selasa</v>
          </cell>
          <cell r="L59" t="str">
            <v>I</v>
          </cell>
        </row>
        <row r="60">
          <cell r="B60">
            <v>37677</v>
          </cell>
          <cell r="C60">
            <v>8</v>
          </cell>
          <cell r="D60" t="str">
            <v xml:space="preserve">Februari       </v>
          </cell>
          <cell r="E60" t="str">
            <v>I</v>
          </cell>
          <cell r="G60">
            <v>56</v>
          </cell>
          <cell r="H60">
            <v>38042</v>
          </cell>
          <cell r="I60">
            <v>8</v>
          </cell>
          <cell r="J60" t="str">
            <v xml:space="preserve">Februari       </v>
          </cell>
          <cell r="K60" t="str">
            <v>Rabu</v>
          </cell>
          <cell r="L60" t="str">
            <v>I</v>
          </cell>
        </row>
        <row r="61">
          <cell r="B61">
            <v>37678</v>
          </cell>
          <cell r="C61">
            <v>8</v>
          </cell>
          <cell r="D61" t="str">
            <v xml:space="preserve">Februari       </v>
          </cell>
          <cell r="E61" t="str">
            <v>I</v>
          </cell>
          <cell r="G61">
            <v>57</v>
          </cell>
          <cell r="H61">
            <v>38043</v>
          </cell>
          <cell r="I61">
            <v>8</v>
          </cell>
          <cell r="J61" t="str">
            <v xml:space="preserve">Februari       </v>
          </cell>
          <cell r="K61" t="str">
            <v>Kamis</v>
          </cell>
          <cell r="L61" t="str">
            <v>I</v>
          </cell>
        </row>
        <row r="62">
          <cell r="B62">
            <v>37679</v>
          </cell>
          <cell r="C62">
            <v>8</v>
          </cell>
          <cell r="D62" t="str">
            <v xml:space="preserve">Februari       </v>
          </cell>
          <cell r="E62" t="str">
            <v>I</v>
          </cell>
          <cell r="G62">
            <v>58</v>
          </cell>
          <cell r="H62">
            <v>38044</v>
          </cell>
          <cell r="I62">
            <v>9</v>
          </cell>
          <cell r="J62" t="str">
            <v xml:space="preserve">Februari       </v>
          </cell>
          <cell r="K62" t="str">
            <v>Jumat</v>
          </cell>
          <cell r="L62" t="str">
            <v>I</v>
          </cell>
        </row>
        <row r="63">
          <cell r="B63">
            <v>37680</v>
          </cell>
          <cell r="C63">
            <v>9</v>
          </cell>
          <cell r="D63" t="str">
            <v xml:space="preserve">Maret </v>
          </cell>
          <cell r="E63" t="str">
            <v>I</v>
          </cell>
          <cell r="G63">
            <v>59</v>
          </cell>
          <cell r="H63">
            <v>38045</v>
          </cell>
          <cell r="I63">
            <v>9</v>
          </cell>
          <cell r="J63" t="str">
            <v xml:space="preserve">Maret </v>
          </cell>
          <cell r="K63" t="str">
            <v>Sabtu</v>
          </cell>
          <cell r="L63" t="str">
            <v>I</v>
          </cell>
        </row>
        <row r="64">
          <cell r="B64">
            <v>37681</v>
          </cell>
          <cell r="C64">
            <v>9</v>
          </cell>
          <cell r="D64" t="str">
            <v xml:space="preserve">Maret </v>
          </cell>
          <cell r="E64" t="str">
            <v>I</v>
          </cell>
          <cell r="G64">
            <v>60</v>
          </cell>
          <cell r="H64">
            <v>38046</v>
          </cell>
          <cell r="I64">
            <v>9</v>
          </cell>
          <cell r="J64" t="str">
            <v xml:space="preserve">Maret </v>
          </cell>
          <cell r="K64" t="str">
            <v>Minggu</v>
          </cell>
          <cell r="L64" t="str">
            <v>I</v>
          </cell>
        </row>
        <row r="65">
          <cell r="B65">
            <v>37682</v>
          </cell>
          <cell r="C65">
            <v>9</v>
          </cell>
          <cell r="D65" t="str">
            <v xml:space="preserve">Maret </v>
          </cell>
          <cell r="E65" t="str">
            <v>I</v>
          </cell>
          <cell r="G65">
            <v>61</v>
          </cell>
          <cell r="H65">
            <v>38047</v>
          </cell>
          <cell r="I65">
            <v>9</v>
          </cell>
          <cell r="J65" t="str">
            <v xml:space="preserve">Maret </v>
          </cell>
          <cell r="K65" t="str">
            <v>Senin</v>
          </cell>
          <cell r="L65" t="str">
            <v>I</v>
          </cell>
        </row>
        <row r="66">
          <cell r="B66">
            <v>37683</v>
          </cell>
          <cell r="C66">
            <v>9</v>
          </cell>
          <cell r="D66" t="str">
            <v xml:space="preserve">Maret </v>
          </cell>
          <cell r="E66" t="str">
            <v>I</v>
          </cell>
          <cell r="G66">
            <v>62</v>
          </cell>
          <cell r="H66">
            <v>38048</v>
          </cell>
          <cell r="I66">
            <v>9</v>
          </cell>
          <cell r="J66" t="str">
            <v xml:space="preserve">Maret </v>
          </cell>
          <cell r="K66" t="str">
            <v>Selasa</v>
          </cell>
          <cell r="L66" t="str">
            <v>I</v>
          </cell>
        </row>
        <row r="67">
          <cell r="B67">
            <v>37684</v>
          </cell>
          <cell r="C67">
            <v>9</v>
          </cell>
          <cell r="D67" t="str">
            <v xml:space="preserve">Maret </v>
          </cell>
          <cell r="E67" t="str">
            <v>I</v>
          </cell>
          <cell r="G67">
            <v>63</v>
          </cell>
          <cell r="H67">
            <v>38049</v>
          </cell>
          <cell r="I67">
            <v>9</v>
          </cell>
          <cell r="J67" t="str">
            <v xml:space="preserve">Maret </v>
          </cell>
          <cell r="K67" t="str">
            <v>Rabu</v>
          </cell>
          <cell r="L67" t="str">
            <v>I</v>
          </cell>
        </row>
        <row r="68">
          <cell r="B68">
            <v>37685</v>
          </cell>
          <cell r="C68">
            <v>9</v>
          </cell>
          <cell r="D68" t="str">
            <v xml:space="preserve">Maret </v>
          </cell>
          <cell r="E68" t="str">
            <v>I</v>
          </cell>
          <cell r="G68">
            <v>64</v>
          </cell>
          <cell r="H68">
            <v>38050</v>
          </cell>
          <cell r="I68">
            <v>9</v>
          </cell>
          <cell r="J68" t="str">
            <v xml:space="preserve">Maret </v>
          </cell>
          <cell r="K68" t="str">
            <v>Kamis</v>
          </cell>
          <cell r="L68" t="str">
            <v>I</v>
          </cell>
        </row>
        <row r="69">
          <cell r="B69">
            <v>37686</v>
          </cell>
          <cell r="C69">
            <v>9</v>
          </cell>
          <cell r="D69" t="str">
            <v xml:space="preserve">Maret </v>
          </cell>
          <cell r="E69" t="str">
            <v>I</v>
          </cell>
          <cell r="G69">
            <v>65</v>
          </cell>
          <cell r="H69">
            <v>38051</v>
          </cell>
          <cell r="I69">
            <v>10</v>
          </cell>
          <cell r="J69" t="str">
            <v xml:space="preserve">Maret </v>
          </cell>
          <cell r="K69" t="str">
            <v>Jumat</v>
          </cell>
          <cell r="L69" t="str">
            <v>I</v>
          </cell>
        </row>
        <row r="70">
          <cell r="B70">
            <v>37687</v>
          </cell>
          <cell r="C70">
            <v>10</v>
          </cell>
          <cell r="D70" t="str">
            <v xml:space="preserve">Maret </v>
          </cell>
          <cell r="E70" t="str">
            <v>I</v>
          </cell>
          <cell r="G70">
            <v>66</v>
          </cell>
          <cell r="H70">
            <v>38052</v>
          </cell>
          <cell r="I70">
            <v>10</v>
          </cell>
          <cell r="J70" t="str">
            <v xml:space="preserve">Maret </v>
          </cell>
          <cell r="K70" t="str">
            <v>Sabtu</v>
          </cell>
          <cell r="L70" t="str">
            <v>I</v>
          </cell>
        </row>
        <row r="71">
          <cell r="B71">
            <v>37688</v>
          </cell>
          <cell r="C71">
            <v>10</v>
          </cell>
          <cell r="D71" t="str">
            <v xml:space="preserve">Maret </v>
          </cell>
          <cell r="E71" t="str">
            <v>I</v>
          </cell>
          <cell r="G71">
            <v>67</v>
          </cell>
          <cell r="H71">
            <v>38053</v>
          </cell>
          <cell r="I71">
            <v>10</v>
          </cell>
          <cell r="J71" t="str">
            <v xml:space="preserve">Maret </v>
          </cell>
          <cell r="K71" t="str">
            <v>Minggu</v>
          </cell>
          <cell r="L71" t="str">
            <v>I</v>
          </cell>
        </row>
        <row r="72">
          <cell r="B72">
            <v>37689</v>
          </cell>
          <cell r="C72">
            <v>10</v>
          </cell>
          <cell r="D72" t="str">
            <v xml:space="preserve">Maret </v>
          </cell>
          <cell r="E72" t="str">
            <v>I</v>
          </cell>
          <cell r="G72">
            <v>68</v>
          </cell>
          <cell r="H72">
            <v>38054</v>
          </cell>
          <cell r="I72">
            <v>10</v>
          </cell>
          <cell r="J72" t="str">
            <v xml:space="preserve">Maret </v>
          </cell>
          <cell r="K72" t="str">
            <v>Senin</v>
          </cell>
          <cell r="L72" t="str">
            <v>I</v>
          </cell>
        </row>
        <row r="73">
          <cell r="B73">
            <v>37690</v>
          </cell>
          <cell r="C73">
            <v>10</v>
          </cell>
          <cell r="D73" t="str">
            <v xml:space="preserve">Maret </v>
          </cell>
          <cell r="E73" t="str">
            <v>I</v>
          </cell>
          <cell r="G73">
            <v>69</v>
          </cell>
          <cell r="H73">
            <v>38055</v>
          </cell>
          <cell r="I73">
            <v>10</v>
          </cell>
          <cell r="J73" t="str">
            <v xml:space="preserve">Maret </v>
          </cell>
          <cell r="K73" t="str">
            <v>Selasa</v>
          </cell>
          <cell r="L73" t="str">
            <v>I</v>
          </cell>
        </row>
        <row r="74">
          <cell r="B74">
            <v>37691</v>
          </cell>
          <cell r="C74">
            <v>10</v>
          </cell>
          <cell r="D74" t="str">
            <v xml:space="preserve">Maret </v>
          </cell>
          <cell r="E74" t="str">
            <v>I</v>
          </cell>
          <cell r="G74">
            <v>70</v>
          </cell>
          <cell r="H74">
            <v>38056</v>
          </cell>
          <cell r="I74">
            <v>10</v>
          </cell>
          <cell r="J74" t="str">
            <v xml:space="preserve">Maret </v>
          </cell>
          <cell r="K74" t="str">
            <v>Rabu</v>
          </cell>
          <cell r="L74" t="str">
            <v>I</v>
          </cell>
        </row>
        <row r="75">
          <cell r="B75">
            <v>37692</v>
          </cell>
          <cell r="C75">
            <v>10</v>
          </cell>
          <cell r="D75" t="str">
            <v xml:space="preserve">Maret </v>
          </cell>
          <cell r="E75" t="str">
            <v>I</v>
          </cell>
          <cell r="G75">
            <v>71</v>
          </cell>
          <cell r="H75">
            <v>38057</v>
          </cell>
          <cell r="I75">
            <v>10</v>
          </cell>
          <cell r="J75" t="str">
            <v xml:space="preserve">Maret </v>
          </cell>
          <cell r="K75" t="str">
            <v>Kamis</v>
          </cell>
          <cell r="L75" t="str">
            <v>I</v>
          </cell>
        </row>
        <row r="76">
          <cell r="B76">
            <v>37693</v>
          </cell>
          <cell r="C76">
            <v>10</v>
          </cell>
          <cell r="D76" t="str">
            <v xml:space="preserve">Maret </v>
          </cell>
          <cell r="E76" t="str">
            <v>I</v>
          </cell>
          <cell r="G76">
            <v>72</v>
          </cell>
          <cell r="H76">
            <v>38058</v>
          </cell>
          <cell r="I76">
            <v>11</v>
          </cell>
          <cell r="J76" t="str">
            <v xml:space="preserve">Maret </v>
          </cell>
          <cell r="K76" t="str">
            <v>Jumat</v>
          </cell>
          <cell r="L76" t="str">
            <v>I</v>
          </cell>
        </row>
        <row r="77">
          <cell r="B77">
            <v>37694</v>
          </cell>
          <cell r="C77">
            <v>11</v>
          </cell>
          <cell r="D77" t="str">
            <v xml:space="preserve">Maret </v>
          </cell>
          <cell r="E77" t="str">
            <v>I</v>
          </cell>
          <cell r="G77">
            <v>73</v>
          </cell>
          <cell r="H77">
            <v>38059</v>
          </cell>
          <cell r="I77">
            <v>11</v>
          </cell>
          <cell r="J77" t="str">
            <v xml:space="preserve">Maret </v>
          </cell>
          <cell r="K77" t="str">
            <v>Sabtu</v>
          </cell>
          <cell r="L77" t="str">
            <v>I</v>
          </cell>
        </row>
        <row r="78">
          <cell r="B78">
            <v>37695</v>
          </cell>
          <cell r="C78">
            <v>11</v>
          </cell>
          <cell r="D78" t="str">
            <v xml:space="preserve">Maret </v>
          </cell>
          <cell r="E78" t="str">
            <v>I</v>
          </cell>
          <cell r="G78">
            <v>74</v>
          </cell>
          <cell r="H78">
            <v>38060</v>
          </cell>
          <cell r="I78">
            <v>11</v>
          </cell>
          <cell r="J78" t="str">
            <v xml:space="preserve">Maret </v>
          </cell>
          <cell r="K78" t="str">
            <v>Minggu</v>
          </cell>
          <cell r="L78" t="str">
            <v>I</v>
          </cell>
        </row>
        <row r="79">
          <cell r="B79">
            <v>37696</v>
          </cell>
          <cell r="C79">
            <v>11</v>
          </cell>
          <cell r="D79" t="str">
            <v xml:space="preserve">Maret </v>
          </cell>
          <cell r="E79" t="str">
            <v>I</v>
          </cell>
          <cell r="G79">
            <v>75</v>
          </cell>
          <cell r="H79">
            <v>38061</v>
          </cell>
          <cell r="I79">
            <v>11</v>
          </cell>
          <cell r="J79" t="str">
            <v xml:space="preserve">Maret </v>
          </cell>
          <cell r="K79" t="str">
            <v>Senin</v>
          </cell>
          <cell r="L79" t="str">
            <v>I</v>
          </cell>
        </row>
        <row r="80">
          <cell r="B80">
            <v>37697</v>
          </cell>
          <cell r="C80">
            <v>11</v>
          </cell>
          <cell r="D80" t="str">
            <v xml:space="preserve">Maret </v>
          </cell>
          <cell r="E80" t="str">
            <v>I</v>
          </cell>
          <cell r="G80">
            <v>76</v>
          </cell>
          <cell r="H80">
            <v>38062</v>
          </cell>
          <cell r="I80">
            <v>11</v>
          </cell>
          <cell r="J80" t="str">
            <v xml:space="preserve">Maret </v>
          </cell>
          <cell r="K80" t="str">
            <v>Selasa</v>
          </cell>
          <cell r="L80" t="str">
            <v>I</v>
          </cell>
        </row>
        <row r="81">
          <cell r="B81">
            <v>37698</v>
          </cell>
          <cell r="C81">
            <v>11</v>
          </cell>
          <cell r="D81" t="str">
            <v xml:space="preserve">Maret </v>
          </cell>
          <cell r="E81" t="str">
            <v>I</v>
          </cell>
          <cell r="G81">
            <v>77</v>
          </cell>
          <cell r="H81">
            <v>38063</v>
          </cell>
          <cell r="I81">
            <v>11</v>
          </cell>
          <cell r="J81" t="str">
            <v xml:space="preserve">Maret </v>
          </cell>
          <cell r="K81" t="str">
            <v>Rabu</v>
          </cell>
          <cell r="L81" t="str">
            <v>I</v>
          </cell>
        </row>
        <row r="82">
          <cell r="B82">
            <v>37699</v>
          </cell>
          <cell r="C82">
            <v>11</v>
          </cell>
          <cell r="D82" t="str">
            <v xml:space="preserve">Maret </v>
          </cell>
          <cell r="E82" t="str">
            <v>I</v>
          </cell>
          <cell r="G82">
            <v>78</v>
          </cell>
          <cell r="H82">
            <v>38064</v>
          </cell>
          <cell r="I82">
            <v>11</v>
          </cell>
          <cell r="J82" t="str">
            <v xml:space="preserve">Maret </v>
          </cell>
          <cell r="K82" t="str">
            <v>Kamis</v>
          </cell>
          <cell r="L82" t="str">
            <v>I</v>
          </cell>
        </row>
        <row r="83">
          <cell r="B83">
            <v>37700</v>
          </cell>
          <cell r="C83">
            <v>11</v>
          </cell>
          <cell r="D83" t="str">
            <v xml:space="preserve">Maret </v>
          </cell>
          <cell r="E83" t="str">
            <v>I</v>
          </cell>
          <cell r="G83">
            <v>79</v>
          </cell>
          <cell r="H83">
            <v>38065</v>
          </cell>
          <cell r="I83">
            <v>12</v>
          </cell>
          <cell r="J83" t="str">
            <v xml:space="preserve">Maret </v>
          </cell>
          <cell r="K83" t="str">
            <v>Jumat</v>
          </cell>
          <cell r="L83" t="str">
            <v>I</v>
          </cell>
        </row>
        <row r="84">
          <cell r="B84">
            <v>37701</v>
          </cell>
          <cell r="C84">
            <v>12</v>
          </cell>
          <cell r="D84" t="str">
            <v xml:space="preserve">Maret </v>
          </cell>
          <cell r="E84" t="str">
            <v>I</v>
          </cell>
          <cell r="G84">
            <v>80</v>
          </cell>
          <cell r="H84">
            <v>38066</v>
          </cell>
          <cell r="I84">
            <v>12</v>
          </cell>
          <cell r="J84" t="str">
            <v xml:space="preserve">Maret </v>
          </cell>
          <cell r="K84" t="str">
            <v>Sabtu</v>
          </cell>
          <cell r="L84" t="str">
            <v>I</v>
          </cell>
        </row>
        <row r="85">
          <cell r="B85">
            <v>37702</v>
          </cell>
          <cell r="C85">
            <v>12</v>
          </cell>
          <cell r="D85" t="str">
            <v xml:space="preserve">Maret </v>
          </cell>
          <cell r="E85" t="str">
            <v>I</v>
          </cell>
          <cell r="G85">
            <v>81</v>
          </cell>
          <cell r="H85">
            <v>38067</v>
          </cell>
          <cell r="I85">
            <v>12</v>
          </cell>
          <cell r="J85" t="str">
            <v xml:space="preserve">Maret </v>
          </cell>
          <cell r="K85" t="str">
            <v>Minggu</v>
          </cell>
          <cell r="L85" t="str">
            <v>I</v>
          </cell>
        </row>
        <row r="86">
          <cell r="B86">
            <v>37703</v>
          </cell>
          <cell r="C86">
            <v>12</v>
          </cell>
          <cell r="D86" t="str">
            <v xml:space="preserve">Maret </v>
          </cell>
          <cell r="E86" t="str">
            <v>I</v>
          </cell>
          <cell r="G86">
            <v>82</v>
          </cell>
          <cell r="H86">
            <v>38068</v>
          </cell>
          <cell r="I86">
            <v>12</v>
          </cell>
          <cell r="J86" t="str">
            <v xml:space="preserve">Maret </v>
          </cell>
          <cell r="K86" t="str">
            <v>Senin</v>
          </cell>
          <cell r="L86" t="str">
            <v>I</v>
          </cell>
        </row>
        <row r="87">
          <cell r="B87">
            <v>37704</v>
          </cell>
          <cell r="C87">
            <v>12</v>
          </cell>
          <cell r="D87" t="str">
            <v xml:space="preserve">Maret </v>
          </cell>
          <cell r="E87" t="str">
            <v>I</v>
          </cell>
          <cell r="G87">
            <v>83</v>
          </cell>
          <cell r="H87">
            <v>38069</v>
          </cell>
          <cell r="I87">
            <v>12</v>
          </cell>
          <cell r="J87" t="str">
            <v xml:space="preserve">Maret </v>
          </cell>
          <cell r="K87" t="str">
            <v>Selasa</v>
          </cell>
          <cell r="L87" t="str">
            <v>I</v>
          </cell>
        </row>
        <row r="88">
          <cell r="B88">
            <v>37705</v>
          </cell>
          <cell r="C88">
            <v>12</v>
          </cell>
          <cell r="D88" t="str">
            <v xml:space="preserve">Maret </v>
          </cell>
          <cell r="E88" t="str">
            <v>I</v>
          </cell>
          <cell r="G88">
            <v>84</v>
          </cell>
          <cell r="H88">
            <v>38070</v>
          </cell>
          <cell r="I88">
            <v>12</v>
          </cell>
          <cell r="J88" t="str">
            <v xml:space="preserve">Maret </v>
          </cell>
          <cell r="K88" t="str">
            <v>Rabu</v>
          </cell>
          <cell r="L88" t="str">
            <v>I</v>
          </cell>
        </row>
        <row r="89">
          <cell r="B89">
            <v>37706</v>
          </cell>
          <cell r="C89">
            <v>12</v>
          </cell>
          <cell r="D89" t="str">
            <v xml:space="preserve">Maret </v>
          </cell>
          <cell r="E89" t="str">
            <v>I</v>
          </cell>
          <cell r="G89">
            <v>85</v>
          </cell>
          <cell r="H89">
            <v>38071</v>
          </cell>
          <cell r="I89">
            <v>12</v>
          </cell>
          <cell r="J89" t="str">
            <v xml:space="preserve">Maret </v>
          </cell>
          <cell r="K89" t="str">
            <v>Kamis</v>
          </cell>
          <cell r="L89" t="str">
            <v>I</v>
          </cell>
        </row>
        <row r="90">
          <cell r="B90">
            <v>37707</v>
          </cell>
          <cell r="C90">
            <v>12</v>
          </cell>
          <cell r="D90" t="str">
            <v xml:space="preserve">Maret </v>
          </cell>
          <cell r="E90" t="str">
            <v>I</v>
          </cell>
          <cell r="G90">
            <v>86</v>
          </cell>
          <cell r="H90">
            <v>38072</v>
          </cell>
          <cell r="I90">
            <v>13</v>
          </cell>
          <cell r="J90" t="str">
            <v xml:space="preserve">Maret </v>
          </cell>
          <cell r="K90" t="str">
            <v>Jumat</v>
          </cell>
          <cell r="L90" t="str">
            <v>I</v>
          </cell>
        </row>
        <row r="91">
          <cell r="B91">
            <v>37708</v>
          </cell>
          <cell r="C91">
            <v>13</v>
          </cell>
          <cell r="D91" t="str">
            <v xml:space="preserve">Maret </v>
          </cell>
          <cell r="E91" t="str">
            <v>I</v>
          </cell>
          <cell r="G91">
            <v>87</v>
          </cell>
          <cell r="H91">
            <v>38073</v>
          </cell>
          <cell r="I91">
            <v>13</v>
          </cell>
          <cell r="J91" t="str">
            <v xml:space="preserve">Maret </v>
          </cell>
          <cell r="K91" t="str">
            <v>Sabtu</v>
          </cell>
          <cell r="L91" t="str">
            <v>I</v>
          </cell>
        </row>
        <row r="92">
          <cell r="B92">
            <v>37709</v>
          </cell>
          <cell r="C92">
            <v>13</v>
          </cell>
          <cell r="D92" t="str">
            <v xml:space="preserve">Maret </v>
          </cell>
          <cell r="E92" t="str">
            <v>I</v>
          </cell>
          <cell r="G92">
            <v>88</v>
          </cell>
          <cell r="H92">
            <v>38074</v>
          </cell>
          <cell r="I92">
            <v>13</v>
          </cell>
          <cell r="J92" t="str">
            <v xml:space="preserve">Maret </v>
          </cell>
          <cell r="K92" t="str">
            <v>Minggu</v>
          </cell>
          <cell r="L92" t="str">
            <v>I</v>
          </cell>
        </row>
        <row r="93">
          <cell r="B93">
            <v>37710</v>
          </cell>
          <cell r="C93">
            <v>13</v>
          </cell>
          <cell r="D93" t="str">
            <v xml:space="preserve">Maret </v>
          </cell>
          <cell r="E93" t="str">
            <v>I</v>
          </cell>
          <cell r="G93">
            <v>89</v>
          </cell>
          <cell r="H93">
            <v>38075</v>
          </cell>
          <cell r="I93">
            <v>13</v>
          </cell>
          <cell r="J93" t="str">
            <v xml:space="preserve">Maret </v>
          </cell>
          <cell r="K93" t="str">
            <v>Senin</v>
          </cell>
          <cell r="L93" t="str">
            <v>I</v>
          </cell>
        </row>
        <row r="94">
          <cell r="B94">
            <v>37711</v>
          </cell>
          <cell r="C94">
            <v>13</v>
          </cell>
          <cell r="D94" t="str">
            <v xml:space="preserve">Maret </v>
          </cell>
          <cell r="E94" t="str">
            <v>I</v>
          </cell>
          <cell r="G94">
            <v>90</v>
          </cell>
          <cell r="H94">
            <v>38076</v>
          </cell>
          <cell r="I94">
            <v>13</v>
          </cell>
          <cell r="J94" t="str">
            <v xml:space="preserve">Maret </v>
          </cell>
          <cell r="K94" t="str">
            <v>Selasa</v>
          </cell>
          <cell r="L94" t="str">
            <v>I</v>
          </cell>
        </row>
        <row r="95">
          <cell r="B95">
            <v>37712</v>
          </cell>
          <cell r="C95">
            <v>14</v>
          </cell>
          <cell r="D95" t="str">
            <v xml:space="preserve">April   </v>
          </cell>
          <cell r="E95" t="str">
            <v>II</v>
          </cell>
          <cell r="G95">
            <v>91</v>
          </cell>
          <cell r="H95">
            <v>38077</v>
          </cell>
          <cell r="I95">
            <v>13</v>
          </cell>
          <cell r="J95" t="str">
            <v xml:space="preserve">April   </v>
          </cell>
          <cell r="K95" t="str">
            <v>Rabu</v>
          </cell>
          <cell r="L95" t="str">
            <v>II</v>
          </cell>
        </row>
        <row r="96">
          <cell r="B96">
            <v>37713</v>
          </cell>
          <cell r="C96">
            <v>14</v>
          </cell>
          <cell r="D96" t="str">
            <v xml:space="preserve">April   </v>
          </cell>
          <cell r="E96" t="str">
            <v>II</v>
          </cell>
          <cell r="G96">
            <v>92</v>
          </cell>
          <cell r="H96">
            <v>38078</v>
          </cell>
          <cell r="I96">
            <v>14</v>
          </cell>
          <cell r="J96" t="str">
            <v xml:space="preserve">April   </v>
          </cell>
          <cell r="K96" t="str">
            <v>Kamis</v>
          </cell>
          <cell r="L96" t="str">
            <v>II</v>
          </cell>
        </row>
        <row r="97">
          <cell r="B97">
            <v>37714</v>
          </cell>
          <cell r="C97">
            <v>14</v>
          </cell>
          <cell r="D97" t="str">
            <v xml:space="preserve">April   </v>
          </cell>
          <cell r="E97" t="str">
            <v>II</v>
          </cell>
          <cell r="G97">
            <v>93</v>
          </cell>
          <cell r="H97">
            <v>38079</v>
          </cell>
          <cell r="I97">
            <v>14</v>
          </cell>
          <cell r="J97" t="str">
            <v xml:space="preserve">April   </v>
          </cell>
          <cell r="K97" t="str">
            <v>Jumat</v>
          </cell>
          <cell r="L97" t="str">
            <v>II</v>
          </cell>
        </row>
        <row r="98">
          <cell r="B98">
            <v>37715</v>
          </cell>
          <cell r="C98">
            <v>14</v>
          </cell>
          <cell r="D98" t="str">
            <v xml:space="preserve">April   </v>
          </cell>
          <cell r="E98" t="str">
            <v>II</v>
          </cell>
          <cell r="G98">
            <v>94</v>
          </cell>
          <cell r="H98">
            <v>38080</v>
          </cell>
          <cell r="I98">
            <v>14</v>
          </cell>
          <cell r="J98" t="str">
            <v xml:space="preserve">April   </v>
          </cell>
          <cell r="K98" t="str">
            <v>Sabtu</v>
          </cell>
          <cell r="L98" t="str">
            <v>II</v>
          </cell>
        </row>
        <row r="99">
          <cell r="B99">
            <v>37716</v>
          </cell>
          <cell r="C99">
            <v>14</v>
          </cell>
          <cell r="D99" t="str">
            <v xml:space="preserve">April   </v>
          </cell>
          <cell r="E99" t="str">
            <v>II</v>
          </cell>
          <cell r="G99">
            <v>95</v>
          </cell>
          <cell r="H99">
            <v>38081</v>
          </cell>
          <cell r="I99">
            <v>14</v>
          </cell>
          <cell r="J99" t="str">
            <v xml:space="preserve">April   </v>
          </cell>
          <cell r="K99" t="str">
            <v>Minggu</v>
          </cell>
          <cell r="L99" t="str">
            <v>II</v>
          </cell>
        </row>
        <row r="100">
          <cell r="B100">
            <v>37717</v>
          </cell>
          <cell r="C100">
            <v>14</v>
          </cell>
          <cell r="D100" t="str">
            <v xml:space="preserve">April   </v>
          </cell>
          <cell r="E100" t="str">
            <v>II</v>
          </cell>
          <cell r="G100">
            <v>96</v>
          </cell>
          <cell r="H100">
            <v>38082</v>
          </cell>
          <cell r="I100">
            <v>14</v>
          </cell>
          <cell r="J100" t="str">
            <v xml:space="preserve">April   </v>
          </cell>
          <cell r="K100" t="str">
            <v>Senin</v>
          </cell>
          <cell r="L100" t="str">
            <v>II</v>
          </cell>
        </row>
        <row r="101">
          <cell r="B101">
            <v>37718</v>
          </cell>
          <cell r="C101">
            <v>14</v>
          </cell>
          <cell r="D101" t="str">
            <v xml:space="preserve">April   </v>
          </cell>
          <cell r="E101" t="str">
            <v>II</v>
          </cell>
          <cell r="G101">
            <v>97</v>
          </cell>
          <cell r="H101">
            <v>38083</v>
          </cell>
          <cell r="I101">
            <v>14</v>
          </cell>
          <cell r="J101" t="str">
            <v xml:space="preserve">April   </v>
          </cell>
          <cell r="K101" t="str">
            <v>Selasa</v>
          </cell>
          <cell r="L101" t="str">
            <v>II</v>
          </cell>
        </row>
        <row r="102">
          <cell r="B102">
            <v>37719</v>
          </cell>
          <cell r="C102">
            <v>14</v>
          </cell>
          <cell r="D102" t="str">
            <v xml:space="preserve">April   </v>
          </cell>
          <cell r="E102" t="str">
            <v>II</v>
          </cell>
          <cell r="G102">
            <v>98</v>
          </cell>
          <cell r="H102">
            <v>38084</v>
          </cell>
          <cell r="I102">
            <v>14</v>
          </cell>
          <cell r="J102" t="str">
            <v xml:space="preserve">April   </v>
          </cell>
          <cell r="K102" t="str">
            <v>Rabu</v>
          </cell>
          <cell r="L102" t="str">
            <v>II</v>
          </cell>
        </row>
        <row r="103">
          <cell r="B103">
            <v>37720</v>
          </cell>
          <cell r="C103">
            <v>14</v>
          </cell>
          <cell r="D103" t="str">
            <v xml:space="preserve">April   </v>
          </cell>
          <cell r="E103" t="str">
            <v>II</v>
          </cell>
          <cell r="G103">
            <v>99</v>
          </cell>
          <cell r="H103">
            <v>38085</v>
          </cell>
          <cell r="I103">
            <v>14</v>
          </cell>
          <cell r="J103" t="str">
            <v xml:space="preserve">April   </v>
          </cell>
          <cell r="K103" t="str">
            <v>Kamis</v>
          </cell>
          <cell r="L103" t="str">
            <v>II</v>
          </cell>
        </row>
        <row r="104">
          <cell r="B104">
            <v>37721</v>
          </cell>
          <cell r="C104">
            <v>14</v>
          </cell>
          <cell r="D104" t="str">
            <v xml:space="preserve">April   </v>
          </cell>
          <cell r="E104" t="str">
            <v>II</v>
          </cell>
          <cell r="G104">
            <v>100</v>
          </cell>
          <cell r="H104">
            <v>38086</v>
          </cell>
          <cell r="I104">
            <v>15</v>
          </cell>
          <cell r="J104" t="str">
            <v xml:space="preserve">April   </v>
          </cell>
          <cell r="K104" t="str">
            <v>Jumat</v>
          </cell>
          <cell r="L104" t="str">
            <v>II</v>
          </cell>
        </row>
        <row r="105">
          <cell r="B105">
            <v>37722</v>
          </cell>
          <cell r="C105">
            <v>15</v>
          </cell>
          <cell r="D105" t="str">
            <v xml:space="preserve">April   </v>
          </cell>
          <cell r="E105" t="str">
            <v>II</v>
          </cell>
          <cell r="G105">
            <v>101</v>
          </cell>
          <cell r="H105">
            <v>38087</v>
          </cell>
          <cell r="I105">
            <v>15</v>
          </cell>
          <cell r="J105" t="str">
            <v xml:space="preserve">April   </v>
          </cell>
          <cell r="K105" t="str">
            <v>Sabtu</v>
          </cell>
          <cell r="L105" t="str">
            <v>II</v>
          </cell>
        </row>
        <row r="106">
          <cell r="B106">
            <v>37723</v>
          </cell>
          <cell r="C106">
            <v>15</v>
          </cell>
          <cell r="D106" t="str">
            <v xml:space="preserve">April   </v>
          </cell>
          <cell r="E106" t="str">
            <v>II</v>
          </cell>
          <cell r="G106">
            <v>102</v>
          </cell>
          <cell r="H106">
            <v>38088</v>
          </cell>
          <cell r="I106">
            <v>15</v>
          </cell>
          <cell r="J106" t="str">
            <v xml:space="preserve">April   </v>
          </cell>
          <cell r="K106" t="str">
            <v>Minggu</v>
          </cell>
          <cell r="L106" t="str">
            <v>II</v>
          </cell>
        </row>
        <row r="107">
          <cell r="B107">
            <v>37724</v>
          </cell>
          <cell r="C107">
            <v>15</v>
          </cell>
          <cell r="D107" t="str">
            <v xml:space="preserve">April   </v>
          </cell>
          <cell r="E107" t="str">
            <v>II</v>
          </cell>
          <cell r="G107">
            <v>103</v>
          </cell>
          <cell r="H107">
            <v>38089</v>
          </cell>
          <cell r="I107">
            <v>15</v>
          </cell>
          <cell r="J107" t="str">
            <v xml:space="preserve">April   </v>
          </cell>
          <cell r="K107" t="str">
            <v>Senin</v>
          </cell>
          <cell r="L107" t="str">
            <v>II</v>
          </cell>
        </row>
        <row r="108">
          <cell r="B108">
            <v>37725</v>
          </cell>
          <cell r="C108">
            <v>15</v>
          </cell>
          <cell r="D108" t="str">
            <v xml:space="preserve">April   </v>
          </cell>
          <cell r="E108" t="str">
            <v>II</v>
          </cell>
          <cell r="G108">
            <v>104</v>
          </cell>
          <cell r="H108">
            <v>38090</v>
          </cell>
          <cell r="I108">
            <v>15</v>
          </cell>
          <cell r="J108" t="str">
            <v xml:space="preserve">April   </v>
          </cell>
          <cell r="K108" t="str">
            <v>Selasa</v>
          </cell>
          <cell r="L108" t="str">
            <v>II</v>
          </cell>
        </row>
        <row r="109">
          <cell r="B109">
            <v>37726</v>
          </cell>
          <cell r="C109">
            <v>15</v>
          </cell>
          <cell r="D109" t="str">
            <v xml:space="preserve">April   </v>
          </cell>
          <cell r="E109" t="str">
            <v>II</v>
          </cell>
          <cell r="G109">
            <v>105</v>
          </cell>
          <cell r="H109">
            <v>38091</v>
          </cell>
          <cell r="I109">
            <v>15</v>
          </cell>
          <cell r="J109" t="str">
            <v xml:space="preserve">April   </v>
          </cell>
          <cell r="K109" t="str">
            <v>Rabu</v>
          </cell>
          <cell r="L109" t="str">
            <v>II</v>
          </cell>
        </row>
        <row r="110">
          <cell r="B110">
            <v>37727</v>
          </cell>
          <cell r="C110">
            <v>15</v>
          </cell>
          <cell r="D110" t="str">
            <v xml:space="preserve">April   </v>
          </cell>
          <cell r="E110" t="str">
            <v>II</v>
          </cell>
          <cell r="G110">
            <v>106</v>
          </cell>
          <cell r="H110">
            <v>38092</v>
          </cell>
          <cell r="I110">
            <v>15</v>
          </cell>
          <cell r="J110" t="str">
            <v xml:space="preserve">April   </v>
          </cell>
          <cell r="K110" t="str">
            <v>Kamis</v>
          </cell>
          <cell r="L110" t="str">
            <v>II</v>
          </cell>
        </row>
        <row r="111">
          <cell r="B111">
            <v>37728</v>
          </cell>
          <cell r="C111">
            <v>15</v>
          </cell>
          <cell r="D111" t="str">
            <v xml:space="preserve">April   </v>
          </cell>
          <cell r="E111" t="str">
            <v>II</v>
          </cell>
          <cell r="G111">
            <v>107</v>
          </cell>
          <cell r="H111">
            <v>38093</v>
          </cell>
          <cell r="I111">
            <v>16</v>
          </cell>
          <cell r="J111" t="str">
            <v xml:space="preserve">April   </v>
          </cell>
          <cell r="K111" t="str">
            <v>Jumat</v>
          </cell>
          <cell r="L111" t="str">
            <v>II</v>
          </cell>
        </row>
        <row r="112">
          <cell r="B112">
            <v>37729</v>
          </cell>
          <cell r="C112">
            <v>15</v>
          </cell>
          <cell r="D112" t="str">
            <v xml:space="preserve">April   </v>
          </cell>
          <cell r="E112" t="str">
            <v>II</v>
          </cell>
          <cell r="G112">
            <v>108</v>
          </cell>
          <cell r="H112">
            <v>38094</v>
          </cell>
          <cell r="I112">
            <v>16</v>
          </cell>
          <cell r="J112" t="str">
            <v xml:space="preserve">April   </v>
          </cell>
          <cell r="K112" t="str">
            <v>Sabtu</v>
          </cell>
          <cell r="L112" t="str">
            <v>II</v>
          </cell>
        </row>
        <row r="113">
          <cell r="B113">
            <v>37730</v>
          </cell>
          <cell r="C113">
            <v>16</v>
          </cell>
          <cell r="D113" t="str">
            <v xml:space="preserve">April   </v>
          </cell>
          <cell r="E113" t="str">
            <v>II</v>
          </cell>
          <cell r="G113">
            <v>109</v>
          </cell>
          <cell r="H113">
            <v>38095</v>
          </cell>
          <cell r="I113">
            <v>16</v>
          </cell>
          <cell r="J113" t="str">
            <v xml:space="preserve">April   </v>
          </cell>
          <cell r="K113" t="str">
            <v>Minggu</v>
          </cell>
          <cell r="L113" t="str">
            <v>II</v>
          </cell>
        </row>
        <row r="114">
          <cell r="B114">
            <v>37731</v>
          </cell>
          <cell r="C114">
            <v>16</v>
          </cell>
          <cell r="D114" t="str">
            <v xml:space="preserve">April   </v>
          </cell>
          <cell r="E114" t="str">
            <v>II</v>
          </cell>
          <cell r="G114">
            <v>110</v>
          </cell>
          <cell r="H114">
            <v>38096</v>
          </cell>
          <cell r="I114">
            <v>16</v>
          </cell>
          <cell r="J114" t="str">
            <v xml:space="preserve">April   </v>
          </cell>
          <cell r="K114" t="str">
            <v>Senin</v>
          </cell>
          <cell r="L114" t="str">
            <v>II</v>
          </cell>
        </row>
        <row r="115">
          <cell r="B115">
            <v>37732</v>
          </cell>
          <cell r="C115">
            <v>16</v>
          </cell>
          <cell r="D115" t="str">
            <v xml:space="preserve">April   </v>
          </cell>
          <cell r="E115" t="str">
            <v>II</v>
          </cell>
          <cell r="G115">
            <v>111</v>
          </cell>
          <cell r="H115">
            <v>38097</v>
          </cell>
          <cell r="I115">
            <v>16</v>
          </cell>
          <cell r="J115" t="str">
            <v xml:space="preserve">April   </v>
          </cell>
          <cell r="K115" t="str">
            <v>Selasa</v>
          </cell>
          <cell r="L115" t="str">
            <v>II</v>
          </cell>
        </row>
        <row r="116">
          <cell r="B116">
            <v>37733</v>
          </cell>
          <cell r="C116">
            <v>16</v>
          </cell>
          <cell r="D116" t="str">
            <v xml:space="preserve">April   </v>
          </cell>
          <cell r="E116" t="str">
            <v>II</v>
          </cell>
          <cell r="G116">
            <v>112</v>
          </cell>
          <cell r="H116">
            <v>38098</v>
          </cell>
          <cell r="I116">
            <v>16</v>
          </cell>
          <cell r="J116" t="str">
            <v xml:space="preserve">April   </v>
          </cell>
          <cell r="K116" t="str">
            <v>Rabu</v>
          </cell>
          <cell r="L116" t="str">
            <v>II</v>
          </cell>
        </row>
        <row r="117">
          <cell r="B117">
            <v>37734</v>
          </cell>
          <cell r="C117">
            <v>16</v>
          </cell>
          <cell r="D117" t="str">
            <v xml:space="preserve">April   </v>
          </cell>
          <cell r="E117" t="str">
            <v>II</v>
          </cell>
          <cell r="G117">
            <v>113</v>
          </cell>
          <cell r="H117">
            <v>38099</v>
          </cell>
          <cell r="I117">
            <v>16</v>
          </cell>
          <cell r="J117" t="str">
            <v xml:space="preserve">April   </v>
          </cell>
          <cell r="K117" t="str">
            <v>Kamis</v>
          </cell>
          <cell r="L117" t="str">
            <v>II</v>
          </cell>
        </row>
        <row r="118">
          <cell r="B118">
            <v>37735</v>
          </cell>
          <cell r="C118">
            <v>16</v>
          </cell>
          <cell r="D118" t="str">
            <v xml:space="preserve">April   </v>
          </cell>
          <cell r="E118" t="str">
            <v>II</v>
          </cell>
          <cell r="G118">
            <v>114</v>
          </cell>
          <cell r="H118">
            <v>38100</v>
          </cell>
          <cell r="I118">
            <v>17</v>
          </cell>
          <cell r="J118" t="str">
            <v xml:space="preserve">April   </v>
          </cell>
          <cell r="K118" t="str">
            <v>Jumat</v>
          </cell>
          <cell r="L118" t="str">
            <v>II</v>
          </cell>
        </row>
        <row r="119">
          <cell r="B119">
            <v>37736</v>
          </cell>
          <cell r="C119">
            <v>17</v>
          </cell>
          <cell r="D119" t="str">
            <v xml:space="preserve">April   </v>
          </cell>
          <cell r="E119" t="str">
            <v>II</v>
          </cell>
          <cell r="G119">
            <v>115</v>
          </cell>
          <cell r="H119">
            <v>38101</v>
          </cell>
          <cell r="I119">
            <v>17</v>
          </cell>
          <cell r="J119" t="str">
            <v xml:space="preserve">April   </v>
          </cell>
          <cell r="K119" t="str">
            <v>Sabtu</v>
          </cell>
          <cell r="L119" t="str">
            <v>II</v>
          </cell>
        </row>
        <row r="120">
          <cell r="B120">
            <v>37737</v>
          </cell>
          <cell r="C120">
            <v>17</v>
          </cell>
          <cell r="D120" t="str">
            <v xml:space="preserve">April   </v>
          </cell>
          <cell r="E120" t="str">
            <v>II</v>
          </cell>
          <cell r="G120">
            <v>116</v>
          </cell>
          <cell r="H120">
            <v>38102</v>
          </cell>
          <cell r="I120">
            <v>17</v>
          </cell>
          <cell r="J120" t="str">
            <v xml:space="preserve">April   </v>
          </cell>
          <cell r="K120" t="str">
            <v>Minggu</v>
          </cell>
          <cell r="L120" t="str">
            <v>II</v>
          </cell>
        </row>
        <row r="121">
          <cell r="B121">
            <v>37738</v>
          </cell>
          <cell r="C121">
            <v>17</v>
          </cell>
          <cell r="D121" t="str">
            <v xml:space="preserve">April   </v>
          </cell>
          <cell r="E121" t="str">
            <v>II</v>
          </cell>
          <cell r="G121">
            <v>117</v>
          </cell>
          <cell r="H121">
            <v>38103</v>
          </cell>
          <cell r="I121">
            <v>17</v>
          </cell>
          <cell r="J121" t="str">
            <v xml:space="preserve">April   </v>
          </cell>
          <cell r="K121" t="str">
            <v>Senin</v>
          </cell>
          <cell r="L121" t="str">
            <v>II</v>
          </cell>
        </row>
        <row r="122">
          <cell r="B122">
            <v>37739</v>
          </cell>
          <cell r="C122">
            <v>17</v>
          </cell>
          <cell r="D122" t="str">
            <v xml:space="preserve">April   </v>
          </cell>
          <cell r="E122" t="str">
            <v>II</v>
          </cell>
          <cell r="G122">
            <v>118</v>
          </cell>
          <cell r="H122">
            <v>38104</v>
          </cell>
          <cell r="I122">
            <v>17</v>
          </cell>
          <cell r="J122" t="str">
            <v xml:space="preserve">April   </v>
          </cell>
          <cell r="K122" t="str">
            <v>Selasa</v>
          </cell>
          <cell r="L122" t="str">
            <v>II</v>
          </cell>
        </row>
        <row r="123">
          <cell r="B123">
            <v>37740</v>
          </cell>
          <cell r="C123">
            <v>17</v>
          </cell>
          <cell r="D123" t="str">
            <v xml:space="preserve">April   </v>
          </cell>
          <cell r="E123" t="str">
            <v>II</v>
          </cell>
          <cell r="G123">
            <v>119</v>
          </cell>
          <cell r="H123">
            <v>38105</v>
          </cell>
          <cell r="I123">
            <v>17</v>
          </cell>
          <cell r="J123" t="str">
            <v xml:space="preserve">April   </v>
          </cell>
          <cell r="K123" t="str">
            <v>Rabu</v>
          </cell>
          <cell r="L123" t="str">
            <v>II</v>
          </cell>
        </row>
        <row r="124">
          <cell r="B124">
            <v>37741</v>
          </cell>
          <cell r="C124">
            <v>17</v>
          </cell>
          <cell r="D124" t="str">
            <v xml:space="preserve">April   </v>
          </cell>
          <cell r="E124" t="str">
            <v>II</v>
          </cell>
          <cell r="G124">
            <v>120</v>
          </cell>
          <cell r="H124">
            <v>38106</v>
          </cell>
          <cell r="I124">
            <v>17</v>
          </cell>
          <cell r="J124" t="str">
            <v xml:space="preserve">April   </v>
          </cell>
          <cell r="K124" t="str">
            <v>Kamis</v>
          </cell>
          <cell r="L124" t="str">
            <v>II</v>
          </cell>
        </row>
        <row r="125">
          <cell r="B125">
            <v>37742</v>
          </cell>
          <cell r="C125">
            <v>17</v>
          </cell>
          <cell r="D125" t="str">
            <v xml:space="preserve">Mei </v>
          </cell>
          <cell r="E125" t="str">
            <v>II</v>
          </cell>
          <cell r="G125">
            <v>121</v>
          </cell>
          <cell r="H125">
            <v>38107</v>
          </cell>
          <cell r="I125">
            <v>18</v>
          </cell>
          <cell r="J125" t="str">
            <v xml:space="preserve">Mei </v>
          </cell>
          <cell r="K125" t="str">
            <v>Jumat</v>
          </cell>
          <cell r="L125" t="str">
            <v>II</v>
          </cell>
        </row>
        <row r="126">
          <cell r="B126">
            <v>37743</v>
          </cell>
          <cell r="C126">
            <v>18</v>
          </cell>
          <cell r="D126" t="str">
            <v xml:space="preserve">Mei </v>
          </cell>
          <cell r="E126" t="str">
            <v>II</v>
          </cell>
          <cell r="G126">
            <v>122</v>
          </cell>
          <cell r="H126">
            <v>38108</v>
          </cell>
          <cell r="I126">
            <v>18</v>
          </cell>
          <cell r="J126" t="str">
            <v xml:space="preserve">Mei </v>
          </cell>
          <cell r="K126" t="str">
            <v>Sabtu</v>
          </cell>
          <cell r="L126" t="str">
            <v>II</v>
          </cell>
        </row>
        <row r="127">
          <cell r="B127">
            <v>37744</v>
          </cell>
          <cell r="C127">
            <v>18</v>
          </cell>
          <cell r="D127" t="str">
            <v xml:space="preserve">Mei </v>
          </cell>
          <cell r="E127" t="str">
            <v>II</v>
          </cell>
          <cell r="G127">
            <v>123</v>
          </cell>
          <cell r="H127">
            <v>38109</v>
          </cell>
          <cell r="I127">
            <v>18</v>
          </cell>
          <cell r="J127" t="str">
            <v xml:space="preserve">Mei </v>
          </cell>
          <cell r="K127" t="str">
            <v>Minggu</v>
          </cell>
          <cell r="L127" t="str">
            <v>II</v>
          </cell>
        </row>
        <row r="128">
          <cell r="B128">
            <v>37745</v>
          </cell>
          <cell r="C128">
            <v>18</v>
          </cell>
          <cell r="D128" t="str">
            <v xml:space="preserve">Mei </v>
          </cell>
          <cell r="E128" t="str">
            <v>II</v>
          </cell>
          <cell r="G128">
            <v>124</v>
          </cell>
          <cell r="H128">
            <v>38110</v>
          </cell>
          <cell r="I128">
            <v>18</v>
          </cell>
          <cell r="J128" t="str">
            <v xml:space="preserve">Mei </v>
          </cell>
          <cell r="K128" t="str">
            <v>Senin</v>
          </cell>
          <cell r="L128" t="str">
            <v>II</v>
          </cell>
        </row>
        <row r="129">
          <cell r="B129">
            <v>37746</v>
          </cell>
          <cell r="C129">
            <v>18</v>
          </cell>
          <cell r="D129" t="str">
            <v xml:space="preserve">Mei </v>
          </cell>
          <cell r="E129" t="str">
            <v>II</v>
          </cell>
          <cell r="G129">
            <v>125</v>
          </cell>
          <cell r="H129">
            <v>38111</v>
          </cell>
          <cell r="I129">
            <v>18</v>
          </cell>
          <cell r="J129" t="str">
            <v xml:space="preserve">Mei </v>
          </cell>
          <cell r="K129" t="str">
            <v>Selasa</v>
          </cell>
          <cell r="L129" t="str">
            <v>II</v>
          </cell>
        </row>
        <row r="130">
          <cell r="B130">
            <v>37747</v>
          </cell>
          <cell r="C130">
            <v>18</v>
          </cell>
          <cell r="D130" t="str">
            <v xml:space="preserve">Mei </v>
          </cell>
          <cell r="E130" t="str">
            <v>II</v>
          </cell>
          <cell r="G130">
            <v>126</v>
          </cell>
          <cell r="H130">
            <v>38112</v>
          </cell>
          <cell r="I130">
            <v>18</v>
          </cell>
          <cell r="J130" t="str">
            <v xml:space="preserve">Mei </v>
          </cell>
          <cell r="K130" t="str">
            <v>Rabu</v>
          </cell>
          <cell r="L130" t="str">
            <v>II</v>
          </cell>
        </row>
        <row r="131">
          <cell r="B131">
            <v>37748</v>
          </cell>
          <cell r="C131">
            <v>18</v>
          </cell>
          <cell r="D131" t="str">
            <v xml:space="preserve">Mei </v>
          </cell>
          <cell r="E131" t="str">
            <v>II</v>
          </cell>
          <cell r="G131">
            <v>127</v>
          </cell>
          <cell r="H131">
            <v>38113</v>
          </cell>
          <cell r="I131">
            <v>18</v>
          </cell>
          <cell r="J131" t="str">
            <v xml:space="preserve">Mei </v>
          </cell>
          <cell r="K131" t="str">
            <v>Kamis</v>
          </cell>
          <cell r="L131" t="str">
            <v>II</v>
          </cell>
        </row>
        <row r="132">
          <cell r="B132">
            <v>37749</v>
          </cell>
          <cell r="C132">
            <v>18</v>
          </cell>
          <cell r="D132" t="str">
            <v xml:space="preserve">Mei </v>
          </cell>
          <cell r="E132" t="str">
            <v>II</v>
          </cell>
          <cell r="G132">
            <v>128</v>
          </cell>
          <cell r="H132">
            <v>38114</v>
          </cell>
          <cell r="I132">
            <v>19</v>
          </cell>
          <cell r="J132" t="str">
            <v xml:space="preserve">Mei </v>
          </cell>
          <cell r="K132" t="str">
            <v>Jumat</v>
          </cell>
          <cell r="L132" t="str">
            <v>II</v>
          </cell>
        </row>
        <row r="133">
          <cell r="B133">
            <v>37750</v>
          </cell>
          <cell r="C133">
            <v>19</v>
          </cell>
          <cell r="D133" t="str">
            <v xml:space="preserve">Mei </v>
          </cell>
          <cell r="E133" t="str">
            <v>II</v>
          </cell>
          <cell r="G133">
            <v>129</v>
          </cell>
          <cell r="H133">
            <v>38115</v>
          </cell>
          <cell r="I133">
            <v>19</v>
          </cell>
          <cell r="J133" t="str">
            <v xml:space="preserve">Mei </v>
          </cell>
          <cell r="K133" t="str">
            <v>Sabtu</v>
          </cell>
          <cell r="L133" t="str">
            <v>II</v>
          </cell>
        </row>
        <row r="134">
          <cell r="B134">
            <v>37751</v>
          </cell>
          <cell r="C134">
            <v>19</v>
          </cell>
          <cell r="D134" t="str">
            <v xml:space="preserve">Mei </v>
          </cell>
          <cell r="E134" t="str">
            <v>II</v>
          </cell>
          <cell r="G134">
            <v>130</v>
          </cell>
          <cell r="H134">
            <v>38116</v>
          </cell>
          <cell r="I134">
            <v>19</v>
          </cell>
          <cell r="J134" t="str">
            <v xml:space="preserve">Mei </v>
          </cell>
          <cell r="K134" t="str">
            <v>Minggu</v>
          </cell>
          <cell r="L134" t="str">
            <v>II</v>
          </cell>
        </row>
        <row r="135">
          <cell r="B135">
            <v>37752</v>
          </cell>
          <cell r="C135">
            <v>19</v>
          </cell>
          <cell r="D135" t="str">
            <v xml:space="preserve">Mei </v>
          </cell>
          <cell r="E135" t="str">
            <v>II</v>
          </cell>
          <cell r="G135">
            <v>131</v>
          </cell>
          <cell r="H135">
            <v>38117</v>
          </cell>
          <cell r="I135">
            <v>19</v>
          </cell>
          <cell r="J135" t="str">
            <v xml:space="preserve">Mei </v>
          </cell>
          <cell r="K135" t="str">
            <v>Senin</v>
          </cell>
          <cell r="L135" t="str">
            <v>II</v>
          </cell>
        </row>
        <row r="136">
          <cell r="B136">
            <v>37753</v>
          </cell>
          <cell r="C136">
            <v>19</v>
          </cell>
          <cell r="D136" t="str">
            <v xml:space="preserve">Mei </v>
          </cell>
          <cell r="E136" t="str">
            <v>II</v>
          </cell>
          <cell r="G136">
            <v>132</v>
          </cell>
          <cell r="H136">
            <v>38118</v>
          </cell>
          <cell r="I136">
            <v>19</v>
          </cell>
          <cell r="J136" t="str">
            <v xml:space="preserve">Mei </v>
          </cell>
          <cell r="K136" t="str">
            <v>Selasa</v>
          </cell>
          <cell r="L136" t="str">
            <v>II</v>
          </cell>
        </row>
        <row r="137">
          <cell r="B137">
            <v>37754</v>
          </cell>
          <cell r="C137">
            <v>19</v>
          </cell>
          <cell r="D137" t="str">
            <v xml:space="preserve">Mei </v>
          </cell>
          <cell r="E137" t="str">
            <v>II</v>
          </cell>
          <cell r="G137">
            <v>133</v>
          </cell>
          <cell r="H137">
            <v>38119</v>
          </cell>
          <cell r="I137">
            <v>19</v>
          </cell>
          <cell r="J137" t="str">
            <v xml:space="preserve">Mei </v>
          </cell>
          <cell r="K137" t="str">
            <v>Rabu</v>
          </cell>
          <cell r="L137" t="str">
            <v>II</v>
          </cell>
        </row>
        <row r="138">
          <cell r="B138">
            <v>37755</v>
          </cell>
          <cell r="C138">
            <v>19</v>
          </cell>
          <cell r="D138" t="str">
            <v xml:space="preserve">Mei </v>
          </cell>
          <cell r="E138" t="str">
            <v>II</v>
          </cell>
          <cell r="G138">
            <v>134</v>
          </cell>
          <cell r="H138">
            <v>38120</v>
          </cell>
          <cell r="I138">
            <v>19</v>
          </cell>
          <cell r="J138" t="str">
            <v xml:space="preserve">Mei </v>
          </cell>
          <cell r="K138" t="str">
            <v>Kamis</v>
          </cell>
          <cell r="L138" t="str">
            <v>II</v>
          </cell>
        </row>
        <row r="139">
          <cell r="B139">
            <v>37756</v>
          </cell>
          <cell r="C139">
            <v>19</v>
          </cell>
          <cell r="D139" t="str">
            <v xml:space="preserve">Mei </v>
          </cell>
          <cell r="E139" t="str">
            <v>II</v>
          </cell>
          <cell r="G139">
            <v>135</v>
          </cell>
          <cell r="H139">
            <v>38121</v>
          </cell>
          <cell r="I139">
            <v>20</v>
          </cell>
          <cell r="J139" t="str">
            <v xml:space="preserve">Mei </v>
          </cell>
          <cell r="K139" t="str">
            <v>Jumat</v>
          </cell>
          <cell r="L139" t="str">
            <v>II</v>
          </cell>
        </row>
        <row r="140">
          <cell r="B140">
            <v>37757</v>
          </cell>
          <cell r="C140">
            <v>20</v>
          </cell>
          <cell r="D140" t="str">
            <v xml:space="preserve">Mei </v>
          </cell>
          <cell r="E140" t="str">
            <v>II</v>
          </cell>
          <cell r="G140">
            <v>136</v>
          </cell>
          <cell r="H140">
            <v>38122</v>
          </cell>
          <cell r="I140">
            <v>20</v>
          </cell>
          <cell r="J140" t="str">
            <v xml:space="preserve">Mei </v>
          </cell>
          <cell r="K140" t="str">
            <v>Sabtu</v>
          </cell>
          <cell r="L140" t="str">
            <v>II</v>
          </cell>
        </row>
        <row r="141">
          <cell r="B141">
            <v>37758</v>
          </cell>
          <cell r="C141">
            <v>20</v>
          </cell>
          <cell r="D141" t="str">
            <v xml:space="preserve">Mei </v>
          </cell>
          <cell r="E141" t="str">
            <v>II</v>
          </cell>
          <cell r="G141">
            <v>137</v>
          </cell>
          <cell r="H141">
            <v>38123</v>
          </cell>
          <cell r="I141">
            <v>20</v>
          </cell>
          <cell r="J141" t="str">
            <v xml:space="preserve">Mei </v>
          </cell>
          <cell r="K141" t="str">
            <v>Minggu</v>
          </cell>
          <cell r="L141" t="str">
            <v>II</v>
          </cell>
        </row>
        <row r="142">
          <cell r="B142">
            <v>37759</v>
          </cell>
          <cell r="C142">
            <v>20</v>
          </cell>
          <cell r="D142" t="str">
            <v xml:space="preserve">Mei </v>
          </cell>
          <cell r="E142" t="str">
            <v>II</v>
          </cell>
          <cell r="G142">
            <v>138</v>
          </cell>
          <cell r="H142">
            <v>38124</v>
          </cell>
          <cell r="I142">
            <v>20</v>
          </cell>
          <cell r="J142" t="str">
            <v xml:space="preserve">Mei </v>
          </cell>
          <cell r="K142" t="str">
            <v>Senin</v>
          </cell>
          <cell r="L142" t="str">
            <v>II</v>
          </cell>
        </row>
        <row r="143">
          <cell r="B143">
            <v>37760</v>
          </cell>
          <cell r="C143">
            <v>20</v>
          </cell>
          <cell r="D143" t="str">
            <v xml:space="preserve">Mei </v>
          </cell>
          <cell r="E143" t="str">
            <v>II</v>
          </cell>
          <cell r="G143">
            <v>139</v>
          </cell>
          <cell r="H143">
            <v>38125</v>
          </cell>
          <cell r="I143">
            <v>20</v>
          </cell>
          <cell r="J143" t="str">
            <v xml:space="preserve">Mei </v>
          </cell>
          <cell r="K143" t="str">
            <v>Selasa</v>
          </cell>
          <cell r="L143" t="str">
            <v>II</v>
          </cell>
        </row>
        <row r="144">
          <cell r="B144">
            <v>37761</v>
          </cell>
          <cell r="C144">
            <v>20</v>
          </cell>
          <cell r="D144" t="str">
            <v xml:space="preserve">Mei </v>
          </cell>
          <cell r="E144" t="str">
            <v>II</v>
          </cell>
          <cell r="G144">
            <v>140</v>
          </cell>
          <cell r="H144">
            <v>38126</v>
          </cell>
          <cell r="I144">
            <v>20</v>
          </cell>
          <cell r="J144" t="str">
            <v xml:space="preserve">Mei </v>
          </cell>
          <cell r="K144" t="str">
            <v>Rabu</v>
          </cell>
          <cell r="L144" t="str">
            <v>II</v>
          </cell>
        </row>
        <row r="145">
          <cell r="B145">
            <v>37762</v>
          </cell>
          <cell r="C145">
            <v>20</v>
          </cell>
          <cell r="D145" t="str">
            <v xml:space="preserve">Mei </v>
          </cell>
          <cell r="E145" t="str">
            <v>II</v>
          </cell>
          <cell r="G145">
            <v>141</v>
          </cell>
          <cell r="H145">
            <v>38127</v>
          </cell>
          <cell r="I145">
            <v>20</v>
          </cell>
          <cell r="J145" t="str">
            <v xml:space="preserve">Mei </v>
          </cell>
          <cell r="K145" t="str">
            <v>Kamis</v>
          </cell>
          <cell r="L145" t="str">
            <v>II</v>
          </cell>
        </row>
        <row r="146">
          <cell r="B146">
            <v>37763</v>
          </cell>
          <cell r="C146">
            <v>20</v>
          </cell>
          <cell r="D146" t="str">
            <v xml:space="preserve">Mei </v>
          </cell>
          <cell r="E146" t="str">
            <v>II</v>
          </cell>
          <cell r="G146">
            <v>142</v>
          </cell>
          <cell r="H146">
            <v>38128</v>
          </cell>
          <cell r="I146">
            <v>21</v>
          </cell>
          <cell r="J146" t="str">
            <v xml:space="preserve">Mei </v>
          </cell>
          <cell r="K146" t="str">
            <v>Jumat</v>
          </cell>
          <cell r="L146" t="str">
            <v>II</v>
          </cell>
        </row>
        <row r="147">
          <cell r="B147">
            <v>37764</v>
          </cell>
          <cell r="C147">
            <v>21</v>
          </cell>
          <cell r="D147" t="str">
            <v xml:space="preserve">Mei </v>
          </cell>
          <cell r="E147" t="str">
            <v>II</v>
          </cell>
          <cell r="G147">
            <v>143</v>
          </cell>
          <cell r="H147">
            <v>38129</v>
          </cell>
          <cell r="I147">
            <v>21</v>
          </cell>
          <cell r="J147" t="str">
            <v xml:space="preserve">Mei </v>
          </cell>
          <cell r="K147" t="str">
            <v>Sabtu</v>
          </cell>
          <cell r="L147" t="str">
            <v>II</v>
          </cell>
        </row>
        <row r="148">
          <cell r="B148">
            <v>37765</v>
          </cell>
          <cell r="C148">
            <v>21</v>
          </cell>
          <cell r="D148" t="str">
            <v xml:space="preserve">Mei </v>
          </cell>
          <cell r="E148" t="str">
            <v>II</v>
          </cell>
          <cell r="G148">
            <v>144</v>
          </cell>
          <cell r="H148">
            <v>38130</v>
          </cell>
          <cell r="I148">
            <v>21</v>
          </cell>
          <cell r="J148" t="str">
            <v xml:space="preserve">Mei </v>
          </cell>
          <cell r="K148" t="str">
            <v>Minggu</v>
          </cell>
          <cell r="L148" t="str">
            <v>II</v>
          </cell>
        </row>
        <row r="149">
          <cell r="B149">
            <v>37766</v>
          </cell>
          <cell r="C149">
            <v>21</v>
          </cell>
          <cell r="D149" t="str">
            <v xml:space="preserve">Mei </v>
          </cell>
          <cell r="E149" t="str">
            <v>II</v>
          </cell>
          <cell r="G149">
            <v>145</v>
          </cell>
          <cell r="H149">
            <v>38131</v>
          </cell>
          <cell r="I149">
            <v>21</v>
          </cell>
          <cell r="J149" t="str">
            <v xml:space="preserve">Mei </v>
          </cell>
          <cell r="K149" t="str">
            <v>Senin</v>
          </cell>
          <cell r="L149" t="str">
            <v>II</v>
          </cell>
        </row>
        <row r="150">
          <cell r="B150">
            <v>37767</v>
          </cell>
          <cell r="C150">
            <v>21</v>
          </cell>
          <cell r="D150" t="str">
            <v xml:space="preserve">Mei </v>
          </cell>
          <cell r="E150" t="str">
            <v>II</v>
          </cell>
          <cell r="G150">
            <v>146</v>
          </cell>
          <cell r="H150">
            <v>38132</v>
          </cell>
          <cell r="I150">
            <v>21</v>
          </cell>
          <cell r="J150" t="str">
            <v xml:space="preserve">Mei </v>
          </cell>
          <cell r="K150" t="str">
            <v>Selasa</v>
          </cell>
          <cell r="L150" t="str">
            <v>II</v>
          </cell>
        </row>
        <row r="151">
          <cell r="B151">
            <v>37768</v>
          </cell>
          <cell r="C151">
            <v>21</v>
          </cell>
          <cell r="D151" t="str">
            <v xml:space="preserve">Mei </v>
          </cell>
          <cell r="E151" t="str">
            <v>II</v>
          </cell>
          <cell r="G151">
            <v>147</v>
          </cell>
          <cell r="H151">
            <v>38133</v>
          </cell>
          <cell r="I151">
            <v>21</v>
          </cell>
          <cell r="J151" t="str">
            <v xml:space="preserve">Mei </v>
          </cell>
          <cell r="K151" t="str">
            <v>Rabu</v>
          </cell>
          <cell r="L151" t="str">
            <v>II</v>
          </cell>
        </row>
        <row r="152">
          <cell r="B152">
            <v>37769</v>
          </cell>
          <cell r="C152">
            <v>21</v>
          </cell>
          <cell r="D152" t="str">
            <v xml:space="preserve">Mei </v>
          </cell>
          <cell r="E152" t="str">
            <v>II</v>
          </cell>
          <cell r="G152">
            <v>148</v>
          </cell>
          <cell r="H152">
            <v>38134</v>
          </cell>
          <cell r="I152">
            <v>21</v>
          </cell>
          <cell r="J152" t="str">
            <v xml:space="preserve">Mei </v>
          </cell>
          <cell r="K152" t="str">
            <v>Kamis</v>
          </cell>
          <cell r="L152" t="str">
            <v>II</v>
          </cell>
        </row>
        <row r="153">
          <cell r="B153">
            <v>37770</v>
          </cell>
          <cell r="C153">
            <v>21</v>
          </cell>
          <cell r="D153" t="str">
            <v xml:space="preserve">Mei </v>
          </cell>
          <cell r="E153" t="str">
            <v>II</v>
          </cell>
          <cell r="G153">
            <v>149</v>
          </cell>
          <cell r="H153">
            <v>38135</v>
          </cell>
          <cell r="I153">
            <v>22</v>
          </cell>
          <cell r="J153" t="str">
            <v xml:space="preserve">Mei </v>
          </cell>
          <cell r="K153" t="str">
            <v>Jumat</v>
          </cell>
          <cell r="L153" t="str">
            <v>II</v>
          </cell>
        </row>
        <row r="154">
          <cell r="B154">
            <v>37771</v>
          </cell>
          <cell r="C154">
            <v>22</v>
          </cell>
          <cell r="D154" t="str">
            <v xml:space="preserve">Mei </v>
          </cell>
          <cell r="E154" t="str">
            <v>II</v>
          </cell>
          <cell r="G154">
            <v>150</v>
          </cell>
          <cell r="H154">
            <v>38136</v>
          </cell>
          <cell r="I154">
            <v>22</v>
          </cell>
          <cell r="J154" t="str">
            <v xml:space="preserve">Mei </v>
          </cell>
          <cell r="K154" t="str">
            <v>Sabtu</v>
          </cell>
          <cell r="L154" t="str">
            <v>II</v>
          </cell>
        </row>
        <row r="155">
          <cell r="B155">
            <v>37772</v>
          </cell>
          <cell r="C155">
            <v>22</v>
          </cell>
          <cell r="D155" t="str">
            <v xml:space="preserve">Mei </v>
          </cell>
          <cell r="E155" t="str">
            <v>II</v>
          </cell>
          <cell r="G155">
            <v>151</v>
          </cell>
          <cell r="H155">
            <v>38137</v>
          </cell>
          <cell r="I155">
            <v>22</v>
          </cell>
          <cell r="J155" t="str">
            <v xml:space="preserve">Mei </v>
          </cell>
          <cell r="K155" t="str">
            <v>Minggu</v>
          </cell>
          <cell r="L155" t="str">
            <v>II</v>
          </cell>
        </row>
        <row r="156">
          <cell r="B156">
            <v>37773</v>
          </cell>
          <cell r="C156">
            <v>22</v>
          </cell>
          <cell r="D156" t="str">
            <v xml:space="preserve">Juni </v>
          </cell>
          <cell r="E156" t="str">
            <v>II</v>
          </cell>
          <cell r="G156">
            <v>152</v>
          </cell>
          <cell r="H156">
            <v>38138</v>
          </cell>
          <cell r="I156">
            <v>22</v>
          </cell>
          <cell r="J156" t="str">
            <v xml:space="preserve">Juni </v>
          </cell>
          <cell r="K156" t="str">
            <v>Senin</v>
          </cell>
          <cell r="L156" t="str">
            <v>II</v>
          </cell>
        </row>
        <row r="157">
          <cell r="B157">
            <v>37774</v>
          </cell>
          <cell r="C157">
            <v>22</v>
          </cell>
          <cell r="D157" t="str">
            <v xml:space="preserve">Juni </v>
          </cell>
          <cell r="E157" t="str">
            <v>II</v>
          </cell>
          <cell r="G157">
            <v>153</v>
          </cell>
          <cell r="H157">
            <v>38139</v>
          </cell>
          <cell r="I157">
            <v>22</v>
          </cell>
          <cell r="J157" t="str">
            <v xml:space="preserve">Juni </v>
          </cell>
          <cell r="K157" t="str">
            <v>Selasa</v>
          </cell>
          <cell r="L157" t="str">
            <v>II</v>
          </cell>
        </row>
        <row r="158">
          <cell r="B158">
            <v>37775</v>
          </cell>
          <cell r="C158">
            <v>22</v>
          </cell>
          <cell r="D158" t="str">
            <v xml:space="preserve">Juni </v>
          </cell>
          <cell r="E158" t="str">
            <v>II</v>
          </cell>
          <cell r="G158">
            <v>154</v>
          </cell>
          <cell r="H158">
            <v>38140</v>
          </cell>
          <cell r="I158">
            <v>22</v>
          </cell>
          <cell r="J158" t="str">
            <v xml:space="preserve">Juni </v>
          </cell>
          <cell r="K158" t="str">
            <v>Rabu</v>
          </cell>
          <cell r="L158" t="str">
            <v>II</v>
          </cell>
        </row>
        <row r="159">
          <cell r="B159">
            <v>37776</v>
          </cell>
          <cell r="C159">
            <v>22</v>
          </cell>
          <cell r="D159" t="str">
            <v xml:space="preserve">Juni </v>
          </cell>
          <cell r="E159" t="str">
            <v>II</v>
          </cell>
          <cell r="G159">
            <v>155</v>
          </cell>
          <cell r="H159">
            <v>38141</v>
          </cell>
          <cell r="I159">
            <v>22</v>
          </cell>
          <cell r="J159" t="str">
            <v xml:space="preserve">Juni </v>
          </cell>
          <cell r="K159" t="str">
            <v>Kamis</v>
          </cell>
          <cell r="L159" t="str">
            <v>II</v>
          </cell>
        </row>
        <row r="160">
          <cell r="B160">
            <v>37777</v>
          </cell>
          <cell r="C160">
            <v>22</v>
          </cell>
          <cell r="D160" t="str">
            <v xml:space="preserve">Juni </v>
          </cell>
          <cell r="E160" t="str">
            <v>II</v>
          </cell>
          <cell r="G160">
            <v>156</v>
          </cell>
          <cell r="H160">
            <v>38142</v>
          </cell>
          <cell r="I160">
            <v>23</v>
          </cell>
          <cell r="J160" t="str">
            <v xml:space="preserve">Juni </v>
          </cell>
          <cell r="K160" t="str">
            <v>Jumat</v>
          </cell>
          <cell r="L160" t="str">
            <v>II</v>
          </cell>
        </row>
        <row r="161">
          <cell r="B161">
            <v>37778</v>
          </cell>
          <cell r="C161">
            <v>23</v>
          </cell>
          <cell r="D161" t="str">
            <v xml:space="preserve">Juni </v>
          </cell>
          <cell r="E161" t="str">
            <v>II</v>
          </cell>
          <cell r="G161">
            <v>157</v>
          </cell>
          <cell r="H161">
            <v>38143</v>
          </cell>
          <cell r="I161">
            <v>23</v>
          </cell>
          <cell r="J161" t="str">
            <v xml:space="preserve">Juni </v>
          </cell>
          <cell r="K161" t="str">
            <v>Sabtu</v>
          </cell>
          <cell r="L161" t="str">
            <v>II</v>
          </cell>
        </row>
        <row r="162">
          <cell r="B162">
            <v>37779</v>
          </cell>
          <cell r="C162">
            <v>23</v>
          </cell>
          <cell r="D162" t="str">
            <v xml:space="preserve">Juni </v>
          </cell>
          <cell r="E162" t="str">
            <v>II</v>
          </cell>
          <cell r="G162">
            <v>158</v>
          </cell>
          <cell r="H162">
            <v>38144</v>
          </cell>
          <cell r="I162">
            <v>23</v>
          </cell>
          <cell r="J162" t="str">
            <v xml:space="preserve">Juni </v>
          </cell>
          <cell r="K162" t="str">
            <v>Minggu</v>
          </cell>
          <cell r="L162" t="str">
            <v>II</v>
          </cell>
        </row>
        <row r="163">
          <cell r="B163">
            <v>37780</v>
          </cell>
          <cell r="C163">
            <v>23</v>
          </cell>
          <cell r="D163" t="str">
            <v xml:space="preserve">Juni </v>
          </cell>
          <cell r="E163" t="str">
            <v>II</v>
          </cell>
          <cell r="G163">
            <v>159</v>
          </cell>
          <cell r="H163">
            <v>38145</v>
          </cell>
          <cell r="I163">
            <v>23</v>
          </cell>
          <cell r="J163" t="str">
            <v xml:space="preserve">Juni </v>
          </cell>
          <cell r="K163" t="str">
            <v>Senin</v>
          </cell>
          <cell r="L163" t="str">
            <v>II</v>
          </cell>
        </row>
        <row r="164">
          <cell r="B164">
            <v>37781</v>
          </cell>
          <cell r="C164">
            <v>23</v>
          </cell>
          <cell r="D164" t="str">
            <v xml:space="preserve">Juni </v>
          </cell>
          <cell r="E164" t="str">
            <v>II</v>
          </cell>
          <cell r="G164">
            <v>160</v>
          </cell>
          <cell r="H164">
            <v>38146</v>
          </cell>
          <cell r="I164">
            <v>23</v>
          </cell>
          <cell r="J164" t="str">
            <v xml:space="preserve">Juni </v>
          </cell>
          <cell r="K164" t="str">
            <v>Selasa</v>
          </cell>
          <cell r="L164" t="str">
            <v>II</v>
          </cell>
        </row>
        <row r="165">
          <cell r="B165">
            <v>37782</v>
          </cell>
          <cell r="C165">
            <v>23</v>
          </cell>
          <cell r="D165" t="str">
            <v xml:space="preserve">Juni </v>
          </cell>
          <cell r="E165" t="str">
            <v>II</v>
          </cell>
          <cell r="G165">
            <v>161</v>
          </cell>
          <cell r="H165">
            <v>38147</v>
          </cell>
          <cell r="I165">
            <v>23</v>
          </cell>
          <cell r="J165" t="str">
            <v xml:space="preserve">Juni </v>
          </cell>
          <cell r="K165" t="str">
            <v>Rabu</v>
          </cell>
          <cell r="L165" t="str">
            <v>II</v>
          </cell>
        </row>
        <row r="166">
          <cell r="B166">
            <v>37783</v>
          </cell>
          <cell r="C166">
            <v>23</v>
          </cell>
          <cell r="D166" t="str">
            <v xml:space="preserve">Juni </v>
          </cell>
          <cell r="E166" t="str">
            <v>II</v>
          </cell>
          <cell r="G166">
            <v>162</v>
          </cell>
          <cell r="H166">
            <v>38148</v>
          </cell>
          <cell r="I166">
            <v>23</v>
          </cell>
          <cell r="J166" t="str">
            <v xml:space="preserve">Juni </v>
          </cell>
          <cell r="K166" t="str">
            <v>Kamis</v>
          </cell>
          <cell r="L166" t="str">
            <v>II</v>
          </cell>
        </row>
        <row r="167">
          <cell r="B167">
            <v>37784</v>
          </cell>
          <cell r="C167">
            <v>23</v>
          </cell>
          <cell r="D167" t="str">
            <v xml:space="preserve">Juni </v>
          </cell>
          <cell r="E167" t="str">
            <v>II</v>
          </cell>
          <cell r="G167">
            <v>163</v>
          </cell>
          <cell r="H167">
            <v>38149</v>
          </cell>
          <cell r="I167">
            <v>24</v>
          </cell>
          <cell r="J167" t="str">
            <v xml:space="preserve">Juni </v>
          </cell>
          <cell r="K167" t="str">
            <v>Jumat</v>
          </cell>
          <cell r="L167" t="str">
            <v>II</v>
          </cell>
        </row>
        <row r="168">
          <cell r="B168">
            <v>37785</v>
          </cell>
          <cell r="C168">
            <v>24</v>
          </cell>
          <cell r="D168" t="str">
            <v xml:space="preserve">Juni </v>
          </cell>
          <cell r="E168" t="str">
            <v>II</v>
          </cell>
          <cell r="G168">
            <v>164</v>
          </cell>
          <cell r="H168">
            <v>38150</v>
          </cell>
          <cell r="I168">
            <v>24</v>
          </cell>
          <cell r="J168" t="str">
            <v xml:space="preserve">Juni </v>
          </cell>
          <cell r="K168" t="str">
            <v>Sabtu</v>
          </cell>
          <cell r="L168" t="str">
            <v>II</v>
          </cell>
        </row>
        <row r="169">
          <cell r="B169">
            <v>37786</v>
          </cell>
          <cell r="C169">
            <v>24</v>
          </cell>
          <cell r="D169" t="str">
            <v xml:space="preserve">Juni </v>
          </cell>
          <cell r="E169" t="str">
            <v>II</v>
          </cell>
          <cell r="G169">
            <v>165</v>
          </cell>
          <cell r="H169">
            <v>38151</v>
          </cell>
          <cell r="I169">
            <v>24</v>
          </cell>
          <cell r="J169" t="str">
            <v xml:space="preserve">Juni </v>
          </cell>
          <cell r="K169" t="str">
            <v>Minggu</v>
          </cell>
          <cell r="L169" t="str">
            <v>II</v>
          </cell>
        </row>
        <row r="170">
          <cell r="B170">
            <v>37787</v>
          </cell>
          <cell r="C170">
            <v>24</v>
          </cell>
          <cell r="D170" t="str">
            <v xml:space="preserve">Juni </v>
          </cell>
          <cell r="E170" t="str">
            <v>II</v>
          </cell>
          <cell r="G170">
            <v>166</v>
          </cell>
          <cell r="H170">
            <v>38152</v>
          </cell>
          <cell r="I170">
            <v>24</v>
          </cell>
          <cell r="J170" t="str">
            <v xml:space="preserve">Juni </v>
          </cell>
          <cell r="K170" t="str">
            <v>Senin</v>
          </cell>
          <cell r="L170" t="str">
            <v>II</v>
          </cell>
        </row>
        <row r="171">
          <cell r="B171">
            <v>37788</v>
          </cell>
          <cell r="C171">
            <v>24</v>
          </cell>
          <cell r="D171" t="str">
            <v xml:space="preserve">Juni </v>
          </cell>
          <cell r="E171" t="str">
            <v>II</v>
          </cell>
          <cell r="G171">
            <v>167</v>
          </cell>
          <cell r="H171">
            <v>38153</v>
          </cell>
          <cell r="I171">
            <v>24</v>
          </cell>
          <cell r="J171" t="str">
            <v xml:space="preserve">Juni </v>
          </cell>
          <cell r="K171" t="str">
            <v>Selasa</v>
          </cell>
          <cell r="L171" t="str">
            <v>II</v>
          </cell>
        </row>
        <row r="172">
          <cell r="B172">
            <v>37789</v>
          </cell>
          <cell r="C172">
            <v>24</v>
          </cell>
          <cell r="D172" t="str">
            <v xml:space="preserve">Juni </v>
          </cell>
          <cell r="E172" t="str">
            <v>II</v>
          </cell>
          <cell r="G172">
            <v>168</v>
          </cell>
          <cell r="H172">
            <v>38154</v>
          </cell>
          <cell r="I172">
            <v>24</v>
          </cell>
          <cell r="J172" t="str">
            <v xml:space="preserve">Juni </v>
          </cell>
          <cell r="K172" t="str">
            <v>Rabu</v>
          </cell>
          <cell r="L172" t="str">
            <v>II</v>
          </cell>
        </row>
        <row r="173">
          <cell r="B173">
            <v>37790</v>
          </cell>
          <cell r="C173">
            <v>24</v>
          </cell>
          <cell r="D173" t="str">
            <v xml:space="preserve">Juni </v>
          </cell>
          <cell r="E173" t="str">
            <v>II</v>
          </cell>
          <cell r="G173">
            <v>169</v>
          </cell>
          <cell r="H173">
            <v>38155</v>
          </cell>
          <cell r="I173">
            <v>24</v>
          </cell>
          <cell r="J173" t="str">
            <v xml:space="preserve">Juni </v>
          </cell>
          <cell r="K173" t="str">
            <v>Kamis</v>
          </cell>
          <cell r="L173" t="str">
            <v>II</v>
          </cell>
        </row>
        <row r="174">
          <cell r="B174">
            <v>37791</v>
          </cell>
          <cell r="C174">
            <v>24</v>
          </cell>
          <cell r="D174" t="str">
            <v xml:space="preserve">Juni </v>
          </cell>
          <cell r="E174" t="str">
            <v>II</v>
          </cell>
          <cell r="G174">
            <v>170</v>
          </cell>
          <cell r="H174">
            <v>38156</v>
          </cell>
          <cell r="I174">
            <v>25</v>
          </cell>
          <cell r="J174" t="str">
            <v xml:space="preserve">Juni </v>
          </cell>
          <cell r="K174" t="str">
            <v>Jumat</v>
          </cell>
          <cell r="L174" t="str">
            <v>II</v>
          </cell>
        </row>
        <row r="175">
          <cell r="B175">
            <v>37792</v>
          </cell>
          <cell r="C175">
            <v>25</v>
          </cell>
          <cell r="D175" t="str">
            <v xml:space="preserve">Juni </v>
          </cell>
          <cell r="E175" t="str">
            <v>II</v>
          </cell>
          <cell r="G175">
            <v>171</v>
          </cell>
          <cell r="H175">
            <v>38157</v>
          </cell>
          <cell r="I175">
            <v>25</v>
          </cell>
          <cell r="J175" t="str">
            <v xml:space="preserve">Juni </v>
          </cell>
          <cell r="K175" t="str">
            <v>Sabtu</v>
          </cell>
          <cell r="L175" t="str">
            <v>II</v>
          </cell>
        </row>
        <row r="176">
          <cell r="B176">
            <v>37793</v>
          </cell>
          <cell r="C176">
            <v>25</v>
          </cell>
          <cell r="D176" t="str">
            <v xml:space="preserve">Juni </v>
          </cell>
          <cell r="E176" t="str">
            <v>II</v>
          </cell>
          <cell r="G176">
            <v>172</v>
          </cell>
          <cell r="H176">
            <v>38158</v>
          </cell>
          <cell r="I176">
            <v>25</v>
          </cell>
          <cell r="J176" t="str">
            <v xml:space="preserve">Juni </v>
          </cell>
          <cell r="K176" t="str">
            <v>Minggu</v>
          </cell>
          <cell r="L176" t="str">
            <v>II</v>
          </cell>
        </row>
        <row r="177">
          <cell r="B177">
            <v>37794</v>
          </cell>
          <cell r="C177">
            <v>25</v>
          </cell>
          <cell r="D177" t="str">
            <v xml:space="preserve">Juni </v>
          </cell>
          <cell r="E177" t="str">
            <v>II</v>
          </cell>
          <cell r="G177">
            <v>173</v>
          </cell>
          <cell r="H177">
            <v>38159</v>
          </cell>
          <cell r="I177">
            <v>25</v>
          </cell>
          <cell r="J177" t="str">
            <v xml:space="preserve">Juni </v>
          </cell>
          <cell r="K177" t="str">
            <v>Senin</v>
          </cell>
          <cell r="L177" t="str">
            <v>II</v>
          </cell>
        </row>
        <row r="178">
          <cell r="B178">
            <v>37795</v>
          </cell>
          <cell r="C178">
            <v>25</v>
          </cell>
          <cell r="D178" t="str">
            <v xml:space="preserve">Juni </v>
          </cell>
          <cell r="E178" t="str">
            <v>II</v>
          </cell>
          <cell r="G178">
            <v>174</v>
          </cell>
          <cell r="H178">
            <v>38160</v>
          </cell>
          <cell r="I178">
            <v>25</v>
          </cell>
          <cell r="J178" t="str">
            <v xml:space="preserve">Juni </v>
          </cell>
          <cell r="K178" t="str">
            <v>Selasa</v>
          </cell>
          <cell r="L178" t="str">
            <v>II</v>
          </cell>
        </row>
        <row r="179">
          <cell r="B179">
            <v>37796</v>
          </cell>
          <cell r="C179">
            <v>25</v>
          </cell>
          <cell r="D179" t="str">
            <v xml:space="preserve">Juni </v>
          </cell>
          <cell r="E179" t="str">
            <v>II</v>
          </cell>
          <cell r="G179">
            <v>175</v>
          </cell>
          <cell r="H179">
            <v>38161</v>
          </cell>
          <cell r="I179">
            <v>25</v>
          </cell>
          <cell r="J179" t="str">
            <v xml:space="preserve">Juni </v>
          </cell>
          <cell r="K179" t="str">
            <v>Rabu</v>
          </cell>
          <cell r="L179" t="str">
            <v>II</v>
          </cell>
        </row>
        <row r="180">
          <cell r="B180">
            <v>37797</v>
          </cell>
          <cell r="C180">
            <v>25</v>
          </cell>
          <cell r="D180" t="str">
            <v xml:space="preserve">Juni </v>
          </cell>
          <cell r="E180" t="str">
            <v>II</v>
          </cell>
          <cell r="G180">
            <v>176</v>
          </cell>
          <cell r="H180">
            <v>38162</v>
          </cell>
          <cell r="I180">
            <v>25</v>
          </cell>
          <cell r="J180" t="str">
            <v xml:space="preserve">Juni </v>
          </cell>
          <cell r="K180" t="str">
            <v>Kamis</v>
          </cell>
          <cell r="L180" t="str">
            <v>II</v>
          </cell>
        </row>
        <row r="181">
          <cell r="B181">
            <v>37798</v>
          </cell>
          <cell r="C181">
            <v>25</v>
          </cell>
          <cell r="D181" t="str">
            <v xml:space="preserve">Juni </v>
          </cell>
          <cell r="E181" t="str">
            <v>II</v>
          </cell>
          <cell r="G181">
            <v>177</v>
          </cell>
          <cell r="H181">
            <v>38163</v>
          </cell>
          <cell r="I181">
            <v>26</v>
          </cell>
          <cell r="J181" t="str">
            <v xml:space="preserve">Juni </v>
          </cell>
          <cell r="K181" t="str">
            <v>Jumat</v>
          </cell>
          <cell r="L181" t="str">
            <v>II</v>
          </cell>
        </row>
        <row r="182">
          <cell r="B182">
            <v>37799</v>
          </cell>
          <cell r="C182">
            <v>26</v>
          </cell>
          <cell r="D182" t="str">
            <v xml:space="preserve">Juni </v>
          </cell>
          <cell r="E182" t="str">
            <v>II</v>
          </cell>
          <cell r="G182">
            <v>178</v>
          </cell>
          <cell r="H182">
            <v>38164</v>
          </cell>
          <cell r="I182">
            <v>26</v>
          </cell>
          <cell r="J182" t="str">
            <v xml:space="preserve">Juni </v>
          </cell>
          <cell r="K182" t="str">
            <v>Sabtu</v>
          </cell>
          <cell r="L182" t="str">
            <v>II</v>
          </cell>
        </row>
        <row r="183">
          <cell r="B183">
            <v>37800</v>
          </cell>
          <cell r="C183">
            <v>26</v>
          </cell>
          <cell r="D183" t="str">
            <v xml:space="preserve">Juni </v>
          </cell>
          <cell r="E183" t="str">
            <v>II</v>
          </cell>
          <cell r="G183">
            <v>179</v>
          </cell>
          <cell r="H183">
            <v>38165</v>
          </cell>
          <cell r="I183">
            <v>26</v>
          </cell>
          <cell r="J183" t="str">
            <v xml:space="preserve">Juni </v>
          </cell>
          <cell r="K183" t="str">
            <v>Minggu</v>
          </cell>
          <cell r="L183" t="str">
            <v>II</v>
          </cell>
        </row>
        <row r="184">
          <cell r="B184">
            <v>37801</v>
          </cell>
          <cell r="C184">
            <v>26</v>
          </cell>
          <cell r="D184" t="str">
            <v xml:space="preserve">Juni </v>
          </cell>
          <cell r="E184" t="str">
            <v>II</v>
          </cell>
          <cell r="G184">
            <v>180</v>
          </cell>
          <cell r="H184">
            <v>38166</v>
          </cell>
          <cell r="I184">
            <v>26</v>
          </cell>
          <cell r="J184" t="str">
            <v xml:space="preserve">Juni </v>
          </cell>
          <cell r="K184" t="str">
            <v>Senin</v>
          </cell>
          <cell r="L184" t="str">
            <v>II</v>
          </cell>
        </row>
        <row r="185">
          <cell r="B185">
            <v>37802</v>
          </cell>
          <cell r="C185">
            <v>26</v>
          </cell>
          <cell r="D185" t="str">
            <v xml:space="preserve">Juni </v>
          </cell>
          <cell r="E185" t="str">
            <v>II</v>
          </cell>
          <cell r="G185">
            <v>181</v>
          </cell>
          <cell r="H185">
            <v>38167</v>
          </cell>
          <cell r="I185">
            <v>26</v>
          </cell>
          <cell r="J185" t="str">
            <v xml:space="preserve">Juni </v>
          </cell>
          <cell r="K185" t="str">
            <v>Selasa</v>
          </cell>
          <cell r="L185" t="str">
            <v>II</v>
          </cell>
        </row>
        <row r="186">
          <cell r="B186">
            <v>37803</v>
          </cell>
          <cell r="C186">
            <v>27</v>
          </cell>
          <cell r="D186" t="str">
            <v>Juli</v>
          </cell>
          <cell r="E186" t="str">
            <v>III</v>
          </cell>
          <cell r="G186">
            <v>182</v>
          </cell>
          <cell r="H186">
            <v>38168</v>
          </cell>
          <cell r="I186">
            <v>26</v>
          </cell>
          <cell r="J186" t="str">
            <v>Juli</v>
          </cell>
          <cell r="K186" t="str">
            <v>Rabu</v>
          </cell>
          <cell r="L186" t="str">
            <v>III</v>
          </cell>
        </row>
        <row r="187">
          <cell r="B187">
            <v>37804</v>
          </cell>
          <cell r="C187">
            <v>27</v>
          </cell>
          <cell r="D187" t="str">
            <v>Juli</v>
          </cell>
          <cell r="E187" t="str">
            <v>III</v>
          </cell>
          <cell r="G187">
            <v>183</v>
          </cell>
          <cell r="H187">
            <v>38169</v>
          </cell>
          <cell r="I187">
            <v>27</v>
          </cell>
          <cell r="J187" t="str">
            <v>Juli</v>
          </cell>
          <cell r="K187" t="str">
            <v>Kamis</v>
          </cell>
          <cell r="L187" t="str">
            <v>III</v>
          </cell>
        </row>
        <row r="188">
          <cell r="B188">
            <v>37805</v>
          </cell>
          <cell r="C188">
            <v>27</v>
          </cell>
          <cell r="D188" t="str">
            <v>Juli</v>
          </cell>
          <cell r="E188" t="str">
            <v>III</v>
          </cell>
          <cell r="G188">
            <v>184</v>
          </cell>
          <cell r="H188">
            <v>38170</v>
          </cell>
          <cell r="I188">
            <v>27</v>
          </cell>
          <cell r="J188" t="str">
            <v>Juli</v>
          </cell>
          <cell r="K188" t="str">
            <v>Jumat</v>
          </cell>
          <cell r="L188" t="str">
            <v>III</v>
          </cell>
        </row>
        <row r="189">
          <cell r="B189">
            <v>37806</v>
          </cell>
          <cell r="C189">
            <v>27</v>
          </cell>
          <cell r="D189" t="str">
            <v>Juli</v>
          </cell>
          <cell r="E189" t="str">
            <v>III</v>
          </cell>
          <cell r="G189">
            <v>185</v>
          </cell>
          <cell r="H189">
            <v>38171</v>
          </cell>
          <cell r="I189">
            <v>27</v>
          </cell>
          <cell r="J189" t="str">
            <v>Juli</v>
          </cell>
          <cell r="K189" t="str">
            <v>Sabtu</v>
          </cell>
          <cell r="L189" t="str">
            <v>III</v>
          </cell>
        </row>
        <row r="190">
          <cell r="B190">
            <v>37807</v>
          </cell>
          <cell r="C190">
            <v>27</v>
          </cell>
          <cell r="D190" t="str">
            <v>Juli</v>
          </cell>
          <cell r="E190" t="str">
            <v>III</v>
          </cell>
          <cell r="G190">
            <v>186</v>
          </cell>
          <cell r="H190">
            <v>38172</v>
          </cell>
          <cell r="I190">
            <v>27</v>
          </cell>
          <cell r="J190" t="str">
            <v>Juli</v>
          </cell>
          <cell r="K190" t="str">
            <v>Minggu</v>
          </cell>
          <cell r="L190" t="str">
            <v>III</v>
          </cell>
        </row>
        <row r="191">
          <cell r="B191">
            <v>37808</v>
          </cell>
          <cell r="C191">
            <v>27</v>
          </cell>
          <cell r="D191" t="str">
            <v>Juli</v>
          </cell>
          <cell r="E191" t="str">
            <v>III</v>
          </cell>
          <cell r="G191">
            <v>187</v>
          </cell>
          <cell r="H191">
            <v>38173</v>
          </cell>
          <cell r="I191">
            <v>27</v>
          </cell>
          <cell r="J191" t="str">
            <v>Juli</v>
          </cell>
          <cell r="K191" t="str">
            <v>Senin</v>
          </cell>
          <cell r="L191" t="str">
            <v>III</v>
          </cell>
        </row>
        <row r="192">
          <cell r="B192">
            <v>37809</v>
          </cell>
          <cell r="C192">
            <v>27</v>
          </cell>
          <cell r="D192" t="str">
            <v>Juli</v>
          </cell>
          <cell r="E192" t="str">
            <v>III</v>
          </cell>
          <cell r="G192">
            <v>188</v>
          </cell>
          <cell r="H192">
            <v>38174</v>
          </cell>
          <cell r="I192">
            <v>27</v>
          </cell>
          <cell r="J192" t="str">
            <v>Juli</v>
          </cell>
          <cell r="K192" t="str">
            <v>Selasa</v>
          </cell>
          <cell r="L192" t="str">
            <v>III</v>
          </cell>
        </row>
        <row r="193">
          <cell r="B193">
            <v>37810</v>
          </cell>
          <cell r="C193">
            <v>27</v>
          </cell>
          <cell r="D193" t="str">
            <v>Juli</v>
          </cell>
          <cell r="E193" t="str">
            <v>III</v>
          </cell>
          <cell r="G193">
            <v>189</v>
          </cell>
          <cell r="H193">
            <v>38175</v>
          </cell>
          <cell r="I193">
            <v>27</v>
          </cell>
          <cell r="J193" t="str">
            <v>Juli</v>
          </cell>
          <cell r="K193" t="str">
            <v>Rabu</v>
          </cell>
          <cell r="L193" t="str">
            <v>III</v>
          </cell>
        </row>
        <row r="194">
          <cell r="B194">
            <v>37811</v>
          </cell>
          <cell r="C194">
            <v>27</v>
          </cell>
          <cell r="D194" t="str">
            <v>Juli</v>
          </cell>
          <cell r="E194" t="str">
            <v>III</v>
          </cell>
          <cell r="G194">
            <v>190</v>
          </cell>
          <cell r="H194">
            <v>38176</v>
          </cell>
          <cell r="I194">
            <v>27</v>
          </cell>
          <cell r="J194" t="str">
            <v>Juli</v>
          </cell>
          <cell r="K194" t="str">
            <v>Kamis</v>
          </cell>
          <cell r="L194" t="str">
            <v>III</v>
          </cell>
        </row>
        <row r="195">
          <cell r="B195">
            <v>37812</v>
          </cell>
          <cell r="C195">
            <v>27</v>
          </cell>
          <cell r="D195" t="str">
            <v>Juli</v>
          </cell>
          <cell r="E195" t="str">
            <v>III</v>
          </cell>
          <cell r="G195">
            <v>191</v>
          </cell>
          <cell r="H195">
            <v>38177</v>
          </cell>
          <cell r="I195">
            <v>28</v>
          </cell>
          <cell r="J195" t="str">
            <v>Juli</v>
          </cell>
          <cell r="K195" t="str">
            <v>Jumat</v>
          </cell>
          <cell r="L195" t="str">
            <v>III</v>
          </cell>
        </row>
        <row r="196">
          <cell r="B196">
            <v>37813</v>
          </cell>
          <cell r="C196">
            <v>28</v>
          </cell>
          <cell r="D196" t="str">
            <v>Juli</v>
          </cell>
          <cell r="E196" t="str">
            <v>III</v>
          </cell>
          <cell r="G196">
            <v>192</v>
          </cell>
          <cell r="H196">
            <v>38178</v>
          </cell>
          <cell r="I196">
            <v>28</v>
          </cell>
          <cell r="J196" t="str">
            <v>Juli</v>
          </cell>
          <cell r="K196" t="str">
            <v>Sabtu</v>
          </cell>
          <cell r="L196" t="str">
            <v>III</v>
          </cell>
        </row>
        <row r="197">
          <cell r="B197">
            <v>37814</v>
          </cell>
          <cell r="C197">
            <v>28</v>
          </cell>
          <cell r="D197" t="str">
            <v>Juli</v>
          </cell>
          <cell r="E197" t="str">
            <v>III</v>
          </cell>
          <cell r="G197">
            <v>193</v>
          </cell>
          <cell r="H197">
            <v>38179</v>
          </cell>
          <cell r="I197">
            <v>28</v>
          </cell>
          <cell r="J197" t="str">
            <v>Juli</v>
          </cell>
          <cell r="K197" t="str">
            <v>Minggu</v>
          </cell>
          <cell r="L197" t="str">
            <v>III</v>
          </cell>
        </row>
        <row r="198">
          <cell r="B198">
            <v>37815</v>
          </cell>
          <cell r="C198">
            <v>28</v>
          </cell>
          <cell r="D198" t="str">
            <v>Juli</v>
          </cell>
          <cell r="E198" t="str">
            <v>III</v>
          </cell>
          <cell r="G198">
            <v>194</v>
          </cell>
          <cell r="H198">
            <v>38180</v>
          </cell>
          <cell r="I198">
            <v>28</v>
          </cell>
          <cell r="J198" t="str">
            <v>Juli</v>
          </cell>
          <cell r="K198" t="str">
            <v>Senin</v>
          </cell>
          <cell r="L198" t="str">
            <v>III</v>
          </cell>
        </row>
        <row r="199">
          <cell r="B199">
            <v>37816</v>
          </cell>
          <cell r="C199">
            <v>28</v>
          </cell>
          <cell r="D199" t="str">
            <v>Juli</v>
          </cell>
          <cell r="E199" t="str">
            <v>III</v>
          </cell>
          <cell r="G199">
            <v>195</v>
          </cell>
          <cell r="H199">
            <v>38181</v>
          </cell>
          <cell r="I199">
            <v>28</v>
          </cell>
          <cell r="J199" t="str">
            <v>Juli</v>
          </cell>
          <cell r="K199" t="str">
            <v>Selasa</v>
          </cell>
          <cell r="L199" t="str">
            <v>III</v>
          </cell>
        </row>
        <row r="200">
          <cell r="B200">
            <v>37817</v>
          </cell>
          <cell r="C200">
            <v>28</v>
          </cell>
          <cell r="D200" t="str">
            <v>Juli</v>
          </cell>
          <cell r="E200" t="str">
            <v>III</v>
          </cell>
          <cell r="G200">
            <v>196</v>
          </cell>
          <cell r="H200">
            <v>38182</v>
          </cell>
          <cell r="I200">
            <v>28</v>
          </cell>
          <cell r="J200" t="str">
            <v>Juli</v>
          </cell>
          <cell r="K200" t="str">
            <v>Rabu</v>
          </cell>
          <cell r="L200" t="str">
            <v>III</v>
          </cell>
        </row>
        <row r="201">
          <cell r="B201">
            <v>37818</v>
          </cell>
          <cell r="C201">
            <v>28</v>
          </cell>
          <cell r="D201" t="str">
            <v>Juli</v>
          </cell>
          <cell r="E201" t="str">
            <v>III</v>
          </cell>
          <cell r="G201">
            <v>197</v>
          </cell>
          <cell r="H201">
            <v>38183</v>
          </cell>
          <cell r="I201">
            <v>28</v>
          </cell>
          <cell r="J201" t="str">
            <v>Juli</v>
          </cell>
          <cell r="K201" t="str">
            <v>Kamis</v>
          </cell>
          <cell r="L201" t="str">
            <v>III</v>
          </cell>
        </row>
        <row r="202">
          <cell r="B202">
            <v>37819</v>
          </cell>
          <cell r="C202">
            <v>28</v>
          </cell>
          <cell r="D202" t="str">
            <v>Juli</v>
          </cell>
          <cell r="E202" t="str">
            <v>III</v>
          </cell>
          <cell r="G202">
            <v>198</v>
          </cell>
          <cell r="H202">
            <v>38184</v>
          </cell>
          <cell r="I202">
            <v>29</v>
          </cell>
          <cell r="J202" t="str">
            <v>Juli</v>
          </cell>
          <cell r="K202" t="str">
            <v>Jumat</v>
          </cell>
          <cell r="L202" t="str">
            <v>III</v>
          </cell>
        </row>
        <row r="203">
          <cell r="B203">
            <v>37820</v>
          </cell>
          <cell r="C203">
            <v>29</v>
          </cell>
          <cell r="D203" t="str">
            <v>Juli</v>
          </cell>
          <cell r="E203" t="str">
            <v>III</v>
          </cell>
          <cell r="G203">
            <v>199</v>
          </cell>
          <cell r="H203">
            <v>38185</v>
          </cell>
          <cell r="I203">
            <v>29</v>
          </cell>
          <cell r="J203" t="str">
            <v>Juli</v>
          </cell>
          <cell r="K203" t="str">
            <v>Sabtu</v>
          </cell>
          <cell r="L203" t="str">
            <v>III</v>
          </cell>
        </row>
        <row r="204">
          <cell r="B204">
            <v>37821</v>
          </cell>
          <cell r="C204">
            <v>29</v>
          </cell>
          <cell r="D204" t="str">
            <v>Juli</v>
          </cell>
          <cell r="E204" t="str">
            <v>III</v>
          </cell>
          <cell r="G204">
            <v>200</v>
          </cell>
          <cell r="H204">
            <v>38186</v>
          </cell>
          <cell r="I204">
            <v>29</v>
          </cell>
          <cell r="J204" t="str">
            <v>Juli</v>
          </cell>
          <cell r="K204" t="str">
            <v>Minggu</v>
          </cell>
          <cell r="L204" t="str">
            <v>III</v>
          </cell>
        </row>
        <row r="205">
          <cell r="B205">
            <v>37822</v>
          </cell>
          <cell r="C205">
            <v>29</v>
          </cell>
          <cell r="D205" t="str">
            <v>Juli</v>
          </cell>
          <cell r="E205" t="str">
            <v>III</v>
          </cell>
          <cell r="G205">
            <v>201</v>
          </cell>
          <cell r="H205">
            <v>38187</v>
          </cell>
          <cell r="I205">
            <v>29</v>
          </cell>
          <cell r="J205" t="str">
            <v>Juli</v>
          </cell>
          <cell r="K205" t="str">
            <v>Senin</v>
          </cell>
          <cell r="L205" t="str">
            <v>III</v>
          </cell>
        </row>
        <row r="206">
          <cell r="B206">
            <v>37823</v>
          </cell>
          <cell r="C206">
            <v>29</v>
          </cell>
          <cell r="D206" t="str">
            <v>Juli</v>
          </cell>
          <cell r="E206" t="str">
            <v>III</v>
          </cell>
          <cell r="G206">
            <v>202</v>
          </cell>
          <cell r="H206">
            <v>38188</v>
          </cell>
          <cell r="I206">
            <v>29</v>
          </cell>
          <cell r="J206" t="str">
            <v>Juli</v>
          </cell>
          <cell r="K206" t="str">
            <v>Selasa</v>
          </cell>
          <cell r="L206" t="str">
            <v>III</v>
          </cell>
        </row>
        <row r="207">
          <cell r="B207">
            <v>37824</v>
          </cell>
          <cell r="C207">
            <v>29</v>
          </cell>
          <cell r="D207" t="str">
            <v>Juli</v>
          </cell>
          <cell r="E207" t="str">
            <v>III</v>
          </cell>
          <cell r="G207">
            <v>203</v>
          </cell>
          <cell r="H207">
            <v>38189</v>
          </cell>
          <cell r="I207">
            <v>29</v>
          </cell>
          <cell r="J207" t="str">
            <v>Juli</v>
          </cell>
          <cell r="K207" t="str">
            <v>Rabu</v>
          </cell>
          <cell r="L207" t="str">
            <v>III</v>
          </cell>
        </row>
        <row r="208">
          <cell r="B208">
            <v>37825</v>
          </cell>
          <cell r="C208">
            <v>29</v>
          </cell>
          <cell r="D208" t="str">
            <v>Juli</v>
          </cell>
          <cell r="E208" t="str">
            <v>III</v>
          </cell>
          <cell r="G208">
            <v>204</v>
          </cell>
          <cell r="H208">
            <v>38190</v>
          </cell>
          <cell r="I208">
            <v>29</v>
          </cell>
          <cell r="J208" t="str">
            <v>Juli</v>
          </cell>
          <cell r="K208" t="str">
            <v>Kamis</v>
          </cell>
          <cell r="L208" t="str">
            <v>III</v>
          </cell>
        </row>
        <row r="209">
          <cell r="B209">
            <v>37826</v>
          </cell>
          <cell r="C209">
            <v>29</v>
          </cell>
          <cell r="D209" t="str">
            <v>Juli</v>
          </cell>
          <cell r="E209" t="str">
            <v>III</v>
          </cell>
          <cell r="G209">
            <v>205</v>
          </cell>
          <cell r="H209">
            <v>38191</v>
          </cell>
          <cell r="I209">
            <v>30</v>
          </cell>
          <cell r="J209" t="str">
            <v>Juli</v>
          </cell>
          <cell r="K209" t="str">
            <v>Jumat</v>
          </cell>
          <cell r="L209" t="str">
            <v>III</v>
          </cell>
        </row>
        <row r="210">
          <cell r="B210">
            <v>37827</v>
          </cell>
          <cell r="C210">
            <v>30</v>
          </cell>
          <cell r="D210" t="str">
            <v>Juli</v>
          </cell>
          <cell r="E210" t="str">
            <v>III</v>
          </cell>
          <cell r="G210">
            <v>206</v>
          </cell>
          <cell r="H210">
            <v>38192</v>
          </cell>
          <cell r="I210">
            <v>30</v>
          </cell>
          <cell r="J210" t="str">
            <v>Juli</v>
          </cell>
          <cell r="K210" t="str">
            <v>Sabtu</v>
          </cell>
          <cell r="L210" t="str">
            <v>III</v>
          </cell>
        </row>
        <row r="211">
          <cell r="B211">
            <v>37828</v>
          </cell>
          <cell r="C211">
            <v>30</v>
          </cell>
          <cell r="D211" t="str">
            <v>Juli</v>
          </cell>
          <cell r="E211" t="str">
            <v>III</v>
          </cell>
          <cell r="G211">
            <v>207</v>
          </cell>
          <cell r="H211">
            <v>38193</v>
          </cell>
          <cell r="I211">
            <v>30</v>
          </cell>
          <cell r="J211" t="str">
            <v>Juli</v>
          </cell>
          <cell r="K211" t="str">
            <v>Minggu</v>
          </cell>
          <cell r="L211" t="str">
            <v>III</v>
          </cell>
        </row>
        <row r="212">
          <cell r="B212">
            <v>37829</v>
          </cell>
          <cell r="C212">
            <v>30</v>
          </cell>
          <cell r="D212" t="str">
            <v>Juli</v>
          </cell>
          <cell r="E212" t="str">
            <v>III</v>
          </cell>
          <cell r="G212">
            <v>208</v>
          </cell>
          <cell r="H212">
            <v>38194</v>
          </cell>
          <cell r="I212">
            <v>30</v>
          </cell>
          <cell r="J212" t="str">
            <v>Juli</v>
          </cell>
          <cell r="K212" t="str">
            <v>Senin</v>
          </cell>
          <cell r="L212" t="str">
            <v>III</v>
          </cell>
        </row>
        <row r="213">
          <cell r="B213">
            <v>37830</v>
          </cell>
          <cell r="C213">
            <v>30</v>
          </cell>
          <cell r="D213" t="str">
            <v>Juli</v>
          </cell>
          <cell r="E213" t="str">
            <v>III</v>
          </cell>
          <cell r="G213">
            <v>209</v>
          </cell>
          <cell r="H213">
            <v>38195</v>
          </cell>
          <cell r="I213">
            <v>30</v>
          </cell>
          <cell r="J213" t="str">
            <v>Juli</v>
          </cell>
          <cell r="K213" t="str">
            <v>Selasa</v>
          </cell>
          <cell r="L213" t="str">
            <v>III</v>
          </cell>
        </row>
        <row r="214">
          <cell r="B214">
            <v>37831</v>
          </cell>
          <cell r="C214">
            <v>30</v>
          </cell>
          <cell r="D214" t="str">
            <v>Juli</v>
          </cell>
          <cell r="E214" t="str">
            <v>III</v>
          </cell>
          <cell r="G214">
            <v>210</v>
          </cell>
          <cell r="H214">
            <v>38196</v>
          </cell>
          <cell r="I214">
            <v>30</v>
          </cell>
          <cell r="J214" t="str">
            <v>Juli</v>
          </cell>
          <cell r="K214" t="str">
            <v>Rabu</v>
          </cell>
          <cell r="L214" t="str">
            <v>III</v>
          </cell>
        </row>
        <row r="215">
          <cell r="B215">
            <v>37832</v>
          </cell>
          <cell r="C215">
            <v>30</v>
          </cell>
          <cell r="D215" t="str">
            <v>Juli</v>
          </cell>
          <cell r="E215" t="str">
            <v>III</v>
          </cell>
          <cell r="G215">
            <v>211</v>
          </cell>
          <cell r="H215">
            <v>38197</v>
          </cell>
          <cell r="I215">
            <v>30</v>
          </cell>
          <cell r="J215" t="str">
            <v>Juli</v>
          </cell>
          <cell r="K215" t="str">
            <v>Kamis</v>
          </cell>
          <cell r="L215" t="str">
            <v>III</v>
          </cell>
        </row>
        <row r="216">
          <cell r="B216">
            <v>37833</v>
          </cell>
          <cell r="C216">
            <v>30</v>
          </cell>
          <cell r="D216" t="str">
            <v>Juli</v>
          </cell>
          <cell r="E216" t="str">
            <v>III</v>
          </cell>
          <cell r="G216">
            <v>212</v>
          </cell>
          <cell r="H216">
            <v>38198</v>
          </cell>
          <cell r="I216">
            <v>31</v>
          </cell>
          <cell r="J216" t="str">
            <v>Juli</v>
          </cell>
          <cell r="K216" t="str">
            <v>Jumat</v>
          </cell>
          <cell r="L216" t="str">
            <v>III</v>
          </cell>
        </row>
        <row r="217">
          <cell r="B217">
            <v>37834</v>
          </cell>
          <cell r="C217">
            <v>31</v>
          </cell>
          <cell r="D217" t="str">
            <v xml:space="preserve">Agustus </v>
          </cell>
          <cell r="E217" t="str">
            <v>III</v>
          </cell>
          <cell r="G217">
            <v>213</v>
          </cell>
          <cell r="H217">
            <v>38199</v>
          </cell>
          <cell r="I217">
            <v>31</v>
          </cell>
          <cell r="J217" t="str">
            <v xml:space="preserve">Agustus </v>
          </cell>
          <cell r="K217" t="str">
            <v>Sabtu</v>
          </cell>
          <cell r="L217" t="str">
            <v>III</v>
          </cell>
        </row>
        <row r="218">
          <cell r="B218">
            <v>37835</v>
          </cell>
          <cell r="C218">
            <v>31</v>
          </cell>
          <cell r="D218" t="str">
            <v xml:space="preserve">Agustus </v>
          </cell>
          <cell r="E218" t="str">
            <v>III</v>
          </cell>
          <cell r="G218">
            <v>214</v>
          </cell>
          <cell r="H218">
            <v>38200</v>
          </cell>
          <cell r="I218">
            <v>31</v>
          </cell>
          <cell r="J218" t="str">
            <v xml:space="preserve">Agustus </v>
          </cell>
          <cell r="K218" t="str">
            <v>Minggu</v>
          </cell>
          <cell r="L218" t="str">
            <v>III</v>
          </cell>
        </row>
        <row r="219">
          <cell r="B219">
            <v>37836</v>
          </cell>
          <cell r="C219">
            <v>31</v>
          </cell>
          <cell r="D219" t="str">
            <v xml:space="preserve">Agustus </v>
          </cell>
          <cell r="E219" t="str">
            <v>III</v>
          </cell>
          <cell r="G219">
            <v>215</v>
          </cell>
          <cell r="H219">
            <v>38201</v>
          </cell>
          <cell r="I219">
            <v>31</v>
          </cell>
          <cell r="J219" t="str">
            <v xml:space="preserve">Agustus </v>
          </cell>
          <cell r="K219" t="str">
            <v>Senin</v>
          </cell>
          <cell r="L219" t="str">
            <v>III</v>
          </cell>
        </row>
        <row r="220">
          <cell r="B220">
            <v>37837</v>
          </cell>
          <cell r="C220">
            <v>31</v>
          </cell>
          <cell r="D220" t="str">
            <v xml:space="preserve">Agustus </v>
          </cell>
          <cell r="E220" t="str">
            <v>III</v>
          </cell>
          <cell r="G220">
            <v>216</v>
          </cell>
          <cell r="H220">
            <v>38202</v>
          </cell>
          <cell r="I220">
            <v>31</v>
          </cell>
          <cell r="J220" t="str">
            <v xml:space="preserve">Agustus </v>
          </cell>
          <cell r="K220" t="str">
            <v>Selasa</v>
          </cell>
          <cell r="L220" t="str">
            <v>III</v>
          </cell>
        </row>
        <row r="221">
          <cell r="B221">
            <v>37838</v>
          </cell>
          <cell r="C221">
            <v>31</v>
          </cell>
          <cell r="D221" t="str">
            <v xml:space="preserve">Agustus </v>
          </cell>
          <cell r="E221" t="str">
            <v>III</v>
          </cell>
          <cell r="G221">
            <v>217</v>
          </cell>
          <cell r="H221">
            <v>38203</v>
          </cell>
          <cell r="I221">
            <v>31</v>
          </cell>
          <cell r="J221" t="str">
            <v xml:space="preserve">Agustus </v>
          </cell>
          <cell r="K221" t="str">
            <v>Rabu</v>
          </cell>
          <cell r="L221" t="str">
            <v>III</v>
          </cell>
        </row>
        <row r="222">
          <cell r="B222">
            <v>37839</v>
          </cell>
          <cell r="C222">
            <v>31</v>
          </cell>
          <cell r="D222" t="str">
            <v xml:space="preserve">Agustus </v>
          </cell>
          <cell r="E222" t="str">
            <v>III</v>
          </cell>
          <cell r="G222">
            <v>218</v>
          </cell>
          <cell r="H222">
            <v>38204</v>
          </cell>
          <cell r="I222">
            <v>31</v>
          </cell>
          <cell r="J222" t="str">
            <v xml:space="preserve">Agustus </v>
          </cell>
          <cell r="K222" t="str">
            <v>Kamis</v>
          </cell>
          <cell r="L222" t="str">
            <v>III</v>
          </cell>
        </row>
        <row r="223">
          <cell r="B223">
            <v>37840</v>
          </cell>
          <cell r="C223">
            <v>31</v>
          </cell>
          <cell r="D223" t="str">
            <v xml:space="preserve">Agustus </v>
          </cell>
          <cell r="E223" t="str">
            <v>III</v>
          </cell>
          <cell r="G223">
            <v>219</v>
          </cell>
          <cell r="H223">
            <v>38205</v>
          </cell>
          <cell r="I223">
            <v>32</v>
          </cell>
          <cell r="J223" t="str">
            <v xml:space="preserve">Agustus </v>
          </cell>
          <cell r="K223" t="str">
            <v>Jumat</v>
          </cell>
          <cell r="L223" t="str">
            <v>III</v>
          </cell>
        </row>
        <row r="224">
          <cell r="B224">
            <v>37841</v>
          </cell>
          <cell r="C224">
            <v>32</v>
          </cell>
          <cell r="D224" t="str">
            <v xml:space="preserve">Agustus </v>
          </cell>
          <cell r="E224" t="str">
            <v>III</v>
          </cell>
          <cell r="G224">
            <v>220</v>
          </cell>
          <cell r="H224">
            <v>38206</v>
          </cell>
          <cell r="I224">
            <v>32</v>
          </cell>
          <cell r="J224" t="str">
            <v xml:space="preserve">Agustus </v>
          </cell>
          <cell r="K224" t="str">
            <v>Sabtu</v>
          </cell>
          <cell r="L224" t="str">
            <v>III</v>
          </cell>
        </row>
        <row r="225">
          <cell r="B225">
            <v>37842</v>
          </cell>
          <cell r="C225">
            <v>32</v>
          </cell>
          <cell r="D225" t="str">
            <v xml:space="preserve">Agustus </v>
          </cell>
          <cell r="E225" t="str">
            <v>III</v>
          </cell>
          <cell r="G225">
            <v>221</v>
          </cell>
          <cell r="H225">
            <v>38207</v>
          </cell>
          <cell r="I225">
            <v>32</v>
          </cell>
          <cell r="J225" t="str">
            <v xml:space="preserve">Agustus </v>
          </cell>
          <cell r="K225" t="str">
            <v>Minggu</v>
          </cell>
          <cell r="L225" t="str">
            <v>III</v>
          </cell>
        </row>
        <row r="226">
          <cell r="B226">
            <v>37843</v>
          </cell>
          <cell r="C226">
            <v>32</v>
          </cell>
          <cell r="D226" t="str">
            <v xml:space="preserve">Agustus </v>
          </cell>
          <cell r="E226" t="str">
            <v>III</v>
          </cell>
          <cell r="G226">
            <v>222</v>
          </cell>
          <cell r="H226">
            <v>38208</v>
          </cell>
          <cell r="I226">
            <v>32</v>
          </cell>
          <cell r="J226" t="str">
            <v xml:space="preserve">Agustus </v>
          </cell>
          <cell r="K226" t="str">
            <v>Senin</v>
          </cell>
          <cell r="L226" t="str">
            <v>III</v>
          </cell>
        </row>
        <row r="227">
          <cell r="B227">
            <v>37844</v>
          </cell>
          <cell r="C227">
            <v>32</v>
          </cell>
          <cell r="D227" t="str">
            <v xml:space="preserve">Agustus </v>
          </cell>
          <cell r="E227" t="str">
            <v>III</v>
          </cell>
          <cell r="G227">
            <v>223</v>
          </cell>
          <cell r="H227">
            <v>38209</v>
          </cell>
          <cell r="I227">
            <v>32</v>
          </cell>
          <cell r="J227" t="str">
            <v xml:space="preserve">Agustus </v>
          </cell>
          <cell r="K227" t="str">
            <v>Selasa</v>
          </cell>
          <cell r="L227" t="str">
            <v>III</v>
          </cell>
        </row>
        <row r="228">
          <cell r="B228">
            <v>37845</v>
          </cell>
          <cell r="C228">
            <v>32</v>
          </cell>
          <cell r="D228" t="str">
            <v xml:space="preserve">Agustus </v>
          </cell>
          <cell r="E228" t="str">
            <v>III</v>
          </cell>
          <cell r="G228">
            <v>224</v>
          </cell>
          <cell r="H228">
            <v>38210</v>
          </cell>
          <cell r="I228">
            <v>32</v>
          </cell>
          <cell r="J228" t="str">
            <v xml:space="preserve">Agustus </v>
          </cell>
          <cell r="K228" t="str">
            <v>Rabu</v>
          </cell>
          <cell r="L228" t="str">
            <v>III</v>
          </cell>
        </row>
        <row r="229">
          <cell r="B229">
            <v>37846</v>
          </cell>
          <cell r="C229">
            <v>32</v>
          </cell>
          <cell r="D229" t="str">
            <v xml:space="preserve">Agustus </v>
          </cell>
          <cell r="E229" t="str">
            <v>III</v>
          </cell>
          <cell r="G229">
            <v>225</v>
          </cell>
          <cell r="H229">
            <v>38211</v>
          </cell>
          <cell r="I229">
            <v>32</v>
          </cell>
          <cell r="J229" t="str">
            <v xml:space="preserve">Agustus </v>
          </cell>
          <cell r="K229" t="str">
            <v>Kamis</v>
          </cell>
          <cell r="L229" t="str">
            <v>III</v>
          </cell>
        </row>
        <row r="230">
          <cell r="B230">
            <v>37847</v>
          </cell>
          <cell r="C230">
            <v>32</v>
          </cell>
          <cell r="D230" t="str">
            <v xml:space="preserve">Agustus </v>
          </cell>
          <cell r="E230" t="str">
            <v>III</v>
          </cell>
          <cell r="G230">
            <v>226</v>
          </cell>
          <cell r="H230">
            <v>38212</v>
          </cell>
          <cell r="I230">
            <v>33</v>
          </cell>
          <cell r="J230" t="str">
            <v xml:space="preserve">Agustus </v>
          </cell>
          <cell r="K230" t="str">
            <v>Jumat</v>
          </cell>
          <cell r="L230" t="str">
            <v>III</v>
          </cell>
        </row>
        <row r="231">
          <cell r="B231">
            <v>37848</v>
          </cell>
          <cell r="C231">
            <v>33</v>
          </cell>
          <cell r="D231" t="str">
            <v xml:space="preserve">Agustus </v>
          </cell>
          <cell r="E231" t="str">
            <v>III</v>
          </cell>
          <cell r="G231">
            <v>227</v>
          </cell>
          <cell r="H231">
            <v>38213</v>
          </cell>
          <cell r="I231">
            <v>33</v>
          </cell>
          <cell r="J231" t="str">
            <v xml:space="preserve">Agustus </v>
          </cell>
          <cell r="K231" t="str">
            <v>Sabtu</v>
          </cell>
          <cell r="L231" t="str">
            <v>III</v>
          </cell>
        </row>
        <row r="232">
          <cell r="B232">
            <v>37849</v>
          </cell>
          <cell r="C232">
            <v>33</v>
          </cell>
          <cell r="D232" t="str">
            <v xml:space="preserve">Agustus </v>
          </cell>
          <cell r="E232" t="str">
            <v>III</v>
          </cell>
          <cell r="G232">
            <v>228</v>
          </cell>
          <cell r="H232">
            <v>38214</v>
          </cell>
          <cell r="I232">
            <v>33</v>
          </cell>
          <cell r="J232" t="str">
            <v xml:space="preserve">Agustus </v>
          </cell>
          <cell r="K232" t="str">
            <v>Minggu</v>
          </cell>
          <cell r="L232" t="str">
            <v>III</v>
          </cell>
        </row>
        <row r="233">
          <cell r="B233">
            <v>37850</v>
          </cell>
          <cell r="C233">
            <v>33</v>
          </cell>
          <cell r="D233" t="str">
            <v xml:space="preserve">Agustus </v>
          </cell>
          <cell r="E233" t="str">
            <v>III</v>
          </cell>
          <cell r="G233">
            <v>229</v>
          </cell>
          <cell r="H233">
            <v>38215</v>
          </cell>
          <cell r="I233">
            <v>33</v>
          </cell>
          <cell r="J233" t="str">
            <v xml:space="preserve">Agustus </v>
          </cell>
          <cell r="K233" t="str">
            <v>Senin</v>
          </cell>
          <cell r="L233" t="str">
            <v>III</v>
          </cell>
        </row>
        <row r="234">
          <cell r="B234">
            <v>37851</v>
          </cell>
          <cell r="C234">
            <v>33</v>
          </cell>
          <cell r="D234" t="str">
            <v xml:space="preserve">Agustus </v>
          </cell>
          <cell r="E234" t="str">
            <v>III</v>
          </cell>
          <cell r="G234">
            <v>230</v>
          </cell>
          <cell r="H234">
            <v>38216</v>
          </cell>
          <cell r="I234">
            <v>33</v>
          </cell>
          <cell r="J234" t="str">
            <v xml:space="preserve">Agustus </v>
          </cell>
          <cell r="K234" t="str">
            <v>Selasa</v>
          </cell>
          <cell r="L234" t="str">
            <v>III</v>
          </cell>
        </row>
        <row r="235">
          <cell r="B235">
            <v>37852</v>
          </cell>
          <cell r="C235">
            <v>33</v>
          </cell>
          <cell r="D235" t="str">
            <v xml:space="preserve">Agustus </v>
          </cell>
          <cell r="E235" t="str">
            <v>III</v>
          </cell>
          <cell r="G235">
            <v>231</v>
          </cell>
          <cell r="H235">
            <v>38217</v>
          </cell>
          <cell r="I235">
            <v>33</v>
          </cell>
          <cell r="J235" t="str">
            <v xml:space="preserve">Agustus </v>
          </cell>
          <cell r="K235" t="str">
            <v>Rabu</v>
          </cell>
          <cell r="L235" t="str">
            <v>III</v>
          </cell>
        </row>
        <row r="236">
          <cell r="B236">
            <v>37853</v>
          </cell>
          <cell r="C236">
            <v>33</v>
          </cell>
          <cell r="D236" t="str">
            <v xml:space="preserve">Agustus </v>
          </cell>
          <cell r="E236" t="str">
            <v>III</v>
          </cell>
          <cell r="G236">
            <v>232</v>
          </cell>
          <cell r="H236">
            <v>38218</v>
          </cell>
          <cell r="I236">
            <v>33</v>
          </cell>
          <cell r="J236" t="str">
            <v xml:space="preserve">Agustus </v>
          </cell>
          <cell r="K236" t="str">
            <v>Kamis</v>
          </cell>
          <cell r="L236" t="str">
            <v>III</v>
          </cell>
        </row>
        <row r="237">
          <cell r="B237">
            <v>37854</v>
          </cell>
          <cell r="C237">
            <v>33</v>
          </cell>
          <cell r="D237" t="str">
            <v xml:space="preserve">Agustus </v>
          </cell>
          <cell r="E237" t="str">
            <v>III</v>
          </cell>
          <cell r="G237">
            <v>233</v>
          </cell>
          <cell r="H237">
            <v>38219</v>
          </cell>
          <cell r="I237">
            <v>34</v>
          </cell>
          <cell r="J237" t="str">
            <v xml:space="preserve">Agustus </v>
          </cell>
          <cell r="K237" t="str">
            <v>Jumat</v>
          </cell>
          <cell r="L237" t="str">
            <v>III</v>
          </cell>
        </row>
        <row r="238">
          <cell r="B238">
            <v>37855</v>
          </cell>
          <cell r="C238">
            <v>34</v>
          </cell>
          <cell r="D238" t="str">
            <v xml:space="preserve">Agustus </v>
          </cell>
          <cell r="E238" t="str">
            <v>III</v>
          </cell>
          <cell r="G238">
            <v>234</v>
          </cell>
          <cell r="H238">
            <v>38220</v>
          </cell>
          <cell r="I238">
            <v>34</v>
          </cell>
          <cell r="J238" t="str">
            <v xml:space="preserve">Agustus </v>
          </cell>
          <cell r="K238" t="str">
            <v>Sabtu</v>
          </cell>
          <cell r="L238" t="str">
            <v>III</v>
          </cell>
        </row>
        <row r="239">
          <cell r="B239">
            <v>37856</v>
          </cell>
          <cell r="C239">
            <v>34</v>
          </cell>
          <cell r="D239" t="str">
            <v xml:space="preserve">Agustus </v>
          </cell>
          <cell r="E239" t="str">
            <v>III</v>
          </cell>
          <cell r="G239">
            <v>235</v>
          </cell>
          <cell r="H239">
            <v>38221</v>
          </cell>
          <cell r="I239">
            <v>34</v>
          </cell>
          <cell r="J239" t="str">
            <v xml:space="preserve">Agustus </v>
          </cell>
          <cell r="K239" t="str">
            <v>Minggu</v>
          </cell>
          <cell r="L239" t="str">
            <v>III</v>
          </cell>
        </row>
        <row r="240">
          <cell r="B240">
            <v>37857</v>
          </cell>
          <cell r="C240">
            <v>34</v>
          </cell>
          <cell r="D240" t="str">
            <v xml:space="preserve">Agustus </v>
          </cell>
          <cell r="E240" t="str">
            <v>III</v>
          </cell>
          <cell r="G240">
            <v>236</v>
          </cell>
          <cell r="H240">
            <v>38222</v>
          </cell>
          <cell r="I240">
            <v>34</v>
          </cell>
          <cell r="J240" t="str">
            <v xml:space="preserve">Agustus </v>
          </cell>
          <cell r="K240" t="str">
            <v>Senin</v>
          </cell>
          <cell r="L240" t="str">
            <v>III</v>
          </cell>
        </row>
        <row r="241">
          <cell r="B241">
            <v>37858</v>
          </cell>
          <cell r="C241">
            <v>34</v>
          </cell>
          <cell r="D241" t="str">
            <v xml:space="preserve">Agustus </v>
          </cell>
          <cell r="E241" t="str">
            <v>III</v>
          </cell>
          <cell r="G241">
            <v>237</v>
          </cell>
          <cell r="H241">
            <v>38223</v>
          </cell>
          <cell r="I241">
            <v>34</v>
          </cell>
          <cell r="J241" t="str">
            <v xml:space="preserve">Agustus </v>
          </cell>
          <cell r="K241" t="str">
            <v>Selasa</v>
          </cell>
          <cell r="L241" t="str">
            <v>III</v>
          </cell>
        </row>
        <row r="242">
          <cell r="B242">
            <v>37859</v>
          </cell>
          <cell r="C242">
            <v>34</v>
          </cell>
          <cell r="D242" t="str">
            <v xml:space="preserve">Agustus </v>
          </cell>
          <cell r="E242" t="str">
            <v>III</v>
          </cell>
          <cell r="G242">
            <v>238</v>
          </cell>
          <cell r="H242">
            <v>38224</v>
          </cell>
          <cell r="I242">
            <v>34</v>
          </cell>
          <cell r="J242" t="str">
            <v xml:space="preserve">Agustus </v>
          </cell>
          <cell r="K242" t="str">
            <v>Rabu</v>
          </cell>
          <cell r="L242" t="str">
            <v>III</v>
          </cell>
        </row>
        <row r="243">
          <cell r="B243">
            <v>37860</v>
          </cell>
          <cell r="C243">
            <v>34</v>
          </cell>
          <cell r="D243" t="str">
            <v xml:space="preserve">Agustus </v>
          </cell>
          <cell r="E243" t="str">
            <v>III</v>
          </cell>
          <cell r="G243">
            <v>239</v>
          </cell>
          <cell r="H243">
            <v>38225</v>
          </cell>
          <cell r="I243">
            <v>34</v>
          </cell>
          <cell r="J243" t="str">
            <v xml:space="preserve">Agustus </v>
          </cell>
          <cell r="K243" t="str">
            <v>Kamis</v>
          </cell>
          <cell r="L243" t="str">
            <v>III</v>
          </cell>
        </row>
        <row r="244">
          <cell r="B244">
            <v>37861</v>
          </cell>
          <cell r="C244">
            <v>34</v>
          </cell>
          <cell r="D244" t="str">
            <v xml:space="preserve">Agustus </v>
          </cell>
          <cell r="E244" t="str">
            <v>III</v>
          </cell>
          <cell r="G244">
            <v>240</v>
          </cell>
          <cell r="H244">
            <v>38226</v>
          </cell>
          <cell r="I244">
            <v>35</v>
          </cell>
          <cell r="J244" t="str">
            <v xml:space="preserve">Agustus </v>
          </cell>
          <cell r="K244" t="str">
            <v>Jumat</v>
          </cell>
          <cell r="L244" t="str">
            <v>III</v>
          </cell>
        </row>
        <row r="245">
          <cell r="B245">
            <v>37862</v>
          </cell>
          <cell r="C245">
            <v>35</v>
          </cell>
          <cell r="D245" t="str">
            <v xml:space="preserve">Agustus </v>
          </cell>
          <cell r="E245" t="str">
            <v>III</v>
          </cell>
          <cell r="G245">
            <v>241</v>
          </cell>
          <cell r="H245">
            <v>38227</v>
          </cell>
          <cell r="I245">
            <v>35</v>
          </cell>
          <cell r="J245" t="str">
            <v xml:space="preserve">Agustus </v>
          </cell>
          <cell r="K245" t="str">
            <v>Sabtu</v>
          </cell>
          <cell r="L245" t="str">
            <v>III</v>
          </cell>
        </row>
        <row r="246">
          <cell r="B246">
            <v>37863</v>
          </cell>
          <cell r="C246">
            <v>35</v>
          </cell>
          <cell r="D246" t="str">
            <v xml:space="preserve">Agustus </v>
          </cell>
          <cell r="E246" t="str">
            <v>III</v>
          </cell>
          <cell r="G246">
            <v>242</v>
          </cell>
          <cell r="H246">
            <v>38228</v>
          </cell>
          <cell r="I246">
            <v>35</v>
          </cell>
          <cell r="J246" t="str">
            <v xml:space="preserve">Agustus </v>
          </cell>
          <cell r="K246" t="str">
            <v>Minggu</v>
          </cell>
          <cell r="L246" t="str">
            <v>III</v>
          </cell>
        </row>
        <row r="247">
          <cell r="B247">
            <v>37864</v>
          </cell>
          <cell r="C247">
            <v>35</v>
          </cell>
          <cell r="D247" t="str">
            <v xml:space="preserve">Agustus </v>
          </cell>
          <cell r="E247" t="str">
            <v>III</v>
          </cell>
          <cell r="G247">
            <v>243</v>
          </cell>
          <cell r="H247">
            <v>38229</v>
          </cell>
          <cell r="I247">
            <v>35</v>
          </cell>
          <cell r="J247" t="str">
            <v xml:space="preserve">Agustus </v>
          </cell>
          <cell r="K247" t="str">
            <v>Senin</v>
          </cell>
          <cell r="L247" t="str">
            <v>III</v>
          </cell>
        </row>
        <row r="248">
          <cell r="B248">
            <v>37865</v>
          </cell>
          <cell r="C248">
            <v>35</v>
          </cell>
          <cell r="D248" t="str">
            <v>September</v>
          </cell>
          <cell r="E248" t="str">
            <v>III</v>
          </cell>
          <cell r="G248">
            <v>244</v>
          </cell>
          <cell r="H248">
            <v>38230</v>
          </cell>
          <cell r="I248">
            <v>35</v>
          </cell>
          <cell r="J248" t="str">
            <v>September</v>
          </cell>
          <cell r="K248" t="str">
            <v>Selasa</v>
          </cell>
          <cell r="L248" t="str">
            <v>III</v>
          </cell>
        </row>
        <row r="249">
          <cell r="B249">
            <v>37866</v>
          </cell>
          <cell r="C249">
            <v>35</v>
          </cell>
          <cell r="D249" t="str">
            <v>September</v>
          </cell>
          <cell r="E249" t="str">
            <v>III</v>
          </cell>
          <cell r="G249">
            <v>245</v>
          </cell>
          <cell r="H249">
            <v>38231</v>
          </cell>
          <cell r="I249">
            <v>35</v>
          </cell>
          <cell r="J249" t="str">
            <v>September</v>
          </cell>
          <cell r="K249" t="str">
            <v>Rabu</v>
          </cell>
          <cell r="L249" t="str">
            <v>III</v>
          </cell>
        </row>
        <row r="250">
          <cell r="B250">
            <v>37867</v>
          </cell>
          <cell r="C250">
            <v>35</v>
          </cell>
          <cell r="D250" t="str">
            <v>September</v>
          </cell>
          <cell r="E250" t="str">
            <v>III</v>
          </cell>
          <cell r="G250">
            <v>246</v>
          </cell>
          <cell r="H250">
            <v>38232</v>
          </cell>
          <cell r="I250">
            <v>35</v>
          </cell>
          <cell r="J250" t="str">
            <v>September</v>
          </cell>
          <cell r="K250" t="str">
            <v>Kamis</v>
          </cell>
          <cell r="L250" t="str">
            <v>III</v>
          </cell>
        </row>
        <row r="251">
          <cell r="B251">
            <v>37868</v>
          </cell>
          <cell r="C251">
            <v>35</v>
          </cell>
          <cell r="D251" t="str">
            <v>September</v>
          </cell>
          <cell r="E251" t="str">
            <v>III</v>
          </cell>
          <cell r="G251">
            <v>247</v>
          </cell>
          <cell r="H251">
            <v>38233</v>
          </cell>
          <cell r="I251">
            <v>36</v>
          </cell>
          <cell r="J251" t="str">
            <v>September</v>
          </cell>
          <cell r="K251" t="str">
            <v>Jumat</v>
          </cell>
          <cell r="L251" t="str">
            <v>III</v>
          </cell>
        </row>
        <row r="252">
          <cell r="B252">
            <v>37869</v>
          </cell>
          <cell r="C252">
            <v>36</v>
          </cell>
          <cell r="D252" t="str">
            <v>September</v>
          </cell>
          <cell r="E252" t="str">
            <v>III</v>
          </cell>
          <cell r="G252">
            <v>248</v>
          </cell>
          <cell r="H252">
            <v>38234</v>
          </cell>
          <cell r="I252">
            <v>36</v>
          </cell>
          <cell r="J252" t="str">
            <v>September</v>
          </cell>
          <cell r="K252" t="str">
            <v>Sabtu</v>
          </cell>
          <cell r="L252" t="str">
            <v>III</v>
          </cell>
        </row>
        <row r="253">
          <cell r="B253">
            <v>37870</v>
          </cell>
          <cell r="C253">
            <v>36</v>
          </cell>
          <cell r="D253" t="str">
            <v>September</v>
          </cell>
          <cell r="E253" t="str">
            <v>III</v>
          </cell>
          <cell r="G253">
            <v>249</v>
          </cell>
          <cell r="H253">
            <v>38235</v>
          </cell>
          <cell r="I253">
            <v>36</v>
          </cell>
          <cell r="J253" t="str">
            <v>September</v>
          </cell>
          <cell r="K253" t="str">
            <v>Minggu</v>
          </cell>
          <cell r="L253" t="str">
            <v>III</v>
          </cell>
        </row>
        <row r="254">
          <cell r="B254">
            <v>37871</v>
          </cell>
          <cell r="C254">
            <v>36</v>
          </cell>
          <cell r="D254" t="str">
            <v>September</v>
          </cell>
          <cell r="E254" t="str">
            <v>III</v>
          </cell>
          <cell r="G254">
            <v>250</v>
          </cell>
          <cell r="H254">
            <v>38236</v>
          </cell>
          <cell r="I254">
            <v>36</v>
          </cell>
          <cell r="J254" t="str">
            <v>September</v>
          </cell>
          <cell r="K254" t="str">
            <v>Senin</v>
          </cell>
          <cell r="L254" t="str">
            <v>III</v>
          </cell>
        </row>
        <row r="255">
          <cell r="B255">
            <v>37872</v>
          </cell>
          <cell r="C255">
            <v>36</v>
          </cell>
          <cell r="D255" t="str">
            <v>September</v>
          </cell>
          <cell r="E255" t="str">
            <v>III</v>
          </cell>
          <cell r="G255">
            <v>251</v>
          </cell>
          <cell r="H255">
            <v>38237</v>
          </cell>
          <cell r="I255">
            <v>36</v>
          </cell>
          <cell r="J255" t="str">
            <v>September</v>
          </cell>
          <cell r="K255" t="str">
            <v>Selasa</v>
          </cell>
          <cell r="L255" t="str">
            <v>III</v>
          </cell>
        </row>
        <row r="256">
          <cell r="B256">
            <v>37873</v>
          </cell>
          <cell r="C256">
            <v>36</v>
          </cell>
          <cell r="D256" t="str">
            <v>September</v>
          </cell>
          <cell r="E256" t="str">
            <v>III</v>
          </cell>
          <cell r="G256">
            <v>252</v>
          </cell>
          <cell r="H256">
            <v>38238</v>
          </cell>
          <cell r="I256">
            <v>36</v>
          </cell>
          <cell r="J256" t="str">
            <v>September</v>
          </cell>
          <cell r="K256" t="str">
            <v>Rabu</v>
          </cell>
          <cell r="L256" t="str">
            <v>III</v>
          </cell>
        </row>
        <row r="257">
          <cell r="B257">
            <v>37874</v>
          </cell>
          <cell r="C257">
            <v>36</v>
          </cell>
          <cell r="D257" t="str">
            <v>September</v>
          </cell>
          <cell r="E257" t="str">
            <v>III</v>
          </cell>
          <cell r="G257">
            <v>253</v>
          </cell>
          <cell r="H257">
            <v>38239</v>
          </cell>
          <cell r="I257">
            <v>36</v>
          </cell>
          <cell r="J257" t="str">
            <v>September</v>
          </cell>
          <cell r="K257" t="str">
            <v>Kamis</v>
          </cell>
          <cell r="L257" t="str">
            <v>III</v>
          </cell>
        </row>
        <row r="258">
          <cell r="B258">
            <v>37875</v>
          </cell>
          <cell r="C258">
            <v>36</v>
          </cell>
          <cell r="D258" t="str">
            <v>September</v>
          </cell>
          <cell r="E258" t="str">
            <v>III</v>
          </cell>
          <cell r="G258">
            <v>254</v>
          </cell>
          <cell r="H258">
            <v>38240</v>
          </cell>
          <cell r="I258">
            <v>37</v>
          </cell>
          <cell r="J258" t="str">
            <v>September</v>
          </cell>
          <cell r="K258" t="str">
            <v>Jumat</v>
          </cell>
          <cell r="L258" t="str">
            <v>III</v>
          </cell>
        </row>
        <row r="259">
          <cell r="B259">
            <v>37876</v>
          </cell>
          <cell r="C259">
            <v>37</v>
          </cell>
          <cell r="D259" t="str">
            <v>September</v>
          </cell>
          <cell r="E259" t="str">
            <v>III</v>
          </cell>
          <cell r="G259">
            <v>255</v>
          </cell>
          <cell r="H259">
            <v>38241</v>
          </cell>
          <cell r="I259">
            <v>37</v>
          </cell>
          <cell r="J259" t="str">
            <v>September</v>
          </cell>
          <cell r="K259" t="str">
            <v>Sabtu</v>
          </cell>
          <cell r="L259" t="str">
            <v>III</v>
          </cell>
        </row>
        <row r="260">
          <cell r="B260">
            <v>37877</v>
          </cell>
          <cell r="C260">
            <v>37</v>
          </cell>
          <cell r="D260" t="str">
            <v>September</v>
          </cell>
          <cell r="E260" t="str">
            <v>III</v>
          </cell>
          <cell r="G260">
            <v>256</v>
          </cell>
          <cell r="H260">
            <v>38242</v>
          </cell>
          <cell r="I260">
            <v>37</v>
          </cell>
          <cell r="J260" t="str">
            <v>September</v>
          </cell>
          <cell r="K260" t="str">
            <v>Minggu</v>
          </cell>
          <cell r="L260" t="str">
            <v>III</v>
          </cell>
        </row>
        <row r="261">
          <cell r="B261">
            <v>37878</v>
          </cell>
          <cell r="C261">
            <v>37</v>
          </cell>
          <cell r="D261" t="str">
            <v>September</v>
          </cell>
          <cell r="E261" t="str">
            <v>III</v>
          </cell>
          <cell r="G261">
            <v>257</v>
          </cell>
          <cell r="H261">
            <v>38243</v>
          </cell>
          <cell r="I261">
            <v>37</v>
          </cell>
          <cell r="J261" t="str">
            <v>September</v>
          </cell>
          <cell r="K261" t="str">
            <v>Senin</v>
          </cell>
          <cell r="L261" t="str">
            <v>III</v>
          </cell>
        </row>
        <row r="262">
          <cell r="B262">
            <v>37879</v>
          </cell>
          <cell r="C262">
            <v>37</v>
          </cell>
          <cell r="D262" t="str">
            <v>September</v>
          </cell>
          <cell r="E262" t="str">
            <v>III</v>
          </cell>
          <cell r="G262">
            <v>258</v>
          </cell>
          <cell r="H262">
            <v>38244</v>
          </cell>
          <cell r="I262">
            <v>37</v>
          </cell>
          <cell r="J262" t="str">
            <v>September</v>
          </cell>
          <cell r="K262" t="str">
            <v>Selasa</v>
          </cell>
          <cell r="L262" t="str">
            <v>III</v>
          </cell>
        </row>
        <row r="263">
          <cell r="B263">
            <v>37880</v>
          </cell>
          <cell r="C263">
            <v>37</v>
          </cell>
          <cell r="D263" t="str">
            <v>September</v>
          </cell>
          <cell r="E263" t="str">
            <v>III</v>
          </cell>
          <cell r="G263">
            <v>259</v>
          </cell>
          <cell r="H263">
            <v>38245</v>
          </cell>
          <cell r="I263">
            <v>37</v>
          </cell>
          <cell r="J263" t="str">
            <v>September</v>
          </cell>
          <cell r="K263" t="str">
            <v>Rabu</v>
          </cell>
          <cell r="L263" t="str">
            <v>III</v>
          </cell>
        </row>
        <row r="264">
          <cell r="B264">
            <v>37881</v>
          </cell>
          <cell r="C264">
            <v>37</v>
          </cell>
          <cell r="D264" t="str">
            <v>September</v>
          </cell>
          <cell r="E264" t="str">
            <v>III</v>
          </cell>
          <cell r="G264">
            <v>260</v>
          </cell>
          <cell r="H264">
            <v>38246</v>
          </cell>
          <cell r="I264">
            <v>37</v>
          </cell>
          <cell r="J264" t="str">
            <v>September</v>
          </cell>
          <cell r="K264" t="str">
            <v>Kamis</v>
          </cell>
          <cell r="L264" t="str">
            <v>III</v>
          </cell>
        </row>
        <row r="265">
          <cell r="B265">
            <v>37882</v>
          </cell>
          <cell r="C265">
            <v>37</v>
          </cell>
          <cell r="D265" t="str">
            <v>September</v>
          </cell>
          <cell r="E265" t="str">
            <v>III</v>
          </cell>
          <cell r="G265">
            <v>261</v>
          </cell>
          <cell r="H265">
            <v>38247</v>
          </cell>
          <cell r="I265">
            <v>38</v>
          </cell>
          <cell r="J265" t="str">
            <v>September</v>
          </cell>
          <cell r="K265" t="str">
            <v>Jumat</v>
          </cell>
          <cell r="L265" t="str">
            <v>III</v>
          </cell>
        </row>
        <row r="266">
          <cell r="B266">
            <v>37883</v>
          </cell>
          <cell r="C266">
            <v>38</v>
          </cell>
          <cell r="D266" t="str">
            <v>September</v>
          </cell>
          <cell r="E266" t="str">
            <v>III</v>
          </cell>
          <cell r="G266">
            <v>262</v>
          </cell>
          <cell r="H266">
            <v>38248</v>
          </cell>
          <cell r="I266">
            <v>38</v>
          </cell>
          <cell r="J266" t="str">
            <v>September</v>
          </cell>
          <cell r="K266" t="str">
            <v>Sabtu</v>
          </cell>
          <cell r="L266" t="str">
            <v>III</v>
          </cell>
        </row>
        <row r="267">
          <cell r="B267">
            <v>37884</v>
          </cell>
          <cell r="C267">
            <v>38</v>
          </cell>
          <cell r="D267" t="str">
            <v>September</v>
          </cell>
          <cell r="E267" t="str">
            <v>III</v>
          </cell>
          <cell r="G267">
            <v>263</v>
          </cell>
          <cell r="H267">
            <v>38249</v>
          </cell>
          <cell r="I267">
            <v>38</v>
          </cell>
          <cell r="J267" t="str">
            <v>September</v>
          </cell>
          <cell r="K267" t="str">
            <v>Minggu</v>
          </cell>
          <cell r="L267" t="str">
            <v>III</v>
          </cell>
        </row>
        <row r="268">
          <cell r="B268">
            <v>37885</v>
          </cell>
          <cell r="C268">
            <v>38</v>
          </cell>
          <cell r="D268" t="str">
            <v>September</v>
          </cell>
          <cell r="E268" t="str">
            <v>III</v>
          </cell>
          <cell r="G268">
            <v>264</v>
          </cell>
          <cell r="H268">
            <v>38250</v>
          </cell>
          <cell r="I268">
            <v>38</v>
          </cell>
          <cell r="J268" t="str">
            <v>September</v>
          </cell>
          <cell r="K268" t="str">
            <v>Senin</v>
          </cell>
          <cell r="L268" t="str">
            <v>III</v>
          </cell>
        </row>
        <row r="269">
          <cell r="B269">
            <v>37886</v>
          </cell>
          <cell r="C269">
            <v>38</v>
          </cell>
          <cell r="D269" t="str">
            <v>September</v>
          </cell>
          <cell r="E269" t="str">
            <v>III</v>
          </cell>
          <cell r="G269">
            <v>265</v>
          </cell>
          <cell r="H269">
            <v>38251</v>
          </cell>
          <cell r="I269">
            <v>38</v>
          </cell>
          <cell r="J269" t="str">
            <v>September</v>
          </cell>
          <cell r="K269" t="str">
            <v>Selasa</v>
          </cell>
          <cell r="L269" t="str">
            <v>III</v>
          </cell>
        </row>
        <row r="270">
          <cell r="B270">
            <v>37887</v>
          </cell>
          <cell r="C270">
            <v>38</v>
          </cell>
          <cell r="D270" t="str">
            <v>September</v>
          </cell>
          <cell r="E270" t="str">
            <v>III</v>
          </cell>
          <cell r="G270">
            <v>266</v>
          </cell>
          <cell r="H270">
            <v>38252</v>
          </cell>
          <cell r="I270">
            <v>38</v>
          </cell>
          <cell r="J270" t="str">
            <v>September</v>
          </cell>
          <cell r="K270" t="str">
            <v>Rabu</v>
          </cell>
          <cell r="L270" t="str">
            <v>III</v>
          </cell>
        </row>
        <row r="271">
          <cell r="B271">
            <v>37888</v>
          </cell>
          <cell r="C271">
            <v>38</v>
          </cell>
          <cell r="D271" t="str">
            <v>September</v>
          </cell>
          <cell r="E271" t="str">
            <v>III</v>
          </cell>
          <cell r="G271">
            <v>267</v>
          </cell>
          <cell r="H271">
            <v>38253</v>
          </cell>
          <cell r="I271">
            <v>38</v>
          </cell>
          <cell r="J271" t="str">
            <v>September</v>
          </cell>
          <cell r="K271" t="str">
            <v>Kamis</v>
          </cell>
          <cell r="L271" t="str">
            <v>III</v>
          </cell>
        </row>
        <row r="272">
          <cell r="B272">
            <v>37889</v>
          </cell>
          <cell r="C272">
            <v>38</v>
          </cell>
          <cell r="D272" t="str">
            <v>September</v>
          </cell>
          <cell r="E272" t="str">
            <v>III</v>
          </cell>
          <cell r="G272">
            <v>268</v>
          </cell>
          <cell r="H272">
            <v>38254</v>
          </cell>
          <cell r="I272">
            <v>39</v>
          </cell>
          <cell r="J272" t="str">
            <v>September</v>
          </cell>
          <cell r="K272" t="str">
            <v>Jumat</v>
          </cell>
          <cell r="L272" t="str">
            <v>III</v>
          </cell>
        </row>
        <row r="273">
          <cell r="B273">
            <v>37890</v>
          </cell>
          <cell r="C273">
            <v>39</v>
          </cell>
          <cell r="D273" t="str">
            <v>September</v>
          </cell>
          <cell r="E273" t="str">
            <v>III</v>
          </cell>
          <cell r="G273">
            <v>269</v>
          </cell>
          <cell r="H273">
            <v>38255</v>
          </cell>
          <cell r="I273">
            <v>39</v>
          </cell>
          <cell r="J273" t="str">
            <v>September</v>
          </cell>
          <cell r="K273" t="str">
            <v>Sabtu</v>
          </cell>
          <cell r="L273" t="str">
            <v>III</v>
          </cell>
        </row>
        <row r="274">
          <cell r="B274">
            <v>37891</v>
          </cell>
          <cell r="C274">
            <v>39</v>
          </cell>
          <cell r="D274" t="str">
            <v>September</v>
          </cell>
          <cell r="E274" t="str">
            <v>III</v>
          </cell>
          <cell r="G274">
            <v>270</v>
          </cell>
          <cell r="H274">
            <v>38256</v>
          </cell>
          <cell r="I274">
            <v>39</v>
          </cell>
          <cell r="J274" t="str">
            <v>September</v>
          </cell>
          <cell r="K274" t="str">
            <v>Minggu</v>
          </cell>
          <cell r="L274" t="str">
            <v>III</v>
          </cell>
        </row>
        <row r="275">
          <cell r="B275">
            <v>37892</v>
          </cell>
          <cell r="C275">
            <v>39</v>
          </cell>
          <cell r="D275" t="str">
            <v>September</v>
          </cell>
          <cell r="E275" t="str">
            <v>III</v>
          </cell>
          <cell r="G275">
            <v>271</v>
          </cell>
          <cell r="H275">
            <v>38257</v>
          </cell>
          <cell r="I275">
            <v>39</v>
          </cell>
          <cell r="J275" t="str">
            <v>September</v>
          </cell>
          <cell r="K275" t="str">
            <v>Senin</v>
          </cell>
          <cell r="L275" t="str">
            <v>III</v>
          </cell>
        </row>
        <row r="276">
          <cell r="B276">
            <v>37893</v>
          </cell>
          <cell r="C276">
            <v>39</v>
          </cell>
          <cell r="D276" t="str">
            <v>September</v>
          </cell>
          <cell r="E276" t="str">
            <v>III</v>
          </cell>
          <cell r="G276">
            <v>272</v>
          </cell>
          <cell r="H276">
            <v>38258</v>
          </cell>
          <cell r="I276">
            <v>39</v>
          </cell>
          <cell r="J276" t="str">
            <v>September</v>
          </cell>
          <cell r="K276" t="str">
            <v>Selasa</v>
          </cell>
          <cell r="L276" t="str">
            <v>III</v>
          </cell>
        </row>
        <row r="277">
          <cell r="B277">
            <v>37894</v>
          </cell>
          <cell r="C277">
            <v>39</v>
          </cell>
          <cell r="D277" t="str">
            <v>September</v>
          </cell>
          <cell r="E277" t="str">
            <v>III</v>
          </cell>
          <cell r="G277">
            <v>273</v>
          </cell>
          <cell r="H277">
            <v>38259</v>
          </cell>
          <cell r="I277">
            <v>39</v>
          </cell>
          <cell r="J277" t="str">
            <v>September</v>
          </cell>
          <cell r="K277" t="str">
            <v>Rabu</v>
          </cell>
          <cell r="L277" t="str">
            <v>III</v>
          </cell>
        </row>
        <row r="278">
          <cell r="B278">
            <v>37895</v>
          </cell>
          <cell r="C278">
            <v>40</v>
          </cell>
          <cell r="D278" t="str">
            <v xml:space="preserve">Oktober  </v>
          </cell>
          <cell r="E278" t="str">
            <v>IV</v>
          </cell>
          <cell r="G278">
            <v>274</v>
          </cell>
          <cell r="H278">
            <v>38260</v>
          </cell>
          <cell r="I278">
            <v>39</v>
          </cell>
          <cell r="J278" t="str">
            <v xml:space="preserve">Oktober  </v>
          </cell>
          <cell r="K278" t="str">
            <v>Kamis</v>
          </cell>
          <cell r="L278" t="str">
            <v>IV</v>
          </cell>
        </row>
        <row r="279">
          <cell r="B279">
            <v>37896</v>
          </cell>
          <cell r="C279">
            <v>40</v>
          </cell>
          <cell r="D279" t="str">
            <v xml:space="preserve">Oktober  </v>
          </cell>
          <cell r="E279" t="str">
            <v>IV</v>
          </cell>
          <cell r="G279">
            <v>275</v>
          </cell>
          <cell r="H279">
            <v>38261</v>
          </cell>
          <cell r="I279">
            <v>40</v>
          </cell>
          <cell r="J279" t="str">
            <v xml:space="preserve">Oktober  </v>
          </cell>
          <cell r="K279" t="str">
            <v>Jumat</v>
          </cell>
          <cell r="L279" t="str">
            <v>IV</v>
          </cell>
        </row>
        <row r="280">
          <cell r="B280">
            <v>37897</v>
          </cell>
          <cell r="C280">
            <v>40</v>
          </cell>
          <cell r="D280" t="str">
            <v xml:space="preserve">Oktober  </v>
          </cell>
          <cell r="E280" t="str">
            <v>IV</v>
          </cell>
          <cell r="G280">
            <v>276</v>
          </cell>
          <cell r="H280">
            <v>38262</v>
          </cell>
          <cell r="I280">
            <v>40</v>
          </cell>
          <cell r="J280" t="str">
            <v xml:space="preserve">Oktober  </v>
          </cell>
          <cell r="K280" t="str">
            <v>Sabtu</v>
          </cell>
          <cell r="L280" t="str">
            <v>IV</v>
          </cell>
        </row>
        <row r="281">
          <cell r="B281">
            <v>37898</v>
          </cell>
          <cell r="C281">
            <v>40</v>
          </cell>
          <cell r="D281" t="str">
            <v xml:space="preserve">Oktober  </v>
          </cell>
          <cell r="E281" t="str">
            <v>IV</v>
          </cell>
          <cell r="G281">
            <v>277</v>
          </cell>
          <cell r="H281">
            <v>38263</v>
          </cell>
          <cell r="I281">
            <v>40</v>
          </cell>
          <cell r="J281" t="str">
            <v xml:space="preserve">Oktober  </v>
          </cell>
          <cell r="K281" t="str">
            <v>Minggu</v>
          </cell>
          <cell r="L281" t="str">
            <v>IV</v>
          </cell>
        </row>
        <row r="282">
          <cell r="B282">
            <v>37899</v>
          </cell>
          <cell r="C282">
            <v>40</v>
          </cell>
          <cell r="D282" t="str">
            <v xml:space="preserve">Oktober  </v>
          </cell>
          <cell r="E282" t="str">
            <v>IV</v>
          </cell>
          <cell r="G282">
            <v>278</v>
          </cell>
          <cell r="H282">
            <v>38264</v>
          </cell>
          <cell r="I282">
            <v>40</v>
          </cell>
          <cell r="J282" t="str">
            <v xml:space="preserve">Oktober  </v>
          </cell>
          <cell r="K282" t="str">
            <v>Senin</v>
          </cell>
          <cell r="L282" t="str">
            <v>IV</v>
          </cell>
        </row>
        <row r="283">
          <cell r="B283">
            <v>37900</v>
          </cell>
          <cell r="C283">
            <v>40</v>
          </cell>
          <cell r="D283" t="str">
            <v xml:space="preserve">Oktober  </v>
          </cell>
          <cell r="E283" t="str">
            <v>IV</v>
          </cell>
          <cell r="G283">
            <v>279</v>
          </cell>
          <cell r="H283">
            <v>38265</v>
          </cell>
          <cell r="I283">
            <v>40</v>
          </cell>
          <cell r="J283" t="str">
            <v xml:space="preserve">Oktober  </v>
          </cell>
          <cell r="K283" t="str">
            <v>Selasa</v>
          </cell>
          <cell r="L283" t="str">
            <v>IV</v>
          </cell>
        </row>
        <row r="284">
          <cell r="B284">
            <v>37901</v>
          </cell>
          <cell r="C284">
            <v>40</v>
          </cell>
          <cell r="D284" t="str">
            <v xml:space="preserve">Oktober  </v>
          </cell>
          <cell r="E284" t="str">
            <v>IV</v>
          </cell>
          <cell r="G284">
            <v>280</v>
          </cell>
          <cell r="H284">
            <v>38266</v>
          </cell>
          <cell r="I284">
            <v>40</v>
          </cell>
          <cell r="J284" t="str">
            <v xml:space="preserve">Oktober  </v>
          </cell>
          <cell r="K284" t="str">
            <v>Rabu</v>
          </cell>
          <cell r="L284" t="str">
            <v>IV</v>
          </cell>
        </row>
        <row r="285">
          <cell r="B285">
            <v>37902</v>
          </cell>
          <cell r="C285">
            <v>40</v>
          </cell>
          <cell r="D285" t="str">
            <v xml:space="preserve">Oktober  </v>
          </cell>
          <cell r="E285" t="str">
            <v>IV</v>
          </cell>
          <cell r="G285">
            <v>281</v>
          </cell>
          <cell r="H285">
            <v>38267</v>
          </cell>
          <cell r="I285">
            <v>40</v>
          </cell>
          <cell r="J285" t="str">
            <v xml:space="preserve">Oktober  </v>
          </cell>
          <cell r="K285" t="str">
            <v>Kamis</v>
          </cell>
          <cell r="L285" t="str">
            <v>IV</v>
          </cell>
        </row>
        <row r="286">
          <cell r="B286">
            <v>37903</v>
          </cell>
          <cell r="C286">
            <v>40</v>
          </cell>
          <cell r="D286" t="str">
            <v xml:space="preserve">Oktober  </v>
          </cell>
          <cell r="E286" t="str">
            <v>IV</v>
          </cell>
          <cell r="G286">
            <v>282</v>
          </cell>
          <cell r="H286">
            <v>38268</v>
          </cell>
          <cell r="I286">
            <v>41</v>
          </cell>
          <cell r="J286" t="str">
            <v xml:space="preserve">Oktober  </v>
          </cell>
          <cell r="K286" t="str">
            <v>Jumat</v>
          </cell>
          <cell r="L286" t="str">
            <v>IV</v>
          </cell>
        </row>
        <row r="287">
          <cell r="B287">
            <v>37904</v>
          </cell>
          <cell r="C287">
            <v>41</v>
          </cell>
          <cell r="D287" t="str">
            <v xml:space="preserve">Oktober  </v>
          </cell>
          <cell r="E287" t="str">
            <v>IV</v>
          </cell>
          <cell r="G287">
            <v>283</v>
          </cell>
          <cell r="H287">
            <v>38269</v>
          </cell>
          <cell r="I287">
            <v>41</v>
          </cell>
          <cell r="J287" t="str">
            <v xml:space="preserve">Oktober  </v>
          </cell>
          <cell r="K287" t="str">
            <v>Sabtu</v>
          </cell>
          <cell r="L287" t="str">
            <v>IV</v>
          </cell>
        </row>
        <row r="288">
          <cell r="B288">
            <v>37905</v>
          </cell>
          <cell r="C288">
            <v>41</v>
          </cell>
          <cell r="D288" t="str">
            <v xml:space="preserve">Oktober  </v>
          </cell>
          <cell r="E288" t="str">
            <v>IV</v>
          </cell>
          <cell r="G288">
            <v>284</v>
          </cell>
          <cell r="H288">
            <v>38270</v>
          </cell>
          <cell r="I288">
            <v>41</v>
          </cell>
          <cell r="J288" t="str">
            <v xml:space="preserve">Oktober  </v>
          </cell>
          <cell r="K288" t="str">
            <v>Minggu</v>
          </cell>
          <cell r="L288" t="str">
            <v>IV</v>
          </cell>
        </row>
        <row r="289">
          <cell r="B289">
            <v>37906</v>
          </cell>
          <cell r="C289">
            <v>41</v>
          </cell>
          <cell r="D289" t="str">
            <v xml:space="preserve">Oktober  </v>
          </cell>
          <cell r="E289" t="str">
            <v>IV</v>
          </cell>
          <cell r="G289">
            <v>285</v>
          </cell>
          <cell r="H289">
            <v>38271</v>
          </cell>
          <cell r="I289">
            <v>41</v>
          </cell>
          <cell r="J289" t="str">
            <v xml:space="preserve">Oktober  </v>
          </cell>
          <cell r="K289" t="str">
            <v>Senin</v>
          </cell>
          <cell r="L289" t="str">
            <v>IV</v>
          </cell>
        </row>
        <row r="290">
          <cell r="B290">
            <v>37907</v>
          </cell>
          <cell r="C290">
            <v>41</v>
          </cell>
          <cell r="D290" t="str">
            <v xml:space="preserve">Oktober  </v>
          </cell>
          <cell r="E290" t="str">
            <v>IV</v>
          </cell>
          <cell r="G290">
            <v>286</v>
          </cell>
          <cell r="H290">
            <v>38272</v>
          </cell>
          <cell r="I290">
            <v>41</v>
          </cell>
          <cell r="J290" t="str">
            <v xml:space="preserve">Oktober  </v>
          </cell>
          <cell r="K290" t="str">
            <v>Selasa</v>
          </cell>
          <cell r="L290" t="str">
            <v>IV</v>
          </cell>
        </row>
        <row r="291">
          <cell r="B291">
            <v>37908</v>
          </cell>
          <cell r="C291">
            <v>41</v>
          </cell>
          <cell r="D291" t="str">
            <v xml:space="preserve">Oktober  </v>
          </cell>
          <cell r="E291" t="str">
            <v>IV</v>
          </cell>
          <cell r="G291">
            <v>287</v>
          </cell>
          <cell r="H291">
            <v>38273</v>
          </cell>
          <cell r="I291">
            <v>41</v>
          </cell>
          <cell r="J291" t="str">
            <v xml:space="preserve">Oktober  </v>
          </cell>
          <cell r="K291" t="str">
            <v>Rabu</v>
          </cell>
          <cell r="L291" t="str">
            <v>IV</v>
          </cell>
        </row>
        <row r="292">
          <cell r="B292">
            <v>37909</v>
          </cell>
          <cell r="C292">
            <v>41</v>
          </cell>
          <cell r="D292" t="str">
            <v xml:space="preserve">Oktober  </v>
          </cell>
          <cell r="E292" t="str">
            <v>IV</v>
          </cell>
          <cell r="G292">
            <v>288</v>
          </cell>
          <cell r="H292">
            <v>38274</v>
          </cell>
          <cell r="I292">
            <v>41</v>
          </cell>
          <cell r="J292" t="str">
            <v xml:space="preserve">Oktober  </v>
          </cell>
          <cell r="K292" t="str">
            <v>Kamis</v>
          </cell>
          <cell r="L292" t="str">
            <v>IV</v>
          </cell>
        </row>
        <row r="293">
          <cell r="B293">
            <v>37910</v>
          </cell>
          <cell r="C293">
            <v>41</v>
          </cell>
          <cell r="D293" t="str">
            <v xml:space="preserve">Oktober  </v>
          </cell>
          <cell r="E293" t="str">
            <v>IV</v>
          </cell>
          <cell r="G293">
            <v>289</v>
          </cell>
          <cell r="H293">
            <v>38275</v>
          </cell>
          <cell r="I293">
            <v>42</v>
          </cell>
          <cell r="J293" t="str">
            <v xml:space="preserve">Oktober  </v>
          </cell>
          <cell r="K293" t="str">
            <v>Jumat</v>
          </cell>
          <cell r="L293" t="str">
            <v>IV</v>
          </cell>
        </row>
        <row r="294">
          <cell r="B294">
            <v>37911</v>
          </cell>
          <cell r="C294">
            <v>42</v>
          </cell>
          <cell r="D294" t="str">
            <v xml:space="preserve">Oktober  </v>
          </cell>
          <cell r="E294" t="str">
            <v>IV</v>
          </cell>
          <cell r="G294">
            <v>290</v>
          </cell>
          <cell r="H294">
            <v>38276</v>
          </cell>
          <cell r="I294">
            <v>42</v>
          </cell>
          <cell r="J294" t="str">
            <v xml:space="preserve">Oktober  </v>
          </cell>
          <cell r="K294" t="str">
            <v>Sabtu</v>
          </cell>
          <cell r="L294" t="str">
            <v>IV</v>
          </cell>
        </row>
        <row r="295">
          <cell r="B295">
            <v>37912</v>
          </cell>
          <cell r="C295">
            <v>42</v>
          </cell>
          <cell r="D295" t="str">
            <v xml:space="preserve">Oktober  </v>
          </cell>
          <cell r="E295" t="str">
            <v>IV</v>
          </cell>
          <cell r="G295">
            <v>291</v>
          </cell>
          <cell r="H295">
            <v>38277</v>
          </cell>
          <cell r="I295">
            <v>42</v>
          </cell>
          <cell r="J295" t="str">
            <v xml:space="preserve">Oktober  </v>
          </cell>
          <cell r="K295" t="str">
            <v>Minggu</v>
          </cell>
          <cell r="L295" t="str">
            <v>IV</v>
          </cell>
        </row>
        <row r="296">
          <cell r="B296">
            <v>37913</v>
          </cell>
          <cell r="C296">
            <v>42</v>
          </cell>
          <cell r="D296" t="str">
            <v xml:space="preserve">Oktober  </v>
          </cell>
          <cell r="E296" t="str">
            <v>IV</v>
          </cell>
          <cell r="G296">
            <v>292</v>
          </cell>
          <cell r="H296">
            <v>38278</v>
          </cell>
          <cell r="I296">
            <v>42</v>
          </cell>
          <cell r="J296" t="str">
            <v xml:space="preserve">Oktober  </v>
          </cell>
          <cell r="K296" t="str">
            <v>Senin</v>
          </cell>
          <cell r="L296" t="str">
            <v>IV</v>
          </cell>
        </row>
        <row r="297">
          <cell r="B297">
            <v>37914</v>
          </cell>
          <cell r="C297">
            <v>42</v>
          </cell>
          <cell r="D297" t="str">
            <v xml:space="preserve">Oktober  </v>
          </cell>
          <cell r="E297" t="str">
            <v>IV</v>
          </cell>
          <cell r="G297">
            <v>293</v>
          </cell>
          <cell r="H297">
            <v>38279</v>
          </cell>
          <cell r="I297">
            <v>42</v>
          </cell>
          <cell r="J297" t="str">
            <v xml:space="preserve">Oktober  </v>
          </cell>
          <cell r="K297" t="str">
            <v>Selasa</v>
          </cell>
          <cell r="L297" t="str">
            <v>IV</v>
          </cell>
        </row>
        <row r="298">
          <cell r="B298">
            <v>37915</v>
          </cell>
          <cell r="C298">
            <v>42</v>
          </cell>
          <cell r="D298" t="str">
            <v xml:space="preserve">Oktober  </v>
          </cell>
          <cell r="E298" t="str">
            <v>IV</v>
          </cell>
          <cell r="G298">
            <v>294</v>
          </cell>
          <cell r="H298">
            <v>38280</v>
          </cell>
          <cell r="I298">
            <v>42</v>
          </cell>
          <cell r="J298" t="str">
            <v xml:space="preserve">Oktober  </v>
          </cell>
          <cell r="K298" t="str">
            <v>Rabu</v>
          </cell>
          <cell r="L298" t="str">
            <v>IV</v>
          </cell>
        </row>
        <row r="299">
          <cell r="B299">
            <v>37916</v>
          </cell>
          <cell r="C299">
            <v>42</v>
          </cell>
          <cell r="D299" t="str">
            <v xml:space="preserve">Oktober  </v>
          </cell>
          <cell r="E299" t="str">
            <v>IV</v>
          </cell>
          <cell r="G299">
            <v>295</v>
          </cell>
          <cell r="H299">
            <v>38281</v>
          </cell>
          <cell r="I299">
            <v>42</v>
          </cell>
          <cell r="J299" t="str">
            <v xml:space="preserve">Oktober  </v>
          </cell>
          <cell r="K299" t="str">
            <v>Kamis</v>
          </cell>
          <cell r="L299" t="str">
            <v>IV</v>
          </cell>
        </row>
        <row r="300">
          <cell r="B300">
            <v>37917</v>
          </cell>
          <cell r="C300">
            <v>42</v>
          </cell>
          <cell r="D300" t="str">
            <v xml:space="preserve">Oktober  </v>
          </cell>
          <cell r="E300" t="str">
            <v>IV</v>
          </cell>
          <cell r="G300">
            <v>296</v>
          </cell>
          <cell r="H300">
            <v>38282</v>
          </cell>
          <cell r="I300">
            <v>43</v>
          </cell>
          <cell r="J300" t="str">
            <v xml:space="preserve">Oktober  </v>
          </cell>
          <cell r="K300" t="str">
            <v>Jumat</v>
          </cell>
          <cell r="L300" t="str">
            <v>IV</v>
          </cell>
        </row>
        <row r="301">
          <cell r="B301">
            <v>37918</v>
          </cell>
          <cell r="C301">
            <v>43</v>
          </cell>
          <cell r="D301" t="str">
            <v xml:space="preserve">Oktober  </v>
          </cell>
          <cell r="E301" t="str">
            <v>IV</v>
          </cell>
          <cell r="G301">
            <v>297</v>
          </cell>
          <cell r="H301">
            <v>38283</v>
          </cell>
          <cell r="I301">
            <v>43</v>
          </cell>
          <cell r="J301" t="str">
            <v xml:space="preserve">Oktober  </v>
          </cell>
          <cell r="K301" t="str">
            <v>Sabtu</v>
          </cell>
          <cell r="L301" t="str">
            <v>IV</v>
          </cell>
        </row>
        <row r="302">
          <cell r="B302">
            <v>37919</v>
          </cell>
          <cell r="C302">
            <v>43</v>
          </cell>
          <cell r="D302" t="str">
            <v xml:space="preserve">Oktober  </v>
          </cell>
          <cell r="E302" t="str">
            <v>IV</v>
          </cell>
          <cell r="G302">
            <v>298</v>
          </cell>
          <cell r="H302">
            <v>38284</v>
          </cell>
          <cell r="I302">
            <v>43</v>
          </cell>
          <cell r="J302" t="str">
            <v xml:space="preserve">Oktober  </v>
          </cell>
          <cell r="K302" t="str">
            <v>Minggu</v>
          </cell>
          <cell r="L302" t="str">
            <v>IV</v>
          </cell>
        </row>
        <row r="303">
          <cell r="B303">
            <v>37920</v>
          </cell>
          <cell r="C303">
            <v>43</v>
          </cell>
          <cell r="D303" t="str">
            <v xml:space="preserve">Oktober  </v>
          </cell>
          <cell r="E303" t="str">
            <v>IV</v>
          </cell>
          <cell r="G303">
            <v>299</v>
          </cell>
          <cell r="H303">
            <v>38285</v>
          </cell>
          <cell r="I303">
            <v>43</v>
          </cell>
          <cell r="J303" t="str">
            <v xml:space="preserve">Oktober  </v>
          </cell>
          <cell r="K303" t="str">
            <v>Senin</v>
          </cell>
          <cell r="L303" t="str">
            <v>IV</v>
          </cell>
        </row>
        <row r="304">
          <cell r="B304">
            <v>37921</v>
          </cell>
          <cell r="C304">
            <v>43</v>
          </cell>
          <cell r="D304" t="str">
            <v xml:space="preserve">Oktober  </v>
          </cell>
          <cell r="E304" t="str">
            <v>IV</v>
          </cell>
          <cell r="G304">
            <v>300</v>
          </cell>
          <cell r="H304">
            <v>38286</v>
          </cell>
          <cell r="I304">
            <v>43</v>
          </cell>
          <cell r="J304" t="str">
            <v xml:space="preserve">Oktober  </v>
          </cell>
          <cell r="K304" t="str">
            <v>Selasa</v>
          </cell>
          <cell r="L304" t="str">
            <v>IV</v>
          </cell>
        </row>
        <row r="305">
          <cell r="B305">
            <v>37922</v>
          </cell>
          <cell r="C305">
            <v>43</v>
          </cell>
          <cell r="D305" t="str">
            <v xml:space="preserve">Oktober  </v>
          </cell>
          <cell r="E305" t="str">
            <v>IV</v>
          </cell>
          <cell r="G305">
            <v>301</v>
          </cell>
          <cell r="H305">
            <v>38287</v>
          </cell>
          <cell r="I305">
            <v>43</v>
          </cell>
          <cell r="J305" t="str">
            <v xml:space="preserve">Oktober  </v>
          </cell>
          <cell r="K305" t="str">
            <v>Rabu</v>
          </cell>
          <cell r="L305" t="str">
            <v>IV</v>
          </cell>
        </row>
        <row r="306">
          <cell r="B306">
            <v>37923</v>
          </cell>
          <cell r="C306">
            <v>43</v>
          </cell>
          <cell r="D306" t="str">
            <v xml:space="preserve">Oktober  </v>
          </cell>
          <cell r="E306" t="str">
            <v>IV</v>
          </cell>
          <cell r="G306">
            <v>302</v>
          </cell>
          <cell r="H306">
            <v>38288</v>
          </cell>
          <cell r="I306">
            <v>43</v>
          </cell>
          <cell r="J306" t="str">
            <v xml:space="preserve">Oktober  </v>
          </cell>
          <cell r="K306" t="str">
            <v>Kamis</v>
          </cell>
          <cell r="L306" t="str">
            <v>IV</v>
          </cell>
        </row>
        <row r="307">
          <cell r="B307">
            <v>37924</v>
          </cell>
          <cell r="C307">
            <v>43</v>
          </cell>
          <cell r="D307" t="str">
            <v xml:space="preserve">Oktober  </v>
          </cell>
          <cell r="E307" t="str">
            <v>IV</v>
          </cell>
          <cell r="G307">
            <v>303</v>
          </cell>
          <cell r="H307">
            <v>38289</v>
          </cell>
          <cell r="I307">
            <v>44</v>
          </cell>
          <cell r="J307" t="str">
            <v xml:space="preserve">Oktober  </v>
          </cell>
          <cell r="K307" t="str">
            <v>Jumat</v>
          </cell>
          <cell r="L307" t="str">
            <v>IV</v>
          </cell>
        </row>
        <row r="308">
          <cell r="B308">
            <v>37925</v>
          </cell>
          <cell r="C308">
            <v>44</v>
          </cell>
          <cell r="D308" t="str">
            <v xml:space="preserve">Oktober  </v>
          </cell>
          <cell r="E308" t="str">
            <v>IV</v>
          </cell>
          <cell r="G308">
            <v>304</v>
          </cell>
          <cell r="H308">
            <v>38290</v>
          </cell>
          <cell r="I308">
            <v>44</v>
          </cell>
          <cell r="J308" t="str">
            <v xml:space="preserve">Oktober  </v>
          </cell>
          <cell r="K308" t="str">
            <v>Sabtu</v>
          </cell>
          <cell r="L308" t="str">
            <v>IV</v>
          </cell>
        </row>
        <row r="309">
          <cell r="B309">
            <v>37926</v>
          </cell>
          <cell r="C309">
            <v>44</v>
          </cell>
          <cell r="D309" t="str">
            <v>Nopember</v>
          </cell>
          <cell r="E309" t="str">
            <v>IV</v>
          </cell>
          <cell r="G309">
            <v>305</v>
          </cell>
          <cell r="H309">
            <v>38291</v>
          </cell>
          <cell r="I309">
            <v>44</v>
          </cell>
          <cell r="J309" t="str">
            <v>Nopember</v>
          </cell>
          <cell r="K309" t="str">
            <v>Minggu</v>
          </cell>
          <cell r="L309" t="str">
            <v>IV</v>
          </cell>
        </row>
        <row r="310">
          <cell r="B310">
            <v>37927</v>
          </cell>
          <cell r="C310">
            <v>44</v>
          </cell>
          <cell r="D310" t="str">
            <v>Nopember</v>
          </cell>
          <cell r="E310" t="str">
            <v>IV</v>
          </cell>
          <cell r="G310">
            <v>306</v>
          </cell>
          <cell r="H310">
            <v>38292</v>
          </cell>
          <cell r="I310">
            <v>44</v>
          </cell>
          <cell r="J310" t="str">
            <v>Nopember</v>
          </cell>
          <cell r="K310" t="str">
            <v>Senin</v>
          </cell>
          <cell r="L310" t="str">
            <v>IV</v>
          </cell>
        </row>
        <row r="311">
          <cell r="B311">
            <v>37928</v>
          </cell>
          <cell r="C311">
            <v>44</v>
          </cell>
          <cell r="D311" t="str">
            <v>Nopember</v>
          </cell>
          <cell r="E311" t="str">
            <v>IV</v>
          </cell>
          <cell r="G311">
            <v>307</v>
          </cell>
          <cell r="H311">
            <v>38293</v>
          </cell>
          <cell r="I311">
            <v>44</v>
          </cell>
          <cell r="J311" t="str">
            <v>Nopember</v>
          </cell>
          <cell r="K311" t="str">
            <v>Selasa</v>
          </cell>
          <cell r="L311" t="str">
            <v>IV</v>
          </cell>
        </row>
        <row r="312">
          <cell r="B312">
            <v>37929</v>
          </cell>
          <cell r="C312">
            <v>44</v>
          </cell>
          <cell r="D312" t="str">
            <v>Nopember</v>
          </cell>
          <cell r="E312" t="str">
            <v>IV</v>
          </cell>
          <cell r="G312">
            <v>308</v>
          </cell>
          <cell r="H312">
            <v>38294</v>
          </cell>
          <cell r="I312">
            <v>44</v>
          </cell>
          <cell r="J312" t="str">
            <v>Nopember</v>
          </cell>
          <cell r="K312" t="str">
            <v>Rabu</v>
          </cell>
          <cell r="L312" t="str">
            <v>IV</v>
          </cell>
        </row>
        <row r="313">
          <cell r="B313">
            <v>37930</v>
          </cell>
          <cell r="C313">
            <v>44</v>
          </cell>
          <cell r="D313" t="str">
            <v>Nopember</v>
          </cell>
          <cell r="E313" t="str">
            <v>IV</v>
          </cell>
          <cell r="G313">
            <v>309</v>
          </cell>
          <cell r="H313">
            <v>38295</v>
          </cell>
          <cell r="I313">
            <v>44</v>
          </cell>
          <cell r="J313" t="str">
            <v>Nopember</v>
          </cell>
          <cell r="K313" t="str">
            <v>Kamis</v>
          </cell>
          <cell r="L313" t="str">
            <v>IV</v>
          </cell>
        </row>
        <row r="314">
          <cell r="B314">
            <v>37931</v>
          </cell>
          <cell r="C314">
            <v>44</v>
          </cell>
          <cell r="D314" t="str">
            <v>Nopember</v>
          </cell>
          <cell r="E314" t="str">
            <v>IV</v>
          </cell>
          <cell r="G314">
            <v>310</v>
          </cell>
          <cell r="H314">
            <v>38296</v>
          </cell>
          <cell r="I314">
            <v>45</v>
          </cell>
          <cell r="J314" t="str">
            <v>Nopember</v>
          </cell>
          <cell r="K314" t="str">
            <v>Jumat</v>
          </cell>
          <cell r="L314" t="str">
            <v>IV</v>
          </cell>
        </row>
        <row r="315">
          <cell r="B315">
            <v>37932</v>
          </cell>
          <cell r="C315">
            <v>45</v>
          </cell>
          <cell r="D315" t="str">
            <v>Nopember</v>
          </cell>
          <cell r="E315" t="str">
            <v>IV</v>
          </cell>
          <cell r="G315">
            <v>311</v>
          </cell>
          <cell r="H315">
            <v>38297</v>
          </cell>
          <cell r="I315">
            <v>45</v>
          </cell>
          <cell r="J315" t="str">
            <v>Nopember</v>
          </cell>
          <cell r="K315" t="str">
            <v>Sabtu</v>
          </cell>
          <cell r="L315" t="str">
            <v>IV</v>
          </cell>
        </row>
        <row r="316">
          <cell r="B316">
            <v>37933</v>
          </cell>
          <cell r="C316">
            <v>45</v>
          </cell>
          <cell r="D316" t="str">
            <v>Nopember</v>
          </cell>
          <cell r="E316" t="str">
            <v>IV</v>
          </cell>
          <cell r="G316">
            <v>312</v>
          </cell>
          <cell r="H316">
            <v>38298</v>
          </cell>
          <cell r="I316">
            <v>45</v>
          </cell>
          <cell r="J316" t="str">
            <v>Nopember</v>
          </cell>
          <cell r="K316" t="str">
            <v>Minggu</v>
          </cell>
          <cell r="L316" t="str">
            <v>IV</v>
          </cell>
        </row>
        <row r="317">
          <cell r="B317">
            <v>37934</v>
          </cell>
          <cell r="C317">
            <v>45</v>
          </cell>
          <cell r="D317" t="str">
            <v>Nopember</v>
          </cell>
          <cell r="E317" t="str">
            <v>IV</v>
          </cell>
          <cell r="G317">
            <v>313</v>
          </cell>
          <cell r="H317">
            <v>38299</v>
          </cell>
          <cell r="I317">
            <v>45</v>
          </cell>
          <cell r="J317" t="str">
            <v>Nopember</v>
          </cell>
          <cell r="K317" t="str">
            <v>Senin</v>
          </cell>
          <cell r="L317" t="str">
            <v>IV</v>
          </cell>
        </row>
        <row r="318">
          <cell r="B318">
            <v>37935</v>
          </cell>
          <cell r="C318">
            <v>45</v>
          </cell>
          <cell r="D318" t="str">
            <v>Nopember</v>
          </cell>
          <cell r="E318" t="str">
            <v>IV</v>
          </cell>
          <cell r="G318">
            <v>314</v>
          </cell>
          <cell r="H318">
            <v>38300</v>
          </cell>
          <cell r="I318">
            <v>45</v>
          </cell>
          <cell r="J318" t="str">
            <v>Nopember</v>
          </cell>
          <cell r="K318" t="str">
            <v>Selasa</v>
          </cell>
          <cell r="L318" t="str">
            <v>IV</v>
          </cell>
        </row>
        <row r="319">
          <cell r="B319">
            <v>37936</v>
          </cell>
          <cell r="C319">
            <v>45</v>
          </cell>
          <cell r="D319" t="str">
            <v>Nopember</v>
          </cell>
          <cell r="E319" t="str">
            <v>IV</v>
          </cell>
          <cell r="G319">
            <v>315</v>
          </cell>
          <cell r="H319">
            <v>38301</v>
          </cell>
          <cell r="I319">
            <v>45</v>
          </cell>
          <cell r="J319" t="str">
            <v>Nopember</v>
          </cell>
          <cell r="K319" t="str">
            <v>Rabu</v>
          </cell>
          <cell r="L319" t="str">
            <v>IV</v>
          </cell>
        </row>
        <row r="320">
          <cell r="B320">
            <v>37937</v>
          </cell>
          <cell r="C320">
            <v>45</v>
          </cell>
          <cell r="D320" t="str">
            <v>Nopember</v>
          </cell>
          <cell r="E320" t="str">
            <v>IV</v>
          </cell>
          <cell r="G320">
            <v>316</v>
          </cell>
          <cell r="H320">
            <v>38302</v>
          </cell>
          <cell r="I320">
            <v>45</v>
          </cell>
          <cell r="J320" t="str">
            <v>Nopember</v>
          </cell>
          <cell r="K320" t="str">
            <v>Kamis</v>
          </cell>
          <cell r="L320" t="str">
            <v>IV</v>
          </cell>
        </row>
        <row r="321">
          <cell r="B321">
            <v>37938</v>
          </cell>
          <cell r="C321">
            <v>45</v>
          </cell>
          <cell r="D321" t="str">
            <v>Nopember</v>
          </cell>
          <cell r="E321" t="str">
            <v>IV</v>
          </cell>
          <cell r="G321">
            <v>317</v>
          </cell>
          <cell r="H321">
            <v>38303</v>
          </cell>
          <cell r="I321">
            <v>46</v>
          </cell>
          <cell r="J321" t="str">
            <v>Nopember</v>
          </cell>
          <cell r="K321" t="str">
            <v>Jumat</v>
          </cell>
          <cell r="L321" t="str">
            <v>IV</v>
          </cell>
        </row>
        <row r="322">
          <cell r="B322">
            <v>37939</v>
          </cell>
          <cell r="C322">
            <v>46</v>
          </cell>
          <cell r="D322" t="str">
            <v>Nopember</v>
          </cell>
          <cell r="E322" t="str">
            <v>IV</v>
          </cell>
          <cell r="G322">
            <v>318</v>
          </cell>
          <cell r="H322">
            <v>38304</v>
          </cell>
          <cell r="I322">
            <v>46</v>
          </cell>
          <cell r="J322" t="str">
            <v>Nopember</v>
          </cell>
          <cell r="K322" t="str">
            <v>Sabtu</v>
          </cell>
          <cell r="L322" t="str">
            <v>IV</v>
          </cell>
        </row>
        <row r="323">
          <cell r="B323">
            <v>37940</v>
          </cell>
          <cell r="C323">
            <v>46</v>
          </cell>
          <cell r="D323" t="str">
            <v>Nopember</v>
          </cell>
          <cell r="E323" t="str">
            <v>IV</v>
          </cell>
          <cell r="G323">
            <v>319</v>
          </cell>
          <cell r="H323">
            <v>38305</v>
          </cell>
          <cell r="I323">
            <v>46</v>
          </cell>
          <cell r="J323" t="str">
            <v>Nopember</v>
          </cell>
          <cell r="K323" t="str">
            <v>Minggu</v>
          </cell>
          <cell r="L323" t="str">
            <v>IV</v>
          </cell>
        </row>
        <row r="324">
          <cell r="B324">
            <v>37941</v>
          </cell>
          <cell r="C324">
            <v>46</v>
          </cell>
          <cell r="D324" t="str">
            <v>Nopember</v>
          </cell>
          <cell r="E324" t="str">
            <v>IV</v>
          </cell>
          <cell r="G324">
            <v>320</v>
          </cell>
          <cell r="H324">
            <v>38306</v>
          </cell>
          <cell r="I324">
            <v>46</v>
          </cell>
          <cell r="J324" t="str">
            <v>Nopember</v>
          </cell>
          <cell r="K324" t="str">
            <v>Senin</v>
          </cell>
          <cell r="L324" t="str">
            <v>IV</v>
          </cell>
        </row>
        <row r="325">
          <cell r="B325">
            <v>37942</v>
          </cell>
          <cell r="C325">
            <v>46</v>
          </cell>
          <cell r="D325" t="str">
            <v>Nopember</v>
          </cell>
          <cell r="E325" t="str">
            <v>IV</v>
          </cell>
          <cell r="G325">
            <v>321</v>
          </cell>
          <cell r="H325">
            <v>38307</v>
          </cell>
          <cell r="I325">
            <v>46</v>
          </cell>
          <cell r="J325" t="str">
            <v>Nopember</v>
          </cell>
          <cell r="K325" t="str">
            <v>Selasa</v>
          </cell>
          <cell r="L325" t="str">
            <v>IV</v>
          </cell>
        </row>
        <row r="326">
          <cell r="B326">
            <v>37943</v>
          </cell>
          <cell r="C326">
            <v>46</v>
          </cell>
          <cell r="D326" t="str">
            <v>Nopember</v>
          </cell>
          <cell r="E326" t="str">
            <v>IV</v>
          </cell>
          <cell r="G326">
            <v>322</v>
          </cell>
          <cell r="H326">
            <v>38308</v>
          </cell>
          <cell r="I326">
            <v>46</v>
          </cell>
          <cell r="J326" t="str">
            <v>Nopember</v>
          </cell>
          <cell r="K326" t="str">
            <v>Rabu</v>
          </cell>
          <cell r="L326" t="str">
            <v>IV</v>
          </cell>
        </row>
        <row r="327">
          <cell r="B327">
            <v>37944</v>
          </cell>
          <cell r="C327">
            <v>46</v>
          </cell>
          <cell r="D327" t="str">
            <v>Nopember</v>
          </cell>
          <cell r="E327" t="str">
            <v>IV</v>
          </cell>
          <cell r="G327">
            <v>323</v>
          </cell>
          <cell r="H327">
            <v>38309</v>
          </cell>
          <cell r="I327">
            <v>46</v>
          </cell>
          <cell r="J327" t="str">
            <v>Nopember</v>
          </cell>
          <cell r="K327" t="str">
            <v>Kamis</v>
          </cell>
          <cell r="L327" t="str">
            <v>IV</v>
          </cell>
        </row>
        <row r="328">
          <cell r="B328">
            <v>37945</v>
          </cell>
          <cell r="C328">
            <v>46</v>
          </cell>
          <cell r="D328" t="str">
            <v>Nopember</v>
          </cell>
          <cell r="E328" t="str">
            <v>IV</v>
          </cell>
          <cell r="G328">
            <v>324</v>
          </cell>
          <cell r="H328">
            <v>38310</v>
          </cell>
          <cell r="I328">
            <v>47</v>
          </cell>
          <cell r="J328" t="str">
            <v>Nopember</v>
          </cell>
          <cell r="K328" t="str">
            <v>Jumat</v>
          </cell>
          <cell r="L328" t="str">
            <v>IV</v>
          </cell>
        </row>
        <row r="329">
          <cell r="B329">
            <v>37946</v>
          </cell>
          <cell r="C329">
            <v>47</v>
          </cell>
          <cell r="D329" t="str">
            <v>Nopember</v>
          </cell>
          <cell r="E329" t="str">
            <v>IV</v>
          </cell>
          <cell r="G329">
            <v>325</v>
          </cell>
          <cell r="H329">
            <v>38311</v>
          </cell>
          <cell r="I329">
            <v>47</v>
          </cell>
          <cell r="J329" t="str">
            <v>Nopember</v>
          </cell>
          <cell r="K329" t="str">
            <v>Sabtu</v>
          </cell>
          <cell r="L329" t="str">
            <v>IV</v>
          </cell>
        </row>
        <row r="330">
          <cell r="B330">
            <v>37947</v>
          </cell>
          <cell r="C330">
            <v>47</v>
          </cell>
          <cell r="D330" t="str">
            <v>Nopember</v>
          </cell>
          <cell r="E330" t="str">
            <v>IV</v>
          </cell>
          <cell r="G330">
            <v>326</v>
          </cell>
          <cell r="H330">
            <v>38312</v>
          </cell>
          <cell r="I330">
            <v>47</v>
          </cell>
          <cell r="J330" t="str">
            <v>Nopember</v>
          </cell>
          <cell r="K330" t="str">
            <v>Minggu</v>
          </cell>
          <cell r="L330" t="str">
            <v>IV</v>
          </cell>
        </row>
        <row r="331">
          <cell r="B331">
            <v>37948</v>
          </cell>
          <cell r="C331">
            <v>47</v>
          </cell>
          <cell r="D331" t="str">
            <v>Nopember</v>
          </cell>
          <cell r="E331" t="str">
            <v>IV</v>
          </cell>
          <cell r="G331">
            <v>327</v>
          </cell>
          <cell r="H331">
            <v>38313</v>
          </cell>
          <cell r="I331">
            <v>47</v>
          </cell>
          <cell r="J331" t="str">
            <v>Nopember</v>
          </cell>
          <cell r="K331" t="str">
            <v>Senin</v>
          </cell>
          <cell r="L331" t="str">
            <v>IV</v>
          </cell>
        </row>
        <row r="332">
          <cell r="B332">
            <v>37949</v>
          </cell>
          <cell r="C332">
            <v>47</v>
          </cell>
          <cell r="D332" t="str">
            <v>Nopember</v>
          </cell>
          <cell r="E332" t="str">
            <v>IV</v>
          </cell>
          <cell r="G332">
            <v>328</v>
          </cell>
          <cell r="H332">
            <v>38314</v>
          </cell>
          <cell r="I332">
            <v>47</v>
          </cell>
          <cell r="J332" t="str">
            <v>Nopember</v>
          </cell>
          <cell r="K332" t="str">
            <v>Selasa</v>
          </cell>
          <cell r="L332" t="str">
            <v>IV</v>
          </cell>
        </row>
        <row r="333">
          <cell r="B333">
            <v>37950</v>
          </cell>
          <cell r="C333">
            <v>47</v>
          </cell>
          <cell r="D333" t="str">
            <v>Nopember</v>
          </cell>
          <cell r="E333" t="str">
            <v>IV</v>
          </cell>
          <cell r="G333">
            <v>329</v>
          </cell>
          <cell r="H333">
            <v>38315</v>
          </cell>
          <cell r="I333">
            <v>47</v>
          </cell>
          <cell r="J333" t="str">
            <v>Nopember</v>
          </cell>
          <cell r="K333" t="str">
            <v>Rabu</v>
          </cell>
          <cell r="L333" t="str">
            <v>IV</v>
          </cell>
        </row>
        <row r="334">
          <cell r="B334">
            <v>37951</v>
          </cell>
          <cell r="C334">
            <v>47</v>
          </cell>
          <cell r="D334" t="str">
            <v>Nopember</v>
          </cell>
          <cell r="E334" t="str">
            <v>IV</v>
          </cell>
          <cell r="G334">
            <v>330</v>
          </cell>
          <cell r="H334">
            <v>38316</v>
          </cell>
          <cell r="I334">
            <v>47</v>
          </cell>
          <cell r="J334" t="str">
            <v>Nopember</v>
          </cell>
          <cell r="K334" t="str">
            <v>Kamis</v>
          </cell>
          <cell r="L334" t="str">
            <v>IV</v>
          </cell>
        </row>
        <row r="335">
          <cell r="B335">
            <v>37952</v>
          </cell>
          <cell r="C335">
            <v>47</v>
          </cell>
          <cell r="D335" t="str">
            <v>Nopember</v>
          </cell>
          <cell r="E335" t="str">
            <v>IV</v>
          </cell>
          <cell r="G335">
            <v>331</v>
          </cell>
          <cell r="H335">
            <v>38317</v>
          </cell>
          <cell r="I335">
            <v>48</v>
          </cell>
          <cell r="J335" t="str">
            <v>Nopember</v>
          </cell>
          <cell r="K335" t="str">
            <v>Jumat</v>
          </cell>
          <cell r="L335" t="str">
            <v>IV</v>
          </cell>
        </row>
        <row r="336">
          <cell r="B336">
            <v>37953</v>
          </cell>
          <cell r="C336">
            <v>48</v>
          </cell>
          <cell r="D336" t="str">
            <v>Nopember</v>
          </cell>
          <cell r="E336" t="str">
            <v>IV</v>
          </cell>
          <cell r="G336">
            <v>332</v>
          </cell>
          <cell r="H336">
            <v>38318</v>
          </cell>
          <cell r="I336">
            <v>48</v>
          </cell>
          <cell r="J336" t="str">
            <v>Nopember</v>
          </cell>
          <cell r="K336" t="str">
            <v>Sabtu</v>
          </cell>
          <cell r="L336" t="str">
            <v>IV</v>
          </cell>
        </row>
        <row r="337">
          <cell r="B337">
            <v>37954</v>
          </cell>
          <cell r="C337">
            <v>48</v>
          </cell>
          <cell r="D337" t="str">
            <v>Nopember</v>
          </cell>
          <cell r="E337" t="str">
            <v>IV</v>
          </cell>
          <cell r="G337">
            <v>333</v>
          </cell>
          <cell r="H337">
            <v>38319</v>
          </cell>
          <cell r="I337">
            <v>48</v>
          </cell>
          <cell r="J337" t="str">
            <v>Nopember</v>
          </cell>
          <cell r="K337" t="str">
            <v>Minggu</v>
          </cell>
          <cell r="L337" t="str">
            <v>IV</v>
          </cell>
        </row>
        <row r="338">
          <cell r="B338">
            <v>37955</v>
          </cell>
          <cell r="C338">
            <v>48</v>
          </cell>
          <cell r="D338" t="str">
            <v>Nopember</v>
          </cell>
          <cell r="E338" t="str">
            <v>IV</v>
          </cell>
          <cell r="G338">
            <v>334</v>
          </cell>
          <cell r="H338">
            <v>38320</v>
          </cell>
          <cell r="I338">
            <v>48</v>
          </cell>
          <cell r="J338" t="str">
            <v>Nopember</v>
          </cell>
          <cell r="K338" t="str">
            <v>Senin</v>
          </cell>
          <cell r="L338" t="str">
            <v>IV</v>
          </cell>
        </row>
        <row r="339">
          <cell r="B339">
            <v>37956</v>
          </cell>
          <cell r="C339">
            <v>48</v>
          </cell>
          <cell r="D339" t="str">
            <v xml:space="preserve">Desember </v>
          </cell>
          <cell r="E339" t="str">
            <v>IV</v>
          </cell>
          <cell r="G339">
            <v>335</v>
          </cell>
          <cell r="H339">
            <v>38321</v>
          </cell>
          <cell r="I339">
            <v>48</v>
          </cell>
          <cell r="J339" t="str">
            <v xml:space="preserve">Desember </v>
          </cell>
          <cell r="K339" t="str">
            <v>Selasa</v>
          </cell>
          <cell r="L339" t="str">
            <v>IV</v>
          </cell>
        </row>
        <row r="340">
          <cell r="B340">
            <v>37957</v>
          </cell>
          <cell r="C340">
            <v>48</v>
          </cell>
          <cell r="D340" t="str">
            <v xml:space="preserve">Desember </v>
          </cell>
          <cell r="E340" t="str">
            <v>IV</v>
          </cell>
          <cell r="G340">
            <v>336</v>
          </cell>
          <cell r="H340">
            <v>38322</v>
          </cell>
          <cell r="I340">
            <v>48</v>
          </cell>
          <cell r="J340" t="str">
            <v xml:space="preserve">Desember </v>
          </cell>
          <cell r="K340" t="str">
            <v>Rabu</v>
          </cell>
          <cell r="L340" t="str">
            <v>IV</v>
          </cell>
        </row>
        <row r="341">
          <cell r="B341">
            <v>37958</v>
          </cell>
          <cell r="C341">
            <v>48</v>
          </cell>
          <cell r="D341" t="str">
            <v xml:space="preserve">Desember </v>
          </cell>
          <cell r="E341" t="str">
            <v>IV</v>
          </cell>
          <cell r="G341">
            <v>337</v>
          </cell>
          <cell r="H341">
            <v>38323</v>
          </cell>
          <cell r="I341">
            <v>48</v>
          </cell>
          <cell r="J341" t="str">
            <v xml:space="preserve">Desember </v>
          </cell>
          <cell r="K341" t="str">
            <v>Kamis</v>
          </cell>
          <cell r="L341" t="str">
            <v>IV</v>
          </cell>
        </row>
        <row r="342">
          <cell r="B342">
            <v>37959</v>
          </cell>
          <cell r="C342">
            <v>48</v>
          </cell>
          <cell r="D342" t="str">
            <v xml:space="preserve">Desember </v>
          </cell>
          <cell r="E342" t="str">
            <v>IV</v>
          </cell>
          <cell r="G342">
            <v>338</v>
          </cell>
          <cell r="H342">
            <v>38324</v>
          </cell>
          <cell r="I342">
            <v>49</v>
          </cell>
          <cell r="J342" t="str">
            <v xml:space="preserve">Desember </v>
          </cell>
          <cell r="K342" t="str">
            <v>Jumat</v>
          </cell>
          <cell r="L342" t="str">
            <v>IV</v>
          </cell>
        </row>
        <row r="343">
          <cell r="B343">
            <v>37960</v>
          </cell>
          <cell r="C343">
            <v>49</v>
          </cell>
          <cell r="D343" t="str">
            <v xml:space="preserve">Desember </v>
          </cell>
          <cell r="E343" t="str">
            <v>IV</v>
          </cell>
          <cell r="G343">
            <v>339</v>
          </cell>
          <cell r="H343">
            <v>38325</v>
          </cell>
          <cell r="I343">
            <v>49</v>
          </cell>
          <cell r="J343" t="str">
            <v xml:space="preserve">Desember </v>
          </cell>
          <cell r="K343" t="str">
            <v>Sabtu</v>
          </cell>
          <cell r="L343" t="str">
            <v>IV</v>
          </cell>
        </row>
        <row r="344">
          <cell r="B344">
            <v>37961</v>
          </cell>
          <cell r="C344">
            <v>49</v>
          </cell>
          <cell r="D344" t="str">
            <v xml:space="preserve">Desember </v>
          </cell>
          <cell r="E344" t="str">
            <v>IV</v>
          </cell>
          <cell r="G344">
            <v>340</v>
          </cell>
          <cell r="H344">
            <v>38326</v>
          </cell>
          <cell r="I344">
            <v>49</v>
          </cell>
          <cell r="J344" t="str">
            <v xml:space="preserve">Desember </v>
          </cell>
          <cell r="K344" t="str">
            <v>Minggu</v>
          </cell>
          <cell r="L344" t="str">
            <v>IV</v>
          </cell>
        </row>
        <row r="345">
          <cell r="B345">
            <v>37962</v>
          </cell>
          <cell r="C345">
            <v>49</v>
          </cell>
          <cell r="D345" t="str">
            <v xml:space="preserve">Desember </v>
          </cell>
          <cell r="E345" t="str">
            <v>IV</v>
          </cell>
          <cell r="G345">
            <v>341</v>
          </cell>
          <cell r="H345">
            <v>38327</v>
          </cell>
          <cell r="I345">
            <v>49</v>
          </cell>
          <cell r="J345" t="str">
            <v xml:space="preserve">Desember </v>
          </cell>
          <cell r="K345" t="str">
            <v>Senin</v>
          </cell>
          <cell r="L345" t="str">
            <v>IV</v>
          </cell>
        </row>
        <row r="346">
          <cell r="B346">
            <v>37963</v>
          </cell>
          <cell r="C346">
            <v>49</v>
          </cell>
          <cell r="D346" t="str">
            <v xml:space="preserve">Desember </v>
          </cell>
          <cell r="E346" t="str">
            <v>IV</v>
          </cell>
          <cell r="G346">
            <v>342</v>
          </cell>
          <cell r="H346">
            <v>38328</v>
          </cell>
          <cell r="I346">
            <v>49</v>
          </cell>
          <cell r="J346" t="str">
            <v xml:space="preserve">Desember </v>
          </cell>
          <cell r="K346" t="str">
            <v>Selasa</v>
          </cell>
          <cell r="L346" t="str">
            <v>IV</v>
          </cell>
        </row>
        <row r="347">
          <cell r="B347">
            <v>37964</v>
          </cell>
          <cell r="C347">
            <v>49</v>
          </cell>
          <cell r="D347" t="str">
            <v xml:space="preserve">Desember </v>
          </cell>
          <cell r="E347" t="str">
            <v>IV</v>
          </cell>
          <cell r="G347">
            <v>343</v>
          </cell>
          <cell r="H347">
            <v>38329</v>
          </cell>
          <cell r="I347">
            <v>49</v>
          </cell>
          <cell r="J347" t="str">
            <v xml:space="preserve">Desember </v>
          </cell>
          <cell r="K347" t="str">
            <v>Rabu</v>
          </cell>
          <cell r="L347" t="str">
            <v>IV</v>
          </cell>
        </row>
        <row r="348">
          <cell r="B348">
            <v>37965</v>
          </cell>
          <cell r="C348">
            <v>49</v>
          </cell>
          <cell r="D348" t="str">
            <v xml:space="preserve">Desember </v>
          </cell>
          <cell r="E348" t="str">
            <v>IV</v>
          </cell>
          <cell r="G348">
            <v>344</v>
          </cell>
          <cell r="H348">
            <v>38330</v>
          </cell>
          <cell r="I348">
            <v>49</v>
          </cell>
          <cell r="J348" t="str">
            <v xml:space="preserve">Desember </v>
          </cell>
          <cell r="K348" t="str">
            <v>Kamis</v>
          </cell>
          <cell r="L348" t="str">
            <v>IV</v>
          </cell>
        </row>
        <row r="349">
          <cell r="B349">
            <v>37966</v>
          </cell>
          <cell r="C349">
            <v>49</v>
          </cell>
          <cell r="D349" t="str">
            <v xml:space="preserve">Desember </v>
          </cell>
          <cell r="E349" t="str">
            <v>IV</v>
          </cell>
          <cell r="G349">
            <v>345</v>
          </cell>
          <cell r="H349">
            <v>38331</v>
          </cell>
          <cell r="I349">
            <v>50</v>
          </cell>
          <cell r="J349" t="str">
            <v xml:space="preserve">Desember </v>
          </cell>
          <cell r="K349" t="str">
            <v>Jumat</v>
          </cell>
          <cell r="L349" t="str">
            <v>IV</v>
          </cell>
        </row>
        <row r="350">
          <cell r="B350">
            <v>37967</v>
          </cell>
          <cell r="C350">
            <v>50</v>
          </cell>
          <cell r="D350" t="str">
            <v xml:space="preserve">Desember </v>
          </cell>
          <cell r="E350" t="str">
            <v>IV</v>
          </cell>
          <cell r="G350">
            <v>346</v>
          </cell>
          <cell r="H350">
            <v>38332</v>
          </cell>
          <cell r="I350">
            <v>50</v>
          </cell>
          <cell r="J350" t="str">
            <v xml:space="preserve">Desember </v>
          </cell>
          <cell r="K350" t="str">
            <v>Sabtu</v>
          </cell>
          <cell r="L350" t="str">
            <v>IV</v>
          </cell>
        </row>
        <row r="351">
          <cell r="B351">
            <v>37968</v>
          </cell>
          <cell r="C351">
            <v>50</v>
          </cell>
          <cell r="D351" t="str">
            <v xml:space="preserve">Desember </v>
          </cell>
          <cell r="E351" t="str">
            <v>IV</v>
          </cell>
          <cell r="G351">
            <v>347</v>
          </cell>
          <cell r="H351">
            <v>38333</v>
          </cell>
          <cell r="I351">
            <v>50</v>
          </cell>
          <cell r="J351" t="str">
            <v xml:space="preserve">Desember </v>
          </cell>
          <cell r="K351" t="str">
            <v>Minggu</v>
          </cell>
          <cell r="L351" t="str">
            <v>IV</v>
          </cell>
        </row>
        <row r="352">
          <cell r="B352">
            <v>37969</v>
          </cell>
          <cell r="C352">
            <v>50</v>
          </cell>
          <cell r="D352" t="str">
            <v xml:space="preserve">Desember </v>
          </cell>
          <cell r="E352" t="str">
            <v>IV</v>
          </cell>
          <cell r="G352">
            <v>348</v>
          </cell>
          <cell r="H352">
            <v>38334</v>
          </cell>
          <cell r="I352">
            <v>50</v>
          </cell>
          <cell r="J352" t="str">
            <v xml:space="preserve">Desember </v>
          </cell>
          <cell r="K352" t="str">
            <v>Senin</v>
          </cell>
          <cell r="L352" t="str">
            <v>IV</v>
          </cell>
        </row>
        <row r="353">
          <cell r="B353">
            <v>37970</v>
          </cell>
          <cell r="C353">
            <v>50</v>
          </cell>
          <cell r="D353" t="str">
            <v xml:space="preserve">Desember </v>
          </cell>
          <cell r="E353" t="str">
            <v>IV</v>
          </cell>
          <cell r="G353">
            <v>349</v>
          </cell>
          <cell r="H353">
            <v>38335</v>
          </cell>
          <cell r="I353">
            <v>50</v>
          </cell>
          <cell r="J353" t="str">
            <v xml:space="preserve">Desember </v>
          </cell>
          <cell r="K353" t="str">
            <v>Selasa</v>
          </cell>
          <cell r="L353" t="str">
            <v>IV</v>
          </cell>
        </row>
        <row r="354">
          <cell r="B354">
            <v>37971</v>
          </cell>
          <cell r="C354">
            <v>50</v>
          </cell>
          <cell r="D354" t="str">
            <v xml:space="preserve">Desember </v>
          </cell>
          <cell r="E354" t="str">
            <v>IV</v>
          </cell>
          <cell r="G354">
            <v>350</v>
          </cell>
          <cell r="H354">
            <v>38336</v>
          </cell>
          <cell r="I354">
            <v>50</v>
          </cell>
          <cell r="J354" t="str">
            <v xml:space="preserve">Desember </v>
          </cell>
          <cell r="K354" t="str">
            <v>Rabu</v>
          </cell>
          <cell r="L354" t="str">
            <v>IV</v>
          </cell>
        </row>
        <row r="355">
          <cell r="B355">
            <v>37972</v>
          </cell>
          <cell r="C355">
            <v>50</v>
          </cell>
          <cell r="D355" t="str">
            <v xml:space="preserve">Desember </v>
          </cell>
          <cell r="E355" t="str">
            <v>IV</v>
          </cell>
          <cell r="G355">
            <v>351</v>
          </cell>
          <cell r="H355">
            <v>38337</v>
          </cell>
          <cell r="I355">
            <v>50</v>
          </cell>
          <cell r="J355" t="str">
            <v xml:space="preserve">Desember </v>
          </cell>
          <cell r="K355" t="str">
            <v>Kamis</v>
          </cell>
          <cell r="L355" t="str">
            <v>IV</v>
          </cell>
        </row>
        <row r="356">
          <cell r="B356">
            <v>37973</v>
          </cell>
          <cell r="C356">
            <v>50</v>
          </cell>
          <cell r="D356" t="str">
            <v xml:space="preserve">Desember </v>
          </cell>
          <cell r="E356" t="str">
            <v>IV</v>
          </cell>
          <cell r="G356">
            <v>352</v>
          </cell>
          <cell r="H356">
            <v>38338</v>
          </cell>
          <cell r="I356">
            <v>51</v>
          </cell>
          <cell r="J356" t="str">
            <v xml:space="preserve">Desember </v>
          </cell>
          <cell r="K356" t="str">
            <v>Jumat</v>
          </cell>
          <cell r="L356" t="str">
            <v>IV</v>
          </cell>
        </row>
        <row r="357">
          <cell r="B357">
            <v>37974</v>
          </cell>
          <cell r="C357">
            <v>51</v>
          </cell>
          <cell r="D357" t="str">
            <v xml:space="preserve">Desember </v>
          </cell>
          <cell r="E357" t="str">
            <v>IV</v>
          </cell>
          <cell r="G357">
            <v>353</v>
          </cell>
          <cell r="H357">
            <v>38339</v>
          </cell>
          <cell r="I357">
            <v>51</v>
          </cell>
          <cell r="J357" t="str">
            <v xml:space="preserve">Desember </v>
          </cell>
          <cell r="K357" t="str">
            <v>Sabtu</v>
          </cell>
          <cell r="L357" t="str">
            <v>IV</v>
          </cell>
        </row>
        <row r="358">
          <cell r="B358">
            <v>37975</v>
          </cell>
          <cell r="C358">
            <v>51</v>
          </cell>
          <cell r="D358" t="str">
            <v xml:space="preserve">Desember </v>
          </cell>
          <cell r="E358" t="str">
            <v>IV</v>
          </cell>
          <cell r="G358">
            <v>354</v>
          </cell>
          <cell r="H358">
            <v>38340</v>
          </cell>
          <cell r="I358">
            <v>51</v>
          </cell>
          <cell r="J358" t="str">
            <v xml:space="preserve">Desember </v>
          </cell>
          <cell r="K358" t="str">
            <v>Minggu</v>
          </cell>
          <cell r="L358" t="str">
            <v>IV</v>
          </cell>
        </row>
        <row r="359">
          <cell r="B359">
            <v>37976</v>
          </cell>
          <cell r="C359">
            <v>51</v>
          </cell>
          <cell r="D359" t="str">
            <v xml:space="preserve">Desember </v>
          </cell>
          <cell r="E359" t="str">
            <v>IV</v>
          </cell>
          <cell r="G359">
            <v>355</v>
          </cell>
          <cell r="H359">
            <v>38341</v>
          </cell>
          <cell r="I359">
            <v>51</v>
          </cell>
          <cell r="J359" t="str">
            <v xml:space="preserve">Desember </v>
          </cell>
          <cell r="K359" t="str">
            <v>Senin</v>
          </cell>
          <cell r="L359" t="str">
            <v>IV</v>
          </cell>
        </row>
        <row r="360">
          <cell r="B360">
            <v>37977</v>
          </cell>
          <cell r="C360">
            <v>51</v>
          </cell>
          <cell r="D360" t="str">
            <v xml:space="preserve">Desember </v>
          </cell>
          <cell r="E360" t="str">
            <v>IV</v>
          </cell>
          <cell r="G360">
            <v>356</v>
          </cell>
          <cell r="H360">
            <v>38342</v>
          </cell>
          <cell r="I360">
            <v>51</v>
          </cell>
          <cell r="J360" t="str">
            <v xml:space="preserve">Desember </v>
          </cell>
          <cell r="K360" t="str">
            <v>Selasa</v>
          </cell>
          <cell r="L360" t="str">
            <v>IV</v>
          </cell>
        </row>
        <row r="361">
          <cell r="B361">
            <v>37978</v>
          </cell>
          <cell r="C361">
            <v>51</v>
          </cell>
          <cell r="D361" t="str">
            <v xml:space="preserve">Desember </v>
          </cell>
          <cell r="E361" t="str">
            <v>IV</v>
          </cell>
          <cell r="G361">
            <v>357</v>
          </cell>
          <cell r="H361">
            <v>38343</v>
          </cell>
          <cell r="I361">
            <v>51</v>
          </cell>
          <cell r="J361" t="str">
            <v xml:space="preserve">Desember </v>
          </cell>
          <cell r="K361" t="str">
            <v>Rabu</v>
          </cell>
          <cell r="L361" t="str">
            <v>IV</v>
          </cell>
        </row>
        <row r="362">
          <cell r="B362">
            <v>37979</v>
          </cell>
          <cell r="C362">
            <v>51</v>
          </cell>
          <cell r="D362" t="str">
            <v xml:space="preserve">Desember </v>
          </cell>
          <cell r="E362" t="str">
            <v>IV</v>
          </cell>
          <cell r="G362">
            <v>358</v>
          </cell>
          <cell r="H362">
            <v>38344</v>
          </cell>
          <cell r="I362">
            <v>51</v>
          </cell>
          <cell r="J362" t="str">
            <v xml:space="preserve">Desember </v>
          </cell>
          <cell r="K362" t="str">
            <v>Kamis</v>
          </cell>
          <cell r="L362" t="str">
            <v>IV</v>
          </cell>
        </row>
        <row r="363">
          <cell r="B363">
            <v>37980</v>
          </cell>
          <cell r="C363">
            <v>51</v>
          </cell>
          <cell r="D363" t="str">
            <v xml:space="preserve">Desember </v>
          </cell>
          <cell r="E363" t="str">
            <v>IV</v>
          </cell>
          <cell r="G363">
            <v>359</v>
          </cell>
          <cell r="H363">
            <v>38345</v>
          </cell>
          <cell r="I363">
            <v>52</v>
          </cell>
          <cell r="J363" t="str">
            <v xml:space="preserve">Desember </v>
          </cell>
          <cell r="K363" t="str">
            <v>Jumat</v>
          </cell>
          <cell r="L363" t="str">
            <v>IV</v>
          </cell>
        </row>
        <row r="364">
          <cell r="B364">
            <v>37981</v>
          </cell>
          <cell r="C364">
            <v>52</v>
          </cell>
          <cell r="D364" t="str">
            <v xml:space="preserve">Desember </v>
          </cell>
          <cell r="E364" t="str">
            <v>IV</v>
          </cell>
          <cell r="G364">
            <v>360</v>
          </cell>
          <cell r="H364">
            <v>38346</v>
          </cell>
          <cell r="I364">
            <v>52</v>
          </cell>
          <cell r="J364" t="str">
            <v xml:space="preserve">Desember </v>
          </cell>
          <cell r="K364" t="str">
            <v>Sabtu</v>
          </cell>
          <cell r="L364" t="str">
            <v>IV</v>
          </cell>
        </row>
        <row r="365">
          <cell r="B365">
            <v>37982</v>
          </cell>
          <cell r="C365">
            <v>52</v>
          </cell>
          <cell r="D365" t="str">
            <v xml:space="preserve">Desember </v>
          </cell>
          <cell r="E365" t="str">
            <v>IV</v>
          </cell>
          <cell r="G365">
            <v>361</v>
          </cell>
          <cell r="H365">
            <v>38347</v>
          </cell>
          <cell r="I365">
            <v>52</v>
          </cell>
          <cell r="J365" t="str">
            <v xml:space="preserve">Desember </v>
          </cell>
          <cell r="K365" t="str">
            <v>Minggu</v>
          </cell>
          <cell r="L365" t="str">
            <v>IV</v>
          </cell>
        </row>
        <row r="366">
          <cell r="B366">
            <v>37983</v>
          </cell>
          <cell r="C366">
            <v>52</v>
          </cell>
          <cell r="D366" t="str">
            <v xml:space="preserve">Desember </v>
          </cell>
          <cell r="E366" t="str">
            <v>IV</v>
          </cell>
          <cell r="G366">
            <v>362</v>
          </cell>
          <cell r="H366">
            <v>38348</v>
          </cell>
          <cell r="I366">
            <v>52</v>
          </cell>
          <cell r="J366" t="str">
            <v xml:space="preserve">Desember </v>
          </cell>
          <cell r="K366" t="str">
            <v>Senin</v>
          </cell>
          <cell r="L366" t="str">
            <v>IV</v>
          </cell>
        </row>
        <row r="367">
          <cell r="B367">
            <v>37984</v>
          </cell>
          <cell r="C367">
            <v>52</v>
          </cell>
          <cell r="D367" t="str">
            <v xml:space="preserve">Desember </v>
          </cell>
          <cell r="E367" t="str">
            <v>IV</v>
          </cell>
          <cell r="G367">
            <v>363</v>
          </cell>
          <cell r="H367">
            <v>38349</v>
          </cell>
          <cell r="I367">
            <v>52</v>
          </cell>
          <cell r="J367" t="str">
            <v xml:space="preserve">Desember </v>
          </cell>
          <cell r="K367" t="str">
            <v>Selasa</v>
          </cell>
          <cell r="L367" t="str">
            <v>IV</v>
          </cell>
        </row>
        <row r="368">
          <cell r="B368">
            <v>37985</v>
          </cell>
          <cell r="C368">
            <v>52</v>
          </cell>
          <cell r="D368" t="str">
            <v xml:space="preserve">Desember </v>
          </cell>
          <cell r="E368" t="str">
            <v>IV</v>
          </cell>
          <cell r="G368">
            <v>364</v>
          </cell>
          <cell r="H368">
            <v>38350</v>
          </cell>
          <cell r="I368">
            <v>52</v>
          </cell>
          <cell r="J368" t="str">
            <v xml:space="preserve">Desember </v>
          </cell>
          <cell r="K368" t="str">
            <v>Rabu</v>
          </cell>
          <cell r="L368" t="str">
            <v>IV</v>
          </cell>
        </row>
        <row r="369">
          <cell r="B369">
            <v>37986</v>
          </cell>
          <cell r="C369">
            <v>52</v>
          </cell>
          <cell r="D369" t="str">
            <v xml:space="preserve">Desember </v>
          </cell>
          <cell r="E369" t="str">
            <v>IV</v>
          </cell>
          <cell r="G369">
            <v>365</v>
          </cell>
          <cell r="H369">
            <v>38351</v>
          </cell>
          <cell r="I369">
            <v>52</v>
          </cell>
          <cell r="J369" t="str">
            <v xml:space="preserve">Desember </v>
          </cell>
          <cell r="K369" t="str">
            <v>Kamis</v>
          </cell>
          <cell r="L369" t="str">
            <v>IV</v>
          </cell>
        </row>
        <row r="370">
          <cell r="G370">
            <v>366</v>
          </cell>
          <cell r="H370">
            <v>38352</v>
          </cell>
          <cell r="I370">
            <v>52</v>
          </cell>
          <cell r="J370" t="str">
            <v xml:space="preserve">Desember </v>
          </cell>
          <cell r="K370" t="str">
            <v>Jumat</v>
          </cell>
          <cell r="L370" t="str">
            <v>IV</v>
          </cell>
        </row>
      </sheetData>
      <sheetData sheetId="2" refreshError="1"/>
      <sheetData sheetId="3" refreshError="1"/>
      <sheetData sheetId="4"/>
      <sheetData sheetId="5"/>
      <sheetData sheetId="6"/>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LM2004"/>
      <sheetName val="BANK"/>
      <sheetName val="ASRI"/>
      <sheetName val="NLM2002"/>
      <sheetName val="NLM2003"/>
      <sheetName val="NLM2001"/>
      <sheetName val="REKAP KAS"/>
      <sheetName val="NLM2000"/>
      <sheetName val="JP"/>
      <sheetName val="Sheet3"/>
    </sheetNames>
    <sheetDataSet>
      <sheetData sheetId="0"/>
      <sheetData sheetId="1"/>
      <sheetData sheetId="2">
        <row r="7">
          <cell r="B7" t="str">
            <v>1-000</v>
          </cell>
          <cell r="C7" t="str">
            <v>AKTIVA LANCAR</v>
          </cell>
          <cell r="D7" t="str">
            <v>I</v>
          </cell>
        </row>
        <row r="8">
          <cell r="B8" t="str">
            <v>1-100</v>
          </cell>
          <cell r="C8" t="str">
            <v>Kas</v>
          </cell>
        </row>
        <row r="9">
          <cell r="B9" t="str">
            <v>1-200</v>
          </cell>
          <cell r="C9" t="str">
            <v>Bank</v>
          </cell>
          <cell r="D9" t="str">
            <v>I</v>
          </cell>
        </row>
        <row r="10">
          <cell r="B10" t="str">
            <v>1-201</v>
          </cell>
          <cell r="C10" t="str">
            <v>BNI 46 Cab. Tanah Grogot</v>
          </cell>
          <cell r="D10" t="str">
            <v>A</v>
          </cell>
        </row>
        <row r="11">
          <cell r="B11" t="str">
            <v>1-300</v>
          </cell>
          <cell r="C11" t="str">
            <v>Piutang Usaha</v>
          </cell>
          <cell r="D11" t="str">
            <v>I</v>
          </cell>
        </row>
        <row r="12">
          <cell r="B12" t="str">
            <v>1-301</v>
          </cell>
          <cell r="C12" t="str">
            <v>Piutang Pihak III</v>
          </cell>
        </row>
        <row r="13">
          <cell r="B13" t="str">
            <v>1-302</v>
          </cell>
          <cell r="C13" t="str">
            <v>Piutang Usaha - CV. Karya Muda</v>
          </cell>
        </row>
        <row r="14">
          <cell r="B14" t="str">
            <v>1-303</v>
          </cell>
          <cell r="C14" t="str">
            <v>Piutang Usaha - UD. Tunas Rimba</v>
          </cell>
        </row>
        <row r="15">
          <cell r="B15" t="str">
            <v>1-304</v>
          </cell>
          <cell r="C15" t="str">
            <v>Sipin Tjahyadi</v>
          </cell>
        </row>
        <row r="16">
          <cell r="B16" t="str">
            <v>1-305</v>
          </cell>
          <cell r="C16" t="str">
            <v>Sutaji</v>
          </cell>
        </row>
        <row r="17">
          <cell r="B17" t="str">
            <v>1-306</v>
          </cell>
          <cell r="C17" t="str">
            <v>Kuswan</v>
          </cell>
        </row>
        <row r="18">
          <cell r="B18" t="str">
            <v>1-307</v>
          </cell>
          <cell r="C18" t="str">
            <v>Ronny</v>
          </cell>
        </row>
        <row r="19">
          <cell r="B19" t="str">
            <v>1-308</v>
          </cell>
          <cell r="C19" t="str">
            <v>Margono</v>
          </cell>
        </row>
        <row r="20">
          <cell r="B20" t="str">
            <v>1-309</v>
          </cell>
          <cell r="C20" t="str">
            <v>MC. Coory &amp; Co. Ltd.</v>
          </cell>
        </row>
        <row r="21">
          <cell r="B21" t="str">
            <v>1-310</v>
          </cell>
          <cell r="C21" t="str">
            <v>Kabarin Coorporation</v>
          </cell>
        </row>
        <row r="22">
          <cell r="B22" t="str">
            <v>1-311</v>
          </cell>
          <cell r="C22" t="str">
            <v>PT. Alas Petala Makmur</v>
          </cell>
        </row>
        <row r="23">
          <cell r="B23" t="str">
            <v>1-312</v>
          </cell>
          <cell r="C23" t="str">
            <v>Piutang Usaha - PT. Sea Woon Indonesia</v>
          </cell>
        </row>
        <row r="24">
          <cell r="B24" t="str">
            <v>1-313</v>
          </cell>
          <cell r="C24" t="str">
            <v>PT. Badar</v>
          </cell>
        </row>
        <row r="25">
          <cell r="B25" t="str">
            <v>1-314</v>
          </cell>
          <cell r="C25" t="str">
            <v>PT. Mustika Bumi</v>
          </cell>
        </row>
        <row r="26">
          <cell r="B26" t="str">
            <v>1-315</v>
          </cell>
          <cell r="C26" t="str">
            <v>KM. Bunga Melati II</v>
          </cell>
        </row>
        <row r="27">
          <cell r="B27" t="str">
            <v>1-316</v>
          </cell>
          <cell r="C27" t="str">
            <v>CV. Prima Harapan Indonesia</v>
          </cell>
        </row>
        <row r="28">
          <cell r="B28" t="str">
            <v>1-317</v>
          </cell>
          <cell r="C28" t="str">
            <v>Arfian</v>
          </cell>
        </row>
        <row r="29">
          <cell r="B29" t="str">
            <v>1-318</v>
          </cell>
          <cell r="C29" t="str">
            <v>CV. Cakra Perkasa Engeneering Balikpapan</v>
          </cell>
        </row>
        <row r="30">
          <cell r="B30" t="str">
            <v>1-319</v>
          </cell>
          <cell r="C30" t="str">
            <v>Piutang Usaha - PT. Tjokro Bersaudara Balikpapanindo</v>
          </cell>
        </row>
        <row r="31">
          <cell r="B31" t="str">
            <v>1-320</v>
          </cell>
          <cell r="C31" t="str">
            <v>PT. Cynthia Kaltim Mas</v>
          </cell>
        </row>
        <row r="32">
          <cell r="B32" t="str">
            <v>1-400</v>
          </cell>
          <cell r="C32" t="str">
            <v>Piutang Karyawan</v>
          </cell>
          <cell r="D32" t="str">
            <v>I</v>
          </cell>
        </row>
        <row r="33">
          <cell r="B33" t="str">
            <v>1-401</v>
          </cell>
          <cell r="C33" t="str">
            <v>Piutang Karyawan - Achmad Fikri</v>
          </cell>
          <cell r="D33" t="str">
            <v>A</v>
          </cell>
        </row>
        <row r="34">
          <cell r="B34" t="str">
            <v>1-402</v>
          </cell>
          <cell r="C34" t="str">
            <v>Piutang Karyawan - Asid Anjara</v>
          </cell>
          <cell r="D34" t="str">
            <v>A</v>
          </cell>
        </row>
        <row r="35">
          <cell r="B35" t="str">
            <v>1-403</v>
          </cell>
          <cell r="C35" t="str">
            <v>Piutang Karyawan - Alip Barno</v>
          </cell>
          <cell r="D35" t="str">
            <v>A</v>
          </cell>
        </row>
        <row r="36">
          <cell r="B36" t="str">
            <v>1-404</v>
          </cell>
          <cell r="C36" t="str">
            <v>Piutang Karyawan - Agustina L. Gaol</v>
          </cell>
          <cell r="D36" t="str">
            <v>A</v>
          </cell>
        </row>
        <row r="37">
          <cell r="B37" t="str">
            <v>1-405</v>
          </cell>
          <cell r="C37" t="str">
            <v>Piutang Karyawan - Dedy Junaedi</v>
          </cell>
          <cell r="D37" t="str">
            <v>A</v>
          </cell>
        </row>
        <row r="38">
          <cell r="B38" t="str">
            <v>1-406</v>
          </cell>
          <cell r="C38" t="str">
            <v>Piutang Karyawan - Nurdiana</v>
          </cell>
          <cell r="D38" t="str">
            <v>A</v>
          </cell>
        </row>
        <row r="39">
          <cell r="B39" t="str">
            <v>1-407</v>
          </cell>
          <cell r="C39" t="str">
            <v>Piutang Karyawan - Siti Robaniah</v>
          </cell>
          <cell r="D39" t="str">
            <v>A</v>
          </cell>
        </row>
        <row r="40">
          <cell r="B40" t="str">
            <v>1-408</v>
          </cell>
          <cell r="C40" t="str">
            <v>Piutang Karyawan - Hudsan Radjagukgung</v>
          </cell>
          <cell r="D40" t="str">
            <v>A</v>
          </cell>
        </row>
        <row r="41">
          <cell r="B41" t="str">
            <v>1-409</v>
          </cell>
          <cell r="C41" t="str">
            <v>Piutang Karyawan - Dede Herawati</v>
          </cell>
          <cell r="D41" t="str">
            <v>A</v>
          </cell>
        </row>
        <row r="42">
          <cell r="B42" t="str">
            <v>1-410</v>
          </cell>
          <cell r="C42" t="str">
            <v>Piutang Karyawan - Herman M.</v>
          </cell>
          <cell r="D42" t="str">
            <v>A</v>
          </cell>
        </row>
        <row r="43">
          <cell r="B43" t="str">
            <v>1-411</v>
          </cell>
          <cell r="C43" t="str">
            <v>Piutang Karyawan - Suratmi</v>
          </cell>
          <cell r="D43" t="str">
            <v>A</v>
          </cell>
        </row>
        <row r="44">
          <cell r="B44" t="str">
            <v>1-412</v>
          </cell>
          <cell r="C44" t="str">
            <v>Piutang Karyawan - M. Khoirul Anam</v>
          </cell>
          <cell r="D44" t="str">
            <v>A</v>
          </cell>
        </row>
        <row r="45">
          <cell r="B45" t="str">
            <v>1-413</v>
          </cell>
          <cell r="C45" t="str">
            <v>Piutang Karyawan - Madin</v>
          </cell>
          <cell r="D45" t="str">
            <v>A</v>
          </cell>
        </row>
        <row r="46">
          <cell r="B46" t="str">
            <v>1-414</v>
          </cell>
          <cell r="C46" t="str">
            <v>Piutang Karyawan - Tuti Rositah</v>
          </cell>
          <cell r="D46" t="str">
            <v>A</v>
          </cell>
        </row>
        <row r="47">
          <cell r="B47" t="str">
            <v>1-415</v>
          </cell>
          <cell r="C47" t="str">
            <v>Piutang Karyawan - Vianty Robot</v>
          </cell>
          <cell r="D47" t="str">
            <v>A</v>
          </cell>
        </row>
        <row r="48">
          <cell r="B48" t="str">
            <v>1-416</v>
          </cell>
          <cell r="C48" t="str">
            <v>Piutang Karyawan - A Jung</v>
          </cell>
          <cell r="D48" t="str">
            <v>A</v>
          </cell>
        </row>
        <row r="49">
          <cell r="B49" t="str">
            <v>1-417</v>
          </cell>
          <cell r="C49" t="str">
            <v>Piutang Karyawan - Ricky H.</v>
          </cell>
          <cell r="D49" t="str">
            <v>A</v>
          </cell>
        </row>
        <row r="50">
          <cell r="B50" t="str">
            <v>1-418</v>
          </cell>
          <cell r="C50" t="str">
            <v>Piutang Karyawan - Riositah</v>
          </cell>
          <cell r="D50" t="str">
            <v>A</v>
          </cell>
        </row>
        <row r="51">
          <cell r="B51" t="str">
            <v>1-419</v>
          </cell>
          <cell r="C51" t="str">
            <v>Piutang Karyawan - Epen Supandi</v>
          </cell>
          <cell r="D51" t="str">
            <v>A</v>
          </cell>
        </row>
        <row r="52">
          <cell r="B52" t="str">
            <v>1-420</v>
          </cell>
          <cell r="C52" t="str">
            <v>Piutang Karyawan - Sopyan</v>
          </cell>
          <cell r="D52" t="str">
            <v>A</v>
          </cell>
        </row>
        <row r="53">
          <cell r="B53" t="str">
            <v>1-421</v>
          </cell>
          <cell r="C53" t="str">
            <v>Piutang Karyawan - Subari</v>
          </cell>
          <cell r="D53" t="str">
            <v>A</v>
          </cell>
        </row>
        <row r="54">
          <cell r="B54" t="str">
            <v>1-422</v>
          </cell>
          <cell r="C54" t="str">
            <v>Piutang Karyawan - Sani Manto</v>
          </cell>
          <cell r="D54" t="str">
            <v>A</v>
          </cell>
        </row>
        <row r="55">
          <cell r="B55" t="str">
            <v>1-423</v>
          </cell>
          <cell r="C55" t="str">
            <v>Piutang Karyawan - Tutik Resanti</v>
          </cell>
          <cell r="D55" t="str">
            <v>A</v>
          </cell>
        </row>
        <row r="56">
          <cell r="B56" t="str">
            <v>1-424</v>
          </cell>
          <cell r="C56" t="str">
            <v>Piutang Karyawan - Moh. Sopiansyah</v>
          </cell>
          <cell r="D56" t="str">
            <v>A</v>
          </cell>
        </row>
        <row r="57">
          <cell r="B57" t="str">
            <v>1-425</v>
          </cell>
          <cell r="C57" t="str">
            <v>Piutang Karyawan - Yadi Supriadi</v>
          </cell>
          <cell r="D57" t="str">
            <v>A</v>
          </cell>
        </row>
        <row r="58">
          <cell r="B58" t="str">
            <v>1-426</v>
          </cell>
          <cell r="C58" t="str">
            <v>Piutang Karyawan - Yoppy Taria Ginting</v>
          </cell>
          <cell r="D58" t="str">
            <v>A</v>
          </cell>
        </row>
        <row r="59">
          <cell r="B59" t="str">
            <v>1-427</v>
          </cell>
          <cell r="C59" t="str">
            <v>Piutang Karyawan - Sumaryono</v>
          </cell>
          <cell r="D59" t="str">
            <v>A</v>
          </cell>
        </row>
        <row r="60">
          <cell r="B60" t="str">
            <v>1-428</v>
          </cell>
          <cell r="C60" t="str">
            <v>Piutang Karyawan - Hadi Makoro</v>
          </cell>
          <cell r="D60" t="str">
            <v>A</v>
          </cell>
        </row>
        <row r="61">
          <cell r="B61" t="str">
            <v>1-429</v>
          </cell>
          <cell r="C61" t="str">
            <v>Piutang Karyawan - H. Zakaria</v>
          </cell>
          <cell r="D61" t="str">
            <v>A</v>
          </cell>
        </row>
        <row r="62">
          <cell r="B62" t="str">
            <v>1-430</v>
          </cell>
          <cell r="C62" t="str">
            <v>Piutang Karyawan - Mahdan</v>
          </cell>
          <cell r="D62" t="str">
            <v>A</v>
          </cell>
        </row>
        <row r="63">
          <cell r="B63" t="str">
            <v>1-431</v>
          </cell>
          <cell r="C63" t="str">
            <v>Piutang Karyawan - Makrup</v>
          </cell>
          <cell r="D63" t="str">
            <v>A</v>
          </cell>
        </row>
        <row r="64">
          <cell r="B64" t="str">
            <v>1-432</v>
          </cell>
          <cell r="C64" t="str">
            <v>Piutang Karyawan - Herman M.</v>
          </cell>
          <cell r="D64" t="str">
            <v>A</v>
          </cell>
        </row>
        <row r="65">
          <cell r="B65" t="str">
            <v>1-433</v>
          </cell>
          <cell r="C65" t="str">
            <v>Piutang Karyawan - Linting</v>
          </cell>
          <cell r="D65" t="str">
            <v>A</v>
          </cell>
        </row>
        <row r="66">
          <cell r="B66" t="str">
            <v>1-434</v>
          </cell>
          <cell r="C66" t="str">
            <v>Piutang Karyawan - Subrata</v>
          </cell>
          <cell r="D66" t="str">
            <v>A</v>
          </cell>
        </row>
        <row r="67">
          <cell r="B67" t="str">
            <v>1-435</v>
          </cell>
          <cell r="C67" t="str">
            <v>Piutang Karyawan - Agus Sutono</v>
          </cell>
          <cell r="D67" t="str">
            <v>A</v>
          </cell>
        </row>
        <row r="68">
          <cell r="B68" t="str">
            <v>1-436</v>
          </cell>
          <cell r="C68" t="str">
            <v>Piutang Karyawan - Miswandi</v>
          </cell>
          <cell r="D68" t="str">
            <v>A</v>
          </cell>
        </row>
        <row r="69">
          <cell r="B69" t="str">
            <v>1-437</v>
          </cell>
          <cell r="C69" t="str">
            <v>Piutang Karyawan - Umar</v>
          </cell>
          <cell r="D69" t="str">
            <v>A</v>
          </cell>
        </row>
        <row r="70">
          <cell r="B70" t="str">
            <v>1-438</v>
          </cell>
          <cell r="C70" t="str">
            <v>Piutang Karyawan - Dedy Junaedi</v>
          </cell>
          <cell r="D70" t="str">
            <v>A</v>
          </cell>
        </row>
        <row r="71">
          <cell r="B71" t="str">
            <v>1-439</v>
          </cell>
          <cell r="C71" t="str">
            <v>Piutang Karyawan - Ardiansyah (Helper)</v>
          </cell>
          <cell r="D71" t="str">
            <v>A</v>
          </cell>
        </row>
        <row r="72">
          <cell r="B72" t="str">
            <v>1-440</v>
          </cell>
          <cell r="C72" t="str">
            <v>Piutang Karyawan - Ardiansyah (Scaller)</v>
          </cell>
          <cell r="D72" t="str">
            <v>A</v>
          </cell>
        </row>
        <row r="73">
          <cell r="B73" t="str">
            <v>1-441</v>
          </cell>
          <cell r="C73" t="str">
            <v>Piutang Karyawan - Abdul Hamid</v>
          </cell>
          <cell r="D73" t="str">
            <v>A</v>
          </cell>
        </row>
        <row r="74">
          <cell r="B74" t="str">
            <v>1-442</v>
          </cell>
          <cell r="C74" t="str">
            <v>Piutang Karyawan - Awaluddin</v>
          </cell>
          <cell r="D74" t="str">
            <v>A</v>
          </cell>
        </row>
        <row r="75">
          <cell r="B75" t="str">
            <v>1-443</v>
          </cell>
          <cell r="C75" t="str">
            <v>Piutang Karyawan - Bahruddin</v>
          </cell>
          <cell r="D75" t="str">
            <v>A</v>
          </cell>
        </row>
        <row r="76">
          <cell r="B76" t="str">
            <v>1-444</v>
          </cell>
          <cell r="C76" t="str">
            <v>Piutang Karyawan - Hidayarulah</v>
          </cell>
          <cell r="D76" t="str">
            <v>A</v>
          </cell>
        </row>
        <row r="77">
          <cell r="B77" t="str">
            <v>1-445</v>
          </cell>
          <cell r="C77" t="str">
            <v>Piutang Karyawan - Ichal</v>
          </cell>
          <cell r="D77" t="str">
            <v>A</v>
          </cell>
        </row>
        <row r="78">
          <cell r="B78" t="str">
            <v>1-446</v>
          </cell>
          <cell r="C78" t="str">
            <v>Piutang Karyawan - Nurhayati</v>
          </cell>
          <cell r="D78" t="str">
            <v>A</v>
          </cell>
        </row>
        <row r="79">
          <cell r="B79" t="str">
            <v>1-447</v>
          </cell>
          <cell r="C79" t="str">
            <v>Piutang Karyawan - Sidi</v>
          </cell>
          <cell r="D79" t="str">
            <v>A</v>
          </cell>
        </row>
        <row r="80">
          <cell r="B80" t="str">
            <v>1-448</v>
          </cell>
          <cell r="C80" t="str">
            <v>Piutang Karyawan - Susanto</v>
          </cell>
          <cell r="D80" t="str">
            <v>A</v>
          </cell>
        </row>
        <row r="81">
          <cell r="B81" t="str">
            <v>1-449</v>
          </cell>
          <cell r="C81" t="str">
            <v>Piutang Karyawan - E. Sustina</v>
          </cell>
          <cell r="D81" t="str">
            <v>A</v>
          </cell>
        </row>
        <row r="82">
          <cell r="B82" t="str">
            <v>1-450</v>
          </cell>
          <cell r="C82" t="str">
            <v>Piutang Karyawan - Yosep Lingga</v>
          </cell>
          <cell r="D82" t="str">
            <v>A</v>
          </cell>
        </row>
        <row r="83">
          <cell r="B83" t="str">
            <v>1-451</v>
          </cell>
          <cell r="C83" t="str">
            <v>Piutang Karyawan - Anyar Rosadi</v>
          </cell>
          <cell r="D83" t="str">
            <v>A</v>
          </cell>
        </row>
        <row r="84">
          <cell r="B84" t="str">
            <v>1-452</v>
          </cell>
          <cell r="C84" t="str">
            <v>Piutang Karyawan - Jamaluddin</v>
          </cell>
          <cell r="D84" t="str">
            <v>A</v>
          </cell>
        </row>
        <row r="85">
          <cell r="B85" t="str">
            <v>1-453</v>
          </cell>
          <cell r="C85" t="str">
            <v>Piutang Karyawan - Jumari</v>
          </cell>
          <cell r="D85" t="str">
            <v>A</v>
          </cell>
        </row>
        <row r="86">
          <cell r="B86" t="str">
            <v>1-454</v>
          </cell>
          <cell r="C86" t="str">
            <v>Piutang Karyawan - Noor Ichwani</v>
          </cell>
          <cell r="D86" t="str">
            <v>A</v>
          </cell>
        </row>
        <row r="87">
          <cell r="B87" t="str">
            <v>1-455</v>
          </cell>
          <cell r="C87" t="str">
            <v>Piutang Karyawan - Said Abdilah</v>
          </cell>
          <cell r="D87" t="str">
            <v>A</v>
          </cell>
        </row>
        <row r="88">
          <cell r="B88" t="str">
            <v>1-456</v>
          </cell>
          <cell r="C88" t="str">
            <v>Piutang Karyawan - Abadhi</v>
          </cell>
          <cell r="D88" t="str">
            <v>A</v>
          </cell>
        </row>
        <row r="89">
          <cell r="B89" t="str">
            <v>1-457</v>
          </cell>
          <cell r="C89" t="str">
            <v>Piutang Karyawan - Abdul Wahid</v>
          </cell>
          <cell r="D89" t="str">
            <v>A</v>
          </cell>
        </row>
        <row r="90">
          <cell r="B90" t="str">
            <v>1-458</v>
          </cell>
          <cell r="C90" t="str">
            <v>Piutang Karyawan - Ardiansyah</v>
          </cell>
          <cell r="D90" t="str">
            <v>A</v>
          </cell>
        </row>
        <row r="91">
          <cell r="B91" t="str">
            <v>1-459</v>
          </cell>
          <cell r="C91" t="str">
            <v>Piutang Karyawan - Herawati</v>
          </cell>
          <cell r="D91" t="str">
            <v>A</v>
          </cell>
        </row>
        <row r="92">
          <cell r="B92" t="str">
            <v>1-460</v>
          </cell>
          <cell r="C92" t="str">
            <v>Piutang Karyawan - Juniansyah</v>
          </cell>
          <cell r="D92" t="str">
            <v>A</v>
          </cell>
        </row>
        <row r="93">
          <cell r="B93" t="str">
            <v>1-461</v>
          </cell>
          <cell r="C93" t="str">
            <v>Piutang Karyawan - Mawarni</v>
          </cell>
          <cell r="D93" t="str">
            <v>A</v>
          </cell>
        </row>
        <row r="94">
          <cell r="B94" t="str">
            <v>1-462</v>
          </cell>
          <cell r="C94" t="str">
            <v>Piutang Karyawan - Naomi</v>
          </cell>
          <cell r="D94" t="str">
            <v>A</v>
          </cell>
        </row>
        <row r="95">
          <cell r="B95" t="str">
            <v>1-463</v>
          </cell>
          <cell r="C95" t="str">
            <v>Piutang Karyawan - Nur Jannah</v>
          </cell>
          <cell r="D95" t="str">
            <v>A</v>
          </cell>
        </row>
        <row r="96">
          <cell r="B96" t="str">
            <v>1-464</v>
          </cell>
          <cell r="C96" t="str">
            <v>Piutang Karyawan - Rudi Supriadi</v>
          </cell>
          <cell r="D96" t="str">
            <v>A</v>
          </cell>
        </row>
        <row r="97">
          <cell r="B97" t="str">
            <v>1-465</v>
          </cell>
          <cell r="C97" t="str">
            <v>Piutang Karyawan - Suparman</v>
          </cell>
          <cell r="D97" t="str">
            <v>A</v>
          </cell>
        </row>
        <row r="98">
          <cell r="B98" t="str">
            <v>1-466</v>
          </cell>
          <cell r="C98" t="str">
            <v>Piutang Karyawan - Supianoor</v>
          </cell>
          <cell r="D98" t="str">
            <v>A</v>
          </cell>
        </row>
        <row r="99">
          <cell r="B99" t="str">
            <v>1-467</v>
          </cell>
          <cell r="C99" t="str">
            <v>Piutang Karyawan - H. Murzani M.</v>
          </cell>
          <cell r="D99" t="str">
            <v>A</v>
          </cell>
        </row>
        <row r="100">
          <cell r="B100" t="str">
            <v>1-468</v>
          </cell>
          <cell r="C100" t="str">
            <v>Piutang Karyawan - Nusu</v>
          </cell>
          <cell r="D100" t="str">
            <v>A</v>
          </cell>
        </row>
        <row r="101">
          <cell r="B101" t="str">
            <v>1-469</v>
          </cell>
          <cell r="C101" t="str">
            <v>Piutang Karyawan - Taufik</v>
          </cell>
          <cell r="D101" t="str">
            <v>A</v>
          </cell>
        </row>
        <row r="102">
          <cell r="B102" t="str">
            <v>1-470</v>
          </cell>
          <cell r="C102" t="str">
            <v>Piutang Karyawan - Yanni</v>
          </cell>
          <cell r="D102" t="str">
            <v>A</v>
          </cell>
        </row>
        <row r="103">
          <cell r="B103" t="str">
            <v>1-471</v>
          </cell>
          <cell r="C103" t="str">
            <v>Piutang Karyawan - Muryani</v>
          </cell>
          <cell r="D103" t="str">
            <v>A</v>
          </cell>
        </row>
        <row r="104">
          <cell r="B104" t="str">
            <v>1-472</v>
          </cell>
          <cell r="C104" t="str">
            <v>Piutang Karyawan - Fadliansyah</v>
          </cell>
          <cell r="D104" t="str">
            <v>A</v>
          </cell>
        </row>
        <row r="105">
          <cell r="B105" t="str">
            <v>1-473</v>
          </cell>
          <cell r="C105" t="str">
            <v>Piutang Karyawan - Nur Ita M.</v>
          </cell>
          <cell r="D105" t="str">
            <v>A</v>
          </cell>
        </row>
        <row r="106">
          <cell r="B106" t="str">
            <v>1-474</v>
          </cell>
          <cell r="C106" t="str">
            <v>Piutang Karyawan - Soepoyo</v>
          </cell>
          <cell r="D106" t="str">
            <v>A</v>
          </cell>
        </row>
        <row r="107">
          <cell r="B107" t="str">
            <v>1-475</v>
          </cell>
          <cell r="C107" t="str">
            <v>Piutang Karyawan - Nasrul Goce</v>
          </cell>
          <cell r="D107" t="str">
            <v>A</v>
          </cell>
        </row>
        <row r="108">
          <cell r="B108" t="str">
            <v>1-476</v>
          </cell>
          <cell r="C108" t="str">
            <v>Piutang Karyawan - Ibu Syarifuddin</v>
          </cell>
          <cell r="D108" t="str">
            <v>A</v>
          </cell>
        </row>
        <row r="109">
          <cell r="B109" t="str">
            <v>1-477</v>
          </cell>
          <cell r="C109" t="str">
            <v>Piutang Karyawan - Budi</v>
          </cell>
          <cell r="D109" t="str">
            <v>A</v>
          </cell>
        </row>
        <row r="110">
          <cell r="B110" t="str">
            <v>1-478</v>
          </cell>
          <cell r="C110" t="str">
            <v>Piutang Karyawan - Ibu Margono</v>
          </cell>
          <cell r="D110" t="str">
            <v>A</v>
          </cell>
        </row>
        <row r="111">
          <cell r="B111" t="str">
            <v>1-479</v>
          </cell>
          <cell r="C111" t="str">
            <v>Piutang Karyawan - Suherman</v>
          </cell>
          <cell r="D111" t="str">
            <v>A</v>
          </cell>
        </row>
        <row r="112">
          <cell r="B112" t="str">
            <v>1-480</v>
          </cell>
          <cell r="C112" t="str">
            <v>Piutang Karyawan - I. Baderi</v>
          </cell>
          <cell r="D112" t="str">
            <v>A</v>
          </cell>
        </row>
        <row r="113">
          <cell r="B113" t="str">
            <v>1-481</v>
          </cell>
          <cell r="C113" t="str">
            <v>Piutang Karyawan - Mugeni</v>
          </cell>
          <cell r="D113" t="str">
            <v>A</v>
          </cell>
        </row>
        <row r="114">
          <cell r="B114" t="str">
            <v>1-482</v>
          </cell>
          <cell r="C114" t="str">
            <v>Piutang Karyawan - Kiset</v>
          </cell>
          <cell r="D114" t="str">
            <v>A</v>
          </cell>
        </row>
        <row r="115">
          <cell r="B115" t="str">
            <v>1-483</v>
          </cell>
          <cell r="C115" t="str">
            <v>Piutang Karyawan - H. Murzanie</v>
          </cell>
          <cell r="D115" t="str">
            <v>A</v>
          </cell>
        </row>
        <row r="116">
          <cell r="B116" t="str">
            <v>1-484</v>
          </cell>
          <cell r="C116" t="str">
            <v>Piutang Karyawan - Tadius</v>
          </cell>
          <cell r="D116" t="str">
            <v>A</v>
          </cell>
        </row>
        <row r="117">
          <cell r="B117" t="str">
            <v>1-485</v>
          </cell>
          <cell r="C117" t="str">
            <v>Piutang Karyawan - Ali Junaedi</v>
          </cell>
          <cell r="D117" t="str">
            <v>A</v>
          </cell>
        </row>
        <row r="118">
          <cell r="B118" t="str">
            <v>1-486</v>
          </cell>
          <cell r="C118" t="str">
            <v>Piutang Karyawan - Fahmi</v>
          </cell>
          <cell r="D118" t="str">
            <v>A</v>
          </cell>
        </row>
        <row r="119">
          <cell r="B119" t="str">
            <v>1-487</v>
          </cell>
          <cell r="C119" t="str">
            <v>Piutang Karyawan - Labaika</v>
          </cell>
          <cell r="D119" t="str">
            <v>A</v>
          </cell>
        </row>
        <row r="120">
          <cell r="B120" t="str">
            <v>1-488</v>
          </cell>
          <cell r="C120" t="str">
            <v>Piutang Karyawan - M. Noor</v>
          </cell>
          <cell r="D120" t="str">
            <v>A</v>
          </cell>
        </row>
        <row r="121">
          <cell r="B121" t="str">
            <v>1-489</v>
          </cell>
          <cell r="C121" t="str">
            <v>Piutang Karyawan - Undin</v>
          </cell>
          <cell r="D121" t="str">
            <v>A</v>
          </cell>
        </row>
        <row r="122">
          <cell r="B122" t="str">
            <v>1-490</v>
          </cell>
          <cell r="C122" t="str">
            <v>Piutang Karyawan - Subuhan</v>
          </cell>
          <cell r="D122" t="str">
            <v>A</v>
          </cell>
        </row>
        <row r="123">
          <cell r="B123" t="str">
            <v>1-491</v>
          </cell>
          <cell r="C123" t="str">
            <v>Piutang Karyawan - ABK. Melati</v>
          </cell>
          <cell r="D123" t="str">
            <v>A</v>
          </cell>
        </row>
        <row r="124">
          <cell r="B124" t="str">
            <v>1-492</v>
          </cell>
          <cell r="C124" t="str">
            <v>Piutang Karyawan - Frans P</v>
          </cell>
          <cell r="D124" t="str">
            <v>A</v>
          </cell>
        </row>
        <row r="125">
          <cell r="B125" t="str">
            <v>1-500</v>
          </cell>
          <cell r="C125" t="str">
            <v>Piutang Lain-lain</v>
          </cell>
          <cell r="D125" t="str">
            <v>I</v>
          </cell>
        </row>
        <row r="126">
          <cell r="B126" t="str">
            <v>1-501</v>
          </cell>
          <cell r="C126" t="str">
            <v>Piutang Lain-lain - H. Muhammad</v>
          </cell>
          <cell r="D126" t="str">
            <v>A</v>
          </cell>
        </row>
        <row r="127">
          <cell r="B127" t="str">
            <v>1-502</v>
          </cell>
          <cell r="C127" t="str">
            <v>Piutang Lain-lain - H. Yani</v>
          </cell>
          <cell r="D127" t="str">
            <v>A</v>
          </cell>
        </row>
        <row r="128">
          <cell r="B128" t="str">
            <v>1-503</v>
          </cell>
          <cell r="C128" t="str">
            <v>Piutang Lain-lain - H. Yenny</v>
          </cell>
          <cell r="D128" t="str">
            <v>A</v>
          </cell>
        </row>
        <row r="129">
          <cell r="B129" t="str">
            <v>1-504</v>
          </cell>
          <cell r="C129" t="str">
            <v>Piutang Lain-lain - Ronny</v>
          </cell>
          <cell r="D129" t="str">
            <v>A</v>
          </cell>
        </row>
        <row r="130">
          <cell r="B130" t="str">
            <v>1-505</v>
          </cell>
          <cell r="C130" t="str">
            <v>Piutang Lain-lain - Sipin Tjahyadi</v>
          </cell>
          <cell r="D130" t="str">
            <v>A</v>
          </cell>
        </row>
        <row r="131">
          <cell r="B131" t="str">
            <v>1-506</v>
          </cell>
          <cell r="C131" t="str">
            <v>Piutang Lain-lain - Sutaji</v>
          </cell>
          <cell r="D131" t="str">
            <v>A</v>
          </cell>
        </row>
        <row r="132">
          <cell r="B132" t="str">
            <v>1-507</v>
          </cell>
          <cell r="C132" t="str">
            <v>Piutang Lain-lain - PT. Cynthia Kaltim Mas</v>
          </cell>
          <cell r="D132" t="str">
            <v>A</v>
          </cell>
        </row>
        <row r="133">
          <cell r="B133" t="str">
            <v>1-508</v>
          </cell>
          <cell r="C133" t="str">
            <v>Piutang Lain-lain - PT. Putra Jaya Badar</v>
          </cell>
          <cell r="D133" t="str">
            <v>A</v>
          </cell>
        </row>
        <row r="134">
          <cell r="B134" t="str">
            <v>1-509</v>
          </cell>
          <cell r="C134" t="str">
            <v>Piutang Lain-lain - Kuswan</v>
          </cell>
          <cell r="D134" t="str">
            <v>A</v>
          </cell>
        </row>
        <row r="135">
          <cell r="B135" t="str">
            <v>1-510</v>
          </cell>
          <cell r="C135" t="str">
            <v>Piutang Lain-lain - Fani</v>
          </cell>
          <cell r="D135" t="str">
            <v>A</v>
          </cell>
        </row>
        <row r="136">
          <cell r="B136" t="str">
            <v>1-511</v>
          </cell>
          <cell r="C136" t="str">
            <v>Piutang Lain-lain - Asim</v>
          </cell>
          <cell r="D136" t="str">
            <v>A</v>
          </cell>
        </row>
        <row r="137">
          <cell r="B137" t="str">
            <v>1-512</v>
          </cell>
          <cell r="C137" t="str">
            <v>Piutang Lain-lain - IMI Group</v>
          </cell>
          <cell r="D137" t="str">
            <v>A</v>
          </cell>
        </row>
        <row r="138">
          <cell r="B138" t="str">
            <v>1-513</v>
          </cell>
          <cell r="C138" t="str">
            <v>Piutang Lain-lain - Pihak Ketiga</v>
          </cell>
          <cell r="D138" t="str">
            <v>A</v>
          </cell>
        </row>
        <row r="139">
          <cell r="B139" t="str">
            <v>1-514</v>
          </cell>
          <cell r="C139" t="str">
            <v>Piutang Lain-lain</v>
          </cell>
        </row>
        <row r="140">
          <cell r="B140" t="str">
            <v>1-600</v>
          </cell>
          <cell r="C140" t="str">
            <v>Uang Muka</v>
          </cell>
          <cell r="D140" t="str">
            <v>I</v>
          </cell>
        </row>
        <row r="141">
          <cell r="B141" t="str">
            <v>1-601</v>
          </cell>
          <cell r="C141" t="str">
            <v>Uang Muka Pembelian</v>
          </cell>
          <cell r="D141" t="str">
            <v>A</v>
          </cell>
        </row>
        <row r="142">
          <cell r="B142" t="str">
            <v>1-602</v>
          </cell>
          <cell r="C142" t="str">
            <v>Uang Muka Pembangunan</v>
          </cell>
          <cell r="D142" t="str">
            <v>A</v>
          </cell>
        </row>
        <row r="143">
          <cell r="B143" t="str">
            <v>1-700</v>
          </cell>
          <cell r="C143" t="str">
            <v>Persediaan</v>
          </cell>
          <cell r="D143" t="str">
            <v>I</v>
          </cell>
        </row>
        <row r="144">
          <cell r="B144" t="str">
            <v>1-701</v>
          </cell>
          <cell r="C144" t="str">
            <v>Persediaan Spare Parts &amp; Material</v>
          </cell>
          <cell r="D144" t="str">
            <v>A</v>
          </cell>
        </row>
        <row r="145">
          <cell r="B145" t="str">
            <v>1-702</v>
          </cell>
          <cell r="C145" t="str">
            <v>BBM &amp; Pelumas</v>
          </cell>
          <cell r="D145" t="str">
            <v>A</v>
          </cell>
        </row>
        <row r="146">
          <cell r="B146" t="str">
            <v>1-703</v>
          </cell>
          <cell r="C146" t="str">
            <v>Persediaan Saw Timber</v>
          </cell>
          <cell r="D146" t="str">
            <v>A</v>
          </cell>
        </row>
        <row r="147">
          <cell r="B147" t="str">
            <v>1-704</v>
          </cell>
          <cell r="C147" t="str">
            <v>Persediaan Logs</v>
          </cell>
          <cell r="D147" t="str">
            <v>A</v>
          </cell>
        </row>
        <row r="148">
          <cell r="B148" t="str">
            <v>1-705</v>
          </cell>
          <cell r="C148" t="str">
            <v>Persediaan Barang Dalam Proses</v>
          </cell>
          <cell r="D148" t="str">
            <v>A</v>
          </cell>
        </row>
        <row r="149">
          <cell r="B149" t="str">
            <v>1-706</v>
          </cell>
          <cell r="C149" t="str">
            <v>Persediaan Barang Jadi</v>
          </cell>
          <cell r="D149" t="str">
            <v>A</v>
          </cell>
        </row>
        <row r="150">
          <cell r="B150" t="str">
            <v>2-000</v>
          </cell>
          <cell r="C150" t="str">
            <v>AKTIVA TETAP</v>
          </cell>
          <cell r="D150" t="str">
            <v>I</v>
          </cell>
        </row>
        <row r="151">
          <cell r="B151" t="str">
            <v>2-100</v>
          </cell>
          <cell r="C151" t="str">
            <v>Tanah</v>
          </cell>
          <cell r="D151" t="str">
            <v>A</v>
          </cell>
        </row>
        <row r="152">
          <cell r="B152" t="str">
            <v>2-200</v>
          </cell>
          <cell r="C152" t="str">
            <v>Bangunan</v>
          </cell>
          <cell r="D152" t="str">
            <v>A</v>
          </cell>
        </row>
        <row r="153">
          <cell r="B153" t="str">
            <v>2-201</v>
          </cell>
          <cell r="C153" t="str">
            <v>Bangunan Sedang Berjalan</v>
          </cell>
          <cell r="D153" t="str">
            <v>A</v>
          </cell>
        </row>
        <row r="154">
          <cell r="B154" t="str">
            <v>2-202</v>
          </cell>
          <cell r="C154" t="str">
            <v>Bangunan Gedung Spare Part</v>
          </cell>
          <cell r="D154" t="str">
            <v>A</v>
          </cell>
        </row>
        <row r="155">
          <cell r="B155" t="str">
            <v>2-203</v>
          </cell>
          <cell r="C155" t="str">
            <v>Bangunan Kantin</v>
          </cell>
          <cell r="D155" t="str">
            <v>A</v>
          </cell>
        </row>
        <row r="156">
          <cell r="B156" t="str">
            <v>2-204</v>
          </cell>
          <cell r="C156" t="str">
            <v>Bangunan Workshop</v>
          </cell>
          <cell r="D156" t="str">
            <v>A</v>
          </cell>
        </row>
        <row r="157">
          <cell r="B157" t="str">
            <v>2-205</v>
          </cell>
          <cell r="C157" t="str">
            <v>Bangunan Mess/Perumahan</v>
          </cell>
          <cell r="D157" t="str">
            <v>A</v>
          </cell>
        </row>
        <row r="158">
          <cell r="B158" t="str">
            <v>2-206</v>
          </cell>
          <cell r="C158" t="str">
            <v>Bangunan Hoist</v>
          </cell>
          <cell r="D158" t="str">
            <v>A</v>
          </cell>
        </row>
        <row r="159">
          <cell r="B159" t="str">
            <v>2-207</v>
          </cell>
          <cell r="C159" t="str">
            <v>Bangunan Kedhi</v>
          </cell>
          <cell r="D159" t="str">
            <v>A</v>
          </cell>
        </row>
        <row r="160">
          <cell r="B160" t="str">
            <v>2-208</v>
          </cell>
          <cell r="C160" t="str">
            <v>Bangunan Gedung A</v>
          </cell>
          <cell r="D160" t="str">
            <v>A</v>
          </cell>
        </row>
        <row r="161">
          <cell r="B161" t="str">
            <v>2-209</v>
          </cell>
          <cell r="C161" t="str">
            <v>Bangunan Mess Berkati</v>
          </cell>
          <cell r="D161" t="str">
            <v>A</v>
          </cell>
        </row>
        <row r="162">
          <cell r="B162" t="str">
            <v>2-210</v>
          </cell>
          <cell r="C162" t="str">
            <v>Bangunan Gedung B</v>
          </cell>
          <cell r="D162" t="str">
            <v>A</v>
          </cell>
        </row>
        <row r="163">
          <cell r="B163" t="str">
            <v>2-211</v>
          </cell>
          <cell r="C163" t="str">
            <v>Bangunan Gedung C &amp; D</v>
          </cell>
          <cell r="D163" t="str">
            <v>A</v>
          </cell>
        </row>
        <row r="164">
          <cell r="B164" t="str">
            <v>2-212</v>
          </cell>
          <cell r="C164" t="str">
            <v>Bangunan Kantor</v>
          </cell>
          <cell r="D164" t="str">
            <v>A</v>
          </cell>
        </row>
        <row r="165">
          <cell r="B165" t="str">
            <v>2-213</v>
          </cell>
          <cell r="C165" t="str">
            <v>Bangunan Mess Logpond</v>
          </cell>
          <cell r="D165" t="str">
            <v>A</v>
          </cell>
        </row>
        <row r="166">
          <cell r="B166" t="str">
            <v>2-214</v>
          </cell>
          <cell r="C166" t="str">
            <v>Bangunan Mess Satpam</v>
          </cell>
          <cell r="D166" t="str">
            <v>A</v>
          </cell>
        </row>
        <row r="167">
          <cell r="B167" t="str">
            <v>2-215</v>
          </cell>
          <cell r="C167" t="str">
            <v>Bangunan Gedung E</v>
          </cell>
          <cell r="D167" t="str">
            <v>A</v>
          </cell>
        </row>
        <row r="168">
          <cell r="B168" t="str">
            <v>2-216</v>
          </cell>
          <cell r="C168" t="str">
            <v>Bangunan Gedung F</v>
          </cell>
          <cell r="D168" t="str">
            <v>A</v>
          </cell>
        </row>
        <row r="169">
          <cell r="B169" t="str">
            <v>2-217</v>
          </cell>
          <cell r="C169" t="str">
            <v>Bangunan Mess Putri</v>
          </cell>
          <cell r="D169" t="str">
            <v>A</v>
          </cell>
        </row>
        <row r="170">
          <cell r="B170" t="str">
            <v>2-218</v>
          </cell>
          <cell r="C170" t="str">
            <v>Bangunan Untuk Sumur Bor</v>
          </cell>
          <cell r="D170" t="str">
            <v>A</v>
          </cell>
        </row>
        <row r="171">
          <cell r="B171" t="str">
            <v>2-219</v>
          </cell>
          <cell r="C171" t="str">
            <v>Bangunan Saw Doctor</v>
          </cell>
          <cell r="D171" t="str">
            <v>A</v>
          </cell>
        </row>
        <row r="172">
          <cell r="B172" t="str">
            <v>2-220</v>
          </cell>
          <cell r="C172" t="str">
            <v>Bangunan Mess Balikpapan</v>
          </cell>
          <cell r="D172" t="str">
            <v>A</v>
          </cell>
        </row>
        <row r="173">
          <cell r="B173" t="str">
            <v>2-221</v>
          </cell>
          <cell r="C173" t="str">
            <v>Bangunan Gedung G</v>
          </cell>
          <cell r="D173" t="str">
            <v>A</v>
          </cell>
        </row>
        <row r="174">
          <cell r="B174" t="str">
            <v>2-300</v>
          </cell>
          <cell r="C174" t="str">
            <v>Kendaraan</v>
          </cell>
          <cell r="D174" t="str">
            <v>A</v>
          </cell>
        </row>
        <row r="175">
          <cell r="B175" t="str">
            <v>2-400</v>
          </cell>
          <cell r="C175" t="str">
            <v>Alat Berat</v>
          </cell>
          <cell r="D175" t="str">
            <v>A</v>
          </cell>
        </row>
        <row r="176">
          <cell r="B176" t="str">
            <v>2-500</v>
          </cell>
          <cell r="C176" t="str">
            <v>Mesin &amp; Peralatan</v>
          </cell>
          <cell r="D176" t="str">
            <v>A</v>
          </cell>
        </row>
        <row r="177">
          <cell r="B177" t="str">
            <v>2-600</v>
          </cell>
          <cell r="C177" t="str">
            <v>Inventaris Kantor</v>
          </cell>
          <cell r="D177" t="str">
            <v>A</v>
          </cell>
        </row>
        <row r="178">
          <cell r="B178" t="str">
            <v>2-800</v>
          </cell>
          <cell r="C178" t="str">
            <v>AKTIVA LAIN-LAIN</v>
          </cell>
          <cell r="D178" t="str">
            <v>I</v>
          </cell>
        </row>
        <row r="179">
          <cell r="B179" t="str">
            <v>2-801</v>
          </cell>
          <cell r="C179" t="str">
            <v>Biaya Pra Operasi</v>
          </cell>
          <cell r="D179" t="str">
            <v>A</v>
          </cell>
        </row>
        <row r="180">
          <cell r="B180" t="str">
            <v>2-802</v>
          </cell>
          <cell r="C180" t="str">
            <v>Bangunan Dalam Pelaksanaan</v>
          </cell>
          <cell r="D180" t="str">
            <v>A</v>
          </cell>
        </row>
        <row r="181">
          <cell r="B181" t="str">
            <v>3-000</v>
          </cell>
          <cell r="C181" t="str">
            <v>HUTANG LANCAR</v>
          </cell>
          <cell r="D181" t="str">
            <v>I</v>
          </cell>
        </row>
        <row r="182">
          <cell r="B182" t="str">
            <v>3-100</v>
          </cell>
          <cell r="C182" t="str">
            <v>Hutang Usaha</v>
          </cell>
          <cell r="D182" t="str">
            <v>I</v>
          </cell>
        </row>
        <row r="183">
          <cell r="B183" t="str">
            <v>3-101</v>
          </cell>
          <cell r="C183" t="str">
            <v>Hutang Usaha - Himawan</v>
          </cell>
          <cell r="D183" t="str">
            <v>A</v>
          </cell>
        </row>
        <row r="184">
          <cell r="B184" t="str">
            <v>3-102</v>
          </cell>
          <cell r="C184" t="str">
            <v>Himawan Via Nota</v>
          </cell>
          <cell r="D184" t="str">
            <v>A</v>
          </cell>
        </row>
        <row r="185">
          <cell r="B185" t="str">
            <v>3-103</v>
          </cell>
          <cell r="C185" t="str">
            <v>PT. Sumber Bahagia</v>
          </cell>
          <cell r="D185" t="str">
            <v>A</v>
          </cell>
        </row>
        <row r="186">
          <cell r="B186" t="str">
            <v>3-104</v>
          </cell>
          <cell r="C186" t="str">
            <v>Hutang Usaha - Suta Wijaya</v>
          </cell>
          <cell r="D186" t="str">
            <v>A</v>
          </cell>
        </row>
        <row r="187">
          <cell r="B187" t="str">
            <v>3-105</v>
          </cell>
          <cell r="C187" t="str">
            <v>PT. Cynthia Kaltim Mas</v>
          </cell>
          <cell r="D187" t="str">
            <v>A</v>
          </cell>
        </row>
        <row r="188">
          <cell r="B188" t="str">
            <v>3-200</v>
          </cell>
          <cell r="C188" t="str">
            <v>Hutang Biaya</v>
          </cell>
          <cell r="D188" t="str">
            <v>I</v>
          </cell>
        </row>
        <row r="189">
          <cell r="B189" t="str">
            <v>3-201</v>
          </cell>
          <cell r="C189" t="str">
            <v>Biaya Gaji Belum Dibayar</v>
          </cell>
          <cell r="D189" t="str">
            <v>A</v>
          </cell>
        </row>
        <row r="190">
          <cell r="B190" t="str">
            <v>3-300</v>
          </cell>
          <cell r="C190" t="str">
            <v>Hutang Pajak</v>
          </cell>
          <cell r="D190" t="str">
            <v>I</v>
          </cell>
        </row>
        <row r="191">
          <cell r="B191" t="str">
            <v>3-301</v>
          </cell>
          <cell r="C191" t="str">
            <v>PPN Keluaran</v>
          </cell>
          <cell r="D191" t="str">
            <v>A</v>
          </cell>
        </row>
        <row r="192">
          <cell r="B192" t="str">
            <v>3-302</v>
          </cell>
          <cell r="C192" t="str">
            <v>PPn Masukan</v>
          </cell>
          <cell r="D192" t="str">
            <v>A</v>
          </cell>
        </row>
        <row r="193">
          <cell r="B193" t="str">
            <v>3-303</v>
          </cell>
          <cell r="C193" t="str">
            <v>Pajak Penjualan</v>
          </cell>
          <cell r="D193" t="str">
            <v>A</v>
          </cell>
        </row>
        <row r="194">
          <cell r="B194" t="str">
            <v>3-304</v>
          </cell>
          <cell r="C194" t="str">
            <v>PPh Pasal 21</v>
          </cell>
          <cell r="D194" t="str">
            <v>A</v>
          </cell>
        </row>
        <row r="195">
          <cell r="B195" t="str">
            <v>3-400</v>
          </cell>
          <cell r="C195" t="str">
            <v>Hutang Bank</v>
          </cell>
          <cell r="D195" t="str">
            <v>I</v>
          </cell>
        </row>
        <row r="196">
          <cell r="B196" t="str">
            <v>3-500</v>
          </cell>
          <cell r="C196" t="str">
            <v>Hutang Lain-lain</v>
          </cell>
          <cell r="D196" t="str">
            <v>I</v>
          </cell>
        </row>
        <row r="197">
          <cell r="B197" t="str">
            <v>3-501</v>
          </cell>
          <cell r="C197" t="str">
            <v>Hutang Lain-lain - Kredit Fuso</v>
          </cell>
          <cell r="D197" t="str">
            <v>A</v>
          </cell>
        </row>
        <row r="198">
          <cell r="B198" t="str">
            <v>4-000</v>
          </cell>
          <cell r="C198" t="str">
            <v>HUTANG JANGKA PANJANG</v>
          </cell>
          <cell r="D198" t="str">
            <v>I</v>
          </cell>
        </row>
        <row r="199">
          <cell r="B199" t="str">
            <v>5-000</v>
          </cell>
          <cell r="C199" t="str">
            <v>MODAL</v>
          </cell>
          <cell r="D199" t="str">
            <v>I</v>
          </cell>
        </row>
        <row r="200">
          <cell r="B200" t="str">
            <v>5-001</v>
          </cell>
          <cell r="C200" t="str">
            <v>Modal Disetor</v>
          </cell>
          <cell r="D200" t="str">
            <v>A</v>
          </cell>
        </row>
        <row r="201">
          <cell r="B201" t="str">
            <v>5-001.01</v>
          </cell>
          <cell r="C201" t="str">
            <v>Tuan Himawan</v>
          </cell>
          <cell r="D201" t="str">
            <v>A</v>
          </cell>
        </row>
        <row r="202">
          <cell r="B202" t="str">
            <v>5-001.02</v>
          </cell>
          <cell r="C202" t="str">
            <v>Tuan Sin Soe</v>
          </cell>
          <cell r="D202" t="str">
            <v>A</v>
          </cell>
        </row>
        <row r="203">
          <cell r="B203" t="str">
            <v>5-001.03</v>
          </cell>
          <cell r="C203" t="str">
            <v>Tuan H. Suta Wijaya</v>
          </cell>
          <cell r="D203" t="str">
            <v>A</v>
          </cell>
        </row>
        <row r="204">
          <cell r="B204" t="str">
            <v>5-001.04</v>
          </cell>
          <cell r="C204" t="str">
            <v>Nyonya Hj. Herawati</v>
          </cell>
          <cell r="D204" t="str">
            <v>A</v>
          </cell>
        </row>
        <row r="205">
          <cell r="B205" t="str">
            <v>5-002</v>
          </cell>
          <cell r="C205" t="str">
            <v>Laba Ditahan</v>
          </cell>
          <cell r="D205" t="str">
            <v>A</v>
          </cell>
        </row>
        <row r="206">
          <cell r="B206" t="str">
            <v>5-003</v>
          </cell>
          <cell r="C206" t="str">
            <v>Laba Tahun Berjalan</v>
          </cell>
          <cell r="D206" t="str">
            <v>A</v>
          </cell>
        </row>
        <row r="207">
          <cell r="B207" t="str">
            <v>6-000</v>
          </cell>
          <cell r="C207" t="str">
            <v>PENDAPATAN</v>
          </cell>
          <cell r="D207" t="str">
            <v>I</v>
          </cell>
        </row>
        <row r="208">
          <cell r="B208" t="str">
            <v>6-001</v>
          </cell>
          <cell r="C208" t="str">
            <v>Penjualan Export</v>
          </cell>
          <cell r="D208" t="str">
            <v>A</v>
          </cell>
        </row>
        <row r="209">
          <cell r="B209" t="str">
            <v>6-002</v>
          </cell>
          <cell r="C209" t="str">
            <v>Penjualan Lokal</v>
          </cell>
          <cell r="D209" t="str">
            <v>A</v>
          </cell>
        </row>
        <row r="210">
          <cell r="B210" t="str">
            <v>6-003</v>
          </cell>
          <cell r="C210" t="str">
            <v>Penjualan Lain-lain</v>
          </cell>
          <cell r="D210" t="str">
            <v>A</v>
          </cell>
        </row>
        <row r="211">
          <cell r="B211" t="str">
            <v>7-000</v>
          </cell>
          <cell r="C211" t="str">
            <v>HARGA POKOK PENDAPATAN</v>
          </cell>
          <cell r="D211" t="str">
            <v>I</v>
          </cell>
        </row>
        <row r="212">
          <cell r="B212" t="str">
            <v>7-001</v>
          </cell>
          <cell r="C212" t="str">
            <v>Pembelian Kayu</v>
          </cell>
          <cell r="D212" t="str">
            <v>A</v>
          </cell>
        </row>
        <row r="213">
          <cell r="B213" t="str">
            <v>7-002</v>
          </cell>
          <cell r="C213" t="str">
            <v>Biaya Pemakaian BBM Solar</v>
          </cell>
          <cell r="D213" t="str">
            <v>A</v>
          </cell>
        </row>
        <row r="214">
          <cell r="B214" t="str">
            <v>7-003</v>
          </cell>
          <cell r="C214" t="str">
            <v>Biaya Keperluan Pabrik</v>
          </cell>
          <cell r="D214" t="str">
            <v>A</v>
          </cell>
        </row>
        <row r="215">
          <cell r="B215" t="str">
            <v>7-004</v>
          </cell>
          <cell r="C215" t="str">
            <v>Biaya Pemeliharaan &amp; Perbaikan Kendaraan &amp; Alat Berat</v>
          </cell>
          <cell r="D215" t="str">
            <v>A</v>
          </cell>
        </row>
        <row r="216">
          <cell r="B216" t="str">
            <v>7-005</v>
          </cell>
          <cell r="C216" t="str">
            <v>Biaya Bongkar Muat</v>
          </cell>
          <cell r="D216" t="str">
            <v>A</v>
          </cell>
        </row>
        <row r="217">
          <cell r="B217" t="str">
            <v>7-006</v>
          </cell>
          <cell r="C217" t="str">
            <v>Biaya Pemakaian BBM Bensin</v>
          </cell>
          <cell r="D217" t="str">
            <v>A</v>
          </cell>
        </row>
        <row r="218">
          <cell r="B218" t="str">
            <v>7-007</v>
          </cell>
          <cell r="C218" t="str">
            <v>Biaya Keperluan Camp</v>
          </cell>
          <cell r="D218" t="str">
            <v>A</v>
          </cell>
        </row>
        <row r="219">
          <cell r="B219" t="str">
            <v>7-008</v>
          </cell>
          <cell r="C219" t="str">
            <v>Biaya Pemeliharaan Bangunan</v>
          </cell>
          <cell r="D219" t="str">
            <v>A</v>
          </cell>
        </row>
        <row r="220">
          <cell r="B220" t="str">
            <v>7-009</v>
          </cell>
          <cell r="C220" t="str">
            <v>Supply Barang PT. Sumber Bahagia Makmur</v>
          </cell>
          <cell r="D220" t="str">
            <v>A</v>
          </cell>
        </row>
        <row r="221">
          <cell r="B221" t="str">
            <v>7-010</v>
          </cell>
          <cell r="C221" t="str">
            <v>Biaya Surat-Surat Ijin Kendaraan &amp; Alat Berat</v>
          </cell>
          <cell r="D221" t="str">
            <v>A</v>
          </cell>
        </row>
        <row r="222">
          <cell r="B222" t="str">
            <v>7-011</v>
          </cell>
          <cell r="C222" t="str">
            <v>Biaya Pemeliharaan Mesin &amp; Peralatan</v>
          </cell>
          <cell r="D222" t="str">
            <v>A</v>
          </cell>
        </row>
        <row r="223">
          <cell r="B223" t="str">
            <v>7-012</v>
          </cell>
          <cell r="C223" t="str">
            <v>Biaya Pemakaian BBM Pelumas</v>
          </cell>
          <cell r="D223" t="str">
            <v>A</v>
          </cell>
        </row>
        <row r="224">
          <cell r="B224" t="str">
            <v>7-013</v>
          </cell>
          <cell r="C224" t="str">
            <v>Biaya Mobilisasi Kendaraan &amp; Alat Berat</v>
          </cell>
          <cell r="D224" t="str">
            <v>A</v>
          </cell>
        </row>
        <row r="225">
          <cell r="B225" t="str">
            <v>7-014</v>
          </cell>
          <cell r="C225" t="str">
            <v>Biaya Angkut Tanah</v>
          </cell>
          <cell r="D225" t="str">
            <v>A</v>
          </cell>
        </row>
        <row r="226">
          <cell r="B226" t="str">
            <v>7-500</v>
          </cell>
          <cell r="C226" t="str">
            <v>PENJUALAN PENJUALAN</v>
          </cell>
          <cell r="D226" t="str">
            <v>I</v>
          </cell>
        </row>
        <row r="227">
          <cell r="B227" t="str">
            <v>7-501</v>
          </cell>
          <cell r="C227" t="str">
            <v>Biaya Container</v>
          </cell>
          <cell r="D227" t="str">
            <v>A</v>
          </cell>
        </row>
        <row r="228">
          <cell r="B228" t="str">
            <v>7-502</v>
          </cell>
          <cell r="C228" t="str">
            <v>Biaya Tracking</v>
          </cell>
          <cell r="D228" t="str">
            <v>A</v>
          </cell>
        </row>
        <row r="229">
          <cell r="B229" t="str">
            <v>7-503</v>
          </cell>
          <cell r="C229" t="str">
            <v>PSDH / DR</v>
          </cell>
          <cell r="D229" t="str">
            <v>A</v>
          </cell>
        </row>
        <row r="230">
          <cell r="B230" t="str">
            <v>7-504</v>
          </cell>
          <cell r="C230" t="str">
            <v>Biaya Angkut / Ekspedisi / Pengiriman Kayu</v>
          </cell>
          <cell r="D230" t="str">
            <v>A</v>
          </cell>
        </row>
        <row r="231">
          <cell r="B231" t="str">
            <v>7-505</v>
          </cell>
          <cell r="C231" t="str">
            <v>Biaya Clearing Out</v>
          </cell>
          <cell r="D231" t="str">
            <v>A</v>
          </cell>
        </row>
        <row r="232">
          <cell r="B232" t="str">
            <v>7-506</v>
          </cell>
          <cell r="C232" t="str">
            <v>Biaya Keperluan Packing</v>
          </cell>
          <cell r="D232" t="str">
            <v>A</v>
          </cell>
        </row>
        <row r="233">
          <cell r="B233" t="str">
            <v>7-507</v>
          </cell>
          <cell r="C233" t="str">
            <v>Biaya Penjualan Lainnya</v>
          </cell>
          <cell r="D233" t="str">
            <v>A</v>
          </cell>
        </row>
        <row r="234">
          <cell r="B234" t="str">
            <v>8-000</v>
          </cell>
          <cell r="C234" t="str">
            <v>BIAYA USAHA</v>
          </cell>
          <cell r="D234" t="str">
            <v>I</v>
          </cell>
        </row>
        <row r="235">
          <cell r="B235" t="str">
            <v>8-100</v>
          </cell>
          <cell r="C235" t="str">
            <v>Biaya Karyawan</v>
          </cell>
          <cell r="D235" t="str">
            <v>I</v>
          </cell>
        </row>
        <row r="236">
          <cell r="B236" t="str">
            <v>8-101</v>
          </cell>
          <cell r="C236" t="str">
            <v>Biaya Gaji Karyawan Kantor</v>
          </cell>
          <cell r="D236" t="str">
            <v>A</v>
          </cell>
        </row>
        <row r="237">
          <cell r="B237" t="str">
            <v>8-102</v>
          </cell>
          <cell r="C237" t="str">
            <v>Biaya Gaji Karyawan Lapangan</v>
          </cell>
          <cell r="D237" t="str">
            <v>A</v>
          </cell>
        </row>
        <row r="238">
          <cell r="B238" t="str">
            <v>8-103</v>
          </cell>
          <cell r="C238" t="str">
            <v>Biaya Upah Harian</v>
          </cell>
          <cell r="D238" t="str">
            <v>A</v>
          </cell>
        </row>
        <row r="239">
          <cell r="B239" t="str">
            <v>8-104</v>
          </cell>
          <cell r="C239" t="str">
            <v>Biaya Upah Borongan</v>
          </cell>
          <cell r="D239" t="str">
            <v>A</v>
          </cell>
        </row>
        <row r="240">
          <cell r="B240" t="str">
            <v>8-105</v>
          </cell>
          <cell r="C240" t="str">
            <v>Biaya Penggantian Cuti</v>
          </cell>
          <cell r="D240" t="str">
            <v>A</v>
          </cell>
        </row>
        <row r="241">
          <cell r="B241" t="str">
            <v>8-106</v>
          </cell>
          <cell r="C241" t="str">
            <v>Biaya Pesangon dan Uang Kebijaksanaan</v>
          </cell>
          <cell r="D241" t="str">
            <v>A</v>
          </cell>
        </row>
        <row r="242">
          <cell r="B242" t="str">
            <v>8-107</v>
          </cell>
          <cell r="C242" t="str">
            <v>Tunjangan Hari Raya</v>
          </cell>
          <cell r="D242" t="str">
            <v>A</v>
          </cell>
        </row>
        <row r="243">
          <cell r="B243" t="str">
            <v>8-108</v>
          </cell>
          <cell r="C243" t="str">
            <v>Biaya Lembur</v>
          </cell>
          <cell r="D243" t="str">
            <v>A</v>
          </cell>
        </row>
        <row r="244">
          <cell r="B244" t="str">
            <v>8-109</v>
          </cell>
          <cell r="C244" t="str">
            <v>Biaya Fee / Premi / Insentif Produksi</v>
          </cell>
          <cell r="D244" t="str">
            <v>A</v>
          </cell>
        </row>
        <row r="245">
          <cell r="B245" t="str">
            <v>8-110</v>
          </cell>
          <cell r="C245" t="str">
            <v>Uang Makan Karyawan</v>
          </cell>
          <cell r="D245" t="str">
            <v>A</v>
          </cell>
        </row>
        <row r="246">
          <cell r="B246" t="str">
            <v>8-200</v>
          </cell>
          <cell r="C246" t="str">
            <v>Biaya Administrasi &amp; Umum</v>
          </cell>
          <cell r="D246" t="str">
            <v>I</v>
          </cell>
        </row>
        <row r="247">
          <cell r="B247" t="str">
            <v>8-201</v>
          </cell>
          <cell r="C247" t="str">
            <v>Biaya Alat Tulis Kantor</v>
          </cell>
          <cell r="D247" t="str">
            <v>A</v>
          </cell>
        </row>
        <row r="248">
          <cell r="B248" t="str">
            <v>8-202</v>
          </cell>
          <cell r="C248" t="str">
            <v>Biaya Foto Copy &amp; Cetak</v>
          </cell>
          <cell r="D248" t="str">
            <v>A</v>
          </cell>
        </row>
        <row r="249">
          <cell r="B249" t="str">
            <v>8-203</v>
          </cell>
          <cell r="C249" t="str">
            <v>Biaya Rekening Listrik</v>
          </cell>
          <cell r="D249" t="str">
            <v>A</v>
          </cell>
        </row>
        <row r="250">
          <cell r="B250" t="str">
            <v>8-204</v>
          </cell>
          <cell r="C250" t="str">
            <v>Biaya Rekening Air</v>
          </cell>
          <cell r="D250" t="str">
            <v>A</v>
          </cell>
        </row>
        <row r="251">
          <cell r="B251" t="str">
            <v>8-205</v>
          </cell>
          <cell r="C251" t="str">
            <v>Biaya Rekening Telephone &amp; Fax</v>
          </cell>
          <cell r="D251" t="str">
            <v>A</v>
          </cell>
        </row>
        <row r="252">
          <cell r="B252" t="str">
            <v>8-206</v>
          </cell>
          <cell r="C252" t="str">
            <v>Biaya Akomodasi &amp; Perjalanan Dinas</v>
          </cell>
          <cell r="D252" t="str">
            <v>A</v>
          </cell>
        </row>
        <row r="253">
          <cell r="B253" t="str">
            <v>8-207</v>
          </cell>
          <cell r="C253" t="str">
            <v>Biaya Transportasi &amp; BBM</v>
          </cell>
          <cell r="D253" t="str">
            <v>A</v>
          </cell>
        </row>
        <row r="254">
          <cell r="B254" t="str">
            <v>8-208</v>
          </cell>
          <cell r="C254" t="str">
            <v xml:space="preserve">Biaya Sumbangan </v>
          </cell>
          <cell r="D254" t="str">
            <v>A</v>
          </cell>
        </row>
        <row r="255">
          <cell r="B255" t="str">
            <v>8-209</v>
          </cell>
          <cell r="C255" t="str">
            <v>Biaya Entertaiment &amp; Taktis</v>
          </cell>
          <cell r="D255" t="str">
            <v>A</v>
          </cell>
        </row>
        <row r="256">
          <cell r="B256" t="str">
            <v>8-210</v>
          </cell>
          <cell r="C256" t="str">
            <v>Biaya Konsumsi</v>
          </cell>
          <cell r="D256" t="str">
            <v>A</v>
          </cell>
        </row>
        <row r="257">
          <cell r="B257" t="str">
            <v>8-211</v>
          </cell>
          <cell r="C257" t="str">
            <v>Biaya Pengobatan</v>
          </cell>
          <cell r="D257" t="str">
            <v>A</v>
          </cell>
        </row>
        <row r="258">
          <cell r="B258" t="str">
            <v>8-212</v>
          </cell>
          <cell r="C258" t="str">
            <v>Biaya Pengurusan Dokumen SKSHH</v>
          </cell>
          <cell r="D258" t="str">
            <v>A</v>
          </cell>
        </row>
        <row r="259">
          <cell r="B259" t="str">
            <v>8-213</v>
          </cell>
          <cell r="C259" t="str">
            <v>Biaya Surat Ijin-ijin Perusahaan</v>
          </cell>
          <cell r="D259" t="str">
            <v>A</v>
          </cell>
        </row>
        <row r="260">
          <cell r="B260" t="str">
            <v>8-214</v>
          </cell>
          <cell r="C260" t="str">
            <v>Biaya Fee / Insentif / Petugas</v>
          </cell>
          <cell r="D260" t="str">
            <v>A</v>
          </cell>
        </row>
        <row r="261">
          <cell r="B261" t="str">
            <v>8-215</v>
          </cell>
          <cell r="C261" t="str">
            <v>Biaya Iklan / Pajak Reklame</v>
          </cell>
          <cell r="D261" t="str">
            <v>A</v>
          </cell>
        </row>
        <row r="262">
          <cell r="B262" t="str">
            <v>8-216</v>
          </cell>
          <cell r="C262" t="str">
            <v>Biaya Keperluan / Perlengkapan Kantor &amp; Mess</v>
          </cell>
          <cell r="D262" t="str">
            <v>A</v>
          </cell>
        </row>
        <row r="263">
          <cell r="B263" t="str">
            <v>8-217</v>
          </cell>
          <cell r="C263" t="str">
            <v>Biaya Kirim &amp; Pos</v>
          </cell>
          <cell r="D263" t="str">
            <v>A</v>
          </cell>
        </row>
        <row r="264">
          <cell r="B264" t="str">
            <v>8-218</v>
          </cell>
          <cell r="C264" t="str">
            <v>Biaya Pemeliharaan &amp; Perbaikan Kendaraan</v>
          </cell>
          <cell r="D264" t="str">
            <v>A</v>
          </cell>
        </row>
        <row r="265">
          <cell r="B265" t="str">
            <v>8-219</v>
          </cell>
          <cell r="C265" t="str">
            <v>Biaya Pakaian Seragam</v>
          </cell>
          <cell r="D265" t="str">
            <v>A</v>
          </cell>
        </row>
        <row r="266">
          <cell r="B266" t="str">
            <v>8-220</v>
          </cell>
          <cell r="C266" t="str">
            <v>Biaya Pemeliharaan &amp; Perbaikan Inventaris</v>
          </cell>
          <cell r="D266" t="str">
            <v>A</v>
          </cell>
        </row>
        <row r="267">
          <cell r="B267" t="str">
            <v>8-221</v>
          </cell>
          <cell r="C267" t="str">
            <v>Biaya Keperluan Dapur</v>
          </cell>
          <cell r="D267" t="str">
            <v>A</v>
          </cell>
        </row>
        <row r="268">
          <cell r="B268" t="str">
            <v>8-222</v>
          </cell>
          <cell r="C268" t="str">
            <v>Biaya Pajak</v>
          </cell>
          <cell r="D268" t="str">
            <v>A</v>
          </cell>
        </row>
        <row r="269">
          <cell r="B269" t="str">
            <v>8-996</v>
          </cell>
          <cell r="C269" t="str">
            <v>Pengeluaran Nota Pak Suta Wijaya</v>
          </cell>
          <cell r="D269" t="str">
            <v>A</v>
          </cell>
        </row>
        <row r="270">
          <cell r="B270" t="str">
            <v>8-997</v>
          </cell>
          <cell r="C270" t="str">
            <v>Pengeluaran Nota Pak Himawan</v>
          </cell>
          <cell r="D270" t="str">
            <v>A</v>
          </cell>
        </row>
        <row r="271">
          <cell r="B271" t="str">
            <v>8-998</v>
          </cell>
          <cell r="C271" t="str">
            <v>Pengeluaran Nota Pak Cucu</v>
          </cell>
          <cell r="D271" t="str">
            <v>A</v>
          </cell>
        </row>
        <row r="272">
          <cell r="B272" t="str">
            <v>8-999</v>
          </cell>
          <cell r="C272" t="str">
            <v>Biaya Lain-lain</v>
          </cell>
          <cell r="D272" t="str">
            <v>A</v>
          </cell>
        </row>
        <row r="273">
          <cell r="B273" t="str">
            <v>9-000</v>
          </cell>
          <cell r="C273" t="str">
            <v>PENDAPATAN &amp; BIAYA NON OPERASI</v>
          </cell>
          <cell r="D273" t="str">
            <v>I</v>
          </cell>
        </row>
        <row r="274">
          <cell r="B274" t="str">
            <v>9-100</v>
          </cell>
          <cell r="C274" t="str">
            <v>Pendapatan Non Operasi</v>
          </cell>
          <cell r="D274" t="str">
            <v>I</v>
          </cell>
        </row>
        <row r="275">
          <cell r="B275" t="str">
            <v>9-101</v>
          </cell>
          <cell r="C275" t="str">
            <v>Pendapatan Bunga Bank</v>
          </cell>
          <cell r="D275" t="str">
            <v>A</v>
          </cell>
        </row>
        <row r="276">
          <cell r="B276" t="str">
            <v>9-200</v>
          </cell>
          <cell r="C276" t="str">
            <v>Biaya Non Operasi</v>
          </cell>
          <cell r="D276" t="str">
            <v>I</v>
          </cell>
        </row>
        <row r="277">
          <cell r="B277" t="str">
            <v>9-201</v>
          </cell>
          <cell r="C277" t="str">
            <v>Pajak Jasa Giro</v>
          </cell>
          <cell r="D277" t="str">
            <v>A</v>
          </cell>
        </row>
        <row r="278">
          <cell r="B278" t="str">
            <v>9-202</v>
          </cell>
          <cell r="C278" t="str">
            <v>Biaya Buku Cek</v>
          </cell>
          <cell r="D278" t="str">
            <v>A</v>
          </cell>
        </row>
        <row r="279">
          <cell r="B279" t="str">
            <v>9-203</v>
          </cell>
          <cell r="C279" t="str">
            <v>Biaya Materai</v>
          </cell>
          <cell r="D279" t="str">
            <v>A</v>
          </cell>
        </row>
        <row r="280">
          <cell r="B280" t="str">
            <v>9-204</v>
          </cell>
          <cell r="C280" t="str">
            <v>Biaya Administrasi Bank</v>
          </cell>
          <cell r="D280" t="str">
            <v>A</v>
          </cell>
        </row>
        <row r="281">
          <cell r="B281" t="str">
            <v>9-205</v>
          </cell>
          <cell r="C281" t="str">
            <v>Biaya Bunga Luar Bank</v>
          </cell>
          <cell r="D281" t="str">
            <v>A</v>
          </cell>
        </row>
        <row r="282">
          <cell r="B282" t="str">
            <v>9-299</v>
          </cell>
          <cell r="C282" t="str">
            <v>Biaya Bank Lainnya</v>
          </cell>
          <cell r="D282" t="str">
            <v>A</v>
          </cell>
        </row>
      </sheetData>
      <sheetData sheetId="3"/>
      <sheetData sheetId="4"/>
      <sheetData sheetId="5"/>
      <sheetData sheetId="6"/>
      <sheetData sheetId="7"/>
      <sheetData sheetId="8"/>
      <sheetData sheetId="9"/>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kt"/>
      <sheetName val="Jkthip"/>
      <sheetName val="SIL"/>
      <sheetName val="dt_06"/>
      <sheetName val="dt_05"/>
      <sheetName val="dt_04"/>
      <sheetName val="Rekap"/>
      <sheetName val="jurnal"/>
    </sheetNames>
    <sheetDataSet>
      <sheetData sheetId="0"/>
      <sheetData sheetId="1"/>
      <sheetData sheetId="2"/>
      <sheetData sheetId="3"/>
      <sheetData sheetId="4"/>
      <sheetData sheetId="5"/>
      <sheetData sheetId="6"/>
      <sheetData sheetId="7"/>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
      <sheetName val="ANALISA"/>
      <sheetName val="REKAP"/>
      <sheetName val="BANGUNAN UTAMA"/>
      <sheetName val="INSTALASI ME "/>
      <sheetName val="KANTOR"/>
      <sheetName val="MUSHOLLA"/>
      <sheetName val="POS JAGA"/>
      <sheetName val="KM&amp;WC musolla"/>
      <sheetName val="KM&amp;WC 2bh"/>
      <sheetName val="KM&amp;WC 3 bh"/>
      <sheetName val="PAGAR DEPAN"/>
      <sheetName val="PAGAR SAMP &amp; BEL"/>
      <sheetName val="HALAMAN"/>
      <sheetName val="DEPO SAMPAH"/>
      <sheetName val="REKAP (2)"/>
      <sheetName val="LOS LESEHAN"/>
      <sheetName val="KIOS SAMPING"/>
      <sheetName val="INSTALASI ME KIOS"/>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T VOL BAJA"/>
      <sheetName val="HB "/>
      <sheetName val="ANALISA"/>
      <sheetName val="REKAP"/>
      <sheetName val="BANGUNAN UTAMA1"/>
      <sheetName val="INSTALASI ME 2"/>
      <sheetName val="KANTOR"/>
      <sheetName val="MUSHOLLA"/>
      <sheetName val="POS JAGA"/>
      <sheetName val="KM&amp;WC musolla"/>
      <sheetName val="KM&amp;WC 3 bh"/>
      <sheetName val="PAGAR DEPAN"/>
      <sheetName val="PAGAR SAMP &amp; BEL"/>
      <sheetName val="HALAMAN"/>
      <sheetName val="DEPO SAMPAH"/>
      <sheetName val="REKAP (2)"/>
      <sheetName val="INSTALASI ME KIOS"/>
      <sheetName val="LOS LESEHAN"/>
      <sheetName val="KIOS SAMPING"/>
      <sheetName val="ACC"/>
    </sheetNames>
    <sheetDataSet>
      <sheetData sheetId="0" refreshError="1"/>
      <sheetData sheetId="1" refreshError="1">
        <row r="9">
          <cell r="F9">
            <v>27500</v>
          </cell>
        </row>
        <row r="10">
          <cell r="F10">
            <v>30000</v>
          </cell>
        </row>
        <row r="29">
          <cell r="F29">
            <v>5250000</v>
          </cell>
        </row>
        <row r="119">
          <cell r="F119">
            <v>20000</v>
          </cell>
        </row>
        <row r="160">
          <cell r="F160">
            <v>300000</v>
          </cell>
        </row>
        <row r="172">
          <cell r="F172">
            <v>9600</v>
          </cell>
        </row>
        <row r="175">
          <cell r="F175">
            <v>8000</v>
          </cell>
        </row>
        <row r="176">
          <cell r="F176">
            <v>3250</v>
          </cell>
        </row>
        <row r="184">
          <cell r="F184">
            <v>100000</v>
          </cell>
        </row>
        <row r="199">
          <cell r="F199">
            <v>27500</v>
          </cell>
        </row>
        <row r="200">
          <cell r="F200">
            <v>27500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sekat"/>
      <sheetName val="Surat"/>
      <sheetName val="Rekap-KONS"/>
      <sheetName val="Rekap"/>
      <sheetName val="BQ Konst"/>
      <sheetName val="BQ Gng Tabur"/>
      <sheetName val="BQ Sambaliung"/>
      <sheetName val="Mob"/>
      <sheetName val="BL Turap"/>
      <sheetName val="BTL"/>
      <sheetName val="RAB-kons"/>
      <sheetName val="Resume"/>
      <sheetName val="hsat-SD"/>
      <sheetName val="an-sat"/>
      <sheetName val="ASR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sekat"/>
      <sheetName val="Surat"/>
      <sheetName val="Rekap-KONS"/>
      <sheetName val="Rekap"/>
      <sheetName val="BQ Konst"/>
      <sheetName val="BQ Gng Tabur"/>
      <sheetName val="BQ Sambaliung"/>
      <sheetName val="Mob"/>
      <sheetName val="BL Turap"/>
      <sheetName val="BTL"/>
      <sheetName val="RAB-kons"/>
      <sheetName val="Resume"/>
      <sheetName val="hsat-SD"/>
      <sheetName val="an-s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S I (2)"/>
      <sheetName val="1. DATA BUYER"/>
      <sheetName val="2. ALAMAT"/>
      <sheetName val="3. ALAMAT (2)"/>
      <sheetName val="4. NO. CONT"/>
      <sheetName val="5. KALENDER"/>
      <sheetName val="6. DATA FORWARDER"/>
      <sheetName val="RAHAYU"/>
      <sheetName val="7. DATA SI"/>
      <sheetName val="8. S I"/>
      <sheetName val="9. DATA ASURANSI"/>
      <sheetName val="10. ASURANSI"/>
      <sheetName val="11. Data SI Sample"/>
      <sheetName val="12. SI SAMPLE"/>
      <sheetName val="1_ DATA BUYER"/>
      <sheetName val="9_ DATA ASURANSI"/>
      <sheetName val="8__S_I_(2)"/>
      <sheetName val="1__DATA_BUYER"/>
      <sheetName val="2__ALAMAT"/>
      <sheetName val="3__ALAMAT_(2)"/>
      <sheetName val="4__NO__CONT"/>
      <sheetName val="5__KALENDER"/>
      <sheetName val="6__DATA_FORWARDER"/>
      <sheetName val="7__DATA_SI"/>
      <sheetName val="8__S_I"/>
      <sheetName val="9__DATA_ASURANSI"/>
      <sheetName val="10__ASURANSI"/>
      <sheetName val="11__Data_SI_Sample"/>
      <sheetName val="12__SI_SAMPLE"/>
      <sheetName val="1__DATA_BUYER1"/>
      <sheetName val="9__DATA_ASURANSI1"/>
      <sheetName val="Variab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6">
          <cell r="A6">
            <v>1</v>
          </cell>
          <cell r="B6">
            <v>904</v>
          </cell>
          <cell r="C6">
            <v>38732</v>
          </cell>
          <cell r="D6" t="str">
            <v>L8528NU</v>
          </cell>
          <cell r="E6" t="str">
            <v>EMCU5226148</v>
          </cell>
          <cell r="F6" t="str">
            <v>EMCTB12205</v>
          </cell>
          <cell r="G6" t="str">
            <v xml:space="preserve">- FROZEN SOYBEANS SLB KYOKUYO </v>
          </cell>
          <cell r="H6" t="str">
            <v>500X20/CT</v>
          </cell>
          <cell r="I6">
            <v>12500</v>
          </cell>
          <cell r="J6" t="str">
            <v>- FROZEN SOYBEANS L/B KYOKUYO</v>
          </cell>
          <cell r="K6" t="str">
            <v>500X20/CT</v>
          </cell>
          <cell r="L6">
            <v>4500</v>
          </cell>
          <cell r="M6" t="str">
            <v>- FROZEN SOY BEANS MUKIMAME KYOKUYO</v>
          </cell>
          <cell r="N6" t="str">
            <v>1KGX10/CT</v>
          </cell>
          <cell r="O6">
            <v>4000</v>
          </cell>
          <cell r="Y6">
            <v>21000</v>
          </cell>
          <cell r="Z6" t="str">
            <v>SOE'OD</v>
          </cell>
        </row>
        <row r="7">
          <cell r="A7">
            <v>2</v>
          </cell>
          <cell r="B7">
            <v>905</v>
          </cell>
          <cell r="C7">
            <v>38733</v>
          </cell>
          <cell r="D7" t="str">
            <v>L7237DU</v>
          </cell>
          <cell r="E7" t="str">
            <v>OOLU5966801</v>
          </cell>
          <cell r="F7" t="str">
            <v>OOLG596391</v>
          </cell>
          <cell r="G7" t="str">
            <v xml:space="preserve">- FROZEN SOY BEANS CGC BR. WITH SALT  </v>
          </cell>
          <cell r="H7" t="str">
            <v>1KGX10</v>
          </cell>
          <cell r="I7">
            <v>22000</v>
          </cell>
          <cell r="Y7">
            <v>22000</v>
          </cell>
          <cell r="Z7" t="str">
            <v xml:space="preserve">SAMSUL </v>
          </cell>
        </row>
        <row r="8">
          <cell r="A8">
            <v>3</v>
          </cell>
          <cell r="B8">
            <v>906</v>
          </cell>
          <cell r="C8">
            <v>38734</v>
          </cell>
          <cell r="D8" t="str">
            <v>L7707NU</v>
          </cell>
          <cell r="E8" t="str">
            <v>NYKU7036262</v>
          </cell>
          <cell r="F8" t="str">
            <v>ID6366800</v>
          </cell>
          <cell r="G8" t="str">
            <v xml:space="preserve">- FROZEN SOYBEANS SLB KYOKUYO </v>
          </cell>
          <cell r="H8" t="str">
            <v>500X20/CT</v>
          </cell>
          <cell r="I8">
            <v>12500</v>
          </cell>
          <cell r="J8" t="str">
            <v>- FROZEN SOYBEANS L/B KYOKUYO</v>
          </cell>
          <cell r="K8" t="str">
            <v>500X20/CT</v>
          </cell>
          <cell r="L8">
            <v>4000</v>
          </cell>
          <cell r="M8" t="str">
            <v>- FROZEN SOY BEANS MUKIMAME KYOKUYO</v>
          </cell>
          <cell r="N8" t="str">
            <v>1KGX10/CT</v>
          </cell>
          <cell r="O8">
            <v>4500</v>
          </cell>
          <cell r="Y8">
            <v>21000</v>
          </cell>
          <cell r="Z8" t="str">
            <v>SOEMARDI</v>
          </cell>
        </row>
        <row r="9">
          <cell r="A9">
            <v>4</v>
          </cell>
          <cell r="B9">
            <v>907</v>
          </cell>
          <cell r="C9">
            <v>38736</v>
          </cell>
          <cell r="D9" t="str">
            <v>L8526BU</v>
          </cell>
          <cell r="E9" t="str">
            <v>WHLU7505398</v>
          </cell>
          <cell r="F9" t="str">
            <v>WH05340543</v>
          </cell>
          <cell r="G9" t="str">
            <v xml:space="preserve">- FROZEN SOY BEANS CGC BR. WITH SALT  </v>
          </cell>
          <cell r="H9" t="str">
            <v>1KGX10</v>
          </cell>
          <cell r="I9">
            <v>20000</v>
          </cell>
          <cell r="Y9">
            <v>20000</v>
          </cell>
          <cell r="Z9" t="str">
            <v>SOEKARNO</v>
          </cell>
        </row>
        <row r="10">
          <cell r="A10">
            <v>5</v>
          </cell>
          <cell r="B10">
            <v>908</v>
          </cell>
          <cell r="C10">
            <v>38756</v>
          </cell>
          <cell r="D10" t="str">
            <v>L7707NU</v>
          </cell>
          <cell r="E10" t="str">
            <v>OOLU6404460</v>
          </cell>
          <cell r="F10" t="str">
            <v>OOLJ207867</v>
          </cell>
          <cell r="G10" t="str">
            <v xml:space="preserve">- FROZEN SOY BEANS CGC BR. WITH SALT  </v>
          </cell>
          <cell r="H10" t="str">
            <v>1KGX10</v>
          </cell>
          <cell r="I10">
            <v>22000</v>
          </cell>
          <cell r="Y10">
            <v>22000</v>
          </cell>
          <cell r="Z10" t="str">
            <v>SOEMARDI</v>
          </cell>
        </row>
        <row r="11">
          <cell r="A11">
            <v>6</v>
          </cell>
          <cell r="B11">
            <v>909</v>
          </cell>
          <cell r="C11">
            <v>38758</v>
          </cell>
          <cell r="D11" t="str">
            <v>L7707NU</v>
          </cell>
          <cell r="E11" t="str">
            <v>NYKU7110626</v>
          </cell>
          <cell r="F11" t="str">
            <v>ID6367021</v>
          </cell>
          <cell r="G11" t="str">
            <v xml:space="preserve">- FROZEN SOY BEANS CGC BR. WITH SALT  </v>
          </cell>
          <cell r="H11" t="str">
            <v>1KGX10</v>
          </cell>
          <cell r="I11">
            <v>22000</v>
          </cell>
          <cell r="Y11">
            <v>22000</v>
          </cell>
          <cell r="Z11" t="str">
            <v>HERIYANTO</v>
          </cell>
        </row>
        <row r="12">
          <cell r="A12">
            <v>7</v>
          </cell>
          <cell r="B12">
            <v>910</v>
          </cell>
          <cell r="C12">
            <v>38761</v>
          </cell>
          <cell r="D12" t="str">
            <v>L8550CU</v>
          </cell>
          <cell r="E12" t="str">
            <v>OOLU5964877</v>
          </cell>
          <cell r="F12" t="str">
            <v>OOLG699907</v>
          </cell>
          <cell r="G12" t="str">
            <v xml:space="preserve">- FROZEN SOY BEANS CGC BR. WITH SALT  </v>
          </cell>
          <cell r="H12" t="str">
            <v>1KGX10</v>
          </cell>
          <cell r="I12">
            <v>20000</v>
          </cell>
          <cell r="Y12">
            <v>20000</v>
          </cell>
          <cell r="Z12" t="str">
            <v>SOEROSO</v>
          </cell>
        </row>
        <row r="13">
          <cell r="A13">
            <v>8</v>
          </cell>
          <cell r="B13">
            <v>911</v>
          </cell>
          <cell r="C13">
            <v>38763</v>
          </cell>
          <cell r="D13" t="str">
            <v>L8043BU</v>
          </cell>
          <cell r="E13" t="str">
            <v>WHLU7700748</v>
          </cell>
          <cell r="F13" t="str">
            <v>WH05347960</v>
          </cell>
          <cell r="G13" t="str">
            <v>- FROZEN SOYBEANS SLB KYOKUO BRAND</v>
          </cell>
          <cell r="H13" t="str">
            <v>500X20/CT</v>
          </cell>
          <cell r="I13">
            <v>10000</v>
          </cell>
          <cell r="J13" t="str">
            <v>- FROZEN SOYBEANS LB KYOKUYO BRAND</v>
          </cell>
          <cell r="K13" t="str">
            <v>500GX20/CT</v>
          </cell>
          <cell r="L13">
            <v>4000</v>
          </cell>
          <cell r="M13" t="str">
            <v>- FROZEN SOYBEANS MUKIMAME KYOKUYO BRAND</v>
          </cell>
          <cell r="N13" t="str">
            <v>1KGX10/CT</v>
          </cell>
          <cell r="O13">
            <v>5000</v>
          </cell>
          <cell r="P13" t="str">
            <v xml:space="preserve">- FROZEN SOYBEANS OKRA S KYOKUYO BRANS </v>
          </cell>
          <cell r="Q13" t="str">
            <v>500GX20/CT</v>
          </cell>
          <cell r="R13">
            <v>2000</v>
          </cell>
          <cell r="Y13">
            <v>21000</v>
          </cell>
          <cell r="Z13" t="str">
            <v>RACHMAD</v>
          </cell>
        </row>
        <row r="14">
          <cell r="A14">
            <v>9</v>
          </cell>
          <cell r="B14">
            <v>912</v>
          </cell>
          <cell r="C14">
            <v>38764</v>
          </cell>
          <cell r="D14" t="str">
            <v>L8321F</v>
          </cell>
          <cell r="E14" t="str">
            <v>WHLU7711573</v>
          </cell>
          <cell r="F14" t="str">
            <v>WH05348096</v>
          </cell>
          <cell r="G14" t="str">
            <v xml:space="preserve">- FROZEN SOYBEANS SLB MADURA </v>
          </cell>
          <cell r="I14">
            <v>3000</v>
          </cell>
          <cell r="J14" t="str">
            <v xml:space="preserve">- FROZEN SOYBEANS EDATSUKI </v>
          </cell>
          <cell r="L14">
            <v>17500</v>
          </cell>
          <cell r="Y14">
            <v>20500</v>
          </cell>
          <cell r="Z14" t="str">
            <v>SUKAWI</v>
          </cell>
        </row>
        <row r="15">
          <cell r="A15">
            <v>10</v>
          </cell>
          <cell r="B15">
            <v>913</v>
          </cell>
          <cell r="C15">
            <v>38765</v>
          </cell>
          <cell r="D15" t="str">
            <v>L8909AU</v>
          </cell>
          <cell r="E15" t="str">
            <v>OOLU6402663</v>
          </cell>
          <cell r="F15" t="str">
            <v>OOLJ207944</v>
          </cell>
          <cell r="G15" t="str">
            <v xml:space="preserve">- FROZEN SOY BEANS CGC BR. WITH SALT  </v>
          </cell>
          <cell r="H15" t="str">
            <v>1KGX10</v>
          </cell>
          <cell r="I15">
            <v>20000</v>
          </cell>
          <cell r="Y15">
            <v>20000</v>
          </cell>
          <cell r="Z15" t="str">
            <v>HARIYADI</v>
          </cell>
        </row>
        <row r="16">
          <cell r="A16">
            <v>11</v>
          </cell>
          <cell r="B16">
            <v>914</v>
          </cell>
          <cell r="C16">
            <v>38766</v>
          </cell>
          <cell r="D16" t="str">
            <v>L7238DU</v>
          </cell>
          <cell r="E16" t="str">
            <v>OOLU5948726</v>
          </cell>
          <cell r="F16" t="str">
            <v>OOLG699967</v>
          </cell>
          <cell r="G16" t="str">
            <v xml:space="preserve">- FROZEN SOY BEANS CGC BR. WITH SALT  </v>
          </cell>
          <cell r="H16" t="str">
            <v>1KGX10</v>
          </cell>
          <cell r="I16">
            <v>20000</v>
          </cell>
          <cell r="Y16">
            <v>20000</v>
          </cell>
          <cell r="Z16" t="str">
            <v xml:space="preserve">SAMSUL </v>
          </cell>
        </row>
        <row r="17">
          <cell r="A17">
            <v>12</v>
          </cell>
          <cell r="B17">
            <v>915</v>
          </cell>
          <cell r="C17">
            <v>38768</v>
          </cell>
          <cell r="D17" t="str">
            <v>L7847CU</v>
          </cell>
          <cell r="E17" t="str">
            <v>UGMU5929164</v>
          </cell>
          <cell r="F17" t="str">
            <v>EMCVX92955</v>
          </cell>
          <cell r="G17" t="str">
            <v xml:space="preserve">- FROZEN SOY BEANS CGC BR. WITH SALT  </v>
          </cell>
          <cell r="H17" t="str">
            <v>1KGX10</v>
          </cell>
          <cell r="I17">
            <v>22000</v>
          </cell>
          <cell r="Y17">
            <v>22000</v>
          </cell>
          <cell r="Z17" t="str">
            <v>NURAHMAN</v>
          </cell>
        </row>
        <row r="18">
          <cell r="A18">
            <v>13</v>
          </cell>
          <cell r="B18">
            <v>916</v>
          </cell>
          <cell r="C18">
            <v>38769</v>
          </cell>
          <cell r="D18" t="str">
            <v>L8507AU</v>
          </cell>
          <cell r="E18" t="str">
            <v>WHLU7603563</v>
          </cell>
          <cell r="F18" t="str">
            <v>WH05348196</v>
          </cell>
          <cell r="G18" t="str">
            <v xml:space="preserve">- FROZEN SOY BEANS CGC BR. WITH SALT  </v>
          </cell>
          <cell r="H18" t="str">
            <v>1KGX10</v>
          </cell>
          <cell r="I18">
            <v>22000</v>
          </cell>
          <cell r="Y18">
            <v>22000</v>
          </cell>
          <cell r="Z18" t="str">
            <v>SUROSO</v>
          </cell>
        </row>
        <row r="19">
          <cell r="A19">
            <v>14</v>
          </cell>
          <cell r="B19">
            <v>917</v>
          </cell>
          <cell r="C19">
            <v>38770</v>
          </cell>
          <cell r="D19" t="str">
            <v>L7867AU</v>
          </cell>
          <cell r="E19" t="str">
            <v>WHLU7702381</v>
          </cell>
          <cell r="F19" t="str">
            <v>WH05348252</v>
          </cell>
          <cell r="G19" t="str">
            <v xml:space="preserve">- FROZEN SOY BEANS CGC BR. WITH SALT  </v>
          </cell>
          <cell r="H19" t="str">
            <v>1KGX10</v>
          </cell>
          <cell r="I19">
            <v>22000</v>
          </cell>
          <cell r="Y19">
            <v>22000</v>
          </cell>
          <cell r="Z19" t="str">
            <v>RAHMAD</v>
          </cell>
        </row>
        <row r="20">
          <cell r="A20">
            <v>15</v>
          </cell>
          <cell r="B20">
            <v>918</v>
          </cell>
          <cell r="C20">
            <v>38771</v>
          </cell>
          <cell r="D20" t="str">
            <v>L7707NU</v>
          </cell>
          <cell r="E20" t="str">
            <v>NYKU7930420</v>
          </cell>
          <cell r="F20" t="str">
            <v>ID6239608</v>
          </cell>
          <cell r="G20" t="str">
            <v>- FROZEN EDAMAME SLB</v>
          </cell>
          <cell r="I20">
            <v>4000</v>
          </cell>
          <cell r="J20" t="str">
            <v>- FROZEN EDAMAME L/B</v>
          </cell>
          <cell r="L20">
            <v>3000</v>
          </cell>
          <cell r="M20" t="str">
            <v>- FROZEN EDAMAM R/B</v>
          </cell>
          <cell r="O20">
            <v>8000</v>
          </cell>
          <cell r="P20" t="str">
            <v>- FROZEN EDAMAME MUKIMAME</v>
          </cell>
          <cell r="R20">
            <v>4000</v>
          </cell>
          <cell r="S20" t="str">
            <v>- FROZEN OKRA M</v>
          </cell>
          <cell r="U20">
            <v>2000</v>
          </cell>
          <cell r="Y20">
            <v>21000</v>
          </cell>
          <cell r="Z20" t="str">
            <v>SOEMARDI</v>
          </cell>
        </row>
        <row r="21">
          <cell r="A21">
            <v>16</v>
          </cell>
          <cell r="B21">
            <v>919</v>
          </cell>
          <cell r="C21">
            <v>38772</v>
          </cell>
          <cell r="D21" t="str">
            <v>L8578AU</v>
          </cell>
          <cell r="E21" t="str">
            <v>NYKU7116331</v>
          </cell>
          <cell r="F21" t="str">
            <v>ID6239619</v>
          </cell>
          <cell r="G21" t="str">
            <v xml:space="preserve">- FROZEN SOY BEANS CGC BR. WITH SALT  </v>
          </cell>
          <cell r="H21" t="str">
            <v>1KGX10</v>
          </cell>
          <cell r="I21">
            <v>20000</v>
          </cell>
          <cell r="Y21">
            <v>20000</v>
          </cell>
          <cell r="Z21" t="str">
            <v>NURAHMAN</v>
          </cell>
        </row>
        <row r="22">
          <cell r="A22">
            <v>17</v>
          </cell>
          <cell r="B22">
            <v>920</v>
          </cell>
          <cell r="C22">
            <v>38780</v>
          </cell>
          <cell r="D22" t="str">
            <v>L7707NU</v>
          </cell>
          <cell r="E22" t="str">
            <v>OOLU6400212</v>
          </cell>
          <cell r="F22" t="str">
            <v>OOLJ233865</v>
          </cell>
          <cell r="G22" t="str">
            <v>- FROZEN SOY BEANS SLB</v>
          </cell>
          <cell r="H22" t="str">
            <v>500X20/CT</v>
          </cell>
          <cell r="I22">
            <v>4000</v>
          </cell>
          <cell r="J22" t="str">
            <v>- FROZEN SOYBEANS L/B</v>
          </cell>
          <cell r="K22" t="str">
            <v>500X20/CT</v>
          </cell>
          <cell r="L22">
            <v>1000</v>
          </cell>
          <cell r="M22" t="str">
            <v>- FROZEN SOYBEANS R/B</v>
          </cell>
          <cell r="N22" t="str">
            <v>500X20/CT</v>
          </cell>
          <cell r="O22">
            <v>15000</v>
          </cell>
          <cell r="P22" t="str">
            <v>- FROZEN SOY BEANS MUKIMAME</v>
          </cell>
          <cell r="Q22" t="str">
            <v>1KG X 10</v>
          </cell>
          <cell r="R22">
            <v>1000</v>
          </cell>
          <cell r="Y22">
            <v>21000</v>
          </cell>
          <cell r="Z22" t="str">
            <v>HADI</v>
          </cell>
        </row>
        <row r="23">
          <cell r="A23">
            <v>18</v>
          </cell>
          <cell r="B23">
            <v>921</v>
          </cell>
          <cell r="C23">
            <v>38782</v>
          </cell>
          <cell r="D23" t="str">
            <v>L8137CU</v>
          </cell>
          <cell r="E23" t="str">
            <v>TRLU1891284</v>
          </cell>
          <cell r="F23" t="str">
            <v>WHLH255640</v>
          </cell>
          <cell r="G23" t="str">
            <v>- FROZEN SOY BEANS SHELLED</v>
          </cell>
          <cell r="H23" t="str">
            <v>28 KG X 1</v>
          </cell>
          <cell r="I23">
            <v>25004</v>
          </cell>
          <cell r="Y23">
            <v>25004</v>
          </cell>
          <cell r="Z23" t="str">
            <v>TONI</v>
          </cell>
        </row>
        <row r="24">
          <cell r="A24">
            <v>19</v>
          </cell>
          <cell r="B24">
            <v>922</v>
          </cell>
          <cell r="C24">
            <v>38783</v>
          </cell>
          <cell r="D24" t="str">
            <v>L8045BU</v>
          </cell>
          <cell r="E24" t="str">
            <v>WHLU7701343</v>
          </cell>
          <cell r="F24" t="str">
            <v>WHLH255641</v>
          </cell>
          <cell r="G24" t="str">
            <v>- FROZEN SOY BEANS SHELLED</v>
          </cell>
          <cell r="H24" t="str">
            <v>28 KG X 1</v>
          </cell>
          <cell r="I24">
            <v>25004</v>
          </cell>
          <cell r="Y24">
            <v>25004</v>
          </cell>
          <cell r="Z24" t="str">
            <v>SUGIONO</v>
          </cell>
        </row>
        <row r="25">
          <cell r="A25">
            <v>20</v>
          </cell>
          <cell r="B25">
            <v>923</v>
          </cell>
          <cell r="C25">
            <v>38785</v>
          </cell>
          <cell r="D25" t="str">
            <v>L7848CU</v>
          </cell>
          <cell r="E25" t="str">
            <v>WHLU7708501</v>
          </cell>
          <cell r="F25" t="str">
            <v>WHLH255639</v>
          </cell>
          <cell r="G25" t="str">
            <v>- FROZEN SOY BEANS SHELLED</v>
          </cell>
          <cell r="H25" t="str">
            <v>1KGX24</v>
          </cell>
          <cell r="I25">
            <v>25008</v>
          </cell>
          <cell r="Y25">
            <v>25008</v>
          </cell>
          <cell r="Z25" t="str">
            <v>RACHMAD</v>
          </cell>
        </row>
        <row r="26">
          <cell r="A26">
            <v>21</v>
          </cell>
          <cell r="B26">
            <v>924</v>
          </cell>
          <cell r="C26">
            <v>38785</v>
          </cell>
          <cell r="D26" t="str">
            <v>L8678BU</v>
          </cell>
          <cell r="E26" t="str">
            <v>UGMU5933647</v>
          </cell>
          <cell r="F26" t="str">
            <v>EMCVX45661</v>
          </cell>
          <cell r="G26" t="str">
            <v xml:space="preserve">- FROZEN SOY BEANS CGC BR. WITH SALT  </v>
          </cell>
          <cell r="H26" t="str">
            <v>1KGX10</v>
          </cell>
          <cell r="I26">
            <v>22000</v>
          </cell>
          <cell r="Y26">
            <v>22000</v>
          </cell>
          <cell r="Z26" t="str">
            <v>SUROSO</v>
          </cell>
        </row>
        <row r="27">
          <cell r="A27">
            <v>22</v>
          </cell>
          <cell r="B27">
            <v>925</v>
          </cell>
          <cell r="C27">
            <v>38786</v>
          </cell>
          <cell r="D27" t="str">
            <v>L8159BU</v>
          </cell>
          <cell r="E27" t="str">
            <v>UGMU5936836</v>
          </cell>
          <cell r="F27" t="str">
            <v>EMCVX51961</v>
          </cell>
          <cell r="G27" t="str">
            <v xml:space="preserve">- FROZEN SOY BEANS CGC BR. WITH SALT  </v>
          </cell>
          <cell r="H27" t="str">
            <v>1KGX10</v>
          </cell>
          <cell r="I27">
            <v>22000</v>
          </cell>
          <cell r="Y27">
            <v>22000</v>
          </cell>
          <cell r="Z27" t="str">
            <v>WIJI</v>
          </cell>
        </row>
        <row r="28">
          <cell r="A28">
            <v>23</v>
          </cell>
          <cell r="B28">
            <v>926</v>
          </cell>
          <cell r="C28">
            <v>38787</v>
          </cell>
          <cell r="D28" t="str">
            <v>L8384BU</v>
          </cell>
          <cell r="E28" t="str">
            <v>UGMU5932321</v>
          </cell>
          <cell r="F28" t="str">
            <v>EMCVX91752</v>
          </cell>
          <cell r="G28" t="str">
            <v xml:space="preserve">- FROZEN SOY BEANS CGC BR. WITH SALT  </v>
          </cell>
          <cell r="H28" t="str">
            <v>1KGX10</v>
          </cell>
          <cell r="I28">
            <v>22000</v>
          </cell>
          <cell r="Y28">
            <v>22000</v>
          </cell>
          <cell r="Z28" t="str">
            <v>BUDI</v>
          </cell>
        </row>
        <row r="29">
          <cell r="A29">
            <v>24</v>
          </cell>
          <cell r="B29">
            <v>927</v>
          </cell>
          <cell r="C29">
            <v>38789</v>
          </cell>
          <cell r="D29" t="str">
            <v>L7238DU</v>
          </cell>
          <cell r="E29" t="str">
            <v>NYKU7125800</v>
          </cell>
          <cell r="F29" t="str">
            <v>ID6239665</v>
          </cell>
          <cell r="G29" t="str">
            <v xml:space="preserve">- FROZEN SOY BEANS CGC BR. WITH SALT  </v>
          </cell>
          <cell r="H29" t="str">
            <v>1KGX10</v>
          </cell>
          <cell r="I29">
            <v>22000</v>
          </cell>
          <cell r="Y29">
            <v>22000</v>
          </cell>
          <cell r="Z29" t="str">
            <v xml:space="preserve">SAHIDI </v>
          </cell>
        </row>
        <row r="30">
          <cell r="A30">
            <v>25</v>
          </cell>
          <cell r="B30">
            <v>928</v>
          </cell>
          <cell r="C30">
            <v>38790</v>
          </cell>
          <cell r="D30" t="str">
            <v>L8526BU</v>
          </cell>
          <cell r="E30" t="str">
            <v>WHLU7603202</v>
          </cell>
          <cell r="F30" t="str">
            <v>WH05342220</v>
          </cell>
          <cell r="G30" t="str">
            <v xml:space="preserve">- FROZEN SOY BEANS CGC BR. WITH SALT  </v>
          </cell>
          <cell r="H30" t="str">
            <v>1KGX10</v>
          </cell>
          <cell r="I30">
            <v>22000</v>
          </cell>
          <cell r="Y30">
            <v>22000</v>
          </cell>
          <cell r="Z30" t="str">
            <v>KARNO</v>
          </cell>
        </row>
        <row r="31">
          <cell r="A31">
            <v>26</v>
          </cell>
          <cell r="B31">
            <v>929</v>
          </cell>
          <cell r="C31">
            <v>38791</v>
          </cell>
          <cell r="D31" t="str">
            <v>L8578AU</v>
          </cell>
          <cell r="E31" t="str">
            <v>NYKU7013170</v>
          </cell>
          <cell r="F31" t="str">
            <v>ID6239682</v>
          </cell>
          <cell r="G31" t="str">
            <v xml:space="preserve">- FROZEN SOY BEANS CGC BR. WITH SALT  </v>
          </cell>
          <cell r="H31" t="str">
            <v>1KGX10</v>
          </cell>
          <cell r="I31">
            <v>20000</v>
          </cell>
          <cell r="Y31">
            <v>20000</v>
          </cell>
          <cell r="Z31" t="str">
            <v>TONI</v>
          </cell>
        </row>
        <row r="32">
          <cell r="A32">
            <v>27</v>
          </cell>
          <cell r="B32">
            <v>930</v>
          </cell>
          <cell r="C32">
            <v>38793</v>
          </cell>
          <cell r="D32" t="str">
            <v>L8671F</v>
          </cell>
          <cell r="E32" t="str">
            <v>NYKU7104834</v>
          </cell>
          <cell r="F32" t="str">
            <v>ID6239683</v>
          </cell>
          <cell r="G32" t="str">
            <v xml:space="preserve">- FROZEN SOY BEANS CGC BR. WITH SALT  </v>
          </cell>
          <cell r="H32" t="str">
            <v>1KGX10</v>
          </cell>
          <cell r="I32">
            <v>20000</v>
          </cell>
          <cell r="Y32">
            <v>20000</v>
          </cell>
          <cell r="Z32" t="str">
            <v>SUGIONO</v>
          </cell>
        </row>
        <row r="33">
          <cell r="A33">
            <v>28</v>
          </cell>
          <cell r="B33">
            <v>931</v>
          </cell>
          <cell r="C33">
            <v>38794</v>
          </cell>
          <cell r="D33" t="str">
            <v>L7238DU</v>
          </cell>
          <cell r="E33" t="str">
            <v>NYKU7026388</v>
          </cell>
          <cell r="F33" t="str">
            <v>ID6239706</v>
          </cell>
          <cell r="G33" t="str">
            <v xml:space="preserve">- FROZEN SOYBEANS SLB MADURA </v>
          </cell>
          <cell r="I33">
            <v>21000</v>
          </cell>
          <cell r="Y33">
            <v>21000</v>
          </cell>
          <cell r="Z33" t="str">
            <v>HARIYADI</v>
          </cell>
        </row>
        <row r="34">
          <cell r="A34">
            <v>29</v>
          </cell>
          <cell r="B34">
            <v>932</v>
          </cell>
          <cell r="C34">
            <v>38796</v>
          </cell>
          <cell r="D34" t="str">
            <v>L8550CU</v>
          </cell>
          <cell r="E34" t="str">
            <v>UGMU5934480</v>
          </cell>
          <cell r="F34" t="str">
            <v>EMCVX40296</v>
          </cell>
          <cell r="G34" t="str">
            <v>- FROZEN SOYBEANS SLB</v>
          </cell>
          <cell r="I34">
            <v>15000</v>
          </cell>
          <cell r="Y34">
            <v>15000</v>
          </cell>
          <cell r="Z34" t="str">
            <v>SUROSO</v>
          </cell>
        </row>
        <row r="35">
          <cell r="A35">
            <v>30</v>
          </cell>
          <cell r="B35">
            <v>933</v>
          </cell>
          <cell r="C35">
            <v>38797</v>
          </cell>
          <cell r="D35" t="str">
            <v>L8671F</v>
          </cell>
          <cell r="E35" t="str">
            <v>OOLU6402010</v>
          </cell>
          <cell r="F35" t="str">
            <v>OOLG699878</v>
          </cell>
          <cell r="G35" t="str">
            <v>- FROZEN SOYBEANS SLB</v>
          </cell>
          <cell r="I35">
            <v>1500</v>
          </cell>
          <cell r="J35" t="str">
            <v>- FROZEN SOYBEANS MUKIMAME</v>
          </cell>
          <cell r="L35">
            <v>12000</v>
          </cell>
          <cell r="M35" t="str">
            <v>-FROZEN SOBYEANS LB</v>
          </cell>
          <cell r="O35">
            <v>7500</v>
          </cell>
          <cell r="Y35">
            <v>21000</v>
          </cell>
          <cell r="Z35" t="str">
            <v>TONI</v>
          </cell>
        </row>
        <row r="36">
          <cell r="A36">
            <v>31</v>
          </cell>
          <cell r="B36">
            <v>934</v>
          </cell>
          <cell r="C36">
            <v>38798</v>
          </cell>
          <cell r="D36" t="str">
            <v>L8407AU</v>
          </cell>
          <cell r="E36" t="str">
            <v>WHLU7705098</v>
          </cell>
          <cell r="F36" t="str">
            <v>WH05342176</v>
          </cell>
          <cell r="G36" t="str">
            <v>- FROZEN SOYBEANS SLB</v>
          </cell>
          <cell r="I36">
            <v>21000</v>
          </cell>
          <cell r="Y36">
            <v>21000</v>
          </cell>
          <cell r="Z36" t="str">
            <v>PARDI</v>
          </cell>
        </row>
        <row r="37">
          <cell r="A37">
            <v>32</v>
          </cell>
          <cell r="B37">
            <v>935</v>
          </cell>
          <cell r="C37">
            <v>38800</v>
          </cell>
          <cell r="D37" t="str">
            <v>L8578AU</v>
          </cell>
          <cell r="E37" t="str">
            <v>NYKU900510</v>
          </cell>
          <cell r="F37" t="str">
            <v>ID6239742</v>
          </cell>
          <cell r="G37" t="str">
            <v xml:space="preserve">- FROZEN SOYBEANS EDATSUKI </v>
          </cell>
          <cell r="I37">
            <v>20500</v>
          </cell>
          <cell r="Y37">
            <v>20500</v>
          </cell>
          <cell r="Z37" t="str">
            <v>JERI</v>
          </cell>
        </row>
        <row r="38">
          <cell r="A38">
            <v>33</v>
          </cell>
          <cell r="B38">
            <v>936</v>
          </cell>
          <cell r="C38">
            <v>38801</v>
          </cell>
          <cell r="D38" t="str">
            <v>L8321F</v>
          </cell>
          <cell r="E38" t="str">
            <v>EMCU5195941</v>
          </cell>
          <cell r="F38" t="str">
            <v>EMCVX53290</v>
          </cell>
          <cell r="G38" t="str">
            <v>- FROZEN SOYBEANS SLB MADURA</v>
          </cell>
          <cell r="I38">
            <v>13000</v>
          </cell>
          <cell r="J38" t="str">
            <v>- FROZEN SOYBEANS MUKIMAME</v>
          </cell>
          <cell r="L38">
            <v>4500</v>
          </cell>
          <cell r="M38" t="str">
            <v xml:space="preserve">- FROZEN SOYBEANS POLAR SEA </v>
          </cell>
          <cell r="O38">
            <v>2000</v>
          </cell>
          <cell r="P38" t="str">
            <v>- FROZEN SOYBEANS LB</v>
          </cell>
          <cell r="R38">
            <v>1500</v>
          </cell>
          <cell r="Y38">
            <v>21000</v>
          </cell>
          <cell r="Z38" t="str">
            <v>PARDI</v>
          </cell>
        </row>
        <row r="39">
          <cell r="A39">
            <v>34</v>
          </cell>
          <cell r="B39">
            <v>937</v>
          </cell>
          <cell r="C39">
            <v>38803</v>
          </cell>
          <cell r="D39" t="str">
            <v>L8578AU</v>
          </cell>
          <cell r="E39" t="str">
            <v>OOLU6405636</v>
          </cell>
          <cell r="F39" t="str">
            <v>OOLG667900</v>
          </cell>
          <cell r="G39" t="str">
            <v>- FROZEN SOYBEAN SLB MADURA</v>
          </cell>
          <cell r="I39">
            <v>15000</v>
          </cell>
          <cell r="J39" t="str">
            <v>- FROZEN SOYBEANS LB</v>
          </cell>
          <cell r="L39">
            <v>6000</v>
          </cell>
          <cell r="Y39">
            <v>21000</v>
          </cell>
          <cell r="Z39" t="str">
            <v>TONI</v>
          </cell>
        </row>
        <row r="40">
          <cell r="A40">
            <v>35</v>
          </cell>
          <cell r="B40">
            <v>938</v>
          </cell>
          <cell r="C40">
            <v>38804</v>
          </cell>
          <cell r="D40" t="str">
            <v>L8909AU</v>
          </cell>
          <cell r="E40" t="str">
            <v>OOLU5972050</v>
          </cell>
          <cell r="F40" t="str">
            <v>OOLG667897</v>
          </cell>
          <cell r="G40" t="str">
            <v>- FROZEN SOYBEANS LB</v>
          </cell>
          <cell r="I40">
            <v>21000</v>
          </cell>
          <cell r="Y40">
            <v>21000</v>
          </cell>
          <cell r="Z40" t="str">
            <v>HARIYADI</v>
          </cell>
        </row>
        <row r="41">
          <cell r="A41">
            <v>36</v>
          </cell>
          <cell r="B41">
            <v>939</v>
          </cell>
          <cell r="C41">
            <v>38805</v>
          </cell>
          <cell r="D41" t="str">
            <v>L8678BU</v>
          </cell>
          <cell r="E41" t="str">
            <v>WHLU7707629</v>
          </cell>
          <cell r="F41" t="str">
            <v>WH05340916</v>
          </cell>
          <cell r="G41" t="str">
            <v>-FROZEN SOYBEANS SLB</v>
          </cell>
          <cell r="I41">
            <v>10000</v>
          </cell>
          <cell r="J41" t="str">
            <v>- FROZEN SOYBEANS SLB</v>
          </cell>
          <cell r="L41">
            <v>10000</v>
          </cell>
          <cell r="Y41">
            <v>20000</v>
          </cell>
          <cell r="Z41" t="str">
            <v>PARDI</v>
          </cell>
        </row>
        <row r="42">
          <cell r="A42">
            <v>37</v>
          </cell>
          <cell r="B42">
            <v>940</v>
          </cell>
          <cell r="C42">
            <v>38806</v>
          </cell>
          <cell r="D42" t="str">
            <v>L8170AU</v>
          </cell>
          <cell r="E42" t="str">
            <v>WHLU7605761</v>
          </cell>
          <cell r="F42" t="str">
            <v>H256630</v>
          </cell>
          <cell r="G42" t="str">
            <v>- FROZEN SOY BEANS SHELLED</v>
          </cell>
          <cell r="H42" t="str">
            <v>28 KG X 1</v>
          </cell>
          <cell r="I42">
            <v>25004</v>
          </cell>
          <cell r="Y42">
            <v>25004</v>
          </cell>
          <cell r="Z42" t="str">
            <v>JUDI</v>
          </cell>
        </row>
        <row r="43">
          <cell r="A43">
            <v>38</v>
          </cell>
          <cell r="B43">
            <v>941</v>
          </cell>
          <cell r="C43">
            <v>38810</v>
          </cell>
          <cell r="D43" t="str">
            <v>L7707NU</v>
          </cell>
          <cell r="E43" t="str">
            <v>NYKU7105110</v>
          </cell>
          <cell r="F43" t="str">
            <v>ID6239677</v>
          </cell>
          <cell r="G43" t="str">
            <v>- FROZEN SOYBEANS LB</v>
          </cell>
          <cell r="I43">
            <v>21000</v>
          </cell>
          <cell r="Y43">
            <v>21000</v>
          </cell>
          <cell r="Z43" t="str">
            <v>JERI</v>
          </cell>
        </row>
        <row r="44">
          <cell r="A44">
            <v>39</v>
          </cell>
          <cell r="B44">
            <v>942</v>
          </cell>
          <cell r="C44">
            <v>38811</v>
          </cell>
          <cell r="D44" t="str">
            <v>L8526BU</v>
          </cell>
          <cell r="E44" t="str">
            <v>WHLU7709909</v>
          </cell>
          <cell r="F44" t="str">
            <v>WH05341212</v>
          </cell>
          <cell r="G44" t="str">
            <v>- FROZEN SOYBEANS SLB MADURA</v>
          </cell>
          <cell r="I44">
            <v>10000</v>
          </cell>
          <cell r="J44" t="str">
            <v>- FROZEN SOBYEANS MUKIMAME</v>
          </cell>
          <cell r="L44">
            <v>9000</v>
          </cell>
          <cell r="M44" t="str">
            <v>- FROZEN SOYBEANS R/B</v>
          </cell>
          <cell r="O44">
            <v>2000</v>
          </cell>
          <cell r="Y44">
            <v>21000</v>
          </cell>
          <cell r="Z44" t="str">
            <v>SUKARNO</v>
          </cell>
        </row>
        <row r="45">
          <cell r="A45">
            <v>40</v>
          </cell>
          <cell r="B45">
            <v>943</v>
          </cell>
          <cell r="C45">
            <v>38812</v>
          </cell>
          <cell r="D45" t="str">
            <v>L8550CU</v>
          </cell>
          <cell r="E45" t="str">
            <v>WHLU7700666</v>
          </cell>
          <cell r="F45" t="str">
            <v>WH05340866</v>
          </cell>
          <cell r="G45" t="str">
            <v>- FROZEN SOYBEANS SLB MADURA</v>
          </cell>
          <cell r="I45">
            <v>8000</v>
          </cell>
          <cell r="J45" t="str">
            <v>- FROZEN SOBYEANS LB</v>
          </cell>
          <cell r="L45">
            <v>8000</v>
          </cell>
          <cell r="M45" t="str">
            <v>- FROZEN SOYBEANS R/B</v>
          </cell>
          <cell r="O45">
            <v>5000</v>
          </cell>
          <cell r="Y45">
            <v>21000</v>
          </cell>
          <cell r="Z45" t="str">
            <v>SUROSO</v>
          </cell>
        </row>
        <row r="46">
          <cell r="A46">
            <v>41</v>
          </cell>
          <cell r="B46">
            <v>944</v>
          </cell>
          <cell r="C46">
            <v>38813</v>
          </cell>
          <cell r="D46" t="str">
            <v>L8159BU</v>
          </cell>
          <cell r="E46" t="str">
            <v>WHLU7710978</v>
          </cell>
          <cell r="F46" t="str">
            <v>WH05340877</v>
          </cell>
          <cell r="G46" t="str">
            <v xml:space="preserve">- FROZEN SOYBEANS SLB </v>
          </cell>
          <cell r="I46">
            <v>9000</v>
          </cell>
          <cell r="J46" t="str">
            <v>- FROZEN SOBYEANS MUKIMAME</v>
          </cell>
          <cell r="L46">
            <v>12000</v>
          </cell>
          <cell r="Y46">
            <v>21000</v>
          </cell>
          <cell r="Z46" t="str">
            <v>WIJI</v>
          </cell>
        </row>
        <row r="47">
          <cell r="A47">
            <v>42</v>
          </cell>
          <cell r="B47">
            <v>945</v>
          </cell>
          <cell r="C47">
            <v>38815</v>
          </cell>
          <cell r="D47" t="str">
            <v>L7786NU</v>
          </cell>
          <cell r="E47" t="str">
            <v>NYKU7026177</v>
          </cell>
          <cell r="F47" t="str">
            <v>ID6198104</v>
          </cell>
          <cell r="G47" t="str">
            <v>- FROZEN SOYBEANS SLB MADURA</v>
          </cell>
          <cell r="I47">
            <v>6500</v>
          </cell>
          <cell r="J47" t="str">
            <v>- FROZEN SOYBEANS MUKIMAME</v>
          </cell>
          <cell r="L47">
            <v>3500</v>
          </cell>
          <cell r="M47" t="str">
            <v>- FROZEN SOYBEANS EDATSUKI</v>
          </cell>
          <cell r="O47">
            <v>6500</v>
          </cell>
          <cell r="P47" t="str">
            <v>- FROZEN SOYBEANS LB</v>
          </cell>
          <cell r="R47">
            <v>4500</v>
          </cell>
          <cell r="Y47">
            <v>21000</v>
          </cell>
          <cell r="Z47" t="str">
            <v>JERI</v>
          </cell>
        </row>
        <row r="48">
          <cell r="A48">
            <v>43</v>
          </cell>
          <cell r="B48">
            <v>946</v>
          </cell>
          <cell r="C48">
            <v>38818</v>
          </cell>
          <cell r="D48" t="str">
            <v>L8578AU</v>
          </cell>
          <cell r="E48" t="str">
            <v>OOLU6406490</v>
          </cell>
          <cell r="F48" t="str">
            <v>OOLG699028</v>
          </cell>
          <cell r="G48" t="str">
            <v>- FROZEN SOYBEANS SLB MADURA</v>
          </cell>
          <cell r="I48">
            <v>3000</v>
          </cell>
          <cell r="J48" t="str">
            <v>- FROZEN SOYBEANS EDATSUKI</v>
          </cell>
          <cell r="L48">
            <v>17500</v>
          </cell>
          <cell r="Y48">
            <v>20500</v>
          </cell>
          <cell r="Z48" t="str">
            <v>SUPRI</v>
          </cell>
        </row>
        <row r="49">
          <cell r="A49">
            <v>44</v>
          </cell>
          <cell r="B49">
            <v>947</v>
          </cell>
          <cell r="C49">
            <v>38819</v>
          </cell>
          <cell r="D49" t="str">
            <v>L8578AU</v>
          </cell>
          <cell r="E49" t="str">
            <v>NYKU7926369</v>
          </cell>
          <cell r="F49" t="str">
            <v>ID6198111</v>
          </cell>
          <cell r="G49" t="str">
            <v xml:space="preserve">- FROZEN SOY BEANS CGC BR. WITH SALT  </v>
          </cell>
          <cell r="H49" t="str">
            <v>1KGX10</v>
          </cell>
          <cell r="I49">
            <v>22000</v>
          </cell>
          <cell r="Y49">
            <v>22000</v>
          </cell>
          <cell r="Z49" t="str">
            <v>PARDI</v>
          </cell>
        </row>
        <row r="50">
          <cell r="A50">
            <v>45</v>
          </cell>
          <cell r="B50">
            <v>948</v>
          </cell>
          <cell r="C50">
            <v>38819</v>
          </cell>
          <cell r="D50" t="str">
            <v>L8384BU</v>
          </cell>
          <cell r="E50" t="str">
            <v>WHLU7700250</v>
          </cell>
          <cell r="F50" t="str">
            <v>WH06136509</v>
          </cell>
          <cell r="G50" t="str">
            <v>- FROZEN SOYBEANS SLB MADURA</v>
          </cell>
          <cell r="I50">
            <v>5000</v>
          </cell>
          <cell r="J50" t="str">
            <v>- FROZEN SOYBEANS POLARSEA</v>
          </cell>
          <cell r="L50">
            <v>10000</v>
          </cell>
          <cell r="M50" t="str">
            <v>- FROZEN OKRA 1/2</v>
          </cell>
          <cell r="O50">
            <v>5000</v>
          </cell>
          <cell r="Y50">
            <v>20000</v>
          </cell>
          <cell r="Z50" t="str">
            <v>SUKAWI</v>
          </cell>
        </row>
        <row r="51">
          <cell r="A51">
            <v>46</v>
          </cell>
          <cell r="B51">
            <v>949</v>
          </cell>
          <cell r="C51">
            <v>38820</v>
          </cell>
          <cell r="D51" t="str">
            <v>L7238DU</v>
          </cell>
          <cell r="E51" t="str">
            <v>NYKU7011449</v>
          </cell>
          <cell r="F51" t="str">
            <v>ID6198005</v>
          </cell>
          <cell r="G51" t="str">
            <v xml:space="preserve">- FROZEN SOY BEANS CGC BR. WITH SALT  </v>
          </cell>
          <cell r="H51" t="str">
            <v>1KGX10</v>
          </cell>
          <cell r="I51">
            <v>22000</v>
          </cell>
          <cell r="Y51">
            <v>22000</v>
          </cell>
          <cell r="Z51" t="str">
            <v>TONI</v>
          </cell>
        </row>
        <row r="52">
          <cell r="A52">
            <v>47</v>
          </cell>
          <cell r="B52">
            <v>842</v>
          </cell>
          <cell r="Y52">
            <v>0</v>
          </cell>
        </row>
        <row r="53">
          <cell r="A53">
            <v>48</v>
          </cell>
          <cell r="B53">
            <v>843</v>
          </cell>
          <cell r="Y53">
            <v>0</v>
          </cell>
        </row>
        <row r="54">
          <cell r="A54">
            <v>49</v>
          </cell>
          <cell r="B54">
            <v>844</v>
          </cell>
          <cell r="Y54">
            <v>0</v>
          </cell>
        </row>
        <row r="55">
          <cell r="A55">
            <v>50</v>
          </cell>
          <cell r="B55">
            <v>845</v>
          </cell>
          <cell r="Y55">
            <v>0</v>
          </cell>
        </row>
        <row r="56">
          <cell r="A56">
            <v>51</v>
          </cell>
          <cell r="B56">
            <v>846</v>
          </cell>
          <cell r="Y56">
            <v>0</v>
          </cell>
        </row>
        <row r="57">
          <cell r="A57">
            <v>52</v>
          </cell>
          <cell r="B57">
            <v>847</v>
          </cell>
          <cell r="Y57">
            <v>0</v>
          </cell>
        </row>
        <row r="58">
          <cell r="A58">
            <v>53</v>
          </cell>
          <cell r="B58">
            <v>848</v>
          </cell>
          <cell r="Y58">
            <v>0</v>
          </cell>
        </row>
        <row r="59">
          <cell r="A59">
            <v>54</v>
          </cell>
          <cell r="B59">
            <v>849</v>
          </cell>
          <cell r="Y59">
            <v>0</v>
          </cell>
        </row>
        <row r="60">
          <cell r="A60">
            <v>55</v>
          </cell>
          <cell r="B60">
            <v>850</v>
          </cell>
          <cell r="Y60">
            <v>0</v>
          </cell>
        </row>
        <row r="61">
          <cell r="A61">
            <v>56</v>
          </cell>
          <cell r="B61">
            <v>851</v>
          </cell>
          <cell r="Y61">
            <v>0</v>
          </cell>
        </row>
        <row r="62">
          <cell r="A62">
            <v>57</v>
          </cell>
          <cell r="B62">
            <v>852</v>
          </cell>
          <cell r="Y62">
            <v>0</v>
          </cell>
        </row>
        <row r="63">
          <cell r="A63">
            <v>58</v>
          </cell>
          <cell r="B63">
            <v>853</v>
          </cell>
          <cell r="Y63">
            <v>0</v>
          </cell>
        </row>
        <row r="64">
          <cell r="A64">
            <v>59</v>
          </cell>
          <cell r="B64">
            <v>854</v>
          </cell>
          <cell r="Y64">
            <v>0</v>
          </cell>
        </row>
        <row r="65">
          <cell r="A65">
            <v>60</v>
          </cell>
          <cell r="B65">
            <v>855</v>
          </cell>
          <cell r="Y65">
            <v>0</v>
          </cell>
        </row>
        <row r="66">
          <cell r="A66">
            <v>61</v>
          </cell>
          <cell r="B66">
            <v>856</v>
          </cell>
          <cell r="Y66">
            <v>0</v>
          </cell>
        </row>
        <row r="67">
          <cell r="A67">
            <v>62</v>
          </cell>
          <cell r="B67">
            <v>857</v>
          </cell>
          <cell r="Y67">
            <v>0</v>
          </cell>
        </row>
        <row r="68">
          <cell r="A68">
            <v>63</v>
          </cell>
          <cell r="B68">
            <v>858</v>
          </cell>
          <cell r="Y68">
            <v>0</v>
          </cell>
        </row>
        <row r="69">
          <cell r="A69">
            <v>64</v>
          </cell>
          <cell r="B69">
            <v>859</v>
          </cell>
          <cell r="Y69">
            <v>0</v>
          </cell>
        </row>
        <row r="70">
          <cell r="A70">
            <v>65</v>
          </cell>
          <cell r="B70">
            <v>860</v>
          </cell>
          <cell r="Y70">
            <v>0</v>
          </cell>
        </row>
        <row r="71">
          <cell r="A71">
            <v>66</v>
          </cell>
          <cell r="B71">
            <v>861</v>
          </cell>
          <cell r="Y71">
            <v>0</v>
          </cell>
        </row>
        <row r="72">
          <cell r="A72">
            <v>67</v>
          </cell>
          <cell r="B72">
            <v>862</v>
          </cell>
          <cell r="Y72">
            <v>0</v>
          </cell>
        </row>
        <row r="73">
          <cell r="A73">
            <v>68</v>
          </cell>
          <cell r="B73">
            <v>863</v>
          </cell>
          <cell r="Y73">
            <v>0</v>
          </cell>
        </row>
        <row r="74">
          <cell r="A74">
            <v>69</v>
          </cell>
          <cell r="B74">
            <v>864</v>
          </cell>
          <cell r="Y74">
            <v>0</v>
          </cell>
        </row>
        <row r="75">
          <cell r="A75">
            <v>70</v>
          </cell>
          <cell r="B75">
            <v>865</v>
          </cell>
          <cell r="Y75">
            <v>0</v>
          </cell>
        </row>
        <row r="76">
          <cell r="A76">
            <v>71</v>
          </cell>
          <cell r="B76">
            <v>866</v>
          </cell>
          <cell r="Y76">
            <v>0</v>
          </cell>
        </row>
        <row r="77">
          <cell r="A77">
            <v>72</v>
          </cell>
          <cell r="B77">
            <v>867</v>
          </cell>
          <cell r="Y77">
            <v>0</v>
          </cell>
        </row>
        <row r="78">
          <cell r="A78">
            <v>73</v>
          </cell>
          <cell r="B78">
            <v>868</v>
          </cell>
          <cell r="Y78">
            <v>0</v>
          </cell>
        </row>
        <row r="79">
          <cell r="A79">
            <v>74</v>
          </cell>
          <cell r="B79">
            <v>869</v>
          </cell>
          <cell r="Y79">
            <v>0</v>
          </cell>
        </row>
        <row r="80">
          <cell r="A80">
            <v>75</v>
          </cell>
          <cell r="B80">
            <v>870</v>
          </cell>
          <cell r="Y80">
            <v>0</v>
          </cell>
        </row>
        <row r="81">
          <cell r="A81">
            <v>76</v>
          </cell>
          <cell r="B81">
            <v>871</v>
          </cell>
          <cell r="Y81">
            <v>0</v>
          </cell>
        </row>
        <row r="82">
          <cell r="A82">
            <v>77</v>
          </cell>
          <cell r="B82">
            <v>872</v>
          </cell>
          <cell r="Y82">
            <v>0</v>
          </cell>
        </row>
        <row r="83">
          <cell r="A83">
            <v>78</v>
          </cell>
          <cell r="B83">
            <v>873</v>
          </cell>
          <cell r="Y83">
            <v>0</v>
          </cell>
        </row>
        <row r="84">
          <cell r="A84">
            <v>79</v>
          </cell>
          <cell r="B84">
            <v>874</v>
          </cell>
          <cell r="Y84">
            <v>0</v>
          </cell>
        </row>
        <row r="85">
          <cell r="A85">
            <v>80</v>
          </cell>
          <cell r="B85">
            <v>875</v>
          </cell>
          <cell r="Y85">
            <v>0</v>
          </cell>
        </row>
        <row r="86">
          <cell r="A86">
            <v>81</v>
          </cell>
          <cell r="B86">
            <v>876</v>
          </cell>
          <cell r="Y86">
            <v>0</v>
          </cell>
        </row>
        <row r="87">
          <cell r="A87">
            <v>82</v>
          </cell>
          <cell r="B87">
            <v>877</v>
          </cell>
          <cell r="Y87">
            <v>0</v>
          </cell>
        </row>
        <row r="88">
          <cell r="A88">
            <v>83</v>
          </cell>
          <cell r="B88">
            <v>878</v>
          </cell>
          <cell r="Y88">
            <v>0</v>
          </cell>
        </row>
        <row r="89">
          <cell r="A89">
            <v>84</v>
          </cell>
          <cell r="B89">
            <v>879</v>
          </cell>
          <cell r="Y89">
            <v>0</v>
          </cell>
        </row>
        <row r="90">
          <cell r="A90">
            <v>85</v>
          </cell>
          <cell r="B90">
            <v>880</v>
          </cell>
          <cell r="Y90">
            <v>0</v>
          </cell>
        </row>
        <row r="91">
          <cell r="A91">
            <v>86</v>
          </cell>
          <cell r="B91">
            <v>881</v>
          </cell>
          <cell r="Y91">
            <v>0</v>
          </cell>
        </row>
        <row r="92">
          <cell r="A92">
            <v>87</v>
          </cell>
          <cell r="B92">
            <v>882</v>
          </cell>
          <cell r="Y92">
            <v>0</v>
          </cell>
        </row>
        <row r="93">
          <cell r="A93">
            <v>88</v>
          </cell>
          <cell r="B93">
            <v>883</v>
          </cell>
          <cell r="Y93">
            <v>0</v>
          </cell>
        </row>
        <row r="94">
          <cell r="A94">
            <v>89</v>
          </cell>
          <cell r="B94">
            <v>884</v>
          </cell>
          <cell r="Y94">
            <v>0</v>
          </cell>
        </row>
        <row r="95">
          <cell r="A95">
            <v>90</v>
          </cell>
          <cell r="B95">
            <v>885</v>
          </cell>
          <cell r="Y95">
            <v>0</v>
          </cell>
        </row>
        <row r="96">
          <cell r="A96">
            <v>91</v>
          </cell>
          <cell r="B96">
            <v>886</v>
          </cell>
          <cell r="Y96">
            <v>0</v>
          </cell>
        </row>
        <row r="97">
          <cell r="A97">
            <v>92</v>
          </cell>
          <cell r="B97">
            <v>887</v>
          </cell>
          <cell r="Y97">
            <v>0</v>
          </cell>
        </row>
        <row r="98">
          <cell r="A98">
            <v>93</v>
          </cell>
          <cell r="B98">
            <v>888</v>
          </cell>
          <cell r="Y98">
            <v>0</v>
          </cell>
        </row>
        <row r="99">
          <cell r="A99">
            <v>94</v>
          </cell>
          <cell r="B99">
            <v>889</v>
          </cell>
          <cell r="Y99">
            <v>0</v>
          </cell>
        </row>
        <row r="100">
          <cell r="A100">
            <v>95</v>
          </cell>
          <cell r="B100">
            <v>890</v>
          </cell>
          <cell r="Y100">
            <v>0</v>
          </cell>
        </row>
        <row r="101">
          <cell r="A101">
            <v>96</v>
          </cell>
          <cell r="B101">
            <v>891</v>
          </cell>
          <cell r="Y101">
            <v>0</v>
          </cell>
        </row>
        <row r="102">
          <cell r="A102">
            <v>97</v>
          </cell>
          <cell r="B102">
            <v>892</v>
          </cell>
          <cell r="Y102">
            <v>0</v>
          </cell>
        </row>
        <row r="103">
          <cell r="A103">
            <v>98</v>
          </cell>
          <cell r="B103">
            <v>893</v>
          </cell>
          <cell r="Y103">
            <v>0</v>
          </cell>
        </row>
        <row r="104">
          <cell r="A104">
            <v>99</v>
          </cell>
          <cell r="B104">
            <v>894</v>
          </cell>
          <cell r="Y104">
            <v>0</v>
          </cell>
        </row>
        <row r="105">
          <cell r="A105">
            <v>100</v>
          </cell>
          <cell r="B105">
            <v>895</v>
          </cell>
          <cell r="Y105">
            <v>0</v>
          </cell>
        </row>
        <row r="106">
          <cell r="A106">
            <v>101</v>
          </cell>
          <cell r="B106">
            <v>896</v>
          </cell>
          <cell r="Y106">
            <v>0</v>
          </cell>
        </row>
        <row r="107">
          <cell r="A107">
            <v>102</v>
          </cell>
          <cell r="B107">
            <v>897</v>
          </cell>
          <cell r="Y107">
            <v>0</v>
          </cell>
        </row>
        <row r="108">
          <cell r="A108">
            <v>103</v>
          </cell>
          <cell r="B108">
            <v>898</v>
          </cell>
          <cell r="Y108">
            <v>0</v>
          </cell>
        </row>
        <row r="109">
          <cell r="A109">
            <v>104</v>
          </cell>
          <cell r="B109">
            <v>899</v>
          </cell>
          <cell r="Y109">
            <v>0</v>
          </cell>
        </row>
        <row r="110">
          <cell r="A110">
            <v>105</v>
          </cell>
          <cell r="B110">
            <v>900</v>
          </cell>
          <cell r="Y110">
            <v>0</v>
          </cell>
        </row>
        <row r="111">
          <cell r="A111">
            <v>106</v>
          </cell>
          <cell r="B111">
            <v>901</v>
          </cell>
          <cell r="Y111">
            <v>0</v>
          </cell>
        </row>
        <row r="112">
          <cell r="A112">
            <v>107</v>
          </cell>
          <cell r="B112">
            <v>902</v>
          </cell>
          <cell r="Y112">
            <v>0</v>
          </cell>
        </row>
        <row r="113">
          <cell r="A113">
            <v>108</v>
          </cell>
          <cell r="B113">
            <v>903</v>
          </cell>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sheetData>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b"/>
      <sheetName val="maret"/>
      <sheetName val="april"/>
      <sheetName val="mei"/>
      <sheetName val="juni"/>
      <sheetName val="juli"/>
      <sheetName val="agst"/>
      <sheetName val="sep"/>
      <sheetName val="okt"/>
      <sheetName val="Rekap"/>
      <sheetName val="Bi Kreksi"/>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lender"/>
      <sheetName val="detail exp"/>
      <sheetName val="visual rpt"/>
      <sheetName val="informed"/>
      <sheetName val="AOP_SK"/>
      <sheetName val="LAPIUT"/>
      <sheetName val="Sheet1"/>
      <sheetName val="NRC"/>
    </sheetNames>
    <sheetDataSet>
      <sheetData sheetId="0" refreshError="1">
        <row r="4">
          <cell r="B4">
            <v>38353</v>
          </cell>
          <cell r="C4">
            <v>1</v>
          </cell>
          <cell r="D4" t="str">
            <v>Januari</v>
          </cell>
          <cell r="E4" t="str">
            <v>Sabtu</v>
          </cell>
          <cell r="F4" t="str">
            <v>1 - 6 Januari 2005</v>
          </cell>
        </row>
        <row r="5">
          <cell r="B5">
            <v>38354</v>
          </cell>
          <cell r="C5">
            <v>1</v>
          </cell>
          <cell r="D5" t="str">
            <v>Januari</v>
          </cell>
          <cell r="E5" t="str">
            <v>Minggu</v>
          </cell>
          <cell r="F5" t="str">
            <v>1 - 6 Januari 2005</v>
          </cell>
        </row>
        <row r="6">
          <cell r="B6">
            <v>38355</v>
          </cell>
          <cell r="C6">
            <v>1</v>
          </cell>
          <cell r="D6" t="str">
            <v>Januari</v>
          </cell>
          <cell r="E6" t="str">
            <v>Senin</v>
          </cell>
          <cell r="F6" t="str">
            <v>1 - 6 Januari 2005</v>
          </cell>
        </row>
        <row r="7">
          <cell r="B7">
            <v>38356</v>
          </cell>
          <cell r="C7">
            <v>1</v>
          </cell>
          <cell r="D7" t="str">
            <v>Januari</v>
          </cell>
          <cell r="E7" t="str">
            <v>Selasa</v>
          </cell>
          <cell r="F7" t="str">
            <v>1 - 6 Januari 2005</v>
          </cell>
        </row>
        <row r="8">
          <cell r="B8">
            <v>38357</v>
          </cell>
          <cell r="C8">
            <v>1</v>
          </cell>
          <cell r="D8" t="str">
            <v>Januari</v>
          </cell>
          <cell r="E8" t="str">
            <v>Rabu</v>
          </cell>
          <cell r="F8" t="str">
            <v>1 - 6 Januari 2005</v>
          </cell>
        </row>
        <row r="9">
          <cell r="B9">
            <v>38358</v>
          </cell>
          <cell r="C9">
            <v>1</v>
          </cell>
          <cell r="D9" t="str">
            <v>Januari</v>
          </cell>
          <cell r="E9" t="str">
            <v>Kamis</v>
          </cell>
          <cell r="F9" t="str">
            <v>1 - 6 Januari 2005</v>
          </cell>
        </row>
        <row r="10">
          <cell r="B10">
            <v>38359</v>
          </cell>
          <cell r="C10">
            <v>2</v>
          </cell>
          <cell r="D10" t="str">
            <v>Januari</v>
          </cell>
          <cell r="E10" t="str">
            <v>Jumat</v>
          </cell>
          <cell r="F10" t="str">
            <v>7 - 13 Januari 2005</v>
          </cell>
        </row>
        <row r="11">
          <cell r="B11">
            <v>38360</v>
          </cell>
          <cell r="C11">
            <v>2</v>
          </cell>
          <cell r="D11" t="str">
            <v>Januari</v>
          </cell>
          <cell r="E11" t="str">
            <v>Sabtu</v>
          </cell>
          <cell r="F11" t="str">
            <v>7 - 13 Januari 2005</v>
          </cell>
        </row>
        <row r="12">
          <cell r="B12">
            <v>38361</v>
          </cell>
          <cell r="C12">
            <v>2</v>
          </cell>
          <cell r="D12" t="str">
            <v>Januari</v>
          </cell>
          <cell r="E12" t="str">
            <v>Minggu</v>
          </cell>
          <cell r="F12" t="str">
            <v>7 - 13 Januari 2005</v>
          </cell>
        </row>
        <row r="13">
          <cell r="B13">
            <v>38362</v>
          </cell>
          <cell r="C13">
            <v>2</v>
          </cell>
          <cell r="D13" t="str">
            <v>Januari</v>
          </cell>
          <cell r="E13" t="str">
            <v>Senin</v>
          </cell>
          <cell r="F13" t="str">
            <v>7 - 13 Januari 2005</v>
          </cell>
        </row>
        <row r="14">
          <cell r="B14">
            <v>38363</v>
          </cell>
          <cell r="C14">
            <v>2</v>
          </cell>
          <cell r="D14" t="str">
            <v>Januari</v>
          </cell>
          <cell r="E14" t="str">
            <v>Selasa</v>
          </cell>
          <cell r="F14" t="str">
            <v>7 - 13 Januari 2005</v>
          </cell>
        </row>
        <row r="15">
          <cell r="B15">
            <v>38364</v>
          </cell>
          <cell r="C15">
            <v>2</v>
          </cell>
          <cell r="D15" t="str">
            <v>Januari</v>
          </cell>
          <cell r="E15" t="str">
            <v>Rabu</v>
          </cell>
          <cell r="F15" t="str">
            <v>7 - 13 Januari 2005</v>
          </cell>
        </row>
        <row r="16">
          <cell r="B16">
            <v>38365</v>
          </cell>
          <cell r="C16">
            <v>2</v>
          </cell>
          <cell r="D16" t="str">
            <v>Januari</v>
          </cell>
          <cell r="E16" t="str">
            <v>Kamis</v>
          </cell>
          <cell r="F16" t="str">
            <v>7 - 13 Januari 2005</v>
          </cell>
        </row>
        <row r="17">
          <cell r="B17">
            <v>38366</v>
          </cell>
          <cell r="C17">
            <v>3</v>
          </cell>
          <cell r="D17" t="str">
            <v>Januari</v>
          </cell>
          <cell r="E17" t="str">
            <v>Jumat</v>
          </cell>
          <cell r="F17" t="str">
            <v>14 - 20 Januari 2005</v>
          </cell>
        </row>
        <row r="18">
          <cell r="B18">
            <v>38367</v>
          </cell>
          <cell r="C18">
            <v>3</v>
          </cell>
          <cell r="D18" t="str">
            <v>Januari</v>
          </cell>
          <cell r="E18" t="str">
            <v>Sabtu</v>
          </cell>
          <cell r="F18" t="str">
            <v>14 - 20 Januari 2005</v>
          </cell>
        </row>
        <row r="19">
          <cell r="B19">
            <v>38368</v>
          </cell>
          <cell r="C19">
            <v>3</v>
          </cell>
          <cell r="D19" t="str">
            <v>Januari</v>
          </cell>
          <cell r="E19" t="str">
            <v>Minggu</v>
          </cell>
          <cell r="F19" t="str">
            <v>14 - 20 Januari 2005</v>
          </cell>
        </row>
        <row r="20">
          <cell r="B20">
            <v>38369</v>
          </cell>
          <cell r="C20">
            <v>3</v>
          </cell>
          <cell r="D20" t="str">
            <v>Januari</v>
          </cell>
          <cell r="E20" t="str">
            <v>Senin</v>
          </cell>
          <cell r="F20" t="str">
            <v>14 - 20 Januari 2005</v>
          </cell>
        </row>
        <row r="21">
          <cell r="B21">
            <v>38370</v>
          </cell>
          <cell r="C21">
            <v>3</v>
          </cell>
          <cell r="D21" t="str">
            <v>Januari</v>
          </cell>
          <cell r="E21" t="str">
            <v>Selasa</v>
          </cell>
          <cell r="F21" t="str">
            <v>14 - 20 Januari 2005</v>
          </cell>
        </row>
        <row r="22">
          <cell r="B22">
            <v>38371</v>
          </cell>
          <cell r="C22">
            <v>3</v>
          </cell>
          <cell r="D22" t="str">
            <v>Januari</v>
          </cell>
          <cell r="E22" t="str">
            <v>Rabu</v>
          </cell>
          <cell r="F22" t="str">
            <v>14 - 20 Januari 2005</v>
          </cell>
        </row>
        <row r="23">
          <cell r="B23">
            <v>38372</v>
          </cell>
          <cell r="C23">
            <v>3</v>
          </cell>
          <cell r="D23" t="str">
            <v>Januari</v>
          </cell>
          <cell r="E23" t="str">
            <v>Kamis</v>
          </cell>
          <cell r="F23" t="str">
            <v>14 - 20 Januari 2005</v>
          </cell>
        </row>
        <row r="24">
          <cell r="B24">
            <v>38373</v>
          </cell>
          <cell r="C24">
            <v>4</v>
          </cell>
          <cell r="D24" t="str">
            <v>Januari</v>
          </cell>
          <cell r="E24" t="str">
            <v>Jumat</v>
          </cell>
          <cell r="F24" t="str">
            <v>21 - 27  Januari 2005</v>
          </cell>
        </row>
        <row r="25">
          <cell r="B25">
            <v>38374</v>
          </cell>
          <cell r="C25">
            <v>4</v>
          </cell>
          <cell r="D25" t="str">
            <v>Januari</v>
          </cell>
          <cell r="E25" t="str">
            <v>Sabtu</v>
          </cell>
          <cell r="F25" t="str">
            <v>21 - 27  Januari 2005</v>
          </cell>
        </row>
        <row r="26">
          <cell r="B26">
            <v>38375</v>
          </cell>
          <cell r="C26">
            <v>4</v>
          </cell>
          <cell r="D26" t="str">
            <v>Januari</v>
          </cell>
          <cell r="E26" t="str">
            <v>Minggu</v>
          </cell>
          <cell r="F26" t="str">
            <v>21 - 27  Januari 2005</v>
          </cell>
        </row>
        <row r="27">
          <cell r="B27">
            <v>38376</v>
          </cell>
          <cell r="C27">
            <v>4</v>
          </cell>
          <cell r="D27" t="str">
            <v>Januari</v>
          </cell>
          <cell r="E27" t="str">
            <v>Senin</v>
          </cell>
          <cell r="F27" t="str">
            <v>21 - 27  Januari 2005</v>
          </cell>
        </row>
        <row r="28">
          <cell r="B28">
            <v>38377</v>
          </cell>
          <cell r="C28">
            <v>4</v>
          </cell>
          <cell r="D28" t="str">
            <v>Januari</v>
          </cell>
          <cell r="E28" t="str">
            <v>Selasa</v>
          </cell>
          <cell r="F28" t="str">
            <v>21 - 27  Januari 2005</v>
          </cell>
        </row>
        <row r="29">
          <cell r="B29">
            <v>38378</v>
          </cell>
          <cell r="C29">
            <v>4</v>
          </cell>
          <cell r="D29" t="str">
            <v>Januari</v>
          </cell>
          <cell r="E29" t="str">
            <v>Rabu</v>
          </cell>
          <cell r="F29" t="str">
            <v>21 - 27  Januari 2005</v>
          </cell>
        </row>
        <row r="30">
          <cell r="B30">
            <v>38379</v>
          </cell>
          <cell r="C30">
            <v>4</v>
          </cell>
          <cell r="D30" t="str">
            <v>Januari</v>
          </cell>
          <cell r="E30" t="str">
            <v>Kamis</v>
          </cell>
          <cell r="F30" t="str">
            <v>21 - 27  Januari 2005</v>
          </cell>
        </row>
        <row r="31">
          <cell r="B31">
            <v>38380</v>
          </cell>
          <cell r="C31">
            <v>5</v>
          </cell>
          <cell r="D31" t="str">
            <v>Januari</v>
          </cell>
          <cell r="E31" t="str">
            <v>Jumat</v>
          </cell>
          <cell r="F31" t="str">
            <v>28 Januari - 3 Februari  2005</v>
          </cell>
        </row>
        <row r="32">
          <cell r="B32">
            <v>38381</v>
          </cell>
          <cell r="C32">
            <v>5</v>
          </cell>
          <cell r="D32" t="str">
            <v>Januari</v>
          </cell>
          <cell r="E32" t="str">
            <v>Sabtu</v>
          </cell>
          <cell r="F32" t="str">
            <v>28 Januari - 3 Februari  2005</v>
          </cell>
        </row>
        <row r="33">
          <cell r="B33">
            <v>38382</v>
          </cell>
          <cell r="C33">
            <v>5</v>
          </cell>
          <cell r="D33" t="str">
            <v>Januari</v>
          </cell>
          <cell r="E33" t="str">
            <v>Minggu</v>
          </cell>
          <cell r="F33" t="str">
            <v>28 Januari - 3 Februari  2005</v>
          </cell>
        </row>
        <row r="34">
          <cell r="B34">
            <v>38383</v>
          </cell>
          <cell r="C34">
            <v>5</v>
          </cell>
          <cell r="D34" t="str">
            <v>Januari</v>
          </cell>
          <cell r="E34" t="str">
            <v>Senin</v>
          </cell>
          <cell r="F34" t="str">
            <v>28 Januari - 3 Februari  2005</v>
          </cell>
        </row>
        <row r="35">
          <cell r="B35">
            <v>38384</v>
          </cell>
          <cell r="C35">
            <v>5</v>
          </cell>
          <cell r="D35" t="str">
            <v>Februari</v>
          </cell>
          <cell r="E35" t="str">
            <v>Selasa</v>
          </cell>
          <cell r="F35" t="str">
            <v>28 Januari - 3 Februari  2005</v>
          </cell>
        </row>
        <row r="36">
          <cell r="B36">
            <v>38385</v>
          </cell>
          <cell r="C36">
            <v>5</v>
          </cell>
          <cell r="D36" t="str">
            <v>Februari</v>
          </cell>
          <cell r="E36" t="str">
            <v>Rabu</v>
          </cell>
          <cell r="F36" t="str">
            <v>28 Januari - 3 Februari  2005</v>
          </cell>
        </row>
        <row r="37">
          <cell r="B37">
            <v>38386</v>
          </cell>
          <cell r="C37">
            <v>5</v>
          </cell>
          <cell r="D37" t="str">
            <v>Februari</v>
          </cell>
          <cell r="E37" t="str">
            <v>Kamis</v>
          </cell>
          <cell r="F37" t="str">
            <v>28 Januari - 3 Februari  2005</v>
          </cell>
        </row>
        <row r="38">
          <cell r="B38">
            <v>38387</v>
          </cell>
          <cell r="C38">
            <v>6</v>
          </cell>
          <cell r="D38" t="str">
            <v>Februari</v>
          </cell>
          <cell r="E38" t="str">
            <v>Jumat</v>
          </cell>
          <cell r="F38" t="str">
            <v>4 - 10 Februari  2005</v>
          </cell>
        </row>
        <row r="39">
          <cell r="B39">
            <v>38388</v>
          </cell>
          <cell r="C39">
            <v>6</v>
          </cell>
          <cell r="D39" t="str">
            <v>Februari</v>
          </cell>
          <cell r="E39" t="str">
            <v>Sabtu</v>
          </cell>
          <cell r="F39" t="str">
            <v>4 - 10 Februari  2005</v>
          </cell>
        </row>
        <row r="40">
          <cell r="B40">
            <v>38389</v>
          </cell>
          <cell r="C40">
            <v>6</v>
          </cell>
          <cell r="D40" t="str">
            <v>Februari</v>
          </cell>
          <cell r="E40" t="str">
            <v>Minggu</v>
          </cell>
          <cell r="F40" t="str">
            <v>4 - 10 Februari  2005</v>
          </cell>
        </row>
        <row r="41">
          <cell r="B41">
            <v>38390</v>
          </cell>
          <cell r="C41">
            <v>6</v>
          </cell>
          <cell r="D41" t="str">
            <v>Februari</v>
          </cell>
          <cell r="E41" t="str">
            <v>Senin</v>
          </cell>
          <cell r="F41" t="str">
            <v>4 - 10 Februari  2005</v>
          </cell>
        </row>
        <row r="42">
          <cell r="B42">
            <v>38391</v>
          </cell>
          <cell r="C42">
            <v>6</v>
          </cell>
          <cell r="D42" t="str">
            <v>Februari</v>
          </cell>
          <cell r="E42" t="str">
            <v>Selasa</v>
          </cell>
          <cell r="F42" t="str">
            <v>4 - 10 Februari  2005</v>
          </cell>
        </row>
        <row r="43">
          <cell r="B43">
            <v>38392</v>
          </cell>
          <cell r="C43">
            <v>6</v>
          </cell>
          <cell r="D43" t="str">
            <v>Februari</v>
          </cell>
          <cell r="E43" t="str">
            <v>Rabu</v>
          </cell>
          <cell r="F43" t="str">
            <v>4 - 10 Februari  2005</v>
          </cell>
        </row>
        <row r="44">
          <cell r="B44">
            <v>38393</v>
          </cell>
          <cell r="C44">
            <v>6</v>
          </cell>
          <cell r="D44" t="str">
            <v>Februari</v>
          </cell>
          <cell r="E44" t="str">
            <v>Kamis</v>
          </cell>
          <cell r="F44" t="str">
            <v>4 - 10 Februari  2005</v>
          </cell>
        </row>
        <row r="45">
          <cell r="B45">
            <v>38394</v>
          </cell>
          <cell r="C45">
            <v>7</v>
          </cell>
          <cell r="D45" t="str">
            <v>Februari</v>
          </cell>
          <cell r="E45" t="str">
            <v>Jumat</v>
          </cell>
          <cell r="F45" t="str">
            <v>11 - 17  Februari  2005</v>
          </cell>
        </row>
        <row r="46">
          <cell r="B46">
            <v>38395</v>
          </cell>
          <cell r="C46">
            <v>7</v>
          </cell>
          <cell r="D46" t="str">
            <v>Februari</v>
          </cell>
          <cell r="E46" t="str">
            <v>Sabtu</v>
          </cell>
          <cell r="F46" t="str">
            <v>11 - 17  Februari  2005</v>
          </cell>
        </row>
        <row r="47">
          <cell r="B47">
            <v>38396</v>
          </cell>
          <cell r="C47">
            <v>7</v>
          </cell>
          <cell r="D47" t="str">
            <v>Februari</v>
          </cell>
          <cell r="E47" t="str">
            <v>Minggu</v>
          </cell>
          <cell r="F47" t="str">
            <v>11 - 17  Februari  2005</v>
          </cell>
        </row>
        <row r="48">
          <cell r="B48">
            <v>38397</v>
          </cell>
          <cell r="C48">
            <v>7</v>
          </cell>
          <cell r="D48" t="str">
            <v>Februari</v>
          </cell>
          <cell r="E48" t="str">
            <v>Senin</v>
          </cell>
          <cell r="F48" t="str">
            <v>11 - 17  Februari  2005</v>
          </cell>
        </row>
        <row r="49">
          <cell r="B49">
            <v>38398</v>
          </cell>
          <cell r="C49">
            <v>7</v>
          </cell>
          <cell r="D49" t="str">
            <v>Februari</v>
          </cell>
          <cell r="E49" t="str">
            <v>Selasa</v>
          </cell>
          <cell r="F49" t="str">
            <v>11 - 17  Februari  2005</v>
          </cell>
        </row>
        <row r="50">
          <cell r="B50">
            <v>38399</v>
          </cell>
          <cell r="C50">
            <v>7</v>
          </cell>
          <cell r="D50" t="str">
            <v>Februari</v>
          </cell>
          <cell r="E50" t="str">
            <v>Rabu</v>
          </cell>
          <cell r="F50" t="str">
            <v>11 - 17  Februari  2005</v>
          </cell>
        </row>
        <row r="51">
          <cell r="B51">
            <v>38400</v>
          </cell>
          <cell r="C51">
            <v>7</v>
          </cell>
          <cell r="D51" t="str">
            <v>Februari</v>
          </cell>
          <cell r="E51" t="str">
            <v>Kamis</v>
          </cell>
          <cell r="F51" t="str">
            <v>11 - 17  Februari  2005</v>
          </cell>
        </row>
        <row r="52">
          <cell r="B52">
            <v>38401</v>
          </cell>
          <cell r="C52">
            <v>8</v>
          </cell>
          <cell r="D52" t="str">
            <v>Februari</v>
          </cell>
          <cell r="E52" t="str">
            <v>Jumat</v>
          </cell>
          <cell r="F52" t="str">
            <v>18 - 24  Februari  2005</v>
          </cell>
        </row>
        <row r="53">
          <cell r="B53">
            <v>38402</v>
          </cell>
          <cell r="C53">
            <v>8</v>
          </cell>
          <cell r="D53" t="str">
            <v>Februari</v>
          </cell>
          <cell r="E53" t="str">
            <v>Sabtu</v>
          </cell>
          <cell r="F53" t="str">
            <v>18 - 24  Februari  2005</v>
          </cell>
        </row>
        <row r="54">
          <cell r="B54">
            <v>38403</v>
          </cell>
          <cell r="C54">
            <v>8</v>
          </cell>
          <cell r="D54" t="str">
            <v>Februari</v>
          </cell>
          <cell r="E54" t="str">
            <v>Minggu</v>
          </cell>
          <cell r="F54" t="str">
            <v>18 - 24  Februari  2005</v>
          </cell>
        </row>
        <row r="55">
          <cell r="B55">
            <v>38404</v>
          </cell>
          <cell r="C55">
            <v>8</v>
          </cell>
          <cell r="D55" t="str">
            <v>Februari</v>
          </cell>
          <cell r="E55" t="str">
            <v>Senin</v>
          </cell>
          <cell r="F55" t="str">
            <v>18 - 24  Februari  2005</v>
          </cell>
        </row>
        <row r="56">
          <cell r="B56">
            <v>38405</v>
          </cell>
          <cell r="C56">
            <v>8</v>
          </cell>
          <cell r="D56" t="str">
            <v>Februari</v>
          </cell>
          <cell r="E56" t="str">
            <v>Selasa</v>
          </cell>
          <cell r="F56" t="str">
            <v>18 - 24  Februari  2005</v>
          </cell>
        </row>
        <row r="57">
          <cell r="B57">
            <v>38406</v>
          </cell>
          <cell r="C57">
            <v>8</v>
          </cell>
          <cell r="D57" t="str">
            <v>Februari</v>
          </cell>
          <cell r="E57" t="str">
            <v>Rabu</v>
          </cell>
          <cell r="F57" t="str">
            <v>18 - 24  Februari  2005</v>
          </cell>
        </row>
        <row r="58">
          <cell r="B58">
            <v>38407</v>
          </cell>
          <cell r="C58">
            <v>8</v>
          </cell>
          <cell r="D58" t="str">
            <v>Februari</v>
          </cell>
          <cell r="E58" t="str">
            <v>Kamis</v>
          </cell>
          <cell r="F58" t="str">
            <v>18 - 24  Februari  2005</v>
          </cell>
        </row>
        <row r="59">
          <cell r="B59">
            <v>38408</v>
          </cell>
          <cell r="C59">
            <v>9</v>
          </cell>
          <cell r="D59" t="str">
            <v>Februari</v>
          </cell>
          <cell r="E59" t="str">
            <v>Jumat</v>
          </cell>
          <cell r="F59" t="str">
            <v>25 Februari  - 3 Maret  2005</v>
          </cell>
        </row>
        <row r="60">
          <cell r="B60">
            <v>38409</v>
          </cell>
          <cell r="C60">
            <v>9</v>
          </cell>
          <cell r="D60" t="str">
            <v>Februari</v>
          </cell>
          <cell r="E60" t="str">
            <v>Sabtu</v>
          </cell>
          <cell r="F60" t="str">
            <v>25 Februari  - 3 Maret  2005</v>
          </cell>
        </row>
        <row r="61">
          <cell r="B61">
            <v>38410</v>
          </cell>
          <cell r="C61">
            <v>9</v>
          </cell>
          <cell r="D61" t="str">
            <v>Februari</v>
          </cell>
          <cell r="E61" t="str">
            <v>Minggu</v>
          </cell>
          <cell r="F61" t="str">
            <v>25 Februari  - 3 Maret  2005</v>
          </cell>
        </row>
        <row r="62">
          <cell r="B62">
            <v>38411</v>
          </cell>
          <cell r="C62">
            <v>9</v>
          </cell>
          <cell r="D62" t="str">
            <v>Februari</v>
          </cell>
          <cell r="E62" t="str">
            <v>Senin</v>
          </cell>
          <cell r="F62" t="str">
            <v>25 Februari  - 3 Maret  2005</v>
          </cell>
        </row>
        <row r="63">
          <cell r="B63">
            <v>38412</v>
          </cell>
          <cell r="C63">
            <v>9</v>
          </cell>
          <cell r="D63" t="str">
            <v>Maret</v>
          </cell>
          <cell r="E63" t="str">
            <v>Selasa</v>
          </cell>
          <cell r="F63" t="str">
            <v>25 Februari  - 3 Maret  2005</v>
          </cell>
        </row>
        <row r="64">
          <cell r="B64">
            <v>38413</v>
          </cell>
          <cell r="C64">
            <v>9</v>
          </cell>
          <cell r="D64" t="str">
            <v>Maret</v>
          </cell>
          <cell r="E64" t="str">
            <v>Rabu</v>
          </cell>
          <cell r="F64" t="str">
            <v>25 Februari  - 3 Maret  2005</v>
          </cell>
        </row>
        <row r="65">
          <cell r="B65">
            <v>38414</v>
          </cell>
          <cell r="C65">
            <v>9</v>
          </cell>
          <cell r="D65" t="str">
            <v>Maret</v>
          </cell>
          <cell r="E65" t="str">
            <v>Kamis</v>
          </cell>
          <cell r="F65" t="str">
            <v>25 Februari  - 3 Maret  2005</v>
          </cell>
        </row>
        <row r="66">
          <cell r="B66">
            <v>38415</v>
          </cell>
          <cell r="C66">
            <v>10</v>
          </cell>
          <cell r="D66" t="str">
            <v>Maret</v>
          </cell>
          <cell r="E66" t="str">
            <v>Jumat</v>
          </cell>
          <cell r="F66" t="str">
            <v>4 - 10  Maret  2005</v>
          </cell>
        </row>
        <row r="67">
          <cell r="B67">
            <v>38416</v>
          </cell>
          <cell r="C67">
            <v>10</v>
          </cell>
          <cell r="D67" t="str">
            <v>Maret</v>
          </cell>
          <cell r="E67" t="str">
            <v>Sabtu</v>
          </cell>
          <cell r="F67" t="str">
            <v>4 - 10  Maret  2005</v>
          </cell>
        </row>
        <row r="68">
          <cell r="B68">
            <v>38417</v>
          </cell>
          <cell r="C68">
            <v>10</v>
          </cell>
          <cell r="D68" t="str">
            <v>Maret</v>
          </cell>
          <cell r="E68" t="str">
            <v>Minggu</v>
          </cell>
          <cell r="F68" t="str">
            <v>4 - 10  Maret  2005</v>
          </cell>
        </row>
        <row r="69">
          <cell r="B69">
            <v>38418</v>
          </cell>
          <cell r="C69">
            <v>10</v>
          </cell>
          <cell r="D69" t="str">
            <v>Maret</v>
          </cell>
          <cell r="E69" t="str">
            <v>Senin</v>
          </cell>
          <cell r="F69" t="str">
            <v>4 - 10  Maret  2005</v>
          </cell>
        </row>
        <row r="70">
          <cell r="B70">
            <v>38419</v>
          </cell>
          <cell r="C70">
            <v>10</v>
          </cell>
          <cell r="D70" t="str">
            <v>Maret</v>
          </cell>
          <cell r="E70" t="str">
            <v>Selasa</v>
          </cell>
          <cell r="F70" t="str">
            <v>4 - 10  Maret  2005</v>
          </cell>
        </row>
        <row r="71">
          <cell r="B71">
            <v>38420</v>
          </cell>
          <cell r="C71">
            <v>10</v>
          </cell>
          <cell r="D71" t="str">
            <v>Maret</v>
          </cell>
          <cell r="E71" t="str">
            <v>Rabu</v>
          </cell>
          <cell r="F71" t="str">
            <v>4 - 10  Maret  2005</v>
          </cell>
        </row>
        <row r="72">
          <cell r="B72">
            <v>38421</v>
          </cell>
          <cell r="C72">
            <v>10</v>
          </cell>
          <cell r="D72" t="str">
            <v>Maret</v>
          </cell>
          <cell r="E72" t="str">
            <v>Kamis</v>
          </cell>
          <cell r="F72" t="str">
            <v>4 - 10  Maret  2005</v>
          </cell>
        </row>
        <row r="73">
          <cell r="B73">
            <v>38422</v>
          </cell>
          <cell r="C73">
            <v>11</v>
          </cell>
          <cell r="D73" t="str">
            <v>Maret</v>
          </cell>
          <cell r="E73" t="str">
            <v>Jumat</v>
          </cell>
          <cell r="F73" t="str">
            <v>11 - 17  Maret  2005</v>
          </cell>
        </row>
        <row r="74">
          <cell r="B74">
            <v>38423</v>
          </cell>
          <cell r="C74">
            <v>11</v>
          </cell>
          <cell r="D74" t="str">
            <v>Maret</v>
          </cell>
          <cell r="E74" t="str">
            <v>Sabtu</v>
          </cell>
          <cell r="F74" t="str">
            <v>11 - 17  Maret  2005</v>
          </cell>
        </row>
        <row r="75">
          <cell r="B75">
            <v>38424</v>
          </cell>
          <cell r="C75">
            <v>11</v>
          </cell>
          <cell r="D75" t="str">
            <v>Maret</v>
          </cell>
          <cell r="E75" t="str">
            <v>Minggu</v>
          </cell>
          <cell r="F75" t="str">
            <v>11 - 17  Maret  2005</v>
          </cell>
        </row>
        <row r="76">
          <cell r="B76">
            <v>38425</v>
          </cell>
          <cell r="C76">
            <v>11</v>
          </cell>
          <cell r="D76" t="str">
            <v>Maret</v>
          </cell>
          <cell r="E76" t="str">
            <v>Senin</v>
          </cell>
          <cell r="F76" t="str">
            <v>11 - 17  Maret  2005</v>
          </cell>
        </row>
        <row r="77">
          <cell r="B77">
            <v>38426</v>
          </cell>
          <cell r="C77">
            <v>11</v>
          </cell>
          <cell r="D77" t="str">
            <v>Maret</v>
          </cell>
          <cell r="E77" t="str">
            <v>Selasa</v>
          </cell>
          <cell r="F77" t="str">
            <v>11 - 17  Maret  2005</v>
          </cell>
        </row>
        <row r="78">
          <cell r="B78">
            <v>38427</v>
          </cell>
          <cell r="C78">
            <v>11</v>
          </cell>
          <cell r="D78" t="str">
            <v>Maret</v>
          </cell>
          <cell r="E78" t="str">
            <v>Rabu</v>
          </cell>
          <cell r="F78" t="str">
            <v>11 - 17  Maret  2005</v>
          </cell>
        </row>
        <row r="79">
          <cell r="B79">
            <v>38428</v>
          </cell>
          <cell r="C79">
            <v>11</v>
          </cell>
          <cell r="D79" t="str">
            <v>Maret</v>
          </cell>
          <cell r="E79" t="str">
            <v>Kamis</v>
          </cell>
          <cell r="F79" t="str">
            <v>11 - 17  Maret  2005</v>
          </cell>
        </row>
        <row r="80">
          <cell r="B80">
            <v>38429</v>
          </cell>
          <cell r="C80">
            <v>12</v>
          </cell>
          <cell r="D80" t="str">
            <v>Maret</v>
          </cell>
          <cell r="E80" t="str">
            <v>Jumat</v>
          </cell>
          <cell r="F80" t="str">
            <v>18 - 24  Maret  2005</v>
          </cell>
        </row>
        <row r="81">
          <cell r="B81">
            <v>38430</v>
          </cell>
          <cell r="C81">
            <v>12</v>
          </cell>
          <cell r="D81" t="str">
            <v>Maret</v>
          </cell>
          <cell r="E81" t="str">
            <v>Sabtu</v>
          </cell>
          <cell r="F81" t="str">
            <v>18 - 24  Maret  2005</v>
          </cell>
        </row>
        <row r="82">
          <cell r="B82">
            <v>38431</v>
          </cell>
          <cell r="C82">
            <v>12</v>
          </cell>
          <cell r="D82" t="str">
            <v>Maret</v>
          </cell>
          <cell r="E82" t="str">
            <v>Minggu</v>
          </cell>
          <cell r="F82" t="str">
            <v>18 - 24  Maret  2005</v>
          </cell>
        </row>
        <row r="83">
          <cell r="B83">
            <v>38432</v>
          </cell>
          <cell r="C83">
            <v>12</v>
          </cell>
          <cell r="D83" t="str">
            <v>Maret</v>
          </cell>
          <cell r="E83" t="str">
            <v>Senin</v>
          </cell>
          <cell r="F83" t="str">
            <v>18 - 24  Maret  2005</v>
          </cell>
        </row>
        <row r="84">
          <cell r="B84">
            <v>38433</v>
          </cell>
          <cell r="C84">
            <v>12</v>
          </cell>
          <cell r="D84" t="str">
            <v>Maret</v>
          </cell>
          <cell r="E84" t="str">
            <v>Selasa</v>
          </cell>
          <cell r="F84" t="str">
            <v>18 - 24  Maret  2005</v>
          </cell>
        </row>
        <row r="85">
          <cell r="B85">
            <v>38434</v>
          </cell>
          <cell r="C85">
            <v>12</v>
          </cell>
          <cell r="D85" t="str">
            <v>Maret</v>
          </cell>
          <cell r="E85" t="str">
            <v>Rabu</v>
          </cell>
          <cell r="F85" t="str">
            <v>18 - 24  Maret  2005</v>
          </cell>
        </row>
        <row r="86">
          <cell r="B86">
            <v>38435</v>
          </cell>
          <cell r="C86">
            <v>12</v>
          </cell>
          <cell r="D86" t="str">
            <v>Maret</v>
          </cell>
          <cell r="E86" t="str">
            <v>Kamis</v>
          </cell>
          <cell r="F86" t="str">
            <v>18 - 24  Maret  2005</v>
          </cell>
        </row>
        <row r="87">
          <cell r="B87">
            <v>38436</v>
          </cell>
          <cell r="C87">
            <v>13</v>
          </cell>
          <cell r="D87" t="str">
            <v>Maret</v>
          </cell>
          <cell r="E87" t="str">
            <v>Jumat</v>
          </cell>
          <cell r="F87" t="str">
            <v>25 - 31  Maret  2005</v>
          </cell>
        </row>
        <row r="88">
          <cell r="B88">
            <v>38437</v>
          </cell>
          <cell r="C88">
            <v>13</v>
          </cell>
          <cell r="D88" t="str">
            <v>Maret</v>
          </cell>
          <cell r="E88" t="str">
            <v>Sabtu</v>
          </cell>
          <cell r="F88" t="str">
            <v>25 - 31  Maret  2005</v>
          </cell>
        </row>
        <row r="89">
          <cell r="B89">
            <v>38438</v>
          </cell>
          <cell r="C89">
            <v>13</v>
          </cell>
          <cell r="D89" t="str">
            <v>Maret</v>
          </cell>
          <cell r="E89" t="str">
            <v>Minggu</v>
          </cell>
          <cell r="F89" t="str">
            <v>25 - 31  Maret  2005</v>
          </cell>
        </row>
        <row r="90">
          <cell r="B90">
            <v>38439</v>
          </cell>
          <cell r="C90">
            <v>13</v>
          </cell>
          <cell r="D90" t="str">
            <v>Maret</v>
          </cell>
          <cell r="E90" t="str">
            <v>Senin</v>
          </cell>
          <cell r="F90" t="str">
            <v>25 - 31  Maret  2005</v>
          </cell>
        </row>
        <row r="91">
          <cell r="B91">
            <v>38440</v>
          </cell>
          <cell r="C91">
            <v>13</v>
          </cell>
          <cell r="D91" t="str">
            <v>Maret</v>
          </cell>
          <cell r="E91" t="str">
            <v>Selasa</v>
          </cell>
          <cell r="F91" t="str">
            <v>25 - 31  Maret  2005</v>
          </cell>
        </row>
        <row r="92">
          <cell r="B92">
            <v>38441</v>
          </cell>
          <cell r="C92">
            <v>13</v>
          </cell>
          <cell r="D92" t="str">
            <v>Maret</v>
          </cell>
          <cell r="E92" t="str">
            <v>Rabu</v>
          </cell>
          <cell r="F92" t="str">
            <v>25 - 31  Maret  2005</v>
          </cell>
        </row>
        <row r="93">
          <cell r="B93">
            <v>38442</v>
          </cell>
          <cell r="C93">
            <v>13</v>
          </cell>
          <cell r="D93" t="str">
            <v>Maret</v>
          </cell>
          <cell r="E93" t="str">
            <v>Kamis</v>
          </cell>
          <cell r="F93" t="str">
            <v>25 - 31  Maret  2005</v>
          </cell>
        </row>
        <row r="94">
          <cell r="B94">
            <v>38443</v>
          </cell>
          <cell r="C94">
            <v>14</v>
          </cell>
          <cell r="D94" t="str">
            <v>April</v>
          </cell>
          <cell r="E94" t="str">
            <v>Jumat</v>
          </cell>
          <cell r="F94" t="str">
            <v>1 - 7 April  2005</v>
          </cell>
        </row>
        <row r="95">
          <cell r="B95">
            <v>38444</v>
          </cell>
          <cell r="C95">
            <v>14</v>
          </cell>
          <cell r="D95" t="str">
            <v>April</v>
          </cell>
          <cell r="E95" t="str">
            <v>Sabtu</v>
          </cell>
          <cell r="F95" t="str">
            <v>1 - 7 April  2005</v>
          </cell>
        </row>
        <row r="96">
          <cell r="B96">
            <v>38445</v>
          </cell>
          <cell r="C96">
            <v>14</v>
          </cell>
          <cell r="D96" t="str">
            <v>April</v>
          </cell>
          <cell r="E96" t="str">
            <v>Minggu</v>
          </cell>
          <cell r="F96" t="str">
            <v>1 - 7 April  2005</v>
          </cell>
        </row>
        <row r="97">
          <cell r="B97">
            <v>38446</v>
          </cell>
          <cell r="C97">
            <v>14</v>
          </cell>
          <cell r="D97" t="str">
            <v>April</v>
          </cell>
          <cell r="E97" t="str">
            <v>Senin</v>
          </cell>
          <cell r="F97" t="str">
            <v>1 - 7 April  2005</v>
          </cell>
        </row>
        <row r="98">
          <cell r="B98">
            <v>38447</v>
          </cell>
          <cell r="C98">
            <v>14</v>
          </cell>
          <cell r="D98" t="str">
            <v>April</v>
          </cell>
          <cell r="E98" t="str">
            <v>Selasa</v>
          </cell>
          <cell r="F98" t="str">
            <v>1 - 7 April  2005</v>
          </cell>
        </row>
        <row r="99">
          <cell r="B99">
            <v>38448</v>
          </cell>
          <cell r="C99">
            <v>14</v>
          </cell>
          <cell r="D99" t="str">
            <v>April</v>
          </cell>
          <cell r="E99" t="str">
            <v>Rabu</v>
          </cell>
          <cell r="F99" t="str">
            <v>1 - 7 April  2005</v>
          </cell>
        </row>
        <row r="100">
          <cell r="B100">
            <v>38449</v>
          </cell>
          <cell r="C100">
            <v>14</v>
          </cell>
          <cell r="D100" t="str">
            <v>April</v>
          </cell>
          <cell r="E100" t="str">
            <v>Kamis</v>
          </cell>
          <cell r="F100" t="str">
            <v>1 - 7 April  2005</v>
          </cell>
        </row>
        <row r="101">
          <cell r="B101">
            <v>38450</v>
          </cell>
          <cell r="C101">
            <v>15</v>
          </cell>
          <cell r="D101" t="str">
            <v>April</v>
          </cell>
          <cell r="E101" t="str">
            <v>Jumat</v>
          </cell>
          <cell r="F101" t="str">
            <v>8 - 14  April  2005</v>
          </cell>
        </row>
        <row r="102">
          <cell r="B102">
            <v>38451</v>
          </cell>
          <cell r="C102">
            <v>15</v>
          </cell>
          <cell r="D102" t="str">
            <v>April</v>
          </cell>
          <cell r="E102" t="str">
            <v>Sabtu</v>
          </cell>
          <cell r="F102" t="str">
            <v>8 - 14  April  2005</v>
          </cell>
        </row>
        <row r="103">
          <cell r="B103">
            <v>38452</v>
          </cell>
          <cell r="C103">
            <v>15</v>
          </cell>
          <cell r="D103" t="str">
            <v>April</v>
          </cell>
          <cell r="E103" t="str">
            <v>Minggu</v>
          </cell>
          <cell r="F103" t="str">
            <v>8 - 14  April  2005</v>
          </cell>
        </row>
        <row r="104">
          <cell r="B104">
            <v>38453</v>
          </cell>
          <cell r="C104">
            <v>15</v>
          </cell>
          <cell r="D104" t="str">
            <v>April</v>
          </cell>
          <cell r="E104" t="str">
            <v>Senin</v>
          </cell>
          <cell r="F104" t="str">
            <v>8 - 14  April  2005</v>
          </cell>
        </row>
        <row r="105">
          <cell r="B105">
            <v>38454</v>
          </cell>
          <cell r="C105">
            <v>15</v>
          </cell>
          <cell r="D105" t="str">
            <v>April</v>
          </cell>
          <cell r="E105" t="str">
            <v>Selasa</v>
          </cell>
          <cell r="F105" t="str">
            <v>8 - 14  April  2005</v>
          </cell>
        </row>
        <row r="106">
          <cell r="B106">
            <v>38455</v>
          </cell>
          <cell r="C106">
            <v>15</v>
          </cell>
          <cell r="D106" t="str">
            <v>April</v>
          </cell>
          <cell r="E106" t="str">
            <v>Rabu</v>
          </cell>
          <cell r="F106" t="str">
            <v>8 - 14  April  2005</v>
          </cell>
        </row>
        <row r="107">
          <cell r="B107">
            <v>38456</v>
          </cell>
          <cell r="C107">
            <v>15</v>
          </cell>
          <cell r="D107" t="str">
            <v>April</v>
          </cell>
          <cell r="E107" t="str">
            <v>Kamis</v>
          </cell>
          <cell r="F107" t="str">
            <v>8 - 14  April  2005</v>
          </cell>
        </row>
        <row r="108">
          <cell r="B108">
            <v>38457</v>
          </cell>
          <cell r="C108">
            <v>16</v>
          </cell>
          <cell r="D108" t="str">
            <v>April</v>
          </cell>
          <cell r="E108" t="str">
            <v>Jumat</v>
          </cell>
          <cell r="F108" t="str">
            <v>15 - 21  April  2005</v>
          </cell>
        </row>
        <row r="109">
          <cell r="B109">
            <v>38458</v>
          </cell>
          <cell r="C109">
            <v>16</v>
          </cell>
          <cell r="D109" t="str">
            <v>April</v>
          </cell>
          <cell r="E109" t="str">
            <v>Sabtu</v>
          </cell>
          <cell r="F109" t="str">
            <v>15 - 21  April  2005</v>
          </cell>
        </row>
        <row r="110">
          <cell r="B110">
            <v>38459</v>
          </cell>
          <cell r="C110">
            <v>16</v>
          </cell>
          <cell r="D110" t="str">
            <v>April</v>
          </cell>
          <cell r="E110" t="str">
            <v>Minggu</v>
          </cell>
          <cell r="F110" t="str">
            <v>15 - 21  April  2005</v>
          </cell>
        </row>
        <row r="111">
          <cell r="B111">
            <v>38460</v>
          </cell>
          <cell r="C111">
            <v>16</v>
          </cell>
          <cell r="D111" t="str">
            <v>April</v>
          </cell>
          <cell r="E111" t="str">
            <v>Senin</v>
          </cell>
          <cell r="F111" t="str">
            <v>15 - 21  April  2005</v>
          </cell>
        </row>
        <row r="112">
          <cell r="B112">
            <v>38461</v>
          </cell>
          <cell r="C112">
            <v>16</v>
          </cell>
          <cell r="D112" t="str">
            <v>April</v>
          </cell>
          <cell r="E112" t="str">
            <v>Selasa</v>
          </cell>
          <cell r="F112" t="str">
            <v>15 - 21  April  2005</v>
          </cell>
        </row>
        <row r="113">
          <cell r="B113">
            <v>38462</v>
          </cell>
          <cell r="C113">
            <v>16</v>
          </cell>
          <cell r="D113" t="str">
            <v>April</v>
          </cell>
          <cell r="E113" t="str">
            <v>Rabu</v>
          </cell>
          <cell r="F113" t="str">
            <v>15 - 21  April  2005</v>
          </cell>
        </row>
        <row r="114">
          <cell r="B114">
            <v>38463</v>
          </cell>
          <cell r="C114">
            <v>16</v>
          </cell>
          <cell r="D114" t="str">
            <v>April</v>
          </cell>
          <cell r="E114" t="str">
            <v>Kamis</v>
          </cell>
          <cell r="F114" t="str">
            <v>15 - 21  April  2005</v>
          </cell>
        </row>
        <row r="115">
          <cell r="B115">
            <v>38464</v>
          </cell>
          <cell r="C115">
            <v>17</v>
          </cell>
          <cell r="D115" t="str">
            <v>April</v>
          </cell>
          <cell r="E115" t="str">
            <v>Jumat</v>
          </cell>
          <cell r="F115" t="str">
            <v>22 - 28  April  2005</v>
          </cell>
        </row>
        <row r="116">
          <cell r="B116">
            <v>38465</v>
          </cell>
          <cell r="C116">
            <v>17</v>
          </cell>
          <cell r="D116" t="str">
            <v>April</v>
          </cell>
          <cell r="E116" t="str">
            <v>Sabtu</v>
          </cell>
          <cell r="F116" t="str">
            <v>22 - 28  April  2005</v>
          </cell>
        </row>
        <row r="117">
          <cell r="B117">
            <v>38466</v>
          </cell>
          <cell r="C117">
            <v>17</v>
          </cell>
          <cell r="D117" t="str">
            <v>April</v>
          </cell>
          <cell r="E117" t="str">
            <v>Minggu</v>
          </cell>
          <cell r="F117" t="str">
            <v>22 - 28  April  2005</v>
          </cell>
        </row>
        <row r="118">
          <cell r="B118">
            <v>38467</v>
          </cell>
          <cell r="C118">
            <v>17</v>
          </cell>
          <cell r="D118" t="str">
            <v>April</v>
          </cell>
          <cell r="E118" t="str">
            <v>Senin</v>
          </cell>
          <cell r="F118" t="str">
            <v>22 - 28  April  2005</v>
          </cell>
        </row>
        <row r="119">
          <cell r="B119">
            <v>38468</v>
          </cell>
          <cell r="C119">
            <v>17</v>
          </cell>
          <cell r="D119" t="str">
            <v>April</v>
          </cell>
          <cell r="E119" t="str">
            <v>Selasa</v>
          </cell>
          <cell r="F119" t="str">
            <v>22 - 28  April  2005</v>
          </cell>
        </row>
        <row r="120">
          <cell r="B120">
            <v>38469</v>
          </cell>
          <cell r="C120">
            <v>17</v>
          </cell>
          <cell r="D120" t="str">
            <v>April</v>
          </cell>
          <cell r="E120" t="str">
            <v>Rabu</v>
          </cell>
          <cell r="F120" t="str">
            <v>22 - 28  April  2005</v>
          </cell>
        </row>
        <row r="121">
          <cell r="B121">
            <v>38470</v>
          </cell>
          <cell r="C121">
            <v>17</v>
          </cell>
          <cell r="D121" t="str">
            <v>April</v>
          </cell>
          <cell r="E121" t="str">
            <v>Kamis</v>
          </cell>
          <cell r="F121" t="str">
            <v>22 - 28  April  2005</v>
          </cell>
        </row>
        <row r="122">
          <cell r="B122">
            <v>38471</v>
          </cell>
          <cell r="C122">
            <v>18</v>
          </cell>
          <cell r="D122" t="str">
            <v>April</v>
          </cell>
          <cell r="E122" t="str">
            <v>Jumat</v>
          </cell>
          <cell r="F122" t="str">
            <v>29 April - 5 Mei 2005</v>
          </cell>
        </row>
        <row r="123">
          <cell r="B123">
            <v>38472</v>
          </cell>
          <cell r="C123">
            <v>18</v>
          </cell>
          <cell r="D123" t="str">
            <v>April</v>
          </cell>
          <cell r="E123" t="str">
            <v>Sabtu</v>
          </cell>
          <cell r="F123" t="str">
            <v>29 April - 5 Mei 2005</v>
          </cell>
        </row>
        <row r="124">
          <cell r="B124">
            <v>38473</v>
          </cell>
          <cell r="C124">
            <v>18</v>
          </cell>
          <cell r="D124" t="str">
            <v>Mei</v>
          </cell>
          <cell r="E124" t="str">
            <v>Minggu</v>
          </cell>
          <cell r="F124" t="str">
            <v>29 April - 5 Mei 2005</v>
          </cell>
        </row>
        <row r="125">
          <cell r="B125">
            <v>38474</v>
          </cell>
          <cell r="C125">
            <v>18</v>
          </cell>
          <cell r="D125" t="str">
            <v>Mei</v>
          </cell>
          <cell r="E125" t="str">
            <v>Senin</v>
          </cell>
          <cell r="F125" t="str">
            <v>29 April - 5 Mei 2005</v>
          </cell>
        </row>
        <row r="126">
          <cell r="B126">
            <v>38475</v>
          </cell>
          <cell r="C126">
            <v>18</v>
          </cell>
          <cell r="D126" t="str">
            <v>Mei</v>
          </cell>
          <cell r="E126" t="str">
            <v>Selasa</v>
          </cell>
          <cell r="F126" t="str">
            <v>29 April - 5 Mei 2005</v>
          </cell>
        </row>
        <row r="127">
          <cell r="B127">
            <v>38476</v>
          </cell>
          <cell r="C127">
            <v>18</v>
          </cell>
          <cell r="D127" t="str">
            <v>Mei</v>
          </cell>
          <cell r="E127" t="str">
            <v>Rabu</v>
          </cell>
          <cell r="F127" t="str">
            <v>29 April - 5 Mei 2005</v>
          </cell>
        </row>
        <row r="128">
          <cell r="B128">
            <v>38477</v>
          </cell>
          <cell r="C128">
            <v>18</v>
          </cell>
          <cell r="D128" t="str">
            <v>Mei</v>
          </cell>
          <cell r="E128" t="str">
            <v>Kamis</v>
          </cell>
          <cell r="F128" t="str">
            <v>29 April - 5 Mei 2005</v>
          </cell>
        </row>
        <row r="129">
          <cell r="B129">
            <v>38478</v>
          </cell>
          <cell r="C129">
            <v>19</v>
          </cell>
          <cell r="D129" t="str">
            <v>Mei</v>
          </cell>
          <cell r="E129" t="str">
            <v>Jumat</v>
          </cell>
          <cell r="F129" t="str">
            <v>6 - 12 Mei 2005</v>
          </cell>
        </row>
        <row r="130">
          <cell r="B130">
            <v>38479</v>
          </cell>
          <cell r="C130">
            <v>19</v>
          </cell>
          <cell r="D130" t="str">
            <v>Mei</v>
          </cell>
          <cell r="E130" t="str">
            <v>Sabtu</v>
          </cell>
          <cell r="F130" t="str">
            <v>6 - 12 Mei 2005</v>
          </cell>
        </row>
        <row r="131">
          <cell r="B131">
            <v>38480</v>
          </cell>
          <cell r="C131">
            <v>19</v>
          </cell>
          <cell r="D131" t="str">
            <v>Mei</v>
          </cell>
          <cell r="E131" t="str">
            <v>Minggu</v>
          </cell>
          <cell r="F131" t="str">
            <v>6 - 12 Mei 2005</v>
          </cell>
        </row>
        <row r="132">
          <cell r="B132">
            <v>38481</v>
          </cell>
          <cell r="C132">
            <v>19</v>
          </cell>
          <cell r="D132" t="str">
            <v>Mei</v>
          </cell>
          <cell r="E132" t="str">
            <v>Senin</v>
          </cell>
          <cell r="F132" t="str">
            <v>6 - 12 Mei 2005</v>
          </cell>
        </row>
        <row r="133">
          <cell r="B133">
            <v>38482</v>
          </cell>
          <cell r="C133">
            <v>19</v>
          </cell>
          <cell r="D133" t="str">
            <v>Mei</v>
          </cell>
          <cell r="E133" t="str">
            <v>Selasa</v>
          </cell>
          <cell r="F133" t="str">
            <v>6 - 12 Mei 2005</v>
          </cell>
        </row>
        <row r="134">
          <cell r="B134">
            <v>38483</v>
          </cell>
          <cell r="C134">
            <v>19</v>
          </cell>
          <cell r="D134" t="str">
            <v>Mei</v>
          </cell>
          <cell r="E134" t="str">
            <v>Rabu</v>
          </cell>
          <cell r="F134" t="str">
            <v>6 - 12 Mei 2005</v>
          </cell>
        </row>
        <row r="135">
          <cell r="B135">
            <v>38484</v>
          </cell>
          <cell r="C135">
            <v>19</v>
          </cell>
          <cell r="D135" t="str">
            <v>Mei</v>
          </cell>
          <cell r="E135" t="str">
            <v>Kamis</v>
          </cell>
          <cell r="F135" t="str">
            <v>6 - 12 Mei 2005</v>
          </cell>
        </row>
        <row r="136">
          <cell r="B136">
            <v>38485</v>
          </cell>
          <cell r="C136">
            <v>20</v>
          </cell>
          <cell r="D136" t="str">
            <v>Mei</v>
          </cell>
          <cell r="E136" t="str">
            <v>Jumat</v>
          </cell>
          <cell r="F136" t="str">
            <v>13 - 19 Mei 2005</v>
          </cell>
        </row>
        <row r="137">
          <cell r="B137">
            <v>38486</v>
          </cell>
          <cell r="C137">
            <v>20</v>
          </cell>
          <cell r="D137" t="str">
            <v>Mei</v>
          </cell>
          <cell r="E137" t="str">
            <v>Sabtu</v>
          </cell>
          <cell r="F137" t="str">
            <v>13 - 19 Mei 2005</v>
          </cell>
        </row>
        <row r="138">
          <cell r="B138">
            <v>38487</v>
          </cell>
          <cell r="C138">
            <v>20</v>
          </cell>
          <cell r="D138" t="str">
            <v>Mei</v>
          </cell>
          <cell r="E138" t="str">
            <v>Minggu</v>
          </cell>
          <cell r="F138" t="str">
            <v>13 - 19 Mei 2005</v>
          </cell>
        </row>
        <row r="139">
          <cell r="B139">
            <v>38488</v>
          </cell>
          <cell r="C139">
            <v>20</v>
          </cell>
          <cell r="D139" t="str">
            <v>Mei</v>
          </cell>
          <cell r="E139" t="str">
            <v>Senin</v>
          </cell>
          <cell r="F139" t="str">
            <v>13 - 19 Mei 2005</v>
          </cell>
        </row>
        <row r="140">
          <cell r="B140">
            <v>38489</v>
          </cell>
          <cell r="C140">
            <v>20</v>
          </cell>
          <cell r="D140" t="str">
            <v>Mei</v>
          </cell>
          <cell r="E140" t="str">
            <v>Selasa</v>
          </cell>
          <cell r="F140" t="str">
            <v>13 - 19 Mei 2005</v>
          </cell>
        </row>
        <row r="141">
          <cell r="B141">
            <v>38490</v>
          </cell>
          <cell r="C141">
            <v>20</v>
          </cell>
          <cell r="D141" t="str">
            <v>Mei</v>
          </cell>
          <cell r="E141" t="str">
            <v>Rabu</v>
          </cell>
          <cell r="F141" t="str">
            <v>13 - 19 Mei 2005</v>
          </cell>
        </row>
        <row r="142">
          <cell r="B142">
            <v>38491</v>
          </cell>
          <cell r="C142">
            <v>20</v>
          </cell>
          <cell r="D142" t="str">
            <v>Mei</v>
          </cell>
          <cell r="E142" t="str">
            <v>Kamis</v>
          </cell>
          <cell r="F142" t="str">
            <v>13 - 19 Mei 2005</v>
          </cell>
        </row>
        <row r="143">
          <cell r="B143">
            <v>38492</v>
          </cell>
          <cell r="C143">
            <v>21</v>
          </cell>
          <cell r="D143" t="str">
            <v>Mei</v>
          </cell>
          <cell r="E143" t="str">
            <v>Jumat</v>
          </cell>
          <cell r="F143" t="str">
            <v>20 - 26 Mei 2005</v>
          </cell>
        </row>
        <row r="144">
          <cell r="B144">
            <v>38493</v>
          </cell>
          <cell r="C144">
            <v>21</v>
          </cell>
          <cell r="D144" t="str">
            <v>Mei</v>
          </cell>
          <cell r="E144" t="str">
            <v>Sabtu</v>
          </cell>
          <cell r="F144" t="str">
            <v>20 - 26 Mei 2005</v>
          </cell>
        </row>
        <row r="145">
          <cell r="B145">
            <v>38494</v>
          </cell>
          <cell r="C145">
            <v>21</v>
          </cell>
          <cell r="D145" t="str">
            <v>Mei</v>
          </cell>
          <cell r="E145" t="str">
            <v>Minggu</v>
          </cell>
          <cell r="F145" t="str">
            <v>20 - 26 Mei 2005</v>
          </cell>
        </row>
        <row r="146">
          <cell r="B146">
            <v>38495</v>
          </cell>
          <cell r="C146">
            <v>21</v>
          </cell>
          <cell r="D146" t="str">
            <v>Mei</v>
          </cell>
          <cell r="E146" t="str">
            <v>Senin</v>
          </cell>
          <cell r="F146" t="str">
            <v>20 - 26 Mei 2005</v>
          </cell>
        </row>
        <row r="147">
          <cell r="B147">
            <v>38496</v>
          </cell>
          <cell r="C147">
            <v>21</v>
          </cell>
          <cell r="D147" t="str">
            <v>Mei</v>
          </cell>
          <cell r="E147" t="str">
            <v>Selasa</v>
          </cell>
          <cell r="F147" t="str">
            <v>20 - 26 Mei 2005</v>
          </cell>
        </row>
        <row r="148">
          <cell r="B148">
            <v>38497</v>
          </cell>
          <cell r="C148">
            <v>21</v>
          </cell>
          <cell r="D148" t="str">
            <v>Mei</v>
          </cell>
          <cell r="E148" t="str">
            <v>Rabu</v>
          </cell>
          <cell r="F148" t="str">
            <v>20 - 26 Mei 2005</v>
          </cell>
        </row>
        <row r="149">
          <cell r="B149">
            <v>38498</v>
          </cell>
          <cell r="C149">
            <v>21</v>
          </cell>
          <cell r="D149" t="str">
            <v>Mei</v>
          </cell>
          <cell r="E149" t="str">
            <v>Kamis</v>
          </cell>
          <cell r="F149" t="str">
            <v>20 - 26 Mei 2005</v>
          </cell>
        </row>
        <row r="150">
          <cell r="B150">
            <v>38499</v>
          </cell>
          <cell r="C150">
            <v>22</v>
          </cell>
          <cell r="D150" t="str">
            <v>Mei</v>
          </cell>
          <cell r="E150" t="str">
            <v>Jumat</v>
          </cell>
          <cell r="F150" t="str">
            <v>27 Mei - 2 Juni  2005</v>
          </cell>
        </row>
        <row r="151">
          <cell r="B151">
            <v>38500</v>
          </cell>
          <cell r="C151">
            <v>22</v>
          </cell>
          <cell r="D151" t="str">
            <v>Mei</v>
          </cell>
          <cell r="E151" t="str">
            <v>Sabtu</v>
          </cell>
          <cell r="F151" t="str">
            <v>27 Mei - 2 Juni  2005</v>
          </cell>
        </row>
        <row r="152">
          <cell r="B152">
            <v>38501</v>
          </cell>
          <cell r="C152">
            <v>22</v>
          </cell>
          <cell r="D152" t="str">
            <v>Mei</v>
          </cell>
          <cell r="E152" t="str">
            <v>Minggu</v>
          </cell>
          <cell r="F152" t="str">
            <v>27 Mei - 2 Juni  2005</v>
          </cell>
        </row>
        <row r="153">
          <cell r="B153">
            <v>38502</v>
          </cell>
          <cell r="C153">
            <v>22</v>
          </cell>
          <cell r="D153" t="str">
            <v>Mei</v>
          </cell>
          <cell r="E153" t="str">
            <v>Senin</v>
          </cell>
          <cell r="F153" t="str">
            <v>27 Mei - 2 Juni  2005</v>
          </cell>
        </row>
        <row r="154">
          <cell r="B154">
            <v>38503</v>
          </cell>
          <cell r="C154">
            <v>22</v>
          </cell>
          <cell r="D154" t="str">
            <v>Mei</v>
          </cell>
          <cell r="E154" t="str">
            <v>Selasa</v>
          </cell>
          <cell r="F154" t="str">
            <v>27 Mei - 2 Juni  2005</v>
          </cell>
        </row>
        <row r="155">
          <cell r="B155">
            <v>38504</v>
          </cell>
          <cell r="C155">
            <v>22</v>
          </cell>
          <cell r="D155" t="str">
            <v>Juni</v>
          </cell>
          <cell r="E155" t="str">
            <v>Rabu</v>
          </cell>
          <cell r="F155" t="str">
            <v>27 Mei - 2 Juni  2005</v>
          </cell>
        </row>
        <row r="156">
          <cell r="B156">
            <v>38505</v>
          </cell>
          <cell r="C156">
            <v>22</v>
          </cell>
          <cell r="D156" t="str">
            <v>Juni</v>
          </cell>
          <cell r="E156" t="str">
            <v>Kamis</v>
          </cell>
          <cell r="F156" t="str">
            <v>27 Mei - 2 Juni  2005</v>
          </cell>
        </row>
        <row r="157">
          <cell r="B157">
            <v>38506</v>
          </cell>
          <cell r="C157">
            <v>23</v>
          </cell>
          <cell r="D157" t="str">
            <v>Juni</v>
          </cell>
          <cell r="E157" t="str">
            <v>Jumat</v>
          </cell>
          <cell r="F157" t="str">
            <v>3 - 9  Juni  2005</v>
          </cell>
        </row>
        <row r="158">
          <cell r="B158">
            <v>38507</v>
          </cell>
          <cell r="C158">
            <v>23</v>
          </cell>
          <cell r="D158" t="str">
            <v>Juni</v>
          </cell>
          <cell r="E158" t="str">
            <v>Sabtu</v>
          </cell>
          <cell r="F158" t="str">
            <v>3 - 9  Juni  2005</v>
          </cell>
        </row>
        <row r="159">
          <cell r="B159">
            <v>38508</v>
          </cell>
          <cell r="C159">
            <v>23</v>
          </cell>
          <cell r="D159" t="str">
            <v>Juni</v>
          </cell>
          <cell r="E159" t="str">
            <v>Minggu</v>
          </cell>
          <cell r="F159" t="str">
            <v>3 - 9  Juni  2005</v>
          </cell>
        </row>
        <row r="160">
          <cell r="B160">
            <v>38509</v>
          </cell>
          <cell r="C160">
            <v>23</v>
          </cell>
          <cell r="D160" t="str">
            <v>Juni</v>
          </cell>
          <cell r="E160" t="str">
            <v>Senin</v>
          </cell>
          <cell r="F160" t="str">
            <v>3 - 9  Juni  2005</v>
          </cell>
        </row>
        <row r="161">
          <cell r="B161">
            <v>38510</v>
          </cell>
          <cell r="C161">
            <v>23</v>
          </cell>
          <cell r="D161" t="str">
            <v>Juni</v>
          </cell>
          <cell r="E161" t="str">
            <v>Selasa</v>
          </cell>
          <cell r="F161" t="str">
            <v>3 - 9  Juni  2005</v>
          </cell>
        </row>
        <row r="162">
          <cell r="B162">
            <v>38511</v>
          </cell>
          <cell r="C162">
            <v>23</v>
          </cell>
          <cell r="D162" t="str">
            <v>Juni</v>
          </cell>
          <cell r="E162" t="str">
            <v>Rabu</v>
          </cell>
          <cell r="F162" t="str">
            <v>3 - 9  Juni  2005</v>
          </cell>
        </row>
        <row r="163">
          <cell r="B163">
            <v>38512</v>
          </cell>
          <cell r="C163">
            <v>23</v>
          </cell>
          <cell r="D163" t="str">
            <v>Juni</v>
          </cell>
          <cell r="E163" t="str">
            <v>Kamis</v>
          </cell>
          <cell r="F163" t="str">
            <v>3 - 9  Juni  2005</v>
          </cell>
        </row>
        <row r="164">
          <cell r="B164">
            <v>38513</v>
          </cell>
          <cell r="C164">
            <v>24</v>
          </cell>
          <cell r="D164" t="str">
            <v>Juni</v>
          </cell>
          <cell r="E164" t="str">
            <v>Jumat</v>
          </cell>
          <cell r="F164" t="str">
            <v>10 - 16  Juni  2005</v>
          </cell>
        </row>
        <row r="165">
          <cell r="B165">
            <v>38514</v>
          </cell>
          <cell r="C165">
            <v>24</v>
          </cell>
          <cell r="D165" t="str">
            <v>Juni</v>
          </cell>
          <cell r="E165" t="str">
            <v>Sabtu</v>
          </cell>
          <cell r="F165" t="str">
            <v>10 - 16  Juni  2005</v>
          </cell>
        </row>
        <row r="166">
          <cell r="B166">
            <v>38515</v>
          </cell>
          <cell r="C166">
            <v>24</v>
          </cell>
          <cell r="D166" t="str">
            <v>Juni</v>
          </cell>
          <cell r="E166" t="str">
            <v>Minggu</v>
          </cell>
          <cell r="F166" t="str">
            <v>10 - 16  Juni  2005</v>
          </cell>
        </row>
        <row r="167">
          <cell r="B167">
            <v>38516</v>
          </cell>
          <cell r="C167">
            <v>24</v>
          </cell>
          <cell r="D167" t="str">
            <v>Juni</v>
          </cell>
          <cell r="E167" t="str">
            <v>Senin</v>
          </cell>
          <cell r="F167" t="str">
            <v>10 - 16  Juni  2005</v>
          </cell>
        </row>
        <row r="168">
          <cell r="B168">
            <v>38517</v>
          </cell>
          <cell r="C168">
            <v>24</v>
          </cell>
          <cell r="D168" t="str">
            <v>Juni</v>
          </cell>
          <cell r="E168" t="str">
            <v>Selasa</v>
          </cell>
          <cell r="F168" t="str">
            <v>10 - 16  Juni  2005</v>
          </cell>
        </row>
        <row r="169">
          <cell r="B169">
            <v>38518</v>
          </cell>
          <cell r="C169">
            <v>24</v>
          </cell>
          <cell r="D169" t="str">
            <v>Juni</v>
          </cell>
          <cell r="E169" t="str">
            <v>Rabu</v>
          </cell>
          <cell r="F169" t="str">
            <v>10 - 16  Juni  2005</v>
          </cell>
        </row>
        <row r="170">
          <cell r="B170">
            <v>38519</v>
          </cell>
          <cell r="C170">
            <v>24</v>
          </cell>
          <cell r="D170" t="str">
            <v>Juni</v>
          </cell>
          <cell r="E170" t="str">
            <v>Kamis</v>
          </cell>
          <cell r="F170" t="str">
            <v>10 - 16  Juni  2005</v>
          </cell>
        </row>
        <row r="171">
          <cell r="B171">
            <v>38520</v>
          </cell>
          <cell r="C171">
            <v>25</v>
          </cell>
          <cell r="D171" t="str">
            <v>Juni</v>
          </cell>
          <cell r="E171" t="str">
            <v>Jumat</v>
          </cell>
          <cell r="F171" t="str">
            <v>17 - 23  Juni  2005</v>
          </cell>
        </row>
        <row r="172">
          <cell r="B172">
            <v>38521</v>
          </cell>
          <cell r="C172">
            <v>25</v>
          </cell>
          <cell r="D172" t="str">
            <v>Juni</v>
          </cell>
          <cell r="E172" t="str">
            <v>Sabtu</v>
          </cell>
          <cell r="F172" t="str">
            <v>17 - 23  Juni  2005</v>
          </cell>
        </row>
        <row r="173">
          <cell r="B173">
            <v>38522</v>
          </cell>
          <cell r="C173">
            <v>25</v>
          </cell>
          <cell r="D173" t="str">
            <v>Juni</v>
          </cell>
          <cell r="E173" t="str">
            <v>Minggu</v>
          </cell>
          <cell r="F173" t="str">
            <v>17 - 23  Juni  2005</v>
          </cell>
        </row>
        <row r="174">
          <cell r="B174">
            <v>38523</v>
          </cell>
          <cell r="C174">
            <v>25</v>
          </cell>
          <cell r="D174" t="str">
            <v>Juni</v>
          </cell>
          <cell r="E174" t="str">
            <v>Senin</v>
          </cell>
          <cell r="F174" t="str">
            <v>17 - 23  Juni  2005</v>
          </cell>
        </row>
        <row r="175">
          <cell r="B175">
            <v>38524</v>
          </cell>
          <cell r="C175">
            <v>25</v>
          </cell>
          <cell r="D175" t="str">
            <v>Juni</v>
          </cell>
          <cell r="E175" t="str">
            <v>Selasa</v>
          </cell>
          <cell r="F175" t="str">
            <v>17 - 23  Juni  2005</v>
          </cell>
        </row>
        <row r="176">
          <cell r="B176">
            <v>38525</v>
          </cell>
          <cell r="C176">
            <v>25</v>
          </cell>
          <cell r="D176" t="str">
            <v>Juni</v>
          </cell>
          <cell r="E176" t="str">
            <v>Rabu</v>
          </cell>
          <cell r="F176" t="str">
            <v>17 - 23  Juni  2005</v>
          </cell>
        </row>
        <row r="177">
          <cell r="B177">
            <v>38526</v>
          </cell>
          <cell r="C177">
            <v>25</v>
          </cell>
          <cell r="D177" t="str">
            <v>Juni</v>
          </cell>
          <cell r="E177" t="str">
            <v>Kamis</v>
          </cell>
          <cell r="F177" t="str">
            <v>17 - 23  Juni  2005</v>
          </cell>
        </row>
        <row r="178">
          <cell r="B178">
            <v>38527</v>
          </cell>
          <cell r="C178">
            <v>26</v>
          </cell>
          <cell r="D178" t="str">
            <v>Juni</v>
          </cell>
          <cell r="E178" t="str">
            <v>Jumat</v>
          </cell>
          <cell r="F178" t="str">
            <v>24 - 30  Juni  2005</v>
          </cell>
        </row>
        <row r="179">
          <cell r="B179">
            <v>38528</v>
          </cell>
          <cell r="C179">
            <v>26</v>
          </cell>
          <cell r="D179" t="str">
            <v>Juni</v>
          </cell>
          <cell r="E179" t="str">
            <v>Sabtu</v>
          </cell>
          <cell r="F179" t="str">
            <v>24 - 30  Juni  2005</v>
          </cell>
        </row>
        <row r="180">
          <cell r="B180">
            <v>38529</v>
          </cell>
          <cell r="C180">
            <v>26</v>
          </cell>
          <cell r="D180" t="str">
            <v>Juni</v>
          </cell>
          <cell r="E180" t="str">
            <v>Minggu</v>
          </cell>
          <cell r="F180" t="str">
            <v>24 - 30  Juni  2005</v>
          </cell>
        </row>
        <row r="181">
          <cell r="B181">
            <v>38530</v>
          </cell>
          <cell r="C181">
            <v>26</v>
          </cell>
          <cell r="D181" t="str">
            <v>Juni</v>
          </cell>
          <cell r="E181" t="str">
            <v>Senin</v>
          </cell>
          <cell r="F181" t="str">
            <v>24 - 30  Juni  2005</v>
          </cell>
        </row>
        <row r="182">
          <cell r="B182">
            <v>38531</v>
          </cell>
          <cell r="C182">
            <v>26</v>
          </cell>
          <cell r="D182" t="str">
            <v>Juni</v>
          </cell>
          <cell r="E182" t="str">
            <v>Selasa</v>
          </cell>
          <cell r="F182" t="str">
            <v>24 - 30  Juni  2005</v>
          </cell>
        </row>
        <row r="183">
          <cell r="B183">
            <v>38532</v>
          </cell>
          <cell r="C183">
            <v>26</v>
          </cell>
          <cell r="D183" t="str">
            <v>Juni</v>
          </cell>
          <cell r="E183" t="str">
            <v>Rabu</v>
          </cell>
          <cell r="F183" t="str">
            <v>24 - 30  Juni  2005</v>
          </cell>
        </row>
        <row r="184">
          <cell r="B184">
            <v>38533</v>
          </cell>
          <cell r="C184">
            <v>26</v>
          </cell>
          <cell r="D184" t="str">
            <v>Juni</v>
          </cell>
          <cell r="E184" t="str">
            <v>Kamis</v>
          </cell>
          <cell r="F184" t="str">
            <v>24 - 30  Juni  2005</v>
          </cell>
        </row>
        <row r="185">
          <cell r="B185">
            <v>38534</v>
          </cell>
          <cell r="C185">
            <v>27</v>
          </cell>
          <cell r="D185" t="str">
            <v>Juli</v>
          </cell>
          <cell r="E185" t="str">
            <v>Jumat</v>
          </cell>
          <cell r="F185" t="str">
            <v>1 - 7  Juli  2005</v>
          </cell>
        </row>
        <row r="186">
          <cell r="B186">
            <v>38535</v>
          </cell>
          <cell r="C186">
            <v>27</v>
          </cell>
          <cell r="D186" t="str">
            <v>Juli</v>
          </cell>
          <cell r="E186" t="str">
            <v>Sabtu</v>
          </cell>
          <cell r="F186" t="str">
            <v>1 - 7  Juli  2005</v>
          </cell>
        </row>
        <row r="187">
          <cell r="B187">
            <v>38536</v>
          </cell>
          <cell r="C187">
            <v>27</v>
          </cell>
          <cell r="D187" t="str">
            <v>Juli</v>
          </cell>
          <cell r="E187" t="str">
            <v>Minggu</v>
          </cell>
          <cell r="F187" t="str">
            <v>1 - 7  Juli  2005</v>
          </cell>
        </row>
        <row r="188">
          <cell r="B188">
            <v>38537</v>
          </cell>
          <cell r="C188">
            <v>27</v>
          </cell>
          <cell r="D188" t="str">
            <v>Juli</v>
          </cell>
          <cell r="E188" t="str">
            <v>Senin</v>
          </cell>
          <cell r="F188" t="str">
            <v>1 - 7  Juli  2005</v>
          </cell>
        </row>
        <row r="189">
          <cell r="B189">
            <v>38538</v>
          </cell>
          <cell r="C189">
            <v>27</v>
          </cell>
          <cell r="D189" t="str">
            <v>Juli</v>
          </cell>
          <cell r="E189" t="str">
            <v>Selasa</v>
          </cell>
          <cell r="F189" t="str">
            <v>1 - 7  Juli  2005</v>
          </cell>
        </row>
        <row r="190">
          <cell r="B190">
            <v>38539</v>
          </cell>
          <cell r="C190">
            <v>27</v>
          </cell>
          <cell r="D190" t="str">
            <v>Juli</v>
          </cell>
          <cell r="E190" t="str">
            <v>Rabu</v>
          </cell>
          <cell r="F190" t="str">
            <v>1 - 7  Juli  2005</v>
          </cell>
        </row>
        <row r="191">
          <cell r="B191">
            <v>38540</v>
          </cell>
          <cell r="C191">
            <v>27</v>
          </cell>
          <cell r="D191" t="str">
            <v>Juli</v>
          </cell>
          <cell r="E191" t="str">
            <v>Kamis</v>
          </cell>
          <cell r="F191" t="str">
            <v>1 - 7  Juli  2005</v>
          </cell>
        </row>
        <row r="192">
          <cell r="B192">
            <v>38541</v>
          </cell>
          <cell r="C192">
            <v>28</v>
          </cell>
          <cell r="D192" t="str">
            <v>Juli</v>
          </cell>
          <cell r="E192" t="str">
            <v>Jumat</v>
          </cell>
          <cell r="F192" t="str">
            <v>8 - 14  Juli  2005</v>
          </cell>
        </row>
        <row r="193">
          <cell r="B193">
            <v>38542</v>
          </cell>
          <cell r="C193">
            <v>28</v>
          </cell>
          <cell r="D193" t="str">
            <v>Juli</v>
          </cell>
          <cell r="E193" t="str">
            <v>Sabtu</v>
          </cell>
          <cell r="F193" t="str">
            <v>8 - 14  Juli  2005</v>
          </cell>
        </row>
        <row r="194">
          <cell r="B194">
            <v>38543</v>
          </cell>
          <cell r="C194">
            <v>28</v>
          </cell>
          <cell r="D194" t="str">
            <v>Juli</v>
          </cell>
          <cell r="E194" t="str">
            <v>Minggu</v>
          </cell>
          <cell r="F194" t="str">
            <v>8 - 14  Juli  2005</v>
          </cell>
        </row>
        <row r="195">
          <cell r="B195">
            <v>38544</v>
          </cell>
          <cell r="C195">
            <v>28</v>
          </cell>
          <cell r="D195" t="str">
            <v>Juli</v>
          </cell>
          <cell r="E195" t="str">
            <v>Senin</v>
          </cell>
          <cell r="F195" t="str">
            <v>8 - 14  Juli  2005</v>
          </cell>
        </row>
        <row r="196">
          <cell r="B196">
            <v>38545</v>
          </cell>
          <cell r="C196">
            <v>28</v>
          </cell>
          <cell r="D196" t="str">
            <v>Juli</v>
          </cell>
          <cell r="E196" t="str">
            <v>Selasa</v>
          </cell>
          <cell r="F196" t="str">
            <v>8 - 14  Juli  2005</v>
          </cell>
        </row>
        <row r="197">
          <cell r="B197">
            <v>38546</v>
          </cell>
          <cell r="C197">
            <v>28</v>
          </cell>
          <cell r="D197" t="str">
            <v>Juli</v>
          </cell>
          <cell r="E197" t="str">
            <v>Rabu</v>
          </cell>
          <cell r="F197" t="str">
            <v>8 - 14  Juli  2005</v>
          </cell>
        </row>
        <row r="198">
          <cell r="B198">
            <v>38547</v>
          </cell>
          <cell r="C198">
            <v>28</v>
          </cell>
          <cell r="D198" t="str">
            <v>Juli</v>
          </cell>
          <cell r="E198" t="str">
            <v>Kamis</v>
          </cell>
          <cell r="F198" t="str">
            <v>8 - 14  Juli  2005</v>
          </cell>
        </row>
        <row r="199">
          <cell r="B199">
            <v>38548</v>
          </cell>
          <cell r="C199">
            <v>29</v>
          </cell>
          <cell r="D199" t="str">
            <v>Juli</v>
          </cell>
          <cell r="E199" t="str">
            <v>Jumat</v>
          </cell>
          <cell r="F199" t="str">
            <v>15 - 21  Juli  2005</v>
          </cell>
        </row>
        <row r="200">
          <cell r="B200">
            <v>38549</v>
          </cell>
          <cell r="C200">
            <v>29</v>
          </cell>
          <cell r="D200" t="str">
            <v>Juli</v>
          </cell>
          <cell r="E200" t="str">
            <v>Sabtu</v>
          </cell>
          <cell r="F200" t="str">
            <v>15 - 21  Juli  2005</v>
          </cell>
        </row>
        <row r="201">
          <cell r="B201">
            <v>38550</v>
          </cell>
          <cell r="C201">
            <v>29</v>
          </cell>
          <cell r="D201" t="str">
            <v>Juli</v>
          </cell>
          <cell r="E201" t="str">
            <v>Minggu</v>
          </cell>
          <cell r="F201" t="str">
            <v>15 - 21  Juli  2005</v>
          </cell>
        </row>
        <row r="202">
          <cell r="B202">
            <v>38551</v>
          </cell>
          <cell r="C202">
            <v>29</v>
          </cell>
          <cell r="D202" t="str">
            <v>Juli</v>
          </cell>
          <cell r="E202" t="str">
            <v>Senin</v>
          </cell>
          <cell r="F202" t="str">
            <v>15 - 21  Juli  2005</v>
          </cell>
        </row>
        <row r="203">
          <cell r="B203">
            <v>38552</v>
          </cell>
          <cell r="C203">
            <v>29</v>
          </cell>
          <cell r="D203" t="str">
            <v>Juli</v>
          </cell>
          <cell r="E203" t="str">
            <v>Selasa</v>
          </cell>
          <cell r="F203" t="str">
            <v>15 - 21  Juli  2005</v>
          </cell>
        </row>
        <row r="204">
          <cell r="B204">
            <v>38553</v>
          </cell>
          <cell r="C204">
            <v>29</v>
          </cell>
          <cell r="D204" t="str">
            <v>Juli</v>
          </cell>
          <cell r="E204" t="str">
            <v>Rabu</v>
          </cell>
          <cell r="F204" t="str">
            <v>15 - 21  Juli  2005</v>
          </cell>
        </row>
        <row r="205">
          <cell r="B205">
            <v>38554</v>
          </cell>
          <cell r="C205">
            <v>29</v>
          </cell>
          <cell r="D205" t="str">
            <v>Juli</v>
          </cell>
          <cell r="E205" t="str">
            <v>Kamis</v>
          </cell>
          <cell r="F205" t="str">
            <v>15 - 21  Juli  2005</v>
          </cell>
        </row>
        <row r="206">
          <cell r="B206">
            <v>38555</v>
          </cell>
          <cell r="C206">
            <v>30</v>
          </cell>
          <cell r="D206" t="str">
            <v>Juli</v>
          </cell>
          <cell r="E206" t="str">
            <v>Jumat</v>
          </cell>
          <cell r="F206" t="str">
            <v>22 - 28  Juli  2005</v>
          </cell>
        </row>
        <row r="207">
          <cell r="B207">
            <v>38556</v>
          </cell>
          <cell r="C207">
            <v>30</v>
          </cell>
          <cell r="D207" t="str">
            <v>Juli</v>
          </cell>
          <cell r="E207" t="str">
            <v>Sabtu</v>
          </cell>
          <cell r="F207" t="str">
            <v>22 - 28  Juli  2005</v>
          </cell>
        </row>
        <row r="208">
          <cell r="B208">
            <v>38557</v>
          </cell>
          <cell r="C208">
            <v>30</v>
          </cell>
          <cell r="D208" t="str">
            <v>Juli</v>
          </cell>
          <cell r="E208" t="str">
            <v>Minggu</v>
          </cell>
          <cell r="F208" t="str">
            <v>22 - 28  Juli  2005</v>
          </cell>
        </row>
        <row r="209">
          <cell r="B209">
            <v>38558</v>
          </cell>
          <cell r="C209">
            <v>30</v>
          </cell>
          <cell r="D209" t="str">
            <v>Juli</v>
          </cell>
          <cell r="E209" t="str">
            <v>Senin</v>
          </cell>
          <cell r="F209" t="str">
            <v>22 - 28  Juli  2005</v>
          </cell>
        </row>
        <row r="210">
          <cell r="B210">
            <v>38559</v>
          </cell>
          <cell r="C210">
            <v>30</v>
          </cell>
          <cell r="D210" t="str">
            <v>Juli</v>
          </cell>
          <cell r="E210" t="str">
            <v>Selasa</v>
          </cell>
          <cell r="F210" t="str">
            <v>22 - 28  Juli  2005</v>
          </cell>
        </row>
        <row r="211">
          <cell r="B211">
            <v>38560</v>
          </cell>
          <cell r="C211">
            <v>30</v>
          </cell>
          <cell r="D211" t="str">
            <v>Juli</v>
          </cell>
          <cell r="E211" t="str">
            <v>Rabu</v>
          </cell>
          <cell r="F211" t="str">
            <v>22 - 28  Juli  2005</v>
          </cell>
        </row>
        <row r="212">
          <cell r="B212">
            <v>38561</v>
          </cell>
          <cell r="C212">
            <v>30</v>
          </cell>
          <cell r="D212" t="str">
            <v>Juli</v>
          </cell>
          <cell r="E212" t="str">
            <v>Kamis</v>
          </cell>
          <cell r="F212" t="str">
            <v>22 - 28  Juli  2005</v>
          </cell>
        </row>
        <row r="213">
          <cell r="B213">
            <v>38562</v>
          </cell>
          <cell r="C213">
            <v>31</v>
          </cell>
          <cell r="D213" t="str">
            <v>Juli</v>
          </cell>
          <cell r="E213" t="str">
            <v>Jumat</v>
          </cell>
          <cell r="F213" t="str">
            <v>29  Juli - 4 Agustus  2005</v>
          </cell>
        </row>
        <row r="214">
          <cell r="B214">
            <v>38563</v>
          </cell>
          <cell r="C214">
            <v>31</v>
          </cell>
          <cell r="D214" t="str">
            <v>Juli</v>
          </cell>
          <cell r="E214" t="str">
            <v>Sabtu</v>
          </cell>
          <cell r="F214" t="str">
            <v>29  Juli - 4 Agustus  2005</v>
          </cell>
        </row>
        <row r="215">
          <cell r="B215">
            <v>38564</v>
          </cell>
          <cell r="C215">
            <v>31</v>
          </cell>
          <cell r="D215" t="str">
            <v>Juli</v>
          </cell>
          <cell r="E215" t="str">
            <v>Minggu</v>
          </cell>
          <cell r="F215" t="str">
            <v>29  Juli - 4 Agustus  2005</v>
          </cell>
        </row>
        <row r="216">
          <cell r="B216">
            <v>38565</v>
          </cell>
          <cell r="C216">
            <v>31</v>
          </cell>
          <cell r="D216" t="str">
            <v>Agustus</v>
          </cell>
          <cell r="E216" t="str">
            <v>Senin</v>
          </cell>
          <cell r="F216" t="str">
            <v>29  Juli - 4 Agustus  2005</v>
          </cell>
        </row>
        <row r="217">
          <cell r="B217">
            <v>38566</v>
          </cell>
          <cell r="C217">
            <v>31</v>
          </cell>
          <cell r="D217" t="str">
            <v>Agustus</v>
          </cell>
          <cell r="E217" t="str">
            <v>Selasa</v>
          </cell>
          <cell r="F217" t="str">
            <v>29  Juli - 4 Agustus  2005</v>
          </cell>
        </row>
        <row r="218">
          <cell r="B218">
            <v>38567</v>
          </cell>
          <cell r="C218">
            <v>31</v>
          </cell>
          <cell r="D218" t="str">
            <v>Agustus</v>
          </cell>
          <cell r="E218" t="str">
            <v>Rabu</v>
          </cell>
          <cell r="F218" t="str">
            <v>29  Juli - 4 Agustus  2005</v>
          </cell>
        </row>
        <row r="219">
          <cell r="B219">
            <v>38568</v>
          </cell>
          <cell r="C219">
            <v>31</v>
          </cell>
          <cell r="D219" t="str">
            <v>Agustus</v>
          </cell>
          <cell r="E219" t="str">
            <v>Kamis</v>
          </cell>
          <cell r="F219" t="str">
            <v>29  Juli - 4 Agustus  2005</v>
          </cell>
        </row>
        <row r="220">
          <cell r="B220">
            <v>38569</v>
          </cell>
          <cell r="C220">
            <v>32</v>
          </cell>
          <cell r="D220" t="str">
            <v>Agustus</v>
          </cell>
          <cell r="E220" t="str">
            <v>Jumat</v>
          </cell>
          <cell r="F220" t="str">
            <v>5 - 11 Agustus  2005</v>
          </cell>
        </row>
        <row r="221">
          <cell r="B221">
            <v>38570</v>
          </cell>
          <cell r="C221">
            <v>32</v>
          </cell>
          <cell r="D221" t="str">
            <v>Agustus</v>
          </cell>
          <cell r="E221" t="str">
            <v>Sabtu</v>
          </cell>
          <cell r="F221" t="str">
            <v>5 - 11 Agustus  2005</v>
          </cell>
        </row>
        <row r="222">
          <cell r="B222">
            <v>38571</v>
          </cell>
          <cell r="C222">
            <v>32</v>
          </cell>
          <cell r="D222" t="str">
            <v>Agustus</v>
          </cell>
          <cell r="E222" t="str">
            <v>Minggu</v>
          </cell>
          <cell r="F222" t="str">
            <v>5 - 11 Agustus  2005</v>
          </cell>
        </row>
        <row r="223">
          <cell r="B223">
            <v>38572</v>
          </cell>
          <cell r="C223">
            <v>32</v>
          </cell>
          <cell r="D223" t="str">
            <v>Agustus</v>
          </cell>
          <cell r="E223" t="str">
            <v>Senin</v>
          </cell>
          <cell r="F223" t="str">
            <v>5 - 11 Agustus  2005</v>
          </cell>
        </row>
        <row r="224">
          <cell r="B224">
            <v>38573</v>
          </cell>
          <cell r="C224">
            <v>32</v>
          </cell>
          <cell r="D224" t="str">
            <v>Agustus</v>
          </cell>
          <cell r="E224" t="str">
            <v>Selasa</v>
          </cell>
          <cell r="F224" t="str">
            <v>5 - 11 Agustus  2005</v>
          </cell>
        </row>
        <row r="225">
          <cell r="B225">
            <v>38574</v>
          </cell>
          <cell r="C225">
            <v>32</v>
          </cell>
          <cell r="D225" t="str">
            <v>Agustus</v>
          </cell>
          <cell r="E225" t="str">
            <v>Rabu</v>
          </cell>
          <cell r="F225" t="str">
            <v>5 - 11 Agustus  2005</v>
          </cell>
        </row>
        <row r="226">
          <cell r="B226">
            <v>38575</v>
          </cell>
          <cell r="C226">
            <v>32</v>
          </cell>
          <cell r="D226" t="str">
            <v>Agustus</v>
          </cell>
          <cell r="E226" t="str">
            <v>Kamis</v>
          </cell>
          <cell r="F226" t="str">
            <v>5 - 11 Agustus  2005</v>
          </cell>
        </row>
        <row r="227">
          <cell r="B227">
            <v>38576</v>
          </cell>
          <cell r="C227">
            <v>33</v>
          </cell>
          <cell r="D227" t="str">
            <v>Agustus</v>
          </cell>
          <cell r="E227" t="str">
            <v>Jumat</v>
          </cell>
          <cell r="F227" t="str">
            <v>12 - 18 Agustus  2005</v>
          </cell>
        </row>
        <row r="228">
          <cell r="B228">
            <v>38577</v>
          </cell>
          <cell r="C228">
            <v>33</v>
          </cell>
          <cell r="D228" t="str">
            <v>Agustus</v>
          </cell>
          <cell r="E228" t="str">
            <v>Sabtu</v>
          </cell>
          <cell r="F228" t="str">
            <v>12 - 18 Agustus  2005</v>
          </cell>
        </row>
        <row r="229">
          <cell r="B229">
            <v>38578</v>
          </cell>
          <cell r="C229">
            <v>33</v>
          </cell>
          <cell r="D229" t="str">
            <v>Agustus</v>
          </cell>
          <cell r="E229" t="str">
            <v>Minggu</v>
          </cell>
          <cell r="F229" t="str">
            <v>12 - 18 Agustus  2005</v>
          </cell>
        </row>
        <row r="230">
          <cell r="B230">
            <v>38579</v>
          </cell>
          <cell r="C230">
            <v>33</v>
          </cell>
          <cell r="D230" t="str">
            <v>Agustus</v>
          </cell>
          <cell r="E230" t="str">
            <v>Senin</v>
          </cell>
          <cell r="F230" t="str">
            <v>12 - 18 Agustus  2005</v>
          </cell>
        </row>
        <row r="231">
          <cell r="B231">
            <v>38580</v>
          </cell>
          <cell r="C231">
            <v>33</v>
          </cell>
          <cell r="D231" t="str">
            <v>Agustus</v>
          </cell>
          <cell r="E231" t="str">
            <v>Selasa</v>
          </cell>
          <cell r="F231" t="str">
            <v>12 - 18 Agustus  2005</v>
          </cell>
        </row>
        <row r="232">
          <cell r="B232">
            <v>38581</v>
          </cell>
          <cell r="C232">
            <v>33</v>
          </cell>
          <cell r="D232" t="str">
            <v>Agustus</v>
          </cell>
          <cell r="E232" t="str">
            <v>Rabu</v>
          </cell>
          <cell r="F232" t="str">
            <v>12 - 18 Agustus  2005</v>
          </cell>
        </row>
        <row r="233">
          <cell r="B233">
            <v>38582</v>
          </cell>
          <cell r="C233">
            <v>33</v>
          </cell>
          <cell r="D233" t="str">
            <v>Agustus</v>
          </cell>
          <cell r="E233" t="str">
            <v>Kamis</v>
          </cell>
          <cell r="F233" t="str">
            <v>12 - 18 Agustus  2005</v>
          </cell>
        </row>
        <row r="234">
          <cell r="B234">
            <v>38583</v>
          </cell>
          <cell r="C234">
            <v>34</v>
          </cell>
          <cell r="D234" t="str">
            <v>Agustus</v>
          </cell>
          <cell r="E234" t="str">
            <v>Jumat</v>
          </cell>
          <cell r="F234" t="str">
            <v>19 - 25  Agustus  2005</v>
          </cell>
        </row>
        <row r="235">
          <cell r="B235">
            <v>38584</v>
          </cell>
          <cell r="C235">
            <v>34</v>
          </cell>
          <cell r="D235" t="str">
            <v>Agustus</v>
          </cell>
          <cell r="E235" t="str">
            <v>Sabtu</v>
          </cell>
          <cell r="F235" t="str">
            <v>19 - 25  Agustus  2005</v>
          </cell>
        </row>
        <row r="236">
          <cell r="B236">
            <v>38585</v>
          </cell>
          <cell r="C236">
            <v>34</v>
          </cell>
          <cell r="D236" t="str">
            <v>Agustus</v>
          </cell>
          <cell r="E236" t="str">
            <v>Minggu</v>
          </cell>
          <cell r="F236" t="str">
            <v>19 - 25  Agustus  2005</v>
          </cell>
        </row>
        <row r="237">
          <cell r="B237">
            <v>38586</v>
          </cell>
          <cell r="C237">
            <v>34</v>
          </cell>
          <cell r="D237" t="str">
            <v>Agustus</v>
          </cell>
          <cell r="E237" t="str">
            <v>Senin</v>
          </cell>
          <cell r="F237" t="str">
            <v>19 - 25  Agustus  2005</v>
          </cell>
        </row>
        <row r="238">
          <cell r="B238">
            <v>38587</v>
          </cell>
          <cell r="C238">
            <v>34</v>
          </cell>
          <cell r="D238" t="str">
            <v>Agustus</v>
          </cell>
          <cell r="E238" t="str">
            <v>Selasa</v>
          </cell>
          <cell r="F238" t="str">
            <v>19 - 25  Agustus  2005</v>
          </cell>
        </row>
        <row r="239">
          <cell r="B239">
            <v>38588</v>
          </cell>
          <cell r="C239">
            <v>34</v>
          </cell>
          <cell r="D239" t="str">
            <v>Agustus</v>
          </cell>
          <cell r="E239" t="str">
            <v>Rabu</v>
          </cell>
          <cell r="F239" t="str">
            <v>19 - 25  Agustus  2005</v>
          </cell>
        </row>
        <row r="240">
          <cell r="B240">
            <v>38589</v>
          </cell>
          <cell r="C240">
            <v>34</v>
          </cell>
          <cell r="D240" t="str">
            <v>Agustus</v>
          </cell>
          <cell r="E240" t="str">
            <v>Kamis</v>
          </cell>
          <cell r="F240" t="str">
            <v>19 - 25  Agustus  2005</v>
          </cell>
        </row>
        <row r="241">
          <cell r="B241">
            <v>38590</v>
          </cell>
          <cell r="C241">
            <v>35</v>
          </cell>
          <cell r="D241" t="str">
            <v>Agustus</v>
          </cell>
          <cell r="E241" t="str">
            <v>Jumat</v>
          </cell>
          <cell r="F241" t="str">
            <v>26 Agustus - 1 September  2005</v>
          </cell>
        </row>
        <row r="242">
          <cell r="B242">
            <v>38591</v>
          </cell>
          <cell r="C242">
            <v>35</v>
          </cell>
          <cell r="D242" t="str">
            <v>Agustus</v>
          </cell>
          <cell r="E242" t="str">
            <v>Sabtu</v>
          </cell>
          <cell r="F242" t="str">
            <v>26 Agustus - 1 September  2005</v>
          </cell>
        </row>
        <row r="243">
          <cell r="B243">
            <v>38592</v>
          </cell>
          <cell r="C243">
            <v>35</v>
          </cell>
          <cell r="D243" t="str">
            <v>Agustus</v>
          </cell>
          <cell r="E243" t="str">
            <v>Minggu</v>
          </cell>
          <cell r="F243" t="str">
            <v>26 Agustus - 1 September  2005</v>
          </cell>
        </row>
        <row r="244">
          <cell r="B244">
            <v>38593</v>
          </cell>
          <cell r="C244">
            <v>35</v>
          </cell>
          <cell r="D244" t="str">
            <v>Agustus</v>
          </cell>
          <cell r="E244" t="str">
            <v>Senin</v>
          </cell>
          <cell r="F244" t="str">
            <v>26 Agustus - 1 September  2005</v>
          </cell>
        </row>
        <row r="245">
          <cell r="B245">
            <v>38594</v>
          </cell>
          <cell r="C245">
            <v>35</v>
          </cell>
          <cell r="D245" t="str">
            <v>Agustus</v>
          </cell>
          <cell r="E245" t="str">
            <v>Selasa</v>
          </cell>
          <cell r="F245" t="str">
            <v>26 Agustus - 1 September  2005</v>
          </cell>
        </row>
        <row r="246">
          <cell r="B246">
            <v>38595</v>
          </cell>
          <cell r="C246">
            <v>35</v>
          </cell>
          <cell r="D246" t="str">
            <v>Agustus</v>
          </cell>
          <cell r="E246" t="str">
            <v>Rabu</v>
          </cell>
          <cell r="F246" t="str">
            <v>26 Agustus - 1 September  2005</v>
          </cell>
        </row>
        <row r="247">
          <cell r="B247">
            <v>38596</v>
          </cell>
          <cell r="C247">
            <v>35</v>
          </cell>
          <cell r="D247" t="str">
            <v>September</v>
          </cell>
          <cell r="E247" t="str">
            <v>Kamis</v>
          </cell>
          <cell r="F247" t="str">
            <v>26 Agustus - 1 September  2005</v>
          </cell>
        </row>
        <row r="248">
          <cell r="B248">
            <v>38597</v>
          </cell>
          <cell r="C248">
            <v>36</v>
          </cell>
          <cell r="D248" t="str">
            <v>September</v>
          </cell>
          <cell r="E248" t="str">
            <v>Jumat</v>
          </cell>
          <cell r="F248" t="str">
            <v>2 - 8  September  2005</v>
          </cell>
        </row>
        <row r="249">
          <cell r="B249">
            <v>38598</v>
          </cell>
          <cell r="C249">
            <v>36</v>
          </cell>
          <cell r="D249" t="str">
            <v>September</v>
          </cell>
          <cell r="E249" t="str">
            <v>Sabtu</v>
          </cell>
          <cell r="F249" t="str">
            <v>2 - 8  September  2005</v>
          </cell>
        </row>
        <row r="250">
          <cell r="B250">
            <v>38599</v>
          </cell>
          <cell r="C250">
            <v>36</v>
          </cell>
          <cell r="D250" t="str">
            <v>September</v>
          </cell>
          <cell r="E250" t="str">
            <v>Minggu</v>
          </cell>
          <cell r="F250" t="str">
            <v>2 - 8  September  2005</v>
          </cell>
        </row>
        <row r="251">
          <cell r="B251">
            <v>38600</v>
          </cell>
          <cell r="C251">
            <v>36</v>
          </cell>
          <cell r="D251" t="str">
            <v>September</v>
          </cell>
          <cell r="E251" t="str">
            <v>Senin</v>
          </cell>
          <cell r="F251" t="str">
            <v>2 - 8  September  2005</v>
          </cell>
        </row>
        <row r="252">
          <cell r="B252">
            <v>38601</v>
          </cell>
          <cell r="C252">
            <v>36</v>
          </cell>
          <cell r="D252" t="str">
            <v>September</v>
          </cell>
          <cell r="E252" t="str">
            <v>Selasa</v>
          </cell>
          <cell r="F252" t="str">
            <v>2 - 8  September  2005</v>
          </cell>
        </row>
        <row r="253">
          <cell r="B253">
            <v>38602</v>
          </cell>
          <cell r="C253">
            <v>36</v>
          </cell>
          <cell r="D253" t="str">
            <v>September</v>
          </cell>
          <cell r="E253" t="str">
            <v>Rabu</v>
          </cell>
          <cell r="F253" t="str">
            <v>2 - 8  September  2005</v>
          </cell>
        </row>
        <row r="254">
          <cell r="B254">
            <v>38603</v>
          </cell>
          <cell r="C254">
            <v>36</v>
          </cell>
          <cell r="D254" t="str">
            <v>September</v>
          </cell>
          <cell r="E254" t="str">
            <v>Kamis</v>
          </cell>
          <cell r="F254" t="str">
            <v>2 - 8  September  2005</v>
          </cell>
        </row>
        <row r="255">
          <cell r="B255">
            <v>38604</v>
          </cell>
          <cell r="C255">
            <v>37</v>
          </cell>
          <cell r="D255" t="str">
            <v>September</v>
          </cell>
          <cell r="E255" t="str">
            <v>Jumat</v>
          </cell>
          <cell r="F255" t="str">
            <v>9 - 15  September  2005</v>
          </cell>
        </row>
        <row r="256">
          <cell r="B256">
            <v>38605</v>
          </cell>
          <cell r="C256">
            <v>37</v>
          </cell>
          <cell r="D256" t="str">
            <v>September</v>
          </cell>
          <cell r="E256" t="str">
            <v>Sabtu</v>
          </cell>
          <cell r="F256" t="str">
            <v>9 - 15  September  2005</v>
          </cell>
        </row>
        <row r="257">
          <cell r="B257">
            <v>38606</v>
          </cell>
          <cell r="C257">
            <v>37</v>
          </cell>
          <cell r="D257" t="str">
            <v>September</v>
          </cell>
          <cell r="E257" t="str">
            <v>Minggu</v>
          </cell>
          <cell r="F257" t="str">
            <v>9 - 15  September  2005</v>
          </cell>
        </row>
        <row r="258">
          <cell r="B258">
            <v>38607</v>
          </cell>
          <cell r="C258">
            <v>37</v>
          </cell>
          <cell r="D258" t="str">
            <v>September</v>
          </cell>
          <cell r="E258" t="str">
            <v>Senin</v>
          </cell>
          <cell r="F258" t="str">
            <v>9 - 15  September  2005</v>
          </cell>
        </row>
        <row r="259">
          <cell r="B259">
            <v>38608</v>
          </cell>
          <cell r="C259">
            <v>37</v>
          </cell>
          <cell r="D259" t="str">
            <v>September</v>
          </cell>
          <cell r="E259" t="str">
            <v>Selasa</v>
          </cell>
          <cell r="F259" t="str">
            <v>9 - 15  September  2005</v>
          </cell>
        </row>
        <row r="260">
          <cell r="B260">
            <v>38609</v>
          </cell>
          <cell r="C260">
            <v>37</v>
          </cell>
          <cell r="D260" t="str">
            <v>September</v>
          </cell>
          <cell r="E260" t="str">
            <v>Rabu</v>
          </cell>
          <cell r="F260" t="str">
            <v>9 - 15  September  2005</v>
          </cell>
        </row>
        <row r="261">
          <cell r="B261">
            <v>38610</v>
          </cell>
          <cell r="C261">
            <v>37</v>
          </cell>
          <cell r="D261" t="str">
            <v>September</v>
          </cell>
          <cell r="E261" t="str">
            <v>Kamis</v>
          </cell>
          <cell r="F261" t="str">
            <v>9 - 15  September  2005</v>
          </cell>
        </row>
        <row r="262">
          <cell r="B262">
            <v>38611</v>
          </cell>
          <cell r="C262">
            <v>38</v>
          </cell>
          <cell r="D262" t="str">
            <v>September</v>
          </cell>
          <cell r="E262" t="str">
            <v>Jumat</v>
          </cell>
          <cell r="F262" t="str">
            <v>16 - 22  September  2005</v>
          </cell>
        </row>
        <row r="263">
          <cell r="B263">
            <v>38612</v>
          </cell>
          <cell r="C263">
            <v>38</v>
          </cell>
          <cell r="D263" t="str">
            <v>September</v>
          </cell>
          <cell r="E263" t="str">
            <v>Sabtu</v>
          </cell>
          <cell r="F263" t="str">
            <v>16 - 22  September  2005</v>
          </cell>
        </row>
        <row r="264">
          <cell r="B264">
            <v>38613</v>
          </cell>
          <cell r="C264">
            <v>38</v>
          </cell>
          <cell r="D264" t="str">
            <v>September</v>
          </cell>
          <cell r="E264" t="str">
            <v>Minggu</v>
          </cell>
          <cell r="F264" t="str">
            <v>16 - 22  September  2005</v>
          </cell>
        </row>
        <row r="265">
          <cell r="B265">
            <v>38614</v>
          </cell>
          <cell r="C265">
            <v>38</v>
          </cell>
          <cell r="D265" t="str">
            <v>September</v>
          </cell>
          <cell r="E265" t="str">
            <v>Senin</v>
          </cell>
          <cell r="F265" t="str">
            <v>16 - 22  September  2005</v>
          </cell>
        </row>
        <row r="266">
          <cell r="B266">
            <v>38615</v>
          </cell>
          <cell r="C266">
            <v>38</v>
          </cell>
          <cell r="D266" t="str">
            <v>September</v>
          </cell>
          <cell r="E266" t="str">
            <v>Selasa</v>
          </cell>
          <cell r="F266" t="str">
            <v>16 - 22  September  2005</v>
          </cell>
        </row>
        <row r="267">
          <cell r="B267">
            <v>38616</v>
          </cell>
          <cell r="C267">
            <v>38</v>
          </cell>
          <cell r="D267" t="str">
            <v>September</v>
          </cell>
          <cell r="E267" t="str">
            <v>Rabu</v>
          </cell>
          <cell r="F267" t="str">
            <v>16 - 22  September  2005</v>
          </cell>
        </row>
        <row r="268">
          <cell r="B268">
            <v>38617</v>
          </cell>
          <cell r="C268">
            <v>38</v>
          </cell>
          <cell r="D268" t="str">
            <v>September</v>
          </cell>
          <cell r="E268" t="str">
            <v>Kamis</v>
          </cell>
          <cell r="F268" t="str">
            <v>16 - 22  September  2005</v>
          </cell>
        </row>
        <row r="269">
          <cell r="B269">
            <v>38618</v>
          </cell>
          <cell r="C269">
            <v>39</v>
          </cell>
          <cell r="D269" t="str">
            <v>September</v>
          </cell>
          <cell r="E269" t="str">
            <v>Jumat</v>
          </cell>
          <cell r="F269" t="str">
            <v>23 - 30  September  2005</v>
          </cell>
        </row>
        <row r="270">
          <cell r="B270">
            <v>38619</v>
          </cell>
          <cell r="C270">
            <v>39</v>
          </cell>
          <cell r="D270" t="str">
            <v>September</v>
          </cell>
          <cell r="E270" t="str">
            <v>Sabtu</v>
          </cell>
          <cell r="F270" t="str">
            <v>23 - 30  September  2005</v>
          </cell>
        </row>
        <row r="271">
          <cell r="B271">
            <v>38620</v>
          </cell>
          <cell r="C271">
            <v>39</v>
          </cell>
          <cell r="D271" t="str">
            <v>September</v>
          </cell>
          <cell r="E271" t="str">
            <v>Minggu</v>
          </cell>
          <cell r="F271" t="str">
            <v>23 - 30  September  2005</v>
          </cell>
        </row>
        <row r="272">
          <cell r="B272">
            <v>38621</v>
          </cell>
          <cell r="C272">
            <v>39</v>
          </cell>
          <cell r="D272" t="str">
            <v>September</v>
          </cell>
          <cell r="E272" t="str">
            <v>Senin</v>
          </cell>
          <cell r="F272" t="str">
            <v>23 - 30  September  2005</v>
          </cell>
        </row>
        <row r="273">
          <cell r="B273">
            <v>38622</v>
          </cell>
          <cell r="C273">
            <v>39</v>
          </cell>
          <cell r="D273" t="str">
            <v>September</v>
          </cell>
          <cell r="E273" t="str">
            <v>Selasa</v>
          </cell>
          <cell r="F273" t="str">
            <v>23 - 30  September  2005</v>
          </cell>
        </row>
        <row r="274">
          <cell r="B274">
            <v>38623</v>
          </cell>
          <cell r="C274">
            <v>39</v>
          </cell>
          <cell r="D274" t="str">
            <v>September</v>
          </cell>
          <cell r="E274" t="str">
            <v>Rabu</v>
          </cell>
          <cell r="F274" t="str">
            <v>23 - 30  September  2005</v>
          </cell>
        </row>
        <row r="275">
          <cell r="B275">
            <v>38624</v>
          </cell>
          <cell r="C275">
            <v>39</v>
          </cell>
          <cell r="D275" t="str">
            <v>September</v>
          </cell>
          <cell r="E275" t="str">
            <v>Kamis</v>
          </cell>
          <cell r="F275" t="str">
            <v>23 - 30  September  2005</v>
          </cell>
        </row>
        <row r="276">
          <cell r="B276">
            <v>38625</v>
          </cell>
          <cell r="C276">
            <v>39</v>
          </cell>
          <cell r="D276" t="str">
            <v>September</v>
          </cell>
          <cell r="E276" t="str">
            <v>Jumat</v>
          </cell>
          <cell r="F276" t="str">
            <v>23 - 30  September  2005</v>
          </cell>
        </row>
        <row r="277">
          <cell r="B277">
            <v>38626</v>
          </cell>
          <cell r="C277">
            <v>40</v>
          </cell>
          <cell r="D277" t="str">
            <v>Oktober</v>
          </cell>
          <cell r="E277" t="str">
            <v>Sabtu</v>
          </cell>
          <cell r="F277" t="str">
            <v>1 - 6 Oktober  2005</v>
          </cell>
        </row>
        <row r="278">
          <cell r="B278">
            <v>38627</v>
          </cell>
          <cell r="C278">
            <v>40</v>
          </cell>
          <cell r="D278" t="str">
            <v>Oktober</v>
          </cell>
          <cell r="E278" t="str">
            <v>Minggu</v>
          </cell>
          <cell r="F278" t="str">
            <v>1 - 6 Oktober  2005</v>
          </cell>
        </row>
        <row r="279">
          <cell r="B279">
            <v>38628</v>
          </cell>
          <cell r="C279">
            <v>40</v>
          </cell>
          <cell r="D279" t="str">
            <v>Oktober</v>
          </cell>
          <cell r="E279" t="str">
            <v>Senin</v>
          </cell>
          <cell r="F279" t="str">
            <v>1 - 6 Oktober  2005</v>
          </cell>
        </row>
        <row r="280">
          <cell r="B280">
            <v>38629</v>
          </cell>
          <cell r="C280">
            <v>40</v>
          </cell>
          <cell r="D280" t="str">
            <v>Oktober</v>
          </cell>
          <cell r="E280" t="str">
            <v>Selasa</v>
          </cell>
          <cell r="F280" t="str">
            <v>1 - 6 Oktober  2005</v>
          </cell>
        </row>
        <row r="281">
          <cell r="B281">
            <v>38630</v>
          </cell>
          <cell r="C281">
            <v>40</v>
          </cell>
          <cell r="D281" t="str">
            <v>Oktober</v>
          </cell>
          <cell r="E281" t="str">
            <v>Rabu</v>
          </cell>
          <cell r="F281" t="str">
            <v>1 - 6 Oktober  2005</v>
          </cell>
        </row>
        <row r="282">
          <cell r="B282">
            <v>38631</v>
          </cell>
          <cell r="C282">
            <v>40</v>
          </cell>
          <cell r="D282" t="str">
            <v>Oktober</v>
          </cell>
          <cell r="E282" t="str">
            <v>Kamis</v>
          </cell>
          <cell r="F282" t="str">
            <v>1 - 6 Oktober  2005</v>
          </cell>
        </row>
        <row r="283">
          <cell r="B283">
            <v>38632</v>
          </cell>
          <cell r="C283">
            <v>41</v>
          </cell>
          <cell r="D283" t="str">
            <v>Oktober</v>
          </cell>
          <cell r="E283" t="str">
            <v>Jumat</v>
          </cell>
          <cell r="F283" t="str">
            <v>7 - 13 Oktober  2005</v>
          </cell>
        </row>
        <row r="284">
          <cell r="B284">
            <v>38633</v>
          </cell>
          <cell r="C284">
            <v>41</v>
          </cell>
          <cell r="D284" t="str">
            <v>Oktober</v>
          </cell>
          <cell r="E284" t="str">
            <v>Sabtu</v>
          </cell>
          <cell r="F284" t="str">
            <v>7 - 13 Oktober  2005</v>
          </cell>
        </row>
        <row r="285">
          <cell r="B285">
            <v>38634</v>
          </cell>
          <cell r="C285">
            <v>41</v>
          </cell>
          <cell r="D285" t="str">
            <v>Oktober</v>
          </cell>
          <cell r="E285" t="str">
            <v>Minggu</v>
          </cell>
          <cell r="F285" t="str">
            <v>7 - 13 Oktober  2005</v>
          </cell>
        </row>
        <row r="286">
          <cell r="B286">
            <v>38635</v>
          </cell>
          <cell r="C286">
            <v>41</v>
          </cell>
          <cell r="D286" t="str">
            <v>Oktober</v>
          </cell>
          <cell r="E286" t="str">
            <v>Senin</v>
          </cell>
          <cell r="F286" t="str">
            <v>7 - 13 Oktober  2005</v>
          </cell>
        </row>
        <row r="287">
          <cell r="B287">
            <v>38636</v>
          </cell>
          <cell r="C287">
            <v>41</v>
          </cell>
          <cell r="D287" t="str">
            <v>Oktober</v>
          </cell>
          <cell r="E287" t="str">
            <v>Selasa</v>
          </cell>
          <cell r="F287" t="str">
            <v>7 - 13 Oktober  2005</v>
          </cell>
        </row>
        <row r="288">
          <cell r="B288">
            <v>38637</v>
          </cell>
          <cell r="C288">
            <v>41</v>
          </cell>
          <cell r="D288" t="str">
            <v>Oktober</v>
          </cell>
          <cell r="E288" t="str">
            <v>Rabu</v>
          </cell>
          <cell r="F288" t="str">
            <v>7 - 13 Oktober  2005</v>
          </cell>
        </row>
        <row r="289">
          <cell r="B289">
            <v>38638</v>
          </cell>
          <cell r="C289">
            <v>41</v>
          </cell>
          <cell r="D289" t="str">
            <v>Oktober</v>
          </cell>
          <cell r="E289" t="str">
            <v>Kamis</v>
          </cell>
          <cell r="F289" t="str">
            <v>7 - 13 Oktober  2005</v>
          </cell>
        </row>
        <row r="290">
          <cell r="B290">
            <v>38639</v>
          </cell>
          <cell r="C290">
            <v>42</v>
          </cell>
          <cell r="D290" t="str">
            <v>Oktober</v>
          </cell>
          <cell r="E290" t="str">
            <v>Jumat</v>
          </cell>
          <cell r="F290" t="str">
            <v>14 - 20 Oktober  2005</v>
          </cell>
        </row>
        <row r="291">
          <cell r="B291">
            <v>38640</v>
          </cell>
          <cell r="C291">
            <v>42</v>
          </cell>
          <cell r="D291" t="str">
            <v>Oktober</v>
          </cell>
          <cell r="E291" t="str">
            <v>Sabtu</v>
          </cell>
          <cell r="F291" t="str">
            <v>14 - 20 Oktober  2005</v>
          </cell>
        </row>
        <row r="292">
          <cell r="B292">
            <v>38641</v>
          </cell>
          <cell r="C292">
            <v>42</v>
          </cell>
          <cell r="D292" t="str">
            <v>Oktober</v>
          </cell>
          <cell r="E292" t="str">
            <v>Minggu</v>
          </cell>
          <cell r="F292" t="str">
            <v>14 - 20 Oktober  2005</v>
          </cell>
        </row>
        <row r="293">
          <cell r="B293">
            <v>38642</v>
          </cell>
          <cell r="C293">
            <v>42</v>
          </cell>
          <cell r="D293" t="str">
            <v>Oktober</v>
          </cell>
          <cell r="E293" t="str">
            <v>Senin</v>
          </cell>
          <cell r="F293" t="str">
            <v>14 - 20 Oktober  2005</v>
          </cell>
        </row>
        <row r="294">
          <cell r="B294">
            <v>38643</v>
          </cell>
          <cell r="C294">
            <v>42</v>
          </cell>
          <cell r="D294" t="str">
            <v>Oktober</v>
          </cell>
          <cell r="E294" t="str">
            <v>Selasa</v>
          </cell>
          <cell r="F294" t="str">
            <v>14 - 20 Oktober  2005</v>
          </cell>
        </row>
        <row r="295">
          <cell r="B295">
            <v>38644</v>
          </cell>
          <cell r="C295">
            <v>42</v>
          </cell>
          <cell r="D295" t="str">
            <v>Oktober</v>
          </cell>
          <cell r="E295" t="str">
            <v>Rabu</v>
          </cell>
          <cell r="F295" t="str">
            <v>14 - 20 Oktober  2005</v>
          </cell>
        </row>
        <row r="296">
          <cell r="B296">
            <v>38645</v>
          </cell>
          <cell r="C296">
            <v>42</v>
          </cell>
          <cell r="D296" t="str">
            <v>Oktober</v>
          </cell>
          <cell r="E296" t="str">
            <v>Kamis</v>
          </cell>
          <cell r="F296" t="str">
            <v>14 - 20 Oktober  2005</v>
          </cell>
        </row>
        <row r="297">
          <cell r="B297">
            <v>38646</v>
          </cell>
          <cell r="C297">
            <v>43</v>
          </cell>
          <cell r="D297" t="str">
            <v>Oktober</v>
          </cell>
          <cell r="E297" t="str">
            <v>Jumat</v>
          </cell>
          <cell r="F297" t="str">
            <v>21 - 27 Oktober  2005</v>
          </cell>
        </row>
        <row r="298">
          <cell r="B298">
            <v>38647</v>
          </cell>
          <cell r="C298">
            <v>43</v>
          </cell>
          <cell r="D298" t="str">
            <v>Oktober</v>
          </cell>
          <cell r="E298" t="str">
            <v>Sabtu</v>
          </cell>
          <cell r="F298" t="str">
            <v>21 - 27 Oktober  2005</v>
          </cell>
        </row>
        <row r="299">
          <cell r="B299">
            <v>38648</v>
          </cell>
          <cell r="C299">
            <v>43</v>
          </cell>
          <cell r="D299" t="str">
            <v>Oktober</v>
          </cell>
          <cell r="E299" t="str">
            <v>Minggu</v>
          </cell>
          <cell r="F299" t="str">
            <v>21 - 27 Oktober  2005</v>
          </cell>
        </row>
        <row r="300">
          <cell r="B300">
            <v>38649</v>
          </cell>
          <cell r="C300">
            <v>43</v>
          </cell>
          <cell r="D300" t="str">
            <v>Oktober</v>
          </cell>
          <cell r="E300" t="str">
            <v>Senin</v>
          </cell>
          <cell r="F300" t="str">
            <v>21 - 27 Oktober  2005</v>
          </cell>
        </row>
        <row r="301">
          <cell r="B301">
            <v>38650</v>
          </cell>
          <cell r="C301">
            <v>43</v>
          </cell>
          <cell r="D301" t="str">
            <v>Oktober</v>
          </cell>
          <cell r="E301" t="str">
            <v>Selasa</v>
          </cell>
          <cell r="F301" t="str">
            <v>21 - 27 Oktober  2005</v>
          </cell>
        </row>
        <row r="302">
          <cell r="B302">
            <v>38651</v>
          </cell>
          <cell r="C302">
            <v>43</v>
          </cell>
          <cell r="D302" t="str">
            <v>Oktober</v>
          </cell>
          <cell r="E302" t="str">
            <v>Rabu</v>
          </cell>
          <cell r="F302" t="str">
            <v>21 - 27 Oktober  2005</v>
          </cell>
        </row>
        <row r="303">
          <cell r="B303">
            <v>38652</v>
          </cell>
          <cell r="C303">
            <v>43</v>
          </cell>
          <cell r="D303" t="str">
            <v>Oktober</v>
          </cell>
          <cell r="E303" t="str">
            <v>Kamis</v>
          </cell>
          <cell r="F303" t="str">
            <v>21 - 27 Oktober  2005</v>
          </cell>
        </row>
        <row r="304">
          <cell r="B304">
            <v>38653</v>
          </cell>
          <cell r="C304">
            <v>44</v>
          </cell>
          <cell r="D304" t="str">
            <v>Oktober</v>
          </cell>
          <cell r="E304" t="str">
            <v>Jumat</v>
          </cell>
          <cell r="F304" t="str">
            <v>28 Oktober - 3 November  2005</v>
          </cell>
        </row>
        <row r="305">
          <cell r="B305">
            <v>38654</v>
          </cell>
          <cell r="C305">
            <v>44</v>
          </cell>
          <cell r="D305" t="str">
            <v>Oktober</v>
          </cell>
          <cell r="E305" t="str">
            <v>Sabtu</v>
          </cell>
          <cell r="F305" t="str">
            <v>28 Oktober - 3 November  2005</v>
          </cell>
        </row>
        <row r="306">
          <cell r="B306">
            <v>38655</v>
          </cell>
          <cell r="C306">
            <v>44</v>
          </cell>
          <cell r="D306" t="str">
            <v>Oktober</v>
          </cell>
          <cell r="E306" t="str">
            <v>Minggu</v>
          </cell>
          <cell r="F306" t="str">
            <v>28 Oktober - 3 November  2005</v>
          </cell>
        </row>
        <row r="307">
          <cell r="B307">
            <v>38656</v>
          </cell>
          <cell r="C307">
            <v>44</v>
          </cell>
          <cell r="D307" t="str">
            <v>Oktober</v>
          </cell>
          <cell r="E307" t="str">
            <v>Senin</v>
          </cell>
          <cell r="F307" t="str">
            <v>28 Oktober - 3 November  2005</v>
          </cell>
        </row>
        <row r="308">
          <cell r="B308">
            <v>38657</v>
          </cell>
          <cell r="C308">
            <v>44</v>
          </cell>
          <cell r="D308" t="str">
            <v>Nopember</v>
          </cell>
          <cell r="E308" t="str">
            <v>Selasa</v>
          </cell>
          <cell r="F308" t="str">
            <v>28 Oktober - 3 November  2005</v>
          </cell>
        </row>
        <row r="309">
          <cell r="B309">
            <v>38658</v>
          </cell>
          <cell r="C309">
            <v>44</v>
          </cell>
          <cell r="D309" t="str">
            <v>Nopember</v>
          </cell>
          <cell r="E309" t="str">
            <v>Rabu</v>
          </cell>
          <cell r="F309" t="str">
            <v>28 Oktober - 3 November  2005</v>
          </cell>
        </row>
        <row r="310">
          <cell r="B310">
            <v>38659</v>
          </cell>
          <cell r="C310">
            <v>44</v>
          </cell>
          <cell r="D310" t="str">
            <v>Nopember</v>
          </cell>
          <cell r="E310" t="str">
            <v>Kamis</v>
          </cell>
          <cell r="F310" t="str">
            <v>28 Oktober - 3 November  2005</v>
          </cell>
        </row>
        <row r="311">
          <cell r="B311">
            <v>38660</v>
          </cell>
          <cell r="C311">
            <v>45</v>
          </cell>
          <cell r="D311" t="str">
            <v>Nopember</v>
          </cell>
          <cell r="E311" t="str">
            <v>Jumat</v>
          </cell>
          <cell r="F311" t="str">
            <v>4 - 10  November  2005</v>
          </cell>
        </row>
        <row r="312">
          <cell r="B312">
            <v>38661</v>
          </cell>
          <cell r="C312">
            <v>45</v>
          </cell>
          <cell r="D312" t="str">
            <v>Nopember</v>
          </cell>
          <cell r="E312" t="str">
            <v>Sabtu</v>
          </cell>
          <cell r="F312" t="str">
            <v>4 - 10  November  2005</v>
          </cell>
        </row>
        <row r="313">
          <cell r="B313">
            <v>38662</v>
          </cell>
          <cell r="C313">
            <v>45</v>
          </cell>
          <cell r="D313" t="str">
            <v>Nopember</v>
          </cell>
          <cell r="E313" t="str">
            <v>Minggu</v>
          </cell>
          <cell r="F313" t="str">
            <v>4 - 10  November  2005</v>
          </cell>
        </row>
        <row r="314">
          <cell r="B314">
            <v>38663</v>
          </cell>
          <cell r="C314">
            <v>45</v>
          </cell>
          <cell r="D314" t="str">
            <v>Nopember</v>
          </cell>
          <cell r="E314" t="str">
            <v>Senin</v>
          </cell>
          <cell r="F314" t="str">
            <v>4 - 10  November  2005</v>
          </cell>
        </row>
        <row r="315">
          <cell r="B315">
            <v>38664</v>
          </cell>
          <cell r="C315">
            <v>45</v>
          </cell>
          <cell r="D315" t="str">
            <v>Nopember</v>
          </cell>
          <cell r="E315" t="str">
            <v>Selasa</v>
          </cell>
          <cell r="F315" t="str">
            <v>4 - 10  November  2005</v>
          </cell>
        </row>
        <row r="316">
          <cell r="B316">
            <v>38665</v>
          </cell>
          <cell r="C316">
            <v>45</v>
          </cell>
          <cell r="D316" t="str">
            <v>Nopember</v>
          </cell>
          <cell r="E316" t="str">
            <v>Rabu</v>
          </cell>
          <cell r="F316" t="str">
            <v>4 - 10  November  2005</v>
          </cell>
        </row>
        <row r="317">
          <cell r="B317">
            <v>38666</v>
          </cell>
          <cell r="C317">
            <v>45</v>
          </cell>
          <cell r="D317" t="str">
            <v>Nopember</v>
          </cell>
          <cell r="E317" t="str">
            <v>Kamis</v>
          </cell>
          <cell r="F317" t="str">
            <v>4 - 10  November  2005</v>
          </cell>
        </row>
        <row r="318">
          <cell r="B318">
            <v>38667</v>
          </cell>
          <cell r="C318">
            <v>46</v>
          </cell>
          <cell r="D318" t="str">
            <v>Nopember</v>
          </cell>
          <cell r="E318" t="str">
            <v>Jumat</v>
          </cell>
          <cell r="F318" t="str">
            <v>11 - 17  November  2005</v>
          </cell>
        </row>
        <row r="319">
          <cell r="B319">
            <v>38668</v>
          </cell>
          <cell r="C319">
            <v>46</v>
          </cell>
          <cell r="D319" t="str">
            <v>Nopember</v>
          </cell>
          <cell r="E319" t="str">
            <v>Sabtu</v>
          </cell>
          <cell r="F319" t="str">
            <v>11 - 17  November  2005</v>
          </cell>
        </row>
        <row r="320">
          <cell r="B320">
            <v>38669</v>
          </cell>
          <cell r="C320">
            <v>46</v>
          </cell>
          <cell r="D320" t="str">
            <v>Nopember</v>
          </cell>
          <cell r="E320" t="str">
            <v>Minggu</v>
          </cell>
          <cell r="F320" t="str">
            <v>11 - 17  November  2005</v>
          </cell>
        </row>
        <row r="321">
          <cell r="B321">
            <v>38670</v>
          </cell>
          <cell r="C321">
            <v>46</v>
          </cell>
          <cell r="D321" t="str">
            <v>Nopember</v>
          </cell>
          <cell r="E321" t="str">
            <v>Senin</v>
          </cell>
          <cell r="F321" t="str">
            <v>11 - 17  November  2005</v>
          </cell>
        </row>
        <row r="322">
          <cell r="B322">
            <v>38671</v>
          </cell>
          <cell r="C322">
            <v>46</v>
          </cell>
          <cell r="D322" t="str">
            <v>Nopember</v>
          </cell>
          <cell r="E322" t="str">
            <v>Selasa</v>
          </cell>
          <cell r="F322" t="str">
            <v>11 - 17  November  2005</v>
          </cell>
        </row>
        <row r="323">
          <cell r="B323">
            <v>38672</v>
          </cell>
          <cell r="C323">
            <v>46</v>
          </cell>
          <cell r="D323" t="str">
            <v>Nopember</v>
          </cell>
          <cell r="E323" t="str">
            <v>Rabu</v>
          </cell>
          <cell r="F323" t="str">
            <v>11 - 17  November  2005</v>
          </cell>
        </row>
        <row r="324">
          <cell r="B324">
            <v>38673</v>
          </cell>
          <cell r="C324">
            <v>46</v>
          </cell>
          <cell r="D324" t="str">
            <v>Nopember</v>
          </cell>
          <cell r="E324" t="str">
            <v>Kamis</v>
          </cell>
          <cell r="F324" t="str">
            <v>11 - 17  November  2005</v>
          </cell>
        </row>
        <row r="325">
          <cell r="B325">
            <v>38674</v>
          </cell>
          <cell r="C325">
            <v>47</v>
          </cell>
          <cell r="D325" t="str">
            <v>Nopember</v>
          </cell>
          <cell r="E325" t="str">
            <v>Jumat</v>
          </cell>
          <cell r="F325" t="str">
            <v>18 - 24  November  2005</v>
          </cell>
        </row>
        <row r="326">
          <cell r="B326">
            <v>38675</v>
          </cell>
          <cell r="C326">
            <v>47</v>
          </cell>
          <cell r="D326" t="str">
            <v>Nopember</v>
          </cell>
          <cell r="E326" t="str">
            <v>Sabtu</v>
          </cell>
          <cell r="F326" t="str">
            <v>18 - 24  November  2005</v>
          </cell>
        </row>
        <row r="327">
          <cell r="B327">
            <v>38676</v>
          </cell>
          <cell r="C327">
            <v>47</v>
          </cell>
          <cell r="D327" t="str">
            <v>Nopember</v>
          </cell>
          <cell r="E327" t="str">
            <v>Minggu</v>
          </cell>
          <cell r="F327" t="str">
            <v>18 - 24  November  2005</v>
          </cell>
        </row>
        <row r="328">
          <cell r="B328">
            <v>38677</v>
          </cell>
          <cell r="C328">
            <v>47</v>
          </cell>
          <cell r="D328" t="str">
            <v>Nopember</v>
          </cell>
          <cell r="E328" t="str">
            <v>Senin</v>
          </cell>
          <cell r="F328" t="str">
            <v>18 - 24  November  2005</v>
          </cell>
        </row>
        <row r="329">
          <cell r="B329">
            <v>38678</v>
          </cell>
          <cell r="C329">
            <v>47</v>
          </cell>
          <cell r="D329" t="str">
            <v>Nopember</v>
          </cell>
          <cell r="E329" t="str">
            <v>Selasa</v>
          </cell>
          <cell r="F329" t="str">
            <v>18 - 24  November  2005</v>
          </cell>
        </row>
        <row r="330">
          <cell r="B330">
            <v>38679</v>
          </cell>
          <cell r="C330">
            <v>47</v>
          </cell>
          <cell r="D330" t="str">
            <v>Nopember</v>
          </cell>
          <cell r="E330" t="str">
            <v>Rabu</v>
          </cell>
          <cell r="F330" t="str">
            <v>18 - 24  November  2005</v>
          </cell>
        </row>
        <row r="331">
          <cell r="B331">
            <v>38680</v>
          </cell>
          <cell r="C331">
            <v>47</v>
          </cell>
          <cell r="D331" t="str">
            <v>Nopember</v>
          </cell>
          <cell r="E331" t="str">
            <v>Kamis</v>
          </cell>
          <cell r="F331" t="str">
            <v>18 - 24  November  2005</v>
          </cell>
        </row>
        <row r="332">
          <cell r="B332">
            <v>38681</v>
          </cell>
          <cell r="C332">
            <v>48</v>
          </cell>
          <cell r="D332" t="str">
            <v>Nopember</v>
          </cell>
          <cell r="E332" t="str">
            <v>Jumat</v>
          </cell>
          <cell r="F332" t="str">
            <v>25 November - 1 Desember   2005</v>
          </cell>
        </row>
        <row r="333">
          <cell r="B333">
            <v>38682</v>
          </cell>
          <cell r="C333">
            <v>48</v>
          </cell>
          <cell r="D333" t="str">
            <v>Nopember</v>
          </cell>
          <cell r="E333" t="str">
            <v>Sabtu</v>
          </cell>
          <cell r="F333" t="str">
            <v>25 November - 1 Desember   2005</v>
          </cell>
        </row>
        <row r="334">
          <cell r="B334">
            <v>38683</v>
          </cell>
          <cell r="C334">
            <v>48</v>
          </cell>
          <cell r="D334" t="str">
            <v>Nopember</v>
          </cell>
          <cell r="E334" t="str">
            <v>Minggu</v>
          </cell>
          <cell r="F334" t="str">
            <v>25 November - 1 Desember   2005</v>
          </cell>
        </row>
        <row r="335">
          <cell r="B335">
            <v>38684</v>
          </cell>
          <cell r="C335">
            <v>48</v>
          </cell>
          <cell r="D335" t="str">
            <v>Nopember</v>
          </cell>
          <cell r="E335" t="str">
            <v>Senin</v>
          </cell>
          <cell r="F335" t="str">
            <v>25 November - 1 Desember   2005</v>
          </cell>
        </row>
        <row r="336">
          <cell r="B336">
            <v>38685</v>
          </cell>
          <cell r="C336">
            <v>48</v>
          </cell>
          <cell r="D336" t="str">
            <v>Nopember</v>
          </cell>
          <cell r="E336" t="str">
            <v>Selasa</v>
          </cell>
          <cell r="F336" t="str">
            <v>25 November - 1 Desember   2005</v>
          </cell>
        </row>
        <row r="337">
          <cell r="B337">
            <v>38686</v>
          </cell>
          <cell r="C337">
            <v>48</v>
          </cell>
          <cell r="D337" t="str">
            <v>Nopember</v>
          </cell>
          <cell r="E337" t="str">
            <v>Rabu</v>
          </cell>
          <cell r="F337" t="str">
            <v>25 November - 1 Desember   2005</v>
          </cell>
        </row>
        <row r="338">
          <cell r="B338">
            <v>38687</v>
          </cell>
          <cell r="C338">
            <v>48</v>
          </cell>
          <cell r="D338" t="str">
            <v>Desember</v>
          </cell>
          <cell r="E338" t="str">
            <v>Kamis</v>
          </cell>
          <cell r="F338" t="str">
            <v>25 November - 1 Desember   2005</v>
          </cell>
        </row>
        <row r="339">
          <cell r="B339">
            <v>38688</v>
          </cell>
          <cell r="C339">
            <v>49</v>
          </cell>
          <cell r="D339" t="str">
            <v>Desember</v>
          </cell>
          <cell r="E339" t="str">
            <v>Jumat</v>
          </cell>
          <cell r="F339" t="str">
            <v>2 - 8  Desember   2005</v>
          </cell>
        </row>
        <row r="340">
          <cell r="B340">
            <v>38689</v>
          </cell>
          <cell r="C340">
            <v>49</v>
          </cell>
          <cell r="D340" t="str">
            <v>Desember</v>
          </cell>
          <cell r="E340" t="str">
            <v>Sabtu</v>
          </cell>
          <cell r="F340" t="str">
            <v>2 - 8  Desember   2005</v>
          </cell>
        </row>
        <row r="341">
          <cell r="B341">
            <v>38690</v>
          </cell>
          <cell r="C341">
            <v>49</v>
          </cell>
          <cell r="D341" t="str">
            <v>Desember</v>
          </cell>
          <cell r="E341" t="str">
            <v>Minggu</v>
          </cell>
          <cell r="F341" t="str">
            <v>2 - 8  Desember   2005</v>
          </cell>
        </row>
        <row r="342">
          <cell r="B342">
            <v>38691</v>
          </cell>
          <cell r="C342">
            <v>49</v>
          </cell>
          <cell r="D342" t="str">
            <v>Desember</v>
          </cell>
          <cell r="E342" t="str">
            <v>Senin</v>
          </cell>
          <cell r="F342" t="str">
            <v>2 - 8  Desember   2005</v>
          </cell>
        </row>
        <row r="343">
          <cell r="B343">
            <v>38692</v>
          </cell>
          <cell r="C343">
            <v>49</v>
          </cell>
          <cell r="D343" t="str">
            <v>Desember</v>
          </cell>
          <cell r="E343" t="str">
            <v>Selasa</v>
          </cell>
          <cell r="F343" t="str">
            <v>2 - 8  Desember   2005</v>
          </cell>
        </row>
        <row r="344">
          <cell r="B344">
            <v>38693</v>
          </cell>
          <cell r="C344">
            <v>49</v>
          </cell>
          <cell r="D344" t="str">
            <v>Desember</v>
          </cell>
          <cell r="E344" t="str">
            <v>Rabu</v>
          </cell>
          <cell r="F344" t="str">
            <v>2 - 8  Desember   2005</v>
          </cell>
        </row>
        <row r="345">
          <cell r="B345">
            <v>38694</v>
          </cell>
          <cell r="C345">
            <v>49</v>
          </cell>
          <cell r="D345" t="str">
            <v>Desember</v>
          </cell>
          <cell r="E345" t="str">
            <v>Kamis</v>
          </cell>
          <cell r="F345" t="str">
            <v>2 - 8  Desember   2005</v>
          </cell>
        </row>
        <row r="346">
          <cell r="B346">
            <v>38695</v>
          </cell>
          <cell r="C346">
            <v>50</v>
          </cell>
          <cell r="D346" t="str">
            <v>Desember</v>
          </cell>
          <cell r="E346" t="str">
            <v>Jumat</v>
          </cell>
          <cell r="F346" t="str">
            <v>9 - 15  Desember   2005</v>
          </cell>
        </row>
        <row r="347">
          <cell r="B347">
            <v>38696</v>
          </cell>
          <cell r="C347">
            <v>50</v>
          </cell>
          <cell r="D347" t="str">
            <v>Desember</v>
          </cell>
          <cell r="E347" t="str">
            <v>Sabtu</v>
          </cell>
          <cell r="F347" t="str">
            <v>9 - 15  Desember   2005</v>
          </cell>
        </row>
        <row r="348">
          <cell r="B348">
            <v>38697</v>
          </cell>
          <cell r="C348">
            <v>50</v>
          </cell>
          <cell r="D348" t="str">
            <v>Desember</v>
          </cell>
          <cell r="E348" t="str">
            <v>Minggu</v>
          </cell>
          <cell r="F348" t="str">
            <v>9 - 15  Desember   2005</v>
          </cell>
        </row>
        <row r="349">
          <cell r="B349">
            <v>38698</v>
          </cell>
          <cell r="C349">
            <v>50</v>
          </cell>
          <cell r="D349" t="str">
            <v>Desember</v>
          </cell>
          <cell r="E349" t="str">
            <v>Senin</v>
          </cell>
          <cell r="F349" t="str">
            <v>9 - 15  Desember   2005</v>
          </cell>
        </row>
        <row r="350">
          <cell r="B350">
            <v>38699</v>
          </cell>
          <cell r="C350">
            <v>50</v>
          </cell>
          <cell r="D350" t="str">
            <v>Desember</v>
          </cell>
          <cell r="E350" t="str">
            <v>Selasa</v>
          </cell>
          <cell r="F350" t="str">
            <v>9 - 15  Desember   2005</v>
          </cell>
        </row>
        <row r="351">
          <cell r="B351">
            <v>38700</v>
          </cell>
          <cell r="C351">
            <v>50</v>
          </cell>
          <cell r="D351" t="str">
            <v>Desember</v>
          </cell>
          <cell r="E351" t="str">
            <v>Rabu</v>
          </cell>
          <cell r="F351" t="str">
            <v>9 - 15  Desember   2005</v>
          </cell>
        </row>
        <row r="352">
          <cell r="B352">
            <v>38701</v>
          </cell>
          <cell r="C352">
            <v>50</v>
          </cell>
          <cell r="D352" t="str">
            <v>Desember</v>
          </cell>
          <cell r="E352" t="str">
            <v>Kamis</v>
          </cell>
          <cell r="F352" t="str">
            <v>9 - 15  Desember   2005</v>
          </cell>
        </row>
        <row r="353">
          <cell r="B353">
            <v>38702</v>
          </cell>
          <cell r="C353">
            <v>51</v>
          </cell>
          <cell r="D353" t="str">
            <v>Desember</v>
          </cell>
          <cell r="E353" t="str">
            <v>Jumat</v>
          </cell>
          <cell r="F353" t="str">
            <v>16 - 22  Desember   2005</v>
          </cell>
        </row>
        <row r="354">
          <cell r="B354">
            <v>38703</v>
          </cell>
          <cell r="C354">
            <v>51</v>
          </cell>
          <cell r="D354" t="str">
            <v>Desember</v>
          </cell>
          <cell r="E354" t="str">
            <v>Sabtu</v>
          </cell>
          <cell r="F354" t="str">
            <v>16 - 22  Desember   2005</v>
          </cell>
        </row>
        <row r="355">
          <cell r="B355">
            <v>38704</v>
          </cell>
          <cell r="C355">
            <v>51</v>
          </cell>
          <cell r="D355" t="str">
            <v>Desember</v>
          </cell>
          <cell r="E355" t="str">
            <v>Minggu</v>
          </cell>
          <cell r="F355" t="str">
            <v>16 - 22  Desember   2005</v>
          </cell>
        </row>
        <row r="356">
          <cell r="B356">
            <v>38705</v>
          </cell>
          <cell r="C356">
            <v>51</v>
          </cell>
          <cell r="D356" t="str">
            <v>Desember</v>
          </cell>
          <cell r="E356" t="str">
            <v>Senin</v>
          </cell>
          <cell r="F356" t="str">
            <v>16 - 22  Desember   2005</v>
          </cell>
        </row>
        <row r="357">
          <cell r="B357">
            <v>38706</v>
          </cell>
          <cell r="C357">
            <v>51</v>
          </cell>
          <cell r="D357" t="str">
            <v>Desember</v>
          </cell>
          <cell r="E357" t="str">
            <v>Selasa</v>
          </cell>
          <cell r="F357" t="str">
            <v>16 - 22  Desember   2005</v>
          </cell>
        </row>
        <row r="358">
          <cell r="B358">
            <v>38707</v>
          </cell>
          <cell r="C358">
            <v>51</v>
          </cell>
          <cell r="D358" t="str">
            <v>Desember</v>
          </cell>
          <cell r="E358" t="str">
            <v>Rabu</v>
          </cell>
          <cell r="F358" t="str">
            <v>16 - 22  Desember   2005</v>
          </cell>
        </row>
        <row r="359">
          <cell r="B359">
            <v>38708</v>
          </cell>
          <cell r="C359">
            <v>51</v>
          </cell>
          <cell r="D359" t="str">
            <v>Desember</v>
          </cell>
          <cell r="E359" t="str">
            <v>Kamis</v>
          </cell>
          <cell r="F359" t="str">
            <v>16 - 22  Desember   2005</v>
          </cell>
        </row>
        <row r="360">
          <cell r="B360">
            <v>38709</v>
          </cell>
          <cell r="C360">
            <v>52</v>
          </cell>
          <cell r="D360" t="str">
            <v>Desember</v>
          </cell>
          <cell r="E360" t="str">
            <v>Jumat</v>
          </cell>
          <cell r="F360" t="str">
            <v>23 - 31  Desember   2005</v>
          </cell>
        </row>
        <row r="361">
          <cell r="B361">
            <v>38710</v>
          </cell>
          <cell r="C361">
            <v>52</v>
          </cell>
          <cell r="D361" t="str">
            <v>Desember</v>
          </cell>
          <cell r="E361" t="str">
            <v>Sabtu</v>
          </cell>
          <cell r="F361" t="str">
            <v>23 - 31  Desember   2005</v>
          </cell>
        </row>
        <row r="362">
          <cell r="B362">
            <v>38711</v>
          </cell>
          <cell r="C362">
            <v>52</v>
          </cell>
          <cell r="D362" t="str">
            <v>Desember</v>
          </cell>
          <cell r="E362" t="str">
            <v>Minggu</v>
          </cell>
          <cell r="F362" t="str">
            <v>23 - 31  Desember   2005</v>
          </cell>
        </row>
        <row r="363">
          <cell r="B363">
            <v>38712</v>
          </cell>
          <cell r="C363">
            <v>52</v>
          </cell>
          <cell r="D363" t="str">
            <v>Desember</v>
          </cell>
          <cell r="E363" t="str">
            <v>Senin</v>
          </cell>
          <cell r="F363" t="str">
            <v>23 - 31  Desember   2005</v>
          </cell>
        </row>
        <row r="364">
          <cell r="B364">
            <v>38713</v>
          </cell>
          <cell r="C364">
            <v>52</v>
          </cell>
          <cell r="D364" t="str">
            <v>Desember</v>
          </cell>
          <cell r="E364" t="str">
            <v>Selasa</v>
          </cell>
          <cell r="F364" t="str">
            <v>23 - 31  Desember   2005</v>
          </cell>
        </row>
        <row r="365">
          <cell r="B365">
            <v>38714</v>
          </cell>
          <cell r="C365">
            <v>52</v>
          </cell>
          <cell r="D365" t="str">
            <v>Desember</v>
          </cell>
          <cell r="E365" t="str">
            <v>Rabu</v>
          </cell>
          <cell r="F365" t="str">
            <v>23 - 31  Desember   2005</v>
          </cell>
        </row>
        <row r="366">
          <cell r="B366">
            <v>38715</v>
          </cell>
          <cell r="C366">
            <v>52</v>
          </cell>
          <cell r="D366" t="str">
            <v>Desember</v>
          </cell>
          <cell r="E366" t="str">
            <v>Kamis</v>
          </cell>
          <cell r="F366" t="str">
            <v>23 - 31  Desember   2005</v>
          </cell>
        </row>
        <row r="367">
          <cell r="B367">
            <v>38716</v>
          </cell>
          <cell r="C367">
            <v>52</v>
          </cell>
          <cell r="D367" t="str">
            <v>Desember</v>
          </cell>
          <cell r="E367" t="str">
            <v>Jumat</v>
          </cell>
          <cell r="F367" t="str">
            <v>23 - 31  Desember   2005</v>
          </cell>
        </row>
        <row r="368">
          <cell r="B368">
            <v>38717</v>
          </cell>
          <cell r="C368">
            <v>52</v>
          </cell>
          <cell r="D368" t="str">
            <v>Desember</v>
          </cell>
          <cell r="E368" t="str">
            <v>Sabtu</v>
          </cell>
          <cell r="F368" t="str">
            <v>23 - 31  Desember   2005</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analitical"/>
      <sheetName val="materialitas"/>
      <sheetName val="skenario"/>
      <sheetName val="analitis"/>
      <sheetName val="TB"/>
      <sheetName val="Sheet4"/>
      <sheetName val="AJE"/>
      <sheetName val="at"/>
    </sheetNames>
    <sheetDataSet>
      <sheetData sheetId="0">
        <row r="4">
          <cell r="B4">
            <v>10742609</v>
          </cell>
        </row>
        <row r="5">
          <cell r="B5">
            <v>0</v>
          </cell>
        </row>
        <row r="6">
          <cell r="B6">
            <v>6409043441.8160028</v>
          </cell>
        </row>
        <row r="8">
          <cell r="B8">
            <v>6419786051</v>
          </cell>
        </row>
        <row r="10">
          <cell r="B10">
            <v>3250104200</v>
          </cell>
        </row>
        <row r="11">
          <cell r="B11">
            <v>10431870.083333332</v>
          </cell>
          <cell r="C11">
            <v>10375106.666666668</v>
          </cell>
          <cell r="D11">
            <v>16185634</v>
          </cell>
          <cell r="G11">
            <v>30512788</v>
          </cell>
        </row>
        <row r="13">
          <cell r="B13">
            <v>9680322121.083334</v>
          </cell>
        </row>
        <row r="15">
          <cell r="B15" t="e">
            <v>#REF!</v>
          </cell>
          <cell r="C15" t="e">
            <v>#REF!</v>
          </cell>
          <cell r="D15">
            <v>1434535258.5</v>
          </cell>
          <cell r="G15">
            <v>1593685312.5</v>
          </cell>
        </row>
        <row r="16">
          <cell r="B16">
            <v>0</v>
          </cell>
        </row>
        <row r="17">
          <cell r="B17">
            <v>1401989653</v>
          </cell>
          <cell r="C17">
            <v>2284600655</v>
          </cell>
          <cell r="D17">
            <v>4545096154</v>
          </cell>
          <cell r="G17">
            <v>40000000</v>
          </cell>
        </row>
        <row r="19">
          <cell r="B19" t="e">
            <v>#REF!</v>
          </cell>
        </row>
        <row r="21">
          <cell r="B21">
            <v>8520178916</v>
          </cell>
        </row>
        <row r="22">
          <cell r="B22">
            <v>3333333333</v>
          </cell>
        </row>
        <row r="24">
          <cell r="B24">
            <v>11853512249</v>
          </cell>
        </row>
        <row r="26">
          <cell r="B26">
            <v>250000000</v>
          </cell>
          <cell r="C26">
            <v>250000000</v>
          </cell>
          <cell r="D26">
            <v>250000000</v>
          </cell>
          <cell r="G26">
            <v>250000000</v>
          </cell>
        </row>
        <row r="27">
          <cell r="B27">
            <v>5744927954.514019</v>
          </cell>
          <cell r="C27">
            <v>3351577810.6666689</v>
          </cell>
          <cell r="D27">
            <v>1835702726.1210022</v>
          </cell>
          <cell r="G27">
            <v>766907999</v>
          </cell>
        </row>
        <row r="29">
          <cell r="B29">
            <v>5994927955</v>
          </cell>
        </row>
        <row r="31">
          <cell r="B31">
            <v>17848440204</v>
          </cell>
        </row>
      </sheetData>
      <sheetData sheetId="1">
        <row r="4">
          <cell r="B4">
            <v>87285018657.253998</v>
          </cell>
        </row>
        <row r="5">
          <cell r="B5">
            <v>-80307228623.690002</v>
          </cell>
          <cell r="G5">
            <v>-51039268752</v>
          </cell>
        </row>
        <row r="7">
          <cell r="B7">
            <v>6977790033.5639954</v>
          </cell>
        </row>
        <row r="9">
          <cell r="B9" t="e">
            <v>#REF!</v>
          </cell>
          <cell r="C9" t="e">
            <v>#REF!</v>
          </cell>
          <cell r="D9">
            <v>-579537613</v>
          </cell>
          <cell r="G9">
            <v>-610980578</v>
          </cell>
        </row>
        <row r="10">
          <cell r="B10">
            <v>-296905991.42693567</v>
          </cell>
        </row>
        <row r="11">
          <cell r="B11" t="e">
            <v>#REF!</v>
          </cell>
          <cell r="C11" t="e">
            <v>#REF!</v>
          </cell>
          <cell r="D11">
            <v>-166659983</v>
          </cell>
          <cell r="G11">
            <v>-120076562</v>
          </cell>
        </row>
        <row r="13">
          <cell r="B13" t="e">
            <v>#REF!</v>
          </cell>
          <cell r="D13">
            <v>-21498027878.878998</v>
          </cell>
          <cell r="G13">
            <v>-17738277736</v>
          </cell>
        </row>
        <row r="15">
          <cell r="B15">
            <v>-1770640622.3100007</v>
          </cell>
        </row>
        <row r="16">
          <cell r="B16">
            <v>25000000</v>
          </cell>
          <cell r="C16">
            <v>1337760</v>
          </cell>
          <cell r="D16">
            <v>592877</v>
          </cell>
          <cell r="G16">
            <v>603027</v>
          </cell>
        </row>
        <row r="18">
          <cell r="B18" t="e">
            <v>#REF!</v>
          </cell>
        </row>
        <row r="21">
          <cell r="B21" t="e">
            <v>#REF!</v>
          </cell>
          <cell r="C21">
            <v>-628390068</v>
          </cell>
          <cell r="D21">
            <v>-439480522</v>
          </cell>
          <cell r="G21">
            <v>-188171860</v>
          </cell>
        </row>
        <row r="23">
          <cell r="B23" t="e">
            <v>#REF!</v>
          </cell>
        </row>
        <row r="26">
          <cell r="C26" t="e">
            <v>#REF!</v>
          </cell>
          <cell r="D26" t="e">
            <v>#REF!</v>
          </cell>
        </row>
      </sheetData>
      <sheetData sheetId="2"/>
      <sheetData sheetId="3"/>
      <sheetData sheetId="4"/>
      <sheetData sheetId="5"/>
      <sheetData sheetId="6"/>
      <sheetData sheetId="7"/>
      <sheetData sheetId="8"/>
      <sheetData sheetId="9"/>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ABLE"/>
      <sheetName val="FORM X COST"/>
      <sheetName val="SPL"/>
      <sheetName val="BCT"/>
      <sheetName val="PENYUSUTAN"/>
      <sheetName val="RESUME"/>
    </sheetNames>
    <sheetDataSet>
      <sheetData sheetId="0"/>
      <sheetData sheetId="1"/>
      <sheetData sheetId="2"/>
      <sheetData sheetId="3"/>
      <sheetData sheetId="4"/>
      <sheetData sheetId="5"/>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
      <sheetName val="TNH"/>
      <sheetName val="FORM X COST"/>
      <sheetName val="SPL"/>
      <sheetName val="Sheet1"/>
      <sheetName val="PENYUSUTAN"/>
      <sheetName val="Sheet2"/>
      <sheetName val="Sheet3"/>
      <sheetName val="okt"/>
    </sheetNames>
    <sheetDataSet>
      <sheetData sheetId="0"/>
      <sheetData sheetId="1"/>
      <sheetData sheetId="2" refreshError="1"/>
      <sheetData sheetId="3"/>
      <sheetData sheetId="4" refreshError="1"/>
      <sheetData sheetId="5"/>
      <sheetData sheetId="6" refreshError="1"/>
      <sheetData sheetId="7" refreshError="1"/>
      <sheetData sheetId="8"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2)"/>
      <sheetName val="DP&amp;P"/>
      <sheetName val="RINCI_DP&amp;P"/>
      <sheetName val="LAP_PAJAK"/>
      <sheetName val="BKU"/>
      <sheetName val="BKP_DANA_NEW"/>
      <sheetName val="BKP_PAJAK"/>
      <sheetName val="BKP_LAIN2"/>
      <sheetName val="TG_JWB"/>
      <sheetName val="BKP_DANA"/>
      <sheetName val="BPK"/>
      <sheetName val="LPJ_DANA"/>
      <sheetName val="TTP KAS"/>
      <sheetName val="BPA"/>
      <sheetName val="BKP_PANJAR"/>
      <sheetName val="REC_DANA"/>
      <sheetName val="LPAK"/>
      <sheetName val="BKP_TUNAI"/>
      <sheetName val="LPJ_KAS"/>
      <sheetName val="RKB KONI 2010"/>
      <sheetName val="LAP-RKB"/>
      <sheetName val="RKB"/>
      <sheetName val="LKK-9"/>
      <sheetName val="BKP-Lain-lain"/>
      <sheetName val="LKK-8"/>
      <sheetName val="LKK-7"/>
      <sheetName val="LKK-6"/>
      <sheetName val="LKK-5"/>
      <sheetName val="DATA"/>
      <sheetName val="LPRKB"/>
      <sheetName val="BKP-Tunai"/>
      <sheetName val="BKP-Pajak"/>
      <sheetName val="BKP-BKU"/>
      <sheetName val="BKP-Ba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row r="10">
          <cell r="J10">
            <v>7015473903.2600002</v>
          </cell>
        </row>
        <row r="14">
          <cell r="A14">
            <v>1</v>
          </cell>
          <cell r="B14">
            <v>40059</v>
          </cell>
          <cell r="C14" t="str">
            <v>Kas</v>
          </cell>
          <cell r="E14" t="str">
            <v>Penarikan Cek No EE 054401 Untuk Pengisian Kas</v>
          </cell>
          <cell r="G14" t="str">
            <v>AA 04096496</v>
          </cell>
          <cell r="I14">
            <v>547586000</v>
          </cell>
          <cell r="J14">
            <v>6467849341.7700005</v>
          </cell>
        </row>
        <row r="15">
          <cell r="A15">
            <v>2</v>
          </cell>
          <cell r="B15">
            <v>40063</v>
          </cell>
          <cell r="C15" t="str">
            <v>Kas</v>
          </cell>
          <cell r="E15" t="str">
            <v>Penarikan Cek No EE 054401 Untuk Pengisian Kas</v>
          </cell>
          <cell r="G15" t="str">
            <v>AA 04096492</v>
          </cell>
          <cell r="I15">
            <v>70000000</v>
          </cell>
          <cell r="J15">
            <v>6397849341.7700005</v>
          </cell>
        </row>
        <row r="16">
          <cell r="A16">
            <v>3</v>
          </cell>
          <cell r="B16">
            <v>40067</v>
          </cell>
          <cell r="C16" t="str">
            <v>Kas</v>
          </cell>
          <cell r="E16" t="str">
            <v>Penarikan Cek No EE 054402 Untuk Pengisian Kas</v>
          </cell>
          <cell r="G16" t="str">
            <v>AA 04096493</v>
          </cell>
          <cell r="I16">
            <v>17000000</v>
          </cell>
          <cell r="J16">
            <v>6380849341.7700005</v>
          </cell>
        </row>
        <row r="17">
          <cell r="A17">
            <v>4</v>
          </cell>
          <cell r="B17">
            <v>40071</v>
          </cell>
          <cell r="C17" t="str">
            <v>Kas</v>
          </cell>
          <cell r="E17" t="str">
            <v>Penarikan Cek No EE 054403 Untuk Pengisian Kas</v>
          </cell>
          <cell r="G17" t="str">
            <v>AA 04096494</v>
          </cell>
          <cell r="I17">
            <v>176000000</v>
          </cell>
          <cell r="J17">
            <v>6204849341.7700005</v>
          </cell>
        </row>
        <row r="18">
          <cell r="A18">
            <v>5</v>
          </cell>
          <cell r="B18">
            <v>40084</v>
          </cell>
          <cell r="C18" t="str">
            <v>Kas</v>
          </cell>
          <cell r="E18" t="str">
            <v>Bayar Administrasi bank</v>
          </cell>
          <cell r="G18" t="str">
            <v>-</v>
          </cell>
          <cell r="I18">
            <v>10000</v>
          </cell>
          <cell r="J18">
            <v>6204839341.7700005</v>
          </cell>
        </row>
      </sheetData>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raca"/>
      <sheetName val="Evaluasi"/>
      <sheetName val="Rekap Proyeksi"/>
      <sheetName val="Proyeksi"/>
      <sheetName val="Tabela"/>
      <sheetName val="Tanam"/>
      <sheetName val="Penjelasan"/>
      <sheetName val="BUTFlow"/>
      <sheetName val="Fisik"/>
      <sheetName val="Flow"/>
      <sheetName val="Rekap Tanam"/>
      <sheetName val="SapDir"/>
      <sheetName val="Minggu"/>
      <sheetName val="BDown"/>
      <sheetName val="Tabel"/>
      <sheetName val="RLAw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AF"/>
      <sheetName val="CVR"/>
      <sheetName val="NCR"/>
      <sheetName val="L-R"/>
      <sheetName val="LTD"/>
      <sheetName val="ARK"/>
      <sheetName val="PJL"/>
      <sheetName val="TOP PENY"/>
      <sheetName val="PENY"/>
      <sheetName val="L-3"/>
      <sheetName val="BBNRC"/>
      <sheetName val="NLM"/>
      <sheetName val="Kas"/>
      <sheetName val="BPD-G"/>
      <sheetName val="Account"/>
      <sheetName val="BRI-KI"/>
      <sheetName val="NL"/>
      <sheetName val="BBLR"/>
      <sheetName val="Sheet1"/>
      <sheetName val="DAP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8">
          <cell r="B8" t="str">
            <v>1-000.00</v>
          </cell>
          <cell r="C8" t="str">
            <v>Aktiva Lancar</v>
          </cell>
          <cell r="D8" t="str">
            <v>AL</v>
          </cell>
          <cell r="E8" t="str">
            <v>I</v>
          </cell>
        </row>
        <row r="9">
          <cell r="B9" t="str">
            <v>1-100.00</v>
          </cell>
          <cell r="C9" t="str">
            <v>Kas &amp; Setara Kas</v>
          </cell>
          <cell r="D9" t="str">
            <v>KSK</v>
          </cell>
          <cell r="E9" t="str">
            <v>I</v>
          </cell>
        </row>
        <row r="10">
          <cell r="B10" t="str">
            <v>1-110.00</v>
          </cell>
          <cell r="C10" t="str">
            <v>Kas</v>
          </cell>
          <cell r="D10" t="str">
            <v>KAS</v>
          </cell>
          <cell r="E10" t="str">
            <v>I</v>
          </cell>
        </row>
        <row r="11">
          <cell r="B11" t="str">
            <v>1-110.01</v>
          </cell>
          <cell r="C11" t="str">
            <v>Kas Kantor</v>
          </cell>
          <cell r="D11" t="str">
            <v>KAS</v>
          </cell>
          <cell r="E11" t="str">
            <v>A</v>
          </cell>
        </row>
        <row r="12">
          <cell r="B12" t="str">
            <v>1-120.00</v>
          </cell>
          <cell r="C12" t="str">
            <v>Bank</v>
          </cell>
          <cell r="D12" t="str">
            <v>BANK</v>
          </cell>
          <cell r="E12" t="str">
            <v>I</v>
          </cell>
        </row>
        <row r="13">
          <cell r="B13" t="str">
            <v>1-120.01</v>
          </cell>
          <cell r="C13" t="str">
            <v>Bank Pembangunan Daerah AC. 0011553023</v>
          </cell>
          <cell r="D13" t="str">
            <v>BANK</v>
          </cell>
          <cell r="E13" t="str">
            <v>A</v>
          </cell>
        </row>
        <row r="14">
          <cell r="B14" t="str">
            <v>1-120.02</v>
          </cell>
          <cell r="C14" t="str">
            <v>BRI AC. 00000212-01-000141-30-4</v>
          </cell>
          <cell r="D14" t="str">
            <v>BANK</v>
          </cell>
          <cell r="E14" t="str">
            <v>A</v>
          </cell>
        </row>
        <row r="15">
          <cell r="B15" t="str">
            <v>1-120.03</v>
          </cell>
          <cell r="C15" t="str">
            <v>BRI AC. 00000212-01-000153-30-1</v>
          </cell>
          <cell r="D15" t="str">
            <v>BANK</v>
          </cell>
          <cell r="E15" t="str">
            <v>A</v>
          </cell>
        </row>
        <row r="16">
          <cell r="B16" t="str">
            <v>1-120.04</v>
          </cell>
          <cell r="C16" t="str">
            <v>BRI AC. 00000212-01-000388-30-4</v>
          </cell>
          <cell r="D16" t="str">
            <v>BANK</v>
          </cell>
          <cell r="E16" t="str">
            <v>A</v>
          </cell>
        </row>
        <row r="17">
          <cell r="B17" t="str">
            <v>1-120.05</v>
          </cell>
          <cell r="C17" t="str">
            <v>Bank Mandiri AC. 148-00-0320191-3</v>
          </cell>
          <cell r="D17" t="str">
            <v>BANK</v>
          </cell>
          <cell r="E17" t="str">
            <v>A</v>
          </cell>
        </row>
        <row r="18">
          <cell r="B18" t="str">
            <v>1-120.06</v>
          </cell>
          <cell r="C18" t="str">
            <v>Bank Mega AC. 20990011000130</v>
          </cell>
          <cell r="D18" t="str">
            <v>BANK</v>
          </cell>
          <cell r="E18" t="str">
            <v>A</v>
          </cell>
        </row>
        <row r="19">
          <cell r="B19" t="str">
            <v>1-200.00</v>
          </cell>
          <cell r="C19" t="str">
            <v>Piutang Usaha</v>
          </cell>
          <cell r="D19" t="str">
            <v>PU</v>
          </cell>
          <cell r="E19" t="str">
            <v>I</v>
          </cell>
        </row>
        <row r="20">
          <cell r="B20" t="str">
            <v>1-200.01</v>
          </cell>
          <cell r="C20" t="str">
            <v>Pemerintah Kabupaten Kutai Kartanegara</v>
          </cell>
          <cell r="D20" t="str">
            <v>PU</v>
          </cell>
          <cell r="E20" t="str">
            <v>A</v>
          </cell>
        </row>
        <row r="21">
          <cell r="B21" t="str">
            <v>1-200.02</v>
          </cell>
          <cell r="C21" t="str">
            <v>Pemerintah Propinsi Kalimantan Timur</v>
          </cell>
          <cell r="D21" t="str">
            <v>PU</v>
          </cell>
          <cell r="E21" t="str">
            <v>A</v>
          </cell>
        </row>
        <row r="22">
          <cell r="B22" t="str">
            <v>1-200.03</v>
          </cell>
          <cell r="C22" t="str">
            <v>Pemerintah Kabupaten Kutai Barat</v>
          </cell>
          <cell r="D22" t="str">
            <v>PU</v>
          </cell>
          <cell r="E22" t="str">
            <v>A</v>
          </cell>
        </row>
        <row r="23">
          <cell r="B23" t="str">
            <v>1-200.04</v>
          </cell>
          <cell r="C23" t="str">
            <v>Pemerintah Kota Bontang</v>
          </cell>
          <cell r="D23" t="str">
            <v>PU</v>
          </cell>
          <cell r="E23" t="str">
            <v>A</v>
          </cell>
        </row>
        <row r="24">
          <cell r="B24" t="str">
            <v>1-300.00</v>
          </cell>
          <cell r="C24" t="str">
            <v>Piutang Karyawan</v>
          </cell>
          <cell r="D24" t="str">
            <v>PK</v>
          </cell>
          <cell r="E24" t="str">
            <v>I</v>
          </cell>
        </row>
        <row r="25">
          <cell r="B25" t="str">
            <v>1-300.01</v>
          </cell>
          <cell r="C25" t="str">
            <v>Piutang Karyawan</v>
          </cell>
          <cell r="D25" t="str">
            <v>PK</v>
          </cell>
          <cell r="E25" t="str">
            <v>A</v>
          </cell>
        </row>
        <row r="26">
          <cell r="B26" t="str">
            <v>1-400.00</v>
          </cell>
          <cell r="C26" t="str">
            <v>Piutang Lain-Lain</v>
          </cell>
          <cell r="D26" t="str">
            <v>PLL</v>
          </cell>
          <cell r="E26" t="str">
            <v>I</v>
          </cell>
        </row>
        <row r="27">
          <cell r="B27" t="str">
            <v>1-400.01</v>
          </cell>
          <cell r="C27" t="str">
            <v>H. Syahrun</v>
          </cell>
          <cell r="D27" t="str">
            <v>PLL</v>
          </cell>
          <cell r="E27" t="str">
            <v>A</v>
          </cell>
        </row>
        <row r="28">
          <cell r="B28" t="str">
            <v>1-400.02</v>
          </cell>
          <cell r="C28" t="str">
            <v>PT. Selyca Mulia</v>
          </cell>
          <cell r="D28" t="str">
            <v>PLL</v>
          </cell>
          <cell r="E28" t="str">
            <v>A</v>
          </cell>
        </row>
        <row r="29">
          <cell r="B29" t="str">
            <v>1-400.03</v>
          </cell>
          <cell r="C29" t="str">
            <v>R/K. HM. Syahrun</v>
          </cell>
          <cell r="D29" t="str">
            <v>PLL</v>
          </cell>
          <cell r="E29" t="str">
            <v>A</v>
          </cell>
        </row>
        <row r="30">
          <cell r="B30" t="str">
            <v>1-400.04</v>
          </cell>
          <cell r="C30" t="str">
            <v>R/K. PT. Aldha Elprista</v>
          </cell>
          <cell r="D30" t="str">
            <v>PLL</v>
          </cell>
          <cell r="E30" t="str">
            <v>A</v>
          </cell>
        </row>
        <row r="31">
          <cell r="B31" t="str">
            <v>1-400.05</v>
          </cell>
          <cell r="C31" t="str">
            <v>R/K. CV. Litha</v>
          </cell>
          <cell r="D31" t="str">
            <v>PLL</v>
          </cell>
          <cell r="E31" t="str">
            <v>A</v>
          </cell>
        </row>
        <row r="32">
          <cell r="B32" t="str">
            <v>1-400.06</v>
          </cell>
          <cell r="C32" t="str">
            <v>Piutang Lainnya</v>
          </cell>
          <cell r="D32" t="str">
            <v>PLL</v>
          </cell>
          <cell r="E32" t="str">
            <v>A</v>
          </cell>
        </row>
        <row r="33">
          <cell r="B33" t="str">
            <v>1-500.00</v>
          </cell>
          <cell r="C33" t="str">
            <v>Uang Muka</v>
          </cell>
          <cell r="D33" t="str">
            <v>UM</v>
          </cell>
          <cell r="E33" t="str">
            <v>I</v>
          </cell>
        </row>
        <row r="34">
          <cell r="B34" t="str">
            <v>1-510.00</v>
          </cell>
          <cell r="C34" t="str">
            <v>Uang Muka Biaya</v>
          </cell>
          <cell r="D34" t="str">
            <v>UMB</v>
          </cell>
          <cell r="E34" t="str">
            <v>I</v>
          </cell>
        </row>
        <row r="35">
          <cell r="B35" t="str">
            <v>1-510.01</v>
          </cell>
          <cell r="C35" t="str">
            <v>Uang Muka Bahan Bangunan</v>
          </cell>
          <cell r="D35" t="str">
            <v>UMB</v>
          </cell>
          <cell r="E35" t="str">
            <v>A</v>
          </cell>
        </row>
        <row r="36">
          <cell r="B36" t="str">
            <v>1-510.02</v>
          </cell>
          <cell r="C36" t="str">
            <v>Uang Muka Opname</v>
          </cell>
          <cell r="D36" t="str">
            <v>UMB</v>
          </cell>
          <cell r="E36" t="str">
            <v>A</v>
          </cell>
        </row>
        <row r="37">
          <cell r="B37" t="str">
            <v>1-510.03</v>
          </cell>
          <cell r="C37" t="str">
            <v>Uang Muka Pembelian Kayu</v>
          </cell>
          <cell r="D37" t="str">
            <v>UMB</v>
          </cell>
          <cell r="E37" t="str">
            <v>A</v>
          </cell>
        </row>
        <row r="38">
          <cell r="B38" t="str">
            <v>1-510.04</v>
          </cell>
          <cell r="C38" t="str">
            <v>Uang Muka Pembelian Batu</v>
          </cell>
          <cell r="D38" t="str">
            <v>UMB</v>
          </cell>
          <cell r="E38" t="str">
            <v>A</v>
          </cell>
        </row>
        <row r="39">
          <cell r="B39" t="str">
            <v>1-510.05</v>
          </cell>
          <cell r="C39" t="str">
            <v>Uang Muka Pembelian Semen</v>
          </cell>
          <cell r="D39" t="str">
            <v>UMB</v>
          </cell>
          <cell r="E39" t="str">
            <v>A</v>
          </cell>
        </row>
        <row r="40">
          <cell r="B40" t="str">
            <v>1-510.06</v>
          </cell>
          <cell r="C40" t="str">
            <v>Uang Muka Pembelian Pasir</v>
          </cell>
          <cell r="D40" t="str">
            <v>UMB</v>
          </cell>
          <cell r="E40" t="str">
            <v>A</v>
          </cell>
        </row>
        <row r="41">
          <cell r="B41" t="str">
            <v>1-520.00</v>
          </cell>
          <cell r="C41" t="str">
            <v>Uang Muka Pajak</v>
          </cell>
          <cell r="D41" t="str">
            <v>UMP</v>
          </cell>
          <cell r="E41" t="str">
            <v>I</v>
          </cell>
        </row>
        <row r="42">
          <cell r="B42" t="str">
            <v>1-520.01</v>
          </cell>
          <cell r="C42" t="str">
            <v>PPh Pasal 23</v>
          </cell>
          <cell r="D42" t="str">
            <v>UMP</v>
          </cell>
          <cell r="E42" t="str">
            <v>A</v>
          </cell>
        </row>
        <row r="43">
          <cell r="B43" t="str">
            <v>1-600.00</v>
          </cell>
          <cell r="C43" t="str">
            <v>Persediaan</v>
          </cell>
          <cell r="D43" t="str">
            <v>PSD</v>
          </cell>
          <cell r="E43" t="str">
            <v>I</v>
          </cell>
        </row>
        <row r="44">
          <cell r="B44" t="str">
            <v>1-600.01</v>
          </cell>
          <cell r="C44" t="str">
            <v>Persediaan</v>
          </cell>
          <cell r="D44" t="str">
            <v>PSD</v>
          </cell>
          <cell r="E44" t="str">
            <v>A</v>
          </cell>
        </row>
        <row r="45">
          <cell r="B45" t="str">
            <v>2-000.00</v>
          </cell>
          <cell r="C45" t="str">
            <v>Aktiva Tidak Lancar</v>
          </cell>
          <cell r="D45" t="str">
            <v>ATL</v>
          </cell>
          <cell r="E45" t="str">
            <v>I</v>
          </cell>
        </row>
        <row r="46">
          <cell r="B46" t="str">
            <v>2-100.00</v>
          </cell>
          <cell r="C46" t="str">
            <v>Aktiva Tetap</v>
          </cell>
          <cell r="D46" t="str">
            <v>ATL</v>
          </cell>
          <cell r="E46" t="str">
            <v>I</v>
          </cell>
        </row>
        <row r="47">
          <cell r="B47" t="str">
            <v>2-110.00</v>
          </cell>
          <cell r="C47" t="str">
            <v>Harga Perolehan</v>
          </cell>
          <cell r="D47" t="str">
            <v>HP</v>
          </cell>
          <cell r="E47" t="str">
            <v>I</v>
          </cell>
        </row>
        <row r="48">
          <cell r="B48" t="str">
            <v>2-110.01</v>
          </cell>
          <cell r="C48" t="str">
            <v>Tanah</v>
          </cell>
          <cell r="D48" t="str">
            <v>HP</v>
          </cell>
          <cell r="E48" t="str">
            <v>A</v>
          </cell>
        </row>
        <row r="49">
          <cell r="B49" t="str">
            <v>2-110.02</v>
          </cell>
          <cell r="C49" t="str">
            <v>Bangunan</v>
          </cell>
          <cell r="D49" t="str">
            <v>HP</v>
          </cell>
          <cell r="E49" t="str">
            <v>A</v>
          </cell>
        </row>
        <row r="50">
          <cell r="B50" t="str">
            <v>2-110.03</v>
          </cell>
          <cell r="C50" t="str">
            <v>Kendaraan</v>
          </cell>
          <cell r="D50" t="str">
            <v>HP</v>
          </cell>
          <cell r="E50" t="str">
            <v>A</v>
          </cell>
        </row>
        <row r="51">
          <cell r="B51" t="str">
            <v>2-110.04</v>
          </cell>
          <cell r="C51" t="str">
            <v>Alat Berat</v>
          </cell>
          <cell r="D51" t="str">
            <v>HP</v>
          </cell>
          <cell r="E51" t="str">
            <v>A</v>
          </cell>
        </row>
        <row r="52">
          <cell r="B52" t="str">
            <v>2-110.05</v>
          </cell>
          <cell r="C52" t="str">
            <v>Mesin &amp; Peralatan</v>
          </cell>
          <cell r="D52" t="str">
            <v>HP</v>
          </cell>
          <cell r="E52" t="str">
            <v>A</v>
          </cell>
        </row>
        <row r="53">
          <cell r="B53" t="str">
            <v>2-110.06</v>
          </cell>
          <cell r="C53" t="str">
            <v>Inventaris Kantor</v>
          </cell>
          <cell r="D53" t="str">
            <v>HP</v>
          </cell>
          <cell r="E53" t="str">
            <v>A</v>
          </cell>
        </row>
        <row r="54">
          <cell r="B54" t="str">
            <v>2-120.00</v>
          </cell>
          <cell r="C54" t="str">
            <v>Akumulasi Penyusutan</v>
          </cell>
          <cell r="D54" t="str">
            <v>AKP</v>
          </cell>
          <cell r="E54" t="str">
            <v>I</v>
          </cell>
        </row>
        <row r="55">
          <cell r="B55" t="str">
            <v>2-120.01</v>
          </cell>
          <cell r="C55" t="str">
            <v>Bangunan</v>
          </cell>
          <cell r="D55" t="str">
            <v>AKP</v>
          </cell>
          <cell r="E55" t="str">
            <v>A</v>
          </cell>
        </row>
        <row r="56">
          <cell r="B56" t="str">
            <v>2-120.02</v>
          </cell>
          <cell r="C56" t="str">
            <v>Kendaraan</v>
          </cell>
          <cell r="D56" t="str">
            <v>AKP</v>
          </cell>
          <cell r="E56" t="str">
            <v>A</v>
          </cell>
        </row>
        <row r="57">
          <cell r="B57" t="str">
            <v>2-120.03</v>
          </cell>
          <cell r="C57" t="str">
            <v>Alat Berat</v>
          </cell>
          <cell r="D57" t="str">
            <v>AKP</v>
          </cell>
          <cell r="E57" t="str">
            <v>A</v>
          </cell>
        </row>
        <row r="58">
          <cell r="B58" t="str">
            <v>2-120.04</v>
          </cell>
          <cell r="C58" t="str">
            <v>Mesin &amp; Peralatan</v>
          </cell>
          <cell r="D58" t="str">
            <v>AKP</v>
          </cell>
          <cell r="E58" t="str">
            <v>A</v>
          </cell>
        </row>
        <row r="59">
          <cell r="B59" t="str">
            <v>2-120.05</v>
          </cell>
          <cell r="C59" t="str">
            <v>Inventaris Kantor</v>
          </cell>
          <cell r="D59" t="str">
            <v>AKP</v>
          </cell>
          <cell r="E59" t="str">
            <v>A</v>
          </cell>
        </row>
        <row r="60">
          <cell r="B60" t="str">
            <v>2-200.00</v>
          </cell>
          <cell r="C60" t="str">
            <v>Aktiva Lain-lain</v>
          </cell>
          <cell r="D60" t="str">
            <v>ALL</v>
          </cell>
          <cell r="E60" t="str">
            <v>I</v>
          </cell>
        </row>
        <row r="61">
          <cell r="B61" t="str">
            <v>3-000.00</v>
          </cell>
          <cell r="C61" t="str">
            <v>Kewajiban Lancar</v>
          </cell>
          <cell r="D61" t="str">
            <v>KL</v>
          </cell>
          <cell r="E61" t="str">
            <v>I</v>
          </cell>
        </row>
        <row r="62">
          <cell r="B62" t="str">
            <v>3-100.00</v>
          </cell>
          <cell r="C62" t="str">
            <v>Hutang Usaha</v>
          </cell>
          <cell r="D62" t="str">
            <v>HU</v>
          </cell>
          <cell r="E62" t="str">
            <v>I</v>
          </cell>
        </row>
        <row r="63">
          <cell r="B63" t="str">
            <v>3-100.01</v>
          </cell>
          <cell r="C63" t="str">
            <v>Ahmid H - Tenggarong</v>
          </cell>
          <cell r="D63" t="str">
            <v>HU</v>
          </cell>
          <cell r="E63" t="str">
            <v>A</v>
          </cell>
        </row>
        <row r="64">
          <cell r="B64" t="str">
            <v>3-100.02</v>
          </cell>
          <cell r="C64" t="str">
            <v>Agus Wijaya Batu</v>
          </cell>
          <cell r="D64" t="str">
            <v>HU</v>
          </cell>
          <cell r="E64" t="str">
            <v>A</v>
          </cell>
        </row>
        <row r="65">
          <cell r="B65" t="str">
            <v>3-100.03</v>
          </cell>
          <cell r="C65" t="str">
            <v>H. Barullah / Pasir</v>
          </cell>
          <cell r="D65" t="str">
            <v>HU</v>
          </cell>
          <cell r="E65" t="str">
            <v>A</v>
          </cell>
        </row>
        <row r="66">
          <cell r="B66" t="str">
            <v>3-100.04</v>
          </cell>
          <cell r="C66" t="str">
            <v>H. Bahrun / Kayu</v>
          </cell>
          <cell r="D66" t="str">
            <v>HU</v>
          </cell>
          <cell r="E66" t="str">
            <v>A</v>
          </cell>
        </row>
        <row r="67">
          <cell r="B67" t="str">
            <v>3-100.05</v>
          </cell>
          <cell r="C67" t="str">
            <v>CV. Bintang Mas Jaya</v>
          </cell>
          <cell r="D67" t="str">
            <v>HU</v>
          </cell>
          <cell r="E67" t="str">
            <v>A</v>
          </cell>
        </row>
        <row r="68">
          <cell r="B68" t="str">
            <v>3-100.06</v>
          </cell>
          <cell r="C68" t="str">
            <v>Berkat Jaya</v>
          </cell>
          <cell r="D68" t="str">
            <v>HU</v>
          </cell>
          <cell r="E68" t="str">
            <v>A</v>
          </cell>
        </row>
        <row r="69">
          <cell r="B69" t="str">
            <v>3-100.07</v>
          </cell>
          <cell r="C69" t="str">
            <v>Bahrun / Ipul Kayu Stadion Tenggarong</v>
          </cell>
          <cell r="D69" t="str">
            <v>HU</v>
          </cell>
          <cell r="E69" t="str">
            <v>A</v>
          </cell>
        </row>
        <row r="70">
          <cell r="B70" t="str">
            <v>3-100.08</v>
          </cell>
          <cell r="C70" t="str">
            <v>UD. Alamsyah</v>
          </cell>
          <cell r="D70" t="str">
            <v>HU</v>
          </cell>
          <cell r="E70" t="str">
            <v>A</v>
          </cell>
        </row>
        <row r="71">
          <cell r="B71" t="str">
            <v>3-100.09</v>
          </cell>
          <cell r="C71" t="str">
            <v>Aneka Filter</v>
          </cell>
          <cell r="D71" t="str">
            <v>HU</v>
          </cell>
          <cell r="E71" t="str">
            <v>A</v>
          </cell>
        </row>
        <row r="72">
          <cell r="B72" t="str">
            <v>3-100.10</v>
          </cell>
          <cell r="C72" t="str">
            <v>Arelindo Olie</v>
          </cell>
          <cell r="D72" t="str">
            <v>HU</v>
          </cell>
          <cell r="E72" t="str">
            <v>A</v>
          </cell>
        </row>
        <row r="73">
          <cell r="B73" t="str">
            <v>3-100.11</v>
          </cell>
          <cell r="C73" t="str">
            <v>CV. Bintang Mas Jaya / Semen</v>
          </cell>
          <cell r="D73" t="str">
            <v>HU</v>
          </cell>
          <cell r="E73" t="str">
            <v>A</v>
          </cell>
        </row>
        <row r="74">
          <cell r="B74" t="str">
            <v>3-100.12</v>
          </cell>
          <cell r="C74" t="str">
            <v>Indo Jaya / Hasan</v>
          </cell>
          <cell r="D74" t="str">
            <v>HU</v>
          </cell>
          <cell r="E74" t="str">
            <v>A</v>
          </cell>
        </row>
        <row r="75">
          <cell r="B75" t="str">
            <v>3-100.13</v>
          </cell>
          <cell r="C75" t="str">
            <v>UD. Bangun Jaya / Keramik</v>
          </cell>
          <cell r="D75" t="str">
            <v>HU</v>
          </cell>
          <cell r="E75" t="str">
            <v>A</v>
          </cell>
        </row>
        <row r="76">
          <cell r="B76" t="str">
            <v>3-100.14</v>
          </cell>
          <cell r="C76" t="str">
            <v>Berkat Jaya / Besi</v>
          </cell>
          <cell r="D76" t="str">
            <v>HU</v>
          </cell>
          <cell r="E76" t="str">
            <v>A</v>
          </cell>
        </row>
        <row r="77">
          <cell r="B77" t="str">
            <v>3-100.15</v>
          </cell>
          <cell r="C77" t="str">
            <v>Toko Kaca Arafat &amp; Aluminium</v>
          </cell>
          <cell r="D77" t="str">
            <v>HU</v>
          </cell>
          <cell r="E77" t="str">
            <v>A</v>
          </cell>
        </row>
        <row r="78">
          <cell r="B78" t="str">
            <v>3-100.16</v>
          </cell>
          <cell r="C78" t="str">
            <v>Kaca &amp; Alumanium  / Arafat Tenggarong</v>
          </cell>
          <cell r="D78" t="str">
            <v>HU</v>
          </cell>
          <cell r="E78" t="str">
            <v>A</v>
          </cell>
        </row>
        <row r="79">
          <cell r="B79" t="str">
            <v>3-100.17</v>
          </cell>
          <cell r="C79" t="str">
            <v>Karya Cipta Anak Bangsa</v>
          </cell>
          <cell r="D79" t="str">
            <v>HU</v>
          </cell>
          <cell r="E79" t="str">
            <v>A</v>
          </cell>
        </row>
        <row r="80">
          <cell r="B80" t="str">
            <v>3-100.18</v>
          </cell>
          <cell r="C80" t="str">
            <v>Cakrawala Nusapersada Spare-part</v>
          </cell>
          <cell r="D80" t="str">
            <v>HU</v>
          </cell>
          <cell r="E80" t="str">
            <v>A</v>
          </cell>
        </row>
        <row r="81">
          <cell r="B81" t="str">
            <v>3-100.19</v>
          </cell>
          <cell r="C81" t="str">
            <v>Toko Mulia</v>
          </cell>
          <cell r="D81" t="str">
            <v>HU</v>
          </cell>
          <cell r="E81" t="str">
            <v>A</v>
          </cell>
        </row>
        <row r="82">
          <cell r="B82" t="str">
            <v>3-100.20</v>
          </cell>
          <cell r="C82" t="str">
            <v>H. Marzuni Alat</v>
          </cell>
          <cell r="D82" t="str">
            <v>HU</v>
          </cell>
          <cell r="E82" t="str">
            <v>A</v>
          </cell>
        </row>
        <row r="83">
          <cell r="B83" t="str">
            <v>3-100.21</v>
          </cell>
          <cell r="C83" t="str">
            <v>Misnam Kayu</v>
          </cell>
          <cell r="D83" t="str">
            <v>HU</v>
          </cell>
          <cell r="E83" t="str">
            <v>A</v>
          </cell>
        </row>
        <row r="84">
          <cell r="B84" t="str">
            <v>3-100.22</v>
          </cell>
          <cell r="C84" t="str">
            <v>Carpetindo Indah Pratama (Carpet)</v>
          </cell>
          <cell r="D84" t="str">
            <v>HU</v>
          </cell>
          <cell r="E84" t="str">
            <v>A</v>
          </cell>
        </row>
        <row r="85">
          <cell r="B85" t="str">
            <v>3-100.23</v>
          </cell>
          <cell r="C85" t="str">
            <v>Mega Jaya / H. Misran</v>
          </cell>
          <cell r="D85" t="str">
            <v>HU</v>
          </cell>
          <cell r="E85" t="str">
            <v>A</v>
          </cell>
        </row>
        <row r="86">
          <cell r="B86" t="str">
            <v>3-100.24</v>
          </cell>
          <cell r="C86" t="str">
            <v>Nagarindo / Effendy Bpnn</v>
          </cell>
          <cell r="D86" t="str">
            <v>HU</v>
          </cell>
          <cell r="E86" t="str">
            <v>A</v>
          </cell>
        </row>
        <row r="87">
          <cell r="B87" t="str">
            <v>3-100.25</v>
          </cell>
          <cell r="C87" t="str">
            <v>Depot Bunga Dahlia</v>
          </cell>
          <cell r="D87" t="str">
            <v>HU</v>
          </cell>
          <cell r="E87" t="str">
            <v>A</v>
          </cell>
        </row>
        <row r="88">
          <cell r="B88" t="str">
            <v>3-100.26</v>
          </cell>
          <cell r="C88" t="str">
            <v>Pancar Surya</v>
          </cell>
          <cell r="D88" t="str">
            <v>HU</v>
          </cell>
          <cell r="E88" t="str">
            <v>A</v>
          </cell>
        </row>
        <row r="89">
          <cell r="B89" t="str">
            <v>3-100.27</v>
          </cell>
          <cell r="C89" t="str">
            <v>Grami Jaya</v>
          </cell>
          <cell r="D89" t="str">
            <v>HU</v>
          </cell>
          <cell r="E89" t="str">
            <v>A</v>
          </cell>
        </row>
        <row r="90">
          <cell r="B90" t="str">
            <v>3-100.28</v>
          </cell>
          <cell r="C90" t="str">
            <v>Hamid, Batu, Pasir</v>
          </cell>
          <cell r="D90" t="str">
            <v>HU</v>
          </cell>
          <cell r="E90" t="str">
            <v>A</v>
          </cell>
        </row>
        <row r="91">
          <cell r="B91" t="str">
            <v>3-100.29</v>
          </cell>
          <cell r="C91" t="str">
            <v>Samarinda Readi Mix</v>
          </cell>
          <cell r="D91" t="str">
            <v>HU</v>
          </cell>
          <cell r="E91" t="str">
            <v>A</v>
          </cell>
        </row>
        <row r="92">
          <cell r="B92" t="str">
            <v>3-100.30</v>
          </cell>
          <cell r="C92" t="str">
            <v>Jasa Andhika Raya Olie / Filter</v>
          </cell>
          <cell r="D92" t="str">
            <v>HU</v>
          </cell>
          <cell r="E92" t="str">
            <v>A</v>
          </cell>
        </row>
        <row r="93">
          <cell r="B93" t="str">
            <v>3-100.31</v>
          </cell>
          <cell r="C93" t="str">
            <v>Samidin H / Kayu Tenggarong</v>
          </cell>
          <cell r="D93" t="str">
            <v>HU</v>
          </cell>
          <cell r="E93" t="str">
            <v>A</v>
          </cell>
        </row>
        <row r="94">
          <cell r="B94" t="str">
            <v>3-100.32</v>
          </cell>
          <cell r="C94" t="str">
            <v>Indo Jaya / Kala</v>
          </cell>
          <cell r="D94" t="str">
            <v>HU</v>
          </cell>
          <cell r="E94" t="str">
            <v>A</v>
          </cell>
        </row>
        <row r="95">
          <cell r="B95" t="str">
            <v>3-100.33</v>
          </cell>
          <cell r="C95" t="str">
            <v>Indrawan Rental</v>
          </cell>
          <cell r="D95" t="str">
            <v>HU</v>
          </cell>
          <cell r="E95" t="str">
            <v>A</v>
          </cell>
        </row>
        <row r="96">
          <cell r="B96" t="str">
            <v>3-100.34</v>
          </cell>
          <cell r="C96" t="str">
            <v>Indrawan / Alat Rezak</v>
          </cell>
          <cell r="D96" t="str">
            <v>HU</v>
          </cell>
          <cell r="E96" t="str">
            <v>A</v>
          </cell>
        </row>
        <row r="97">
          <cell r="B97" t="str">
            <v>3-100.35</v>
          </cell>
          <cell r="C97" t="str">
            <v>Linda Hanta Wijaya Ban</v>
          </cell>
          <cell r="D97" t="str">
            <v>HU</v>
          </cell>
          <cell r="E97" t="str">
            <v>A</v>
          </cell>
        </row>
        <row r="98">
          <cell r="B98" t="str">
            <v>3-100.36</v>
          </cell>
          <cell r="C98" t="str">
            <v>Krama Agung</v>
          </cell>
          <cell r="D98" t="str">
            <v>HU</v>
          </cell>
          <cell r="E98" t="str">
            <v>A</v>
          </cell>
        </row>
        <row r="99">
          <cell r="B99" t="str">
            <v>3-100.37</v>
          </cell>
          <cell r="C99" t="str">
            <v>H. Mastur Martadinata</v>
          </cell>
          <cell r="D99" t="str">
            <v>HU</v>
          </cell>
          <cell r="E99" t="str">
            <v>A</v>
          </cell>
        </row>
        <row r="100">
          <cell r="B100" t="str">
            <v>3-100.38</v>
          </cell>
          <cell r="C100" t="str">
            <v>Toko Mulia / Kran / Closed</v>
          </cell>
          <cell r="D100" t="str">
            <v>HU</v>
          </cell>
          <cell r="E100" t="str">
            <v>A</v>
          </cell>
        </row>
        <row r="101">
          <cell r="B101" t="str">
            <v>3-100.39</v>
          </cell>
          <cell r="C101" t="str">
            <v>Mahandika Abadi Sparepart</v>
          </cell>
          <cell r="D101" t="str">
            <v>HU</v>
          </cell>
          <cell r="E101" t="str">
            <v>A</v>
          </cell>
        </row>
        <row r="102">
          <cell r="B102" t="str">
            <v>3-100.40</v>
          </cell>
          <cell r="C102" t="str">
            <v>Utami Mandiri</v>
          </cell>
          <cell r="D102" t="str">
            <v>HU</v>
          </cell>
          <cell r="E102" t="str">
            <v>A</v>
          </cell>
        </row>
        <row r="103">
          <cell r="B103" t="str">
            <v>3-100.41</v>
          </cell>
          <cell r="C103" t="str">
            <v>H. Barolah Tenggarong</v>
          </cell>
          <cell r="D103" t="str">
            <v>HU</v>
          </cell>
          <cell r="E103" t="str">
            <v>A</v>
          </cell>
        </row>
        <row r="104">
          <cell r="B104" t="str">
            <v>3-100.42</v>
          </cell>
          <cell r="C104" t="str">
            <v>Cakrawala Nusa Persada</v>
          </cell>
          <cell r="D104" t="str">
            <v>HU</v>
          </cell>
          <cell r="E104" t="str">
            <v>A</v>
          </cell>
        </row>
        <row r="105">
          <cell r="B105" t="str">
            <v>3-100.43</v>
          </cell>
          <cell r="C105" t="str">
            <v>Sun Jaya</v>
          </cell>
          <cell r="D105" t="str">
            <v>HU</v>
          </cell>
          <cell r="E105" t="str">
            <v>A</v>
          </cell>
        </row>
        <row r="106">
          <cell r="B106" t="str">
            <v>3-100.44</v>
          </cell>
          <cell r="C106" t="str">
            <v>Linda Hata Wijaya</v>
          </cell>
          <cell r="D106" t="str">
            <v>HU</v>
          </cell>
          <cell r="E106" t="str">
            <v>A</v>
          </cell>
        </row>
        <row r="107">
          <cell r="B107" t="str">
            <v>3-100.45</v>
          </cell>
          <cell r="C107" t="str">
            <v>Surya Mas Bunga</v>
          </cell>
          <cell r="D107" t="str">
            <v>HU</v>
          </cell>
          <cell r="E107" t="str">
            <v>A</v>
          </cell>
        </row>
        <row r="108">
          <cell r="B108" t="str">
            <v>3-100.46</v>
          </cell>
          <cell r="C108" t="str">
            <v>Mega Jaya H.Misran Paving</v>
          </cell>
          <cell r="D108" t="str">
            <v>HU</v>
          </cell>
          <cell r="E108" t="str">
            <v>A</v>
          </cell>
        </row>
        <row r="109">
          <cell r="B109" t="str">
            <v>3-100.47</v>
          </cell>
          <cell r="C109" t="str">
            <v>Yoga Bel Lompeyor AMP.</v>
          </cell>
          <cell r="D109" t="str">
            <v>HU</v>
          </cell>
          <cell r="E109" t="str">
            <v>A</v>
          </cell>
        </row>
        <row r="110">
          <cell r="B110" t="str">
            <v>3-100.48</v>
          </cell>
          <cell r="C110" t="str">
            <v>Nagarindo CM Leasing</v>
          </cell>
          <cell r="D110" t="str">
            <v>HU</v>
          </cell>
          <cell r="E110" t="str">
            <v>A</v>
          </cell>
        </row>
        <row r="111">
          <cell r="B111" t="str">
            <v>3-100.49</v>
          </cell>
          <cell r="C111" t="str">
            <v>Pancar Surya Bahan Bangunan</v>
          </cell>
          <cell r="D111" t="str">
            <v>HU</v>
          </cell>
          <cell r="E111" t="str">
            <v>A</v>
          </cell>
        </row>
        <row r="112">
          <cell r="B112" t="str">
            <v>3-100.50</v>
          </cell>
          <cell r="C112" t="str">
            <v>Samarinda Ready Mix</v>
          </cell>
          <cell r="D112" t="str">
            <v>HU</v>
          </cell>
          <cell r="E112" t="str">
            <v>A</v>
          </cell>
        </row>
        <row r="113">
          <cell r="B113" t="str">
            <v>3-100.51</v>
          </cell>
          <cell r="C113" t="str">
            <v>Samidin / Kayu</v>
          </cell>
          <cell r="D113" t="str">
            <v>HU</v>
          </cell>
          <cell r="E113" t="str">
            <v>A</v>
          </cell>
        </row>
        <row r="114">
          <cell r="B114" t="str">
            <v>3-100.52</v>
          </cell>
          <cell r="C114" t="str">
            <v>Samudera Jaya Cat</v>
          </cell>
          <cell r="D114" t="str">
            <v>HU</v>
          </cell>
          <cell r="E114" t="str">
            <v>A</v>
          </cell>
        </row>
        <row r="115">
          <cell r="B115" t="str">
            <v>3-100.53</v>
          </cell>
          <cell r="C115" t="str">
            <v>Sidik Bata</v>
          </cell>
          <cell r="D115" t="str">
            <v>HU</v>
          </cell>
          <cell r="E115" t="str">
            <v>A</v>
          </cell>
        </row>
        <row r="116">
          <cell r="B116" t="str">
            <v>3-100.54</v>
          </cell>
          <cell r="C116" t="str">
            <v>Sunjay Jaya Kayu</v>
          </cell>
          <cell r="D116" t="str">
            <v>HU</v>
          </cell>
          <cell r="E116" t="str">
            <v>A</v>
          </cell>
        </row>
        <row r="117">
          <cell r="B117" t="str">
            <v>3-100.55</v>
          </cell>
          <cell r="C117" t="str">
            <v>Subur Kerank Jaya</v>
          </cell>
          <cell r="D117" t="str">
            <v>HU</v>
          </cell>
          <cell r="E117" t="str">
            <v>A</v>
          </cell>
        </row>
        <row r="118">
          <cell r="B118" t="str">
            <v>3-100.56</v>
          </cell>
          <cell r="C118" t="str">
            <v>CV.Handi Jaya Teknik Olie</v>
          </cell>
          <cell r="D118" t="str">
            <v>HU</v>
          </cell>
          <cell r="E118" t="str">
            <v>A</v>
          </cell>
        </row>
        <row r="119">
          <cell r="B119" t="str">
            <v>3-100.57</v>
          </cell>
          <cell r="C119" t="str">
            <v>H. Idham Kayu</v>
          </cell>
          <cell r="D119" t="str">
            <v>HU</v>
          </cell>
          <cell r="E119" t="str">
            <v>A</v>
          </cell>
        </row>
        <row r="120">
          <cell r="B120" t="str">
            <v>3-100.58</v>
          </cell>
          <cell r="C120" t="str">
            <v>UD. Jakarta Motor</v>
          </cell>
          <cell r="D120" t="str">
            <v>HU</v>
          </cell>
          <cell r="E120" t="str">
            <v>A</v>
          </cell>
        </row>
        <row r="121">
          <cell r="B121" t="str">
            <v>3-100.59</v>
          </cell>
          <cell r="C121" t="str">
            <v>UD. Jaya Mulia</v>
          </cell>
          <cell r="D121" t="str">
            <v>HU</v>
          </cell>
          <cell r="E121" t="str">
            <v>A</v>
          </cell>
        </row>
        <row r="122">
          <cell r="B122" t="str">
            <v>3-100.60</v>
          </cell>
          <cell r="C122" t="str">
            <v>Mulia Abadi / Expedisi</v>
          </cell>
          <cell r="D122" t="str">
            <v>HU</v>
          </cell>
          <cell r="E122" t="str">
            <v>A</v>
          </cell>
        </row>
        <row r="123">
          <cell r="B123" t="str">
            <v>3-200.00</v>
          </cell>
          <cell r="C123" t="str">
            <v>Hutang Biaya</v>
          </cell>
          <cell r="D123" t="str">
            <v>HBY</v>
          </cell>
          <cell r="E123" t="str">
            <v>I</v>
          </cell>
        </row>
        <row r="124">
          <cell r="B124" t="str">
            <v>3-200.01</v>
          </cell>
          <cell r="C124" t="str">
            <v>Biaya Opname</v>
          </cell>
          <cell r="D124" t="str">
            <v>HBY</v>
          </cell>
          <cell r="E124" t="str">
            <v>A</v>
          </cell>
        </row>
        <row r="125">
          <cell r="B125" t="str">
            <v>3-200.02</v>
          </cell>
          <cell r="C125" t="str">
            <v>Biaya Asuransi</v>
          </cell>
          <cell r="D125" t="str">
            <v>HBY</v>
          </cell>
          <cell r="E125" t="str">
            <v>A</v>
          </cell>
        </row>
        <row r="126">
          <cell r="B126" t="str">
            <v>3-200.03</v>
          </cell>
          <cell r="C126" t="str">
            <v>Biaya Sewa Kendaraan</v>
          </cell>
          <cell r="D126" t="str">
            <v>HBY</v>
          </cell>
          <cell r="E126" t="str">
            <v>A</v>
          </cell>
        </row>
        <row r="127">
          <cell r="B127" t="str">
            <v>3-200.04</v>
          </cell>
          <cell r="C127" t="str">
            <v>Biaya Pemasangan AC Rumah</v>
          </cell>
          <cell r="D127" t="str">
            <v>HBY</v>
          </cell>
          <cell r="E127" t="str">
            <v>A</v>
          </cell>
        </row>
        <row r="128">
          <cell r="B128" t="str">
            <v>3-200.05</v>
          </cell>
          <cell r="C128" t="str">
            <v>Biaya Operasional Proyek</v>
          </cell>
          <cell r="D128" t="str">
            <v>HBY</v>
          </cell>
          <cell r="E128" t="str">
            <v>A</v>
          </cell>
        </row>
        <row r="129">
          <cell r="B129" t="str">
            <v>3-300.00</v>
          </cell>
          <cell r="C129" t="str">
            <v>Hutang Pajak</v>
          </cell>
          <cell r="D129" t="str">
            <v>HP</v>
          </cell>
          <cell r="E129" t="str">
            <v>I</v>
          </cell>
        </row>
        <row r="130">
          <cell r="B130" t="str">
            <v>3-300.01</v>
          </cell>
          <cell r="C130" t="str">
            <v>PPN Keluaran</v>
          </cell>
          <cell r="D130" t="str">
            <v>HP</v>
          </cell>
          <cell r="E130" t="str">
            <v>A</v>
          </cell>
        </row>
        <row r="131">
          <cell r="B131" t="str">
            <v>3-400.00</v>
          </cell>
          <cell r="C131" t="str">
            <v>Hutang Bank</v>
          </cell>
          <cell r="D131" t="str">
            <v>HBK</v>
          </cell>
          <cell r="E131" t="str">
            <v>I</v>
          </cell>
        </row>
        <row r="132">
          <cell r="B132" t="str">
            <v>3-400.01</v>
          </cell>
          <cell r="C132" t="str">
            <v>BRI AC. 21201500076156</v>
          </cell>
          <cell r="D132" t="str">
            <v>HBK</v>
          </cell>
          <cell r="E132" t="str">
            <v>A</v>
          </cell>
        </row>
        <row r="133">
          <cell r="B133" t="str">
            <v>3-400.02</v>
          </cell>
          <cell r="C133" t="str">
            <v>Bank Pembangunan Daerah KMK</v>
          </cell>
          <cell r="D133" t="str">
            <v>HBK</v>
          </cell>
          <cell r="E133" t="str">
            <v>A</v>
          </cell>
        </row>
        <row r="134">
          <cell r="B134" t="str">
            <v>3-500.00</v>
          </cell>
          <cell r="C134" t="str">
            <v>Pendapatan Diterima Dimuka</v>
          </cell>
          <cell r="D134" t="str">
            <v>PDD</v>
          </cell>
          <cell r="E134" t="str">
            <v>I</v>
          </cell>
        </row>
        <row r="135">
          <cell r="B135" t="str">
            <v>3-500.01</v>
          </cell>
          <cell r="C135" t="str">
            <v>Pemerintah Kabupaten Kutai Barat</v>
          </cell>
          <cell r="D135" t="str">
            <v>PDD</v>
          </cell>
          <cell r="E135" t="str">
            <v>A</v>
          </cell>
        </row>
        <row r="136">
          <cell r="B136" t="str">
            <v>3-600.00</v>
          </cell>
          <cell r="C136" t="str">
            <v>Hutang Lain-lain</v>
          </cell>
          <cell r="D136" t="str">
            <v>HLL</v>
          </cell>
          <cell r="E136" t="str">
            <v>I</v>
          </cell>
        </row>
        <row r="137">
          <cell r="B137" t="str">
            <v>3-600.01</v>
          </cell>
          <cell r="C137" t="str">
            <v>PT. Aldha Elprista</v>
          </cell>
          <cell r="D137" t="str">
            <v>HLL</v>
          </cell>
          <cell r="E137" t="str">
            <v>A</v>
          </cell>
        </row>
        <row r="138">
          <cell r="B138" t="str">
            <v>3-600.02</v>
          </cell>
          <cell r="C138" t="str">
            <v>CV. Rimba Ayu Kencana</v>
          </cell>
          <cell r="D138" t="str">
            <v>HLL</v>
          </cell>
          <cell r="E138" t="str">
            <v>A</v>
          </cell>
        </row>
        <row r="139">
          <cell r="B139" t="str">
            <v>3-600.03</v>
          </cell>
          <cell r="C139" t="str">
            <v>CV. Litha</v>
          </cell>
          <cell r="D139" t="str">
            <v>HLL</v>
          </cell>
          <cell r="E139" t="str">
            <v>A</v>
          </cell>
        </row>
        <row r="140">
          <cell r="B140" t="str">
            <v>3-600.04</v>
          </cell>
          <cell r="C140" t="str">
            <v>H. Syahrun</v>
          </cell>
          <cell r="D140" t="str">
            <v>HLL</v>
          </cell>
          <cell r="E140" t="str">
            <v>A</v>
          </cell>
        </row>
        <row r="141">
          <cell r="B141" t="str">
            <v>3-600.05</v>
          </cell>
          <cell r="C141" t="str">
            <v>Daryanto</v>
          </cell>
          <cell r="D141" t="str">
            <v>HLL</v>
          </cell>
          <cell r="E141" t="str">
            <v>A</v>
          </cell>
        </row>
        <row r="142">
          <cell r="B142" t="str">
            <v>3-600.06</v>
          </cell>
          <cell r="C142" t="str">
            <v>CV. Cipta Jasa</v>
          </cell>
          <cell r="D142" t="str">
            <v>HLL</v>
          </cell>
          <cell r="E142" t="str">
            <v>A</v>
          </cell>
        </row>
        <row r="143">
          <cell r="B143" t="str">
            <v>4-000.00</v>
          </cell>
          <cell r="C143" t="str">
            <v>Kewajiban Tidak Lancar</v>
          </cell>
          <cell r="D143" t="str">
            <v>KTL</v>
          </cell>
          <cell r="E143" t="str">
            <v>I</v>
          </cell>
        </row>
        <row r="144">
          <cell r="B144" t="str">
            <v>4-000.01</v>
          </cell>
          <cell r="C144" t="str">
            <v>Bank Pembangunan Daerah KMK</v>
          </cell>
          <cell r="D144" t="str">
            <v>KTL</v>
          </cell>
          <cell r="E144" t="str">
            <v>A</v>
          </cell>
        </row>
        <row r="145">
          <cell r="B145" t="str">
            <v>4-000.02</v>
          </cell>
          <cell r="C145" t="str">
            <v>PT. Trakindo Utama</v>
          </cell>
          <cell r="D145" t="str">
            <v>KTL</v>
          </cell>
          <cell r="E145" t="str">
            <v>A</v>
          </cell>
        </row>
        <row r="146">
          <cell r="B146" t="str">
            <v>4-000.03</v>
          </cell>
          <cell r="C146" t="str">
            <v>PT. Orix</v>
          </cell>
          <cell r="D146" t="str">
            <v>KTL</v>
          </cell>
          <cell r="E146" t="str">
            <v>A</v>
          </cell>
        </row>
        <row r="147">
          <cell r="B147" t="str">
            <v>4-000.04</v>
          </cell>
          <cell r="C147" t="str">
            <v>Bank Niaga Leasing</v>
          </cell>
          <cell r="D147" t="str">
            <v>KTL</v>
          </cell>
          <cell r="E147" t="str">
            <v>A</v>
          </cell>
        </row>
        <row r="148">
          <cell r="B148" t="str">
            <v>4-000.05</v>
          </cell>
          <cell r="C148" t="str">
            <v>PT. Saseka</v>
          </cell>
          <cell r="D148" t="str">
            <v>KTL</v>
          </cell>
          <cell r="E148" t="str">
            <v>A</v>
          </cell>
        </row>
        <row r="149">
          <cell r="B149" t="str">
            <v>4-000.06</v>
          </cell>
          <cell r="C149" t="str">
            <v>PT. Cat Finance</v>
          </cell>
          <cell r="D149" t="str">
            <v>KTL</v>
          </cell>
          <cell r="E149" t="str">
            <v>A</v>
          </cell>
        </row>
        <row r="150">
          <cell r="B150" t="str">
            <v>4-000.07</v>
          </cell>
          <cell r="C150" t="str">
            <v>PT. Surya</v>
          </cell>
          <cell r="D150" t="str">
            <v>KTL</v>
          </cell>
          <cell r="E150" t="str">
            <v>A</v>
          </cell>
        </row>
        <row r="151">
          <cell r="B151" t="str">
            <v>5-000.00</v>
          </cell>
          <cell r="C151" t="str">
            <v>Ekuitas</v>
          </cell>
          <cell r="D151" t="str">
            <v>EK</v>
          </cell>
          <cell r="E151" t="str">
            <v>I</v>
          </cell>
        </row>
        <row r="152">
          <cell r="B152" t="str">
            <v>5-100.00</v>
          </cell>
          <cell r="C152" t="str">
            <v>Modal Disetor</v>
          </cell>
          <cell r="D152" t="str">
            <v>MD</v>
          </cell>
          <cell r="E152" t="str">
            <v>I</v>
          </cell>
        </row>
        <row r="153">
          <cell r="B153" t="str">
            <v>5-100.01</v>
          </cell>
          <cell r="C153" t="str">
            <v>H. Muhammad Syahrun</v>
          </cell>
          <cell r="D153" t="str">
            <v>MD</v>
          </cell>
          <cell r="E153" t="str">
            <v>A</v>
          </cell>
        </row>
        <row r="154">
          <cell r="B154" t="str">
            <v>5-100.02</v>
          </cell>
          <cell r="C154" t="str">
            <v>H. Syahran. HK</v>
          </cell>
          <cell r="D154" t="str">
            <v>MD</v>
          </cell>
          <cell r="E154" t="str">
            <v>A</v>
          </cell>
        </row>
        <row r="155">
          <cell r="B155" t="str">
            <v>5-200.00</v>
          </cell>
          <cell r="C155" t="str">
            <v>Laba (Rugi) Ditahan</v>
          </cell>
          <cell r="D155" t="str">
            <v>LTD</v>
          </cell>
          <cell r="E155" t="str">
            <v>I</v>
          </cell>
        </row>
        <row r="156">
          <cell r="B156" t="str">
            <v>5-200.01</v>
          </cell>
          <cell r="C156" t="str">
            <v>Laba (Rugi) Tahun Lalu</v>
          </cell>
          <cell r="D156" t="str">
            <v>LTD</v>
          </cell>
          <cell r="E156" t="str">
            <v>A</v>
          </cell>
        </row>
        <row r="157">
          <cell r="B157" t="str">
            <v>5-200.02</v>
          </cell>
          <cell r="C157" t="str">
            <v>Laba (Rugi) Tahun Berjalan</v>
          </cell>
          <cell r="D157" t="str">
            <v>LTD</v>
          </cell>
          <cell r="E157" t="str">
            <v>A</v>
          </cell>
        </row>
        <row r="158">
          <cell r="B158" t="str">
            <v>5-200.03</v>
          </cell>
          <cell r="C158" t="str">
            <v>Deviden</v>
          </cell>
          <cell r="D158" t="str">
            <v>LTD</v>
          </cell>
          <cell r="E158" t="str">
            <v>A</v>
          </cell>
        </row>
        <row r="159">
          <cell r="B159" t="str">
            <v>5-200.04</v>
          </cell>
          <cell r="C159" t="str">
            <v>Estimasi Pajak Penghasilan</v>
          </cell>
          <cell r="D159" t="str">
            <v>LTD</v>
          </cell>
          <cell r="E159" t="str">
            <v>A</v>
          </cell>
        </row>
        <row r="160">
          <cell r="B160" t="str">
            <v>6-000.00</v>
          </cell>
          <cell r="C160" t="str">
            <v>Pendapatan Proyek</v>
          </cell>
          <cell r="D160" t="str">
            <v>PDP</v>
          </cell>
          <cell r="E160" t="str">
            <v>I</v>
          </cell>
        </row>
        <row r="161">
          <cell r="B161" t="str">
            <v>6-000.01</v>
          </cell>
          <cell r="C161" t="str">
            <v>Pendapatan Proyek</v>
          </cell>
          <cell r="D161" t="str">
            <v>PDP</v>
          </cell>
          <cell r="E161" t="str">
            <v>A</v>
          </cell>
        </row>
        <row r="162">
          <cell r="B162" t="str">
            <v>7-000.00</v>
          </cell>
          <cell r="C162" t="str">
            <v>Harga Pokok Pendapatan Proyek</v>
          </cell>
          <cell r="D162" t="str">
            <v>HPP</v>
          </cell>
          <cell r="E162" t="str">
            <v>I</v>
          </cell>
        </row>
        <row r="163">
          <cell r="B163" t="str">
            <v>7-000.01</v>
          </cell>
          <cell r="C163" t="str">
            <v>Biaya Gaji Karyawan Lapangan</v>
          </cell>
          <cell r="D163" t="str">
            <v>HPP</v>
          </cell>
          <cell r="E163" t="str">
            <v>A</v>
          </cell>
        </row>
        <row r="164">
          <cell r="B164" t="str">
            <v>7-000.02</v>
          </cell>
          <cell r="C164" t="str">
            <v>Upah Harian Lapangan</v>
          </cell>
          <cell r="D164" t="str">
            <v>HPP</v>
          </cell>
          <cell r="E164" t="str">
            <v>A</v>
          </cell>
        </row>
        <row r="165">
          <cell r="B165" t="str">
            <v>7-000.03</v>
          </cell>
          <cell r="C165" t="str">
            <v>Biaya Buruh</v>
          </cell>
          <cell r="D165" t="str">
            <v>HPP</v>
          </cell>
          <cell r="E165" t="str">
            <v>A</v>
          </cell>
        </row>
        <row r="166">
          <cell r="B166" t="str">
            <v>7-000.04</v>
          </cell>
          <cell r="C166" t="str">
            <v>Biaya Premi &amp; Lembur</v>
          </cell>
          <cell r="D166" t="str">
            <v>HPP</v>
          </cell>
          <cell r="E166" t="str">
            <v>A</v>
          </cell>
        </row>
        <row r="167">
          <cell r="B167" t="str">
            <v>7-000.05</v>
          </cell>
          <cell r="C167" t="str">
            <v>Biaya Opname Proyek</v>
          </cell>
          <cell r="D167" t="str">
            <v>HPP</v>
          </cell>
          <cell r="E167" t="str">
            <v>A</v>
          </cell>
        </row>
        <row r="168">
          <cell r="B168" t="str">
            <v>7-000.06</v>
          </cell>
          <cell r="C168" t="str">
            <v>Biaya Bahan Bangunan</v>
          </cell>
          <cell r="D168" t="str">
            <v>HPP</v>
          </cell>
          <cell r="E168" t="str">
            <v>A</v>
          </cell>
        </row>
        <row r="169">
          <cell r="B169" t="str">
            <v>7-000.07</v>
          </cell>
          <cell r="C169" t="str">
            <v>Biaya Bahan Bakar Minyak &amp; Pelumas</v>
          </cell>
          <cell r="D169" t="str">
            <v>HPP</v>
          </cell>
          <cell r="E169" t="str">
            <v>A</v>
          </cell>
        </row>
        <row r="170">
          <cell r="B170" t="str">
            <v>7-000.08</v>
          </cell>
          <cell r="C170" t="str">
            <v>Biaya Keperluan Kendaraan</v>
          </cell>
          <cell r="D170" t="str">
            <v>HPP</v>
          </cell>
          <cell r="E170" t="str">
            <v>A</v>
          </cell>
        </row>
        <row r="171">
          <cell r="B171" t="str">
            <v>7-000.09</v>
          </cell>
          <cell r="C171" t="str">
            <v>Biaya Keperluan Proyek</v>
          </cell>
          <cell r="D171" t="str">
            <v>HPP</v>
          </cell>
          <cell r="E171" t="str">
            <v>A</v>
          </cell>
        </row>
        <row r="172">
          <cell r="B172" t="str">
            <v>7-000.10</v>
          </cell>
          <cell r="C172" t="str">
            <v>Biaya Lifdruk Gambar</v>
          </cell>
          <cell r="D172" t="str">
            <v>HPP</v>
          </cell>
          <cell r="E172" t="str">
            <v>A</v>
          </cell>
        </row>
        <row r="173">
          <cell r="B173" t="str">
            <v>7-000.11</v>
          </cell>
          <cell r="C173" t="str">
            <v>Biaya Mobilisasi Mesin &amp; Alat Berat</v>
          </cell>
          <cell r="D173" t="str">
            <v>HPP</v>
          </cell>
          <cell r="E173" t="str">
            <v>A</v>
          </cell>
        </row>
        <row r="174">
          <cell r="B174" t="str">
            <v>7-000.12</v>
          </cell>
          <cell r="C174" t="str">
            <v>Biaya Pemeliharaan Kendaraan &amp; Alat Berat</v>
          </cell>
          <cell r="D174" t="str">
            <v>HPP</v>
          </cell>
          <cell r="E174" t="str">
            <v>A</v>
          </cell>
        </row>
        <row r="175">
          <cell r="B175" t="str">
            <v>7-000.13</v>
          </cell>
          <cell r="C175" t="str">
            <v>Biaya Pemeliharaan Mesin &amp; Peralatan</v>
          </cell>
          <cell r="D175" t="str">
            <v>HPP</v>
          </cell>
          <cell r="E175" t="str">
            <v>A</v>
          </cell>
        </row>
        <row r="176">
          <cell r="B176" t="str">
            <v>7-000.14</v>
          </cell>
          <cell r="C176" t="str">
            <v>Biaya Angkut / Expedisi / Bongkar Muat</v>
          </cell>
          <cell r="D176" t="str">
            <v>HPP</v>
          </cell>
          <cell r="E176" t="str">
            <v>A</v>
          </cell>
        </row>
        <row r="177">
          <cell r="B177" t="str">
            <v>7-000.15</v>
          </cell>
          <cell r="C177" t="str">
            <v>Biaya Bunga Bank</v>
          </cell>
          <cell r="D177" t="str">
            <v>HPP</v>
          </cell>
          <cell r="E177" t="str">
            <v>A</v>
          </cell>
        </row>
        <row r="178">
          <cell r="B178" t="str">
            <v>7-000.16</v>
          </cell>
          <cell r="C178" t="str">
            <v>Biaya Perlengkapan Proyek</v>
          </cell>
          <cell r="D178" t="str">
            <v>HPP</v>
          </cell>
          <cell r="E178" t="str">
            <v>A</v>
          </cell>
        </row>
        <row r="179">
          <cell r="B179" t="str">
            <v>7-000.17</v>
          </cell>
          <cell r="C179" t="str">
            <v>Harga Pokok Pengadaan RSU Bontang</v>
          </cell>
          <cell r="D179" t="str">
            <v>HPP</v>
          </cell>
          <cell r="E179" t="str">
            <v>A</v>
          </cell>
        </row>
        <row r="180">
          <cell r="B180" t="str">
            <v>7-000.18</v>
          </cell>
          <cell r="C180" t="str">
            <v>Biaya Administrasi Proyek</v>
          </cell>
          <cell r="D180" t="str">
            <v>HPP</v>
          </cell>
          <cell r="E180" t="str">
            <v>A</v>
          </cell>
        </row>
        <row r="181">
          <cell r="B181" t="str">
            <v>7-000.19</v>
          </cell>
          <cell r="C181" t="str">
            <v>Biaya Sewa Mesin &amp; Peralatan</v>
          </cell>
          <cell r="D181" t="str">
            <v>HPP</v>
          </cell>
          <cell r="E181" t="str">
            <v>A</v>
          </cell>
        </row>
        <row r="182">
          <cell r="B182" t="str">
            <v>7-000.20</v>
          </cell>
          <cell r="C182" t="str">
            <v>Biaya Sewa Kendaraan &amp; Alat Berat</v>
          </cell>
          <cell r="D182" t="str">
            <v>HPP</v>
          </cell>
          <cell r="E182" t="str">
            <v>A</v>
          </cell>
        </row>
        <row r="183">
          <cell r="B183" t="str">
            <v>7-000.21</v>
          </cell>
          <cell r="C183" t="str">
            <v>Biaya Sewa Rumah &amp; Mess</v>
          </cell>
          <cell r="D183" t="str">
            <v>HPP</v>
          </cell>
          <cell r="E183" t="str">
            <v>A</v>
          </cell>
        </row>
        <row r="184">
          <cell r="B184" t="str">
            <v>7-000.22</v>
          </cell>
          <cell r="C184" t="str">
            <v>Biaya Spare Part</v>
          </cell>
          <cell r="D184" t="str">
            <v>HPP</v>
          </cell>
          <cell r="E184" t="str">
            <v>A</v>
          </cell>
        </row>
        <row r="185">
          <cell r="B185" t="str">
            <v>7-000.23</v>
          </cell>
          <cell r="C185" t="str">
            <v>Biaya Penyusutan Kendaraan</v>
          </cell>
          <cell r="D185" t="str">
            <v>HPP</v>
          </cell>
          <cell r="E185" t="str">
            <v>A</v>
          </cell>
        </row>
        <row r="186">
          <cell r="B186" t="str">
            <v>7-000.24</v>
          </cell>
          <cell r="C186" t="str">
            <v>Biaya Penyusutan Alat Berat</v>
          </cell>
          <cell r="D186" t="str">
            <v>HPP</v>
          </cell>
          <cell r="E186" t="str">
            <v>A</v>
          </cell>
        </row>
        <row r="187">
          <cell r="B187" t="str">
            <v>7-000.25</v>
          </cell>
          <cell r="C187" t="str">
            <v>Biaya Penyusutan Mesin &amp; Peralatan</v>
          </cell>
          <cell r="D187" t="str">
            <v>HPP</v>
          </cell>
          <cell r="E187" t="str">
            <v>A</v>
          </cell>
        </row>
        <row r="188">
          <cell r="B188" t="str">
            <v>7-000.26</v>
          </cell>
          <cell r="C188" t="str">
            <v>Biaya Waker</v>
          </cell>
          <cell r="D188" t="str">
            <v>HPP</v>
          </cell>
          <cell r="E188" t="str">
            <v>A</v>
          </cell>
        </row>
        <row r="189">
          <cell r="B189" t="str">
            <v>7-000.27</v>
          </cell>
          <cell r="C189" t="str">
            <v>Biaya Fee</v>
          </cell>
          <cell r="D189" t="str">
            <v>HPP</v>
          </cell>
          <cell r="E189" t="str">
            <v>A</v>
          </cell>
        </row>
        <row r="190">
          <cell r="B190" t="str">
            <v>7-000.99</v>
          </cell>
          <cell r="C190" t="str">
            <v>Biaya Lain - lain</v>
          </cell>
          <cell r="D190" t="str">
            <v>HPP</v>
          </cell>
          <cell r="E190" t="str">
            <v>A</v>
          </cell>
        </row>
        <row r="191">
          <cell r="B191" t="str">
            <v>8-000.00</v>
          </cell>
          <cell r="C191" t="str">
            <v>Biaya Operasional</v>
          </cell>
          <cell r="D191" t="str">
            <v>BO</v>
          </cell>
          <cell r="E191" t="str">
            <v>I</v>
          </cell>
        </row>
        <row r="192">
          <cell r="B192" t="str">
            <v>8-000.01</v>
          </cell>
          <cell r="C192" t="str">
            <v>Biaya Gaji Karyawan Kantor</v>
          </cell>
          <cell r="D192" t="str">
            <v>BO</v>
          </cell>
          <cell r="E192" t="str">
            <v>A</v>
          </cell>
        </row>
        <row r="193">
          <cell r="B193" t="str">
            <v>8-000.02</v>
          </cell>
          <cell r="C193" t="str">
            <v>Tunjangan Hari Raya</v>
          </cell>
          <cell r="D193" t="str">
            <v>BO</v>
          </cell>
          <cell r="E193" t="str">
            <v>A</v>
          </cell>
        </row>
        <row r="194">
          <cell r="B194" t="str">
            <v>8-000.03</v>
          </cell>
          <cell r="C194" t="str">
            <v>Pesangon / PHK</v>
          </cell>
          <cell r="D194" t="str">
            <v>BO</v>
          </cell>
          <cell r="E194" t="str">
            <v>A</v>
          </cell>
        </row>
        <row r="195">
          <cell r="B195" t="str">
            <v>8-000.04</v>
          </cell>
          <cell r="C195" t="str">
            <v>Biaya Konsumsi</v>
          </cell>
          <cell r="D195" t="str">
            <v>BO</v>
          </cell>
          <cell r="E195" t="str">
            <v>A</v>
          </cell>
        </row>
        <row r="196">
          <cell r="B196" t="str">
            <v>8-000.05</v>
          </cell>
          <cell r="C196" t="str">
            <v>Biaya Alat Tulis Kantor</v>
          </cell>
          <cell r="D196" t="str">
            <v>BO</v>
          </cell>
          <cell r="E196" t="str">
            <v>A</v>
          </cell>
        </row>
        <row r="197">
          <cell r="B197" t="str">
            <v>8-000.06</v>
          </cell>
          <cell r="C197" t="str">
            <v>Biaya Cetak, Foto Copy &amp; Jilid</v>
          </cell>
          <cell r="D197" t="str">
            <v>BO</v>
          </cell>
          <cell r="E197" t="str">
            <v>A</v>
          </cell>
        </row>
        <row r="198">
          <cell r="B198" t="str">
            <v>8-000.07</v>
          </cell>
          <cell r="C198" t="str">
            <v>Biaya Iklan / Reklame</v>
          </cell>
          <cell r="D198" t="str">
            <v>BO</v>
          </cell>
          <cell r="E198" t="str">
            <v>A</v>
          </cell>
        </row>
        <row r="199">
          <cell r="B199" t="str">
            <v>8-000.08</v>
          </cell>
          <cell r="C199" t="str">
            <v>Biaya Perjalanan Dinas &amp; Akomodasi</v>
          </cell>
          <cell r="D199" t="str">
            <v>BO</v>
          </cell>
          <cell r="E199" t="str">
            <v>A</v>
          </cell>
        </row>
        <row r="200">
          <cell r="B200" t="str">
            <v>8-000.09</v>
          </cell>
          <cell r="C200" t="str">
            <v>Biaya Rekening Telephone &amp; Handphone</v>
          </cell>
          <cell r="D200" t="str">
            <v>BO</v>
          </cell>
          <cell r="E200" t="str">
            <v>A</v>
          </cell>
        </row>
        <row r="201">
          <cell r="B201" t="str">
            <v>8-000.10</v>
          </cell>
          <cell r="C201" t="str">
            <v>Biaya Rekening Listrik &amp; Air</v>
          </cell>
          <cell r="D201" t="str">
            <v>BO</v>
          </cell>
          <cell r="E201" t="str">
            <v>A</v>
          </cell>
        </row>
        <row r="202">
          <cell r="B202" t="str">
            <v>8-000.11</v>
          </cell>
          <cell r="C202" t="str">
            <v>Biaya Jamsostek</v>
          </cell>
          <cell r="D202" t="str">
            <v>BO</v>
          </cell>
          <cell r="E202" t="str">
            <v>A</v>
          </cell>
        </row>
        <row r="203">
          <cell r="B203" t="str">
            <v>8-000.12</v>
          </cell>
          <cell r="C203" t="str">
            <v>Biaya Pemeliharaan Bangunan/Inventaris Kantor</v>
          </cell>
          <cell r="D203" t="str">
            <v>BO</v>
          </cell>
          <cell r="E203" t="str">
            <v>A</v>
          </cell>
        </row>
        <row r="204">
          <cell r="B204" t="str">
            <v>8-000.13</v>
          </cell>
          <cell r="C204" t="str">
            <v>Biaya Retribusi / Iuran / Parkir</v>
          </cell>
          <cell r="D204" t="str">
            <v>BO</v>
          </cell>
          <cell r="E204" t="str">
            <v>A</v>
          </cell>
        </row>
        <row r="205">
          <cell r="B205" t="str">
            <v>8-000.14</v>
          </cell>
          <cell r="C205" t="str">
            <v>Biaya Transportasi</v>
          </cell>
          <cell r="D205" t="str">
            <v>BO</v>
          </cell>
          <cell r="E205" t="str">
            <v>A</v>
          </cell>
        </row>
        <row r="206">
          <cell r="B206" t="str">
            <v>8-000.15</v>
          </cell>
          <cell r="C206" t="str">
            <v>Biaya Langganan Koran &amp; Majalah</v>
          </cell>
          <cell r="D206" t="str">
            <v>BO</v>
          </cell>
          <cell r="E206" t="str">
            <v>A</v>
          </cell>
        </row>
        <row r="207">
          <cell r="B207" t="str">
            <v>8-000.16</v>
          </cell>
          <cell r="C207" t="str">
            <v>Biaya Keperluan Kantor</v>
          </cell>
          <cell r="D207" t="str">
            <v>BO</v>
          </cell>
          <cell r="E207" t="str">
            <v>A</v>
          </cell>
        </row>
        <row r="208">
          <cell r="B208" t="str">
            <v>8-000.17</v>
          </cell>
          <cell r="C208" t="str">
            <v>Biaya Sumbangan / Entertaiment</v>
          </cell>
          <cell r="D208" t="str">
            <v>BO</v>
          </cell>
          <cell r="E208" t="str">
            <v>A</v>
          </cell>
        </row>
        <row r="209">
          <cell r="B209" t="str">
            <v>8-000.18</v>
          </cell>
          <cell r="C209" t="str">
            <v>Biaya Bahan Bakar Minyak</v>
          </cell>
          <cell r="D209" t="str">
            <v>BO</v>
          </cell>
          <cell r="E209" t="str">
            <v>A</v>
          </cell>
        </row>
        <row r="210">
          <cell r="B210" t="str">
            <v>8-000.19</v>
          </cell>
          <cell r="C210" t="str">
            <v>Biaya Pengobatan Karyawan</v>
          </cell>
          <cell r="D210" t="str">
            <v>BO</v>
          </cell>
          <cell r="E210" t="str">
            <v>A</v>
          </cell>
        </row>
        <row r="211">
          <cell r="B211" t="str">
            <v>8-000.20</v>
          </cell>
          <cell r="C211" t="str">
            <v>Biaya Pos / Kirim / Transfer / Fax</v>
          </cell>
          <cell r="D211" t="str">
            <v>BO</v>
          </cell>
          <cell r="E211" t="str">
            <v>A</v>
          </cell>
        </row>
        <row r="212">
          <cell r="B212" t="str">
            <v>8-000.21</v>
          </cell>
          <cell r="C212" t="str">
            <v>Biaya Asuransi</v>
          </cell>
          <cell r="D212" t="str">
            <v>BO</v>
          </cell>
          <cell r="E212" t="str">
            <v>A</v>
          </cell>
        </row>
        <row r="213">
          <cell r="B213" t="str">
            <v>8-000.22</v>
          </cell>
          <cell r="C213" t="str">
            <v>Biaya Audit</v>
          </cell>
          <cell r="D213" t="str">
            <v>BO</v>
          </cell>
          <cell r="E213" t="str">
            <v>A</v>
          </cell>
        </row>
        <row r="214">
          <cell r="B214" t="str">
            <v>8-000.23</v>
          </cell>
          <cell r="C214" t="str">
            <v>Biaya Surat Ijin Perusahaan</v>
          </cell>
          <cell r="D214" t="str">
            <v>BO</v>
          </cell>
          <cell r="E214" t="str">
            <v>A</v>
          </cell>
        </row>
        <row r="215">
          <cell r="B215" t="str">
            <v>8-000.24</v>
          </cell>
          <cell r="C215" t="str">
            <v>Biaya Surat Ijin Kendaraan</v>
          </cell>
          <cell r="D215" t="str">
            <v>BO</v>
          </cell>
          <cell r="E215" t="str">
            <v>A</v>
          </cell>
        </row>
        <row r="216">
          <cell r="B216" t="str">
            <v>8-000.25</v>
          </cell>
          <cell r="C216" t="str">
            <v>Biaya Pajak</v>
          </cell>
          <cell r="D216" t="str">
            <v>BO</v>
          </cell>
          <cell r="E216" t="str">
            <v>A</v>
          </cell>
        </row>
        <row r="217">
          <cell r="B217" t="str">
            <v>8-000.26</v>
          </cell>
          <cell r="C217" t="str">
            <v>Biaya Sertifikasi</v>
          </cell>
          <cell r="D217" t="str">
            <v>BO</v>
          </cell>
          <cell r="E217" t="str">
            <v>A</v>
          </cell>
        </row>
        <row r="218">
          <cell r="B218" t="str">
            <v>8-000.27</v>
          </cell>
          <cell r="C218" t="str">
            <v>Biaya Penyusutan Bangunan</v>
          </cell>
          <cell r="D218" t="str">
            <v>BO</v>
          </cell>
          <cell r="E218" t="str">
            <v>A</v>
          </cell>
        </row>
        <row r="219">
          <cell r="B219" t="str">
            <v>8-000.28</v>
          </cell>
          <cell r="C219" t="str">
            <v>Biaya Penyusutan Inventaris Kantor</v>
          </cell>
          <cell r="D219" t="str">
            <v>BO</v>
          </cell>
          <cell r="E219" t="str">
            <v>A</v>
          </cell>
        </row>
        <row r="220">
          <cell r="B220" t="str">
            <v>8-000.29</v>
          </cell>
          <cell r="C220" t="str">
            <v>Pajak Bumi Bangunan</v>
          </cell>
          <cell r="D220" t="str">
            <v>BO</v>
          </cell>
          <cell r="E220" t="str">
            <v>A</v>
          </cell>
        </row>
        <row r="221">
          <cell r="B221" t="str">
            <v>8-000.30</v>
          </cell>
          <cell r="C221" t="str">
            <v>Biaya Pelatihan Karyawan</v>
          </cell>
          <cell r="D221" t="str">
            <v>BO</v>
          </cell>
          <cell r="E221" t="str">
            <v>A</v>
          </cell>
        </row>
        <row r="222">
          <cell r="B222" t="str">
            <v>8-000.99</v>
          </cell>
          <cell r="C222" t="str">
            <v>Biaya Lain - lain</v>
          </cell>
          <cell r="D222" t="str">
            <v>BO</v>
          </cell>
          <cell r="E222" t="str">
            <v>A</v>
          </cell>
        </row>
        <row r="223">
          <cell r="B223" t="str">
            <v>9-000.00</v>
          </cell>
          <cell r="C223" t="str">
            <v>Pendapatan (Biaya) Non Operasional</v>
          </cell>
          <cell r="D223" t="str">
            <v>PBNO</v>
          </cell>
          <cell r="E223" t="str">
            <v>I</v>
          </cell>
        </row>
        <row r="224">
          <cell r="B224" t="str">
            <v>9-100.00</v>
          </cell>
          <cell r="C224" t="str">
            <v>Pendapatan Non Operasional</v>
          </cell>
          <cell r="D224" t="str">
            <v>PNO</v>
          </cell>
          <cell r="E224" t="str">
            <v>I</v>
          </cell>
        </row>
        <row r="225">
          <cell r="B225" t="str">
            <v>9-100.01</v>
          </cell>
          <cell r="C225" t="str">
            <v>Pendapatan Jasa Giro</v>
          </cell>
          <cell r="D225" t="str">
            <v>PNO</v>
          </cell>
          <cell r="E225" t="str">
            <v>A</v>
          </cell>
        </row>
        <row r="226">
          <cell r="B226" t="str">
            <v>9-100.99</v>
          </cell>
          <cell r="C226" t="str">
            <v>Pendapatan Lain-lain</v>
          </cell>
          <cell r="D226" t="str">
            <v>PNO</v>
          </cell>
          <cell r="E226" t="str">
            <v>A</v>
          </cell>
        </row>
        <row r="227">
          <cell r="B227" t="str">
            <v>9-200.00</v>
          </cell>
          <cell r="C227" t="str">
            <v>Biaya Non Operasional</v>
          </cell>
          <cell r="D227" t="str">
            <v>BNO</v>
          </cell>
          <cell r="E227" t="str">
            <v>I</v>
          </cell>
        </row>
        <row r="228">
          <cell r="B228" t="str">
            <v>9-200.01</v>
          </cell>
          <cell r="C228" t="str">
            <v>Biaya Bunga Bank</v>
          </cell>
          <cell r="D228" t="str">
            <v>BNO</v>
          </cell>
          <cell r="E228" t="str">
            <v>A</v>
          </cell>
        </row>
        <row r="229">
          <cell r="B229" t="str">
            <v>9-200.02</v>
          </cell>
          <cell r="C229" t="str">
            <v>Biaya Administrasi Bank</v>
          </cell>
          <cell r="D229" t="str">
            <v>BNO</v>
          </cell>
          <cell r="E229" t="str">
            <v>A</v>
          </cell>
        </row>
        <row r="230">
          <cell r="B230" t="str">
            <v>9-200.03</v>
          </cell>
          <cell r="C230" t="str">
            <v>Pajak Jasa Giro</v>
          </cell>
          <cell r="D230" t="str">
            <v>BNO</v>
          </cell>
          <cell r="E230" t="str">
            <v>A</v>
          </cell>
        </row>
        <row r="231">
          <cell r="B231" t="str">
            <v>9-200.04</v>
          </cell>
          <cell r="C231" t="str">
            <v>Biaya Materai</v>
          </cell>
          <cell r="D231" t="str">
            <v>BNO</v>
          </cell>
          <cell r="E231" t="str">
            <v>A</v>
          </cell>
        </row>
        <row r="232">
          <cell r="B232" t="str">
            <v>9-200.05</v>
          </cell>
          <cell r="C232" t="str">
            <v>Buku Cek / Bilyet Giro</v>
          </cell>
          <cell r="D232" t="str">
            <v>BNO</v>
          </cell>
          <cell r="E232" t="str">
            <v>A</v>
          </cell>
        </row>
        <row r="233">
          <cell r="B233" t="str">
            <v>9-200.06</v>
          </cell>
          <cell r="C233" t="str">
            <v>Biaya Provisi Bank / Denda / Finalty</v>
          </cell>
          <cell r="D233" t="str">
            <v>BNO</v>
          </cell>
          <cell r="E233" t="str">
            <v>A</v>
          </cell>
        </row>
        <row r="234">
          <cell r="B234" t="str">
            <v>9-200.22</v>
          </cell>
          <cell r="C234" t="str">
            <v>Biaya Lain-lain</v>
          </cell>
          <cell r="D234" t="str">
            <v>BNO</v>
          </cell>
          <cell r="E234" t="str">
            <v>A</v>
          </cell>
        </row>
      </sheetData>
      <sheetData sheetId="15"/>
      <sheetData sheetId="16"/>
      <sheetData sheetId="17"/>
      <sheetData sheetId="18"/>
      <sheetData sheetId="19"/>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AF"/>
      <sheetName val="CVR"/>
      <sheetName val="NCR"/>
      <sheetName val="L-R"/>
      <sheetName val="LTD"/>
      <sheetName val="ARK"/>
      <sheetName val="PJL"/>
      <sheetName val="TOP PENY"/>
      <sheetName val="PENY"/>
      <sheetName val="L-3"/>
      <sheetName val="BBNRC"/>
      <sheetName val="NLM"/>
      <sheetName val="Kas"/>
      <sheetName val="BPD-G"/>
      <sheetName val="Account"/>
      <sheetName val="BRI-KI"/>
      <sheetName val="NL"/>
      <sheetName val="BBLR"/>
      <sheetName val="Sheet1"/>
      <sheetName val="DAPUR"/>
      <sheetName val="FORM X CO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8">
          <cell r="B8" t="str">
            <v>1-000.00</v>
          </cell>
          <cell r="C8" t="str">
            <v>Aktiva Lancar</v>
          </cell>
          <cell r="D8" t="str">
            <v>AL</v>
          </cell>
          <cell r="E8" t="str">
            <v>I</v>
          </cell>
        </row>
        <row r="9">
          <cell r="B9" t="str">
            <v>1-100.00</v>
          </cell>
          <cell r="C9" t="str">
            <v>Kas &amp; Setara Kas</v>
          </cell>
          <cell r="D9" t="str">
            <v>KSK</v>
          </cell>
          <cell r="E9" t="str">
            <v>I</v>
          </cell>
        </row>
        <row r="10">
          <cell r="B10" t="str">
            <v>1-110.00</v>
          </cell>
          <cell r="C10" t="str">
            <v>Kas</v>
          </cell>
          <cell r="D10" t="str">
            <v>KAS</v>
          </cell>
          <cell r="E10" t="str">
            <v>I</v>
          </cell>
        </row>
        <row r="11">
          <cell r="B11" t="str">
            <v>1-110.01</v>
          </cell>
          <cell r="C11" t="str">
            <v>Kas Kantor</v>
          </cell>
          <cell r="D11" t="str">
            <v>KAS</v>
          </cell>
          <cell r="E11" t="str">
            <v>A</v>
          </cell>
        </row>
        <row r="12">
          <cell r="B12" t="str">
            <v>1-120.00</v>
          </cell>
          <cell r="C12" t="str">
            <v>Bank</v>
          </cell>
          <cell r="D12" t="str">
            <v>BANK</v>
          </cell>
          <cell r="E12" t="str">
            <v>I</v>
          </cell>
        </row>
        <row r="13">
          <cell r="B13" t="str">
            <v>1-120.01</v>
          </cell>
          <cell r="C13" t="str">
            <v>Bank Pembangunan Daerah AC. 0011553023</v>
          </cell>
          <cell r="D13" t="str">
            <v>BANK</v>
          </cell>
          <cell r="E13" t="str">
            <v>A</v>
          </cell>
        </row>
        <row r="14">
          <cell r="B14" t="str">
            <v>1-120.02</v>
          </cell>
          <cell r="C14" t="str">
            <v>BRI AC. 00000212-01-000141-30-4</v>
          </cell>
          <cell r="D14" t="str">
            <v>BANK</v>
          </cell>
          <cell r="E14" t="str">
            <v>A</v>
          </cell>
        </row>
        <row r="15">
          <cell r="B15" t="str">
            <v>1-120.03</v>
          </cell>
          <cell r="C15" t="str">
            <v>BRI AC. 00000212-01-000153-30-1</v>
          </cell>
          <cell r="D15" t="str">
            <v>BANK</v>
          </cell>
          <cell r="E15" t="str">
            <v>A</v>
          </cell>
        </row>
        <row r="16">
          <cell r="B16" t="str">
            <v>1-120.04</v>
          </cell>
          <cell r="C16" t="str">
            <v>BRI AC. 00000212-01-000388-30-4</v>
          </cell>
          <cell r="D16" t="str">
            <v>BANK</v>
          </cell>
          <cell r="E16" t="str">
            <v>A</v>
          </cell>
        </row>
        <row r="17">
          <cell r="B17" t="str">
            <v>1-120.05</v>
          </cell>
          <cell r="C17" t="str">
            <v>Bank Mandiri AC. 148-00-0320191-3</v>
          </cell>
          <cell r="D17" t="str">
            <v>BANK</v>
          </cell>
          <cell r="E17" t="str">
            <v>A</v>
          </cell>
        </row>
        <row r="18">
          <cell r="B18" t="str">
            <v>1-120.06</v>
          </cell>
          <cell r="C18" t="str">
            <v>Bank Mega AC. 20990011000130</v>
          </cell>
          <cell r="D18" t="str">
            <v>BANK</v>
          </cell>
          <cell r="E18" t="str">
            <v>A</v>
          </cell>
        </row>
        <row r="19">
          <cell r="B19" t="str">
            <v>1-200.00</v>
          </cell>
          <cell r="C19" t="str">
            <v>Piutang Usaha</v>
          </cell>
          <cell r="D19" t="str">
            <v>PU</v>
          </cell>
          <cell r="E19" t="str">
            <v>I</v>
          </cell>
        </row>
        <row r="20">
          <cell r="B20" t="str">
            <v>1-200.01</v>
          </cell>
          <cell r="C20" t="str">
            <v>Pemerintah Kabupaten Kutai Kartanegara</v>
          </cell>
          <cell r="D20" t="str">
            <v>PU</v>
          </cell>
          <cell r="E20" t="str">
            <v>A</v>
          </cell>
        </row>
        <row r="21">
          <cell r="B21" t="str">
            <v>1-200.02</v>
          </cell>
          <cell r="C21" t="str">
            <v>Pemerintah Propinsi Kalimantan Timur</v>
          </cell>
          <cell r="D21" t="str">
            <v>PU</v>
          </cell>
          <cell r="E21" t="str">
            <v>A</v>
          </cell>
        </row>
        <row r="22">
          <cell r="B22" t="str">
            <v>1-200.03</v>
          </cell>
          <cell r="C22" t="str">
            <v>Pemerintah Kabupaten Kutai Barat</v>
          </cell>
          <cell r="D22" t="str">
            <v>PU</v>
          </cell>
          <cell r="E22" t="str">
            <v>A</v>
          </cell>
        </row>
        <row r="23">
          <cell r="B23" t="str">
            <v>1-200.04</v>
          </cell>
          <cell r="C23" t="str">
            <v>Pemerintah Kota Bontang</v>
          </cell>
          <cell r="D23" t="str">
            <v>PU</v>
          </cell>
          <cell r="E23" t="str">
            <v>A</v>
          </cell>
        </row>
        <row r="24">
          <cell r="B24" t="str">
            <v>1-300.00</v>
          </cell>
          <cell r="C24" t="str">
            <v>Piutang Karyawan</v>
          </cell>
          <cell r="D24" t="str">
            <v>PK</v>
          </cell>
          <cell r="E24" t="str">
            <v>I</v>
          </cell>
        </row>
        <row r="25">
          <cell r="B25" t="str">
            <v>1-300.01</v>
          </cell>
          <cell r="C25" t="str">
            <v>Piutang Karyawan</v>
          </cell>
          <cell r="D25" t="str">
            <v>PK</v>
          </cell>
          <cell r="E25" t="str">
            <v>A</v>
          </cell>
        </row>
        <row r="26">
          <cell r="B26" t="str">
            <v>1-400.00</v>
          </cell>
          <cell r="C26" t="str">
            <v>Piutang Lain-Lain</v>
          </cell>
          <cell r="D26" t="str">
            <v>PLL</v>
          </cell>
          <cell r="E26" t="str">
            <v>I</v>
          </cell>
        </row>
        <row r="27">
          <cell r="B27" t="str">
            <v>1-400.01</v>
          </cell>
          <cell r="C27" t="str">
            <v>H. Syahrun</v>
          </cell>
          <cell r="D27" t="str">
            <v>PLL</v>
          </cell>
          <cell r="E27" t="str">
            <v>A</v>
          </cell>
        </row>
        <row r="28">
          <cell r="B28" t="str">
            <v>1-400.02</v>
          </cell>
          <cell r="C28" t="str">
            <v>PT. Selyca Mulia</v>
          </cell>
          <cell r="D28" t="str">
            <v>PLL</v>
          </cell>
          <cell r="E28" t="str">
            <v>A</v>
          </cell>
        </row>
        <row r="29">
          <cell r="B29" t="str">
            <v>1-400.03</v>
          </cell>
          <cell r="C29" t="str">
            <v>R/K. HM. Syahrun</v>
          </cell>
          <cell r="D29" t="str">
            <v>PLL</v>
          </cell>
          <cell r="E29" t="str">
            <v>A</v>
          </cell>
        </row>
        <row r="30">
          <cell r="B30" t="str">
            <v>1-400.04</v>
          </cell>
          <cell r="C30" t="str">
            <v>R/K. PT. Aldha Elprista</v>
          </cell>
          <cell r="D30" t="str">
            <v>PLL</v>
          </cell>
          <cell r="E30" t="str">
            <v>A</v>
          </cell>
        </row>
        <row r="31">
          <cell r="B31" t="str">
            <v>1-400.05</v>
          </cell>
          <cell r="C31" t="str">
            <v>R/K. CV. Litha</v>
          </cell>
          <cell r="D31" t="str">
            <v>PLL</v>
          </cell>
          <cell r="E31" t="str">
            <v>A</v>
          </cell>
        </row>
        <row r="32">
          <cell r="B32" t="str">
            <v>1-400.06</v>
          </cell>
          <cell r="C32" t="str">
            <v>Piutang Lainnya</v>
          </cell>
          <cell r="D32" t="str">
            <v>PLL</v>
          </cell>
          <cell r="E32" t="str">
            <v>A</v>
          </cell>
        </row>
        <row r="33">
          <cell r="B33" t="str">
            <v>1-500.00</v>
          </cell>
          <cell r="C33" t="str">
            <v>Uang Muka</v>
          </cell>
          <cell r="D33" t="str">
            <v>UM</v>
          </cell>
          <cell r="E33" t="str">
            <v>I</v>
          </cell>
        </row>
        <row r="34">
          <cell r="B34" t="str">
            <v>1-510.00</v>
          </cell>
          <cell r="C34" t="str">
            <v>Uang Muka Biaya</v>
          </cell>
          <cell r="D34" t="str">
            <v>UMB</v>
          </cell>
          <cell r="E34" t="str">
            <v>I</v>
          </cell>
        </row>
        <row r="35">
          <cell r="B35" t="str">
            <v>1-510.01</v>
          </cell>
          <cell r="C35" t="str">
            <v>Uang Muka Bahan Bangunan</v>
          </cell>
          <cell r="D35" t="str">
            <v>UMB</v>
          </cell>
          <cell r="E35" t="str">
            <v>A</v>
          </cell>
        </row>
        <row r="36">
          <cell r="B36" t="str">
            <v>1-510.02</v>
          </cell>
          <cell r="C36" t="str">
            <v>Uang Muka Opname</v>
          </cell>
          <cell r="D36" t="str">
            <v>UMB</v>
          </cell>
          <cell r="E36" t="str">
            <v>A</v>
          </cell>
        </row>
        <row r="37">
          <cell r="B37" t="str">
            <v>1-510.03</v>
          </cell>
          <cell r="C37" t="str">
            <v>Uang Muka Pembelian Kayu</v>
          </cell>
          <cell r="D37" t="str">
            <v>UMB</v>
          </cell>
          <cell r="E37" t="str">
            <v>A</v>
          </cell>
        </row>
        <row r="38">
          <cell r="B38" t="str">
            <v>1-510.04</v>
          </cell>
          <cell r="C38" t="str">
            <v>Uang Muka Pembelian Batu</v>
          </cell>
          <cell r="D38" t="str">
            <v>UMB</v>
          </cell>
          <cell r="E38" t="str">
            <v>A</v>
          </cell>
        </row>
        <row r="39">
          <cell r="B39" t="str">
            <v>1-510.05</v>
          </cell>
          <cell r="C39" t="str">
            <v>Uang Muka Pembelian Semen</v>
          </cell>
          <cell r="D39" t="str">
            <v>UMB</v>
          </cell>
          <cell r="E39" t="str">
            <v>A</v>
          </cell>
        </row>
        <row r="40">
          <cell r="B40" t="str">
            <v>1-510.06</v>
          </cell>
          <cell r="C40" t="str">
            <v>Uang Muka Pembelian Pasir</v>
          </cell>
          <cell r="D40" t="str">
            <v>UMB</v>
          </cell>
          <cell r="E40" t="str">
            <v>A</v>
          </cell>
        </row>
        <row r="41">
          <cell r="B41" t="str">
            <v>1-520.00</v>
          </cell>
          <cell r="C41" t="str">
            <v>Uang Muka Pajak</v>
          </cell>
          <cell r="D41" t="str">
            <v>UMP</v>
          </cell>
          <cell r="E41" t="str">
            <v>I</v>
          </cell>
        </row>
        <row r="42">
          <cell r="B42" t="str">
            <v>1-520.01</v>
          </cell>
          <cell r="C42" t="str">
            <v>PPh Pasal 23</v>
          </cell>
          <cell r="D42" t="str">
            <v>UMP</v>
          </cell>
          <cell r="E42" t="str">
            <v>A</v>
          </cell>
        </row>
        <row r="43">
          <cell r="B43" t="str">
            <v>1-600.00</v>
          </cell>
          <cell r="C43" t="str">
            <v>Persediaan</v>
          </cell>
          <cell r="D43" t="str">
            <v>PSD</v>
          </cell>
          <cell r="E43" t="str">
            <v>I</v>
          </cell>
        </row>
        <row r="44">
          <cell r="B44" t="str">
            <v>1-600.01</v>
          </cell>
          <cell r="C44" t="str">
            <v>Persediaan</v>
          </cell>
          <cell r="D44" t="str">
            <v>PSD</v>
          </cell>
          <cell r="E44" t="str">
            <v>A</v>
          </cell>
        </row>
        <row r="45">
          <cell r="B45" t="str">
            <v>2-000.00</v>
          </cell>
          <cell r="C45" t="str">
            <v>Aktiva Tidak Lancar</v>
          </cell>
          <cell r="D45" t="str">
            <v>ATL</v>
          </cell>
          <cell r="E45" t="str">
            <v>I</v>
          </cell>
        </row>
        <row r="46">
          <cell r="B46" t="str">
            <v>2-100.00</v>
          </cell>
          <cell r="C46" t="str">
            <v>Aktiva Tetap</v>
          </cell>
          <cell r="D46" t="str">
            <v>ATL</v>
          </cell>
          <cell r="E46" t="str">
            <v>I</v>
          </cell>
        </row>
        <row r="47">
          <cell r="B47" t="str">
            <v>2-110.00</v>
          </cell>
          <cell r="C47" t="str">
            <v>Harga Perolehan</v>
          </cell>
          <cell r="D47" t="str">
            <v>HP</v>
          </cell>
          <cell r="E47" t="str">
            <v>I</v>
          </cell>
        </row>
        <row r="48">
          <cell r="B48" t="str">
            <v>2-110.01</v>
          </cell>
          <cell r="C48" t="str">
            <v>Tanah</v>
          </cell>
          <cell r="D48" t="str">
            <v>HP</v>
          </cell>
          <cell r="E48" t="str">
            <v>A</v>
          </cell>
        </row>
        <row r="49">
          <cell r="B49" t="str">
            <v>2-110.02</v>
          </cell>
          <cell r="C49" t="str">
            <v>Bangunan</v>
          </cell>
          <cell r="D49" t="str">
            <v>HP</v>
          </cell>
          <cell r="E49" t="str">
            <v>A</v>
          </cell>
        </row>
        <row r="50">
          <cell r="B50" t="str">
            <v>2-110.03</v>
          </cell>
          <cell r="C50" t="str">
            <v>Kendaraan</v>
          </cell>
          <cell r="D50" t="str">
            <v>HP</v>
          </cell>
          <cell r="E50" t="str">
            <v>A</v>
          </cell>
        </row>
        <row r="51">
          <cell r="B51" t="str">
            <v>2-110.04</v>
          </cell>
          <cell r="C51" t="str">
            <v>Alat Berat</v>
          </cell>
          <cell r="D51" t="str">
            <v>HP</v>
          </cell>
          <cell r="E51" t="str">
            <v>A</v>
          </cell>
        </row>
        <row r="52">
          <cell r="B52" t="str">
            <v>2-110.05</v>
          </cell>
          <cell r="C52" t="str">
            <v>Mesin &amp; Peralatan</v>
          </cell>
          <cell r="D52" t="str">
            <v>HP</v>
          </cell>
          <cell r="E52" t="str">
            <v>A</v>
          </cell>
        </row>
        <row r="53">
          <cell r="B53" t="str">
            <v>2-110.06</v>
          </cell>
          <cell r="C53" t="str">
            <v>Inventaris Kantor</v>
          </cell>
          <cell r="D53" t="str">
            <v>HP</v>
          </cell>
          <cell r="E53" t="str">
            <v>A</v>
          </cell>
        </row>
        <row r="54">
          <cell r="B54" t="str">
            <v>2-120.00</v>
          </cell>
          <cell r="C54" t="str">
            <v>Akumulasi Penyusutan</v>
          </cell>
          <cell r="D54" t="str">
            <v>AKP</v>
          </cell>
          <cell r="E54" t="str">
            <v>I</v>
          </cell>
        </row>
        <row r="55">
          <cell r="B55" t="str">
            <v>2-120.01</v>
          </cell>
          <cell r="C55" t="str">
            <v>Bangunan</v>
          </cell>
          <cell r="D55" t="str">
            <v>AKP</v>
          </cell>
          <cell r="E55" t="str">
            <v>A</v>
          </cell>
        </row>
        <row r="56">
          <cell r="B56" t="str">
            <v>2-120.02</v>
          </cell>
          <cell r="C56" t="str">
            <v>Kendaraan</v>
          </cell>
          <cell r="D56" t="str">
            <v>AKP</v>
          </cell>
          <cell r="E56" t="str">
            <v>A</v>
          </cell>
        </row>
        <row r="57">
          <cell r="B57" t="str">
            <v>2-120.03</v>
          </cell>
          <cell r="C57" t="str">
            <v>Alat Berat</v>
          </cell>
          <cell r="D57" t="str">
            <v>AKP</v>
          </cell>
          <cell r="E57" t="str">
            <v>A</v>
          </cell>
        </row>
        <row r="58">
          <cell r="B58" t="str">
            <v>2-120.04</v>
          </cell>
          <cell r="C58" t="str">
            <v>Mesin &amp; Peralatan</v>
          </cell>
          <cell r="D58" t="str">
            <v>AKP</v>
          </cell>
          <cell r="E58" t="str">
            <v>A</v>
          </cell>
        </row>
        <row r="59">
          <cell r="B59" t="str">
            <v>2-120.05</v>
          </cell>
          <cell r="C59" t="str">
            <v>Inventaris Kantor</v>
          </cell>
          <cell r="D59" t="str">
            <v>AKP</v>
          </cell>
          <cell r="E59" t="str">
            <v>A</v>
          </cell>
        </row>
        <row r="60">
          <cell r="B60" t="str">
            <v>2-200.00</v>
          </cell>
          <cell r="C60" t="str">
            <v>Aktiva Lain-lain</v>
          </cell>
          <cell r="D60" t="str">
            <v>ALL</v>
          </cell>
          <cell r="E60" t="str">
            <v>I</v>
          </cell>
        </row>
        <row r="61">
          <cell r="B61" t="str">
            <v>3-000.00</v>
          </cell>
          <cell r="C61" t="str">
            <v>Kewajiban Lancar</v>
          </cell>
          <cell r="D61" t="str">
            <v>KL</v>
          </cell>
          <cell r="E61" t="str">
            <v>I</v>
          </cell>
        </row>
        <row r="62">
          <cell r="B62" t="str">
            <v>3-100.00</v>
          </cell>
          <cell r="C62" t="str">
            <v>Hutang Usaha</v>
          </cell>
          <cell r="D62" t="str">
            <v>HU</v>
          </cell>
          <cell r="E62" t="str">
            <v>I</v>
          </cell>
        </row>
        <row r="63">
          <cell r="B63" t="str">
            <v>3-100.01</v>
          </cell>
          <cell r="C63" t="str">
            <v>Ahmid H - Tenggarong</v>
          </cell>
          <cell r="D63" t="str">
            <v>HU</v>
          </cell>
          <cell r="E63" t="str">
            <v>A</v>
          </cell>
        </row>
        <row r="64">
          <cell r="B64" t="str">
            <v>3-100.02</v>
          </cell>
          <cell r="C64" t="str">
            <v>Agus Wijaya Batu</v>
          </cell>
          <cell r="D64" t="str">
            <v>HU</v>
          </cell>
          <cell r="E64" t="str">
            <v>A</v>
          </cell>
        </row>
        <row r="65">
          <cell r="B65" t="str">
            <v>3-100.03</v>
          </cell>
          <cell r="C65" t="str">
            <v>H. Barullah / Pasir</v>
          </cell>
          <cell r="D65" t="str">
            <v>HU</v>
          </cell>
          <cell r="E65" t="str">
            <v>A</v>
          </cell>
        </row>
        <row r="66">
          <cell r="B66" t="str">
            <v>3-100.04</v>
          </cell>
          <cell r="C66" t="str">
            <v>H. Bahrun / Kayu</v>
          </cell>
          <cell r="D66" t="str">
            <v>HU</v>
          </cell>
          <cell r="E66" t="str">
            <v>A</v>
          </cell>
        </row>
        <row r="67">
          <cell r="B67" t="str">
            <v>3-100.05</v>
          </cell>
          <cell r="C67" t="str">
            <v>CV. Bintang Mas Jaya</v>
          </cell>
          <cell r="D67" t="str">
            <v>HU</v>
          </cell>
          <cell r="E67" t="str">
            <v>A</v>
          </cell>
        </row>
        <row r="68">
          <cell r="B68" t="str">
            <v>3-100.06</v>
          </cell>
          <cell r="C68" t="str">
            <v>Berkat Jaya</v>
          </cell>
          <cell r="D68" t="str">
            <v>HU</v>
          </cell>
          <cell r="E68" t="str">
            <v>A</v>
          </cell>
        </row>
        <row r="69">
          <cell r="B69" t="str">
            <v>3-100.07</v>
          </cell>
          <cell r="C69" t="str">
            <v>Bahrun / Ipul Kayu Stadion Tenggarong</v>
          </cell>
          <cell r="D69" t="str">
            <v>HU</v>
          </cell>
          <cell r="E69" t="str">
            <v>A</v>
          </cell>
        </row>
        <row r="70">
          <cell r="B70" t="str">
            <v>3-100.08</v>
          </cell>
          <cell r="C70" t="str">
            <v>UD. Alamsyah</v>
          </cell>
          <cell r="D70" t="str">
            <v>HU</v>
          </cell>
          <cell r="E70" t="str">
            <v>A</v>
          </cell>
        </row>
        <row r="71">
          <cell r="B71" t="str">
            <v>3-100.09</v>
          </cell>
          <cell r="C71" t="str">
            <v>Aneka Filter</v>
          </cell>
          <cell r="D71" t="str">
            <v>HU</v>
          </cell>
          <cell r="E71" t="str">
            <v>A</v>
          </cell>
        </row>
        <row r="72">
          <cell r="B72" t="str">
            <v>3-100.10</v>
          </cell>
          <cell r="C72" t="str">
            <v>Arelindo Olie</v>
          </cell>
          <cell r="D72" t="str">
            <v>HU</v>
          </cell>
          <cell r="E72" t="str">
            <v>A</v>
          </cell>
        </row>
        <row r="73">
          <cell r="B73" t="str">
            <v>3-100.11</v>
          </cell>
          <cell r="C73" t="str">
            <v>CV. Bintang Mas Jaya / Semen</v>
          </cell>
          <cell r="D73" t="str">
            <v>HU</v>
          </cell>
          <cell r="E73" t="str">
            <v>A</v>
          </cell>
        </row>
        <row r="74">
          <cell r="B74" t="str">
            <v>3-100.12</v>
          </cell>
          <cell r="C74" t="str">
            <v>Indo Jaya / Hasan</v>
          </cell>
          <cell r="D74" t="str">
            <v>HU</v>
          </cell>
          <cell r="E74" t="str">
            <v>A</v>
          </cell>
        </row>
        <row r="75">
          <cell r="B75" t="str">
            <v>3-100.13</v>
          </cell>
          <cell r="C75" t="str">
            <v>UD. Bangun Jaya / Keramik</v>
          </cell>
          <cell r="D75" t="str">
            <v>HU</v>
          </cell>
          <cell r="E75" t="str">
            <v>A</v>
          </cell>
        </row>
        <row r="76">
          <cell r="B76" t="str">
            <v>3-100.14</v>
          </cell>
          <cell r="C76" t="str">
            <v>Berkat Jaya / Besi</v>
          </cell>
          <cell r="D76" t="str">
            <v>HU</v>
          </cell>
          <cell r="E76" t="str">
            <v>A</v>
          </cell>
        </row>
        <row r="77">
          <cell r="B77" t="str">
            <v>3-100.15</v>
          </cell>
          <cell r="C77" t="str">
            <v>Toko Kaca Arafat &amp; Aluminium</v>
          </cell>
          <cell r="D77" t="str">
            <v>HU</v>
          </cell>
          <cell r="E77" t="str">
            <v>A</v>
          </cell>
        </row>
        <row r="78">
          <cell r="B78" t="str">
            <v>3-100.16</v>
          </cell>
          <cell r="C78" t="str">
            <v>Kaca &amp; Alumanium  / Arafat Tenggarong</v>
          </cell>
          <cell r="D78" t="str">
            <v>HU</v>
          </cell>
          <cell r="E78" t="str">
            <v>A</v>
          </cell>
        </row>
        <row r="79">
          <cell r="B79" t="str">
            <v>3-100.17</v>
          </cell>
          <cell r="C79" t="str">
            <v>Karya Cipta Anak Bangsa</v>
          </cell>
          <cell r="D79" t="str">
            <v>HU</v>
          </cell>
          <cell r="E79" t="str">
            <v>A</v>
          </cell>
        </row>
        <row r="80">
          <cell r="B80" t="str">
            <v>3-100.18</v>
          </cell>
          <cell r="C80" t="str">
            <v>Cakrawala Nusapersada Spare-part</v>
          </cell>
          <cell r="D80" t="str">
            <v>HU</v>
          </cell>
          <cell r="E80" t="str">
            <v>A</v>
          </cell>
        </row>
        <row r="81">
          <cell r="B81" t="str">
            <v>3-100.19</v>
          </cell>
          <cell r="C81" t="str">
            <v>Toko Mulia</v>
          </cell>
          <cell r="D81" t="str">
            <v>HU</v>
          </cell>
          <cell r="E81" t="str">
            <v>A</v>
          </cell>
        </row>
        <row r="82">
          <cell r="B82" t="str">
            <v>3-100.20</v>
          </cell>
          <cell r="C82" t="str">
            <v>H. Marzuni Alat</v>
          </cell>
          <cell r="D82" t="str">
            <v>HU</v>
          </cell>
          <cell r="E82" t="str">
            <v>A</v>
          </cell>
        </row>
        <row r="83">
          <cell r="B83" t="str">
            <v>3-100.21</v>
          </cell>
          <cell r="C83" t="str">
            <v>Misnam Kayu</v>
          </cell>
          <cell r="D83" t="str">
            <v>HU</v>
          </cell>
          <cell r="E83" t="str">
            <v>A</v>
          </cell>
        </row>
        <row r="84">
          <cell r="B84" t="str">
            <v>3-100.22</v>
          </cell>
          <cell r="C84" t="str">
            <v>Carpetindo Indah Pratama (Carpet)</v>
          </cell>
          <cell r="D84" t="str">
            <v>HU</v>
          </cell>
          <cell r="E84" t="str">
            <v>A</v>
          </cell>
        </row>
        <row r="85">
          <cell r="B85" t="str">
            <v>3-100.23</v>
          </cell>
          <cell r="C85" t="str">
            <v>Mega Jaya / H. Misran</v>
          </cell>
          <cell r="D85" t="str">
            <v>HU</v>
          </cell>
          <cell r="E85" t="str">
            <v>A</v>
          </cell>
        </row>
        <row r="86">
          <cell r="B86" t="str">
            <v>3-100.24</v>
          </cell>
          <cell r="C86" t="str">
            <v>Nagarindo / Effendy Bpnn</v>
          </cell>
          <cell r="D86" t="str">
            <v>HU</v>
          </cell>
          <cell r="E86" t="str">
            <v>A</v>
          </cell>
        </row>
        <row r="87">
          <cell r="B87" t="str">
            <v>3-100.25</v>
          </cell>
          <cell r="C87" t="str">
            <v>Depot Bunga Dahlia</v>
          </cell>
          <cell r="D87" t="str">
            <v>HU</v>
          </cell>
          <cell r="E87" t="str">
            <v>A</v>
          </cell>
        </row>
        <row r="88">
          <cell r="B88" t="str">
            <v>3-100.26</v>
          </cell>
          <cell r="C88" t="str">
            <v>Pancar Surya</v>
          </cell>
          <cell r="D88" t="str">
            <v>HU</v>
          </cell>
          <cell r="E88" t="str">
            <v>A</v>
          </cell>
        </row>
        <row r="89">
          <cell r="B89" t="str">
            <v>3-100.27</v>
          </cell>
          <cell r="C89" t="str">
            <v>Grami Jaya</v>
          </cell>
          <cell r="D89" t="str">
            <v>HU</v>
          </cell>
          <cell r="E89" t="str">
            <v>A</v>
          </cell>
        </row>
        <row r="90">
          <cell r="B90" t="str">
            <v>3-100.28</v>
          </cell>
          <cell r="C90" t="str">
            <v>Hamid, Batu, Pasir</v>
          </cell>
          <cell r="D90" t="str">
            <v>HU</v>
          </cell>
          <cell r="E90" t="str">
            <v>A</v>
          </cell>
        </row>
        <row r="91">
          <cell r="B91" t="str">
            <v>3-100.29</v>
          </cell>
          <cell r="C91" t="str">
            <v>Samarinda Readi Mix</v>
          </cell>
          <cell r="D91" t="str">
            <v>HU</v>
          </cell>
          <cell r="E91" t="str">
            <v>A</v>
          </cell>
        </row>
        <row r="92">
          <cell r="B92" t="str">
            <v>3-100.30</v>
          </cell>
          <cell r="C92" t="str">
            <v>Jasa Andhika Raya Olie / Filter</v>
          </cell>
          <cell r="D92" t="str">
            <v>HU</v>
          </cell>
          <cell r="E92" t="str">
            <v>A</v>
          </cell>
        </row>
        <row r="93">
          <cell r="B93" t="str">
            <v>3-100.31</v>
          </cell>
          <cell r="C93" t="str">
            <v>Samidin H / Kayu Tenggarong</v>
          </cell>
          <cell r="D93" t="str">
            <v>HU</v>
          </cell>
          <cell r="E93" t="str">
            <v>A</v>
          </cell>
        </row>
        <row r="94">
          <cell r="B94" t="str">
            <v>3-100.32</v>
          </cell>
          <cell r="C94" t="str">
            <v>Indo Jaya / Kala</v>
          </cell>
          <cell r="D94" t="str">
            <v>HU</v>
          </cell>
          <cell r="E94" t="str">
            <v>A</v>
          </cell>
        </row>
        <row r="95">
          <cell r="B95" t="str">
            <v>3-100.33</v>
          </cell>
          <cell r="C95" t="str">
            <v>Indrawan Rental</v>
          </cell>
          <cell r="D95" t="str">
            <v>HU</v>
          </cell>
          <cell r="E95" t="str">
            <v>A</v>
          </cell>
        </row>
        <row r="96">
          <cell r="B96" t="str">
            <v>3-100.34</v>
          </cell>
          <cell r="C96" t="str">
            <v>Indrawan / Alat Rezak</v>
          </cell>
          <cell r="D96" t="str">
            <v>HU</v>
          </cell>
          <cell r="E96" t="str">
            <v>A</v>
          </cell>
        </row>
        <row r="97">
          <cell r="B97" t="str">
            <v>3-100.35</v>
          </cell>
          <cell r="C97" t="str">
            <v>Linda Hanta Wijaya Ban</v>
          </cell>
          <cell r="D97" t="str">
            <v>HU</v>
          </cell>
          <cell r="E97" t="str">
            <v>A</v>
          </cell>
        </row>
        <row r="98">
          <cell r="B98" t="str">
            <v>3-100.36</v>
          </cell>
          <cell r="C98" t="str">
            <v>Krama Agung</v>
          </cell>
          <cell r="D98" t="str">
            <v>HU</v>
          </cell>
          <cell r="E98" t="str">
            <v>A</v>
          </cell>
        </row>
        <row r="99">
          <cell r="B99" t="str">
            <v>3-100.37</v>
          </cell>
          <cell r="C99" t="str">
            <v>H. Mastur Martadinata</v>
          </cell>
          <cell r="D99" t="str">
            <v>HU</v>
          </cell>
          <cell r="E99" t="str">
            <v>A</v>
          </cell>
        </row>
        <row r="100">
          <cell r="B100" t="str">
            <v>3-100.38</v>
          </cell>
          <cell r="C100" t="str">
            <v>Toko Mulia / Kran / Closed</v>
          </cell>
          <cell r="D100" t="str">
            <v>HU</v>
          </cell>
          <cell r="E100" t="str">
            <v>A</v>
          </cell>
        </row>
        <row r="101">
          <cell r="B101" t="str">
            <v>3-100.39</v>
          </cell>
          <cell r="C101" t="str">
            <v>Mahandika Abadi Sparepart</v>
          </cell>
          <cell r="D101" t="str">
            <v>HU</v>
          </cell>
          <cell r="E101" t="str">
            <v>A</v>
          </cell>
        </row>
        <row r="102">
          <cell r="B102" t="str">
            <v>3-100.40</v>
          </cell>
          <cell r="C102" t="str">
            <v>Utami Mandiri</v>
          </cell>
          <cell r="D102" t="str">
            <v>HU</v>
          </cell>
          <cell r="E102" t="str">
            <v>A</v>
          </cell>
        </row>
        <row r="103">
          <cell r="B103" t="str">
            <v>3-100.41</v>
          </cell>
          <cell r="C103" t="str">
            <v>H. Barolah Tenggarong</v>
          </cell>
          <cell r="D103" t="str">
            <v>HU</v>
          </cell>
          <cell r="E103" t="str">
            <v>A</v>
          </cell>
        </row>
        <row r="104">
          <cell r="B104" t="str">
            <v>3-100.42</v>
          </cell>
          <cell r="C104" t="str">
            <v>Cakrawala Nusa Persada</v>
          </cell>
          <cell r="D104" t="str">
            <v>HU</v>
          </cell>
          <cell r="E104" t="str">
            <v>A</v>
          </cell>
        </row>
        <row r="105">
          <cell r="B105" t="str">
            <v>3-100.43</v>
          </cell>
          <cell r="C105" t="str">
            <v>Sun Jaya</v>
          </cell>
          <cell r="D105" t="str">
            <v>HU</v>
          </cell>
          <cell r="E105" t="str">
            <v>A</v>
          </cell>
        </row>
        <row r="106">
          <cell r="B106" t="str">
            <v>3-100.44</v>
          </cell>
          <cell r="C106" t="str">
            <v>Linda Hata Wijaya</v>
          </cell>
          <cell r="D106" t="str">
            <v>HU</v>
          </cell>
          <cell r="E106" t="str">
            <v>A</v>
          </cell>
        </row>
        <row r="107">
          <cell r="B107" t="str">
            <v>3-100.45</v>
          </cell>
          <cell r="C107" t="str">
            <v>Surya Mas Bunga</v>
          </cell>
          <cell r="D107" t="str">
            <v>HU</v>
          </cell>
          <cell r="E107" t="str">
            <v>A</v>
          </cell>
        </row>
        <row r="108">
          <cell r="B108" t="str">
            <v>3-100.46</v>
          </cell>
          <cell r="C108" t="str">
            <v>Mega Jaya H.Misran Paving</v>
          </cell>
          <cell r="D108" t="str">
            <v>HU</v>
          </cell>
          <cell r="E108" t="str">
            <v>A</v>
          </cell>
        </row>
        <row r="109">
          <cell r="B109" t="str">
            <v>3-100.47</v>
          </cell>
          <cell r="C109" t="str">
            <v>Yoga Bel Lompeyor AMP.</v>
          </cell>
          <cell r="D109" t="str">
            <v>HU</v>
          </cell>
          <cell r="E109" t="str">
            <v>A</v>
          </cell>
        </row>
        <row r="110">
          <cell r="B110" t="str">
            <v>3-100.48</v>
          </cell>
          <cell r="C110" t="str">
            <v>Nagarindo CM Leasing</v>
          </cell>
          <cell r="D110" t="str">
            <v>HU</v>
          </cell>
          <cell r="E110" t="str">
            <v>A</v>
          </cell>
        </row>
        <row r="111">
          <cell r="B111" t="str">
            <v>3-100.49</v>
          </cell>
          <cell r="C111" t="str">
            <v>Pancar Surya Bahan Bangunan</v>
          </cell>
          <cell r="D111" t="str">
            <v>HU</v>
          </cell>
          <cell r="E111" t="str">
            <v>A</v>
          </cell>
        </row>
        <row r="112">
          <cell r="B112" t="str">
            <v>3-100.50</v>
          </cell>
          <cell r="C112" t="str">
            <v>Samarinda Ready Mix</v>
          </cell>
          <cell r="D112" t="str">
            <v>HU</v>
          </cell>
          <cell r="E112" t="str">
            <v>A</v>
          </cell>
        </row>
        <row r="113">
          <cell r="B113" t="str">
            <v>3-100.51</v>
          </cell>
          <cell r="C113" t="str">
            <v>Samidin / Kayu</v>
          </cell>
          <cell r="D113" t="str">
            <v>HU</v>
          </cell>
          <cell r="E113" t="str">
            <v>A</v>
          </cell>
        </row>
        <row r="114">
          <cell r="B114" t="str">
            <v>3-100.52</v>
          </cell>
          <cell r="C114" t="str">
            <v>Samudera Jaya Cat</v>
          </cell>
          <cell r="D114" t="str">
            <v>HU</v>
          </cell>
          <cell r="E114" t="str">
            <v>A</v>
          </cell>
        </row>
        <row r="115">
          <cell r="B115" t="str">
            <v>3-100.53</v>
          </cell>
          <cell r="C115" t="str">
            <v>Sidik Bata</v>
          </cell>
          <cell r="D115" t="str">
            <v>HU</v>
          </cell>
          <cell r="E115" t="str">
            <v>A</v>
          </cell>
        </row>
        <row r="116">
          <cell r="B116" t="str">
            <v>3-100.54</v>
          </cell>
          <cell r="C116" t="str">
            <v>Sunjay Jaya Kayu</v>
          </cell>
          <cell r="D116" t="str">
            <v>HU</v>
          </cell>
          <cell r="E116" t="str">
            <v>A</v>
          </cell>
        </row>
        <row r="117">
          <cell r="B117" t="str">
            <v>3-100.55</v>
          </cell>
          <cell r="C117" t="str">
            <v>Subur Kerank Jaya</v>
          </cell>
          <cell r="D117" t="str">
            <v>HU</v>
          </cell>
          <cell r="E117" t="str">
            <v>A</v>
          </cell>
        </row>
        <row r="118">
          <cell r="B118" t="str">
            <v>3-100.56</v>
          </cell>
          <cell r="C118" t="str">
            <v>CV.Handi Jaya Teknik Olie</v>
          </cell>
          <cell r="D118" t="str">
            <v>HU</v>
          </cell>
          <cell r="E118" t="str">
            <v>A</v>
          </cell>
        </row>
        <row r="119">
          <cell r="B119" t="str">
            <v>3-100.57</v>
          </cell>
          <cell r="C119" t="str">
            <v>H. Idham Kayu</v>
          </cell>
          <cell r="D119" t="str">
            <v>HU</v>
          </cell>
          <cell r="E119" t="str">
            <v>A</v>
          </cell>
        </row>
        <row r="120">
          <cell r="B120" t="str">
            <v>3-100.58</v>
          </cell>
          <cell r="C120" t="str">
            <v>UD. Jakarta Motor</v>
          </cell>
          <cell r="D120" t="str">
            <v>HU</v>
          </cell>
          <cell r="E120" t="str">
            <v>A</v>
          </cell>
        </row>
        <row r="121">
          <cell r="B121" t="str">
            <v>3-100.59</v>
          </cell>
          <cell r="C121" t="str">
            <v>UD. Jaya Mulia</v>
          </cell>
          <cell r="D121" t="str">
            <v>HU</v>
          </cell>
          <cell r="E121" t="str">
            <v>A</v>
          </cell>
        </row>
        <row r="122">
          <cell r="B122" t="str">
            <v>3-100.60</v>
          </cell>
          <cell r="C122" t="str">
            <v>Mulia Abadi / Expedisi</v>
          </cell>
          <cell r="D122" t="str">
            <v>HU</v>
          </cell>
          <cell r="E122" t="str">
            <v>A</v>
          </cell>
        </row>
        <row r="123">
          <cell r="B123" t="str">
            <v>3-200.00</v>
          </cell>
          <cell r="C123" t="str">
            <v>Hutang Biaya</v>
          </cell>
          <cell r="D123" t="str">
            <v>HBY</v>
          </cell>
          <cell r="E123" t="str">
            <v>I</v>
          </cell>
        </row>
        <row r="124">
          <cell r="B124" t="str">
            <v>3-200.01</v>
          </cell>
          <cell r="C124" t="str">
            <v>Biaya Opname</v>
          </cell>
          <cell r="D124" t="str">
            <v>HBY</v>
          </cell>
          <cell r="E124" t="str">
            <v>A</v>
          </cell>
        </row>
        <row r="125">
          <cell r="B125" t="str">
            <v>3-200.02</v>
          </cell>
          <cell r="C125" t="str">
            <v>Biaya Asuransi</v>
          </cell>
          <cell r="D125" t="str">
            <v>HBY</v>
          </cell>
          <cell r="E125" t="str">
            <v>A</v>
          </cell>
        </row>
        <row r="126">
          <cell r="B126" t="str">
            <v>3-200.03</v>
          </cell>
          <cell r="C126" t="str">
            <v>Biaya Sewa Kendaraan</v>
          </cell>
          <cell r="D126" t="str">
            <v>HBY</v>
          </cell>
          <cell r="E126" t="str">
            <v>A</v>
          </cell>
        </row>
        <row r="127">
          <cell r="B127" t="str">
            <v>3-200.04</v>
          </cell>
          <cell r="C127" t="str">
            <v>Biaya Pemasangan AC Rumah</v>
          </cell>
          <cell r="D127" t="str">
            <v>HBY</v>
          </cell>
          <cell r="E127" t="str">
            <v>A</v>
          </cell>
        </row>
        <row r="128">
          <cell r="B128" t="str">
            <v>3-200.05</v>
          </cell>
          <cell r="C128" t="str">
            <v>Biaya Operasional Proyek</v>
          </cell>
          <cell r="D128" t="str">
            <v>HBY</v>
          </cell>
          <cell r="E128" t="str">
            <v>A</v>
          </cell>
        </row>
        <row r="129">
          <cell r="B129" t="str">
            <v>3-300.00</v>
          </cell>
          <cell r="C129" t="str">
            <v>Hutang Pajak</v>
          </cell>
          <cell r="D129" t="str">
            <v>HP</v>
          </cell>
          <cell r="E129" t="str">
            <v>I</v>
          </cell>
        </row>
        <row r="130">
          <cell r="B130" t="str">
            <v>3-300.01</v>
          </cell>
          <cell r="C130" t="str">
            <v>PPN Keluaran</v>
          </cell>
          <cell r="D130" t="str">
            <v>HP</v>
          </cell>
          <cell r="E130" t="str">
            <v>A</v>
          </cell>
        </row>
        <row r="131">
          <cell r="B131" t="str">
            <v>3-400.00</v>
          </cell>
          <cell r="C131" t="str">
            <v>Hutang Bank</v>
          </cell>
          <cell r="D131" t="str">
            <v>HBK</v>
          </cell>
          <cell r="E131" t="str">
            <v>I</v>
          </cell>
        </row>
        <row r="132">
          <cell r="B132" t="str">
            <v>3-400.01</v>
          </cell>
          <cell r="C132" t="str">
            <v>BRI AC. 21201500076156</v>
          </cell>
          <cell r="D132" t="str">
            <v>HBK</v>
          </cell>
          <cell r="E132" t="str">
            <v>A</v>
          </cell>
        </row>
        <row r="133">
          <cell r="B133" t="str">
            <v>3-400.02</v>
          </cell>
          <cell r="C133" t="str">
            <v>Bank Pembangunan Daerah KMK</v>
          </cell>
          <cell r="D133" t="str">
            <v>HBK</v>
          </cell>
          <cell r="E133" t="str">
            <v>A</v>
          </cell>
        </row>
        <row r="134">
          <cell r="B134" t="str">
            <v>3-500.00</v>
          </cell>
          <cell r="C134" t="str">
            <v>Pendapatan Diterima Dimuka</v>
          </cell>
          <cell r="D134" t="str">
            <v>PDD</v>
          </cell>
          <cell r="E134" t="str">
            <v>I</v>
          </cell>
        </row>
        <row r="135">
          <cell r="B135" t="str">
            <v>3-500.01</v>
          </cell>
          <cell r="C135" t="str">
            <v>Pemerintah Kabupaten Kutai Barat</v>
          </cell>
          <cell r="D135" t="str">
            <v>PDD</v>
          </cell>
          <cell r="E135" t="str">
            <v>A</v>
          </cell>
        </row>
        <row r="136">
          <cell r="B136" t="str">
            <v>3-600.00</v>
          </cell>
          <cell r="C136" t="str">
            <v>Hutang Lain-lain</v>
          </cell>
          <cell r="D136" t="str">
            <v>HLL</v>
          </cell>
          <cell r="E136" t="str">
            <v>I</v>
          </cell>
        </row>
        <row r="137">
          <cell r="B137" t="str">
            <v>3-600.01</v>
          </cell>
          <cell r="C137" t="str">
            <v>PT. Aldha Elprista</v>
          </cell>
          <cell r="D137" t="str">
            <v>HLL</v>
          </cell>
          <cell r="E137" t="str">
            <v>A</v>
          </cell>
        </row>
        <row r="138">
          <cell r="B138" t="str">
            <v>3-600.02</v>
          </cell>
          <cell r="C138" t="str">
            <v>CV. Rimba Ayu Kencana</v>
          </cell>
          <cell r="D138" t="str">
            <v>HLL</v>
          </cell>
          <cell r="E138" t="str">
            <v>A</v>
          </cell>
        </row>
        <row r="139">
          <cell r="B139" t="str">
            <v>3-600.03</v>
          </cell>
          <cell r="C139" t="str">
            <v>CV. Litha</v>
          </cell>
          <cell r="D139" t="str">
            <v>HLL</v>
          </cell>
          <cell r="E139" t="str">
            <v>A</v>
          </cell>
        </row>
        <row r="140">
          <cell r="B140" t="str">
            <v>3-600.04</v>
          </cell>
          <cell r="C140" t="str">
            <v>H. Syahrun</v>
          </cell>
          <cell r="D140" t="str">
            <v>HLL</v>
          </cell>
          <cell r="E140" t="str">
            <v>A</v>
          </cell>
        </row>
        <row r="141">
          <cell r="B141" t="str">
            <v>3-600.05</v>
          </cell>
          <cell r="C141" t="str">
            <v>Daryanto</v>
          </cell>
          <cell r="D141" t="str">
            <v>HLL</v>
          </cell>
          <cell r="E141" t="str">
            <v>A</v>
          </cell>
        </row>
        <row r="142">
          <cell r="B142" t="str">
            <v>3-600.06</v>
          </cell>
          <cell r="C142" t="str">
            <v>CV. Cipta Jasa</v>
          </cell>
          <cell r="D142" t="str">
            <v>HLL</v>
          </cell>
          <cell r="E142" t="str">
            <v>A</v>
          </cell>
        </row>
        <row r="143">
          <cell r="B143" t="str">
            <v>4-000.00</v>
          </cell>
          <cell r="C143" t="str">
            <v>Kewajiban Tidak Lancar</v>
          </cell>
          <cell r="D143" t="str">
            <v>KTL</v>
          </cell>
          <cell r="E143" t="str">
            <v>I</v>
          </cell>
        </row>
        <row r="144">
          <cell r="B144" t="str">
            <v>4-000.01</v>
          </cell>
          <cell r="C144" t="str">
            <v>Bank Pembangunan Daerah KMK</v>
          </cell>
          <cell r="D144" t="str">
            <v>KTL</v>
          </cell>
          <cell r="E144" t="str">
            <v>A</v>
          </cell>
        </row>
        <row r="145">
          <cell r="B145" t="str">
            <v>4-000.02</v>
          </cell>
          <cell r="C145" t="str">
            <v>PT. Trakindo Utama</v>
          </cell>
          <cell r="D145" t="str">
            <v>KTL</v>
          </cell>
          <cell r="E145" t="str">
            <v>A</v>
          </cell>
        </row>
        <row r="146">
          <cell r="B146" t="str">
            <v>4-000.03</v>
          </cell>
          <cell r="C146" t="str">
            <v>PT. Orix</v>
          </cell>
          <cell r="D146" t="str">
            <v>KTL</v>
          </cell>
          <cell r="E146" t="str">
            <v>A</v>
          </cell>
        </row>
        <row r="147">
          <cell r="B147" t="str">
            <v>4-000.04</v>
          </cell>
          <cell r="C147" t="str">
            <v>Bank Niaga Leasing</v>
          </cell>
          <cell r="D147" t="str">
            <v>KTL</v>
          </cell>
          <cell r="E147" t="str">
            <v>A</v>
          </cell>
        </row>
        <row r="148">
          <cell r="B148" t="str">
            <v>4-000.05</v>
          </cell>
          <cell r="C148" t="str">
            <v>PT. Saseka</v>
          </cell>
          <cell r="D148" t="str">
            <v>KTL</v>
          </cell>
          <cell r="E148" t="str">
            <v>A</v>
          </cell>
        </row>
        <row r="149">
          <cell r="B149" t="str">
            <v>4-000.06</v>
          </cell>
          <cell r="C149" t="str">
            <v>PT. Cat Finance</v>
          </cell>
          <cell r="D149" t="str">
            <v>KTL</v>
          </cell>
          <cell r="E149" t="str">
            <v>A</v>
          </cell>
        </row>
        <row r="150">
          <cell r="B150" t="str">
            <v>4-000.07</v>
          </cell>
          <cell r="C150" t="str">
            <v>PT. Surya</v>
          </cell>
          <cell r="D150" t="str">
            <v>KTL</v>
          </cell>
          <cell r="E150" t="str">
            <v>A</v>
          </cell>
        </row>
        <row r="151">
          <cell r="B151" t="str">
            <v>5-000.00</v>
          </cell>
          <cell r="C151" t="str">
            <v>Ekuitas</v>
          </cell>
          <cell r="D151" t="str">
            <v>EK</v>
          </cell>
          <cell r="E151" t="str">
            <v>I</v>
          </cell>
        </row>
        <row r="152">
          <cell r="B152" t="str">
            <v>5-100.00</v>
          </cell>
          <cell r="C152" t="str">
            <v>Modal Disetor</v>
          </cell>
          <cell r="D152" t="str">
            <v>MD</v>
          </cell>
          <cell r="E152" t="str">
            <v>I</v>
          </cell>
        </row>
        <row r="153">
          <cell r="B153" t="str">
            <v>5-100.01</v>
          </cell>
          <cell r="C153" t="str">
            <v>H. Muhammad Syahrun</v>
          </cell>
          <cell r="D153" t="str">
            <v>MD</v>
          </cell>
          <cell r="E153" t="str">
            <v>A</v>
          </cell>
        </row>
        <row r="154">
          <cell r="B154" t="str">
            <v>5-100.02</v>
          </cell>
          <cell r="C154" t="str">
            <v>H. Syahran. HK</v>
          </cell>
          <cell r="D154" t="str">
            <v>MD</v>
          </cell>
          <cell r="E154" t="str">
            <v>A</v>
          </cell>
        </row>
        <row r="155">
          <cell r="B155" t="str">
            <v>5-200.00</v>
          </cell>
          <cell r="C155" t="str">
            <v>Laba (Rugi) Ditahan</v>
          </cell>
          <cell r="D155" t="str">
            <v>LTD</v>
          </cell>
          <cell r="E155" t="str">
            <v>I</v>
          </cell>
        </row>
        <row r="156">
          <cell r="B156" t="str">
            <v>5-200.01</v>
          </cell>
          <cell r="C156" t="str">
            <v>Laba (Rugi) Tahun Lalu</v>
          </cell>
          <cell r="D156" t="str">
            <v>LTD</v>
          </cell>
          <cell r="E156" t="str">
            <v>A</v>
          </cell>
        </row>
        <row r="157">
          <cell r="B157" t="str">
            <v>5-200.02</v>
          </cell>
          <cell r="C157" t="str">
            <v>Laba (Rugi) Tahun Berjalan</v>
          </cell>
          <cell r="D157" t="str">
            <v>LTD</v>
          </cell>
          <cell r="E157" t="str">
            <v>A</v>
          </cell>
        </row>
        <row r="158">
          <cell r="B158" t="str">
            <v>5-200.03</v>
          </cell>
          <cell r="C158" t="str">
            <v>Deviden</v>
          </cell>
          <cell r="D158" t="str">
            <v>LTD</v>
          </cell>
          <cell r="E158" t="str">
            <v>A</v>
          </cell>
        </row>
        <row r="159">
          <cell r="B159" t="str">
            <v>5-200.04</v>
          </cell>
          <cell r="C159" t="str">
            <v>Estimasi Pajak Penghasilan</v>
          </cell>
          <cell r="D159" t="str">
            <v>LTD</v>
          </cell>
          <cell r="E159" t="str">
            <v>A</v>
          </cell>
        </row>
        <row r="160">
          <cell r="B160" t="str">
            <v>6-000.00</v>
          </cell>
          <cell r="C160" t="str">
            <v>Pendapatan Proyek</v>
          </cell>
          <cell r="D160" t="str">
            <v>PDP</v>
          </cell>
          <cell r="E160" t="str">
            <v>I</v>
          </cell>
        </row>
        <row r="161">
          <cell r="B161" t="str">
            <v>6-000.01</v>
          </cell>
          <cell r="C161" t="str">
            <v>Pendapatan Proyek</v>
          </cell>
          <cell r="D161" t="str">
            <v>PDP</v>
          </cell>
          <cell r="E161" t="str">
            <v>A</v>
          </cell>
        </row>
        <row r="162">
          <cell r="B162" t="str">
            <v>7-000.00</v>
          </cell>
          <cell r="C162" t="str">
            <v>Harga Pokok Pendapatan Proyek</v>
          </cell>
          <cell r="D162" t="str">
            <v>HPP</v>
          </cell>
          <cell r="E162" t="str">
            <v>I</v>
          </cell>
        </row>
        <row r="163">
          <cell r="B163" t="str">
            <v>7-000.01</v>
          </cell>
          <cell r="C163" t="str">
            <v>Biaya Gaji Karyawan Lapangan</v>
          </cell>
          <cell r="D163" t="str">
            <v>HPP</v>
          </cell>
          <cell r="E163" t="str">
            <v>A</v>
          </cell>
        </row>
        <row r="164">
          <cell r="B164" t="str">
            <v>7-000.02</v>
          </cell>
          <cell r="C164" t="str">
            <v>Upah Harian Lapangan</v>
          </cell>
          <cell r="D164" t="str">
            <v>HPP</v>
          </cell>
          <cell r="E164" t="str">
            <v>A</v>
          </cell>
        </row>
        <row r="165">
          <cell r="B165" t="str">
            <v>7-000.03</v>
          </cell>
          <cell r="C165" t="str">
            <v>Biaya Buruh</v>
          </cell>
          <cell r="D165" t="str">
            <v>HPP</v>
          </cell>
          <cell r="E165" t="str">
            <v>A</v>
          </cell>
        </row>
        <row r="166">
          <cell r="B166" t="str">
            <v>7-000.04</v>
          </cell>
          <cell r="C166" t="str">
            <v>Biaya Premi &amp; Lembur</v>
          </cell>
          <cell r="D166" t="str">
            <v>HPP</v>
          </cell>
          <cell r="E166" t="str">
            <v>A</v>
          </cell>
        </row>
        <row r="167">
          <cell r="B167" t="str">
            <v>7-000.05</v>
          </cell>
          <cell r="C167" t="str">
            <v>Biaya Opname Proyek</v>
          </cell>
          <cell r="D167" t="str">
            <v>HPP</v>
          </cell>
          <cell r="E167" t="str">
            <v>A</v>
          </cell>
        </row>
        <row r="168">
          <cell r="B168" t="str">
            <v>7-000.06</v>
          </cell>
          <cell r="C168" t="str">
            <v>Biaya Bahan Bangunan</v>
          </cell>
          <cell r="D168" t="str">
            <v>HPP</v>
          </cell>
          <cell r="E168" t="str">
            <v>A</v>
          </cell>
        </row>
        <row r="169">
          <cell r="B169" t="str">
            <v>7-000.07</v>
          </cell>
          <cell r="C169" t="str">
            <v>Biaya Bahan Bakar Minyak &amp; Pelumas</v>
          </cell>
          <cell r="D169" t="str">
            <v>HPP</v>
          </cell>
          <cell r="E169" t="str">
            <v>A</v>
          </cell>
        </row>
        <row r="170">
          <cell r="B170" t="str">
            <v>7-000.08</v>
          </cell>
          <cell r="C170" t="str">
            <v>Biaya Keperluan Kendaraan</v>
          </cell>
          <cell r="D170" t="str">
            <v>HPP</v>
          </cell>
          <cell r="E170" t="str">
            <v>A</v>
          </cell>
        </row>
        <row r="171">
          <cell r="B171" t="str">
            <v>7-000.09</v>
          </cell>
          <cell r="C171" t="str">
            <v>Biaya Keperluan Proyek</v>
          </cell>
          <cell r="D171" t="str">
            <v>HPP</v>
          </cell>
          <cell r="E171" t="str">
            <v>A</v>
          </cell>
        </row>
        <row r="172">
          <cell r="B172" t="str">
            <v>7-000.10</v>
          </cell>
          <cell r="C172" t="str">
            <v>Biaya Lifdruk Gambar</v>
          </cell>
          <cell r="D172" t="str">
            <v>HPP</v>
          </cell>
          <cell r="E172" t="str">
            <v>A</v>
          </cell>
        </row>
        <row r="173">
          <cell r="B173" t="str">
            <v>7-000.11</v>
          </cell>
          <cell r="C173" t="str">
            <v>Biaya Mobilisasi Mesin &amp; Alat Berat</v>
          </cell>
          <cell r="D173" t="str">
            <v>HPP</v>
          </cell>
          <cell r="E173" t="str">
            <v>A</v>
          </cell>
        </row>
        <row r="174">
          <cell r="B174" t="str">
            <v>7-000.12</v>
          </cell>
          <cell r="C174" t="str">
            <v>Biaya Pemeliharaan Kendaraan &amp; Alat Berat</v>
          </cell>
          <cell r="D174" t="str">
            <v>HPP</v>
          </cell>
          <cell r="E174" t="str">
            <v>A</v>
          </cell>
        </row>
        <row r="175">
          <cell r="B175" t="str">
            <v>7-000.13</v>
          </cell>
          <cell r="C175" t="str">
            <v>Biaya Pemeliharaan Mesin &amp; Peralatan</v>
          </cell>
          <cell r="D175" t="str">
            <v>HPP</v>
          </cell>
          <cell r="E175" t="str">
            <v>A</v>
          </cell>
        </row>
        <row r="176">
          <cell r="B176" t="str">
            <v>7-000.14</v>
          </cell>
          <cell r="C176" t="str">
            <v>Biaya Angkut / Expedisi / Bongkar Muat</v>
          </cell>
          <cell r="D176" t="str">
            <v>HPP</v>
          </cell>
          <cell r="E176" t="str">
            <v>A</v>
          </cell>
        </row>
        <row r="177">
          <cell r="B177" t="str">
            <v>7-000.15</v>
          </cell>
          <cell r="C177" t="str">
            <v>Biaya Bunga Bank</v>
          </cell>
          <cell r="D177" t="str">
            <v>HPP</v>
          </cell>
          <cell r="E177" t="str">
            <v>A</v>
          </cell>
        </row>
        <row r="178">
          <cell r="B178" t="str">
            <v>7-000.16</v>
          </cell>
          <cell r="C178" t="str">
            <v>Biaya Perlengkapan Proyek</v>
          </cell>
          <cell r="D178" t="str">
            <v>HPP</v>
          </cell>
          <cell r="E178" t="str">
            <v>A</v>
          </cell>
        </row>
        <row r="179">
          <cell r="B179" t="str">
            <v>7-000.17</v>
          </cell>
          <cell r="C179" t="str">
            <v>Harga Pokok Pengadaan RSU Bontang</v>
          </cell>
          <cell r="D179" t="str">
            <v>HPP</v>
          </cell>
          <cell r="E179" t="str">
            <v>A</v>
          </cell>
        </row>
        <row r="180">
          <cell r="B180" t="str">
            <v>7-000.18</v>
          </cell>
          <cell r="C180" t="str">
            <v>Biaya Administrasi Proyek</v>
          </cell>
          <cell r="D180" t="str">
            <v>HPP</v>
          </cell>
          <cell r="E180" t="str">
            <v>A</v>
          </cell>
        </row>
        <row r="181">
          <cell r="B181" t="str">
            <v>7-000.19</v>
          </cell>
          <cell r="C181" t="str">
            <v>Biaya Sewa Mesin &amp; Peralatan</v>
          </cell>
          <cell r="D181" t="str">
            <v>HPP</v>
          </cell>
          <cell r="E181" t="str">
            <v>A</v>
          </cell>
        </row>
        <row r="182">
          <cell r="B182" t="str">
            <v>7-000.20</v>
          </cell>
          <cell r="C182" t="str">
            <v>Biaya Sewa Kendaraan &amp; Alat Berat</v>
          </cell>
          <cell r="D182" t="str">
            <v>HPP</v>
          </cell>
          <cell r="E182" t="str">
            <v>A</v>
          </cell>
        </row>
        <row r="183">
          <cell r="B183" t="str">
            <v>7-000.21</v>
          </cell>
          <cell r="C183" t="str">
            <v>Biaya Sewa Rumah &amp; Mess</v>
          </cell>
          <cell r="D183" t="str">
            <v>HPP</v>
          </cell>
          <cell r="E183" t="str">
            <v>A</v>
          </cell>
        </row>
        <row r="184">
          <cell r="B184" t="str">
            <v>7-000.22</v>
          </cell>
          <cell r="C184" t="str">
            <v>Biaya Spare Part</v>
          </cell>
          <cell r="D184" t="str">
            <v>HPP</v>
          </cell>
          <cell r="E184" t="str">
            <v>A</v>
          </cell>
        </row>
        <row r="185">
          <cell r="B185" t="str">
            <v>7-000.23</v>
          </cell>
          <cell r="C185" t="str">
            <v>Biaya Penyusutan Kendaraan</v>
          </cell>
          <cell r="D185" t="str">
            <v>HPP</v>
          </cell>
          <cell r="E185" t="str">
            <v>A</v>
          </cell>
        </row>
        <row r="186">
          <cell r="B186" t="str">
            <v>7-000.24</v>
          </cell>
          <cell r="C186" t="str">
            <v>Biaya Penyusutan Alat Berat</v>
          </cell>
          <cell r="D186" t="str">
            <v>HPP</v>
          </cell>
          <cell r="E186" t="str">
            <v>A</v>
          </cell>
        </row>
        <row r="187">
          <cell r="B187" t="str">
            <v>7-000.25</v>
          </cell>
          <cell r="C187" t="str">
            <v>Biaya Penyusutan Mesin &amp; Peralatan</v>
          </cell>
          <cell r="D187" t="str">
            <v>HPP</v>
          </cell>
          <cell r="E187" t="str">
            <v>A</v>
          </cell>
        </row>
        <row r="188">
          <cell r="B188" t="str">
            <v>7-000.26</v>
          </cell>
          <cell r="C188" t="str">
            <v>Biaya Waker</v>
          </cell>
          <cell r="D188" t="str">
            <v>HPP</v>
          </cell>
          <cell r="E188" t="str">
            <v>A</v>
          </cell>
        </row>
        <row r="189">
          <cell r="B189" t="str">
            <v>7-000.27</v>
          </cell>
          <cell r="C189" t="str">
            <v>Biaya Fee</v>
          </cell>
          <cell r="D189" t="str">
            <v>HPP</v>
          </cell>
          <cell r="E189" t="str">
            <v>A</v>
          </cell>
        </row>
        <row r="190">
          <cell r="B190" t="str">
            <v>7-000.99</v>
          </cell>
          <cell r="C190" t="str">
            <v>Biaya Lain - lain</v>
          </cell>
          <cell r="D190" t="str">
            <v>HPP</v>
          </cell>
          <cell r="E190" t="str">
            <v>A</v>
          </cell>
        </row>
        <row r="191">
          <cell r="B191" t="str">
            <v>8-000.00</v>
          </cell>
          <cell r="C191" t="str">
            <v>Biaya Operasional</v>
          </cell>
          <cell r="D191" t="str">
            <v>BO</v>
          </cell>
          <cell r="E191" t="str">
            <v>I</v>
          </cell>
        </row>
        <row r="192">
          <cell r="B192" t="str">
            <v>8-000.01</v>
          </cell>
          <cell r="C192" t="str">
            <v>Biaya Gaji Karyawan Kantor</v>
          </cell>
          <cell r="D192" t="str">
            <v>BO</v>
          </cell>
          <cell r="E192" t="str">
            <v>A</v>
          </cell>
        </row>
        <row r="193">
          <cell r="B193" t="str">
            <v>8-000.02</v>
          </cell>
          <cell r="C193" t="str">
            <v>Tunjangan Hari Raya</v>
          </cell>
          <cell r="D193" t="str">
            <v>BO</v>
          </cell>
          <cell r="E193" t="str">
            <v>A</v>
          </cell>
        </row>
        <row r="194">
          <cell r="B194" t="str">
            <v>8-000.03</v>
          </cell>
          <cell r="C194" t="str">
            <v>Pesangon / PHK</v>
          </cell>
          <cell r="D194" t="str">
            <v>BO</v>
          </cell>
          <cell r="E194" t="str">
            <v>A</v>
          </cell>
        </row>
        <row r="195">
          <cell r="B195" t="str">
            <v>8-000.04</v>
          </cell>
          <cell r="C195" t="str">
            <v>Biaya Konsumsi</v>
          </cell>
          <cell r="D195" t="str">
            <v>BO</v>
          </cell>
          <cell r="E195" t="str">
            <v>A</v>
          </cell>
        </row>
        <row r="196">
          <cell r="B196" t="str">
            <v>8-000.05</v>
          </cell>
          <cell r="C196" t="str">
            <v>Biaya Alat Tulis Kantor</v>
          </cell>
          <cell r="D196" t="str">
            <v>BO</v>
          </cell>
          <cell r="E196" t="str">
            <v>A</v>
          </cell>
        </row>
        <row r="197">
          <cell r="B197" t="str">
            <v>8-000.06</v>
          </cell>
          <cell r="C197" t="str">
            <v>Biaya Cetak, Foto Copy &amp; Jilid</v>
          </cell>
          <cell r="D197" t="str">
            <v>BO</v>
          </cell>
          <cell r="E197" t="str">
            <v>A</v>
          </cell>
        </row>
        <row r="198">
          <cell r="B198" t="str">
            <v>8-000.07</v>
          </cell>
          <cell r="C198" t="str">
            <v>Biaya Iklan / Reklame</v>
          </cell>
          <cell r="D198" t="str">
            <v>BO</v>
          </cell>
          <cell r="E198" t="str">
            <v>A</v>
          </cell>
        </row>
        <row r="199">
          <cell r="B199" t="str">
            <v>8-000.08</v>
          </cell>
          <cell r="C199" t="str">
            <v>Biaya Perjalanan Dinas &amp; Akomodasi</v>
          </cell>
          <cell r="D199" t="str">
            <v>BO</v>
          </cell>
          <cell r="E199" t="str">
            <v>A</v>
          </cell>
        </row>
        <row r="200">
          <cell r="B200" t="str">
            <v>8-000.09</v>
          </cell>
          <cell r="C200" t="str">
            <v>Biaya Rekening Telephone &amp; Handphone</v>
          </cell>
          <cell r="D200" t="str">
            <v>BO</v>
          </cell>
          <cell r="E200" t="str">
            <v>A</v>
          </cell>
        </row>
        <row r="201">
          <cell r="B201" t="str">
            <v>8-000.10</v>
          </cell>
          <cell r="C201" t="str">
            <v>Biaya Rekening Listrik &amp; Air</v>
          </cell>
          <cell r="D201" t="str">
            <v>BO</v>
          </cell>
          <cell r="E201" t="str">
            <v>A</v>
          </cell>
        </row>
        <row r="202">
          <cell r="B202" t="str">
            <v>8-000.11</v>
          </cell>
          <cell r="C202" t="str">
            <v>Biaya Jamsostek</v>
          </cell>
          <cell r="D202" t="str">
            <v>BO</v>
          </cell>
          <cell r="E202" t="str">
            <v>A</v>
          </cell>
        </row>
        <row r="203">
          <cell r="B203" t="str">
            <v>8-000.12</v>
          </cell>
          <cell r="C203" t="str">
            <v>Biaya Pemeliharaan Bangunan/Inventaris Kantor</v>
          </cell>
          <cell r="D203" t="str">
            <v>BO</v>
          </cell>
          <cell r="E203" t="str">
            <v>A</v>
          </cell>
        </row>
        <row r="204">
          <cell r="B204" t="str">
            <v>8-000.13</v>
          </cell>
          <cell r="C204" t="str">
            <v>Biaya Retribusi / Iuran / Parkir</v>
          </cell>
          <cell r="D204" t="str">
            <v>BO</v>
          </cell>
          <cell r="E204" t="str">
            <v>A</v>
          </cell>
        </row>
        <row r="205">
          <cell r="B205" t="str">
            <v>8-000.14</v>
          </cell>
          <cell r="C205" t="str">
            <v>Biaya Transportasi</v>
          </cell>
          <cell r="D205" t="str">
            <v>BO</v>
          </cell>
          <cell r="E205" t="str">
            <v>A</v>
          </cell>
        </row>
        <row r="206">
          <cell r="B206" t="str">
            <v>8-000.15</v>
          </cell>
          <cell r="C206" t="str">
            <v>Biaya Langganan Koran &amp; Majalah</v>
          </cell>
          <cell r="D206" t="str">
            <v>BO</v>
          </cell>
          <cell r="E206" t="str">
            <v>A</v>
          </cell>
        </row>
        <row r="207">
          <cell r="B207" t="str">
            <v>8-000.16</v>
          </cell>
          <cell r="C207" t="str">
            <v>Biaya Keperluan Kantor</v>
          </cell>
          <cell r="D207" t="str">
            <v>BO</v>
          </cell>
          <cell r="E207" t="str">
            <v>A</v>
          </cell>
        </row>
        <row r="208">
          <cell r="B208" t="str">
            <v>8-000.17</v>
          </cell>
          <cell r="C208" t="str">
            <v>Biaya Sumbangan / Entertaiment</v>
          </cell>
          <cell r="D208" t="str">
            <v>BO</v>
          </cell>
          <cell r="E208" t="str">
            <v>A</v>
          </cell>
        </row>
        <row r="209">
          <cell r="B209" t="str">
            <v>8-000.18</v>
          </cell>
          <cell r="C209" t="str">
            <v>Biaya Bahan Bakar Minyak</v>
          </cell>
          <cell r="D209" t="str">
            <v>BO</v>
          </cell>
          <cell r="E209" t="str">
            <v>A</v>
          </cell>
        </row>
        <row r="210">
          <cell r="B210" t="str">
            <v>8-000.19</v>
          </cell>
          <cell r="C210" t="str">
            <v>Biaya Pengobatan Karyawan</v>
          </cell>
          <cell r="D210" t="str">
            <v>BO</v>
          </cell>
          <cell r="E210" t="str">
            <v>A</v>
          </cell>
        </row>
        <row r="211">
          <cell r="B211" t="str">
            <v>8-000.20</v>
          </cell>
          <cell r="C211" t="str">
            <v>Biaya Pos / Kirim / Transfer / Fax</v>
          </cell>
          <cell r="D211" t="str">
            <v>BO</v>
          </cell>
          <cell r="E211" t="str">
            <v>A</v>
          </cell>
        </row>
        <row r="212">
          <cell r="B212" t="str">
            <v>8-000.21</v>
          </cell>
          <cell r="C212" t="str">
            <v>Biaya Asuransi</v>
          </cell>
          <cell r="D212" t="str">
            <v>BO</v>
          </cell>
          <cell r="E212" t="str">
            <v>A</v>
          </cell>
        </row>
        <row r="213">
          <cell r="B213" t="str">
            <v>8-000.22</v>
          </cell>
          <cell r="C213" t="str">
            <v>Biaya Audit</v>
          </cell>
          <cell r="D213" t="str">
            <v>BO</v>
          </cell>
          <cell r="E213" t="str">
            <v>A</v>
          </cell>
        </row>
        <row r="214">
          <cell r="B214" t="str">
            <v>8-000.23</v>
          </cell>
          <cell r="C214" t="str">
            <v>Biaya Surat Ijin Perusahaan</v>
          </cell>
          <cell r="D214" t="str">
            <v>BO</v>
          </cell>
          <cell r="E214" t="str">
            <v>A</v>
          </cell>
        </row>
        <row r="215">
          <cell r="B215" t="str">
            <v>8-000.24</v>
          </cell>
          <cell r="C215" t="str">
            <v>Biaya Surat Ijin Kendaraan</v>
          </cell>
          <cell r="D215" t="str">
            <v>BO</v>
          </cell>
          <cell r="E215" t="str">
            <v>A</v>
          </cell>
        </row>
        <row r="216">
          <cell r="B216" t="str">
            <v>8-000.25</v>
          </cell>
          <cell r="C216" t="str">
            <v>Biaya Pajak</v>
          </cell>
          <cell r="D216" t="str">
            <v>BO</v>
          </cell>
          <cell r="E216" t="str">
            <v>A</v>
          </cell>
        </row>
        <row r="217">
          <cell r="B217" t="str">
            <v>8-000.26</v>
          </cell>
          <cell r="C217" t="str">
            <v>Biaya Sertifikasi</v>
          </cell>
          <cell r="D217" t="str">
            <v>BO</v>
          </cell>
          <cell r="E217" t="str">
            <v>A</v>
          </cell>
        </row>
        <row r="218">
          <cell r="B218" t="str">
            <v>8-000.27</v>
          </cell>
          <cell r="C218" t="str">
            <v>Biaya Penyusutan Bangunan</v>
          </cell>
          <cell r="D218" t="str">
            <v>BO</v>
          </cell>
          <cell r="E218" t="str">
            <v>A</v>
          </cell>
        </row>
        <row r="219">
          <cell r="B219" t="str">
            <v>8-000.28</v>
          </cell>
          <cell r="C219" t="str">
            <v>Biaya Penyusutan Inventaris Kantor</v>
          </cell>
          <cell r="D219" t="str">
            <v>BO</v>
          </cell>
          <cell r="E219" t="str">
            <v>A</v>
          </cell>
        </row>
        <row r="220">
          <cell r="B220" t="str">
            <v>8-000.29</v>
          </cell>
          <cell r="C220" t="str">
            <v>Pajak Bumi Bangunan</v>
          </cell>
          <cell r="D220" t="str">
            <v>BO</v>
          </cell>
          <cell r="E220" t="str">
            <v>A</v>
          </cell>
        </row>
        <row r="221">
          <cell r="B221" t="str">
            <v>8-000.30</v>
          </cell>
          <cell r="C221" t="str">
            <v>Biaya Pelatihan Karyawan</v>
          </cell>
          <cell r="D221" t="str">
            <v>BO</v>
          </cell>
          <cell r="E221" t="str">
            <v>A</v>
          </cell>
        </row>
        <row r="222">
          <cell r="B222" t="str">
            <v>8-000.99</v>
          </cell>
          <cell r="C222" t="str">
            <v>Biaya Lain - lain</v>
          </cell>
          <cell r="D222" t="str">
            <v>BO</v>
          </cell>
          <cell r="E222" t="str">
            <v>A</v>
          </cell>
        </row>
        <row r="223">
          <cell r="B223" t="str">
            <v>9-000.00</v>
          </cell>
          <cell r="C223" t="str">
            <v>Pendapatan (Biaya) Non Operasional</v>
          </cell>
          <cell r="D223" t="str">
            <v>PBNO</v>
          </cell>
          <cell r="E223" t="str">
            <v>I</v>
          </cell>
        </row>
        <row r="224">
          <cell r="B224" t="str">
            <v>9-100.00</v>
          </cell>
          <cell r="C224" t="str">
            <v>Pendapatan Non Operasional</v>
          </cell>
          <cell r="D224" t="str">
            <v>PNO</v>
          </cell>
          <cell r="E224" t="str">
            <v>I</v>
          </cell>
        </row>
        <row r="225">
          <cell r="B225" t="str">
            <v>9-100.01</v>
          </cell>
          <cell r="C225" t="str">
            <v>Pendapatan Jasa Giro</v>
          </cell>
          <cell r="D225" t="str">
            <v>PNO</v>
          </cell>
          <cell r="E225" t="str">
            <v>A</v>
          </cell>
        </row>
        <row r="226">
          <cell r="B226" t="str">
            <v>9-100.99</v>
          </cell>
          <cell r="C226" t="str">
            <v>Pendapatan Lain-lain</v>
          </cell>
          <cell r="D226" t="str">
            <v>PNO</v>
          </cell>
          <cell r="E226" t="str">
            <v>A</v>
          </cell>
        </row>
        <row r="227">
          <cell r="B227" t="str">
            <v>9-200.00</v>
          </cell>
          <cell r="C227" t="str">
            <v>Biaya Non Operasional</v>
          </cell>
          <cell r="D227" t="str">
            <v>BNO</v>
          </cell>
          <cell r="E227" t="str">
            <v>I</v>
          </cell>
        </row>
        <row r="228">
          <cell r="B228" t="str">
            <v>9-200.01</v>
          </cell>
          <cell r="C228" t="str">
            <v>Biaya Bunga Bank</v>
          </cell>
          <cell r="D228" t="str">
            <v>BNO</v>
          </cell>
          <cell r="E228" t="str">
            <v>A</v>
          </cell>
        </row>
        <row r="229">
          <cell r="B229" t="str">
            <v>9-200.02</v>
          </cell>
          <cell r="C229" t="str">
            <v>Biaya Administrasi Bank</v>
          </cell>
          <cell r="D229" t="str">
            <v>BNO</v>
          </cell>
          <cell r="E229" t="str">
            <v>A</v>
          </cell>
        </row>
        <row r="230">
          <cell r="B230" t="str">
            <v>9-200.03</v>
          </cell>
          <cell r="C230" t="str">
            <v>Pajak Jasa Giro</v>
          </cell>
          <cell r="D230" t="str">
            <v>BNO</v>
          </cell>
          <cell r="E230" t="str">
            <v>A</v>
          </cell>
        </row>
        <row r="231">
          <cell r="B231" t="str">
            <v>9-200.04</v>
          </cell>
          <cell r="C231" t="str">
            <v>Biaya Materai</v>
          </cell>
          <cell r="D231" t="str">
            <v>BNO</v>
          </cell>
          <cell r="E231" t="str">
            <v>A</v>
          </cell>
        </row>
        <row r="232">
          <cell r="B232" t="str">
            <v>9-200.05</v>
          </cell>
          <cell r="C232" t="str">
            <v>Buku Cek / Bilyet Giro</v>
          </cell>
          <cell r="D232" t="str">
            <v>BNO</v>
          </cell>
          <cell r="E232" t="str">
            <v>A</v>
          </cell>
        </row>
        <row r="233">
          <cell r="B233" t="str">
            <v>9-200.06</v>
          </cell>
          <cell r="C233" t="str">
            <v>Biaya Provisi Bank / Denda / Finalty</v>
          </cell>
          <cell r="D233" t="str">
            <v>BNO</v>
          </cell>
          <cell r="E233" t="str">
            <v>A</v>
          </cell>
        </row>
        <row r="234">
          <cell r="B234" t="str">
            <v>9-200.22</v>
          </cell>
          <cell r="C234" t="str">
            <v>Biaya Lain-lain</v>
          </cell>
          <cell r="D234" t="str">
            <v>BNO</v>
          </cell>
          <cell r="E234" t="str">
            <v>A</v>
          </cell>
        </row>
      </sheetData>
      <sheetData sheetId="15"/>
      <sheetData sheetId="16"/>
      <sheetData sheetId="17"/>
      <sheetData sheetId="18"/>
      <sheetData sheetId="19"/>
      <sheetData sheetId="2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sol_Detail_1"/>
      <sheetName val="Consolidation"/>
      <sheetName val="FS_Existing"/>
      <sheetName val="Ratio"/>
      <sheetName val="Input_to_FS"/>
      <sheetName val="Existing"/>
      <sheetName val="Other_Input_to_FS"/>
      <sheetName val="Stage_1_2"/>
      <sheetName val="Funding_Sum"/>
      <sheetName val="Depreciation"/>
      <sheetName val="Depr_Ex_Output"/>
      <sheetName val="L_Sum_1"/>
      <sheetName val="L_Sum_2"/>
      <sheetName val="Ex_Fin_Opt"/>
      <sheetName val="Ex_Fin_Opt_2"/>
      <sheetName val="Ass_Capex"/>
      <sheetName val="Ass_Rev"/>
      <sheetName val="Ass_Opex"/>
      <sheetName val="Funding"/>
      <sheetName val="Staging"/>
      <sheetName val="Other_Ass"/>
      <sheetName val="Loan_Sum"/>
      <sheetName val="Tr_D"/>
      <sheetName val="Tr_C"/>
      <sheetName val="Tr_B"/>
      <sheetName val="Tr_A"/>
      <sheetName val="Gen_Ass"/>
      <sheetName val="Tr_A_Inpt"/>
      <sheetName val="Tr_B_Inpt"/>
      <sheetName val="Tr_C_Inpt"/>
      <sheetName val="Tr_D_Inpt"/>
      <sheetName val="Depr_Input"/>
      <sheetName val="Ex_Fin"/>
      <sheetName val="Ex_Fin_Inpt"/>
      <sheetName val="Depr_Existing"/>
      <sheetName val="Depr_Ex_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05"/>
      <sheetName val="Jaminan Titipan"/>
      <sheetName val="Feb'05"/>
      <sheetName val="Maret'05"/>
      <sheetName val="MEI'05"/>
      <sheetName val="JUNI'05"/>
      <sheetName val="JULI'05"/>
      <sheetName val="AGT'05"/>
      <sheetName val="SEPT'05"/>
      <sheetName val="Okt'05"/>
      <sheetName val="Nov'05"/>
      <sheetName val="DATA BASE Des"/>
      <sheetName val="JAM-TITIP"/>
      <sheetName val="INDEX"/>
      <sheetName val="JAMINAN PPU 2005"/>
      <sheetName val="WP PASIVA"/>
      <sheetName val="WP AKTIVA"/>
      <sheetName val="Jaminan_Titipan"/>
      <sheetName val="DATA_BASE_Des"/>
      <sheetName val="JAMINAN_PPU_2005"/>
      <sheetName val="WP_PASIVA"/>
      <sheetName val="WP_AKTIVA"/>
      <sheetName val="Tabel Benefi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4">
          <cell r="C4" t="str">
            <v>Tidak ada</v>
          </cell>
          <cell r="F4" t="str">
            <v>Tidak ada</v>
          </cell>
          <cell r="I4" t="str">
            <v>Tidak ada</v>
          </cell>
        </row>
        <row r="5">
          <cell r="C5" t="str">
            <v>Lain-lain</v>
          </cell>
          <cell r="F5" t="str">
            <v>Lain-lain</v>
          </cell>
          <cell r="I5" t="str">
            <v>Lain-lain</v>
          </cell>
        </row>
        <row r="6">
          <cell r="C6" t="str">
            <v>Avalist - Corporate Guarantee</v>
          </cell>
          <cell r="F6" t="str">
            <v>Akta Hibah</v>
          </cell>
          <cell r="I6" t="str">
            <v>APHT / Hipotik</v>
          </cell>
        </row>
        <row r="7">
          <cell r="C7" t="str">
            <v>Avalist - Personal Guarantee</v>
          </cell>
          <cell r="F7" t="str">
            <v>Akta Jual Beli</v>
          </cell>
          <cell r="I7" t="str">
            <v>Borghtocht</v>
          </cell>
        </row>
        <row r="8">
          <cell r="C8" t="str">
            <v>Avalist - Lainnya</v>
          </cell>
          <cell r="F8" t="str">
            <v>Bilyet Deposito</v>
          </cell>
          <cell r="I8" t="str">
            <v>Cessie</v>
          </cell>
        </row>
        <row r="9">
          <cell r="C9" t="str">
            <v>Buy Back guarantee</v>
          </cell>
          <cell r="F9" t="str">
            <v>Perjanjian Borghtoch</v>
          </cell>
          <cell r="I9" t="str">
            <v>Corporate Guarantee</v>
          </cell>
        </row>
        <row r="10">
          <cell r="C10" t="str">
            <v>Deposito</v>
          </cell>
          <cell r="F10" t="str">
            <v>BPKB</v>
          </cell>
          <cell r="I10" t="str">
            <v>FEO</v>
          </cell>
        </row>
        <row r="11">
          <cell r="C11" t="str">
            <v>Hak Sewa</v>
          </cell>
          <cell r="F11" t="str">
            <v>Bukti piutang / Bukti tagihan</v>
          </cell>
          <cell r="I11" t="str">
            <v>Gadai Deposito</v>
          </cell>
        </row>
        <row r="12">
          <cell r="C12" t="str">
            <v>Inventory / Stock</v>
          </cell>
          <cell r="F12" t="str">
            <v>Faktur Pembelian / Invoice / Kuitansi</v>
          </cell>
          <cell r="I12" t="str">
            <v>Gadai Saham</v>
          </cell>
        </row>
        <row r="13">
          <cell r="C13" t="str">
            <v>Jaminan Lembaga Penjamin - Asuransi</v>
          </cell>
          <cell r="F13" t="str">
            <v>Grosse Akte</v>
          </cell>
          <cell r="I13" t="str">
            <v>Indemnitas</v>
          </cell>
        </row>
        <row r="14">
          <cell r="C14" t="str">
            <v>Jaminan Lembaga Penjamin - Lainnya</v>
          </cell>
          <cell r="F14" t="str">
            <v>Perjanjian Jual beli</v>
          </cell>
          <cell r="I14" t="str">
            <v>Surat Kuasa Jual</v>
          </cell>
        </row>
        <row r="15">
          <cell r="C15" t="str">
            <v>Kapal</v>
          </cell>
          <cell r="F15" t="str">
            <v>Polis Asuransi</v>
          </cell>
          <cell r="I15" t="str">
            <v>Personal Guarantee</v>
          </cell>
        </row>
        <row r="16">
          <cell r="C16" t="str">
            <v>Kendaraan Niaga</v>
          </cell>
          <cell r="F16" t="str">
            <v>Resipis Saham</v>
          </cell>
          <cell r="I16" t="str">
            <v>Sertipikat Hak Tanggungan</v>
          </cell>
        </row>
        <row r="17">
          <cell r="C17" t="str">
            <v>Kendaraan Pribadi</v>
          </cell>
          <cell r="F17" t="str">
            <v>Sertipikat Hak Guna Bangunan</v>
          </cell>
          <cell r="I17" t="str">
            <v>Surat Kuasa Memasang Hak Tanggungan</v>
          </cell>
        </row>
        <row r="18">
          <cell r="C18" t="str">
            <v>Mesin Produksi</v>
          </cell>
          <cell r="F18" t="str">
            <v>Sertipikat Hak Guna Usaha</v>
          </cell>
        </row>
        <row r="19">
          <cell r="C19" t="str">
            <v>Peralatan (Alat berat /  Alat penunjang lainnya)</v>
          </cell>
          <cell r="F19" t="str">
            <v>Sertipikat Hak Milik</v>
          </cell>
        </row>
        <row r="20">
          <cell r="C20" t="str">
            <v>Piutang pihak ketiga</v>
          </cell>
          <cell r="F20" t="str">
            <v>Sertipikat Hak Tanggungan</v>
          </cell>
        </row>
        <row r="21">
          <cell r="C21" t="str">
            <v>Saham</v>
          </cell>
          <cell r="F21" t="str">
            <v>Surat Kuasa Memasang Hak Tanggungan</v>
          </cell>
        </row>
        <row r="22">
          <cell r="C22" t="str">
            <v>Tanah</v>
          </cell>
          <cell r="F22" t="str">
            <v>Surat Ijin Penggunaan tempat Usaha</v>
          </cell>
        </row>
        <row r="23">
          <cell r="C23" t="str">
            <v>Tanah &amp; Bangunan</v>
          </cell>
        </row>
        <row r="24">
          <cell r="C24" t="str">
            <v>Joint collateral</v>
          </cell>
        </row>
      </sheetData>
      <sheetData sheetId="14"/>
      <sheetData sheetId="15" refreshError="1"/>
      <sheetData sheetId="16" refreshError="1"/>
      <sheetData sheetId="17"/>
      <sheetData sheetId="18"/>
      <sheetData sheetId="19"/>
      <sheetData sheetId="20"/>
      <sheetData sheetId="21"/>
      <sheetData sheetId="22"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ANALISA"/>
      <sheetName val="RWT. Inap wedok"/>
      <sheetName val="RWT. Inap Laki"/>
      <sheetName val="RWT. Inap VIP"/>
      <sheetName val="RUMAH DINAS "/>
      <sheetName val="MEKANIK 2M"/>
      <sheetName val="MEKANIK 4M"/>
      <sheetName val="MEKANIK usulan 2004"/>
      <sheetName val="R MEKANIK (2)"/>
      <sheetName val="R MEKANIK"/>
      <sheetName val="BKP-Ba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nah"/>
      <sheetName val="pERALATAN KANTOR"/>
      <sheetName val="Peralatan Kapal"/>
      <sheetName val="Perabot Kantor"/>
      <sheetName val="Perabot Mess"/>
      <sheetName val="Kendaraan"/>
      <sheetName val="Barge"/>
      <sheetName val="Tug Boat"/>
      <sheetName val="FA Movement"/>
      <sheetName val="ADP TRANSACTION"/>
      <sheetName val="FA TABEL"/>
    </sheetNames>
    <sheetDataSet>
      <sheetData sheetId="0" refreshError="1"/>
      <sheetData sheetId="1">
        <row r="2">
          <cell r="C2">
            <v>3010223</v>
          </cell>
          <cell r="D2" t="str">
            <v>Undefine</v>
          </cell>
          <cell r="E2">
            <v>41178</v>
          </cell>
          <cell r="F2" t="str">
            <v>LAPTOP DELL INSPIRON N4050</v>
          </cell>
          <cell r="G2">
            <v>48</v>
          </cell>
          <cell r="H2" t="str">
            <v>Value model</v>
          </cell>
          <cell r="I2" t="str">
            <v>Open</v>
          </cell>
          <cell r="K2">
            <v>5175000</v>
          </cell>
          <cell r="L2">
            <v>0</v>
          </cell>
          <cell r="M2">
            <v>-107812.5</v>
          </cell>
        </row>
        <row r="3">
          <cell r="C3">
            <v>3010222</v>
          </cell>
          <cell r="D3" t="str">
            <v>Undefine</v>
          </cell>
          <cell r="E3">
            <v>41178</v>
          </cell>
          <cell r="F3" t="str">
            <v>CPU</v>
          </cell>
          <cell r="G3">
            <v>48</v>
          </cell>
          <cell r="H3" t="str">
            <v>Value model</v>
          </cell>
          <cell r="I3" t="str">
            <v>Open</v>
          </cell>
          <cell r="K3">
            <v>3340000</v>
          </cell>
          <cell r="L3">
            <v>0</v>
          </cell>
          <cell r="M3">
            <v>-69583.33</v>
          </cell>
        </row>
        <row r="4">
          <cell r="C4">
            <v>3010221</v>
          </cell>
          <cell r="D4" t="str">
            <v>Undefine</v>
          </cell>
          <cell r="E4">
            <v>41148</v>
          </cell>
          <cell r="F4" t="str">
            <v>AC Split Daikin 2 pk</v>
          </cell>
          <cell r="G4">
            <v>96</v>
          </cell>
          <cell r="H4" t="str">
            <v>Value model</v>
          </cell>
          <cell r="I4" t="str">
            <v>Open</v>
          </cell>
          <cell r="K4">
            <v>10000000</v>
          </cell>
          <cell r="L4">
            <v>0</v>
          </cell>
          <cell r="M4">
            <v>-208333.34</v>
          </cell>
        </row>
        <row r="5">
          <cell r="C5">
            <v>3010220</v>
          </cell>
          <cell r="D5" t="str">
            <v>Undefine</v>
          </cell>
          <cell r="E5">
            <v>41148</v>
          </cell>
          <cell r="F5" t="str">
            <v>Laptop Acer (Anton)</v>
          </cell>
          <cell r="G5">
            <v>48</v>
          </cell>
          <cell r="H5" t="str">
            <v>Value model</v>
          </cell>
          <cell r="I5" t="str">
            <v>Open</v>
          </cell>
          <cell r="K5">
            <v>4750000</v>
          </cell>
          <cell r="L5">
            <v>0</v>
          </cell>
          <cell r="M5">
            <v>-197916.66</v>
          </cell>
        </row>
        <row r="6">
          <cell r="C6">
            <v>3010219</v>
          </cell>
          <cell r="D6">
            <v>6207</v>
          </cell>
          <cell r="E6">
            <v>41117</v>
          </cell>
          <cell r="F6" t="str">
            <v>MIKROTIK OUTDOOR RB411AH</v>
          </cell>
          <cell r="G6">
            <v>48</v>
          </cell>
          <cell r="H6" t="str">
            <v>Value model</v>
          </cell>
          <cell r="I6" t="str">
            <v>Open</v>
          </cell>
          <cell r="K6">
            <v>12500000</v>
          </cell>
          <cell r="L6">
            <v>0</v>
          </cell>
          <cell r="M6">
            <v>-781250.01</v>
          </cell>
        </row>
        <row r="7">
          <cell r="C7">
            <v>3010218</v>
          </cell>
          <cell r="D7">
            <v>6207</v>
          </cell>
          <cell r="E7">
            <v>41117</v>
          </cell>
          <cell r="F7" t="str">
            <v>DVR AVTECH KPD-677</v>
          </cell>
          <cell r="G7">
            <v>48</v>
          </cell>
          <cell r="H7" t="str">
            <v>Value model</v>
          </cell>
          <cell r="I7" t="str">
            <v>Open</v>
          </cell>
          <cell r="K7">
            <v>4800000</v>
          </cell>
          <cell r="L7">
            <v>0</v>
          </cell>
          <cell r="M7">
            <v>-300000</v>
          </cell>
        </row>
        <row r="8">
          <cell r="C8">
            <v>3010217</v>
          </cell>
          <cell r="D8" t="str">
            <v>Undefine</v>
          </cell>
          <cell r="E8">
            <v>41117</v>
          </cell>
          <cell r="F8" t="str">
            <v>CPU +LCD+Keyboard</v>
          </cell>
          <cell r="G8">
            <v>48</v>
          </cell>
          <cell r="H8" t="str">
            <v>Value model</v>
          </cell>
          <cell r="I8" t="str">
            <v>Open</v>
          </cell>
          <cell r="K8">
            <v>4350000</v>
          </cell>
          <cell r="L8">
            <v>0</v>
          </cell>
          <cell r="M8">
            <v>-271875</v>
          </cell>
        </row>
        <row r="9">
          <cell r="C9">
            <v>3010216</v>
          </cell>
          <cell r="D9" t="str">
            <v>Undefine</v>
          </cell>
          <cell r="E9">
            <v>41081</v>
          </cell>
          <cell r="F9" t="str">
            <v>AC Split Mitsubishi SRK-101 1</v>
          </cell>
          <cell r="G9">
            <v>96</v>
          </cell>
          <cell r="H9" t="str">
            <v>Value model</v>
          </cell>
          <cell r="I9" t="str">
            <v>Open</v>
          </cell>
          <cell r="K9">
            <v>3784000</v>
          </cell>
          <cell r="L9">
            <v>0</v>
          </cell>
          <cell r="M9">
            <v>-157666.68</v>
          </cell>
        </row>
        <row r="10">
          <cell r="C10">
            <v>3010215</v>
          </cell>
          <cell r="D10" t="str">
            <v>Undefine</v>
          </cell>
          <cell r="E10">
            <v>41060</v>
          </cell>
          <cell r="F10" t="str">
            <v>Laptop ACGR Aspira 4752</v>
          </cell>
          <cell r="G10">
            <v>48</v>
          </cell>
          <cell r="H10" t="str">
            <v>Value model</v>
          </cell>
          <cell r="I10" t="str">
            <v>Open</v>
          </cell>
          <cell r="K10">
            <v>4750000</v>
          </cell>
          <cell r="L10">
            <v>0</v>
          </cell>
          <cell r="M10">
            <v>-494791.65</v>
          </cell>
        </row>
        <row r="11">
          <cell r="C11">
            <v>3010214</v>
          </cell>
          <cell r="D11">
            <v>6207</v>
          </cell>
          <cell r="E11">
            <v>41060</v>
          </cell>
          <cell r="F11" t="str">
            <v>CPU (Core i3, MB Intel dll)</v>
          </cell>
          <cell r="G11">
            <v>48</v>
          </cell>
          <cell r="H11" t="str">
            <v>Value model</v>
          </cell>
          <cell r="I11" t="str">
            <v>Open</v>
          </cell>
          <cell r="K11">
            <v>4250000</v>
          </cell>
          <cell r="L11">
            <v>0</v>
          </cell>
          <cell r="M11">
            <v>-442708.35</v>
          </cell>
        </row>
        <row r="12">
          <cell r="C12">
            <v>3010001</v>
          </cell>
          <cell r="D12" t="str">
            <v>Undefine</v>
          </cell>
          <cell r="E12">
            <v>39252</v>
          </cell>
          <cell r="F12" t="str">
            <v>CPU + MONITOR 15" Samsung</v>
          </cell>
          <cell r="G12">
            <v>48</v>
          </cell>
          <cell r="H12" t="str">
            <v>Value model</v>
          </cell>
          <cell r="I12" t="str">
            <v>Closed</v>
          </cell>
          <cell r="K12">
            <v>3300000</v>
          </cell>
          <cell r="L12">
            <v>0</v>
          </cell>
          <cell r="M12">
            <v>-3300000</v>
          </cell>
        </row>
        <row r="13">
          <cell r="C13">
            <v>3010002</v>
          </cell>
          <cell r="D13" t="str">
            <v>Undefine</v>
          </cell>
          <cell r="E13">
            <v>39259</v>
          </cell>
          <cell r="F13" t="str">
            <v>Ups ICA 682B</v>
          </cell>
          <cell r="G13">
            <v>48</v>
          </cell>
          <cell r="H13" t="str">
            <v>Value model</v>
          </cell>
          <cell r="I13" t="str">
            <v>Closed</v>
          </cell>
          <cell r="K13">
            <v>1300000</v>
          </cell>
          <cell r="L13">
            <v>0</v>
          </cell>
          <cell r="M13">
            <v>-1300000</v>
          </cell>
        </row>
        <row r="14">
          <cell r="C14">
            <v>3010003</v>
          </cell>
          <cell r="D14" t="str">
            <v>Undefine</v>
          </cell>
          <cell r="E14">
            <v>39272</v>
          </cell>
          <cell r="F14" t="str">
            <v>Printer Epson LX 300+</v>
          </cell>
          <cell r="G14">
            <v>48</v>
          </cell>
          <cell r="H14" t="str">
            <v>Value model</v>
          </cell>
          <cell r="I14" t="str">
            <v>Closed</v>
          </cell>
          <cell r="K14">
            <v>1625000</v>
          </cell>
          <cell r="L14">
            <v>0</v>
          </cell>
          <cell r="M14">
            <v>-1625000</v>
          </cell>
        </row>
        <row r="15">
          <cell r="C15">
            <v>3010004</v>
          </cell>
          <cell r="D15" t="str">
            <v>Undefine</v>
          </cell>
          <cell r="E15">
            <v>39358</v>
          </cell>
          <cell r="F15" t="str">
            <v>UPS ICA 382B</v>
          </cell>
          <cell r="G15">
            <v>48</v>
          </cell>
          <cell r="H15" t="str">
            <v>Value model</v>
          </cell>
          <cell r="I15" t="str">
            <v>Closed</v>
          </cell>
          <cell r="K15">
            <v>1000000</v>
          </cell>
          <cell r="L15">
            <v>0</v>
          </cell>
          <cell r="M15">
            <v>-1000000</v>
          </cell>
        </row>
        <row r="16">
          <cell r="C16">
            <v>3010005</v>
          </cell>
          <cell r="D16" t="str">
            <v>Undefine</v>
          </cell>
          <cell r="E16">
            <v>39382</v>
          </cell>
          <cell r="F16" t="str">
            <v>CPU + MONITOR LCD 17"</v>
          </cell>
          <cell r="G16">
            <v>48</v>
          </cell>
          <cell r="H16" t="str">
            <v>Value model</v>
          </cell>
          <cell r="I16" t="str">
            <v>Closed</v>
          </cell>
          <cell r="K16">
            <v>5400000</v>
          </cell>
          <cell r="L16">
            <v>0</v>
          </cell>
          <cell r="M16">
            <v>-5400000</v>
          </cell>
        </row>
        <row r="17">
          <cell r="C17">
            <v>3010006</v>
          </cell>
          <cell r="D17" t="str">
            <v>Undefine</v>
          </cell>
          <cell r="E17">
            <v>39396</v>
          </cell>
          <cell r="F17" t="str">
            <v>UPS ICA CE 1200 (S/N :IBID 207</v>
          </cell>
          <cell r="G17">
            <v>48</v>
          </cell>
          <cell r="H17" t="str">
            <v>Value model</v>
          </cell>
          <cell r="I17" t="str">
            <v>Closed</v>
          </cell>
          <cell r="K17">
            <v>1050000</v>
          </cell>
          <cell r="L17">
            <v>0</v>
          </cell>
          <cell r="M17">
            <v>-1050000</v>
          </cell>
        </row>
        <row r="18">
          <cell r="C18">
            <v>3010007</v>
          </cell>
          <cell r="D18" t="str">
            <v>Undefine</v>
          </cell>
          <cell r="E18">
            <v>39391</v>
          </cell>
          <cell r="F18" t="str">
            <v>UPS ICA 1082 B</v>
          </cell>
          <cell r="G18">
            <v>48</v>
          </cell>
          <cell r="H18" t="str">
            <v>Value model</v>
          </cell>
          <cell r="I18" t="str">
            <v>Closed</v>
          </cell>
          <cell r="K18">
            <v>4000000</v>
          </cell>
          <cell r="L18">
            <v>0</v>
          </cell>
          <cell r="M18">
            <v>-4000000</v>
          </cell>
        </row>
        <row r="19">
          <cell r="C19">
            <v>3010008</v>
          </cell>
          <cell r="D19" t="str">
            <v>Undefine</v>
          </cell>
          <cell r="E19">
            <v>39419</v>
          </cell>
          <cell r="F19" t="str">
            <v>UPS Amo Gigapro, Monitor 15" +</v>
          </cell>
          <cell r="G19">
            <v>48</v>
          </cell>
          <cell r="H19" t="str">
            <v>Value model</v>
          </cell>
          <cell r="I19" t="str">
            <v>Closed</v>
          </cell>
          <cell r="K19">
            <v>3500000</v>
          </cell>
          <cell r="L19">
            <v>0</v>
          </cell>
          <cell r="M19">
            <v>-3500000</v>
          </cell>
        </row>
        <row r="20">
          <cell r="C20">
            <v>3010009</v>
          </cell>
          <cell r="D20" t="str">
            <v>Undefine</v>
          </cell>
          <cell r="E20">
            <v>39406</v>
          </cell>
          <cell r="F20" t="str">
            <v>NB. Satt A105 - 4204 + Tas NB</v>
          </cell>
          <cell r="G20">
            <v>48</v>
          </cell>
          <cell r="H20" t="str">
            <v>Value model</v>
          </cell>
          <cell r="I20" t="str">
            <v>Closed</v>
          </cell>
          <cell r="K20">
            <v>36000000</v>
          </cell>
          <cell r="L20">
            <v>0</v>
          </cell>
          <cell r="M20">
            <v>-36000000</v>
          </cell>
        </row>
        <row r="21">
          <cell r="C21">
            <v>3010010</v>
          </cell>
          <cell r="D21" t="str">
            <v>Undefine</v>
          </cell>
          <cell r="E21">
            <v>39419</v>
          </cell>
          <cell r="F21" t="str">
            <v>NB. Tecra M6 + Tas NB</v>
          </cell>
          <cell r="G21">
            <v>48</v>
          </cell>
          <cell r="H21" t="str">
            <v>Value model</v>
          </cell>
          <cell r="I21" t="str">
            <v>Closed</v>
          </cell>
          <cell r="K21">
            <v>12900000</v>
          </cell>
          <cell r="L21">
            <v>0</v>
          </cell>
          <cell r="M21">
            <v>-12900000</v>
          </cell>
        </row>
        <row r="22">
          <cell r="C22">
            <v>3010011</v>
          </cell>
          <cell r="D22" t="str">
            <v>Undefine</v>
          </cell>
          <cell r="E22">
            <v>39384</v>
          </cell>
          <cell r="F22" t="str">
            <v>AC Panasonic PC 18 DKH</v>
          </cell>
          <cell r="G22">
            <v>96</v>
          </cell>
          <cell r="H22" t="str">
            <v>Value model</v>
          </cell>
          <cell r="I22" t="str">
            <v>Open</v>
          </cell>
          <cell r="K22">
            <v>11000000</v>
          </cell>
          <cell r="L22">
            <v>0</v>
          </cell>
          <cell r="M22">
            <v>-6874993.5300000003</v>
          </cell>
        </row>
        <row r="23">
          <cell r="C23">
            <v>3010012</v>
          </cell>
          <cell r="D23" t="str">
            <v>Undefine</v>
          </cell>
          <cell r="E23">
            <v>39423</v>
          </cell>
          <cell r="F23" t="str">
            <v>GPS 32 Furono</v>
          </cell>
          <cell r="G23">
            <v>48</v>
          </cell>
          <cell r="H23" t="str">
            <v>Value model</v>
          </cell>
          <cell r="I23" t="str">
            <v>Closed</v>
          </cell>
          <cell r="K23">
            <v>9000000</v>
          </cell>
          <cell r="L23">
            <v>0</v>
          </cell>
          <cell r="M23">
            <v>-9000000</v>
          </cell>
        </row>
        <row r="24">
          <cell r="C24">
            <v>3010013</v>
          </cell>
          <cell r="D24" t="str">
            <v>Undefine</v>
          </cell>
          <cell r="E24">
            <v>39422</v>
          </cell>
          <cell r="F24" t="str">
            <v>Rumah Pendingin (buis stern Cu</v>
          </cell>
          <cell r="G24">
            <v>48</v>
          </cell>
          <cell r="H24" t="str">
            <v>Value model</v>
          </cell>
          <cell r="I24" t="str">
            <v>Closed</v>
          </cell>
          <cell r="K24">
            <v>34000000</v>
          </cell>
          <cell r="L24">
            <v>0</v>
          </cell>
          <cell r="M24">
            <v>-34000000</v>
          </cell>
        </row>
        <row r="25">
          <cell r="C25">
            <v>3010014</v>
          </cell>
          <cell r="D25" t="str">
            <v>Undefine</v>
          </cell>
          <cell r="E25">
            <v>39408</v>
          </cell>
          <cell r="F25" t="str">
            <v>UPS ICA CS 1238 1200 PA</v>
          </cell>
          <cell r="G25">
            <v>48</v>
          </cell>
          <cell r="H25" t="str">
            <v>Value model</v>
          </cell>
          <cell r="I25" t="str">
            <v>Closed</v>
          </cell>
          <cell r="K25">
            <v>1050000</v>
          </cell>
          <cell r="L25">
            <v>0</v>
          </cell>
          <cell r="M25">
            <v>-1050000</v>
          </cell>
        </row>
        <row r="26">
          <cell r="C26">
            <v>3010015</v>
          </cell>
          <cell r="D26" t="str">
            <v>Undefine</v>
          </cell>
          <cell r="E26">
            <v>39409</v>
          </cell>
          <cell r="F26" t="str">
            <v>UPS ICA 1238 B 1200VA</v>
          </cell>
          <cell r="G26">
            <v>48</v>
          </cell>
          <cell r="H26" t="str">
            <v>Value model</v>
          </cell>
          <cell r="I26" t="str">
            <v>Closed</v>
          </cell>
          <cell r="K26">
            <v>1050000</v>
          </cell>
          <cell r="L26">
            <v>0</v>
          </cell>
          <cell r="M26">
            <v>-1050000</v>
          </cell>
        </row>
        <row r="27">
          <cell r="C27">
            <v>3010016</v>
          </cell>
          <cell r="D27" t="str">
            <v>Undefine</v>
          </cell>
          <cell r="E27">
            <v>39415</v>
          </cell>
          <cell r="F27" t="str">
            <v>Monitor Samsung 17" Flat SN. L</v>
          </cell>
          <cell r="G27">
            <v>48</v>
          </cell>
          <cell r="H27" t="str">
            <v>Value model</v>
          </cell>
          <cell r="I27" t="str">
            <v>Closed</v>
          </cell>
          <cell r="K27">
            <v>1200000</v>
          </cell>
          <cell r="L27">
            <v>0</v>
          </cell>
          <cell r="M27">
            <v>-1200000</v>
          </cell>
        </row>
        <row r="28">
          <cell r="C28">
            <v>3010017</v>
          </cell>
          <cell r="D28" t="str">
            <v>Undefine</v>
          </cell>
          <cell r="E28">
            <v>39428</v>
          </cell>
          <cell r="F28" t="str">
            <v>Printer Canon MP 510</v>
          </cell>
          <cell r="G28">
            <v>48</v>
          </cell>
          <cell r="H28" t="str">
            <v>Value model</v>
          </cell>
          <cell r="I28" t="str">
            <v>Closed</v>
          </cell>
          <cell r="K28">
            <v>1900000</v>
          </cell>
          <cell r="L28">
            <v>0</v>
          </cell>
          <cell r="M28">
            <v>-1900000</v>
          </cell>
        </row>
        <row r="29">
          <cell r="C29">
            <v>3010018</v>
          </cell>
          <cell r="D29" t="str">
            <v>Undefine</v>
          </cell>
          <cell r="E29">
            <v>39428</v>
          </cell>
          <cell r="F29" t="str">
            <v>Monitor LCD Viewsonic 17"</v>
          </cell>
          <cell r="G29">
            <v>48</v>
          </cell>
          <cell r="H29" t="str">
            <v>Value model</v>
          </cell>
          <cell r="I29" t="str">
            <v>Closed</v>
          </cell>
          <cell r="K29">
            <v>5100000</v>
          </cell>
          <cell r="L29">
            <v>0</v>
          </cell>
          <cell r="M29">
            <v>-5100000</v>
          </cell>
        </row>
        <row r="30">
          <cell r="C30">
            <v>3010019</v>
          </cell>
          <cell r="D30" t="str">
            <v>Undefine</v>
          </cell>
          <cell r="E30">
            <v>39424</v>
          </cell>
          <cell r="F30" t="str">
            <v>Computer - RB. Banjarmasin</v>
          </cell>
          <cell r="G30">
            <v>48</v>
          </cell>
          <cell r="H30" t="str">
            <v>Value model</v>
          </cell>
          <cell r="I30" t="str">
            <v>Closed</v>
          </cell>
          <cell r="K30">
            <v>4380000</v>
          </cell>
          <cell r="L30">
            <v>0</v>
          </cell>
          <cell r="M30">
            <v>-4380000</v>
          </cell>
        </row>
        <row r="31">
          <cell r="C31">
            <v>3010020</v>
          </cell>
          <cell r="D31" t="str">
            <v>Undefine</v>
          </cell>
          <cell r="E31">
            <v>39429</v>
          </cell>
          <cell r="F31" t="str">
            <v>IC M-710</v>
          </cell>
          <cell r="G31">
            <v>48</v>
          </cell>
          <cell r="H31" t="str">
            <v>Value model</v>
          </cell>
          <cell r="I31" t="str">
            <v>Closed</v>
          </cell>
          <cell r="K31">
            <v>19000000</v>
          </cell>
          <cell r="L31">
            <v>0</v>
          </cell>
          <cell r="M31">
            <v>-19000000</v>
          </cell>
        </row>
        <row r="32">
          <cell r="C32">
            <v>3010021</v>
          </cell>
          <cell r="D32" t="str">
            <v>Undefine</v>
          </cell>
          <cell r="E32">
            <v>39429</v>
          </cell>
          <cell r="F32" t="str">
            <v>AT -130 TUNER</v>
          </cell>
          <cell r="G32">
            <v>48</v>
          </cell>
          <cell r="H32" t="str">
            <v>Value model</v>
          </cell>
          <cell r="I32" t="str">
            <v>Closed</v>
          </cell>
          <cell r="K32">
            <v>7000000</v>
          </cell>
          <cell r="L32">
            <v>0</v>
          </cell>
          <cell r="M32">
            <v>-7000000</v>
          </cell>
        </row>
        <row r="33">
          <cell r="C33">
            <v>3010022</v>
          </cell>
          <cell r="D33" t="str">
            <v>Undefine</v>
          </cell>
          <cell r="E33">
            <v>39429</v>
          </cell>
          <cell r="F33" t="str">
            <v>ANT. SHAKESPEARE</v>
          </cell>
          <cell r="G33">
            <v>48</v>
          </cell>
          <cell r="H33" t="str">
            <v>Value model</v>
          </cell>
          <cell r="I33" t="str">
            <v>Closed</v>
          </cell>
          <cell r="K33">
            <v>3800000</v>
          </cell>
          <cell r="L33">
            <v>0</v>
          </cell>
          <cell r="M33">
            <v>-3800000</v>
          </cell>
        </row>
        <row r="34">
          <cell r="C34">
            <v>3010023</v>
          </cell>
          <cell r="D34" t="str">
            <v>Undefine</v>
          </cell>
          <cell r="E34">
            <v>39424</v>
          </cell>
          <cell r="F34" t="str">
            <v>Camera Digital (Bjm)</v>
          </cell>
          <cell r="G34">
            <v>48</v>
          </cell>
          <cell r="H34" t="str">
            <v>Value model</v>
          </cell>
          <cell r="I34" t="str">
            <v>Closed</v>
          </cell>
          <cell r="K34">
            <v>2850000</v>
          </cell>
          <cell r="L34">
            <v>0</v>
          </cell>
          <cell r="M34">
            <v>-2850000</v>
          </cell>
        </row>
        <row r="35">
          <cell r="C35">
            <v>3010024</v>
          </cell>
          <cell r="D35" t="str">
            <v>Undefine</v>
          </cell>
          <cell r="E35">
            <v>39422</v>
          </cell>
          <cell r="F35" t="str">
            <v>IC M 45 (Radio)</v>
          </cell>
          <cell r="G35">
            <v>48</v>
          </cell>
          <cell r="H35" t="str">
            <v>Value model</v>
          </cell>
          <cell r="I35" t="str">
            <v>Closed</v>
          </cell>
          <cell r="K35">
            <v>7750000</v>
          </cell>
          <cell r="L35">
            <v>0</v>
          </cell>
          <cell r="M35">
            <v>-7750000</v>
          </cell>
        </row>
        <row r="36">
          <cell r="C36">
            <v>3010025</v>
          </cell>
          <cell r="D36" t="str">
            <v>Undefine</v>
          </cell>
          <cell r="E36">
            <v>39458</v>
          </cell>
          <cell r="F36" t="str">
            <v>Generator Merk Honda, Model SH</v>
          </cell>
          <cell r="G36">
            <v>48</v>
          </cell>
          <cell r="H36" t="str">
            <v>Value model</v>
          </cell>
          <cell r="I36" t="str">
            <v>Closed</v>
          </cell>
          <cell r="K36">
            <v>26500000</v>
          </cell>
          <cell r="L36">
            <v>0</v>
          </cell>
          <cell r="M36">
            <v>-26500000</v>
          </cell>
        </row>
        <row r="37">
          <cell r="C37">
            <v>3010026</v>
          </cell>
          <cell r="D37" t="str">
            <v>Undefine</v>
          </cell>
          <cell r="E37">
            <v>39458</v>
          </cell>
          <cell r="F37" t="str">
            <v>lap top &amp; up grade Memory (Com</v>
          </cell>
          <cell r="G37">
            <v>48</v>
          </cell>
          <cell r="H37" t="str">
            <v>Value model</v>
          </cell>
          <cell r="I37" t="str">
            <v>Closed</v>
          </cell>
          <cell r="K37">
            <v>7750000</v>
          </cell>
          <cell r="L37">
            <v>0</v>
          </cell>
          <cell r="M37">
            <v>-7750000</v>
          </cell>
        </row>
        <row r="38">
          <cell r="C38">
            <v>3010027</v>
          </cell>
          <cell r="D38" t="str">
            <v>Undefine</v>
          </cell>
          <cell r="E38">
            <v>39476</v>
          </cell>
          <cell r="F38" t="str">
            <v>Telepon Satelit untuk kantor s</v>
          </cell>
          <cell r="G38">
            <v>48</v>
          </cell>
          <cell r="H38" t="str">
            <v>Value model</v>
          </cell>
          <cell r="I38" t="str">
            <v>Closed</v>
          </cell>
          <cell r="K38">
            <v>2600000</v>
          </cell>
          <cell r="L38">
            <v>0</v>
          </cell>
          <cell r="M38">
            <v>-2600000</v>
          </cell>
        </row>
        <row r="39">
          <cell r="C39">
            <v>3010028</v>
          </cell>
          <cell r="D39" t="str">
            <v>Undefine</v>
          </cell>
          <cell r="E39">
            <v>39469</v>
          </cell>
          <cell r="F39" t="str">
            <v>Printer LQ -2180</v>
          </cell>
          <cell r="G39">
            <v>48</v>
          </cell>
          <cell r="H39" t="str">
            <v>Value model</v>
          </cell>
          <cell r="I39" t="str">
            <v>Closed</v>
          </cell>
          <cell r="K39">
            <v>5800000</v>
          </cell>
          <cell r="L39">
            <v>0</v>
          </cell>
          <cell r="M39">
            <v>-5800000</v>
          </cell>
        </row>
        <row r="40">
          <cell r="C40">
            <v>3010029</v>
          </cell>
          <cell r="D40" t="str">
            <v>Undefine</v>
          </cell>
          <cell r="E40">
            <v>39468</v>
          </cell>
          <cell r="F40" t="str">
            <v>Printer IP 1880</v>
          </cell>
          <cell r="G40">
            <v>48</v>
          </cell>
          <cell r="H40" t="str">
            <v>Value model</v>
          </cell>
          <cell r="I40" t="str">
            <v>Closed</v>
          </cell>
          <cell r="K40">
            <v>1700000</v>
          </cell>
          <cell r="L40">
            <v>0</v>
          </cell>
          <cell r="M40">
            <v>-1700000</v>
          </cell>
        </row>
        <row r="41">
          <cell r="C41">
            <v>3010030</v>
          </cell>
          <cell r="D41" t="str">
            <v>Undefine</v>
          </cell>
          <cell r="E41">
            <v>39472</v>
          </cell>
          <cell r="F41" t="str">
            <v>SHOWCASE DEMPOO SCF 130</v>
          </cell>
          <cell r="G41">
            <v>48</v>
          </cell>
          <cell r="H41" t="str">
            <v>Value model</v>
          </cell>
          <cell r="I41" t="str">
            <v>Closed</v>
          </cell>
          <cell r="K41">
            <v>1900000</v>
          </cell>
          <cell r="L41">
            <v>0</v>
          </cell>
          <cell r="M41">
            <v>-1900000</v>
          </cell>
        </row>
        <row r="42">
          <cell r="C42">
            <v>3010031</v>
          </cell>
          <cell r="D42" t="str">
            <v>Undefine</v>
          </cell>
          <cell r="E42">
            <v>39442</v>
          </cell>
          <cell r="F42" t="str">
            <v>AC Panasonic 2 Pk CS 56 kg</v>
          </cell>
          <cell r="G42">
            <v>96</v>
          </cell>
          <cell r="H42" t="str">
            <v>Value model</v>
          </cell>
          <cell r="I42" t="str">
            <v>Open</v>
          </cell>
          <cell r="K42">
            <v>11000000</v>
          </cell>
          <cell r="L42">
            <v>0</v>
          </cell>
          <cell r="M42">
            <v>-6645827.5300000003</v>
          </cell>
        </row>
        <row r="43">
          <cell r="C43">
            <v>3010032</v>
          </cell>
          <cell r="D43" t="str">
            <v>Undefine</v>
          </cell>
          <cell r="E43">
            <v>39442</v>
          </cell>
          <cell r="F43" t="str">
            <v>AC Panasonic 2 Pk CS 18 kg</v>
          </cell>
          <cell r="G43">
            <v>96</v>
          </cell>
          <cell r="H43" t="str">
            <v>Value model</v>
          </cell>
          <cell r="I43" t="str">
            <v>Open</v>
          </cell>
          <cell r="K43">
            <v>6100000</v>
          </cell>
          <cell r="L43">
            <v>0</v>
          </cell>
          <cell r="M43">
            <v>-3685422.47</v>
          </cell>
        </row>
        <row r="44">
          <cell r="C44">
            <v>3010033</v>
          </cell>
          <cell r="D44" t="str">
            <v>Undefine</v>
          </cell>
          <cell r="E44">
            <v>39442</v>
          </cell>
          <cell r="F44" t="str">
            <v>AC Panasonic 1 1/2 Pk</v>
          </cell>
          <cell r="G44">
            <v>96</v>
          </cell>
          <cell r="H44" t="str">
            <v>Value model</v>
          </cell>
          <cell r="I44" t="str">
            <v>Open</v>
          </cell>
          <cell r="K44">
            <v>3600000</v>
          </cell>
          <cell r="L44">
            <v>0</v>
          </cell>
          <cell r="M44">
            <v>-2175000</v>
          </cell>
        </row>
        <row r="45">
          <cell r="C45">
            <v>3010034</v>
          </cell>
          <cell r="D45" t="str">
            <v>Undefine</v>
          </cell>
          <cell r="E45">
            <v>39442</v>
          </cell>
          <cell r="F45" t="str">
            <v>AC Panasonic 1 Pk</v>
          </cell>
          <cell r="G45">
            <v>96</v>
          </cell>
          <cell r="H45" t="str">
            <v>Value model</v>
          </cell>
          <cell r="I45" t="str">
            <v>Open</v>
          </cell>
          <cell r="K45">
            <v>4800000</v>
          </cell>
          <cell r="L45">
            <v>0</v>
          </cell>
          <cell r="M45">
            <v>-2900000</v>
          </cell>
        </row>
        <row r="46">
          <cell r="C46">
            <v>3010035</v>
          </cell>
          <cell r="D46" t="str">
            <v>Undefine</v>
          </cell>
          <cell r="E46">
            <v>39466</v>
          </cell>
          <cell r="F46" t="str">
            <v>Proc. Core Dou 1.80 G</v>
          </cell>
          <cell r="G46">
            <v>48</v>
          </cell>
          <cell r="H46" t="str">
            <v>Value model</v>
          </cell>
          <cell r="I46" t="str">
            <v>Closed</v>
          </cell>
          <cell r="K46">
            <v>10800000</v>
          </cell>
          <cell r="L46">
            <v>0</v>
          </cell>
          <cell r="M46">
            <v>-10800000</v>
          </cell>
        </row>
        <row r="47">
          <cell r="C47">
            <v>3010036</v>
          </cell>
          <cell r="D47" t="str">
            <v>Undefine</v>
          </cell>
          <cell r="E47">
            <v>39466</v>
          </cell>
          <cell r="F47" t="str">
            <v>UPS ICA CT682B 1200va</v>
          </cell>
          <cell r="G47">
            <v>48</v>
          </cell>
          <cell r="H47" t="str">
            <v>Value model</v>
          </cell>
          <cell r="I47" t="str">
            <v>Closed</v>
          </cell>
          <cell r="K47">
            <v>2650000</v>
          </cell>
          <cell r="L47">
            <v>0</v>
          </cell>
          <cell r="M47">
            <v>-2650000</v>
          </cell>
        </row>
        <row r="48">
          <cell r="C48">
            <v>3010037</v>
          </cell>
          <cell r="D48" t="str">
            <v>Undefine</v>
          </cell>
          <cell r="E48">
            <v>39469</v>
          </cell>
          <cell r="F48" t="str">
            <v>Proc. Core Dou 1.80 G</v>
          </cell>
          <cell r="G48">
            <v>48</v>
          </cell>
          <cell r="H48" t="str">
            <v>Value model</v>
          </cell>
          <cell r="I48" t="str">
            <v>Closed</v>
          </cell>
          <cell r="K48">
            <v>5200000</v>
          </cell>
          <cell r="L48">
            <v>0</v>
          </cell>
          <cell r="M48">
            <v>-5200000</v>
          </cell>
        </row>
        <row r="49">
          <cell r="C49">
            <v>3010038</v>
          </cell>
          <cell r="D49" t="str">
            <v>Undefine</v>
          </cell>
          <cell r="E49">
            <v>39469</v>
          </cell>
          <cell r="F49" t="str">
            <v>UPS ICA CT682B 1200va</v>
          </cell>
          <cell r="G49">
            <v>48</v>
          </cell>
          <cell r="H49" t="str">
            <v>Value model</v>
          </cell>
          <cell r="I49" t="str">
            <v>Closed</v>
          </cell>
          <cell r="K49">
            <v>1325000</v>
          </cell>
          <cell r="L49">
            <v>0</v>
          </cell>
          <cell r="M49">
            <v>-1325000</v>
          </cell>
        </row>
        <row r="50">
          <cell r="C50">
            <v>3010039</v>
          </cell>
          <cell r="D50" t="str">
            <v>Undefine</v>
          </cell>
          <cell r="E50">
            <v>39480</v>
          </cell>
          <cell r="F50" t="str">
            <v>UPS ICA 1200va</v>
          </cell>
          <cell r="G50">
            <v>48</v>
          </cell>
          <cell r="H50" t="str">
            <v>Value model</v>
          </cell>
          <cell r="I50" t="str">
            <v>Closed</v>
          </cell>
          <cell r="K50">
            <v>1050000</v>
          </cell>
          <cell r="L50">
            <v>0</v>
          </cell>
          <cell r="M50">
            <v>-1050000</v>
          </cell>
        </row>
        <row r="51">
          <cell r="C51">
            <v>3010040</v>
          </cell>
          <cell r="D51" t="str">
            <v>Undefine</v>
          </cell>
          <cell r="E51">
            <v>39480</v>
          </cell>
          <cell r="F51" t="str">
            <v>Proc. Intel Pentium 4 3.06 Ghz</v>
          </cell>
          <cell r="G51">
            <v>48</v>
          </cell>
          <cell r="H51" t="str">
            <v>Value model</v>
          </cell>
          <cell r="I51" t="str">
            <v>Closed</v>
          </cell>
          <cell r="K51">
            <v>5900000</v>
          </cell>
          <cell r="L51">
            <v>0</v>
          </cell>
          <cell r="M51">
            <v>-5900000</v>
          </cell>
        </row>
        <row r="52">
          <cell r="C52">
            <v>3010041</v>
          </cell>
          <cell r="D52" t="str">
            <v>Undefine</v>
          </cell>
          <cell r="E52">
            <v>39491</v>
          </cell>
          <cell r="F52" t="str">
            <v>AC CSCU/PCI18GKF u. R. Rajawal</v>
          </cell>
          <cell r="G52">
            <v>96</v>
          </cell>
          <cell r="H52" t="str">
            <v>Value model</v>
          </cell>
          <cell r="I52" t="str">
            <v>Open</v>
          </cell>
          <cell r="K52">
            <v>5200000</v>
          </cell>
          <cell r="L52">
            <v>0</v>
          </cell>
          <cell r="M52">
            <v>-3033338.47</v>
          </cell>
        </row>
        <row r="53">
          <cell r="C53">
            <v>3010042</v>
          </cell>
          <cell r="D53" t="str">
            <v>Undefine</v>
          </cell>
          <cell r="E53">
            <v>39493</v>
          </cell>
          <cell r="F53" t="str">
            <v>Monitor LG LCD 15" LSS 3 S</v>
          </cell>
          <cell r="G53">
            <v>48</v>
          </cell>
          <cell r="H53" t="str">
            <v>Value model</v>
          </cell>
          <cell r="I53" t="str">
            <v>Closed</v>
          </cell>
          <cell r="K53">
            <v>1700000</v>
          </cell>
          <cell r="L53">
            <v>0</v>
          </cell>
          <cell r="M53">
            <v>-1700000</v>
          </cell>
        </row>
        <row r="54">
          <cell r="C54">
            <v>3010043</v>
          </cell>
          <cell r="D54" t="str">
            <v>Undefine</v>
          </cell>
          <cell r="E54">
            <v>39493</v>
          </cell>
          <cell r="F54" t="str">
            <v>AC LG 1 PK</v>
          </cell>
          <cell r="G54">
            <v>96</v>
          </cell>
          <cell r="H54" t="str">
            <v>Value model</v>
          </cell>
          <cell r="I54" t="str">
            <v>Open</v>
          </cell>
          <cell r="K54">
            <v>2758000</v>
          </cell>
          <cell r="L54">
            <v>0</v>
          </cell>
          <cell r="M54">
            <v>-1608830.97</v>
          </cell>
        </row>
        <row r="55">
          <cell r="C55">
            <v>3010044</v>
          </cell>
          <cell r="D55" t="str">
            <v>Undefine</v>
          </cell>
          <cell r="E55">
            <v>39498</v>
          </cell>
          <cell r="F55" t="str">
            <v>Komputer Intel pentium Core Du</v>
          </cell>
          <cell r="G55">
            <v>48</v>
          </cell>
          <cell r="H55" t="str">
            <v>Value model</v>
          </cell>
          <cell r="I55" t="str">
            <v>Closed</v>
          </cell>
          <cell r="K55">
            <v>5575000</v>
          </cell>
          <cell r="L55">
            <v>0</v>
          </cell>
          <cell r="M55">
            <v>-5575000</v>
          </cell>
        </row>
        <row r="56">
          <cell r="C56">
            <v>3010045</v>
          </cell>
          <cell r="D56" t="str">
            <v>Undefine</v>
          </cell>
          <cell r="E56">
            <v>39504</v>
          </cell>
          <cell r="F56" t="str">
            <v>AC panasonic SC 56 KG</v>
          </cell>
          <cell r="G56">
            <v>96</v>
          </cell>
          <cell r="H56" t="str">
            <v>Value model</v>
          </cell>
          <cell r="I56" t="str">
            <v>Open</v>
          </cell>
          <cell r="K56">
            <v>2400000</v>
          </cell>
          <cell r="L56">
            <v>0</v>
          </cell>
          <cell r="M56">
            <v>-1400000</v>
          </cell>
        </row>
        <row r="57">
          <cell r="C57">
            <v>3010046</v>
          </cell>
          <cell r="D57" t="str">
            <v>Undefine</v>
          </cell>
          <cell r="E57">
            <v>39438</v>
          </cell>
          <cell r="F57" t="str">
            <v>A/C SHARP ESF650 PY NO.2405120</v>
          </cell>
          <cell r="G57">
            <v>96</v>
          </cell>
          <cell r="H57" t="str">
            <v>Value model</v>
          </cell>
          <cell r="I57" t="str">
            <v>Open</v>
          </cell>
          <cell r="K57">
            <v>1875000</v>
          </cell>
          <cell r="L57">
            <v>0</v>
          </cell>
          <cell r="M57">
            <v>-1132808.25</v>
          </cell>
        </row>
        <row r="58">
          <cell r="C58">
            <v>3010047</v>
          </cell>
          <cell r="D58" t="str">
            <v>Undefine</v>
          </cell>
          <cell r="E58">
            <v>39438</v>
          </cell>
          <cell r="F58" t="str">
            <v>A/C SHARP AH AP 5HHY NO.710479</v>
          </cell>
          <cell r="G58">
            <v>96</v>
          </cell>
          <cell r="H58" t="str">
            <v>Value model</v>
          </cell>
          <cell r="I58" t="str">
            <v>Open</v>
          </cell>
          <cell r="K58">
            <v>3150000</v>
          </cell>
          <cell r="L58">
            <v>0</v>
          </cell>
          <cell r="M58">
            <v>-1903133.5</v>
          </cell>
        </row>
        <row r="59">
          <cell r="C59">
            <v>3010048</v>
          </cell>
          <cell r="D59" t="str">
            <v>Undefine</v>
          </cell>
          <cell r="E59">
            <v>39438</v>
          </cell>
          <cell r="F59" t="str">
            <v>A/C SHARP AH AP 9HHY NO.710969</v>
          </cell>
          <cell r="G59">
            <v>96</v>
          </cell>
          <cell r="H59" t="str">
            <v>Value model</v>
          </cell>
          <cell r="I59" t="str">
            <v>Open</v>
          </cell>
          <cell r="K59">
            <v>3275000</v>
          </cell>
          <cell r="L59">
            <v>0</v>
          </cell>
          <cell r="M59">
            <v>-1978652.78</v>
          </cell>
        </row>
        <row r="60">
          <cell r="C60">
            <v>3010049</v>
          </cell>
          <cell r="D60" t="str">
            <v>Undefine</v>
          </cell>
          <cell r="E60">
            <v>39486</v>
          </cell>
          <cell r="F60" t="str">
            <v>LAPTOP SONY VAIO UGN S7430N/B</v>
          </cell>
          <cell r="G60">
            <v>48</v>
          </cell>
          <cell r="H60" t="str">
            <v>Value model</v>
          </cell>
          <cell r="I60" t="str">
            <v>Closed</v>
          </cell>
          <cell r="K60">
            <v>15900000</v>
          </cell>
          <cell r="L60">
            <v>0</v>
          </cell>
          <cell r="M60">
            <v>-15900000</v>
          </cell>
        </row>
        <row r="61">
          <cell r="C61">
            <v>3010050</v>
          </cell>
          <cell r="D61" t="str">
            <v>Undefine</v>
          </cell>
          <cell r="E61">
            <v>39443</v>
          </cell>
          <cell r="F61" t="str">
            <v>ICA UPS CS - 1238</v>
          </cell>
          <cell r="G61">
            <v>48</v>
          </cell>
          <cell r="H61" t="str">
            <v>Value model</v>
          </cell>
          <cell r="I61" t="str">
            <v>Closed</v>
          </cell>
          <cell r="K61">
            <v>1046500</v>
          </cell>
          <cell r="L61">
            <v>0</v>
          </cell>
          <cell r="M61">
            <v>-1046500</v>
          </cell>
        </row>
        <row r="62">
          <cell r="C62">
            <v>3010051</v>
          </cell>
          <cell r="D62" t="str">
            <v>Undefine</v>
          </cell>
          <cell r="E62">
            <v>39433</v>
          </cell>
          <cell r="F62" t="str">
            <v>External Hardisk solto</v>
          </cell>
          <cell r="G62">
            <v>48</v>
          </cell>
          <cell r="H62" t="str">
            <v>Value model</v>
          </cell>
          <cell r="I62" t="str">
            <v>Closed</v>
          </cell>
          <cell r="K62">
            <v>1020000</v>
          </cell>
          <cell r="L62">
            <v>0</v>
          </cell>
          <cell r="M62">
            <v>-1020000</v>
          </cell>
        </row>
        <row r="63">
          <cell r="C63">
            <v>3010052</v>
          </cell>
          <cell r="D63" t="str">
            <v>Undefine</v>
          </cell>
          <cell r="E63">
            <v>39423</v>
          </cell>
          <cell r="F63" t="str">
            <v>UPS ICA PN - 602</v>
          </cell>
          <cell r="G63">
            <v>48</v>
          </cell>
          <cell r="H63" t="str">
            <v>Value model</v>
          </cell>
          <cell r="I63" t="str">
            <v>Closed</v>
          </cell>
          <cell r="K63">
            <v>1575000</v>
          </cell>
          <cell r="L63">
            <v>0</v>
          </cell>
          <cell r="M63">
            <v>-1575000</v>
          </cell>
        </row>
        <row r="64">
          <cell r="C64">
            <v>3010053</v>
          </cell>
          <cell r="D64" t="str">
            <v>Undefine</v>
          </cell>
          <cell r="E64">
            <v>39422</v>
          </cell>
          <cell r="F64" t="str">
            <v>Printer Epson LX 300+</v>
          </cell>
          <cell r="G64">
            <v>48</v>
          </cell>
          <cell r="H64" t="str">
            <v>Value model</v>
          </cell>
          <cell r="I64" t="str">
            <v>Closed</v>
          </cell>
          <cell r="K64">
            <v>1750000</v>
          </cell>
          <cell r="L64">
            <v>0</v>
          </cell>
          <cell r="M64">
            <v>-1750000</v>
          </cell>
        </row>
        <row r="65">
          <cell r="C65">
            <v>3010054</v>
          </cell>
          <cell r="D65" t="str">
            <v>Undefine</v>
          </cell>
          <cell r="E65">
            <v>39504</v>
          </cell>
          <cell r="F65" t="str">
            <v>UPS ICA</v>
          </cell>
          <cell r="G65">
            <v>48</v>
          </cell>
          <cell r="H65" t="str">
            <v>Value model</v>
          </cell>
          <cell r="I65" t="str">
            <v>Closed</v>
          </cell>
          <cell r="K65">
            <v>1050000</v>
          </cell>
          <cell r="L65">
            <v>0</v>
          </cell>
          <cell r="M65">
            <v>-1050000</v>
          </cell>
        </row>
        <row r="66">
          <cell r="C66">
            <v>3010055</v>
          </cell>
          <cell r="D66" t="str">
            <v>Undefine</v>
          </cell>
          <cell r="E66">
            <v>39504</v>
          </cell>
          <cell r="F66" t="str">
            <v>Komputer</v>
          </cell>
          <cell r="G66">
            <v>48</v>
          </cell>
          <cell r="H66" t="str">
            <v>Value model</v>
          </cell>
          <cell r="I66" t="str">
            <v>Closed</v>
          </cell>
          <cell r="K66">
            <v>5950000</v>
          </cell>
          <cell r="L66">
            <v>0</v>
          </cell>
          <cell r="M66">
            <v>-5950000</v>
          </cell>
        </row>
        <row r="67">
          <cell r="C67">
            <v>3010056</v>
          </cell>
          <cell r="D67" t="str">
            <v>Undefine</v>
          </cell>
          <cell r="E67">
            <v>39432</v>
          </cell>
          <cell r="F67" t="str">
            <v>DVD COMPO LG 7B 162 NO.708/MM4</v>
          </cell>
          <cell r="G67">
            <v>48</v>
          </cell>
          <cell r="H67" t="str">
            <v>Value model</v>
          </cell>
          <cell r="I67" t="str">
            <v>Closed</v>
          </cell>
          <cell r="K67">
            <v>1850000</v>
          </cell>
          <cell r="L67">
            <v>0</v>
          </cell>
          <cell r="M67">
            <v>-1850000</v>
          </cell>
        </row>
        <row r="68">
          <cell r="C68">
            <v>3010057</v>
          </cell>
          <cell r="D68" t="str">
            <v>Undefine</v>
          </cell>
          <cell r="E68">
            <v>39487</v>
          </cell>
          <cell r="F68" t="str">
            <v>Audio system (LGM -BDI02)</v>
          </cell>
          <cell r="G68">
            <v>48</v>
          </cell>
          <cell r="H68" t="str">
            <v>Value model</v>
          </cell>
          <cell r="I68" t="str">
            <v>Closed</v>
          </cell>
          <cell r="K68">
            <v>1600000</v>
          </cell>
          <cell r="L68">
            <v>0</v>
          </cell>
          <cell r="M68">
            <v>-1600000</v>
          </cell>
        </row>
        <row r="69">
          <cell r="C69">
            <v>3010058</v>
          </cell>
          <cell r="D69" t="str">
            <v>Undefine</v>
          </cell>
          <cell r="E69">
            <v>39497</v>
          </cell>
          <cell r="F69" t="str">
            <v>Monitor LG LCD L177WSB</v>
          </cell>
          <cell r="G69">
            <v>48</v>
          </cell>
          <cell r="H69" t="str">
            <v>Value model</v>
          </cell>
          <cell r="I69" t="str">
            <v>Closed</v>
          </cell>
          <cell r="K69">
            <v>1925000</v>
          </cell>
          <cell r="L69">
            <v>0</v>
          </cell>
          <cell r="M69">
            <v>-1925000</v>
          </cell>
        </row>
        <row r="70">
          <cell r="C70">
            <v>3010059</v>
          </cell>
          <cell r="D70" t="str">
            <v>Undefine</v>
          </cell>
          <cell r="E70">
            <v>39496</v>
          </cell>
          <cell r="F70" t="str">
            <v>Komputer Intel pentium Core Du</v>
          </cell>
          <cell r="G70">
            <v>48</v>
          </cell>
          <cell r="H70" t="str">
            <v>Value model</v>
          </cell>
          <cell r="I70" t="str">
            <v>Closed</v>
          </cell>
          <cell r="K70">
            <v>4575000</v>
          </cell>
          <cell r="L70">
            <v>0</v>
          </cell>
          <cell r="M70">
            <v>-4575000</v>
          </cell>
        </row>
        <row r="71">
          <cell r="C71">
            <v>3010060</v>
          </cell>
          <cell r="D71" t="str">
            <v>Undefine</v>
          </cell>
          <cell r="E71">
            <v>39496</v>
          </cell>
          <cell r="F71" t="str">
            <v>UPS ICA 1200W 220V</v>
          </cell>
          <cell r="G71">
            <v>48</v>
          </cell>
          <cell r="H71" t="str">
            <v>Value model</v>
          </cell>
          <cell r="I71" t="str">
            <v>Closed</v>
          </cell>
          <cell r="K71">
            <v>1050000</v>
          </cell>
          <cell r="L71">
            <v>0</v>
          </cell>
          <cell r="M71">
            <v>-1050000</v>
          </cell>
        </row>
        <row r="72">
          <cell r="C72">
            <v>3010061</v>
          </cell>
          <cell r="D72" t="str">
            <v>Undefine</v>
          </cell>
          <cell r="E72">
            <v>39496</v>
          </cell>
          <cell r="F72" t="str">
            <v>Komputer Intel pentium Core Du</v>
          </cell>
          <cell r="G72">
            <v>48</v>
          </cell>
          <cell r="H72" t="str">
            <v>Value model</v>
          </cell>
          <cell r="I72" t="str">
            <v>Closed</v>
          </cell>
          <cell r="K72">
            <v>5200000</v>
          </cell>
          <cell r="L72">
            <v>0</v>
          </cell>
          <cell r="M72">
            <v>-5200000</v>
          </cell>
        </row>
        <row r="73">
          <cell r="C73">
            <v>3010062</v>
          </cell>
          <cell r="D73" t="str">
            <v>Undefine</v>
          </cell>
          <cell r="E73">
            <v>39496</v>
          </cell>
          <cell r="F73" t="str">
            <v>UPS ICA 1200W 220V</v>
          </cell>
          <cell r="G73">
            <v>48</v>
          </cell>
          <cell r="H73" t="str">
            <v>Value model</v>
          </cell>
          <cell r="I73" t="str">
            <v>Closed</v>
          </cell>
          <cell r="K73">
            <v>1050000</v>
          </cell>
          <cell r="L73">
            <v>0</v>
          </cell>
          <cell r="M73">
            <v>-1050000</v>
          </cell>
        </row>
        <row r="74">
          <cell r="C74">
            <v>3010063</v>
          </cell>
          <cell r="D74" t="str">
            <v>Undefine</v>
          </cell>
          <cell r="E74">
            <v>39522</v>
          </cell>
          <cell r="F74" t="str">
            <v>Printer Canon Pixma MP 145 + i</v>
          </cell>
          <cell r="G74">
            <v>48</v>
          </cell>
          <cell r="H74" t="str">
            <v>Value model</v>
          </cell>
          <cell r="I74" t="str">
            <v>Closed</v>
          </cell>
          <cell r="K74">
            <v>1100000</v>
          </cell>
          <cell r="L74">
            <v>0</v>
          </cell>
          <cell r="M74">
            <v>-1100000</v>
          </cell>
        </row>
        <row r="75">
          <cell r="C75">
            <v>3010064</v>
          </cell>
          <cell r="D75" t="str">
            <v>Undefine</v>
          </cell>
          <cell r="E75">
            <v>39522</v>
          </cell>
          <cell r="F75" t="str">
            <v>Kamera Canon A 460</v>
          </cell>
          <cell r="G75">
            <v>48</v>
          </cell>
          <cell r="H75" t="str">
            <v>Value model</v>
          </cell>
          <cell r="I75" t="str">
            <v>Closed</v>
          </cell>
          <cell r="K75">
            <v>1750000</v>
          </cell>
          <cell r="L75">
            <v>0</v>
          </cell>
          <cell r="M75">
            <v>-1750000</v>
          </cell>
        </row>
        <row r="76">
          <cell r="C76">
            <v>3010065</v>
          </cell>
          <cell r="D76" t="str">
            <v>Undefine</v>
          </cell>
          <cell r="E76">
            <v>39516</v>
          </cell>
          <cell r="F76" t="str">
            <v>Laptop compaq evo -1000 untuk</v>
          </cell>
          <cell r="G76">
            <v>48</v>
          </cell>
          <cell r="H76" t="str">
            <v>Value model</v>
          </cell>
          <cell r="I76" t="str">
            <v>Closed</v>
          </cell>
          <cell r="K76">
            <v>5272000</v>
          </cell>
          <cell r="L76">
            <v>0</v>
          </cell>
          <cell r="M76">
            <v>-5272000</v>
          </cell>
        </row>
        <row r="77">
          <cell r="C77">
            <v>3010066</v>
          </cell>
          <cell r="D77" t="str">
            <v>Undefine</v>
          </cell>
          <cell r="E77">
            <v>39522</v>
          </cell>
          <cell r="F77" t="str">
            <v>Mesin Tik Olmpia</v>
          </cell>
          <cell r="G77">
            <v>48</v>
          </cell>
          <cell r="H77" t="str">
            <v>Value model</v>
          </cell>
          <cell r="I77" t="str">
            <v>Closed</v>
          </cell>
          <cell r="K77">
            <v>1410000</v>
          </cell>
          <cell r="L77">
            <v>0</v>
          </cell>
          <cell r="M77">
            <v>-1410000</v>
          </cell>
        </row>
        <row r="78">
          <cell r="C78">
            <v>3010067</v>
          </cell>
          <cell r="D78" t="str">
            <v>Undefine</v>
          </cell>
          <cell r="E78">
            <v>39526</v>
          </cell>
          <cell r="F78" t="str">
            <v>Laptop untuk Bph. Hari Purwad</v>
          </cell>
          <cell r="G78">
            <v>48</v>
          </cell>
          <cell r="H78" t="str">
            <v>Value model</v>
          </cell>
          <cell r="I78" t="str">
            <v>Closed</v>
          </cell>
          <cell r="K78">
            <v>8350000</v>
          </cell>
          <cell r="L78">
            <v>0</v>
          </cell>
          <cell r="M78">
            <v>-8350000</v>
          </cell>
        </row>
        <row r="79">
          <cell r="C79">
            <v>3010068</v>
          </cell>
          <cell r="D79" t="str">
            <v>Undefine</v>
          </cell>
          <cell r="E79">
            <v>39549</v>
          </cell>
          <cell r="F79" t="str">
            <v>Handphone (Sn. S0009265302203</v>
          </cell>
          <cell r="G79">
            <v>48</v>
          </cell>
          <cell r="H79" t="str">
            <v>Value model</v>
          </cell>
          <cell r="I79" t="str">
            <v>Closed</v>
          </cell>
          <cell r="K79">
            <v>1475000</v>
          </cell>
          <cell r="L79">
            <v>0</v>
          </cell>
          <cell r="M79">
            <v>-1475000</v>
          </cell>
        </row>
        <row r="80">
          <cell r="C80">
            <v>3010069</v>
          </cell>
          <cell r="D80" t="str">
            <v>Undefine</v>
          </cell>
          <cell r="E80">
            <v>39560</v>
          </cell>
          <cell r="F80" t="str">
            <v>Komputer Intel Cor dua 1.8 Ghz</v>
          </cell>
          <cell r="G80">
            <v>48</v>
          </cell>
          <cell r="H80" t="str">
            <v>Value model</v>
          </cell>
          <cell r="I80" t="str">
            <v>Closed</v>
          </cell>
          <cell r="K80">
            <v>15750000</v>
          </cell>
          <cell r="L80">
            <v>0</v>
          </cell>
          <cell r="M80">
            <v>-15750000</v>
          </cell>
        </row>
        <row r="81">
          <cell r="C81">
            <v>3010070</v>
          </cell>
          <cell r="D81" t="str">
            <v>Undefine</v>
          </cell>
          <cell r="E81">
            <v>39560</v>
          </cell>
          <cell r="F81" t="str">
            <v>Olympic Mesin Tik Carina 3 (13</v>
          </cell>
          <cell r="G81">
            <v>48</v>
          </cell>
          <cell r="H81" t="str">
            <v>Value model</v>
          </cell>
          <cell r="I81" t="str">
            <v>Closed</v>
          </cell>
          <cell r="K81">
            <v>1140000</v>
          </cell>
          <cell r="L81">
            <v>0</v>
          </cell>
          <cell r="M81">
            <v>-1140000</v>
          </cell>
        </row>
        <row r="82">
          <cell r="C82">
            <v>3010071</v>
          </cell>
          <cell r="D82" t="str">
            <v>Undefine</v>
          </cell>
          <cell r="E82">
            <v>39587</v>
          </cell>
          <cell r="F82" t="str">
            <v>Notebook Toshiba A135 S7409 In</v>
          </cell>
          <cell r="G82">
            <v>48</v>
          </cell>
          <cell r="H82" t="str">
            <v>Value model</v>
          </cell>
          <cell r="I82" t="str">
            <v>Closed</v>
          </cell>
          <cell r="K82">
            <v>6950000</v>
          </cell>
          <cell r="L82">
            <v>0</v>
          </cell>
          <cell r="M82">
            <v>-6950000</v>
          </cell>
        </row>
        <row r="83">
          <cell r="C83">
            <v>3010072</v>
          </cell>
          <cell r="D83" t="str">
            <v>Undefine</v>
          </cell>
          <cell r="E83">
            <v>39595</v>
          </cell>
          <cell r="F83" t="str">
            <v>IT Camera</v>
          </cell>
          <cell r="G83">
            <v>48</v>
          </cell>
          <cell r="H83" t="str">
            <v>Value model</v>
          </cell>
          <cell r="I83" t="str">
            <v>Closed</v>
          </cell>
          <cell r="K83">
            <v>3100000</v>
          </cell>
          <cell r="L83">
            <v>0</v>
          </cell>
          <cell r="M83">
            <v>-3100000</v>
          </cell>
        </row>
        <row r="84">
          <cell r="C84">
            <v>3010073</v>
          </cell>
          <cell r="D84" t="str">
            <v>Undefine</v>
          </cell>
          <cell r="E84">
            <v>39590</v>
          </cell>
          <cell r="F84" t="str">
            <v>HT GP - 2000 Motorola</v>
          </cell>
          <cell r="G84">
            <v>48</v>
          </cell>
          <cell r="H84" t="str">
            <v>Value model</v>
          </cell>
          <cell r="I84" t="str">
            <v>Closed</v>
          </cell>
          <cell r="K84">
            <v>6375000</v>
          </cell>
          <cell r="L84">
            <v>0</v>
          </cell>
          <cell r="M84">
            <v>-6375000</v>
          </cell>
        </row>
        <row r="85">
          <cell r="C85">
            <v>3010074</v>
          </cell>
          <cell r="D85" t="str">
            <v>Undefine</v>
          </cell>
          <cell r="E85">
            <v>39601</v>
          </cell>
          <cell r="F85" t="str">
            <v>IT Camera</v>
          </cell>
          <cell r="G85">
            <v>48</v>
          </cell>
          <cell r="H85" t="str">
            <v>Value model</v>
          </cell>
          <cell r="I85" t="str">
            <v>Closed</v>
          </cell>
          <cell r="K85">
            <v>1700000</v>
          </cell>
          <cell r="L85">
            <v>0</v>
          </cell>
          <cell r="M85">
            <v>-1700000</v>
          </cell>
        </row>
        <row r="86">
          <cell r="C86">
            <v>3010075</v>
          </cell>
          <cell r="D86" t="str">
            <v>Undefine</v>
          </cell>
          <cell r="E86">
            <v>39601</v>
          </cell>
          <cell r="F86" t="str">
            <v>Mesin Tik</v>
          </cell>
          <cell r="G86">
            <v>48</v>
          </cell>
          <cell r="H86" t="str">
            <v>Value model</v>
          </cell>
          <cell r="I86" t="str">
            <v>Closed</v>
          </cell>
          <cell r="K86">
            <v>1200000</v>
          </cell>
          <cell r="L86">
            <v>0</v>
          </cell>
          <cell r="M86">
            <v>-1200000</v>
          </cell>
        </row>
        <row r="87">
          <cell r="C87">
            <v>3010076</v>
          </cell>
          <cell r="D87" t="str">
            <v>Undefine</v>
          </cell>
          <cell r="E87">
            <v>39624</v>
          </cell>
          <cell r="F87" t="str">
            <v>Modem (Wirelss - 6)</v>
          </cell>
          <cell r="G87">
            <v>48</v>
          </cell>
          <cell r="H87" t="str">
            <v>Value model</v>
          </cell>
          <cell r="I87" t="str">
            <v>Closed</v>
          </cell>
          <cell r="K87">
            <v>1500000</v>
          </cell>
          <cell r="L87">
            <v>0</v>
          </cell>
          <cell r="M87">
            <v>-1500000</v>
          </cell>
        </row>
        <row r="88">
          <cell r="C88">
            <v>3010077</v>
          </cell>
          <cell r="D88" t="str">
            <v>Undefine</v>
          </cell>
          <cell r="E88">
            <v>39626</v>
          </cell>
          <cell r="F88" t="str">
            <v>1 bh AC LG 1/2 PK</v>
          </cell>
          <cell r="G88">
            <v>96</v>
          </cell>
          <cell r="H88" t="str">
            <v>Value model</v>
          </cell>
          <cell r="I88" t="str">
            <v>Open</v>
          </cell>
          <cell r="K88">
            <v>2258000</v>
          </cell>
          <cell r="L88">
            <v>0</v>
          </cell>
          <cell r="M88">
            <v>-1223085.03</v>
          </cell>
        </row>
        <row r="89">
          <cell r="C89">
            <v>3010078</v>
          </cell>
          <cell r="D89" t="str">
            <v>Undefine</v>
          </cell>
          <cell r="E89">
            <v>39598</v>
          </cell>
          <cell r="F89" t="str">
            <v>AC CHANGHONG</v>
          </cell>
          <cell r="G89">
            <v>96</v>
          </cell>
          <cell r="H89" t="str">
            <v>Value model</v>
          </cell>
          <cell r="I89" t="str">
            <v>Open</v>
          </cell>
          <cell r="K89">
            <v>5850000</v>
          </cell>
          <cell r="L89">
            <v>0</v>
          </cell>
          <cell r="M89">
            <v>-3229693.5</v>
          </cell>
        </row>
        <row r="90">
          <cell r="C90">
            <v>3010079</v>
          </cell>
          <cell r="D90" t="str">
            <v>Undefine</v>
          </cell>
          <cell r="E90">
            <v>39657</v>
          </cell>
          <cell r="F90" t="str">
            <v>NOKIA 3110 GSM _BLACK STD</v>
          </cell>
          <cell r="G90">
            <v>48</v>
          </cell>
          <cell r="H90" t="str">
            <v>Value model</v>
          </cell>
          <cell r="I90" t="str">
            <v>Closed</v>
          </cell>
          <cell r="K90">
            <v>1205000</v>
          </cell>
          <cell r="L90">
            <v>0</v>
          </cell>
          <cell r="M90">
            <v>-1205000</v>
          </cell>
        </row>
        <row r="91">
          <cell r="C91">
            <v>3010080</v>
          </cell>
          <cell r="D91" t="str">
            <v>Undefine</v>
          </cell>
          <cell r="E91">
            <v>39653</v>
          </cell>
          <cell r="F91" t="str">
            <v>KODAK EASYSHARE V100</v>
          </cell>
          <cell r="G91">
            <v>48</v>
          </cell>
          <cell r="H91" t="str">
            <v>Value model</v>
          </cell>
          <cell r="I91" t="str">
            <v>Closed</v>
          </cell>
          <cell r="K91">
            <v>1947000</v>
          </cell>
          <cell r="L91">
            <v>0</v>
          </cell>
          <cell r="M91">
            <v>-1947000</v>
          </cell>
        </row>
        <row r="92">
          <cell r="C92">
            <v>3010081</v>
          </cell>
          <cell r="D92" t="str">
            <v>Undefine</v>
          </cell>
          <cell r="E92">
            <v>39625</v>
          </cell>
          <cell r="F92" t="str">
            <v>ICA UPS CT - 1082B 2000 VA</v>
          </cell>
          <cell r="G92">
            <v>48</v>
          </cell>
          <cell r="H92" t="str">
            <v>Value model</v>
          </cell>
          <cell r="I92" t="str">
            <v>Closed</v>
          </cell>
          <cell r="K92">
            <v>2537675</v>
          </cell>
          <cell r="L92">
            <v>0</v>
          </cell>
          <cell r="M92">
            <v>-2537675</v>
          </cell>
        </row>
        <row r="93">
          <cell r="C93">
            <v>3010082</v>
          </cell>
          <cell r="D93" t="str">
            <v>Undefine</v>
          </cell>
          <cell r="E93">
            <v>39612</v>
          </cell>
          <cell r="F93" t="str">
            <v>OLYMPIA MESIN TIK SM18 (18")</v>
          </cell>
          <cell r="G93">
            <v>48</v>
          </cell>
          <cell r="H93" t="str">
            <v>Value model</v>
          </cell>
          <cell r="I93" t="str">
            <v>Closed</v>
          </cell>
          <cell r="K93">
            <v>1410000</v>
          </cell>
          <cell r="L93">
            <v>0</v>
          </cell>
          <cell r="M93">
            <v>-1410000</v>
          </cell>
        </row>
        <row r="94">
          <cell r="C94">
            <v>3010083</v>
          </cell>
          <cell r="D94" t="str">
            <v>Undefine</v>
          </cell>
          <cell r="E94">
            <v>39640</v>
          </cell>
          <cell r="F94" t="str">
            <v>Print HP Photo smart 4280</v>
          </cell>
          <cell r="G94">
            <v>48</v>
          </cell>
          <cell r="H94" t="str">
            <v>Value model</v>
          </cell>
          <cell r="I94" t="str">
            <v>Closed</v>
          </cell>
          <cell r="K94">
            <v>1150000</v>
          </cell>
          <cell r="L94">
            <v>0</v>
          </cell>
          <cell r="M94">
            <v>-1150000</v>
          </cell>
        </row>
        <row r="95">
          <cell r="C95">
            <v>3010084</v>
          </cell>
          <cell r="D95" t="str">
            <v>Undefine</v>
          </cell>
          <cell r="E95">
            <v>39640</v>
          </cell>
          <cell r="F95" t="str">
            <v>UPS 3,00 Ghz + Monitor LCD LG</v>
          </cell>
          <cell r="G95">
            <v>48</v>
          </cell>
          <cell r="H95" t="str">
            <v>Value model</v>
          </cell>
          <cell r="I95" t="str">
            <v>Closed</v>
          </cell>
          <cell r="K95">
            <v>4450000</v>
          </cell>
          <cell r="L95">
            <v>0</v>
          </cell>
          <cell r="M95">
            <v>-4450000</v>
          </cell>
        </row>
        <row r="96">
          <cell r="C96">
            <v>3010085</v>
          </cell>
          <cell r="D96" t="str">
            <v>Undefine</v>
          </cell>
          <cell r="E96">
            <v>40001</v>
          </cell>
          <cell r="F96" t="str">
            <v>LAPTOP/NOTE BOOK (S.LAIS)</v>
          </cell>
          <cell r="G96">
            <v>48</v>
          </cell>
          <cell r="H96" t="str">
            <v>Value model</v>
          </cell>
          <cell r="I96" t="str">
            <v>Closed</v>
          </cell>
          <cell r="K96">
            <v>7000000</v>
          </cell>
          <cell r="L96">
            <v>0</v>
          </cell>
          <cell r="M96">
            <v>-7000000</v>
          </cell>
        </row>
        <row r="97">
          <cell r="C97">
            <v>3010086</v>
          </cell>
          <cell r="D97" t="str">
            <v>Undefine</v>
          </cell>
          <cell r="E97">
            <v>39685</v>
          </cell>
          <cell r="F97" t="str">
            <v>AC CHANGHONG 3/4 PK</v>
          </cell>
          <cell r="G97">
            <v>96</v>
          </cell>
          <cell r="H97" t="str">
            <v>Value model</v>
          </cell>
          <cell r="I97" t="str">
            <v>Open</v>
          </cell>
          <cell r="K97">
            <v>2100000</v>
          </cell>
          <cell r="L97">
            <v>0</v>
          </cell>
          <cell r="M97">
            <v>-1093750</v>
          </cell>
        </row>
        <row r="98">
          <cell r="C98">
            <v>3010087</v>
          </cell>
          <cell r="D98" t="str">
            <v>Undefine</v>
          </cell>
          <cell r="E98">
            <v>39686</v>
          </cell>
          <cell r="F98" t="str">
            <v>MESIN FOTOCOPY (XEROX)</v>
          </cell>
          <cell r="G98">
            <v>48</v>
          </cell>
          <cell r="H98" t="str">
            <v>Value model</v>
          </cell>
          <cell r="I98" t="str">
            <v>Closed</v>
          </cell>
          <cell r="K98">
            <v>41000000</v>
          </cell>
          <cell r="L98">
            <v>0</v>
          </cell>
          <cell r="M98">
            <v>-41000000</v>
          </cell>
        </row>
        <row r="99">
          <cell r="C99">
            <v>3010088</v>
          </cell>
          <cell r="D99" t="str">
            <v>Undefine</v>
          </cell>
          <cell r="E99">
            <v>39671</v>
          </cell>
          <cell r="F99" t="str">
            <v>CPU LENGKAP</v>
          </cell>
          <cell r="G99">
            <v>48</v>
          </cell>
          <cell r="H99" t="str">
            <v>Value model</v>
          </cell>
          <cell r="I99" t="str">
            <v>Closed</v>
          </cell>
          <cell r="K99">
            <v>2000000</v>
          </cell>
          <cell r="L99">
            <v>0</v>
          </cell>
          <cell r="M99">
            <v>-2000000</v>
          </cell>
        </row>
        <row r="100">
          <cell r="C100">
            <v>3010089</v>
          </cell>
          <cell r="D100" t="str">
            <v>Undefine</v>
          </cell>
          <cell r="E100">
            <v>39686</v>
          </cell>
          <cell r="F100" t="str">
            <v>MONITOR LCD LG 16" W1642S</v>
          </cell>
          <cell r="G100">
            <v>48</v>
          </cell>
          <cell r="H100" t="str">
            <v>Value model</v>
          </cell>
          <cell r="I100" t="str">
            <v>Closed</v>
          </cell>
          <cell r="K100">
            <v>1650000</v>
          </cell>
          <cell r="L100">
            <v>0</v>
          </cell>
          <cell r="M100">
            <v>-1650000</v>
          </cell>
        </row>
        <row r="101">
          <cell r="C101">
            <v>3010090</v>
          </cell>
          <cell r="D101" t="str">
            <v>Undefine</v>
          </cell>
          <cell r="E101">
            <v>39704</v>
          </cell>
          <cell r="F101" t="str">
            <v>PC/LCD (KATOR JAKARTA)</v>
          </cell>
          <cell r="G101">
            <v>48</v>
          </cell>
          <cell r="H101" t="str">
            <v>Value model</v>
          </cell>
          <cell r="I101" t="str">
            <v>Closed</v>
          </cell>
          <cell r="K101">
            <v>5300000</v>
          </cell>
          <cell r="L101">
            <v>0</v>
          </cell>
          <cell r="M101">
            <v>-5300000</v>
          </cell>
        </row>
        <row r="102">
          <cell r="C102">
            <v>3010091</v>
          </cell>
          <cell r="D102" t="str">
            <v>Undefine</v>
          </cell>
          <cell r="E102">
            <v>39704</v>
          </cell>
          <cell r="F102" t="str">
            <v>NOTEBOOK TOSHIBA U405-S2833 IN</v>
          </cell>
          <cell r="G102">
            <v>48</v>
          </cell>
          <cell r="H102" t="str">
            <v>Value model</v>
          </cell>
          <cell r="I102" t="str">
            <v>Closed</v>
          </cell>
          <cell r="K102">
            <v>12850000</v>
          </cell>
          <cell r="L102">
            <v>0</v>
          </cell>
          <cell r="M102">
            <v>-12850000</v>
          </cell>
        </row>
        <row r="103">
          <cell r="C103">
            <v>3010092</v>
          </cell>
          <cell r="D103" t="str">
            <v>Undefine</v>
          </cell>
          <cell r="E103">
            <v>39715</v>
          </cell>
          <cell r="F103" t="str">
            <v>UPS ICA 6828</v>
          </cell>
          <cell r="G103">
            <v>48</v>
          </cell>
          <cell r="H103" t="str">
            <v>Value model</v>
          </cell>
          <cell r="I103" t="str">
            <v>Closed</v>
          </cell>
          <cell r="K103">
            <v>1400000</v>
          </cell>
          <cell r="L103">
            <v>0</v>
          </cell>
          <cell r="M103">
            <v>-1400000</v>
          </cell>
        </row>
        <row r="104">
          <cell r="C104">
            <v>3010093</v>
          </cell>
          <cell r="D104" t="str">
            <v>Undefine</v>
          </cell>
          <cell r="E104">
            <v>39715</v>
          </cell>
          <cell r="F104" t="str">
            <v>PC COREDUO E4500 2,2 GHZ</v>
          </cell>
          <cell r="G104">
            <v>48</v>
          </cell>
          <cell r="H104" t="str">
            <v>Value model</v>
          </cell>
          <cell r="I104" t="str">
            <v>Closed</v>
          </cell>
          <cell r="K104">
            <v>7000000</v>
          </cell>
          <cell r="L104">
            <v>0</v>
          </cell>
          <cell r="M104">
            <v>-7000000</v>
          </cell>
        </row>
        <row r="105">
          <cell r="C105">
            <v>3010094</v>
          </cell>
          <cell r="D105" t="str">
            <v>Undefine</v>
          </cell>
          <cell r="E105">
            <v>39707</v>
          </cell>
          <cell r="F105" t="str">
            <v>AC PANASONIC CS-PC 18</v>
          </cell>
          <cell r="G105">
            <v>96</v>
          </cell>
          <cell r="H105" t="str">
            <v>Value model</v>
          </cell>
          <cell r="I105" t="str">
            <v>Open</v>
          </cell>
          <cell r="K105">
            <v>5450000</v>
          </cell>
          <cell r="L105">
            <v>0</v>
          </cell>
          <cell r="M105">
            <v>-2781772.03</v>
          </cell>
        </row>
        <row r="106">
          <cell r="C106">
            <v>3010095</v>
          </cell>
          <cell r="D106" t="str">
            <v>Undefine</v>
          </cell>
          <cell r="E106">
            <v>39713</v>
          </cell>
          <cell r="F106" t="str">
            <v>MINAMOTO STAVOL SM2000</v>
          </cell>
          <cell r="G106">
            <v>96</v>
          </cell>
          <cell r="H106" t="str">
            <v>Value model</v>
          </cell>
          <cell r="I106" t="str">
            <v>Closed</v>
          </cell>
          <cell r="K106">
            <v>1104000</v>
          </cell>
          <cell r="L106">
            <v>0</v>
          </cell>
          <cell r="M106">
            <v>-1104000</v>
          </cell>
        </row>
        <row r="107">
          <cell r="C107">
            <v>3010096</v>
          </cell>
          <cell r="D107" t="str">
            <v>Undefine</v>
          </cell>
          <cell r="E107">
            <v>39713</v>
          </cell>
          <cell r="F107" t="str">
            <v>OLYMPIA MESIN TIK SM18 (18")</v>
          </cell>
          <cell r="G107">
            <v>48</v>
          </cell>
          <cell r="H107" t="str">
            <v>Value model</v>
          </cell>
          <cell r="I107" t="str">
            <v>Closed</v>
          </cell>
          <cell r="K107">
            <v>1440000</v>
          </cell>
          <cell r="L107">
            <v>0</v>
          </cell>
          <cell r="M107">
            <v>-1440000</v>
          </cell>
        </row>
        <row r="108">
          <cell r="C108">
            <v>3010097</v>
          </cell>
          <cell r="D108" t="str">
            <v>Undefine</v>
          </cell>
          <cell r="E108">
            <v>39749</v>
          </cell>
          <cell r="F108" t="str">
            <v>CPU INTEL PENTIUM 4</v>
          </cell>
          <cell r="G108">
            <v>48</v>
          </cell>
          <cell r="H108" t="str">
            <v>Value model</v>
          </cell>
          <cell r="I108" t="str">
            <v>Closed</v>
          </cell>
          <cell r="K108">
            <v>2250000</v>
          </cell>
          <cell r="L108">
            <v>0</v>
          </cell>
          <cell r="M108">
            <v>-2250000</v>
          </cell>
        </row>
        <row r="109">
          <cell r="C109">
            <v>3010098</v>
          </cell>
          <cell r="D109" t="str">
            <v>Undefine</v>
          </cell>
          <cell r="E109">
            <v>39750</v>
          </cell>
          <cell r="F109" t="str">
            <v>GENSET (KANTOR BJM)</v>
          </cell>
          <cell r="G109">
            <v>48</v>
          </cell>
          <cell r="H109" t="str">
            <v>Value model</v>
          </cell>
          <cell r="I109" t="str">
            <v>Closed</v>
          </cell>
          <cell r="K109">
            <v>3800000</v>
          </cell>
          <cell r="L109">
            <v>0</v>
          </cell>
          <cell r="M109">
            <v>-3800000</v>
          </cell>
        </row>
        <row r="110">
          <cell r="C110">
            <v>3010099</v>
          </cell>
          <cell r="D110" t="str">
            <v>Undefine</v>
          </cell>
          <cell r="E110">
            <v>39762</v>
          </cell>
          <cell r="F110" t="str">
            <v>MODEM HUAWEI E 220 3G</v>
          </cell>
          <cell r="G110">
            <v>48</v>
          </cell>
          <cell r="H110" t="str">
            <v>Value model</v>
          </cell>
          <cell r="I110" t="str">
            <v>Open</v>
          </cell>
          <cell r="K110">
            <v>1250000</v>
          </cell>
          <cell r="L110">
            <v>0</v>
          </cell>
          <cell r="M110">
            <v>-1223960.47</v>
          </cell>
        </row>
        <row r="111">
          <cell r="C111">
            <v>3010100</v>
          </cell>
          <cell r="D111" t="str">
            <v>Undefine</v>
          </cell>
          <cell r="E111">
            <v>39730</v>
          </cell>
          <cell r="F111" t="str">
            <v>AC CHANGHONG CSC 09 P3</v>
          </cell>
          <cell r="G111">
            <v>96</v>
          </cell>
          <cell r="H111" t="str">
            <v>Value model</v>
          </cell>
          <cell r="I111" t="str">
            <v>Open</v>
          </cell>
          <cell r="K111">
            <v>2450000</v>
          </cell>
          <cell r="L111">
            <v>0</v>
          </cell>
          <cell r="M111">
            <v>-1225001.03</v>
          </cell>
        </row>
        <row r="112">
          <cell r="C112">
            <v>3010101</v>
          </cell>
          <cell r="D112" t="str">
            <v>Undefine</v>
          </cell>
          <cell r="E112">
            <v>39737</v>
          </cell>
          <cell r="F112" t="str">
            <v>AC MITSHUBISHI SRK 18</v>
          </cell>
          <cell r="G112">
            <v>96</v>
          </cell>
          <cell r="H112" t="str">
            <v>Value model</v>
          </cell>
          <cell r="I112" t="str">
            <v>Open</v>
          </cell>
          <cell r="K112">
            <v>5850000</v>
          </cell>
          <cell r="L112">
            <v>0</v>
          </cell>
          <cell r="M112">
            <v>-2925003.5</v>
          </cell>
        </row>
        <row r="113">
          <cell r="C113">
            <v>3010102</v>
          </cell>
          <cell r="D113" t="str">
            <v>Undefine</v>
          </cell>
          <cell r="E113">
            <v>39774</v>
          </cell>
          <cell r="F113" t="str">
            <v>MODEM GSM EXTERNAL</v>
          </cell>
          <cell r="G113">
            <v>48</v>
          </cell>
          <cell r="H113" t="str">
            <v>Value model</v>
          </cell>
          <cell r="I113" t="str">
            <v>Open</v>
          </cell>
          <cell r="K113">
            <v>1094050</v>
          </cell>
          <cell r="L113">
            <v>0</v>
          </cell>
          <cell r="M113">
            <v>-1071259.1100000001</v>
          </cell>
        </row>
        <row r="114">
          <cell r="C114">
            <v>3010103</v>
          </cell>
          <cell r="D114" t="str">
            <v>Undefine</v>
          </cell>
          <cell r="E114">
            <v>39779</v>
          </cell>
          <cell r="F114" t="str">
            <v>AC LG S-05</v>
          </cell>
          <cell r="G114">
            <v>48</v>
          </cell>
          <cell r="H114" t="str">
            <v>Value model</v>
          </cell>
          <cell r="I114" t="str">
            <v>Open</v>
          </cell>
          <cell r="K114">
            <v>4900000</v>
          </cell>
          <cell r="L114">
            <v>0</v>
          </cell>
          <cell r="M114">
            <v>-2398960.4700000002</v>
          </cell>
        </row>
        <row r="115">
          <cell r="C115">
            <v>3010104</v>
          </cell>
          <cell r="D115" t="str">
            <v>Undefine</v>
          </cell>
          <cell r="E115">
            <v>39668</v>
          </cell>
          <cell r="F115" t="str">
            <v>DVD RECORDER DVR 550</v>
          </cell>
          <cell r="G115">
            <v>48</v>
          </cell>
          <cell r="H115" t="str">
            <v>Value model</v>
          </cell>
          <cell r="I115" t="str">
            <v>Closed</v>
          </cell>
          <cell r="K115">
            <v>4300000</v>
          </cell>
          <cell r="L115">
            <v>0</v>
          </cell>
          <cell r="M115">
            <v>-4300000</v>
          </cell>
        </row>
        <row r="116">
          <cell r="C116">
            <v>3010105</v>
          </cell>
          <cell r="D116" t="str">
            <v>Undefine</v>
          </cell>
          <cell r="E116">
            <v>39758</v>
          </cell>
          <cell r="F116" t="str">
            <v>PROMAXI PAPER SHREDDER S421</v>
          </cell>
          <cell r="G116">
            <v>48</v>
          </cell>
          <cell r="H116" t="str">
            <v>Value model</v>
          </cell>
          <cell r="I116" t="str">
            <v>Open</v>
          </cell>
          <cell r="K116">
            <v>3920000</v>
          </cell>
          <cell r="L116">
            <v>0</v>
          </cell>
          <cell r="M116">
            <v>-3838335.47</v>
          </cell>
        </row>
        <row r="117">
          <cell r="C117">
            <v>3010106</v>
          </cell>
          <cell r="D117" t="str">
            <v>Undefine</v>
          </cell>
          <cell r="E117">
            <v>39802</v>
          </cell>
          <cell r="F117" t="str">
            <v>Komputer Dua Core 2.0 Ghz</v>
          </cell>
          <cell r="G117">
            <v>48</v>
          </cell>
          <cell r="H117" t="str">
            <v>Value model</v>
          </cell>
          <cell r="I117" t="str">
            <v>Open</v>
          </cell>
          <cell r="K117">
            <v>5350000</v>
          </cell>
          <cell r="L117">
            <v>0</v>
          </cell>
          <cell r="M117">
            <v>-5127081.53</v>
          </cell>
        </row>
        <row r="118">
          <cell r="C118">
            <v>3010107</v>
          </cell>
          <cell r="D118" t="str">
            <v>Undefine</v>
          </cell>
          <cell r="E118">
            <v>39830</v>
          </cell>
          <cell r="F118" t="str">
            <v>CPU Duo Core</v>
          </cell>
          <cell r="G118">
            <v>48</v>
          </cell>
          <cell r="H118" t="str">
            <v>Value model</v>
          </cell>
          <cell r="I118" t="str">
            <v>Open</v>
          </cell>
          <cell r="K118">
            <v>3700000</v>
          </cell>
          <cell r="L118">
            <v>0</v>
          </cell>
          <cell r="M118">
            <v>-3468748.53</v>
          </cell>
        </row>
        <row r="119">
          <cell r="C119">
            <v>3010108</v>
          </cell>
          <cell r="D119" t="str">
            <v>Undefine</v>
          </cell>
          <cell r="E119">
            <v>39826</v>
          </cell>
          <cell r="F119" t="str">
            <v>AC PANASONIC CU-PC 96 KH</v>
          </cell>
          <cell r="G119">
            <v>96</v>
          </cell>
          <cell r="H119" t="str">
            <v>Value model</v>
          </cell>
          <cell r="I119" t="str">
            <v>Open</v>
          </cell>
          <cell r="K119">
            <v>2650000</v>
          </cell>
          <cell r="L119">
            <v>0</v>
          </cell>
          <cell r="M119">
            <v>-1242186.97</v>
          </cell>
        </row>
        <row r="120">
          <cell r="C120">
            <v>3010109</v>
          </cell>
          <cell r="D120" t="str">
            <v>Undefine</v>
          </cell>
          <cell r="E120">
            <v>39837</v>
          </cell>
          <cell r="F120" t="str">
            <v>Laptop AXIOO MNC 012 P</v>
          </cell>
          <cell r="G120">
            <v>48</v>
          </cell>
          <cell r="H120" t="str">
            <v>Value model</v>
          </cell>
          <cell r="I120" t="str">
            <v>Open</v>
          </cell>
          <cell r="K120">
            <v>5899000</v>
          </cell>
          <cell r="L120">
            <v>0</v>
          </cell>
          <cell r="M120">
            <v>-5530313.0300000003</v>
          </cell>
        </row>
        <row r="121">
          <cell r="C121">
            <v>3010110</v>
          </cell>
          <cell r="D121" t="str">
            <v>Undefine</v>
          </cell>
          <cell r="E121">
            <v>39847</v>
          </cell>
          <cell r="F121" t="str">
            <v>Money Counter/Penghitung Uang</v>
          </cell>
          <cell r="G121">
            <v>48</v>
          </cell>
          <cell r="H121" t="str">
            <v>Value model</v>
          </cell>
          <cell r="I121" t="str">
            <v>Open</v>
          </cell>
          <cell r="K121">
            <v>2460000</v>
          </cell>
          <cell r="L121">
            <v>0</v>
          </cell>
          <cell r="M121">
            <v>-2255000</v>
          </cell>
        </row>
        <row r="122">
          <cell r="C122">
            <v>3010111</v>
          </cell>
          <cell r="D122" t="str">
            <v>Undefine</v>
          </cell>
          <cell r="E122">
            <v>39842</v>
          </cell>
          <cell r="F122" t="str">
            <v>Komputer Dual Core 2.2 Ghz Box</v>
          </cell>
          <cell r="G122">
            <v>48</v>
          </cell>
          <cell r="H122" t="str">
            <v>Value model</v>
          </cell>
          <cell r="I122" t="str">
            <v>Open</v>
          </cell>
          <cell r="K122">
            <v>4960000</v>
          </cell>
          <cell r="L122">
            <v>0</v>
          </cell>
          <cell r="M122">
            <v>-4649998.53</v>
          </cell>
        </row>
        <row r="123">
          <cell r="C123">
            <v>3010112</v>
          </cell>
          <cell r="D123" t="str">
            <v>Undefine</v>
          </cell>
          <cell r="E123">
            <v>39842</v>
          </cell>
          <cell r="F123" t="str">
            <v>Cisco 2811-V/K9</v>
          </cell>
          <cell r="G123">
            <v>48</v>
          </cell>
          <cell r="H123" t="str">
            <v>Value model</v>
          </cell>
          <cell r="I123" t="str">
            <v>Open</v>
          </cell>
          <cell r="K123">
            <v>25456092</v>
          </cell>
          <cell r="L123">
            <v>0</v>
          </cell>
          <cell r="M123">
            <v>-23865085.25</v>
          </cell>
        </row>
        <row r="124">
          <cell r="C124">
            <v>3010113</v>
          </cell>
          <cell r="D124" t="str">
            <v>Undefine</v>
          </cell>
          <cell r="E124">
            <v>39842</v>
          </cell>
          <cell r="F124" t="str">
            <v>Cisco 2801-V/K9</v>
          </cell>
          <cell r="G124">
            <v>48</v>
          </cell>
          <cell r="H124" t="str">
            <v>Value model</v>
          </cell>
          <cell r="I124" t="str">
            <v>Open</v>
          </cell>
          <cell r="K124">
            <v>64417060</v>
          </cell>
          <cell r="L124">
            <v>0</v>
          </cell>
          <cell r="M124">
            <v>-60390993.280000001</v>
          </cell>
        </row>
        <row r="125">
          <cell r="C125">
            <v>3010114</v>
          </cell>
          <cell r="D125" t="str">
            <v>Undefine</v>
          </cell>
          <cell r="E125">
            <v>39842</v>
          </cell>
          <cell r="F125" t="str">
            <v>VIC2-2FXS</v>
          </cell>
          <cell r="G125">
            <v>48</v>
          </cell>
          <cell r="H125" t="str">
            <v>Value model</v>
          </cell>
          <cell r="I125" t="str">
            <v>Open</v>
          </cell>
          <cell r="K125">
            <v>13286611</v>
          </cell>
          <cell r="L125">
            <v>0</v>
          </cell>
          <cell r="M125">
            <v>-12456196.4</v>
          </cell>
        </row>
        <row r="126">
          <cell r="C126">
            <v>3010115</v>
          </cell>
          <cell r="D126" t="str">
            <v>Undefine</v>
          </cell>
          <cell r="E126">
            <v>39842</v>
          </cell>
          <cell r="F126" t="str">
            <v>WS-C2960-24TT-L</v>
          </cell>
          <cell r="G126">
            <v>48</v>
          </cell>
          <cell r="H126" t="str">
            <v>Value model</v>
          </cell>
          <cell r="I126" t="str">
            <v>Open</v>
          </cell>
          <cell r="K126">
            <v>10317884</v>
          </cell>
          <cell r="L126">
            <v>0</v>
          </cell>
          <cell r="M126">
            <v>-9673016.7200000007</v>
          </cell>
        </row>
        <row r="127">
          <cell r="C127">
            <v>3010116</v>
          </cell>
          <cell r="D127" t="str">
            <v>Undefine</v>
          </cell>
          <cell r="E127">
            <v>39842</v>
          </cell>
          <cell r="F127" t="str">
            <v>Des - 3526</v>
          </cell>
          <cell r="G127">
            <v>48</v>
          </cell>
          <cell r="H127" t="str">
            <v>Value model</v>
          </cell>
          <cell r="I127" t="str">
            <v>Open</v>
          </cell>
          <cell r="K127">
            <v>10772928</v>
          </cell>
          <cell r="L127">
            <v>0</v>
          </cell>
          <cell r="M127">
            <v>-10099620</v>
          </cell>
        </row>
        <row r="128">
          <cell r="C128">
            <v>3010117</v>
          </cell>
          <cell r="D128" t="str">
            <v>Undefine</v>
          </cell>
          <cell r="E128">
            <v>39842</v>
          </cell>
          <cell r="F128" t="str">
            <v>PIX - 501-UL-BUN-K9</v>
          </cell>
          <cell r="G128">
            <v>48</v>
          </cell>
          <cell r="H128" t="str">
            <v>Value model</v>
          </cell>
          <cell r="I128" t="str">
            <v>Open</v>
          </cell>
          <cell r="K128">
            <v>9490837</v>
          </cell>
          <cell r="L128">
            <v>0</v>
          </cell>
          <cell r="M128">
            <v>-8897660.5700000003</v>
          </cell>
        </row>
        <row r="129">
          <cell r="C129">
            <v>3010118</v>
          </cell>
          <cell r="D129" t="str">
            <v>Undefine</v>
          </cell>
          <cell r="E129">
            <v>39842</v>
          </cell>
          <cell r="F129" t="str">
            <v>Instalation Host (SMD-HQ)</v>
          </cell>
          <cell r="G129">
            <v>48</v>
          </cell>
          <cell r="H129" t="str">
            <v>Value model</v>
          </cell>
          <cell r="I129" t="str">
            <v>Open</v>
          </cell>
          <cell r="K129">
            <v>9538530</v>
          </cell>
          <cell r="L129">
            <v>0</v>
          </cell>
          <cell r="M129">
            <v>-8942370.5800000001</v>
          </cell>
        </row>
        <row r="130">
          <cell r="C130">
            <v>3010119</v>
          </cell>
          <cell r="D130" t="str">
            <v>Undefine</v>
          </cell>
          <cell r="E130">
            <v>39842</v>
          </cell>
          <cell r="F130" t="str">
            <v>Instalation Site (SMD,JKT,BJM)</v>
          </cell>
          <cell r="G130">
            <v>48</v>
          </cell>
          <cell r="H130" t="str">
            <v>Value model</v>
          </cell>
          <cell r="I130" t="str">
            <v>Open</v>
          </cell>
          <cell r="K130">
            <v>16832700</v>
          </cell>
          <cell r="L130">
            <v>0</v>
          </cell>
          <cell r="M130">
            <v>-15780655.25</v>
          </cell>
        </row>
        <row r="131">
          <cell r="C131">
            <v>3010120</v>
          </cell>
          <cell r="D131" t="str">
            <v>Undefine</v>
          </cell>
          <cell r="E131">
            <v>39853</v>
          </cell>
          <cell r="F131" t="str">
            <v>Laptop</v>
          </cell>
          <cell r="G131">
            <v>48</v>
          </cell>
          <cell r="H131" t="str">
            <v>Value model</v>
          </cell>
          <cell r="I131" t="str">
            <v>Open</v>
          </cell>
          <cell r="K131">
            <v>7870000</v>
          </cell>
          <cell r="L131">
            <v>0</v>
          </cell>
          <cell r="M131">
            <v>-7214165.5300000003</v>
          </cell>
        </row>
        <row r="132">
          <cell r="C132">
            <v>3010121</v>
          </cell>
          <cell r="D132" t="str">
            <v>Undefine</v>
          </cell>
          <cell r="E132">
            <v>39850</v>
          </cell>
          <cell r="F132" t="str">
            <v>PABX TEM 824 ND Card KX - TES2</v>
          </cell>
          <cell r="G132">
            <v>48</v>
          </cell>
          <cell r="H132" t="str">
            <v>Value model</v>
          </cell>
          <cell r="I132" t="str">
            <v>Open</v>
          </cell>
          <cell r="K132">
            <v>9000000</v>
          </cell>
          <cell r="L132">
            <v>0</v>
          </cell>
          <cell r="M132">
            <v>-8250000</v>
          </cell>
        </row>
        <row r="133">
          <cell r="C133">
            <v>3010122</v>
          </cell>
          <cell r="D133" t="str">
            <v>Undefine</v>
          </cell>
          <cell r="E133">
            <v>39855</v>
          </cell>
          <cell r="F133" t="str">
            <v>UPS ICA 1200 VA</v>
          </cell>
          <cell r="G133">
            <v>48</v>
          </cell>
          <cell r="H133" t="str">
            <v>Value model</v>
          </cell>
          <cell r="I133" t="str">
            <v>Open</v>
          </cell>
          <cell r="K133">
            <v>1100000</v>
          </cell>
          <cell r="L133">
            <v>0</v>
          </cell>
          <cell r="M133">
            <v>-1008334.47</v>
          </cell>
        </row>
        <row r="134">
          <cell r="C134">
            <v>3010123</v>
          </cell>
          <cell r="D134" t="str">
            <v>Undefine</v>
          </cell>
          <cell r="E134">
            <v>39862</v>
          </cell>
          <cell r="F134" t="str">
            <v>CPU Doa Core 2.2 Ghz</v>
          </cell>
          <cell r="G134">
            <v>48</v>
          </cell>
          <cell r="H134" t="str">
            <v>Value model</v>
          </cell>
          <cell r="I134" t="str">
            <v>Open</v>
          </cell>
          <cell r="K134">
            <v>4680000</v>
          </cell>
          <cell r="L134">
            <v>0</v>
          </cell>
          <cell r="M134">
            <v>-4290000</v>
          </cell>
        </row>
        <row r="135">
          <cell r="C135">
            <v>3010124</v>
          </cell>
          <cell r="D135" t="str">
            <v>Undefine</v>
          </cell>
          <cell r="E135">
            <v>39858</v>
          </cell>
          <cell r="F135" t="str">
            <v>Printer Epson LX 300+</v>
          </cell>
          <cell r="G135">
            <v>48</v>
          </cell>
          <cell r="H135" t="str">
            <v>Value model</v>
          </cell>
          <cell r="I135" t="str">
            <v>Open</v>
          </cell>
          <cell r="K135">
            <v>1850000</v>
          </cell>
          <cell r="L135">
            <v>0</v>
          </cell>
          <cell r="M135">
            <v>-1695834.47</v>
          </cell>
        </row>
        <row r="136">
          <cell r="C136">
            <v>3010125</v>
          </cell>
          <cell r="D136" t="str">
            <v>Undefine</v>
          </cell>
          <cell r="E136">
            <v>39841</v>
          </cell>
          <cell r="F136" t="str">
            <v>LCD Sony KLV - 32 V 400 A</v>
          </cell>
          <cell r="G136">
            <v>48</v>
          </cell>
          <cell r="H136" t="str">
            <v>Value model</v>
          </cell>
          <cell r="I136" t="str">
            <v>Open</v>
          </cell>
          <cell r="K136">
            <v>7850000</v>
          </cell>
          <cell r="L136">
            <v>0</v>
          </cell>
          <cell r="M136">
            <v>-7359376.4699999997</v>
          </cell>
        </row>
        <row r="137">
          <cell r="C137">
            <v>3010126</v>
          </cell>
          <cell r="D137" t="str">
            <v>Undefine</v>
          </cell>
          <cell r="E137">
            <v>39863</v>
          </cell>
          <cell r="F137" t="str">
            <v>Printer canon MP 145</v>
          </cell>
          <cell r="G137">
            <v>48</v>
          </cell>
          <cell r="H137" t="str">
            <v>Value model</v>
          </cell>
          <cell r="I137" t="str">
            <v>Open</v>
          </cell>
          <cell r="K137">
            <v>1395000</v>
          </cell>
          <cell r="L137">
            <v>0</v>
          </cell>
          <cell r="M137">
            <v>-1278751.5</v>
          </cell>
        </row>
        <row r="138">
          <cell r="C138">
            <v>3010127</v>
          </cell>
          <cell r="D138" t="str">
            <v>Undefine</v>
          </cell>
          <cell r="E138">
            <v>39870</v>
          </cell>
          <cell r="F138" t="str">
            <v>UPS ICA CT682B 1200va</v>
          </cell>
          <cell r="G138">
            <v>48</v>
          </cell>
          <cell r="H138" t="str">
            <v>Value model</v>
          </cell>
          <cell r="I138" t="str">
            <v>Open</v>
          </cell>
          <cell r="K138">
            <v>1375000</v>
          </cell>
          <cell r="L138">
            <v>0</v>
          </cell>
          <cell r="M138">
            <v>-1260417.03</v>
          </cell>
        </row>
        <row r="139">
          <cell r="C139">
            <v>3010128</v>
          </cell>
          <cell r="D139" t="str">
            <v>Undefine</v>
          </cell>
          <cell r="E139">
            <v>39870</v>
          </cell>
          <cell r="F139" t="str">
            <v>Laptop Toshiba L310</v>
          </cell>
          <cell r="G139">
            <v>48</v>
          </cell>
          <cell r="H139" t="str">
            <v>Value model</v>
          </cell>
          <cell r="I139" t="str">
            <v>Open</v>
          </cell>
          <cell r="K139">
            <v>7300000</v>
          </cell>
          <cell r="L139">
            <v>0</v>
          </cell>
          <cell r="M139">
            <v>-6691665.5300000003</v>
          </cell>
        </row>
        <row r="140">
          <cell r="C140">
            <v>3010129</v>
          </cell>
          <cell r="D140" t="str">
            <v>Undefine</v>
          </cell>
          <cell r="E140">
            <v>39891</v>
          </cell>
          <cell r="F140" t="str">
            <v>Kamera + Card</v>
          </cell>
          <cell r="G140">
            <v>48</v>
          </cell>
          <cell r="H140" t="str">
            <v>Value model</v>
          </cell>
          <cell r="I140" t="str">
            <v>Open</v>
          </cell>
          <cell r="K140">
            <v>12578000</v>
          </cell>
          <cell r="L140">
            <v>0</v>
          </cell>
          <cell r="M140">
            <v>-11267792.470000001</v>
          </cell>
        </row>
        <row r="141">
          <cell r="C141">
            <v>3010130</v>
          </cell>
          <cell r="D141" t="str">
            <v>Undefine</v>
          </cell>
          <cell r="E141">
            <v>39888</v>
          </cell>
          <cell r="F141" t="str">
            <v>CPU + Monitor LG 15"</v>
          </cell>
          <cell r="G141">
            <v>48</v>
          </cell>
          <cell r="H141" t="str">
            <v>Value model</v>
          </cell>
          <cell r="I141" t="str">
            <v>Open</v>
          </cell>
          <cell r="K141">
            <v>4180000</v>
          </cell>
          <cell r="L141">
            <v>0</v>
          </cell>
          <cell r="M141">
            <v>-3744582.53</v>
          </cell>
        </row>
        <row r="142">
          <cell r="C142">
            <v>3010131</v>
          </cell>
          <cell r="D142" t="str">
            <v>Undefine</v>
          </cell>
          <cell r="E142">
            <v>39905</v>
          </cell>
          <cell r="F142" t="str">
            <v>CPU Doa Core 2.5 Ghz</v>
          </cell>
          <cell r="G142">
            <v>48</v>
          </cell>
          <cell r="H142" t="str">
            <v>Value model</v>
          </cell>
          <cell r="I142" t="str">
            <v>Open</v>
          </cell>
          <cell r="K142">
            <v>2960000</v>
          </cell>
          <cell r="L142">
            <v>0</v>
          </cell>
          <cell r="M142">
            <v>-2590000.4700000002</v>
          </cell>
        </row>
        <row r="143">
          <cell r="C143">
            <v>3010132</v>
          </cell>
          <cell r="D143" t="str">
            <v>Undefine</v>
          </cell>
          <cell r="E143">
            <v>39905</v>
          </cell>
          <cell r="F143" t="str">
            <v>CPU Doa Core 2.2 Ghz</v>
          </cell>
          <cell r="G143">
            <v>48</v>
          </cell>
          <cell r="H143" t="str">
            <v>Value model</v>
          </cell>
          <cell r="I143" t="str">
            <v>Open</v>
          </cell>
          <cell r="K143">
            <v>2860000</v>
          </cell>
          <cell r="L143">
            <v>0</v>
          </cell>
          <cell r="M143">
            <v>-2502499.5299999998</v>
          </cell>
        </row>
        <row r="144">
          <cell r="C144">
            <v>3010133</v>
          </cell>
          <cell r="D144" t="str">
            <v>Undefine</v>
          </cell>
          <cell r="E144">
            <v>39937</v>
          </cell>
          <cell r="F144" t="str">
            <v>AC LG Plasma 2 PK (Bjm)</v>
          </cell>
          <cell r="G144">
            <v>96</v>
          </cell>
          <cell r="H144" t="str">
            <v>Value model</v>
          </cell>
          <cell r="I144" t="str">
            <v>Open</v>
          </cell>
          <cell r="K144">
            <v>6300000</v>
          </cell>
          <cell r="L144">
            <v>0</v>
          </cell>
          <cell r="M144">
            <v>-2690625</v>
          </cell>
        </row>
        <row r="145">
          <cell r="C145">
            <v>3010134</v>
          </cell>
          <cell r="D145" t="str">
            <v>Undefine</v>
          </cell>
          <cell r="E145">
            <v>39965</v>
          </cell>
          <cell r="F145" t="str">
            <v>AC LG 12 LG 2 2 UNIT</v>
          </cell>
          <cell r="G145">
            <v>96</v>
          </cell>
          <cell r="H145" t="str">
            <v>Value model</v>
          </cell>
          <cell r="I145" t="str">
            <v>Open</v>
          </cell>
          <cell r="K145">
            <v>7200000</v>
          </cell>
          <cell r="L145">
            <v>0</v>
          </cell>
          <cell r="M145">
            <v>-3000000</v>
          </cell>
        </row>
        <row r="146">
          <cell r="C146">
            <v>3010135</v>
          </cell>
          <cell r="D146" t="str">
            <v>Undefine</v>
          </cell>
          <cell r="E146">
            <v>39965</v>
          </cell>
          <cell r="F146" t="str">
            <v>LAPTOP TOSHIBA M300-S411</v>
          </cell>
          <cell r="G146">
            <v>48</v>
          </cell>
          <cell r="H146" t="str">
            <v>Value model</v>
          </cell>
          <cell r="I146" t="str">
            <v>Open</v>
          </cell>
          <cell r="K146">
            <v>9200000</v>
          </cell>
          <cell r="L146">
            <v>0</v>
          </cell>
          <cell r="M146">
            <v>-7666666.7999999998</v>
          </cell>
        </row>
        <row r="147">
          <cell r="C147">
            <v>3010136</v>
          </cell>
          <cell r="D147" t="str">
            <v>Undefine</v>
          </cell>
          <cell r="E147">
            <v>39965</v>
          </cell>
          <cell r="F147" t="str">
            <v>LAPTOP TOSHIBA L310</v>
          </cell>
          <cell r="G147">
            <v>48</v>
          </cell>
          <cell r="H147" t="str">
            <v>Value model</v>
          </cell>
          <cell r="I147" t="str">
            <v>Open</v>
          </cell>
          <cell r="K147">
            <v>6300000</v>
          </cell>
          <cell r="L147">
            <v>0</v>
          </cell>
          <cell r="M147">
            <v>-5250000</v>
          </cell>
        </row>
        <row r="148">
          <cell r="C148">
            <v>3010137</v>
          </cell>
          <cell r="D148" t="str">
            <v>Undefine</v>
          </cell>
          <cell r="E148">
            <v>39989</v>
          </cell>
          <cell r="F148" t="str">
            <v>CPU DUAL CORE 2.2 GHZ</v>
          </cell>
          <cell r="G148">
            <v>48</v>
          </cell>
          <cell r="H148" t="str">
            <v>Value model</v>
          </cell>
          <cell r="I148" t="str">
            <v>Open</v>
          </cell>
          <cell r="K148">
            <v>2530000</v>
          </cell>
          <cell r="L148">
            <v>0</v>
          </cell>
          <cell r="M148">
            <v>-2108333.2000000002</v>
          </cell>
        </row>
        <row r="149">
          <cell r="C149">
            <v>3010138</v>
          </cell>
          <cell r="D149" t="str">
            <v>Undefine</v>
          </cell>
          <cell r="E149">
            <v>39965</v>
          </cell>
          <cell r="F149" t="str">
            <v>NOTEBOOK BYON W5211 (S.LAIS)</v>
          </cell>
          <cell r="G149">
            <v>48</v>
          </cell>
          <cell r="H149" t="str">
            <v>Value model</v>
          </cell>
          <cell r="I149" t="str">
            <v>Open</v>
          </cell>
          <cell r="K149">
            <v>5000000</v>
          </cell>
          <cell r="L149">
            <v>0</v>
          </cell>
          <cell r="M149">
            <v>-4166666.8</v>
          </cell>
        </row>
        <row r="150">
          <cell r="C150">
            <v>3010139</v>
          </cell>
          <cell r="D150" t="str">
            <v>Undefine</v>
          </cell>
          <cell r="E150">
            <v>40022</v>
          </cell>
          <cell r="F150" t="str">
            <v>LAPTOP ASUS EPC 904 HD</v>
          </cell>
          <cell r="G150">
            <v>48</v>
          </cell>
          <cell r="H150" t="str">
            <v>Value model</v>
          </cell>
          <cell r="I150" t="str">
            <v>Open</v>
          </cell>
          <cell r="K150">
            <v>5050000</v>
          </cell>
          <cell r="L150">
            <v>0</v>
          </cell>
          <cell r="M150">
            <v>-4103124.87</v>
          </cell>
        </row>
        <row r="151">
          <cell r="C151">
            <v>3010140</v>
          </cell>
          <cell r="D151" t="str">
            <v>Undefine</v>
          </cell>
          <cell r="E151">
            <v>40054</v>
          </cell>
          <cell r="F151" t="str">
            <v>LCD PROJECTOR EPSON EBS6 2 PCS</v>
          </cell>
          <cell r="G151">
            <v>48</v>
          </cell>
          <cell r="H151" t="str">
            <v>Value model</v>
          </cell>
          <cell r="I151" t="str">
            <v>Open</v>
          </cell>
          <cell r="K151">
            <v>11400000</v>
          </cell>
          <cell r="L151">
            <v>0</v>
          </cell>
          <cell r="M151">
            <v>-9025000</v>
          </cell>
        </row>
        <row r="152">
          <cell r="C152">
            <v>3010141</v>
          </cell>
          <cell r="D152" t="str">
            <v>Undefine</v>
          </cell>
          <cell r="E152">
            <v>40040</v>
          </cell>
          <cell r="F152" t="str">
            <v>CPU</v>
          </cell>
          <cell r="G152">
            <v>48</v>
          </cell>
          <cell r="H152" t="str">
            <v>Value model</v>
          </cell>
          <cell r="I152" t="str">
            <v>Open</v>
          </cell>
          <cell r="K152">
            <v>2530000</v>
          </cell>
          <cell r="L152">
            <v>0</v>
          </cell>
          <cell r="M152">
            <v>-2002916.54</v>
          </cell>
        </row>
        <row r="153">
          <cell r="C153">
            <v>3010142</v>
          </cell>
          <cell r="D153" t="str">
            <v>Undefine</v>
          </cell>
          <cell r="E153">
            <v>40074</v>
          </cell>
          <cell r="F153" t="str">
            <v>NETWORK FIREWALL DFL-210</v>
          </cell>
          <cell r="G153">
            <v>48</v>
          </cell>
          <cell r="H153" t="str">
            <v>Value model</v>
          </cell>
          <cell r="I153" t="str">
            <v>Open</v>
          </cell>
          <cell r="K153">
            <v>12358200</v>
          </cell>
          <cell r="L153">
            <v>0</v>
          </cell>
          <cell r="M153">
            <v>-9526112.5</v>
          </cell>
        </row>
        <row r="154">
          <cell r="C154">
            <v>3010143</v>
          </cell>
          <cell r="D154" t="str">
            <v>Undefine</v>
          </cell>
          <cell r="E154">
            <v>40115</v>
          </cell>
          <cell r="F154" t="str">
            <v>CPU Komputer</v>
          </cell>
          <cell r="G154">
            <v>48</v>
          </cell>
          <cell r="H154" t="str">
            <v>Value model</v>
          </cell>
          <cell r="I154" t="str">
            <v>Open</v>
          </cell>
          <cell r="K154">
            <v>4325000</v>
          </cell>
          <cell r="L154">
            <v>0</v>
          </cell>
          <cell r="M154">
            <v>-3243750.12</v>
          </cell>
        </row>
        <row r="155">
          <cell r="C155">
            <v>3010144</v>
          </cell>
          <cell r="D155" t="str">
            <v>Undefine</v>
          </cell>
          <cell r="E155">
            <v>40115</v>
          </cell>
          <cell r="F155" t="str">
            <v>CPU Komputer</v>
          </cell>
          <cell r="G155">
            <v>48</v>
          </cell>
          <cell r="H155" t="str">
            <v>Value model</v>
          </cell>
          <cell r="I155" t="str">
            <v>Open</v>
          </cell>
          <cell r="K155">
            <v>3100000</v>
          </cell>
          <cell r="L155">
            <v>0</v>
          </cell>
          <cell r="M155">
            <v>-2324999.88</v>
          </cell>
        </row>
        <row r="156">
          <cell r="C156">
            <v>3010145</v>
          </cell>
          <cell r="D156" t="str">
            <v>Undefine</v>
          </cell>
          <cell r="E156">
            <v>40109</v>
          </cell>
          <cell r="F156" t="str">
            <v>HP BLACK BARRY 9000 BOLT</v>
          </cell>
          <cell r="G156">
            <v>48</v>
          </cell>
          <cell r="H156" t="str">
            <v>Value model</v>
          </cell>
          <cell r="I156" t="str">
            <v>Open</v>
          </cell>
          <cell r="K156">
            <v>5250000</v>
          </cell>
          <cell r="L156">
            <v>0</v>
          </cell>
          <cell r="M156">
            <v>-3937500</v>
          </cell>
        </row>
        <row r="157">
          <cell r="C157">
            <v>3010146</v>
          </cell>
          <cell r="D157" t="str">
            <v>Undefine</v>
          </cell>
          <cell r="E157">
            <v>40118</v>
          </cell>
          <cell r="F157" t="str">
            <v>CPU CORE 2.6 GHZ MB ASUS</v>
          </cell>
          <cell r="G157">
            <v>48</v>
          </cell>
          <cell r="H157" t="str">
            <v>Value model</v>
          </cell>
          <cell r="I157" t="str">
            <v>Open</v>
          </cell>
          <cell r="K157">
            <v>5160000</v>
          </cell>
          <cell r="L157">
            <v>0</v>
          </cell>
          <cell r="M157">
            <v>-3762500</v>
          </cell>
        </row>
        <row r="158">
          <cell r="C158">
            <v>3010147</v>
          </cell>
          <cell r="D158" t="str">
            <v>Undefine</v>
          </cell>
          <cell r="E158">
            <v>40109</v>
          </cell>
          <cell r="F158" t="str">
            <v>GENSET 5000 WAH/BENSIN</v>
          </cell>
          <cell r="G158">
            <v>48</v>
          </cell>
          <cell r="H158" t="str">
            <v>Value model</v>
          </cell>
          <cell r="I158" t="str">
            <v>Open</v>
          </cell>
          <cell r="K158">
            <v>6000000</v>
          </cell>
          <cell r="L158">
            <v>0</v>
          </cell>
          <cell r="M158">
            <v>-4500000</v>
          </cell>
        </row>
        <row r="159">
          <cell r="C159">
            <v>3010148</v>
          </cell>
          <cell r="D159" t="str">
            <v>Undefine</v>
          </cell>
          <cell r="E159">
            <v>40120</v>
          </cell>
          <cell r="F159" t="str">
            <v>HT ICOM IC-V8</v>
          </cell>
          <cell r="G159">
            <v>48</v>
          </cell>
          <cell r="H159" t="str">
            <v>Value model</v>
          </cell>
          <cell r="I159" t="str">
            <v>Open</v>
          </cell>
          <cell r="K159">
            <v>2525000</v>
          </cell>
          <cell r="L159">
            <v>0</v>
          </cell>
          <cell r="M159">
            <v>-1841145.95</v>
          </cell>
        </row>
        <row r="160">
          <cell r="C160">
            <v>3010149</v>
          </cell>
          <cell r="D160" t="str">
            <v>Undefine</v>
          </cell>
          <cell r="E160">
            <v>40135</v>
          </cell>
          <cell r="F160" t="str">
            <v>Komputer CPU + MOnitor</v>
          </cell>
          <cell r="G160">
            <v>48</v>
          </cell>
          <cell r="H160" t="str">
            <v>Value model</v>
          </cell>
          <cell r="I160" t="str">
            <v>Open</v>
          </cell>
          <cell r="K160">
            <v>3850000</v>
          </cell>
          <cell r="L160">
            <v>0</v>
          </cell>
          <cell r="M160">
            <v>-2807291.55</v>
          </cell>
        </row>
        <row r="161">
          <cell r="C161">
            <v>3010150</v>
          </cell>
          <cell r="D161" t="str">
            <v>Undefine</v>
          </cell>
          <cell r="E161">
            <v>40140</v>
          </cell>
          <cell r="F161" t="str">
            <v>PRINTER BARCODE &amp; METROLOGIZ</v>
          </cell>
          <cell r="G161">
            <v>48</v>
          </cell>
          <cell r="H161" t="str">
            <v>Value model</v>
          </cell>
          <cell r="I161" t="str">
            <v>Open</v>
          </cell>
          <cell r="K161">
            <v>7449000</v>
          </cell>
          <cell r="L161">
            <v>0</v>
          </cell>
          <cell r="M161">
            <v>-5431562.5</v>
          </cell>
        </row>
        <row r="162">
          <cell r="C162">
            <v>3010151</v>
          </cell>
          <cell r="D162" t="str">
            <v>Undefine</v>
          </cell>
          <cell r="E162">
            <v>40197</v>
          </cell>
          <cell r="F162" t="str">
            <v>1 SET KOMPUTER</v>
          </cell>
          <cell r="G162">
            <v>48</v>
          </cell>
          <cell r="H162" t="str">
            <v>Value model</v>
          </cell>
          <cell r="I162" t="str">
            <v>Open</v>
          </cell>
          <cell r="K162">
            <v>3795000</v>
          </cell>
          <cell r="L162">
            <v>0</v>
          </cell>
          <cell r="M162">
            <v>-2609062.5</v>
          </cell>
        </row>
        <row r="163">
          <cell r="C163">
            <v>3010152</v>
          </cell>
          <cell r="D163" t="str">
            <v>Undefine</v>
          </cell>
          <cell r="E163">
            <v>40212</v>
          </cell>
          <cell r="F163" t="str">
            <v>HP BLACKBERRY/SARNO</v>
          </cell>
          <cell r="G163">
            <v>48</v>
          </cell>
          <cell r="H163" t="str">
            <v>Value model</v>
          </cell>
          <cell r="I163" t="str">
            <v>Open</v>
          </cell>
          <cell r="K163">
            <v>3090000</v>
          </cell>
          <cell r="L163">
            <v>0</v>
          </cell>
          <cell r="M163">
            <v>-2124375</v>
          </cell>
        </row>
        <row r="164">
          <cell r="C164">
            <v>3010153</v>
          </cell>
          <cell r="D164" t="str">
            <v>Undefine</v>
          </cell>
          <cell r="E164">
            <v>40212</v>
          </cell>
          <cell r="F164" t="str">
            <v>HP BLACKBERRY/YULIUS</v>
          </cell>
          <cell r="G164">
            <v>48</v>
          </cell>
          <cell r="H164" t="str">
            <v>Value model</v>
          </cell>
          <cell r="I164" t="str">
            <v>Open</v>
          </cell>
          <cell r="K164">
            <v>2950000</v>
          </cell>
          <cell r="L164">
            <v>0</v>
          </cell>
          <cell r="M164">
            <v>-2028124.9</v>
          </cell>
        </row>
        <row r="165">
          <cell r="C165">
            <v>3010154</v>
          </cell>
          <cell r="D165" t="str">
            <v>Undefine</v>
          </cell>
          <cell r="E165">
            <v>40240</v>
          </cell>
          <cell r="F165" t="str">
            <v>HP MINI 21O-1064TU RED</v>
          </cell>
          <cell r="G165">
            <v>48</v>
          </cell>
          <cell r="H165" t="str">
            <v>Value model</v>
          </cell>
          <cell r="I165" t="str">
            <v>Open</v>
          </cell>
          <cell r="K165">
            <v>3950000</v>
          </cell>
          <cell r="L165">
            <v>0</v>
          </cell>
          <cell r="M165">
            <v>-2551041.77</v>
          </cell>
        </row>
        <row r="166">
          <cell r="C166">
            <v>3010155</v>
          </cell>
          <cell r="D166" t="str">
            <v>Undefine</v>
          </cell>
          <cell r="E166">
            <v>40303</v>
          </cell>
          <cell r="F166" t="str">
            <v>1 SET KOMPUTER/HRD</v>
          </cell>
          <cell r="G166">
            <v>48</v>
          </cell>
          <cell r="H166" t="str">
            <v>Value model</v>
          </cell>
          <cell r="I166" t="str">
            <v>Open</v>
          </cell>
          <cell r="K166">
            <v>3795000</v>
          </cell>
          <cell r="L166">
            <v>0</v>
          </cell>
          <cell r="M166">
            <v>-2292812.5</v>
          </cell>
        </row>
        <row r="167">
          <cell r="C167">
            <v>3010156</v>
          </cell>
          <cell r="D167" t="str">
            <v>Undefine</v>
          </cell>
          <cell r="E167">
            <v>40294</v>
          </cell>
          <cell r="F167" t="str">
            <v>1 SET KOMPUTER/KASIR</v>
          </cell>
          <cell r="G167">
            <v>48</v>
          </cell>
          <cell r="H167" t="str">
            <v>Value model</v>
          </cell>
          <cell r="I167" t="str">
            <v>Open</v>
          </cell>
          <cell r="K167">
            <v>4115000</v>
          </cell>
          <cell r="L167">
            <v>0</v>
          </cell>
          <cell r="M167">
            <v>-2571875.1</v>
          </cell>
        </row>
        <row r="168">
          <cell r="C168">
            <v>3010157</v>
          </cell>
          <cell r="D168">
            <v>6207</v>
          </cell>
          <cell r="E168">
            <v>40333</v>
          </cell>
          <cell r="F168" t="str">
            <v>CAMERA 9 UNIT</v>
          </cell>
          <cell r="G168">
            <v>48</v>
          </cell>
          <cell r="H168" t="str">
            <v>Value model</v>
          </cell>
          <cell r="I168" t="str">
            <v>Open</v>
          </cell>
          <cell r="K168">
            <v>81475000</v>
          </cell>
          <cell r="L168">
            <v>0</v>
          </cell>
          <cell r="M168">
            <v>-47527083.240000002</v>
          </cell>
        </row>
        <row r="169">
          <cell r="C169">
            <v>3010158</v>
          </cell>
          <cell r="D169" t="str">
            <v>Undefine</v>
          </cell>
          <cell r="E169">
            <v>40351</v>
          </cell>
          <cell r="F169" t="str">
            <v>LAPTOP ACER 4741 2 UNIT</v>
          </cell>
          <cell r="G169">
            <v>48</v>
          </cell>
          <cell r="H169" t="str">
            <v>Value model</v>
          </cell>
          <cell r="I169" t="str">
            <v>Open</v>
          </cell>
          <cell r="K169">
            <v>11700000</v>
          </cell>
          <cell r="L169">
            <v>0</v>
          </cell>
          <cell r="M169">
            <v>-6825000</v>
          </cell>
        </row>
        <row r="170">
          <cell r="C170">
            <v>3010159</v>
          </cell>
          <cell r="D170">
            <v>6207</v>
          </cell>
          <cell r="E170">
            <v>40353</v>
          </cell>
          <cell r="F170" t="str">
            <v>PABX KX TEM 824 ND PANASONIC</v>
          </cell>
          <cell r="G170">
            <v>48</v>
          </cell>
          <cell r="H170" t="str">
            <v>Value model</v>
          </cell>
          <cell r="I170" t="str">
            <v>Open</v>
          </cell>
          <cell r="K170">
            <v>11355000</v>
          </cell>
          <cell r="L170">
            <v>0</v>
          </cell>
          <cell r="M170">
            <v>-6623750</v>
          </cell>
        </row>
        <row r="171">
          <cell r="C171">
            <v>3010160</v>
          </cell>
          <cell r="D171" t="str">
            <v>Undefine</v>
          </cell>
          <cell r="E171">
            <v>40372</v>
          </cell>
          <cell r="F171" t="str">
            <v>LAPTOP ACER4740INTERCOREi3330m</v>
          </cell>
          <cell r="G171">
            <v>48</v>
          </cell>
          <cell r="H171" t="str">
            <v>Value model</v>
          </cell>
          <cell r="I171" t="str">
            <v>Open</v>
          </cell>
          <cell r="K171">
            <v>5700000</v>
          </cell>
          <cell r="L171">
            <v>0</v>
          </cell>
          <cell r="M171">
            <v>-3206250</v>
          </cell>
        </row>
        <row r="172">
          <cell r="C172">
            <v>3010161</v>
          </cell>
          <cell r="D172" t="str">
            <v>Undefine</v>
          </cell>
          <cell r="E172">
            <v>40372</v>
          </cell>
          <cell r="F172" t="str">
            <v>PC DUALCORE2,7Ghz, MBASUSPS</v>
          </cell>
          <cell r="G172">
            <v>48</v>
          </cell>
          <cell r="H172" t="str">
            <v>Value model</v>
          </cell>
          <cell r="I172" t="str">
            <v>Open</v>
          </cell>
          <cell r="K172">
            <v>2825000</v>
          </cell>
          <cell r="L172">
            <v>0</v>
          </cell>
          <cell r="M172">
            <v>-1589062.59</v>
          </cell>
        </row>
        <row r="173">
          <cell r="C173">
            <v>3010162</v>
          </cell>
          <cell r="D173" t="str">
            <v>Undefine</v>
          </cell>
          <cell r="E173">
            <v>40372</v>
          </cell>
          <cell r="F173" t="str">
            <v>PRINTER CANON PIXMA IX4000</v>
          </cell>
          <cell r="G173">
            <v>48</v>
          </cell>
          <cell r="H173" t="str">
            <v>Value model</v>
          </cell>
          <cell r="I173" t="str">
            <v>Open</v>
          </cell>
          <cell r="K173">
            <v>2925000</v>
          </cell>
          <cell r="L173">
            <v>0</v>
          </cell>
          <cell r="M173">
            <v>-1645312.5</v>
          </cell>
        </row>
        <row r="174">
          <cell r="C174">
            <v>3010163</v>
          </cell>
          <cell r="D174" t="str">
            <v>Undefine</v>
          </cell>
          <cell r="E174">
            <v>40393</v>
          </cell>
          <cell r="F174" t="str">
            <v>NOTEBOOK ACER TABLET 1825 (TAS</v>
          </cell>
          <cell r="G174">
            <v>48</v>
          </cell>
          <cell r="H174" t="str">
            <v>Value model</v>
          </cell>
          <cell r="I174" t="str">
            <v>Open</v>
          </cell>
          <cell r="K174">
            <v>9000000</v>
          </cell>
          <cell r="L174">
            <v>0</v>
          </cell>
          <cell r="M174">
            <v>-4875000</v>
          </cell>
        </row>
        <row r="175">
          <cell r="C175">
            <v>3010164</v>
          </cell>
          <cell r="D175">
            <v>6207</v>
          </cell>
          <cell r="E175">
            <v>40409</v>
          </cell>
          <cell r="F175" t="str">
            <v>LAPTOP HP MINI 210-1014 (TECHI</v>
          </cell>
          <cell r="G175">
            <v>48</v>
          </cell>
          <cell r="H175" t="str">
            <v>Value model</v>
          </cell>
          <cell r="I175" t="str">
            <v>Open</v>
          </cell>
          <cell r="K175">
            <v>3875000</v>
          </cell>
          <cell r="L175">
            <v>0</v>
          </cell>
          <cell r="M175">
            <v>-2098958.42</v>
          </cell>
        </row>
        <row r="176">
          <cell r="C176">
            <v>3010165</v>
          </cell>
          <cell r="D176" t="str">
            <v>Undefine</v>
          </cell>
          <cell r="E176">
            <v>40408</v>
          </cell>
          <cell r="F176" t="str">
            <v>CPU DUAL CORE E5500 2,8 GHZ</v>
          </cell>
          <cell r="G176">
            <v>48</v>
          </cell>
          <cell r="H176" t="str">
            <v>Value model</v>
          </cell>
          <cell r="I176" t="str">
            <v>Open</v>
          </cell>
          <cell r="K176">
            <v>2510000</v>
          </cell>
          <cell r="L176">
            <v>0</v>
          </cell>
          <cell r="M176">
            <v>-1359583.42</v>
          </cell>
        </row>
        <row r="177">
          <cell r="C177">
            <v>3010166</v>
          </cell>
          <cell r="D177" t="str">
            <v>Undefine</v>
          </cell>
          <cell r="E177">
            <v>40408</v>
          </cell>
          <cell r="F177" t="str">
            <v>CPU DUAL CORE 2,7 GHZ</v>
          </cell>
          <cell r="G177">
            <v>48</v>
          </cell>
          <cell r="H177" t="str">
            <v>Value model</v>
          </cell>
          <cell r="I177" t="str">
            <v>Open</v>
          </cell>
          <cell r="K177">
            <v>3855000</v>
          </cell>
          <cell r="L177">
            <v>0</v>
          </cell>
          <cell r="M177">
            <v>-2088125</v>
          </cell>
        </row>
        <row r="178">
          <cell r="C178">
            <v>3010167</v>
          </cell>
          <cell r="D178" t="str">
            <v>Undefine</v>
          </cell>
          <cell r="E178">
            <v>40424</v>
          </cell>
          <cell r="F178" t="str">
            <v>CPU DUAL CORE E5500 2,8 GHZ</v>
          </cell>
          <cell r="G178">
            <v>48</v>
          </cell>
          <cell r="H178" t="str">
            <v>Value model</v>
          </cell>
          <cell r="I178" t="str">
            <v>Open</v>
          </cell>
          <cell r="K178">
            <v>3650000</v>
          </cell>
          <cell r="L178">
            <v>0</v>
          </cell>
          <cell r="M178">
            <v>-1901041.74</v>
          </cell>
        </row>
        <row r="179">
          <cell r="C179">
            <v>3010168</v>
          </cell>
          <cell r="D179" t="str">
            <v>Undefine</v>
          </cell>
          <cell r="E179">
            <v>40424</v>
          </cell>
          <cell r="F179" t="str">
            <v>PRINTER ZEBRA HP 2844 Z</v>
          </cell>
          <cell r="G179">
            <v>48</v>
          </cell>
          <cell r="H179" t="str">
            <v>Value model</v>
          </cell>
          <cell r="I179" t="str">
            <v>Closed</v>
          </cell>
          <cell r="K179">
            <v>0</v>
          </cell>
          <cell r="L179">
            <v>0</v>
          </cell>
        </row>
        <row r="180">
          <cell r="C180">
            <v>3010169</v>
          </cell>
          <cell r="D180" t="str">
            <v>Undefine</v>
          </cell>
          <cell r="E180">
            <v>40441</v>
          </cell>
          <cell r="F180" t="str">
            <v>Hardisk Eksternal</v>
          </cell>
          <cell r="G180">
            <v>48</v>
          </cell>
          <cell r="H180" t="str">
            <v>Value model</v>
          </cell>
          <cell r="I180" t="str">
            <v>Open</v>
          </cell>
          <cell r="K180">
            <v>2650000</v>
          </cell>
          <cell r="L180">
            <v>0</v>
          </cell>
          <cell r="M180">
            <v>-1380208.25</v>
          </cell>
        </row>
        <row r="181">
          <cell r="C181">
            <v>3010170</v>
          </cell>
          <cell r="D181" t="str">
            <v>Undefine</v>
          </cell>
          <cell r="E181">
            <v>40459</v>
          </cell>
          <cell r="F181" t="str">
            <v>Laptop Acer Aspire 4741/i3-320</v>
          </cell>
          <cell r="G181">
            <v>96</v>
          </cell>
          <cell r="H181" t="str">
            <v>Value model</v>
          </cell>
          <cell r="I181" t="str">
            <v>Open</v>
          </cell>
          <cell r="K181">
            <v>5450000</v>
          </cell>
          <cell r="L181">
            <v>0</v>
          </cell>
          <cell r="M181">
            <v>-1362499.92</v>
          </cell>
        </row>
        <row r="182">
          <cell r="C182">
            <v>3010171</v>
          </cell>
          <cell r="D182">
            <v>6204</v>
          </cell>
          <cell r="E182">
            <v>40462</v>
          </cell>
          <cell r="F182" t="str">
            <v>KAMA Pompa Alkon Solar 3"</v>
          </cell>
          <cell r="G182">
            <v>48</v>
          </cell>
          <cell r="H182" t="str">
            <v>Value model</v>
          </cell>
          <cell r="I182" t="str">
            <v>Open</v>
          </cell>
          <cell r="K182">
            <v>7500000</v>
          </cell>
          <cell r="L182">
            <v>0</v>
          </cell>
          <cell r="M182">
            <v>-3750000</v>
          </cell>
        </row>
        <row r="183">
          <cell r="C183">
            <v>3010172</v>
          </cell>
          <cell r="D183">
            <v>6207</v>
          </cell>
          <cell r="E183">
            <v>40472</v>
          </cell>
          <cell r="F183" t="str">
            <v>Ichiban FireSafe HS-804A Alarm</v>
          </cell>
          <cell r="G183">
            <v>48</v>
          </cell>
          <cell r="H183" t="str">
            <v>Value model</v>
          </cell>
          <cell r="I183" t="str">
            <v>Open</v>
          </cell>
          <cell r="K183">
            <v>11104000</v>
          </cell>
          <cell r="L183">
            <v>0</v>
          </cell>
          <cell r="M183">
            <v>-5551999.9199999999</v>
          </cell>
        </row>
        <row r="184">
          <cell r="C184">
            <v>3010173</v>
          </cell>
          <cell r="D184" t="str">
            <v>Undefine</v>
          </cell>
          <cell r="E184">
            <v>40502</v>
          </cell>
          <cell r="F184" t="str">
            <v>KOMPUTER 1 SET (MB ASUS0</v>
          </cell>
          <cell r="G184">
            <v>48</v>
          </cell>
          <cell r="H184" t="str">
            <v>Value model</v>
          </cell>
          <cell r="I184" t="str">
            <v>Open</v>
          </cell>
          <cell r="K184">
            <v>3590000</v>
          </cell>
          <cell r="L184">
            <v>0</v>
          </cell>
          <cell r="M184">
            <v>-1720208.41</v>
          </cell>
        </row>
        <row r="185">
          <cell r="C185">
            <v>3010174</v>
          </cell>
          <cell r="D185" t="str">
            <v>Undefine</v>
          </cell>
          <cell r="E185">
            <v>40502</v>
          </cell>
          <cell r="F185" t="str">
            <v>KOMPUTER 1 SET (MB ASUS0</v>
          </cell>
          <cell r="G185">
            <v>48</v>
          </cell>
          <cell r="H185" t="str">
            <v>Value model</v>
          </cell>
          <cell r="I185" t="str">
            <v>Open</v>
          </cell>
          <cell r="K185">
            <v>3450000</v>
          </cell>
          <cell r="L185">
            <v>0</v>
          </cell>
          <cell r="M185">
            <v>-1653125</v>
          </cell>
        </row>
        <row r="186">
          <cell r="C186">
            <v>3010175</v>
          </cell>
          <cell r="D186" t="str">
            <v>Undefine</v>
          </cell>
          <cell r="E186">
            <v>40502</v>
          </cell>
          <cell r="F186" t="str">
            <v>KOMPUTER 1 SET (MB ASUS0</v>
          </cell>
          <cell r="G186">
            <v>48</v>
          </cell>
          <cell r="H186" t="str">
            <v>Value model</v>
          </cell>
          <cell r="I186" t="str">
            <v>Open</v>
          </cell>
          <cell r="K186">
            <v>3450000</v>
          </cell>
          <cell r="L186">
            <v>0</v>
          </cell>
          <cell r="M186">
            <v>-1653125</v>
          </cell>
        </row>
        <row r="187">
          <cell r="C187">
            <v>3010176</v>
          </cell>
          <cell r="D187">
            <v>6207</v>
          </cell>
          <cell r="E187">
            <v>41153</v>
          </cell>
          <cell r="F187" t="str">
            <v>DVR AVTECH 8 CHANNEL + HDD 1 T</v>
          </cell>
          <cell r="G187">
            <v>48</v>
          </cell>
          <cell r="H187" t="str">
            <v>Value model</v>
          </cell>
          <cell r="I187" t="str">
            <v>Closed</v>
          </cell>
          <cell r="K187">
            <v>0</v>
          </cell>
          <cell r="L187">
            <v>0</v>
          </cell>
        </row>
        <row r="188">
          <cell r="C188">
            <v>3010177</v>
          </cell>
          <cell r="D188" t="str">
            <v>Undefine</v>
          </cell>
          <cell r="E188">
            <v>40526</v>
          </cell>
          <cell r="F188" t="str">
            <v>MESIN ABSENSI FINGERPRINT</v>
          </cell>
          <cell r="G188">
            <v>48</v>
          </cell>
          <cell r="H188" t="str">
            <v>Value model</v>
          </cell>
          <cell r="I188" t="str">
            <v>Open</v>
          </cell>
          <cell r="K188">
            <v>2500000</v>
          </cell>
          <cell r="L188">
            <v>0</v>
          </cell>
          <cell r="M188">
            <v>-1145833.26</v>
          </cell>
        </row>
        <row r="189">
          <cell r="C189">
            <v>3010178</v>
          </cell>
          <cell r="D189">
            <v>6207</v>
          </cell>
          <cell r="E189">
            <v>40529</v>
          </cell>
          <cell r="F189" t="str">
            <v>LAPTOP THOSIBA STELLITE C640</v>
          </cell>
          <cell r="G189">
            <v>48</v>
          </cell>
          <cell r="H189" t="str">
            <v>Value model</v>
          </cell>
          <cell r="I189" t="str">
            <v>Open</v>
          </cell>
          <cell r="K189">
            <v>5875000</v>
          </cell>
          <cell r="L189">
            <v>0</v>
          </cell>
          <cell r="M189">
            <v>-2692708.26</v>
          </cell>
        </row>
        <row r="190">
          <cell r="C190">
            <v>3010179</v>
          </cell>
          <cell r="D190" t="str">
            <v>Undefine</v>
          </cell>
          <cell r="E190">
            <v>40548</v>
          </cell>
          <cell r="F190" t="str">
            <v>Digit Video Recording System H</v>
          </cell>
          <cell r="G190">
            <v>48</v>
          </cell>
          <cell r="H190" t="str">
            <v>Value model</v>
          </cell>
          <cell r="I190" t="str">
            <v>Open</v>
          </cell>
          <cell r="K190">
            <v>2500000</v>
          </cell>
          <cell r="L190">
            <v>0</v>
          </cell>
          <cell r="M190">
            <v>-1093749.93</v>
          </cell>
        </row>
        <row r="191">
          <cell r="C191">
            <v>3010180</v>
          </cell>
          <cell r="D191" t="str">
            <v>Undefine</v>
          </cell>
          <cell r="E191">
            <v>40554</v>
          </cell>
          <cell r="F191" t="str">
            <v>FINGERPRINT</v>
          </cell>
          <cell r="G191">
            <v>48</v>
          </cell>
          <cell r="H191" t="str">
            <v>Value model</v>
          </cell>
          <cell r="I191" t="str">
            <v>Open</v>
          </cell>
          <cell r="K191">
            <v>2500000</v>
          </cell>
          <cell r="L191">
            <v>0</v>
          </cell>
          <cell r="M191">
            <v>-1093749.93</v>
          </cell>
        </row>
        <row r="192">
          <cell r="C192">
            <v>3010181</v>
          </cell>
          <cell r="D192" t="str">
            <v>Undefine</v>
          </cell>
          <cell r="E192">
            <v>40567</v>
          </cell>
          <cell r="F192" t="str">
            <v>CPU+MONITOR+UPS+SPEAKER</v>
          </cell>
          <cell r="G192">
            <v>48</v>
          </cell>
          <cell r="H192" t="str">
            <v>Value model</v>
          </cell>
          <cell r="I192" t="str">
            <v>Open</v>
          </cell>
          <cell r="K192">
            <v>4065000</v>
          </cell>
          <cell r="L192">
            <v>0</v>
          </cell>
          <cell r="M192">
            <v>-1778437.5</v>
          </cell>
        </row>
        <row r="193">
          <cell r="C193">
            <v>3010182</v>
          </cell>
          <cell r="D193" t="str">
            <v>Undefine</v>
          </cell>
          <cell r="E193">
            <v>40562</v>
          </cell>
          <cell r="F193" t="str">
            <v>CPU+MONITOR+UPS+SPEAKER</v>
          </cell>
          <cell r="G193">
            <v>48</v>
          </cell>
          <cell r="H193" t="str">
            <v>Value model</v>
          </cell>
          <cell r="I193" t="str">
            <v>Open</v>
          </cell>
          <cell r="K193">
            <v>5420000</v>
          </cell>
          <cell r="L193">
            <v>0</v>
          </cell>
          <cell r="M193">
            <v>-2371250.0699999998</v>
          </cell>
        </row>
        <row r="194">
          <cell r="C194">
            <v>3010183</v>
          </cell>
          <cell r="D194" t="str">
            <v>Undefine</v>
          </cell>
          <cell r="E194">
            <v>40562</v>
          </cell>
          <cell r="F194" t="str">
            <v>Laptop Acer Aspire 4738.Z (Bud</v>
          </cell>
          <cell r="G194">
            <v>48</v>
          </cell>
          <cell r="H194" t="str">
            <v>Value model</v>
          </cell>
          <cell r="I194" t="str">
            <v>Open</v>
          </cell>
          <cell r="K194">
            <v>4600000</v>
          </cell>
          <cell r="L194">
            <v>0</v>
          </cell>
          <cell r="M194">
            <v>-2012499.93</v>
          </cell>
        </row>
        <row r="195">
          <cell r="C195">
            <v>3010184</v>
          </cell>
          <cell r="D195">
            <v>6121</v>
          </cell>
          <cell r="E195">
            <v>40574</v>
          </cell>
          <cell r="F195" t="str">
            <v>Radio VHF IC-M422</v>
          </cell>
          <cell r="G195">
            <v>96</v>
          </cell>
          <cell r="H195" t="str">
            <v>Value model</v>
          </cell>
          <cell r="I195" t="str">
            <v>Open</v>
          </cell>
          <cell r="K195">
            <v>2901250</v>
          </cell>
          <cell r="L195">
            <v>0</v>
          </cell>
          <cell r="M195">
            <v>-634648.35</v>
          </cell>
        </row>
        <row r="196">
          <cell r="C196">
            <v>3010185</v>
          </cell>
          <cell r="D196">
            <v>6204</v>
          </cell>
          <cell r="E196">
            <v>40574</v>
          </cell>
          <cell r="F196" t="str">
            <v>CPU</v>
          </cell>
          <cell r="G196">
            <v>48</v>
          </cell>
          <cell r="H196" t="str">
            <v>Value model</v>
          </cell>
          <cell r="I196" t="str">
            <v>Open</v>
          </cell>
          <cell r="K196">
            <v>4775000</v>
          </cell>
          <cell r="L196">
            <v>0</v>
          </cell>
          <cell r="M196">
            <v>-2089062.57</v>
          </cell>
        </row>
        <row r="197">
          <cell r="C197">
            <v>3010186</v>
          </cell>
          <cell r="D197" t="str">
            <v>Undefine</v>
          </cell>
          <cell r="E197">
            <v>40599</v>
          </cell>
          <cell r="F197" t="str">
            <v>FingerPrint_Fingerteo_R2</v>
          </cell>
          <cell r="G197">
            <v>48</v>
          </cell>
          <cell r="H197" t="str">
            <v>Value model</v>
          </cell>
          <cell r="I197" t="str">
            <v>Open</v>
          </cell>
          <cell r="K197">
            <v>3636363.64</v>
          </cell>
          <cell r="L197">
            <v>0</v>
          </cell>
          <cell r="M197">
            <v>-1515151.6</v>
          </cell>
        </row>
        <row r="198">
          <cell r="C198">
            <v>3010187</v>
          </cell>
          <cell r="D198">
            <v>6207</v>
          </cell>
          <cell r="E198">
            <v>40592</v>
          </cell>
          <cell r="F198" t="str">
            <v>AC 2 PK</v>
          </cell>
          <cell r="G198">
            <v>96</v>
          </cell>
          <cell r="H198" t="str">
            <v>Value model</v>
          </cell>
          <cell r="I198" t="str">
            <v>Open</v>
          </cell>
          <cell r="K198">
            <v>2625000.5</v>
          </cell>
          <cell r="L198">
            <v>0</v>
          </cell>
          <cell r="M198">
            <v>-546875.19999999995</v>
          </cell>
        </row>
        <row r="199">
          <cell r="C199">
            <v>3010188</v>
          </cell>
          <cell r="D199" t="str">
            <v>Undefine</v>
          </cell>
          <cell r="E199">
            <v>40604</v>
          </cell>
          <cell r="F199" t="str">
            <v>Laptop Toshiba Satelite L-455</v>
          </cell>
          <cell r="G199">
            <v>48</v>
          </cell>
          <cell r="H199" t="str">
            <v>Value model</v>
          </cell>
          <cell r="I199" t="str">
            <v>Open</v>
          </cell>
          <cell r="K199">
            <v>4200000</v>
          </cell>
          <cell r="L199">
            <v>0</v>
          </cell>
          <cell r="M199">
            <v>-1662500</v>
          </cell>
        </row>
        <row r="200">
          <cell r="C200">
            <v>3010189</v>
          </cell>
          <cell r="D200" t="str">
            <v>Undefine</v>
          </cell>
          <cell r="E200">
            <v>40626</v>
          </cell>
          <cell r="F200" t="str">
            <v>Laptop Acer Aspire 4738 (Rober</v>
          </cell>
          <cell r="G200">
            <v>48</v>
          </cell>
          <cell r="H200" t="str">
            <v>Value model</v>
          </cell>
          <cell r="I200" t="str">
            <v>Open</v>
          </cell>
          <cell r="K200">
            <v>4300000</v>
          </cell>
          <cell r="L200">
            <v>0</v>
          </cell>
          <cell r="M200">
            <v>-1702083.27</v>
          </cell>
        </row>
        <row r="201">
          <cell r="C201">
            <v>3010190</v>
          </cell>
          <cell r="D201" t="str">
            <v>Undefine</v>
          </cell>
          <cell r="E201">
            <v>40626</v>
          </cell>
          <cell r="F201" t="str">
            <v>CPU 1 unit</v>
          </cell>
          <cell r="G201">
            <v>48</v>
          </cell>
          <cell r="H201" t="str">
            <v>Value model</v>
          </cell>
          <cell r="I201" t="str">
            <v>Open</v>
          </cell>
          <cell r="K201">
            <v>3275000</v>
          </cell>
          <cell r="L201">
            <v>0</v>
          </cell>
          <cell r="M201">
            <v>-1296354.23</v>
          </cell>
        </row>
        <row r="202">
          <cell r="C202">
            <v>3010191</v>
          </cell>
          <cell r="D202" t="str">
            <v>Undefine</v>
          </cell>
          <cell r="E202">
            <v>40631</v>
          </cell>
          <cell r="F202" t="str">
            <v>CPU Processor Intel Core</v>
          </cell>
          <cell r="G202">
            <v>48</v>
          </cell>
          <cell r="H202" t="str">
            <v>Value model</v>
          </cell>
          <cell r="I202" t="str">
            <v>Open</v>
          </cell>
          <cell r="K202">
            <v>4150000</v>
          </cell>
          <cell r="L202">
            <v>0</v>
          </cell>
          <cell r="M202">
            <v>-1642708.27</v>
          </cell>
        </row>
        <row r="203">
          <cell r="C203">
            <v>3010192</v>
          </cell>
          <cell r="D203">
            <v>6204</v>
          </cell>
          <cell r="E203">
            <v>40638</v>
          </cell>
          <cell r="F203" t="str">
            <v>Network Camera BB-HCM581 Panas</v>
          </cell>
          <cell r="G203">
            <v>48</v>
          </cell>
          <cell r="H203" t="str">
            <v>Value model</v>
          </cell>
          <cell r="I203" t="str">
            <v>Open</v>
          </cell>
          <cell r="K203">
            <v>41520000</v>
          </cell>
          <cell r="L203">
            <v>0</v>
          </cell>
          <cell r="M203">
            <v>-15570000</v>
          </cell>
        </row>
        <row r="204">
          <cell r="C204">
            <v>3010193</v>
          </cell>
          <cell r="D204" t="str">
            <v>Undefine</v>
          </cell>
          <cell r="E204">
            <v>40683</v>
          </cell>
          <cell r="F204" t="str">
            <v>Fingerprint AC-102 C</v>
          </cell>
          <cell r="G204">
            <v>48</v>
          </cell>
          <cell r="H204" t="str">
            <v>Value model</v>
          </cell>
          <cell r="I204" t="str">
            <v>Open</v>
          </cell>
          <cell r="K204">
            <v>3200000</v>
          </cell>
          <cell r="L204">
            <v>0</v>
          </cell>
          <cell r="M204">
            <v>-1133333.3899999999</v>
          </cell>
        </row>
        <row r="205">
          <cell r="C205">
            <v>3010194</v>
          </cell>
          <cell r="D205" t="str">
            <v>Undefine</v>
          </cell>
          <cell r="E205">
            <v>40693</v>
          </cell>
          <cell r="F205" t="str">
            <v>HP BB 9300Graphite Gray</v>
          </cell>
          <cell r="G205">
            <v>48</v>
          </cell>
          <cell r="H205" t="str">
            <v>Value model</v>
          </cell>
          <cell r="I205" t="str">
            <v>Open</v>
          </cell>
          <cell r="K205">
            <v>2580000</v>
          </cell>
          <cell r="L205">
            <v>0</v>
          </cell>
          <cell r="M205">
            <v>-913750</v>
          </cell>
        </row>
        <row r="206">
          <cell r="C206">
            <v>3010195</v>
          </cell>
          <cell r="D206">
            <v>6204</v>
          </cell>
          <cell r="E206">
            <v>40718</v>
          </cell>
          <cell r="F206" t="str">
            <v>UPS "RIELLO" NET DIALOG 200</v>
          </cell>
          <cell r="G206">
            <v>48</v>
          </cell>
          <cell r="H206" t="str">
            <v>Value model</v>
          </cell>
          <cell r="I206" t="str">
            <v>Open</v>
          </cell>
          <cell r="K206">
            <v>3741870</v>
          </cell>
          <cell r="L206">
            <v>0</v>
          </cell>
          <cell r="M206">
            <v>-1247290.08</v>
          </cell>
        </row>
        <row r="207">
          <cell r="C207">
            <v>3010196</v>
          </cell>
          <cell r="D207">
            <v>6207</v>
          </cell>
          <cell r="E207">
            <v>40749</v>
          </cell>
          <cell r="F207" t="str">
            <v>VOIP SP A3102 "LIKSYS CISCO"</v>
          </cell>
          <cell r="G207">
            <v>48</v>
          </cell>
          <cell r="H207" t="str">
            <v>Value model</v>
          </cell>
          <cell r="I207" t="str">
            <v>Open</v>
          </cell>
          <cell r="K207">
            <v>7200000</v>
          </cell>
          <cell r="L207">
            <v>0</v>
          </cell>
          <cell r="M207">
            <v>-2250000</v>
          </cell>
        </row>
        <row r="208">
          <cell r="C208">
            <v>3010197</v>
          </cell>
          <cell r="D208" t="str">
            <v>Undefine</v>
          </cell>
          <cell r="E208">
            <v>40740</v>
          </cell>
          <cell r="F208" t="str">
            <v>AC TOSHIBA 1/2 PK</v>
          </cell>
          <cell r="G208">
            <v>96</v>
          </cell>
          <cell r="H208" t="str">
            <v>Value model</v>
          </cell>
          <cell r="I208" t="str">
            <v>Open</v>
          </cell>
          <cell r="K208">
            <v>2578000</v>
          </cell>
          <cell r="L208">
            <v>0</v>
          </cell>
          <cell r="M208">
            <v>-402812.55</v>
          </cell>
        </row>
        <row r="209">
          <cell r="C209">
            <v>3010198</v>
          </cell>
          <cell r="D209">
            <v>6207</v>
          </cell>
          <cell r="E209">
            <v>40764</v>
          </cell>
          <cell r="F209" t="str">
            <v>Radio SSB IC-710</v>
          </cell>
          <cell r="G209">
            <v>96</v>
          </cell>
          <cell r="H209" t="str">
            <v>Value model</v>
          </cell>
          <cell r="I209" t="str">
            <v>Open</v>
          </cell>
          <cell r="K209">
            <v>13000000</v>
          </cell>
          <cell r="L209">
            <v>0</v>
          </cell>
          <cell r="M209">
            <v>-1895833.38</v>
          </cell>
        </row>
        <row r="210">
          <cell r="C210">
            <v>3010199</v>
          </cell>
          <cell r="D210">
            <v>6207</v>
          </cell>
          <cell r="E210">
            <v>40764</v>
          </cell>
          <cell r="F210" t="str">
            <v>Tunner AT-130</v>
          </cell>
          <cell r="G210">
            <v>96</v>
          </cell>
          <cell r="H210" t="str">
            <v>Value model</v>
          </cell>
          <cell r="I210" t="str">
            <v>Open</v>
          </cell>
          <cell r="K210">
            <v>4000000</v>
          </cell>
          <cell r="L210">
            <v>0</v>
          </cell>
          <cell r="M210">
            <v>-583333.38</v>
          </cell>
        </row>
        <row r="211">
          <cell r="C211">
            <v>3010200</v>
          </cell>
          <cell r="D211">
            <v>6207</v>
          </cell>
          <cell r="E211">
            <v>40778</v>
          </cell>
          <cell r="F211" t="str">
            <v>Faximile KX-FL612 panasonic</v>
          </cell>
          <cell r="G211">
            <v>48</v>
          </cell>
          <cell r="H211" t="str">
            <v>Value model</v>
          </cell>
          <cell r="I211" t="str">
            <v>Open</v>
          </cell>
          <cell r="K211">
            <v>3225000</v>
          </cell>
          <cell r="L211">
            <v>0</v>
          </cell>
          <cell r="M211">
            <v>-940625</v>
          </cell>
        </row>
        <row r="212">
          <cell r="C212">
            <v>3010201</v>
          </cell>
          <cell r="D212" t="str">
            <v>Undefine</v>
          </cell>
          <cell r="E212">
            <v>40767</v>
          </cell>
          <cell r="F212" t="str">
            <v>CPU (Intel Corei3-2100)</v>
          </cell>
          <cell r="G212">
            <v>48</v>
          </cell>
          <cell r="H212" t="str">
            <v>Value model</v>
          </cell>
          <cell r="I212" t="str">
            <v>Open</v>
          </cell>
          <cell r="K212">
            <v>3500000</v>
          </cell>
          <cell r="L212">
            <v>0</v>
          </cell>
          <cell r="M212">
            <v>-1020833.38</v>
          </cell>
        </row>
        <row r="213">
          <cell r="C213">
            <v>3010202</v>
          </cell>
          <cell r="D213">
            <v>6204</v>
          </cell>
          <cell r="E213">
            <v>40792</v>
          </cell>
          <cell r="F213" t="str">
            <v>Radio VHF IC-M422</v>
          </cell>
          <cell r="G213">
            <v>96</v>
          </cell>
          <cell r="H213" t="str">
            <v>Value model</v>
          </cell>
          <cell r="I213" t="str">
            <v>Open</v>
          </cell>
          <cell r="K213">
            <v>2900000</v>
          </cell>
          <cell r="L213">
            <v>0</v>
          </cell>
          <cell r="M213">
            <v>-392708.29</v>
          </cell>
        </row>
        <row r="214">
          <cell r="C214">
            <v>3010203</v>
          </cell>
          <cell r="D214" t="str">
            <v>Undefine</v>
          </cell>
          <cell r="E214">
            <v>40822</v>
          </cell>
          <cell r="F214" t="str">
            <v>CPU (Prosecussor Intel Dual Co</v>
          </cell>
          <cell r="G214">
            <v>48</v>
          </cell>
          <cell r="H214" t="str">
            <v>Value model</v>
          </cell>
          <cell r="I214" t="str">
            <v>Open</v>
          </cell>
          <cell r="K214">
            <v>3150000</v>
          </cell>
          <cell r="L214">
            <v>0</v>
          </cell>
          <cell r="M214">
            <v>-787500</v>
          </cell>
        </row>
        <row r="215">
          <cell r="C215">
            <v>3010204</v>
          </cell>
          <cell r="D215" t="str">
            <v>Undefine</v>
          </cell>
          <cell r="E215">
            <v>40822</v>
          </cell>
          <cell r="F215" t="str">
            <v>Laptop Acer (Daniel)</v>
          </cell>
          <cell r="G215">
            <v>48</v>
          </cell>
          <cell r="H215" t="str">
            <v>Value model</v>
          </cell>
          <cell r="I215" t="str">
            <v>Open</v>
          </cell>
          <cell r="K215">
            <v>4350000</v>
          </cell>
          <cell r="L215">
            <v>0</v>
          </cell>
          <cell r="M215">
            <v>-1087500</v>
          </cell>
        </row>
        <row r="216">
          <cell r="C216">
            <v>3010205</v>
          </cell>
          <cell r="D216">
            <v>6209</v>
          </cell>
          <cell r="E216">
            <v>40847</v>
          </cell>
          <cell r="F216" t="str">
            <v>Network Camera BLC 101GEPPanas</v>
          </cell>
          <cell r="G216">
            <v>48</v>
          </cell>
          <cell r="H216" t="str">
            <v>Value model</v>
          </cell>
          <cell r="I216" t="str">
            <v>Open</v>
          </cell>
          <cell r="K216">
            <v>50715000</v>
          </cell>
          <cell r="L216">
            <v>0</v>
          </cell>
          <cell r="M216">
            <v>-12678750</v>
          </cell>
        </row>
        <row r="217">
          <cell r="C217">
            <v>3010206</v>
          </cell>
          <cell r="D217" t="str">
            <v>Undefine</v>
          </cell>
          <cell r="E217">
            <v>40878</v>
          </cell>
          <cell r="F217" t="str">
            <v>Laptop Aces Aspire 4739 u/ Mar</v>
          </cell>
          <cell r="G217">
            <v>48</v>
          </cell>
          <cell r="H217" t="str">
            <v>Value model</v>
          </cell>
          <cell r="I217" t="str">
            <v>Open</v>
          </cell>
          <cell r="K217">
            <v>4300000</v>
          </cell>
          <cell r="L217">
            <v>0</v>
          </cell>
          <cell r="M217">
            <v>-895833.3</v>
          </cell>
        </row>
        <row r="218">
          <cell r="C218">
            <v>3010207</v>
          </cell>
          <cell r="D218" t="str">
            <v>Undefine</v>
          </cell>
          <cell r="E218">
            <v>40878</v>
          </cell>
          <cell r="F218" t="str">
            <v>Laptop Acer 4739 u. Taufiq</v>
          </cell>
          <cell r="G218">
            <v>48</v>
          </cell>
          <cell r="H218" t="str">
            <v>Value model</v>
          </cell>
          <cell r="I218" t="str">
            <v>Open</v>
          </cell>
          <cell r="K218">
            <v>4250000</v>
          </cell>
          <cell r="L218">
            <v>0</v>
          </cell>
          <cell r="M218">
            <v>-885416.7</v>
          </cell>
        </row>
        <row r="219">
          <cell r="C219">
            <v>3010208</v>
          </cell>
          <cell r="D219">
            <v>6207</v>
          </cell>
          <cell r="E219">
            <v>40899</v>
          </cell>
          <cell r="F219" t="str">
            <v>1 Set Komputer u. Techiang</v>
          </cell>
          <cell r="G219">
            <v>48</v>
          </cell>
          <cell r="H219" t="str">
            <v>Value model</v>
          </cell>
          <cell r="I219" t="str">
            <v>Open</v>
          </cell>
          <cell r="K219">
            <v>5480000</v>
          </cell>
          <cell r="L219">
            <v>0</v>
          </cell>
          <cell r="M219">
            <v>-1141666.7</v>
          </cell>
        </row>
        <row r="220">
          <cell r="C220">
            <v>3010209</v>
          </cell>
          <cell r="D220" t="str">
            <v>Undefine</v>
          </cell>
          <cell r="E220">
            <v>40878</v>
          </cell>
          <cell r="F220" t="str">
            <v>AC Panasonic 1.5 PK + Ongkos P</v>
          </cell>
          <cell r="G220">
            <v>96</v>
          </cell>
          <cell r="H220" t="str">
            <v>Value model</v>
          </cell>
          <cell r="I220" t="str">
            <v>Open</v>
          </cell>
          <cell r="K220">
            <v>3400000</v>
          </cell>
          <cell r="L220">
            <v>0</v>
          </cell>
          <cell r="M220">
            <v>-354166.7</v>
          </cell>
        </row>
        <row r="221">
          <cell r="C221">
            <v>3010210</v>
          </cell>
          <cell r="D221">
            <v>6207</v>
          </cell>
          <cell r="E221">
            <v>40892</v>
          </cell>
          <cell r="F221" t="str">
            <v>Recorder Camera CCTV</v>
          </cell>
          <cell r="G221">
            <v>48</v>
          </cell>
          <cell r="H221" t="str">
            <v>Value model</v>
          </cell>
          <cell r="I221" t="str">
            <v>Open</v>
          </cell>
          <cell r="K221">
            <v>41400000</v>
          </cell>
          <cell r="L221">
            <v>0</v>
          </cell>
          <cell r="M221">
            <v>-8625000</v>
          </cell>
        </row>
        <row r="222">
          <cell r="C222">
            <v>3010211</v>
          </cell>
          <cell r="D222">
            <v>6207</v>
          </cell>
          <cell r="E222">
            <v>40911</v>
          </cell>
          <cell r="F222" t="str">
            <v>Paket RB 433 Mikrotik+Setting</v>
          </cell>
          <cell r="G222">
            <v>48</v>
          </cell>
          <cell r="H222" t="str">
            <v>Value model</v>
          </cell>
          <cell r="I222" t="str">
            <v>Open</v>
          </cell>
          <cell r="K222">
            <v>4900000</v>
          </cell>
          <cell r="L222">
            <v>0</v>
          </cell>
          <cell r="M222">
            <v>-918749.97</v>
          </cell>
        </row>
        <row r="223">
          <cell r="C223">
            <v>3010212</v>
          </cell>
          <cell r="D223">
            <v>6207</v>
          </cell>
          <cell r="E223">
            <v>40984</v>
          </cell>
          <cell r="F223" t="str">
            <v>Network Camera BB-HCM 581CE</v>
          </cell>
          <cell r="G223">
            <v>48</v>
          </cell>
          <cell r="H223" t="str">
            <v>Value model</v>
          </cell>
          <cell r="I223" t="str">
            <v>Open</v>
          </cell>
          <cell r="K223">
            <v>14010000</v>
          </cell>
          <cell r="L223">
            <v>0</v>
          </cell>
          <cell r="M223">
            <v>-2043125</v>
          </cell>
        </row>
        <row r="224">
          <cell r="C224">
            <v>3010213</v>
          </cell>
          <cell r="D224" t="str">
            <v>Undefine</v>
          </cell>
          <cell r="E224">
            <v>41058</v>
          </cell>
          <cell r="F224" t="str">
            <v>LAPTOP ACER</v>
          </cell>
          <cell r="G224">
            <v>48</v>
          </cell>
          <cell r="H224" t="str">
            <v>Value model</v>
          </cell>
          <cell r="I224" t="str">
            <v>Open</v>
          </cell>
          <cell r="K224">
            <v>7900000</v>
          </cell>
          <cell r="L224">
            <v>0</v>
          </cell>
          <cell r="M224">
            <v>-822916.65</v>
          </cell>
        </row>
      </sheetData>
      <sheetData sheetId="2">
        <row r="2">
          <cell r="C2">
            <v>3020001</v>
          </cell>
          <cell r="D2" t="str">
            <v>Undefine</v>
          </cell>
          <cell r="E2">
            <v>39435</v>
          </cell>
          <cell r="F2" t="str">
            <v>Feser Dempo SCF 128 KN (BC 56)</v>
          </cell>
          <cell r="G2">
            <v>48</v>
          </cell>
          <cell r="H2" t="str">
            <v>Value model</v>
          </cell>
          <cell r="I2" t="str">
            <v>Closed</v>
          </cell>
          <cell r="K2">
            <v>2100000</v>
          </cell>
          <cell r="L2">
            <v>0</v>
          </cell>
          <cell r="M2">
            <v>-2100000</v>
          </cell>
        </row>
        <row r="3">
          <cell r="C3">
            <v>3020002</v>
          </cell>
          <cell r="D3" t="str">
            <v>Undefine</v>
          </cell>
          <cell r="E3">
            <v>39435</v>
          </cell>
          <cell r="F3" t="str">
            <v>Refg. Whirpool WRD 63 LW (BC</v>
          </cell>
          <cell r="G3">
            <v>48</v>
          </cell>
          <cell r="H3" t="str">
            <v>Value model</v>
          </cell>
          <cell r="I3" t="str">
            <v>Closed</v>
          </cell>
          <cell r="K3">
            <v>1750000</v>
          </cell>
          <cell r="L3">
            <v>0</v>
          </cell>
          <cell r="M3">
            <v>-1750000</v>
          </cell>
        </row>
        <row r="4">
          <cell r="C4">
            <v>3020003</v>
          </cell>
          <cell r="D4" t="str">
            <v>Undefine</v>
          </cell>
          <cell r="E4">
            <v>39435</v>
          </cell>
          <cell r="F4" t="str">
            <v>TV. Asatron 2110 (BC 56)</v>
          </cell>
          <cell r="G4">
            <v>48</v>
          </cell>
          <cell r="H4" t="str">
            <v>Value model</v>
          </cell>
          <cell r="I4" t="str">
            <v>Closed</v>
          </cell>
          <cell r="K4">
            <v>1100000</v>
          </cell>
          <cell r="L4">
            <v>0</v>
          </cell>
          <cell r="M4">
            <v>-1100000</v>
          </cell>
        </row>
        <row r="5">
          <cell r="C5">
            <v>3020004</v>
          </cell>
          <cell r="D5" t="str">
            <v>Undefine</v>
          </cell>
          <cell r="E5">
            <v>39419</v>
          </cell>
          <cell r="F5" t="str">
            <v>Chess fresser dempoo SCF 128 (</v>
          </cell>
          <cell r="G5">
            <v>48</v>
          </cell>
          <cell r="H5" t="str">
            <v>Value model</v>
          </cell>
          <cell r="I5" t="str">
            <v>Closed</v>
          </cell>
          <cell r="K5">
            <v>2100000</v>
          </cell>
          <cell r="L5">
            <v>0</v>
          </cell>
          <cell r="M5">
            <v>-2100000</v>
          </cell>
        </row>
        <row r="6">
          <cell r="C6">
            <v>3020005</v>
          </cell>
          <cell r="D6" t="str">
            <v>Undefine</v>
          </cell>
          <cell r="E6">
            <v>39409</v>
          </cell>
          <cell r="F6" t="str">
            <v>TV. Changhong 21E68/21E66 (BC</v>
          </cell>
          <cell r="G6">
            <v>48</v>
          </cell>
          <cell r="H6" t="str">
            <v>Value model</v>
          </cell>
          <cell r="I6" t="str">
            <v>Closed</v>
          </cell>
          <cell r="K6">
            <v>2200000</v>
          </cell>
          <cell r="L6">
            <v>0</v>
          </cell>
          <cell r="M6">
            <v>-2200000</v>
          </cell>
        </row>
        <row r="7">
          <cell r="C7">
            <v>3020006</v>
          </cell>
          <cell r="D7" t="str">
            <v>Undefine</v>
          </cell>
          <cell r="E7">
            <v>39394</v>
          </cell>
          <cell r="F7" t="str">
            <v>AC Changhong KF 26 GW/Y2 (BC 5</v>
          </cell>
          <cell r="G7">
            <v>96</v>
          </cell>
          <cell r="H7" t="str">
            <v>Value model</v>
          </cell>
          <cell r="I7" t="str">
            <v>Open</v>
          </cell>
          <cell r="K7">
            <v>6600000</v>
          </cell>
          <cell r="L7">
            <v>0</v>
          </cell>
          <cell r="M7">
            <v>-4056250</v>
          </cell>
        </row>
        <row r="8">
          <cell r="C8">
            <v>3020007</v>
          </cell>
          <cell r="D8" t="str">
            <v>Undefine</v>
          </cell>
          <cell r="E8">
            <v>39394</v>
          </cell>
          <cell r="F8" t="str">
            <v>AC Changhong KF 18 GW/Y2 (BL 2</v>
          </cell>
          <cell r="G8">
            <v>96</v>
          </cell>
          <cell r="H8" t="str">
            <v>Value model</v>
          </cell>
          <cell r="I8" t="str">
            <v>Open</v>
          </cell>
          <cell r="K8">
            <v>3650000</v>
          </cell>
          <cell r="L8">
            <v>0</v>
          </cell>
          <cell r="M8">
            <v>-2243232.0299999998</v>
          </cell>
        </row>
        <row r="9">
          <cell r="C9">
            <v>3020008</v>
          </cell>
          <cell r="D9" t="str">
            <v>Undefine</v>
          </cell>
          <cell r="E9">
            <v>39399</v>
          </cell>
          <cell r="F9" t="str">
            <v>Chest freezer denpoo SCF 128 (</v>
          </cell>
          <cell r="G9">
            <v>48</v>
          </cell>
          <cell r="H9" t="str">
            <v>Value model</v>
          </cell>
          <cell r="I9" t="str">
            <v>Closed</v>
          </cell>
          <cell r="K9">
            <v>2100000</v>
          </cell>
          <cell r="L9">
            <v>0</v>
          </cell>
          <cell r="M9">
            <v>-2100000</v>
          </cell>
        </row>
        <row r="10">
          <cell r="C10">
            <v>3020009</v>
          </cell>
          <cell r="D10" t="str">
            <v>Undefine</v>
          </cell>
          <cell r="E10">
            <v>39394</v>
          </cell>
          <cell r="F10" t="str">
            <v>Refg. Whirpool WRD 63 LW (RB</v>
          </cell>
          <cell r="G10">
            <v>48</v>
          </cell>
          <cell r="H10" t="str">
            <v>Value model</v>
          </cell>
          <cell r="I10" t="str">
            <v>Closed</v>
          </cell>
          <cell r="K10">
            <v>1750000</v>
          </cell>
          <cell r="L10">
            <v>0</v>
          </cell>
          <cell r="M10">
            <v>-1750000</v>
          </cell>
        </row>
        <row r="11">
          <cell r="C11">
            <v>3020010</v>
          </cell>
          <cell r="D11" t="str">
            <v>Undefine</v>
          </cell>
          <cell r="E11">
            <v>39394</v>
          </cell>
          <cell r="F11" t="str">
            <v>TV. Changhong 21E66 (RB 33)</v>
          </cell>
          <cell r="G11">
            <v>48</v>
          </cell>
          <cell r="H11" t="str">
            <v>Value model</v>
          </cell>
          <cell r="I11" t="str">
            <v>Closed</v>
          </cell>
          <cell r="K11">
            <v>1100000</v>
          </cell>
          <cell r="L11">
            <v>0</v>
          </cell>
          <cell r="M11">
            <v>-1100000</v>
          </cell>
        </row>
        <row r="12">
          <cell r="C12">
            <v>3020011</v>
          </cell>
          <cell r="D12" t="str">
            <v>Undefine</v>
          </cell>
          <cell r="E12">
            <v>39361</v>
          </cell>
          <cell r="F12" t="str">
            <v>Refg. Sharp sj 1 MK II (BC 11)</v>
          </cell>
          <cell r="G12">
            <v>48</v>
          </cell>
          <cell r="H12" t="str">
            <v>Value model</v>
          </cell>
          <cell r="I12" t="str">
            <v>Closed</v>
          </cell>
          <cell r="K12">
            <v>1600000</v>
          </cell>
          <cell r="L12">
            <v>0</v>
          </cell>
          <cell r="M12">
            <v>-1600000</v>
          </cell>
        </row>
        <row r="13">
          <cell r="C13">
            <v>3020012</v>
          </cell>
          <cell r="D13" t="str">
            <v>Undefine</v>
          </cell>
          <cell r="E13">
            <v>39386</v>
          </cell>
          <cell r="F13" t="str">
            <v>Refg. Whirpool WRD - 63 L (MT</v>
          </cell>
          <cell r="G13">
            <v>48</v>
          </cell>
          <cell r="H13" t="str">
            <v>Value model</v>
          </cell>
          <cell r="I13" t="str">
            <v>Closed</v>
          </cell>
          <cell r="K13">
            <v>1750000</v>
          </cell>
          <cell r="L13">
            <v>0</v>
          </cell>
          <cell r="M13">
            <v>-1750000</v>
          </cell>
        </row>
        <row r="14">
          <cell r="C14">
            <v>3020013</v>
          </cell>
          <cell r="D14" t="str">
            <v>Undefine</v>
          </cell>
          <cell r="E14">
            <v>39386</v>
          </cell>
          <cell r="F14" t="str">
            <v>TV. Changhong 21E66 (BL 12)</v>
          </cell>
          <cell r="G14">
            <v>48</v>
          </cell>
          <cell r="H14" t="str">
            <v>Value model</v>
          </cell>
          <cell r="I14" t="str">
            <v>Closed</v>
          </cell>
          <cell r="K14">
            <v>1100000</v>
          </cell>
          <cell r="L14">
            <v>0</v>
          </cell>
          <cell r="M14">
            <v>-1100000</v>
          </cell>
        </row>
        <row r="15">
          <cell r="C15">
            <v>3020014</v>
          </cell>
          <cell r="D15" t="str">
            <v>Undefine</v>
          </cell>
          <cell r="E15">
            <v>39440</v>
          </cell>
          <cell r="F15" t="str">
            <v>Dynamo stater dat 24 volt 6 jt</v>
          </cell>
          <cell r="G15">
            <v>48</v>
          </cell>
          <cell r="H15" t="str">
            <v>Value model</v>
          </cell>
          <cell r="I15" t="str">
            <v>Closed</v>
          </cell>
          <cell r="K15">
            <v>6000000</v>
          </cell>
          <cell r="L15">
            <v>0</v>
          </cell>
          <cell r="M15">
            <v>-6000000</v>
          </cell>
        </row>
        <row r="16">
          <cell r="C16">
            <v>3020015</v>
          </cell>
          <cell r="D16" t="str">
            <v>Undefine</v>
          </cell>
          <cell r="E16">
            <v>39450</v>
          </cell>
          <cell r="F16" t="str">
            <v>Marine Radar 24nm, 2kW, 24rpm</v>
          </cell>
          <cell r="G16">
            <v>96</v>
          </cell>
          <cell r="H16" t="str">
            <v>Value model</v>
          </cell>
          <cell r="I16" t="str">
            <v>Open</v>
          </cell>
          <cell r="K16">
            <v>23013200</v>
          </cell>
          <cell r="L16">
            <v>0</v>
          </cell>
          <cell r="M16">
            <v>-13664090.029999999</v>
          </cell>
        </row>
        <row r="17">
          <cell r="C17">
            <v>3020016</v>
          </cell>
          <cell r="D17" t="str">
            <v>Undefine</v>
          </cell>
          <cell r="E17">
            <v>39442</v>
          </cell>
          <cell r="F17" t="str">
            <v>RANTAI JANGKAR 385KG 1"/25MM (</v>
          </cell>
          <cell r="G17">
            <v>96</v>
          </cell>
          <cell r="H17" t="str">
            <v>Value model</v>
          </cell>
          <cell r="I17" t="str">
            <v>Open</v>
          </cell>
          <cell r="K17">
            <v>6750000</v>
          </cell>
          <cell r="L17">
            <v>0</v>
          </cell>
          <cell r="M17">
            <v>-4078133.5</v>
          </cell>
        </row>
        <row r="18">
          <cell r="C18">
            <v>3020017</v>
          </cell>
          <cell r="D18" t="str">
            <v>Undefine</v>
          </cell>
          <cell r="E18">
            <v>39456</v>
          </cell>
          <cell r="F18" t="str">
            <v>AC Changhong (BF MT 2)</v>
          </cell>
          <cell r="G18">
            <v>96</v>
          </cell>
          <cell r="H18" t="str">
            <v>Value model</v>
          </cell>
          <cell r="I18" t="str">
            <v>Open</v>
          </cell>
          <cell r="K18">
            <v>4200000</v>
          </cell>
          <cell r="L18">
            <v>0</v>
          </cell>
          <cell r="M18">
            <v>-2493750</v>
          </cell>
        </row>
        <row r="19">
          <cell r="C19">
            <v>3020018</v>
          </cell>
          <cell r="D19" t="str">
            <v>Undefine</v>
          </cell>
          <cell r="E19">
            <v>39458</v>
          </cell>
          <cell r="F19" t="str">
            <v>Rantai Daprah 5/8 @ 50 kg</v>
          </cell>
          <cell r="G19">
            <v>96</v>
          </cell>
          <cell r="H19" t="str">
            <v>Value model</v>
          </cell>
          <cell r="I19" t="str">
            <v>Open</v>
          </cell>
          <cell r="K19">
            <v>11475000</v>
          </cell>
          <cell r="L19">
            <v>0</v>
          </cell>
          <cell r="M19">
            <v>-6813277.25</v>
          </cell>
        </row>
        <row r="20">
          <cell r="C20">
            <v>3020019</v>
          </cell>
          <cell r="D20" t="str">
            <v>Undefine</v>
          </cell>
          <cell r="E20">
            <v>39458</v>
          </cell>
          <cell r="F20" t="str">
            <v>Life raft</v>
          </cell>
          <cell r="G20">
            <v>96</v>
          </cell>
          <cell r="H20" t="str">
            <v>Value model</v>
          </cell>
          <cell r="I20" t="str">
            <v>Open</v>
          </cell>
          <cell r="K20">
            <v>25000000</v>
          </cell>
          <cell r="L20">
            <v>0</v>
          </cell>
          <cell r="M20">
            <v>-14843755.470000001</v>
          </cell>
        </row>
        <row r="21">
          <cell r="C21">
            <v>3020020</v>
          </cell>
          <cell r="D21" t="str">
            <v>Undefine</v>
          </cell>
          <cell r="E21">
            <v>39464</v>
          </cell>
          <cell r="F21" t="str">
            <v>Dispencer (BC 56)</v>
          </cell>
          <cell r="G21">
            <v>48</v>
          </cell>
          <cell r="H21" t="str">
            <v>Value model</v>
          </cell>
          <cell r="I21" t="str">
            <v>Closed</v>
          </cell>
          <cell r="K21">
            <v>1000000</v>
          </cell>
          <cell r="L21">
            <v>0</v>
          </cell>
          <cell r="M21">
            <v>-1000000</v>
          </cell>
        </row>
        <row r="22">
          <cell r="C22">
            <v>3020021</v>
          </cell>
          <cell r="D22" t="str">
            <v>Undefine</v>
          </cell>
          <cell r="E22">
            <v>39468</v>
          </cell>
          <cell r="F22" t="str">
            <v>JANGKAR KAPAL 480KG</v>
          </cell>
          <cell r="G22">
            <v>96</v>
          </cell>
          <cell r="H22" t="str">
            <v>Value model</v>
          </cell>
          <cell r="I22" t="str">
            <v>Open</v>
          </cell>
          <cell r="K22">
            <v>8400000</v>
          </cell>
          <cell r="L22">
            <v>0</v>
          </cell>
          <cell r="M22">
            <v>-4987500</v>
          </cell>
        </row>
        <row r="23">
          <cell r="C23">
            <v>3020022</v>
          </cell>
          <cell r="D23" t="str">
            <v>Undefine</v>
          </cell>
          <cell r="E23">
            <v>39468</v>
          </cell>
          <cell r="F23" t="str">
            <v>RANTAI JANGKAR 305KG 7/8"/22MM</v>
          </cell>
          <cell r="G23">
            <v>96</v>
          </cell>
          <cell r="H23" t="str">
            <v>Value model</v>
          </cell>
          <cell r="I23" t="str">
            <v>Open</v>
          </cell>
          <cell r="K23">
            <v>24800000</v>
          </cell>
          <cell r="L23">
            <v>0</v>
          </cell>
          <cell r="M23">
            <v>-14724994.529999999</v>
          </cell>
        </row>
        <row r="24">
          <cell r="C24">
            <v>3020023</v>
          </cell>
          <cell r="D24" t="str">
            <v>Undefine</v>
          </cell>
          <cell r="E24">
            <v>39471</v>
          </cell>
          <cell r="F24" t="str">
            <v>DISPENSER SANKEN HWD 730</v>
          </cell>
          <cell r="G24">
            <v>48</v>
          </cell>
          <cell r="H24" t="str">
            <v>Value model</v>
          </cell>
          <cell r="I24" t="str">
            <v>Closed</v>
          </cell>
          <cell r="K24">
            <v>1000000</v>
          </cell>
          <cell r="L24">
            <v>0</v>
          </cell>
          <cell r="M24">
            <v>-1000000</v>
          </cell>
        </row>
        <row r="25">
          <cell r="C25">
            <v>3020024</v>
          </cell>
          <cell r="D25" t="str">
            <v>Undefine</v>
          </cell>
          <cell r="E25">
            <v>39471</v>
          </cell>
          <cell r="F25" t="str">
            <v>TV CHANGHONG 21 E 88</v>
          </cell>
          <cell r="G25">
            <v>48</v>
          </cell>
          <cell r="H25" t="str">
            <v>Value model</v>
          </cell>
          <cell r="I25" t="str">
            <v>Closed</v>
          </cell>
          <cell r="K25">
            <v>1100000</v>
          </cell>
          <cell r="L25">
            <v>0</v>
          </cell>
          <cell r="M25">
            <v>-1100000</v>
          </cell>
        </row>
        <row r="26">
          <cell r="C26">
            <v>3020025</v>
          </cell>
          <cell r="D26" t="str">
            <v>Undefine</v>
          </cell>
          <cell r="E26">
            <v>39499</v>
          </cell>
          <cell r="F26" t="str">
            <v>Radio IC - 2200 H 100 M</v>
          </cell>
          <cell r="G26">
            <v>48</v>
          </cell>
          <cell r="H26" t="str">
            <v>Value model</v>
          </cell>
          <cell r="I26" t="str">
            <v>Closed</v>
          </cell>
          <cell r="K26">
            <v>1550000</v>
          </cell>
          <cell r="L26">
            <v>0</v>
          </cell>
          <cell r="M26">
            <v>-1550000</v>
          </cell>
        </row>
        <row r="27">
          <cell r="C27">
            <v>3020026</v>
          </cell>
          <cell r="D27" t="str">
            <v>Undefine</v>
          </cell>
          <cell r="E27">
            <v>39505</v>
          </cell>
          <cell r="F27" t="str">
            <v>Kompas Magnetik 6"</v>
          </cell>
          <cell r="G27">
            <v>48</v>
          </cell>
          <cell r="H27" t="str">
            <v>Value model</v>
          </cell>
          <cell r="I27" t="str">
            <v>Closed</v>
          </cell>
          <cell r="K27">
            <v>6500000</v>
          </cell>
          <cell r="L27">
            <v>0</v>
          </cell>
          <cell r="M27">
            <v>-6500000</v>
          </cell>
        </row>
        <row r="28">
          <cell r="C28">
            <v>3020027</v>
          </cell>
          <cell r="D28" t="str">
            <v>Undefine</v>
          </cell>
          <cell r="E28">
            <v>39505</v>
          </cell>
          <cell r="F28" t="str">
            <v>Clear View Screen Daiko</v>
          </cell>
          <cell r="G28">
            <v>48</v>
          </cell>
          <cell r="H28" t="str">
            <v>Value model</v>
          </cell>
          <cell r="I28" t="str">
            <v>Closed</v>
          </cell>
          <cell r="K28">
            <v>8250000</v>
          </cell>
          <cell r="L28">
            <v>0</v>
          </cell>
          <cell r="M28">
            <v>-8250000</v>
          </cell>
        </row>
        <row r="29">
          <cell r="C29">
            <v>3020028</v>
          </cell>
          <cell r="D29" t="str">
            <v>Undefine</v>
          </cell>
          <cell r="E29">
            <v>39491</v>
          </cell>
          <cell r="F29" t="str">
            <v>Engine Water Pump KDP -20/2" B</v>
          </cell>
          <cell r="G29">
            <v>48</v>
          </cell>
          <cell r="H29" t="str">
            <v>Value model</v>
          </cell>
          <cell r="I29" t="str">
            <v>Closed</v>
          </cell>
          <cell r="K29">
            <v>3050000</v>
          </cell>
          <cell r="L29">
            <v>0</v>
          </cell>
          <cell r="M29">
            <v>-3050000</v>
          </cell>
        </row>
        <row r="30">
          <cell r="C30">
            <v>3020029</v>
          </cell>
          <cell r="D30" t="str">
            <v>Undefine</v>
          </cell>
          <cell r="E30">
            <v>39484</v>
          </cell>
          <cell r="F30" t="str">
            <v>Engine Water Pump KD -178/3" P</v>
          </cell>
          <cell r="G30">
            <v>48</v>
          </cell>
          <cell r="H30" t="str">
            <v>Value model</v>
          </cell>
          <cell r="I30" t="str">
            <v>Closed</v>
          </cell>
          <cell r="K30">
            <v>3600000</v>
          </cell>
          <cell r="L30">
            <v>0</v>
          </cell>
          <cell r="M30">
            <v>-3600000</v>
          </cell>
        </row>
        <row r="31">
          <cell r="C31">
            <v>3020030</v>
          </cell>
          <cell r="D31" t="str">
            <v>Undefine</v>
          </cell>
          <cell r="E31">
            <v>39483</v>
          </cell>
          <cell r="F31" t="str">
            <v>Engine Water Pump RTG300 LH/3"</v>
          </cell>
          <cell r="G31">
            <v>48</v>
          </cell>
          <cell r="H31" t="str">
            <v>Value model</v>
          </cell>
          <cell r="I31" t="str">
            <v>Closed</v>
          </cell>
          <cell r="K31">
            <v>3050000</v>
          </cell>
          <cell r="L31">
            <v>0</v>
          </cell>
          <cell r="M31">
            <v>-3050000</v>
          </cell>
        </row>
        <row r="32">
          <cell r="C32">
            <v>3020031</v>
          </cell>
          <cell r="D32" t="str">
            <v>Undefine</v>
          </cell>
          <cell r="E32">
            <v>39490</v>
          </cell>
          <cell r="F32" t="str">
            <v>WATER EXCHANGER CH700</v>
          </cell>
          <cell r="G32">
            <v>48</v>
          </cell>
          <cell r="H32" t="str">
            <v>Value model</v>
          </cell>
          <cell r="I32" t="str">
            <v>Closed</v>
          </cell>
          <cell r="K32">
            <v>3350000</v>
          </cell>
          <cell r="L32">
            <v>0</v>
          </cell>
          <cell r="M32">
            <v>-3350000</v>
          </cell>
        </row>
        <row r="33">
          <cell r="C33">
            <v>3020032</v>
          </cell>
          <cell r="D33" t="str">
            <v>Undefine</v>
          </cell>
          <cell r="E33">
            <v>39494</v>
          </cell>
          <cell r="F33" t="str">
            <v>WATER EXCHANGER AH300</v>
          </cell>
          <cell r="G33">
            <v>48</v>
          </cell>
          <cell r="H33" t="str">
            <v>Value model</v>
          </cell>
          <cell r="I33" t="str">
            <v>Closed</v>
          </cell>
          <cell r="K33">
            <v>1250000</v>
          </cell>
          <cell r="L33">
            <v>0</v>
          </cell>
          <cell r="M33">
            <v>-1250000</v>
          </cell>
        </row>
        <row r="34">
          <cell r="C34">
            <v>3020033</v>
          </cell>
          <cell r="D34" t="str">
            <v>Undefine</v>
          </cell>
          <cell r="E34">
            <v>39489</v>
          </cell>
          <cell r="F34" t="str">
            <v>Ac Panasonic cv pc 18 gkf</v>
          </cell>
          <cell r="G34">
            <v>96</v>
          </cell>
          <cell r="H34" t="str">
            <v>Value model</v>
          </cell>
          <cell r="I34" t="str">
            <v>Open</v>
          </cell>
          <cell r="K34">
            <v>5500000</v>
          </cell>
          <cell r="L34">
            <v>0</v>
          </cell>
          <cell r="M34">
            <v>-3208338.47</v>
          </cell>
        </row>
        <row r="35">
          <cell r="C35">
            <v>3020034</v>
          </cell>
          <cell r="D35" t="str">
            <v>Undefine</v>
          </cell>
          <cell r="E35">
            <v>39487</v>
          </cell>
          <cell r="F35" t="str">
            <v>Ac Panasonic cv pc 18 gkf</v>
          </cell>
          <cell r="G35">
            <v>96</v>
          </cell>
          <cell r="H35" t="str">
            <v>Value model</v>
          </cell>
          <cell r="I35" t="str">
            <v>Open</v>
          </cell>
          <cell r="K35">
            <v>5100000</v>
          </cell>
          <cell r="L35">
            <v>0</v>
          </cell>
          <cell r="M35">
            <v>-2975000</v>
          </cell>
        </row>
        <row r="36">
          <cell r="C36">
            <v>3020035</v>
          </cell>
          <cell r="D36" t="str">
            <v>Undefine</v>
          </cell>
          <cell r="E36">
            <v>39487</v>
          </cell>
          <cell r="F36" t="str">
            <v>Ac Mitsubshi srk 09 cf/c6</v>
          </cell>
          <cell r="G36">
            <v>96</v>
          </cell>
          <cell r="H36" t="str">
            <v>Value model</v>
          </cell>
          <cell r="I36" t="str">
            <v>Open</v>
          </cell>
          <cell r="K36">
            <v>5500000</v>
          </cell>
          <cell r="L36">
            <v>0</v>
          </cell>
          <cell r="M36">
            <v>-3208338.47</v>
          </cell>
        </row>
        <row r="37">
          <cell r="C37">
            <v>3020036</v>
          </cell>
          <cell r="D37" t="str">
            <v>Undefine</v>
          </cell>
          <cell r="E37">
            <v>39510</v>
          </cell>
          <cell r="F37" t="str">
            <v>HT GP 2000 VHF</v>
          </cell>
          <cell r="G37">
            <v>48</v>
          </cell>
          <cell r="H37" t="str">
            <v>Value model</v>
          </cell>
          <cell r="I37" t="str">
            <v>Closed</v>
          </cell>
          <cell r="K37">
            <v>4800000</v>
          </cell>
          <cell r="L37">
            <v>0</v>
          </cell>
          <cell r="M37">
            <v>-4800000</v>
          </cell>
        </row>
        <row r="38">
          <cell r="C38">
            <v>3020037</v>
          </cell>
          <cell r="D38" t="str">
            <v>Undefine</v>
          </cell>
          <cell r="E38">
            <v>39526</v>
          </cell>
          <cell r="F38" t="str">
            <v>Pompa Alcon NS 150 (6")</v>
          </cell>
          <cell r="G38">
            <v>48</v>
          </cell>
          <cell r="H38" t="str">
            <v>Value model</v>
          </cell>
          <cell r="I38" t="str">
            <v>Closed</v>
          </cell>
          <cell r="K38">
            <v>3400000</v>
          </cell>
          <cell r="L38">
            <v>0</v>
          </cell>
          <cell r="M38">
            <v>-3400000</v>
          </cell>
        </row>
        <row r="39">
          <cell r="C39">
            <v>3020038</v>
          </cell>
          <cell r="D39" t="str">
            <v>Undefine</v>
          </cell>
          <cell r="E39">
            <v>39440</v>
          </cell>
          <cell r="F39" t="str">
            <v>Rantai Jangkar 1" /25 mm (27.5</v>
          </cell>
          <cell r="G39">
            <v>96</v>
          </cell>
          <cell r="H39" t="str">
            <v>Value model</v>
          </cell>
          <cell r="I39" t="str">
            <v>Open</v>
          </cell>
          <cell r="K39">
            <v>52800000</v>
          </cell>
          <cell r="L39">
            <v>0</v>
          </cell>
          <cell r="M39">
            <v>-31900000</v>
          </cell>
        </row>
        <row r="40">
          <cell r="C40">
            <v>3020039</v>
          </cell>
          <cell r="D40" t="str">
            <v>Undefine</v>
          </cell>
          <cell r="E40">
            <v>39484</v>
          </cell>
          <cell r="F40" t="str">
            <v>Pompa portable 3"</v>
          </cell>
          <cell r="G40">
            <v>48</v>
          </cell>
          <cell r="H40" t="str">
            <v>Value model</v>
          </cell>
          <cell r="I40" t="str">
            <v>Closed</v>
          </cell>
          <cell r="K40">
            <v>3350000</v>
          </cell>
          <cell r="L40">
            <v>0</v>
          </cell>
          <cell r="M40">
            <v>-3350000</v>
          </cell>
        </row>
        <row r="41">
          <cell r="C41">
            <v>3020040</v>
          </cell>
          <cell r="D41" t="str">
            <v>Undefine</v>
          </cell>
          <cell r="E41">
            <v>39538</v>
          </cell>
          <cell r="F41" t="str">
            <v>Radio UHK Icom ICM -45</v>
          </cell>
          <cell r="G41">
            <v>48</v>
          </cell>
          <cell r="H41" t="str">
            <v>Value model</v>
          </cell>
          <cell r="I41" t="str">
            <v>Closed</v>
          </cell>
          <cell r="K41">
            <v>1850000</v>
          </cell>
          <cell r="L41">
            <v>0</v>
          </cell>
          <cell r="M41">
            <v>-1850000</v>
          </cell>
        </row>
        <row r="42">
          <cell r="C42">
            <v>3020041</v>
          </cell>
          <cell r="D42" t="str">
            <v>Undefine</v>
          </cell>
          <cell r="E42">
            <v>39482</v>
          </cell>
          <cell r="F42" t="str">
            <v>Radio UHK Icom ICM -45</v>
          </cell>
          <cell r="G42">
            <v>48</v>
          </cell>
          <cell r="H42" t="str">
            <v>Value model</v>
          </cell>
          <cell r="I42" t="str">
            <v>Closed</v>
          </cell>
          <cell r="K42">
            <v>1850000</v>
          </cell>
          <cell r="L42">
            <v>0</v>
          </cell>
          <cell r="M42">
            <v>-1850000</v>
          </cell>
        </row>
        <row r="43">
          <cell r="C43">
            <v>3020042</v>
          </cell>
          <cell r="D43" t="str">
            <v>Undefine</v>
          </cell>
          <cell r="E43">
            <v>39489</v>
          </cell>
          <cell r="F43" t="str">
            <v>Freser Denpo SCF - 128 KN</v>
          </cell>
          <cell r="G43">
            <v>48</v>
          </cell>
          <cell r="H43" t="str">
            <v>Value model</v>
          </cell>
          <cell r="I43" t="str">
            <v>Closed</v>
          </cell>
          <cell r="K43">
            <v>2100000</v>
          </cell>
          <cell r="L43">
            <v>0</v>
          </cell>
          <cell r="M43">
            <v>-2100000</v>
          </cell>
        </row>
        <row r="44">
          <cell r="C44">
            <v>3020043</v>
          </cell>
          <cell r="D44" t="str">
            <v>Undefine</v>
          </cell>
          <cell r="E44">
            <v>39493</v>
          </cell>
          <cell r="F44" t="str">
            <v>TV CHANGHONG 21 E 88</v>
          </cell>
          <cell r="G44">
            <v>48</v>
          </cell>
          <cell r="H44" t="str">
            <v>Value model</v>
          </cell>
          <cell r="I44" t="str">
            <v>Closed</v>
          </cell>
          <cell r="K44">
            <v>1100000</v>
          </cell>
          <cell r="L44">
            <v>0</v>
          </cell>
          <cell r="M44">
            <v>-1100000</v>
          </cell>
        </row>
        <row r="45">
          <cell r="C45">
            <v>3020044</v>
          </cell>
          <cell r="D45" t="str">
            <v>Undefine</v>
          </cell>
          <cell r="E45">
            <v>39499</v>
          </cell>
          <cell r="F45" t="str">
            <v>Freser Denpo SCF - 128 KN</v>
          </cell>
          <cell r="G45">
            <v>48</v>
          </cell>
          <cell r="H45" t="str">
            <v>Value model</v>
          </cell>
          <cell r="I45" t="str">
            <v>Closed</v>
          </cell>
          <cell r="K45">
            <v>2100000</v>
          </cell>
          <cell r="L45">
            <v>0</v>
          </cell>
          <cell r="M45">
            <v>-2100000</v>
          </cell>
        </row>
        <row r="46">
          <cell r="C46">
            <v>3020045</v>
          </cell>
          <cell r="D46" t="str">
            <v>Undefine</v>
          </cell>
          <cell r="E46">
            <v>39499</v>
          </cell>
          <cell r="F46" t="str">
            <v>AC Changhong KF 26 GW/Y2</v>
          </cell>
          <cell r="G46">
            <v>96</v>
          </cell>
          <cell r="H46" t="str">
            <v>Value model</v>
          </cell>
          <cell r="I46" t="str">
            <v>Open</v>
          </cell>
          <cell r="K46">
            <v>2200000</v>
          </cell>
          <cell r="L46">
            <v>0</v>
          </cell>
          <cell r="M46">
            <v>-1283338.47</v>
          </cell>
        </row>
        <row r="47">
          <cell r="C47">
            <v>3020046</v>
          </cell>
          <cell r="D47" t="str">
            <v>Undefine</v>
          </cell>
          <cell r="E47">
            <v>39554</v>
          </cell>
          <cell r="F47" t="str">
            <v>HT IC V-82</v>
          </cell>
          <cell r="G47">
            <v>48</v>
          </cell>
          <cell r="H47" t="str">
            <v>Value model</v>
          </cell>
          <cell r="I47" t="str">
            <v>Closed</v>
          </cell>
          <cell r="K47">
            <v>4800000</v>
          </cell>
          <cell r="L47">
            <v>0</v>
          </cell>
          <cell r="M47">
            <v>-4800000</v>
          </cell>
        </row>
        <row r="48">
          <cell r="C48">
            <v>3020047</v>
          </cell>
          <cell r="D48" t="str">
            <v>Undefine</v>
          </cell>
          <cell r="E48">
            <v>39566</v>
          </cell>
          <cell r="F48" t="str">
            <v>Kulkas LG</v>
          </cell>
          <cell r="G48">
            <v>48</v>
          </cell>
          <cell r="H48" t="str">
            <v>Value model</v>
          </cell>
          <cell r="I48" t="str">
            <v>Closed</v>
          </cell>
          <cell r="K48">
            <v>2100000</v>
          </cell>
          <cell r="L48">
            <v>0</v>
          </cell>
          <cell r="M48">
            <v>-2100000</v>
          </cell>
        </row>
        <row r="49">
          <cell r="C49">
            <v>3020048</v>
          </cell>
          <cell r="D49" t="str">
            <v>Undefine</v>
          </cell>
          <cell r="E49">
            <v>39522</v>
          </cell>
          <cell r="F49" t="str">
            <v>Kulkas Polytron PR 183 VSB</v>
          </cell>
          <cell r="G49">
            <v>48</v>
          </cell>
          <cell r="H49" t="str">
            <v>Value model</v>
          </cell>
          <cell r="I49" t="str">
            <v>Closed</v>
          </cell>
          <cell r="K49">
            <v>1750000</v>
          </cell>
          <cell r="L49">
            <v>0</v>
          </cell>
          <cell r="M49">
            <v>-1750000</v>
          </cell>
        </row>
        <row r="50">
          <cell r="C50">
            <v>3020049</v>
          </cell>
          <cell r="D50" t="str">
            <v>Undefine</v>
          </cell>
          <cell r="E50">
            <v>39522</v>
          </cell>
          <cell r="F50" t="str">
            <v>Ac changhong 26 6w/y2</v>
          </cell>
          <cell r="G50">
            <v>96</v>
          </cell>
          <cell r="H50" t="str">
            <v>Value model</v>
          </cell>
          <cell r="I50" t="str">
            <v>Open</v>
          </cell>
          <cell r="K50">
            <v>4400000</v>
          </cell>
          <cell r="L50">
            <v>0</v>
          </cell>
          <cell r="M50">
            <v>-2520828.5299999998</v>
          </cell>
        </row>
        <row r="51">
          <cell r="C51">
            <v>3020050</v>
          </cell>
          <cell r="D51" t="str">
            <v>Undefine</v>
          </cell>
          <cell r="E51">
            <v>39522</v>
          </cell>
          <cell r="F51" t="str">
            <v>Freezer denpoo scf-128 kn</v>
          </cell>
          <cell r="G51">
            <v>48</v>
          </cell>
          <cell r="H51" t="str">
            <v>Value model</v>
          </cell>
          <cell r="I51" t="str">
            <v>Closed</v>
          </cell>
          <cell r="K51">
            <v>2100000</v>
          </cell>
          <cell r="L51">
            <v>0</v>
          </cell>
          <cell r="M51">
            <v>-2100000</v>
          </cell>
        </row>
        <row r="52">
          <cell r="C52">
            <v>3020051</v>
          </cell>
          <cell r="D52" t="str">
            <v>Undefine</v>
          </cell>
          <cell r="E52">
            <v>39522</v>
          </cell>
          <cell r="F52" t="str">
            <v>Freezer denpoo scf-128</v>
          </cell>
          <cell r="G52">
            <v>48</v>
          </cell>
          <cell r="H52" t="str">
            <v>Value model</v>
          </cell>
          <cell r="I52" t="str">
            <v>Closed</v>
          </cell>
          <cell r="K52">
            <v>4200000</v>
          </cell>
          <cell r="L52">
            <v>0</v>
          </cell>
          <cell r="M52">
            <v>-4200000</v>
          </cell>
        </row>
        <row r="53">
          <cell r="C53">
            <v>3020052</v>
          </cell>
          <cell r="D53" t="str">
            <v>Undefine</v>
          </cell>
          <cell r="E53">
            <v>39522</v>
          </cell>
          <cell r="F53" t="str">
            <v>Tv changhong 21 E 88</v>
          </cell>
          <cell r="G53">
            <v>48</v>
          </cell>
          <cell r="H53" t="str">
            <v>Value model</v>
          </cell>
          <cell r="I53" t="str">
            <v>Closed</v>
          </cell>
          <cell r="K53">
            <v>1100000</v>
          </cell>
          <cell r="L53">
            <v>0</v>
          </cell>
          <cell r="M53">
            <v>-1100000</v>
          </cell>
        </row>
        <row r="54">
          <cell r="C54">
            <v>3020053</v>
          </cell>
          <cell r="D54" t="str">
            <v>Undefine</v>
          </cell>
          <cell r="E54">
            <v>39522</v>
          </cell>
          <cell r="F54" t="str">
            <v>Refg whirlpool WRD 63 LW</v>
          </cell>
          <cell r="G54">
            <v>48</v>
          </cell>
          <cell r="H54" t="str">
            <v>Value model</v>
          </cell>
          <cell r="I54" t="str">
            <v>Closed</v>
          </cell>
          <cell r="K54">
            <v>1750000</v>
          </cell>
          <cell r="L54">
            <v>0</v>
          </cell>
          <cell r="M54">
            <v>-1750000</v>
          </cell>
        </row>
        <row r="55">
          <cell r="C55">
            <v>3020054</v>
          </cell>
          <cell r="D55" t="str">
            <v>Undefine</v>
          </cell>
          <cell r="E55">
            <v>39597</v>
          </cell>
          <cell r="F55" t="str">
            <v>Rantai jangkar 159 KG</v>
          </cell>
          <cell r="G55">
            <v>96</v>
          </cell>
          <cell r="H55" t="str">
            <v>Value model</v>
          </cell>
          <cell r="I55" t="str">
            <v>Open</v>
          </cell>
          <cell r="K55">
            <v>15200000</v>
          </cell>
          <cell r="L55">
            <v>0</v>
          </cell>
          <cell r="M55">
            <v>-8391662.5299999993</v>
          </cell>
        </row>
        <row r="56">
          <cell r="C56">
            <v>3020055</v>
          </cell>
          <cell r="D56" t="str">
            <v>Undefine</v>
          </cell>
          <cell r="E56">
            <v>39597</v>
          </cell>
          <cell r="F56" t="str">
            <v>JANGKAR KAPAL</v>
          </cell>
          <cell r="G56">
            <v>96</v>
          </cell>
          <cell r="H56" t="str">
            <v>Value model</v>
          </cell>
          <cell r="I56" t="str">
            <v>Open</v>
          </cell>
          <cell r="K56">
            <v>6900000</v>
          </cell>
          <cell r="L56">
            <v>0</v>
          </cell>
          <cell r="M56">
            <v>-3809375</v>
          </cell>
        </row>
        <row r="57">
          <cell r="C57">
            <v>3020056</v>
          </cell>
          <cell r="D57" t="str">
            <v>Undefine</v>
          </cell>
          <cell r="E57">
            <v>39539</v>
          </cell>
          <cell r="F57" t="str">
            <v>TV CHANGHONG 21 E 88</v>
          </cell>
          <cell r="G57">
            <v>48</v>
          </cell>
          <cell r="H57" t="str">
            <v>Value model</v>
          </cell>
          <cell r="I57" t="str">
            <v>Closed</v>
          </cell>
          <cell r="K57">
            <v>1100000</v>
          </cell>
          <cell r="L57">
            <v>0</v>
          </cell>
          <cell r="M57">
            <v>-1100000</v>
          </cell>
        </row>
        <row r="58">
          <cell r="C58">
            <v>3020057</v>
          </cell>
          <cell r="D58" t="str">
            <v>Undefine</v>
          </cell>
          <cell r="E58">
            <v>39554</v>
          </cell>
          <cell r="F58" t="str">
            <v>TV SHARP 21"</v>
          </cell>
          <cell r="G58">
            <v>48</v>
          </cell>
          <cell r="H58" t="str">
            <v>Value model</v>
          </cell>
          <cell r="I58" t="str">
            <v>Closed</v>
          </cell>
          <cell r="K58">
            <v>1450000</v>
          </cell>
          <cell r="L58">
            <v>0</v>
          </cell>
          <cell r="M58">
            <v>-1450000</v>
          </cell>
        </row>
        <row r="59">
          <cell r="C59">
            <v>3020058</v>
          </cell>
          <cell r="D59" t="str">
            <v>Undefine</v>
          </cell>
          <cell r="E59">
            <v>39604</v>
          </cell>
          <cell r="F59" t="str">
            <v>FREZZER LG GF 201 (6 rak) BC 5</v>
          </cell>
          <cell r="G59">
            <v>48</v>
          </cell>
          <cell r="H59" t="str">
            <v>Value model</v>
          </cell>
          <cell r="I59" t="str">
            <v>Closed</v>
          </cell>
          <cell r="K59">
            <v>2050000</v>
          </cell>
          <cell r="L59">
            <v>0</v>
          </cell>
          <cell r="M59">
            <v>-2050000</v>
          </cell>
        </row>
        <row r="60">
          <cell r="C60">
            <v>3020059</v>
          </cell>
          <cell r="D60" t="str">
            <v>Undefine</v>
          </cell>
          <cell r="E60">
            <v>39605</v>
          </cell>
          <cell r="F60" t="str">
            <v>POMPA AIR HARRY HRP 30/3" Komp</v>
          </cell>
          <cell r="G60">
            <v>48</v>
          </cell>
          <cell r="H60" t="str">
            <v>Value model</v>
          </cell>
          <cell r="I60" t="str">
            <v>Closed</v>
          </cell>
          <cell r="K60">
            <v>1500000</v>
          </cell>
          <cell r="L60">
            <v>0</v>
          </cell>
          <cell r="M60">
            <v>-1500000</v>
          </cell>
        </row>
        <row r="61">
          <cell r="C61">
            <v>3020060</v>
          </cell>
          <cell r="D61" t="str">
            <v>Undefine</v>
          </cell>
          <cell r="E61">
            <v>39585</v>
          </cell>
          <cell r="F61" t="str">
            <v>LEMARI ES SHARP SJG - 200 UZS</v>
          </cell>
          <cell r="G61">
            <v>48</v>
          </cell>
          <cell r="H61" t="str">
            <v>Value model</v>
          </cell>
          <cell r="I61" t="str">
            <v>Closed</v>
          </cell>
          <cell r="K61">
            <v>1750000</v>
          </cell>
          <cell r="L61">
            <v>0</v>
          </cell>
          <cell r="M61">
            <v>-1750000</v>
          </cell>
        </row>
        <row r="62">
          <cell r="C62">
            <v>3020061</v>
          </cell>
          <cell r="D62" t="str">
            <v>Undefine</v>
          </cell>
          <cell r="E62">
            <v>39618</v>
          </cell>
          <cell r="F62" t="str">
            <v>GPS32 Furono</v>
          </cell>
          <cell r="G62">
            <v>48</v>
          </cell>
          <cell r="H62" t="str">
            <v>Value model</v>
          </cell>
          <cell r="I62" t="str">
            <v>Closed</v>
          </cell>
          <cell r="K62">
            <v>23100000</v>
          </cell>
          <cell r="L62">
            <v>0</v>
          </cell>
          <cell r="M62">
            <v>-23100000</v>
          </cell>
        </row>
        <row r="63">
          <cell r="C63">
            <v>3020062</v>
          </cell>
          <cell r="D63" t="str">
            <v>Undefine</v>
          </cell>
          <cell r="E63">
            <v>39618</v>
          </cell>
          <cell r="F63" t="str">
            <v>Radio VHF IC M-45</v>
          </cell>
          <cell r="G63">
            <v>48</v>
          </cell>
          <cell r="H63" t="str">
            <v>Value model</v>
          </cell>
          <cell r="I63" t="str">
            <v>Closed</v>
          </cell>
          <cell r="K63">
            <v>13600000</v>
          </cell>
          <cell r="L63">
            <v>0</v>
          </cell>
          <cell r="M63">
            <v>-13600000</v>
          </cell>
        </row>
        <row r="64">
          <cell r="C64">
            <v>3020063</v>
          </cell>
          <cell r="D64" t="str">
            <v>Undefine</v>
          </cell>
          <cell r="E64">
            <v>39625</v>
          </cell>
          <cell r="F64" t="str">
            <v>LEMARI ES untuk sun star</v>
          </cell>
          <cell r="G64">
            <v>48</v>
          </cell>
          <cell r="H64" t="str">
            <v>Value model</v>
          </cell>
          <cell r="I64" t="str">
            <v>Closed</v>
          </cell>
          <cell r="K64">
            <v>1475000</v>
          </cell>
          <cell r="L64">
            <v>0</v>
          </cell>
          <cell r="M64">
            <v>-1475000</v>
          </cell>
        </row>
        <row r="65">
          <cell r="C65">
            <v>3020064</v>
          </cell>
          <cell r="D65" t="str">
            <v>Undefine</v>
          </cell>
          <cell r="E65">
            <v>39629</v>
          </cell>
          <cell r="F65" t="str">
            <v>Engine Water Pump (KIPOR) KP17</v>
          </cell>
          <cell r="G65">
            <v>48</v>
          </cell>
          <cell r="H65" t="str">
            <v>Value model</v>
          </cell>
          <cell r="I65" t="str">
            <v>Closed</v>
          </cell>
          <cell r="K65">
            <v>7200000</v>
          </cell>
          <cell r="L65">
            <v>0</v>
          </cell>
          <cell r="M65">
            <v>-7200000</v>
          </cell>
        </row>
        <row r="66">
          <cell r="C66">
            <v>3020065</v>
          </cell>
          <cell r="D66" t="str">
            <v>Undefine</v>
          </cell>
          <cell r="E66">
            <v>39581</v>
          </cell>
          <cell r="F66" t="str">
            <v>Ac changhong 26 6w/y2</v>
          </cell>
          <cell r="G66">
            <v>96</v>
          </cell>
          <cell r="H66" t="str">
            <v>Value model</v>
          </cell>
          <cell r="I66" t="str">
            <v>Open</v>
          </cell>
          <cell r="K66">
            <v>4500000</v>
          </cell>
          <cell r="L66">
            <v>0</v>
          </cell>
          <cell r="M66">
            <v>-2484375</v>
          </cell>
        </row>
        <row r="67">
          <cell r="C67">
            <v>3020066</v>
          </cell>
          <cell r="D67" t="str">
            <v>Undefine</v>
          </cell>
          <cell r="E67">
            <v>39590</v>
          </cell>
          <cell r="F67" t="str">
            <v>Kulkas</v>
          </cell>
          <cell r="G67">
            <v>48</v>
          </cell>
          <cell r="H67" t="str">
            <v>Value model</v>
          </cell>
          <cell r="I67" t="str">
            <v>Closed</v>
          </cell>
          <cell r="K67">
            <v>1750000</v>
          </cell>
          <cell r="L67">
            <v>0</v>
          </cell>
          <cell r="M67">
            <v>-1750000</v>
          </cell>
        </row>
        <row r="68">
          <cell r="C68">
            <v>3020067</v>
          </cell>
          <cell r="D68" t="str">
            <v>Undefine</v>
          </cell>
          <cell r="E68">
            <v>39598</v>
          </cell>
          <cell r="F68" t="str">
            <v>TV. CHANGHONG 21 E 63</v>
          </cell>
          <cell r="G68">
            <v>48</v>
          </cell>
          <cell r="H68" t="str">
            <v>Value model</v>
          </cell>
          <cell r="I68" t="str">
            <v>Closed</v>
          </cell>
          <cell r="K68">
            <v>2200000</v>
          </cell>
          <cell r="L68">
            <v>0</v>
          </cell>
          <cell r="M68">
            <v>-2200000</v>
          </cell>
        </row>
        <row r="69">
          <cell r="C69">
            <v>3020068</v>
          </cell>
          <cell r="D69" t="str">
            <v>Undefine</v>
          </cell>
          <cell r="E69">
            <v>39598</v>
          </cell>
          <cell r="F69" t="str">
            <v>RV. ASATRON 21"</v>
          </cell>
          <cell r="G69">
            <v>48</v>
          </cell>
          <cell r="H69" t="str">
            <v>Value model</v>
          </cell>
          <cell r="I69" t="str">
            <v>Closed</v>
          </cell>
          <cell r="K69">
            <v>1150000</v>
          </cell>
          <cell r="L69">
            <v>0</v>
          </cell>
          <cell r="M69">
            <v>-1150000</v>
          </cell>
        </row>
        <row r="70">
          <cell r="C70">
            <v>3020069</v>
          </cell>
          <cell r="D70" t="str">
            <v>Undefine</v>
          </cell>
          <cell r="E70">
            <v>39598</v>
          </cell>
          <cell r="F70" t="str">
            <v>Ac changhong CSC -09Y3</v>
          </cell>
          <cell r="G70">
            <v>96</v>
          </cell>
          <cell r="H70" t="str">
            <v>Value model</v>
          </cell>
          <cell r="I70" t="str">
            <v>Open</v>
          </cell>
          <cell r="K70">
            <v>4500000</v>
          </cell>
          <cell r="L70">
            <v>0</v>
          </cell>
          <cell r="M70">
            <v>-2484375</v>
          </cell>
        </row>
        <row r="71">
          <cell r="C71">
            <v>3020070</v>
          </cell>
          <cell r="D71" t="str">
            <v>Undefine</v>
          </cell>
          <cell r="E71">
            <v>39599</v>
          </cell>
          <cell r="F71" t="str">
            <v>Kulkas</v>
          </cell>
          <cell r="G71">
            <v>48</v>
          </cell>
          <cell r="H71" t="str">
            <v>Value model</v>
          </cell>
          <cell r="I71" t="str">
            <v>Closed</v>
          </cell>
          <cell r="K71">
            <v>1500000</v>
          </cell>
          <cell r="L71">
            <v>0</v>
          </cell>
          <cell r="M71">
            <v>-1500000</v>
          </cell>
        </row>
        <row r="72">
          <cell r="C72">
            <v>3020071</v>
          </cell>
          <cell r="D72" t="str">
            <v>Undefine</v>
          </cell>
          <cell r="E72">
            <v>39629</v>
          </cell>
          <cell r="F72" t="str">
            <v>Radar Furono 24 Mill/1715</v>
          </cell>
          <cell r="G72">
            <v>96</v>
          </cell>
          <cell r="H72" t="str">
            <v>Value model</v>
          </cell>
          <cell r="I72" t="str">
            <v>Open</v>
          </cell>
          <cell r="K72">
            <v>21500000</v>
          </cell>
          <cell r="L72">
            <v>0</v>
          </cell>
          <cell r="M72">
            <v>-11645829.529999999</v>
          </cell>
        </row>
        <row r="73">
          <cell r="C73">
            <v>3020072</v>
          </cell>
          <cell r="D73" t="str">
            <v>Undefine</v>
          </cell>
          <cell r="E73">
            <v>39603</v>
          </cell>
          <cell r="F73" t="str">
            <v>Refg. Sanyo SR-D 180 F</v>
          </cell>
          <cell r="G73">
            <v>48</v>
          </cell>
          <cell r="H73" t="str">
            <v>Value model</v>
          </cell>
          <cell r="I73" t="str">
            <v>Closed</v>
          </cell>
          <cell r="K73">
            <v>1500000</v>
          </cell>
          <cell r="L73">
            <v>0</v>
          </cell>
          <cell r="M73">
            <v>-1500000</v>
          </cell>
        </row>
        <row r="74">
          <cell r="C74">
            <v>3020073</v>
          </cell>
          <cell r="D74" t="str">
            <v>Undefine</v>
          </cell>
          <cell r="E74">
            <v>39606</v>
          </cell>
          <cell r="F74" t="str">
            <v>AC Changhong CSC - 18/3</v>
          </cell>
          <cell r="G74">
            <v>96</v>
          </cell>
          <cell r="H74" t="str">
            <v>Value model</v>
          </cell>
          <cell r="I74" t="str">
            <v>Open</v>
          </cell>
          <cell r="K74">
            <v>3850000</v>
          </cell>
          <cell r="L74">
            <v>0</v>
          </cell>
          <cell r="M74">
            <v>-2085414.97</v>
          </cell>
        </row>
        <row r="75">
          <cell r="C75">
            <v>3020074</v>
          </cell>
          <cell r="D75" t="str">
            <v>Undefine</v>
          </cell>
          <cell r="E75">
            <v>39606</v>
          </cell>
          <cell r="F75" t="str">
            <v>AC Changhong CSC - 09/3</v>
          </cell>
          <cell r="G75">
            <v>96</v>
          </cell>
          <cell r="H75" t="str">
            <v>Value model</v>
          </cell>
          <cell r="I75" t="str">
            <v>Open</v>
          </cell>
          <cell r="K75">
            <v>2250000</v>
          </cell>
          <cell r="L75">
            <v>0</v>
          </cell>
          <cell r="M75">
            <v>-1218755.5</v>
          </cell>
        </row>
        <row r="76">
          <cell r="C76">
            <v>3020075</v>
          </cell>
          <cell r="D76" t="str">
            <v>Undefine</v>
          </cell>
          <cell r="E76">
            <v>39606</v>
          </cell>
          <cell r="F76" t="str">
            <v>AC Changhong KF - 26 GW</v>
          </cell>
          <cell r="G76">
            <v>96</v>
          </cell>
          <cell r="H76" t="str">
            <v>Value model</v>
          </cell>
          <cell r="I76" t="str">
            <v>Open</v>
          </cell>
          <cell r="K76">
            <v>2350000</v>
          </cell>
          <cell r="L76">
            <v>0</v>
          </cell>
          <cell r="M76">
            <v>-1272914.97</v>
          </cell>
        </row>
        <row r="77">
          <cell r="C77">
            <v>3020076</v>
          </cell>
          <cell r="D77" t="str">
            <v>Undefine</v>
          </cell>
          <cell r="E77">
            <v>39616</v>
          </cell>
          <cell r="F77" t="str">
            <v>Freezer Denpo SCF - 128 k/n</v>
          </cell>
          <cell r="G77">
            <v>48</v>
          </cell>
          <cell r="H77" t="str">
            <v>Value model</v>
          </cell>
          <cell r="I77" t="str">
            <v>Closed</v>
          </cell>
          <cell r="K77">
            <v>2100000</v>
          </cell>
          <cell r="L77">
            <v>0</v>
          </cell>
          <cell r="M77">
            <v>-2100000</v>
          </cell>
        </row>
        <row r="78">
          <cell r="C78">
            <v>3020077</v>
          </cell>
          <cell r="D78" t="str">
            <v>Undefine</v>
          </cell>
          <cell r="E78">
            <v>39623</v>
          </cell>
          <cell r="F78" t="str">
            <v>TV Changhong 21 E 63</v>
          </cell>
          <cell r="G78">
            <v>48</v>
          </cell>
          <cell r="H78" t="str">
            <v>Value model</v>
          </cell>
          <cell r="I78" t="str">
            <v>Closed</v>
          </cell>
          <cell r="K78">
            <v>1100000</v>
          </cell>
          <cell r="L78">
            <v>0</v>
          </cell>
          <cell r="M78">
            <v>-1100000</v>
          </cell>
        </row>
        <row r="79">
          <cell r="C79">
            <v>3020078</v>
          </cell>
          <cell r="D79" t="str">
            <v>Undefine</v>
          </cell>
          <cell r="E79">
            <v>39625</v>
          </cell>
          <cell r="F79" t="str">
            <v>TV Star 2188 N</v>
          </cell>
          <cell r="G79">
            <v>48</v>
          </cell>
          <cell r="H79" t="str">
            <v>Value model</v>
          </cell>
          <cell r="I79" t="str">
            <v>Closed</v>
          </cell>
          <cell r="K79">
            <v>1100000</v>
          </cell>
          <cell r="L79">
            <v>0</v>
          </cell>
          <cell r="M79">
            <v>-1100000</v>
          </cell>
        </row>
        <row r="80">
          <cell r="C80">
            <v>3020079</v>
          </cell>
          <cell r="D80" t="str">
            <v>Undefine</v>
          </cell>
          <cell r="E80">
            <v>39639</v>
          </cell>
          <cell r="F80" t="str">
            <v>HT GP 2000 VHF</v>
          </cell>
          <cell r="G80">
            <v>48</v>
          </cell>
          <cell r="H80" t="str">
            <v>Value model</v>
          </cell>
          <cell r="I80" t="str">
            <v>Closed</v>
          </cell>
          <cell r="K80">
            <v>8375000</v>
          </cell>
          <cell r="L80">
            <v>0</v>
          </cell>
          <cell r="M80">
            <v>-8375000</v>
          </cell>
        </row>
        <row r="81">
          <cell r="C81">
            <v>3020080</v>
          </cell>
          <cell r="D81" t="str">
            <v>Undefine</v>
          </cell>
          <cell r="E81">
            <v>39601</v>
          </cell>
          <cell r="F81" t="str">
            <v>BATTERY CHARGE</v>
          </cell>
          <cell r="G81">
            <v>48</v>
          </cell>
          <cell r="H81" t="str">
            <v>Value model</v>
          </cell>
          <cell r="I81" t="str">
            <v>Closed</v>
          </cell>
          <cell r="K81">
            <v>2700000</v>
          </cell>
          <cell r="L81">
            <v>0</v>
          </cell>
          <cell r="M81">
            <v>-2700000</v>
          </cell>
        </row>
        <row r="82">
          <cell r="C82">
            <v>3020081</v>
          </cell>
          <cell r="D82" t="str">
            <v>Undefine</v>
          </cell>
          <cell r="E82">
            <v>39602</v>
          </cell>
          <cell r="F82" t="str">
            <v>BATTERY CHARGE</v>
          </cell>
          <cell r="G82">
            <v>48</v>
          </cell>
          <cell r="H82" t="str">
            <v>Value model</v>
          </cell>
          <cell r="I82" t="str">
            <v>Closed</v>
          </cell>
          <cell r="K82">
            <v>5400000</v>
          </cell>
          <cell r="L82">
            <v>0</v>
          </cell>
          <cell r="M82">
            <v>-5400000</v>
          </cell>
        </row>
        <row r="83">
          <cell r="C83">
            <v>3020082</v>
          </cell>
          <cell r="D83" t="str">
            <v>Undefine</v>
          </cell>
          <cell r="E83">
            <v>39623</v>
          </cell>
          <cell r="F83" t="str">
            <v>BATTERY CHARGE</v>
          </cell>
          <cell r="G83">
            <v>48</v>
          </cell>
          <cell r="H83" t="str">
            <v>Value model</v>
          </cell>
          <cell r="I83" t="str">
            <v>Closed</v>
          </cell>
          <cell r="K83">
            <v>5400000</v>
          </cell>
          <cell r="L83">
            <v>0</v>
          </cell>
          <cell r="M83">
            <v>-5400000</v>
          </cell>
        </row>
        <row r="84">
          <cell r="C84">
            <v>3020083</v>
          </cell>
          <cell r="D84" t="str">
            <v>Undefine</v>
          </cell>
          <cell r="E84">
            <v>39666</v>
          </cell>
          <cell r="F84" t="str">
            <v>ANTENA SHAKSPEARE</v>
          </cell>
          <cell r="G84">
            <v>48</v>
          </cell>
          <cell r="H84" t="str">
            <v>Value model</v>
          </cell>
          <cell r="I84" t="str">
            <v>Closed</v>
          </cell>
          <cell r="K84">
            <v>3800000</v>
          </cell>
          <cell r="L84">
            <v>0</v>
          </cell>
          <cell r="M84">
            <v>-3800000</v>
          </cell>
        </row>
        <row r="85">
          <cell r="C85">
            <v>3020084</v>
          </cell>
          <cell r="D85" t="str">
            <v>Undefine</v>
          </cell>
          <cell r="E85">
            <v>39673</v>
          </cell>
          <cell r="F85" t="str">
            <v>TV Changhong 21 E 63</v>
          </cell>
          <cell r="G85">
            <v>48</v>
          </cell>
          <cell r="H85" t="str">
            <v>Value model</v>
          </cell>
          <cell r="I85" t="str">
            <v>Closed</v>
          </cell>
          <cell r="K85">
            <v>1100000</v>
          </cell>
          <cell r="L85">
            <v>0</v>
          </cell>
          <cell r="M85">
            <v>-1100000</v>
          </cell>
        </row>
        <row r="86">
          <cell r="C86">
            <v>3020085</v>
          </cell>
          <cell r="D86" t="str">
            <v>Undefine</v>
          </cell>
          <cell r="E86">
            <v>39682</v>
          </cell>
          <cell r="F86" t="str">
            <v>TV Changhong PF 21GA65</v>
          </cell>
          <cell r="G86">
            <v>48</v>
          </cell>
          <cell r="H86" t="str">
            <v>Value model</v>
          </cell>
          <cell r="I86" t="str">
            <v>Closed</v>
          </cell>
          <cell r="K86">
            <v>3300000</v>
          </cell>
          <cell r="L86">
            <v>0</v>
          </cell>
          <cell r="M86">
            <v>-3300000</v>
          </cell>
        </row>
        <row r="87">
          <cell r="C87">
            <v>3020086</v>
          </cell>
          <cell r="D87" t="str">
            <v>Undefine</v>
          </cell>
          <cell r="E87">
            <v>39682</v>
          </cell>
          <cell r="F87" t="str">
            <v>Frezer Sharp FRV-120</v>
          </cell>
          <cell r="G87">
            <v>48</v>
          </cell>
          <cell r="H87" t="str">
            <v>Value model</v>
          </cell>
          <cell r="I87" t="str">
            <v>Closed</v>
          </cell>
          <cell r="K87">
            <v>2250000</v>
          </cell>
          <cell r="L87">
            <v>0</v>
          </cell>
          <cell r="M87">
            <v>-2250000</v>
          </cell>
        </row>
        <row r="88">
          <cell r="C88">
            <v>3020087</v>
          </cell>
          <cell r="D88" t="str">
            <v>Undefine</v>
          </cell>
          <cell r="E88">
            <v>39682</v>
          </cell>
          <cell r="F88" t="str">
            <v>TV HONSHU HS -2158 F</v>
          </cell>
          <cell r="G88">
            <v>48</v>
          </cell>
          <cell r="H88" t="str">
            <v>Value model</v>
          </cell>
          <cell r="I88" t="str">
            <v>Closed</v>
          </cell>
          <cell r="K88">
            <v>2300000</v>
          </cell>
          <cell r="L88">
            <v>0</v>
          </cell>
          <cell r="M88">
            <v>-2300000</v>
          </cell>
        </row>
        <row r="89">
          <cell r="C89">
            <v>3020088</v>
          </cell>
          <cell r="D89" t="str">
            <v>Undefine</v>
          </cell>
          <cell r="E89">
            <v>39702</v>
          </cell>
          <cell r="F89" t="str">
            <v>RADIO UHF MARINE</v>
          </cell>
          <cell r="G89">
            <v>48</v>
          </cell>
          <cell r="H89" t="str">
            <v>Value model</v>
          </cell>
          <cell r="I89" t="str">
            <v>Closed</v>
          </cell>
          <cell r="K89">
            <v>1600000</v>
          </cell>
          <cell r="L89">
            <v>0</v>
          </cell>
          <cell r="M89">
            <v>-1600000</v>
          </cell>
        </row>
        <row r="90">
          <cell r="C90">
            <v>3020089</v>
          </cell>
          <cell r="D90" t="str">
            <v>Undefine</v>
          </cell>
          <cell r="E90">
            <v>39749</v>
          </cell>
          <cell r="F90" t="str">
            <v>GPS FURUNO</v>
          </cell>
          <cell r="G90">
            <v>96</v>
          </cell>
          <cell r="H90" t="str">
            <v>Value model</v>
          </cell>
          <cell r="I90" t="str">
            <v>Open</v>
          </cell>
          <cell r="K90">
            <v>3850000</v>
          </cell>
          <cell r="L90">
            <v>0</v>
          </cell>
          <cell r="M90">
            <v>-1924998.97</v>
          </cell>
        </row>
        <row r="91">
          <cell r="C91">
            <v>3020090</v>
          </cell>
          <cell r="D91" t="str">
            <v>Undefine</v>
          </cell>
          <cell r="E91">
            <v>39747</v>
          </cell>
          <cell r="F91" t="str">
            <v>FREZER MERK SHARP</v>
          </cell>
          <cell r="G91">
            <v>48</v>
          </cell>
          <cell r="H91" t="str">
            <v>Value model</v>
          </cell>
          <cell r="I91" t="str">
            <v>Closed</v>
          </cell>
          <cell r="K91">
            <v>2150000</v>
          </cell>
          <cell r="L91">
            <v>0</v>
          </cell>
          <cell r="M91">
            <v>-2150000</v>
          </cell>
        </row>
        <row r="92">
          <cell r="C92">
            <v>3020091</v>
          </cell>
          <cell r="D92" t="str">
            <v>Undefine</v>
          </cell>
          <cell r="E92">
            <v>39731</v>
          </cell>
          <cell r="F92" t="str">
            <v>GPS FURUNO</v>
          </cell>
          <cell r="G92">
            <v>96</v>
          </cell>
          <cell r="H92" t="str">
            <v>Value model</v>
          </cell>
          <cell r="I92" t="str">
            <v>Open</v>
          </cell>
          <cell r="K92">
            <v>7000000</v>
          </cell>
          <cell r="L92">
            <v>0</v>
          </cell>
          <cell r="M92">
            <v>-3500002.47</v>
          </cell>
        </row>
        <row r="93">
          <cell r="C93">
            <v>3020092</v>
          </cell>
          <cell r="D93" t="str">
            <v>Undefine</v>
          </cell>
          <cell r="E93">
            <v>39694</v>
          </cell>
          <cell r="F93" t="str">
            <v>TV Star 2188 N</v>
          </cell>
          <cell r="G93">
            <v>48</v>
          </cell>
          <cell r="H93" t="str">
            <v>Value model</v>
          </cell>
          <cell r="I93" t="str">
            <v>Closed</v>
          </cell>
          <cell r="K93">
            <v>1150000</v>
          </cell>
          <cell r="L93">
            <v>0</v>
          </cell>
          <cell r="M93">
            <v>-1150000</v>
          </cell>
        </row>
        <row r="94">
          <cell r="C94">
            <v>3020093</v>
          </cell>
          <cell r="D94" t="str">
            <v>Undefine</v>
          </cell>
          <cell r="E94">
            <v>39699</v>
          </cell>
          <cell r="F94" t="str">
            <v>FREZER JNS BD/C -146</v>
          </cell>
          <cell r="G94">
            <v>48</v>
          </cell>
          <cell r="H94" t="str">
            <v>Value model</v>
          </cell>
          <cell r="I94" t="str">
            <v>Closed</v>
          </cell>
          <cell r="K94">
            <v>2100000</v>
          </cell>
          <cell r="L94">
            <v>0</v>
          </cell>
          <cell r="M94">
            <v>-2100000</v>
          </cell>
        </row>
        <row r="95">
          <cell r="C95">
            <v>3020094</v>
          </cell>
          <cell r="D95" t="str">
            <v>Undefine</v>
          </cell>
          <cell r="E95">
            <v>39699</v>
          </cell>
          <cell r="F95" t="str">
            <v>AC CHANGHONG - CSC - 09 P3</v>
          </cell>
          <cell r="G95">
            <v>96</v>
          </cell>
          <cell r="H95" t="str">
            <v>Value model</v>
          </cell>
          <cell r="I95" t="str">
            <v>Open</v>
          </cell>
          <cell r="K95">
            <v>4900000</v>
          </cell>
          <cell r="L95">
            <v>0</v>
          </cell>
          <cell r="M95">
            <v>-2501044.4700000002</v>
          </cell>
        </row>
        <row r="96">
          <cell r="C96">
            <v>3020095</v>
          </cell>
          <cell r="D96" t="str">
            <v>Undefine</v>
          </cell>
          <cell r="E96">
            <v>39701</v>
          </cell>
          <cell r="F96" t="str">
            <v>FREZEER JNS BD/C - 146</v>
          </cell>
          <cell r="G96">
            <v>48</v>
          </cell>
          <cell r="H96" t="str">
            <v>Value model</v>
          </cell>
          <cell r="I96" t="str">
            <v>Closed</v>
          </cell>
          <cell r="K96">
            <v>2100000</v>
          </cell>
          <cell r="L96">
            <v>0</v>
          </cell>
          <cell r="M96">
            <v>-2100000</v>
          </cell>
        </row>
        <row r="97">
          <cell r="C97">
            <v>3020096</v>
          </cell>
          <cell r="D97" t="str">
            <v>Undefine</v>
          </cell>
          <cell r="E97">
            <v>39708</v>
          </cell>
          <cell r="F97" t="str">
            <v>TV CHANGHONG SPF 2108</v>
          </cell>
          <cell r="G97">
            <v>48</v>
          </cell>
          <cell r="H97" t="str">
            <v>Value model</v>
          </cell>
          <cell r="I97" t="str">
            <v>Closed</v>
          </cell>
          <cell r="K97">
            <v>1150000</v>
          </cell>
          <cell r="L97">
            <v>0</v>
          </cell>
          <cell r="M97">
            <v>-1150000</v>
          </cell>
        </row>
        <row r="98">
          <cell r="C98">
            <v>3020097</v>
          </cell>
          <cell r="D98" t="str">
            <v>Undefine</v>
          </cell>
          <cell r="E98">
            <v>39699</v>
          </cell>
          <cell r="F98" t="str">
            <v>AC CHANGHONG - CSC - 18 P3</v>
          </cell>
          <cell r="G98">
            <v>96</v>
          </cell>
          <cell r="H98" t="str">
            <v>Value model</v>
          </cell>
          <cell r="I98" t="str">
            <v>Open</v>
          </cell>
          <cell r="K98">
            <v>3850000</v>
          </cell>
          <cell r="L98">
            <v>0</v>
          </cell>
          <cell r="M98">
            <v>-1965102.97</v>
          </cell>
        </row>
        <row r="99">
          <cell r="C99">
            <v>3020098</v>
          </cell>
          <cell r="D99" t="str">
            <v>Undefine</v>
          </cell>
          <cell r="E99">
            <v>39727</v>
          </cell>
          <cell r="F99" t="str">
            <v>RADIO IGE ICOM</v>
          </cell>
          <cell r="G99">
            <v>48</v>
          </cell>
          <cell r="H99" t="str">
            <v>Value model</v>
          </cell>
          <cell r="I99" t="str">
            <v>Open</v>
          </cell>
          <cell r="K99">
            <v>2350000</v>
          </cell>
          <cell r="L99">
            <v>0</v>
          </cell>
          <cell r="M99">
            <v>-2349997.5299999998</v>
          </cell>
        </row>
        <row r="100">
          <cell r="C100">
            <v>3020099</v>
          </cell>
          <cell r="D100" t="str">
            <v>Undefine</v>
          </cell>
          <cell r="E100">
            <v>39749</v>
          </cell>
          <cell r="F100" t="str">
            <v>RADIO HANDY TALCKY</v>
          </cell>
          <cell r="G100">
            <v>48</v>
          </cell>
          <cell r="H100" t="str">
            <v>Value model</v>
          </cell>
          <cell r="I100" t="str">
            <v>Open</v>
          </cell>
          <cell r="K100">
            <v>2500000</v>
          </cell>
          <cell r="L100">
            <v>0</v>
          </cell>
          <cell r="M100">
            <v>-2499997.5299999998</v>
          </cell>
        </row>
        <row r="101">
          <cell r="C101">
            <v>3020100</v>
          </cell>
          <cell r="D101" t="str">
            <v>Undefine</v>
          </cell>
          <cell r="E101">
            <v>39753</v>
          </cell>
          <cell r="F101" t="str">
            <v>FREZEER JWS C-146</v>
          </cell>
          <cell r="G101">
            <v>48</v>
          </cell>
          <cell r="H101" t="str">
            <v>Value model</v>
          </cell>
          <cell r="I101" t="str">
            <v>Open</v>
          </cell>
          <cell r="K101">
            <v>2150000</v>
          </cell>
          <cell r="L101">
            <v>0</v>
          </cell>
          <cell r="M101">
            <v>-2105210.4700000002</v>
          </cell>
        </row>
        <row r="102">
          <cell r="C102">
            <v>3020101</v>
          </cell>
          <cell r="D102" t="str">
            <v>Undefine</v>
          </cell>
          <cell r="E102">
            <v>39736</v>
          </cell>
          <cell r="F102" t="str">
            <v>AC split daikin 1 pk</v>
          </cell>
          <cell r="G102">
            <v>96</v>
          </cell>
          <cell r="H102" t="str">
            <v>Value model</v>
          </cell>
          <cell r="I102" t="str">
            <v>Open</v>
          </cell>
          <cell r="K102">
            <v>10050000</v>
          </cell>
          <cell r="L102">
            <v>0</v>
          </cell>
          <cell r="M102">
            <v>-5025003.5</v>
          </cell>
        </row>
        <row r="103">
          <cell r="C103">
            <v>3020102</v>
          </cell>
          <cell r="D103" t="str">
            <v>Undefine</v>
          </cell>
          <cell r="E103">
            <v>39736</v>
          </cell>
          <cell r="F103" t="str">
            <v>AC split daikin 1,5 pk</v>
          </cell>
          <cell r="G103">
            <v>96</v>
          </cell>
          <cell r="H103" t="str">
            <v>Value model</v>
          </cell>
          <cell r="I103" t="str">
            <v>Open</v>
          </cell>
          <cell r="K103">
            <v>4500000</v>
          </cell>
          <cell r="L103">
            <v>0</v>
          </cell>
          <cell r="M103">
            <v>-2250000</v>
          </cell>
        </row>
        <row r="104">
          <cell r="C104">
            <v>3020103</v>
          </cell>
          <cell r="D104" t="str">
            <v>Undefine</v>
          </cell>
          <cell r="E104">
            <v>39755</v>
          </cell>
          <cell r="F104" t="str">
            <v>RADIO EPIRB</v>
          </cell>
          <cell r="G104">
            <v>48</v>
          </cell>
          <cell r="H104" t="str">
            <v>Value model</v>
          </cell>
          <cell r="I104" t="str">
            <v>Open</v>
          </cell>
          <cell r="K104">
            <v>8250000</v>
          </cell>
          <cell r="L104">
            <v>0</v>
          </cell>
          <cell r="M104">
            <v>-8078125</v>
          </cell>
        </row>
        <row r="105">
          <cell r="C105">
            <v>3020104</v>
          </cell>
          <cell r="D105" t="str">
            <v>Undefine</v>
          </cell>
          <cell r="E105">
            <v>39728</v>
          </cell>
          <cell r="F105" t="str">
            <v>TV CHANGHONG SP - F 2108</v>
          </cell>
          <cell r="G105">
            <v>48</v>
          </cell>
          <cell r="H105" t="str">
            <v>Value model</v>
          </cell>
          <cell r="I105" t="str">
            <v>Open</v>
          </cell>
          <cell r="K105">
            <v>1150000</v>
          </cell>
          <cell r="L105">
            <v>0</v>
          </cell>
          <cell r="M105">
            <v>-1149997.53</v>
          </cell>
        </row>
        <row r="106">
          <cell r="C106">
            <v>3020105</v>
          </cell>
          <cell r="D106" t="str">
            <v>Undefine</v>
          </cell>
          <cell r="E106">
            <v>39728</v>
          </cell>
          <cell r="F106" t="str">
            <v>AC CHANGHONG CSC 18Y3</v>
          </cell>
          <cell r="G106">
            <v>96</v>
          </cell>
          <cell r="H106" t="str">
            <v>Value model</v>
          </cell>
          <cell r="I106" t="str">
            <v>Open</v>
          </cell>
          <cell r="K106">
            <v>3850000</v>
          </cell>
          <cell r="L106">
            <v>0</v>
          </cell>
          <cell r="M106">
            <v>-1924998.97</v>
          </cell>
        </row>
        <row r="107">
          <cell r="C107">
            <v>3020106</v>
          </cell>
          <cell r="D107" t="str">
            <v>Undefine</v>
          </cell>
          <cell r="E107">
            <v>39728</v>
          </cell>
          <cell r="F107" t="str">
            <v>AC CHANGHONG CSC 09P3</v>
          </cell>
          <cell r="G107">
            <v>96</v>
          </cell>
          <cell r="H107" t="str">
            <v>Value model</v>
          </cell>
          <cell r="I107" t="str">
            <v>Open</v>
          </cell>
          <cell r="K107">
            <v>4900000</v>
          </cell>
          <cell r="L107">
            <v>0</v>
          </cell>
          <cell r="M107">
            <v>-2450002.4700000002</v>
          </cell>
        </row>
        <row r="108">
          <cell r="C108">
            <v>3020107</v>
          </cell>
          <cell r="D108" t="str">
            <v>Undefine</v>
          </cell>
          <cell r="E108">
            <v>39728</v>
          </cell>
          <cell r="F108" t="str">
            <v>FREEZER JNS BD/C -146</v>
          </cell>
          <cell r="G108">
            <v>48</v>
          </cell>
          <cell r="H108" t="str">
            <v>Value model</v>
          </cell>
          <cell r="I108" t="str">
            <v>Closed</v>
          </cell>
          <cell r="K108">
            <v>2100000</v>
          </cell>
          <cell r="L108">
            <v>0</v>
          </cell>
          <cell r="M108">
            <v>-2100000</v>
          </cell>
        </row>
        <row r="109">
          <cell r="C109">
            <v>3020108</v>
          </cell>
          <cell r="D109" t="str">
            <v>Undefine</v>
          </cell>
          <cell r="E109">
            <v>39728</v>
          </cell>
          <cell r="F109" t="str">
            <v>REFG. PANASONIC NBA 15 KE</v>
          </cell>
          <cell r="G109">
            <v>48</v>
          </cell>
          <cell r="H109" t="str">
            <v>Value model</v>
          </cell>
          <cell r="I109" t="str">
            <v>Closed</v>
          </cell>
          <cell r="K109">
            <v>1500000</v>
          </cell>
          <cell r="L109">
            <v>0</v>
          </cell>
          <cell r="M109">
            <v>-1500000</v>
          </cell>
        </row>
        <row r="110">
          <cell r="C110">
            <v>3020109</v>
          </cell>
          <cell r="D110" t="str">
            <v>Undefine</v>
          </cell>
          <cell r="E110">
            <v>39738</v>
          </cell>
          <cell r="F110" t="str">
            <v>FREEZER JNS BD/C -146</v>
          </cell>
          <cell r="G110">
            <v>48</v>
          </cell>
          <cell r="H110" t="str">
            <v>Value model</v>
          </cell>
          <cell r="I110" t="str">
            <v>Closed</v>
          </cell>
          <cell r="K110">
            <v>2100000</v>
          </cell>
          <cell r="L110">
            <v>0</v>
          </cell>
          <cell r="M110">
            <v>-2100000</v>
          </cell>
        </row>
        <row r="111">
          <cell r="C111">
            <v>3020110</v>
          </cell>
          <cell r="D111" t="str">
            <v>Undefine</v>
          </cell>
          <cell r="E111">
            <v>39743</v>
          </cell>
          <cell r="F111" t="str">
            <v>REFG.SANYO SR D 180</v>
          </cell>
          <cell r="G111">
            <v>48</v>
          </cell>
          <cell r="H111" t="str">
            <v>Value model</v>
          </cell>
          <cell r="I111" t="str">
            <v>Closed</v>
          </cell>
          <cell r="K111">
            <v>3000000</v>
          </cell>
          <cell r="L111">
            <v>0</v>
          </cell>
          <cell r="M111">
            <v>-3000000</v>
          </cell>
        </row>
        <row r="112">
          <cell r="C112">
            <v>3020111</v>
          </cell>
          <cell r="D112" t="str">
            <v>Undefine</v>
          </cell>
          <cell r="E112">
            <v>39743</v>
          </cell>
          <cell r="F112" t="str">
            <v>FREEZER JNS BD/C -146</v>
          </cell>
          <cell r="G112">
            <v>48</v>
          </cell>
          <cell r="H112" t="str">
            <v>Value model</v>
          </cell>
          <cell r="I112" t="str">
            <v>Closed</v>
          </cell>
          <cell r="K112">
            <v>2100000</v>
          </cell>
          <cell r="L112">
            <v>0</v>
          </cell>
          <cell r="M112">
            <v>-2100000</v>
          </cell>
        </row>
        <row r="113">
          <cell r="C113">
            <v>3020112</v>
          </cell>
          <cell r="D113" t="str">
            <v>Undefine</v>
          </cell>
          <cell r="E113">
            <v>39745</v>
          </cell>
          <cell r="F113" t="str">
            <v>AC CHANGHONG CSC 09P3</v>
          </cell>
          <cell r="G113">
            <v>96</v>
          </cell>
          <cell r="H113" t="str">
            <v>Value model</v>
          </cell>
          <cell r="I113" t="str">
            <v>Open</v>
          </cell>
          <cell r="K113">
            <v>2450000</v>
          </cell>
          <cell r="L113">
            <v>0</v>
          </cell>
          <cell r="M113">
            <v>-1225001.03</v>
          </cell>
        </row>
        <row r="114">
          <cell r="C114">
            <v>3020113</v>
          </cell>
          <cell r="D114" t="str">
            <v>Undefine</v>
          </cell>
          <cell r="E114">
            <v>39750</v>
          </cell>
          <cell r="F114" t="str">
            <v>AC CHANGHONG CSC 18Y3</v>
          </cell>
          <cell r="G114">
            <v>96</v>
          </cell>
          <cell r="H114" t="str">
            <v>Value model</v>
          </cell>
          <cell r="I114" t="str">
            <v>Open</v>
          </cell>
          <cell r="K114">
            <v>3850000</v>
          </cell>
          <cell r="L114">
            <v>0</v>
          </cell>
          <cell r="M114">
            <v>-1924998.97</v>
          </cell>
        </row>
        <row r="115">
          <cell r="C115">
            <v>3020114</v>
          </cell>
          <cell r="D115" t="str">
            <v>Undefine</v>
          </cell>
          <cell r="E115">
            <v>39746</v>
          </cell>
          <cell r="F115" t="str">
            <v>GPS FURUNO GP 32</v>
          </cell>
          <cell r="G115">
            <v>96</v>
          </cell>
          <cell r="H115" t="str">
            <v>Value model</v>
          </cell>
          <cell r="I115" t="str">
            <v>Open</v>
          </cell>
          <cell r="K115">
            <v>10500000</v>
          </cell>
          <cell r="L115">
            <v>0</v>
          </cell>
          <cell r="M115">
            <v>-5250000</v>
          </cell>
        </row>
        <row r="116">
          <cell r="C116">
            <v>3020115</v>
          </cell>
          <cell r="D116" t="str">
            <v>Undefine</v>
          </cell>
          <cell r="E116">
            <v>39743</v>
          </cell>
          <cell r="F116" t="str">
            <v>RADAR FURUNO 1715</v>
          </cell>
          <cell r="G116">
            <v>96</v>
          </cell>
          <cell r="H116" t="str">
            <v>Value model</v>
          </cell>
          <cell r="I116" t="str">
            <v>Open</v>
          </cell>
          <cell r="K116">
            <v>22000000</v>
          </cell>
          <cell r="L116">
            <v>0</v>
          </cell>
          <cell r="M116">
            <v>-11000002.470000001</v>
          </cell>
        </row>
        <row r="117">
          <cell r="C117">
            <v>3020116</v>
          </cell>
          <cell r="D117" t="str">
            <v>Undefine</v>
          </cell>
          <cell r="E117">
            <v>39743</v>
          </cell>
          <cell r="F117" t="str">
            <v>RADAR FURUNO 1715</v>
          </cell>
          <cell r="G117">
            <v>96</v>
          </cell>
          <cell r="H117" t="str">
            <v>Value model</v>
          </cell>
          <cell r="I117" t="str">
            <v>Open</v>
          </cell>
          <cell r="K117">
            <v>22000000</v>
          </cell>
          <cell r="L117">
            <v>0</v>
          </cell>
          <cell r="M117">
            <v>-11000002.470000001</v>
          </cell>
        </row>
        <row r="118">
          <cell r="C118">
            <v>3020117</v>
          </cell>
          <cell r="D118" t="str">
            <v>Undefine</v>
          </cell>
          <cell r="E118">
            <v>39753</v>
          </cell>
          <cell r="F118" t="str">
            <v>MESIN GENSET 150 KVA EX</v>
          </cell>
          <cell r="G118">
            <v>48</v>
          </cell>
          <cell r="H118" t="str">
            <v>Value model</v>
          </cell>
          <cell r="I118" t="str">
            <v>Open</v>
          </cell>
          <cell r="K118">
            <v>160000000</v>
          </cell>
          <cell r="L118">
            <v>0</v>
          </cell>
          <cell r="M118">
            <v>-156666664.53</v>
          </cell>
        </row>
        <row r="119">
          <cell r="C119">
            <v>3020118</v>
          </cell>
          <cell r="D119" t="str">
            <v>Undefine</v>
          </cell>
          <cell r="E119">
            <v>39751</v>
          </cell>
          <cell r="F119" t="str">
            <v>KULKAS TASHIBA GR G 9 P</v>
          </cell>
          <cell r="G119">
            <v>48</v>
          </cell>
          <cell r="H119" t="str">
            <v>Value model</v>
          </cell>
          <cell r="I119" t="str">
            <v>Open</v>
          </cell>
          <cell r="K119">
            <v>1150000</v>
          </cell>
          <cell r="L119">
            <v>0</v>
          </cell>
          <cell r="M119">
            <v>-1149997.53</v>
          </cell>
        </row>
        <row r="120">
          <cell r="C120">
            <v>3020119</v>
          </cell>
          <cell r="D120" t="str">
            <v>Undefine</v>
          </cell>
          <cell r="E120">
            <v>39776</v>
          </cell>
          <cell r="F120" t="str">
            <v>RADIO HT ALINCO DJ 195</v>
          </cell>
          <cell r="G120">
            <v>48</v>
          </cell>
          <cell r="H120" t="str">
            <v>Value model</v>
          </cell>
          <cell r="I120" t="str">
            <v>Open</v>
          </cell>
          <cell r="K120">
            <v>1350000</v>
          </cell>
          <cell r="L120">
            <v>0</v>
          </cell>
          <cell r="M120">
            <v>-1321875</v>
          </cell>
        </row>
        <row r="121">
          <cell r="C121">
            <v>3020120</v>
          </cell>
          <cell r="D121" t="str">
            <v>Undefine</v>
          </cell>
          <cell r="E121">
            <v>39751</v>
          </cell>
          <cell r="F121" t="str">
            <v>AC CHANGHONG CSC-09 P3</v>
          </cell>
          <cell r="G121">
            <v>96</v>
          </cell>
          <cell r="H121" t="str">
            <v>Value model</v>
          </cell>
          <cell r="I121" t="str">
            <v>Open</v>
          </cell>
          <cell r="K121">
            <v>2450000</v>
          </cell>
          <cell r="L121">
            <v>0</v>
          </cell>
          <cell r="M121">
            <v>-1225001.03</v>
          </cell>
        </row>
        <row r="122">
          <cell r="C122">
            <v>3020121</v>
          </cell>
          <cell r="D122" t="str">
            <v>Undefine</v>
          </cell>
          <cell r="E122">
            <v>39759</v>
          </cell>
          <cell r="F122" t="str">
            <v>REFG. PANASONIC NR-A17 KX</v>
          </cell>
          <cell r="G122">
            <v>48</v>
          </cell>
          <cell r="H122" t="str">
            <v>Value model</v>
          </cell>
          <cell r="I122" t="str">
            <v>Open</v>
          </cell>
          <cell r="K122">
            <v>1550000</v>
          </cell>
          <cell r="L122">
            <v>0</v>
          </cell>
          <cell r="M122">
            <v>-1517710.47</v>
          </cell>
        </row>
        <row r="123">
          <cell r="C123">
            <v>3020122</v>
          </cell>
          <cell r="D123" t="str">
            <v>Undefine</v>
          </cell>
          <cell r="E123">
            <v>39759</v>
          </cell>
          <cell r="F123" t="str">
            <v>FREEZER JNS BD/C -146</v>
          </cell>
          <cell r="G123">
            <v>48</v>
          </cell>
          <cell r="H123" t="str">
            <v>Value model</v>
          </cell>
          <cell r="I123" t="str">
            <v>Open</v>
          </cell>
          <cell r="K123">
            <v>2100000</v>
          </cell>
          <cell r="L123">
            <v>0</v>
          </cell>
          <cell r="M123">
            <v>-2056250</v>
          </cell>
        </row>
        <row r="124">
          <cell r="C124">
            <v>3020123</v>
          </cell>
          <cell r="D124" t="str">
            <v>Undefine</v>
          </cell>
          <cell r="E124">
            <v>39759</v>
          </cell>
          <cell r="F124" t="str">
            <v>TV CHANGHONG SPF-2108</v>
          </cell>
          <cell r="G124">
            <v>48</v>
          </cell>
          <cell r="H124" t="str">
            <v>Value model</v>
          </cell>
          <cell r="I124" t="str">
            <v>Open</v>
          </cell>
          <cell r="K124">
            <v>1100000</v>
          </cell>
          <cell r="L124">
            <v>0</v>
          </cell>
          <cell r="M124">
            <v>-1077085.47</v>
          </cell>
        </row>
        <row r="125">
          <cell r="C125">
            <v>3020124</v>
          </cell>
          <cell r="D125" t="str">
            <v>Undefine</v>
          </cell>
          <cell r="E125">
            <v>39763</v>
          </cell>
          <cell r="F125" t="str">
            <v>AC CHANGHONG CSC - 18 Y3</v>
          </cell>
          <cell r="G125">
            <v>96</v>
          </cell>
          <cell r="H125" t="str">
            <v>Value model</v>
          </cell>
          <cell r="I125" t="str">
            <v>Open</v>
          </cell>
          <cell r="K125">
            <v>3850000</v>
          </cell>
          <cell r="L125">
            <v>0</v>
          </cell>
          <cell r="M125">
            <v>-1884894.97</v>
          </cell>
        </row>
        <row r="126">
          <cell r="C126">
            <v>3020125</v>
          </cell>
          <cell r="D126" t="str">
            <v>Undefine</v>
          </cell>
          <cell r="E126">
            <v>39763</v>
          </cell>
          <cell r="F126" t="str">
            <v>AC TCL TAC 09 CS/TK</v>
          </cell>
          <cell r="G126">
            <v>96</v>
          </cell>
          <cell r="H126" t="str">
            <v>Value model</v>
          </cell>
          <cell r="I126" t="str">
            <v>Open</v>
          </cell>
          <cell r="K126">
            <v>4800000</v>
          </cell>
          <cell r="L126">
            <v>0</v>
          </cell>
          <cell r="M126">
            <v>-2350000</v>
          </cell>
        </row>
        <row r="127">
          <cell r="C127">
            <v>3020126</v>
          </cell>
          <cell r="D127" t="str">
            <v>Undefine</v>
          </cell>
          <cell r="E127">
            <v>39764</v>
          </cell>
          <cell r="F127" t="str">
            <v>TV CHANGHONG SPF-2108</v>
          </cell>
          <cell r="G127">
            <v>48</v>
          </cell>
          <cell r="H127" t="str">
            <v>Value model</v>
          </cell>
          <cell r="I127" t="str">
            <v>Open</v>
          </cell>
          <cell r="K127">
            <v>1100000</v>
          </cell>
          <cell r="L127">
            <v>0</v>
          </cell>
          <cell r="M127">
            <v>-1077085.47</v>
          </cell>
        </row>
        <row r="128">
          <cell r="C128">
            <v>3020127</v>
          </cell>
          <cell r="D128" t="str">
            <v>Undefine</v>
          </cell>
          <cell r="E128">
            <v>39772</v>
          </cell>
          <cell r="F128" t="str">
            <v>FREEZER JNS BD/C -146</v>
          </cell>
          <cell r="G128">
            <v>48</v>
          </cell>
          <cell r="H128" t="str">
            <v>Value model</v>
          </cell>
          <cell r="I128" t="str">
            <v>Open</v>
          </cell>
          <cell r="K128">
            <v>2100000</v>
          </cell>
          <cell r="L128">
            <v>0</v>
          </cell>
          <cell r="M128">
            <v>-2056250</v>
          </cell>
        </row>
        <row r="129">
          <cell r="C129">
            <v>3020128</v>
          </cell>
          <cell r="D129" t="str">
            <v>Undefine</v>
          </cell>
          <cell r="E129">
            <v>39773</v>
          </cell>
          <cell r="F129" t="str">
            <v>FREEZER JNS BD/C -146</v>
          </cell>
          <cell r="G129">
            <v>48</v>
          </cell>
          <cell r="H129" t="str">
            <v>Value model</v>
          </cell>
          <cell r="I129" t="str">
            <v>Open</v>
          </cell>
          <cell r="K129">
            <v>2100000</v>
          </cell>
          <cell r="L129">
            <v>0</v>
          </cell>
          <cell r="M129">
            <v>-2056250</v>
          </cell>
        </row>
        <row r="130">
          <cell r="C130">
            <v>3020129</v>
          </cell>
          <cell r="D130" t="str">
            <v>Undefine</v>
          </cell>
          <cell r="E130">
            <v>39777</v>
          </cell>
          <cell r="F130" t="str">
            <v>Refg. Sanyo SR-D 180 F</v>
          </cell>
          <cell r="G130">
            <v>48</v>
          </cell>
          <cell r="H130" t="str">
            <v>Value model</v>
          </cell>
          <cell r="I130" t="str">
            <v>Open</v>
          </cell>
          <cell r="K130">
            <v>1500000</v>
          </cell>
          <cell r="L130">
            <v>0</v>
          </cell>
          <cell r="M130">
            <v>-1468750</v>
          </cell>
        </row>
        <row r="131">
          <cell r="C131">
            <v>3020130</v>
          </cell>
          <cell r="D131" t="str">
            <v>Undefine</v>
          </cell>
          <cell r="E131">
            <v>39777</v>
          </cell>
          <cell r="F131" t="str">
            <v>TV CHANGHONG 21 6a 65</v>
          </cell>
          <cell r="G131">
            <v>48</v>
          </cell>
          <cell r="H131" t="str">
            <v>Value model</v>
          </cell>
          <cell r="I131" t="str">
            <v>Open</v>
          </cell>
          <cell r="K131">
            <v>1150000</v>
          </cell>
          <cell r="L131">
            <v>0</v>
          </cell>
          <cell r="M131">
            <v>-1126039.53</v>
          </cell>
        </row>
        <row r="132">
          <cell r="C132">
            <v>3020131</v>
          </cell>
          <cell r="D132" t="str">
            <v>Undefine</v>
          </cell>
          <cell r="E132">
            <v>39794</v>
          </cell>
          <cell r="F132" t="str">
            <v>RADIO HT</v>
          </cell>
          <cell r="G132">
            <v>48</v>
          </cell>
          <cell r="H132" t="str">
            <v>Value model</v>
          </cell>
          <cell r="I132" t="str">
            <v>Open</v>
          </cell>
          <cell r="K132">
            <v>1350000</v>
          </cell>
          <cell r="L132">
            <v>0</v>
          </cell>
          <cell r="M132">
            <v>-1293750</v>
          </cell>
        </row>
        <row r="133">
          <cell r="C133">
            <v>3020132</v>
          </cell>
          <cell r="D133" t="str">
            <v>Undefine</v>
          </cell>
          <cell r="E133">
            <v>39769</v>
          </cell>
          <cell r="F133" t="str">
            <v>LEMARI ES GENERAL MODEL L EXR</v>
          </cell>
          <cell r="G133">
            <v>48</v>
          </cell>
          <cell r="H133" t="str">
            <v>Value model</v>
          </cell>
          <cell r="I133" t="str">
            <v>Open</v>
          </cell>
          <cell r="K133">
            <v>1225000</v>
          </cell>
          <cell r="L133">
            <v>0</v>
          </cell>
          <cell r="M133">
            <v>-1199480.03</v>
          </cell>
        </row>
        <row r="134">
          <cell r="C134">
            <v>3020133</v>
          </cell>
          <cell r="D134" t="str">
            <v>Undefine</v>
          </cell>
          <cell r="E134">
            <v>39783</v>
          </cell>
          <cell r="F134" t="str">
            <v>GPS FURUNO GP 32</v>
          </cell>
          <cell r="G134">
            <v>96</v>
          </cell>
          <cell r="H134" t="str">
            <v>Value model</v>
          </cell>
          <cell r="I134" t="str">
            <v>Open</v>
          </cell>
          <cell r="K134">
            <v>4000000</v>
          </cell>
          <cell r="L134">
            <v>0</v>
          </cell>
          <cell r="M134">
            <v>-1916668.47</v>
          </cell>
        </row>
        <row r="135">
          <cell r="C135">
            <v>3020134</v>
          </cell>
          <cell r="D135" t="str">
            <v>Undefine</v>
          </cell>
          <cell r="E135">
            <v>39791</v>
          </cell>
          <cell r="F135" t="str">
            <v>GPS FURUNO GP 32</v>
          </cell>
          <cell r="G135">
            <v>96</v>
          </cell>
          <cell r="H135" t="str">
            <v>Value model</v>
          </cell>
          <cell r="I135" t="str">
            <v>Open</v>
          </cell>
          <cell r="K135">
            <v>18000000</v>
          </cell>
          <cell r="L135">
            <v>0</v>
          </cell>
          <cell r="M135">
            <v>-8625000</v>
          </cell>
        </row>
        <row r="136">
          <cell r="C136">
            <v>3020135</v>
          </cell>
          <cell r="D136" t="str">
            <v>Undefine</v>
          </cell>
          <cell r="E136">
            <v>39786</v>
          </cell>
          <cell r="F136" t="str">
            <v>COMPACT MARINE RADAR FURUNO</v>
          </cell>
          <cell r="G136">
            <v>96</v>
          </cell>
          <cell r="H136" t="str">
            <v>Value model</v>
          </cell>
          <cell r="I136" t="str">
            <v>Open</v>
          </cell>
          <cell r="K136">
            <v>27000000</v>
          </cell>
          <cell r="L136">
            <v>0</v>
          </cell>
          <cell r="M136">
            <v>-12937500</v>
          </cell>
        </row>
        <row r="137">
          <cell r="C137">
            <v>3020136</v>
          </cell>
          <cell r="D137" t="str">
            <v>Undefine</v>
          </cell>
          <cell r="E137">
            <v>39791</v>
          </cell>
          <cell r="F137" t="str">
            <v>COMPACT MARINE RADAR FURUNO</v>
          </cell>
          <cell r="G137">
            <v>96</v>
          </cell>
          <cell r="H137" t="str">
            <v>Value model</v>
          </cell>
          <cell r="I137" t="str">
            <v>Open</v>
          </cell>
          <cell r="K137">
            <v>54000000</v>
          </cell>
          <cell r="L137">
            <v>0</v>
          </cell>
          <cell r="M137">
            <v>-25875000</v>
          </cell>
        </row>
        <row r="138">
          <cell r="C138">
            <v>3020137</v>
          </cell>
          <cell r="D138" t="str">
            <v>Undefine</v>
          </cell>
          <cell r="E138">
            <v>39749</v>
          </cell>
          <cell r="F138" t="str">
            <v>RADIO IC M59 ICOM</v>
          </cell>
          <cell r="G138">
            <v>48</v>
          </cell>
          <cell r="H138" t="str">
            <v>Value model</v>
          </cell>
          <cell r="I138" t="str">
            <v>Open</v>
          </cell>
          <cell r="K138">
            <v>2200000</v>
          </cell>
          <cell r="L138">
            <v>0</v>
          </cell>
          <cell r="M138">
            <v>-2199997.5299999998</v>
          </cell>
        </row>
        <row r="139">
          <cell r="C139">
            <v>3020138</v>
          </cell>
          <cell r="D139" t="str">
            <v>Undefine</v>
          </cell>
          <cell r="E139">
            <v>39793</v>
          </cell>
          <cell r="F139" t="str">
            <v>FREEZER JNS BD/C -146</v>
          </cell>
          <cell r="G139">
            <v>48</v>
          </cell>
          <cell r="H139" t="str">
            <v>Value model</v>
          </cell>
          <cell r="I139" t="str">
            <v>Open</v>
          </cell>
          <cell r="K139">
            <v>2150000</v>
          </cell>
          <cell r="L139">
            <v>0</v>
          </cell>
          <cell r="M139">
            <v>-2060418.47</v>
          </cell>
        </row>
        <row r="140">
          <cell r="C140">
            <v>3020139</v>
          </cell>
          <cell r="D140" t="str">
            <v>Undefine</v>
          </cell>
          <cell r="E140">
            <v>39793</v>
          </cell>
          <cell r="F140" t="str">
            <v>TV LG 21 FB 7 CG</v>
          </cell>
          <cell r="G140">
            <v>48</v>
          </cell>
          <cell r="H140" t="str">
            <v>Value model</v>
          </cell>
          <cell r="I140" t="str">
            <v>Open</v>
          </cell>
          <cell r="K140">
            <v>1150000</v>
          </cell>
          <cell r="L140">
            <v>0</v>
          </cell>
          <cell r="M140">
            <v>-1102081.53</v>
          </cell>
        </row>
        <row r="141">
          <cell r="C141">
            <v>3020140</v>
          </cell>
          <cell r="D141" t="str">
            <v>Undefine</v>
          </cell>
          <cell r="E141">
            <v>39798</v>
          </cell>
          <cell r="F141" t="str">
            <v>REFG. UCHIDA URG - 168 SE</v>
          </cell>
          <cell r="G141">
            <v>48</v>
          </cell>
          <cell r="H141" t="str">
            <v>Value model</v>
          </cell>
          <cell r="I141" t="str">
            <v>Open</v>
          </cell>
          <cell r="K141">
            <v>2800000</v>
          </cell>
          <cell r="L141">
            <v>0</v>
          </cell>
          <cell r="M141">
            <v>-2683331.5299999998</v>
          </cell>
        </row>
        <row r="142">
          <cell r="C142">
            <v>3020141</v>
          </cell>
          <cell r="D142" t="str">
            <v>Undefine</v>
          </cell>
          <cell r="E142">
            <v>39798</v>
          </cell>
          <cell r="F142" t="str">
            <v>FREEZER JNS BD/C -146</v>
          </cell>
          <cell r="G142">
            <v>48</v>
          </cell>
          <cell r="H142" t="str">
            <v>Value model</v>
          </cell>
          <cell r="I142" t="str">
            <v>Open</v>
          </cell>
          <cell r="K142">
            <v>2150000</v>
          </cell>
          <cell r="L142">
            <v>0</v>
          </cell>
          <cell r="M142">
            <v>-2060418.47</v>
          </cell>
        </row>
        <row r="143">
          <cell r="C143">
            <v>3020142</v>
          </cell>
          <cell r="D143" t="str">
            <v>Undefine</v>
          </cell>
          <cell r="E143">
            <v>39798</v>
          </cell>
          <cell r="F143" t="str">
            <v>TV CHANGHONG SPF-2108</v>
          </cell>
          <cell r="G143">
            <v>48</v>
          </cell>
          <cell r="H143" t="str">
            <v>Value model</v>
          </cell>
          <cell r="I143" t="str">
            <v>Open</v>
          </cell>
          <cell r="K143">
            <v>2200000</v>
          </cell>
          <cell r="L143">
            <v>0</v>
          </cell>
          <cell r="M143">
            <v>-2108331.5299999998</v>
          </cell>
        </row>
        <row r="144">
          <cell r="C144">
            <v>3020143</v>
          </cell>
          <cell r="D144" t="str">
            <v>Undefine</v>
          </cell>
          <cell r="E144">
            <v>39801</v>
          </cell>
          <cell r="F144" t="str">
            <v>TV CHANGHONG SPF-2108</v>
          </cell>
          <cell r="G144">
            <v>48</v>
          </cell>
          <cell r="H144" t="str">
            <v>Value model</v>
          </cell>
          <cell r="I144" t="str">
            <v>Open</v>
          </cell>
          <cell r="K144">
            <v>2200000</v>
          </cell>
          <cell r="L144">
            <v>0</v>
          </cell>
          <cell r="M144">
            <v>-2108331.5299999998</v>
          </cell>
        </row>
        <row r="145">
          <cell r="C145">
            <v>3020144</v>
          </cell>
          <cell r="D145" t="str">
            <v>Undefine</v>
          </cell>
          <cell r="E145">
            <v>39802</v>
          </cell>
          <cell r="F145" t="str">
            <v>REF. PANASONIC NR A17 KX</v>
          </cell>
          <cell r="G145">
            <v>48</v>
          </cell>
          <cell r="H145" t="str">
            <v>Value model</v>
          </cell>
          <cell r="I145" t="str">
            <v>Open</v>
          </cell>
          <cell r="K145">
            <v>1500000</v>
          </cell>
          <cell r="L145">
            <v>0</v>
          </cell>
          <cell r="M145">
            <v>-1437500</v>
          </cell>
        </row>
        <row r="146">
          <cell r="C146">
            <v>3020145</v>
          </cell>
          <cell r="D146" t="str">
            <v>Undefine</v>
          </cell>
          <cell r="E146">
            <v>39805</v>
          </cell>
          <cell r="F146" t="str">
            <v>TV CHANGHONG SPF-2108</v>
          </cell>
          <cell r="G146">
            <v>48</v>
          </cell>
          <cell r="H146" t="str">
            <v>Value model</v>
          </cell>
          <cell r="I146" t="str">
            <v>Open</v>
          </cell>
          <cell r="K146">
            <v>3300000</v>
          </cell>
          <cell r="L146">
            <v>0</v>
          </cell>
          <cell r="M146">
            <v>-3162500</v>
          </cell>
        </row>
        <row r="147">
          <cell r="C147">
            <v>3020146</v>
          </cell>
          <cell r="D147" t="str">
            <v>Undefine</v>
          </cell>
          <cell r="E147">
            <v>39799</v>
          </cell>
          <cell r="F147" t="str">
            <v>FREEZER GENERAL 120 LTR MODEL</v>
          </cell>
          <cell r="G147">
            <v>48</v>
          </cell>
          <cell r="H147" t="str">
            <v>Value model</v>
          </cell>
          <cell r="I147" t="str">
            <v>Open</v>
          </cell>
          <cell r="K147">
            <v>2250000</v>
          </cell>
          <cell r="L147">
            <v>0</v>
          </cell>
          <cell r="M147">
            <v>-2156250</v>
          </cell>
        </row>
        <row r="148">
          <cell r="C148">
            <v>3020147</v>
          </cell>
          <cell r="D148" t="str">
            <v>Undefine</v>
          </cell>
          <cell r="E148">
            <v>39800</v>
          </cell>
          <cell r="F148" t="str">
            <v>CEST FREEZER GEA MODEL AB 108T</v>
          </cell>
          <cell r="G148">
            <v>48</v>
          </cell>
          <cell r="H148" t="str">
            <v>Value model</v>
          </cell>
          <cell r="I148" t="str">
            <v>Open</v>
          </cell>
          <cell r="K148">
            <v>2325000</v>
          </cell>
          <cell r="L148">
            <v>0</v>
          </cell>
          <cell r="M148">
            <v>-2228127.5</v>
          </cell>
        </row>
        <row r="149">
          <cell r="C149">
            <v>3020148</v>
          </cell>
          <cell r="D149" t="str">
            <v>Undefine</v>
          </cell>
          <cell r="E149">
            <v>39753</v>
          </cell>
          <cell r="F149" t="str">
            <v>COMPAS MEJA MAGNET DAIKO</v>
          </cell>
          <cell r="G149">
            <v>48</v>
          </cell>
          <cell r="H149" t="str">
            <v>Value model</v>
          </cell>
          <cell r="I149" t="str">
            <v>Open</v>
          </cell>
          <cell r="K149">
            <v>6756000</v>
          </cell>
          <cell r="L149">
            <v>0</v>
          </cell>
          <cell r="M149">
            <v>-6615250</v>
          </cell>
        </row>
        <row r="150">
          <cell r="C150">
            <v>3020149</v>
          </cell>
          <cell r="D150" t="str">
            <v>Undefine</v>
          </cell>
          <cell r="E150">
            <v>39818</v>
          </cell>
          <cell r="F150" t="str">
            <v>FREEZER GENERAL 120 LTR MODEL</v>
          </cell>
          <cell r="G150">
            <v>48</v>
          </cell>
          <cell r="H150" t="str">
            <v>Value model</v>
          </cell>
          <cell r="I150" t="str">
            <v>Open</v>
          </cell>
          <cell r="K150">
            <v>2325000</v>
          </cell>
          <cell r="L150">
            <v>0</v>
          </cell>
          <cell r="M150">
            <v>-2179689.5</v>
          </cell>
        </row>
        <row r="151">
          <cell r="C151">
            <v>3020150</v>
          </cell>
          <cell r="D151" t="str">
            <v>Undefine</v>
          </cell>
          <cell r="E151">
            <v>39826</v>
          </cell>
          <cell r="F151" t="str">
            <v>AC CHANGHONG CSC-18 Y3</v>
          </cell>
          <cell r="G151">
            <v>96</v>
          </cell>
          <cell r="H151" t="str">
            <v>Value model</v>
          </cell>
          <cell r="I151" t="str">
            <v>Open</v>
          </cell>
          <cell r="K151">
            <v>4100000</v>
          </cell>
          <cell r="L151">
            <v>0</v>
          </cell>
          <cell r="M151">
            <v>-1921873.53</v>
          </cell>
        </row>
        <row r="152">
          <cell r="C152">
            <v>3020151</v>
          </cell>
          <cell r="D152" t="str">
            <v>Undefine</v>
          </cell>
          <cell r="E152">
            <v>39826</v>
          </cell>
          <cell r="F152" t="str">
            <v>AC HONSHU HSX - 9000</v>
          </cell>
          <cell r="G152">
            <v>96</v>
          </cell>
          <cell r="H152" t="str">
            <v>Value model</v>
          </cell>
          <cell r="I152" t="str">
            <v>Open</v>
          </cell>
          <cell r="K152">
            <v>2300000</v>
          </cell>
          <cell r="L152">
            <v>0</v>
          </cell>
          <cell r="M152">
            <v>-1078123.53</v>
          </cell>
        </row>
        <row r="153">
          <cell r="C153">
            <v>3020152</v>
          </cell>
          <cell r="D153" t="str">
            <v>Undefine</v>
          </cell>
          <cell r="E153">
            <v>39833</v>
          </cell>
          <cell r="F153" t="str">
            <v>REFGENERATOR SANYO SR D180F</v>
          </cell>
          <cell r="G153">
            <v>48</v>
          </cell>
          <cell r="H153" t="str">
            <v>Value model</v>
          </cell>
          <cell r="I153" t="str">
            <v>Open</v>
          </cell>
          <cell r="K153">
            <v>1600000</v>
          </cell>
          <cell r="L153">
            <v>0</v>
          </cell>
          <cell r="M153">
            <v>-1499998.53</v>
          </cell>
        </row>
        <row r="154">
          <cell r="C154">
            <v>3020153</v>
          </cell>
          <cell r="D154" t="str">
            <v>Undefine</v>
          </cell>
          <cell r="E154">
            <v>39848</v>
          </cell>
          <cell r="F154" t="str">
            <v>Antena SSB Shakspeare 393</v>
          </cell>
          <cell r="G154">
            <v>48</v>
          </cell>
          <cell r="H154" t="str">
            <v>Value model</v>
          </cell>
          <cell r="I154" t="str">
            <v>Open</v>
          </cell>
          <cell r="K154">
            <v>6750000</v>
          </cell>
          <cell r="L154">
            <v>0</v>
          </cell>
          <cell r="M154">
            <v>-6187500</v>
          </cell>
        </row>
        <row r="155">
          <cell r="C155">
            <v>3020154</v>
          </cell>
          <cell r="D155" t="str">
            <v>Undefine</v>
          </cell>
          <cell r="E155">
            <v>39850</v>
          </cell>
          <cell r="F155" t="str">
            <v>Radio Icom V-8</v>
          </cell>
          <cell r="G155">
            <v>48</v>
          </cell>
          <cell r="H155" t="str">
            <v>Value model</v>
          </cell>
          <cell r="I155" t="str">
            <v>Open</v>
          </cell>
          <cell r="K155">
            <v>8500000</v>
          </cell>
          <cell r="L155">
            <v>0</v>
          </cell>
          <cell r="M155">
            <v>-7791665.5300000003</v>
          </cell>
        </row>
        <row r="156">
          <cell r="C156">
            <v>3020155</v>
          </cell>
          <cell r="D156" t="str">
            <v>Undefine</v>
          </cell>
          <cell r="E156">
            <v>39858</v>
          </cell>
          <cell r="F156" t="str">
            <v>Antena VHF</v>
          </cell>
          <cell r="G156">
            <v>48</v>
          </cell>
          <cell r="H156" t="str">
            <v>Value model</v>
          </cell>
          <cell r="I156" t="str">
            <v>Open</v>
          </cell>
          <cell r="K156">
            <v>3000000</v>
          </cell>
          <cell r="L156">
            <v>0</v>
          </cell>
          <cell r="M156">
            <v>-2750000</v>
          </cell>
        </row>
        <row r="157">
          <cell r="C157">
            <v>3020156</v>
          </cell>
          <cell r="D157" t="str">
            <v>Undefine</v>
          </cell>
          <cell r="E157">
            <v>39864</v>
          </cell>
          <cell r="F157" t="str">
            <v>Antena SSB Shakspeare 393</v>
          </cell>
          <cell r="G157">
            <v>48</v>
          </cell>
          <cell r="H157" t="str">
            <v>Value model</v>
          </cell>
          <cell r="I157" t="str">
            <v>Open</v>
          </cell>
          <cell r="K157">
            <v>6900000</v>
          </cell>
          <cell r="L157">
            <v>0</v>
          </cell>
          <cell r="M157">
            <v>-6325000</v>
          </cell>
        </row>
        <row r="158">
          <cell r="C158">
            <v>3020157</v>
          </cell>
          <cell r="D158" t="str">
            <v>Undefine</v>
          </cell>
          <cell r="E158">
            <v>39848</v>
          </cell>
          <cell r="F158" t="str">
            <v>AC Changhong CSC - 18 Y3</v>
          </cell>
          <cell r="G158">
            <v>96</v>
          </cell>
          <cell r="H158" t="str">
            <v>Value model</v>
          </cell>
          <cell r="I158" t="str">
            <v>Open</v>
          </cell>
          <cell r="K158">
            <v>4100000</v>
          </cell>
          <cell r="L158">
            <v>0</v>
          </cell>
          <cell r="M158">
            <v>-1879165.53</v>
          </cell>
        </row>
        <row r="159">
          <cell r="C159">
            <v>3020158</v>
          </cell>
          <cell r="D159" t="str">
            <v>Undefine</v>
          </cell>
          <cell r="E159">
            <v>39848</v>
          </cell>
          <cell r="F159" t="str">
            <v>AC Changhong CSC - 09 Y3</v>
          </cell>
          <cell r="G159">
            <v>96</v>
          </cell>
          <cell r="H159" t="str">
            <v>Value model</v>
          </cell>
          <cell r="I159" t="str">
            <v>Open</v>
          </cell>
          <cell r="K159">
            <v>2500000</v>
          </cell>
          <cell r="L159">
            <v>0</v>
          </cell>
          <cell r="M159">
            <v>-1145834.47</v>
          </cell>
        </row>
        <row r="160">
          <cell r="C160">
            <v>3020159</v>
          </cell>
          <cell r="D160" t="str">
            <v>Undefine</v>
          </cell>
          <cell r="E160">
            <v>39848</v>
          </cell>
          <cell r="F160" t="str">
            <v>AC York HLE A 9</v>
          </cell>
          <cell r="G160">
            <v>96</v>
          </cell>
          <cell r="H160" t="str">
            <v>Value model</v>
          </cell>
          <cell r="I160" t="str">
            <v>Open</v>
          </cell>
          <cell r="K160">
            <v>2500000</v>
          </cell>
          <cell r="L160">
            <v>0</v>
          </cell>
          <cell r="M160">
            <v>-1145834.47</v>
          </cell>
        </row>
        <row r="161">
          <cell r="C161">
            <v>3020160</v>
          </cell>
          <cell r="D161" t="str">
            <v>Undefine</v>
          </cell>
          <cell r="E161">
            <v>39848</v>
          </cell>
          <cell r="F161" t="str">
            <v>TV Changhong SPF - 2108</v>
          </cell>
          <cell r="G161">
            <v>48</v>
          </cell>
          <cell r="H161" t="str">
            <v>Value model</v>
          </cell>
          <cell r="I161" t="str">
            <v>Open</v>
          </cell>
          <cell r="K161">
            <v>1150000</v>
          </cell>
          <cell r="L161">
            <v>0</v>
          </cell>
          <cell r="M161">
            <v>-1054165.53</v>
          </cell>
        </row>
        <row r="162">
          <cell r="C162">
            <v>3020161</v>
          </cell>
          <cell r="D162" t="str">
            <v>Undefine</v>
          </cell>
          <cell r="E162">
            <v>39853</v>
          </cell>
          <cell r="F162" t="str">
            <v>Inflatable Liferaft (8 Person)</v>
          </cell>
          <cell r="G162">
            <v>96</v>
          </cell>
          <cell r="H162" t="str">
            <v>Value model</v>
          </cell>
          <cell r="I162" t="str">
            <v>Open</v>
          </cell>
          <cell r="K162">
            <v>12000000</v>
          </cell>
          <cell r="L162">
            <v>0</v>
          </cell>
          <cell r="M162">
            <v>-5500000</v>
          </cell>
        </row>
        <row r="163">
          <cell r="C163">
            <v>3020162</v>
          </cell>
          <cell r="D163" t="str">
            <v>Undefine</v>
          </cell>
          <cell r="E163">
            <v>39889</v>
          </cell>
          <cell r="F163" t="str">
            <v>Radio IC 718</v>
          </cell>
          <cell r="G163">
            <v>48</v>
          </cell>
          <cell r="H163" t="str">
            <v>Value model</v>
          </cell>
          <cell r="I163" t="str">
            <v>Open</v>
          </cell>
          <cell r="K163">
            <v>21900000</v>
          </cell>
          <cell r="L163">
            <v>0</v>
          </cell>
          <cell r="M163">
            <v>-19618750</v>
          </cell>
        </row>
        <row r="164">
          <cell r="C164">
            <v>3020163</v>
          </cell>
          <cell r="D164" t="str">
            <v>Undefine</v>
          </cell>
          <cell r="E164">
            <v>39889</v>
          </cell>
          <cell r="F164" t="str">
            <v>Tuner MFJ 948</v>
          </cell>
          <cell r="G164">
            <v>48</v>
          </cell>
          <cell r="H164" t="str">
            <v>Value model</v>
          </cell>
          <cell r="I164" t="str">
            <v>Open</v>
          </cell>
          <cell r="K164">
            <v>9750000</v>
          </cell>
          <cell r="L164">
            <v>0</v>
          </cell>
          <cell r="M164">
            <v>-8734375</v>
          </cell>
        </row>
        <row r="165">
          <cell r="C165">
            <v>3020164</v>
          </cell>
          <cell r="D165" t="str">
            <v>Undefine</v>
          </cell>
          <cell r="E165">
            <v>39892</v>
          </cell>
          <cell r="F165" t="str">
            <v>Radio GME MT-483</v>
          </cell>
          <cell r="G165">
            <v>48</v>
          </cell>
          <cell r="H165" t="str">
            <v>Value model</v>
          </cell>
          <cell r="I165" t="str">
            <v>Open</v>
          </cell>
          <cell r="K165">
            <v>42400000</v>
          </cell>
          <cell r="L165">
            <v>0</v>
          </cell>
          <cell r="M165">
            <v>-37983332.530000001</v>
          </cell>
        </row>
        <row r="166">
          <cell r="C166">
            <v>3020165</v>
          </cell>
          <cell r="D166" t="str">
            <v>Undefine</v>
          </cell>
          <cell r="E166">
            <v>39892</v>
          </cell>
          <cell r="F166" t="str">
            <v>Radio GME MT-403FF</v>
          </cell>
          <cell r="G166">
            <v>48</v>
          </cell>
          <cell r="H166" t="str">
            <v>Value model</v>
          </cell>
          <cell r="I166" t="str">
            <v>Open</v>
          </cell>
          <cell r="K166">
            <v>69750000</v>
          </cell>
          <cell r="L166">
            <v>0</v>
          </cell>
          <cell r="M166">
            <v>-62484375</v>
          </cell>
        </row>
        <row r="167">
          <cell r="C167">
            <v>3020166</v>
          </cell>
          <cell r="D167" t="str">
            <v>Undefine</v>
          </cell>
          <cell r="E167">
            <v>39877</v>
          </cell>
          <cell r="F167" t="str">
            <v>Radio HT Alinco</v>
          </cell>
          <cell r="G167">
            <v>48</v>
          </cell>
          <cell r="H167" t="str">
            <v>Value model</v>
          </cell>
          <cell r="I167" t="str">
            <v>Open</v>
          </cell>
          <cell r="K167">
            <v>1450000</v>
          </cell>
          <cell r="L167">
            <v>0</v>
          </cell>
          <cell r="M167">
            <v>-1298957.53</v>
          </cell>
        </row>
        <row r="168">
          <cell r="C168">
            <v>3020167</v>
          </cell>
          <cell r="D168" t="str">
            <v>Undefine</v>
          </cell>
          <cell r="E168">
            <v>39877</v>
          </cell>
          <cell r="F168" t="str">
            <v>TV. Changhong PF-21300</v>
          </cell>
          <cell r="G168">
            <v>48</v>
          </cell>
          <cell r="H168" t="str">
            <v>Value model</v>
          </cell>
          <cell r="I168" t="str">
            <v>Open</v>
          </cell>
          <cell r="K168">
            <v>1150000</v>
          </cell>
          <cell r="L168">
            <v>0</v>
          </cell>
          <cell r="M168">
            <v>-1030207.53</v>
          </cell>
        </row>
        <row r="169">
          <cell r="C169">
            <v>3020168</v>
          </cell>
          <cell r="D169" t="str">
            <v>Undefine</v>
          </cell>
          <cell r="E169">
            <v>39855</v>
          </cell>
          <cell r="F169" t="str">
            <v>TV. Changhong PF-2108</v>
          </cell>
          <cell r="G169">
            <v>48</v>
          </cell>
          <cell r="H169" t="str">
            <v>Value model</v>
          </cell>
          <cell r="I169" t="str">
            <v>Open</v>
          </cell>
          <cell r="K169">
            <v>1150000</v>
          </cell>
          <cell r="L169">
            <v>0</v>
          </cell>
          <cell r="M169">
            <v>-1054165.53</v>
          </cell>
        </row>
        <row r="170">
          <cell r="C170">
            <v>3020169</v>
          </cell>
          <cell r="D170" t="str">
            <v>Undefine</v>
          </cell>
          <cell r="E170">
            <v>39858</v>
          </cell>
          <cell r="F170" t="str">
            <v>TV. Changhong PF-2108</v>
          </cell>
          <cell r="G170">
            <v>48</v>
          </cell>
          <cell r="H170" t="str">
            <v>Value model</v>
          </cell>
          <cell r="I170" t="str">
            <v>Open</v>
          </cell>
          <cell r="K170">
            <v>1150000</v>
          </cell>
          <cell r="L170">
            <v>0</v>
          </cell>
          <cell r="M170">
            <v>-1054165.53</v>
          </cell>
        </row>
        <row r="171">
          <cell r="C171">
            <v>3020170</v>
          </cell>
          <cell r="D171" t="str">
            <v>Undefine</v>
          </cell>
          <cell r="E171">
            <v>39862</v>
          </cell>
          <cell r="F171" t="str">
            <v>FREEZER JNS BD/C -146</v>
          </cell>
          <cell r="G171">
            <v>48</v>
          </cell>
          <cell r="H171" t="str">
            <v>Value model</v>
          </cell>
          <cell r="I171" t="str">
            <v>Open</v>
          </cell>
          <cell r="K171">
            <v>2200000</v>
          </cell>
          <cell r="L171">
            <v>0</v>
          </cell>
          <cell r="M171">
            <v>-2016665.53</v>
          </cell>
        </row>
        <row r="172">
          <cell r="C172">
            <v>3020171</v>
          </cell>
          <cell r="D172" t="str">
            <v>Undefine</v>
          </cell>
          <cell r="E172">
            <v>39854</v>
          </cell>
          <cell r="F172" t="str">
            <v>Inflatable Liferaft (8 Person)</v>
          </cell>
          <cell r="G172">
            <v>96</v>
          </cell>
          <cell r="H172" t="str">
            <v>Value model</v>
          </cell>
          <cell r="I172" t="str">
            <v>Open</v>
          </cell>
          <cell r="K172">
            <v>17000000</v>
          </cell>
          <cell r="L172">
            <v>0</v>
          </cell>
          <cell r="M172">
            <v>-7791665.5300000003</v>
          </cell>
        </row>
        <row r="173">
          <cell r="C173">
            <v>3020172</v>
          </cell>
          <cell r="D173" t="str">
            <v>Undefine</v>
          </cell>
          <cell r="E173">
            <v>39895</v>
          </cell>
          <cell r="F173" t="str">
            <v>Generator</v>
          </cell>
          <cell r="G173">
            <v>48</v>
          </cell>
          <cell r="H173" t="str">
            <v>Value model</v>
          </cell>
          <cell r="I173" t="str">
            <v>Open</v>
          </cell>
          <cell r="K173">
            <v>4300000</v>
          </cell>
          <cell r="L173">
            <v>0</v>
          </cell>
          <cell r="M173">
            <v>-3852082.53</v>
          </cell>
        </row>
        <row r="174">
          <cell r="C174">
            <v>3020173</v>
          </cell>
          <cell r="D174" t="str">
            <v>Undefine</v>
          </cell>
          <cell r="E174">
            <v>39895</v>
          </cell>
          <cell r="F174" t="str">
            <v>Gear Box</v>
          </cell>
          <cell r="G174">
            <v>48</v>
          </cell>
          <cell r="H174" t="str">
            <v>Value model</v>
          </cell>
          <cell r="I174" t="str">
            <v>Open</v>
          </cell>
          <cell r="K174">
            <v>264000000</v>
          </cell>
          <cell r="L174">
            <v>0</v>
          </cell>
          <cell r="M174">
            <v>-236500000</v>
          </cell>
        </row>
        <row r="175">
          <cell r="C175">
            <v>3020174</v>
          </cell>
          <cell r="D175" t="str">
            <v>Undefine</v>
          </cell>
          <cell r="E175">
            <v>39878</v>
          </cell>
          <cell r="F175" t="str">
            <v>Radiator TF105 (Engine)</v>
          </cell>
          <cell r="G175">
            <v>48</v>
          </cell>
          <cell r="H175" t="str">
            <v>Value model</v>
          </cell>
          <cell r="I175" t="str">
            <v>Open</v>
          </cell>
          <cell r="K175">
            <v>10300000</v>
          </cell>
          <cell r="L175">
            <v>0</v>
          </cell>
          <cell r="M175">
            <v>-9227082.5299999993</v>
          </cell>
        </row>
        <row r="176">
          <cell r="C176">
            <v>3020175</v>
          </cell>
          <cell r="D176" t="str">
            <v>Undefine</v>
          </cell>
          <cell r="E176">
            <v>39882</v>
          </cell>
          <cell r="F176" t="str">
            <v>Engine TF65 (Hopper)</v>
          </cell>
          <cell r="G176">
            <v>48</v>
          </cell>
          <cell r="H176" t="str">
            <v>Value model</v>
          </cell>
          <cell r="I176" t="str">
            <v>Open</v>
          </cell>
          <cell r="K176">
            <v>14500000</v>
          </cell>
          <cell r="L176">
            <v>0</v>
          </cell>
          <cell r="M176">
            <v>-12989582.529999999</v>
          </cell>
        </row>
        <row r="177">
          <cell r="C177">
            <v>3020176</v>
          </cell>
          <cell r="D177" t="str">
            <v>Undefine</v>
          </cell>
          <cell r="E177">
            <v>39891</v>
          </cell>
          <cell r="F177" t="str">
            <v>Jangkar Kapal (480 Kg)</v>
          </cell>
          <cell r="G177">
            <v>96</v>
          </cell>
          <cell r="H177" t="str">
            <v>Value model</v>
          </cell>
          <cell r="I177" t="str">
            <v>Open</v>
          </cell>
          <cell r="K177">
            <v>13920000</v>
          </cell>
          <cell r="L177">
            <v>0</v>
          </cell>
          <cell r="M177">
            <v>-6235000</v>
          </cell>
        </row>
        <row r="178">
          <cell r="C178">
            <v>3020177</v>
          </cell>
          <cell r="D178" t="str">
            <v>Undefine</v>
          </cell>
          <cell r="E178">
            <v>39892</v>
          </cell>
          <cell r="F178" t="str">
            <v>Water Pump "3" SQPB-80</v>
          </cell>
          <cell r="G178">
            <v>48</v>
          </cell>
          <cell r="H178" t="str">
            <v>Value model</v>
          </cell>
          <cell r="I178" t="str">
            <v>Open</v>
          </cell>
          <cell r="K178">
            <v>2950000</v>
          </cell>
          <cell r="L178">
            <v>0</v>
          </cell>
          <cell r="M178">
            <v>-2642707.5299999998</v>
          </cell>
        </row>
        <row r="179">
          <cell r="C179">
            <v>3020178</v>
          </cell>
          <cell r="D179" t="str">
            <v>Undefine</v>
          </cell>
          <cell r="E179">
            <v>39881</v>
          </cell>
          <cell r="F179" t="str">
            <v>Water Pump Diesel JD50CL/2</v>
          </cell>
          <cell r="G179">
            <v>48</v>
          </cell>
          <cell r="H179" t="str">
            <v>Value model</v>
          </cell>
          <cell r="I179" t="str">
            <v>Open</v>
          </cell>
          <cell r="K179">
            <v>3450000</v>
          </cell>
          <cell r="L179">
            <v>0</v>
          </cell>
          <cell r="M179">
            <v>-3090625</v>
          </cell>
        </row>
        <row r="180">
          <cell r="C180">
            <v>3020179</v>
          </cell>
          <cell r="D180" t="str">
            <v>Undefine</v>
          </cell>
          <cell r="E180">
            <v>39875</v>
          </cell>
          <cell r="F180" t="str">
            <v>Water Pump Diesel JD80CL/3"</v>
          </cell>
          <cell r="G180">
            <v>48</v>
          </cell>
          <cell r="H180" t="str">
            <v>Value model</v>
          </cell>
          <cell r="I180" t="str">
            <v>Open</v>
          </cell>
          <cell r="K180">
            <v>3850000</v>
          </cell>
          <cell r="L180">
            <v>0</v>
          </cell>
          <cell r="M180">
            <v>-3448957.53</v>
          </cell>
        </row>
        <row r="181">
          <cell r="C181">
            <v>3020180</v>
          </cell>
          <cell r="D181" t="str">
            <v>Undefine</v>
          </cell>
          <cell r="E181">
            <v>39875</v>
          </cell>
          <cell r="F181" t="str">
            <v>Water Pump Diesel JD50CL/2"</v>
          </cell>
          <cell r="G181">
            <v>48</v>
          </cell>
          <cell r="H181" t="str">
            <v>Value model</v>
          </cell>
          <cell r="I181" t="str">
            <v>Open</v>
          </cell>
          <cell r="K181">
            <v>3450000</v>
          </cell>
          <cell r="L181">
            <v>0</v>
          </cell>
          <cell r="M181">
            <v>-3090625</v>
          </cell>
        </row>
        <row r="182">
          <cell r="C182">
            <v>3020181</v>
          </cell>
          <cell r="D182" t="str">
            <v>Undefine</v>
          </cell>
          <cell r="E182">
            <v>39875</v>
          </cell>
          <cell r="F182" t="str">
            <v>Water Exchanger CH300</v>
          </cell>
          <cell r="G182">
            <v>48</v>
          </cell>
          <cell r="H182" t="str">
            <v>Value model</v>
          </cell>
          <cell r="I182" t="str">
            <v>Open</v>
          </cell>
          <cell r="K182">
            <v>11200000</v>
          </cell>
          <cell r="L182">
            <v>0</v>
          </cell>
          <cell r="M182">
            <v>-10033332.529999999</v>
          </cell>
        </row>
        <row r="183">
          <cell r="C183">
            <v>3020182</v>
          </cell>
          <cell r="D183" t="str">
            <v>Undefine</v>
          </cell>
          <cell r="E183">
            <v>39895</v>
          </cell>
          <cell r="F183" t="str">
            <v>Gear Box Fada</v>
          </cell>
          <cell r="G183">
            <v>48</v>
          </cell>
          <cell r="H183" t="str">
            <v>Value model</v>
          </cell>
          <cell r="I183" t="str">
            <v>Open</v>
          </cell>
          <cell r="K183">
            <v>326299000</v>
          </cell>
          <cell r="L183">
            <v>0</v>
          </cell>
          <cell r="M183">
            <v>-292309521.02999997</v>
          </cell>
        </row>
        <row r="184">
          <cell r="C184">
            <v>3020183</v>
          </cell>
          <cell r="D184" t="str">
            <v>Undefine</v>
          </cell>
          <cell r="E184">
            <v>39896</v>
          </cell>
          <cell r="F184" t="str">
            <v>Generator TZH120</v>
          </cell>
          <cell r="G184">
            <v>48</v>
          </cell>
          <cell r="H184" t="str">
            <v>Value model</v>
          </cell>
          <cell r="I184" t="str">
            <v>Open</v>
          </cell>
          <cell r="K184">
            <v>50155500</v>
          </cell>
          <cell r="L184">
            <v>0</v>
          </cell>
          <cell r="M184">
            <v>-44930968.25</v>
          </cell>
        </row>
        <row r="185">
          <cell r="C185">
            <v>3020184</v>
          </cell>
          <cell r="D185" t="str">
            <v>Undefine</v>
          </cell>
          <cell r="E185">
            <v>39869</v>
          </cell>
          <cell r="F185" t="str">
            <v>Botol Pemadam Foam AB Cap 45 L</v>
          </cell>
          <cell r="G185">
            <v>48</v>
          </cell>
          <cell r="H185" t="str">
            <v>Value model</v>
          </cell>
          <cell r="I185" t="str">
            <v>Open</v>
          </cell>
          <cell r="K185">
            <v>4000000</v>
          </cell>
          <cell r="L185">
            <v>0</v>
          </cell>
          <cell r="M185">
            <v>-3666665.53</v>
          </cell>
        </row>
        <row r="186">
          <cell r="C186">
            <v>3020185</v>
          </cell>
          <cell r="D186" t="str">
            <v>Undefine</v>
          </cell>
          <cell r="E186">
            <v>39896</v>
          </cell>
          <cell r="F186" t="str">
            <v>FREEZER JNS BD/C -146</v>
          </cell>
          <cell r="G186">
            <v>48</v>
          </cell>
          <cell r="H186" t="str">
            <v>Value model</v>
          </cell>
          <cell r="I186" t="str">
            <v>Open</v>
          </cell>
          <cell r="K186">
            <v>2200000</v>
          </cell>
          <cell r="L186">
            <v>0</v>
          </cell>
          <cell r="M186">
            <v>-1970832.53</v>
          </cell>
        </row>
        <row r="187">
          <cell r="C187">
            <v>3020186</v>
          </cell>
          <cell r="D187" t="str">
            <v>Undefine</v>
          </cell>
          <cell r="E187">
            <v>39859</v>
          </cell>
          <cell r="F187" t="str">
            <v>Generator Engine Yanmar (Robb</v>
          </cell>
          <cell r="G187">
            <v>48</v>
          </cell>
          <cell r="H187" t="str">
            <v>Value model</v>
          </cell>
          <cell r="I187" t="str">
            <v>Open</v>
          </cell>
          <cell r="K187">
            <v>273695943</v>
          </cell>
          <cell r="L187">
            <v>0</v>
          </cell>
          <cell r="M187">
            <v>-250887948.21000001</v>
          </cell>
        </row>
        <row r="188">
          <cell r="C188">
            <v>3020187</v>
          </cell>
          <cell r="D188" t="str">
            <v>Undefine</v>
          </cell>
          <cell r="E188">
            <v>39898</v>
          </cell>
          <cell r="F188" t="str">
            <v>FREEZER</v>
          </cell>
          <cell r="G188">
            <v>48</v>
          </cell>
          <cell r="H188" t="str">
            <v>Value model</v>
          </cell>
          <cell r="I188" t="str">
            <v>Open</v>
          </cell>
          <cell r="K188">
            <v>3100000</v>
          </cell>
          <cell r="L188">
            <v>0</v>
          </cell>
          <cell r="M188">
            <v>-2777082.53</v>
          </cell>
        </row>
        <row r="189">
          <cell r="C189">
            <v>3020188</v>
          </cell>
          <cell r="D189" t="str">
            <v>Undefine</v>
          </cell>
          <cell r="E189">
            <v>39904</v>
          </cell>
          <cell r="F189" t="str">
            <v>Portable Pent 12" (Blower)</v>
          </cell>
          <cell r="G189">
            <v>48</v>
          </cell>
          <cell r="H189" t="str">
            <v>Value model</v>
          </cell>
          <cell r="I189" t="str">
            <v>Open</v>
          </cell>
          <cell r="K189">
            <v>22360000</v>
          </cell>
          <cell r="L189">
            <v>0</v>
          </cell>
          <cell r="M189">
            <v>-19564999.530000001</v>
          </cell>
        </row>
        <row r="190">
          <cell r="C190">
            <v>3020189</v>
          </cell>
          <cell r="D190" t="str">
            <v>Undefine</v>
          </cell>
          <cell r="E190">
            <v>39923</v>
          </cell>
          <cell r="F190" t="str">
            <v>Radio Marine ICOM IC M 304</v>
          </cell>
          <cell r="G190">
            <v>48</v>
          </cell>
          <cell r="H190" t="str">
            <v>Value model</v>
          </cell>
          <cell r="I190" t="str">
            <v>Open</v>
          </cell>
          <cell r="K190">
            <v>3000000</v>
          </cell>
          <cell r="L190">
            <v>0</v>
          </cell>
          <cell r="M190">
            <v>-2625000</v>
          </cell>
        </row>
        <row r="191">
          <cell r="C191">
            <v>3020190</v>
          </cell>
          <cell r="D191" t="str">
            <v>Undefine</v>
          </cell>
          <cell r="E191">
            <v>39904</v>
          </cell>
          <cell r="F191" t="str">
            <v>Kompas 6"</v>
          </cell>
          <cell r="G191">
            <v>48</v>
          </cell>
          <cell r="H191" t="str">
            <v>Value model</v>
          </cell>
          <cell r="I191" t="str">
            <v>Open</v>
          </cell>
          <cell r="K191">
            <v>23040000</v>
          </cell>
          <cell r="L191">
            <v>0</v>
          </cell>
          <cell r="M191">
            <v>-20160000</v>
          </cell>
        </row>
        <row r="192">
          <cell r="C192">
            <v>3020191</v>
          </cell>
          <cell r="D192" t="str">
            <v>Undefine</v>
          </cell>
          <cell r="E192">
            <v>39864</v>
          </cell>
          <cell r="F192" t="str">
            <v>Mesin 6D22 IA.MTS</v>
          </cell>
          <cell r="G192">
            <v>48</v>
          </cell>
          <cell r="H192" t="str">
            <v>Value model</v>
          </cell>
          <cell r="I192" t="str">
            <v>Open</v>
          </cell>
          <cell r="K192">
            <v>73000000</v>
          </cell>
          <cell r="L192">
            <v>0</v>
          </cell>
          <cell r="M192">
            <v>-66916665.530000001</v>
          </cell>
        </row>
        <row r="193">
          <cell r="C193">
            <v>3020192</v>
          </cell>
          <cell r="D193" t="str">
            <v>Undefine</v>
          </cell>
          <cell r="E193">
            <v>39870</v>
          </cell>
          <cell r="F193" t="str">
            <v>Radiator 6D22 Baru</v>
          </cell>
          <cell r="G193">
            <v>48</v>
          </cell>
          <cell r="H193" t="str">
            <v>Value model</v>
          </cell>
          <cell r="I193" t="str">
            <v>Open</v>
          </cell>
          <cell r="K193">
            <v>8000000</v>
          </cell>
          <cell r="L193">
            <v>0</v>
          </cell>
          <cell r="M193">
            <v>-7333334.4699999997</v>
          </cell>
        </row>
        <row r="194">
          <cell r="C194">
            <v>3020193</v>
          </cell>
          <cell r="D194" t="str">
            <v>Undefine</v>
          </cell>
          <cell r="E194">
            <v>39870</v>
          </cell>
          <cell r="F194" t="str">
            <v>Radiator 8DC9, Ex</v>
          </cell>
          <cell r="G194">
            <v>48</v>
          </cell>
          <cell r="H194" t="str">
            <v>Value model</v>
          </cell>
          <cell r="I194" t="str">
            <v>Open</v>
          </cell>
          <cell r="K194">
            <v>7500000</v>
          </cell>
          <cell r="L194">
            <v>0</v>
          </cell>
          <cell r="M194">
            <v>-6875000</v>
          </cell>
        </row>
        <row r="195">
          <cell r="C195">
            <v>3020194</v>
          </cell>
          <cell r="D195" t="str">
            <v>Undefine</v>
          </cell>
          <cell r="E195">
            <v>39885</v>
          </cell>
          <cell r="F195" t="str">
            <v>Water Pump Diesel JD50CL/2"</v>
          </cell>
          <cell r="G195">
            <v>48</v>
          </cell>
          <cell r="H195" t="str">
            <v>Value model</v>
          </cell>
          <cell r="I195" t="str">
            <v>Open</v>
          </cell>
          <cell r="K195">
            <v>3500000</v>
          </cell>
          <cell r="L195">
            <v>0</v>
          </cell>
          <cell r="M195">
            <v>-3135417.47</v>
          </cell>
        </row>
        <row r="196">
          <cell r="C196">
            <v>3020195</v>
          </cell>
          <cell r="D196" t="str">
            <v>Undefine</v>
          </cell>
          <cell r="E196">
            <v>39882</v>
          </cell>
          <cell r="F196" t="str">
            <v>Water Pump Diesel JD50CL/2"</v>
          </cell>
          <cell r="G196">
            <v>48</v>
          </cell>
          <cell r="H196" t="str">
            <v>Value model</v>
          </cell>
          <cell r="I196" t="str">
            <v>Open</v>
          </cell>
          <cell r="K196">
            <v>3450000</v>
          </cell>
          <cell r="L196">
            <v>0</v>
          </cell>
          <cell r="M196">
            <v>-3090625</v>
          </cell>
        </row>
        <row r="197">
          <cell r="C197">
            <v>3020196</v>
          </cell>
          <cell r="D197" t="str">
            <v>Undefine</v>
          </cell>
          <cell r="E197">
            <v>39876</v>
          </cell>
          <cell r="F197" t="str">
            <v>Echosounder (Furuno) FCV620/6"</v>
          </cell>
          <cell r="G197">
            <v>48</v>
          </cell>
          <cell r="H197" t="str">
            <v>Value model</v>
          </cell>
          <cell r="I197" t="str">
            <v>Open</v>
          </cell>
          <cell r="K197">
            <v>11750000</v>
          </cell>
          <cell r="L197">
            <v>0</v>
          </cell>
          <cell r="M197">
            <v>-10526042.470000001</v>
          </cell>
        </row>
        <row r="198">
          <cell r="C198">
            <v>3020197</v>
          </cell>
          <cell r="D198" t="str">
            <v>Undefine</v>
          </cell>
          <cell r="E198">
            <v>39883</v>
          </cell>
          <cell r="F198" t="str">
            <v>Water Pump Diesel JD50CL/2"</v>
          </cell>
          <cell r="G198">
            <v>48</v>
          </cell>
          <cell r="H198" t="str">
            <v>Value model</v>
          </cell>
          <cell r="I198" t="str">
            <v>Open</v>
          </cell>
          <cell r="K198">
            <v>3450000</v>
          </cell>
          <cell r="L198">
            <v>0</v>
          </cell>
          <cell r="M198">
            <v>-3090625</v>
          </cell>
        </row>
        <row r="199">
          <cell r="C199">
            <v>3020198</v>
          </cell>
          <cell r="D199" t="str">
            <v>Undefine</v>
          </cell>
          <cell r="E199">
            <v>39883</v>
          </cell>
          <cell r="F199" t="str">
            <v>Water Exchanger</v>
          </cell>
          <cell r="G199">
            <v>48</v>
          </cell>
          <cell r="H199" t="str">
            <v>Value model</v>
          </cell>
          <cell r="I199" t="str">
            <v>Open</v>
          </cell>
          <cell r="K199">
            <v>11000000</v>
          </cell>
          <cell r="L199">
            <v>0</v>
          </cell>
          <cell r="M199">
            <v>-9854167.4700000007</v>
          </cell>
        </row>
        <row r="200">
          <cell r="C200">
            <v>3020199</v>
          </cell>
          <cell r="D200" t="str">
            <v>Undefine</v>
          </cell>
          <cell r="E200">
            <v>39889</v>
          </cell>
          <cell r="F200" t="str">
            <v>Water Pump Diesel JD50CL/2"</v>
          </cell>
          <cell r="G200">
            <v>48</v>
          </cell>
          <cell r="H200" t="str">
            <v>Value model</v>
          </cell>
          <cell r="I200" t="str">
            <v>Open</v>
          </cell>
          <cell r="K200">
            <v>10500000</v>
          </cell>
          <cell r="L200">
            <v>0</v>
          </cell>
          <cell r="M200">
            <v>-9406250</v>
          </cell>
        </row>
        <row r="201">
          <cell r="C201">
            <v>3020200</v>
          </cell>
          <cell r="D201" t="str">
            <v>Undefine</v>
          </cell>
          <cell r="E201">
            <v>39891</v>
          </cell>
          <cell r="F201" t="str">
            <v>Kompas Daiko-Jp Type15 6"</v>
          </cell>
          <cell r="G201">
            <v>48</v>
          </cell>
          <cell r="H201" t="str">
            <v>Value model</v>
          </cell>
          <cell r="I201" t="str">
            <v>Open</v>
          </cell>
          <cell r="K201">
            <v>6600000</v>
          </cell>
          <cell r="L201">
            <v>0</v>
          </cell>
          <cell r="M201">
            <v>-5912500</v>
          </cell>
        </row>
        <row r="202">
          <cell r="C202">
            <v>3020201</v>
          </cell>
          <cell r="D202" t="str">
            <v>Undefine</v>
          </cell>
          <cell r="E202">
            <v>39891</v>
          </cell>
          <cell r="F202" t="str">
            <v>Oil Water Separator</v>
          </cell>
          <cell r="G202">
            <v>48</v>
          </cell>
          <cell r="H202" t="str">
            <v>Value model</v>
          </cell>
          <cell r="I202" t="str">
            <v>Open</v>
          </cell>
          <cell r="K202">
            <v>12100000</v>
          </cell>
          <cell r="L202">
            <v>0</v>
          </cell>
          <cell r="M202">
            <v>-10839582.529999999</v>
          </cell>
        </row>
        <row r="203">
          <cell r="C203">
            <v>3020202</v>
          </cell>
          <cell r="D203" t="str">
            <v>Undefine</v>
          </cell>
          <cell r="E203">
            <v>39988</v>
          </cell>
          <cell r="F203" t="str">
            <v>Accu Delta Asli</v>
          </cell>
          <cell r="G203">
            <v>48</v>
          </cell>
          <cell r="H203" t="str">
            <v>Value model</v>
          </cell>
          <cell r="I203" t="str">
            <v>Not yet acquired</v>
          </cell>
          <cell r="K203">
            <v>0</v>
          </cell>
          <cell r="L203">
            <v>0</v>
          </cell>
        </row>
        <row r="204">
          <cell r="C204">
            <v>3020203</v>
          </cell>
          <cell r="D204" t="str">
            <v>Undefine</v>
          </cell>
          <cell r="E204">
            <v>39951</v>
          </cell>
          <cell r="F204" t="str">
            <v>AC CHANGHONG 09 Y3 2 UNIT</v>
          </cell>
          <cell r="G204">
            <v>96</v>
          </cell>
          <cell r="H204" t="str">
            <v>Value model</v>
          </cell>
          <cell r="I204" t="str">
            <v>Open</v>
          </cell>
          <cell r="K204">
            <v>5100000</v>
          </cell>
          <cell r="L204">
            <v>0</v>
          </cell>
          <cell r="M204">
            <v>-2178125</v>
          </cell>
        </row>
        <row r="205">
          <cell r="C205">
            <v>3020208</v>
          </cell>
          <cell r="D205" t="str">
            <v>Undefine</v>
          </cell>
          <cell r="E205">
            <v>39965</v>
          </cell>
          <cell r="F205" t="str">
            <v>Jangkar</v>
          </cell>
          <cell r="G205">
            <v>96</v>
          </cell>
          <cell r="H205" t="str">
            <v>Value model</v>
          </cell>
          <cell r="I205" t="str">
            <v>Open</v>
          </cell>
          <cell r="K205">
            <v>10080000</v>
          </cell>
          <cell r="L205">
            <v>0</v>
          </cell>
          <cell r="M205">
            <v>-4200000</v>
          </cell>
        </row>
        <row r="206">
          <cell r="C206">
            <v>3020210</v>
          </cell>
          <cell r="D206" t="str">
            <v>Undefine</v>
          </cell>
          <cell r="E206">
            <v>39934</v>
          </cell>
          <cell r="F206" t="str">
            <v>Radio SSB (MF/HF Marine Trance</v>
          </cell>
          <cell r="G206">
            <v>96</v>
          </cell>
          <cell r="H206" t="str">
            <v>Value model</v>
          </cell>
          <cell r="I206" t="str">
            <v>Open</v>
          </cell>
          <cell r="K206">
            <v>11664800</v>
          </cell>
          <cell r="L206">
            <v>0</v>
          </cell>
          <cell r="M206">
            <v>-9963683.4600000009</v>
          </cell>
        </row>
        <row r="207">
          <cell r="C207">
            <v>3020211</v>
          </cell>
          <cell r="D207" t="str">
            <v>Undefine</v>
          </cell>
          <cell r="E207">
            <v>39965</v>
          </cell>
          <cell r="F207" t="str">
            <v>Mesin Genset (Motor Lampu)</v>
          </cell>
          <cell r="G207">
            <v>96</v>
          </cell>
          <cell r="H207" t="str">
            <v>Value model</v>
          </cell>
          <cell r="I207" t="str">
            <v>Open</v>
          </cell>
          <cell r="K207">
            <v>4100000</v>
          </cell>
          <cell r="L207">
            <v>0</v>
          </cell>
          <cell r="M207">
            <v>-1708333.2</v>
          </cell>
        </row>
        <row r="208">
          <cell r="C208">
            <v>3020212</v>
          </cell>
          <cell r="D208" t="str">
            <v>Undefine</v>
          </cell>
          <cell r="E208">
            <v>39965</v>
          </cell>
          <cell r="F208" t="str">
            <v>Mesin Genset (Motor Lampu)</v>
          </cell>
          <cell r="G208">
            <v>96</v>
          </cell>
          <cell r="H208" t="str">
            <v>Value model</v>
          </cell>
          <cell r="I208" t="str">
            <v>Open</v>
          </cell>
          <cell r="K208">
            <v>8450000</v>
          </cell>
          <cell r="L208">
            <v>0</v>
          </cell>
          <cell r="M208">
            <v>-3520833.2</v>
          </cell>
        </row>
        <row r="209">
          <cell r="C209">
            <v>3020213</v>
          </cell>
          <cell r="D209" t="str">
            <v>Undefine</v>
          </cell>
          <cell r="E209">
            <v>39965</v>
          </cell>
          <cell r="F209" t="str">
            <v>Mesin Genset (Motor Lampu)</v>
          </cell>
          <cell r="G209">
            <v>96</v>
          </cell>
          <cell r="H209" t="str">
            <v>Value model</v>
          </cell>
          <cell r="I209" t="str">
            <v>Open</v>
          </cell>
          <cell r="K209">
            <v>8900000</v>
          </cell>
          <cell r="L209">
            <v>0</v>
          </cell>
          <cell r="M209">
            <v>-3708333.2</v>
          </cell>
        </row>
        <row r="210">
          <cell r="C210">
            <v>3020214</v>
          </cell>
          <cell r="D210" t="str">
            <v>Undefine</v>
          </cell>
          <cell r="E210">
            <v>39965</v>
          </cell>
          <cell r="F210" t="str">
            <v>Crankshaft</v>
          </cell>
          <cell r="G210">
            <v>96</v>
          </cell>
          <cell r="H210" t="str">
            <v>Value model</v>
          </cell>
          <cell r="I210" t="str">
            <v>Open</v>
          </cell>
          <cell r="K210">
            <v>12672000</v>
          </cell>
          <cell r="L210">
            <v>0</v>
          </cell>
          <cell r="M210">
            <v>-5280000</v>
          </cell>
        </row>
        <row r="211">
          <cell r="C211">
            <v>3020215</v>
          </cell>
          <cell r="D211" t="str">
            <v>Undefine</v>
          </cell>
          <cell r="E211">
            <v>39963</v>
          </cell>
          <cell r="F211" t="str">
            <v>Jangkar</v>
          </cell>
          <cell r="G211">
            <v>96</v>
          </cell>
          <cell r="H211" t="str">
            <v>Value model</v>
          </cell>
          <cell r="I211" t="str">
            <v>Closed</v>
          </cell>
          <cell r="K211">
            <v>0</v>
          </cell>
          <cell r="L211">
            <v>0</v>
          </cell>
        </row>
        <row r="212">
          <cell r="C212">
            <v>3020216</v>
          </cell>
          <cell r="D212" t="str">
            <v>Undefine</v>
          </cell>
          <cell r="E212">
            <v>39965</v>
          </cell>
          <cell r="F212" t="str">
            <v>Mesin Genset (Motor Lampu)</v>
          </cell>
          <cell r="G212">
            <v>96</v>
          </cell>
          <cell r="H212" t="str">
            <v>Value model</v>
          </cell>
          <cell r="I212" t="str">
            <v>Open</v>
          </cell>
          <cell r="K212">
            <v>15650000</v>
          </cell>
          <cell r="L212">
            <v>0</v>
          </cell>
          <cell r="M212">
            <v>-6520833.2000000002</v>
          </cell>
        </row>
        <row r="213">
          <cell r="C213">
            <v>3020217</v>
          </cell>
          <cell r="D213" t="str">
            <v>Undefine</v>
          </cell>
          <cell r="E213">
            <v>39951</v>
          </cell>
          <cell r="F213" t="str">
            <v>AC CHANGHONG CSC-12 YA</v>
          </cell>
          <cell r="G213">
            <v>96</v>
          </cell>
          <cell r="H213" t="str">
            <v>Value model</v>
          </cell>
          <cell r="I213" t="str">
            <v>Open</v>
          </cell>
          <cell r="K213">
            <v>3000000</v>
          </cell>
          <cell r="L213">
            <v>0</v>
          </cell>
          <cell r="M213">
            <v>-1281250</v>
          </cell>
        </row>
        <row r="214">
          <cell r="C214">
            <v>3020218</v>
          </cell>
          <cell r="D214" t="str">
            <v>Undefine</v>
          </cell>
          <cell r="E214">
            <v>39958</v>
          </cell>
          <cell r="F214" t="str">
            <v>Mesin Genset (Motor Lampu)</v>
          </cell>
          <cell r="G214">
            <v>96</v>
          </cell>
          <cell r="H214" t="str">
            <v>Value model</v>
          </cell>
          <cell r="I214" t="str">
            <v>Open</v>
          </cell>
          <cell r="K214">
            <v>273695942</v>
          </cell>
          <cell r="L214">
            <v>0</v>
          </cell>
          <cell r="M214">
            <v>-116890975.40000001</v>
          </cell>
        </row>
        <row r="215">
          <cell r="C215">
            <v>3020219</v>
          </cell>
          <cell r="D215" t="str">
            <v>Undefine</v>
          </cell>
          <cell r="E215">
            <v>39951</v>
          </cell>
          <cell r="F215" t="str">
            <v>BATTERY CHARGE ACCU DELTA</v>
          </cell>
          <cell r="G215">
            <v>48</v>
          </cell>
          <cell r="H215" t="str">
            <v>Value model</v>
          </cell>
          <cell r="I215" t="str">
            <v>Open</v>
          </cell>
          <cell r="K215">
            <v>3300000</v>
          </cell>
          <cell r="L215">
            <v>0</v>
          </cell>
          <cell r="M215">
            <v>-2818750</v>
          </cell>
        </row>
        <row r="216">
          <cell r="C216">
            <v>3020220</v>
          </cell>
          <cell r="D216" t="str">
            <v>Undefine</v>
          </cell>
          <cell r="E216">
            <v>39951</v>
          </cell>
          <cell r="F216" t="str">
            <v>WATER PUMP DIESEL 2" 3 UNIT</v>
          </cell>
          <cell r="G216">
            <v>48</v>
          </cell>
          <cell r="H216" t="str">
            <v>Value model</v>
          </cell>
          <cell r="I216" t="str">
            <v>Closed</v>
          </cell>
          <cell r="K216">
            <v>0</v>
          </cell>
          <cell r="L216">
            <v>0</v>
          </cell>
        </row>
        <row r="217">
          <cell r="C217">
            <v>3020221</v>
          </cell>
          <cell r="D217" t="str">
            <v>Undefine</v>
          </cell>
          <cell r="E217">
            <v>39951</v>
          </cell>
          <cell r="F217" t="str">
            <v>GEAR BOX JT 600 6 UNIT</v>
          </cell>
          <cell r="G217">
            <v>48</v>
          </cell>
          <cell r="H217" t="str">
            <v>Value model</v>
          </cell>
          <cell r="I217" t="str">
            <v>Closed</v>
          </cell>
          <cell r="K217">
            <v>0</v>
          </cell>
          <cell r="L217">
            <v>0</v>
          </cell>
        </row>
        <row r="218">
          <cell r="C218">
            <v>3020222</v>
          </cell>
          <cell r="D218" t="str">
            <v>Undefine</v>
          </cell>
          <cell r="E218">
            <v>39951</v>
          </cell>
          <cell r="F218" t="str">
            <v>RADIATOR TF105</v>
          </cell>
          <cell r="G218">
            <v>48</v>
          </cell>
          <cell r="H218" t="str">
            <v>Value model</v>
          </cell>
          <cell r="I218" t="str">
            <v>Closed</v>
          </cell>
          <cell r="K218">
            <v>0</v>
          </cell>
          <cell r="L218">
            <v>0</v>
          </cell>
        </row>
        <row r="219">
          <cell r="C219">
            <v>3020223</v>
          </cell>
          <cell r="D219" t="str">
            <v>Undefine</v>
          </cell>
          <cell r="E219">
            <v>39951</v>
          </cell>
          <cell r="F219" t="str">
            <v>WATER PUMP JD50CL 2" 3 UNIT</v>
          </cell>
          <cell r="G219">
            <v>48</v>
          </cell>
          <cell r="H219" t="str">
            <v>Value model</v>
          </cell>
          <cell r="I219" t="str">
            <v>Closed</v>
          </cell>
          <cell r="K219">
            <v>0</v>
          </cell>
          <cell r="L219">
            <v>0</v>
          </cell>
        </row>
        <row r="220">
          <cell r="C220">
            <v>3020224</v>
          </cell>
          <cell r="D220" t="str">
            <v>Undefine</v>
          </cell>
          <cell r="E220">
            <v>39988</v>
          </cell>
          <cell r="F220" t="str">
            <v>Radio SSB (MF/HF Marine Trance</v>
          </cell>
          <cell r="G220">
            <v>48</v>
          </cell>
          <cell r="H220" t="str">
            <v>Value model</v>
          </cell>
          <cell r="I220" t="str">
            <v>Not yet acquired</v>
          </cell>
          <cell r="K220">
            <v>0</v>
          </cell>
          <cell r="L220">
            <v>0</v>
          </cell>
        </row>
        <row r="221">
          <cell r="C221">
            <v>3020226</v>
          </cell>
          <cell r="D221" t="str">
            <v>Undefine</v>
          </cell>
          <cell r="E221">
            <v>39991</v>
          </cell>
          <cell r="F221" t="str">
            <v>Botol Pemadam New</v>
          </cell>
          <cell r="G221">
            <v>96</v>
          </cell>
          <cell r="H221" t="str">
            <v>Value model</v>
          </cell>
          <cell r="I221" t="str">
            <v>Open</v>
          </cell>
          <cell r="K221">
            <v>7800000</v>
          </cell>
          <cell r="L221">
            <v>0</v>
          </cell>
          <cell r="M221">
            <v>-6500000</v>
          </cell>
        </row>
        <row r="222">
          <cell r="C222">
            <v>3020227</v>
          </cell>
          <cell r="D222" t="str">
            <v>Undefine</v>
          </cell>
          <cell r="E222">
            <v>39997</v>
          </cell>
          <cell r="F222" t="str">
            <v>Crankshaft</v>
          </cell>
          <cell r="G222">
            <v>96</v>
          </cell>
          <cell r="H222" t="str">
            <v>Value model</v>
          </cell>
          <cell r="I222" t="str">
            <v>Not yet acquired</v>
          </cell>
          <cell r="K222">
            <v>0</v>
          </cell>
          <cell r="L222">
            <v>0</v>
          </cell>
        </row>
        <row r="223">
          <cell r="C223">
            <v>3020228</v>
          </cell>
          <cell r="D223" t="str">
            <v>Undefine</v>
          </cell>
          <cell r="E223">
            <v>39991</v>
          </cell>
          <cell r="F223" t="str">
            <v>Botol Pemadam New</v>
          </cell>
          <cell r="G223">
            <v>96</v>
          </cell>
          <cell r="H223" t="str">
            <v>Value model</v>
          </cell>
          <cell r="I223" t="str">
            <v>Open</v>
          </cell>
          <cell r="K223">
            <v>0</v>
          </cell>
          <cell r="L223">
            <v>0</v>
          </cell>
        </row>
        <row r="224">
          <cell r="C224">
            <v>3020229</v>
          </cell>
          <cell r="D224" t="str">
            <v>Undefine</v>
          </cell>
          <cell r="E224">
            <v>40001</v>
          </cell>
          <cell r="F224" t="str">
            <v>Botol Pemadam New</v>
          </cell>
          <cell r="G224">
            <v>96</v>
          </cell>
          <cell r="H224" t="str">
            <v>Value model</v>
          </cell>
          <cell r="I224" t="str">
            <v>Closed</v>
          </cell>
          <cell r="K224">
            <v>0</v>
          </cell>
          <cell r="L224">
            <v>0</v>
          </cell>
        </row>
        <row r="225">
          <cell r="C225">
            <v>3020230</v>
          </cell>
          <cell r="D225" t="str">
            <v>Undefine</v>
          </cell>
          <cell r="E225">
            <v>40147</v>
          </cell>
          <cell r="F225" t="str">
            <v>Mesin Genset (Motor Lampu)</v>
          </cell>
          <cell r="G225">
            <v>96</v>
          </cell>
          <cell r="H225" t="str">
            <v>Value model</v>
          </cell>
          <cell r="I225" t="str">
            <v>Open</v>
          </cell>
          <cell r="K225">
            <v>19700000</v>
          </cell>
          <cell r="L225">
            <v>0</v>
          </cell>
          <cell r="M225">
            <v>-7182291.5499999998</v>
          </cell>
        </row>
        <row r="226">
          <cell r="C226">
            <v>3020231</v>
          </cell>
          <cell r="D226" t="str">
            <v>Undefine</v>
          </cell>
          <cell r="E226">
            <v>40147</v>
          </cell>
          <cell r="F226" t="str">
            <v>Mesin Genset (Motor Lampu)</v>
          </cell>
          <cell r="G226">
            <v>96</v>
          </cell>
          <cell r="H226" t="str">
            <v>Value model</v>
          </cell>
          <cell r="I226" t="str">
            <v>Open</v>
          </cell>
          <cell r="K226">
            <v>19700000</v>
          </cell>
          <cell r="L226">
            <v>0</v>
          </cell>
          <cell r="M226">
            <v>-7182291.5499999998</v>
          </cell>
        </row>
        <row r="227">
          <cell r="C227">
            <v>3020232</v>
          </cell>
          <cell r="D227" t="str">
            <v>Undefine</v>
          </cell>
          <cell r="E227">
            <v>39965</v>
          </cell>
          <cell r="F227" t="str">
            <v>Mesin Genset (Motor Lampu)</v>
          </cell>
          <cell r="G227">
            <v>96</v>
          </cell>
          <cell r="H227" t="str">
            <v>Value model</v>
          </cell>
          <cell r="I227" t="str">
            <v>Open</v>
          </cell>
          <cell r="K227">
            <v>19700000</v>
          </cell>
          <cell r="L227">
            <v>0</v>
          </cell>
          <cell r="M227">
            <v>-8208333.2000000002</v>
          </cell>
        </row>
        <row r="228">
          <cell r="C228">
            <v>3020233</v>
          </cell>
          <cell r="D228" t="str">
            <v>Undefine</v>
          </cell>
          <cell r="E228">
            <v>39965</v>
          </cell>
          <cell r="F228" t="str">
            <v>Mesin Genset (Motor Lampu)</v>
          </cell>
          <cell r="G228">
            <v>96</v>
          </cell>
          <cell r="H228" t="str">
            <v>Value model</v>
          </cell>
          <cell r="I228" t="str">
            <v>Open</v>
          </cell>
          <cell r="K228">
            <v>19700000</v>
          </cell>
          <cell r="L228">
            <v>0</v>
          </cell>
          <cell r="M228">
            <v>-8208333.2000000002</v>
          </cell>
        </row>
        <row r="229">
          <cell r="C229">
            <v>3020234</v>
          </cell>
          <cell r="D229" t="str">
            <v>Undefine</v>
          </cell>
          <cell r="E229">
            <v>39989</v>
          </cell>
          <cell r="F229" t="str">
            <v>Radio VHM Marine ICom H-304</v>
          </cell>
          <cell r="G229">
            <v>48</v>
          </cell>
          <cell r="H229" t="str">
            <v>Value model</v>
          </cell>
          <cell r="I229" t="str">
            <v>Open</v>
          </cell>
          <cell r="K229">
            <v>2750000</v>
          </cell>
          <cell r="L229">
            <v>0</v>
          </cell>
          <cell r="M229">
            <v>-2291666.7999999998</v>
          </cell>
        </row>
        <row r="230">
          <cell r="C230">
            <v>3020235</v>
          </cell>
          <cell r="D230" t="str">
            <v>Undefine</v>
          </cell>
          <cell r="E230">
            <v>40018</v>
          </cell>
          <cell r="F230" t="str">
            <v>Generator Stamford re-new</v>
          </cell>
          <cell r="G230">
            <v>96</v>
          </cell>
          <cell r="H230" t="str">
            <v>Value model</v>
          </cell>
          <cell r="I230" t="str">
            <v>Open</v>
          </cell>
          <cell r="K230">
            <v>23000000</v>
          </cell>
          <cell r="L230">
            <v>0</v>
          </cell>
          <cell r="M230">
            <v>-9343749.8699999992</v>
          </cell>
        </row>
        <row r="231">
          <cell r="C231">
            <v>3020236</v>
          </cell>
          <cell r="D231" t="str">
            <v>Undefine</v>
          </cell>
          <cell r="E231">
            <v>40000</v>
          </cell>
          <cell r="F231" t="str">
            <v>Mesin Genset (Motor Lampu)</v>
          </cell>
          <cell r="G231">
            <v>96</v>
          </cell>
          <cell r="H231" t="str">
            <v>Value model</v>
          </cell>
          <cell r="I231" t="str">
            <v>Open</v>
          </cell>
          <cell r="K231">
            <v>7250000</v>
          </cell>
          <cell r="L231">
            <v>0</v>
          </cell>
          <cell r="M231">
            <v>-2945312.37</v>
          </cell>
        </row>
        <row r="232">
          <cell r="C232">
            <v>3020237</v>
          </cell>
          <cell r="D232" t="str">
            <v>Undefine</v>
          </cell>
          <cell r="E232">
            <v>40147</v>
          </cell>
          <cell r="F232" t="str">
            <v>Jangkar</v>
          </cell>
          <cell r="G232">
            <v>96</v>
          </cell>
          <cell r="H232" t="str">
            <v>Value model</v>
          </cell>
          <cell r="I232" t="str">
            <v>Open</v>
          </cell>
          <cell r="K232">
            <v>7303294.5</v>
          </cell>
          <cell r="L232">
            <v>0</v>
          </cell>
          <cell r="M232">
            <v>-2662659.2999999998</v>
          </cell>
        </row>
        <row r="233">
          <cell r="C233">
            <v>3020238</v>
          </cell>
          <cell r="D233" t="str">
            <v>Undefine</v>
          </cell>
          <cell r="E233">
            <v>40004</v>
          </cell>
          <cell r="F233" t="str">
            <v>AC ( Air Conditioning)</v>
          </cell>
          <cell r="G233">
            <v>96</v>
          </cell>
          <cell r="H233" t="str">
            <v>Value model</v>
          </cell>
          <cell r="I233" t="str">
            <v>Open</v>
          </cell>
          <cell r="K233">
            <v>2300000</v>
          </cell>
          <cell r="L233">
            <v>0</v>
          </cell>
          <cell r="M233">
            <v>-934374.87</v>
          </cell>
        </row>
        <row r="234">
          <cell r="C234">
            <v>3020239</v>
          </cell>
          <cell r="D234" t="str">
            <v>Undefine</v>
          </cell>
          <cell r="E234">
            <v>40032</v>
          </cell>
          <cell r="F234" t="str">
            <v>Freezer</v>
          </cell>
          <cell r="G234">
            <v>96</v>
          </cell>
          <cell r="H234" t="str">
            <v>Value model</v>
          </cell>
          <cell r="I234" t="str">
            <v>Not yet acquired</v>
          </cell>
          <cell r="K234">
            <v>0</v>
          </cell>
          <cell r="L234">
            <v>0</v>
          </cell>
        </row>
        <row r="235">
          <cell r="C235">
            <v>3020240</v>
          </cell>
          <cell r="D235" t="str">
            <v>Undefine</v>
          </cell>
          <cell r="E235">
            <v>40032</v>
          </cell>
          <cell r="F235" t="str">
            <v>Tracking system + Kabel</v>
          </cell>
          <cell r="G235">
            <v>96</v>
          </cell>
          <cell r="H235" t="str">
            <v>Value model</v>
          </cell>
          <cell r="I235" t="str">
            <v>Not yet acquired</v>
          </cell>
          <cell r="K235">
            <v>0</v>
          </cell>
          <cell r="L235">
            <v>0</v>
          </cell>
        </row>
        <row r="236">
          <cell r="C236">
            <v>3020241</v>
          </cell>
          <cell r="D236" t="str">
            <v>Undefine</v>
          </cell>
          <cell r="E236">
            <v>40018</v>
          </cell>
          <cell r="F236" t="str">
            <v>Jangkar</v>
          </cell>
          <cell r="G236">
            <v>96</v>
          </cell>
          <cell r="H236" t="str">
            <v>Value model</v>
          </cell>
          <cell r="I236" t="str">
            <v>Open</v>
          </cell>
          <cell r="K236">
            <v>15000000</v>
          </cell>
          <cell r="L236">
            <v>0</v>
          </cell>
          <cell r="M236">
            <v>-6093750</v>
          </cell>
        </row>
        <row r="237">
          <cell r="C237">
            <v>3020242</v>
          </cell>
          <cell r="D237" t="str">
            <v>Undefine</v>
          </cell>
          <cell r="E237">
            <v>40147</v>
          </cell>
          <cell r="F237" t="str">
            <v>Jangkar</v>
          </cell>
          <cell r="G237">
            <v>96</v>
          </cell>
          <cell r="H237" t="str">
            <v>Value model</v>
          </cell>
          <cell r="I237" t="str">
            <v>Open</v>
          </cell>
          <cell r="K237">
            <v>7303294.5</v>
          </cell>
          <cell r="L237">
            <v>0</v>
          </cell>
          <cell r="M237">
            <v>-2662659.2999999998</v>
          </cell>
        </row>
        <row r="238">
          <cell r="C238">
            <v>3020243</v>
          </cell>
          <cell r="D238" t="str">
            <v>Undefine</v>
          </cell>
          <cell r="E238">
            <v>40147</v>
          </cell>
          <cell r="F238" t="str">
            <v>Jangkar</v>
          </cell>
          <cell r="G238">
            <v>96</v>
          </cell>
          <cell r="H238" t="str">
            <v>Value model</v>
          </cell>
          <cell r="I238" t="str">
            <v>Open</v>
          </cell>
          <cell r="K238">
            <v>14606589</v>
          </cell>
          <cell r="L238">
            <v>0</v>
          </cell>
          <cell r="M238">
            <v>-5325318.95</v>
          </cell>
        </row>
        <row r="239">
          <cell r="C239">
            <v>3020244</v>
          </cell>
          <cell r="D239" t="str">
            <v>Undefine</v>
          </cell>
          <cell r="E239">
            <v>40026</v>
          </cell>
          <cell r="F239" t="str">
            <v>Radio Marine 1 CCDM IC M 304</v>
          </cell>
          <cell r="G239">
            <v>48</v>
          </cell>
          <cell r="H239" t="str">
            <v>Value model</v>
          </cell>
          <cell r="I239" t="str">
            <v>Open</v>
          </cell>
          <cell r="K239">
            <v>2750000</v>
          </cell>
          <cell r="L239">
            <v>0</v>
          </cell>
          <cell r="M239">
            <v>-2177083.46</v>
          </cell>
        </row>
        <row r="240">
          <cell r="C240">
            <v>3020245</v>
          </cell>
          <cell r="D240" t="str">
            <v>Undefine</v>
          </cell>
          <cell r="E240">
            <v>40026</v>
          </cell>
          <cell r="F240" t="str">
            <v>Mesin Diesel Yanmar TF 85 MH-d</v>
          </cell>
          <cell r="G240">
            <v>96</v>
          </cell>
          <cell r="H240" t="str">
            <v>Value model</v>
          </cell>
          <cell r="I240" t="str">
            <v>Open</v>
          </cell>
          <cell r="K240">
            <v>8375000</v>
          </cell>
          <cell r="L240">
            <v>0</v>
          </cell>
          <cell r="M240">
            <v>-3315104.04</v>
          </cell>
        </row>
        <row r="241">
          <cell r="C241">
            <v>3020246</v>
          </cell>
          <cell r="D241" t="str">
            <v>Undefine</v>
          </cell>
          <cell r="E241">
            <v>40028</v>
          </cell>
          <cell r="F241" t="str">
            <v>Tracking system + Kabel</v>
          </cell>
          <cell r="G241">
            <v>96</v>
          </cell>
          <cell r="H241" t="str">
            <v>Value model</v>
          </cell>
          <cell r="I241" t="str">
            <v>Open</v>
          </cell>
          <cell r="K241">
            <v>8670833.3300000001</v>
          </cell>
          <cell r="L241">
            <v>0</v>
          </cell>
          <cell r="M241">
            <v>-3432204.84</v>
          </cell>
        </row>
        <row r="242">
          <cell r="C242">
            <v>3020247</v>
          </cell>
          <cell r="D242" t="str">
            <v>Undefine</v>
          </cell>
          <cell r="E242">
            <v>40147</v>
          </cell>
          <cell r="F242" t="str">
            <v>Radar FURUNO 1715 (24NM) Compl</v>
          </cell>
          <cell r="G242">
            <v>96</v>
          </cell>
          <cell r="H242" t="str">
            <v>Value model</v>
          </cell>
          <cell r="I242" t="str">
            <v>Open</v>
          </cell>
          <cell r="K242">
            <v>21783584.940000001</v>
          </cell>
          <cell r="L242">
            <v>0</v>
          </cell>
          <cell r="M242">
            <v>-7941931.9000000004</v>
          </cell>
        </row>
        <row r="243">
          <cell r="C243">
            <v>3020248</v>
          </cell>
          <cell r="D243" t="str">
            <v>Undefine</v>
          </cell>
          <cell r="E243">
            <v>40147</v>
          </cell>
          <cell r="F243" t="str">
            <v>Jangkar</v>
          </cell>
          <cell r="G243">
            <v>96</v>
          </cell>
          <cell r="H243" t="str">
            <v>Value model</v>
          </cell>
          <cell r="I243" t="str">
            <v>Open</v>
          </cell>
          <cell r="K243">
            <v>10170000</v>
          </cell>
          <cell r="L243">
            <v>0</v>
          </cell>
          <cell r="M243">
            <v>-3707812.5</v>
          </cell>
        </row>
        <row r="244">
          <cell r="C244">
            <v>3020249</v>
          </cell>
          <cell r="D244">
            <v>3056</v>
          </cell>
          <cell r="E244">
            <v>40051</v>
          </cell>
          <cell r="F244" t="str">
            <v>Helm Pump Danfoss Model PS 200</v>
          </cell>
          <cell r="G244">
            <v>48</v>
          </cell>
          <cell r="H244" t="str">
            <v>Value model</v>
          </cell>
          <cell r="I244" t="str">
            <v>Open</v>
          </cell>
          <cell r="K244">
            <v>11000000</v>
          </cell>
          <cell r="L244">
            <v>0</v>
          </cell>
          <cell r="M244">
            <v>-8708333.4600000009</v>
          </cell>
        </row>
        <row r="245">
          <cell r="C245">
            <v>3020250</v>
          </cell>
          <cell r="D245">
            <v>3077</v>
          </cell>
          <cell r="E245">
            <v>40046</v>
          </cell>
          <cell r="F245" t="str">
            <v>Radar FURUNO 1715 (24NM) Compl</v>
          </cell>
          <cell r="G245">
            <v>96</v>
          </cell>
          <cell r="H245" t="str">
            <v>Value model</v>
          </cell>
          <cell r="I245" t="str">
            <v>Open</v>
          </cell>
          <cell r="K245">
            <v>20952429.300000001</v>
          </cell>
          <cell r="L245">
            <v>0</v>
          </cell>
          <cell r="M245">
            <v>-8293669.8600000003</v>
          </cell>
        </row>
        <row r="246">
          <cell r="C246">
            <v>3020251</v>
          </cell>
          <cell r="D246">
            <v>3054</v>
          </cell>
          <cell r="E246">
            <v>40147</v>
          </cell>
          <cell r="F246" t="str">
            <v>Liferaft New</v>
          </cell>
          <cell r="G246">
            <v>96</v>
          </cell>
          <cell r="H246" t="str">
            <v>Value model</v>
          </cell>
          <cell r="I246" t="str">
            <v>Open</v>
          </cell>
          <cell r="K246">
            <v>17650000</v>
          </cell>
          <cell r="L246">
            <v>0</v>
          </cell>
          <cell r="M246">
            <v>-6434895.9500000002</v>
          </cell>
        </row>
        <row r="247">
          <cell r="C247">
            <v>3020252</v>
          </cell>
          <cell r="D247">
            <v>3087</v>
          </cell>
          <cell r="E247">
            <v>40147</v>
          </cell>
          <cell r="F247" t="str">
            <v>Jangkar</v>
          </cell>
          <cell r="G247">
            <v>96</v>
          </cell>
          <cell r="H247" t="str">
            <v>Value model</v>
          </cell>
          <cell r="I247" t="str">
            <v>Open</v>
          </cell>
          <cell r="K247">
            <v>7303294.5</v>
          </cell>
          <cell r="L247">
            <v>0</v>
          </cell>
          <cell r="M247">
            <v>-2662659.2999999998</v>
          </cell>
        </row>
        <row r="248">
          <cell r="C248">
            <v>3020253</v>
          </cell>
          <cell r="D248" t="str">
            <v>Undefine</v>
          </cell>
          <cell r="E248">
            <v>40147</v>
          </cell>
          <cell r="F248" t="str">
            <v>Mesin Generator (Motor Lampu)</v>
          </cell>
          <cell r="G248">
            <v>48</v>
          </cell>
          <cell r="H248" t="str">
            <v>Value model</v>
          </cell>
          <cell r="I248" t="str">
            <v>Open</v>
          </cell>
          <cell r="K248">
            <v>0</v>
          </cell>
          <cell r="L248">
            <v>0</v>
          </cell>
        </row>
        <row r="249">
          <cell r="C249">
            <v>3020254</v>
          </cell>
          <cell r="D249">
            <v>3056</v>
          </cell>
          <cell r="E249">
            <v>40147</v>
          </cell>
          <cell r="F249" t="str">
            <v>Liferaft New</v>
          </cell>
          <cell r="G249">
            <v>96</v>
          </cell>
          <cell r="H249" t="str">
            <v>Value model</v>
          </cell>
          <cell r="I249" t="str">
            <v>Open</v>
          </cell>
          <cell r="K249">
            <v>17800000</v>
          </cell>
          <cell r="L249">
            <v>0</v>
          </cell>
          <cell r="M249">
            <v>-6489583.4500000002</v>
          </cell>
        </row>
        <row r="250">
          <cell r="C250">
            <v>3020255</v>
          </cell>
          <cell r="D250">
            <v>3075</v>
          </cell>
          <cell r="E250">
            <v>40054</v>
          </cell>
          <cell r="F250" t="str">
            <v>Mesin Generator (Motor Lampu)</v>
          </cell>
          <cell r="G250">
            <v>96</v>
          </cell>
          <cell r="H250" t="str">
            <v>Value model</v>
          </cell>
          <cell r="I250" t="str">
            <v>Open</v>
          </cell>
          <cell r="K250">
            <v>13150000</v>
          </cell>
          <cell r="L250">
            <v>0</v>
          </cell>
          <cell r="M250">
            <v>-5205208.46</v>
          </cell>
        </row>
        <row r="251">
          <cell r="C251">
            <v>3020256</v>
          </cell>
          <cell r="D251">
            <v>3088</v>
          </cell>
          <cell r="E251">
            <v>40147</v>
          </cell>
          <cell r="F251" t="str">
            <v>Jangkar</v>
          </cell>
          <cell r="G251">
            <v>96</v>
          </cell>
          <cell r="H251" t="str">
            <v>Value model</v>
          </cell>
          <cell r="I251" t="str">
            <v>Open</v>
          </cell>
          <cell r="K251">
            <v>7303294.5</v>
          </cell>
          <cell r="L251">
            <v>0</v>
          </cell>
          <cell r="M251">
            <v>-2662659.2999999998</v>
          </cell>
        </row>
        <row r="252">
          <cell r="C252">
            <v>3020257</v>
          </cell>
          <cell r="D252">
            <v>3013</v>
          </cell>
          <cell r="E252">
            <v>40047</v>
          </cell>
          <cell r="F252" t="str">
            <v>Mesin Generator (Motor Lampu)</v>
          </cell>
          <cell r="G252">
            <v>96</v>
          </cell>
          <cell r="H252" t="str">
            <v>Value model</v>
          </cell>
          <cell r="I252" t="str">
            <v>Open</v>
          </cell>
          <cell r="K252">
            <v>7500000</v>
          </cell>
          <cell r="L252">
            <v>0</v>
          </cell>
          <cell r="M252">
            <v>-2968750</v>
          </cell>
        </row>
        <row r="253">
          <cell r="C253">
            <v>3020258</v>
          </cell>
          <cell r="D253">
            <v>3026</v>
          </cell>
          <cell r="E253">
            <v>40147</v>
          </cell>
          <cell r="F253" t="str">
            <v>Radar FURUNO 1715 (24NM) Compl</v>
          </cell>
          <cell r="G253">
            <v>96</v>
          </cell>
          <cell r="H253" t="str">
            <v>Value model</v>
          </cell>
          <cell r="I253" t="str">
            <v>Open</v>
          </cell>
          <cell r="K253">
            <v>21783584.949999999</v>
          </cell>
          <cell r="L253">
            <v>0</v>
          </cell>
          <cell r="M253">
            <v>-7941931.9000000004</v>
          </cell>
        </row>
        <row r="254">
          <cell r="C254">
            <v>3020259</v>
          </cell>
          <cell r="D254">
            <v>3086</v>
          </cell>
          <cell r="E254">
            <v>40147</v>
          </cell>
          <cell r="F254" t="str">
            <v>Jangkar</v>
          </cell>
          <cell r="G254">
            <v>96</v>
          </cell>
          <cell r="H254" t="str">
            <v>Value model</v>
          </cell>
          <cell r="I254" t="str">
            <v>Open</v>
          </cell>
          <cell r="K254">
            <v>7303294.5</v>
          </cell>
          <cell r="L254">
            <v>0</v>
          </cell>
          <cell r="M254">
            <v>-2662659.2999999998</v>
          </cell>
        </row>
        <row r="255">
          <cell r="C255">
            <v>3020260</v>
          </cell>
          <cell r="D255">
            <v>3082</v>
          </cell>
          <cell r="E255">
            <v>40147</v>
          </cell>
          <cell r="F255" t="str">
            <v>Jangkar</v>
          </cell>
          <cell r="G255">
            <v>96</v>
          </cell>
          <cell r="H255" t="str">
            <v>Value model</v>
          </cell>
          <cell r="I255" t="str">
            <v>Open</v>
          </cell>
          <cell r="K255">
            <v>1400000</v>
          </cell>
          <cell r="L255">
            <v>0</v>
          </cell>
          <cell r="M255">
            <v>-510416.55</v>
          </cell>
        </row>
        <row r="256">
          <cell r="C256">
            <v>3020261</v>
          </cell>
          <cell r="D256">
            <v>3009</v>
          </cell>
          <cell r="E256">
            <v>40147</v>
          </cell>
          <cell r="F256" t="str">
            <v>Jangkar</v>
          </cell>
          <cell r="G256">
            <v>96</v>
          </cell>
          <cell r="H256" t="str">
            <v>Value model</v>
          </cell>
          <cell r="I256" t="str">
            <v>Open</v>
          </cell>
          <cell r="K256">
            <v>7303294.5</v>
          </cell>
          <cell r="L256">
            <v>0</v>
          </cell>
          <cell r="M256">
            <v>-2662659.2999999998</v>
          </cell>
        </row>
        <row r="257">
          <cell r="C257">
            <v>3020262</v>
          </cell>
          <cell r="D257">
            <v>3001</v>
          </cell>
          <cell r="E257">
            <v>40147</v>
          </cell>
          <cell r="F257" t="str">
            <v>Mesin Generator (Motor Lampu)</v>
          </cell>
          <cell r="G257">
            <v>48</v>
          </cell>
          <cell r="H257" t="str">
            <v>Value model</v>
          </cell>
          <cell r="I257" t="str">
            <v>Open</v>
          </cell>
          <cell r="K257">
            <v>228069864</v>
          </cell>
          <cell r="L257">
            <v>0</v>
          </cell>
          <cell r="M257">
            <v>-166300942.5</v>
          </cell>
        </row>
        <row r="258">
          <cell r="C258">
            <v>3020263</v>
          </cell>
          <cell r="D258">
            <v>3058</v>
          </cell>
          <cell r="E258">
            <v>40147</v>
          </cell>
          <cell r="F258" t="str">
            <v>Jangkar</v>
          </cell>
          <cell r="G258">
            <v>96</v>
          </cell>
          <cell r="H258" t="str">
            <v>Value model</v>
          </cell>
          <cell r="I258" t="str">
            <v>Open</v>
          </cell>
          <cell r="K258">
            <v>7303294.5</v>
          </cell>
          <cell r="L258">
            <v>0</v>
          </cell>
          <cell r="M258">
            <v>-2662659.2999999998</v>
          </cell>
        </row>
        <row r="259">
          <cell r="C259">
            <v>3020264</v>
          </cell>
          <cell r="D259">
            <v>3085</v>
          </cell>
          <cell r="E259">
            <v>40147</v>
          </cell>
          <cell r="F259" t="str">
            <v>Jangkar</v>
          </cell>
          <cell r="G259">
            <v>96</v>
          </cell>
          <cell r="H259" t="str">
            <v>Value model</v>
          </cell>
          <cell r="I259" t="str">
            <v>Open</v>
          </cell>
          <cell r="K259">
            <v>7303294.5</v>
          </cell>
          <cell r="L259">
            <v>0</v>
          </cell>
          <cell r="M259">
            <v>-2662659.2999999998</v>
          </cell>
        </row>
        <row r="260">
          <cell r="C260">
            <v>3020265</v>
          </cell>
          <cell r="D260">
            <v>3020</v>
          </cell>
          <cell r="E260">
            <v>40147</v>
          </cell>
          <cell r="F260" t="str">
            <v>Jangkar</v>
          </cell>
          <cell r="G260">
            <v>96</v>
          </cell>
          <cell r="H260" t="str">
            <v>Value model</v>
          </cell>
          <cell r="I260" t="str">
            <v>Open</v>
          </cell>
          <cell r="K260">
            <v>7303294.5</v>
          </cell>
          <cell r="L260">
            <v>0</v>
          </cell>
          <cell r="M260">
            <v>-2662659.2999999998</v>
          </cell>
        </row>
        <row r="261">
          <cell r="C261">
            <v>3020266</v>
          </cell>
          <cell r="D261">
            <v>3085</v>
          </cell>
          <cell r="E261">
            <v>40147</v>
          </cell>
          <cell r="F261" t="str">
            <v>Jangkar</v>
          </cell>
          <cell r="G261">
            <v>96</v>
          </cell>
          <cell r="H261" t="str">
            <v>Value model</v>
          </cell>
          <cell r="I261" t="str">
            <v>Open</v>
          </cell>
          <cell r="K261">
            <v>7303294.5</v>
          </cell>
          <cell r="L261">
            <v>0</v>
          </cell>
          <cell r="M261">
            <v>-2662659.2999999998</v>
          </cell>
        </row>
        <row r="262">
          <cell r="C262">
            <v>3020267</v>
          </cell>
          <cell r="D262">
            <v>3048</v>
          </cell>
          <cell r="E262">
            <v>40147</v>
          </cell>
          <cell r="F262" t="str">
            <v>Jangkar</v>
          </cell>
          <cell r="G262">
            <v>96</v>
          </cell>
          <cell r="H262" t="str">
            <v>Value model</v>
          </cell>
          <cell r="I262" t="str">
            <v>Open</v>
          </cell>
          <cell r="K262">
            <v>7303294.5</v>
          </cell>
          <cell r="L262">
            <v>0</v>
          </cell>
          <cell r="M262">
            <v>-2662659.2999999998</v>
          </cell>
        </row>
        <row r="263">
          <cell r="C263">
            <v>3020268</v>
          </cell>
          <cell r="D263">
            <v>3056</v>
          </cell>
          <cell r="E263">
            <v>40147</v>
          </cell>
          <cell r="F263" t="str">
            <v>Jangkar</v>
          </cell>
          <cell r="G263">
            <v>96</v>
          </cell>
          <cell r="H263" t="str">
            <v>Value model</v>
          </cell>
          <cell r="I263" t="str">
            <v>Open</v>
          </cell>
          <cell r="K263">
            <v>7303294.5</v>
          </cell>
          <cell r="L263">
            <v>0</v>
          </cell>
          <cell r="M263">
            <v>-2662659.2999999998</v>
          </cell>
        </row>
        <row r="264">
          <cell r="C264">
            <v>3020269</v>
          </cell>
          <cell r="D264">
            <v>3001</v>
          </cell>
          <cell r="E264">
            <v>40066</v>
          </cell>
          <cell r="F264" t="str">
            <v>AC ( Air Conditioning)</v>
          </cell>
          <cell r="G264">
            <v>96</v>
          </cell>
          <cell r="H264" t="str">
            <v>Value model</v>
          </cell>
          <cell r="I264" t="str">
            <v>Open</v>
          </cell>
          <cell r="K264">
            <v>2405000</v>
          </cell>
          <cell r="L264">
            <v>0</v>
          </cell>
          <cell r="M264">
            <v>-926926.96</v>
          </cell>
        </row>
        <row r="265">
          <cell r="C265">
            <v>3020270</v>
          </cell>
          <cell r="D265">
            <v>3001</v>
          </cell>
          <cell r="E265">
            <v>40066</v>
          </cell>
          <cell r="F265" t="str">
            <v>AC ( Air Conditioning)</v>
          </cell>
          <cell r="G265">
            <v>96</v>
          </cell>
          <cell r="H265" t="str">
            <v>Value model</v>
          </cell>
          <cell r="I265" t="str">
            <v>Open</v>
          </cell>
          <cell r="K265">
            <v>2600000</v>
          </cell>
          <cell r="L265">
            <v>0</v>
          </cell>
          <cell r="M265">
            <v>-1002083.21</v>
          </cell>
        </row>
        <row r="266">
          <cell r="C266">
            <v>3020271</v>
          </cell>
          <cell r="D266">
            <v>3001</v>
          </cell>
          <cell r="E266">
            <v>40066</v>
          </cell>
          <cell r="F266" t="str">
            <v>AC ( Air Conditioning)</v>
          </cell>
          <cell r="G266">
            <v>96</v>
          </cell>
          <cell r="H266" t="str">
            <v>Value model</v>
          </cell>
          <cell r="I266" t="str">
            <v>Open</v>
          </cell>
          <cell r="K266">
            <v>2760000</v>
          </cell>
          <cell r="L266">
            <v>0</v>
          </cell>
          <cell r="M266">
            <v>-1063750</v>
          </cell>
        </row>
        <row r="267">
          <cell r="C267">
            <v>3020272</v>
          </cell>
          <cell r="D267">
            <v>3056</v>
          </cell>
          <cell r="E267">
            <v>40074</v>
          </cell>
          <cell r="F267" t="str">
            <v>Jangkar</v>
          </cell>
          <cell r="G267">
            <v>96</v>
          </cell>
          <cell r="H267" t="str">
            <v>Value model</v>
          </cell>
          <cell r="I267" t="str">
            <v>Open</v>
          </cell>
          <cell r="K267">
            <v>5582789.1699999999</v>
          </cell>
          <cell r="L267">
            <v>0</v>
          </cell>
          <cell r="M267">
            <v>-2151699.85</v>
          </cell>
        </row>
        <row r="268">
          <cell r="C268">
            <v>3020273</v>
          </cell>
          <cell r="D268">
            <v>3046</v>
          </cell>
          <cell r="E268">
            <v>40074</v>
          </cell>
          <cell r="F268" t="str">
            <v>Jangkar</v>
          </cell>
          <cell r="G268">
            <v>96</v>
          </cell>
          <cell r="H268" t="str">
            <v>Value model</v>
          </cell>
          <cell r="I268" t="str">
            <v>Open</v>
          </cell>
          <cell r="K268">
            <v>10260000</v>
          </cell>
          <cell r="L268">
            <v>0</v>
          </cell>
          <cell r="M268">
            <v>-3954375</v>
          </cell>
        </row>
        <row r="269">
          <cell r="C269">
            <v>3020274</v>
          </cell>
          <cell r="D269" t="str">
            <v>Undefine</v>
          </cell>
          <cell r="E269">
            <v>40158</v>
          </cell>
          <cell r="F269" t="str">
            <v>Tracking system + Kabel</v>
          </cell>
          <cell r="G269">
            <v>48</v>
          </cell>
          <cell r="H269" t="str">
            <v>Value model</v>
          </cell>
          <cell r="I269" t="str">
            <v>Not yet acquired</v>
          </cell>
          <cell r="K269">
            <v>0</v>
          </cell>
          <cell r="L269">
            <v>0</v>
          </cell>
        </row>
        <row r="270">
          <cell r="C270">
            <v>3020275</v>
          </cell>
          <cell r="D270" t="str">
            <v>Undefine</v>
          </cell>
          <cell r="E270">
            <v>40105</v>
          </cell>
          <cell r="F270" t="str">
            <v>AC ( Air Conditioning)</v>
          </cell>
          <cell r="G270">
            <v>96</v>
          </cell>
          <cell r="H270" t="str">
            <v>Value model</v>
          </cell>
          <cell r="I270" t="str">
            <v>Not yet acquired</v>
          </cell>
          <cell r="K270">
            <v>0</v>
          </cell>
          <cell r="L270">
            <v>0</v>
          </cell>
        </row>
        <row r="271">
          <cell r="C271">
            <v>3020276</v>
          </cell>
          <cell r="D271" t="str">
            <v>Undefine</v>
          </cell>
          <cell r="E271">
            <v>40105</v>
          </cell>
          <cell r="F271" t="str">
            <v>AC ( Air Conditioning)</v>
          </cell>
          <cell r="G271">
            <v>96</v>
          </cell>
          <cell r="H271" t="str">
            <v>Value model</v>
          </cell>
          <cell r="I271" t="str">
            <v>Not yet acquired</v>
          </cell>
          <cell r="K271">
            <v>0</v>
          </cell>
          <cell r="L271">
            <v>0</v>
          </cell>
        </row>
        <row r="272">
          <cell r="C272">
            <v>3020277</v>
          </cell>
          <cell r="D272">
            <v>3065</v>
          </cell>
          <cell r="E272">
            <v>40147</v>
          </cell>
          <cell r="F272" t="str">
            <v>Radar FURUNO 1715 (24NM) Compl</v>
          </cell>
          <cell r="G272">
            <v>96</v>
          </cell>
          <cell r="H272" t="str">
            <v>Value model</v>
          </cell>
          <cell r="I272" t="str">
            <v>Open</v>
          </cell>
          <cell r="K272">
            <v>21783584.940000001</v>
          </cell>
          <cell r="L272">
            <v>0</v>
          </cell>
          <cell r="M272">
            <v>-7941931.9000000004</v>
          </cell>
        </row>
        <row r="273">
          <cell r="C273">
            <v>3020278</v>
          </cell>
          <cell r="D273">
            <v>3058</v>
          </cell>
          <cell r="E273">
            <v>40089</v>
          </cell>
          <cell r="F273" t="str">
            <v>AC ( Air Conditioning)</v>
          </cell>
          <cell r="G273">
            <v>96</v>
          </cell>
          <cell r="H273" t="str">
            <v>Value model</v>
          </cell>
          <cell r="I273" t="str">
            <v>Open</v>
          </cell>
          <cell r="K273">
            <v>2350000</v>
          </cell>
          <cell r="L273">
            <v>0</v>
          </cell>
          <cell r="M273">
            <v>-881250.12</v>
          </cell>
        </row>
        <row r="274">
          <cell r="C274">
            <v>3020279</v>
          </cell>
          <cell r="D274">
            <v>3079</v>
          </cell>
          <cell r="E274">
            <v>40147</v>
          </cell>
          <cell r="F274" t="str">
            <v>Jangkar</v>
          </cell>
          <cell r="G274">
            <v>96</v>
          </cell>
          <cell r="H274" t="str">
            <v>Value model</v>
          </cell>
          <cell r="I274" t="str">
            <v>Open</v>
          </cell>
          <cell r="K274">
            <v>10170000</v>
          </cell>
          <cell r="L274">
            <v>0</v>
          </cell>
          <cell r="M274">
            <v>-3707812.5</v>
          </cell>
        </row>
        <row r="275">
          <cell r="C275">
            <v>3020280</v>
          </cell>
          <cell r="D275" t="str">
            <v>Undefine</v>
          </cell>
          <cell r="E275">
            <v>40106</v>
          </cell>
          <cell r="F275" t="str">
            <v>GPS FURUNO MODEL GP32_SN 4439</v>
          </cell>
          <cell r="G275">
            <v>48</v>
          </cell>
          <cell r="H275" t="str">
            <v>Value model</v>
          </cell>
          <cell r="I275" t="str">
            <v>Open</v>
          </cell>
          <cell r="K275">
            <v>4300000</v>
          </cell>
          <cell r="L275">
            <v>0</v>
          </cell>
          <cell r="M275">
            <v>-3224999.88</v>
          </cell>
        </row>
        <row r="276">
          <cell r="C276">
            <v>3020281</v>
          </cell>
          <cell r="D276">
            <v>3503</v>
          </cell>
          <cell r="E276">
            <v>40093</v>
          </cell>
          <cell r="F276" t="str">
            <v>Jangkar</v>
          </cell>
          <cell r="G276">
            <v>96</v>
          </cell>
          <cell r="H276" t="str">
            <v>Value model</v>
          </cell>
          <cell r="I276" t="str">
            <v>Open</v>
          </cell>
          <cell r="K276">
            <v>6828513.9100000001</v>
          </cell>
          <cell r="L276">
            <v>0</v>
          </cell>
          <cell r="M276">
            <v>-2560692.6</v>
          </cell>
        </row>
        <row r="277">
          <cell r="C277">
            <v>3020282</v>
          </cell>
          <cell r="D277">
            <v>3075</v>
          </cell>
          <cell r="E277">
            <v>40098</v>
          </cell>
          <cell r="F277" t="str">
            <v>Mesin Diesel YANMAR TF 105 Rad</v>
          </cell>
          <cell r="G277">
            <v>96</v>
          </cell>
          <cell r="H277" t="str">
            <v>Value model</v>
          </cell>
          <cell r="I277" t="str">
            <v>Open</v>
          </cell>
          <cell r="K277">
            <v>10300000</v>
          </cell>
          <cell r="L277">
            <v>0</v>
          </cell>
          <cell r="M277">
            <v>-3862500.12</v>
          </cell>
        </row>
        <row r="278">
          <cell r="C278">
            <v>3020283</v>
          </cell>
          <cell r="D278" t="str">
            <v>Undefine</v>
          </cell>
          <cell r="E278">
            <v>40110</v>
          </cell>
          <cell r="F278" t="str">
            <v>Jangkar</v>
          </cell>
          <cell r="G278">
            <v>96</v>
          </cell>
          <cell r="H278" t="str">
            <v>Value model</v>
          </cell>
          <cell r="I278" t="str">
            <v>Not yet acquired</v>
          </cell>
          <cell r="K278">
            <v>0</v>
          </cell>
          <cell r="L278">
            <v>0</v>
          </cell>
        </row>
        <row r="279">
          <cell r="C279">
            <v>3020284</v>
          </cell>
          <cell r="D279">
            <v>3026</v>
          </cell>
          <cell r="E279">
            <v>40110</v>
          </cell>
          <cell r="F279" t="str">
            <v>AC ( Air Conditioning) ###(hbs</v>
          </cell>
          <cell r="G279">
            <v>96</v>
          </cell>
          <cell r="H279" t="str">
            <v>Value model</v>
          </cell>
          <cell r="I279" t="str">
            <v>Open</v>
          </cell>
          <cell r="K279">
            <v>4250000</v>
          </cell>
          <cell r="L279">
            <v>0</v>
          </cell>
          <cell r="M279">
            <v>-1593749.88</v>
          </cell>
        </row>
        <row r="280">
          <cell r="C280">
            <v>3020285</v>
          </cell>
          <cell r="D280" t="str">
            <v>Undefine</v>
          </cell>
          <cell r="E280">
            <v>40120</v>
          </cell>
          <cell r="F280" t="str">
            <v>Jangkar</v>
          </cell>
          <cell r="G280">
            <v>96</v>
          </cell>
          <cell r="H280" t="str">
            <v>Value model</v>
          </cell>
          <cell r="I280" t="str">
            <v>Not yet acquired</v>
          </cell>
          <cell r="K280">
            <v>0</v>
          </cell>
          <cell r="L280">
            <v>0</v>
          </cell>
        </row>
        <row r="281">
          <cell r="C281">
            <v>3020286</v>
          </cell>
          <cell r="D281">
            <v>3058</v>
          </cell>
          <cell r="E281">
            <v>40724</v>
          </cell>
          <cell r="F281" t="str">
            <v>Radio VHF IC-M422</v>
          </cell>
          <cell r="G281">
            <v>48</v>
          </cell>
          <cell r="H281" t="str">
            <v>Value model</v>
          </cell>
          <cell r="I281" t="str">
            <v>Open</v>
          </cell>
          <cell r="K281">
            <v>2900000</v>
          </cell>
          <cell r="L281">
            <v>0</v>
          </cell>
          <cell r="M281">
            <v>-966666.72</v>
          </cell>
        </row>
        <row r="282">
          <cell r="C282">
            <v>3020287</v>
          </cell>
          <cell r="D282">
            <v>3087</v>
          </cell>
          <cell r="E282">
            <v>40147</v>
          </cell>
          <cell r="F282" t="str">
            <v>Mesin Generator (Main Engine)</v>
          </cell>
          <cell r="G282">
            <v>96</v>
          </cell>
          <cell r="H282" t="str">
            <v>Value model</v>
          </cell>
          <cell r="I282" t="str">
            <v>Open</v>
          </cell>
          <cell r="K282">
            <v>6727500</v>
          </cell>
          <cell r="L282">
            <v>0</v>
          </cell>
          <cell r="M282">
            <v>-2452734.5499999998</v>
          </cell>
        </row>
        <row r="283">
          <cell r="C283">
            <v>3020288</v>
          </cell>
          <cell r="D283">
            <v>3087</v>
          </cell>
          <cell r="E283">
            <v>40147</v>
          </cell>
          <cell r="F283" t="str">
            <v>Mesin Generator (Main Engine)</v>
          </cell>
          <cell r="G283">
            <v>96</v>
          </cell>
          <cell r="H283" t="str">
            <v>Value model</v>
          </cell>
          <cell r="I283" t="str">
            <v>Open</v>
          </cell>
          <cell r="K283">
            <v>6727500</v>
          </cell>
          <cell r="L283">
            <v>0</v>
          </cell>
          <cell r="M283">
            <v>-2452734.5499999998</v>
          </cell>
        </row>
        <row r="284">
          <cell r="C284">
            <v>3020289</v>
          </cell>
          <cell r="D284">
            <v>3057</v>
          </cell>
          <cell r="E284">
            <v>40140</v>
          </cell>
          <cell r="F284" t="str">
            <v>AC ( Air Conditioning) ###(hbs</v>
          </cell>
          <cell r="G284">
            <v>96</v>
          </cell>
          <cell r="H284" t="str">
            <v>Value model</v>
          </cell>
          <cell r="I284" t="str">
            <v>Open</v>
          </cell>
          <cell r="K284">
            <v>4933333.33</v>
          </cell>
          <cell r="L284">
            <v>0</v>
          </cell>
          <cell r="M284">
            <v>-1798611.15</v>
          </cell>
        </row>
        <row r="285">
          <cell r="C285">
            <v>3020290</v>
          </cell>
          <cell r="D285">
            <v>3010</v>
          </cell>
          <cell r="E285">
            <v>40129</v>
          </cell>
          <cell r="F285" t="str">
            <v>Radar FURUNO 1715 (24NM)</v>
          </cell>
          <cell r="G285">
            <v>96</v>
          </cell>
          <cell r="H285" t="str">
            <v>Value model</v>
          </cell>
          <cell r="I285" t="str">
            <v>Open</v>
          </cell>
          <cell r="K285">
            <v>21783584.949999999</v>
          </cell>
          <cell r="L285">
            <v>0</v>
          </cell>
          <cell r="M285">
            <v>-7941931.9000000004</v>
          </cell>
        </row>
        <row r="286">
          <cell r="C286">
            <v>3020291</v>
          </cell>
          <cell r="D286">
            <v>3086</v>
          </cell>
          <cell r="E286">
            <v>40147</v>
          </cell>
          <cell r="F286" t="str">
            <v>Mesin Generator (Main Engine)</v>
          </cell>
          <cell r="G286">
            <v>96</v>
          </cell>
          <cell r="H286" t="str">
            <v>Value model</v>
          </cell>
          <cell r="I286" t="str">
            <v>Open</v>
          </cell>
          <cell r="K286">
            <v>7475000</v>
          </cell>
          <cell r="L286">
            <v>0</v>
          </cell>
          <cell r="M286">
            <v>-2725260.3</v>
          </cell>
        </row>
        <row r="287">
          <cell r="C287">
            <v>3020292</v>
          </cell>
          <cell r="D287">
            <v>3086</v>
          </cell>
          <cell r="E287">
            <v>40147</v>
          </cell>
          <cell r="F287" t="str">
            <v>Mesin Generator (Main Engine)</v>
          </cell>
          <cell r="G287">
            <v>96</v>
          </cell>
          <cell r="H287" t="str">
            <v>Value model</v>
          </cell>
          <cell r="I287" t="str">
            <v>Open</v>
          </cell>
          <cell r="K287">
            <v>7475000</v>
          </cell>
          <cell r="L287">
            <v>0</v>
          </cell>
          <cell r="M287">
            <v>-2725260.3</v>
          </cell>
        </row>
        <row r="288">
          <cell r="C288">
            <v>3020293</v>
          </cell>
          <cell r="D288">
            <v>3082</v>
          </cell>
          <cell r="E288">
            <v>40147</v>
          </cell>
          <cell r="F288" t="str">
            <v>Mesin Generator (Main Engine)</v>
          </cell>
          <cell r="G288">
            <v>96</v>
          </cell>
          <cell r="H288" t="str">
            <v>Value model</v>
          </cell>
          <cell r="I288" t="str">
            <v>Open</v>
          </cell>
          <cell r="K288">
            <v>7475000</v>
          </cell>
          <cell r="L288">
            <v>0</v>
          </cell>
          <cell r="M288">
            <v>-2725260.3</v>
          </cell>
        </row>
        <row r="289">
          <cell r="C289">
            <v>3020294</v>
          </cell>
          <cell r="D289">
            <v>3082</v>
          </cell>
          <cell r="E289">
            <v>40147</v>
          </cell>
          <cell r="F289" t="str">
            <v>Mesin Generator (Main Engine)</v>
          </cell>
          <cell r="G289">
            <v>96</v>
          </cell>
          <cell r="H289" t="str">
            <v>Value model</v>
          </cell>
          <cell r="I289" t="str">
            <v>Open</v>
          </cell>
          <cell r="K289">
            <v>7475000</v>
          </cell>
          <cell r="L289">
            <v>0</v>
          </cell>
          <cell r="M289">
            <v>-2725260.3</v>
          </cell>
        </row>
        <row r="290">
          <cell r="C290">
            <v>3020295</v>
          </cell>
          <cell r="D290">
            <v>3004</v>
          </cell>
          <cell r="E290">
            <v>40119</v>
          </cell>
          <cell r="F290" t="str">
            <v>Radar FURUNO 1715 (24NM)</v>
          </cell>
          <cell r="G290">
            <v>96</v>
          </cell>
          <cell r="H290" t="str">
            <v>Value model</v>
          </cell>
          <cell r="I290" t="str">
            <v>Open</v>
          </cell>
          <cell r="K290">
            <v>21783584.949999999</v>
          </cell>
          <cell r="L290">
            <v>0</v>
          </cell>
          <cell r="M290">
            <v>-7941931.9000000004</v>
          </cell>
        </row>
        <row r="291">
          <cell r="C291">
            <v>3020296</v>
          </cell>
          <cell r="D291">
            <v>3032</v>
          </cell>
          <cell r="E291">
            <v>40127</v>
          </cell>
          <cell r="F291" t="str">
            <v>Jangkar</v>
          </cell>
          <cell r="G291">
            <v>96</v>
          </cell>
          <cell r="H291" t="str">
            <v>Value model</v>
          </cell>
          <cell r="I291" t="str">
            <v>Open</v>
          </cell>
          <cell r="K291">
            <v>10170000</v>
          </cell>
          <cell r="L291">
            <v>0</v>
          </cell>
          <cell r="M291">
            <v>-3707812.5</v>
          </cell>
        </row>
        <row r="292">
          <cell r="C292">
            <v>3020297</v>
          </cell>
          <cell r="D292">
            <v>3083</v>
          </cell>
          <cell r="E292">
            <v>40147</v>
          </cell>
          <cell r="F292" t="str">
            <v>Mesin Generator (Main Engine)</v>
          </cell>
          <cell r="G292">
            <v>96</v>
          </cell>
          <cell r="H292" t="str">
            <v>Value model</v>
          </cell>
          <cell r="I292" t="str">
            <v>Open</v>
          </cell>
          <cell r="K292">
            <v>7475000</v>
          </cell>
          <cell r="L292">
            <v>0</v>
          </cell>
          <cell r="M292">
            <v>-2725260.3</v>
          </cell>
        </row>
        <row r="293">
          <cell r="C293">
            <v>3020298</v>
          </cell>
          <cell r="D293">
            <v>3083</v>
          </cell>
          <cell r="E293">
            <v>40147</v>
          </cell>
          <cell r="F293" t="str">
            <v>Mesin Generator (Main Engine)</v>
          </cell>
          <cell r="G293">
            <v>96</v>
          </cell>
          <cell r="H293" t="str">
            <v>Value model</v>
          </cell>
          <cell r="I293" t="str">
            <v>Open</v>
          </cell>
          <cell r="K293">
            <v>7475000</v>
          </cell>
          <cell r="L293">
            <v>0</v>
          </cell>
          <cell r="M293">
            <v>-2725260.3</v>
          </cell>
        </row>
        <row r="294">
          <cell r="C294">
            <v>3020299</v>
          </cell>
          <cell r="D294">
            <v>3088</v>
          </cell>
          <cell r="E294">
            <v>40147</v>
          </cell>
          <cell r="F294" t="str">
            <v>Mesin Generator (Main Engine)</v>
          </cell>
          <cell r="G294">
            <v>96</v>
          </cell>
          <cell r="H294" t="str">
            <v>Value model</v>
          </cell>
          <cell r="I294" t="str">
            <v>Open</v>
          </cell>
          <cell r="K294">
            <v>7475000</v>
          </cell>
          <cell r="L294">
            <v>0</v>
          </cell>
          <cell r="M294">
            <v>-2725260.3</v>
          </cell>
        </row>
        <row r="295">
          <cell r="C295">
            <v>3020300</v>
          </cell>
          <cell r="D295">
            <v>3088</v>
          </cell>
          <cell r="E295">
            <v>40147</v>
          </cell>
          <cell r="F295" t="str">
            <v>Mesin Generator (Main Engine)</v>
          </cell>
          <cell r="G295">
            <v>96</v>
          </cell>
          <cell r="H295" t="str">
            <v>Value model</v>
          </cell>
          <cell r="I295" t="str">
            <v>Open</v>
          </cell>
          <cell r="K295">
            <v>7475000</v>
          </cell>
          <cell r="L295">
            <v>0</v>
          </cell>
          <cell r="M295">
            <v>-2725260.3</v>
          </cell>
        </row>
        <row r="296">
          <cell r="C296">
            <v>3020301</v>
          </cell>
          <cell r="D296">
            <v>3082</v>
          </cell>
          <cell r="E296">
            <v>40147</v>
          </cell>
          <cell r="F296" t="str">
            <v>Mesin Generator (Auxilliary En</v>
          </cell>
          <cell r="G296">
            <v>96</v>
          </cell>
          <cell r="H296" t="str">
            <v>Value model</v>
          </cell>
          <cell r="I296" t="str">
            <v>Open</v>
          </cell>
          <cell r="K296">
            <v>228069864</v>
          </cell>
          <cell r="L296">
            <v>0</v>
          </cell>
          <cell r="M296">
            <v>-83150471.25</v>
          </cell>
        </row>
        <row r="297">
          <cell r="C297">
            <v>3020302</v>
          </cell>
          <cell r="D297">
            <v>3088</v>
          </cell>
          <cell r="E297">
            <v>40147</v>
          </cell>
          <cell r="F297" t="str">
            <v>Mesin Generator (Auxilliary En</v>
          </cell>
          <cell r="G297">
            <v>96</v>
          </cell>
          <cell r="H297" t="str">
            <v>Value model</v>
          </cell>
          <cell r="I297" t="str">
            <v>Open</v>
          </cell>
          <cell r="K297">
            <v>228069864</v>
          </cell>
          <cell r="L297">
            <v>0</v>
          </cell>
          <cell r="M297">
            <v>-83150471.25</v>
          </cell>
        </row>
        <row r="298">
          <cell r="C298">
            <v>3020303</v>
          </cell>
          <cell r="D298">
            <v>3069</v>
          </cell>
          <cell r="E298">
            <v>40147</v>
          </cell>
          <cell r="F298" t="str">
            <v>Mesin Generator (Auxilliary En</v>
          </cell>
          <cell r="G298">
            <v>96</v>
          </cell>
          <cell r="H298" t="str">
            <v>Value model</v>
          </cell>
          <cell r="I298" t="str">
            <v>Open</v>
          </cell>
          <cell r="K298">
            <v>1080000</v>
          </cell>
          <cell r="L298">
            <v>0</v>
          </cell>
          <cell r="M298">
            <v>-393750</v>
          </cell>
        </row>
        <row r="299">
          <cell r="C299">
            <v>3020304</v>
          </cell>
          <cell r="D299">
            <v>3069</v>
          </cell>
          <cell r="E299">
            <v>40147</v>
          </cell>
          <cell r="F299" t="str">
            <v>Mesin Generator (Auxilliary En</v>
          </cell>
          <cell r="G299">
            <v>96</v>
          </cell>
          <cell r="H299" t="str">
            <v>Value model</v>
          </cell>
          <cell r="I299" t="str">
            <v>Open</v>
          </cell>
          <cell r="K299">
            <v>1080000</v>
          </cell>
          <cell r="L299">
            <v>0</v>
          </cell>
          <cell r="M299">
            <v>-393750</v>
          </cell>
        </row>
        <row r="300">
          <cell r="C300">
            <v>3020305</v>
          </cell>
          <cell r="D300">
            <v>3087</v>
          </cell>
          <cell r="E300">
            <v>40147</v>
          </cell>
          <cell r="F300" t="str">
            <v>Mesin Generator (Auxilliary En</v>
          </cell>
          <cell r="G300">
            <v>96</v>
          </cell>
          <cell r="H300" t="str">
            <v>Value model</v>
          </cell>
          <cell r="I300" t="str">
            <v>Open</v>
          </cell>
          <cell r="K300">
            <v>1080000</v>
          </cell>
          <cell r="L300">
            <v>0</v>
          </cell>
          <cell r="M300">
            <v>-393750</v>
          </cell>
        </row>
        <row r="301">
          <cell r="C301">
            <v>3020306</v>
          </cell>
          <cell r="D301">
            <v>3087</v>
          </cell>
          <cell r="E301">
            <v>40147</v>
          </cell>
          <cell r="F301" t="str">
            <v>Mesin Generator (Auxilliary En</v>
          </cell>
          <cell r="G301">
            <v>96</v>
          </cell>
          <cell r="H301" t="str">
            <v>Value model</v>
          </cell>
          <cell r="I301" t="str">
            <v>Open</v>
          </cell>
          <cell r="K301">
            <v>1080000</v>
          </cell>
          <cell r="L301">
            <v>0</v>
          </cell>
          <cell r="M301">
            <v>-393750</v>
          </cell>
        </row>
        <row r="302">
          <cell r="C302">
            <v>3020307</v>
          </cell>
          <cell r="D302">
            <v>3086</v>
          </cell>
          <cell r="E302">
            <v>40147</v>
          </cell>
          <cell r="F302" t="str">
            <v>Mesin Generator (Auxilliary En</v>
          </cell>
          <cell r="G302">
            <v>96</v>
          </cell>
          <cell r="H302" t="str">
            <v>Value model</v>
          </cell>
          <cell r="I302" t="str">
            <v>Open</v>
          </cell>
          <cell r="K302">
            <v>1080000</v>
          </cell>
          <cell r="L302">
            <v>0</v>
          </cell>
          <cell r="M302">
            <v>-393750</v>
          </cell>
        </row>
        <row r="303">
          <cell r="C303">
            <v>3020308</v>
          </cell>
          <cell r="D303">
            <v>3086</v>
          </cell>
          <cell r="E303">
            <v>40147</v>
          </cell>
          <cell r="F303" t="str">
            <v>Mesin Generator (Auxilliary En</v>
          </cell>
          <cell r="G303">
            <v>96</v>
          </cell>
          <cell r="H303" t="str">
            <v>Value model</v>
          </cell>
          <cell r="I303" t="str">
            <v>Open</v>
          </cell>
          <cell r="K303">
            <v>1080000</v>
          </cell>
          <cell r="L303">
            <v>0</v>
          </cell>
          <cell r="M303">
            <v>-393750</v>
          </cell>
        </row>
        <row r="304">
          <cell r="C304">
            <v>3020309</v>
          </cell>
          <cell r="D304">
            <v>3085</v>
          </cell>
          <cell r="E304">
            <v>40147</v>
          </cell>
          <cell r="F304" t="str">
            <v>Mesin Generator (Auxilliary En</v>
          </cell>
          <cell r="G304">
            <v>96</v>
          </cell>
          <cell r="H304" t="str">
            <v>Value model</v>
          </cell>
          <cell r="I304" t="str">
            <v>Open</v>
          </cell>
          <cell r="K304">
            <v>1080000</v>
          </cell>
          <cell r="L304">
            <v>0</v>
          </cell>
          <cell r="M304">
            <v>-393750</v>
          </cell>
        </row>
        <row r="305">
          <cell r="C305">
            <v>3020310</v>
          </cell>
          <cell r="D305">
            <v>3085</v>
          </cell>
          <cell r="E305">
            <v>40147</v>
          </cell>
          <cell r="F305" t="str">
            <v>Mesin Generator (Auxilliary En</v>
          </cell>
          <cell r="G305">
            <v>96</v>
          </cell>
          <cell r="H305" t="str">
            <v>Value model</v>
          </cell>
          <cell r="I305" t="str">
            <v>Open</v>
          </cell>
          <cell r="K305">
            <v>1080000</v>
          </cell>
          <cell r="L305">
            <v>0</v>
          </cell>
          <cell r="M305">
            <v>-393750</v>
          </cell>
        </row>
        <row r="306">
          <cell r="C306">
            <v>3020311</v>
          </cell>
          <cell r="D306">
            <v>3057</v>
          </cell>
          <cell r="E306">
            <v>40148</v>
          </cell>
          <cell r="F306" t="str">
            <v>Jangkar</v>
          </cell>
          <cell r="G306">
            <v>96</v>
          </cell>
          <cell r="H306" t="str">
            <v>Value model</v>
          </cell>
          <cell r="I306" t="str">
            <v>Open</v>
          </cell>
          <cell r="K306">
            <v>11970000</v>
          </cell>
          <cell r="L306">
            <v>0</v>
          </cell>
          <cell r="M306">
            <v>-4239375</v>
          </cell>
        </row>
        <row r="307">
          <cell r="C307">
            <v>3020312</v>
          </cell>
          <cell r="D307">
            <v>3072</v>
          </cell>
          <cell r="E307">
            <v>40154</v>
          </cell>
          <cell r="F307" t="str">
            <v>AC ( Air Conditioning) CHANGHO</v>
          </cell>
          <cell r="G307">
            <v>96</v>
          </cell>
          <cell r="H307" t="str">
            <v>Value model</v>
          </cell>
          <cell r="I307" t="str">
            <v>Open</v>
          </cell>
          <cell r="K307">
            <v>2837500</v>
          </cell>
          <cell r="L307">
            <v>0</v>
          </cell>
          <cell r="M307">
            <v>-1004947.86</v>
          </cell>
        </row>
        <row r="308">
          <cell r="C308">
            <v>3020313</v>
          </cell>
          <cell r="D308">
            <v>3010</v>
          </cell>
          <cell r="E308">
            <v>40148</v>
          </cell>
          <cell r="F308" t="str">
            <v>Jangkar</v>
          </cell>
          <cell r="G308">
            <v>96</v>
          </cell>
          <cell r="H308" t="str">
            <v>Value model</v>
          </cell>
          <cell r="I308" t="str">
            <v>Open</v>
          </cell>
          <cell r="K308">
            <v>0</v>
          </cell>
          <cell r="L308">
            <v>0</v>
          </cell>
        </row>
        <row r="309">
          <cell r="C309">
            <v>3020314</v>
          </cell>
          <cell r="D309" t="str">
            <v>Undefine</v>
          </cell>
          <cell r="E309">
            <v>40148</v>
          </cell>
          <cell r="F309" t="str">
            <v>Jangkar</v>
          </cell>
          <cell r="G309">
            <v>96</v>
          </cell>
          <cell r="H309" t="str">
            <v>Value model</v>
          </cell>
          <cell r="I309" t="str">
            <v>Open</v>
          </cell>
          <cell r="K309">
            <v>11310000</v>
          </cell>
          <cell r="L309">
            <v>0</v>
          </cell>
          <cell r="M309">
            <v>-4005625</v>
          </cell>
        </row>
        <row r="310">
          <cell r="C310">
            <v>3020315</v>
          </cell>
          <cell r="D310">
            <v>3057</v>
          </cell>
          <cell r="E310">
            <v>40154</v>
          </cell>
          <cell r="F310" t="str">
            <v>Jangkar</v>
          </cell>
          <cell r="G310">
            <v>96</v>
          </cell>
          <cell r="H310" t="str">
            <v>Value model</v>
          </cell>
          <cell r="I310" t="str">
            <v>Open</v>
          </cell>
          <cell r="K310">
            <v>11310000</v>
          </cell>
          <cell r="L310">
            <v>0</v>
          </cell>
          <cell r="M310">
            <v>-4005625</v>
          </cell>
        </row>
        <row r="311">
          <cell r="C311">
            <v>3020316</v>
          </cell>
          <cell r="D311">
            <v>3074</v>
          </cell>
          <cell r="E311">
            <v>40180</v>
          </cell>
          <cell r="F311" t="str">
            <v>Liferaft New 10 Person</v>
          </cell>
          <cell r="G311">
            <v>96</v>
          </cell>
          <cell r="H311" t="str">
            <v>Value model</v>
          </cell>
          <cell r="I311" t="str">
            <v>Open</v>
          </cell>
          <cell r="K311">
            <v>12760000</v>
          </cell>
          <cell r="L311">
            <v>0</v>
          </cell>
          <cell r="M311">
            <v>-4386250.1100000003</v>
          </cell>
        </row>
        <row r="312">
          <cell r="C312">
            <v>3020317</v>
          </cell>
          <cell r="D312">
            <v>3051</v>
          </cell>
          <cell r="E312">
            <v>40199</v>
          </cell>
          <cell r="F312" t="str">
            <v>KAMA Pompa Alkon Solar 2"</v>
          </cell>
          <cell r="G312">
            <v>96</v>
          </cell>
          <cell r="H312" t="str">
            <v>Value model</v>
          </cell>
          <cell r="I312" t="str">
            <v>Open</v>
          </cell>
          <cell r="K312">
            <v>3700000</v>
          </cell>
          <cell r="L312">
            <v>0</v>
          </cell>
          <cell r="M312">
            <v>-1271875.1100000001</v>
          </cell>
        </row>
        <row r="313">
          <cell r="C313">
            <v>3020318</v>
          </cell>
          <cell r="D313">
            <v>3053</v>
          </cell>
          <cell r="E313">
            <v>40199</v>
          </cell>
          <cell r="F313" t="str">
            <v>Jangkar 480Kg</v>
          </cell>
          <cell r="G313">
            <v>96</v>
          </cell>
          <cell r="H313" t="str">
            <v>Value model</v>
          </cell>
          <cell r="I313" t="str">
            <v>Open</v>
          </cell>
          <cell r="K313">
            <v>12909456</v>
          </cell>
          <cell r="L313">
            <v>0</v>
          </cell>
          <cell r="M313">
            <v>-4437625.5</v>
          </cell>
        </row>
        <row r="314">
          <cell r="C314">
            <v>3020319</v>
          </cell>
          <cell r="D314">
            <v>3077</v>
          </cell>
          <cell r="E314">
            <v>40206</v>
          </cell>
          <cell r="F314" t="str">
            <v>KAMA Pompa Alkon Solar 2"</v>
          </cell>
          <cell r="G314">
            <v>96</v>
          </cell>
          <cell r="H314" t="str">
            <v>Value model</v>
          </cell>
          <cell r="I314" t="str">
            <v>Open</v>
          </cell>
          <cell r="K314">
            <v>3700000</v>
          </cell>
          <cell r="L314">
            <v>0</v>
          </cell>
          <cell r="M314">
            <v>-1271875.1100000001</v>
          </cell>
        </row>
        <row r="315">
          <cell r="C315">
            <v>3020320</v>
          </cell>
          <cell r="D315">
            <v>3083</v>
          </cell>
          <cell r="E315">
            <v>40193</v>
          </cell>
          <cell r="F315" t="str">
            <v>Auxilliary Engine</v>
          </cell>
          <cell r="G315">
            <v>96</v>
          </cell>
          <cell r="H315" t="str">
            <v>Value model</v>
          </cell>
          <cell r="I315" t="str">
            <v>Open</v>
          </cell>
          <cell r="K315">
            <v>225533268</v>
          </cell>
          <cell r="L315">
            <v>0</v>
          </cell>
          <cell r="M315">
            <v>-77527061.040000007</v>
          </cell>
        </row>
        <row r="316">
          <cell r="C316">
            <v>3020321</v>
          </cell>
          <cell r="D316">
            <v>3030</v>
          </cell>
          <cell r="E316">
            <v>40207</v>
          </cell>
          <cell r="F316" t="str">
            <v>Radar 1715</v>
          </cell>
          <cell r="G316">
            <v>96</v>
          </cell>
          <cell r="H316" t="str">
            <v>Value model</v>
          </cell>
          <cell r="I316" t="str">
            <v>Open</v>
          </cell>
          <cell r="K316">
            <v>3150000</v>
          </cell>
          <cell r="L316">
            <v>0</v>
          </cell>
          <cell r="M316">
            <v>-1082812.5</v>
          </cell>
        </row>
        <row r="317">
          <cell r="C317">
            <v>3020322</v>
          </cell>
          <cell r="D317">
            <v>3057</v>
          </cell>
          <cell r="E317">
            <v>40213</v>
          </cell>
          <cell r="F317" t="str">
            <v>KAMA Pompa Alkon Solar 2"</v>
          </cell>
          <cell r="G317">
            <v>96</v>
          </cell>
          <cell r="H317" t="str">
            <v>Value model</v>
          </cell>
          <cell r="I317" t="str">
            <v>Open</v>
          </cell>
          <cell r="K317">
            <v>3580000</v>
          </cell>
          <cell r="L317">
            <v>0</v>
          </cell>
          <cell r="M317">
            <v>-1193333.44</v>
          </cell>
        </row>
        <row r="318">
          <cell r="C318">
            <v>3020323</v>
          </cell>
          <cell r="D318">
            <v>3050</v>
          </cell>
          <cell r="E318">
            <v>40225</v>
          </cell>
          <cell r="F318" t="str">
            <v>KAMA Pompa Alkon Solar 2"</v>
          </cell>
          <cell r="G318">
            <v>96</v>
          </cell>
          <cell r="H318" t="str">
            <v>Value model</v>
          </cell>
          <cell r="I318" t="str">
            <v>Open</v>
          </cell>
          <cell r="K318">
            <v>3580000</v>
          </cell>
          <cell r="L318">
            <v>0</v>
          </cell>
          <cell r="M318">
            <v>-1193333.44</v>
          </cell>
        </row>
        <row r="319">
          <cell r="C319">
            <v>3020324</v>
          </cell>
          <cell r="D319">
            <v>3067</v>
          </cell>
          <cell r="E319">
            <v>40231</v>
          </cell>
          <cell r="F319" t="str">
            <v>Freezer</v>
          </cell>
          <cell r="G319">
            <v>96</v>
          </cell>
          <cell r="H319" t="str">
            <v>Value model</v>
          </cell>
          <cell r="I319" t="str">
            <v>Open</v>
          </cell>
          <cell r="K319">
            <v>2550000</v>
          </cell>
          <cell r="L319">
            <v>0</v>
          </cell>
          <cell r="M319">
            <v>-850000</v>
          </cell>
        </row>
        <row r="320">
          <cell r="C320">
            <v>3020325</v>
          </cell>
          <cell r="D320">
            <v>3089</v>
          </cell>
          <cell r="E320">
            <v>40210</v>
          </cell>
          <cell r="F320" t="str">
            <v>AC 1 1/2 Pk</v>
          </cell>
          <cell r="G320">
            <v>96</v>
          </cell>
          <cell r="H320" t="str">
            <v>Value model</v>
          </cell>
          <cell r="I320" t="str">
            <v>Open</v>
          </cell>
          <cell r="K320">
            <v>2850000</v>
          </cell>
          <cell r="L320">
            <v>0</v>
          </cell>
          <cell r="M320">
            <v>-950000</v>
          </cell>
        </row>
        <row r="321">
          <cell r="C321">
            <v>3020326</v>
          </cell>
          <cell r="D321">
            <v>3022</v>
          </cell>
          <cell r="E321">
            <v>40234</v>
          </cell>
          <cell r="F321" t="str">
            <v>AC 1 1/2 Pk</v>
          </cell>
          <cell r="G321">
            <v>96</v>
          </cell>
          <cell r="H321" t="str">
            <v>Value model</v>
          </cell>
          <cell r="I321" t="str">
            <v>Open</v>
          </cell>
          <cell r="K321">
            <v>2850000</v>
          </cell>
          <cell r="L321">
            <v>0</v>
          </cell>
          <cell r="M321">
            <v>-950000</v>
          </cell>
        </row>
        <row r="322">
          <cell r="C322">
            <v>3020327</v>
          </cell>
          <cell r="D322">
            <v>3033</v>
          </cell>
          <cell r="E322">
            <v>40234</v>
          </cell>
          <cell r="F322" t="str">
            <v>KAMA Pompa Alkon Solar 2"</v>
          </cell>
          <cell r="G322">
            <v>96</v>
          </cell>
          <cell r="H322" t="str">
            <v>Value model</v>
          </cell>
          <cell r="I322" t="str">
            <v>Open</v>
          </cell>
          <cell r="K322">
            <v>3591428.57</v>
          </cell>
          <cell r="L322">
            <v>0</v>
          </cell>
          <cell r="M322">
            <v>-1197142.72</v>
          </cell>
        </row>
        <row r="323">
          <cell r="C323">
            <v>3020328</v>
          </cell>
          <cell r="D323">
            <v>3030</v>
          </cell>
          <cell r="E323">
            <v>40234</v>
          </cell>
          <cell r="F323" t="str">
            <v>KAMA Pompa Alkon Solar 2"</v>
          </cell>
          <cell r="G323">
            <v>96</v>
          </cell>
          <cell r="H323" t="str">
            <v>Value model</v>
          </cell>
          <cell r="I323" t="str">
            <v>Open</v>
          </cell>
          <cell r="K323">
            <v>3591428.57</v>
          </cell>
          <cell r="L323">
            <v>0</v>
          </cell>
          <cell r="M323">
            <v>-1197142.72</v>
          </cell>
        </row>
        <row r="324">
          <cell r="C324">
            <v>3020329</v>
          </cell>
          <cell r="D324">
            <v>3017</v>
          </cell>
          <cell r="E324">
            <v>40234</v>
          </cell>
          <cell r="F324" t="str">
            <v>KAMA Pompa Alkon Solar 2"</v>
          </cell>
          <cell r="G324">
            <v>96</v>
          </cell>
          <cell r="H324" t="str">
            <v>Value model</v>
          </cell>
          <cell r="I324" t="str">
            <v>Open</v>
          </cell>
          <cell r="K324">
            <v>3591428.57</v>
          </cell>
          <cell r="L324">
            <v>0</v>
          </cell>
          <cell r="M324">
            <v>-1197142.72</v>
          </cell>
        </row>
        <row r="325">
          <cell r="C325">
            <v>3020330</v>
          </cell>
          <cell r="D325">
            <v>3595</v>
          </cell>
          <cell r="E325">
            <v>40232</v>
          </cell>
          <cell r="F325" t="str">
            <v>JIANG DONG Pompa Alkon Solar 2</v>
          </cell>
          <cell r="G325">
            <v>96</v>
          </cell>
          <cell r="H325" t="str">
            <v>Value model</v>
          </cell>
          <cell r="I325" t="str">
            <v>Open</v>
          </cell>
          <cell r="K325">
            <v>3750000</v>
          </cell>
          <cell r="L325">
            <v>0</v>
          </cell>
          <cell r="M325">
            <v>-1250000</v>
          </cell>
        </row>
        <row r="326">
          <cell r="C326">
            <v>3020331</v>
          </cell>
          <cell r="D326">
            <v>3048</v>
          </cell>
          <cell r="E326">
            <v>40239</v>
          </cell>
          <cell r="F326" t="str">
            <v>KAMA Pompa Alkon Solar 2"</v>
          </cell>
          <cell r="G326">
            <v>96</v>
          </cell>
          <cell r="H326" t="str">
            <v>Value model</v>
          </cell>
          <cell r="I326" t="str">
            <v>Open</v>
          </cell>
          <cell r="K326">
            <v>3591428.57</v>
          </cell>
          <cell r="L326">
            <v>0</v>
          </cell>
          <cell r="M326">
            <v>-1159732.01</v>
          </cell>
        </row>
        <row r="327">
          <cell r="C327">
            <v>3020332</v>
          </cell>
          <cell r="D327">
            <v>3050</v>
          </cell>
          <cell r="E327">
            <v>40240</v>
          </cell>
          <cell r="F327" t="str">
            <v>KAMA Pompa Alkon Solar 3"</v>
          </cell>
          <cell r="G327">
            <v>96</v>
          </cell>
          <cell r="H327" t="str">
            <v>Value model</v>
          </cell>
          <cell r="I327" t="str">
            <v>Open</v>
          </cell>
          <cell r="K327">
            <v>4050000</v>
          </cell>
          <cell r="L327">
            <v>0</v>
          </cell>
          <cell r="M327">
            <v>-1307812.5</v>
          </cell>
        </row>
        <row r="328">
          <cell r="C328">
            <v>3020333</v>
          </cell>
          <cell r="D328">
            <v>3064</v>
          </cell>
          <cell r="E328">
            <v>40246</v>
          </cell>
          <cell r="F328" t="str">
            <v>KAMA Pompa Alkon Solar 3"</v>
          </cell>
          <cell r="G328">
            <v>96</v>
          </cell>
          <cell r="H328" t="str">
            <v>Value model</v>
          </cell>
          <cell r="I328" t="str">
            <v>Open</v>
          </cell>
          <cell r="K328">
            <v>4075000</v>
          </cell>
          <cell r="L328">
            <v>0</v>
          </cell>
          <cell r="M328">
            <v>-1315885.52</v>
          </cell>
        </row>
        <row r="329">
          <cell r="C329">
            <v>3020334</v>
          </cell>
          <cell r="D329">
            <v>3017</v>
          </cell>
          <cell r="E329">
            <v>40248</v>
          </cell>
          <cell r="F329" t="str">
            <v>Jangkar 480Kg</v>
          </cell>
          <cell r="G329">
            <v>96</v>
          </cell>
          <cell r="H329" t="str">
            <v>Value model</v>
          </cell>
          <cell r="I329" t="str">
            <v>Open</v>
          </cell>
          <cell r="K329">
            <v>9437380.9499999993</v>
          </cell>
          <cell r="L329">
            <v>0</v>
          </cell>
          <cell r="M329">
            <v>-3047487.55</v>
          </cell>
        </row>
        <row r="330">
          <cell r="C330">
            <v>3020335</v>
          </cell>
          <cell r="D330">
            <v>3050</v>
          </cell>
          <cell r="E330">
            <v>40249</v>
          </cell>
          <cell r="F330" t="str">
            <v>Mesin Las D 300</v>
          </cell>
          <cell r="G330">
            <v>96</v>
          </cell>
          <cell r="H330" t="str">
            <v>Value model</v>
          </cell>
          <cell r="I330" t="str">
            <v>Open</v>
          </cell>
          <cell r="K330">
            <v>18000000</v>
          </cell>
          <cell r="L330">
            <v>0</v>
          </cell>
          <cell r="M330">
            <v>-5812500</v>
          </cell>
        </row>
        <row r="331">
          <cell r="C331">
            <v>3020336</v>
          </cell>
          <cell r="D331">
            <v>3050</v>
          </cell>
          <cell r="E331">
            <v>40249</v>
          </cell>
          <cell r="F331" t="str">
            <v>Pump Engine</v>
          </cell>
          <cell r="G331">
            <v>96</v>
          </cell>
          <cell r="H331" t="str">
            <v>Value model</v>
          </cell>
          <cell r="I331" t="str">
            <v>Open</v>
          </cell>
          <cell r="K331">
            <v>20500000</v>
          </cell>
          <cell r="L331">
            <v>0</v>
          </cell>
          <cell r="M331">
            <v>-6619791.7699999996</v>
          </cell>
        </row>
        <row r="332">
          <cell r="C332">
            <v>3020337</v>
          </cell>
          <cell r="D332">
            <v>3066</v>
          </cell>
          <cell r="E332">
            <v>40250</v>
          </cell>
          <cell r="F332" t="str">
            <v>Pump Engine</v>
          </cell>
          <cell r="G332">
            <v>96</v>
          </cell>
          <cell r="H332" t="str">
            <v>Value model</v>
          </cell>
          <cell r="I332" t="str">
            <v>Open</v>
          </cell>
          <cell r="K332">
            <v>7600000</v>
          </cell>
          <cell r="L332">
            <v>0</v>
          </cell>
          <cell r="M332">
            <v>-2454166.77</v>
          </cell>
        </row>
        <row r="333">
          <cell r="C333">
            <v>3020338</v>
          </cell>
          <cell r="D333">
            <v>3089</v>
          </cell>
          <cell r="E333">
            <v>40249</v>
          </cell>
          <cell r="F333" t="str">
            <v>KAMA Pompa Alkon Solar 2"</v>
          </cell>
          <cell r="G333">
            <v>96</v>
          </cell>
          <cell r="H333" t="str">
            <v>Value model</v>
          </cell>
          <cell r="I333" t="str">
            <v>Open</v>
          </cell>
          <cell r="K333">
            <v>3570000</v>
          </cell>
          <cell r="L333">
            <v>0</v>
          </cell>
          <cell r="M333">
            <v>-1152812.5</v>
          </cell>
        </row>
        <row r="334">
          <cell r="C334">
            <v>3020339</v>
          </cell>
          <cell r="D334">
            <v>3070</v>
          </cell>
          <cell r="E334">
            <v>40254</v>
          </cell>
          <cell r="F334" t="str">
            <v>Pump Engine</v>
          </cell>
          <cell r="G334">
            <v>96</v>
          </cell>
          <cell r="H334" t="str">
            <v>Value model</v>
          </cell>
          <cell r="I334" t="str">
            <v>Open</v>
          </cell>
          <cell r="K334">
            <v>8500000</v>
          </cell>
          <cell r="L334">
            <v>0</v>
          </cell>
          <cell r="M334">
            <v>-2744791.77</v>
          </cell>
        </row>
        <row r="335">
          <cell r="C335">
            <v>3020340</v>
          </cell>
          <cell r="D335">
            <v>3052</v>
          </cell>
          <cell r="E335">
            <v>40255</v>
          </cell>
          <cell r="F335" t="str">
            <v>KAMA Pompa Alkon Solar 3"</v>
          </cell>
          <cell r="G335">
            <v>96</v>
          </cell>
          <cell r="H335" t="str">
            <v>Value model</v>
          </cell>
          <cell r="I335" t="str">
            <v>Open</v>
          </cell>
          <cell r="K335">
            <v>4100000</v>
          </cell>
          <cell r="L335">
            <v>0</v>
          </cell>
          <cell r="M335">
            <v>-1323958.23</v>
          </cell>
        </row>
        <row r="336">
          <cell r="C336">
            <v>3020341</v>
          </cell>
          <cell r="D336">
            <v>3005</v>
          </cell>
          <cell r="E336">
            <v>40255</v>
          </cell>
          <cell r="F336" t="str">
            <v>KAMA Pompa Alkon Solar 2"</v>
          </cell>
          <cell r="G336">
            <v>96</v>
          </cell>
          <cell r="H336" t="str">
            <v>Value model</v>
          </cell>
          <cell r="I336" t="str">
            <v>Open</v>
          </cell>
          <cell r="K336">
            <v>3570000</v>
          </cell>
          <cell r="L336">
            <v>0</v>
          </cell>
          <cell r="M336">
            <v>-1152812.5</v>
          </cell>
        </row>
        <row r="337">
          <cell r="C337">
            <v>3020342</v>
          </cell>
          <cell r="D337">
            <v>3001</v>
          </cell>
          <cell r="E337">
            <v>40254</v>
          </cell>
          <cell r="F337" t="str">
            <v>Liferaft New 10 Person</v>
          </cell>
          <cell r="G337">
            <v>96</v>
          </cell>
          <cell r="H337" t="str">
            <v>Value model</v>
          </cell>
          <cell r="I337" t="str">
            <v>Open</v>
          </cell>
          <cell r="K337">
            <v>28130000</v>
          </cell>
          <cell r="L337">
            <v>0</v>
          </cell>
          <cell r="M337">
            <v>-9083645.7300000004</v>
          </cell>
        </row>
        <row r="338">
          <cell r="C338">
            <v>3020343</v>
          </cell>
          <cell r="D338">
            <v>3022</v>
          </cell>
          <cell r="E338">
            <v>40257</v>
          </cell>
          <cell r="F338" t="str">
            <v>KAMA Pompa Alkon Solar 2"</v>
          </cell>
          <cell r="G338">
            <v>96</v>
          </cell>
          <cell r="H338" t="str">
            <v>Value model</v>
          </cell>
          <cell r="I338" t="str">
            <v>Open</v>
          </cell>
          <cell r="K338">
            <v>3570000</v>
          </cell>
          <cell r="L338">
            <v>0</v>
          </cell>
          <cell r="M338">
            <v>-1152812.5</v>
          </cell>
        </row>
        <row r="339">
          <cell r="C339">
            <v>3020344</v>
          </cell>
          <cell r="D339">
            <v>3026</v>
          </cell>
          <cell r="E339">
            <v>40257</v>
          </cell>
          <cell r="F339" t="str">
            <v>KAMA Pompa Alkon Solar 2"</v>
          </cell>
          <cell r="G339">
            <v>96</v>
          </cell>
          <cell r="H339" t="str">
            <v>Value model</v>
          </cell>
          <cell r="I339" t="str">
            <v>Open</v>
          </cell>
          <cell r="K339">
            <v>3570000</v>
          </cell>
          <cell r="L339">
            <v>0</v>
          </cell>
          <cell r="M339">
            <v>-1152812.5</v>
          </cell>
        </row>
        <row r="340">
          <cell r="C340">
            <v>3020345</v>
          </cell>
          <cell r="D340">
            <v>3001</v>
          </cell>
          <cell r="E340">
            <v>40238</v>
          </cell>
          <cell r="F340" t="str">
            <v>Radio SSB IC-710</v>
          </cell>
          <cell r="G340">
            <v>96</v>
          </cell>
          <cell r="H340" t="str">
            <v>Value model</v>
          </cell>
          <cell r="I340" t="str">
            <v>Open</v>
          </cell>
          <cell r="K340">
            <v>12350000</v>
          </cell>
          <cell r="L340">
            <v>0</v>
          </cell>
          <cell r="M340">
            <v>-3988020.73</v>
          </cell>
        </row>
        <row r="341">
          <cell r="C341">
            <v>3020346</v>
          </cell>
          <cell r="D341" t="str">
            <v>Undefine</v>
          </cell>
          <cell r="E341">
            <v>40260</v>
          </cell>
          <cell r="F341" t="str">
            <v>KAMA Pompa Alkon Solar 2"</v>
          </cell>
          <cell r="G341">
            <v>96</v>
          </cell>
          <cell r="H341" t="str">
            <v>Value model</v>
          </cell>
          <cell r="I341" t="str">
            <v>Open</v>
          </cell>
          <cell r="K341">
            <v>3485000</v>
          </cell>
          <cell r="L341">
            <v>0</v>
          </cell>
          <cell r="M341">
            <v>-1125364.48</v>
          </cell>
        </row>
        <row r="342">
          <cell r="C342">
            <v>3020347</v>
          </cell>
          <cell r="D342">
            <v>3052</v>
          </cell>
          <cell r="E342">
            <v>40268</v>
          </cell>
          <cell r="F342" t="str">
            <v>KAMA Pompa Alkon Solar 3"</v>
          </cell>
          <cell r="G342">
            <v>96</v>
          </cell>
          <cell r="H342" t="str">
            <v>Value model</v>
          </cell>
          <cell r="I342" t="str">
            <v>Open</v>
          </cell>
          <cell r="K342">
            <v>4100000</v>
          </cell>
          <cell r="L342">
            <v>0</v>
          </cell>
          <cell r="M342">
            <v>-1323958.23</v>
          </cell>
        </row>
        <row r="343">
          <cell r="C343">
            <v>3020348</v>
          </cell>
          <cell r="D343">
            <v>3061</v>
          </cell>
          <cell r="E343">
            <v>40284</v>
          </cell>
          <cell r="F343" t="str">
            <v>Jangkar 480Kg</v>
          </cell>
          <cell r="G343">
            <v>96</v>
          </cell>
          <cell r="H343" t="str">
            <v>Value model</v>
          </cell>
          <cell r="I343" t="str">
            <v>Open</v>
          </cell>
          <cell r="K343">
            <v>9273250</v>
          </cell>
          <cell r="L343">
            <v>0</v>
          </cell>
          <cell r="M343">
            <v>-2897890.5</v>
          </cell>
        </row>
        <row r="344">
          <cell r="C344">
            <v>3020349</v>
          </cell>
          <cell r="D344">
            <v>3025</v>
          </cell>
          <cell r="E344">
            <v>40284</v>
          </cell>
          <cell r="F344" t="str">
            <v>Jangkar 480Kg</v>
          </cell>
          <cell r="G344">
            <v>96</v>
          </cell>
          <cell r="H344" t="str">
            <v>Value model</v>
          </cell>
          <cell r="I344" t="str">
            <v>Open</v>
          </cell>
          <cell r="K344">
            <v>0</v>
          </cell>
          <cell r="L344">
            <v>0</v>
          </cell>
        </row>
        <row r="345">
          <cell r="C345">
            <v>3020350</v>
          </cell>
          <cell r="D345">
            <v>3045</v>
          </cell>
          <cell r="E345">
            <v>40283</v>
          </cell>
          <cell r="F345" t="str">
            <v>Pump Engine</v>
          </cell>
          <cell r="G345">
            <v>96</v>
          </cell>
          <cell r="H345" t="str">
            <v>Value model</v>
          </cell>
          <cell r="I345" t="str">
            <v>Open</v>
          </cell>
          <cell r="K345">
            <v>7250000</v>
          </cell>
          <cell r="L345">
            <v>0</v>
          </cell>
          <cell r="M345">
            <v>-2265624.9</v>
          </cell>
        </row>
        <row r="346">
          <cell r="C346">
            <v>3020351</v>
          </cell>
          <cell r="D346">
            <v>3018</v>
          </cell>
          <cell r="E346">
            <v>40287</v>
          </cell>
          <cell r="F346" t="str">
            <v>Pompa Hydraulic / Hydraulic Pu</v>
          </cell>
          <cell r="G346">
            <v>96</v>
          </cell>
          <cell r="H346" t="str">
            <v>Value model</v>
          </cell>
          <cell r="I346" t="str">
            <v>Open</v>
          </cell>
          <cell r="K346">
            <v>12532283.5</v>
          </cell>
          <cell r="L346">
            <v>0</v>
          </cell>
          <cell r="M346">
            <v>-3916338.6</v>
          </cell>
        </row>
        <row r="347">
          <cell r="C347">
            <v>3020352</v>
          </cell>
          <cell r="D347">
            <v>3074</v>
          </cell>
          <cell r="E347">
            <v>40290</v>
          </cell>
          <cell r="F347" t="str">
            <v>Radar 1715</v>
          </cell>
          <cell r="G347">
            <v>96</v>
          </cell>
          <cell r="H347" t="str">
            <v>Value model</v>
          </cell>
          <cell r="I347" t="str">
            <v>Open</v>
          </cell>
          <cell r="K347">
            <v>24000000</v>
          </cell>
          <cell r="L347">
            <v>0</v>
          </cell>
          <cell r="M347">
            <v>-7500000</v>
          </cell>
        </row>
        <row r="348">
          <cell r="C348">
            <v>3020353</v>
          </cell>
          <cell r="D348">
            <v>3052</v>
          </cell>
          <cell r="E348">
            <v>40296</v>
          </cell>
          <cell r="F348" t="str">
            <v>Pump Engine</v>
          </cell>
          <cell r="G348">
            <v>96</v>
          </cell>
          <cell r="H348" t="str">
            <v>Value model</v>
          </cell>
          <cell r="I348" t="str">
            <v>Open</v>
          </cell>
          <cell r="K348">
            <v>10650000</v>
          </cell>
          <cell r="L348">
            <v>0</v>
          </cell>
          <cell r="M348">
            <v>-3328125</v>
          </cell>
        </row>
        <row r="349">
          <cell r="C349">
            <v>3020354</v>
          </cell>
          <cell r="D349">
            <v>3041</v>
          </cell>
          <cell r="E349">
            <v>40284</v>
          </cell>
          <cell r="F349" t="str">
            <v>JIANG DONG Pompa Alkon Solar 2</v>
          </cell>
          <cell r="G349">
            <v>96</v>
          </cell>
          <cell r="H349" t="str">
            <v>Value model</v>
          </cell>
          <cell r="I349" t="str">
            <v>Open</v>
          </cell>
          <cell r="K349">
            <v>3750000</v>
          </cell>
          <cell r="L349">
            <v>0</v>
          </cell>
          <cell r="M349">
            <v>-1171875</v>
          </cell>
        </row>
        <row r="350">
          <cell r="C350">
            <v>3020355</v>
          </cell>
          <cell r="D350">
            <v>3559</v>
          </cell>
          <cell r="E350">
            <v>40319</v>
          </cell>
          <cell r="F350" t="str">
            <v>JANGKAR 1290 KG</v>
          </cell>
          <cell r="G350">
            <v>96</v>
          </cell>
          <cell r="H350" t="str">
            <v>Value model</v>
          </cell>
          <cell r="I350" t="str">
            <v>Open</v>
          </cell>
          <cell r="K350">
            <v>31965000</v>
          </cell>
          <cell r="L350">
            <v>0</v>
          </cell>
          <cell r="M350">
            <v>-9656093.75</v>
          </cell>
        </row>
        <row r="351">
          <cell r="C351">
            <v>3020356</v>
          </cell>
          <cell r="D351">
            <v>3026</v>
          </cell>
          <cell r="E351">
            <v>40299</v>
          </cell>
          <cell r="F351" t="str">
            <v>Auxilliary Engine</v>
          </cell>
          <cell r="G351">
            <v>96</v>
          </cell>
          <cell r="H351" t="str">
            <v>Value model</v>
          </cell>
          <cell r="I351" t="str">
            <v>Open</v>
          </cell>
          <cell r="K351">
            <v>213187000</v>
          </cell>
          <cell r="L351">
            <v>0</v>
          </cell>
          <cell r="M351">
            <v>-64400239.68</v>
          </cell>
        </row>
        <row r="352">
          <cell r="C352">
            <v>3020357</v>
          </cell>
          <cell r="D352">
            <v>3070</v>
          </cell>
          <cell r="E352">
            <v>40299</v>
          </cell>
          <cell r="F352" t="str">
            <v>Auxilliary Engine</v>
          </cell>
          <cell r="G352">
            <v>96</v>
          </cell>
          <cell r="H352" t="str">
            <v>Value model</v>
          </cell>
          <cell r="I352" t="str">
            <v>Open</v>
          </cell>
          <cell r="K352">
            <v>213187000</v>
          </cell>
          <cell r="L352">
            <v>0</v>
          </cell>
          <cell r="M352">
            <v>-64400239.68</v>
          </cell>
        </row>
        <row r="353">
          <cell r="C353">
            <v>3020358</v>
          </cell>
          <cell r="D353">
            <v>3081</v>
          </cell>
          <cell r="E353">
            <v>40317</v>
          </cell>
          <cell r="F353" t="str">
            <v>KAMA Pompa Alkon Solar 2"</v>
          </cell>
          <cell r="G353">
            <v>96</v>
          </cell>
          <cell r="H353" t="str">
            <v>Value model</v>
          </cell>
          <cell r="I353" t="str">
            <v>Open</v>
          </cell>
          <cell r="K353">
            <v>3450000</v>
          </cell>
          <cell r="L353">
            <v>0</v>
          </cell>
          <cell r="M353">
            <v>-1042187.5</v>
          </cell>
        </row>
        <row r="354">
          <cell r="C354">
            <v>3020359</v>
          </cell>
          <cell r="D354">
            <v>3017</v>
          </cell>
          <cell r="E354">
            <v>40323</v>
          </cell>
          <cell r="F354" t="str">
            <v>Radar 1715</v>
          </cell>
          <cell r="G354">
            <v>96</v>
          </cell>
          <cell r="H354" t="str">
            <v>Value model</v>
          </cell>
          <cell r="I354" t="str">
            <v>Open</v>
          </cell>
          <cell r="K354">
            <v>23750000</v>
          </cell>
          <cell r="L354">
            <v>0</v>
          </cell>
          <cell r="M354">
            <v>-7174479.0700000003</v>
          </cell>
        </row>
        <row r="355">
          <cell r="C355">
            <v>3020360</v>
          </cell>
          <cell r="D355">
            <v>3013</v>
          </cell>
          <cell r="E355">
            <v>40324</v>
          </cell>
          <cell r="F355" t="str">
            <v>KAMA Pompa Alkon Solar 2"</v>
          </cell>
          <cell r="G355">
            <v>96</v>
          </cell>
          <cell r="H355" t="str">
            <v>Value model</v>
          </cell>
          <cell r="I355" t="str">
            <v>Open</v>
          </cell>
          <cell r="K355">
            <v>3450000</v>
          </cell>
          <cell r="L355">
            <v>0</v>
          </cell>
          <cell r="M355">
            <v>-1042187.5</v>
          </cell>
        </row>
        <row r="356">
          <cell r="C356">
            <v>3020361</v>
          </cell>
          <cell r="D356">
            <v>3566</v>
          </cell>
          <cell r="E356">
            <v>40325</v>
          </cell>
          <cell r="F356" t="str">
            <v>Auxilliary Engine</v>
          </cell>
          <cell r="G356">
            <v>96</v>
          </cell>
          <cell r="H356" t="str">
            <v>Value model</v>
          </cell>
          <cell r="I356" t="str">
            <v>Open</v>
          </cell>
          <cell r="K356">
            <v>6750000</v>
          </cell>
          <cell r="L356">
            <v>0</v>
          </cell>
          <cell r="M356">
            <v>-2039062.5</v>
          </cell>
        </row>
        <row r="357">
          <cell r="C357">
            <v>3020362</v>
          </cell>
          <cell r="D357">
            <v>3067</v>
          </cell>
          <cell r="E357">
            <v>40309</v>
          </cell>
          <cell r="F357" t="str">
            <v>AC 1 Pk</v>
          </cell>
          <cell r="G357">
            <v>96</v>
          </cell>
          <cell r="H357" t="str">
            <v>Value model</v>
          </cell>
          <cell r="I357" t="str">
            <v>Open</v>
          </cell>
          <cell r="K357">
            <v>12571428.57</v>
          </cell>
          <cell r="L357">
            <v>0</v>
          </cell>
          <cell r="M357">
            <v>-3797619.02</v>
          </cell>
        </row>
        <row r="358">
          <cell r="C358">
            <v>3020363</v>
          </cell>
          <cell r="D358">
            <v>4014</v>
          </cell>
          <cell r="E358">
            <v>40327</v>
          </cell>
          <cell r="F358" t="str">
            <v>AC 1 1/2 Pk</v>
          </cell>
          <cell r="G358">
            <v>96</v>
          </cell>
          <cell r="H358" t="str">
            <v>Value model</v>
          </cell>
          <cell r="I358" t="str">
            <v>Closed</v>
          </cell>
          <cell r="K358">
            <v>0</v>
          </cell>
          <cell r="L358">
            <v>0</v>
          </cell>
        </row>
        <row r="359">
          <cell r="C359">
            <v>3020364</v>
          </cell>
          <cell r="D359">
            <v>3044</v>
          </cell>
          <cell r="E359">
            <v>40329</v>
          </cell>
          <cell r="F359" t="str">
            <v>KAMA Pompa Alkon Solar 2"</v>
          </cell>
          <cell r="G359">
            <v>96</v>
          </cell>
          <cell r="H359" t="str">
            <v>Value model</v>
          </cell>
          <cell r="I359" t="str">
            <v>Open</v>
          </cell>
          <cell r="K359">
            <v>3450000</v>
          </cell>
          <cell r="L359">
            <v>0</v>
          </cell>
          <cell r="M359">
            <v>-1042187.5</v>
          </cell>
        </row>
        <row r="360">
          <cell r="C360">
            <v>3020365</v>
          </cell>
          <cell r="D360">
            <v>3006</v>
          </cell>
          <cell r="E360">
            <v>40330</v>
          </cell>
          <cell r="F360" t="str">
            <v>Pompa Hydraulic / Hydraulic Pu</v>
          </cell>
          <cell r="G360">
            <v>96</v>
          </cell>
          <cell r="H360" t="str">
            <v>Value model</v>
          </cell>
          <cell r="I360" t="str">
            <v>Open</v>
          </cell>
          <cell r="K360">
            <v>12190983.779999999</v>
          </cell>
          <cell r="L360">
            <v>0</v>
          </cell>
          <cell r="M360">
            <v>-3555703.48</v>
          </cell>
        </row>
        <row r="361">
          <cell r="C361">
            <v>3020366</v>
          </cell>
          <cell r="D361">
            <v>3078</v>
          </cell>
          <cell r="E361">
            <v>40331</v>
          </cell>
          <cell r="F361" t="str">
            <v>KAMA Pompa Alkon Solar 2"</v>
          </cell>
          <cell r="G361">
            <v>96</v>
          </cell>
          <cell r="H361" t="str">
            <v>Value model</v>
          </cell>
          <cell r="I361" t="str">
            <v>Open</v>
          </cell>
          <cell r="K361">
            <v>3450000</v>
          </cell>
          <cell r="L361">
            <v>0</v>
          </cell>
          <cell r="M361">
            <v>-1006250</v>
          </cell>
        </row>
        <row r="362">
          <cell r="C362">
            <v>3020367</v>
          </cell>
          <cell r="D362">
            <v>3055</v>
          </cell>
          <cell r="E362">
            <v>40331</v>
          </cell>
          <cell r="F362" t="str">
            <v>AC 1 1/2 Pk</v>
          </cell>
          <cell r="G362">
            <v>96</v>
          </cell>
          <cell r="H362" t="str">
            <v>Value model</v>
          </cell>
          <cell r="I362" t="str">
            <v>Open</v>
          </cell>
          <cell r="K362">
            <v>2700000</v>
          </cell>
          <cell r="L362">
            <v>0</v>
          </cell>
          <cell r="M362">
            <v>-787500</v>
          </cell>
        </row>
        <row r="363">
          <cell r="C363">
            <v>3020368</v>
          </cell>
          <cell r="D363">
            <v>3503</v>
          </cell>
          <cell r="E363">
            <v>40332</v>
          </cell>
          <cell r="F363" t="str">
            <v>Blower / Fan Marine 12"</v>
          </cell>
          <cell r="G363">
            <v>96</v>
          </cell>
          <cell r="H363" t="str">
            <v>Value model</v>
          </cell>
          <cell r="I363" t="str">
            <v>Open</v>
          </cell>
          <cell r="K363">
            <v>15500000</v>
          </cell>
          <cell r="L363">
            <v>0</v>
          </cell>
          <cell r="M363">
            <v>-4520833.24</v>
          </cell>
        </row>
        <row r="364">
          <cell r="C364">
            <v>3020369</v>
          </cell>
          <cell r="D364">
            <v>3069</v>
          </cell>
          <cell r="E364">
            <v>40333</v>
          </cell>
          <cell r="F364" t="str">
            <v>Radar 1715</v>
          </cell>
          <cell r="G364">
            <v>96</v>
          </cell>
          <cell r="H364" t="str">
            <v>Value model</v>
          </cell>
          <cell r="I364" t="str">
            <v>Open</v>
          </cell>
          <cell r="K364">
            <v>23722222.219999999</v>
          </cell>
          <cell r="L364">
            <v>0</v>
          </cell>
          <cell r="M364">
            <v>-6918981.4400000004</v>
          </cell>
        </row>
        <row r="365">
          <cell r="C365">
            <v>3020370</v>
          </cell>
          <cell r="D365">
            <v>3070</v>
          </cell>
          <cell r="E365">
            <v>40333</v>
          </cell>
          <cell r="F365" t="str">
            <v>AC 1 1/2 Pk</v>
          </cell>
          <cell r="G365">
            <v>96</v>
          </cell>
          <cell r="H365" t="str">
            <v>Value model</v>
          </cell>
          <cell r="I365" t="str">
            <v>Open</v>
          </cell>
          <cell r="K365">
            <v>2700000</v>
          </cell>
          <cell r="L365">
            <v>0</v>
          </cell>
          <cell r="M365">
            <v>-787500</v>
          </cell>
        </row>
        <row r="366">
          <cell r="C366">
            <v>3020371</v>
          </cell>
          <cell r="D366">
            <v>3037</v>
          </cell>
          <cell r="E366">
            <v>40336</v>
          </cell>
          <cell r="F366" t="str">
            <v>Radar 1715</v>
          </cell>
          <cell r="G366">
            <v>96</v>
          </cell>
          <cell r="H366" t="str">
            <v>Value model</v>
          </cell>
          <cell r="I366" t="str">
            <v>Open</v>
          </cell>
          <cell r="K366">
            <v>23722222.219999999</v>
          </cell>
          <cell r="L366">
            <v>0</v>
          </cell>
          <cell r="M366">
            <v>-6918981.4400000004</v>
          </cell>
        </row>
        <row r="367">
          <cell r="C367">
            <v>3020372</v>
          </cell>
          <cell r="D367">
            <v>3009</v>
          </cell>
          <cell r="E367">
            <v>40340</v>
          </cell>
          <cell r="F367" t="str">
            <v>AC 1 1/2 Pk</v>
          </cell>
          <cell r="G367">
            <v>96</v>
          </cell>
          <cell r="H367" t="str">
            <v>Value model</v>
          </cell>
          <cell r="I367" t="str">
            <v>Open</v>
          </cell>
          <cell r="K367">
            <v>2700000</v>
          </cell>
          <cell r="L367">
            <v>0</v>
          </cell>
          <cell r="M367">
            <v>-787500</v>
          </cell>
        </row>
        <row r="368">
          <cell r="C368">
            <v>3020373</v>
          </cell>
          <cell r="D368" t="str">
            <v>Undefine</v>
          </cell>
          <cell r="E368">
            <v>40340</v>
          </cell>
          <cell r="F368" t="str">
            <v>AC 1 1/2 Pk</v>
          </cell>
          <cell r="G368">
            <v>96</v>
          </cell>
          <cell r="H368" t="str">
            <v>Value model</v>
          </cell>
          <cell r="I368" t="str">
            <v>Closed</v>
          </cell>
          <cell r="K368">
            <v>0</v>
          </cell>
          <cell r="L368">
            <v>0</v>
          </cell>
        </row>
        <row r="369">
          <cell r="C369">
            <v>3020374</v>
          </cell>
          <cell r="D369">
            <v>3009</v>
          </cell>
          <cell r="E369">
            <v>40340</v>
          </cell>
          <cell r="F369" t="str">
            <v>Pompa Hydraulic / Hydraulic Pu</v>
          </cell>
          <cell r="G369">
            <v>96</v>
          </cell>
          <cell r="H369" t="str">
            <v>Value model</v>
          </cell>
          <cell r="I369" t="str">
            <v>Open</v>
          </cell>
          <cell r="K369">
            <v>12190983.779999999</v>
          </cell>
          <cell r="L369">
            <v>0</v>
          </cell>
          <cell r="M369">
            <v>-3555703.48</v>
          </cell>
        </row>
        <row r="370">
          <cell r="C370">
            <v>3020375</v>
          </cell>
          <cell r="D370">
            <v>3590</v>
          </cell>
          <cell r="E370">
            <v>40341</v>
          </cell>
          <cell r="F370" t="str">
            <v>KAMA Pompa Alkon Solar 3"</v>
          </cell>
          <cell r="G370">
            <v>96</v>
          </cell>
          <cell r="H370" t="str">
            <v>Value model</v>
          </cell>
          <cell r="I370" t="str">
            <v>Open</v>
          </cell>
          <cell r="K370">
            <v>3750000</v>
          </cell>
          <cell r="L370">
            <v>0</v>
          </cell>
          <cell r="M370">
            <v>-1093750</v>
          </cell>
        </row>
        <row r="371">
          <cell r="C371">
            <v>3020376</v>
          </cell>
          <cell r="D371">
            <v>3050</v>
          </cell>
          <cell r="E371">
            <v>40341</v>
          </cell>
          <cell r="F371" t="str">
            <v>KAMA Pompa Alkon Solar 3"</v>
          </cell>
          <cell r="G371">
            <v>96</v>
          </cell>
          <cell r="H371" t="str">
            <v>Value model</v>
          </cell>
          <cell r="I371" t="str">
            <v>Open</v>
          </cell>
          <cell r="K371">
            <v>3750000</v>
          </cell>
          <cell r="L371">
            <v>0</v>
          </cell>
          <cell r="M371">
            <v>-1093750</v>
          </cell>
        </row>
        <row r="372">
          <cell r="C372">
            <v>3020377</v>
          </cell>
          <cell r="D372">
            <v>3590</v>
          </cell>
          <cell r="E372">
            <v>40343</v>
          </cell>
          <cell r="F372" t="str">
            <v>Pump Engine</v>
          </cell>
          <cell r="G372">
            <v>96</v>
          </cell>
          <cell r="H372" t="str">
            <v>Value model</v>
          </cell>
          <cell r="I372" t="str">
            <v>Open</v>
          </cell>
          <cell r="K372">
            <v>19000000</v>
          </cell>
          <cell r="L372">
            <v>0</v>
          </cell>
          <cell r="M372">
            <v>-5541666.7599999998</v>
          </cell>
        </row>
        <row r="373">
          <cell r="C373">
            <v>3020378</v>
          </cell>
          <cell r="D373">
            <v>3020</v>
          </cell>
          <cell r="E373">
            <v>40347</v>
          </cell>
          <cell r="F373" t="str">
            <v>Blower / Fan Marine 12"</v>
          </cell>
          <cell r="G373">
            <v>96</v>
          </cell>
          <cell r="H373" t="str">
            <v>Value model</v>
          </cell>
          <cell r="I373" t="str">
            <v>Open</v>
          </cell>
          <cell r="K373">
            <v>7750000</v>
          </cell>
          <cell r="L373">
            <v>0</v>
          </cell>
          <cell r="M373">
            <v>-2260416.7599999998</v>
          </cell>
        </row>
        <row r="374">
          <cell r="C374">
            <v>3020379</v>
          </cell>
          <cell r="D374">
            <v>3073</v>
          </cell>
          <cell r="E374">
            <v>40347</v>
          </cell>
          <cell r="F374" t="str">
            <v>KAMA Pompa Alkon Solar 2"</v>
          </cell>
          <cell r="G374">
            <v>96</v>
          </cell>
          <cell r="H374" t="str">
            <v>Value model</v>
          </cell>
          <cell r="I374" t="str">
            <v>Open</v>
          </cell>
          <cell r="K374">
            <v>3460000</v>
          </cell>
          <cell r="L374">
            <v>0</v>
          </cell>
          <cell r="M374">
            <v>-1009166.76</v>
          </cell>
        </row>
        <row r="375">
          <cell r="C375">
            <v>3020380</v>
          </cell>
          <cell r="D375">
            <v>3046</v>
          </cell>
          <cell r="E375">
            <v>40348</v>
          </cell>
          <cell r="F375" t="str">
            <v>KAMA Pompa Alkon Solar 2"</v>
          </cell>
          <cell r="G375">
            <v>96</v>
          </cell>
          <cell r="H375" t="str">
            <v>Value model</v>
          </cell>
          <cell r="I375" t="str">
            <v>Open</v>
          </cell>
          <cell r="K375">
            <v>3460000</v>
          </cell>
          <cell r="L375">
            <v>0</v>
          </cell>
          <cell r="M375">
            <v>-1009166.76</v>
          </cell>
        </row>
        <row r="376">
          <cell r="C376">
            <v>3020381</v>
          </cell>
          <cell r="D376">
            <v>3070</v>
          </cell>
          <cell r="E376">
            <v>40348</v>
          </cell>
          <cell r="F376" t="str">
            <v>Blower / Fan Marine 18"</v>
          </cell>
          <cell r="G376">
            <v>96</v>
          </cell>
          <cell r="H376" t="str">
            <v>Value model</v>
          </cell>
          <cell r="I376" t="str">
            <v>Open</v>
          </cell>
          <cell r="K376">
            <v>14250000</v>
          </cell>
          <cell r="L376">
            <v>0</v>
          </cell>
          <cell r="M376">
            <v>-4156250</v>
          </cell>
        </row>
        <row r="377">
          <cell r="C377">
            <v>3020382</v>
          </cell>
          <cell r="D377">
            <v>6204</v>
          </cell>
          <cell r="E377">
            <v>40348</v>
          </cell>
          <cell r="F377" t="str">
            <v>KAMA Pompa Alkon Solar 3"</v>
          </cell>
          <cell r="G377">
            <v>96</v>
          </cell>
          <cell r="H377" t="str">
            <v>Value model</v>
          </cell>
          <cell r="I377" t="str">
            <v>Open</v>
          </cell>
          <cell r="K377">
            <v>3750000</v>
          </cell>
          <cell r="L377">
            <v>0</v>
          </cell>
          <cell r="M377">
            <v>-1093750</v>
          </cell>
        </row>
        <row r="378">
          <cell r="C378">
            <v>3020383</v>
          </cell>
          <cell r="D378">
            <v>3035</v>
          </cell>
          <cell r="E378">
            <v>40352</v>
          </cell>
          <cell r="F378" t="str">
            <v>KAMA Pompa Alkon Solar 2"</v>
          </cell>
          <cell r="G378">
            <v>96</v>
          </cell>
          <cell r="H378" t="str">
            <v>Value model</v>
          </cell>
          <cell r="I378" t="str">
            <v>Open</v>
          </cell>
          <cell r="K378">
            <v>3460000</v>
          </cell>
          <cell r="L378">
            <v>0</v>
          </cell>
          <cell r="M378">
            <v>-1009166.76</v>
          </cell>
        </row>
        <row r="379">
          <cell r="C379">
            <v>3020384</v>
          </cell>
          <cell r="D379">
            <v>3091</v>
          </cell>
          <cell r="E379">
            <v>40350</v>
          </cell>
          <cell r="F379" t="str">
            <v>AC 1 1/2 Pk</v>
          </cell>
          <cell r="G379">
            <v>96</v>
          </cell>
          <cell r="H379" t="str">
            <v>Value model</v>
          </cell>
          <cell r="I379" t="str">
            <v>Open</v>
          </cell>
          <cell r="K379">
            <v>2700000</v>
          </cell>
          <cell r="L379">
            <v>0</v>
          </cell>
          <cell r="M379">
            <v>-787500</v>
          </cell>
        </row>
        <row r="380">
          <cell r="C380">
            <v>3020385</v>
          </cell>
          <cell r="D380">
            <v>3046</v>
          </cell>
          <cell r="E380">
            <v>40345</v>
          </cell>
          <cell r="F380" t="str">
            <v>Pump Engine</v>
          </cell>
          <cell r="G380">
            <v>96</v>
          </cell>
          <cell r="H380" t="str">
            <v>Value model</v>
          </cell>
          <cell r="I380" t="str">
            <v>Open</v>
          </cell>
          <cell r="K380">
            <v>14650000</v>
          </cell>
          <cell r="L380">
            <v>0</v>
          </cell>
          <cell r="M380">
            <v>-4272916.76</v>
          </cell>
        </row>
        <row r="381">
          <cell r="C381">
            <v>3020386</v>
          </cell>
          <cell r="D381">
            <v>3590</v>
          </cell>
          <cell r="E381">
            <v>40347</v>
          </cell>
          <cell r="F381" t="str">
            <v>Pump Engine</v>
          </cell>
          <cell r="G381">
            <v>96</v>
          </cell>
          <cell r="H381" t="str">
            <v>Value model</v>
          </cell>
          <cell r="I381" t="str">
            <v>Open</v>
          </cell>
          <cell r="K381">
            <v>19000000</v>
          </cell>
          <cell r="L381">
            <v>0</v>
          </cell>
          <cell r="M381">
            <v>-5541666.7599999998</v>
          </cell>
        </row>
        <row r="382">
          <cell r="C382">
            <v>3020387</v>
          </cell>
          <cell r="D382">
            <v>3064</v>
          </cell>
          <cell r="E382">
            <v>40358</v>
          </cell>
          <cell r="F382" t="str">
            <v>AC 1 1/2 Pk</v>
          </cell>
          <cell r="G382">
            <v>96</v>
          </cell>
          <cell r="H382" t="str">
            <v>Value model</v>
          </cell>
          <cell r="I382" t="str">
            <v>Open</v>
          </cell>
          <cell r="K382">
            <v>2700000</v>
          </cell>
          <cell r="L382">
            <v>0</v>
          </cell>
          <cell r="M382">
            <v>-787500</v>
          </cell>
        </row>
        <row r="383">
          <cell r="C383">
            <v>3020388</v>
          </cell>
          <cell r="D383" t="str">
            <v>Undefine</v>
          </cell>
          <cell r="E383">
            <v>40361</v>
          </cell>
          <cell r="F383" t="str">
            <v>Blower / Fan Marine 12"</v>
          </cell>
          <cell r="G383">
            <v>96</v>
          </cell>
          <cell r="H383" t="str">
            <v>Value model</v>
          </cell>
          <cell r="I383" t="str">
            <v>Closed</v>
          </cell>
          <cell r="K383">
            <v>0</v>
          </cell>
          <cell r="L383">
            <v>0</v>
          </cell>
        </row>
        <row r="384">
          <cell r="C384">
            <v>3020389</v>
          </cell>
          <cell r="D384">
            <v>3059</v>
          </cell>
          <cell r="E384">
            <v>40360</v>
          </cell>
          <cell r="F384" t="str">
            <v>Auxilliary Engine</v>
          </cell>
          <cell r="G384">
            <v>96</v>
          </cell>
          <cell r="H384" t="str">
            <v>Value model</v>
          </cell>
          <cell r="I384" t="str">
            <v>Open</v>
          </cell>
          <cell r="K384">
            <v>208909000</v>
          </cell>
          <cell r="L384">
            <v>0</v>
          </cell>
          <cell r="M384">
            <v>-58755656.340000004</v>
          </cell>
        </row>
        <row r="385">
          <cell r="C385">
            <v>3020390</v>
          </cell>
          <cell r="D385">
            <v>3059</v>
          </cell>
          <cell r="E385">
            <v>40367</v>
          </cell>
          <cell r="F385" t="str">
            <v>Blower / Fan Marine 18"</v>
          </cell>
          <cell r="G385">
            <v>96</v>
          </cell>
          <cell r="H385" t="str">
            <v>Value model</v>
          </cell>
          <cell r="I385" t="str">
            <v>Open</v>
          </cell>
          <cell r="K385">
            <v>7750000</v>
          </cell>
          <cell r="L385">
            <v>0</v>
          </cell>
          <cell r="M385">
            <v>-2179687.59</v>
          </cell>
        </row>
        <row r="386">
          <cell r="C386">
            <v>3020391</v>
          </cell>
          <cell r="D386">
            <v>3015</v>
          </cell>
          <cell r="E386">
            <v>40360</v>
          </cell>
          <cell r="F386" t="str">
            <v>KAMA Pompa Alkon Solar 2"</v>
          </cell>
          <cell r="G386">
            <v>96</v>
          </cell>
          <cell r="H386" t="str">
            <v>Value model</v>
          </cell>
          <cell r="I386" t="str">
            <v>Open</v>
          </cell>
          <cell r="K386">
            <v>3400000</v>
          </cell>
          <cell r="L386">
            <v>0</v>
          </cell>
          <cell r="M386">
            <v>-956250.09</v>
          </cell>
        </row>
        <row r="387">
          <cell r="C387">
            <v>3020392</v>
          </cell>
          <cell r="D387">
            <v>3015</v>
          </cell>
          <cell r="E387">
            <v>40368</v>
          </cell>
          <cell r="F387" t="str">
            <v>KAMA Pompa Alkon Solar 2"</v>
          </cell>
          <cell r="G387">
            <v>96</v>
          </cell>
          <cell r="H387" t="str">
            <v>Value model</v>
          </cell>
          <cell r="I387" t="str">
            <v>Open</v>
          </cell>
          <cell r="K387">
            <v>3400000</v>
          </cell>
          <cell r="L387">
            <v>0</v>
          </cell>
          <cell r="M387">
            <v>-956250.09</v>
          </cell>
        </row>
        <row r="388">
          <cell r="C388">
            <v>3020393</v>
          </cell>
          <cell r="D388">
            <v>3069</v>
          </cell>
          <cell r="E388">
            <v>40368</v>
          </cell>
          <cell r="F388" t="str">
            <v>KAMA Pompa Alkon Solar 2"</v>
          </cell>
          <cell r="G388">
            <v>96</v>
          </cell>
          <cell r="H388" t="str">
            <v>Value model</v>
          </cell>
          <cell r="I388" t="str">
            <v>Open</v>
          </cell>
          <cell r="K388">
            <v>3400000</v>
          </cell>
          <cell r="L388">
            <v>0</v>
          </cell>
          <cell r="M388">
            <v>-956250.09</v>
          </cell>
        </row>
        <row r="389">
          <cell r="C389">
            <v>3020394</v>
          </cell>
          <cell r="D389">
            <v>3044</v>
          </cell>
          <cell r="E389">
            <v>40372</v>
          </cell>
          <cell r="F389" t="str">
            <v>Pompa Hydraulic / Hydraulic Pu</v>
          </cell>
          <cell r="G389">
            <v>96</v>
          </cell>
          <cell r="H389" t="str">
            <v>Value model</v>
          </cell>
          <cell r="I389" t="str">
            <v>Open</v>
          </cell>
          <cell r="K389">
            <v>12093469.57</v>
          </cell>
          <cell r="L389">
            <v>0</v>
          </cell>
          <cell r="M389">
            <v>-3401288.28</v>
          </cell>
        </row>
        <row r="390">
          <cell r="C390">
            <v>3020395</v>
          </cell>
          <cell r="D390">
            <v>3058</v>
          </cell>
          <cell r="E390">
            <v>40375</v>
          </cell>
          <cell r="F390" t="str">
            <v>KAMA Pompa Alkon Solar 2"</v>
          </cell>
          <cell r="G390">
            <v>96</v>
          </cell>
          <cell r="H390" t="str">
            <v>Value model</v>
          </cell>
          <cell r="I390" t="str">
            <v>Open</v>
          </cell>
          <cell r="K390">
            <v>3400000</v>
          </cell>
          <cell r="L390">
            <v>0</v>
          </cell>
          <cell r="M390">
            <v>-956250.09</v>
          </cell>
        </row>
        <row r="391">
          <cell r="C391">
            <v>3020396</v>
          </cell>
          <cell r="D391">
            <v>3070</v>
          </cell>
          <cell r="E391">
            <v>40378</v>
          </cell>
          <cell r="F391" t="str">
            <v>Tunner AT - 130</v>
          </cell>
          <cell r="G391">
            <v>96</v>
          </cell>
          <cell r="H391" t="str">
            <v>Value model</v>
          </cell>
          <cell r="I391" t="str">
            <v>Open</v>
          </cell>
          <cell r="K391">
            <v>3750000</v>
          </cell>
          <cell r="L391">
            <v>0</v>
          </cell>
          <cell r="M391">
            <v>-1054687.5</v>
          </cell>
        </row>
        <row r="392">
          <cell r="C392">
            <v>3020397</v>
          </cell>
          <cell r="D392">
            <v>3070</v>
          </cell>
          <cell r="E392">
            <v>40378</v>
          </cell>
          <cell r="F392" t="str">
            <v>Kompas STD 6"</v>
          </cell>
          <cell r="G392">
            <v>96</v>
          </cell>
          <cell r="H392" t="str">
            <v>Value model</v>
          </cell>
          <cell r="I392" t="str">
            <v>Open</v>
          </cell>
          <cell r="K392">
            <v>6456250</v>
          </cell>
          <cell r="L392">
            <v>0</v>
          </cell>
          <cell r="M392">
            <v>-1815820.2</v>
          </cell>
        </row>
        <row r="393">
          <cell r="C393">
            <v>3020398</v>
          </cell>
          <cell r="D393">
            <v>3070</v>
          </cell>
          <cell r="E393">
            <v>40378</v>
          </cell>
          <cell r="F393" t="str">
            <v>Radar 1715</v>
          </cell>
          <cell r="G393">
            <v>96</v>
          </cell>
          <cell r="H393" t="str">
            <v>Value model</v>
          </cell>
          <cell r="I393" t="str">
            <v>Open</v>
          </cell>
          <cell r="K393">
            <v>23642857.140000001</v>
          </cell>
          <cell r="L393">
            <v>0</v>
          </cell>
          <cell r="M393">
            <v>-6649553.5199999996</v>
          </cell>
        </row>
        <row r="394">
          <cell r="C394">
            <v>3020399</v>
          </cell>
          <cell r="D394">
            <v>3059</v>
          </cell>
          <cell r="E394">
            <v>40379</v>
          </cell>
          <cell r="F394" t="str">
            <v>AC 1 1/2 Pk</v>
          </cell>
          <cell r="G394">
            <v>96</v>
          </cell>
          <cell r="H394" t="str">
            <v>Value model</v>
          </cell>
          <cell r="I394" t="str">
            <v>Open</v>
          </cell>
          <cell r="K394">
            <v>2700000</v>
          </cell>
          <cell r="L394">
            <v>0</v>
          </cell>
          <cell r="M394">
            <v>-759375</v>
          </cell>
        </row>
        <row r="395">
          <cell r="C395">
            <v>3020400</v>
          </cell>
          <cell r="D395">
            <v>3081</v>
          </cell>
          <cell r="E395">
            <v>40382</v>
          </cell>
          <cell r="F395" t="str">
            <v>Pump Engine</v>
          </cell>
          <cell r="G395">
            <v>96</v>
          </cell>
          <cell r="H395" t="str">
            <v>Value model</v>
          </cell>
          <cell r="I395" t="str">
            <v>Open</v>
          </cell>
          <cell r="K395">
            <v>19000000</v>
          </cell>
          <cell r="L395">
            <v>0</v>
          </cell>
          <cell r="M395">
            <v>-5343750.09</v>
          </cell>
        </row>
        <row r="396">
          <cell r="C396">
            <v>3020401</v>
          </cell>
          <cell r="D396">
            <v>3081</v>
          </cell>
          <cell r="E396">
            <v>40364</v>
          </cell>
          <cell r="F396" t="str">
            <v>SC-5N Compressor</v>
          </cell>
          <cell r="G396">
            <v>96</v>
          </cell>
          <cell r="H396" t="str">
            <v>Value model</v>
          </cell>
          <cell r="I396" t="str">
            <v>Open</v>
          </cell>
          <cell r="K396">
            <v>52500000</v>
          </cell>
          <cell r="L396">
            <v>0</v>
          </cell>
          <cell r="M396">
            <v>-14765625</v>
          </cell>
        </row>
        <row r="397">
          <cell r="C397">
            <v>3020402</v>
          </cell>
          <cell r="D397">
            <v>3041</v>
          </cell>
          <cell r="E397">
            <v>40381</v>
          </cell>
          <cell r="F397" t="str">
            <v>Jangkar 360Kg</v>
          </cell>
          <cell r="G397">
            <v>96</v>
          </cell>
          <cell r="H397" t="str">
            <v>Value model</v>
          </cell>
          <cell r="I397" t="str">
            <v>Open</v>
          </cell>
          <cell r="K397">
            <v>11115000</v>
          </cell>
          <cell r="L397">
            <v>0</v>
          </cell>
          <cell r="M397">
            <v>-3126093.75</v>
          </cell>
        </row>
        <row r="398">
          <cell r="C398">
            <v>3020403</v>
          </cell>
          <cell r="D398">
            <v>3079</v>
          </cell>
          <cell r="E398">
            <v>40378</v>
          </cell>
          <cell r="F398" t="str">
            <v>Pump Engine</v>
          </cell>
          <cell r="G398">
            <v>96</v>
          </cell>
          <cell r="H398" t="str">
            <v>Value model</v>
          </cell>
          <cell r="I398" t="str">
            <v>Open</v>
          </cell>
          <cell r="K398">
            <v>14500000</v>
          </cell>
          <cell r="L398">
            <v>0</v>
          </cell>
          <cell r="M398">
            <v>-4078125.09</v>
          </cell>
        </row>
        <row r="399">
          <cell r="C399">
            <v>3020404</v>
          </cell>
          <cell r="D399">
            <v>3085</v>
          </cell>
          <cell r="E399">
            <v>40395</v>
          </cell>
          <cell r="F399" t="str">
            <v>AC 1 1/2 Pk</v>
          </cell>
          <cell r="G399">
            <v>96</v>
          </cell>
          <cell r="H399" t="str">
            <v>Value model</v>
          </cell>
          <cell r="I399" t="str">
            <v>Open</v>
          </cell>
          <cell r="K399">
            <v>2700000</v>
          </cell>
          <cell r="L399">
            <v>0</v>
          </cell>
          <cell r="M399">
            <v>-731250</v>
          </cell>
        </row>
        <row r="400">
          <cell r="C400">
            <v>3020405</v>
          </cell>
          <cell r="D400">
            <v>3050</v>
          </cell>
          <cell r="E400">
            <v>40399</v>
          </cell>
          <cell r="F400" t="str">
            <v>KAMA Pompa Alkon Solar 2"</v>
          </cell>
          <cell r="G400">
            <v>96</v>
          </cell>
          <cell r="H400" t="str">
            <v>Value model</v>
          </cell>
          <cell r="I400" t="str">
            <v>Open</v>
          </cell>
          <cell r="K400">
            <v>6800000</v>
          </cell>
          <cell r="L400">
            <v>0</v>
          </cell>
          <cell r="M400">
            <v>-1841666.58</v>
          </cell>
        </row>
        <row r="401">
          <cell r="C401">
            <v>3020406</v>
          </cell>
          <cell r="D401">
            <v>3002</v>
          </cell>
          <cell r="E401">
            <v>40399</v>
          </cell>
          <cell r="F401" t="str">
            <v>AC 1 1/2 Pk</v>
          </cell>
          <cell r="G401">
            <v>96</v>
          </cell>
          <cell r="H401" t="str">
            <v>Value model</v>
          </cell>
          <cell r="I401" t="str">
            <v>Open</v>
          </cell>
          <cell r="K401">
            <v>2700000</v>
          </cell>
          <cell r="L401">
            <v>0</v>
          </cell>
          <cell r="M401">
            <v>-731250</v>
          </cell>
        </row>
        <row r="402">
          <cell r="C402">
            <v>3020407</v>
          </cell>
          <cell r="D402">
            <v>3035</v>
          </cell>
          <cell r="E402">
            <v>40400</v>
          </cell>
          <cell r="F402" t="str">
            <v>AC 1 1/2 Pk</v>
          </cell>
          <cell r="G402">
            <v>96</v>
          </cell>
          <cell r="H402" t="str">
            <v>Value model</v>
          </cell>
          <cell r="I402" t="str">
            <v>Open</v>
          </cell>
          <cell r="K402">
            <v>2700000</v>
          </cell>
          <cell r="L402">
            <v>0</v>
          </cell>
          <cell r="M402">
            <v>-731250</v>
          </cell>
        </row>
        <row r="403">
          <cell r="C403">
            <v>3020408</v>
          </cell>
          <cell r="D403">
            <v>3011</v>
          </cell>
          <cell r="E403">
            <v>40401</v>
          </cell>
          <cell r="F403" t="str">
            <v>Radar 1715</v>
          </cell>
          <cell r="G403">
            <v>96</v>
          </cell>
          <cell r="H403" t="str">
            <v>Value model</v>
          </cell>
          <cell r="I403" t="str">
            <v>Open</v>
          </cell>
          <cell r="K403">
            <v>23666666.670000002</v>
          </cell>
          <cell r="L403">
            <v>0</v>
          </cell>
          <cell r="M403">
            <v>-6409722.2800000003</v>
          </cell>
        </row>
        <row r="404">
          <cell r="C404">
            <v>3020409</v>
          </cell>
          <cell r="D404">
            <v>3505</v>
          </cell>
          <cell r="E404">
            <v>40402</v>
          </cell>
          <cell r="F404" t="str">
            <v>KAMA Pompa Alkon Solar 3"</v>
          </cell>
          <cell r="G404">
            <v>96</v>
          </cell>
          <cell r="H404" t="str">
            <v>Value model</v>
          </cell>
          <cell r="I404" t="str">
            <v>Open</v>
          </cell>
          <cell r="K404">
            <v>7500000</v>
          </cell>
          <cell r="L404">
            <v>0</v>
          </cell>
          <cell r="M404">
            <v>-2031250</v>
          </cell>
        </row>
        <row r="405">
          <cell r="C405">
            <v>3020410</v>
          </cell>
          <cell r="D405">
            <v>3551</v>
          </cell>
          <cell r="E405">
            <v>40402</v>
          </cell>
          <cell r="F405" t="str">
            <v>KAMA Pompa Alkon Solar 3"</v>
          </cell>
          <cell r="G405">
            <v>96</v>
          </cell>
          <cell r="H405" t="str">
            <v>Value model</v>
          </cell>
          <cell r="I405" t="str">
            <v>Open</v>
          </cell>
          <cell r="K405">
            <v>3750000</v>
          </cell>
          <cell r="L405">
            <v>0</v>
          </cell>
          <cell r="M405">
            <v>-1015625</v>
          </cell>
        </row>
        <row r="406">
          <cell r="C406">
            <v>3020411</v>
          </cell>
          <cell r="D406">
            <v>3021</v>
          </cell>
          <cell r="E406">
            <v>40404</v>
          </cell>
          <cell r="F406" t="str">
            <v>Radio SSB IC-710</v>
          </cell>
          <cell r="G406">
            <v>96</v>
          </cell>
          <cell r="H406" t="str">
            <v>Value model</v>
          </cell>
          <cell r="I406" t="str">
            <v>Open</v>
          </cell>
          <cell r="K406">
            <v>13283333.33</v>
          </cell>
          <cell r="L406">
            <v>0</v>
          </cell>
          <cell r="M406">
            <v>-3597569.56</v>
          </cell>
        </row>
        <row r="407">
          <cell r="C407">
            <v>3020412</v>
          </cell>
          <cell r="D407">
            <v>3021</v>
          </cell>
          <cell r="E407">
            <v>40404</v>
          </cell>
          <cell r="F407" t="str">
            <v>Tunner AT - 130</v>
          </cell>
          <cell r="G407">
            <v>96</v>
          </cell>
          <cell r="H407" t="str">
            <v>Value model</v>
          </cell>
          <cell r="I407" t="str">
            <v>Open</v>
          </cell>
          <cell r="K407">
            <v>3850000</v>
          </cell>
          <cell r="L407">
            <v>0</v>
          </cell>
          <cell r="M407">
            <v>-1042708.42</v>
          </cell>
        </row>
        <row r="408">
          <cell r="C408">
            <v>3020413</v>
          </cell>
          <cell r="D408">
            <v>3021</v>
          </cell>
          <cell r="E408">
            <v>40404</v>
          </cell>
          <cell r="F408" t="str">
            <v>Jangkar 480Kg</v>
          </cell>
          <cell r="G408">
            <v>96</v>
          </cell>
          <cell r="H408" t="str">
            <v>Value model</v>
          </cell>
          <cell r="I408" t="str">
            <v>Open</v>
          </cell>
          <cell r="K408">
            <v>9273250</v>
          </cell>
          <cell r="L408">
            <v>0</v>
          </cell>
          <cell r="M408">
            <v>-2511505.1</v>
          </cell>
        </row>
        <row r="409">
          <cell r="C409">
            <v>3020414</v>
          </cell>
          <cell r="D409">
            <v>3093</v>
          </cell>
          <cell r="E409">
            <v>40404</v>
          </cell>
          <cell r="F409" t="str">
            <v>KAMA Pompa Alkon Solar 2"</v>
          </cell>
          <cell r="G409">
            <v>96</v>
          </cell>
          <cell r="H409" t="str">
            <v>Value model</v>
          </cell>
          <cell r="I409" t="str">
            <v>Open</v>
          </cell>
          <cell r="K409">
            <v>3400000</v>
          </cell>
          <cell r="L409">
            <v>0</v>
          </cell>
          <cell r="M409">
            <v>-920833.42</v>
          </cell>
        </row>
        <row r="410">
          <cell r="C410">
            <v>3020415</v>
          </cell>
          <cell r="D410">
            <v>3006</v>
          </cell>
          <cell r="E410">
            <v>40404</v>
          </cell>
          <cell r="F410" t="str">
            <v>KAMA Pompa Alkon Solar 2"</v>
          </cell>
          <cell r="G410">
            <v>96</v>
          </cell>
          <cell r="H410" t="str">
            <v>Value model</v>
          </cell>
          <cell r="I410" t="str">
            <v>Open</v>
          </cell>
          <cell r="K410">
            <v>3400000</v>
          </cell>
          <cell r="L410">
            <v>0</v>
          </cell>
          <cell r="M410">
            <v>-920833.42</v>
          </cell>
        </row>
        <row r="411">
          <cell r="C411">
            <v>3020416</v>
          </cell>
          <cell r="D411">
            <v>3025</v>
          </cell>
          <cell r="E411">
            <v>40406</v>
          </cell>
          <cell r="F411" t="str">
            <v>Tunner AT - 130</v>
          </cell>
          <cell r="G411">
            <v>96</v>
          </cell>
          <cell r="H411" t="str">
            <v>Value model</v>
          </cell>
          <cell r="I411" t="str">
            <v>Open</v>
          </cell>
          <cell r="K411">
            <v>3850000</v>
          </cell>
          <cell r="L411">
            <v>0</v>
          </cell>
          <cell r="M411">
            <v>-1042708.42</v>
          </cell>
        </row>
        <row r="412">
          <cell r="C412">
            <v>3020417</v>
          </cell>
          <cell r="D412">
            <v>3025</v>
          </cell>
          <cell r="E412">
            <v>40406</v>
          </cell>
          <cell r="F412" t="str">
            <v>Radio SSB IC-710</v>
          </cell>
          <cell r="G412">
            <v>96</v>
          </cell>
          <cell r="H412" t="str">
            <v>Value model</v>
          </cell>
          <cell r="I412" t="str">
            <v>Open</v>
          </cell>
          <cell r="K412">
            <v>13283333.33</v>
          </cell>
          <cell r="L412">
            <v>0</v>
          </cell>
          <cell r="M412">
            <v>-3597569.56</v>
          </cell>
        </row>
        <row r="413">
          <cell r="C413">
            <v>3020418</v>
          </cell>
          <cell r="D413">
            <v>3050</v>
          </cell>
          <cell r="E413">
            <v>40408</v>
          </cell>
          <cell r="F413" t="str">
            <v>KAMA Pompa Alkon Solar 3"</v>
          </cell>
          <cell r="G413">
            <v>96</v>
          </cell>
          <cell r="H413" t="str">
            <v>Value model</v>
          </cell>
          <cell r="I413" t="str">
            <v>Open</v>
          </cell>
          <cell r="K413">
            <v>3750000</v>
          </cell>
          <cell r="L413">
            <v>0</v>
          </cell>
          <cell r="M413">
            <v>-1015625</v>
          </cell>
        </row>
        <row r="414">
          <cell r="C414">
            <v>3020419</v>
          </cell>
          <cell r="D414">
            <v>3085</v>
          </cell>
          <cell r="E414">
            <v>40410</v>
          </cell>
          <cell r="F414" t="str">
            <v>Liferaft New 15 Person</v>
          </cell>
          <cell r="G414">
            <v>96</v>
          </cell>
          <cell r="H414" t="str">
            <v>Value model</v>
          </cell>
          <cell r="I414" t="str">
            <v>Open</v>
          </cell>
          <cell r="K414">
            <v>16266666.67</v>
          </cell>
          <cell r="L414">
            <v>0</v>
          </cell>
          <cell r="M414">
            <v>-4405555.4400000004</v>
          </cell>
        </row>
        <row r="415">
          <cell r="C415">
            <v>3020420</v>
          </cell>
          <cell r="D415">
            <v>3025</v>
          </cell>
          <cell r="E415">
            <v>40418</v>
          </cell>
          <cell r="F415" t="str">
            <v>Blower / Fan Marine 18"</v>
          </cell>
          <cell r="G415">
            <v>96</v>
          </cell>
          <cell r="H415" t="str">
            <v>Value model</v>
          </cell>
          <cell r="I415" t="str">
            <v>Open</v>
          </cell>
          <cell r="K415">
            <v>7750000</v>
          </cell>
          <cell r="L415">
            <v>0</v>
          </cell>
          <cell r="M415">
            <v>-2098958.42</v>
          </cell>
        </row>
        <row r="416">
          <cell r="C416">
            <v>3020421</v>
          </cell>
          <cell r="D416">
            <v>3093</v>
          </cell>
          <cell r="E416">
            <v>40423</v>
          </cell>
          <cell r="F416" t="str">
            <v>KAMA Pompa Alkon Solar 2"</v>
          </cell>
          <cell r="G416">
            <v>96</v>
          </cell>
          <cell r="H416" t="str">
            <v>Value model</v>
          </cell>
          <cell r="I416" t="str">
            <v>Not yet acquired</v>
          </cell>
          <cell r="K416">
            <v>0</v>
          </cell>
          <cell r="L416">
            <v>0</v>
          </cell>
        </row>
        <row r="417">
          <cell r="C417">
            <v>3020422</v>
          </cell>
          <cell r="D417">
            <v>3093</v>
          </cell>
          <cell r="E417">
            <v>40422</v>
          </cell>
          <cell r="F417" t="str">
            <v>Jangkar 480Kg</v>
          </cell>
          <cell r="G417">
            <v>96</v>
          </cell>
          <cell r="H417" t="str">
            <v>Value model</v>
          </cell>
          <cell r="I417" t="str">
            <v>Open</v>
          </cell>
          <cell r="K417">
            <v>9273250</v>
          </cell>
          <cell r="L417">
            <v>0</v>
          </cell>
          <cell r="M417">
            <v>-2414908.75</v>
          </cell>
        </row>
        <row r="418">
          <cell r="C418">
            <v>3020423</v>
          </cell>
          <cell r="D418">
            <v>3025</v>
          </cell>
          <cell r="E418">
            <v>40421</v>
          </cell>
          <cell r="F418" t="str">
            <v>Liferaft New 15 Person</v>
          </cell>
          <cell r="G418">
            <v>96</v>
          </cell>
          <cell r="H418" t="str">
            <v>Value model</v>
          </cell>
          <cell r="I418" t="str">
            <v>Open</v>
          </cell>
          <cell r="K418">
            <v>32533333.329999998</v>
          </cell>
          <cell r="L418">
            <v>0</v>
          </cell>
          <cell r="M418">
            <v>-8811111.1400000006</v>
          </cell>
        </row>
        <row r="419">
          <cell r="C419">
            <v>3020424</v>
          </cell>
          <cell r="D419">
            <v>3091</v>
          </cell>
          <cell r="E419">
            <v>40424</v>
          </cell>
          <cell r="F419" t="str">
            <v>Liferaft New 10 Person</v>
          </cell>
          <cell r="G419">
            <v>96</v>
          </cell>
          <cell r="H419" t="str">
            <v>Value model</v>
          </cell>
          <cell r="I419" t="str">
            <v>Open</v>
          </cell>
          <cell r="K419">
            <v>14500000</v>
          </cell>
          <cell r="L419">
            <v>0</v>
          </cell>
          <cell r="M419">
            <v>-3776041.75</v>
          </cell>
        </row>
        <row r="420">
          <cell r="C420">
            <v>3020425</v>
          </cell>
          <cell r="D420">
            <v>4015</v>
          </cell>
          <cell r="E420">
            <v>40427</v>
          </cell>
          <cell r="F420" t="str">
            <v>KAMA Pompa Alkon Solar 2"</v>
          </cell>
          <cell r="G420">
            <v>96</v>
          </cell>
          <cell r="H420" t="str">
            <v>Value model</v>
          </cell>
          <cell r="I420" t="str">
            <v>Closed</v>
          </cell>
          <cell r="K420">
            <v>0</v>
          </cell>
          <cell r="L420">
            <v>0</v>
          </cell>
        </row>
        <row r="421">
          <cell r="C421">
            <v>3020426</v>
          </cell>
          <cell r="D421">
            <v>3085</v>
          </cell>
          <cell r="E421">
            <v>40435</v>
          </cell>
          <cell r="F421" t="str">
            <v>Radio SSB IC-710</v>
          </cell>
          <cell r="G421">
            <v>96</v>
          </cell>
          <cell r="H421" t="str">
            <v>Value model</v>
          </cell>
          <cell r="I421" t="str">
            <v>Open</v>
          </cell>
          <cell r="K421">
            <v>13777777.779999999</v>
          </cell>
          <cell r="L421">
            <v>0</v>
          </cell>
          <cell r="M421">
            <v>-3587963</v>
          </cell>
        </row>
        <row r="422">
          <cell r="C422">
            <v>3020427</v>
          </cell>
          <cell r="D422">
            <v>3005</v>
          </cell>
          <cell r="E422">
            <v>40436</v>
          </cell>
          <cell r="F422" t="str">
            <v>KAMA Pompa Alkon Solar 2"</v>
          </cell>
          <cell r="G422">
            <v>96</v>
          </cell>
          <cell r="H422" t="str">
            <v>Value model</v>
          </cell>
          <cell r="I422" t="str">
            <v>Open</v>
          </cell>
          <cell r="K422">
            <v>3400000</v>
          </cell>
          <cell r="L422">
            <v>0</v>
          </cell>
          <cell r="M422">
            <v>-885416.75</v>
          </cell>
        </row>
        <row r="423">
          <cell r="C423">
            <v>3020428</v>
          </cell>
          <cell r="D423">
            <v>3059</v>
          </cell>
          <cell r="E423">
            <v>40437</v>
          </cell>
          <cell r="F423" t="str">
            <v>Jangkar 480Kg</v>
          </cell>
          <cell r="G423">
            <v>96</v>
          </cell>
          <cell r="H423" t="str">
            <v>Value model</v>
          </cell>
          <cell r="I423" t="str">
            <v>Open</v>
          </cell>
          <cell r="K423">
            <v>9273250</v>
          </cell>
          <cell r="L423">
            <v>0</v>
          </cell>
          <cell r="M423">
            <v>-2414908.75</v>
          </cell>
        </row>
        <row r="424">
          <cell r="C424">
            <v>3020429</v>
          </cell>
          <cell r="D424" t="str">
            <v>Undefine</v>
          </cell>
          <cell r="E424">
            <v>40451</v>
          </cell>
          <cell r="F424" t="str">
            <v>KAMA Pompa Alkon Solar 2"</v>
          </cell>
          <cell r="G424">
            <v>96</v>
          </cell>
          <cell r="H424" t="str">
            <v>Value model</v>
          </cell>
          <cell r="I424" t="str">
            <v>Closed</v>
          </cell>
          <cell r="K424">
            <v>0</v>
          </cell>
          <cell r="L424">
            <v>0</v>
          </cell>
        </row>
        <row r="425">
          <cell r="C425">
            <v>3020430</v>
          </cell>
          <cell r="D425">
            <v>3049</v>
          </cell>
          <cell r="E425">
            <v>40439</v>
          </cell>
          <cell r="F425" t="str">
            <v>Radar 1715</v>
          </cell>
          <cell r="G425">
            <v>96</v>
          </cell>
          <cell r="H425" t="str">
            <v>Value model</v>
          </cell>
          <cell r="I425" t="str">
            <v>Open</v>
          </cell>
          <cell r="K425">
            <v>23750000</v>
          </cell>
          <cell r="L425">
            <v>0</v>
          </cell>
          <cell r="M425">
            <v>-6184895.75</v>
          </cell>
        </row>
        <row r="426">
          <cell r="C426">
            <v>3020431</v>
          </cell>
          <cell r="D426">
            <v>3070</v>
          </cell>
          <cell r="E426">
            <v>40444</v>
          </cell>
          <cell r="F426" t="str">
            <v>Jangkar 480Kg</v>
          </cell>
          <cell r="G426">
            <v>96</v>
          </cell>
          <cell r="H426" t="str">
            <v>Value model</v>
          </cell>
          <cell r="I426" t="str">
            <v>Open</v>
          </cell>
          <cell r="K426">
            <v>9273250</v>
          </cell>
          <cell r="L426">
            <v>0</v>
          </cell>
          <cell r="M426">
            <v>-2414908.75</v>
          </cell>
        </row>
        <row r="427">
          <cell r="C427">
            <v>3020432</v>
          </cell>
          <cell r="D427">
            <v>3074</v>
          </cell>
          <cell r="E427">
            <v>40444</v>
          </cell>
          <cell r="F427" t="str">
            <v>Pump Engine</v>
          </cell>
          <cell r="G427">
            <v>96</v>
          </cell>
          <cell r="H427" t="str">
            <v>Value model</v>
          </cell>
          <cell r="I427" t="str">
            <v>Open</v>
          </cell>
          <cell r="K427">
            <v>14500000</v>
          </cell>
          <cell r="L427">
            <v>0</v>
          </cell>
          <cell r="M427">
            <v>-3776041.75</v>
          </cell>
        </row>
        <row r="428">
          <cell r="C428">
            <v>3020433</v>
          </cell>
          <cell r="D428">
            <v>3070</v>
          </cell>
          <cell r="E428">
            <v>40448</v>
          </cell>
          <cell r="F428" t="str">
            <v>Liferaft New 15 Person</v>
          </cell>
          <cell r="G428">
            <v>96</v>
          </cell>
          <cell r="H428" t="str">
            <v>Value model</v>
          </cell>
          <cell r="I428" t="str">
            <v>Open</v>
          </cell>
          <cell r="K428">
            <v>15500000</v>
          </cell>
          <cell r="L428">
            <v>0</v>
          </cell>
          <cell r="M428">
            <v>-4036458.25</v>
          </cell>
        </row>
        <row r="429">
          <cell r="C429">
            <v>3020434</v>
          </cell>
          <cell r="D429">
            <v>3015</v>
          </cell>
          <cell r="E429">
            <v>40452</v>
          </cell>
          <cell r="F429" t="str">
            <v>Jangkar 480Kg</v>
          </cell>
          <cell r="G429">
            <v>96</v>
          </cell>
          <cell r="H429" t="str">
            <v>Value model</v>
          </cell>
          <cell r="I429" t="str">
            <v>Open</v>
          </cell>
          <cell r="K429">
            <v>9273250</v>
          </cell>
          <cell r="L429">
            <v>0</v>
          </cell>
          <cell r="M429">
            <v>-2318312.4</v>
          </cell>
        </row>
        <row r="430">
          <cell r="C430">
            <v>3020435</v>
          </cell>
          <cell r="D430">
            <v>3025</v>
          </cell>
          <cell r="E430">
            <v>40452</v>
          </cell>
          <cell r="F430" t="str">
            <v>Pompa Hydraulic / Hydraulic Pu</v>
          </cell>
          <cell r="G430">
            <v>96</v>
          </cell>
          <cell r="H430" t="str">
            <v>Value model</v>
          </cell>
          <cell r="I430" t="str">
            <v>Open</v>
          </cell>
          <cell r="K430">
            <v>11917944</v>
          </cell>
          <cell r="L430">
            <v>0</v>
          </cell>
          <cell r="M430">
            <v>-2979486</v>
          </cell>
        </row>
        <row r="431">
          <cell r="C431">
            <v>3020436</v>
          </cell>
          <cell r="D431">
            <v>3004</v>
          </cell>
          <cell r="E431">
            <v>40456</v>
          </cell>
          <cell r="F431" t="str">
            <v>Radar 1715</v>
          </cell>
          <cell r="G431">
            <v>96</v>
          </cell>
          <cell r="H431" t="str">
            <v>Value model</v>
          </cell>
          <cell r="I431" t="str">
            <v>Open</v>
          </cell>
          <cell r="K431">
            <v>23600000</v>
          </cell>
          <cell r="L431">
            <v>0</v>
          </cell>
          <cell r="M431">
            <v>-5899999.9199999999</v>
          </cell>
        </row>
        <row r="432">
          <cell r="C432">
            <v>3020437</v>
          </cell>
          <cell r="D432">
            <v>6204</v>
          </cell>
          <cell r="E432">
            <v>40457</v>
          </cell>
          <cell r="F432" t="str">
            <v>KAMA Pompa Alkon Solar 3"</v>
          </cell>
          <cell r="G432">
            <v>96</v>
          </cell>
          <cell r="H432" t="str">
            <v>Value model</v>
          </cell>
          <cell r="I432" t="str">
            <v>Closed</v>
          </cell>
          <cell r="K432">
            <v>0</v>
          </cell>
          <cell r="L432">
            <v>0</v>
          </cell>
        </row>
        <row r="433">
          <cell r="C433">
            <v>3020438</v>
          </cell>
          <cell r="D433">
            <v>3009</v>
          </cell>
          <cell r="E433">
            <v>40458</v>
          </cell>
          <cell r="F433" t="str">
            <v>Radar 1715</v>
          </cell>
          <cell r="G433">
            <v>96</v>
          </cell>
          <cell r="H433" t="str">
            <v>Value model</v>
          </cell>
          <cell r="I433" t="str">
            <v>Open</v>
          </cell>
          <cell r="K433">
            <v>23600000</v>
          </cell>
          <cell r="L433">
            <v>0</v>
          </cell>
          <cell r="M433">
            <v>-5899999.9199999999</v>
          </cell>
        </row>
        <row r="434">
          <cell r="C434">
            <v>3020439</v>
          </cell>
          <cell r="D434">
            <v>3502</v>
          </cell>
          <cell r="E434">
            <v>40453</v>
          </cell>
          <cell r="F434" t="str">
            <v>Blower / Fan Marine 12"</v>
          </cell>
          <cell r="G434">
            <v>96</v>
          </cell>
          <cell r="H434" t="str">
            <v>Value model</v>
          </cell>
          <cell r="I434" t="str">
            <v>Open</v>
          </cell>
          <cell r="K434">
            <v>7750000</v>
          </cell>
          <cell r="L434">
            <v>0</v>
          </cell>
          <cell r="M434">
            <v>-1937500.08</v>
          </cell>
        </row>
        <row r="435">
          <cell r="C435">
            <v>3020440</v>
          </cell>
          <cell r="D435">
            <v>3502</v>
          </cell>
          <cell r="E435">
            <v>40453</v>
          </cell>
          <cell r="F435" t="str">
            <v>KAMA Pompa Alkon Solar 3"</v>
          </cell>
          <cell r="G435">
            <v>96</v>
          </cell>
          <cell r="H435" t="str">
            <v>Value model</v>
          </cell>
          <cell r="I435" t="str">
            <v>Open</v>
          </cell>
          <cell r="K435">
            <v>7500000</v>
          </cell>
          <cell r="L435">
            <v>0</v>
          </cell>
          <cell r="M435">
            <v>-1875000</v>
          </cell>
        </row>
        <row r="436">
          <cell r="C436">
            <v>3020441</v>
          </cell>
          <cell r="D436">
            <v>3049</v>
          </cell>
          <cell r="E436">
            <v>40462</v>
          </cell>
          <cell r="F436" t="str">
            <v>Radar 1715</v>
          </cell>
          <cell r="G436">
            <v>96</v>
          </cell>
          <cell r="H436" t="str">
            <v>Value model</v>
          </cell>
          <cell r="I436" t="str">
            <v>Open</v>
          </cell>
          <cell r="K436">
            <v>23600000</v>
          </cell>
          <cell r="L436">
            <v>0</v>
          </cell>
          <cell r="M436">
            <v>-5899999.9199999999</v>
          </cell>
        </row>
        <row r="437">
          <cell r="C437">
            <v>3020442</v>
          </cell>
          <cell r="D437">
            <v>3068</v>
          </cell>
          <cell r="E437">
            <v>40470</v>
          </cell>
          <cell r="F437" t="str">
            <v>Jangkar 480Kg</v>
          </cell>
          <cell r="G437">
            <v>96</v>
          </cell>
          <cell r="H437" t="str">
            <v>Value model</v>
          </cell>
          <cell r="I437" t="str">
            <v>Open</v>
          </cell>
          <cell r="K437">
            <v>9273250</v>
          </cell>
          <cell r="L437">
            <v>0</v>
          </cell>
          <cell r="M437">
            <v>-2318312.4</v>
          </cell>
        </row>
        <row r="438">
          <cell r="C438">
            <v>3020443</v>
          </cell>
          <cell r="D438">
            <v>3063</v>
          </cell>
          <cell r="E438">
            <v>40473</v>
          </cell>
          <cell r="F438" t="str">
            <v>AC 1 1/2 Pk</v>
          </cell>
          <cell r="G438">
            <v>96</v>
          </cell>
          <cell r="H438" t="str">
            <v>Value model</v>
          </cell>
          <cell r="I438" t="str">
            <v>Open</v>
          </cell>
          <cell r="K438">
            <v>2700000</v>
          </cell>
          <cell r="L438">
            <v>0</v>
          </cell>
          <cell r="M438">
            <v>-675000</v>
          </cell>
        </row>
        <row r="439">
          <cell r="C439">
            <v>3020444</v>
          </cell>
          <cell r="D439">
            <v>3072</v>
          </cell>
          <cell r="E439">
            <v>40474</v>
          </cell>
          <cell r="F439" t="str">
            <v>Radar 1715</v>
          </cell>
          <cell r="G439">
            <v>96</v>
          </cell>
          <cell r="H439" t="str">
            <v>Value model</v>
          </cell>
          <cell r="I439" t="str">
            <v>Open</v>
          </cell>
          <cell r="K439">
            <v>23300000</v>
          </cell>
          <cell r="L439">
            <v>0</v>
          </cell>
          <cell r="M439">
            <v>-5824999.9199999999</v>
          </cell>
        </row>
        <row r="440">
          <cell r="C440">
            <v>3020445</v>
          </cell>
          <cell r="D440">
            <v>3025</v>
          </cell>
          <cell r="E440">
            <v>40478</v>
          </cell>
          <cell r="F440" t="str">
            <v>Active Antena &amp; Transponder</v>
          </cell>
          <cell r="G440">
            <v>48</v>
          </cell>
          <cell r="H440" t="str">
            <v>Value model</v>
          </cell>
          <cell r="I440" t="str">
            <v>Open</v>
          </cell>
          <cell r="K440">
            <v>15700000</v>
          </cell>
          <cell r="L440">
            <v>0</v>
          </cell>
          <cell r="M440">
            <v>-7849999.9199999999</v>
          </cell>
        </row>
        <row r="441">
          <cell r="C441">
            <v>3020446</v>
          </cell>
          <cell r="D441">
            <v>3085</v>
          </cell>
          <cell r="E441">
            <v>40478</v>
          </cell>
          <cell r="F441" t="str">
            <v>Active Antena &amp; Transponder</v>
          </cell>
          <cell r="G441">
            <v>48</v>
          </cell>
          <cell r="H441" t="str">
            <v>Value model</v>
          </cell>
          <cell r="I441" t="str">
            <v>Open</v>
          </cell>
          <cell r="K441">
            <v>15700000</v>
          </cell>
          <cell r="L441">
            <v>0</v>
          </cell>
          <cell r="M441">
            <v>-7849999.9199999999</v>
          </cell>
        </row>
        <row r="442">
          <cell r="C442">
            <v>3020447</v>
          </cell>
          <cell r="D442">
            <v>3088</v>
          </cell>
          <cell r="E442">
            <v>40478</v>
          </cell>
          <cell r="F442" t="str">
            <v>RADIO GME MT-403 FF EPIRB</v>
          </cell>
          <cell r="G442">
            <v>48</v>
          </cell>
          <cell r="H442" t="str">
            <v>Value model</v>
          </cell>
          <cell r="I442" t="str">
            <v>Open</v>
          </cell>
          <cell r="K442">
            <v>7500000</v>
          </cell>
          <cell r="L442">
            <v>0</v>
          </cell>
          <cell r="M442">
            <v>-3750000</v>
          </cell>
        </row>
        <row r="443">
          <cell r="C443">
            <v>3020448</v>
          </cell>
          <cell r="D443">
            <v>3094</v>
          </cell>
          <cell r="E443">
            <v>40478</v>
          </cell>
          <cell r="F443" t="str">
            <v>RADIO GME MT-403 FF EPIRB</v>
          </cell>
          <cell r="G443">
            <v>96</v>
          </cell>
          <cell r="H443" t="str">
            <v>Value model</v>
          </cell>
          <cell r="I443" t="str">
            <v>Open</v>
          </cell>
          <cell r="K443">
            <v>7500000</v>
          </cell>
          <cell r="L443">
            <v>0</v>
          </cell>
          <cell r="M443">
            <v>-1875000</v>
          </cell>
        </row>
        <row r="444">
          <cell r="C444">
            <v>3020449</v>
          </cell>
          <cell r="D444">
            <v>4004</v>
          </cell>
          <cell r="E444">
            <v>40471</v>
          </cell>
          <cell r="F444" t="str">
            <v>Liferaft New 15 Person</v>
          </cell>
          <cell r="G444">
            <v>96</v>
          </cell>
          <cell r="H444" t="str">
            <v>Value model</v>
          </cell>
          <cell r="I444" t="str">
            <v>Open</v>
          </cell>
          <cell r="K444">
            <v>0</v>
          </cell>
          <cell r="L444">
            <v>0</v>
          </cell>
        </row>
        <row r="445">
          <cell r="C445">
            <v>3020450</v>
          </cell>
          <cell r="D445">
            <v>3015</v>
          </cell>
          <cell r="E445">
            <v>40483</v>
          </cell>
          <cell r="F445" t="str">
            <v>AC 1 1/2 Pk</v>
          </cell>
          <cell r="G445">
            <v>96</v>
          </cell>
          <cell r="H445" t="str">
            <v>Value model</v>
          </cell>
          <cell r="I445" t="str">
            <v>Open</v>
          </cell>
          <cell r="K445">
            <v>5400000</v>
          </cell>
          <cell r="L445">
            <v>0</v>
          </cell>
          <cell r="M445">
            <v>-1293750</v>
          </cell>
        </row>
        <row r="446">
          <cell r="C446">
            <v>3020451</v>
          </cell>
          <cell r="D446">
            <v>3094</v>
          </cell>
          <cell r="E446">
            <v>40484</v>
          </cell>
          <cell r="F446" t="str">
            <v>Radar 1715</v>
          </cell>
          <cell r="G446">
            <v>96</v>
          </cell>
          <cell r="H446" t="str">
            <v>Value model</v>
          </cell>
          <cell r="I446" t="str">
            <v>Open</v>
          </cell>
          <cell r="K446">
            <v>23150000</v>
          </cell>
          <cell r="L446">
            <v>0</v>
          </cell>
          <cell r="M446">
            <v>-5546354.0899999999</v>
          </cell>
        </row>
        <row r="447">
          <cell r="C447">
            <v>3020452</v>
          </cell>
          <cell r="D447">
            <v>3094</v>
          </cell>
          <cell r="E447">
            <v>40485</v>
          </cell>
          <cell r="F447" t="str">
            <v>Jangkar 480Kg</v>
          </cell>
          <cell r="G447">
            <v>96</v>
          </cell>
          <cell r="H447" t="str">
            <v>Value model</v>
          </cell>
          <cell r="I447" t="str">
            <v>Open</v>
          </cell>
          <cell r="K447">
            <v>9273250</v>
          </cell>
          <cell r="L447">
            <v>0</v>
          </cell>
          <cell r="M447">
            <v>-2221716.0499999998</v>
          </cell>
        </row>
        <row r="448">
          <cell r="C448">
            <v>3020453</v>
          </cell>
          <cell r="D448">
            <v>3094</v>
          </cell>
          <cell r="E448">
            <v>40485</v>
          </cell>
          <cell r="F448" t="str">
            <v>Liferaft New 15 Person</v>
          </cell>
          <cell r="G448">
            <v>96</v>
          </cell>
          <cell r="H448" t="str">
            <v>Value model</v>
          </cell>
          <cell r="I448" t="str">
            <v>Open</v>
          </cell>
          <cell r="K448">
            <v>15500000</v>
          </cell>
          <cell r="L448">
            <v>0</v>
          </cell>
          <cell r="M448">
            <v>-3713541.59</v>
          </cell>
        </row>
        <row r="449">
          <cell r="C449">
            <v>3020454</v>
          </cell>
          <cell r="D449">
            <v>3020</v>
          </cell>
          <cell r="E449">
            <v>40492</v>
          </cell>
          <cell r="F449" t="str">
            <v>Liferaft New 15 Person</v>
          </cell>
          <cell r="G449">
            <v>96</v>
          </cell>
          <cell r="H449" t="str">
            <v>Value model</v>
          </cell>
          <cell r="I449" t="str">
            <v>Open</v>
          </cell>
          <cell r="K449">
            <v>15500000</v>
          </cell>
          <cell r="L449">
            <v>0</v>
          </cell>
          <cell r="M449">
            <v>-3713541.59</v>
          </cell>
        </row>
        <row r="450">
          <cell r="C450">
            <v>3020455</v>
          </cell>
          <cell r="D450">
            <v>3003</v>
          </cell>
          <cell r="E450">
            <v>40498</v>
          </cell>
          <cell r="F450" t="str">
            <v>KAMA Pompa Alkon Solar 2"</v>
          </cell>
          <cell r="G450">
            <v>96</v>
          </cell>
          <cell r="H450" t="str">
            <v>Value model</v>
          </cell>
          <cell r="I450" t="str">
            <v>Open</v>
          </cell>
          <cell r="K450">
            <v>3400000</v>
          </cell>
          <cell r="L450">
            <v>0</v>
          </cell>
          <cell r="M450">
            <v>-814583.41</v>
          </cell>
        </row>
        <row r="451">
          <cell r="C451">
            <v>3020456</v>
          </cell>
          <cell r="D451">
            <v>3094</v>
          </cell>
          <cell r="E451">
            <v>40504</v>
          </cell>
          <cell r="F451" t="str">
            <v>Radio VHF IC-M422</v>
          </cell>
          <cell r="G451">
            <v>48</v>
          </cell>
          <cell r="H451" t="str">
            <v>Value model</v>
          </cell>
          <cell r="I451" t="str">
            <v>Open</v>
          </cell>
          <cell r="K451">
            <v>2950000</v>
          </cell>
          <cell r="L451">
            <v>0</v>
          </cell>
          <cell r="M451">
            <v>-1413541.59</v>
          </cell>
        </row>
        <row r="452">
          <cell r="C452">
            <v>3020457</v>
          </cell>
          <cell r="D452">
            <v>3063</v>
          </cell>
          <cell r="E452">
            <v>40504</v>
          </cell>
          <cell r="F452" t="str">
            <v>Botol Pemadam New Powder ABC (</v>
          </cell>
          <cell r="G452">
            <v>96</v>
          </cell>
          <cell r="H452" t="str">
            <v>Value model</v>
          </cell>
          <cell r="I452" t="str">
            <v>Open</v>
          </cell>
          <cell r="K452">
            <v>5500000</v>
          </cell>
          <cell r="L452">
            <v>0</v>
          </cell>
          <cell r="M452">
            <v>-1317708.4099999999</v>
          </cell>
        </row>
        <row r="453">
          <cell r="C453">
            <v>3020458</v>
          </cell>
          <cell r="D453">
            <v>3047</v>
          </cell>
          <cell r="E453">
            <v>40504</v>
          </cell>
          <cell r="F453" t="str">
            <v>EBARA Pompa 3" (Tipe 80x65)</v>
          </cell>
          <cell r="G453">
            <v>96</v>
          </cell>
          <cell r="H453" t="str">
            <v>Value model</v>
          </cell>
          <cell r="I453" t="str">
            <v>Open</v>
          </cell>
          <cell r="K453">
            <v>3000000</v>
          </cell>
          <cell r="L453">
            <v>0</v>
          </cell>
          <cell r="M453">
            <v>-718750</v>
          </cell>
        </row>
        <row r="454">
          <cell r="C454">
            <v>3020459</v>
          </cell>
          <cell r="D454">
            <v>3037</v>
          </cell>
          <cell r="E454">
            <v>40498</v>
          </cell>
          <cell r="F454" t="str">
            <v>Breating Apparatus Oxygen 7 lt</v>
          </cell>
          <cell r="G454">
            <v>96</v>
          </cell>
          <cell r="H454" t="str">
            <v>Value model</v>
          </cell>
          <cell r="I454" t="str">
            <v>Open</v>
          </cell>
          <cell r="K454">
            <v>4000000</v>
          </cell>
          <cell r="L454">
            <v>0</v>
          </cell>
          <cell r="M454">
            <v>-958333.41</v>
          </cell>
        </row>
        <row r="455">
          <cell r="C455">
            <v>3020460</v>
          </cell>
          <cell r="D455">
            <v>3085</v>
          </cell>
          <cell r="E455">
            <v>40505</v>
          </cell>
          <cell r="F455" t="str">
            <v>Radio SSB IC-710</v>
          </cell>
          <cell r="G455">
            <v>96</v>
          </cell>
          <cell r="H455" t="str">
            <v>Value model</v>
          </cell>
          <cell r="I455" t="str">
            <v>Open</v>
          </cell>
          <cell r="K455">
            <v>13714285.710000001</v>
          </cell>
          <cell r="L455">
            <v>0</v>
          </cell>
          <cell r="M455">
            <v>-3285714.22</v>
          </cell>
        </row>
        <row r="456">
          <cell r="C456">
            <v>3020461</v>
          </cell>
          <cell r="D456">
            <v>3085</v>
          </cell>
          <cell r="E456">
            <v>40505</v>
          </cell>
          <cell r="F456" t="str">
            <v>Tunner AT - 130</v>
          </cell>
          <cell r="G456">
            <v>96</v>
          </cell>
          <cell r="H456" t="str">
            <v>Value model</v>
          </cell>
          <cell r="I456" t="str">
            <v>Open</v>
          </cell>
          <cell r="K456">
            <v>4000000</v>
          </cell>
          <cell r="L456">
            <v>0</v>
          </cell>
          <cell r="M456">
            <v>-958333.41</v>
          </cell>
        </row>
        <row r="457">
          <cell r="C457">
            <v>3020462</v>
          </cell>
          <cell r="D457">
            <v>3070</v>
          </cell>
          <cell r="E457">
            <v>40500</v>
          </cell>
          <cell r="F457" t="str">
            <v>GME MT-403 EPIRB 121.5/406 MHZ</v>
          </cell>
          <cell r="G457">
            <v>96</v>
          </cell>
          <cell r="H457" t="str">
            <v>Value model</v>
          </cell>
          <cell r="I457" t="str">
            <v>Open</v>
          </cell>
          <cell r="K457">
            <v>5500000</v>
          </cell>
          <cell r="L457">
            <v>0</v>
          </cell>
          <cell r="M457">
            <v>-1317708.4099999999</v>
          </cell>
        </row>
        <row r="458">
          <cell r="C458">
            <v>3020463</v>
          </cell>
          <cell r="D458">
            <v>3024</v>
          </cell>
          <cell r="E458">
            <v>40505</v>
          </cell>
          <cell r="F458" t="str">
            <v>Jangkar 480Kg</v>
          </cell>
          <cell r="G458">
            <v>96</v>
          </cell>
          <cell r="H458" t="str">
            <v>Value model</v>
          </cell>
          <cell r="I458" t="str">
            <v>Open</v>
          </cell>
          <cell r="K458">
            <v>9273250</v>
          </cell>
          <cell r="L458">
            <v>0</v>
          </cell>
          <cell r="M458">
            <v>-2221716.0499999998</v>
          </cell>
        </row>
        <row r="459">
          <cell r="C459">
            <v>3020464</v>
          </cell>
          <cell r="D459">
            <v>3024</v>
          </cell>
          <cell r="E459">
            <v>40505</v>
          </cell>
          <cell r="F459" t="str">
            <v>Pompa Hydraulic / Hydraulic Pu</v>
          </cell>
          <cell r="G459">
            <v>96</v>
          </cell>
          <cell r="H459" t="str">
            <v>Value model</v>
          </cell>
          <cell r="I459" t="str">
            <v>Open</v>
          </cell>
          <cell r="K459">
            <v>11917944</v>
          </cell>
          <cell r="L459">
            <v>0</v>
          </cell>
          <cell r="M459">
            <v>-2855340.75</v>
          </cell>
        </row>
        <row r="460">
          <cell r="C460">
            <v>3020465</v>
          </cell>
          <cell r="D460">
            <v>3043</v>
          </cell>
          <cell r="E460">
            <v>40507</v>
          </cell>
          <cell r="F460" t="str">
            <v>Radar 1715</v>
          </cell>
          <cell r="G460">
            <v>96</v>
          </cell>
          <cell r="H460" t="str">
            <v>Value model</v>
          </cell>
          <cell r="I460" t="str">
            <v>Open</v>
          </cell>
          <cell r="K460">
            <v>23000000</v>
          </cell>
          <cell r="L460">
            <v>0</v>
          </cell>
          <cell r="M460">
            <v>-5510416.5899999999</v>
          </cell>
        </row>
        <row r="461">
          <cell r="C461">
            <v>3020466</v>
          </cell>
          <cell r="D461">
            <v>3084</v>
          </cell>
          <cell r="E461">
            <v>40484</v>
          </cell>
          <cell r="F461" t="str">
            <v>Botol Pemadam New Foam AFFF (</v>
          </cell>
          <cell r="G461">
            <v>96</v>
          </cell>
          <cell r="H461" t="str">
            <v>Value model</v>
          </cell>
          <cell r="I461" t="str">
            <v>Open</v>
          </cell>
          <cell r="K461">
            <v>4250000</v>
          </cell>
          <cell r="L461">
            <v>0</v>
          </cell>
          <cell r="M461">
            <v>-1018229.09</v>
          </cell>
        </row>
        <row r="462">
          <cell r="C462">
            <v>3020467</v>
          </cell>
          <cell r="D462">
            <v>3031</v>
          </cell>
          <cell r="E462">
            <v>40512</v>
          </cell>
          <cell r="F462" t="str">
            <v>KAMA Pompa Alkon Solar 2"</v>
          </cell>
          <cell r="G462">
            <v>96</v>
          </cell>
          <cell r="H462" t="str">
            <v>Value model</v>
          </cell>
          <cell r="I462" t="str">
            <v>Open</v>
          </cell>
          <cell r="K462">
            <v>3400000</v>
          </cell>
          <cell r="L462">
            <v>0</v>
          </cell>
          <cell r="M462">
            <v>-814583.41</v>
          </cell>
        </row>
        <row r="463">
          <cell r="C463">
            <v>3020468</v>
          </cell>
          <cell r="D463">
            <v>3059</v>
          </cell>
          <cell r="E463">
            <v>40520</v>
          </cell>
          <cell r="F463" t="str">
            <v>Pump Engine</v>
          </cell>
          <cell r="G463">
            <v>96</v>
          </cell>
          <cell r="H463" t="str">
            <v>Value model</v>
          </cell>
          <cell r="I463" t="str">
            <v>Open</v>
          </cell>
          <cell r="K463">
            <v>8725000</v>
          </cell>
          <cell r="L463">
            <v>0</v>
          </cell>
          <cell r="M463">
            <v>-1999479.24</v>
          </cell>
        </row>
        <row r="464">
          <cell r="C464">
            <v>3020469</v>
          </cell>
          <cell r="D464">
            <v>3037</v>
          </cell>
          <cell r="E464">
            <v>40523</v>
          </cell>
          <cell r="F464" t="str">
            <v>AC 1 1/2 Pk</v>
          </cell>
          <cell r="G464">
            <v>96</v>
          </cell>
          <cell r="H464" t="str">
            <v>Value model</v>
          </cell>
          <cell r="I464" t="str">
            <v>Open</v>
          </cell>
          <cell r="K464">
            <v>2700000</v>
          </cell>
          <cell r="L464">
            <v>0</v>
          </cell>
          <cell r="M464">
            <v>-618750</v>
          </cell>
        </row>
        <row r="465">
          <cell r="C465">
            <v>3020470</v>
          </cell>
          <cell r="D465">
            <v>3063</v>
          </cell>
          <cell r="E465">
            <v>40523</v>
          </cell>
          <cell r="F465" t="str">
            <v>KAMA Pompa Alkon Solar 2"</v>
          </cell>
          <cell r="G465">
            <v>96</v>
          </cell>
          <cell r="H465" t="str">
            <v>Value model</v>
          </cell>
          <cell r="I465" t="str">
            <v>Open</v>
          </cell>
          <cell r="K465">
            <v>3400000</v>
          </cell>
          <cell r="L465">
            <v>0</v>
          </cell>
          <cell r="M465">
            <v>-779166.74</v>
          </cell>
        </row>
        <row r="466">
          <cell r="C466">
            <v>3020471</v>
          </cell>
          <cell r="D466">
            <v>3063</v>
          </cell>
          <cell r="E466">
            <v>40527</v>
          </cell>
          <cell r="F466" t="str">
            <v>KAMA Pompa Alkon Solar 2"</v>
          </cell>
          <cell r="G466">
            <v>96</v>
          </cell>
          <cell r="H466" t="str">
            <v>Value model</v>
          </cell>
          <cell r="I466" t="str">
            <v>Open</v>
          </cell>
          <cell r="K466">
            <v>3400000</v>
          </cell>
          <cell r="L466">
            <v>0</v>
          </cell>
          <cell r="M466">
            <v>-779166.74</v>
          </cell>
        </row>
        <row r="467">
          <cell r="C467">
            <v>3020472</v>
          </cell>
          <cell r="D467">
            <v>3067</v>
          </cell>
          <cell r="E467">
            <v>40532</v>
          </cell>
          <cell r="F467" t="str">
            <v>Radar 1715</v>
          </cell>
          <cell r="G467">
            <v>96</v>
          </cell>
          <cell r="H467" t="str">
            <v>Value model</v>
          </cell>
          <cell r="I467" t="str">
            <v>Open</v>
          </cell>
          <cell r="K467">
            <v>23000000</v>
          </cell>
          <cell r="L467">
            <v>0</v>
          </cell>
          <cell r="M467">
            <v>-5270833.26</v>
          </cell>
        </row>
        <row r="468">
          <cell r="C468">
            <v>3020473</v>
          </cell>
          <cell r="D468">
            <v>3006</v>
          </cell>
          <cell r="E468">
            <v>40533</v>
          </cell>
          <cell r="F468" t="str">
            <v>Liferaft New 15 Person</v>
          </cell>
          <cell r="G468">
            <v>96</v>
          </cell>
          <cell r="H468" t="str">
            <v>Value model</v>
          </cell>
          <cell r="I468" t="str">
            <v>Open</v>
          </cell>
          <cell r="K468">
            <v>15500000</v>
          </cell>
          <cell r="L468">
            <v>0</v>
          </cell>
          <cell r="M468">
            <v>-3552083.26</v>
          </cell>
        </row>
        <row r="469">
          <cell r="C469">
            <v>3020474</v>
          </cell>
          <cell r="D469">
            <v>3059</v>
          </cell>
          <cell r="E469">
            <v>40535</v>
          </cell>
          <cell r="F469" t="str">
            <v>Radar 1715</v>
          </cell>
          <cell r="G469">
            <v>96</v>
          </cell>
          <cell r="H469" t="str">
            <v>Value model</v>
          </cell>
          <cell r="I469" t="str">
            <v>Open</v>
          </cell>
          <cell r="K469">
            <v>23000000</v>
          </cell>
          <cell r="L469">
            <v>0</v>
          </cell>
          <cell r="M469">
            <v>-5270833.26</v>
          </cell>
        </row>
        <row r="470">
          <cell r="C470">
            <v>3020475</v>
          </cell>
          <cell r="D470">
            <v>3024</v>
          </cell>
          <cell r="E470">
            <v>40540</v>
          </cell>
          <cell r="F470" t="str">
            <v>Liferaft New 15 Person</v>
          </cell>
          <cell r="G470">
            <v>96</v>
          </cell>
          <cell r="H470" t="str">
            <v>Value model</v>
          </cell>
          <cell r="I470" t="str">
            <v>Open</v>
          </cell>
          <cell r="K470">
            <v>15500000</v>
          </cell>
          <cell r="L470">
            <v>0</v>
          </cell>
          <cell r="M470">
            <v>-3552083.26</v>
          </cell>
        </row>
        <row r="471">
          <cell r="C471">
            <v>3020476</v>
          </cell>
          <cell r="D471">
            <v>3043</v>
          </cell>
          <cell r="E471">
            <v>40546</v>
          </cell>
          <cell r="F471" t="str">
            <v>Pompa Hydraulic / Hydraulic Pu</v>
          </cell>
          <cell r="G471">
            <v>96</v>
          </cell>
          <cell r="H471" t="str">
            <v>Value model</v>
          </cell>
          <cell r="I471" t="str">
            <v>Open</v>
          </cell>
          <cell r="K471">
            <v>12219679.380000001</v>
          </cell>
          <cell r="L471">
            <v>0</v>
          </cell>
          <cell r="M471">
            <v>-2673054.9300000002</v>
          </cell>
        </row>
        <row r="472">
          <cell r="C472">
            <v>3020477</v>
          </cell>
          <cell r="D472">
            <v>3093</v>
          </cell>
          <cell r="E472">
            <v>40547</v>
          </cell>
          <cell r="F472" t="str">
            <v>KAMA Pompa Alkon Solar 2"</v>
          </cell>
          <cell r="G472">
            <v>96</v>
          </cell>
          <cell r="H472" t="str">
            <v>Value model</v>
          </cell>
          <cell r="I472" t="str">
            <v>Open</v>
          </cell>
          <cell r="K472">
            <v>3400000</v>
          </cell>
          <cell r="L472">
            <v>0</v>
          </cell>
          <cell r="M472">
            <v>-743750.07</v>
          </cell>
        </row>
        <row r="473">
          <cell r="C473">
            <v>3020478</v>
          </cell>
          <cell r="D473">
            <v>3026</v>
          </cell>
          <cell r="E473">
            <v>40549</v>
          </cell>
          <cell r="F473" t="str">
            <v>AC 1 1/2 Pk</v>
          </cell>
          <cell r="G473">
            <v>96</v>
          </cell>
          <cell r="H473" t="str">
            <v>Value model</v>
          </cell>
          <cell r="I473" t="str">
            <v>Open</v>
          </cell>
          <cell r="K473">
            <v>2700000</v>
          </cell>
          <cell r="L473">
            <v>0</v>
          </cell>
          <cell r="M473">
            <v>-590625</v>
          </cell>
        </row>
        <row r="474">
          <cell r="C474">
            <v>3020479</v>
          </cell>
          <cell r="D474">
            <v>3026</v>
          </cell>
          <cell r="E474">
            <v>40549</v>
          </cell>
          <cell r="F474" t="str">
            <v>Pompa Hydraulic / Hydraulic Pu</v>
          </cell>
          <cell r="G474">
            <v>96</v>
          </cell>
          <cell r="H474" t="str">
            <v>Value model</v>
          </cell>
          <cell r="I474" t="str">
            <v>Open</v>
          </cell>
          <cell r="K474">
            <v>12219679.390000001</v>
          </cell>
          <cell r="L474">
            <v>0</v>
          </cell>
          <cell r="M474">
            <v>-2673054.9300000002</v>
          </cell>
        </row>
        <row r="475">
          <cell r="C475">
            <v>3020480</v>
          </cell>
          <cell r="D475">
            <v>3014</v>
          </cell>
          <cell r="E475">
            <v>40550</v>
          </cell>
          <cell r="F475" t="str">
            <v>KAMA Pompa Alkon Solar 2"</v>
          </cell>
          <cell r="G475">
            <v>96</v>
          </cell>
          <cell r="H475" t="str">
            <v>Value model</v>
          </cell>
          <cell r="I475" t="str">
            <v>Open</v>
          </cell>
          <cell r="K475">
            <v>3400000</v>
          </cell>
          <cell r="L475">
            <v>0</v>
          </cell>
          <cell r="M475">
            <v>-743750.07</v>
          </cell>
        </row>
        <row r="476">
          <cell r="C476">
            <v>3020481</v>
          </cell>
          <cell r="D476">
            <v>4010</v>
          </cell>
          <cell r="E476">
            <v>40551</v>
          </cell>
          <cell r="F476" t="str">
            <v>AC 1 1/2 Pk</v>
          </cell>
          <cell r="G476">
            <v>96</v>
          </cell>
          <cell r="H476" t="str">
            <v>Value model</v>
          </cell>
          <cell r="I476" t="str">
            <v>Open</v>
          </cell>
          <cell r="K476">
            <v>0</v>
          </cell>
          <cell r="L476">
            <v>0</v>
          </cell>
        </row>
        <row r="477">
          <cell r="C477">
            <v>3020482</v>
          </cell>
          <cell r="D477">
            <v>3094</v>
          </cell>
          <cell r="E477">
            <v>40553</v>
          </cell>
          <cell r="F477" t="str">
            <v>KAMA Pompa Alkon Solar 2"</v>
          </cell>
          <cell r="G477">
            <v>96</v>
          </cell>
          <cell r="H477" t="str">
            <v>Value model</v>
          </cell>
          <cell r="I477" t="str">
            <v>Open</v>
          </cell>
          <cell r="K477">
            <v>3400000</v>
          </cell>
          <cell r="L477">
            <v>0</v>
          </cell>
          <cell r="M477">
            <v>-743750.07</v>
          </cell>
        </row>
        <row r="478">
          <cell r="C478">
            <v>3020483</v>
          </cell>
          <cell r="D478">
            <v>3030</v>
          </cell>
          <cell r="E478">
            <v>40555</v>
          </cell>
          <cell r="F478" t="str">
            <v>Pump Engine</v>
          </cell>
          <cell r="G478">
            <v>96</v>
          </cell>
          <cell r="H478" t="str">
            <v>Value model</v>
          </cell>
          <cell r="I478" t="str">
            <v>Open</v>
          </cell>
          <cell r="K478">
            <v>14500000</v>
          </cell>
          <cell r="L478">
            <v>0</v>
          </cell>
          <cell r="M478">
            <v>-3171875.07</v>
          </cell>
        </row>
        <row r="479">
          <cell r="C479">
            <v>3020484</v>
          </cell>
          <cell r="D479">
            <v>3094</v>
          </cell>
          <cell r="E479">
            <v>40555</v>
          </cell>
          <cell r="F479" t="str">
            <v>AC 1 1/2 Pk</v>
          </cell>
          <cell r="G479">
            <v>96</v>
          </cell>
          <cell r="H479" t="str">
            <v>Value model</v>
          </cell>
          <cell r="I479" t="str">
            <v>Open</v>
          </cell>
          <cell r="K479">
            <v>2700000</v>
          </cell>
          <cell r="L479">
            <v>0</v>
          </cell>
          <cell r="M479">
            <v>-590625</v>
          </cell>
        </row>
        <row r="480">
          <cell r="C480">
            <v>3020485</v>
          </cell>
          <cell r="D480">
            <v>3094</v>
          </cell>
          <cell r="E480">
            <v>40554</v>
          </cell>
          <cell r="F480" t="str">
            <v>Blower / Fan Marine 18"</v>
          </cell>
          <cell r="G480">
            <v>96</v>
          </cell>
          <cell r="H480" t="str">
            <v>Value model</v>
          </cell>
          <cell r="I480" t="str">
            <v>Open</v>
          </cell>
          <cell r="K480">
            <v>15300000</v>
          </cell>
          <cell r="L480">
            <v>0</v>
          </cell>
          <cell r="M480">
            <v>-3346875</v>
          </cell>
        </row>
        <row r="481">
          <cell r="C481">
            <v>3020486</v>
          </cell>
          <cell r="D481">
            <v>3049</v>
          </cell>
          <cell r="E481">
            <v>40556</v>
          </cell>
          <cell r="F481" t="str">
            <v>KAMA Pompa Alkon Solar 2"</v>
          </cell>
          <cell r="G481">
            <v>96</v>
          </cell>
          <cell r="H481" t="str">
            <v>Value model</v>
          </cell>
          <cell r="I481" t="str">
            <v>Open</v>
          </cell>
          <cell r="K481">
            <v>3400000</v>
          </cell>
          <cell r="L481">
            <v>0</v>
          </cell>
          <cell r="M481">
            <v>-743750.07</v>
          </cell>
        </row>
        <row r="482">
          <cell r="C482">
            <v>3020487</v>
          </cell>
          <cell r="D482">
            <v>3012</v>
          </cell>
          <cell r="E482">
            <v>40557</v>
          </cell>
          <cell r="F482" t="str">
            <v>KAMA Pompa Alkon Solar 2"</v>
          </cell>
          <cell r="G482">
            <v>96</v>
          </cell>
          <cell r="H482" t="str">
            <v>Value model</v>
          </cell>
          <cell r="I482" t="str">
            <v>Open</v>
          </cell>
          <cell r="K482">
            <v>3400000</v>
          </cell>
          <cell r="L482">
            <v>0</v>
          </cell>
          <cell r="M482">
            <v>-743750.07</v>
          </cell>
        </row>
        <row r="483">
          <cell r="C483">
            <v>3020488</v>
          </cell>
          <cell r="D483">
            <v>3054</v>
          </cell>
          <cell r="E483">
            <v>40557</v>
          </cell>
          <cell r="F483" t="str">
            <v>KAMA Pompa Alkon Solar 3"</v>
          </cell>
          <cell r="G483">
            <v>96</v>
          </cell>
          <cell r="H483" t="str">
            <v>Value model</v>
          </cell>
          <cell r="I483" t="str">
            <v>Open</v>
          </cell>
          <cell r="K483">
            <v>3750000</v>
          </cell>
          <cell r="L483">
            <v>0</v>
          </cell>
          <cell r="M483">
            <v>-820312.5</v>
          </cell>
        </row>
        <row r="484">
          <cell r="C484">
            <v>3020489</v>
          </cell>
          <cell r="D484">
            <v>3028</v>
          </cell>
          <cell r="E484">
            <v>40558</v>
          </cell>
          <cell r="F484" t="str">
            <v>Kompas STD 6"</v>
          </cell>
          <cell r="G484">
            <v>96</v>
          </cell>
          <cell r="H484" t="str">
            <v>Value model</v>
          </cell>
          <cell r="I484" t="str">
            <v>Open</v>
          </cell>
          <cell r="K484">
            <v>6456250</v>
          </cell>
          <cell r="L484">
            <v>0</v>
          </cell>
          <cell r="M484">
            <v>-1412304.6</v>
          </cell>
        </row>
        <row r="485">
          <cell r="C485">
            <v>3020490</v>
          </cell>
          <cell r="D485">
            <v>3055</v>
          </cell>
          <cell r="E485">
            <v>40558</v>
          </cell>
          <cell r="F485" t="str">
            <v>Radar 1715</v>
          </cell>
          <cell r="G485">
            <v>96</v>
          </cell>
          <cell r="H485" t="str">
            <v>Value model</v>
          </cell>
          <cell r="I485" t="str">
            <v>Open</v>
          </cell>
          <cell r="K485">
            <v>23000000</v>
          </cell>
          <cell r="L485">
            <v>0</v>
          </cell>
          <cell r="M485">
            <v>-5031249.93</v>
          </cell>
        </row>
        <row r="486">
          <cell r="C486">
            <v>3020491</v>
          </cell>
          <cell r="D486">
            <v>3094</v>
          </cell>
          <cell r="E486">
            <v>40562</v>
          </cell>
          <cell r="F486" t="str">
            <v>KAMA Pompa Alkon Solar 2"</v>
          </cell>
          <cell r="G486">
            <v>96</v>
          </cell>
          <cell r="H486" t="str">
            <v>Value model</v>
          </cell>
          <cell r="I486" t="str">
            <v>Open</v>
          </cell>
          <cell r="K486">
            <v>3400000</v>
          </cell>
          <cell r="L486">
            <v>0</v>
          </cell>
          <cell r="M486">
            <v>-743750.07</v>
          </cell>
        </row>
        <row r="487">
          <cell r="C487">
            <v>3020492</v>
          </cell>
          <cell r="D487">
            <v>3078</v>
          </cell>
          <cell r="E487">
            <v>40563</v>
          </cell>
          <cell r="F487" t="str">
            <v>Jangkar 480Kg</v>
          </cell>
          <cell r="G487">
            <v>96</v>
          </cell>
          <cell r="H487" t="str">
            <v>Value model</v>
          </cell>
          <cell r="I487" t="str">
            <v>Open</v>
          </cell>
          <cell r="K487">
            <v>9787950</v>
          </cell>
          <cell r="L487">
            <v>0</v>
          </cell>
          <cell r="M487">
            <v>-2141114.0099999998</v>
          </cell>
        </row>
        <row r="488">
          <cell r="C488">
            <v>3020493</v>
          </cell>
          <cell r="D488">
            <v>6021</v>
          </cell>
          <cell r="E488">
            <v>40564</v>
          </cell>
          <cell r="F488" t="str">
            <v>Pump Engine</v>
          </cell>
          <cell r="G488">
            <v>96</v>
          </cell>
          <cell r="H488" t="str">
            <v>Value model</v>
          </cell>
          <cell r="I488" t="str">
            <v>Closed</v>
          </cell>
          <cell r="K488">
            <v>0</v>
          </cell>
          <cell r="L488">
            <v>0</v>
          </cell>
        </row>
        <row r="489">
          <cell r="C489">
            <v>3020494</v>
          </cell>
          <cell r="D489">
            <v>3075</v>
          </cell>
          <cell r="E489">
            <v>40564</v>
          </cell>
          <cell r="F489" t="str">
            <v>Pump Engine</v>
          </cell>
          <cell r="G489">
            <v>96</v>
          </cell>
          <cell r="H489" t="str">
            <v>Value model</v>
          </cell>
          <cell r="I489" t="str">
            <v>Open</v>
          </cell>
          <cell r="K489">
            <v>14500000</v>
          </cell>
          <cell r="L489">
            <v>0</v>
          </cell>
          <cell r="M489">
            <v>-3171875.07</v>
          </cell>
        </row>
        <row r="490">
          <cell r="C490">
            <v>3020495</v>
          </cell>
          <cell r="D490">
            <v>3012</v>
          </cell>
          <cell r="E490">
            <v>40564</v>
          </cell>
          <cell r="F490" t="str">
            <v>Jangkar 480Kg</v>
          </cell>
          <cell r="G490">
            <v>96</v>
          </cell>
          <cell r="H490" t="str">
            <v>Value model</v>
          </cell>
          <cell r="I490" t="str">
            <v>Open</v>
          </cell>
          <cell r="K490">
            <v>9787950</v>
          </cell>
          <cell r="L490">
            <v>0</v>
          </cell>
          <cell r="M490">
            <v>-2141114.0099999998</v>
          </cell>
        </row>
        <row r="491">
          <cell r="C491">
            <v>3020496</v>
          </cell>
          <cell r="D491">
            <v>3010</v>
          </cell>
          <cell r="E491">
            <v>40550</v>
          </cell>
          <cell r="F491" t="str">
            <v>GPS Satelite GP 32</v>
          </cell>
          <cell r="G491">
            <v>96</v>
          </cell>
          <cell r="H491" t="str">
            <v>Value model</v>
          </cell>
          <cell r="I491" t="str">
            <v>Open</v>
          </cell>
          <cell r="K491">
            <v>3731200</v>
          </cell>
          <cell r="L491">
            <v>0</v>
          </cell>
          <cell r="M491">
            <v>-816200.07</v>
          </cell>
        </row>
        <row r="492">
          <cell r="C492">
            <v>3020497</v>
          </cell>
          <cell r="D492">
            <v>3089</v>
          </cell>
          <cell r="E492">
            <v>40551</v>
          </cell>
          <cell r="F492" t="str">
            <v>Radio VHF IC-M422</v>
          </cell>
          <cell r="G492">
            <v>96</v>
          </cell>
          <cell r="H492" t="str">
            <v>Value model</v>
          </cell>
          <cell r="I492" t="str">
            <v>Open</v>
          </cell>
          <cell r="K492">
            <v>2906250</v>
          </cell>
          <cell r="L492">
            <v>0</v>
          </cell>
          <cell r="M492">
            <v>-635742.24</v>
          </cell>
        </row>
        <row r="493">
          <cell r="C493">
            <v>3020498</v>
          </cell>
          <cell r="D493">
            <v>3091</v>
          </cell>
          <cell r="E493">
            <v>40551</v>
          </cell>
          <cell r="F493" t="str">
            <v>Radio VHF IC-M422</v>
          </cell>
          <cell r="G493">
            <v>96</v>
          </cell>
          <cell r="H493" t="str">
            <v>Value model</v>
          </cell>
          <cell r="I493" t="str">
            <v>Open</v>
          </cell>
          <cell r="K493">
            <v>2906250</v>
          </cell>
          <cell r="L493">
            <v>0</v>
          </cell>
          <cell r="M493">
            <v>-635742.24</v>
          </cell>
        </row>
        <row r="494">
          <cell r="C494">
            <v>3020499</v>
          </cell>
          <cell r="D494">
            <v>3057</v>
          </cell>
          <cell r="E494">
            <v>40551</v>
          </cell>
          <cell r="F494" t="str">
            <v>Radio VHF IC-M422</v>
          </cell>
          <cell r="G494">
            <v>96</v>
          </cell>
          <cell r="H494" t="str">
            <v>Value model</v>
          </cell>
          <cell r="I494" t="str">
            <v>Open</v>
          </cell>
          <cell r="K494">
            <v>2906250</v>
          </cell>
          <cell r="L494">
            <v>0</v>
          </cell>
          <cell r="M494">
            <v>-635742.24</v>
          </cell>
        </row>
        <row r="495">
          <cell r="C495">
            <v>3020500</v>
          </cell>
          <cell r="D495">
            <v>3020</v>
          </cell>
          <cell r="E495">
            <v>40570</v>
          </cell>
          <cell r="F495" t="str">
            <v>KAMA Pompa Alkon Solar 2"</v>
          </cell>
          <cell r="G495">
            <v>96</v>
          </cell>
          <cell r="H495" t="str">
            <v>Value model</v>
          </cell>
          <cell r="I495" t="str">
            <v>Open</v>
          </cell>
          <cell r="K495">
            <v>3280000</v>
          </cell>
          <cell r="L495">
            <v>0</v>
          </cell>
          <cell r="M495">
            <v>-717500.07</v>
          </cell>
        </row>
        <row r="496">
          <cell r="C496">
            <v>3020501</v>
          </cell>
          <cell r="D496">
            <v>3040</v>
          </cell>
          <cell r="E496">
            <v>40571</v>
          </cell>
          <cell r="F496" t="str">
            <v>Blower / Fan Marine 18"</v>
          </cell>
          <cell r="G496">
            <v>96</v>
          </cell>
          <cell r="H496" t="str">
            <v>Value model</v>
          </cell>
          <cell r="I496" t="str">
            <v>Open</v>
          </cell>
          <cell r="K496">
            <v>15300000</v>
          </cell>
          <cell r="L496">
            <v>0</v>
          </cell>
          <cell r="M496">
            <v>-3346875</v>
          </cell>
        </row>
        <row r="497">
          <cell r="C497">
            <v>3020502</v>
          </cell>
          <cell r="D497">
            <v>3040</v>
          </cell>
          <cell r="E497">
            <v>40571</v>
          </cell>
          <cell r="F497" t="str">
            <v>Blower / Fan Marine 12"</v>
          </cell>
          <cell r="G497">
            <v>96</v>
          </cell>
          <cell r="H497" t="str">
            <v>Value model</v>
          </cell>
          <cell r="I497" t="str">
            <v>Open</v>
          </cell>
          <cell r="K497">
            <v>13733333.33</v>
          </cell>
          <cell r="L497">
            <v>0</v>
          </cell>
          <cell r="M497">
            <v>-3004166.76</v>
          </cell>
        </row>
        <row r="498">
          <cell r="C498">
            <v>3020503</v>
          </cell>
          <cell r="D498">
            <v>3078</v>
          </cell>
          <cell r="E498">
            <v>40574</v>
          </cell>
          <cell r="F498" t="str">
            <v>Radio VHF IC-M422</v>
          </cell>
          <cell r="G498">
            <v>96</v>
          </cell>
          <cell r="H498" t="str">
            <v>Value model</v>
          </cell>
          <cell r="I498" t="str">
            <v>Open</v>
          </cell>
          <cell r="K498">
            <v>2906250</v>
          </cell>
          <cell r="L498">
            <v>0</v>
          </cell>
          <cell r="M498">
            <v>-635742.24</v>
          </cell>
        </row>
        <row r="499">
          <cell r="C499">
            <v>3020504</v>
          </cell>
          <cell r="D499">
            <v>3018</v>
          </cell>
          <cell r="E499">
            <v>40574</v>
          </cell>
          <cell r="F499" t="str">
            <v>Radio VHF IC-M422</v>
          </cell>
          <cell r="G499">
            <v>96</v>
          </cell>
          <cell r="H499" t="str">
            <v>Value model</v>
          </cell>
          <cell r="I499" t="str">
            <v>Open</v>
          </cell>
          <cell r="K499">
            <v>2906250</v>
          </cell>
          <cell r="L499">
            <v>0</v>
          </cell>
          <cell r="M499">
            <v>-635742.24</v>
          </cell>
        </row>
        <row r="500">
          <cell r="C500">
            <v>3020505</v>
          </cell>
          <cell r="D500">
            <v>3027</v>
          </cell>
          <cell r="E500">
            <v>40574</v>
          </cell>
          <cell r="F500" t="str">
            <v>Radio VHF IC-M422 BC 118</v>
          </cell>
          <cell r="G500">
            <v>96</v>
          </cell>
          <cell r="H500" t="str">
            <v>Value model</v>
          </cell>
          <cell r="I500" t="str">
            <v>Open</v>
          </cell>
          <cell r="K500">
            <v>2906250</v>
          </cell>
          <cell r="L500">
            <v>0</v>
          </cell>
          <cell r="M500">
            <v>-635742.24</v>
          </cell>
        </row>
        <row r="501">
          <cell r="C501">
            <v>3020506</v>
          </cell>
          <cell r="D501">
            <v>3031</v>
          </cell>
          <cell r="E501">
            <v>40574</v>
          </cell>
          <cell r="F501" t="str">
            <v>Radio VHF IC-M422 Big FairMT.3</v>
          </cell>
          <cell r="G501">
            <v>96</v>
          </cell>
          <cell r="H501" t="str">
            <v>Value model</v>
          </cell>
          <cell r="I501" t="str">
            <v>Open</v>
          </cell>
          <cell r="K501">
            <v>2901250</v>
          </cell>
          <cell r="L501">
            <v>0</v>
          </cell>
          <cell r="M501">
            <v>-634648.35</v>
          </cell>
        </row>
        <row r="502">
          <cell r="C502">
            <v>3020507</v>
          </cell>
          <cell r="D502">
            <v>3075</v>
          </cell>
          <cell r="E502">
            <v>40574</v>
          </cell>
          <cell r="F502" t="str">
            <v>STC-15 Dynamo Gnrtr 400V 1 MI</v>
          </cell>
          <cell r="G502">
            <v>96</v>
          </cell>
          <cell r="H502" t="str">
            <v>Value model</v>
          </cell>
          <cell r="I502" t="str">
            <v>Open</v>
          </cell>
          <cell r="K502">
            <v>4700000</v>
          </cell>
          <cell r="L502">
            <v>0</v>
          </cell>
          <cell r="M502">
            <v>-1028124.93</v>
          </cell>
        </row>
        <row r="503">
          <cell r="C503">
            <v>3020508</v>
          </cell>
          <cell r="D503">
            <v>3580</v>
          </cell>
          <cell r="E503">
            <v>40609</v>
          </cell>
          <cell r="F503" t="str">
            <v>Jangkar 1000 kg</v>
          </cell>
          <cell r="G503">
            <v>96</v>
          </cell>
          <cell r="H503" t="str">
            <v>Value model</v>
          </cell>
          <cell r="I503" t="str">
            <v>Open</v>
          </cell>
          <cell r="K503">
            <v>19038166.5</v>
          </cell>
          <cell r="L503">
            <v>0</v>
          </cell>
          <cell r="M503">
            <v>-3767970.37</v>
          </cell>
        </row>
        <row r="504">
          <cell r="C504">
            <v>3020509</v>
          </cell>
          <cell r="D504">
            <v>3067</v>
          </cell>
          <cell r="E504">
            <v>40576</v>
          </cell>
          <cell r="F504" t="str">
            <v>GPS Satelite GP 32</v>
          </cell>
          <cell r="G504">
            <v>96</v>
          </cell>
          <cell r="H504" t="str">
            <v>Value model</v>
          </cell>
          <cell r="I504" t="str">
            <v>Open</v>
          </cell>
          <cell r="K504">
            <v>3632800</v>
          </cell>
          <cell r="L504">
            <v>0</v>
          </cell>
          <cell r="M504">
            <v>-756833.4</v>
          </cell>
        </row>
        <row r="505">
          <cell r="C505">
            <v>3020510</v>
          </cell>
          <cell r="D505">
            <v>3033</v>
          </cell>
          <cell r="E505">
            <v>40576</v>
          </cell>
          <cell r="F505" t="str">
            <v>Indicator VDO</v>
          </cell>
          <cell r="G505">
            <v>96</v>
          </cell>
          <cell r="H505" t="str">
            <v>Value model</v>
          </cell>
          <cell r="I505" t="str">
            <v>Open</v>
          </cell>
          <cell r="K505">
            <v>3250000</v>
          </cell>
          <cell r="L505">
            <v>0</v>
          </cell>
          <cell r="M505">
            <v>-677083.4</v>
          </cell>
        </row>
        <row r="506">
          <cell r="C506">
            <v>3020511</v>
          </cell>
          <cell r="D506">
            <v>3009</v>
          </cell>
          <cell r="E506">
            <v>40581</v>
          </cell>
          <cell r="F506" t="str">
            <v>JIANG DONG Pompa Alkon Solar 2</v>
          </cell>
          <cell r="G506">
            <v>96</v>
          </cell>
          <cell r="H506" t="str">
            <v>Value model</v>
          </cell>
          <cell r="I506" t="str">
            <v>Open</v>
          </cell>
          <cell r="K506">
            <v>3850000</v>
          </cell>
          <cell r="L506">
            <v>0</v>
          </cell>
          <cell r="M506">
            <v>-802083.4</v>
          </cell>
        </row>
        <row r="507">
          <cell r="C507">
            <v>3020512</v>
          </cell>
          <cell r="D507">
            <v>4004</v>
          </cell>
          <cell r="E507">
            <v>40586</v>
          </cell>
          <cell r="F507" t="str">
            <v>Jangkar 480Kg</v>
          </cell>
          <cell r="G507">
            <v>96</v>
          </cell>
          <cell r="H507" t="str">
            <v>Value model</v>
          </cell>
          <cell r="I507" t="str">
            <v>Closed</v>
          </cell>
          <cell r="K507">
            <v>0</v>
          </cell>
          <cell r="L507">
            <v>0</v>
          </cell>
        </row>
        <row r="508">
          <cell r="C508">
            <v>3020513</v>
          </cell>
          <cell r="D508">
            <v>3017</v>
          </cell>
          <cell r="E508">
            <v>40586</v>
          </cell>
          <cell r="F508" t="str">
            <v>KAMA Pompa Alkon Solar 2"</v>
          </cell>
          <cell r="G508">
            <v>96</v>
          </cell>
          <cell r="H508" t="str">
            <v>Value model</v>
          </cell>
          <cell r="I508" t="str">
            <v>Open</v>
          </cell>
          <cell r="K508">
            <v>3250000</v>
          </cell>
          <cell r="L508">
            <v>0</v>
          </cell>
          <cell r="M508">
            <v>-677083.4</v>
          </cell>
        </row>
        <row r="509">
          <cell r="C509">
            <v>3020514</v>
          </cell>
          <cell r="D509">
            <v>3030</v>
          </cell>
          <cell r="E509">
            <v>40588</v>
          </cell>
          <cell r="F509" t="str">
            <v>KAMA Pompa Alkon Solar 2"</v>
          </cell>
          <cell r="G509">
            <v>96</v>
          </cell>
          <cell r="H509" t="str">
            <v>Value model</v>
          </cell>
          <cell r="I509" t="str">
            <v>Open</v>
          </cell>
          <cell r="K509">
            <v>3250000</v>
          </cell>
          <cell r="L509">
            <v>0</v>
          </cell>
          <cell r="M509">
            <v>-677083.4</v>
          </cell>
        </row>
        <row r="510">
          <cell r="C510">
            <v>3020515</v>
          </cell>
          <cell r="D510">
            <v>3006</v>
          </cell>
          <cell r="E510">
            <v>40581</v>
          </cell>
          <cell r="F510" t="str">
            <v>KAMA Pompa Alkon Solar 2"</v>
          </cell>
          <cell r="G510">
            <v>96</v>
          </cell>
          <cell r="H510" t="str">
            <v>Value model</v>
          </cell>
          <cell r="I510" t="str">
            <v>Open</v>
          </cell>
          <cell r="K510">
            <v>3250000</v>
          </cell>
          <cell r="L510">
            <v>0</v>
          </cell>
          <cell r="M510">
            <v>-677083.4</v>
          </cell>
        </row>
        <row r="511">
          <cell r="C511">
            <v>3020516</v>
          </cell>
          <cell r="D511">
            <v>3053</v>
          </cell>
          <cell r="E511">
            <v>40576</v>
          </cell>
          <cell r="F511" t="str">
            <v>KAMA Pompa Alkon Solar 2"</v>
          </cell>
          <cell r="G511">
            <v>96</v>
          </cell>
          <cell r="H511" t="str">
            <v>Value model</v>
          </cell>
          <cell r="I511" t="str">
            <v>Open</v>
          </cell>
          <cell r="K511">
            <v>3250000</v>
          </cell>
          <cell r="L511">
            <v>0</v>
          </cell>
          <cell r="M511">
            <v>-677083.4</v>
          </cell>
        </row>
        <row r="512">
          <cell r="C512">
            <v>3020517</v>
          </cell>
          <cell r="D512">
            <v>3062</v>
          </cell>
          <cell r="E512">
            <v>40583</v>
          </cell>
          <cell r="F512" t="str">
            <v>KAMA Pompa Alkon Solar 2"</v>
          </cell>
          <cell r="G512">
            <v>96</v>
          </cell>
          <cell r="H512" t="str">
            <v>Value model</v>
          </cell>
          <cell r="I512" t="str">
            <v>Open</v>
          </cell>
          <cell r="K512">
            <v>3250000</v>
          </cell>
          <cell r="L512">
            <v>0</v>
          </cell>
          <cell r="M512">
            <v>-677083.4</v>
          </cell>
        </row>
        <row r="513">
          <cell r="C513">
            <v>3020518</v>
          </cell>
          <cell r="D513">
            <v>3016</v>
          </cell>
          <cell r="E513">
            <v>40583</v>
          </cell>
          <cell r="F513" t="str">
            <v>KAMA Pompa Alkon Solar 2"</v>
          </cell>
          <cell r="G513">
            <v>96</v>
          </cell>
          <cell r="H513" t="str">
            <v>Value model</v>
          </cell>
          <cell r="I513" t="str">
            <v>Open</v>
          </cell>
          <cell r="K513">
            <v>3250000</v>
          </cell>
          <cell r="L513">
            <v>0</v>
          </cell>
          <cell r="M513">
            <v>-677083.4</v>
          </cell>
        </row>
        <row r="514">
          <cell r="C514">
            <v>3020519</v>
          </cell>
          <cell r="D514">
            <v>4004</v>
          </cell>
          <cell r="E514">
            <v>40597</v>
          </cell>
          <cell r="F514" t="str">
            <v>Jangkar 480Kg</v>
          </cell>
          <cell r="G514">
            <v>96</v>
          </cell>
          <cell r="H514" t="str">
            <v>Value model</v>
          </cell>
          <cell r="I514" t="str">
            <v>Closed</v>
          </cell>
          <cell r="K514">
            <v>0</v>
          </cell>
          <cell r="L514">
            <v>0</v>
          </cell>
        </row>
        <row r="515">
          <cell r="C515">
            <v>3020520</v>
          </cell>
          <cell r="D515">
            <v>3050</v>
          </cell>
          <cell r="E515">
            <v>40595</v>
          </cell>
          <cell r="F515" t="str">
            <v>KAMA Pompa Alkon Solar 3"</v>
          </cell>
          <cell r="G515">
            <v>96</v>
          </cell>
          <cell r="H515" t="str">
            <v>Value model</v>
          </cell>
          <cell r="I515" t="str">
            <v>Open</v>
          </cell>
          <cell r="K515">
            <v>3750000</v>
          </cell>
          <cell r="L515">
            <v>0</v>
          </cell>
          <cell r="M515">
            <v>-781250</v>
          </cell>
        </row>
        <row r="516">
          <cell r="C516">
            <v>3020521</v>
          </cell>
          <cell r="D516">
            <v>3042</v>
          </cell>
          <cell r="E516">
            <v>40595</v>
          </cell>
          <cell r="F516" t="str">
            <v>KAMA Pompa Alkon Solar 2"</v>
          </cell>
          <cell r="G516">
            <v>96</v>
          </cell>
          <cell r="H516" t="str">
            <v>Value model</v>
          </cell>
          <cell r="I516" t="str">
            <v>Open</v>
          </cell>
          <cell r="K516">
            <v>3250000</v>
          </cell>
          <cell r="L516">
            <v>0</v>
          </cell>
          <cell r="M516">
            <v>-677083.4</v>
          </cell>
        </row>
        <row r="517">
          <cell r="C517">
            <v>3020522</v>
          </cell>
          <cell r="D517">
            <v>3079</v>
          </cell>
          <cell r="E517">
            <v>40593</v>
          </cell>
          <cell r="F517" t="str">
            <v>Radar 1715</v>
          </cell>
          <cell r="G517">
            <v>96</v>
          </cell>
          <cell r="H517" t="str">
            <v>Value model</v>
          </cell>
          <cell r="I517" t="str">
            <v>Open</v>
          </cell>
          <cell r="K517">
            <v>23545454.550000001</v>
          </cell>
          <cell r="L517">
            <v>0</v>
          </cell>
          <cell r="M517">
            <v>-4905303</v>
          </cell>
        </row>
        <row r="518">
          <cell r="C518">
            <v>3020523</v>
          </cell>
          <cell r="D518">
            <v>3042</v>
          </cell>
          <cell r="E518">
            <v>40592</v>
          </cell>
          <cell r="F518" t="str">
            <v>Radio VHF IC-M422</v>
          </cell>
          <cell r="G518">
            <v>96</v>
          </cell>
          <cell r="H518" t="str">
            <v>Value model</v>
          </cell>
          <cell r="I518" t="str">
            <v>Open</v>
          </cell>
          <cell r="K518">
            <v>2900000</v>
          </cell>
          <cell r="L518">
            <v>0</v>
          </cell>
          <cell r="M518">
            <v>-604166.6</v>
          </cell>
        </row>
        <row r="519">
          <cell r="C519">
            <v>3020524</v>
          </cell>
          <cell r="D519">
            <v>3032</v>
          </cell>
          <cell r="E519">
            <v>40598</v>
          </cell>
          <cell r="F519" t="str">
            <v>KAMA Pompa Alkon Solar 2"</v>
          </cell>
          <cell r="G519">
            <v>96</v>
          </cell>
          <cell r="H519" t="str">
            <v>Value model</v>
          </cell>
          <cell r="I519" t="str">
            <v>Open</v>
          </cell>
          <cell r="K519">
            <v>3250000</v>
          </cell>
          <cell r="L519">
            <v>0</v>
          </cell>
          <cell r="M519">
            <v>-677083.4</v>
          </cell>
        </row>
        <row r="520">
          <cell r="C520">
            <v>3020525</v>
          </cell>
          <cell r="D520">
            <v>3043</v>
          </cell>
          <cell r="E520">
            <v>40592</v>
          </cell>
          <cell r="F520" t="str">
            <v>Liferaft New 10 Person</v>
          </cell>
          <cell r="G520">
            <v>96</v>
          </cell>
          <cell r="H520" t="str">
            <v>Value model</v>
          </cell>
          <cell r="I520" t="str">
            <v>Open</v>
          </cell>
          <cell r="K520">
            <v>14250000</v>
          </cell>
          <cell r="L520">
            <v>0</v>
          </cell>
          <cell r="M520">
            <v>-2968750</v>
          </cell>
        </row>
        <row r="521">
          <cell r="C521">
            <v>3020526</v>
          </cell>
          <cell r="D521">
            <v>3059</v>
          </cell>
          <cell r="E521">
            <v>40602</v>
          </cell>
          <cell r="F521" t="str">
            <v>Kompas STD 6"</v>
          </cell>
          <cell r="G521">
            <v>96</v>
          </cell>
          <cell r="H521" t="str">
            <v>Value model</v>
          </cell>
          <cell r="I521" t="str">
            <v>Open</v>
          </cell>
          <cell r="K521">
            <v>6456250</v>
          </cell>
          <cell r="L521">
            <v>0</v>
          </cell>
          <cell r="M521">
            <v>-1345052</v>
          </cell>
        </row>
        <row r="522">
          <cell r="C522">
            <v>3020527</v>
          </cell>
          <cell r="D522">
            <v>6021</v>
          </cell>
          <cell r="E522">
            <v>40604</v>
          </cell>
          <cell r="F522" t="str">
            <v>KAMA Pompa Alkon Solar 3"</v>
          </cell>
          <cell r="G522">
            <v>96</v>
          </cell>
          <cell r="H522" t="str">
            <v>Value model</v>
          </cell>
          <cell r="I522" t="str">
            <v>Closed</v>
          </cell>
          <cell r="K522">
            <v>0</v>
          </cell>
          <cell r="L522">
            <v>0</v>
          </cell>
        </row>
        <row r="523">
          <cell r="C523">
            <v>3020528</v>
          </cell>
          <cell r="D523">
            <v>3014</v>
          </cell>
          <cell r="E523">
            <v>40606</v>
          </cell>
          <cell r="F523" t="str">
            <v>Jangkar 480Kg</v>
          </cell>
          <cell r="G523">
            <v>96</v>
          </cell>
          <cell r="H523" t="str">
            <v>Value model</v>
          </cell>
          <cell r="I523" t="str">
            <v>Open</v>
          </cell>
          <cell r="K523">
            <v>9867134.6099999994</v>
          </cell>
          <cell r="L523">
            <v>0</v>
          </cell>
          <cell r="M523">
            <v>-1952870.35</v>
          </cell>
        </row>
        <row r="524">
          <cell r="C524">
            <v>3020529</v>
          </cell>
          <cell r="D524">
            <v>3092</v>
          </cell>
          <cell r="E524">
            <v>40605</v>
          </cell>
          <cell r="F524" t="str">
            <v>Liferaft New 15 Person</v>
          </cell>
          <cell r="G524">
            <v>96</v>
          </cell>
          <cell r="H524" t="str">
            <v>Value model</v>
          </cell>
          <cell r="I524" t="str">
            <v>Open</v>
          </cell>
          <cell r="K524">
            <v>15562500</v>
          </cell>
          <cell r="L524">
            <v>0</v>
          </cell>
          <cell r="M524">
            <v>-3080078.22</v>
          </cell>
        </row>
        <row r="525">
          <cell r="C525">
            <v>3020530</v>
          </cell>
          <cell r="D525">
            <v>3062</v>
          </cell>
          <cell r="E525">
            <v>40609</v>
          </cell>
          <cell r="F525" t="str">
            <v>KAMA Pompa Alkon Solar 3"</v>
          </cell>
          <cell r="G525">
            <v>96</v>
          </cell>
          <cell r="H525" t="str">
            <v>Value model</v>
          </cell>
          <cell r="I525" t="str">
            <v>Open</v>
          </cell>
          <cell r="K525">
            <v>3750000</v>
          </cell>
          <cell r="L525">
            <v>0</v>
          </cell>
          <cell r="M525">
            <v>-742187.5</v>
          </cell>
        </row>
        <row r="526">
          <cell r="C526">
            <v>3020531</v>
          </cell>
          <cell r="D526">
            <v>3009</v>
          </cell>
          <cell r="E526">
            <v>40609</v>
          </cell>
          <cell r="F526" t="str">
            <v>AC 1 1/2 Pk</v>
          </cell>
          <cell r="G526">
            <v>96</v>
          </cell>
          <cell r="H526" t="str">
            <v>Value model</v>
          </cell>
          <cell r="I526" t="str">
            <v>Open</v>
          </cell>
          <cell r="K526">
            <v>2700000</v>
          </cell>
          <cell r="L526">
            <v>0</v>
          </cell>
          <cell r="M526">
            <v>-534375</v>
          </cell>
        </row>
        <row r="527">
          <cell r="C527">
            <v>3020532</v>
          </cell>
          <cell r="D527">
            <v>3084</v>
          </cell>
          <cell r="E527">
            <v>40612</v>
          </cell>
          <cell r="F527" t="str">
            <v>Radar 1715</v>
          </cell>
          <cell r="G527">
            <v>96</v>
          </cell>
          <cell r="H527" t="str">
            <v>Value model</v>
          </cell>
          <cell r="I527" t="str">
            <v>Open</v>
          </cell>
          <cell r="K527">
            <v>23600000</v>
          </cell>
          <cell r="L527">
            <v>0</v>
          </cell>
          <cell r="M527">
            <v>-4670833.2699999996</v>
          </cell>
        </row>
        <row r="528">
          <cell r="C528">
            <v>3020533</v>
          </cell>
          <cell r="D528">
            <v>3090</v>
          </cell>
          <cell r="E528">
            <v>40603</v>
          </cell>
          <cell r="F528" t="str">
            <v>Radio VHF IC-M422 BC 63</v>
          </cell>
          <cell r="G528">
            <v>96</v>
          </cell>
          <cell r="H528" t="str">
            <v>Value model</v>
          </cell>
          <cell r="I528" t="str">
            <v>Open</v>
          </cell>
          <cell r="K528">
            <v>2900000</v>
          </cell>
          <cell r="L528">
            <v>0</v>
          </cell>
          <cell r="M528">
            <v>-573958.27</v>
          </cell>
        </row>
        <row r="529">
          <cell r="C529">
            <v>3020534</v>
          </cell>
          <cell r="D529">
            <v>3073</v>
          </cell>
          <cell r="E529">
            <v>40609</v>
          </cell>
          <cell r="F529" t="str">
            <v>Robin Pompa Alkon</v>
          </cell>
          <cell r="G529">
            <v>96</v>
          </cell>
          <cell r="H529" t="str">
            <v>Value model</v>
          </cell>
          <cell r="I529" t="str">
            <v>Open</v>
          </cell>
          <cell r="K529">
            <v>2750000</v>
          </cell>
          <cell r="L529">
            <v>0</v>
          </cell>
          <cell r="M529">
            <v>-544270.77</v>
          </cell>
        </row>
        <row r="530">
          <cell r="C530">
            <v>3020535</v>
          </cell>
          <cell r="D530">
            <v>3058</v>
          </cell>
          <cell r="E530">
            <v>40620</v>
          </cell>
          <cell r="F530" t="str">
            <v>Tunner AT - 130</v>
          </cell>
          <cell r="G530">
            <v>96</v>
          </cell>
          <cell r="H530" t="str">
            <v>Value model</v>
          </cell>
          <cell r="I530" t="str">
            <v>Open</v>
          </cell>
          <cell r="K530">
            <v>4000000</v>
          </cell>
          <cell r="L530">
            <v>0</v>
          </cell>
          <cell r="M530">
            <v>-791666.73</v>
          </cell>
        </row>
        <row r="531">
          <cell r="C531">
            <v>3020536</v>
          </cell>
          <cell r="D531">
            <v>3058</v>
          </cell>
          <cell r="E531">
            <v>40620</v>
          </cell>
          <cell r="F531" t="str">
            <v>Radio SSB IC-710</v>
          </cell>
          <cell r="G531">
            <v>96</v>
          </cell>
          <cell r="H531" t="str">
            <v>Value model</v>
          </cell>
          <cell r="I531" t="str">
            <v>Open</v>
          </cell>
          <cell r="K531">
            <v>13666666.67</v>
          </cell>
          <cell r="L531">
            <v>0</v>
          </cell>
          <cell r="M531">
            <v>-2704861.09</v>
          </cell>
        </row>
        <row r="532">
          <cell r="C532">
            <v>3020537</v>
          </cell>
          <cell r="D532">
            <v>3081</v>
          </cell>
          <cell r="E532">
            <v>40618</v>
          </cell>
          <cell r="F532" t="str">
            <v>Radar 1715</v>
          </cell>
          <cell r="G532">
            <v>96</v>
          </cell>
          <cell r="H532" t="str">
            <v>Value model</v>
          </cell>
          <cell r="I532" t="str">
            <v>Open</v>
          </cell>
          <cell r="K532">
            <v>23600000</v>
          </cell>
          <cell r="L532">
            <v>0</v>
          </cell>
          <cell r="M532">
            <v>-4670833.2699999996</v>
          </cell>
        </row>
        <row r="533">
          <cell r="C533">
            <v>3020538</v>
          </cell>
          <cell r="D533">
            <v>3574</v>
          </cell>
          <cell r="E533">
            <v>40625</v>
          </cell>
          <cell r="F533" t="str">
            <v>KAMA Pompa Alkon Solar 3"</v>
          </cell>
          <cell r="G533">
            <v>96</v>
          </cell>
          <cell r="H533" t="str">
            <v>Value model</v>
          </cell>
          <cell r="I533" t="str">
            <v>Open</v>
          </cell>
          <cell r="K533">
            <v>3750000</v>
          </cell>
          <cell r="L533">
            <v>0</v>
          </cell>
          <cell r="M533">
            <v>-742187.5</v>
          </cell>
        </row>
        <row r="534">
          <cell r="C534">
            <v>3020539</v>
          </cell>
          <cell r="D534">
            <v>3567</v>
          </cell>
          <cell r="E534">
            <v>40625</v>
          </cell>
          <cell r="F534" t="str">
            <v>KAMA Pompa Alkon Solar 2"</v>
          </cell>
          <cell r="G534">
            <v>96</v>
          </cell>
          <cell r="H534" t="str">
            <v>Value model</v>
          </cell>
          <cell r="I534" t="str">
            <v>Open</v>
          </cell>
          <cell r="K534">
            <v>3250000</v>
          </cell>
          <cell r="L534">
            <v>0</v>
          </cell>
          <cell r="M534">
            <v>-643229.23</v>
          </cell>
        </row>
        <row r="535">
          <cell r="C535">
            <v>3020540</v>
          </cell>
          <cell r="D535">
            <v>3001</v>
          </cell>
          <cell r="E535">
            <v>40624</v>
          </cell>
          <cell r="F535" t="str">
            <v>Pompa Hydraulic / Hydraulic Pu</v>
          </cell>
          <cell r="G535">
            <v>96</v>
          </cell>
          <cell r="H535" t="str">
            <v>Value model</v>
          </cell>
          <cell r="I535" t="str">
            <v>Open</v>
          </cell>
          <cell r="K535">
            <v>12310200</v>
          </cell>
          <cell r="L535">
            <v>0</v>
          </cell>
          <cell r="M535">
            <v>-2436393.75</v>
          </cell>
        </row>
        <row r="536">
          <cell r="C536">
            <v>3020541</v>
          </cell>
          <cell r="D536">
            <v>3061</v>
          </cell>
          <cell r="E536">
            <v>40624</v>
          </cell>
          <cell r="F536" t="str">
            <v>Jangkar 480Kg</v>
          </cell>
          <cell r="G536">
            <v>96</v>
          </cell>
          <cell r="H536" t="str">
            <v>Value model</v>
          </cell>
          <cell r="I536" t="str">
            <v>Open</v>
          </cell>
          <cell r="K536">
            <v>9975113.6400000006</v>
          </cell>
          <cell r="L536">
            <v>0</v>
          </cell>
          <cell r="M536">
            <v>-1974241.17</v>
          </cell>
        </row>
        <row r="537">
          <cell r="C537">
            <v>3020542</v>
          </cell>
          <cell r="D537">
            <v>3580</v>
          </cell>
          <cell r="E537">
            <v>40630</v>
          </cell>
          <cell r="F537" t="str">
            <v>Jangkar 1000kg + Windlas Jangk</v>
          </cell>
          <cell r="G537">
            <v>96</v>
          </cell>
          <cell r="H537" t="str">
            <v>Value model</v>
          </cell>
          <cell r="I537" t="str">
            <v>Open</v>
          </cell>
          <cell r="K537">
            <v>64038166.5</v>
          </cell>
          <cell r="L537">
            <v>0</v>
          </cell>
          <cell r="M537">
            <v>-12674220.369999999</v>
          </cell>
        </row>
        <row r="538">
          <cell r="C538">
            <v>3020543</v>
          </cell>
          <cell r="D538">
            <v>3079</v>
          </cell>
          <cell r="E538">
            <v>40630</v>
          </cell>
          <cell r="F538" t="str">
            <v>Jangkar 420 KG</v>
          </cell>
          <cell r="G538">
            <v>96</v>
          </cell>
          <cell r="H538" t="str">
            <v>Value model</v>
          </cell>
          <cell r="I538" t="str">
            <v>Open</v>
          </cell>
          <cell r="K538">
            <v>9870000</v>
          </cell>
          <cell r="L538">
            <v>0</v>
          </cell>
          <cell r="M538">
            <v>-1953437.5</v>
          </cell>
        </row>
        <row r="539">
          <cell r="C539">
            <v>3020544</v>
          </cell>
          <cell r="D539">
            <v>3095</v>
          </cell>
          <cell r="E539">
            <v>40630</v>
          </cell>
          <cell r="F539" t="str">
            <v>SPERONY Pompa Air PM 500</v>
          </cell>
          <cell r="G539">
            <v>96</v>
          </cell>
          <cell r="H539" t="str">
            <v>Value model</v>
          </cell>
          <cell r="I539" t="str">
            <v>Open</v>
          </cell>
          <cell r="K539">
            <v>7100000</v>
          </cell>
          <cell r="L539">
            <v>0</v>
          </cell>
          <cell r="M539">
            <v>-1405208.27</v>
          </cell>
        </row>
        <row r="540">
          <cell r="C540">
            <v>3020545</v>
          </cell>
          <cell r="D540">
            <v>4010</v>
          </cell>
          <cell r="E540">
            <v>40626</v>
          </cell>
          <cell r="F540" t="str">
            <v>Liferaft New 10 Person</v>
          </cell>
          <cell r="G540">
            <v>96</v>
          </cell>
          <cell r="H540" t="str">
            <v>Value model</v>
          </cell>
          <cell r="I540" t="str">
            <v>Closed</v>
          </cell>
          <cell r="K540">
            <v>0</v>
          </cell>
          <cell r="L540">
            <v>0</v>
          </cell>
        </row>
        <row r="541">
          <cell r="C541">
            <v>3020546</v>
          </cell>
          <cell r="D541">
            <v>3031</v>
          </cell>
          <cell r="E541">
            <v>40603</v>
          </cell>
          <cell r="F541" t="str">
            <v>Pump Engine</v>
          </cell>
          <cell r="G541">
            <v>96</v>
          </cell>
          <cell r="H541" t="str">
            <v>Value model</v>
          </cell>
          <cell r="I541" t="str">
            <v>Open</v>
          </cell>
          <cell r="K541">
            <v>14500000</v>
          </cell>
          <cell r="L541">
            <v>0</v>
          </cell>
          <cell r="M541">
            <v>-2869791.73</v>
          </cell>
        </row>
        <row r="542">
          <cell r="C542">
            <v>3020547</v>
          </cell>
          <cell r="D542">
            <v>3084</v>
          </cell>
          <cell r="E542">
            <v>40612</v>
          </cell>
          <cell r="F542" t="str">
            <v>Radar 1715</v>
          </cell>
          <cell r="G542">
            <v>96</v>
          </cell>
          <cell r="H542" t="str">
            <v>Value model</v>
          </cell>
          <cell r="I542" t="str">
            <v>Open</v>
          </cell>
          <cell r="K542">
            <v>23600000</v>
          </cell>
          <cell r="L542">
            <v>0</v>
          </cell>
          <cell r="M542">
            <v>-4670833.2699999996</v>
          </cell>
        </row>
        <row r="543">
          <cell r="C543">
            <v>3020548</v>
          </cell>
          <cell r="D543">
            <v>3067</v>
          </cell>
          <cell r="E543">
            <v>40632</v>
          </cell>
          <cell r="F543" t="str">
            <v>KAMA Pompa Alkon Solar 2"</v>
          </cell>
          <cell r="G543">
            <v>96</v>
          </cell>
          <cell r="H543" t="str">
            <v>Value model</v>
          </cell>
          <cell r="I543" t="str">
            <v>Open</v>
          </cell>
          <cell r="K543">
            <v>3250000</v>
          </cell>
          <cell r="L543">
            <v>0</v>
          </cell>
          <cell r="M543">
            <v>-643229.23</v>
          </cell>
        </row>
        <row r="544">
          <cell r="C544">
            <v>3020549</v>
          </cell>
          <cell r="D544">
            <v>3012</v>
          </cell>
          <cell r="E544">
            <v>40603</v>
          </cell>
          <cell r="F544" t="str">
            <v>Jangkar 360Kg</v>
          </cell>
          <cell r="G544">
            <v>96</v>
          </cell>
          <cell r="H544" t="str">
            <v>Value model</v>
          </cell>
          <cell r="I544" t="str">
            <v>Open</v>
          </cell>
          <cell r="K544">
            <v>8100000</v>
          </cell>
          <cell r="L544">
            <v>0</v>
          </cell>
          <cell r="M544">
            <v>-1603125</v>
          </cell>
        </row>
        <row r="545">
          <cell r="C545">
            <v>3020550</v>
          </cell>
          <cell r="D545">
            <v>3040</v>
          </cell>
          <cell r="E545">
            <v>40612</v>
          </cell>
          <cell r="F545" t="str">
            <v>Blower / Fan Marine 18"</v>
          </cell>
          <cell r="G545">
            <v>96</v>
          </cell>
          <cell r="H545" t="str">
            <v>Value model</v>
          </cell>
          <cell r="I545" t="str">
            <v>Open</v>
          </cell>
          <cell r="K545">
            <v>15300000</v>
          </cell>
          <cell r="L545">
            <v>0</v>
          </cell>
          <cell r="M545">
            <v>-3028125</v>
          </cell>
        </row>
        <row r="546">
          <cell r="C546">
            <v>3020551</v>
          </cell>
          <cell r="D546">
            <v>3040</v>
          </cell>
          <cell r="E546">
            <v>40612</v>
          </cell>
          <cell r="F546" t="str">
            <v>Blower / Fan Marine 12"</v>
          </cell>
          <cell r="G546">
            <v>96</v>
          </cell>
          <cell r="H546" t="str">
            <v>Value model</v>
          </cell>
          <cell r="I546" t="str">
            <v>Open</v>
          </cell>
          <cell r="K546">
            <v>11966666.67</v>
          </cell>
          <cell r="L546">
            <v>0</v>
          </cell>
          <cell r="M546">
            <v>-2368402.8199999998</v>
          </cell>
        </row>
        <row r="547">
          <cell r="C547">
            <v>3020552</v>
          </cell>
          <cell r="D547">
            <v>3022</v>
          </cell>
          <cell r="E547">
            <v>40635</v>
          </cell>
          <cell r="F547" t="str">
            <v>Liferaft New 10 Person</v>
          </cell>
          <cell r="G547">
            <v>96</v>
          </cell>
          <cell r="H547" t="str">
            <v>Value model</v>
          </cell>
          <cell r="I547" t="str">
            <v>Open</v>
          </cell>
          <cell r="K547">
            <v>11031932</v>
          </cell>
          <cell r="L547">
            <v>0</v>
          </cell>
          <cell r="M547">
            <v>-2068487.28</v>
          </cell>
        </row>
        <row r="548">
          <cell r="C548">
            <v>3020553</v>
          </cell>
          <cell r="D548">
            <v>3005</v>
          </cell>
          <cell r="E548">
            <v>40640</v>
          </cell>
          <cell r="F548" t="str">
            <v>Ebara Pompa 3"</v>
          </cell>
          <cell r="G548">
            <v>96</v>
          </cell>
          <cell r="H548" t="str">
            <v>Value model</v>
          </cell>
          <cell r="I548" t="str">
            <v>Open</v>
          </cell>
          <cell r="K548">
            <v>6000000</v>
          </cell>
          <cell r="L548">
            <v>0</v>
          </cell>
          <cell r="M548">
            <v>-1125000</v>
          </cell>
        </row>
        <row r="549">
          <cell r="C549">
            <v>3020554</v>
          </cell>
          <cell r="D549">
            <v>3049</v>
          </cell>
          <cell r="E549">
            <v>40640</v>
          </cell>
          <cell r="F549" t="str">
            <v>SHAKESPIERE Antenna SSB</v>
          </cell>
          <cell r="G549">
            <v>96</v>
          </cell>
          <cell r="H549" t="str">
            <v>Value model</v>
          </cell>
          <cell r="I549" t="str">
            <v>Open</v>
          </cell>
          <cell r="K549">
            <v>3000000</v>
          </cell>
          <cell r="L549">
            <v>0</v>
          </cell>
          <cell r="M549">
            <v>-562500</v>
          </cell>
        </row>
        <row r="550">
          <cell r="C550">
            <v>3020555</v>
          </cell>
          <cell r="D550">
            <v>6022</v>
          </cell>
          <cell r="E550">
            <v>40662</v>
          </cell>
          <cell r="F550" t="str">
            <v>Blower / Fan Marine 12"</v>
          </cell>
          <cell r="G550">
            <v>96</v>
          </cell>
          <cell r="H550" t="str">
            <v>Value model</v>
          </cell>
          <cell r="I550" t="str">
            <v>Closed</v>
          </cell>
          <cell r="K550">
            <v>0</v>
          </cell>
          <cell r="L550">
            <v>0</v>
          </cell>
        </row>
        <row r="551">
          <cell r="C551">
            <v>3020556</v>
          </cell>
          <cell r="D551">
            <v>4004</v>
          </cell>
          <cell r="E551">
            <v>40662</v>
          </cell>
          <cell r="F551" t="str">
            <v>Blower / Fan Marine 18"</v>
          </cell>
          <cell r="G551">
            <v>96</v>
          </cell>
          <cell r="H551" t="str">
            <v>Value model</v>
          </cell>
          <cell r="I551" t="str">
            <v>Closed</v>
          </cell>
          <cell r="K551">
            <v>0</v>
          </cell>
          <cell r="L551">
            <v>0</v>
          </cell>
        </row>
        <row r="552">
          <cell r="C552">
            <v>3020557</v>
          </cell>
          <cell r="D552">
            <v>3010</v>
          </cell>
          <cell r="E552">
            <v>40639</v>
          </cell>
          <cell r="F552" t="str">
            <v>Pompa Hydraulic / Hydraulic Pu</v>
          </cell>
          <cell r="G552">
            <v>96</v>
          </cell>
          <cell r="H552" t="str">
            <v>Value model</v>
          </cell>
          <cell r="I552" t="str">
            <v>Open</v>
          </cell>
          <cell r="K552">
            <v>12310200</v>
          </cell>
          <cell r="L552">
            <v>0</v>
          </cell>
          <cell r="M552">
            <v>-2308162.5</v>
          </cell>
        </row>
        <row r="553">
          <cell r="C553">
            <v>3020558</v>
          </cell>
          <cell r="D553">
            <v>3030</v>
          </cell>
          <cell r="E553">
            <v>40641</v>
          </cell>
          <cell r="F553" t="str">
            <v>Blower / Fan Marine 12"</v>
          </cell>
          <cell r="G553">
            <v>96</v>
          </cell>
          <cell r="H553" t="str">
            <v>Value model</v>
          </cell>
          <cell r="I553" t="str">
            <v>Open</v>
          </cell>
          <cell r="K553">
            <v>10200000</v>
          </cell>
          <cell r="L553">
            <v>0</v>
          </cell>
          <cell r="M553">
            <v>-1912500</v>
          </cell>
        </row>
        <row r="554">
          <cell r="C554">
            <v>3020559</v>
          </cell>
          <cell r="D554">
            <v>3040</v>
          </cell>
          <cell r="E554">
            <v>40641</v>
          </cell>
          <cell r="F554" t="str">
            <v>KAMA Pompa Alkon Solar 2"</v>
          </cell>
          <cell r="G554">
            <v>96</v>
          </cell>
          <cell r="H554" t="str">
            <v>Value model</v>
          </cell>
          <cell r="I554" t="str">
            <v>Open</v>
          </cell>
          <cell r="K554">
            <v>3250000</v>
          </cell>
          <cell r="L554">
            <v>0</v>
          </cell>
          <cell r="M554">
            <v>-609375.06000000006</v>
          </cell>
        </row>
        <row r="555">
          <cell r="C555">
            <v>3020560</v>
          </cell>
          <cell r="D555">
            <v>3055</v>
          </cell>
          <cell r="E555">
            <v>40635</v>
          </cell>
          <cell r="F555" t="str">
            <v>Liferaft New 20 Person</v>
          </cell>
          <cell r="G555">
            <v>96</v>
          </cell>
          <cell r="H555" t="str">
            <v>Value model</v>
          </cell>
          <cell r="I555" t="str">
            <v>Open</v>
          </cell>
          <cell r="K555">
            <v>17800000</v>
          </cell>
          <cell r="L555">
            <v>0</v>
          </cell>
          <cell r="M555">
            <v>-3337500.06</v>
          </cell>
        </row>
        <row r="556">
          <cell r="C556">
            <v>3020561</v>
          </cell>
          <cell r="D556">
            <v>3022</v>
          </cell>
          <cell r="E556">
            <v>40647</v>
          </cell>
          <cell r="F556" t="str">
            <v>Liferaft New 15 Person</v>
          </cell>
          <cell r="G556">
            <v>96</v>
          </cell>
          <cell r="H556" t="str">
            <v>Value model</v>
          </cell>
          <cell r="I556" t="str">
            <v>Open</v>
          </cell>
          <cell r="K556">
            <v>15500000</v>
          </cell>
          <cell r="L556">
            <v>0</v>
          </cell>
          <cell r="M556">
            <v>-2906249.94</v>
          </cell>
        </row>
        <row r="557">
          <cell r="C557">
            <v>3020562</v>
          </cell>
          <cell r="D557">
            <v>3043</v>
          </cell>
          <cell r="E557">
            <v>40635</v>
          </cell>
          <cell r="F557" t="str">
            <v>Liferaft New 6 Person</v>
          </cell>
          <cell r="G557">
            <v>96</v>
          </cell>
          <cell r="H557" t="str">
            <v>Value model</v>
          </cell>
          <cell r="I557" t="str">
            <v>Open</v>
          </cell>
          <cell r="K557">
            <v>3361600</v>
          </cell>
          <cell r="L557">
            <v>0</v>
          </cell>
          <cell r="M557">
            <v>-630300.06000000006</v>
          </cell>
        </row>
        <row r="558">
          <cell r="C558">
            <v>3020563</v>
          </cell>
          <cell r="D558" t="str">
            <v>Undefine</v>
          </cell>
          <cell r="E558">
            <v>40641</v>
          </cell>
          <cell r="F558" t="str">
            <v>Pump Engine</v>
          </cell>
          <cell r="G558">
            <v>96</v>
          </cell>
          <cell r="H558" t="str">
            <v>Value model</v>
          </cell>
          <cell r="I558" t="str">
            <v>Open</v>
          </cell>
          <cell r="K558">
            <v>20600000</v>
          </cell>
          <cell r="L558">
            <v>0</v>
          </cell>
          <cell r="M558">
            <v>-3862499.94</v>
          </cell>
        </row>
        <row r="559">
          <cell r="C559">
            <v>3020564</v>
          </cell>
          <cell r="D559">
            <v>3013</v>
          </cell>
          <cell r="E559">
            <v>40645</v>
          </cell>
          <cell r="F559" t="str">
            <v>Blower / Fan Marine 12"</v>
          </cell>
          <cell r="G559">
            <v>96</v>
          </cell>
          <cell r="H559" t="str">
            <v>Value model</v>
          </cell>
          <cell r="I559" t="str">
            <v>Open</v>
          </cell>
          <cell r="K559">
            <v>10200000</v>
          </cell>
          <cell r="L559">
            <v>0</v>
          </cell>
          <cell r="M559">
            <v>-1912500</v>
          </cell>
        </row>
        <row r="560">
          <cell r="C560">
            <v>3020565</v>
          </cell>
          <cell r="D560">
            <v>3013</v>
          </cell>
          <cell r="E560">
            <v>40646</v>
          </cell>
          <cell r="F560" t="str">
            <v>SC-2N Compressor</v>
          </cell>
          <cell r="G560">
            <v>96</v>
          </cell>
          <cell r="H560" t="str">
            <v>Value model</v>
          </cell>
          <cell r="I560" t="str">
            <v>Open</v>
          </cell>
          <cell r="K560">
            <v>25000000</v>
          </cell>
          <cell r="L560">
            <v>0</v>
          </cell>
          <cell r="M560">
            <v>-4687500.0599999996</v>
          </cell>
        </row>
        <row r="561">
          <cell r="C561">
            <v>3020566</v>
          </cell>
          <cell r="E561">
            <v>40648</v>
          </cell>
          <cell r="F561" t="str">
            <v>No ITEM</v>
          </cell>
          <cell r="G561">
            <v>96</v>
          </cell>
          <cell r="H561" t="str">
            <v>Value model</v>
          </cell>
          <cell r="I561" t="str">
            <v>Not yet acquired</v>
          </cell>
          <cell r="K561">
            <v>0</v>
          </cell>
          <cell r="L561">
            <v>0</v>
          </cell>
        </row>
        <row r="562">
          <cell r="C562">
            <v>3020567</v>
          </cell>
          <cell r="D562" t="str">
            <v>Undefine</v>
          </cell>
          <cell r="E562">
            <v>40635</v>
          </cell>
          <cell r="F562" t="str">
            <v>Pump Engine</v>
          </cell>
          <cell r="G562">
            <v>96</v>
          </cell>
          <cell r="H562" t="str">
            <v>Value model</v>
          </cell>
          <cell r="I562" t="str">
            <v>Open</v>
          </cell>
          <cell r="K562">
            <v>41200000</v>
          </cell>
          <cell r="L562">
            <v>0</v>
          </cell>
          <cell r="M562">
            <v>-7725000.0599999996</v>
          </cell>
        </row>
        <row r="563">
          <cell r="C563">
            <v>3020568</v>
          </cell>
          <cell r="D563" t="str">
            <v>Undefine</v>
          </cell>
          <cell r="E563">
            <v>40635</v>
          </cell>
          <cell r="F563" t="str">
            <v>Mesin Las D 300</v>
          </cell>
          <cell r="G563">
            <v>96</v>
          </cell>
          <cell r="H563" t="str">
            <v>Value model</v>
          </cell>
          <cell r="I563" t="str">
            <v>Open</v>
          </cell>
          <cell r="K563">
            <v>36500000</v>
          </cell>
          <cell r="L563">
            <v>0</v>
          </cell>
          <cell r="M563">
            <v>-6843749.9400000004</v>
          </cell>
        </row>
        <row r="564">
          <cell r="C564">
            <v>3020569</v>
          </cell>
          <cell r="D564" t="str">
            <v>Undefine</v>
          </cell>
          <cell r="E564">
            <v>40635</v>
          </cell>
          <cell r="F564" t="str">
            <v>Mesin Las D 300</v>
          </cell>
          <cell r="G564">
            <v>96</v>
          </cell>
          <cell r="H564" t="str">
            <v>Value model</v>
          </cell>
          <cell r="I564" t="str">
            <v>Open</v>
          </cell>
          <cell r="K564">
            <v>18250000</v>
          </cell>
          <cell r="L564">
            <v>0</v>
          </cell>
          <cell r="M564">
            <v>-3421875.06</v>
          </cell>
        </row>
        <row r="565">
          <cell r="C565">
            <v>3020570</v>
          </cell>
          <cell r="D565" t="str">
            <v>Undefine</v>
          </cell>
          <cell r="E565">
            <v>40635</v>
          </cell>
          <cell r="F565" t="str">
            <v>Pump Engine</v>
          </cell>
          <cell r="G565">
            <v>96</v>
          </cell>
          <cell r="H565" t="str">
            <v>Value model</v>
          </cell>
          <cell r="I565" t="str">
            <v>Open</v>
          </cell>
          <cell r="K565">
            <v>41200000</v>
          </cell>
          <cell r="L565">
            <v>0</v>
          </cell>
          <cell r="M565">
            <v>-7725000.0599999996</v>
          </cell>
        </row>
        <row r="566">
          <cell r="C566">
            <v>3020571</v>
          </cell>
          <cell r="D566">
            <v>3094</v>
          </cell>
          <cell r="E566">
            <v>40635</v>
          </cell>
          <cell r="F566" t="str">
            <v>Blower / Fan Marine 12"</v>
          </cell>
          <cell r="G566">
            <v>96</v>
          </cell>
          <cell r="H566" t="str">
            <v>Value model</v>
          </cell>
          <cell r="I566" t="str">
            <v>Open</v>
          </cell>
          <cell r="K566">
            <v>10200000</v>
          </cell>
          <cell r="L566">
            <v>0</v>
          </cell>
          <cell r="M566">
            <v>-1912500</v>
          </cell>
        </row>
        <row r="567">
          <cell r="C567">
            <v>3020572</v>
          </cell>
          <cell r="D567">
            <v>3036</v>
          </cell>
          <cell r="E567">
            <v>40647</v>
          </cell>
          <cell r="F567" t="str">
            <v>Pompa Hydraulic / Hydraulic Pu</v>
          </cell>
          <cell r="G567">
            <v>96</v>
          </cell>
          <cell r="H567" t="str">
            <v>Value model</v>
          </cell>
          <cell r="I567" t="str">
            <v>Open</v>
          </cell>
          <cell r="K567">
            <v>12310200</v>
          </cell>
          <cell r="L567">
            <v>0</v>
          </cell>
          <cell r="M567">
            <v>-2308162.5</v>
          </cell>
        </row>
        <row r="568">
          <cell r="C568">
            <v>3020573</v>
          </cell>
          <cell r="D568">
            <v>3013</v>
          </cell>
          <cell r="E568">
            <v>40638</v>
          </cell>
          <cell r="F568" t="str">
            <v>Blower / Fan Marine 12"</v>
          </cell>
          <cell r="G568">
            <v>96</v>
          </cell>
          <cell r="H568" t="str">
            <v>Value model</v>
          </cell>
          <cell r="I568" t="str">
            <v>Open</v>
          </cell>
          <cell r="K568">
            <v>10200000</v>
          </cell>
          <cell r="L568">
            <v>0</v>
          </cell>
          <cell r="M568">
            <v>-1912500</v>
          </cell>
        </row>
        <row r="569">
          <cell r="C569">
            <v>3020574</v>
          </cell>
          <cell r="D569">
            <v>3025</v>
          </cell>
          <cell r="E569">
            <v>40649</v>
          </cell>
          <cell r="F569" t="str">
            <v>KAMA Pompa Alkon Solar 2"</v>
          </cell>
          <cell r="G569">
            <v>96</v>
          </cell>
          <cell r="H569" t="str">
            <v>Value model</v>
          </cell>
          <cell r="I569" t="str">
            <v>Open</v>
          </cell>
          <cell r="K569">
            <v>3250000</v>
          </cell>
          <cell r="L569">
            <v>0</v>
          </cell>
          <cell r="M569">
            <v>-609375.06000000006</v>
          </cell>
        </row>
        <row r="570">
          <cell r="C570">
            <v>3020575</v>
          </cell>
          <cell r="D570">
            <v>3079</v>
          </cell>
          <cell r="E570">
            <v>40652</v>
          </cell>
          <cell r="F570" t="str">
            <v>Pompa Hydraulic / Hydraulic Pu</v>
          </cell>
          <cell r="G570">
            <v>96</v>
          </cell>
          <cell r="H570" t="str">
            <v>Value model</v>
          </cell>
          <cell r="I570" t="str">
            <v>Open</v>
          </cell>
          <cell r="K570">
            <v>12310200</v>
          </cell>
          <cell r="L570">
            <v>0</v>
          </cell>
          <cell r="M570">
            <v>-2308162.5</v>
          </cell>
        </row>
        <row r="571">
          <cell r="C571">
            <v>3020576</v>
          </cell>
          <cell r="D571">
            <v>6022</v>
          </cell>
          <cell r="E571">
            <v>40662</v>
          </cell>
          <cell r="F571" t="str">
            <v>KAMA Pompa Alkon Solar 3"</v>
          </cell>
          <cell r="G571">
            <v>96</v>
          </cell>
          <cell r="H571" t="str">
            <v>Value model</v>
          </cell>
          <cell r="I571" t="str">
            <v>Closed</v>
          </cell>
          <cell r="K571">
            <v>0</v>
          </cell>
          <cell r="L571">
            <v>0</v>
          </cell>
        </row>
        <row r="572">
          <cell r="C572">
            <v>3020577</v>
          </cell>
          <cell r="D572">
            <v>4020</v>
          </cell>
          <cell r="E572">
            <v>40662</v>
          </cell>
          <cell r="F572" t="str">
            <v>Blower / Fan Marine 12"</v>
          </cell>
          <cell r="G572">
            <v>96</v>
          </cell>
          <cell r="H572" t="str">
            <v>Value model</v>
          </cell>
          <cell r="I572" t="str">
            <v>Closed</v>
          </cell>
          <cell r="K572">
            <v>0</v>
          </cell>
          <cell r="L572">
            <v>0</v>
          </cell>
        </row>
        <row r="573">
          <cell r="C573">
            <v>3020578</v>
          </cell>
          <cell r="D573">
            <v>3075</v>
          </cell>
          <cell r="E573">
            <v>40654</v>
          </cell>
          <cell r="F573" t="str">
            <v>Pompa Hydraulic / Hydraulic Pu</v>
          </cell>
          <cell r="G573">
            <v>96</v>
          </cell>
          <cell r="H573" t="str">
            <v>Value model</v>
          </cell>
          <cell r="I573" t="str">
            <v>Open</v>
          </cell>
          <cell r="K573">
            <v>12310200</v>
          </cell>
          <cell r="L573">
            <v>0</v>
          </cell>
          <cell r="M573">
            <v>-2308162.5</v>
          </cell>
        </row>
        <row r="574">
          <cell r="C574">
            <v>3020579</v>
          </cell>
          <cell r="D574">
            <v>3039</v>
          </cell>
          <cell r="E574">
            <v>40660</v>
          </cell>
          <cell r="F574" t="str">
            <v>Kompas STD 6"</v>
          </cell>
          <cell r="G574">
            <v>96</v>
          </cell>
          <cell r="H574" t="str">
            <v>Value model</v>
          </cell>
          <cell r="I574" t="str">
            <v>Open</v>
          </cell>
          <cell r="K574">
            <v>6525000</v>
          </cell>
          <cell r="L574">
            <v>0</v>
          </cell>
          <cell r="M574">
            <v>-1223437.5</v>
          </cell>
        </row>
        <row r="575">
          <cell r="C575">
            <v>3020580</v>
          </cell>
          <cell r="D575">
            <v>3087</v>
          </cell>
          <cell r="E575">
            <v>40635</v>
          </cell>
          <cell r="F575" t="str">
            <v>Radar 1715</v>
          </cell>
          <cell r="G575">
            <v>96</v>
          </cell>
          <cell r="H575" t="str">
            <v>Value model</v>
          </cell>
          <cell r="I575" t="str">
            <v>Open</v>
          </cell>
          <cell r="K575">
            <v>24000000</v>
          </cell>
          <cell r="L575">
            <v>0</v>
          </cell>
          <cell r="M575">
            <v>-4500000</v>
          </cell>
        </row>
        <row r="576">
          <cell r="C576">
            <v>3020581</v>
          </cell>
          <cell r="D576">
            <v>3049</v>
          </cell>
          <cell r="E576">
            <v>40635</v>
          </cell>
          <cell r="F576" t="str">
            <v>Radar 1715</v>
          </cell>
          <cell r="G576">
            <v>96</v>
          </cell>
          <cell r="H576" t="str">
            <v>Value model</v>
          </cell>
          <cell r="I576" t="str">
            <v>Open</v>
          </cell>
          <cell r="K576">
            <v>24000000</v>
          </cell>
          <cell r="L576">
            <v>0</v>
          </cell>
          <cell r="M576">
            <v>-4500000</v>
          </cell>
        </row>
        <row r="577">
          <cell r="C577">
            <v>3020582</v>
          </cell>
          <cell r="D577">
            <v>3021</v>
          </cell>
          <cell r="E577">
            <v>40635</v>
          </cell>
          <cell r="F577" t="str">
            <v>Radio SSB IC-710</v>
          </cell>
          <cell r="G577">
            <v>96</v>
          </cell>
          <cell r="H577" t="str">
            <v>Value model</v>
          </cell>
          <cell r="I577" t="str">
            <v>Open</v>
          </cell>
          <cell r="K577">
            <v>13166666.67</v>
          </cell>
          <cell r="L577">
            <v>0</v>
          </cell>
          <cell r="M577">
            <v>-2468750.04</v>
          </cell>
        </row>
        <row r="578">
          <cell r="C578">
            <v>3020583</v>
          </cell>
          <cell r="D578">
            <v>3095</v>
          </cell>
          <cell r="E578">
            <v>40635</v>
          </cell>
          <cell r="F578" t="str">
            <v>Radio SSB IC-710</v>
          </cell>
          <cell r="G578">
            <v>96</v>
          </cell>
          <cell r="H578" t="str">
            <v>Value model</v>
          </cell>
          <cell r="I578" t="str">
            <v>Open</v>
          </cell>
          <cell r="K578">
            <v>13166666.67</v>
          </cell>
          <cell r="L578">
            <v>0</v>
          </cell>
          <cell r="M578">
            <v>-2468750.04</v>
          </cell>
        </row>
        <row r="579">
          <cell r="C579">
            <v>3020584</v>
          </cell>
          <cell r="D579">
            <v>3092</v>
          </cell>
          <cell r="E579">
            <v>40635</v>
          </cell>
          <cell r="F579" t="str">
            <v>Radar 1715</v>
          </cell>
          <cell r="G579">
            <v>96</v>
          </cell>
          <cell r="H579" t="str">
            <v>Value model</v>
          </cell>
          <cell r="I579" t="str">
            <v>Open</v>
          </cell>
          <cell r="K579">
            <v>24000000</v>
          </cell>
          <cell r="L579">
            <v>0</v>
          </cell>
          <cell r="M579">
            <v>-4500000</v>
          </cell>
        </row>
        <row r="580">
          <cell r="C580">
            <v>3020585</v>
          </cell>
          <cell r="D580">
            <v>3025</v>
          </cell>
          <cell r="E580">
            <v>40635</v>
          </cell>
          <cell r="F580" t="str">
            <v>Radio SSB IC-710</v>
          </cell>
          <cell r="G580">
            <v>96</v>
          </cell>
          <cell r="H580" t="str">
            <v>Value model</v>
          </cell>
          <cell r="I580" t="str">
            <v>Open</v>
          </cell>
          <cell r="K580">
            <v>13166666.67</v>
          </cell>
          <cell r="L580">
            <v>0</v>
          </cell>
          <cell r="M580">
            <v>-2468750.04</v>
          </cell>
        </row>
        <row r="581">
          <cell r="C581">
            <v>3020586</v>
          </cell>
          <cell r="D581">
            <v>4017</v>
          </cell>
          <cell r="E581">
            <v>40653</v>
          </cell>
          <cell r="F581" t="str">
            <v>Jangkar 480Kg</v>
          </cell>
          <cell r="G581">
            <v>96</v>
          </cell>
          <cell r="H581" t="str">
            <v>Value model</v>
          </cell>
          <cell r="I581" t="str">
            <v>Closed</v>
          </cell>
          <cell r="K581">
            <v>0</v>
          </cell>
          <cell r="L581">
            <v>0</v>
          </cell>
        </row>
        <row r="582">
          <cell r="C582">
            <v>3020587</v>
          </cell>
          <cell r="D582">
            <v>3030</v>
          </cell>
          <cell r="E582">
            <v>40665</v>
          </cell>
          <cell r="F582" t="str">
            <v>Pump Engine</v>
          </cell>
          <cell r="G582">
            <v>96</v>
          </cell>
          <cell r="H582" t="str">
            <v>Value model</v>
          </cell>
          <cell r="I582" t="str">
            <v>Open</v>
          </cell>
          <cell r="K582">
            <v>19000000</v>
          </cell>
          <cell r="L582">
            <v>0</v>
          </cell>
          <cell r="M582">
            <v>-3364583.39</v>
          </cell>
        </row>
        <row r="583">
          <cell r="C583">
            <v>3020588</v>
          </cell>
          <cell r="D583">
            <v>3079</v>
          </cell>
          <cell r="E583">
            <v>40665</v>
          </cell>
          <cell r="F583" t="str">
            <v>Pump Engine</v>
          </cell>
          <cell r="G583">
            <v>96</v>
          </cell>
          <cell r="H583" t="str">
            <v>Value model</v>
          </cell>
          <cell r="I583" t="str">
            <v>Open</v>
          </cell>
          <cell r="K583">
            <v>8800000</v>
          </cell>
          <cell r="L583">
            <v>0</v>
          </cell>
          <cell r="M583">
            <v>-1558333.39</v>
          </cell>
        </row>
        <row r="584">
          <cell r="C584">
            <v>3020589</v>
          </cell>
          <cell r="D584">
            <v>3002</v>
          </cell>
          <cell r="E584">
            <v>40668</v>
          </cell>
          <cell r="F584" t="str">
            <v>KAMA Pompa Alkon Solar 2"</v>
          </cell>
          <cell r="G584">
            <v>96</v>
          </cell>
          <cell r="H584" t="str">
            <v>Value model</v>
          </cell>
          <cell r="I584" t="str">
            <v>Open</v>
          </cell>
          <cell r="K584">
            <v>3250000</v>
          </cell>
          <cell r="L584">
            <v>0</v>
          </cell>
          <cell r="M584">
            <v>-575520.89</v>
          </cell>
        </row>
        <row r="585">
          <cell r="C585">
            <v>3020590</v>
          </cell>
          <cell r="D585">
            <v>3033</v>
          </cell>
          <cell r="E585">
            <v>40669</v>
          </cell>
          <cell r="F585" t="str">
            <v>KAMA Pompa Alkon Solar 2"</v>
          </cell>
          <cell r="G585">
            <v>96</v>
          </cell>
          <cell r="H585" t="str">
            <v>Value model</v>
          </cell>
          <cell r="I585" t="str">
            <v>Open</v>
          </cell>
          <cell r="K585">
            <v>3250000</v>
          </cell>
          <cell r="L585">
            <v>0</v>
          </cell>
          <cell r="M585">
            <v>-575520.89</v>
          </cell>
        </row>
        <row r="586">
          <cell r="C586">
            <v>3020591</v>
          </cell>
          <cell r="D586">
            <v>4010</v>
          </cell>
          <cell r="E586">
            <v>40676</v>
          </cell>
          <cell r="F586" t="str">
            <v>Blower / Fan Marine 18"</v>
          </cell>
          <cell r="G586">
            <v>96</v>
          </cell>
          <cell r="H586" t="str">
            <v>Value model</v>
          </cell>
          <cell r="I586" t="str">
            <v>Closed</v>
          </cell>
          <cell r="K586">
            <v>0</v>
          </cell>
          <cell r="L586">
            <v>0</v>
          </cell>
        </row>
        <row r="587">
          <cell r="C587">
            <v>3020592</v>
          </cell>
          <cell r="D587">
            <v>3046</v>
          </cell>
          <cell r="E587">
            <v>40666</v>
          </cell>
          <cell r="F587" t="str">
            <v>Liferaft New 15 Person</v>
          </cell>
          <cell r="G587">
            <v>96</v>
          </cell>
          <cell r="H587" t="str">
            <v>Value model</v>
          </cell>
          <cell r="I587" t="str">
            <v>Open</v>
          </cell>
          <cell r="K587">
            <v>15500000</v>
          </cell>
          <cell r="L587">
            <v>0</v>
          </cell>
          <cell r="M587">
            <v>-2744791.61</v>
          </cell>
        </row>
        <row r="588">
          <cell r="C588">
            <v>3020593</v>
          </cell>
          <cell r="D588">
            <v>3046</v>
          </cell>
          <cell r="E588">
            <v>40666</v>
          </cell>
          <cell r="F588" t="str">
            <v>Liferaft New 10 Person</v>
          </cell>
          <cell r="G588">
            <v>96</v>
          </cell>
          <cell r="H588" t="str">
            <v>Value model</v>
          </cell>
          <cell r="I588" t="str">
            <v>Open</v>
          </cell>
          <cell r="K588">
            <v>11031932</v>
          </cell>
          <cell r="L588">
            <v>0</v>
          </cell>
          <cell r="M588">
            <v>-1953571.32</v>
          </cell>
        </row>
        <row r="589">
          <cell r="C589">
            <v>3020594</v>
          </cell>
          <cell r="D589">
            <v>3072</v>
          </cell>
          <cell r="E589">
            <v>40673</v>
          </cell>
          <cell r="F589" t="str">
            <v>Jangkar 480Kg</v>
          </cell>
          <cell r="G589">
            <v>96</v>
          </cell>
          <cell r="H589" t="str">
            <v>Value model</v>
          </cell>
          <cell r="I589" t="str">
            <v>Open</v>
          </cell>
          <cell r="K589">
            <v>10419113.75</v>
          </cell>
          <cell r="L589">
            <v>0</v>
          </cell>
          <cell r="M589">
            <v>-1845051.31</v>
          </cell>
        </row>
        <row r="590">
          <cell r="C590">
            <v>3020595</v>
          </cell>
          <cell r="D590">
            <v>3049</v>
          </cell>
          <cell r="E590">
            <v>40672</v>
          </cell>
          <cell r="F590" t="str">
            <v>Blower / Fan Marine 18"</v>
          </cell>
          <cell r="G590">
            <v>96</v>
          </cell>
          <cell r="H590" t="str">
            <v>Value model</v>
          </cell>
          <cell r="I590" t="str">
            <v>Open</v>
          </cell>
          <cell r="K590">
            <v>15300000</v>
          </cell>
          <cell r="L590">
            <v>0</v>
          </cell>
          <cell r="M590">
            <v>-2709375</v>
          </cell>
        </row>
        <row r="591">
          <cell r="C591">
            <v>3020596</v>
          </cell>
          <cell r="D591">
            <v>3044</v>
          </cell>
          <cell r="E591">
            <v>40665</v>
          </cell>
          <cell r="F591" t="str">
            <v>Kompas STD 6"</v>
          </cell>
          <cell r="G591">
            <v>96</v>
          </cell>
          <cell r="H591" t="str">
            <v>Value model</v>
          </cell>
          <cell r="I591" t="str">
            <v>Open</v>
          </cell>
          <cell r="K591">
            <v>6525000</v>
          </cell>
          <cell r="L591">
            <v>0</v>
          </cell>
          <cell r="M591">
            <v>-1155468.75</v>
          </cell>
        </row>
        <row r="592">
          <cell r="C592">
            <v>3020597</v>
          </cell>
          <cell r="D592">
            <v>6007</v>
          </cell>
          <cell r="E592">
            <v>40683</v>
          </cell>
          <cell r="F592" t="str">
            <v>KAMA Pompa Alkon Solar 2"</v>
          </cell>
          <cell r="G592">
            <v>96</v>
          </cell>
          <cell r="H592" t="str">
            <v>Value model</v>
          </cell>
          <cell r="I592" t="str">
            <v>Closed</v>
          </cell>
          <cell r="K592">
            <v>0</v>
          </cell>
          <cell r="L592">
            <v>0</v>
          </cell>
        </row>
        <row r="593">
          <cell r="C593">
            <v>3020598</v>
          </cell>
          <cell r="D593">
            <v>3053</v>
          </cell>
          <cell r="E593">
            <v>40687</v>
          </cell>
          <cell r="F593" t="str">
            <v>Jangkar 480Kg</v>
          </cell>
          <cell r="G593">
            <v>96</v>
          </cell>
          <cell r="H593" t="str">
            <v>Value model</v>
          </cell>
          <cell r="I593" t="str">
            <v>Open</v>
          </cell>
          <cell r="K593">
            <v>10419113.75</v>
          </cell>
          <cell r="L593">
            <v>0</v>
          </cell>
          <cell r="M593">
            <v>-1845051.31</v>
          </cell>
        </row>
        <row r="594">
          <cell r="C594">
            <v>3020599</v>
          </cell>
          <cell r="D594">
            <v>6022</v>
          </cell>
          <cell r="E594">
            <v>40682</v>
          </cell>
          <cell r="F594" t="str">
            <v>KAMA Pompa Alkon Solar 3"</v>
          </cell>
          <cell r="G594">
            <v>96</v>
          </cell>
          <cell r="H594" t="str">
            <v>Value model</v>
          </cell>
          <cell r="I594" t="str">
            <v>Closed</v>
          </cell>
          <cell r="K594">
            <v>0</v>
          </cell>
          <cell r="L594">
            <v>0</v>
          </cell>
        </row>
        <row r="595">
          <cell r="C595">
            <v>3020600</v>
          </cell>
          <cell r="D595">
            <v>3046</v>
          </cell>
          <cell r="E595">
            <v>40691</v>
          </cell>
          <cell r="F595" t="str">
            <v>Liferaft New 10 Person</v>
          </cell>
          <cell r="G595">
            <v>96</v>
          </cell>
          <cell r="H595" t="str">
            <v>Value model</v>
          </cell>
          <cell r="I595" t="str">
            <v>Open</v>
          </cell>
          <cell r="K595">
            <v>9762315.5</v>
          </cell>
          <cell r="L595">
            <v>0</v>
          </cell>
          <cell r="M595">
            <v>-1728743.43</v>
          </cell>
        </row>
        <row r="596">
          <cell r="C596">
            <v>3020601</v>
          </cell>
          <cell r="D596">
            <v>3044</v>
          </cell>
          <cell r="E596">
            <v>40693</v>
          </cell>
          <cell r="F596" t="str">
            <v>Pump Engine</v>
          </cell>
          <cell r="G596">
            <v>96</v>
          </cell>
          <cell r="H596" t="str">
            <v>Value model</v>
          </cell>
          <cell r="I596" t="str">
            <v>Open</v>
          </cell>
          <cell r="K596">
            <v>7450000</v>
          </cell>
          <cell r="L596">
            <v>0</v>
          </cell>
          <cell r="M596">
            <v>-1319270.8899999999</v>
          </cell>
        </row>
        <row r="597">
          <cell r="C597">
            <v>3020602</v>
          </cell>
          <cell r="D597">
            <v>3015</v>
          </cell>
          <cell r="E597">
            <v>40694</v>
          </cell>
          <cell r="F597" t="str">
            <v>SC-5N Compressor</v>
          </cell>
          <cell r="G597">
            <v>96</v>
          </cell>
          <cell r="H597" t="str">
            <v>Value model</v>
          </cell>
          <cell r="I597" t="str">
            <v>Open</v>
          </cell>
          <cell r="K597">
            <v>52500000</v>
          </cell>
          <cell r="L597">
            <v>0</v>
          </cell>
          <cell r="M597">
            <v>-9296875</v>
          </cell>
        </row>
        <row r="598">
          <cell r="C598">
            <v>3020603</v>
          </cell>
          <cell r="D598">
            <v>3061</v>
          </cell>
          <cell r="E598">
            <v>40695</v>
          </cell>
          <cell r="F598" t="str">
            <v>KAMA Pompa Alkon Solar 3"</v>
          </cell>
          <cell r="G598">
            <v>96</v>
          </cell>
          <cell r="H598" t="str">
            <v>Value model</v>
          </cell>
          <cell r="I598" t="str">
            <v>Open</v>
          </cell>
          <cell r="K598">
            <v>3750000</v>
          </cell>
          <cell r="L598">
            <v>0</v>
          </cell>
          <cell r="M598">
            <v>-625000</v>
          </cell>
        </row>
        <row r="599">
          <cell r="C599">
            <v>3020604</v>
          </cell>
          <cell r="D599">
            <v>3083</v>
          </cell>
          <cell r="E599">
            <v>40695</v>
          </cell>
          <cell r="F599" t="str">
            <v>Radar 1715</v>
          </cell>
          <cell r="G599">
            <v>96</v>
          </cell>
          <cell r="H599" t="str">
            <v>Value model</v>
          </cell>
          <cell r="I599" t="str">
            <v>Open</v>
          </cell>
          <cell r="K599">
            <v>24000000</v>
          </cell>
          <cell r="L599">
            <v>0</v>
          </cell>
          <cell r="M599">
            <v>-4000000</v>
          </cell>
        </row>
        <row r="600">
          <cell r="C600">
            <v>3020605</v>
          </cell>
          <cell r="D600">
            <v>3039</v>
          </cell>
          <cell r="E600">
            <v>40669</v>
          </cell>
          <cell r="F600" t="str">
            <v>GPS Satelite GP 320</v>
          </cell>
          <cell r="G600">
            <v>96</v>
          </cell>
          <cell r="H600" t="str">
            <v>Value model</v>
          </cell>
          <cell r="I600" t="str">
            <v>Open</v>
          </cell>
          <cell r="K600">
            <v>3600000</v>
          </cell>
          <cell r="L600">
            <v>0</v>
          </cell>
          <cell r="M600">
            <v>-637500</v>
          </cell>
        </row>
        <row r="601">
          <cell r="C601">
            <v>3020606</v>
          </cell>
          <cell r="D601">
            <v>3010</v>
          </cell>
          <cell r="E601">
            <v>40704</v>
          </cell>
          <cell r="F601" t="str">
            <v>Jangkar 480Kg</v>
          </cell>
          <cell r="G601">
            <v>96</v>
          </cell>
          <cell r="H601" t="str">
            <v>Value model</v>
          </cell>
          <cell r="I601" t="str">
            <v>Open</v>
          </cell>
          <cell r="K601">
            <v>10490897.859999999</v>
          </cell>
          <cell r="L601">
            <v>0</v>
          </cell>
          <cell r="M601">
            <v>-1748483.04</v>
          </cell>
        </row>
        <row r="602">
          <cell r="C602">
            <v>3020607</v>
          </cell>
          <cell r="D602">
            <v>3002</v>
          </cell>
          <cell r="E602">
            <v>40704</v>
          </cell>
          <cell r="F602" t="str">
            <v>Jangkar 480Kg</v>
          </cell>
          <cell r="G602">
            <v>96</v>
          </cell>
          <cell r="H602" t="str">
            <v>Value model</v>
          </cell>
          <cell r="I602" t="str">
            <v>Open</v>
          </cell>
          <cell r="K602">
            <v>10490897.859999999</v>
          </cell>
          <cell r="L602">
            <v>0</v>
          </cell>
          <cell r="M602">
            <v>-1748483.04</v>
          </cell>
        </row>
        <row r="603">
          <cell r="C603">
            <v>3020608</v>
          </cell>
          <cell r="D603">
            <v>3029</v>
          </cell>
          <cell r="E603">
            <v>40708</v>
          </cell>
          <cell r="F603" t="str">
            <v>Kompas STD 6"</v>
          </cell>
          <cell r="G603">
            <v>96</v>
          </cell>
          <cell r="H603" t="str">
            <v>Value model</v>
          </cell>
          <cell r="I603" t="str">
            <v>Open</v>
          </cell>
          <cell r="K603">
            <v>6525000</v>
          </cell>
          <cell r="L603">
            <v>0</v>
          </cell>
          <cell r="M603">
            <v>-1087500</v>
          </cell>
        </row>
        <row r="604">
          <cell r="C604">
            <v>3020609</v>
          </cell>
          <cell r="D604">
            <v>3001</v>
          </cell>
          <cell r="E604">
            <v>40708</v>
          </cell>
          <cell r="F604" t="str">
            <v>KAMA Pompa Alkon Solar 2"</v>
          </cell>
          <cell r="G604">
            <v>96</v>
          </cell>
          <cell r="H604" t="str">
            <v>Value model</v>
          </cell>
          <cell r="I604" t="str">
            <v>Open</v>
          </cell>
          <cell r="K604">
            <v>3250000</v>
          </cell>
          <cell r="L604">
            <v>0</v>
          </cell>
          <cell r="M604">
            <v>-541666.72</v>
          </cell>
        </row>
        <row r="605">
          <cell r="C605">
            <v>3020610</v>
          </cell>
          <cell r="D605">
            <v>3069</v>
          </cell>
          <cell r="E605">
            <v>40710</v>
          </cell>
          <cell r="F605" t="str">
            <v>Radar 1715</v>
          </cell>
          <cell r="G605">
            <v>96</v>
          </cell>
          <cell r="H605" t="str">
            <v>Value model</v>
          </cell>
          <cell r="I605" t="str">
            <v>Open</v>
          </cell>
          <cell r="K605">
            <v>24000000</v>
          </cell>
          <cell r="L605">
            <v>0</v>
          </cell>
          <cell r="M605">
            <v>-4000000</v>
          </cell>
        </row>
        <row r="606">
          <cell r="C606">
            <v>3020611</v>
          </cell>
          <cell r="D606">
            <v>6021</v>
          </cell>
          <cell r="E606">
            <v>40719</v>
          </cell>
          <cell r="F606" t="str">
            <v>KAMA Pompa Alkon Solar 3"</v>
          </cell>
          <cell r="G606">
            <v>96</v>
          </cell>
          <cell r="H606" t="str">
            <v>Value model</v>
          </cell>
          <cell r="I606" t="str">
            <v>Closed</v>
          </cell>
          <cell r="K606">
            <v>0</v>
          </cell>
          <cell r="L606">
            <v>0</v>
          </cell>
        </row>
        <row r="607">
          <cell r="C607">
            <v>3020612</v>
          </cell>
          <cell r="D607">
            <v>3046</v>
          </cell>
          <cell r="E607">
            <v>40711</v>
          </cell>
          <cell r="F607" t="str">
            <v>Pump Engine</v>
          </cell>
          <cell r="G607">
            <v>96</v>
          </cell>
          <cell r="H607" t="str">
            <v>Value model</v>
          </cell>
          <cell r="I607" t="str">
            <v>Open</v>
          </cell>
          <cell r="K607">
            <v>8800000</v>
          </cell>
          <cell r="L607">
            <v>0</v>
          </cell>
          <cell r="M607">
            <v>-1466666.72</v>
          </cell>
        </row>
        <row r="608">
          <cell r="C608">
            <v>3020613</v>
          </cell>
          <cell r="D608">
            <v>3087</v>
          </cell>
          <cell r="E608">
            <v>40724</v>
          </cell>
          <cell r="F608" t="str">
            <v>Main Engine / 659 HP</v>
          </cell>
          <cell r="G608">
            <v>96</v>
          </cell>
          <cell r="H608" t="str">
            <v>Value model</v>
          </cell>
          <cell r="I608" t="str">
            <v>Closed</v>
          </cell>
          <cell r="K608">
            <v>0</v>
          </cell>
          <cell r="L608">
            <v>0</v>
          </cell>
        </row>
        <row r="609">
          <cell r="C609">
            <v>3020614</v>
          </cell>
          <cell r="D609">
            <v>3086</v>
          </cell>
          <cell r="E609">
            <v>40724</v>
          </cell>
          <cell r="F609" t="str">
            <v>Main Engine / 659 HP</v>
          </cell>
          <cell r="G609">
            <v>96</v>
          </cell>
          <cell r="H609" t="str">
            <v>Value model</v>
          </cell>
          <cell r="I609" t="str">
            <v>Closed</v>
          </cell>
          <cell r="K609">
            <v>0</v>
          </cell>
          <cell r="L609">
            <v>0</v>
          </cell>
        </row>
        <row r="610">
          <cell r="C610">
            <v>3020615</v>
          </cell>
          <cell r="D610">
            <v>3055</v>
          </cell>
          <cell r="E610">
            <v>40714</v>
          </cell>
          <cell r="F610" t="str">
            <v>Pompa Hydraulic / Hydraulic Pu</v>
          </cell>
          <cell r="G610">
            <v>96</v>
          </cell>
          <cell r="H610" t="str">
            <v>Value model</v>
          </cell>
          <cell r="I610" t="str">
            <v>Open</v>
          </cell>
          <cell r="K610">
            <v>12310200</v>
          </cell>
          <cell r="L610">
            <v>0</v>
          </cell>
          <cell r="M610">
            <v>-2051700</v>
          </cell>
        </row>
        <row r="611">
          <cell r="C611">
            <v>3020616</v>
          </cell>
          <cell r="D611">
            <v>3014</v>
          </cell>
          <cell r="E611">
            <v>40708</v>
          </cell>
          <cell r="F611" t="str">
            <v>Liferaft New 10 Person</v>
          </cell>
          <cell r="G611">
            <v>96</v>
          </cell>
          <cell r="H611" t="str">
            <v>Value model</v>
          </cell>
          <cell r="I611" t="str">
            <v>Open</v>
          </cell>
          <cell r="K611">
            <v>10250629.539999999</v>
          </cell>
          <cell r="L611">
            <v>0</v>
          </cell>
          <cell r="M611">
            <v>-1708438.24</v>
          </cell>
        </row>
        <row r="612">
          <cell r="C612">
            <v>3020617</v>
          </cell>
          <cell r="D612">
            <v>3029</v>
          </cell>
          <cell r="E612">
            <v>40721</v>
          </cell>
          <cell r="F612" t="str">
            <v>Auxilliary Engine/Mesin diesel</v>
          </cell>
          <cell r="G612">
            <v>96</v>
          </cell>
          <cell r="H612" t="str">
            <v>Value model</v>
          </cell>
          <cell r="I612" t="str">
            <v>Open</v>
          </cell>
          <cell r="K612">
            <v>6400000</v>
          </cell>
          <cell r="L612">
            <v>0</v>
          </cell>
          <cell r="M612">
            <v>-1066666.72</v>
          </cell>
        </row>
        <row r="613">
          <cell r="C613">
            <v>3020618</v>
          </cell>
          <cell r="D613">
            <v>6209</v>
          </cell>
          <cell r="E613">
            <v>40724</v>
          </cell>
          <cell r="F613" t="str">
            <v>KAMA Pompa Alkon Solar 2"</v>
          </cell>
          <cell r="G613">
            <v>96</v>
          </cell>
          <cell r="H613" t="str">
            <v>Value model</v>
          </cell>
          <cell r="I613" t="str">
            <v>Closed</v>
          </cell>
          <cell r="K613">
            <v>0</v>
          </cell>
          <cell r="L613">
            <v>0</v>
          </cell>
        </row>
        <row r="614">
          <cell r="C614">
            <v>3020619</v>
          </cell>
          <cell r="D614">
            <v>3012</v>
          </cell>
          <cell r="E614">
            <v>40724</v>
          </cell>
          <cell r="F614" t="str">
            <v>Pump Engine</v>
          </cell>
          <cell r="G614">
            <v>96</v>
          </cell>
          <cell r="H614" t="str">
            <v>Value model</v>
          </cell>
          <cell r="I614" t="str">
            <v>Open</v>
          </cell>
          <cell r="K614">
            <v>14500000</v>
          </cell>
          <cell r="L614">
            <v>0</v>
          </cell>
          <cell r="M614">
            <v>-2416666.7200000002</v>
          </cell>
        </row>
        <row r="615">
          <cell r="C615">
            <v>3020620</v>
          </cell>
          <cell r="D615">
            <v>3097</v>
          </cell>
          <cell r="E615">
            <v>40724</v>
          </cell>
          <cell r="F615" t="str">
            <v>Jangkar 480Kg</v>
          </cell>
          <cell r="G615">
            <v>96</v>
          </cell>
          <cell r="H615" t="str">
            <v>Value model</v>
          </cell>
          <cell r="I615" t="str">
            <v>Open</v>
          </cell>
          <cell r="K615">
            <v>10490897.859999999</v>
          </cell>
          <cell r="L615">
            <v>0</v>
          </cell>
          <cell r="M615">
            <v>-1748483.04</v>
          </cell>
        </row>
        <row r="616">
          <cell r="C616">
            <v>3020621</v>
          </cell>
          <cell r="D616">
            <v>3079</v>
          </cell>
          <cell r="E616">
            <v>40724</v>
          </cell>
          <cell r="F616" t="str">
            <v>GPS Satelite GP 32</v>
          </cell>
          <cell r="G616">
            <v>96</v>
          </cell>
          <cell r="H616" t="str">
            <v>Value model</v>
          </cell>
          <cell r="I616" t="str">
            <v>Open</v>
          </cell>
          <cell r="K616">
            <v>3600000</v>
          </cell>
          <cell r="L616">
            <v>0</v>
          </cell>
          <cell r="M616">
            <v>-600000</v>
          </cell>
        </row>
        <row r="617">
          <cell r="C617">
            <v>3020622</v>
          </cell>
          <cell r="D617">
            <v>3011</v>
          </cell>
          <cell r="E617">
            <v>40726</v>
          </cell>
          <cell r="F617" t="str">
            <v>Pompa Hydraulic / Hydraulic Pu</v>
          </cell>
          <cell r="G617">
            <v>96</v>
          </cell>
          <cell r="H617" t="str">
            <v>Value model</v>
          </cell>
          <cell r="I617" t="str">
            <v>Open</v>
          </cell>
          <cell r="K617">
            <v>12310200</v>
          </cell>
          <cell r="L617">
            <v>0</v>
          </cell>
          <cell r="M617">
            <v>-1923468.75</v>
          </cell>
        </row>
        <row r="618">
          <cell r="C618">
            <v>3020623</v>
          </cell>
          <cell r="D618">
            <v>6021</v>
          </cell>
          <cell r="E618">
            <v>40738</v>
          </cell>
          <cell r="F618" t="str">
            <v>KAMA Pompa Alkon Solar 3"</v>
          </cell>
          <cell r="G618">
            <v>96</v>
          </cell>
          <cell r="H618" t="str">
            <v>Value model</v>
          </cell>
          <cell r="I618" t="str">
            <v>Closed</v>
          </cell>
          <cell r="K618">
            <v>0</v>
          </cell>
          <cell r="L618">
            <v>0</v>
          </cell>
        </row>
        <row r="619">
          <cell r="C619">
            <v>3020624</v>
          </cell>
          <cell r="E619">
            <v>40735</v>
          </cell>
          <cell r="F619" t="str">
            <v>NO ITEM</v>
          </cell>
          <cell r="G619">
            <v>96</v>
          </cell>
          <cell r="H619" t="str">
            <v>Value model</v>
          </cell>
          <cell r="I619" t="str">
            <v>Not yet acquired</v>
          </cell>
          <cell r="K619">
            <v>0</v>
          </cell>
          <cell r="L619">
            <v>0</v>
          </cell>
        </row>
        <row r="620">
          <cell r="C620">
            <v>3020625</v>
          </cell>
          <cell r="D620">
            <v>3080</v>
          </cell>
          <cell r="E620">
            <v>40730</v>
          </cell>
          <cell r="F620" t="str">
            <v>Pump Engine</v>
          </cell>
          <cell r="G620">
            <v>96</v>
          </cell>
          <cell r="H620" t="str">
            <v>Value model</v>
          </cell>
          <cell r="I620" t="str">
            <v>Open</v>
          </cell>
          <cell r="K620">
            <v>10650000</v>
          </cell>
          <cell r="L620">
            <v>0</v>
          </cell>
          <cell r="M620">
            <v>-1664062.5</v>
          </cell>
        </row>
        <row r="621">
          <cell r="C621">
            <v>3020626</v>
          </cell>
          <cell r="D621">
            <v>3046</v>
          </cell>
          <cell r="E621">
            <v>40737</v>
          </cell>
          <cell r="F621" t="str">
            <v>Kompas STD 6"</v>
          </cell>
          <cell r="G621">
            <v>96</v>
          </cell>
          <cell r="H621" t="str">
            <v>Value model</v>
          </cell>
          <cell r="I621" t="str">
            <v>Open</v>
          </cell>
          <cell r="K621">
            <v>6525000</v>
          </cell>
          <cell r="L621">
            <v>0</v>
          </cell>
          <cell r="M621">
            <v>-1019531.25</v>
          </cell>
        </row>
        <row r="622">
          <cell r="C622">
            <v>3020627</v>
          </cell>
          <cell r="D622">
            <v>3028</v>
          </cell>
          <cell r="E622">
            <v>40739</v>
          </cell>
          <cell r="F622" t="str">
            <v>KAMA Pompa Alkon Solar 2"</v>
          </cell>
          <cell r="G622">
            <v>96</v>
          </cell>
          <cell r="H622" t="str">
            <v>Value model</v>
          </cell>
          <cell r="I622" t="str">
            <v>Open</v>
          </cell>
          <cell r="K622">
            <v>3250000</v>
          </cell>
          <cell r="L622">
            <v>0</v>
          </cell>
          <cell r="M622">
            <v>-507812.55</v>
          </cell>
        </row>
        <row r="623">
          <cell r="C623">
            <v>3020628</v>
          </cell>
          <cell r="D623">
            <v>3041</v>
          </cell>
          <cell r="E623">
            <v>40743</v>
          </cell>
          <cell r="F623" t="str">
            <v>Auxilliary Engine</v>
          </cell>
          <cell r="G623">
            <v>96</v>
          </cell>
          <cell r="H623" t="str">
            <v>Value model</v>
          </cell>
          <cell r="I623" t="str">
            <v>Open</v>
          </cell>
          <cell r="K623">
            <v>205528000</v>
          </cell>
          <cell r="L623">
            <v>0</v>
          </cell>
          <cell r="M623">
            <v>-32113750.050000001</v>
          </cell>
        </row>
        <row r="624">
          <cell r="C624">
            <v>3020629</v>
          </cell>
          <cell r="D624">
            <v>3051</v>
          </cell>
          <cell r="E624">
            <v>40743</v>
          </cell>
          <cell r="F624" t="str">
            <v>KAMA Pompa Alkon Solar 2"</v>
          </cell>
          <cell r="G624">
            <v>96</v>
          </cell>
          <cell r="H624" t="str">
            <v>Value model</v>
          </cell>
          <cell r="I624" t="str">
            <v>Open</v>
          </cell>
          <cell r="K624">
            <v>3250000</v>
          </cell>
          <cell r="L624">
            <v>0</v>
          </cell>
          <cell r="M624">
            <v>-507812.55</v>
          </cell>
        </row>
        <row r="625">
          <cell r="C625">
            <v>3020630</v>
          </cell>
          <cell r="D625">
            <v>3094</v>
          </cell>
          <cell r="E625">
            <v>40744</v>
          </cell>
          <cell r="F625" t="str">
            <v>Blower / Fan Marine 18"</v>
          </cell>
          <cell r="G625">
            <v>96</v>
          </cell>
          <cell r="H625" t="str">
            <v>Value model</v>
          </cell>
          <cell r="I625" t="str">
            <v>Open</v>
          </cell>
          <cell r="K625">
            <v>7650000</v>
          </cell>
          <cell r="L625">
            <v>0</v>
          </cell>
          <cell r="M625">
            <v>-1195312.5</v>
          </cell>
        </row>
        <row r="626">
          <cell r="C626">
            <v>3020631</v>
          </cell>
          <cell r="D626">
            <v>3058</v>
          </cell>
          <cell r="E626">
            <v>40747</v>
          </cell>
          <cell r="F626" t="str">
            <v>KAMA Pompa Alkon Solar 2"</v>
          </cell>
          <cell r="G626">
            <v>96</v>
          </cell>
          <cell r="H626" t="str">
            <v>Value model</v>
          </cell>
          <cell r="I626" t="str">
            <v>Open</v>
          </cell>
          <cell r="K626">
            <v>3250000</v>
          </cell>
          <cell r="L626">
            <v>0</v>
          </cell>
          <cell r="M626">
            <v>-507812.55</v>
          </cell>
        </row>
        <row r="627">
          <cell r="C627">
            <v>3020632</v>
          </cell>
          <cell r="D627">
            <v>3074</v>
          </cell>
          <cell r="E627">
            <v>40745</v>
          </cell>
          <cell r="F627" t="str">
            <v>KAMA Pompa Alkon Solar 2"</v>
          </cell>
          <cell r="G627">
            <v>96</v>
          </cell>
          <cell r="H627" t="str">
            <v>Value model</v>
          </cell>
          <cell r="I627" t="str">
            <v>Open</v>
          </cell>
          <cell r="K627">
            <v>3250000</v>
          </cell>
          <cell r="L627">
            <v>0</v>
          </cell>
          <cell r="M627">
            <v>-507812.55</v>
          </cell>
        </row>
        <row r="628">
          <cell r="C628">
            <v>3020633</v>
          </cell>
          <cell r="D628">
            <v>3040</v>
          </cell>
          <cell r="E628">
            <v>40745</v>
          </cell>
          <cell r="F628" t="str">
            <v>KAMA Pompa Alkon Solar 2"</v>
          </cell>
          <cell r="G628">
            <v>96</v>
          </cell>
          <cell r="H628" t="str">
            <v>Value model</v>
          </cell>
          <cell r="I628" t="str">
            <v>Open</v>
          </cell>
          <cell r="K628">
            <v>3250000</v>
          </cell>
          <cell r="L628">
            <v>0</v>
          </cell>
          <cell r="M628">
            <v>-507812.55</v>
          </cell>
        </row>
        <row r="629">
          <cell r="C629">
            <v>3020634</v>
          </cell>
          <cell r="D629">
            <v>3023</v>
          </cell>
          <cell r="E629">
            <v>40752</v>
          </cell>
          <cell r="F629" t="str">
            <v>AC 1 1/2 Pk</v>
          </cell>
          <cell r="G629">
            <v>96</v>
          </cell>
          <cell r="H629" t="str">
            <v>Value model</v>
          </cell>
          <cell r="I629" t="str">
            <v>Open</v>
          </cell>
          <cell r="K629">
            <v>2700000</v>
          </cell>
          <cell r="L629">
            <v>0</v>
          </cell>
          <cell r="M629">
            <v>-421875</v>
          </cell>
        </row>
        <row r="630">
          <cell r="C630">
            <v>3020635</v>
          </cell>
          <cell r="D630">
            <v>3041</v>
          </cell>
          <cell r="E630">
            <v>40752</v>
          </cell>
          <cell r="F630" t="str">
            <v>Radar 1715</v>
          </cell>
          <cell r="G630">
            <v>96</v>
          </cell>
          <cell r="H630" t="str">
            <v>Value model</v>
          </cell>
          <cell r="I630" t="str">
            <v>Open</v>
          </cell>
          <cell r="K630">
            <v>23000000</v>
          </cell>
          <cell r="L630">
            <v>0</v>
          </cell>
          <cell r="M630">
            <v>-3593749.95</v>
          </cell>
        </row>
        <row r="631">
          <cell r="C631">
            <v>3020636</v>
          </cell>
          <cell r="D631">
            <v>3036</v>
          </cell>
          <cell r="E631">
            <v>40754</v>
          </cell>
          <cell r="F631" t="str">
            <v>Blower / Fan Marine 18"</v>
          </cell>
          <cell r="G631">
            <v>96</v>
          </cell>
          <cell r="H631" t="str">
            <v>Value model</v>
          </cell>
          <cell r="I631" t="str">
            <v>Open</v>
          </cell>
          <cell r="K631">
            <v>15300000</v>
          </cell>
          <cell r="L631">
            <v>0</v>
          </cell>
          <cell r="M631">
            <v>-2390625</v>
          </cell>
        </row>
        <row r="632">
          <cell r="C632">
            <v>3020637</v>
          </cell>
          <cell r="D632">
            <v>3032</v>
          </cell>
          <cell r="E632">
            <v>40732</v>
          </cell>
          <cell r="F632" t="str">
            <v>KAMA Pompa Alkon Solar 3"</v>
          </cell>
          <cell r="G632">
            <v>96</v>
          </cell>
          <cell r="H632" t="str">
            <v>Value model</v>
          </cell>
          <cell r="I632" t="str">
            <v>Open</v>
          </cell>
          <cell r="K632">
            <v>3750000</v>
          </cell>
          <cell r="L632">
            <v>0</v>
          </cell>
          <cell r="M632">
            <v>-585937.5</v>
          </cell>
        </row>
        <row r="633">
          <cell r="C633">
            <v>3020638</v>
          </cell>
          <cell r="D633">
            <v>3589</v>
          </cell>
          <cell r="E633">
            <v>40757</v>
          </cell>
          <cell r="F633" t="str">
            <v>KAMA Pompa Alkon Solar 2"</v>
          </cell>
          <cell r="G633">
            <v>96</v>
          </cell>
          <cell r="H633" t="str">
            <v>Value model</v>
          </cell>
          <cell r="I633" t="str">
            <v>Open</v>
          </cell>
          <cell r="K633">
            <v>3250000</v>
          </cell>
          <cell r="L633">
            <v>0</v>
          </cell>
          <cell r="M633">
            <v>-473958.38</v>
          </cell>
        </row>
        <row r="634">
          <cell r="C634">
            <v>3020639</v>
          </cell>
          <cell r="D634">
            <v>3058</v>
          </cell>
          <cell r="E634">
            <v>40763</v>
          </cell>
          <cell r="F634" t="str">
            <v>Blower / Fan Marine 12"</v>
          </cell>
          <cell r="G634">
            <v>96</v>
          </cell>
          <cell r="H634" t="str">
            <v>Value model</v>
          </cell>
          <cell r="I634" t="str">
            <v>Open</v>
          </cell>
          <cell r="K634">
            <v>5100000</v>
          </cell>
          <cell r="L634">
            <v>0</v>
          </cell>
          <cell r="M634">
            <v>-743750</v>
          </cell>
        </row>
        <row r="635">
          <cell r="C635">
            <v>3020640</v>
          </cell>
          <cell r="D635">
            <v>6207</v>
          </cell>
          <cell r="E635">
            <v>40764</v>
          </cell>
          <cell r="F635" t="str">
            <v>Radio SSB IC-710</v>
          </cell>
          <cell r="G635">
            <v>96</v>
          </cell>
          <cell r="H635" t="str">
            <v>Value model</v>
          </cell>
          <cell r="I635" t="str">
            <v>Closed</v>
          </cell>
          <cell r="K635">
            <v>0</v>
          </cell>
          <cell r="L635">
            <v>0</v>
          </cell>
        </row>
        <row r="636">
          <cell r="C636">
            <v>3020641</v>
          </cell>
          <cell r="D636">
            <v>6207</v>
          </cell>
          <cell r="E636">
            <v>40764</v>
          </cell>
          <cell r="F636" t="str">
            <v>Tunner AT - 130</v>
          </cell>
          <cell r="G636">
            <v>96</v>
          </cell>
          <cell r="H636" t="str">
            <v>Value model</v>
          </cell>
          <cell r="I636" t="str">
            <v>Closed</v>
          </cell>
          <cell r="K636">
            <v>0</v>
          </cell>
          <cell r="L636">
            <v>0</v>
          </cell>
        </row>
        <row r="637">
          <cell r="C637">
            <v>3020642</v>
          </cell>
          <cell r="D637">
            <v>3062</v>
          </cell>
          <cell r="E637">
            <v>40765</v>
          </cell>
          <cell r="F637" t="str">
            <v>KAMA Pompa Alkon Solar 2"</v>
          </cell>
          <cell r="G637">
            <v>96</v>
          </cell>
          <cell r="H637" t="str">
            <v>Value model</v>
          </cell>
          <cell r="I637" t="str">
            <v>Open</v>
          </cell>
          <cell r="K637">
            <v>3250000</v>
          </cell>
          <cell r="L637">
            <v>0</v>
          </cell>
          <cell r="M637">
            <v>-473958.38</v>
          </cell>
        </row>
        <row r="638">
          <cell r="C638">
            <v>3020643</v>
          </cell>
          <cell r="D638">
            <v>3046</v>
          </cell>
          <cell r="E638">
            <v>40765</v>
          </cell>
          <cell r="F638" t="str">
            <v>Pump Engine</v>
          </cell>
          <cell r="G638">
            <v>96</v>
          </cell>
          <cell r="H638" t="str">
            <v>Value model</v>
          </cell>
          <cell r="I638" t="str">
            <v>Open</v>
          </cell>
          <cell r="K638">
            <v>14500000</v>
          </cell>
          <cell r="L638">
            <v>0</v>
          </cell>
          <cell r="M638">
            <v>-2114583.38</v>
          </cell>
        </row>
        <row r="639">
          <cell r="C639">
            <v>3020644</v>
          </cell>
          <cell r="D639">
            <v>6204</v>
          </cell>
          <cell r="E639">
            <v>40768</v>
          </cell>
          <cell r="F639" t="str">
            <v>KAMA Pompa Alkon Solar 2"</v>
          </cell>
          <cell r="G639">
            <v>96</v>
          </cell>
          <cell r="H639" t="str">
            <v>Value model</v>
          </cell>
          <cell r="I639" t="str">
            <v>Open</v>
          </cell>
          <cell r="K639">
            <v>3250000</v>
          </cell>
          <cell r="L639">
            <v>0</v>
          </cell>
          <cell r="M639">
            <v>-473958.38</v>
          </cell>
        </row>
        <row r="640">
          <cell r="C640">
            <v>3020645</v>
          </cell>
          <cell r="D640">
            <v>3002</v>
          </cell>
          <cell r="E640">
            <v>40770</v>
          </cell>
          <cell r="F640" t="str">
            <v>KAMA Pompa Alkon Solar 3"</v>
          </cell>
          <cell r="G640">
            <v>96</v>
          </cell>
          <cell r="H640" t="str">
            <v>Value model</v>
          </cell>
          <cell r="I640" t="str">
            <v>Open</v>
          </cell>
          <cell r="K640">
            <v>3750000</v>
          </cell>
          <cell r="L640">
            <v>0</v>
          </cell>
          <cell r="M640">
            <v>-546875</v>
          </cell>
        </row>
        <row r="641">
          <cell r="C641">
            <v>3020646</v>
          </cell>
          <cell r="D641">
            <v>4004</v>
          </cell>
          <cell r="E641">
            <v>40774</v>
          </cell>
          <cell r="F641" t="str">
            <v>KAMA Pompa Alkon Solar 2"</v>
          </cell>
          <cell r="G641">
            <v>96</v>
          </cell>
          <cell r="H641" t="str">
            <v>Value model</v>
          </cell>
          <cell r="I641" t="str">
            <v>Closed</v>
          </cell>
          <cell r="K641">
            <v>0</v>
          </cell>
          <cell r="L641">
            <v>0</v>
          </cell>
        </row>
        <row r="642">
          <cell r="C642">
            <v>3020647</v>
          </cell>
          <cell r="D642">
            <v>3065</v>
          </cell>
          <cell r="E642">
            <v>40791</v>
          </cell>
          <cell r="F642" t="str">
            <v>KAMA Pompa Alkon Solar 2"</v>
          </cell>
          <cell r="G642">
            <v>96</v>
          </cell>
          <cell r="H642" t="str">
            <v>Value model</v>
          </cell>
          <cell r="I642" t="str">
            <v>Open</v>
          </cell>
          <cell r="K642">
            <v>3250000</v>
          </cell>
          <cell r="L642">
            <v>0</v>
          </cell>
          <cell r="M642">
            <v>-440104.21</v>
          </cell>
        </row>
        <row r="643">
          <cell r="C643">
            <v>3020648</v>
          </cell>
          <cell r="D643">
            <v>3081</v>
          </cell>
          <cell r="E643">
            <v>40801</v>
          </cell>
          <cell r="F643" t="str">
            <v>Pump Engine</v>
          </cell>
          <cell r="G643">
            <v>96</v>
          </cell>
          <cell r="H643" t="str">
            <v>Value model</v>
          </cell>
          <cell r="I643" t="str">
            <v>Open</v>
          </cell>
          <cell r="K643">
            <v>19000000</v>
          </cell>
          <cell r="L643">
            <v>0</v>
          </cell>
          <cell r="M643">
            <v>-2572916.71</v>
          </cell>
        </row>
        <row r="644">
          <cell r="C644">
            <v>3020649</v>
          </cell>
          <cell r="D644">
            <v>3041</v>
          </cell>
          <cell r="E644">
            <v>40795</v>
          </cell>
          <cell r="F644" t="str">
            <v>Jangkar 480Kg</v>
          </cell>
          <cell r="G644">
            <v>96</v>
          </cell>
          <cell r="H644" t="str">
            <v>Value model</v>
          </cell>
          <cell r="I644" t="str">
            <v>Open</v>
          </cell>
          <cell r="K644">
            <v>21600000</v>
          </cell>
          <cell r="L644">
            <v>0</v>
          </cell>
          <cell r="M644">
            <v>-2925000</v>
          </cell>
        </row>
        <row r="645">
          <cell r="C645">
            <v>3020650</v>
          </cell>
          <cell r="D645">
            <v>6022</v>
          </cell>
          <cell r="E645">
            <v>40793</v>
          </cell>
          <cell r="F645" t="str">
            <v>KAMA Pompa Alkon Solar 2"</v>
          </cell>
          <cell r="G645">
            <v>96</v>
          </cell>
          <cell r="H645" t="str">
            <v>Value model</v>
          </cell>
          <cell r="I645" t="str">
            <v>Closed</v>
          </cell>
          <cell r="K645">
            <v>0</v>
          </cell>
          <cell r="L645">
            <v>0</v>
          </cell>
        </row>
        <row r="646">
          <cell r="C646">
            <v>3020651</v>
          </cell>
          <cell r="D646">
            <v>6022</v>
          </cell>
          <cell r="E646">
            <v>40793</v>
          </cell>
          <cell r="F646" t="str">
            <v>KAMA Pompa Alkon Solar 3"</v>
          </cell>
          <cell r="G646">
            <v>96</v>
          </cell>
          <cell r="H646" t="str">
            <v>Value model</v>
          </cell>
          <cell r="I646" t="str">
            <v>Closed</v>
          </cell>
          <cell r="K646">
            <v>0</v>
          </cell>
          <cell r="L646">
            <v>0</v>
          </cell>
        </row>
        <row r="647">
          <cell r="C647">
            <v>3020652</v>
          </cell>
          <cell r="D647">
            <v>3084</v>
          </cell>
          <cell r="E647">
            <v>40801</v>
          </cell>
          <cell r="F647" t="str">
            <v>KAMA Pompa Alkon Solar 2"</v>
          </cell>
          <cell r="G647">
            <v>96</v>
          </cell>
          <cell r="H647" t="str">
            <v>Value model</v>
          </cell>
          <cell r="I647" t="str">
            <v>Open</v>
          </cell>
          <cell r="K647">
            <v>3250000</v>
          </cell>
          <cell r="L647">
            <v>0</v>
          </cell>
          <cell r="M647">
            <v>-440104.21</v>
          </cell>
        </row>
        <row r="648">
          <cell r="C648">
            <v>3020653</v>
          </cell>
          <cell r="D648">
            <v>6003</v>
          </cell>
          <cell r="E648">
            <v>40806</v>
          </cell>
          <cell r="F648" t="str">
            <v>KAMA Pompa Alkon Solar 2"</v>
          </cell>
          <cell r="G648">
            <v>96</v>
          </cell>
          <cell r="H648" t="str">
            <v>Value model</v>
          </cell>
          <cell r="I648" t="str">
            <v>Closed</v>
          </cell>
          <cell r="K648">
            <v>0</v>
          </cell>
          <cell r="L648">
            <v>0</v>
          </cell>
        </row>
        <row r="649">
          <cell r="C649">
            <v>3020654</v>
          </cell>
          <cell r="D649">
            <v>3075</v>
          </cell>
          <cell r="E649">
            <v>40805</v>
          </cell>
          <cell r="F649" t="str">
            <v>KAMA Pompa Alkon Solar 2"</v>
          </cell>
          <cell r="G649">
            <v>96</v>
          </cell>
          <cell r="H649" t="str">
            <v>Value model</v>
          </cell>
          <cell r="I649" t="str">
            <v>Open</v>
          </cell>
          <cell r="K649">
            <v>3250000</v>
          </cell>
          <cell r="L649">
            <v>0</v>
          </cell>
          <cell r="M649">
            <v>-440104.21</v>
          </cell>
        </row>
        <row r="650">
          <cell r="C650">
            <v>3020655</v>
          </cell>
          <cell r="D650">
            <v>4025</v>
          </cell>
          <cell r="E650">
            <v>40806</v>
          </cell>
          <cell r="F650" t="str">
            <v>Jangkar 480Kg</v>
          </cell>
          <cell r="G650">
            <v>96</v>
          </cell>
          <cell r="H650" t="str">
            <v>Value model</v>
          </cell>
          <cell r="I650" t="str">
            <v>Closed</v>
          </cell>
          <cell r="K650">
            <v>0</v>
          </cell>
          <cell r="L650">
            <v>0</v>
          </cell>
        </row>
        <row r="651">
          <cell r="C651">
            <v>3020656</v>
          </cell>
          <cell r="D651">
            <v>3022</v>
          </cell>
          <cell r="E651">
            <v>40801</v>
          </cell>
          <cell r="F651" t="str">
            <v>KAMA Pompa Alkon Solar 2"</v>
          </cell>
          <cell r="G651">
            <v>96</v>
          </cell>
          <cell r="H651" t="str">
            <v>Value model</v>
          </cell>
          <cell r="I651" t="str">
            <v>Open</v>
          </cell>
          <cell r="K651">
            <v>3250000</v>
          </cell>
          <cell r="L651">
            <v>0</v>
          </cell>
          <cell r="M651">
            <v>-440104.21</v>
          </cell>
        </row>
        <row r="652">
          <cell r="C652">
            <v>3020657</v>
          </cell>
          <cell r="D652">
            <v>3036</v>
          </cell>
          <cell r="E652">
            <v>40809</v>
          </cell>
          <cell r="F652" t="str">
            <v>Radio SSB IC-710</v>
          </cell>
          <cell r="G652">
            <v>96</v>
          </cell>
          <cell r="H652" t="str">
            <v>Value model</v>
          </cell>
          <cell r="I652" t="str">
            <v>Open</v>
          </cell>
          <cell r="K652">
            <v>13000000</v>
          </cell>
          <cell r="L652">
            <v>0</v>
          </cell>
          <cell r="M652">
            <v>-1760416.71</v>
          </cell>
        </row>
        <row r="653">
          <cell r="C653">
            <v>3020658</v>
          </cell>
          <cell r="D653">
            <v>6021</v>
          </cell>
          <cell r="E653">
            <v>40808</v>
          </cell>
          <cell r="F653" t="str">
            <v>KAMA Pompa Alkon Solar 3"</v>
          </cell>
          <cell r="G653">
            <v>96</v>
          </cell>
          <cell r="H653" t="str">
            <v>Value model</v>
          </cell>
          <cell r="I653" t="str">
            <v>Closed</v>
          </cell>
          <cell r="K653">
            <v>0</v>
          </cell>
          <cell r="L653">
            <v>0</v>
          </cell>
        </row>
        <row r="654">
          <cell r="C654">
            <v>3020659</v>
          </cell>
          <cell r="D654">
            <v>3040</v>
          </cell>
          <cell r="E654">
            <v>40805</v>
          </cell>
          <cell r="F654" t="str">
            <v>Radio VHF IC-M422</v>
          </cell>
          <cell r="G654">
            <v>96</v>
          </cell>
          <cell r="H654" t="str">
            <v>Value model</v>
          </cell>
          <cell r="I654" t="str">
            <v>Open</v>
          </cell>
          <cell r="K654">
            <v>2566666.67</v>
          </cell>
          <cell r="L654">
            <v>0</v>
          </cell>
          <cell r="M654">
            <v>-347569.43</v>
          </cell>
        </row>
        <row r="655">
          <cell r="C655">
            <v>3020660</v>
          </cell>
          <cell r="D655">
            <v>3039</v>
          </cell>
          <cell r="E655">
            <v>40808</v>
          </cell>
          <cell r="F655" t="str">
            <v>Jangkar 480Kg</v>
          </cell>
          <cell r="G655">
            <v>96</v>
          </cell>
          <cell r="H655" t="str">
            <v>Value model</v>
          </cell>
          <cell r="I655" t="str">
            <v>Open</v>
          </cell>
          <cell r="K655">
            <v>10800000</v>
          </cell>
          <cell r="L655">
            <v>0</v>
          </cell>
          <cell r="M655">
            <v>-1462500</v>
          </cell>
        </row>
        <row r="656">
          <cell r="C656">
            <v>3020661</v>
          </cell>
          <cell r="D656">
            <v>4010</v>
          </cell>
          <cell r="E656">
            <v>40812</v>
          </cell>
          <cell r="F656" t="str">
            <v>KAMA Pompa Alkon Solar 2"</v>
          </cell>
          <cell r="G656">
            <v>96</v>
          </cell>
          <cell r="H656" t="str">
            <v>Value model</v>
          </cell>
          <cell r="I656" t="str">
            <v>Closed</v>
          </cell>
          <cell r="K656">
            <v>0</v>
          </cell>
          <cell r="L656">
            <v>0</v>
          </cell>
        </row>
        <row r="657">
          <cell r="C657">
            <v>3020662</v>
          </cell>
          <cell r="D657">
            <v>3037</v>
          </cell>
          <cell r="E657">
            <v>40855</v>
          </cell>
          <cell r="F657" t="str">
            <v>Pump Engine</v>
          </cell>
          <cell r="G657">
            <v>96</v>
          </cell>
          <cell r="H657" t="str">
            <v>Value model</v>
          </cell>
          <cell r="I657" t="str">
            <v>Open</v>
          </cell>
          <cell r="K657">
            <v>10650000</v>
          </cell>
          <cell r="L657">
            <v>0</v>
          </cell>
          <cell r="M657">
            <v>-1220312.5</v>
          </cell>
        </row>
        <row r="658">
          <cell r="C658">
            <v>3020663</v>
          </cell>
          <cell r="E658">
            <v>40817</v>
          </cell>
          <cell r="F658" t="str">
            <v>NO ITEM</v>
          </cell>
          <cell r="G658">
            <v>96</v>
          </cell>
          <cell r="H658" t="str">
            <v>Value model</v>
          </cell>
          <cell r="I658" t="str">
            <v>Not yet acquired</v>
          </cell>
          <cell r="K658">
            <v>0</v>
          </cell>
          <cell r="L658">
            <v>0</v>
          </cell>
        </row>
        <row r="659">
          <cell r="C659">
            <v>3020664</v>
          </cell>
          <cell r="E659">
            <v>40817</v>
          </cell>
          <cell r="F659" t="str">
            <v>NO ITEM</v>
          </cell>
          <cell r="G659">
            <v>96</v>
          </cell>
          <cell r="H659" t="str">
            <v>Value model</v>
          </cell>
          <cell r="I659" t="str">
            <v>Not yet acquired</v>
          </cell>
          <cell r="K659">
            <v>0</v>
          </cell>
          <cell r="L659">
            <v>0</v>
          </cell>
        </row>
        <row r="660">
          <cell r="C660">
            <v>3020665</v>
          </cell>
          <cell r="D660">
            <v>3073</v>
          </cell>
          <cell r="E660">
            <v>40798</v>
          </cell>
          <cell r="F660" t="str">
            <v>JIANG DONG Pompa Alkon Solar 2</v>
          </cell>
          <cell r="G660">
            <v>96</v>
          </cell>
          <cell r="H660" t="str">
            <v>Value model</v>
          </cell>
          <cell r="I660" t="str">
            <v>Open</v>
          </cell>
          <cell r="K660">
            <v>3850000</v>
          </cell>
          <cell r="L660">
            <v>0</v>
          </cell>
          <cell r="M660">
            <v>-521354.21</v>
          </cell>
        </row>
        <row r="661">
          <cell r="C661">
            <v>3020666</v>
          </cell>
          <cell r="D661">
            <v>3090</v>
          </cell>
          <cell r="E661">
            <v>40814</v>
          </cell>
          <cell r="F661" t="str">
            <v>JIANG DONG Pompa Alkon Solar 2</v>
          </cell>
          <cell r="G661">
            <v>96</v>
          </cell>
          <cell r="H661" t="str">
            <v>Value model</v>
          </cell>
          <cell r="I661" t="str">
            <v>Open</v>
          </cell>
          <cell r="K661">
            <v>3850000</v>
          </cell>
          <cell r="L661">
            <v>0</v>
          </cell>
          <cell r="M661">
            <v>-521354.21</v>
          </cell>
        </row>
        <row r="662">
          <cell r="C662">
            <v>3020667</v>
          </cell>
          <cell r="D662">
            <v>3083</v>
          </cell>
          <cell r="E662">
            <v>40814</v>
          </cell>
          <cell r="F662" t="str">
            <v>JIANG DONG Pompa Alkon Solar 2</v>
          </cell>
          <cell r="G662">
            <v>96</v>
          </cell>
          <cell r="H662" t="str">
            <v>Value model</v>
          </cell>
          <cell r="I662" t="str">
            <v>Open</v>
          </cell>
          <cell r="K662">
            <v>3850000</v>
          </cell>
          <cell r="L662">
            <v>0</v>
          </cell>
          <cell r="M662">
            <v>-521354.21</v>
          </cell>
        </row>
        <row r="663">
          <cell r="C663">
            <v>3020668</v>
          </cell>
          <cell r="D663">
            <v>3054</v>
          </cell>
          <cell r="E663">
            <v>40791</v>
          </cell>
          <cell r="F663" t="str">
            <v>Jangkar 360Kg</v>
          </cell>
          <cell r="G663">
            <v>96</v>
          </cell>
          <cell r="H663" t="str">
            <v>Value model</v>
          </cell>
          <cell r="I663" t="str">
            <v>Open</v>
          </cell>
          <cell r="K663">
            <v>8100000</v>
          </cell>
          <cell r="L663">
            <v>0</v>
          </cell>
          <cell r="M663">
            <v>-1096875</v>
          </cell>
        </row>
        <row r="664">
          <cell r="C664">
            <v>3020669</v>
          </cell>
          <cell r="D664">
            <v>3042</v>
          </cell>
          <cell r="E664">
            <v>40821</v>
          </cell>
          <cell r="F664" t="str">
            <v>Liferaft New 10 Person</v>
          </cell>
          <cell r="G664">
            <v>96</v>
          </cell>
          <cell r="H664" t="str">
            <v>Value model</v>
          </cell>
          <cell r="I664" t="str">
            <v>Open</v>
          </cell>
          <cell r="K664">
            <v>10108574.550000001</v>
          </cell>
          <cell r="L664">
            <v>0</v>
          </cell>
          <cell r="M664">
            <v>-1263571.8</v>
          </cell>
        </row>
        <row r="665">
          <cell r="C665">
            <v>3020670</v>
          </cell>
          <cell r="D665">
            <v>6021</v>
          </cell>
          <cell r="E665">
            <v>40817</v>
          </cell>
          <cell r="F665" t="str">
            <v>KAMA Pompa Alkon Solar 2"</v>
          </cell>
          <cell r="G665">
            <v>96</v>
          </cell>
          <cell r="H665" t="str">
            <v>Value model</v>
          </cell>
          <cell r="I665" t="str">
            <v>Closed</v>
          </cell>
          <cell r="K665">
            <v>0</v>
          </cell>
          <cell r="L665">
            <v>0</v>
          </cell>
        </row>
        <row r="666">
          <cell r="C666">
            <v>3020671</v>
          </cell>
          <cell r="D666">
            <v>6021</v>
          </cell>
          <cell r="E666">
            <v>40817</v>
          </cell>
          <cell r="F666" t="str">
            <v>KAMA Pompa Alkon Solar 3"</v>
          </cell>
          <cell r="G666">
            <v>96</v>
          </cell>
          <cell r="H666" t="str">
            <v>Value model</v>
          </cell>
          <cell r="I666" t="str">
            <v>Closed</v>
          </cell>
          <cell r="K666">
            <v>0</v>
          </cell>
          <cell r="L666">
            <v>0</v>
          </cell>
        </row>
        <row r="667">
          <cell r="C667">
            <v>3020672</v>
          </cell>
          <cell r="D667">
            <v>3060</v>
          </cell>
          <cell r="E667">
            <v>40821</v>
          </cell>
          <cell r="F667" t="str">
            <v>Radio SSB IC-710</v>
          </cell>
          <cell r="G667">
            <v>96</v>
          </cell>
          <cell r="H667" t="str">
            <v>Value model</v>
          </cell>
          <cell r="I667" t="str">
            <v>Open</v>
          </cell>
          <cell r="K667">
            <v>12000000</v>
          </cell>
          <cell r="L667">
            <v>0</v>
          </cell>
          <cell r="M667">
            <v>-1500000</v>
          </cell>
        </row>
        <row r="668">
          <cell r="C668">
            <v>3020673</v>
          </cell>
          <cell r="D668">
            <v>3092</v>
          </cell>
          <cell r="E668">
            <v>40822</v>
          </cell>
          <cell r="F668" t="str">
            <v>Liferaft New 10 Person</v>
          </cell>
          <cell r="G668">
            <v>96</v>
          </cell>
          <cell r="H668" t="str">
            <v>Value model</v>
          </cell>
          <cell r="I668" t="str">
            <v>Open</v>
          </cell>
          <cell r="K668">
            <v>10016238.800000001</v>
          </cell>
          <cell r="L668">
            <v>0</v>
          </cell>
          <cell r="M668">
            <v>-1252029.8400000001</v>
          </cell>
        </row>
        <row r="669">
          <cell r="C669">
            <v>3020674</v>
          </cell>
          <cell r="D669">
            <v>3030</v>
          </cell>
          <cell r="E669">
            <v>40822</v>
          </cell>
          <cell r="F669" t="str">
            <v>Jangkar 480Kg</v>
          </cell>
          <cell r="G669">
            <v>96</v>
          </cell>
          <cell r="H669" t="str">
            <v>Value model</v>
          </cell>
          <cell r="I669" t="str">
            <v>Open</v>
          </cell>
          <cell r="K669">
            <v>10992000</v>
          </cell>
          <cell r="L669">
            <v>0</v>
          </cell>
          <cell r="M669">
            <v>-1374000</v>
          </cell>
        </row>
        <row r="670">
          <cell r="C670">
            <v>3020675</v>
          </cell>
          <cell r="D670">
            <v>3074</v>
          </cell>
          <cell r="E670">
            <v>40823</v>
          </cell>
          <cell r="F670" t="str">
            <v>Jangkar 480Kg</v>
          </cell>
          <cell r="G670">
            <v>96</v>
          </cell>
          <cell r="H670" t="str">
            <v>Value model</v>
          </cell>
          <cell r="I670" t="str">
            <v>Open</v>
          </cell>
          <cell r="K670">
            <v>10992000</v>
          </cell>
          <cell r="L670">
            <v>0</v>
          </cell>
          <cell r="M670">
            <v>-1374000</v>
          </cell>
        </row>
        <row r="671">
          <cell r="C671">
            <v>3020676</v>
          </cell>
          <cell r="D671">
            <v>3033</v>
          </cell>
          <cell r="E671">
            <v>40826</v>
          </cell>
          <cell r="F671" t="str">
            <v>KAMA Pompa Alkon Solar 2"</v>
          </cell>
          <cell r="G671">
            <v>96</v>
          </cell>
          <cell r="H671" t="str">
            <v>Value model</v>
          </cell>
          <cell r="I671" t="str">
            <v>Open</v>
          </cell>
          <cell r="K671">
            <v>3250000</v>
          </cell>
          <cell r="L671">
            <v>0</v>
          </cell>
          <cell r="M671">
            <v>-406250.04</v>
          </cell>
        </row>
        <row r="672">
          <cell r="C672">
            <v>3020677</v>
          </cell>
          <cell r="D672">
            <v>3019</v>
          </cell>
          <cell r="E672">
            <v>40826</v>
          </cell>
          <cell r="F672" t="str">
            <v>KAMA Pompa Alkon Solar 2"</v>
          </cell>
          <cell r="G672">
            <v>96</v>
          </cell>
          <cell r="H672" t="str">
            <v>Value model</v>
          </cell>
          <cell r="I672" t="str">
            <v>Open</v>
          </cell>
          <cell r="K672">
            <v>3250000</v>
          </cell>
          <cell r="L672">
            <v>0</v>
          </cell>
          <cell r="M672">
            <v>-406250.04</v>
          </cell>
        </row>
        <row r="673">
          <cell r="C673">
            <v>3020678</v>
          </cell>
          <cell r="D673">
            <v>3087</v>
          </cell>
          <cell r="E673">
            <v>40828</v>
          </cell>
          <cell r="F673" t="str">
            <v>Jangkar 480Kg</v>
          </cell>
          <cell r="G673">
            <v>96</v>
          </cell>
          <cell r="H673" t="str">
            <v>Value model</v>
          </cell>
          <cell r="I673" t="str">
            <v>Open</v>
          </cell>
          <cell r="K673">
            <v>10992000</v>
          </cell>
          <cell r="L673">
            <v>0</v>
          </cell>
          <cell r="M673">
            <v>-1374000</v>
          </cell>
        </row>
        <row r="674">
          <cell r="C674">
            <v>3020679</v>
          </cell>
          <cell r="D674">
            <v>3076</v>
          </cell>
          <cell r="E674">
            <v>40830</v>
          </cell>
          <cell r="F674" t="str">
            <v>Mesin Las D 300</v>
          </cell>
          <cell r="G674">
            <v>96</v>
          </cell>
          <cell r="H674" t="str">
            <v>Value model</v>
          </cell>
          <cell r="I674" t="str">
            <v>Open</v>
          </cell>
          <cell r="K674">
            <v>18000000</v>
          </cell>
          <cell r="L674">
            <v>0</v>
          </cell>
          <cell r="M674">
            <v>-2250000</v>
          </cell>
        </row>
        <row r="675">
          <cell r="C675">
            <v>3020680</v>
          </cell>
          <cell r="D675">
            <v>3076</v>
          </cell>
          <cell r="E675">
            <v>40830</v>
          </cell>
          <cell r="F675" t="str">
            <v>Pump Engine</v>
          </cell>
          <cell r="G675">
            <v>96</v>
          </cell>
          <cell r="H675" t="str">
            <v>Value model</v>
          </cell>
          <cell r="I675" t="str">
            <v>Open</v>
          </cell>
          <cell r="K675">
            <v>20500000</v>
          </cell>
          <cell r="L675">
            <v>0</v>
          </cell>
          <cell r="M675">
            <v>-2562500.04</v>
          </cell>
        </row>
        <row r="676">
          <cell r="C676">
            <v>3020681</v>
          </cell>
          <cell r="D676">
            <v>3007</v>
          </cell>
          <cell r="E676">
            <v>40830</v>
          </cell>
          <cell r="F676" t="str">
            <v>Marine Diesel Generator 6TY120</v>
          </cell>
          <cell r="G676">
            <v>96</v>
          </cell>
          <cell r="H676" t="str">
            <v>Value model</v>
          </cell>
          <cell r="I676" t="str">
            <v>Open</v>
          </cell>
          <cell r="K676">
            <v>200905000</v>
          </cell>
          <cell r="L676">
            <v>0</v>
          </cell>
          <cell r="M676">
            <v>-25113125.039999999</v>
          </cell>
        </row>
        <row r="677">
          <cell r="C677">
            <v>3020682</v>
          </cell>
          <cell r="D677">
            <v>3040</v>
          </cell>
          <cell r="E677">
            <v>40834</v>
          </cell>
          <cell r="F677" t="str">
            <v>Jangkar 480Kg</v>
          </cell>
          <cell r="G677">
            <v>96</v>
          </cell>
          <cell r="H677" t="str">
            <v>Value model</v>
          </cell>
          <cell r="I677" t="str">
            <v>Open</v>
          </cell>
          <cell r="K677">
            <v>10704000</v>
          </cell>
          <cell r="L677">
            <v>0</v>
          </cell>
          <cell r="M677">
            <v>-1338000</v>
          </cell>
        </row>
        <row r="678">
          <cell r="C678">
            <v>3020683</v>
          </cell>
          <cell r="D678">
            <v>3017</v>
          </cell>
          <cell r="E678">
            <v>40836</v>
          </cell>
          <cell r="F678" t="str">
            <v>Liferaft New 10 Person</v>
          </cell>
          <cell r="G678">
            <v>96</v>
          </cell>
          <cell r="H678" t="str">
            <v>Value model</v>
          </cell>
          <cell r="I678" t="str">
            <v>Open</v>
          </cell>
          <cell r="K678">
            <v>10016238.800000001</v>
          </cell>
          <cell r="L678">
            <v>0</v>
          </cell>
          <cell r="M678">
            <v>-1252029.8400000001</v>
          </cell>
        </row>
        <row r="679">
          <cell r="C679">
            <v>3020684</v>
          </cell>
          <cell r="D679">
            <v>3074</v>
          </cell>
          <cell r="E679">
            <v>40836</v>
          </cell>
          <cell r="F679" t="str">
            <v>Radar 1715</v>
          </cell>
          <cell r="G679">
            <v>96</v>
          </cell>
          <cell r="H679" t="str">
            <v>Value model</v>
          </cell>
          <cell r="I679" t="str">
            <v>Open</v>
          </cell>
          <cell r="K679">
            <v>23000000</v>
          </cell>
          <cell r="L679">
            <v>0</v>
          </cell>
          <cell r="M679">
            <v>-2874999.96</v>
          </cell>
        </row>
        <row r="680">
          <cell r="C680">
            <v>3020685</v>
          </cell>
          <cell r="D680">
            <v>3072</v>
          </cell>
          <cell r="E680">
            <v>40836</v>
          </cell>
          <cell r="F680" t="str">
            <v>Radar 1715</v>
          </cell>
          <cell r="G680">
            <v>96</v>
          </cell>
          <cell r="H680" t="str">
            <v>Value model</v>
          </cell>
          <cell r="I680" t="str">
            <v>Closed</v>
          </cell>
          <cell r="K680">
            <v>0</v>
          </cell>
          <cell r="L680">
            <v>0</v>
          </cell>
        </row>
        <row r="681">
          <cell r="C681">
            <v>3020686</v>
          </cell>
          <cell r="D681">
            <v>6021</v>
          </cell>
          <cell r="E681">
            <v>40845</v>
          </cell>
          <cell r="F681" t="str">
            <v>KAMA Pompa Alkon Solar 3"</v>
          </cell>
          <cell r="G681">
            <v>96</v>
          </cell>
          <cell r="H681" t="str">
            <v>Value model</v>
          </cell>
          <cell r="I681" t="str">
            <v>Closed</v>
          </cell>
          <cell r="K681">
            <v>0</v>
          </cell>
          <cell r="L681">
            <v>0</v>
          </cell>
        </row>
        <row r="682">
          <cell r="C682">
            <v>3020687</v>
          </cell>
          <cell r="D682">
            <v>3021</v>
          </cell>
          <cell r="E682">
            <v>40837</v>
          </cell>
          <cell r="F682" t="str">
            <v>Radar 1715</v>
          </cell>
          <cell r="G682">
            <v>96</v>
          </cell>
          <cell r="H682" t="str">
            <v>Value model</v>
          </cell>
          <cell r="I682" t="str">
            <v>Open</v>
          </cell>
          <cell r="K682">
            <v>23000000</v>
          </cell>
          <cell r="L682">
            <v>0</v>
          </cell>
          <cell r="M682">
            <v>-2874999.96</v>
          </cell>
        </row>
        <row r="683">
          <cell r="C683">
            <v>3020688</v>
          </cell>
          <cell r="D683">
            <v>6022</v>
          </cell>
          <cell r="E683">
            <v>40845</v>
          </cell>
          <cell r="F683" t="str">
            <v>KAMA Pompa Alkon Solar 3"</v>
          </cell>
          <cell r="G683">
            <v>96</v>
          </cell>
          <cell r="H683" t="str">
            <v>Value model</v>
          </cell>
          <cell r="I683" t="str">
            <v>Closed</v>
          </cell>
          <cell r="K683">
            <v>0</v>
          </cell>
          <cell r="L683">
            <v>0</v>
          </cell>
        </row>
        <row r="684">
          <cell r="C684">
            <v>3020689</v>
          </cell>
          <cell r="D684">
            <v>3013</v>
          </cell>
          <cell r="E684">
            <v>40843</v>
          </cell>
          <cell r="F684" t="str">
            <v>Jangkar 480Kg</v>
          </cell>
          <cell r="G684">
            <v>96</v>
          </cell>
          <cell r="H684" t="str">
            <v>Value model</v>
          </cell>
          <cell r="I684" t="str">
            <v>Open</v>
          </cell>
          <cell r="K684">
            <v>10704000</v>
          </cell>
          <cell r="L684">
            <v>0</v>
          </cell>
          <cell r="M684">
            <v>-1338000</v>
          </cell>
        </row>
        <row r="685">
          <cell r="C685">
            <v>3020690</v>
          </cell>
          <cell r="D685">
            <v>3057</v>
          </cell>
          <cell r="E685">
            <v>40847</v>
          </cell>
          <cell r="F685" t="str">
            <v>KAMA Pompa Alkon Solar 2"</v>
          </cell>
          <cell r="G685">
            <v>96</v>
          </cell>
          <cell r="H685" t="str">
            <v>Value model</v>
          </cell>
          <cell r="I685" t="str">
            <v>Open</v>
          </cell>
          <cell r="K685">
            <v>3250000</v>
          </cell>
          <cell r="L685">
            <v>0</v>
          </cell>
          <cell r="M685">
            <v>-406250.04</v>
          </cell>
        </row>
        <row r="686">
          <cell r="C686">
            <v>3020691</v>
          </cell>
          <cell r="D686">
            <v>3533</v>
          </cell>
          <cell r="E686">
            <v>40848</v>
          </cell>
          <cell r="F686" t="str">
            <v>KAMA Pompa Alkon Solar 3"</v>
          </cell>
          <cell r="G686">
            <v>96</v>
          </cell>
          <cell r="H686" t="str">
            <v>Value model</v>
          </cell>
          <cell r="I686" t="str">
            <v>Open</v>
          </cell>
          <cell r="K686">
            <v>7500000</v>
          </cell>
          <cell r="L686">
            <v>0</v>
          </cell>
          <cell r="M686">
            <v>-859375</v>
          </cell>
        </row>
        <row r="687">
          <cell r="C687">
            <v>3020692</v>
          </cell>
          <cell r="D687">
            <v>3004</v>
          </cell>
          <cell r="E687">
            <v>40855</v>
          </cell>
          <cell r="F687" t="str">
            <v>KAMA Pompa Alkon Solar 2"</v>
          </cell>
          <cell r="G687">
            <v>96</v>
          </cell>
          <cell r="H687" t="str">
            <v>Value model</v>
          </cell>
          <cell r="I687" t="str">
            <v>Open</v>
          </cell>
          <cell r="K687">
            <v>3250000</v>
          </cell>
          <cell r="L687">
            <v>0</v>
          </cell>
          <cell r="M687">
            <v>-372395.87</v>
          </cell>
        </row>
        <row r="688">
          <cell r="C688">
            <v>3020693</v>
          </cell>
          <cell r="D688">
            <v>4016</v>
          </cell>
          <cell r="E688">
            <v>40848</v>
          </cell>
          <cell r="F688" t="str">
            <v>KAMA Pompa Alkon Solar 2"</v>
          </cell>
          <cell r="G688">
            <v>96</v>
          </cell>
          <cell r="H688" t="str">
            <v>Value model</v>
          </cell>
          <cell r="I688" t="str">
            <v>Closed</v>
          </cell>
          <cell r="K688">
            <v>0</v>
          </cell>
          <cell r="L688">
            <v>0</v>
          </cell>
        </row>
        <row r="689">
          <cell r="C689">
            <v>3020694</v>
          </cell>
          <cell r="D689">
            <v>3091</v>
          </cell>
          <cell r="E689">
            <v>40855</v>
          </cell>
          <cell r="F689" t="str">
            <v>KAMA Pompa Alkon Solar 2"</v>
          </cell>
          <cell r="G689">
            <v>96</v>
          </cell>
          <cell r="H689" t="str">
            <v>Value model</v>
          </cell>
          <cell r="I689" t="str">
            <v>Open</v>
          </cell>
          <cell r="K689">
            <v>3250000</v>
          </cell>
          <cell r="L689">
            <v>0</v>
          </cell>
          <cell r="M689">
            <v>-372395.87</v>
          </cell>
        </row>
        <row r="690">
          <cell r="C690">
            <v>3020695</v>
          </cell>
          <cell r="D690">
            <v>3018</v>
          </cell>
          <cell r="E690">
            <v>40854</v>
          </cell>
          <cell r="F690" t="str">
            <v>Blower / Fan Marine 12"</v>
          </cell>
          <cell r="G690">
            <v>96</v>
          </cell>
          <cell r="H690" t="str">
            <v>Value model</v>
          </cell>
          <cell r="I690" t="str">
            <v>Open</v>
          </cell>
          <cell r="K690">
            <v>5100000</v>
          </cell>
          <cell r="L690">
            <v>0</v>
          </cell>
          <cell r="M690">
            <v>-584375</v>
          </cell>
        </row>
        <row r="691">
          <cell r="C691">
            <v>3020696</v>
          </cell>
          <cell r="D691">
            <v>3086</v>
          </cell>
          <cell r="E691">
            <v>40857</v>
          </cell>
          <cell r="F691" t="str">
            <v>KAMA Pompa Alkon Solar 2"</v>
          </cell>
          <cell r="G691">
            <v>96</v>
          </cell>
          <cell r="H691" t="str">
            <v>Value model</v>
          </cell>
          <cell r="I691" t="str">
            <v>Open</v>
          </cell>
          <cell r="K691">
            <v>3250000</v>
          </cell>
          <cell r="L691">
            <v>0</v>
          </cell>
          <cell r="M691">
            <v>-372395.87</v>
          </cell>
        </row>
        <row r="692">
          <cell r="C692">
            <v>3020697</v>
          </cell>
          <cell r="D692">
            <v>3025</v>
          </cell>
          <cell r="E692">
            <v>40885</v>
          </cell>
          <cell r="F692" t="str">
            <v>Radio VHF IC-M422</v>
          </cell>
          <cell r="G692">
            <v>96</v>
          </cell>
          <cell r="H692" t="str">
            <v>Value model</v>
          </cell>
          <cell r="I692" t="str">
            <v>Open</v>
          </cell>
          <cell r="K692">
            <v>2900000</v>
          </cell>
          <cell r="L692">
            <v>0</v>
          </cell>
          <cell r="M692">
            <v>-302083.3</v>
          </cell>
        </row>
        <row r="693">
          <cell r="C693">
            <v>3020698</v>
          </cell>
          <cell r="D693">
            <v>6003</v>
          </cell>
          <cell r="E693">
            <v>40861</v>
          </cell>
          <cell r="F693" t="str">
            <v>KAMA Pompa Alkon Solar 3"</v>
          </cell>
          <cell r="G693">
            <v>96</v>
          </cell>
          <cell r="H693" t="str">
            <v>Value model</v>
          </cell>
          <cell r="I693" t="str">
            <v>Closed</v>
          </cell>
          <cell r="K693">
            <v>0</v>
          </cell>
          <cell r="L693">
            <v>0</v>
          </cell>
        </row>
        <row r="694">
          <cell r="C694">
            <v>3020699</v>
          </cell>
          <cell r="D694">
            <v>3075</v>
          </cell>
          <cell r="E694">
            <v>40861</v>
          </cell>
          <cell r="F694" t="str">
            <v>KAMA Pompa Alkon Solar 2"</v>
          </cell>
          <cell r="G694">
            <v>96</v>
          </cell>
          <cell r="H694" t="str">
            <v>Value model</v>
          </cell>
          <cell r="I694" t="str">
            <v>Open</v>
          </cell>
          <cell r="K694">
            <v>3250000</v>
          </cell>
          <cell r="L694">
            <v>0</v>
          </cell>
          <cell r="M694">
            <v>-372395.87</v>
          </cell>
        </row>
        <row r="695">
          <cell r="C695">
            <v>3020700</v>
          </cell>
          <cell r="D695">
            <v>3510</v>
          </cell>
          <cell r="E695">
            <v>40872</v>
          </cell>
          <cell r="F695" t="str">
            <v>KAMA Pompa Alkon Solar 3"</v>
          </cell>
          <cell r="G695">
            <v>96</v>
          </cell>
          <cell r="H695" t="str">
            <v>Value model</v>
          </cell>
          <cell r="I695" t="str">
            <v>Open</v>
          </cell>
          <cell r="K695">
            <v>3750000</v>
          </cell>
          <cell r="L695">
            <v>0</v>
          </cell>
          <cell r="M695">
            <v>-429687.5</v>
          </cell>
        </row>
        <row r="696">
          <cell r="C696">
            <v>3020701</v>
          </cell>
          <cell r="D696">
            <v>3053</v>
          </cell>
          <cell r="E696">
            <v>40870</v>
          </cell>
          <cell r="F696" t="str">
            <v>KAMA Pompa Alkon Solar 2"</v>
          </cell>
          <cell r="G696">
            <v>96</v>
          </cell>
          <cell r="H696" t="str">
            <v>Value model</v>
          </cell>
          <cell r="I696" t="str">
            <v>Open</v>
          </cell>
          <cell r="K696">
            <v>3250000</v>
          </cell>
          <cell r="L696">
            <v>0</v>
          </cell>
          <cell r="M696">
            <v>-372395.87</v>
          </cell>
        </row>
        <row r="697">
          <cell r="C697">
            <v>3020702</v>
          </cell>
          <cell r="D697">
            <v>3098</v>
          </cell>
          <cell r="E697">
            <v>40870</v>
          </cell>
          <cell r="F697" t="str">
            <v>Jangkar 480Kg</v>
          </cell>
          <cell r="G697">
            <v>96</v>
          </cell>
          <cell r="H697" t="str">
            <v>Value model</v>
          </cell>
          <cell r="I697" t="str">
            <v>Open</v>
          </cell>
          <cell r="K697">
            <v>10560000</v>
          </cell>
          <cell r="L697">
            <v>0</v>
          </cell>
          <cell r="M697">
            <v>-1210000</v>
          </cell>
        </row>
        <row r="698">
          <cell r="C698">
            <v>3020703</v>
          </cell>
          <cell r="D698">
            <v>3062</v>
          </cell>
          <cell r="E698">
            <v>40870</v>
          </cell>
          <cell r="F698" t="str">
            <v>KAMA Pompa Alkon Solar 2"</v>
          </cell>
          <cell r="G698">
            <v>96</v>
          </cell>
          <cell r="H698" t="str">
            <v>Value model</v>
          </cell>
          <cell r="I698" t="str">
            <v>Open</v>
          </cell>
          <cell r="K698">
            <v>3250000</v>
          </cell>
          <cell r="L698">
            <v>0</v>
          </cell>
          <cell r="M698">
            <v>-372395.87</v>
          </cell>
        </row>
        <row r="699">
          <cell r="C699">
            <v>3020704</v>
          </cell>
          <cell r="D699">
            <v>3058</v>
          </cell>
          <cell r="E699">
            <v>40875</v>
          </cell>
          <cell r="F699" t="str">
            <v>KAMA Pompa Alkon Solar 2"</v>
          </cell>
          <cell r="G699">
            <v>96</v>
          </cell>
          <cell r="H699" t="str">
            <v>Value model</v>
          </cell>
          <cell r="I699" t="str">
            <v>Open</v>
          </cell>
          <cell r="K699">
            <v>3250000</v>
          </cell>
          <cell r="L699">
            <v>0</v>
          </cell>
          <cell r="M699">
            <v>-372395.87</v>
          </cell>
        </row>
        <row r="700">
          <cell r="C700">
            <v>3020705</v>
          </cell>
          <cell r="D700">
            <v>6022</v>
          </cell>
          <cell r="E700">
            <v>40879</v>
          </cell>
          <cell r="F700" t="str">
            <v>KAMA Pompa Alkon Solar 3"</v>
          </cell>
          <cell r="G700">
            <v>96</v>
          </cell>
          <cell r="H700" t="str">
            <v>Value model</v>
          </cell>
          <cell r="I700" t="str">
            <v>Closed</v>
          </cell>
          <cell r="K700">
            <v>0</v>
          </cell>
          <cell r="L700">
            <v>0</v>
          </cell>
        </row>
        <row r="701">
          <cell r="C701">
            <v>3020706</v>
          </cell>
          <cell r="D701">
            <v>4025</v>
          </cell>
          <cell r="E701">
            <v>40876</v>
          </cell>
          <cell r="F701" t="str">
            <v>AC 2 Pk</v>
          </cell>
          <cell r="G701">
            <v>96</v>
          </cell>
          <cell r="H701" t="str">
            <v>Value model</v>
          </cell>
          <cell r="I701" t="str">
            <v>Closed</v>
          </cell>
          <cell r="K701">
            <v>0</v>
          </cell>
          <cell r="L701">
            <v>0</v>
          </cell>
        </row>
        <row r="702">
          <cell r="C702">
            <v>3020707</v>
          </cell>
          <cell r="D702">
            <v>3034</v>
          </cell>
          <cell r="E702">
            <v>40879</v>
          </cell>
          <cell r="F702" t="str">
            <v>KAMA Pompa Alkon Solar 2"</v>
          </cell>
          <cell r="G702">
            <v>96</v>
          </cell>
          <cell r="H702" t="str">
            <v>Value model</v>
          </cell>
          <cell r="I702" t="str">
            <v>Open</v>
          </cell>
          <cell r="K702">
            <v>3250000</v>
          </cell>
          <cell r="L702">
            <v>0</v>
          </cell>
          <cell r="M702">
            <v>-338541.7</v>
          </cell>
        </row>
        <row r="703">
          <cell r="C703">
            <v>3020708</v>
          </cell>
          <cell r="D703">
            <v>3086</v>
          </cell>
          <cell r="E703">
            <v>40879</v>
          </cell>
          <cell r="F703" t="str">
            <v>KAMA Pompa Alkon Solar 2"</v>
          </cell>
          <cell r="G703">
            <v>96</v>
          </cell>
          <cell r="H703" t="str">
            <v>Value model</v>
          </cell>
          <cell r="I703" t="str">
            <v>Open</v>
          </cell>
          <cell r="K703">
            <v>3250000</v>
          </cell>
          <cell r="L703">
            <v>0</v>
          </cell>
          <cell r="M703">
            <v>-338541.7</v>
          </cell>
        </row>
        <row r="704">
          <cell r="C704">
            <v>3020709</v>
          </cell>
          <cell r="D704">
            <v>3083</v>
          </cell>
          <cell r="E704">
            <v>40861</v>
          </cell>
          <cell r="F704" t="str">
            <v>Jangkar 480Kg</v>
          </cell>
          <cell r="G704">
            <v>96</v>
          </cell>
          <cell r="H704" t="str">
            <v>Value model</v>
          </cell>
          <cell r="I704" t="str">
            <v>Open</v>
          </cell>
          <cell r="K704">
            <v>13680000</v>
          </cell>
          <cell r="L704">
            <v>0</v>
          </cell>
          <cell r="M704">
            <v>-1567500</v>
          </cell>
        </row>
        <row r="705">
          <cell r="C705">
            <v>3020710</v>
          </cell>
          <cell r="D705">
            <v>3007</v>
          </cell>
          <cell r="E705">
            <v>40878</v>
          </cell>
          <cell r="F705" t="str">
            <v>Pump Engine</v>
          </cell>
          <cell r="G705">
            <v>96</v>
          </cell>
          <cell r="H705" t="str">
            <v>Value model</v>
          </cell>
          <cell r="I705" t="str">
            <v>Open</v>
          </cell>
          <cell r="K705">
            <v>8716666.6699999999</v>
          </cell>
          <cell r="L705">
            <v>0</v>
          </cell>
          <cell r="M705">
            <v>-907986.1</v>
          </cell>
        </row>
        <row r="706">
          <cell r="C706">
            <v>3020711</v>
          </cell>
          <cell r="D706">
            <v>4010</v>
          </cell>
          <cell r="E706">
            <v>40880</v>
          </cell>
          <cell r="F706" t="str">
            <v>Jangkar 480Kg</v>
          </cell>
          <cell r="G706">
            <v>96</v>
          </cell>
          <cell r="H706" t="str">
            <v>Value model</v>
          </cell>
          <cell r="I706" t="str">
            <v>Closed</v>
          </cell>
          <cell r="K706">
            <v>0</v>
          </cell>
          <cell r="L706">
            <v>0</v>
          </cell>
        </row>
        <row r="707">
          <cell r="C707">
            <v>3020712</v>
          </cell>
          <cell r="D707">
            <v>3007</v>
          </cell>
          <cell r="E707">
            <v>40887</v>
          </cell>
          <cell r="F707" t="str">
            <v>Main Engine / 829 HP</v>
          </cell>
          <cell r="G707">
            <v>96</v>
          </cell>
          <cell r="H707" t="str">
            <v>Value model</v>
          </cell>
          <cell r="I707" t="str">
            <v>Open</v>
          </cell>
          <cell r="K707">
            <v>1569805688.75</v>
          </cell>
          <cell r="L707">
            <v>0</v>
          </cell>
          <cell r="M707">
            <v>-163521425.90000001</v>
          </cell>
        </row>
        <row r="708">
          <cell r="C708">
            <v>3020713</v>
          </cell>
          <cell r="D708">
            <v>3542</v>
          </cell>
          <cell r="E708">
            <v>40889</v>
          </cell>
          <cell r="F708" t="str">
            <v>KAMA Pompa Alkon Solar 3"</v>
          </cell>
          <cell r="G708">
            <v>96</v>
          </cell>
          <cell r="H708" t="str">
            <v>Value model</v>
          </cell>
          <cell r="I708" t="str">
            <v>Open</v>
          </cell>
          <cell r="K708">
            <v>3750000</v>
          </cell>
          <cell r="L708">
            <v>0</v>
          </cell>
          <cell r="M708">
            <v>-390625</v>
          </cell>
        </row>
        <row r="709">
          <cell r="C709">
            <v>3020714</v>
          </cell>
          <cell r="D709">
            <v>3581</v>
          </cell>
          <cell r="E709">
            <v>40889</v>
          </cell>
          <cell r="F709" t="str">
            <v>Pump Engine ZH 1115</v>
          </cell>
          <cell r="G709">
            <v>96</v>
          </cell>
          <cell r="H709" t="str">
            <v>Value model</v>
          </cell>
          <cell r="I709" t="str">
            <v>Open</v>
          </cell>
          <cell r="K709">
            <v>5600000</v>
          </cell>
          <cell r="L709">
            <v>0</v>
          </cell>
          <cell r="M709">
            <v>-583333.30000000005</v>
          </cell>
        </row>
        <row r="710">
          <cell r="C710">
            <v>3020715</v>
          </cell>
          <cell r="D710">
            <v>3007</v>
          </cell>
          <cell r="E710">
            <v>40896</v>
          </cell>
          <cell r="F710" t="str">
            <v>KAMA Pompa Alkon Solar 2"</v>
          </cell>
          <cell r="G710">
            <v>96</v>
          </cell>
          <cell r="H710" t="str">
            <v>Value model</v>
          </cell>
          <cell r="I710" t="str">
            <v>Open</v>
          </cell>
          <cell r="K710">
            <v>3250000</v>
          </cell>
          <cell r="L710">
            <v>0</v>
          </cell>
          <cell r="M710">
            <v>-338541.7</v>
          </cell>
        </row>
        <row r="711">
          <cell r="C711">
            <v>3020716</v>
          </cell>
          <cell r="D711">
            <v>4020</v>
          </cell>
          <cell r="E711">
            <v>40896</v>
          </cell>
          <cell r="F711" t="str">
            <v>KAMA Pompa Alkon Solar 2"</v>
          </cell>
          <cell r="G711">
            <v>96</v>
          </cell>
          <cell r="H711" t="str">
            <v>Value model</v>
          </cell>
          <cell r="I711" t="str">
            <v>Closed</v>
          </cell>
          <cell r="K711">
            <v>0</v>
          </cell>
          <cell r="L711">
            <v>0</v>
          </cell>
        </row>
        <row r="712">
          <cell r="C712">
            <v>3020717</v>
          </cell>
          <cell r="D712">
            <v>3015</v>
          </cell>
          <cell r="E712">
            <v>40878</v>
          </cell>
          <cell r="F712" t="str">
            <v>KAMA Pompa Alkon Solar 2"</v>
          </cell>
          <cell r="G712">
            <v>96</v>
          </cell>
          <cell r="H712" t="str">
            <v>Value model</v>
          </cell>
          <cell r="I712" t="str">
            <v>Open</v>
          </cell>
          <cell r="K712">
            <v>3250000</v>
          </cell>
          <cell r="L712">
            <v>0</v>
          </cell>
          <cell r="M712">
            <v>-338541.7</v>
          </cell>
        </row>
        <row r="713">
          <cell r="C713">
            <v>3020718</v>
          </cell>
          <cell r="D713">
            <v>3102</v>
          </cell>
          <cell r="E713">
            <v>40885</v>
          </cell>
          <cell r="F713" t="str">
            <v>Jangkar 480Kg</v>
          </cell>
          <cell r="G713">
            <v>96</v>
          </cell>
          <cell r="H713" t="str">
            <v>Value model</v>
          </cell>
          <cell r="I713" t="str">
            <v>Open</v>
          </cell>
          <cell r="K713">
            <v>10560000</v>
          </cell>
          <cell r="L713">
            <v>0</v>
          </cell>
          <cell r="M713">
            <v>-1100000</v>
          </cell>
        </row>
        <row r="714">
          <cell r="C714">
            <v>3020719</v>
          </cell>
          <cell r="D714">
            <v>4004</v>
          </cell>
          <cell r="E714">
            <v>40904</v>
          </cell>
          <cell r="F714" t="str">
            <v>Jangkar 480Kg</v>
          </cell>
          <cell r="G714">
            <v>96</v>
          </cell>
          <cell r="H714" t="str">
            <v>Value model</v>
          </cell>
          <cell r="I714" t="str">
            <v>Closed</v>
          </cell>
          <cell r="K714">
            <v>0</v>
          </cell>
          <cell r="L714">
            <v>0</v>
          </cell>
        </row>
        <row r="715">
          <cell r="C715">
            <v>3020720</v>
          </cell>
          <cell r="D715">
            <v>4016</v>
          </cell>
          <cell r="E715">
            <v>40905</v>
          </cell>
          <cell r="F715" t="str">
            <v>Jangkar 480Kg</v>
          </cell>
          <cell r="G715">
            <v>96</v>
          </cell>
          <cell r="H715" t="str">
            <v>Value model</v>
          </cell>
          <cell r="I715" t="str">
            <v>Closed</v>
          </cell>
          <cell r="K715">
            <v>0</v>
          </cell>
          <cell r="L715">
            <v>0</v>
          </cell>
        </row>
        <row r="716">
          <cell r="C716">
            <v>3020721</v>
          </cell>
          <cell r="D716">
            <v>3080</v>
          </cell>
          <cell r="E716">
            <v>40905</v>
          </cell>
          <cell r="F716" t="str">
            <v>KAMA Pompa Alkon Solar 2"</v>
          </cell>
          <cell r="G716">
            <v>96</v>
          </cell>
          <cell r="H716" t="str">
            <v>Value model</v>
          </cell>
          <cell r="I716" t="str">
            <v>Open</v>
          </cell>
          <cell r="K716">
            <v>3250000</v>
          </cell>
          <cell r="L716">
            <v>0</v>
          </cell>
          <cell r="M716">
            <v>-338541.7</v>
          </cell>
        </row>
        <row r="717">
          <cell r="C717">
            <v>3020722</v>
          </cell>
          <cell r="D717">
            <v>6022</v>
          </cell>
          <cell r="E717">
            <v>40906</v>
          </cell>
          <cell r="F717" t="str">
            <v>KAMA Pompa Alkon Solar 2"</v>
          </cell>
          <cell r="G717">
            <v>96</v>
          </cell>
          <cell r="H717" t="str">
            <v>Value model</v>
          </cell>
          <cell r="I717" t="str">
            <v>Closed</v>
          </cell>
          <cell r="K717">
            <v>0</v>
          </cell>
          <cell r="L717">
            <v>0</v>
          </cell>
        </row>
        <row r="718">
          <cell r="C718">
            <v>3020723</v>
          </cell>
          <cell r="D718">
            <v>3067</v>
          </cell>
          <cell r="E718">
            <v>40907</v>
          </cell>
          <cell r="F718" t="str">
            <v>Radar 1715</v>
          </cell>
          <cell r="G718">
            <v>96</v>
          </cell>
          <cell r="H718" t="str">
            <v>Value model</v>
          </cell>
          <cell r="I718" t="str">
            <v>Open</v>
          </cell>
          <cell r="K718">
            <v>21000000</v>
          </cell>
          <cell r="L718">
            <v>0</v>
          </cell>
          <cell r="M718">
            <v>-2187500</v>
          </cell>
        </row>
        <row r="719">
          <cell r="C719">
            <v>3020724</v>
          </cell>
          <cell r="D719">
            <v>3055</v>
          </cell>
          <cell r="E719">
            <v>40910</v>
          </cell>
          <cell r="F719" t="str">
            <v>KAMA Pompa Alkon Solar 2"</v>
          </cell>
          <cell r="G719">
            <v>96</v>
          </cell>
          <cell r="H719" t="str">
            <v>Value model</v>
          </cell>
          <cell r="I719" t="str">
            <v>Open</v>
          </cell>
          <cell r="K719">
            <v>3250000</v>
          </cell>
          <cell r="L719">
            <v>0</v>
          </cell>
          <cell r="M719">
            <v>-304687.53000000003</v>
          </cell>
        </row>
        <row r="720">
          <cell r="C720">
            <v>3020725</v>
          </cell>
          <cell r="D720">
            <v>3049</v>
          </cell>
          <cell r="E720">
            <v>40912</v>
          </cell>
          <cell r="F720" t="str">
            <v>KAMA Pompa Alkon Solar 2"</v>
          </cell>
          <cell r="G720">
            <v>96</v>
          </cell>
          <cell r="H720" t="str">
            <v>Value model</v>
          </cell>
          <cell r="I720" t="str">
            <v>Open</v>
          </cell>
          <cell r="K720">
            <v>3250000</v>
          </cell>
          <cell r="L720">
            <v>0</v>
          </cell>
          <cell r="M720">
            <v>-304687.53000000003</v>
          </cell>
        </row>
        <row r="721">
          <cell r="C721">
            <v>3020726</v>
          </cell>
          <cell r="D721">
            <v>3004</v>
          </cell>
          <cell r="E721">
            <v>40913</v>
          </cell>
          <cell r="F721" t="str">
            <v>Jangkar 480Kg</v>
          </cell>
          <cell r="G721">
            <v>96</v>
          </cell>
          <cell r="H721" t="str">
            <v>Value model</v>
          </cell>
          <cell r="I721" t="str">
            <v>Open</v>
          </cell>
          <cell r="K721">
            <v>10560000</v>
          </cell>
          <cell r="L721">
            <v>0</v>
          </cell>
          <cell r="M721">
            <v>-990000</v>
          </cell>
        </row>
        <row r="722">
          <cell r="C722">
            <v>3020727</v>
          </cell>
          <cell r="D722">
            <v>3036</v>
          </cell>
          <cell r="E722">
            <v>40914</v>
          </cell>
          <cell r="F722" t="str">
            <v>KAMA Pompa Alkon Solar 2"</v>
          </cell>
          <cell r="G722">
            <v>96</v>
          </cell>
          <cell r="H722" t="str">
            <v>Value model</v>
          </cell>
          <cell r="I722" t="str">
            <v>Open</v>
          </cell>
          <cell r="K722">
            <v>3250000</v>
          </cell>
          <cell r="L722">
            <v>0</v>
          </cell>
          <cell r="M722">
            <v>-304687.53000000003</v>
          </cell>
        </row>
        <row r="723">
          <cell r="C723">
            <v>3020728</v>
          </cell>
          <cell r="D723">
            <v>3092</v>
          </cell>
          <cell r="E723">
            <v>40922</v>
          </cell>
          <cell r="F723" t="str">
            <v>KAMA Pompa Alkon Solar 2"</v>
          </cell>
          <cell r="G723">
            <v>96</v>
          </cell>
          <cell r="H723" t="str">
            <v>Value model</v>
          </cell>
          <cell r="I723" t="str">
            <v>Open</v>
          </cell>
          <cell r="K723">
            <v>3250000</v>
          </cell>
          <cell r="L723">
            <v>0</v>
          </cell>
          <cell r="M723">
            <v>-304687.53000000003</v>
          </cell>
        </row>
        <row r="724">
          <cell r="C724">
            <v>3020729</v>
          </cell>
          <cell r="D724">
            <v>3012</v>
          </cell>
          <cell r="E724">
            <v>40932</v>
          </cell>
          <cell r="F724" t="str">
            <v>Radio VHF IC-M422</v>
          </cell>
          <cell r="G724">
            <v>96</v>
          </cell>
          <cell r="H724" t="str">
            <v>Value model</v>
          </cell>
          <cell r="I724" t="str">
            <v>Open</v>
          </cell>
          <cell r="K724">
            <v>2900000</v>
          </cell>
          <cell r="L724">
            <v>0</v>
          </cell>
          <cell r="M724">
            <v>-271874.96999999997</v>
          </cell>
        </row>
        <row r="725">
          <cell r="C725">
            <v>3020730</v>
          </cell>
          <cell r="D725">
            <v>3021</v>
          </cell>
          <cell r="E725">
            <v>40932</v>
          </cell>
          <cell r="F725" t="str">
            <v>Radio VHF IC-M422</v>
          </cell>
          <cell r="G725">
            <v>96</v>
          </cell>
          <cell r="H725" t="str">
            <v>Value model</v>
          </cell>
          <cell r="I725" t="str">
            <v>Open</v>
          </cell>
          <cell r="K725">
            <v>2900000</v>
          </cell>
          <cell r="L725">
            <v>0</v>
          </cell>
          <cell r="M725">
            <v>-271874.96999999997</v>
          </cell>
        </row>
        <row r="726">
          <cell r="C726">
            <v>3020731</v>
          </cell>
          <cell r="D726">
            <v>3010</v>
          </cell>
          <cell r="E726">
            <v>40932</v>
          </cell>
          <cell r="F726" t="str">
            <v>Radio VHF IC-M422</v>
          </cell>
          <cell r="G726">
            <v>96</v>
          </cell>
          <cell r="H726" t="str">
            <v>Value model</v>
          </cell>
          <cell r="I726" t="str">
            <v>Open</v>
          </cell>
          <cell r="K726">
            <v>2900000</v>
          </cell>
          <cell r="L726">
            <v>0</v>
          </cell>
          <cell r="M726">
            <v>-271874.96999999997</v>
          </cell>
        </row>
        <row r="727">
          <cell r="C727">
            <v>3020732</v>
          </cell>
          <cell r="D727">
            <v>3059</v>
          </cell>
          <cell r="E727">
            <v>40927</v>
          </cell>
          <cell r="F727" t="str">
            <v>KAMA Pompa Alkon Solar 2"</v>
          </cell>
          <cell r="G727">
            <v>96</v>
          </cell>
          <cell r="H727" t="str">
            <v>Value model</v>
          </cell>
          <cell r="I727" t="str">
            <v>Open</v>
          </cell>
          <cell r="K727">
            <v>3250000</v>
          </cell>
          <cell r="L727">
            <v>0</v>
          </cell>
          <cell r="M727">
            <v>-304687.53000000003</v>
          </cell>
        </row>
        <row r="728">
          <cell r="C728">
            <v>3020733</v>
          </cell>
          <cell r="D728">
            <v>3059</v>
          </cell>
          <cell r="E728">
            <v>40928</v>
          </cell>
          <cell r="F728" t="str">
            <v>Jangkar 480Kg</v>
          </cell>
          <cell r="G728">
            <v>96</v>
          </cell>
          <cell r="H728" t="str">
            <v>Value model</v>
          </cell>
          <cell r="I728" t="str">
            <v>Open</v>
          </cell>
          <cell r="K728">
            <v>10800000</v>
          </cell>
          <cell r="L728">
            <v>0</v>
          </cell>
          <cell r="M728">
            <v>-1012500</v>
          </cell>
        </row>
        <row r="729">
          <cell r="C729">
            <v>3020734</v>
          </cell>
          <cell r="D729">
            <v>3102</v>
          </cell>
          <cell r="E729">
            <v>40909</v>
          </cell>
          <cell r="F729" t="str">
            <v>Pompa Hydraulic / Hydraulic Pu</v>
          </cell>
          <cell r="G729">
            <v>96</v>
          </cell>
          <cell r="H729" t="str">
            <v>Value model</v>
          </cell>
          <cell r="I729" t="str">
            <v>Open</v>
          </cell>
          <cell r="K729">
            <v>14088681</v>
          </cell>
          <cell r="L729">
            <v>0</v>
          </cell>
          <cell r="M729">
            <v>-1320813.81</v>
          </cell>
        </row>
        <row r="730">
          <cell r="C730">
            <v>3020735</v>
          </cell>
          <cell r="D730">
            <v>3070</v>
          </cell>
          <cell r="E730">
            <v>40913</v>
          </cell>
          <cell r="F730" t="str">
            <v>KAMA Pompa Alkon Solar 2"</v>
          </cell>
          <cell r="G730">
            <v>96</v>
          </cell>
          <cell r="H730" t="str">
            <v>Value model</v>
          </cell>
          <cell r="I730" t="str">
            <v>Open</v>
          </cell>
          <cell r="K730">
            <v>3250000</v>
          </cell>
          <cell r="L730">
            <v>0</v>
          </cell>
          <cell r="M730">
            <v>-304687.53000000003</v>
          </cell>
        </row>
        <row r="731">
          <cell r="C731">
            <v>3020736</v>
          </cell>
          <cell r="D731">
            <v>3028</v>
          </cell>
          <cell r="E731">
            <v>40934</v>
          </cell>
          <cell r="F731" t="str">
            <v>Radar 1715</v>
          </cell>
          <cell r="G731">
            <v>96</v>
          </cell>
          <cell r="H731" t="str">
            <v>Value model</v>
          </cell>
          <cell r="I731" t="str">
            <v>Open</v>
          </cell>
          <cell r="K731">
            <v>20600000</v>
          </cell>
          <cell r="L731">
            <v>0</v>
          </cell>
          <cell r="M731">
            <v>-1931249.97</v>
          </cell>
        </row>
        <row r="732">
          <cell r="C732">
            <v>3020737</v>
          </cell>
          <cell r="D732">
            <v>3097</v>
          </cell>
          <cell r="E732">
            <v>40936</v>
          </cell>
          <cell r="F732" t="str">
            <v>Jangkar 480Kg</v>
          </cell>
          <cell r="G732">
            <v>96</v>
          </cell>
          <cell r="H732" t="str">
            <v>Value model</v>
          </cell>
          <cell r="I732" t="str">
            <v>Open</v>
          </cell>
          <cell r="K732">
            <v>10640000</v>
          </cell>
          <cell r="L732">
            <v>0</v>
          </cell>
          <cell r="M732">
            <v>-997499.97</v>
          </cell>
        </row>
        <row r="733">
          <cell r="C733">
            <v>3020738</v>
          </cell>
          <cell r="D733">
            <v>3010</v>
          </cell>
          <cell r="E733">
            <v>40927</v>
          </cell>
          <cell r="F733" t="str">
            <v>KAMA Pompa Alkon Solar 2"</v>
          </cell>
          <cell r="G733">
            <v>96</v>
          </cell>
          <cell r="H733" t="str">
            <v>Value model</v>
          </cell>
          <cell r="I733" t="str">
            <v>Open</v>
          </cell>
          <cell r="K733">
            <v>3250000</v>
          </cell>
          <cell r="L733">
            <v>0</v>
          </cell>
          <cell r="M733">
            <v>-304687.53000000003</v>
          </cell>
        </row>
        <row r="734">
          <cell r="C734">
            <v>3020739</v>
          </cell>
          <cell r="D734">
            <v>3005</v>
          </cell>
          <cell r="E734">
            <v>40933</v>
          </cell>
          <cell r="F734" t="str">
            <v>KAMA Pompa Alkon Solar 2"</v>
          </cell>
          <cell r="G734">
            <v>96</v>
          </cell>
          <cell r="H734" t="str">
            <v>Value model</v>
          </cell>
          <cell r="I734" t="str">
            <v>Open</v>
          </cell>
          <cell r="K734">
            <v>3250000</v>
          </cell>
          <cell r="L734">
            <v>0</v>
          </cell>
          <cell r="M734">
            <v>-304687.53000000003</v>
          </cell>
        </row>
        <row r="735">
          <cell r="C735">
            <v>3020740</v>
          </cell>
          <cell r="D735">
            <v>3066</v>
          </cell>
          <cell r="E735">
            <v>40941</v>
          </cell>
          <cell r="F735" t="str">
            <v>KAMA Pompa Alkon Solar 2"</v>
          </cell>
          <cell r="G735">
            <v>96</v>
          </cell>
          <cell r="H735" t="str">
            <v>Value model</v>
          </cell>
          <cell r="I735" t="str">
            <v>Open</v>
          </cell>
          <cell r="K735">
            <v>3250000</v>
          </cell>
          <cell r="L735">
            <v>0</v>
          </cell>
          <cell r="M735">
            <v>-270833.36</v>
          </cell>
        </row>
        <row r="736">
          <cell r="C736">
            <v>3020741</v>
          </cell>
          <cell r="D736">
            <v>3056</v>
          </cell>
          <cell r="E736">
            <v>40942</v>
          </cell>
          <cell r="F736" t="str">
            <v>KAMA Pompa Alkon Solar 2"</v>
          </cell>
          <cell r="G736">
            <v>96</v>
          </cell>
          <cell r="H736" t="str">
            <v>Value model</v>
          </cell>
          <cell r="I736" t="str">
            <v>Open</v>
          </cell>
          <cell r="K736">
            <v>3250000</v>
          </cell>
          <cell r="L736">
            <v>0</v>
          </cell>
          <cell r="M736">
            <v>-270833.36</v>
          </cell>
        </row>
        <row r="737">
          <cell r="C737">
            <v>3020742</v>
          </cell>
          <cell r="D737">
            <v>3057</v>
          </cell>
          <cell r="E737">
            <v>40946</v>
          </cell>
          <cell r="F737" t="str">
            <v>Pompa Hydraulic / Hydraulic Pu</v>
          </cell>
          <cell r="G737">
            <v>96</v>
          </cell>
          <cell r="H737" t="str">
            <v>Value model</v>
          </cell>
          <cell r="I737" t="str">
            <v>Open</v>
          </cell>
          <cell r="K737">
            <v>14430663.43</v>
          </cell>
          <cell r="L737">
            <v>0</v>
          </cell>
          <cell r="M737">
            <v>-1202555.28</v>
          </cell>
        </row>
        <row r="738">
          <cell r="C738">
            <v>3020743</v>
          </cell>
          <cell r="D738">
            <v>3002</v>
          </cell>
          <cell r="E738">
            <v>40959</v>
          </cell>
          <cell r="F738" t="str">
            <v>KAMA Pompa Alkon Solar 2"</v>
          </cell>
          <cell r="G738">
            <v>96</v>
          </cell>
          <cell r="H738" t="str">
            <v>Value model</v>
          </cell>
          <cell r="I738" t="str">
            <v>Open</v>
          </cell>
          <cell r="K738">
            <v>3250000</v>
          </cell>
          <cell r="L738">
            <v>0</v>
          </cell>
          <cell r="M738">
            <v>-270833.36</v>
          </cell>
        </row>
        <row r="739">
          <cell r="C739">
            <v>3020744</v>
          </cell>
          <cell r="D739">
            <v>3029</v>
          </cell>
          <cell r="E739">
            <v>40961</v>
          </cell>
          <cell r="F739" t="str">
            <v>Radar 1715</v>
          </cell>
          <cell r="G739">
            <v>96</v>
          </cell>
          <cell r="H739" t="str">
            <v>Value model</v>
          </cell>
          <cell r="I739" t="str">
            <v>Open</v>
          </cell>
          <cell r="K739">
            <v>20000000</v>
          </cell>
          <cell r="L739">
            <v>0</v>
          </cell>
          <cell r="M739">
            <v>-1666666.64</v>
          </cell>
        </row>
        <row r="740">
          <cell r="C740">
            <v>3020745</v>
          </cell>
          <cell r="D740">
            <v>3053</v>
          </cell>
          <cell r="E740">
            <v>40954</v>
          </cell>
          <cell r="F740" t="str">
            <v>KAMA Pompa Alkon Solar 2"</v>
          </cell>
          <cell r="G740">
            <v>96</v>
          </cell>
          <cell r="H740" t="str">
            <v>Value model</v>
          </cell>
          <cell r="I740" t="str">
            <v>Open</v>
          </cell>
          <cell r="K740">
            <v>3250000</v>
          </cell>
          <cell r="L740">
            <v>0</v>
          </cell>
          <cell r="M740">
            <v>-270833.36</v>
          </cell>
        </row>
        <row r="741">
          <cell r="C741">
            <v>3020746</v>
          </cell>
          <cell r="D741">
            <v>3054</v>
          </cell>
          <cell r="E741">
            <v>40963</v>
          </cell>
          <cell r="F741" t="str">
            <v>KAMA Pompa Alkon Solar 2"</v>
          </cell>
          <cell r="G741">
            <v>96</v>
          </cell>
          <cell r="H741" t="str">
            <v>Value model</v>
          </cell>
          <cell r="I741" t="str">
            <v>Open</v>
          </cell>
          <cell r="K741">
            <v>3250000</v>
          </cell>
          <cell r="L741">
            <v>0</v>
          </cell>
          <cell r="M741">
            <v>-270833.36</v>
          </cell>
        </row>
        <row r="742">
          <cell r="C742">
            <v>3020747</v>
          </cell>
          <cell r="D742">
            <v>3058</v>
          </cell>
          <cell r="E742">
            <v>40968</v>
          </cell>
          <cell r="F742" t="str">
            <v>KAMA Pompa Alkon Solar 2"</v>
          </cell>
          <cell r="G742">
            <v>96</v>
          </cell>
          <cell r="H742" t="str">
            <v>Value model</v>
          </cell>
          <cell r="I742" t="str">
            <v>Open</v>
          </cell>
          <cell r="K742">
            <v>3250000</v>
          </cell>
          <cell r="L742">
            <v>0</v>
          </cell>
          <cell r="M742">
            <v>-270833.36</v>
          </cell>
        </row>
        <row r="743">
          <cell r="C743">
            <v>3020748</v>
          </cell>
          <cell r="D743">
            <v>3004</v>
          </cell>
          <cell r="E743">
            <v>40940</v>
          </cell>
          <cell r="F743" t="str">
            <v>KAMA Pompa Alkon Solar 2"</v>
          </cell>
          <cell r="G743">
            <v>96</v>
          </cell>
          <cell r="H743" t="str">
            <v>Value model</v>
          </cell>
          <cell r="I743" t="str">
            <v>Open</v>
          </cell>
          <cell r="K743">
            <v>3250000</v>
          </cell>
          <cell r="L743">
            <v>0</v>
          </cell>
          <cell r="M743">
            <v>-270833.36</v>
          </cell>
        </row>
        <row r="744">
          <cell r="C744">
            <v>3020749</v>
          </cell>
          <cell r="D744">
            <v>3101</v>
          </cell>
          <cell r="E744">
            <v>40970</v>
          </cell>
          <cell r="F744" t="str">
            <v>Jangkar 480Kg</v>
          </cell>
          <cell r="G744">
            <v>96</v>
          </cell>
          <cell r="H744" t="str">
            <v>Value model</v>
          </cell>
          <cell r="I744" t="str">
            <v>Open</v>
          </cell>
          <cell r="K744">
            <v>10560000</v>
          </cell>
          <cell r="L744">
            <v>0</v>
          </cell>
          <cell r="M744">
            <v>-770000</v>
          </cell>
        </row>
        <row r="745">
          <cell r="C745">
            <v>3020750</v>
          </cell>
          <cell r="D745">
            <v>3075</v>
          </cell>
          <cell r="E745">
            <v>40973</v>
          </cell>
          <cell r="F745" t="str">
            <v>KAMA Pompa Alkon Solar 2"</v>
          </cell>
          <cell r="G745">
            <v>96</v>
          </cell>
          <cell r="H745" t="str">
            <v>Value model</v>
          </cell>
          <cell r="I745" t="str">
            <v>Open</v>
          </cell>
          <cell r="K745">
            <v>3250000</v>
          </cell>
          <cell r="L745">
            <v>0</v>
          </cell>
          <cell r="M745">
            <v>-236979.19</v>
          </cell>
        </row>
        <row r="746">
          <cell r="C746">
            <v>3020751</v>
          </cell>
          <cell r="D746">
            <v>3012</v>
          </cell>
          <cell r="E746">
            <v>40984</v>
          </cell>
          <cell r="F746" t="str">
            <v>KAMA Pompa Alkon Solar 2"</v>
          </cell>
          <cell r="G746">
            <v>96</v>
          </cell>
          <cell r="H746" t="str">
            <v>Value model</v>
          </cell>
          <cell r="I746" t="str">
            <v>Open</v>
          </cell>
          <cell r="K746">
            <v>3250000</v>
          </cell>
          <cell r="L746">
            <v>0</v>
          </cell>
          <cell r="M746">
            <v>-236979.19</v>
          </cell>
        </row>
        <row r="747">
          <cell r="C747">
            <v>3020752</v>
          </cell>
          <cell r="D747">
            <v>3051</v>
          </cell>
          <cell r="E747">
            <v>40989</v>
          </cell>
          <cell r="F747" t="str">
            <v>Pompa Hydraulic / Hydraulic Pu</v>
          </cell>
          <cell r="G747">
            <v>96</v>
          </cell>
          <cell r="H747" t="str">
            <v>Value model</v>
          </cell>
          <cell r="I747" t="str">
            <v>Open</v>
          </cell>
          <cell r="K747">
            <v>14430663.43</v>
          </cell>
          <cell r="L747">
            <v>0</v>
          </cell>
          <cell r="M747">
            <v>-1052235.8700000001</v>
          </cell>
        </row>
        <row r="748">
          <cell r="C748">
            <v>3020753</v>
          </cell>
          <cell r="D748">
            <v>3019</v>
          </cell>
          <cell r="E748">
            <v>40995</v>
          </cell>
          <cell r="F748" t="str">
            <v>JIANG DONG Pompa Alkon Solar 2</v>
          </cell>
          <cell r="G748">
            <v>96</v>
          </cell>
          <cell r="H748" t="str">
            <v>Value model</v>
          </cell>
          <cell r="I748" t="str">
            <v>Open</v>
          </cell>
          <cell r="K748">
            <v>3750000</v>
          </cell>
          <cell r="L748">
            <v>0</v>
          </cell>
          <cell r="M748">
            <v>-273437.5</v>
          </cell>
        </row>
        <row r="749">
          <cell r="C749">
            <v>3020754</v>
          </cell>
          <cell r="D749">
            <v>3078</v>
          </cell>
          <cell r="E749">
            <v>41002</v>
          </cell>
          <cell r="F749" t="str">
            <v>KAMA Pompa Alkon Solar 2"</v>
          </cell>
          <cell r="G749">
            <v>96</v>
          </cell>
          <cell r="H749" t="str">
            <v>Value model</v>
          </cell>
          <cell r="I749" t="str">
            <v>Open</v>
          </cell>
          <cell r="K749">
            <v>3250000</v>
          </cell>
          <cell r="L749">
            <v>0</v>
          </cell>
          <cell r="M749">
            <v>-203125.02</v>
          </cell>
        </row>
        <row r="750">
          <cell r="C750">
            <v>3020755</v>
          </cell>
          <cell r="D750">
            <v>3030</v>
          </cell>
          <cell r="E750">
            <v>41008</v>
          </cell>
          <cell r="F750" t="str">
            <v>KAMA Pompa Alkon Solar 2"</v>
          </cell>
          <cell r="G750">
            <v>96</v>
          </cell>
          <cell r="H750" t="str">
            <v>Value model</v>
          </cell>
          <cell r="I750" t="str">
            <v>Open</v>
          </cell>
          <cell r="K750">
            <v>3250000</v>
          </cell>
          <cell r="L750">
            <v>0</v>
          </cell>
          <cell r="M750">
            <v>-203125.02</v>
          </cell>
        </row>
        <row r="751">
          <cell r="C751">
            <v>3020756</v>
          </cell>
          <cell r="D751">
            <v>3046</v>
          </cell>
          <cell r="E751">
            <v>41004</v>
          </cell>
          <cell r="F751" t="str">
            <v>Pump Engine</v>
          </cell>
          <cell r="G751">
            <v>96</v>
          </cell>
          <cell r="H751" t="str">
            <v>Value model</v>
          </cell>
          <cell r="I751" t="str">
            <v>Open</v>
          </cell>
          <cell r="K751">
            <v>10750000</v>
          </cell>
          <cell r="L751">
            <v>0</v>
          </cell>
          <cell r="M751">
            <v>-671875.02</v>
          </cell>
        </row>
        <row r="752">
          <cell r="C752">
            <v>3020757</v>
          </cell>
          <cell r="D752">
            <v>3019</v>
          </cell>
          <cell r="E752">
            <v>41015</v>
          </cell>
          <cell r="F752" t="str">
            <v>JIANG DONG Pompa Alkon Solar 2</v>
          </cell>
          <cell r="G752">
            <v>96</v>
          </cell>
          <cell r="H752" t="str">
            <v>Value model</v>
          </cell>
          <cell r="I752" t="str">
            <v>Open</v>
          </cell>
          <cell r="K752">
            <v>4250000</v>
          </cell>
          <cell r="L752">
            <v>0</v>
          </cell>
          <cell r="M752">
            <v>-265624.98</v>
          </cell>
        </row>
        <row r="753">
          <cell r="C753">
            <v>3020758</v>
          </cell>
          <cell r="D753">
            <v>3090</v>
          </cell>
          <cell r="E753">
            <v>41009</v>
          </cell>
          <cell r="F753" t="str">
            <v>Jangkar 480Kg</v>
          </cell>
          <cell r="G753">
            <v>96</v>
          </cell>
          <cell r="H753" t="str">
            <v>Value model</v>
          </cell>
          <cell r="I753" t="str">
            <v>Open</v>
          </cell>
          <cell r="K753">
            <v>13680000</v>
          </cell>
          <cell r="L753">
            <v>0</v>
          </cell>
          <cell r="M753">
            <v>-855000</v>
          </cell>
        </row>
        <row r="754">
          <cell r="C754">
            <v>3020759</v>
          </cell>
          <cell r="D754">
            <v>3065</v>
          </cell>
          <cell r="E754">
            <v>41012</v>
          </cell>
          <cell r="F754" t="str">
            <v>Pompa Hydraulic / Hydraulic Pu</v>
          </cell>
          <cell r="G754">
            <v>96</v>
          </cell>
          <cell r="H754" t="str">
            <v>Value model</v>
          </cell>
          <cell r="I754" t="str">
            <v>Open</v>
          </cell>
          <cell r="K754">
            <v>14430663.43</v>
          </cell>
          <cell r="L754">
            <v>0</v>
          </cell>
          <cell r="M754">
            <v>-901916.46</v>
          </cell>
        </row>
        <row r="755">
          <cell r="C755">
            <v>3020760</v>
          </cell>
          <cell r="D755">
            <v>3069</v>
          </cell>
          <cell r="E755">
            <v>41015</v>
          </cell>
          <cell r="F755" t="str">
            <v>Radio SSB IC-710</v>
          </cell>
          <cell r="G755">
            <v>96</v>
          </cell>
          <cell r="H755" t="str">
            <v>Value model</v>
          </cell>
          <cell r="I755" t="str">
            <v>Open</v>
          </cell>
          <cell r="K755">
            <v>12000000</v>
          </cell>
          <cell r="L755">
            <v>0</v>
          </cell>
          <cell r="M755">
            <v>-750000</v>
          </cell>
        </row>
        <row r="756">
          <cell r="C756">
            <v>3020761</v>
          </cell>
          <cell r="D756">
            <v>3069</v>
          </cell>
          <cell r="E756">
            <v>41016</v>
          </cell>
          <cell r="F756" t="str">
            <v>Tunner AT - 130</v>
          </cell>
          <cell r="G756">
            <v>96</v>
          </cell>
          <cell r="H756" t="str">
            <v>Value model</v>
          </cell>
          <cell r="I756" t="str">
            <v>Open</v>
          </cell>
          <cell r="K756">
            <v>4000000</v>
          </cell>
          <cell r="L756">
            <v>0</v>
          </cell>
          <cell r="M756">
            <v>-250000.02</v>
          </cell>
        </row>
        <row r="757">
          <cell r="C757">
            <v>3020762</v>
          </cell>
          <cell r="D757">
            <v>3024</v>
          </cell>
          <cell r="E757">
            <v>41018</v>
          </cell>
          <cell r="F757" t="str">
            <v>KAMA Pompa Alkon Solar 2"</v>
          </cell>
          <cell r="G757">
            <v>96</v>
          </cell>
          <cell r="H757" t="str">
            <v>Value model</v>
          </cell>
          <cell r="I757" t="str">
            <v>Open</v>
          </cell>
          <cell r="K757">
            <v>3250000</v>
          </cell>
          <cell r="L757">
            <v>0</v>
          </cell>
          <cell r="M757">
            <v>-203125.02</v>
          </cell>
        </row>
        <row r="758">
          <cell r="C758">
            <v>3020763</v>
          </cell>
          <cell r="D758">
            <v>3053</v>
          </cell>
          <cell r="E758">
            <v>41018</v>
          </cell>
          <cell r="F758" t="str">
            <v>KAMA Pompa Alkon Solar 2"</v>
          </cell>
          <cell r="G758">
            <v>96</v>
          </cell>
          <cell r="H758" t="str">
            <v>Value model</v>
          </cell>
          <cell r="I758" t="str">
            <v>Open</v>
          </cell>
          <cell r="K758">
            <v>3250000</v>
          </cell>
          <cell r="L758">
            <v>0</v>
          </cell>
          <cell r="M758">
            <v>-203125.02</v>
          </cell>
        </row>
        <row r="759">
          <cell r="C759">
            <v>3020764</v>
          </cell>
          <cell r="D759">
            <v>3012</v>
          </cell>
          <cell r="E759">
            <v>41019</v>
          </cell>
          <cell r="F759" t="str">
            <v>Radar 1715</v>
          </cell>
          <cell r="G759">
            <v>96</v>
          </cell>
          <cell r="H759" t="str">
            <v>Value model</v>
          </cell>
          <cell r="I759" t="str">
            <v>Open</v>
          </cell>
          <cell r="K759">
            <v>20000000</v>
          </cell>
          <cell r="L759">
            <v>0</v>
          </cell>
          <cell r="M759">
            <v>-1249999.98</v>
          </cell>
        </row>
        <row r="760">
          <cell r="C760">
            <v>3020765</v>
          </cell>
          <cell r="D760">
            <v>3072</v>
          </cell>
          <cell r="E760">
            <v>41004</v>
          </cell>
          <cell r="F760" t="str">
            <v>Pompa Hydraulic / Hydraulic Pu</v>
          </cell>
          <cell r="G760">
            <v>96</v>
          </cell>
          <cell r="H760" t="str">
            <v>Value model</v>
          </cell>
          <cell r="I760" t="str">
            <v>Open</v>
          </cell>
          <cell r="K760">
            <v>14430663.43</v>
          </cell>
          <cell r="L760">
            <v>0</v>
          </cell>
          <cell r="M760">
            <v>-901916.46</v>
          </cell>
        </row>
        <row r="761">
          <cell r="C761">
            <v>3020766</v>
          </cell>
          <cell r="D761">
            <v>6202</v>
          </cell>
          <cell r="E761">
            <v>41018</v>
          </cell>
          <cell r="F761" t="str">
            <v>Pump Engine ZH 1115</v>
          </cell>
          <cell r="G761">
            <v>96</v>
          </cell>
          <cell r="H761" t="str">
            <v>Value model</v>
          </cell>
          <cell r="I761" t="str">
            <v>Closed</v>
          </cell>
          <cell r="K761">
            <v>0</v>
          </cell>
          <cell r="L761">
            <v>0</v>
          </cell>
        </row>
        <row r="762">
          <cell r="C762">
            <v>3020767</v>
          </cell>
          <cell r="D762">
            <v>3051</v>
          </cell>
          <cell r="E762">
            <v>41025</v>
          </cell>
          <cell r="F762" t="str">
            <v>KAMA Pompa Alkon Solar 2"</v>
          </cell>
          <cell r="G762">
            <v>96</v>
          </cell>
          <cell r="H762" t="str">
            <v>Value model</v>
          </cell>
          <cell r="I762" t="str">
            <v>Open</v>
          </cell>
          <cell r="K762">
            <v>3250000</v>
          </cell>
          <cell r="L762">
            <v>0</v>
          </cell>
          <cell r="M762">
            <v>-203125.02</v>
          </cell>
        </row>
        <row r="763">
          <cell r="C763">
            <v>3020768</v>
          </cell>
          <cell r="D763">
            <v>3021</v>
          </cell>
          <cell r="E763">
            <v>41026</v>
          </cell>
          <cell r="F763" t="str">
            <v>KAMA Pompa Alkon Solar 2"</v>
          </cell>
          <cell r="G763">
            <v>96</v>
          </cell>
          <cell r="H763" t="str">
            <v>Value model</v>
          </cell>
          <cell r="I763" t="str">
            <v>Open</v>
          </cell>
          <cell r="K763">
            <v>3250000</v>
          </cell>
          <cell r="L763">
            <v>0</v>
          </cell>
          <cell r="M763">
            <v>-203125.02</v>
          </cell>
        </row>
        <row r="764">
          <cell r="C764">
            <v>3020769</v>
          </cell>
          <cell r="D764">
            <v>4001</v>
          </cell>
          <cell r="E764">
            <v>41029</v>
          </cell>
          <cell r="F764" t="str">
            <v>Jangkar 480Kg</v>
          </cell>
          <cell r="G764">
            <v>96</v>
          </cell>
          <cell r="H764" t="str">
            <v>Value model</v>
          </cell>
          <cell r="I764" t="str">
            <v>Closed</v>
          </cell>
          <cell r="K764">
            <v>0</v>
          </cell>
          <cell r="L764">
            <v>0</v>
          </cell>
        </row>
        <row r="765">
          <cell r="C765">
            <v>3020770</v>
          </cell>
          <cell r="D765">
            <v>3016</v>
          </cell>
          <cell r="E765">
            <v>41031</v>
          </cell>
          <cell r="F765" t="str">
            <v>Jangkar 480Kg</v>
          </cell>
          <cell r="G765">
            <v>96</v>
          </cell>
          <cell r="H765" t="str">
            <v>Value model</v>
          </cell>
          <cell r="I765" t="str">
            <v>Open</v>
          </cell>
          <cell r="K765">
            <v>9922500</v>
          </cell>
          <cell r="L765">
            <v>0</v>
          </cell>
          <cell r="M765">
            <v>-516796.9</v>
          </cell>
        </row>
        <row r="766">
          <cell r="C766">
            <v>3020771</v>
          </cell>
          <cell r="D766">
            <v>3069</v>
          </cell>
          <cell r="E766">
            <v>41016</v>
          </cell>
          <cell r="F766" t="str">
            <v>Tunner AT - 130</v>
          </cell>
          <cell r="G766">
            <v>96</v>
          </cell>
          <cell r="H766" t="str">
            <v>Value model</v>
          </cell>
          <cell r="I766" t="str">
            <v>Open</v>
          </cell>
          <cell r="K766">
            <v>4000000</v>
          </cell>
          <cell r="L766">
            <v>0</v>
          </cell>
          <cell r="M766">
            <v>-250000.02</v>
          </cell>
        </row>
        <row r="767">
          <cell r="C767">
            <v>3020772</v>
          </cell>
          <cell r="D767">
            <v>3063</v>
          </cell>
          <cell r="E767">
            <v>41031</v>
          </cell>
          <cell r="F767" t="str">
            <v>KAMA Pompa Alkon Solar 2"</v>
          </cell>
          <cell r="G767">
            <v>96</v>
          </cell>
          <cell r="H767" t="str">
            <v>Value model</v>
          </cell>
          <cell r="I767" t="str">
            <v>Open</v>
          </cell>
          <cell r="K767">
            <v>3250000</v>
          </cell>
          <cell r="L767">
            <v>0</v>
          </cell>
          <cell r="M767">
            <v>-169270.85</v>
          </cell>
        </row>
        <row r="768">
          <cell r="C768">
            <v>3020773</v>
          </cell>
          <cell r="D768">
            <v>3053</v>
          </cell>
          <cell r="E768">
            <v>41036</v>
          </cell>
          <cell r="F768" t="str">
            <v>KAMA Pompa Alkon Solar 2"</v>
          </cell>
          <cell r="G768">
            <v>96</v>
          </cell>
          <cell r="H768" t="str">
            <v>Value model</v>
          </cell>
          <cell r="I768" t="str">
            <v>Open</v>
          </cell>
          <cell r="K768">
            <v>3250000</v>
          </cell>
          <cell r="L768">
            <v>0</v>
          </cell>
          <cell r="M768">
            <v>-169270.85</v>
          </cell>
        </row>
        <row r="769">
          <cell r="C769">
            <v>3020774</v>
          </cell>
          <cell r="D769">
            <v>3025</v>
          </cell>
          <cell r="E769">
            <v>41041</v>
          </cell>
          <cell r="F769" t="str">
            <v>KAMA Pompa Alkon Solar 2"</v>
          </cell>
          <cell r="G769">
            <v>96</v>
          </cell>
          <cell r="H769" t="str">
            <v>Value model</v>
          </cell>
          <cell r="I769" t="str">
            <v>Open</v>
          </cell>
          <cell r="K769">
            <v>3250000</v>
          </cell>
          <cell r="L769">
            <v>0</v>
          </cell>
          <cell r="M769">
            <v>-169270.85</v>
          </cell>
        </row>
        <row r="770">
          <cell r="C770">
            <v>3020775</v>
          </cell>
          <cell r="D770">
            <v>3027</v>
          </cell>
          <cell r="E770">
            <v>41050</v>
          </cell>
          <cell r="F770" t="str">
            <v>Radar 1715</v>
          </cell>
          <cell r="G770">
            <v>96</v>
          </cell>
          <cell r="H770" t="str">
            <v>Value model</v>
          </cell>
          <cell r="I770" t="str">
            <v>Open</v>
          </cell>
          <cell r="K770">
            <v>19400000</v>
          </cell>
          <cell r="L770">
            <v>0</v>
          </cell>
          <cell r="M770">
            <v>-1010416.65</v>
          </cell>
        </row>
        <row r="771">
          <cell r="C771">
            <v>3020776</v>
          </cell>
          <cell r="D771">
            <v>3023</v>
          </cell>
          <cell r="E771">
            <v>41052</v>
          </cell>
          <cell r="F771" t="str">
            <v>KAMA Pompa Alkon Solar 2"</v>
          </cell>
          <cell r="G771">
            <v>96</v>
          </cell>
          <cell r="H771" t="str">
            <v>Value model</v>
          </cell>
          <cell r="I771" t="str">
            <v>Open</v>
          </cell>
          <cell r="K771">
            <v>3250000</v>
          </cell>
          <cell r="L771">
            <v>0</v>
          </cell>
          <cell r="M771">
            <v>-169270.85</v>
          </cell>
        </row>
        <row r="772">
          <cell r="C772">
            <v>3020777</v>
          </cell>
          <cell r="D772">
            <v>3072</v>
          </cell>
          <cell r="E772">
            <v>41054</v>
          </cell>
          <cell r="F772" t="str">
            <v>KAMA Pompa Alkon Solar 2"</v>
          </cell>
          <cell r="G772">
            <v>96</v>
          </cell>
          <cell r="H772" t="str">
            <v>Value model</v>
          </cell>
          <cell r="I772" t="str">
            <v>Open</v>
          </cell>
          <cell r="K772">
            <v>3250000</v>
          </cell>
          <cell r="L772">
            <v>0</v>
          </cell>
          <cell r="M772">
            <v>-169270.85</v>
          </cell>
        </row>
        <row r="773">
          <cell r="C773">
            <v>3020778</v>
          </cell>
          <cell r="D773">
            <v>3017</v>
          </cell>
          <cell r="E773">
            <v>41058</v>
          </cell>
          <cell r="F773" t="str">
            <v>KAMA Pompa Alkon Solar 2"</v>
          </cell>
          <cell r="G773">
            <v>96</v>
          </cell>
          <cell r="H773" t="str">
            <v>Value model</v>
          </cell>
          <cell r="I773" t="str">
            <v>Open</v>
          </cell>
          <cell r="K773">
            <v>3250000</v>
          </cell>
          <cell r="L773">
            <v>0</v>
          </cell>
          <cell r="M773">
            <v>-169270.85</v>
          </cell>
        </row>
        <row r="774">
          <cell r="C774">
            <v>3020779</v>
          </cell>
          <cell r="D774">
            <v>3007</v>
          </cell>
          <cell r="E774">
            <v>41034</v>
          </cell>
          <cell r="F774" t="str">
            <v>Blower / Fan Marine 18"</v>
          </cell>
          <cell r="G774">
            <v>96</v>
          </cell>
          <cell r="H774" t="str">
            <v>Value model</v>
          </cell>
          <cell r="I774" t="str">
            <v>Open</v>
          </cell>
          <cell r="K774">
            <v>15300000</v>
          </cell>
          <cell r="L774">
            <v>0</v>
          </cell>
          <cell r="M774">
            <v>-796875</v>
          </cell>
        </row>
        <row r="775">
          <cell r="C775">
            <v>3020780</v>
          </cell>
          <cell r="D775">
            <v>3096</v>
          </cell>
          <cell r="E775">
            <v>41036</v>
          </cell>
          <cell r="F775" t="str">
            <v>Jangkar 480Kg</v>
          </cell>
          <cell r="G775">
            <v>96</v>
          </cell>
          <cell r="H775" t="str">
            <v>Value model</v>
          </cell>
          <cell r="I775" t="str">
            <v>Open</v>
          </cell>
          <cell r="K775">
            <v>9802500</v>
          </cell>
          <cell r="L775">
            <v>0</v>
          </cell>
          <cell r="M775">
            <v>-510546.9</v>
          </cell>
        </row>
        <row r="776">
          <cell r="C776">
            <v>3020781</v>
          </cell>
          <cell r="D776">
            <v>4010</v>
          </cell>
          <cell r="E776">
            <v>41060</v>
          </cell>
          <cell r="F776" t="str">
            <v>Jangkar 480Kg</v>
          </cell>
          <cell r="G776">
            <v>96</v>
          </cell>
          <cell r="H776" t="str">
            <v>Value model</v>
          </cell>
          <cell r="I776" t="str">
            <v>Closed</v>
          </cell>
          <cell r="K776">
            <v>0</v>
          </cell>
          <cell r="L776">
            <v>0</v>
          </cell>
        </row>
        <row r="777">
          <cell r="C777">
            <v>3020782</v>
          </cell>
          <cell r="D777">
            <v>4016</v>
          </cell>
          <cell r="E777">
            <v>41060</v>
          </cell>
          <cell r="F777" t="str">
            <v>KAMA Pompa Alkon Solar 2"</v>
          </cell>
          <cell r="G777">
            <v>96</v>
          </cell>
          <cell r="H777" t="str">
            <v>Value model</v>
          </cell>
          <cell r="I777" t="str">
            <v>Closed</v>
          </cell>
          <cell r="K777">
            <v>0</v>
          </cell>
          <cell r="L777">
            <v>0</v>
          </cell>
        </row>
        <row r="778">
          <cell r="C778">
            <v>3020783</v>
          </cell>
          <cell r="D778">
            <v>3096</v>
          </cell>
          <cell r="E778">
            <v>41036</v>
          </cell>
          <cell r="F778" t="str">
            <v>Jangkar 480Kg</v>
          </cell>
          <cell r="G778">
            <v>96</v>
          </cell>
          <cell r="H778" t="str">
            <v>Value model</v>
          </cell>
          <cell r="I778" t="str">
            <v>Open</v>
          </cell>
          <cell r="K778">
            <v>9802500</v>
          </cell>
          <cell r="L778">
            <v>0</v>
          </cell>
          <cell r="M778">
            <v>-510546.9</v>
          </cell>
        </row>
        <row r="779">
          <cell r="C779">
            <v>3020784</v>
          </cell>
          <cell r="D779">
            <v>4509</v>
          </cell>
          <cell r="E779">
            <v>41060</v>
          </cell>
          <cell r="F779" t="str">
            <v>Pump Engine ZH 1115</v>
          </cell>
          <cell r="G779">
            <v>96</v>
          </cell>
          <cell r="H779" t="str">
            <v>Value model</v>
          </cell>
          <cell r="I779" t="str">
            <v>Closed</v>
          </cell>
          <cell r="K779">
            <v>0</v>
          </cell>
          <cell r="L779">
            <v>0</v>
          </cell>
        </row>
        <row r="780">
          <cell r="C780">
            <v>3020785</v>
          </cell>
          <cell r="D780">
            <v>3042</v>
          </cell>
          <cell r="E780">
            <v>41061</v>
          </cell>
          <cell r="F780" t="str">
            <v>Radar 1715</v>
          </cell>
          <cell r="G780">
            <v>96</v>
          </cell>
          <cell r="H780" t="str">
            <v>Value model</v>
          </cell>
          <cell r="I780" t="str">
            <v>Open</v>
          </cell>
          <cell r="K780">
            <v>19400000</v>
          </cell>
          <cell r="L780">
            <v>0</v>
          </cell>
          <cell r="M780">
            <v>-808333.32</v>
          </cell>
        </row>
        <row r="781">
          <cell r="C781">
            <v>3020786</v>
          </cell>
          <cell r="D781">
            <v>3087</v>
          </cell>
          <cell r="E781">
            <v>41067</v>
          </cell>
          <cell r="F781" t="str">
            <v>KAMA Pompa Alkon Solar 2"</v>
          </cell>
          <cell r="G781">
            <v>96</v>
          </cell>
          <cell r="H781" t="str">
            <v>Value model</v>
          </cell>
          <cell r="I781" t="str">
            <v>Open</v>
          </cell>
          <cell r="K781">
            <v>3225000</v>
          </cell>
          <cell r="L781">
            <v>0</v>
          </cell>
          <cell r="M781">
            <v>-134375</v>
          </cell>
        </row>
        <row r="782">
          <cell r="C782">
            <v>3020787</v>
          </cell>
          <cell r="D782">
            <v>3029</v>
          </cell>
          <cell r="E782">
            <v>41062</v>
          </cell>
          <cell r="F782" t="str">
            <v>Jangkar 480Kg</v>
          </cell>
          <cell r="G782">
            <v>96</v>
          </cell>
          <cell r="H782" t="str">
            <v>Value model</v>
          </cell>
          <cell r="I782" t="str">
            <v>Open</v>
          </cell>
          <cell r="K782">
            <v>9705230.7699999996</v>
          </cell>
          <cell r="L782">
            <v>0</v>
          </cell>
          <cell r="M782">
            <v>-404384.6</v>
          </cell>
        </row>
        <row r="783">
          <cell r="C783">
            <v>3020788</v>
          </cell>
          <cell r="D783">
            <v>4017</v>
          </cell>
          <cell r="E783">
            <v>41068</v>
          </cell>
          <cell r="F783" t="str">
            <v>KAMA Pompa Alkon Solar 2"</v>
          </cell>
          <cell r="G783">
            <v>96</v>
          </cell>
          <cell r="H783" t="str">
            <v>Value model</v>
          </cell>
          <cell r="I783" t="str">
            <v>Closed</v>
          </cell>
          <cell r="K783">
            <v>0</v>
          </cell>
          <cell r="L783">
            <v>0</v>
          </cell>
        </row>
        <row r="784">
          <cell r="C784">
            <v>3020789</v>
          </cell>
          <cell r="D784">
            <v>4029</v>
          </cell>
          <cell r="E784">
            <v>41068</v>
          </cell>
          <cell r="F784" t="str">
            <v>KAMA Pompa Alkon Solar 2"</v>
          </cell>
          <cell r="G784">
            <v>96</v>
          </cell>
          <cell r="H784" t="str">
            <v>Value model</v>
          </cell>
          <cell r="I784" t="str">
            <v>Closed</v>
          </cell>
          <cell r="K784">
            <v>0</v>
          </cell>
          <cell r="L784">
            <v>0</v>
          </cell>
        </row>
        <row r="785">
          <cell r="C785">
            <v>3020790</v>
          </cell>
          <cell r="D785">
            <v>3064</v>
          </cell>
          <cell r="E785">
            <v>41082</v>
          </cell>
          <cell r="F785" t="str">
            <v>Pump Engine</v>
          </cell>
          <cell r="G785">
            <v>96</v>
          </cell>
          <cell r="H785" t="str">
            <v>Value model</v>
          </cell>
          <cell r="I785" t="str">
            <v>Open</v>
          </cell>
          <cell r="K785">
            <v>8875000</v>
          </cell>
          <cell r="L785">
            <v>0</v>
          </cell>
          <cell r="M785">
            <v>-369791.68</v>
          </cell>
        </row>
        <row r="786">
          <cell r="C786">
            <v>3020791</v>
          </cell>
          <cell r="D786">
            <v>3015</v>
          </cell>
          <cell r="E786">
            <v>41081</v>
          </cell>
          <cell r="F786" t="str">
            <v>KAMA Pompa Alkon Solar 2"</v>
          </cell>
          <cell r="G786">
            <v>96</v>
          </cell>
          <cell r="H786" t="str">
            <v>Value model</v>
          </cell>
          <cell r="I786" t="str">
            <v>Open</v>
          </cell>
          <cell r="K786">
            <v>3237500</v>
          </cell>
          <cell r="L786">
            <v>0</v>
          </cell>
          <cell r="M786">
            <v>-134895.84</v>
          </cell>
        </row>
        <row r="787">
          <cell r="C787">
            <v>3020792</v>
          </cell>
          <cell r="D787">
            <v>3057</v>
          </cell>
          <cell r="E787">
            <v>41083</v>
          </cell>
          <cell r="F787" t="str">
            <v>Radar 1715</v>
          </cell>
          <cell r="G787">
            <v>96</v>
          </cell>
          <cell r="H787" t="str">
            <v>Value model</v>
          </cell>
          <cell r="I787" t="str">
            <v>Open</v>
          </cell>
          <cell r="K787">
            <v>19200000</v>
          </cell>
          <cell r="L787">
            <v>0</v>
          </cell>
          <cell r="M787">
            <v>-800000</v>
          </cell>
        </row>
        <row r="788">
          <cell r="C788">
            <v>3020793</v>
          </cell>
          <cell r="D788">
            <v>4004</v>
          </cell>
          <cell r="E788">
            <v>41083</v>
          </cell>
          <cell r="F788" t="str">
            <v>Pompa Hydraulic / Hydraulic Pu</v>
          </cell>
          <cell r="G788">
            <v>96</v>
          </cell>
          <cell r="H788" t="str">
            <v>Value model</v>
          </cell>
          <cell r="I788" t="str">
            <v>Closed</v>
          </cell>
          <cell r="K788">
            <v>0</v>
          </cell>
          <cell r="L788">
            <v>0</v>
          </cell>
        </row>
        <row r="789">
          <cell r="C789">
            <v>3020794</v>
          </cell>
          <cell r="D789">
            <v>4017</v>
          </cell>
          <cell r="E789">
            <v>41075</v>
          </cell>
          <cell r="F789" t="str">
            <v>Jangkar 480Kg</v>
          </cell>
          <cell r="G789">
            <v>96</v>
          </cell>
          <cell r="H789" t="str">
            <v>Value model</v>
          </cell>
          <cell r="I789" t="str">
            <v>Closed</v>
          </cell>
          <cell r="K789">
            <v>0</v>
          </cell>
          <cell r="L789">
            <v>0</v>
          </cell>
        </row>
        <row r="790">
          <cell r="C790">
            <v>3020795</v>
          </cell>
          <cell r="D790">
            <v>3091</v>
          </cell>
          <cell r="E790">
            <v>41087</v>
          </cell>
          <cell r="F790" t="str">
            <v>Liferaft New 10 Person</v>
          </cell>
          <cell r="G790">
            <v>96</v>
          </cell>
          <cell r="H790" t="str">
            <v>Value model</v>
          </cell>
          <cell r="I790" t="str">
            <v>Open</v>
          </cell>
          <cell r="K790">
            <v>22063864</v>
          </cell>
          <cell r="L790">
            <v>0</v>
          </cell>
          <cell r="M790">
            <v>-919327.68</v>
          </cell>
        </row>
        <row r="791">
          <cell r="C791">
            <v>3020796</v>
          </cell>
          <cell r="D791">
            <v>4029</v>
          </cell>
          <cell r="E791">
            <v>41075</v>
          </cell>
          <cell r="F791" t="str">
            <v>Radio SSB IC-710</v>
          </cell>
          <cell r="G791">
            <v>96</v>
          </cell>
          <cell r="H791" t="str">
            <v>Value model</v>
          </cell>
          <cell r="I791" t="str">
            <v>Closed</v>
          </cell>
          <cell r="K791">
            <v>0</v>
          </cell>
          <cell r="L791">
            <v>0</v>
          </cell>
        </row>
        <row r="792">
          <cell r="C792">
            <v>3020797</v>
          </cell>
          <cell r="D792">
            <v>4029</v>
          </cell>
          <cell r="E792">
            <v>41075</v>
          </cell>
          <cell r="F792" t="str">
            <v>Tunner AT - 130</v>
          </cell>
          <cell r="G792">
            <v>96</v>
          </cell>
          <cell r="H792" t="str">
            <v>Value model</v>
          </cell>
          <cell r="I792" t="str">
            <v>Closed</v>
          </cell>
          <cell r="K792">
            <v>0</v>
          </cell>
          <cell r="L792">
            <v>0</v>
          </cell>
        </row>
        <row r="793">
          <cell r="C793">
            <v>3020798</v>
          </cell>
          <cell r="D793">
            <v>4029</v>
          </cell>
          <cell r="E793">
            <v>41075</v>
          </cell>
          <cell r="F793" t="str">
            <v>Kompas STD 6"</v>
          </cell>
          <cell r="G793">
            <v>96</v>
          </cell>
          <cell r="H793" t="str">
            <v>Value model</v>
          </cell>
          <cell r="I793" t="str">
            <v>Closed</v>
          </cell>
          <cell r="K793">
            <v>0</v>
          </cell>
          <cell r="L793">
            <v>0</v>
          </cell>
        </row>
        <row r="794">
          <cell r="C794">
            <v>3020799</v>
          </cell>
          <cell r="D794">
            <v>3046</v>
          </cell>
          <cell r="E794">
            <v>41068</v>
          </cell>
          <cell r="F794" t="str">
            <v>KAMA Pompa Alkon Solar 2"</v>
          </cell>
          <cell r="G794">
            <v>96</v>
          </cell>
          <cell r="H794" t="str">
            <v>Value model</v>
          </cell>
          <cell r="I794" t="str">
            <v>Open</v>
          </cell>
          <cell r="K794">
            <v>3237500</v>
          </cell>
          <cell r="L794">
            <v>0</v>
          </cell>
          <cell r="M794">
            <v>-134895.84</v>
          </cell>
        </row>
        <row r="795">
          <cell r="C795">
            <v>3020800</v>
          </cell>
          <cell r="D795">
            <v>3041</v>
          </cell>
          <cell r="E795">
            <v>41088</v>
          </cell>
          <cell r="F795" t="str">
            <v>KAMA Pompa Alkon Solar 2"</v>
          </cell>
          <cell r="G795">
            <v>96</v>
          </cell>
          <cell r="H795" t="str">
            <v>Value model</v>
          </cell>
          <cell r="I795" t="str">
            <v>Open</v>
          </cell>
          <cell r="K795">
            <v>3237500</v>
          </cell>
          <cell r="L795">
            <v>0</v>
          </cell>
          <cell r="M795">
            <v>-134895.84</v>
          </cell>
        </row>
        <row r="796">
          <cell r="C796">
            <v>3020801</v>
          </cell>
          <cell r="D796">
            <v>3009</v>
          </cell>
          <cell r="E796">
            <v>41092</v>
          </cell>
          <cell r="F796" t="str">
            <v>KAMA Pompa Alkon Solar 2"</v>
          </cell>
          <cell r="G796">
            <v>96</v>
          </cell>
          <cell r="H796" t="str">
            <v>Value model</v>
          </cell>
          <cell r="I796" t="str">
            <v>Open</v>
          </cell>
          <cell r="K796">
            <v>3250000</v>
          </cell>
          <cell r="L796">
            <v>0</v>
          </cell>
          <cell r="M796">
            <v>-101562.51</v>
          </cell>
        </row>
        <row r="797">
          <cell r="C797">
            <v>3020802</v>
          </cell>
          <cell r="D797">
            <v>3049</v>
          </cell>
          <cell r="E797">
            <v>41094</v>
          </cell>
          <cell r="F797" t="str">
            <v>JIANG DONG Pompa Alkon Solar 2</v>
          </cell>
          <cell r="G797">
            <v>96</v>
          </cell>
          <cell r="H797" t="str">
            <v>Value model</v>
          </cell>
          <cell r="I797" t="str">
            <v>Open</v>
          </cell>
          <cell r="K797">
            <v>3250000</v>
          </cell>
          <cell r="L797">
            <v>0</v>
          </cell>
          <cell r="M797">
            <v>-101562.51</v>
          </cell>
        </row>
        <row r="798">
          <cell r="C798">
            <v>3020803</v>
          </cell>
          <cell r="D798">
            <v>3020</v>
          </cell>
          <cell r="E798">
            <v>41101</v>
          </cell>
          <cell r="F798" t="str">
            <v>JIANG DONG Pompa Alkon Solar 2</v>
          </cell>
          <cell r="G798">
            <v>96</v>
          </cell>
          <cell r="H798" t="str">
            <v>Value model</v>
          </cell>
          <cell r="I798" t="str">
            <v>Open</v>
          </cell>
          <cell r="K798">
            <v>3321428.57</v>
          </cell>
          <cell r="L798">
            <v>0</v>
          </cell>
          <cell r="M798">
            <v>-103794.63</v>
          </cell>
        </row>
        <row r="799">
          <cell r="C799">
            <v>3020804</v>
          </cell>
          <cell r="D799">
            <v>3024</v>
          </cell>
          <cell r="E799">
            <v>41101</v>
          </cell>
          <cell r="F799" t="str">
            <v>KAMA Pompa Alkon Solar 2"</v>
          </cell>
          <cell r="G799">
            <v>96</v>
          </cell>
          <cell r="H799" t="str">
            <v>Value model</v>
          </cell>
          <cell r="I799" t="str">
            <v>Open</v>
          </cell>
          <cell r="K799">
            <v>3250000</v>
          </cell>
          <cell r="L799">
            <v>0</v>
          </cell>
          <cell r="M799">
            <v>-101562.51</v>
          </cell>
        </row>
        <row r="800">
          <cell r="C800">
            <v>3020805</v>
          </cell>
          <cell r="D800">
            <v>3012</v>
          </cell>
          <cell r="E800">
            <v>41102</v>
          </cell>
          <cell r="F800" t="str">
            <v>Pump Engine</v>
          </cell>
          <cell r="G800">
            <v>96</v>
          </cell>
          <cell r="H800" t="str">
            <v>Value model</v>
          </cell>
          <cell r="I800" t="str">
            <v>Open</v>
          </cell>
          <cell r="K800">
            <v>19250000</v>
          </cell>
          <cell r="L800">
            <v>0</v>
          </cell>
          <cell r="M800">
            <v>-601562.49</v>
          </cell>
        </row>
        <row r="801">
          <cell r="C801">
            <v>3020806</v>
          </cell>
          <cell r="D801">
            <v>3060</v>
          </cell>
          <cell r="E801">
            <v>41104</v>
          </cell>
          <cell r="F801" t="str">
            <v>Radar 1715</v>
          </cell>
          <cell r="G801">
            <v>96</v>
          </cell>
          <cell r="H801" t="str">
            <v>Value model</v>
          </cell>
          <cell r="I801" t="str">
            <v>Open</v>
          </cell>
          <cell r="K801">
            <v>19400000</v>
          </cell>
          <cell r="L801">
            <v>0</v>
          </cell>
          <cell r="M801">
            <v>-606249.99</v>
          </cell>
        </row>
        <row r="802">
          <cell r="C802">
            <v>3020807</v>
          </cell>
          <cell r="D802">
            <v>6007</v>
          </cell>
          <cell r="E802">
            <v>41114</v>
          </cell>
          <cell r="F802" t="str">
            <v>Echo Sounder CVS-118MKII</v>
          </cell>
          <cell r="G802">
            <v>96</v>
          </cell>
          <cell r="H802" t="str">
            <v>Value model</v>
          </cell>
          <cell r="I802" t="str">
            <v>Open</v>
          </cell>
          <cell r="K802">
            <v>0</v>
          </cell>
          <cell r="L802">
            <v>0</v>
          </cell>
        </row>
        <row r="803">
          <cell r="C803">
            <v>3020808</v>
          </cell>
          <cell r="D803">
            <v>3005</v>
          </cell>
          <cell r="E803">
            <v>41107</v>
          </cell>
          <cell r="F803" t="str">
            <v>JIANG DONG Pompa Alkon Solar 2</v>
          </cell>
          <cell r="G803">
            <v>96</v>
          </cell>
          <cell r="H803" t="str">
            <v>Value model</v>
          </cell>
          <cell r="I803" t="str">
            <v>Open</v>
          </cell>
          <cell r="K803">
            <v>3321428.57</v>
          </cell>
          <cell r="L803">
            <v>0</v>
          </cell>
          <cell r="M803">
            <v>-103794.63</v>
          </cell>
        </row>
        <row r="804">
          <cell r="C804">
            <v>3020809</v>
          </cell>
          <cell r="D804">
            <v>3095</v>
          </cell>
          <cell r="E804">
            <v>41107</v>
          </cell>
          <cell r="F804" t="str">
            <v>JIANG DONG Pompa Alkon Solar 2</v>
          </cell>
          <cell r="G804">
            <v>96</v>
          </cell>
          <cell r="H804" t="str">
            <v>Value model</v>
          </cell>
          <cell r="I804" t="str">
            <v>Open</v>
          </cell>
          <cell r="K804">
            <v>3321428.57</v>
          </cell>
          <cell r="L804">
            <v>0</v>
          </cell>
          <cell r="M804">
            <v>-103794.63</v>
          </cell>
        </row>
        <row r="805">
          <cell r="C805">
            <v>3020810</v>
          </cell>
          <cell r="D805">
            <v>6007</v>
          </cell>
          <cell r="E805">
            <v>41114</v>
          </cell>
          <cell r="F805" t="str">
            <v>Radio SSB IC-710</v>
          </cell>
          <cell r="G805">
            <v>96</v>
          </cell>
          <cell r="H805" t="str">
            <v>Value model</v>
          </cell>
          <cell r="I805" t="str">
            <v>Closed</v>
          </cell>
          <cell r="K805">
            <v>0</v>
          </cell>
          <cell r="L805">
            <v>0</v>
          </cell>
        </row>
        <row r="806">
          <cell r="C806">
            <v>3020811</v>
          </cell>
          <cell r="D806">
            <v>6007</v>
          </cell>
          <cell r="E806">
            <v>41114</v>
          </cell>
          <cell r="F806" t="str">
            <v>Kompas STD 6"</v>
          </cell>
          <cell r="G806">
            <v>96</v>
          </cell>
          <cell r="H806" t="str">
            <v>Value model</v>
          </cell>
          <cell r="I806" t="str">
            <v>Closed</v>
          </cell>
          <cell r="K806">
            <v>0</v>
          </cell>
          <cell r="L806">
            <v>0</v>
          </cell>
        </row>
        <row r="807">
          <cell r="C807">
            <v>3020812</v>
          </cell>
          <cell r="D807">
            <v>6007</v>
          </cell>
          <cell r="E807">
            <v>41114</v>
          </cell>
          <cell r="F807" t="str">
            <v>Radar 1715</v>
          </cell>
          <cell r="G807">
            <v>96</v>
          </cell>
          <cell r="H807" t="str">
            <v>Value model</v>
          </cell>
          <cell r="I807" t="str">
            <v>Closed</v>
          </cell>
          <cell r="K807">
            <v>0</v>
          </cell>
          <cell r="L807">
            <v>0</v>
          </cell>
        </row>
        <row r="808">
          <cell r="C808">
            <v>3020813</v>
          </cell>
          <cell r="D808">
            <v>6007</v>
          </cell>
          <cell r="E808">
            <v>41114</v>
          </cell>
          <cell r="F808" t="str">
            <v>Tunner AT - 130</v>
          </cell>
          <cell r="G808">
            <v>96</v>
          </cell>
          <cell r="H808" t="str">
            <v>Value model</v>
          </cell>
          <cell r="I808" t="str">
            <v>Closed</v>
          </cell>
          <cell r="K808">
            <v>0</v>
          </cell>
          <cell r="L808">
            <v>0</v>
          </cell>
        </row>
        <row r="809">
          <cell r="C809">
            <v>3020814</v>
          </cell>
          <cell r="D809">
            <v>3005</v>
          </cell>
          <cell r="E809">
            <v>41103</v>
          </cell>
          <cell r="F809" t="str">
            <v>Jangkar 480Kg</v>
          </cell>
          <cell r="G809">
            <v>96</v>
          </cell>
          <cell r="H809" t="str">
            <v>Value model</v>
          </cell>
          <cell r="I809" t="str">
            <v>Open</v>
          </cell>
          <cell r="K809">
            <v>9641454.5500000007</v>
          </cell>
          <cell r="L809">
            <v>0</v>
          </cell>
          <cell r="M809">
            <v>-301295.46000000002</v>
          </cell>
        </row>
        <row r="810">
          <cell r="C810">
            <v>3020815</v>
          </cell>
          <cell r="D810">
            <v>3046</v>
          </cell>
          <cell r="E810">
            <v>41109</v>
          </cell>
          <cell r="F810" t="str">
            <v>JIANG DONG Pompa Alkon Solar 2</v>
          </cell>
          <cell r="G810">
            <v>96</v>
          </cell>
          <cell r="H810" t="str">
            <v>Value model</v>
          </cell>
          <cell r="I810" t="str">
            <v>Open</v>
          </cell>
          <cell r="K810">
            <v>3321428.57</v>
          </cell>
          <cell r="L810">
            <v>0</v>
          </cell>
          <cell r="M810">
            <v>-103794.63</v>
          </cell>
        </row>
        <row r="811">
          <cell r="C811">
            <v>3020816</v>
          </cell>
          <cell r="D811">
            <v>6007</v>
          </cell>
          <cell r="E811">
            <v>41091</v>
          </cell>
          <cell r="F811" t="str">
            <v>Liferaft New 10 Person</v>
          </cell>
          <cell r="G811">
            <v>96</v>
          </cell>
          <cell r="H811" t="str">
            <v>Value model</v>
          </cell>
          <cell r="I811" t="str">
            <v>Closed</v>
          </cell>
          <cell r="K811">
            <v>0</v>
          </cell>
          <cell r="L811">
            <v>0</v>
          </cell>
        </row>
        <row r="812">
          <cell r="C812">
            <v>3020817</v>
          </cell>
          <cell r="D812">
            <v>3069</v>
          </cell>
          <cell r="E812">
            <v>41109</v>
          </cell>
          <cell r="F812" t="str">
            <v>JIANG DONG Pompa Alkon Solar 2</v>
          </cell>
          <cell r="G812">
            <v>96</v>
          </cell>
          <cell r="H812" t="str">
            <v>Value model</v>
          </cell>
          <cell r="I812" t="str">
            <v>Open</v>
          </cell>
          <cell r="K812">
            <v>3321428.57</v>
          </cell>
          <cell r="L812">
            <v>0</v>
          </cell>
          <cell r="M812">
            <v>-103794.63</v>
          </cell>
        </row>
        <row r="813">
          <cell r="C813">
            <v>3020818</v>
          </cell>
          <cell r="D813">
            <v>3073</v>
          </cell>
          <cell r="E813">
            <v>41117</v>
          </cell>
          <cell r="F813" t="str">
            <v>JIANG DONG Pompa Alkon Solar 2</v>
          </cell>
          <cell r="G813">
            <v>96</v>
          </cell>
          <cell r="H813" t="str">
            <v>Value model</v>
          </cell>
          <cell r="I813" t="str">
            <v>Open</v>
          </cell>
          <cell r="K813">
            <v>3850000</v>
          </cell>
          <cell r="L813">
            <v>0</v>
          </cell>
          <cell r="M813">
            <v>-120312.51</v>
          </cell>
        </row>
        <row r="814">
          <cell r="C814">
            <v>3020819</v>
          </cell>
          <cell r="D814">
            <v>3085</v>
          </cell>
          <cell r="E814">
            <v>41117</v>
          </cell>
          <cell r="F814" t="str">
            <v>Jangkar 480Kg</v>
          </cell>
          <cell r="G814">
            <v>96</v>
          </cell>
          <cell r="H814" t="str">
            <v>Value model</v>
          </cell>
          <cell r="I814" t="str">
            <v>Open</v>
          </cell>
          <cell r="K814">
            <v>9641454.5500000007</v>
          </cell>
          <cell r="L814">
            <v>0</v>
          </cell>
          <cell r="M814">
            <v>-301295.46000000002</v>
          </cell>
        </row>
        <row r="815">
          <cell r="C815">
            <v>3020820</v>
          </cell>
          <cell r="D815">
            <v>3063</v>
          </cell>
          <cell r="E815">
            <v>41121</v>
          </cell>
          <cell r="F815" t="str">
            <v>Pompa Hydraulic / Hydraulic Pu</v>
          </cell>
          <cell r="G815">
            <v>96</v>
          </cell>
          <cell r="H815" t="str">
            <v>Value model</v>
          </cell>
          <cell r="I815" t="str">
            <v>Open</v>
          </cell>
          <cell r="K815">
            <v>14430663.43</v>
          </cell>
          <cell r="L815">
            <v>0</v>
          </cell>
          <cell r="M815">
            <v>-450958.23</v>
          </cell>
        </row>
        <row r="816">
          <cell r="C816">
            <v>3020821</v>
          </cell>
          <cell r="E816">
            <v>41127</v>
          </cell>
          <cell r="F816" t="str">
            <v>No Item</v>
          </cell>
          <cell r="G816">
            <v>96</v>
          </cell>
          <cell r="H816" t="str">
            <v>Value model</v>
          </cell>
          <cell r="I816" t="str">
            <v>Not yet acquired</v>
          </cell>
          <cell r="K816">
            <v>0</v>
          </cell>
          <cell r="L816">
            <v>0</v>
          </cell>
        </row>
        <row r="817">
          <cell r="C817">
            <v>3020822</v>
          </cell>
          <cell r="D817">
            <v>4029</v>
          </cell>
          <cell r="E817">
            <v>41091</v>
          </cell>
          <cell r="F817" t="str">
            <v>Liferaft New 10 Person</v>
          </cell>
          <cell r="G817">
            <v>96</v>
          </cell>
          <cell r="H817" t="str">
            <v>Value model</v>
          </cell>
          <cell r="I817" t="str">
            <v>Closed</v>
          </cell>
          <cell r="K817">
            <v>0</v>
          </cell>
          <cell r="L817">
            <v>0</v>
          </cell>
        </row>
        <row r="818">
          <cell r="C818">
            <v>3020823</v>
          </cell>
          <cell r="D818">
            <v>6007</v>
          </cell>
          <cell r="E818">
            <v>41106</v>
          </cell>
          <cell r="F818" t="str">
            <v>Echo Sounder CVS-118MKII</v>
          </cell>
          <cell r="G818">
            <v>96</v>
          </cell>
          <cell r="H818" t="str">
            <v>Value model</v>
          </cell>
          <cell r="I818" t="str">
            <v>Closed</v>
          </cell>
          <cell r="K818">
            <v>0</v>
          </cell>
          <cell r="L818">
            <v>0</v>
          </cell>
        </row>
        <row r="819">
          <cell r="C819">
            <v>3020824</v>
          </cell>
          <cell r="D819">
            <v>3040</v>
          </cell>
          <cell r="E819">
            <v>41123</v>
          </cell>
          <cell r="F819" t="str">
            <v>Radar 1715</v>
          </cell>
          <cell r="G819">
            <v>96</v>
          </cell>
          <cell r="H819" t="str">
            <v>Value model</v>
          </cell>
          <cell r="I819" t="str">
            <v>Open</v>
          </cell>
          <cell r="K819">
            <v>19666666.670000002</v>
          </cell>
          <cell r="L819">
            <v>0</v>
          </cell>
          <cell r="M819">
            <v>-409722.22</v>
          </cell>
        </row>
        <row r="820">
          <cell r="C820">
            <v>3020825</v>
          </cell>
          <cell r="D820">
            <v>3091</v>
          </cell>
          <cell r="E820">
            <v>41127</v>
          </cell>
          <cell r="F820" t="str">
            <v>JIANG DONG Pompa Alkon Solar 2</v>
          </cell>
          <cell r="G820">
            <v>96</v>
          </cell>
          <cell r="H820" t="str">
            <v>Value model</v>
          </cell>
          <cell r="I820" t="str">
            <v>Open</v>
          </cell>
          <cell r="K820">
            <v>3250000</v>
          </cell>
          <cell r="L820">
            <v>0</v>
          </cell>
          <cell r="M820">
            <v>-67708.34</v>
          </cell>
        </row>
        <row r="821">
          <cell r="C821">
            <v>3020826</v>
          </cell>
          <cell r="D821">
            <v>3032</v>
          </cell>
          <cell r="E821">
            <v>41123</v>
          </cell>
          <cell r="F821" t="str">
            <v>Blower / Fan Marine 18"</v>
          </cell>
          <cell r="G821">
            <v>96</v>
          </cell>
          <cell r="H821" t="str">
            <v>Value model</v>
          </cell>
          <cell r="I821" t="str">
            <v>Open</v>
          </cell>
          <cell r="K821">
            <v>7650000</v>
          </cell>
          <cell r="L821">
            <v>0</v>
          </cell>
          <cell r="M821">
            <v>-159375</v>
          </cell>
        </row>
        <row r="822">
          <cell r="C822">
            <v>3020827</v>
          </cell>
          <cell r="D822">
            <v>6202</v>
          </cell>
          <cell r="E822">
            <v>41130</v>
          </cell>
          <cell r="F822" t="str">
            <v>Pump Engine ZH 1115</v>
          </cell>
          <cell r="G822">
            <v>96</v>
          </cell>
          <cell r="H822" t="str">
            <v>Value model</v>
          </cell>
          <cell r="I822" t="str">
            <v>Closed</v>
          </cell>
          <cell r="K822">
            <v>0</v>
          </cell>
          <cell r="L822">
            <v>0</v>
          </cell>
        </row>
        <row r="823">
          <cell r="C823">
            <v>3020828</v>
          </cell>
          <cell r="D823">
            <v>3001</v>
          </cell>
          <cell r="E823">
            <v>41131</v>
          </cell>
          <cell r="F823" t="str">
            <v>KAMA Pompa Alkon Solar 2"</v>
          </cell>
          <cell r="G823">
            <v>96</v>
          </cell>
          <cell r="H823" t="str">
            <v>Value model</v>
          </cell>
          <cell r="I823" t="str">
            <v>Open</v>
          </cell>
          <cell r="K823">
            <v>3250000</v>
          </cell>
          <cell r="L823">
            <v>0</v>
          </cell>
          <cell r="M823">
            <v>-67708.34</v>
          </cell>
        </row>
        <row r="824">
          <cell r="C824">
            <v>3020829</v>
          </cell>
          <cell r="D824">
            <v>3017</v>
          </cell>
          <cell r="E824">
            <v>41134</v>
          </cell>
          <cell r="F824" t="str">
            <v>Pompa Hydraulic / Hydraulic Pu</v>
          </cell>
          <cell r="G824">
            <v>96</v>
          </cell>
          <cell r="H824" t="str">
            <v>Value model</v>
          </cell>
          <cell r="I824" t="str">
            <v>Open</v>
          </cell>
          <cell r="K824">
            <v>14430663.43</v>
          </cell>
          <cell r="L824">
            <v>0</v>
          </cell>
          <cell r="M824">
            <v>-300638.82</v>
          </cell>
        </row>
        <row r="825">
          <cell r="C825">
            <v>3020830</v>
          </cell>
          <cell r="D825">
            <v>3032</v>
          </cell>
          <cell r="E825">
            <v>41136</v>
          </cell>
          <cell r="F825" t="str">
            <v>Echo Sounder CVS-118MKII</v>
          </cell>
          <cell r="G825">
            <v>96</v>
          </cell>
          <cell r="H825" t="str">
            <v>Value model</v>
          </cell>
          <cell r="I825" t="str">
            <v>Open</v>
          </cell>
          <cell r="K825">
            <v>10000000</v>
          </cell>
          <cell r="L825">
            <v>0</v>
          </cell>
          <cell r="M825">
            <v>-208333.34</v>
          </cell>
        </row>
        <row r="826">
          <cell r="C826">
            <v>3020831</v>
          </cell>
          <cell r="D826">
            <v>3072</v>
          </cell>
          <cell r="E826">
            <v>41146</v>
          </cell>
          <cell r="F826" t="str">
            <v>JIANG DONG Pompa Alkon Solar 2</v>
          </cell>
          <cell r="G826">
            <v>96</v>
          </cell>
          <cell r="H826" t="str">
            <v>Value model</v>
          </cell>
          <cell r="I826" t="str">
            <v>Open</v>
          </cell>
          <cell r="K826">
            <v>3250000</v>
          </cell>
          <cell r="L826">
            <v>0</v>
          </cell>
          <cell r="M826">
            <v>-67708.34</v>
          </cell>
        </row>
        <row r="827">
          <cell r="C827">
            <v>3020832</v>
          </cell>
          <cell r="D827">
            <v>3016</v>
          </cell>
          <cell r="E827">
            <v>41146</v>
          </cell>
          <cell r="F827" t="str">
            <v>JIANG DONG Pompa Alkon Solar 2</v>
          </cell>
          <cell r="G827">
            <v>96</v>
          </cell>
          <cell r="H827" t="str">
            <v>Value model</v>
          </cell>
          <cell r="I827" t="str">
            <v>Open</v>
          </cell>
          <cell r="K827">
            <v>3250000</v>
          </cell>
          <cell r="L827">
            <v>0</v>
          </cell>
          <cell r="M827">
            <v>-67708.34</v>
          </cell>
        </row>
        <row r="828">
          <cell r="C828">
            <v>3020833</v>
          </cell>
          <cell r="D828">
            <v>3026</v>
          </cell>
          <cell r="E828">
            <v>41150</v>
          </cell>
          <cell r="F828" t="str">
            <v>Jangkar 480Kg</v>
          </cell>
          <cell r="G828">
            <v>96</v>
          </cell>
          <cell r="H828" t="str">
            <v>Value model</v>
          </cell>
          <cell r="I828" t="str">
            <v>Open</v>
          </cell>
          <cell r="K828">
            <v>9600000</v>
          </cell>
          <cell r="L828">
            <v>0</v>
          </cell>
          <cell r="M828">
            <v>-200000</v>
          </cell>
        </row>
        <row r="829">
          <cell r="C829">
            <v>3020834</v>
          </cell>
          <cell r="D829">
            <v>3079</v>
          </cell>
          <cell r="E829">
            <v>41152</v>
          </cell>
          <cell r="F829" t="str">
            <v>KAMA Pompa Alkon Solar 2"</v>
          </cell>
          <cell r="G829">
            <v>96</v>
          </cell>
          <cell r="H829" t="str">
            <v>Value model</v>
          </cell>
          <cell r="I829" t="str">
            <v>Open</v>
          </cell>
          <cell r="K829">
            <v>3250000</v>
          </cell>
          <cell r="L829">
            <v>0</v>
          </cell>
          <cell r="M829">
            <v>-67708.34</v>
          </cell>
        </row>
        <row r="830">
          <cell r="C830">
            <v>3020835</v>
          </cell>
          <cell r="D830">
            <v>3026</v>
          </cell>
          <cell r="E830">
            <v>41148</v>
          </cell>
          <cell r="F830" t="str">
            <v>JIANG DONG Pompa Alkon Solar 2</v>
          </cell>
          <cell r="G830">
            <v>96</v>
          </cell>
          <cell r="H830" t="str">
            <v>Value model</v>
          </cell>
          <cell r="I830" t="str">
            <v>Open</v>
          </cell>
          <cell r="K830">
            <v>3250000</v>
          </cell>
          <cell r="L830">
            <v>0</v>
          </cell>
          <cell r="M830">
            <v>-67708.34</v>
          </cell>
        </row>
        <row r="831">
          <cell r="C831">
            <v>3020836</v>
          </cell>
          <cell r="D831">
            <v>3032</v>
          </cell>
          <cell r="E831">
            <v>41155</v>
          </cell>
          <cell r="F831" t="str">
            <v>Jangkar 480Kg</v>
          </cell>
          <cell r="G831">
            <v>96</v>
          </cell>
          <cell r="H831" t="str">
            <v>Value model</v>
          </cell>
          <cell r="I831" t="str">
            <v>Open</v>
          </cell>
          <cell r="K831">
            <v>9600000</v>
          </cell>
          <cell r="L831">
            <v>0</v>
          </cell>
          <cell r="M831">
            <v>-100000</v>
          </cell>
        </row>
        <row r="832">
          <cell r="C832">
            <v>3020837</v>
          </cell>
          <cell r="D832">
            <v>3036</v>
          </cell>
          <cell r="E832">
            <v>41162</v>
          </cell>
          <cell r="F832" t="str">
            <v>KAMA Pompa Alkon Solar 2"</v>
          </cell>
          <cell r="G832">
            <v>96</v>
          </cell>
          <cell r="H832" t="str">
            <v>Value model</v>
          </cell>
          <cell r="I832" t="str">
            <v>Open</v>
          </cell>
          <cell r="K832">
            <v>3250000</v>
          </cell>
          <cell r="L832">
            <v>0</v>
          </cell>
          <cell r="M832">
            <v>-33854.17</v>
          </cell>
        </row>
        <row r="833">
          <cell r="C833">
            <v>3020838</v>
          </cell>
          <cell r="D833">
            <v>3025</v>
          </cell>
          <cell r="E833">
            <v>41170</v>
          </cell>
          <cell r="F833" t="str">
            <v>Radar 1715</v>
          </cell>
          <cell r="G833">
            <v>96</v>
          </cell>
          <cell r="H833" t="str">
            <v>Value model</v>
          </cell>
          <cell r="I833" t="str">
            <v>Open</v>
          </cell>
          <cell r="K833">
            <v>19800000</v>
          </cell>
          <cell r="L833">
            <v>0</v>
          </cell>
          <cell r="M833">
            <v>-206250</v>
          </cell>
        </row>
        <row r="834">
          <cell r="C834">
            <v>3020839</v>
          </cell>
          <cell r="D834">
            <v>3093</v>
          </cell>
          <cell r="E834">
            <v>41170</v>
          </cell>
          <cell r="F834" t="str">
            <v>Jangkar 480Kg</v>
          </cell>
          <cell r="G834">
            <v>96</v>
          </cell>
          <cell r="H834" t="str">
            <v>Value model</v>
          </cell>
          <cell r="I834" t="str">
            <v>Open</v>
          </cell>
          <cell r="K834">
            <v>9600000</v>
          </cell>
          <cell r="L834">
            <v>0</v>
          </cell>
          <cell r="M834">
            <v>-100000</v>
          </cell>
        </row>
        <row r="835">
          <cell r="C835">
            <v>3020840</v>
          </cell>
          <cell r="D835">
            <v>3006</v>
          </cell>
          <cell r="E835">
            <v>41172</v>
          </cell>
          <cell r="F835" t="str">
            <v>KAMA Pompa Alkon Solar 2"</v>
          </cell>
          <cell r="G835">
            <v>96</v>
          </cell>
          <cell r="H835" t="str">
            <v>Value model</v>
          </cell>
          <cell r="I835" t="str">
            <v>Open</v>
          </cell>
          <cell r="K835">
            <v>3250000</v>
          </cell>
          <cell r="L835">
            <v>0</v>
          </cell>
          <cell r="M835">
            <v>-33854.17</v>
          </cell>
        </row>
        <row r="836">
          <cell r="C836">
            <v>3020841</v>
          </cell>
          <cell r="D836">
            <v>3072</v>
          </cell>
          <cell r="E836">
            <v>41169</v>
          </cell>
          <cell r="F836" t="str">
            <v>JIANG DONG Pompa Alkon Solar 2</v>
          </cell>
          <cell r="G836">
            <v>96</v>
          </cell>
          <cell r="H836" t="str">
            <v>Value model</v>
          </cell>
          <cell r="I836" t="str">
            <v>Open</v>
          </cell>
          <cell r="K836">
            <v>3300000</v>
          </cell>
          <cell r="L836">
            <v>0</v>
          </cell>
          <cell r="M836">
            <v>-34375</v>
          </cell>
        </row>
        <row r="837">
          <cell r="C837">
            <v>3020842</v>
          </cell>
          <cell r="D837">
            <v>3028</v>
          </cell>
          <cell r="E837">
            <v>41172</v>
          </cell>
          <cell r="F837" t="str">
            <v>Echo Sounder CVS-118MKII</v>
          </cell>
          <cell r="G837">
            <v>96</v>
          </cell>
          <cell r="H837" t="str">
            <v>Value model</v>
          </cell>
          <cell r="I837" t="str">
            <v>Open</v>
          </cell>
          <cell r="K837">
            <v>10000000</v>
          </cell>
          <cell r="L837">
            <v>0</v>
          </cell>
          <cell r="M837">
            <v>-104166.67</v>
          </cell>
        </row>
        <row r="838">
          <cell r="C838">
            <v>3020843</v>
          </cell>
          <cell r="D838">
            <v>3013</v>
          </cell>
          <cell r="E838">
            <v>41176</v>
          </cell>
          <cell r="F838" t="str">
            <v>Radar 1715</v>
          </cell>
          <cell r="G838">
            <v>96</v>
          </cell>
          <cell r="H838" t="str">
            <v>Value model</v>
          </cell>
          <cell r="I838" t="str">
            <v>Open</v>
          </cell>
          <cell r="K838">
            <v>19866666.670000002</v>
          </cell>
          <cell r="L838">
            <v>0</v>
          </cell>
          <cell r="M838">
            <v>-206944.44</v>
          </cell>
        </row>
        <row r="839">
          <cell r="C839">
            <v>3020844</v>
          </cell>
          <cell r="D839">
            <v>3561</v>
          </cell>
          <cell r="E839">
            <v>41162</v>
          </cell>
          <cell r="F839" t="str">
            <v>Pump Engine ZH 1115</v>
          </cell>
          <cell r="G839">
            <v>96</v>
          </cell>
          <cell r="H839" t="str">
            <v>Value model</v>
          </cell>
          <cell r="I839" t="str">
            <v>Open</v>
          </cell>
          <cell r="K839">
            <v>5537500</v>
          </cell>
          <cell r="L839">
            <v>0</v>
          </cell>
          <cell r="M839">
            <v>-57682.29</v>
          </cell>
        </row>
        <row r="840">
          <cell r="C840">
            <v>3020845</v>
          </cell>
          <cell r="D840">
            <v>3065</v>
          </cell>
          <cell r="E840">
            <v>41177</v>
          </cell>
          <cell r="F840" t="str">
            <v>JIANG DONG Pompa Alkon Solar 2</v>
          </cell>
          <cell r="G840">
            <v>96</v>
          </cell>
          <cell r="H840" t="str">
            <v>Value model</v>
          </cell>
          <cell r="I840" t="str">
            <v>Open</v>
          </cell>
          <cell r="K840">
            <v>3300000</v>
          </cell>
          <cell r="L840">
            <v>0</v>
          </cell>
          <cell r="M840">
            <v>-34375</v>
          </cell>
        </row>
        <row r="841">
          <cell r="C841">
            <v>3020846</v>
          </cell>
          <cell r="D841">
            <v>3039</v>
          </cell>
          <cell r="E841">
            <v>41180</v>
          </cell>
          <cell r="F841" t="str">
            <v>KAMA Pompa Alkon Solar 2"</v>
          </cell>
          <cell r="G841">
            <v>96</v>
          </cell>
          <cell r="H841" t="str">
            <v>Value model</v>
          </cell>
          <cell r="I841" t="str">
            <v>Open</v>
          </cell>
          <cell r="K841">
            <v>3250000</v>
          </cell>
          <cell r="L841">
            <v>0</v>
          </cell>
          <cell r="M841">
            <v>-33854.17</v>
          </cell>
        </row>
      </sheetData>
      <sheetData sheetId="3">
        <row r="2">
          <cell r="C2">
            <v>4010001</v>
          </cell>
          <cell r="D2" t="str">
            <v>Undefine</v>
          </cell>
          <cell r="E2">
            <v>39274</v>
          </cell>
          <cell r="F2" t="str">
            <v>Lemari Arsip ST 427</v>
          </cell>
          <cell r="G2">
            <v>48</v>
          </cell>
          <cell r="H2" t="str">
            <v>Value model</v>
          </cell>
          <cell r="I2" t="str">
            <v>Closed</v>
          </cell>
          <cell r="K2">
            <v>1373625</v>
          </cell>
          <cell r="L2">
            <v>0</v>
          </cell>
          <cell r="M2">
            <v>-1373625</v>
          </cell>
        </row>
        <row r="3">
          <cell r="C3">
            <v>4010002</v>
          </cell>
          <cell r="D3" t="str">
            <v>Undefine</v>
          </cell>
          <cell r="E3">
            <v>39468</v>
          </cell>
          <cell r="F3" t="str">
            <v>Executive table SM58918</v>
          </cell>
          <cell r="G3">
            <v>48</v>
          </cell>
          <cell r="H3" t="str">
            <v>Value model</v>
          </cell>
          <cell r="I3" t="str">
            <v>Closed</v>
          </cell>
          <cell r="K3">
            <v>5879000</v>
          </cell>
          <cell r="L3">
            <v>0</v>
          </cell>
          <cell r="M3">
            <v>-5879000</v>
          </cell>
        </row>
        <row r="4">
          <cell r="C4">
            <v>4010003</v>
          </cell>
          <cell r="D4" t="str">
            <v>Undefine</v>
          </cell>
          <cell r="E4">
            <v>39468</v>
          </cell>
          <cell r="F4" t="str">
            <v>Meeting Table PU20409*2000, Ma</v>
          </cell>
          <cell r="G4">
            <v>48</v>
          </cell>
          <cell r="H4" t="str">
            <v>Value model</v>
          </cell>
          <cell r="I4" t="str">
            <v>Closed</v>
          </cell>
          <cell r="K4">
            <v>3359000</v>
          </cell>
          <cell r="L4">
            <v>0</v>
          </cell>
          <cell r="M4">
            <v>-3359000</v>
          </cell>
        </row>
        <row r="5">
          <cell r="C5">
            <v>4010004</v>
          </cell>
          <cell r="D5" t="str">
            <v>Undefine</v>
          </cell>
          <cell r="E5">
            <v>39512</v>
          </cell>
          <cell r="F5" t="str">
            <v>Meja High Point ST 437 + kaca</v>
          </cell>
          <cell r="G5">
            <v>48</v>
          </cell>
          <cell r="H5" t="str">
            <v>Value model</v>
          </cell>
          <cell r="I5" t="str">
            <v>Closed</v>
          </cell>
          <cell r="K5">
            <v>1028500</v>
          </cell>
          <cell r="L5">
            <v>0</v>
          </cell>
          <cell r="M5">
            <v>-1028500</v>
          </cell>
        </row>
        <row r="6">
          <cell r="C6">
            <v>4010005</v>
          </cell>
          <cell r="D6" t="str">
            <v>Undefine</v>
          </cell>
          <cell r="E6">
            <v>39546</v>
          </cell>
          <cell r="F6" t="str">
            <v>Lemari arsip Lion 37</v>
          </cell>
          <cell r="G6">
            <v>48</v>
          </cell>
          <cell r="H6" t="str">
            <v>Value model</v>
          </cell>
          <cell r="I6" t="str">
            <v>Closed</v>
          </cell>
          <cell r="K6">
            <v>14000000</v>
          </cell>
          <cell r="L6">
            <v>0</v>
          </cell>
          <cell r="M6">
            <v>-14000000</v>
          </cell>
        </row>
        <row r="7">
          <cell r="C7">
            <v>4010006</v>
          </cell>
          <cell r="D7" t="str">
            <v>Undefine</v>
          </cell>
          <cell r="E7">
            <v>39546</v>
          </cell>
          <cell r="F7" t="str">
            <v>Lemari HP ST 5311A</v>
          </cell>
          <cell r="G7">
            <v>48</v>
          </cell>
          <cell r="H7" t="str">
            <v>Value model</v>
          </cell>
          <cell r="I7" t="str">
            <v>Closed</v>
          </cell>
          <cell r="K7">
            <v>1028500</v>
          </cell>
          <cell r="L7">
            <v>0</v>
          </cell>
          <cell r="M7">
            <v>-1028500</v>
          </cell>
        </row>
        <row r="8">
          <cell r="C8">
            <v>4010007</v>
          </cell>
          <cell r="D8" t="str">
            <v>Undefine</v>
          </cell>
          <cell r="E8">
            <v>39612</v>
          </cell>
          <cell r="F8" t="str">
            <v>UCHIDA FIRE PROOF SAFE BK-S</v>
          </cell>
          <cell r="G8">
            <v>48</v>
          </cell>
          <cell r="H8" t="str">
            <v>Value model</v>
          </cell>
          <cell r="I8" t="str">
            <v>Closed</v>
          </cell>
          <cell r="K8">
            <v>2150000</v>
          </cell>
          <cell r="L8">
            <v>0</v>
          </cell>
          <cell r="M8">
            <v>-2150000</v>
          </cell>
        </row>
        <row r="9">
          <cell r="C9">
            <v>4010008</v>
          </cell>
          <cell r="D9" t="str">
            <v>Undefine</v>
          </cell>
          <cell r="E9">
            <v>39690</v>
          </cell>
          <cell r="F9" t="str">
            <v>HIGH POINT CONFERENCE TABLE CT</v>
          </cell>
          <cell r="G9">
            <v>48</v>
          </cell>
          <cell r="H9" t="str">
            <v>Value model</v>
          </cell>
          <cell r="I9" t="str">
            <v>Closed</v>
          </cell>
          <cell r="K9">
            <v>1368500</v>
          </cell>
          <cell r="L9">
            <v>0</v>
          </cell>
          <cell r="M9">
            <v>-1368500</v>
          </cell>
        </row>
        <row r="10">
          <cell r="C10">
            <v>4010009</v>
          </cell>
          <cell r="D10" t="str">
            <v>Undefine</v>
          </cell>
          <cell r="E10">
            <v>39707</v>
          </cell>
          <cell r="F10" t="str">
            <v>MEJA DIREKTUR FRONLINE</v>
          </cell>
          <cell r="G10">
            <v>48</v>
          </cell>
          <cell r="H10" t="str">
            <v>Value model</v>
          </cell>
          <cell r="I10" t="str">
            <v>Closed</v>
          </cell>
          <cell r="K10">
            <v>12000000</v>
          </cell>
          <cell r="L10">
            <v>0</v>
          </cell>
          <cell r="M10">
            <v>-12000000</v>
          </cell>
        </row>
        <row r="11">
          <cell r="C11">
            <v>4010010</v>
          </cell>
          <cell r="D11" t="str">
            <v>Undefine</v>
          </cell>
          <cell r="E11">
            <v>39716</v>
          </cell>
          <cell r="F11" t="str">
            <v>CUTTER (TANAKA/MESIN POT. RUMP</v>
          </cell>
          <cell r="G11">
            <v>48</v>
          </cell>
          <cell r="H11" t="str">
            <v>Value model</v>
          </cell>
          <cell r="I11" t="str">
            <v>Closed</v>
          </cell>
          <cell r="K11">
            <v>2950000</v>
          </cell>
          <cell r="L11">
            <v>0</v>
          </cell>
          <cell r="M11">
            <v>-2950000</v>
          </cell>
        </row>
        <row r="12">
          <cell r="C12">
            <v>4010011</v>
          </cell>
          <cell r="D12" t="str">
            <v>Undefine</v>
          </cell>
          <cell r="E12">
            <v>39741</v>
          </cell>
          <cell r="F12" t="str">
            <v>RAK SPAREPART</v>
          </cell>
          <cell r="G12">
            <v>48</v>
          </cell>
          <cell r="H12" t="str">
            <v>Value model</v>
          </cell>
          <cell r="I12" t="str">
            <v>Closed</v>
          </cell>
          <cell r="K12">
            <v>240000000</v>
          </cell>
          <cell r="L12">
            <v>0</v>
          </cell>
          <cell r="M12">
            <v>-240000000</v>
          </cell>
        </row>
        <row r="13">
          <cell r="C13">
            <v>4010012</v>
          </cell>
          <cell r="D13" t="str">
            <v>Undefine</v>
          </cell>
          <cell r="E13">
            <v>39774</v>
          </cell>
          <cell r="F13" t="str">
            <v>BRANKAS TIGER AL</v>
          </cell>
          <cell r="G13">
            <v>48</v>
          </cell>
          <cell r="H13" t="str">
            <v>Value model</v>
          </cell>
          <cell r="I13" t="str">
            <v>Open</v>
          </cell>
          <cell r="K13">
            <v>2000000</v>
          </cell>
          <cell r="L13">
            <v>0</v>
          </cell>
          <cell r="M13">
            <v>-1958335.47</v>
          </cell>
        </row>
        <row r="14">
          <cell r="C14">
            <v>4010013</v>
          </cell>
          <cell r="D14" t="str">
            <v>Undefine</v>
          </cell>
          <cell r="E14">
            <v>41148</v>
          </cell>
          <cell r="F14" t="str">
            <v>TV. LED SAMSUNG UA 55ES8000 FR</v>
          </cell>
          <cell r="G14">
            <v>48</v>
          </cell>
          <cell r="H14" t="str">
            <v>Value model</v>
          </cell>
          <cell r="I14" t="str">
            <v>Open</v>
          </cell>
          <cell r="K14">
            <v>41875000</v>
          </cell>
          <cell r="L14">
            <v>0</v>
          </cell>
          <cell r="M14">
            <v>-1013104.84</v>
          </cell>
        </row>
        <row r="15">
          <cell r="C15">
            <v>4010014</v>
          </cell>
          <cell r="D15" t="str">
            <v>Undefine</v>
          </cell>
          <cell r="E15">
            <v>39764</v>
          </cell>
          <cell r="F15" t="str">
            <v>LCD TV 37 LG 60 UR</v>
          </cell>
          <cell r="G15">
            <v>48</v>
          </cell>
          <cell r="H15" t="str">
            <v>Value model</v>
          </cell>
          <cell r="I15" t="str">
            <v>Open</v>
          </cell>
          <cell r="K15">
            <v>11500000</v>
          </cell>
          <cell r="L15">
            <v>0</v>
          </cell>
          <cell r="M15">
            <v>-11260414.529999999</v>
          </cell>
        </row>
        <row r="16">
          <cell r="C16">
            <v>4010015</v>
          </cell>
          <cell r="D16" t="str">
            <v>Undefine</v>
          </cell>
          <cell r="E16">
            <v>39765</v>
          </cell>
          <cell r="F16" t="str">
            <v>REFG. LG GN-V 191 RL</v>
          </cell>
          <cell r="G16">
            <v>48</v>
          </cell>
          <cell r="H16" t="str">
            <v>Value model</v>
          </cell>
          <cell r="I16" t="str">
            <v>Open</v>
          </cell>
          <cell r="K16">
            <v>1650000</v>
          </cell>
          <cell r="L16">
            <v>0</v>
          </cell>
          <cell r="M16">
            <v>-1615625</v>
          </cell>
        </row>
        <row r="17">
          <cell r="C17">
            <v>4010016</v>
          </cell>
          <cell r="D17" t="str">
            <v>Undefine</v>
          </cell>
          <cell r="E17">
            <v>39773</v>
          </cell>
          <cell r="F17" t="str">
            <v>DISPENCER CHANGHONG WD-3</v>
          </cell>
          <cell r="G17">
            <v>48</v>
          </cell>
          <cell r="H17" t="str">
            <v>Value model</v>
          </cell>
          <cell r="I17" t="str">
            <v>Open</v>
          </cell>
          <cell r="K17">
            <v>1100000</v>
          </cell>
          <cell r="L17">
            <v>0</v>
          </cell>
          <cell r="M17">
            <v>-1077085.47</v>
          </cell>
        </row>
        <row r="18">
          <cell r="C18">
            <v>4010017</v>
          </cell>
          <cell r="D18" t="str">
            <v>Undefine</v>
          </cell>
          <cell r="E18">
            <v>39795</v>
          </cell>
          <cell r="F18" t="str">
            <v>HIGH POINT FULL HEIGHT WARDROB</v>
          </cell>
          <cell r="G18">
            <v>48</v>
          </cell>
          <cell r="H18" t="str">
            <v>Value model</v>
          </cell>
          <cell r="I18" t="str">
            <v>Open</v>
          </cell>
          <cell r="K18">
            <v>4335000</v>
          </cell>
          <cell r="L18">
            <v>0</v>
          </cell>
          <cell r="M18">
            <v>-4154377.5</v>
          </cell>
        </row>
        <row r="19">
          <cell r="C19">
            <v>4010018</v>
          </cell>
          <cell r="D19" t="str">
            <v>Undefine</v>
          </cell>
          <cell r="E19">
            <v>39799</v>
          </cell>
          <cell r="F19" t="str">
            <v>HIGH POINT HIGH SWING DOOR ST3</v>
          </cell>
          <cell r="G19">
            <v>48</v>
          </cell>
          <cell r="H19" t="str">
            <v>Value model</v>
          </cell>
          <cell r="I19" t="str">
            <v>Open</v>
          </cell>
          <cell r="K19">
            <v>1938000</v>
          </cell>
          <cell r="L19">
            <v>0</v>
          </cell>
          <cell r="M19">
            <v>-1857250</v>
          </cell>
        </row>
        <row r="20">
          <cell r="C20">
            <v>4010019</v>
          </cell>
          <cell r="D20" t="str">
            <v>Undefine</v>
          </cell>
          <cell r="E20">
            <v>39827</v>
          </cell>
          <cell r="F20" t="str">
            <v>PUBLIC STEEL GANG CHAIR Y305 B</v>
          </cell>
          <cell r="G20">
            <v>48</v>
          </cell>
          <cell r="H20" t="str">
            <v>Value model</v>
          </cell>
          <cell r="I20" t="str">
            <v>Open</v>
          </cell>
          <cell r="K20">
            <v>1999000</v>
          </cell>
          <cell r="L20">
            <v>0</v>
          </cell>
          <cell r="M20">
            <v>-1874063.03</v>
          </cell>
        </row>
        <row r="21">
          <cell r="C21">
            <v>4010020</v>
          </cell>
          <cell r="D21" t="str">
            <v>Undefine</v>
          </cell>
          <cell r="E21">
            <v>39827</v>
          </cell>
          <cell r="F21" t="str">
            <v>NAOMI FILE CABINET</v>
          </cell>
          <cell r="G21">
            <v>48</v>
          </cell>
          <cell r="H21" t="str">
            <v>Value model</v>
          </cell>
          <cell r="I21" t="str">
            <v>Open</v>
          </cell>
          <cell r="K21">
            <v>1940000</v>
          </cell>
          <cell r="L21">
            <v>0</v>
          </cell>
          <cell r="M21">
            <v>-1818751.47</v>
          </cell>
        </row>
        <row r="22">
          <cell r="C22">
            <v>4010021</v>
          </cell>
          <cell r="D22" t="str">
            <v>Undefine</v>
          </cell>
          <cell r="E22">
            <v>39827</v>
          </cell>
          <cell r="F22" t="str">
            <v>ARGOMOTIF EMW 15018 R MAFLE</v>
          </cell>
          <cell r="G22">
            <v>48</v>
          </cell>
          <cell r="H22" t="str">
            <v>Value model</v>
          </cell>
          <cell r="I22" t="str">
            <v>Open</v>
          </cell>
          <cell r="K22">
            <v>7297000</v>
          </cell>
          <cell r="L22">
            <v>0</v>
          </cell>
          <cell r="M22">
            <v>-6840938.0300000003</v>
          </cell>
        </row>
        <row r="23">
          <cell r="C23">
            <v>4010022</v>
          </cell>
          <cell r="D23" t="str">
            <v>Undefine</v>
          </cell>
          <cell r="E23">
            <v>39827</v>
          </cell>
          <cell r="F23" t="str">
            <v>NEW HI TECH OFFICE CHAIR</v>
          </cell>
          <cell r="G23">
            <v>48</v>
          </cell>
          <cell r="H23" t="str">
            <v>Value model</v>
          </cell>
          <cell r="I23" t="str">
            <v>Open</v>
          </cell>
          <cell r="K23">
            <v>3530000</v>
          </cell>
          <cell r="L23">
            <v>0</v>
          </cell>
          <cell r="M23">
            <v>-3309376.47</v>
          </cell>
        </row>
        <row r="24">
          <cell r="C24">
            <v>4010023</v>
          </cell>
          <cell r="D24" t="str">
            <v>Undefine</v>
          </cell>
          <cell r="E24">
            <v>39827</v>
          </cell>
          <cell r="F24" t="str">
            <v>NEW PAULO 2 SOFA S2 SBJ-S211-2</v>
          </cell>
          <cell r="G24">
            <v>48</v>
          </cell>
          <cell r="H24" t="str">
            <v>Value model</v>
          </cell>
          <cell r="I24" t="str">
            <v>Open</v>
          </cell>
          <cell r="K24">
            <v>4921000</v>
          </cell>
          <cell r="L24">
            <v>0</v>
          </cell>
          <cell r="M24">
            <v>-4613438.03</v>
          </cell>
        </row>
        <row r="25">
          <cell r="C25">
            <v>4010024</v>
          </cell>
          <cell r="D25" t="str">
            <v>Undefine</v>
          </cell>
          <cell r="E25">
            <v>39827</v>
          </cell>
          <cell r="F25" t="str">
            <v>PALMAR PALM TREE/10747</v>
          </cell>
          <cell r="G25">
            <v>48</v>
          </cell>
          <cell r="H25" t="str">
            <v>Value model</v>
          </cell>
          <cell r="I25" t="str">
            <v>Open</v>
          </cell>
          <cell r="K25">
            <v>2087000</v>
          </cell>
          <cell r="L25">
            <v>0</v>
          </cell>
          <cell r="M25">
            <v>-1956561.97</v>
          </cell>
        </row>
        <row r="26">
          <cell r="C26">
            <v>4010025</v>
          </cell>
          <cell r="D26" t="str">
            <v>Undefine</v>
          </cell>
          <cell r="E26">
            <v>39827</v>
          </cell>
          <cell r="F26" t="str">
            <v>RECEPTION TABLE</v>
          </cell>
          <cell r="G26">
            <v>48</v>
          </cell>
          <cell r="H26" t="str">
            <v>Value model</v>
          </cell>
          <cell r="I26" t="str">
            <v>Open</v>
          </cell>
          <cell r="K26">
            <v>10164000</v>
          </cell>
          <cell r="L26">
            <v>0</v>
          </cell>
          <cell r="M26">
            <v>-9528750</v>
          </cell>
        </row>
        <row r="27">
          <cell r="C27">
            <v>4010026</v>
          </cell>
          <cell r="D27" t="str">
            <v>Undefine</v>
          </cell>
          <cell r="E27">
            <v>39842</v>
          </cell>
          <cell r="F27" t="str">
            <v>19" Close Rack 45U Depth 1100</v>
          </cell>
          <cell r="G27">
            <v>48</v>
          </cell>
          <cell r="H27" t="str">
            <v>Value model</v>
          </cell>
          <cell r="I27" t="str">
            <v>Open</v>
          </cell>
          <cell r="K27">
            <v>14756667</v>
          </cell>
          <cell r="L27">
            <v>0</v>
          </cell>
          <cell r="M27">
            <v>-13834376.960000001</v>
          </cell>
        </row>
        <row r="28">
          <cell r="C28">
            <v>4010027</v>
          </cell>
          <cell r="D28" t="str">
            <v>Undefine</v>
          </cell>
          <cell r="E28">
            <v>39842</v>
          </cell>
          <cell r="F28" t="str">
            <v>FSCR-800:Flat Shelf For Close</v>
          </cell>
          <cell r="G28">
            <v>48</v>
          </cell>
          <cell r="H28" t="str">
            <v>Value model</v>
          </cell>
          <cell r="I28" t="str">
            <v>Open</v>
          </cell>
          <cell r="K28">
            <v>673308</v>
          </cell>
          <cell r="L28">
            <v>0</v>
          </cell>
          <cell r="M28">
            <v>-631225.25</v>
          </cell>
        </row>
        <row r="29">
          <cell r="C29">
            <v>4010028</v>
          </cell>
          <cell r="D29" t="str">
            <v>Undefine</v>
          </cell>
          <cell r="E29">
            <v>39842</v>
          </cell>
          <cell r="F29" t="str">
            <v>FSCR-500:Flat Shelf For Close</v>
          </cell>
          <cell r="G29">
            <v>48</v>
          </cell>
          <cell r="H29" t="str">
            <v>Value model</v>
          </cell>
          <cell r="I29" t="str">
            <v>Open</v>
          </cell>
          <cell r="K29">
            <v>448872</v>
          </cell>
          <cell r="L29">
            <v>0</v>
          </cell>
          <cell r="M29">
            <v>-420819.5</v>
          </cell>
        </row>
        <row r="30">
          <cell r="C30">
            <v>4010029</v>
          </cell>
          <cell r="D30" t="str">
            <v>Undefine</v>
          </cell>
          <cell r="E30">
            <v>39842</v>
          </cell>
          <cell r="F30" t="str">
            <v>FSCR-500:Pull out Flat shelf R</v>
          </cell>
          <cell r="G30">
            <v>48</v>
          </cell>
          <cell r="H30" t="str">
            <v>Value model</v>
          </cell>
          <cell r="I30" t="str">
            <v>Open</v>
          </cell>
          <cell r="K30">
            <v>763083</v>
          </cell>
          <cell r="L30">
            <v>0</v>
          </cell>
          <cell r="M30">
            <v>-715391.96</v>
          </cell>
        </row>
        <row r="31">
          <cell r="C31">
            <v>4010030</v>
          </cell>
          <cell r="D31" t="str">
            <v>Undefine</v>
          </cell>
          <cell r="E31">
            <v>39842</v>
          </cell>
          <cell r="F31" t="str">
            <v>Fantoni Treviso Kursi Director</v>
          </cell>
          <cell r="G31">
            <v>48</v>
          </cell>
          <cell r="H31" t="str">
            <v>Value model</v>
          </cell>
          <cell r="I31" t="str">
            <v>Open</v>
          </cell>
          <cell r="K31">
            <v>2100000</v>
          </cell>
          <cell r="L31">
            <v>0</v>
          </cell>
          <cell r="M31">
            <v>-1968750</v>
          </cell>
        </row>
        <row r="32">
          <cell r="C32">
            <v>4010031</v>
          </cell>
          <cell r="D32" t="str">
            <v>Undefine</v>
          </cell>
          <cell r="E32">
            <v>39842</v>
          </cell>
          <cell r="F32" t="str">
            <v>Fantoni Kursi Richmond Os. Bla</v>
          </cell>
          <cell r="G32">
            <v>48</v>
          </cell>
          <cell r="H32" t="str">
            <v>Value model</v>
          </cell>
          <cell r="I32" t="str">
            <v>Open</v>
          </cell>
          <cell r="K32">
            <v>1925000</v>
          </cell>
          <cell r="L32">
            <v>0</v>
          </cell>
          <cell r="M32">
            <v>-1804686.97</v>
          </cell>
        </row>
        <row r="33">
          <cell r="C33">
            <v>4010032</v>
          </cell>
          <cell r="D33" t="str">
            <v>Undefine</v>
          </cell>
          <cell r="E33">
            <v>39842</v>
          </cell>
          <cell r="F33" t="str">
            <v>Laci Sorong PMB 1137</v>
          </cell>
          <cell r="G33">
            <v>48</v>
          </cell>
          <cell r="H33" t="str">
            <v>Value model</v>
          </cell>
          <cell r="I33" t="str">
            <v>Open</v>
          </cell>
          <cell r="K33">
            <v>1139000</v>
          </cell>
          <cell r="L33">
            <v>0</v>
          </cell>
          <cell r="M33">
            <v>-1067811.97</v>
          </cell>
        </row>
        <row r="34">
          <cell r="C34">
            <v>4010033</v>
          </cell>
          <cell r="D34" t="str">
            <v>Undefine</v>
          </cell>
          <cell r="E34">
            <v>39939</v>
          </cell>
          <cell r="F34" t="str">
            <v>Safeguard Brankas SD-07</v>
          </cell>
          <cell r="G34">
            <v>48</v>
          </cell>
          <cell r="H34" t="str">
            <v>Value model</v>
          </cell>
          <cell r="I34" t="str">
            <v>Open</v>
          </cell>
          <cell r="K34">
            <v>8360000</v>
          </cell>
          <cell r="L34">
            <v>0</v>
          </cell>
          <cell r="M34">
            <v>-7663334.4699999997</v>
          </cell>
        </row>
        <row r="35">
          <cell r="C35">
            <v>4010034</v>
          </cell>
          <cell r="D35" t="str">
            <v>Undefine</v>
          </cell>
          <cell r="E35">
            <v>39856</v>
          </cell>
          <cell r="F35" t="str">
            <v>Laci Sorong PMB 1137</v>
          </cell>
          <cell r="G35">
            <v>48</v>
          </cell>
          <cell r="H35" t="str">
            <v>Value model</v>
          </cell>
          <cell r="I35" t="str">
            <v>Open</v>
          </cell>
          <cell r="K35">
            <v>1139000</v>
          </cell>
          <cell r="L35">
            <v>0</v>
          </cell>
          <cell r="M35">
            <v>-1044082.97</v>
          </cell>
        </row>
        <row r="36">
          <cell r="C36">
            <v>4010035</v>
          </cell>
          <cell r="D36" t="str">
            <v>Undefine</v>
          </cell>
          <cell r="E36">
            <v>39846</v>
          </cell>
          <cell r="F36" t="str">
            <v>Lion Frame Single T250 x L60 c</v>
          </cell>
          <cell r="G36">
            <v>48</v>
          </cell>
          <cell r="H36" t="str">
            <v>Value model</v>
          </cell>
          <cell r="I36" t="str">
            <v>Open</v>
          </cell>
          <cell r="K36">
            <v>1100000</v>
          </cell>
          <cell r="L36">
            <v>0</v>
          </cell>
          <cell r="M36">
            <v>-1008334.47</v>
          </cell>
        </row>
        <row r="37">
          <cell r="C37">
            <v>4010036</v>
          </cell>
          <cell r="D37" t="str">
            <v>Undefine</v>
          </cell>
          <cell r="E37">
            <v>39951</v>
          </cell>
          <cell r="F37" t="str">
            <v>Aditech Meja TW-160 1 set</v>
          </cell>
          <cell r="G37">
            <v>48</v>
          </cell>
          <cell r="H37" t="str">
            <v>Value model</v>
          </cell>
          <cell r="I37" t="str">
            <v>Open</v>
          </cell>
          <cell r="K37">
            <v>6435000</v>
          </cell>
          <cell r="L37">
            <v>0</v>
          </cell>
          <cell r="M37">
            <v>-5496562.5</v>
          </cell>
        </row>
        <row r="38">
          <cell r="C38">
            <v>4010037</v>
          </cell>
          <cell r="D38" t="str">
            <v>Undefine</v>
          </cell>
          <cell r="E38">
            <v>39951</v>
          </cell>
          <cell r="F38" t="str">
            <v>Glory FC1667 Meja Direktur</v>
          </cell>
          <cell r="G38">
            <v>48</v>
          </cell>
          <cell r="H38" t="str">
            <v>Value model</v>
          </cell>
          <cell r="I38" t="str">
            <v>Open</v>
          </cell>
          <cell r="K38">
            <v>5400000</v>
          </cell>
          <cell r="L38">
            <v>0</v>
          </cell>
          <cell r="M38">
            <v>-4612500</v>
          </cell>
        </row>
        <row r="39">
          <cell r="C39">
            <v>4010038</v>
          </cell>
          <cell r="D39" t="str">
            <v>Undefine</v>
          </cell>
          <cell r="E39">
            <v>39951</v>
          </cell>
          <cell r="F39" t="str">
            <v>Glory FC-06 Lemari</v>
          </cell>
          <cell r="G39">
            <v>48</v>
          </cell>
          <cell r="H39" t="str">
            <v>Value model</v>
          </cell>
          <cell r="I39" t="str">
            <v>Open</v>
          </cell>
          <cell r="K39">
            <v>3696050</v>
          </cell>
          <cell r="L39">
            <v>0</v>
          </cell>
          <cell r="M39">
            <v>-3157042.64</v>
          </cell>
        </row>
        <row r="40">
          <cell r="C40">
            <v>4010039</v>
          </cell>
          <cell r="D40" t="str">
            <v>Undefine</v>
          </cell>
          <cell r="E40">
            <v>39993</v>
          </cell>
          <cell r="F40" t="str">
            <v>BRANKAS DAICHIBAN TB4-3D</v>
          </cell>
          <cell r="G40">
            <v>48</v>
          </cell>
          <cell r="H40" t="str">
            <v>Value model</v>
          </cell>
          <cell r="I40" t="str">
            <v>Open</v>
          </cell>
          <cell r="K40">
            <v>13860000</v>
          </cell>
          <cell r="L40">
            <v>0</v>
          </cell>
          <cell r="M40">
            <v>-11550000</v>
          </cell>
        </row>
        <row r="41">
          <cell r="C41">
            <v>4010040</v>
          </cell>
          <cell r="D41" t="str">
            <v>Undefine</v>
          </cell>
          <cell r="E41">
            <v>40120</v>
          </cell>
          <cell r="F41" t="str">
            <v>SECURE SAFE BRANKAS SIZE II</v>
          </cell>
          <cell r="G41">
            <v>48</v>
          </cell>
          <cell r="H41" t="str">
            <v>Value model</v>
          </cell>
          <cell r="I41" t="str">
            <v>Open</v>
          </cell>
          <cell r="K41">
            <v>5400000</v>
          </cell>
          <cell r="L41">
            <v>0</v>
          </cell>
          <cell r="M41">
            <v>-3937500</v>
          </cell>
        </row>
        <row r="42">
          <cell r="C42">
            <v>4010041</v>
          </cell>
          <cell r="D42" t="str">
            <v>Undefine</v>
          </cell>
          <cell r="E42">
            <v>40163</v>
          </cell>
          <cell r="F42" t="str">
            <v>FILLING KABINET BESI PINTU GES</v>
          </cell>
          <cell r="G42">
            <v>48</v>
          </cell>
          <cell r="H42" t="str">
            <v>Value model</v>
          </cell>
          <cell r="I42" t="str">
            <v>Open</v>
          </cell>
          <cell r="K42">
            <v>23500000</v>
          </cell>
          <cell r="L42">
            <v>0</v>
          </cell>
          <cell r="M42">
            <v>-16645833.220000001</v>
          </cell>
        </row>
        <row r="43">
          <cell r="C43">
            <v>4010042</v>
          </cell>
          <cell r="D43" t="str">
            <v>Undefine</v>
          </cell>
          <cell r="E43">
            <v>40329</v>
          </cell>
          <cell r="F43" t="str">
            <v>ADITECH CM MEJA KONTER BEECH</v>
          </cell>
          <cell r="G43">
            <v>48</v>
          </cell>
          <cell r="H43" t="str">
            <v>Value model</v>
          </cell>
          <cell r="I43" t="str">
            <v>Open</v>
          </cell>
          <cell r="K43">
            <v>2790000</v>
          </cell>
          <cell r="L43">
            <v>0</v>
          </cell>
          <cell r="M43">
            <v>-1629375</v>
          </cell>
        </row>
        <row r="44">
          <cell r="C44">
            <v>4010043</v>
          </cell>
          <cell r="D44">
            <v>6204</v>
          </cell>
          <cell r="E44">
            <v>40338</v>
          </cell>
          <cell r="F44" t="str">
            <v>PARABOLA MATRIX</v>
          </cell>
          <cell r="G44">
            <v>48</v>
          </cell>
          <cell r="H44" t="str">
            <v>Value model</v>
          </cell>
          <cell r="I44" t="str">
            <v>Open</v>
          </cell>
          <cell r="K44">
            <v>3000000</v>
          </cell>
          <cell r="L44">
            <v>0</v>
          </cell>
          <cell r="M44">
            <v>-1750000</v>
          </cell>
        </row>
        <row r="45">
          <cell r="C45">
            <v>4010044</v>
          </cell>
          <cell r="D45">
            <v>6204</v>
          </cell>
          <cell r="E45">
            <v>40408</v>
          </cell>
          <cell r="F45" t="str">
            <v>SOFA L KACANG HITAM + MEJATAMU</v>
          </cell>
          <cell r="G45">
            <v>48</v>
          </cell>
          <cell r="H45" t="str">
            <v>Value model</v>
          </cell>
          <cell r="I45" t="str">
            <v>Open</v>
          </cell>
          <cell r="K45">
            <v>3875000</v>
          </cell>
          <cell r="L45">
            <v>0</v>
          </cell>
          <cell r="M45">
            <v>-2098958.42</v>
          </cell>
        </row>
        <row r="46">
          <cell r="C46">
            <v>4010045</v>
          </cell>
          <cell r="D46">
            <v>6207</v>
          </cell>
          <cell r="E46">
            <v>40695</v>
          </cell>
          <cell r="F46" t="str">
            <v>Rak Server Ukuran 36 U + Power</v>
          </cell>
          <cell r="G46">
            <v>48</v>
          </cell>
          <cell r="H46" t="str">
            <v>Value model</v>
          </cell>
          <cell r="I46" t="str">
            <v>Open</v>
          </cell>
          <cell r="K46">
            <v>7990000</v>
          </cell>
          <cell r="L46">
            <v>0</v>
          </cell>
          <cell r="M46">
            <v>-2663333.2799999998</v>
          </cell>
        </row>
        <row r="47">
          <cell r="C47">
            <v>4010046</v>
          </cell>
          <cell r="D47">
            <v>6207</v>
          </cell>
          <cell r="E47">
            <v>41148</v>
          </cell>
          <cell r="F47" t="str">
            <v>MINIATUR KAPAL</v>
          </cell>
          <cell r="G47">
            <v>48</v>
          </cell>
          <cell r="H47" t="str">
            <v>Value model</v>
          </cell>
          <cell r="I47" t="str">
            <v>Closed</v>
          </cell>
          <cell r="K47">
            <v>0</v>
          </cell>
          <cell r="L47">
            <v>0</v>
          </cell>
        </row>
        <row r="48">
          <cell r="C48">
            <v>4010047</v>
          </cell>
          <cell r="D48">
            <v>6207</v>
          </cell>
          <cell r="E48">
            <v>40862</v>
          </cell>
          <cell r="F48" t="str">
            <v>Lemari Arsip dorong 30.Uk.320</v>
          </cell>
          <cell r="G48">
            <v>48</v>
          </cell>
          <cell r="H48" t="str">
            <v>Value model</v>
          </cell>
          <cell r="I48" t="str">
            <v>Open</v>
          </cell>
          <cell r="K48">
            <v>24900000</v>
          </cell>
          <cell r="L48">
            <v>0</v>
          </cell>
          <cell r="M48">
            <v>-5706250</v>
          </cell>
        </row>
        <row r="49">
          <cell r="C49">
            <v>4010048</v>
          </cell>
          <cell r="D49">
            <v>6207</v>
          </cell>
          <cell r="E49">
            <v>41148</v>
          </cell>
          <cell r="F49" t="str">
            <v>TV. Samsung Smart TV 3D</v>
          </cell>
          <cell r="G49">
            <v>48</v>
          </cell>
          <cell r="H49" t="str">
            <v>Value model</v>
          </cell>
          <cell r="I49" t="str">
            <v>Open</v>
          </cell>
          <cell r="K49">
            <v>25375000</v>
          </cell>
          <cell r="L49">
            <v>0</v>
          </cell>
          <cell r="M49">
            <v>-1057291.6599999999</v>
          </cell>
        </row>
      </sheetData>
      <sheetData sheetId="4" refreshError="1"/>
      <sheetData sheetId="5">
        <row r="2">
          <cell r="C2">
            <v>5010001</v>
          </cell>
          <cell r="D2" t="str">
            <v>Undefine</v>
          </cell>
          <cell r="E2">
            <v>39198</v>
          </cell>
          <cell r="F2" t="str">
            <v>Mobil Pick Up Panther 2004</v>
          </cell>
          <cell r="G2">
            <v>96</v>
          </cell>
          <cell r="H2" t="str">
            <v>Value model</v>
          </cell>
          <cell r="I2" t="str">
            <v>Open</v>
          </cell>
          <cell r="K2">
            <v>65000000</v>
          </cell>
          <cell r="L2">
            <v>0</v>
          </cell>
          <cell r="M2">
            <v>-44687491.530000001</v>
          </cell>
        </row>
        <row r="3">
          <cell r="C3">
            <v>5010002</v>
          </cell>
          <cell r="D3" t="str">
            <v>Undefine</v>
          </cell>
          <cell r="E3">
            <v>39463</v>
          </cell>
          <cell r="F3" t="str">
            <v>Motor Honda Revo DA 3897 SM</v>
          </cell>
          <cell r="G3">
            <v>48</v>
          </cell>
          <cell r="H3" t="str">
            <v>Value model</v>
          </cell>
          <cell r="I3" t="str">
            <v>Closed</v>
          </cell>
          <cell r="K3">
            <v>13530000</v>
          </cell>
          <cell r="L3">
            <v>0</v>
          </cell>
          <cell r="M3">
            <v>-13530000</v>
          </cell>
        </row>
        <row r="4">
          <cell r="C4">
            <v>5010003</v>
          </cell>
          <cell r="D4" t="str">
            <v>Undefine</v>
          </cell>
          <cell r="E4">
            <v>39538</v>
          </cell>
          <cell r="F4" t="str">
            <v>Mobil Inova G M/t 11 Bensin Me</v>
          </cell>
          <cell r="G4">
            <v>96</v>
          </cell>
          <cell r="H4" t="str">
            <v>Value model</v>
          </cell>
          <cell r="I4" t="str">
            <v>Open</v>
          </cell>
          <cell r="K4">
            <v>183935455</v>
          </cell>
          <cell r="L4">
            <v>0</v>
          </cell>
          <cell r="M4">
            <v>-105379683.12</v>
          </cell>
        </row>
        <row r="5">
          <cell r="C5">
            <v>5010004</v>
          </cell>
          <cell r="D5" t="str">
            <v>Undefine</v>
          </cell>
          <cell r="E5">
            <v>39700</v>
          </cell>
          <cell r="F5" t="str">
            <v>MOBIL HONDA CRV 2400 CC AUTOMA</v>
          </cell>
          <cell r="G5">
            <v>96</v>
          </cell>
          <cell r="H5" t="str">
            <v>Value model</v>
          </cell>
          <cell r="I5" t="str">
            <v>Open</v>
          </cell>
          <cell r="K5">
            <v>314000000</v>
          </cell>
          <cell r="L5">
            <v>0</v>
          </cell>
          <cell r="M5">
            <v>-160270830.53</v>
          </cell>
        </row>
        <row r="6">
          <cell r="C6">
            <v>5010005</v>
          </cell>
          <cell r="D6" t="str">
            <v>Undefine</v>
          </cell>
          <cell r="E6">
            <v>39825</v>
          </cell>
          <cell r="F6" t="str">
            <v>NISSAN FRONTIER NAVARA</v>
          </cell>
          <cell r="G6">
            <v>96</v>
          </cell>
          <cell r="H6" t="str">
            <v>Value model</v>
          </cell>
          <cell r="I6" t="str">
            <v>Open</v>
          </cell>
          <cell r="K6">
            <v>318000000</v>
          </cell>
          <cell r="L6">
            <v>0</v>
          </cell>
          <cell r="M6">
            <v>-149062500</v>
          </cell>
        </row>
        <row r="7">
          <cell r="C7">
            <v>5010006</v>
          </cell>
          <cell r="D7" t="str">
            <v>Undefine</v>
          </cell>
          <cell r="E7">
            <v>39974</v>
          </cell>
          <cell r="F7" t="str">
            <v>Mobil GW Wingle MERAH</v>
          </cell>
          <cell r="G7">
            <v>96</v>
          </cell>
          <cell r="H7" t="str">
            <v>Value model</v>
          </cell>
          <cell r="I7" t="str">
            <v>Open</v>
          </cell>
          <cell r="K7">
            <v>215000000</v>
          </cell>
          <cell r="L7">
            <v>0</v>
          </cell>
          <cell r="M7">
            <v>-89583333.200000003</v>
          </cell>
        </row>
        <row r="8">
          <cell r="C8">
            <v>5010008</v>
          </cell>
          <cell r="D8" t="str">
            <v>Undefine</v>
          </cell>
          <cell r="E8">
            <v>41017</v>
          </cell>
          <cell r="F8" t="str">
            <v>Mobil Strada Merah KT 8451 CL</v>
          </cell>
          <cell r="G8">
            <v>96</v>
          </cell>
          <cell r="H8" t="str">
            <v>Value model</v>
          </cell>
          <cell r="I8" t="str">
            <v>Open</v>
          </cell>
          <cell r="K8">
            <v>250000000</v>
          </cell>
          <cell r="L8">
            <v>0</v>
          </cell>
          <cell r="M8">
            <v>-15625000.02</v>
          </cell>
        </row>
        <row r="9">
          <cell r="C9">
            <v>5010009</v>
          </cell>
          <cell r="D9" t="str">
            <v>Undefine</v>
          </cell>
          <cell r="E9">
            <v>39973</v>
          </cell>
          <cell r="F9" t="str">
            <v>MOBIL GW WINGLE PUTIH</v>
          </cell>
          <cell r="G9">
            <v>96</v>
          </cell>
          <cell r="H9" t="str">
            <v>Value model</v>
          </cell>
          <cell r="I9" t="str">
            <v>Open</v>
          </cell>
          <cell r="K9">
            <v>199727273</v>
          </cell>
          <cell r="L9">
            <v>0</v>
          </cell>
          <cell r="M9">
            <v>-84515625.189999998</v>
          </cell>
        </row>
        <row r="10">
          <cell r="C10">
            <v>5010010</v>
          </cell>
          <cell r="D10" t="str">
            <v>Undefine</v>
          </cell>
          <cell r="E10">
            <v>40057</v>
          </cell>
          <cell r="F10" t="str">
            <v>TOYOTA AVANZA/F61 GM/T10</v>
          </cell>
          <cell r="G10">
            <v>96</v>
          </cell>
          <cell r="H10" t="str">
            <v>Value model</v>
          </cell>
          <cell r="I10" t="str">
            <v>Open</v>
          </cell>
          <cell r="K10">
            <v>177852617</v>
          </cell>
          <cell r="L10">
            <v>0</v>
          </cell>
          <cell r="M10">
            <v>-68547362.909999996</v>
          </cell>
        </row>
        <row r="11">
          <cell r="C11">
            <v>5010011</v>
          </cell>
          <cell r="D11" t="str">
            <v>Undefine</v>
          </cell>
          <cell r="E11">
            <v>40152</v>
          </cell>
          <cell r="F11" t="str">
            <v>HONDA REVO 110 SP</v>
          </cell>
          <cell r="G11">
            <v>96</v>
          </cell>
          <cell r="H11" t="str">
            <v>Value model</v>
          </cell>
          <cell r="I11" t="str">
            <v>Open</v>
          </cell>
          <cell r="K11">
            <v>12300000</v>
          </cell>
          <cell r="L11">
            <v>0</v>
          </cell>
          <cell r="M11">
            <v>-4356250</v>
          </cell>
        </row>
        <row r="12">
          <cell r="C12">
            <v>5010012</v>
          </cell>
          <cell r="D12" t="str">
            <v>Undefine</v>
          </cell>
          <cell r="E12">
            <v>40298</v>
          </cell>
          <cell r="F12" t="str">
            <v>TOYOTA HILUX/KT8678MF</v>
          </cell>
          <cell r="G12">
            <v>96</v>
          </cell>
          <cell r="H12" t="str">
            <v>Value model</v>
          </cell>
          <cell r="I12" t="str">
            <v>Open</v>
          </cell>
          <cell r="K12">
            <v>276163637</v>
          </cell>
          <cell r="L12">
            <v>0</v>
          </cell>
          <cell r="M12">
            <v>-86301136.5</v>
          </cell>
        </row>
        <row r="13">
          <cell r="C13">
            <v>5010013</v>
          </cell>
          <cell r="D13" t="str">
            <v>Undefine</v>
          </cell>
          <cell r="E13">
            <v>40298</v>
          </cell>
          <cell r="F13" t="str">
            <v>TOYOTA HILUX/KT8677MF</v>
          </cell>
          <cell r="G13">
            <v>96</v>
          </cell>
          <cell r="H13" t="str">
            <v>Value model</v>
          </cell>
          <cell r="I13" t="str">
            <v>Open</v>
          </cell>
          <cell r="K13">
            <v>276163637</v>
          </cell>
          <cell r="L13">
            <v>0</v>
          </cell>
          <cell r="M13">
            <v>-86301136.5</v>
          </cell>
        </row>
        <row r="14">
          <cell r="C14">
            <v>5010014</v>
          </cell>
          <cell r="D14" t="str">
            <v>Undefine</v>
          </cell>
          <cell r="E14">
            <v>40422</v>
          </cell>
          <cell r="F14" t="str">
            <v>TOYOTA AVANZA/L 1894 DU</v>
          </cell>
          <cell r="G14">
            <v>96</v>
          </cell>
          <cell r="H14" t="str">
            <v>Value model</v>
          </cell>
          <cell r="I14" t="str">
            <v>Open</v>
          </cell>
          <cell r="K14">
            <v>143050000</v>
          </cell>
          <cell r="L14">
            <v>0</v>
          </cell>
          <cell r="M14">
            <v>-37252604.25</v>
          </cell>
        </row>
        <row r="15">
          <cell r="C15">
            <v>5010015</v>
          </cell>
          <cell r="D15">
            <v>6120</v>
          </cell>
          <cell r="E15">
            <v>40480</v>
          </cell>
          <cell r="F15" t="str">
            <v>SPEED BOAT 200 HP</v>
          </cell>
          <cell r="G15">
            <v>96</v>
          </cell>
          <cell r="H15" t="str">
            <v>Value model</v>
          </cell>
          <cell r="I15" t="str">
            <v>Open</v>
          </cell>
          <cell r="K15">
            <v>200000000</v>
          </cell>
          <cell r="L15">
            <v>0</v>
          </cell>
          <cell r="M15">
            <v>-49999999.920000002</v>
          </cell>
        </row>
        <row r="16">
          <cell r="C16">
            <v>5010016</v>
          </cell>
          <cell r="D16">
            <v>6121</v>
          </cell>
          <cell r="E16">
            <v>40565</v>
          </cell>
          <cell r="F16" t="str">
            <v>SPEED BOAT 200 HP (MM-18)</v>
          </cell>
          <cell r="G16">
            <v>96</v>
          </cell>
          <cell r="H16" t="str">
            <v>Value model</v>
          </cell>
          <cell r="I16" t="str">
            <v>Open</v>
          </cell>
          <cell r="K16">
            <v>213675000</v>
          </cell>
          <cell r="L16">
            <v>0</v>
          </cell>
          <cell r="M16">
            <v>-46741406.25</v>
          </cell>
        </row>
        <row r="17">
          <cell r="C17">
            <v>5010017</v>
          </cell>
          <cell r="D17" t="str">
            <v>Undefine</v>
          </cell>
          <cell r="E17">
            <v>40739</v>
          </cell>
          <cell r="F17" t="str">
            <v>MOBIL HILUX/KT 8490 DF</v>
          </cell>
          <cell r="G17">
            <v>96</v>
          </cell>
          <cell r="H17" t="str">
            <v>Value model</v>
          </cell>
          <cell r="I17" t="str">
            <v>Open</v>
          </cell>
          <cell r="K17">
            <v>310215000</v>
          </cell>
          <cell r="L17">
            <v>0</v>
          </cell>
          <cell r="M17">
            <v>-48471093.75</v>
          </cell>
        </row>
        <row r="18">
          <cell r="C18">
            <v>5010018</v>
          </cell>
          <cell r="D18" t="str">
            <v>Undefine</v>
          </cell>
          <cell r="E18">
            <v>40955</v>
          </cell>
          <cell r="F18" t="str">
            <v>MOTOR HONDA (JKT)</v>
          </cell>
          <cell r="G18">
            <v>96</v>
          </cell>
          <cell r="H18" t="str">
            <v>Value model</v>
          </cell>
          <cell r="I18" t="str">
            <v>Open</v>
          </cell>
          <cell r="K18">
            <v>12600000</v>
          </cell>
          <cell r="L18">
            <v>0</v>
          </cell>
        </row>
        <row r="19">
          <cell r="C19">
            <v>5010020</v>
          </cell>
          <cell r="D19">
            <v>6207</v>
          </cell>
          <cell r="E19">
            <v>41178</v>
          </cell>
          <cell r="F19" t="str">
            <v>SEPEDA MOTOR BLADE</v>
          </cell>
          <cell r="G19">
            <v>96</v>
          </cell>
          <cell r="H19" t="str">
            <v>Value model</v>
          </cell>
          <cell r="I19" t="str">
            <v>Open</v>
          </cell>
          <cell r="K19">
            <v>15140000</v>
          </cell>
          <cell r="L19">
            <v>0</v>
          </cell>
          <cell r="M19">
            <v>-157708.32999999999</v>
          </cell>
        </row>
      </sheetData>
      <sheetData sheetId="6">
        <row r="2">
          <cell r="C2">
            <v>6020129</v>
          </cell>
          <cell r="D2">
            <v>3629</v>
          </cell>
          <cell r="E2">
            <v>41113</v>
          </cell>
          <cell r="F2" t="str">
            <v>BG. ROBBY 223</v>
          </cell>
          <cell r="G2">
            <v>216</v>
          </cell>
          <cell r="H2" t="str">
            <v>Value model</v>
          </cell>
          <cell r="I2" t="str">
            <v>Open</v>
          </cell>
          <cell r="K2">
            <v>11011880000</v>
          </cell>
          <cell r="L2">
            <v>0</v>
          </cell>
          <cell r="M2">
            <v>-152942777.78999999</v>
          </cell>
        </row>
        <row r="3">
          <cell r="C3">
            <v>6020128</v>
          </cell>
          <cell r="D3">
            <v>3628</v>
          </cell>
          <cell r="E3">
            <v>41113</v>
          </cell>
          <cell r="F3" t="str">
            <v>BG. ROBBY 222</v>
          </cell>
          <cell r="G3">
            <v>216</v>
          </cell>
          <cell r="H3" t="str">
            <v>Value model</v>
          </cell>
          <cell r="I3" t="str">
            <v>Open</v>
          </cell>
          <cell r="K3">
            <v>11011880000</v>
          </cell>
          <cell r="L3">
            <v>0</v>
          </cell>
          <cell r="M3">
            <v>-152942777.78999999</v>
          </cell>
        </row>
        <row r="4">
          <cell r="C4">
            <v>6020127</v>
          </cell>
          <cell r="D4">
            <v>3627</v>
          </cell>
          <cell r="E4">
            <v>41110</v>
          </cell>
          <cell r="F4" t="str">
            <v>BG. ROBBY 221</v>
          </cell>
          <cell r="G4">
            <v>216</v>
          </cell>
          <cell r="H4" t="str">
            <v>Value model</v>
          </cell>
          <cell r="I4" t="str">
            <v>Open</v>
          </cell>
          <cell r="K4">
            <v>10899700000</v>
          </cell>
          <cell r="L4">
            <v>0</v>
          </cell>
          <cell r="M4">
            <v>-151384722.21000001</v>
          </cell>
        </row>
        <row r="5">
          <cell r="C5">
            <v>6020126</v>
          </cell>
          <cell r="D5">
            <v>3625</v>
          </cell>
          <cell r="E5">
            <v>41110</v>
          </cell>
          <cell r="F5" t="str">
            <v>BG. ROBBY 219</v>
          </cell>
          <cell r="G5">
            <v>216</v>
          </cell>
          <cell r="H5" t="str">
            <v>Value model</v>
          </cell>
          <cell r="I5" t="str">
            <v>Open</v>
          </cell>
          <cell r="K5">
            <v>10899700000</v>
          </cell>
          <cell r="L5">
            <v>0</v>
          </cell>
          <cell r="M5">
            <v>-151384722.21000001</v>
          </cell>
        </row>
        <row r="6">
          <cell r="C6">
            <v>6020125</v>
          </cell>
          <cell r="D6">
            <v>3624</v>
          </cell>
          <cell r="E6">
            <v>41045</v>
          </cell>
          <cell r="F6" t="str">
            <v>BG. Robby 318</v>
          </cell>
          <cell r="G6">
            <v>216</v>
          </cell>
          <cell r="H6" t="str">
            <v>Value model</v>
          </cell>
          <cell r="I6" t="str">
            <v>Open</v>
          </cell>
          <cell r="K6">
            <v>13764620000</v>
          </cell>
          <cell r="L6">
            <v>0</v>
          </cell>
          <cell r="M6">
            <v>-318625462.94999999</v>
          </cell>
        </row>
        <row r="7">
          <cell r="C7">
            <v>6020124</v>
          </cell>
          <cell r="D7">
            <v>3623</v>
          </cell>
          <cell r="E7">
            <v>41045</v>
          </cell>
          <cell r="F7" t="str">
            <v>BG. Robby 317</v>
          </cell>
          <cell r="G7">
            <v>216</v>
          </cell>
          <cell r="H7" t="str">
            <v>Value model</v>
          </cell>
          <cell r="I7" t="str">
            <v>Open</v>
          </cell>
          <cell r="K7">
            <v>13764620000</v>
          </cell>
          <cell r="L7">
            <v>0</v>
          </cell>
          <cell r="M7">
            <v>-318625462.94999999</v>
          </cell>
        </row>
        <row r="8">
          <cell r="C8">
            <v>6020123</v>
          </cell>
          <cell r="D8">
            <v>3622</v>
          </cell>
          <cell r="E8">
            <v>41045</v>
          </cell>
          <cell r="F8" t="str">
            <v>BG. Robby 316</v>
          </cell>
          <cell r="G8">
            <v>216</v>
          </cell>
          <cell r="H8" t="str">
            <v>Value model</v>
          </cell>
          <cell r="I8" t="str">
            <v>Open</v>
          </cell>
          <cell r="K8">
            <v>13764620000</v>
          </cell>
          <cell r="L8">
            <v>0</v>
          </cell>
          <cell r="M8">
            <v>-318625462.94999999</v>
          </cell>
        </row>
        <row r="9">
          <cell r="C9">
            <v>6020122</v>
          </cell>
          <cell r="D9">
            <v>3621</v>
          </cell>
          <cell r="E9">
            <v>41045</v>
          </cell>
          <cell r="F9" t="str">
            <v>BG. Robby 315</v>
          </cell>
          <cell r="G9">
            <v>216</v>
          </cell>
          <cell r="H9" t="str">
            <v>Value model</v>
          </cell>
          <cell r="I9" t="str">
            <v>Open</v>
          </cell>
          <cell r="K9">
            <v>13764620000</v>
          </cell>
          <cell r="L9">
            <v>0</v>
          </cell>
          <cell r="M9">
            <v>-318625462.94999999</v>
          </cell>
        </row>
        <row r="10">
          <cell r="C10">
            <v>6020121</v>
          </cell>
          <cell r="D10">
            <v>3620</v>
          </cell>
          <cell r="E10">
            <v>40861</v>
          </cell>
          <cell r="F10" t="str">
            <v>BG. Nobel Sea 235</v>
          </cell>
          <cell r="G10">
            <v>192</v>
          </cell>
          <cell r="H10" t="str">
            <v>Value model</v>
          </cell>
          <cell r="I10" t="str">
            <v>Open</v>
          </cell>
          <cell r="K10">
            <v>8166960000</v>
          </cell>
          <cell r="L10">
            <v>0</v>
          </cell>
          <cell r="M10">
            <v>-467898750</v>
          </cell>
        </row>
        <row r="11">
          <cell r="C11">
            <v>6020120</v>
          </cell>
          <cell r="D11">
            <v>3619</v>
          </cell>
          <cell r="E11">
            <v>40861</v>
          </cell>
          <cell r="F11" t="str">
            <v>BG. Nobel Sea 233</v>
          </cell>
          <cell r="G11">
            <v>192</v>
          </cell>
          <cell r="H11" t="str">
            <v>Value model</v>
          </cell>
          <cell r="I11" t="str">
            <v>Open</v>
          </cell>
          <cell r="K11">
            <v>8166960000</v>
          </cell>
          <cell r="L11">
            <v>0</v>
          </cell>
          <cell r="M11">
            <v>-467898750</v>
          </cell>
        </row>
        <row r="12">
          <cell r="C12">
            <v>6020119</v>
          </cell>
          <cell r="D12">
            <v>3618</v>
          </cell>
          <cell r="E12">
            <v>40861</v>
          </cell>
          <cell r="F12" t="str">
            <v>BG. Nobel Sea 232</v>
          </cell>
          <cell r="G12">
            <v>192</v>
          </cell>
          <cell r="H12" t="str">
            <v>Value model</v>
          </cell>
          <cell r="I12" t="str">
            <v>Open</v>
          </cell>
          <cell r="K12">
            <v>8346060000</v>
          </cell>
          <cell r="L12">
            <v>0</v>
          </cell>
          <cell r="M12">
            <v>-478159687.5</v>
          </cell>
        </row>
        <row r="13">
          <cell r="C13">
            <v>6020118</v>
          </cell>
          <cell r="D13">
            <v>3617</v>
          </cell>
          <cell r="E13">
            <v>40861</v>
          </cell>
          <cell r="F13" t="str">
            <v>BG. Nobel Sea 231</v>
          </cell>
          <cell r="G13">
            <v>192</v>
          </cell>
          <cell r="H13" t="str">
            <v>Value model</v>
          </cell>
          <cell r="I13" t="str">
            <v>Open</v>
          </cell>
          <cell r="K13">
            <v>8346060000</v>
          </cell>
          <cell r="L13">
            <v>0</v>
          </cell>
          <cell r="M13">
            <v>-478159687.5</v>
          </cell>
        </row>
        <row r="14">
          <cell r="C14">
            <v>6020117</v>
          </cell>
          <cell r="D14">
            <v>3616</v>
          </cell>
          <cell r="E14">
            <v>40409</v>
          </cell>
          <cell r="F14" t="str">
            <v>BG. ROBBY 215</v>
          </cell>
          <cell r="G14">
            <v>216</v>
          </cell>
          <cell r="H14" t="str">
            <v>Value model</v>
          </cell>
          <cell r="I14" t="str">
            <v>Open</v>
          </cell>
          <cell r="K14">
            <v>10607936000</v>
          </cell>
          <cell r="L14">
            <v>0</v>
          </cell>
          <cell r="M14">
            <v>-1276881185.0599999</v>
          </cell>
        </row>
        <row r="15">
          <cell r="C15">
            <v>6020116</v>
          </cell>
          <cell r="D15">
            <v>3615</v>
          </cell>
          <cell r="E15">
            <v>40409</v>
          </cell>
          <cell r="F15" t="str">
            <v>BG. ROBBY 212</v>
          </cell>
          <cell r="G15">
            <v>216</v>
          </cell>
          <cell r="H15" t="str">
            <v>Value model</v>
          </cell>
          <cell r="I15" t="str">
            <v>Open</v>
          </cell>
          <cell r="K15">
            <v>10607936000</v>
          </cell>
          <cell r="L15">
            <v>0</v>
          </cell>
          <cell r="M15">
            <v>-1276881185.0599999</v>
          </cell>
        </row>
        <row r="16">
          <cell r="C16">
            <v>6020115</v>
          </cell>
          <cell r="D16">
            <v>3614</v>
          </cell>
          <cell r="E16">
            <v>40409</v>
          </cell>
          <cell r="F16" t="str">
            <v>BG. ROBBY 312</v>
          </cell>
          <cell r="G16">
            <v>216</v>
          </cell>
          <cell r="H16" t="str">
            <v>Value model</v>
          </cell>
          <cell r="I16" t="str">
            <v>Open</v>
          </cell>
          <cell r="K16">
            <v>13259920000</v>
          </cell>
          <cell r="L16">
            <v>0</v>
          </cell>
          <cell r="M16">
            <v>-1596101481.52</v>
          </cell>
        </row>
        <row r="17">
          <cell r="C17">
            <v>6020114</v>
          </cell>
          <cell r="D17">
            <v>3613</v>
          </cell>
          <cell r="E17">
            <v>40409</v>
          </cell>
          <cell r="F17" t="str">
            <v>BG. ROBBY 216</v>
          </cell>
          <cell r="G17">
            <v>216</v>
          </cell>
          <cell r="H17" t="str">
            <v>Value model</v>
          </cell>
          <cell r="I17" t="str">
            <v>Open</v>
          </cell>
          <cell r="K17">
            <v>10607936000</v>
          </cell>
          <cell r="L17">
            <v>0</v>
          </cell>
          <cell r="M17">
            <v>-1276881185.0599999</v>
          </cell>
        </row>
        <row r="18">
          <cell r="C18">
            <v>6020113</v>
          </cell>
          <cell r="D18">
            <v>3610</v>
          </cell>
          <cell r="E18">
            <v>40373</v>
          </cell>
          <cell r="F18" t="str">
            <v>BG. ROBBY 209</v>
          </cell>
          <cell r="G18">
            <v>216</v>
          </cell>
          <cell r="H18" t="str">
            <v>Value model</v>
          </cell>
          <cell r="I18" t="str">
            <v>Open</v>
          </cell>
          <cell r="K18">
            <v>10529608000</v>
          </cell>
          <cell r="L18">
            <v>0</v>
          </cell>
          <cell r="M18">
            <v>-1316201000.1300001</v>
          </cell>
        </row>
        <row r="19">
          <cell r="C19">
            <v>6020112</v>
          </cell>
          <cell r="D19">
            <v>3609</v>
          </cell>
          <cell r="E19">
            <v>40373</v>
          </cell>
          <cell r="F19" t="str">
            <v>BG. ROBBY 309</v>
          </cell>
          <cell r="G19">
            <v>216</v>
          </cell>
          <cell r="H19" t="str">
            <v>Value model</v>
          </cell>
          <cell r="I19" t="str">
            <v>Open</v>
          </cell>
          <cell r="K19">
            <v>13162010000</v>
          </cell>
          <cell r="L19">
            <v>0</v>
          </cell>
          <cell r="M19">
            <v>-1645251249.96</v>
          </cell>
        </row>
        <row r="20">
          <cell r="C20">
            <v>6020111</v>
          </cell>
          <cell r="D20">
            <v>3611</v>
          </cell>
          <cell r="E20">
            <v>40373</v>
          </cell>
          <cell r="F20" t="str">
            <v>BG. ROBBY 311</v>
          </cell>
          <cell r="G20">
            <v>216</v>
          </cell>
          <cell r="H20" t="str">
            <v>Value model</v>
          </cell>
          <cell r="I20" t="str">
            <v>Open</v>
          </cell>
          <cell r="K20">
            <v>13162010000</v>
          </cell>
          <cell r="L20">
            <v>0</v>
          </cell>
          <cell r="M20">
            <v>-1645251249.96</v>
          </cell>
        </row>
        <row r="21">
          <cell r="C21">
            <v>6020110</v>
          </cell>
          <cell r="D21">
            <v>3612</v>
          </cell>
          <cell r="E21">
            <v>40373</v>
          </cell>
          <cell r="F21" t="str">
            <v>BG. ROBBY 211</v>
          </cell>
          <cell r="G21">
            <v>216</v>
          </cell>
          <cell r="H21" t="str">
            <v>Value model</v>
          </cell>
          <cell r="I21" t="str">
            <v>Open</v>
          </cell>
          <cell r="K21">
            <v>10529608000</v>
          </cell>
          <cell r="L21">
            <v>0</v>
          </cell>
          <cell r="M21">
            <v>-1316201000.1300001</v>
          </cell>
        </row>
        <row r="22">
          <cell r="C22">
            <v>6020109</v>
          </cell>
          <cell r="D22">
            <v>3608</v>
          </cell>
          <cell r="E22">
            <v>40234</v>
          </cell>
          <cell r="F22" t="str">
            <v>BG. ROBBY 305</v>
          </cell>
          <cell r="G22">
            <v>216</v>
          </cell>
          <cell r="H22" t="str">
            <v>Value model</v>
          </cell>
          <cell r="I22" t="str">
            <v>Open</v>
          </cell>
          <cell r="K22">
            <v>16771357200</v>
          </cell>
          <cell r="L22">
            <v>0</v>
          </cell>
          <cell r="M22">
            <v>-2484645511.04</v>
          </cell>
        </row>
        <row r="23">
          <cell r="C23">
            <v>6020108</v>
          </cell>
          <cell r="D23">
            <v>3607</v>
          </cell>
          <cell r="E23">
            <v>40234</v>
          </cell>
          <cell r="F23" t="str">
            <v>BG. ROBBY 303</v>
          </cell>
          <cell r="G23">
            <v>216</v>
          </cell>
          <cell r="H23" t="str">
            <v>Value model</v>
          </cell>
          <cell r="I23" t="str">
            <v>Open</v>
          </cell>
          <cell r="K23">
            <v>16771357200</v>
          </cell>
          <cell r="L23">
            <v>0</v>
          </cell>
          <cell r="M23">
            <v>-2484645511.04</v>
          </cell>
        </row>
        <row r="24">
          <cell r="C24">
            <v>6020107</v>
          </cell>
          <cell r="D24">
            <v>3605</v>
          </cell>
          <cell r="E24">
            <v>40073</v>
          </cell>
          <cell r="F24" t="str">
            <v>BG. NOBEL SEA 301</v>
          </cell>
          <cell r="G24">
            <v>216</v>
          </cell>
          <cell r="H24" t="str">
            <v>Value model</v>
          </cell>
          <cell r="I24" t="str">
            <v>Open</v>
          </cell>
          <cell r="K24">
            <v>16765000000</v>
          </cell>
          <cell r="L24">
            <v>0</v>
          </cell>
          <cell r="M24">
            <v>-2871782407.3800001</v>
          </cell>
        </row>
        <row r="25">
          <cell r="C25">
            <v>6020106</v>
          </cell>
          <cell r="D25">
            <v>3604</v>
          </cell>
          <cell r="E25">
            <v>40031</v>
          </cell>
          <cell r="F25" t="str">
            <v>BG. NOBEL SEA 302</v>
          </cell>
          <cell r="G25">
            <v>216</v>
          </cell>
          <cell r="H25" t="str">
            <v>Value model</v>
          </cell>
          <cell r="I25" t="str">
            <v>Open</v>
          </cell>
          <cell r="K25">
            <v>17316250000</v>
          </cell>
          <cell r="L25">
            <v>0</v>
          </cell>
          <cell r="M25">
            <v>-3046377314.6599998</v>
          </cell>
        </row>
        <row r="26">
          <cell r="C26">
            <v>6020105</v>
          </cell>
          <cell r="D26">
            <v>3603</v>
          </cell>
          <cell r="E26">
            <v>39792</v>
          </cell>
          <cell r="F26" t="str">
            <v>BG ROBBY 308</v>
          </cell>
          <cell r="G26">
            <v>216</v>
          </cell>
          <cell r="H26" t="str">
            <v>Value model</v>
          </cell>
          <cell r="I26" t="str">
            <v>Open</v>
          </cell>
          <cell r="K26">
            <v>14750000000</v>
          </cell>
          <cell r="L26">
            <v>0</v>
          </cell>
          <cell r="M26">
            <v>-3141203703.8299999</v>
          </cell>
        </row>
        <row r="27">
          <cell r="C27">
            <v>6020104</v>
          </cell>
          <cell r="D27">
            <v>3602</v>
          </cell>
          <cell r="E27">
            <v>39806</v>
          </cell>
          <cell r="F27" t="str">
            <v>BG ROBBY 302</v>
          </cell>
          <cell r="G27">
            <v>216</v>
          </cell>
          <cell r="H27" t="str">
            <v>Value model</v>
          </cell>
          <cell r="I27" t="str">
            <v>Open</v>
          </cell>
          <cell r="K27">
            <v>13420000000</v>
          </cell>
          <cell r="L27">
            <v>0</v>
          </cell>
          <cell r="M27">
            <v>-2857962962.79</v>
          </cell>
        </row>
        <row r="28">
          <cell r="C28">
            <v>6020103</v>
          </cell>
          <cell r="D28">
            <v>3601</v>
          </cell>
          <cell r="E28">
            <v>39806</v>
          </cell>
          <cell r="F28" t="str">
            <v>BG ROBBY 301</v>
          </cell>
          <cell r="G28">
            <v>216</v>
          </cell>
          <cell r="H28" t="str">
            <v>Value model</v>
          </cell>
          <cell r="I28" t="str">
            <v>Open</v>
          </cell>
          <cell r="K28">
            <v>13420000000</v>
          </cell>
          <cell r="L28">
            <v>0</v>
          </cell>
          <cell r="M28">
            <v>-2857962962.79</v>
          </cell>
        </row>
        <row r="29">
          <cell r="C29">
            <v>6020102</v>
          </cell>
          <cell r="D29">
            <v>3600</v>
          </cell>
          <cell r="E29">
            <v>39646</v>
          </cell>
          <cell r="F29" t="str">
            <v>BG ROBBY 307</v>
          </cell>
          <cell r="G29">
            <v>216</v>
          </cell>
          <cell r="H29" t="str">
            <v>Value model</v>
          </cell>
          <cell r="I29" t="str">
            <v>Open</v>
          </cell>
          <cell r="K29">
            <v>14750000000</v>
          </cell>
          <cell r="L29">
            <v>0</v>
          </cell>
          <cell r="M29">
            <v>-3482638889.0100002</v>
          </cell>
        </row>
        <row r="30">
          <cell r="C30">
            <v>6020101</v>
          </cell>
          <cell r="D30">
            <v>3599</v>
          </cell>
          <cell r="E30">
            <v>39582</v>
          </cell>
          <cell r="F30" t="str">
            <v>BG ROBBY 208</v>
          </cell>
          <cell r="G30">
            <v>216</v>
          </cell>
          <cell r="H30" t="str">
            <v>Value model</v>
          </cell>
          <cell r="I30" t="str">
            <v>Open</v>
          </cell>
          <cell r="K30">
            <v>8356500000</v>
          </cell>
          <cell r="L30">
            <v>0</v>
          </cell>
          <cell r="M30">
            <v>-2050437500</v>
          </cell>
        </row>
        <row r="31">
          <cell r="C31">
            <v>6020100</v>
          </cell>
          <cell r="D31">
            <v>3598</v>
          </cell>
          <cell r="E31">
            <v>39582</v>
          </cell>
          <cell r="F31" t="str">
            <v>BG ROBBY 207</v>
          </cell>
          <cell r="G31">
            <v>216</v>
          </cell>
          <cell r="H31" t="str">
            <v>Value model</v>
          </cell>
          <cell r="I31" t="str">
            <v>Open</v>
          </cell>
          <cell r="K31">
            <v>8356500000</v>
          </cell>
          <cell r="L31">
            <v>0</v>
          </cell>
          <cell r="M31">
            <v>-2050437500</v>
          </cell>
        </row>
        <row r="32">
          <cell r="C32">
            <v>6020099</v>
          </cell>
          <cell r="D32">
            <v>3597</v>
          </cell>
          <cell r="E32">
            <v>39503</v>
          </cell>
          <cell r="F32" t="str">
            <v>BG PM 11</v>
          </cell>
          <cell r="G32">
            <v>192</v>
          </cell>
          <cell r="H32" t="str">
            <v>Value model</v>
          </cell>
          <cell r="I32" t="str">
            <v>Open</v>
          </cell>
          <cell r="K32">
            <v>650000000</v>
          </cell>
          <cell r="L32">
            <v>0</v>
          </cell>
          <cell r="M32">
            <v>-189583333.47</v>
          </cell>
        </row>
        <row r="33">
          <cell r="C33">
            <v>6020096</v>
          </cell>
          <cell r="D33">
            <v>3591</v>
          </cell>
          <cell r="E33">
            <v>33970</v>
          </cell>
          <cell r="F33" t="str">
            <v>BG VOYAGE 7</v>
          </cell>
          <cell r="G33">
            <v>216</v>
          </cell>
          <cell r="H33" t="str">
            <v>Value model</v>
          </cell>
          <cell r="I33" t="str">
            <v>Closed</v>
          </cell>
          <cell r="K33">
            <v>1237800000</v>
          </cell>
          <cell r="L33">
            <v>0</v>
          </cell>
          <cell r="M33">
            <v>-1237800000</v>
          </cell>
        </row>
        <row r="34">
          <cell r="C34">
            <v>6020095</v>
          </cell>
          <cell r="D34">
            <v>3592</v>
          </cell>
          <cell r="E34">
            <v>33604</v>
          </cell>
          <cell r="F34" t="str">
            <v>BG VOYAGE I</v>
          </cell>
          <cell r="G34">
            <v>216</v>
          </cell>
          <cell r="H34" t="str">
            <v>Value model</v>
          </cell>
          <cell r="I34" t="str">
            <v>Closed</v>
          </cell>
          <cell r="K34">
            <v>0</v>
          </cell>
          <cell r="L34">
            <v>0</v>
          </cell>
        </row>
        <row r="35">
          <cell r="C35">
            <v>6020094</v>
          </cell>
          <cell r="D35">
            <v>3595</v>
          </cell>
          <cell r="E35">
            <v>34700</v>
          </cell>
          <cell r="F35" t="str">
            <v>BG TERANG 15</v>
          </cell>
          <cell r="G35">
            <v>192</v>
          </cell>
          <cell r="H35" t="str">
            <v>Value model</v>
          </cell>
          <cell r="I35" t="str">
            <v>Closed</v>
          </cell>
          <cell r="K35">
            <v>250000000</v>
          </cell>
          <cell r="L35">
            <v>0</v>
          </cell>
          <cell r="M35">
            <v>-250000000</v>
          </cell>
        </row>
        <row r="36">
          <cell r="C36">
            <v>6020093</v>
          </cell>
          <cell r="D36">
            <v>3590</v>
          </cell>
          <cell r="E36">
            <v>35543</v>
          </cell>
          <cell r="F36" t="str">
            <v>BG TERANG 12</v>
          </cell>
          <cell r="G36">
            <v>192</v>
          </cell>
          <cell r="H36" t="str">
            <v>Value model</v>
          </cell>
          <cell r="I36" t="str">
            <v>Open</v>
          </cell>
          <cell r="K36">
            <v>191841300</v>
          </cell>
          <cell r="L36">
            <v>0</v>
          </cell>
          <cell r="M36">
            <v>-185846259.47999999</v>
          </cell>
        </row>
        <row r="37">
          <cell r="C37">
            <v>6020092</v>
          </cell>
          <cell r="D37">
            <v>3596</v>
          </cell>
          <cell r="E37">
            <v>36776</v>
          </cell>
          <cell r="F37" t="str">
            <v>BG TERANG 11</v>
          </cell>
          <cell r="G37">
            <v>192</v>
          </cell>
          <cell r="H37" t="str">
            <v>Value model</v>
          </cell>
          <cell r="I37" t="str">
            <v>Open</v>
          </cell>
          <cell r="K37">
            <v>350000000</v>
          </cell>
          <cell r="L37">
            <v>0</v>
          </cell>
          <cell r="M37">
            <v>-264322916.80000001</v>
          </cell>
        </row>
        <row r="38">
          <cell r="C38">
            <v>6020091</v>
          </cell>
          <cell r="D38">
            <v>3589</v>
          </cell>
          <cell r="E38">
            <v>32874</v>
          </cell>
          <cell r="F38" t="str">
            <v>BG SSP 898</v>
          </cell>
          <cell r="G38">
            <v>192</v>
          </cell>
          <cell r="H38" t="str">
            <v>Value model</v>
          </cell>
          <cell r="I38" t="str">
            <v>Closed</v>
          </cell>
          <cell r="K38">
            <v>1386200000</v>
          </cell>
          <cell r="L38">
            <v>0</v>
          </cell>
          <cell r="M38">
            <v>-1386200000</v>
          </cell>
        </row>
        <row r="39">
          <cell r="C39">
            <v>6020090</v>
          </cell>
          <cell r="D39">
            <v>3588</v>
          </cell>
          <cell r="E39">
            <v>35223</v>
          </cell>
          <cell r="F39" t="str">
            <v>BG SSP 889</v>
          </cell>
          <cell r="G39">
            <v>216</v>
          </cell>
          <cell r="H39" t="str">
            <v>Value model</v>
          </cell>
          <cell r="I39" t="str">
            <v>Open</v>
          </cell>
          <cell r="K39">
            <v>2178267000</v>
          </cell>
          <cell r="L39">
            <v>0</v>
          </cell>
          <cell r="M39">
            <v>-1976575610.9300001</v>
          </cell>
        </row>
        <row r="40">
          <cell r="C40">
            <v>6020089</v>
          </cell>
          <cell r="D40">
            <v>3587</v>
          </cell>
          <cell r="E40">
            <v>32874</v>
          </cell>
          <cell r="F40" t="str">
            <v>BG SSP 888</v>
          </cell>
          <cell r="G40">
            <v>216</v>
          </cell>
          <cell r="H40" t="str">
            <v>Value model</v>
          </cell>
          <cell r="I40" t="str">
            <v>Closed</v>
          </cell>
          <cell r="K40">
            <v>1242800000</v>
          </cell>
          <cell r="L40">
            <v>0</v>
          </cell>
          <cell r="M40">
            <v>-1242800000</v>
          </cell>
        </row>
        <row r="41">
          <cell r="C41">
            <v>6020088</v>
          </cell>
          <cell r="D41">
            <v>3586</v>
          </cell>
          <cell r="E41">
            <v>33114</v>
          </cell>
          <cell r="F41" t="str">
            <v>BG ROBBY X</v>
          </cell>
          <cell r="G41">
            <v>216</v>
          </cell>
          <cell r="H41" t="str">
            <v>Value model</v>
          </cell>
          <cell r="I41" t="str">
            <v>Closed</v>
          </cell>
          <cell r="K41">
            <v>1509705000</v>
          </cell>
          <cell r="L41">
            <v>0</v>
          </cell>
          <cell r="M41">
            <v>-1509705000</v>
          </cell>
        </row>
        <row r="42">
          <cell r="C42">
            <v>6020087</v>
          </cell>
          <cell r="D42">
            <v>3585</v>
          </cell>
          <cell r="E42">
            <v>39231</v>
          </cell>
          <cell r="F42" t="str">
            <v>BG ROBBY 206</v>
          </cell>
          <cell r="G42">
            <v>216</v>
          </cell>
          <cell r="H42" t="str">
            <v>Value model</v>
          </cell>
          <cell r="I42" t="str">
            <v>Open</v>
          </cell>
          <cell r="K42">
            <v>7356784820</v>
          </cell>
          <cell r="L42">
            <v>0</v>
          </cell>
          <cell r="M42">
            <v>-2213847283.7399998</v>
          </cell>
        </row>
        <row r="43">
          <cell r="C43">
            <v>6020086</v>
          </cell>
          <cell r="D43">
            <v>3584</v>
          </cell>
          <cell r="E43">
            <v>39231</v>
          </cell>
          <cell r="F43" t="str">
            <v>BG ROBBY 205</v>
          </cell>
          <cell r="G43">
            <v>216</v>
          </cell>
          <cell r="H43" t="str">
            <v>Value model</v>
          </cell>
          <cell r="I43" t="str">
            <v>Open</v>
          </cell>
          <cell r="K43">
            <v>7356784820</v>
          </cell>
          <cell r="L43">
            <v>0</v>
          </cell>
          <cell r="M43">
            <v>-2213847283.7399998</v>
          </cell>
        </row>
        <row r="44">
          <cell r="C44">
            <v>6020085</v>
          </cell>
          <cell r="D44">
            <v>3583</v>
          </cell>
          <cell r="E44">
            <v>39134</v>
          </cell>
          <cell r="F44" t="str">
            <v>BG ROBBY 203</v>
          </cell>
          <cell r="G44">
            <v>216</v>
          </cell>
          <cell r="H44" t="str">
            <v>Value model</v>
          </cell>
          <cell r="I44" t="str">
            <v>Open</v>
          </cell>
          <cell r="K44">
            <v>18838000000</v>
          </cell>
          <cell r="L44">
            <v>0</v>
          </cell>
          <cell r="M44">
            <v>-5930481481.3599997</v>
          </cell>
        </row>
        <row r="45">
          <cell r="C45">
            <v>6020084</v>
          </cell>
          <cell r="D45">
            <v>3582</v>
          </cell>
          <cell r="E45">
            <v>39085</v>
          </cell>
          <cell r="F45" t="str">
            <v>BG ROBBY 202</v>
          </cell>
          <cell r="G45">
            <v>216</v>
          </cell>
          <cell r="H45" t="str">
            <v>Value model</v>
          </cell>
          <cell r="I45" t="str">
            <v>Open</v>
          </cell>
          <cell r="K45">
            <v>11962130000</v>
          </cell>
          <cell r="L45">
            <v>0</v>
          </cell>
          <cell r="M45">
            <v>-3821235972.1599998</v>
          </cell>
        </row>
        <row r="46">
          <cell r="C46">
            <v>6020083</v>
          </cell>
          <cell r="D46">
            <v>3581</v>
          </cell>
          <cell r="E46">
            <v>39085</v>
          </cell>
          <cell r="F46" t="str">
            <v>BG ROBBY 201</v>
          </cell>
          <cell r="G46">
            <v>216</v>
          </cell>
          <cell r="H46" t="str">
            <v>Value model</v>
          </cell>
          <cell r="I46" t="str">
            <v>Open</v>
          </cell>
          <cell r="K46">
            <v>11588750000</v>
          </cell>
          <cell r="L46">
            <v>0</v>
          </cell>
          <cell r="M46">
            <v>-3701961805.54</v>
          </cell>
        </row>
        <row r="47">
          <cell r="C47">
            <v>6020082</v>
          </cell>
          <cell r="D47">
            <v>3580</v>
          </cell>
          <cell r="E47">
            <v>38856</v>
          </cell>
          <cell r="F47" t="str">
            <v>BG ROBBY 158</v>
          </cell>
          <cell r="G47">
            <v>216</v>
          </cell>
          <cell r="H47" t="str">
            <v>Value model</v>
          </cell>
          <cell r="I47" t="str">
            <v>Open</v>
          </cell>
          <cell r="K47">
            <v>8752550000</v>
          </cell>
          <cell r="L47">
            <v>0</v>
          </cell>
          <cell r="M47">
            <v>-3120121990.54</v>
          </cell>
        </row>
        <row r="48">
          <cell r="C48">
            <v>6020081</v>
          </cell>
          <cell r="D48">
            <v>3579</v>
          </cell>
          <cell r="E48">
            <v>38226</v>
          </cell>
          <cell r="F48" t="str">
            <v>BG ROBBY 156</v>
          </cell>
          <cell r="G48">
            <v>216</v>
          </cell>
          <cell r="H48" t="str">
            <v>Value model</v>
          </cell>
          <cell r="I48" t="str">
            <v>Open</v>
          </cell>
          <cell r="K48">
            <v>8776215000</v>
          </cell>
          <cell r="L48">
            <v>0</v>
          </cell>
          <cell r="M48">
            <v>-3981801250</v>
          </cell>
        </row>
        <row r="49">
          <cell r="C49">
            <v>6020080</v>
          </cell>
          <cell r="D49">
            <v>3578</v>
          </cell>
          <cell r="E49">
            <v>38441</v>
          </cell>
          <cell r="F49" t="str">
            <v>BG ROBBY 155</v>
          </cell>
          <cell r="G49">
            <v>216</v>
          </cell>
          <cell r="H49" t="str">
            <v>Value model</v>
          </cell>
          <cell r="I49" t="str">
            <v>Open</v>
          </cell>
          <cell r="K49">
            <v>8776215000</v>
          </cell>
          <cell r="L49">
            <v>0</v>
          </cell>
          <cell r="M49">
            <v>-3697386875</v>
          </cell>
        </row>
        <row r="50">
          <cell r="C50">
            <v>6020079</v>
          </cell>
          <cell r="D50">
            <v>3577</v>
          </cell>
          <cell r="E50">
            <v>38713</v>
          </cell>
          <cell r="F50" t="str">
            <v>BG ROBBY 152</v>
          </cell>
          <cell r="G50">
            <v>216</v>
          </cell>
          <cell r="H50" t="str">
            <v>Value model</v>
          </cell>
          <cell r="I50" t="str">
            <v>Open</v>
          </cell>
          <cell r="K50">
            <v>10911200000</v>
          </cell>
          <cell r="L50">
            <v>0</v>
          </cell>
          <cell r="M50">
            <v>-4142214814.6199999</v>
          </cell>
        </row>
        <row r="51">
          <cell r="C51">
            <v>6020078</v>
          </cell>
          <cell r="D51">
            <v>3576</v>
          </cell>
          <cell r="E51">
            <v>38685</v>
          </cell>
          <cell r="F51" t="str">
            <v>BG ROBBY 151</v>
          </cell>
          <cell r="G51">
            <v>216</v>
          </cell>
          <cell r="H51" t="str">
            <v>Value model</v>
          </cell>
          <cell r="I51" t="str">
            <v>Open</v>
          </cell>
          <cell r="K51">
            <v>10911200000</v>
          </cell>
          <cell r="L51">
            <v>0</v>
          </cell>
          <cell r="M51">
            <v>-4192729629.4299998</v>
          </cell>
        </row>
        <row r="52">
          <cell r="C52">
            <v>6020077</v>
          </cell>
          <cell r="D52">
            <v>3575</v>
          </cell>
          <cell r="E52">
            <v>38154</v>
          </cell>
          <cell r="F52" t="str">
            <v>BG ROBBY 139</v>
          </cell>
          <cell r="G52">
            <v>216</v>
          </cell>
          <cell r="H52" t="str">
            <v>Value model</v>
          </cell>
          <cell r="I52" t="str">
            <v>Open</v>
          </cell>
          <cell r="K52">
            <v>6397695000</v>
          </cell>
          <cell r="L52">
            <v>0</v>
          </cell>
          <cell r="M52">
            <v>-2961895833.1999998</v>
          </cell>
        </row>
        <row r="53">
          <cell r="C53">
            <v>6020076</v>
          </cell>
          <cell r="D53">
            <v>3574</v>
          </cell>
          <cell r="E53">
            <v>38154</v>
          </cell>
          <cell r="F53" t="str">
            <v>BG ROBBY 138</v>
          </cell>
          <cell r="G53">
            <v>216</v>
          </cell>
          <cell r="H53" t="str">
            <v>Value model</v>
          </cell>
          <cell r="I53" t="str">
            <v>Open</v>
          </cell>
          <cell r="K53">
            <v>6397695000</v>
          </cell>
          <cell r="L53">
            <v>0</v>
          </cell>
          <cell r="M53">
            <v>-2961895833.1999998</v>
          </cell>
        </row>
        <row r="54">
          <cell r="C54">
            <v>6020075</v>
          </cell>
          <cell r="D54">
            <v>3573</v>
          </cell>
          <cell r="E54">
            <v>37136</v>
          </cell>
          <cell r="F54" t="str">
            <v>BG ROBBY 137</v>
          </cell>
          <cell r="G54">
            <v>216</v>
          </cell>
          <cell r="H54" t="str">
            <v>Value model</v>
          </cell>
          <cell r="I54" t="str">
            <v>Open</v>
          </cell>
          <cell r="K54">
            <v>7985370000</v>
          </cell>
          <cell r="L54">
            <v>0</v>
          </cell>
          <cell r="M54">
            <v>-4916917639.0699997</v>
          </cell>
        </row>
        <row r="55">
          <cell r="C55">
            <v>6020074</v>
          </cell>
          <cell r="D55">
            <v>3572</v>
          </cell>
          <cell r="E55">
            <v>37129</v>
          </cell>
          <cell r="F55" t="str">
            <v>BG ROBBY 136</v>
          </cell>
          <cell r="G55">
            <v>216</v>
          </cell>
          <cell r="H55" t="str">
            <v>Value model</v>
          </cell>
          <cell r="I55" t="str">
            <v>Open</v>
          </cell>
          <cell r="K55">
            <v>7985370000</v>
          </cell>
          <cell r="L55">
            <v>0</v>
          </cell>
          <cell r="M55">
            <v>-4953886944.6300001</v>
          </cell>
        </row>
        <row r="56">
          <cell r="C56">
            <v>6020073</v>
          </cell>
          <cell r="D56">
            <v>3571</v>
          </cell>
          <cell r="E56">
            <v>37127</v>
          </cell>
          <cell r="F56" t="str">
            <v>BG ROBBY 135</v>
          </cell>
          <cell r="G56">
            <v>216</v>
          </cell>
          <cell r="H56" t="str">
            <v>Value model</v>
          </cell>
          <cell r="I56" t="str">
            <v>Open</v>
          </cell>
          <cell r="K56">
            <v>7985370000</v>
          </cell>
          <cell r="L56">
            <v>0</v>
          </cell>
          <cell r="M56">
            <v>-4953886944.6300001</v>
          </cell>
        </row>
        <row r="57">
          <cell r="C57">
            <v>6020072</v>
          </cell>
          <cell r="D57">
            <v>3570</v>
          </cell>
          <cell r="E57">
            <v>37008</v>
          </cell>
          <cell r="F57" t="str">
            <v>BG ROBBY 134</v>
          </cell>
          <cell r="G57">
            <v>216</v>
          </cell>
          <cell r="H57" t="str">
            <v>Value model</v>
          </cell>
          <cell r="I57" t="str">
            <v>Open</v>
          </cell>
          <cell r="K57">
            <v>5534200000</v>
          </cell>
          <cell r="L57">
            <v>0</v>
          </cell>
          <cell r="M57">
            <v>-3535738889.04</v>
          </cell>
        </row>
        <row r="58">
          <cell r="C58">
            <v>6020071</v>
          </cell>
          <cell r="D58">
            <v>3569</v>
          </cell>
          <cell r="E58">
            <v>37011</v>
          </cell>
          <cell r="F58" t="str">
            <v>BG ROBBY 132</v>
          </cell>
          <cell r="G58">
            <v>216</v>
          </cell>
          <cell r="H58" t="str">
            <v>Value model</v>
          </cell>
          <cell r="I58" t="str">
            <v>Open</v>
          </cell>
          <cell r="K58">
            <v>7434000000</v>
          </cell>
          <cell r="L58">
            <v>0</v>
          </cell>
          <cell r="M58">
            <v>-4749500000.1400003</v>
          </cell>
        </row>
        <row r="59">
          <cell r="C59">
            <v>6020070</v>
          </cell>
          <cell r="D59">
            <v>3568</v>
          </cell>
          <cell r="E59">
            <v>36751</v>
          </cell>
          <cell r="F59" t="str">
            <v>BG ROBBY 131</v>
          </cell>
          <cell r="G59">
            <v>216</v>
          </cell>
          <cell r="H59" t="str">
            <v>Value model</v>
          </cell>
          <cell r="I59" t="str">
            <v>Open</v>
          </cell>
          <cell r="K59">
            <v>6307200000</v>
          </cell>
          <cell r="L59">
            <v>0</v>
          </cell>
          <cell r="M59">
            <v>-4263200000</v>
          </cell>
        </row>
        <row r="60">
          <cell r="C60">
            <v>6020069</v>
          </cell>
          <cell r="D60">
            <v>3567</v>
          </cell>
          <cell r="E60">
            <v>36751</v>
          </cell>
          <cell r="F60" t="str">
            <v>BG ROBBY 130</v>
          </cell>
          <cell r="G60">
            <v>216</v>
          </cell>
          <cell r="H60" t="str">
            <v>Value model</v>
          </cell>
          <cell r="I60" t="str">
            <v>Open</v>
          </cell>
          <cell r="K60">
            <v>6307200000</v>
          </cell>
          <cell r="L60">
            <v>0</v>
          </cell>
          <cell r="M60">
            <v>-4263200000</v>
          </cell>
        </row>
        <row r="61">
          <cell r="C61">
            <v>6020068</v>
          </cell>
          <cell r="D61">
            <v>3566</v>
          </cell>
          <cell r="E61">
            <v>36773</v>
          </cell>
          <cell r="F61" t="str">
            <v>BG ROBBY 127</v>
          </cell>
          <cell r="G61">
            <v>216</v>
          </cell>
          <cell r="H61" t="str">
            <v>Value model</v>
          </cell>
          <cell r="I61" t="str">
            <v>Open</v>
          </cell>
          <cell r="K61">
            <v>6230000000</v>
          </cell>
          <cell r="L61">
            <v>0</v>
          </cell>
          <cell r="M61">
            <v>-4182175925.8200002</v>
          </cell>
        </row>
        <row r="62">
          <cell r="C62">
            <v>6020067</v>
          </cell>
          <cell r="D62">
            <v>3565</v>
          </cell>
          <cell r="E62">
            <v>36629</v>
          </cell>
          <cell r="F62" t="str">
            <v>BG ROBBY 126</v>
          </cell>
          <cell r="G62">
            <v>216</v>
          </cell>
          <cell r="H62" t="str">
            <v>Value model</v>
          </cell>
          <cell r="I62" t="str">
            <v>Open</v>
          </cell>
          <cell r="K62">
            <v>5854736000</v>
          </cell>
          <cell r="L62">
            <v>0</v>
          </cell>
          <cell r="M62">
            <v>-4065788888.9200001</v>
          </cell>
        </row>
        <row r="63">
          <cell r="C63">
            <v>6020066</v>
          </cell>
          <cell r="D63">
            <v>3564</v>
          </cell>
          <cell r="E63">
            <v>36492</v>
          </cell>
          <cell r="F63" t="str">
            <v>BG ROBBY 125</v>
          </cell>
          <cell r="G63">
            <v>216</v>
          </cell>
          <cell r="H63" t="str">
            <v>Value model</v>
          </cell>
          <cell r="I63" t="str">
            <v>Open</v>
          </cell>
          <cell r="K63">
            <v>5260018080</v>
          </cell>
          <cell r="L63">
            <v>0</v>
          </cell>
          <cell r="M63">
            <v>-3774550011.29</v>
          </cell>
        </row>
        <row r="64">
          <cell r="C64">
            <v>6020065</v>
          </cell>
          <cell r="D64">
            <v>3563</v>
          </cell>
          <cell r="E64">
            <v>36458</v>
          </cell>
          <cell r="F64" t="str">
            <v>BG ROBBY 124</v>
          </cell>
          <cell r="G64">
            <v>216</v>
          </cell>
          <cell r="H64" t="str">
            <v>Value model</v>
          </cell>
          <cell r="I64" t="str">
            <v>Open</v>
          </cell>
          <cell r="K64">
            <v>5260018080</v>
          </cell>
          <cell r="L64">
            <v>0</v>
          </cell>
          <cell r="M64">
            <v>-3798901946.8499999</v>
          </cell>
        </row>
        <row r="65">
          <cell r="C65">
            <v>6020064</v>
          </cell>
          <cell r="D65">
            <v>3562</v>
          </cell>
          <cell r="E65">
            <v>36314</v>
          </cell>
          <cell r="F65" t="str">
            <v>BG ROBBY 123</v>
          </cell>
          <cell r="G65">
            <v>216</v>
          </cell>
          <cell r="H65" t="str">
            <v>Value model</v>
          </cell>
          <cell r="I65" t="str">
            <v>Open</v>
          </cell>
          <cell r="K65">
            <v>8529107410</v>
          </cell>
          <cell r="L65">
            <v>0</v>
          </cell>
          <cell r="M65">
            <v>-6317857340.7600002</v>
          </cell>
        </row>
        <row r="66">
          <cell r="C66">
            <v>6020063</v>
          </cell>
          <cell r="D66">
            <v>3561</v>
          </cell>
          <cell r="E66">
            <v>36002</v>
          </cell>
          <cell r="F66" t="str">
            <v>BG ROBBY 116</v>
          </cell>
          <cell r="G66">
            <v>216</v>
          </cell>
          <cell r="H66" t="str">
            <v>Value model</v>
          </cell>
          <cell r="I66" t="str">
            <v>Open</v>
          </cell>
          <cell r="K66">
            <v>7857702700</v>
          </cell>
          <cell r="L66">
            <v>0</v>
          </cell>
          <cell r="M66">
            <v>-6220681304.1400003</v>
          </cell>
        </row>
        <row r="67">
          <cell r="C67">
            <v>6020062</v>
          </cell>
          <cell r="D67">
            <v>3560</v>
          </cell>
          <cell r="E67">
            <v>36016</v>
          </cell>
          <cell r="F67" t="str">
            <v>BG ROBBY 115</v>
          </cell>
          <cell r="G67">
            <v>216</v>
          </cell>
          <cell r="H67" t="str">
            <v>Value model</v>
          </cell>
          <cell r="I67" t="str">
            <v>Sold</v>
          </cell>
          <cell r="K67">
            <v>0</v>
          </cell>
          <cell r="L67">
            <v>0</v>
          </cell>
          <cell r="M67">
            <v>0</v>
          </cell>
        </row>
        <row r="68">
          <cell r="C68">
            <v>6020061</v>
          </cell>
          <cell r="D68">
            <v>3559</v>
          </cell>
          <cell r="E68">
            <v>35915</v>
          </cell>
          <cell r="F68" t="str">
            <v>BG ROBBY 114</v>
          </cell>
          <cell r="G68">
            <v>216</v>
          </cell>
          <cell r="H68" t="str">
            <v>Value model</v>
          </cell>
          <cell r="I68" t="str">
            <v>Open</v>
          </cell>
          <cell r="K68">
            <v>6413459000</v>
          </cell>
          <cell r="L68">
            <v>0</v>
          </cell>
          <cell r="M68">
            <v>-5166397527.5799999</v>
          </cell>
        </row>
        <row r="69">
          <cell r="C69">
            <v>6020060</v>
          </cell>
          <cell r="D69">
            <v>3558</v>
          </cell>
          <cell r="E69">
            <v>36016</v>
          </cell>
          <cell r="F69" t="str">
            <v>BG ROBBY 112</v>
          </cell>
          <cell r="G69">
            <v>216</v>
          </cell>
          <cell r="H69" t="str">
            <v>Value model</v>
          </cell>
          <cell r="I69" t="str">
            <v>Open</v>
          </cell>
          <cell r="K69">
            <v>6413459000</v>
          </cell>
          <cell r="L69">
            <v>0</v>
          </cell>
          <cell r="M69">
            <v>-5047629768.3199997</v>
          </cell>
        </row>
        <row r="70">
          <cell r="C70">
            <v>6020059</v>
          </cell>
          <cell r="D70">
            <v>3557</v>
          </cell>
          <cell r="E70">
            <v>35786</v>
          </cell>
          <cell r="F70" t="str">
            <v>BG ROBBY 111</v>
          </cell>
          <cell r="G70">
            <v>216</v>
          </cell>
          <cell r="H70" t="str">
            <v>Value model</v>
          </cell>
          <cell r="I70" t="str">
            <v>Open</v>
          </cell>
          <cell r="K70">
            <v>2884250000</v>
          </cell>
          <cell r="L70">
            <v>0</v>
          </cell>
          <cell r="M70">
            <v>-2376835648.1799998</v>
          </cell>
        </row>
        <row r="71">
          <cell r="C71">
            <v>6020058</v>
          </cell>
          <cell r="D71">
            <v>3556</v>
          </cell>
          <cell r="E71">
            <v>35750</v>
          </cell>
          <cell r="F71" t="str">
            <v>BG ROBBY 108</v>
          </cell>
          <cell r="G71">
            <v>192</v>
          </cell>
          <cell r="H71" t="str">
            <v>Value model</v>
          </cell>
          <cell r="I71" t="str">
            <v>Open</v>
          </cell>
          <cell r="K71">
            <v>1143626600</v>
          </cell>
          <cell r="L71">
            <v>0</v>
          </cell>
          <cell r="M71">
            <v>-1066193548.89</v>
          </cell>
        </row>
        <row r="72">
          <cell r="C72">
            <v>6020057</v>
          </cell>
          <cell r="D72">
            <v>3555</v>
          </cell>
          <cell r="E72">
            <v>35667</v>
          </cell>
          <cell r="F72" t="str">
            <v>BG ROBBY 107</v>
          </cell>
          <cell r="G72">
            <v>192</v>
          </cell>
          <cell r="H72" t="str">
            <v>Value model</v>
          </cell>
          <cell r="I72" t="str">
            <v>Open</v>
          </cell>
          <cell r="K72">
            <v>1143626600</v>
          </cell>
          <cell r="L72">
            <v>0</v>
          </cell>
          <cell r="M72">
            <v>-1084062714.52</v>
          </cell>
        </row>
        <row r="73">
          <cell r="C73">
            <v>6020056</v>
          </cell>
          <cell r="D73">
            <v>3554</v>
          </cell>
          <cell r="E73">
            <v>35776</v>
          </cell>
          <cell r="F73" t="str">
            <v>BG ROBBY 106</v>
          </cell>
          <cell r="G73">
            <v>216</v>
          </cell>
          <cell r="H73" t="str">
            <v>Value model</v>
          </cell>
          <cell r="I73" t="str">
            <v>Open</v>
          </cell>
          <cell r="K73">
            <v>4702790700</v>
          </cell>
          <cell r="L73">
            <v>0</v>
          </cell>
          <cell r="M73">
            <v>-3875447891.8000002</v>
          </cell>
        </row>
        <row r="74">
          <cell r="C74">
            <v>6020055</v>
          </cell>
          <cell r="D74">
            <v>3553</v>
          </cell>
          <cell r="E74">
            <v>35803</v>
          </cell>
          <cell r="F74" t="str">
            <v>BG ROBBY 104</v>
          </cell>
          <cell r="G74">
            <v>216</v>
          </cell>
          <cell r="H74" t="str">
            <v>Value model</v>
          </cell>
          <cell r="I74" t="str">
            <v>Open</v>
          </cell>
          <cell r="K74">
            <v>3578853300</v>
          </cell>
          <cell r="L74">
            <v>0</v>
          </cell>
          <cell r="M74">
            <v>-2932671454.2600002</v>
          </cell>
        </row>
        <row r="75">
          <cell r="C75">
            <v>6020054</v>
          </cell>
          <cell r="D75">
            <v>3552</v>
          </cell>
          <cell r="E75">
            <v>35630</v>
          </cell>
          <cell r="F75" t="str">
            <v>BG ROBBY 103</v>
          </cell>
          <cell r="G75">
            <v>192</v>
          </cell>
          <cell r="H75" t="str">
            <v>Value model</v>
          </cell>
          <cell r="I75" t="str">
            <v>Closed</v>
          </cell>
          <cell r="K75">
            <v>0</v>
          </cell>
          <cell r="L75">
            <v>0</v>
          </cell>
        </row>
        <row r="76">
          <cell r="C76">
            <v>6020053</v>
          </cell>
          <cell r="D76">
            <v>3551</v>
          </cell>
          <cell r="E76">
            <v>35658</v>
          </cell>
          <cell r="F76" t="str">
            <v>BG ROBBY 101</v>
          </cell>
          <cell r="G76">
            <v>216</v>
          </cell>
          <cell r="H76" t="str">
            <v>Value model</v>
          </cell>
          <cell r="I76" t="str">
            <v>Open</v>
          </cell>
          <cell r="K76">
            <v>2054868375</v>
          </cell>
          <cell r="L76">
            <v>0</v>
          </cell>
          <cell r="M76">
            <v>-1731416871.3699999</v>
          </cell>
        </row>
        <row r="77">
          <cell r="C77">
            <v>6020052</v>
          </cell>
          <cell r="D77">
            <v>3550</v>
          </cell>
          <cell r="E77">
            <v>35909</v>
          </cell>
          <cell r="F77" t="str">
            <v>BG ROBBY 100</v>
          </cell>
          <cell r="G77">
            <v>216</v>
          </cell>
          <cell r="H77" t="str">
            <v>Value model</v>
          </cell>
          <cell r="I77" t="str">
            <v>Open</v>
          </cell>
          <cell r="K77">
            <v>3596599680</v>
          </cell>
          <cell r="L77">
            <v>0</v>
          </cell>
          <cell r="M77">
            <v>-2897260853.1500001</v>
          </cell>
        </row>
        <row r="78">
          <cell r="C78">
            <v>6020051</v>
          </cell>
          <cell r="D78">
            <v>3549</v>
          </cell>
          <cell r="E78">
            <v>35687</v>
          </cell>
          <cell r="F78" t="str">
            <v>BG ROBBY 98</v>
          </cell>
          <cell r="G78">
            <v>216</v>
          </cell>
          <cell r="H78" t="str">
            <v>Value model</v>
          </cell>
          <cell r="I78" t="str">
            <v>Open</v>
          </cell>
          <cell r="K78">
            <v>2260585000</v>
          </cell>
          <cell r="L78">
            <v>0</v>
          </cell>
          <cell r="M78">
            <v>-1894286504.78</v>
          </cell>
        </row>
        <row r="79">
          <cell r="C79">
            <v>6020050</v>
          </cell>
          <cell r="D79">
            <v>3548</v>
          </cell>
          <cell r="E79">
            <v>35527</v>
          </cell>
          <cell r="F79" t="str">
            <v>BG ROBBY 96</v>
          </cell>
          <cell r="G79">
            <v>216</v>
          </cell>
          <cell r="H79" t="str">
            <v>Value model</v>
          </cell>
          <cell r="I79" t="str">
            <v>Open</v>
          </cell>
          <cell r="K79">
            <v>2099768400</v>
          </cell>
          <cell r="L79">
            <v>0</v>
          </cell>
          <cell r="M79">
            <v>-1808133900</v>
          </cell>
        </row>
        <row r="80">
          <cell r="C80">
            <v>6020049</v>
          </cell>
          <cell r="D80">
            <v>3547</v>
          </cell>
          <cell r="E80">
            <v>35381</v>
          </cell>
          <cell r="F80" t="str">
            <v>BG ROBBY 93</v>
          </cell>
          <cell r="G80">
            <v>192</v>
          </cell>
          <cell r="H80" t="str">
            <v>Value model</v>
          </cell>
          <cell r="I80" t="str">
            <v>Sold</v>
          </cell>
          <cell r="K80">
            <v>0</v>
          </cell>
          <cell r="L80">
            <v>0</v>
          </cell>
          <cell r="M80">
            <v>0</v>
          </cell>
        </row>
        <row r="81">
          <cell r="C81">
            <v>6020048</v>
          </cell>
          <cell r="D81">
            <v>3546</v>
          </cell>
          <cell r="E81">
            <v>35389</v>
          </cell>
          <cell r="F81" t="str">
            <v>BG ROBBY 92</v>
          </cell>
          <cell r="G81">
            <v>192</v>
          </cell>
          <cell r="H81" t="str">
            <v>Value model</v>
          </cell>
          <cell r="I81" t="str">
            <v>Sold</v>
          </cell>
          <cell r="K81">
            <v>0</v>
          </cell>
          <cell r="L81">
            <v>0</v>
          </cell>
          <cell r="M81">
            <v>0</v>
          </cell>
        </row>
        <row r="82">
          <cell r="C82">
            <v>6020047</v>
          </cell>
          <cell r="D82">
            <v>3545</v>
          </cell>
          <cell r="E82">
            <v>35306</v>
          </cell>
          <cell r="F82" t="str">
            <v>BG ROBBY 91</v>
          </cell>
          <cell r="G82">
            <v>192</v>
          </cell>
          <cell r="H82" t="str">
            <v>Value model</v>
          </cell>
          <cell r="I82" t="str">
            <v>Closed</v>
          </cell>
          <cell r="K82">
            <v>921510680</v>
          </cell>
          <cell r="L82">
            <v>0</v>
          </cell>
          <cell r="M82">
            <v>-921510680</v>
          </cell>
        </row>
        <row r="83">
          <cell r="C83">
            <v>6020046</v>
          </cell>
          <cell r="D83">
            <v>3544</v>
          </cell>
          <cell r="E83">
            <v>35474</v>
          </cell>
          <cell r="F83" t="str">
            <v>BG ROBBY 90</v>
          </cell>
          <cell r="G83">
            <v>216</v>
          </cell>
          <cell r="H83" t="str">
            <v>Value model</v>
          </cell>
          <cell r="I83" t="str">
            <v>Open</v>
          </cell>
          <cell r="K83">
            <v>1998513000</v>
          </cell>
          <cell r="L83">
            <v>0</v>
          </cell>
          <cell r="M83">
            <v>-1739446500</v>
          </cell>
        </row>
        <row r="84">
          <cell r="C84">
            <v>6020045</v>
          </cell>
          <cell r="D84">
            <v>3543</v>
          </cell>
          <cell r="E84">
            <v>35572</v>
          </cell>
          <cell r="F84" t="str">
            <v>BG ROBBY 89</v>
          </cell>
          <cell r="G84">
            <v>216</v>
          </cell>
          <cell r="H84" t="str">
            <v>Value model</v>
          </cell>
          <cell r="I84" t="str">
            <v>Open</v>
          </cell>
          <cell r="K84">
            <v>2000195250</v>
          </cell>
          <cell r="L84">
            <v>0</v>
          </cell>
          <cell r="M84">
            <v>-1713130190.79</v>
          </cell>
        </row>
        <row r="85">
          <cell r="C85">
            <v>6020044</v>
          </cell>
          <cell r="D85">
            <v>3542</v>
          </cell>
          <cell r="E85">
            <v>35591</v>
          </cell>
          <cell r="F85" t="str">
            <v>BG ROBBY 86</v>
          </cell>
          <cell r="G85">
            <v>216</v>
          </cell>
          <cell r="H85" t="str">
            <v>Value model</v>
          </cell>
          <cell r="I85" t="str">
            <v>Open</v>
          </cell>
          <cell r="K85">
            <v>1945764600</v>
          </cell>
          <cell r="L85">
            <v>0</v>
          </cell>
          <cell r="M85">
            <v>-1657503177.5999999</v>
          </cell>
        </row>
        <row r="86">
          <cell r="C86">
            <v>6020043</v>
          </cell>
          <cell r="D86">
            <v>3541</v>
          </cell>
          <cell r="E86">
            <v>35518</v>
          </cell>
          <cell r="F86" t="str">
            <v>BG ROBBY 85</v>
          </cell>
          <cell r="G86">
            <v>216</v>
          </cell>
          <cell r="H86" t="str">
            <v>Value model</v>
          </cell>
          <cell r="I86" t="str">
            <v>Sold</v>
          </cell>
          <cell r="K86">
            <v>0</v>
          </cell>
          <cell r="L86">
            <v>0</v>
          </cell>
          <cell r="M86">
            <v>0</v>
          </cell>
        </row>
        <row r="87">
          <cell r="C87">
            <v>6020042</v>
          </cell>
          <cell r="D87">
            <v>3540</v>
          </cell>
          <cell r="E87">
            <v>35318</v>
          </cell>
          <cell r="F87" t="str">
            <v>BG ROBBY 81</v>
          </cell>
          <cell r="G87">
            <v>216</v>
          </cell>
          <cell r="H87" t="str">
            <v>Value model</v>
          </cell>
          <cell r="I87" t="str">
            <v>Open</v>
          </cell>
          <cell r="K87">
            <v>1974120375</v>
          </cell>
          <cell r="L87">
            <v>0</v>
          </cell>
          <cell r="M87">
            <v>-1763913112.8199999</v>
          </cell>
        </row>
        <row r="88">
          <cell r="C88">
            <v>6020041</v>
          </cell>
          <cell r="D88">
            <v>3539</v>
          </cell>
          <cell r="E88">
            <v>35198</v>
          </cell>
          <cell r="F88" t="str">
            <v>BG ROBBY 80</v>
          </cell>
          <cell r="G88">
            <v>216</v>
          </cell>
          <cell r="H88" t="str">
            <v>Value model</v>
          </cell>
          <cell r="I88" t="str">
            <v>Open</v>
          </cell>
          <cell r="K88">
            <v>1443815725</v>
          </cell>
          <cell r="L88">
            <v>0</v>
          </cell>
          <cell r="M88">
            <v>-1316813415.8499999</v>
          </cell>
        </row>
        <row r="89">
          <cell r="C89">
            <v>6020040</v>
          </cell>
          <cell r="D89">
            <v>3538</v>
          </cell>
          <cell r="E89">
            <v>35273</v>
          </cell>
          <cell r="F89" t="str">
            <v>BG ROBBY 79</v>
          </cell>
          <cell r="G89">
            <v>216</v>
          </cell>
          <cell r="H89" t="str">
            <v>Value model</v>
          </cell>
          <cell r="I89" t="str">
            <v>Open</v>
          </cell>
          <cell r="K89">
            <v>1968232500</v>
          </cell>
          <cell r="L89">
            <v>0</v>
          </cell>
          <cell r="M89">
            <v>-1776876562.5</v>
          </cell>
        </row>
        <row r="90">
          <cell r="C90">
            <v>6020039</v>
          </cell>
          <cell r="D90">
            <v>3537</v>
          </cell>
          <cell r="E90">
            <v>35364</v>
          </cell>
          <cell r="F90" t="str">
            <v>BG ROBBY 78</v>
          </cell>
          <cell r="G90">
            <v>216</v>
          </cell>
          <cell r="H90" t="str">
            <v>Value model</v>
          </cell>
          <cell r="I90" t="str">
            <v>Open</v>
          </cell>
          <cell r="K90">
            <v>1353491150</v>
          </cell>
          <cell r="L90">
            <v>0</v>
          </cell>
          <cell r="M90">
            <v>-1203103244.3800001</v>
          </cell>
        </row>
        <row r="91">
          <cell r="C91">
            <v>6020038</v>
          </cell>
          <cell r="D91">
            <v>3536</v>
          </cell>
          <cell r="E91">
            <v>35441</v>
          </cell>
          <cell r="F91" t="str">
            <v>BG ROBBY 77</v>
          </cell>
          <cell r="G91">
            <v>216</v>
          </cell>
          <cell r="H91" t="str">
            <v>Value model</v>
          </cell>
          <cell r="I91" t="str">
            <v>Sold</v>
          </cell>
          <cell r="K91">
            <v>0</v>
          </cell>
          <cell r="L91">
            <v>0</v>
          </cell>
          <cell r="M91">
            <v>0</v>
          </cell>
        </row>
        <row r="92">
          <cell r="C92">
            <v>6020037</v>
          </cell>
          <cell r="D92">
            <v>3535</v>
          </cell>
          <cell r="E92">
            <v>35473</v>
          </cell>
          <cell r="F92" t="str">
            <v>BG ROBBY 76</v>
          </cell>
          <cell r="G92">
            <v>216</v>
          </cell>
          <cell r="H92" t="str">
            <v>Value model</v>
          </cell>
          <cell r="I92" t="str">
            <v>Sold</v>
          </cell>
          <cell r="K92">
            <v>0</v>
          </cell>
          <cell r="L92">
            <v>0</v>
          </cell>
          <cell r="M92">
            <v>0</v>
          </cell>
        </row>
        <row r="93">
          <cell r="C93">
            <v>6020036</v>
          </cell>
          <cell r="D93">
            <v>3534</v>
          </cell>
          <cell r="E93">
            <v>35043</v>
          </cell>
          <cell r="F93" t="str">
            <v>BG ROBBY 74</v>
          </cell>
          <cell r="G93">
            <v>216</v>
          </cell>
          <cell r="H93" t="str">
            <v>Value model</v>
          </cell>
          <cell r="I93" t="str">
            <v>Open</v>
          </cell>
          <cell r="K93">
            <v>1414902500</v>
          </cell>
          <cell r="L93">
            <v>0</v>
          </cell>
          <cell r="M93">
            <v>-1323195856.5999999</v>
          </cell>
        </row>
        <row r="94">
          <cell r="C94">
            <v>6020035</v>
          </cell>
          <cell r="D94">
            <v>3533</v>
          </cell>
          <cell r="E94">
            <v>35059</v>
          </cell>
          <cell r="F94" t="str">
            <v>BG ROBBY 72</v>
          </cell>
          <cell r="G94">
            <v>216</v>
          </cell>
          <cell r="H94" t="str">
            <v>Value model</v>
          </cell>
          <cell r="I94" t="str">
            <v>Open</v>
          </cell>
          <cell r="K94">
            <v>1269772800</v>
          </cell>
          <cell r="L94">
            <v>0</v>
          </cell>
          <cell r="M94">
            <v>-1187472711.2</v>
          </cell>
        </row>
        <row r="95">
          <cell r="C95">
            <v>6020034</v>
          </cell>
          <cell r="D95">
            <v>3532</v>
          </cell>
          <cell r="E95">
            <v>35044</v>
          </cell>
          <cell r="F95" t="str">
            <v>BG ROBBY 70</v>
          </cell>
          <cell r="G95">
            <v>216</v>
          </cell>
          <cell r="H95" t="str">
            <v>Value model</v>
          </cell>
          <cell r="I95" t="str">
            <v>Sold</v>
          </cell>
          <cell r="K95">
            <v>0</v>
          </cell>
          <cell r="L95">
            <v>0</v>
          </cell>
          <cell r="M95">
            <v>0</v>
          </cell>
        </row>
        <row r="96">
          <cell r="C96">
            <v>6020033</v>
          </cell>
          <cell r="D96">
            <v>3531</v>
          </cell>
          <cell r="E96">
            <v>34939</v>
          </cell>
          <cell r="F96" t="str">
            <v>BG ROBBY 69</v>
          </cell>
          <cell r="G96">
            <v>192</v>
          </cell>
          <cell r="H96" t="str">
            <v>Value model</v>
          </cell>
          <cell r="I96" t="str">
            <v>Closed</v>
          </cell>
          <cell r="K96">
            <v>1433304000</v>
          </cell>
          <cell r="L96">
            <v>0</v>
          </cell>
          <cell r="M96">
            <v>-1433304000</v>
          </cell>
        </row>
        <row r="97">
          <cell r="C97">
            <v>6020032</v>
          </cell>
          <cell r="D97">
            <v>3530</v>
          </cell>
          <cell r="E97">
            <v>34908</v>
          </cell>
          <cell r="F97" t="str">
            <v>BG ROBBY 66</v>
          </cell>
          <cell r="G97">
            <v>216</v>
          </cell>
          <cell r="H97" t="str">
            <v>Value model</v>
          </cell>
          <cell r="I97" t="str">
            <v>Open</v>
          </cell>
          <cell r="K97">
            <v>2996593000</v>
          </cell>
          <cell r="L97">
            <v>0</v>
          </cell>
          <cell r="M97">
            <v>-2871734958.3000002</v>
          </cell>
        </row>
        <row r="98">
          <cell r="C98">
            <v>6020031</v>
          </cell>
          <cell r="D98">
            <v>3529</v>
          </cell>
          <cell r="E98">
            <v>34654</v>
          </cell>
          <cell r="F98" t="str">
            <v>BG ROBBY 61</v>
          </cell>
          <cell r="G98">
            <v>216</v>
          </cell>
          <cell r="H98" t="str">
            <v>Value model</v>
          </cell>
          <cell r="I98" t="str">
            <v>Sold</v>
          </cell>
          <cell r="K98">
            <v>0</v>
          </cell>
          <cell r="L98">
            <v>0</v>
          </cell>
          <cell r="M98">
            <v>0</v>
          </cell>
        </row>
        <row r="99">
          <cell r="C99">
            <v>6020030</v>
          </cell>
          <cell r="D99">
            <v>3528</v>
          </cell>
          <cell r="E99">
            <v>34730</v>
          </cell>
          <cell r="F99" t="str">
            <v>BG ROBBY 60</v>
          </cell>
          <cell r="G99">
            <v>216</v>
          </cell>
          <cell r="H99" t="str">
            <v>Value model</v>
          </cell>
          <cell r="I99" t="str">
            <v>Open</v>
          </cell>
          <cell r="K99">
            <v>2815441000</v>
          </cell>
          <cell r="L99">
            <v>0</v>
          </cell>
          <cell r="M99">
            <v>-2776337652.6100001</v>
          </cell>
        </row>
        <row r="100">
          <cell r="C100">
            <v>6020029</v>
          </cell>
          <cell r="D100">
            <v>3527</v>
          </cell>
          <cell r="E100">
            <v>34730</v>
          </cell>
          <cell r="F100" t="str">
            <v>BG ROBBY 59</v>
          </cell>
          <cell r="G100">
            <v>216</v>
          </cell>
          <cell r="H100" t="str">
            <v>Value model</v>
          </cell>
          <cell r="I100" t="str">
            <v>Open</v>
          </cell>
          <cell r="K100">
            <v>2815441000</v>
          </cell>
          <cell r="L100">
            <v>0</v>
          </cell>
          <cell r="M100">
            <v>-2776337652.6100001</v>
          </cell>
        </row>
        <row r="101">
          <cell r="C101">
            <v>6020028</v>
          </cell>
          <cell r="D101">
            <v>3526</v>
          </cell>
          <cell r="E101">
            <v>34654</v>
          </cell>
          <cell r="F101" t="str">
            <v>BG ROBBY 58</v>
          </cell>
          <cell r="G101">
            <v>216</v>
          </cell>
          <cell r="H101" t="str">
            <v>Value model</v>
          </cell>
          <cell r="I101" t="str">
            <v>Sold</v>
          </cell>
          <cell r="K101">
            <v>0</v>
          </cell>
          <cell r="L101">
            <v>0</v>
          </cell>
          <cell r="M101">
            <v>0</v>
          </cell>
        </row>
        <row r="102">
          <cell r="C102">
            <v>6020027</v>
          </cell>
          <cell r="D102">
            <v>3525</v>
          </cell>
          <cell r="E102">
            <v>34383</v>
          </cell>
          <cell r="F102" t="str">
            <v>BG ROBBY 51</v>
          </cell>
          <cell r="G102">
            <v>216</v>
          </cell>
          <cell r="H102" t="str">
            <v>Value model</v>
          </cell>
          <cell r="I102" t="str">
            <v>Closed</v>
          </cell>
          <cell r="K102">
            <v>1784119950</v>
          </cell>
          <cell r="L102">
            <v>0</v>
          </cell>
          <cell r="M102">
            <v>-1784119950</v>
          </cell>
        </row>
        <row r="103">
          <cell r="C103">
            <v>6020026</v>
          </cell>
          <cell r="D103">
            <v>3524</v>
          </cell>
          <cell r="E103">
            <v>34383</v>
          </cell>
          <cell r="F103" t="str">
            <v>BG ROBBY 50</v>
          </cell>
          <cell r="G103">
            <v>216</v>
          </cell>
          <cell r="H103" t="str">
            <v>Value model</v>
          </cell>
          <cell r="I103" t="str">
            <v>Closed</v>
          </cell>
          <cell r="K103">
            <v>0</v>
          </cell>
          <cell r="L103">
            <v>0</v>
          </cell>
        </row>
        <row r="104">
          <cell r="C104">
            <v>6020025</v>
          </cell>
          <cell r="D104">
            <v>3523</v>
          </cell>
          <cell r="E104">
            <v>34352</v>
          </cell>
          <cell r="F104" t="str">
            <v>BG ROBBY 48</v>
          </cell>
          <cell r="G104">
            <v>192</v>
          </cell>
          <cell r="H104" t="str">
            <v>Value model</v>
          </cell>
          <cell r="I104" t="str">
            <v>Closed</v>
          </cell>
          <cell r="K104">
            <v>1252736500</v>
          </cell>
          <cell r="L104">
            <v>0</v>
          </cell>
          <cell r="M104">
            <v>-1252736500</v>
          </cell>
        </row>
        <row r="105">
          <cell r="C105">
            <v>6020024</v>
          </cell>
          <cell r="D105">
            <v>3522</v>
          </cell>
          <cell r="E105">
            <v>33604</v>
          </cell>
          <cell r="F105" t="str">
            <v>BG ROBBY 38</v>
          </cell>
          <cell r="G105">
            <v>216</v>
          </cell>
          <cell r="H105" t="str">
            <v>Value model</v>
          </cell>
          <cell r="I105" t="str">
            <v>Closed</v>
          </cell>
          <cell r="K105">
            <v>1196400000</v>
          </cell>
          <cell r="L105">
            <v>0</v>
          </cell>
          <cell r="M105">
            <v>-1196400000</v>
          </cell>
        </row>
        <row r="106">
          <cell r="C106">
            <v>6020023</v>
          </cell>
          <cell r="D106">
            <v>3521</v>
          </cell>
          <cell r="E106">
            <v>33953</v>
          </cell>
          <cell r="F106" t="str">
            <v>BG ROBBY 37</v>
          </cell>
          <cell r="G106">
            <v>216</v>
          </cell>
          <cell r="H106" t="str">
            <v>Value model</v>
          </cell>
          <cell r="I106" t="str">
            <v>Open</v>
          </cell>
          <cell r="K106">
            <v>1992525000</v>
          </cell>
          <cell r="L106">
            <v>0</v>
          </cell>
          <cell r="M106">
            <v>-1992525000</v>
          </cell>
        </row>
        <row r="107">
          <cell r="C107">
            <v>6020022</v>
          </cell>
          <cell r="D107">
            <v>3520</v>
          </cell>
          <cell r="E107">
            <v>33793</v>
          </cell>
          <cell r="F107" t="str">
            <v>BG ROBBY 36</v>
          </cell>
          <cell r="G107">
            <v>216</v>
          </cell>
          <cell r="H107" t="str">
            <v>Value model</v>
          </cell>
          <cell r="I107" t="str">
            <v>Closed</v>
          </cell>
          <cell r="K107">
            <v>643961700</v>
          </cell>
          <cell r="L107">
            <v>0</v>
          </cell>
          <cell r="M107">
            <v>-643961700</v>
          </cell>
        </row>
        <row r="108">
          <cell r="C108">
            <v>6020021</v>
          </cell>
          <cell r="D108">
            <v>3519</v>
          </cell>
          <cell r="E108">
            <v>33346</v>
          </cell>
          <cell r="F108" t="str">
            <v>BG ROBBY 26</v>
          </cell>
          <cell r="G108">
            <v>216</v>
          </cell>
          <cell r="H108" t="str">
            <v>Value model</v>
          </cell>
          <cell r="I108" t="str">
            <v>Closed</v>
          </cell>
          <cell r="K108">
            <v>1910142500</v>
          </cell>
          <cell r="L108">
            <v>0</v>
          </cell>
          <cell r="M108">
            <v>-1910142500</v>
          </cell>
        </row>
        <row r="109">
          <cell r="C109">
            <v>6020020</v>
          </cell>
          <cell r="D109">
            <v>3518</v>
          </cell>
          <cell r="E109">
            <v>32874</v>
          </cell>
          <cell r="F109" t="str">
            <v>BG ROBBY 21</v>
          </cell>
          <cell r="G109">
            <v>216</v>
          </cell>
          <cell r="H109" t="str">
            <v>Value model</v>
          </cell>
          <cell r="I109" t="str">
            <v>Closed</v>
          </cell>
          <cell r="K109">
            <v>1081200000</v>
          </cell>
          <cell r="L109">
            <v>0</v>
          </cell>
          <cell r="M109">
            <v>-1081200000</v>
          </cell>
        </row>
        <row r="110">
          <cell r="C110">
            <v>6020019</v>
          </cell>
          <cell r="D110">
            <v>3517</v>
          </cell>
          <cell r="E110">
            <v>36102</v>
          </cell>
          <cell r="F110" t="str">
            <v>BG PM 255</v>
          </cell>
          <cell r="G110">
            <v>192</v>
          </cell>
          <cell r="H110" t="str">
            <v>Value model</v>
          </cell>
          <cell r="I110" t="str">
            <v>Closed</v>
          </cell>
          <cell r="K110">
            <v>0</v>
          </cell>
          <cell r="L110">
            <v>0</v>
          </cell>
        </row>
        <row r="111">
          <cell r="C111">
            <v>6020018</v>
          </cell>
          <cell r="D111">
            <v>3516</v>
          </cell>
          <cell r="E111">
            <v>35431</v>
          </cell>
          <cell r="F111" t="str">
            <v>BG PM 238</v>
          </cell>
          <cell r="G111">
            <v>192</v>
          </cell>
          <cell r="H111" t="str">
            <v>Value model</v>
          </cell>
          <cell r="I111" t="str">
            <v>Open</v>
          </cell>
          <cell r="K111">
            <v>1024068000</v>
          </cell>
          <cell r="L111">
            <v>0</v>
          </cell>
          <cell r="M111">
            <v>-1008066937.5</v>
          </cell>
        </row>
        <row r="112">
          <cell r="C112">
            <v>6020017</v>
          </cell>
          <cell r="D112">
            <v>3515</v>
          </cell>
          <cell r="E112">
            <v>35569</v>
          </cell>
          <cell r="F112" t="str">
            <v>BG PACIFIC 6</v>
          </cell>
          <cell r="G112">
            <v>216</v>
          </cell>
          <cell r="H112" t="str">
            <v>Value model</v>
          </cell>
          <cell r="I112" t="str">
            <v>Open</v>
          </cell>
          <cell r="K112">
            <v>1606231500</v>
          </cell>
          <cell r="L112">
            <v>0</v>
          </cell>
          <cell r="M112">
            <v>-1375707534.54</v>
          </cell>
        </row>
        <row r="113">
          <cell r="C113">
            <v>6020016</v>
          </cell>
          <cell r="D113">
            <v>3514</v>
          </cell>
          <cell r="E113">
            <v>33970</v>
          </cell>
          <cell r="F113" t="str">
            <v>BG MMS I</v>
          </cell>
          <cell r="G113">
            <v>216</v>
          </cell>
          <cell r="H113" t="str">
            <v>Value model</v>
          </cell>
          <cell r="I113" t="str">
            <v>Closed</v>
          </cell>
          <cell r="K113">
            <v>1887555000</v>
          </cell>
          <cell r="L113">
            <v>0</v>
          </cell>
          <cell r="M113">
            <v>-1887555000</v>
          </cell>
        </row>
        <row r="114">
          <cell r="C114">
            <v>6020015</v>
          </cell>
          <cell r="D114">
            <v>3513</v>
          </cell>
          <cell r="E114">
            <v>40939</v>
          </cell>
          <cell r="F114" t="str">
            <v>BG. MARINA 120-2</v>
          </cell>
          <cell r="G114">
            <v>192</v>
          </cell>
          <cell r="H114" t="str">
            <v>Value model</v>
          </cell>
          <cell r="I114" t="str">
            <v>Closed</v>
          </cell>
          <cell r="K114">
            <v>0</v>
          </cell>
          <cell r="L114">
            <v>0</v>
          </cell>
        </row>
        <row r="115">
          <cell r="C115">
            <v>6020014</v>
          </cell>
          <cell r="D115">
            <v>3512</v>
          </cell>
          <cell r="E115">
            <v>34843</v>
          </cell>
          <cell r="F115" t="str">
            <v>BG K II</v>
          </cell>
          <cell r="G115">
            <v>216</v>
          </cell>
          <cell r="H115" t="str">
            <v>Value model</v>
          </cell>
          <cell r="I115" t="str">
            <v>Closed</v>
          </cell>
          <cell r="K115">
            <v>0</v>
          </cell>
          <cell r="L115">
            <v>0</v>
          </cell>
        </row>
        <row r="116">
          <cell r="C116">
            <v>6020013</v>
          </cell>
          <cell r="D116">
            <v>3511</v>
          </cell>
          <cell r="E116">
            <v>34843</v>
          </cell>
          <cell r="F116" t="str">
            <v>BG K I</v>
          </cell>
          <cell r="G116">
            <v>216</v>
          </cell>
          <cell r="H116" t="str">
            <v>Value model</v>
          </cell>
          <cell r="I116" t="str">
            <v>Open</v>
          </cell>
          <cell r="K116">
            <v>1871622525</v>
          </cell>
          <cell r="L116">
            <v>0</v>
          </cell>
          <cell r="M116">
            <v>-1810968091.4300001</v>
          </cell>
        </row>
        <row r="117">
          <cell r="C117">
            <v>6020012</v>
          </cell>
          <cell r="D117">
            <v>3593</v>
          </cell>
          <cell r="E117">
            <v>33970</v>
          </cell>
          <cell r="F117" t="str">
            <v>BG JL 6</v>
          </cell>
          <cell r="G117">
            <v>216</v>
          </cell>
          <cell r="H117" t="str">
            <v>Value model</v>
          </cell>
          <cell r="I117" t="str">
            <v>Closed</v>
          </cell>
          <cell r="K117">
            <v>1727607775</v>
          </cell>
          <cell r="L117">
            <v>0</v>
          </cell>
          <cell r="M117">
            <v>-1727607775</v>
          </cell>
        </row>
        <row r="118">
          <cell r="C118">
            <v>6020011</v>
          </cell>
          <cell r="D118">
            <v>3510</v>
          </cell>
          <cell r="E118">
            <v>36458</v>
          </cell>
          <cell r="F118" t="str">
            <v>BG HERCULES 9</v>
          </cell>
          <cell r="G118">
            <v>216</v>
          </cell>
          <cell r="H118" t="str">
            <v>Value model</v>
          </cell>
          <cell r="I118" t="str">
            <v>Open</v>
          </cell>
          <cell r="K118">
            <v>5260018080</v>
          </cell>
          <cell r="L118">
            <v>0</v>
          </cell>
          <cell r="M118">
            <v>-3798901946.8499999</v>
          </cell>
        </row>
        <row r="119">
          <cell r="C119">
            <v>6020010</v>
          </cell>
          <cell r="D119">
            <v>3594</v>
          </cell>
          <cell r="E119">
            <v>32874</v>
          </cell>
          <cell r="F119" t="str">
            <v>BG GM 9</v>
          </cell>
          <cell r="G119">
            <v>192</v>
          </cell>
          <cell r="H119" t="str">
            <v>Value model</v>
          </cell>
          <cell r="I119" t="str">
            <v>Closed</v>
          </cell>
          <cell r="K119">
            <v>86040000</v>
          </cell>
          <cell r="L119">
            <v>0</v>
          </cell>
          <cell r="M119">
            <v>-86040000</v>
          </cell>
        </row>
        <row r="120">
          <cell r="C120">
            <v>6020009</v>
          </cell>
          <cell r="D120">
            <v>3509</v>
          </cell>
          <cell r="E120">
            <v>36748</v>
          </cell>
          <cell r="F120" t="str">
            <v>BG ENG TOU 220</v>
          </cell>
          <cell r="G120">
            <v>192</v>
          </cell>
          <cell r="H120" t="str">
            <v>Value model</v>
          </cell>
          <cell r="I120" t="str">
            <v>Open</v>
          </cell>
          <cell r="K120">
            <v>297808800</v>
          </cell>
          <cell r="L120">
            <v>0</v>
          </cell>
          <cell r="M120">
            <v>-226458775</v>
          </cell>
        </row>
        <row r="121">
          <cell r="C121">
            <v>6020008</v>
          </cell>
          <cell r="D121">
            <v>3508</v>
          </cell>
          <cell r="E121">
            <v>34335</v>
          </cell>
          <cell r="F121" t="str">
            <v>BG EMERALD 1</v>
          </cell>
          <cell r="G121">
            <v>216</v>
          </cell>
          <cell r="H121" t="str">
            <v>Value model</v>
          </cell>
          <cell r="I121" t="str">
            <v>Closed</v>
          </cell>
          <cell r="K121">
            <v>1223093150</v>
          </cell>
          <cell r="L121">
            <v>0</v>
          </cell>
          <cell r="M121">
            <v>-1223093150</v>
          </cell>
        </row>
        <row r="122">
          <cell r="C122">
            <v>6020007</v>
          </cell>
          <cell r="D122">
            <v>3507</v>
          </cell>
          <cell r="E122">
            <v>35486</v>
          </cell>
          <cell r="F122" t="str">
            <v>BG BLORO 18</v>
          </cell>
          <cell r="G122">
            <v>216</v>
          </cell>
          <cell r="H122" t="str">
            <v>Value model</v>
          </cell>
          <cell r="I122" t="str">
            <v>Sold</v>
          </cell>
          <cell r="K122">
            <v>0</v>
          </cell>
          <cell r="L122">
            <v>0</v>
          </cell>
          <cell r="M122">
            <v>0</v>
          </cell>
        </row>
        <row r="123">
          <cell r="C123">
            <v>6020006</v>
          </cell>
          <cell r="D123">
            <v>3506</v>
          </cell>
          <cell r="E123">
            <v>40939</v>
          </cell>
          <cell r="F123" t="str">
            <v>BG BERAU COAL VI</v>
          </cell>
          <cell r="G123">
            <v>192</v>
          </cell>
          <cell r="H123" t="str">
            <v>Value model</v>
          </cell>
          <cell r="I123" t="str">
            <v>Closed</v>
          </cell>
          <cell r="K123">
            <v>0</v>
          </cell>
          <cell r="L123">
            <v>0</v>
          </cell>
        </row>
        <row r="124">
          <cell r="C124">
            <v>6020005</v>
          </cell>
          <cell r="D124">
            <v>3505</v>
          </cell>
          <cell r="E124">
            <v>34340</v>
          </cell>
          <cell r="F124" t="str">
            <v>BG BERAU COAL V</v>
          </cell>
          <cell r="G124">
            <v>192</v>
          </cell>
          <cell r="H124" t="str">
            <v>Value model</v>
          </cell>
          <cell r="I124" t="str">
            <v>Closed</v>
          </cell>
          <cell r="K124">
            <v>2116192000</v>
          </cell>
          <cell r="L124">
            <v>0</v>
          </cell>
          <cell r="M124">
            <v>-2116192000</v>
          </cell>
        </row>
        <row r="125">
          <cell r="C125">
            <v>6020004</v>
          </cell>
          <cell r="D125">
            <v>3504</v>
          </cell>
          <cell r="E125">
            <v>40939</v>
          </cell>
          <cell r="F125" t="str">
            <v>BG BERAU COAL IV</v>
          </cell>
          <cell r="G125">
            <v>192</v>
          </cell>
          <cell r="H125" t="str">
            <v>Value model</v>
          </cell>
          <cell r="I125" t="str">
            <v>Closed</v>
          </cell>
          <cell r="K125">
            <v>0</v>
          </cell>
          <cell r="L125">
            <v>0</v>
          </cell>
        </row>
        <row r="126">
          <cell r="C126">
            <v>6020003</v>
          </cell>
          <cell r="D126">
            <v>3503</v>
          </cell>
          <cell r="E126">
            <v>35908</v>
          </cell>
          <cell r="F126" t="str">
            <v>BG BERAU 2</v>
          </cell>
          <cell r="G126">
            <v>192</v>
          </cell>
          <cell r="H126" t="str">
            <v>Value model</v>
          </cell>
          <cell r="I126" t="str">
            <v>Open</v>
          </cell>
          <cell r="K126">
            <v>1094400000</v>
          </cell>
          <cell r="L126">
            <v>0</v>
          </cell>
          <cell r="M126">
            <v>-991800000</v>
          </cell>
        </row>
        <row r="127">
          <cell r="C127">
            <v>6020002</v>
          </cell>
          <cell r="D127">
            <v>3502</v>
          </cell>
          <cell r="E127">
            <v>35908</v>
          </cell>
          <cell r="F127" t="str">
            <v>BG BERAU 1</v>
          </cell>
          <cell r="G127">
            <v>192</v>
          </cell>
          <cell r="H127" t="str">
            <v>Value model</v>
          </cell>
          <cell r="I127" t="str">
            <v>Open</v>
          </cell>
          <cell r="K127">
            <v>1094400000</v>
          </cell>
          <cell r="L127">
            <v>0</v>
          </cell>
          <cell r="M127">
            <v>-991800000</v>
          </cell>
        </row>
        <row r="128">
          <cell r="C128">
            <v>6020001</v>
          </cell>
          <cell r="D128">
            <v>3501</v>
          </cell>
          <cell r="E128">
            <v>36969</v>
          </cell>
          <cell r="F128" t="str">
            <v>BG ARDUMAS DUA</v>
          </cell>
          <cell r="G128">
            <v>192</v>
          </cell>
          <cell r="H128" t="str">
            <v>Value model</v>
          </cell>
          <cell r="I128" t="str">
            <v>Open</v>
          </cell>
          <cell r="K128">
            <v>352642800</v>
          </cell>
          <cell r="L128">
            <v>0</v>
          </cell>
          <cell r="M128">
            <v>-255298693.75</v>
          </cell>
        </row>
      </sheetData>
      <sheetData sheetId="7">
        <row r="2">
          <cell r="C2">
            <v>6010102</v>
          </cell>
        </row>
      </sheetData>
      <sheetData sheetId="8" refreshError="1"/>
      <sheetData sheetId="9" refreshError="1"/>
      <sheetData sheetId="10"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ANALISA"/>
    </sheetNames>
    <sheetDataSet>
      <sheetData sheetId="0" refreshError="1">
        <row r="39">
          <cell r="A39" t="str">
            <v>ANALISA HARGA SATUAN DASAR BAHAN</v>
          </cell>
        </row>
        <row r="41">
          <cell r="A41" t="str">
            <v>Jenis</v>
          </cell>
          <cell r="B41" t="str">
            <v>:</v>
          </cell>
          <cell r="C41" t="str">
            <v>M01 -  Pasir</v>
          </cell>
        </row>
        <row r="42">
          <cell r="A42" t="str">
            <v>Lokasi</v>
          </cell>
          <cell r="B42" t="str">
            <v>:</v>
          </cell>
          <cell r="C42" t="str">
            <v>Quarry</v>
          </cell>
        </row>
        <row r="43">
          <cell r="A43" t="str">
            <v>Tujuan</v>
          </cell>
          <cell r="B43" t="str">
            <v>:</v>
          </cell>
          <cell r="C43" t="str">
            <v>Base Camp</v>
          </cell>
        </row>
        <row r="47">
          <cell r="A47" t="str">
            <v>No.</v>
          </cell>
          <cell r="B47" t="str">
            <v>URAIAN</v>
          </cell>
          <cell r="E47" t="str">
            <v>KODE</v>
          </cell>
          <cell r="F47" t="str">
            <v>KOEF.</v>
          </cell>
          <cell r="G47" t="str">
            <v>SATUAN</v>
          </cell>
        </row>
        <row r="50">
          <cell r="A50" t="str">
            <v>I.</v>
          </cell>
          <cell r="C50" t="str">
            <v>ASUMSI</v>
          </cell>
        </row>
        <row r="51">
          <cell r="A51">
            <v>1</v>
          </cell>
          <cell r="C51" t="str">
            <v>Menggunakan alat berat</v>
          </cell>
        </row>
        <row r="52">
          <cell r="A52">
            <v>2</v>
          </cell>
          <cell r="C52" t="str">
            <v>Kondisi Jalan   :  sedang / baik</v>
          </cell>
        </row>
        <row r="53">
          <cell r="A53">
            <v>3</v>
          </cell>
          <cell r="C53" t="str">
            <v>Jarak Quarry ke lokasi Base Camp</v>
          </cell>
          <cell r="E53" t="str">
            <v>L</v>
          </cell>
          <cell r="F53">
            <v>10</v>
          </cell>
          <cell r="G53" t="str">
            <v>Km</v>
          </cell>
        </row>
        <row r="54">
          <cell r="A54">
            <v>4</v>
          </cell>
          <cell r="C54" t="str">
            <v>Harga satuan pasir di Quarry</v>
          </cell>
          <cell r="E54" t="str">
            <v>RpM01</v>
          </cell>
          <cell r="F54">
            <v>1</v>
          </cell>
          <cell r="G54" t="str">
            <v>M3</v>
          </cell>
        </row>
        <row r="55">
          <cell r="A55">
            <v>5</v>
          </cell>
          <cell r="C55" t="str">
            <v>Harga Satuan Dasar Excavator</v>
          </cell>
          <cell r="E55" t="str">
            <v>RpE10</v>
          </cell>
          <cell r="F55">
            <v>1</v>
          </cell>
          <cell r="G55" t="str">
            <v>Jam</v>
          </cell>
        </row>
        <row r="56">
          <cell r="A56">
            <v>6</v>
          </cell>
          <cell r="C56" t="str">
            <v>Harga Satuan Dasar Dump Truck</v>
          </cell>
          <cell r="E56" t="str">
            <v>RpE08</v>
          </cell>
          <cell r="F56">
            <v>1</v>
          </cell>
          <cell r="G56" t="str">
            <v>Jam</v>
          </cell>
        </row>
        <row r="58">
          <cell r="A58" t="str">
            <v>II.</v>
          </cell>
          <cell r="C58" t="str">
            <v>URUTAN KERJA</v>
          </cell>
        </row>
        <row r="59">
          <cell r="A59">
            <v>1</v>
          </cell>
          <cell r="C59" t="str">
            <v>Pasir digali dengan Excavator</v>
          </cell>
        </row>
        <row r="60">
          <cell r="A60">
            <v>2</v>
          </cell>
          <cell r="C60" t="str">
            <v>Excavator sekaligus memuat pasir hasil</v>
          </cell>
        </row>
        <row r="61">
          <cell r="C61" t="str">
            <v>galian ke dalam Dump Truck</v>
          </cell>
        </row>
        <row r="62">
          <cell r="A62">
            <v>3</v>
          </cell>
          <cell r="C62" t="str">
            <v>Dump Truck mengangkut pasir ke lokasi</v>
          </cell>
        </row>
        <row r="63">
          <cell r="C63" t="str">
            <v>Base Camp</v>
          </cell>
        </row>
        <row r="65">
          <cell r="A65" t="str">
            <v>III.</v>
          </cell>
          <cell r="C65" t="str">
            <v>PERHITUNGAN</v>
          </cell>
        </row>
        <row r="67">
          <cell r="C67" t="str">
            <v>EXCAVATOR</v>
          </cell>
          <cell r="E67" t="str">
            <v>(E10)</v>
          </cell>
        </row>
        <row r="68">
          <cell r="C68" t="str">
            <v>Kapasitas Bucket</v>
          </cell>
          <cell r="E68" t="str">
            <v>V</v>
          </cell>
          <cell r="F68">
            <v>0.5</v>
          </cell>
          <cell r="G68" t="str">
            <v>M3</v>
          </cell>
        </row>
        <row r="69">
          <cell r="C69" t="str">
            <v>Faktor Bucket</v>
          </cell>
          <cell r="E69" t="str">
            <v>Fb</v>
          </cell>
          <cell r="F69">
            <v>0.9</v>
          </cell>
          <cell r="G69" t="str">
            <v>-</v>
          </cell>
        </row>
        <row r="70">
          <cell r="C70" t="str">
            <v>Faktor  Efisiensi alat</v>
          </cell>
          <cell r="E70" t="str">
            <v>Fa</v>
          </cell>
          <cell r="F70">
            <v>0.83</v>
          </cell>
          <cell r="G70" t="str">
            <v>-</v>
          </cell>
        </row>
        <row r="71">
          <cell r="C71" t="str">
            <v>Waktu siklus</v>
          </cell>
          <cell r="E71" t="str">
            <v>Ts1</v>
          </cell>
        </row>
        <row r="72">
          <cell r="C72" t="str">
            <v>- Menggali / memuat</v>
          </cell>
          <cell r="E72" t="str">
            <v>T1</v>
          </cell>
          <cell r="F72">
            <v>0.5</v>
          </cell>
          <cell r="G72" t="str">
            <v>menit</v>
          </cell>
        </row>
      </sheetData>
      <sheetData sheetId="1"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Isi knpi"/>
      <sheetName val="COVER"/>
      <sheetName val="LSPD-TOP"/>
      <sheetName val="ACC"/>
      <sheetName val="P-LPSD"/>
      <sheetName val="Cat 2010"/>
      <sheetName val="L-INV"/>
      <sheetName val="Buku Kas"/>
      <sheetName val="KKP"/>
      <sheetName val="L-JG"/>
      <sheetName val="NL"/>
      <sheetName val="L-PI"/>
      <sheetName val="DAPUR"/>
      <sheetName val="L-4"/>
      <sheetName val="R-091"/>
      <sheetName val="R-871"/>
      <sheetName val="R-50-7"/>
    </sheetNames>
    <sheetDataSet>
      <sheetData sheetId="0"/>
      <sheetData sheetId="1" refreshError="1"/>
      <sheetData sheetId="2" refreshError="1"/>
      <sheetData sheetId="3" refreshError="1"/>
      <sheetData sheetId="4" refreshError="1"/>
      <sheetData sheetId="5" refreshError="1"/>
      <sheetData sheetId="6" refreshError="1"/>
      <sheetData sheetId="7">
        <row r="7">
          <cell r="A7">
            <v>1</v>
          </cell>
          <cell r="B7">
            <v>40178</v>
          </cell>
          <cell r="D7" t="str">
            <v>Saldo Awal Januari 2010</v>
          </cell>
          <cell r="G7">
            <v>57040</v>
          </cell>
          <cell r="I7">
            <v>57040</v>
          </cell>
        </row>
        <row r="8">
          <cell r="A8">
            <v>2</v>
          </cell>
          <cell r="B8">
            <v>40179</v>
          </cell>
          <cell r="C8" t="str">
            <v>TL2</v>
          </cell>
          <cell r="D8" t="str">
            <v>Pinjaman Sementara Operasional Dari Bendahara KNPI ( Akhmad Rizani )</v>
          </cell>
          <cell r="G8">
            <v>43000000</v>
          </cell>
          <cell r="I8">
            <v>43057040</v>
          </cell>
        </row>
        <row r="9">
          <cell r="A9">
            <v>3</v>
          </cell>
          <cell r="B9">
            <v>40181</v>
          </cell>
          <cell r="C9" t="str">
            <v>3.1.1</v>
          </cell>
          <cell r="D9" t="str">
            <v>Bayar Biaya Insentif/Honor Staf DPD KNPI Kab. Kutai kartanegara Periode Januari 2010</v>
          </cell>
          <cell r="H9">
            <v>2200000</v>
          </cell>
          <cell r="I9">
            <v>40857040</v>
          </cell>
        </row>
        <row r="10">
          <cell r="A10">
            <v>4</v>
          </cell>
          <cell r="B10">
            <v>40184</v>
          </cell>
          <cell r="C10" t="str">
            <v>3.1.4</v>
          </cell>
          <cell r="D10" t="str">
            <v>Bayar Biaya Rekening Listrik, Telpon dan Air dan Uang Jasa Periode Januari 2010</v>
          </cell>
          <cell r="H10">
            <v>840120</v>
          </cell>
          <cell r="I10">
            <v>40016920</v>
          </cell>
        </row>
        <row r="11">
          <cell r="A11">
            <v>5</v>
          </cell>
          <cell r="B11">
            <v>40189</v>
          </cell>
          <cell r="C11">
            <v>6</v>
          </cell>
          <cell r="D11" t="str">
            <v>Bayar Biaya OP &amp; transp. DPD KNPI kab.Kukar dalam rangka Muscam KNPI Kec. Tenggarong Seberang tgl 18 Januari 2010</v>
          </cell>
          <cell r="H11">
            <v>1000000</v>
          </cell>
          <cell r="I11">
            <v>39016920</v>
          </cell>
        </row>
        <row r="12">
          <cell r="A12">
            <v>6</v>
          </cell>
          <cell r="B12">
            <v>40189</v>
          </cell>
          <cell r="C12">
            <v>6</v>
          </cell>
          <cell r="D12" t="str">
            <v xml:space="preserve">Bayar Biaya Operasional Muscam KNPI Kec. Tenggarong Seberang tgl 18 Januari 2010 </v>
          </cell>
          <cell r="H12">
            <v>5000000</v>
          </cell>
          <cell r="I12">
            <v>34016920</v>
          </cell>
        </row>
        <row r="13">
          <cell r="A13">
            <v>7</v>
          </cell>
          <cell r="B13">
            <v>40195</v>
          </cell>
          <cell r="C13">
            <v>3</v>
          </cell>
          <cell r="D13" t="str">
            <v>Bayar Biaya Operasional/ transportasi  DPD KNPI Kukar Kec. Kenohan tanggal 20 Januari 2010</v>
          </cell>
          <cell r="H13">
            <v>3500000</v>
          </cell>
          <cell r="I13">
            <v>30516920</v>
          </cell>
        </row>
        <row r="14">
          <cell r="A14">
            <v>8</v>
          </cell>
          <cell r="B14">
            <v>40195</v>
          </cell>
          <cell r="C14">
            <v>6</v>
          </cell>
          <cell r="D14" t="str">
            <v>Bayar Biaya Operasional pelaksanaan muscam KNPI Kec. Kenohan tgl 20 Januari 2010</v>
          </cell>
          <cell r="H14">
            <v>5000000</v>
          </cell>
          <cell r="I14">
            <v>25516920</v>
          </cell>
        </row>
        <row r="15">
          <cell r="A15">
            <v>9</v>
          </cell>
          <cell r="B15">
            <v>40195</v>
          </cell>
          <cell r="C15">
            <v>6</v>
          </cell>
          <cell r="D15" t="str">
            <v>Bayar Biaya Operasional Pengurus Terpilih Kec. Kenohan tgl 20 Januari 2010</v>
          </cell>
          <cell r="H15">
            <v>5000000</v>
          </cell>
          <cell r="I15">
            <v>20516920</v>
          </cell>
        </row>
        <row r="16">
          <cell r="A16">
            <v>10</v>
          </cell>
          <cell r="B16">
            <v>40198</v>
          </cell>
          <cell r="C16">
            <v>6</v>
          </cell>
          <cell r="D16" t="str">
            <v>Bayar Biaya Operasional Pengurus Terpilih KNPI Kec. Muara badak periode 2010-2012</v>
          </cell>
          <cell r="H16">
            <v>5000000</v>
          </cell>
          <cell r="I16">
            <v>15516920</v>
          </cell>
        </row>
        <row r="17">
          <cell r="A17">
            <v>11</v>
          </cell>
          <cell r="B17">
            <v>40203</v>
          </cell>
          <cell r="C17">
            <v>6</v>
          </cell>
          <cell r="D17" t="str">
            <v>Bayar Biaya Operasional kebutuhan kesekretariatan DPD KNPI Kab. Kukar</v>
          </cell>
          <cell r="H17">
            <v>3000000</v>
          </cell>
          <cell r="I17">
            <v>12516920</v>
          </cell>
        </row>
        <row r="18">
          <cell r="A18">
            <v>12</v>
          </cell>
          <cell r="B18">
            <v>40203</v>
          </cell>
          <cell r="C18">
            <v>6</v>
          </cell>
          <cell r="D18" t="str">
            <v>Bayar Biaya BBM</v>
          </cell>
          <cell r="H18">
            <v>100000</v>
          </cell>
          <cell r="I18">
            <v>12416920</v>
          </cell>
        </row>
        <row r="19">
          <cell r="A19">
            <v>13</v>
          </cell>
          <cell r="B19">
            <v>40203</v>
          </cell>
          <cell r="C19">
            <v>3</v>
          </cell>
          <cell r="D19" t="str">
            <v>Bayar Biaya Op. transportasi,akomodasi dan konsumsi menghadiri undangan di sanga-sanga tgl 26-27 Januari 2010</v>
          </cell>
          <cell r="H19">
            <v>1000000</v>
          </cell>
          <cell r="I19">
            <v>11416920</v>
          </cell>
        </row>
        <row r="20">
          <cell r="A20">
            <v>14</v>
          </cell>
          <cell r="B20">
            <v>40206</v>
          </cell>
          <cell r="C20">
            <v>6</v>
          </cell>
          <cell r="D20" t="str">
            <v>Bayar Biaya Operasional Muscam KNPI Kec. Anggana pada tgl 8 Februari 2010</v>
          </cell>
          <cell r="H20">
            <v>5000000</v>
          </cell>
          <cell r="I20">
            <v>6416920</v>
          </cell>
        </row>
        <row r="21">
          <cell r="A21">
            <v>15</v>
          </cell>
          <cell r="B21">
            <v>40206</v>
          </cell>
          <cell r="C21">
            <v>6</v>
          </cell>
          <cell r="D21" t="str">
            <v>Bayar Biaya Operasional &amp; transportasi DPD KNPI Kab. Kukar dalam rangka Muscam KNPI Kec. Anggana</v>
          </cell>
          <cell r="H21">
            <v>3000000</v>
          </cell>
          <cell r="I21">
            <v>3416920</v>
          </cell>
        </row>
        <row r="22">
          <cell r="A22">
            <v>16</v>
          </cell>
          <cell r="B22">
            <v>40207</v>
          </cell>
          <cell r="C22" t="str">
            <v>3.1.2</v>
          </cell>
          <cell r="D22" t="str">
            <v>Bayar Biaya ATK Sekretariatan DPD KNPI Kec. Tenggarong</v>
          </cell>
          <cell r="H22">
            <v>312000</v>
          </cell>
          <cell r="I22">
            <v>3104920</v>
          </cell>
        </row>
        <row r="23">
          <cell r="A23">
            <v>17</v>
          </cell>
          <cell r="B23">
            <v>40211</v>
          </cell>
          <cell r="C23" t="str">
            <v>3.1.1</v>
          </cell>
          <cell r="D23" t="str">
            <v>Bayar Biaya Insentif/Honor Staf DPD KNPI Kab. Kutai kartanegara Periode Februari 2010</v>
          </cell>
          <cell r="H23">
            <v>2200000</v>
          </cell>
          <cell r="I23">
            <v>904920</v>
          </cell>
        </row>
        <row r="24">
          <cell r="A24">
            <v>18</v>
          </cell>
          <cell r="B24">
            <v>40211</v>
          </cell>
          <cell r="C24" t="str">
            <v>Kas</v>
          </cell>
          <cell r="D24" t="str">
            <v>Bank Rakyat Indonesia AC. 0212-01-026252-50-7</v>
          </cell>
          <cell r="G24">
            <v>250000000</v>
          </cell>
          <cell r="I24">
            <v>250904920</v>
          </cell>
        </row>
        <row r="25">
          <cell r="A25">
            <v>19</v>
          </cell>
          <cell r="B25">
            <v>40211</v>
          </cell>
          <cell r="C25">
            <v>6</v>
          </cell>
          <cell r="D25" t="str">
            <v>Bayar Biaya Operasional pengurus KNPI Kec. Muara badak</v>
          </cell>
          <cell r="H25">
            <v>5000000</v>
          </cell>
          <cell r="I25">
            <v>245904920</v>
          </cell>
        </row>
        <row r="26">
          <cell r="A26">
            <v>20</v>
          </cell>
          <cell r="B26">
            <v>40217</v>
          </cell>
          <cell r="C26">
            <v>6</v>
          </cell>
          <cell r="D26" t="str">
            <v>Bayar Biaya OP &amp; transpr. Pengurus DPD KNPI Kab. Kukar dalam Rangka Muscam KNPI Kec. M. Kaman</v>
          </cell>
          <cell r="H26">
            <v>2000000</v>
          </cell>
          <cell r="I26">
            <v>243904920</v>
          </cell>
        </row>
        <row r="27">
          <cell r="A27">
            <v>21</v>
          </cell>
          <cell r="B27">
            <v>40217</v>
          </cell>
          <cell r="C27">
            <v>6</v>
          </cell>
          <cell r="D27" t="str">
            <v>Bayar Biaya OP &amp; transpr. Pengurus DPD KNPI Kab. Kukar dalam Rangka Muscam KNPI Kec. M. Muntai</v>
          </cell>
          <cell r="H27">
            <v>4000000</v>
          </cell>
          <cell r="I27">
            <v>239904920</v>
          </cell>
        </row>
        <row r="28">
          <cell r="A28">
            <v>22</v>
          </cell>
          <cell r="B28">
            <v>40217</v>
          </cell>
          <cell r="C28">
            <v>6</v>
          </cell>
          <cell r="D28" t="str">
            <v>Bayar Biaya Op. Muscam KNPI Kec. Muara Muntai tgl 11 Februari  2010</v>
          </cell>
          <cell r="H28">
            <v>5000000</v>
          </cell>
          <cell r="I28">
            <v>234904920</v>
          </cell>
        </row>
        <row r="29">
          <cell r="A29">
            <v>23</v>
          </cell>
          <cell r="B29">
            <v>40217</v>
          </cell>
          <cell r="C29">
            <v>6</v>
          </cell>
          <cell r="D29" t="str">
            <v>Bayar Biaya Operasional Muscam KNPI Kec. Muara Kaman tgl 11 Februari 2010</v>
          </cell>
          <cell r="H29">
            <v>5000000</v>
          </cell>
          <cell r="I29">
            <v>229904920</v>
          </cell>
        </row>
        <row r="30">
          <cell r="A30">
            <v>24</v>
          </cell>
          <cell r="B30">
            <v>40218</v>
          </cell>
          <cell r="C30" t="str">
            <v>3.1.4</v>
          </cell>
          <cell r="D30" t="str">
            <v>Bayar Biaya Rekening Listrik, Telpon dan Air dan Uang Jasa Periode Februari 2010</v>
          </cell>
          <cell r="H30">
            <v>736920</v>
          </cell>
          <cell r="I30">
            <v>229168000</v>
          </cell>
        </row>
        <row r="31">
          <cell r="A31">
            <v>25</v>
          </cell>
          <cell r="B31">
            <v>40218</v>
          </cell>
          <cell r="C31">
            <v>6</v>
          </cell>
          <cell r="D31" t="str">
            <v>Bayar Biaya Operasional kepengurusan terpilih KNPI Kec. Anggana periode 2010-2012</v>
          </cell>
          <cell r="H31">
            <v>5000000</v>
          </cell>
          <cell r="I31">
            <v>224168000</v>
          </cell>
        </row>
        <row r="32">
          <cell r="A32">
            <v>26</v>
          </cell>
          <cell r="B32">
            <v>40219</v>
          </cell>
          <cell r="C32">
            <v>8</v>
          </cell>
          <cell r="D32" t="str">
            <v>Bayar Biaya Pengadaan Hard disk &amp; printer KNPI Kec. Muara jawa</v>
          </cell>
          <cell r="H32">
            <v>5000000</v>
          </cell>
          <cell r="I32">
            <v>219168000</v>
          </cell>
        </row>
        <row r="33">
          <cell r="A33">
            <v>27</v>
          </cell>
          <cell r="B33">
            <v>40219</v>
          </cell>
          <cell r="C33">
            <v>6</v>
          </cell>
          <cell r="D33" t="str">
            <v>Bayar Biaya OP. &amp; Transportasi pengurus DPD KNPI Kab.Kukar dalam rangka Muscam KNPI Kec. Tenggarong</v>
          </cell>
          <cell r="H33">
            <v>500000</v>
          </cell>
          <cell r="I33">
            <v>218668000</v>
          </cell>
        </row>
        <row r="34">
          <cell r="A34">
            <v>28</v>
          </cell>
          <cell r="B34">
            <v>40219</v>
          </cell>
          <cell r="C34">
            <v>6</v>
          </cell>
          <cell r="D34" t="str">
            <v>Bayar Biaya OP. Muscam KNPI Kec. Tenggarong</v>
          </cell>
          <cell r="H34">
            <v>5000000</v>
          </cell>
          <cell r="I34">
            <v>213668000</v>
          </cell>
        </row>
        <row r="35">
          <cell r="A35">
            <v>29</v>
          </cell>
          <cell r="B35">
            <v>40223</v>
          </cell>
          <cell r="C35">
            <v>6</v>
          </cell>
          <cell r="D35" t="str">
            <v>Bayar Biaya OP &amp; transport. Pengurus DPD KNPI Kab. Kukar dalam Rangka Muscam KNPI Kec. Sebulu</v>
          </cell>
          <cell r="H35">
            <v>1500000</v>
          </cell>
          <cell r="I35">
            <v>212168000</v>
          </cell>
        </row>
        <row r="36">
          <cell r="A36">
            <v>30</v>
          </cell>
          <cell r="B36">
            <v>40223</v>
          </cell>
          <cell r="C36">
            <v>6</v>
          </cell>
          <cell r="D36" t="str">
            <v>Bayar Biaya Operasional kepengurusan terpilih KNPI Kec. Muara Kaman periode 2010-2012</v>
          </cell>
          <cell r="H36">
            <v>5000000</v>
          </cell>
          <cell r="I36">
            <v>207168000</v>
          </cell>
        </row>
        <row r="37">
          <cell r="A37">
            <v>31</v>
          </cell>
          <cell r="B37">
            <v>40223</v>
          </cell>
          <cell r="C37">
            <v>6</v>
          </cell>
          <cell r="D37" t="str">
            <v>Bayar Biaya Operasional Muscam KNPI Kec. sebulu tgl 18 Februari 2010</v>
          </cell>
          <cell r="H37">
            <v>5000000</v>
          </cell>
          <cell r="I37">
            <v>202168000</v>
          </cell>
        </row>
        <row r="38">
          <cell r="A38">
            <v>32</v>
          </cell>
          <cell r="B38">
            <v>40223</v>
          </cell>
          <cell r="C38">
            <v>8</v>
          </cell>
          <cell r="D38" t="str">
            <v>Bayar Biaya Pembelian Komputer Toshiba ( 1 Unit ) NB 200-A104 G SN. Y9330938K</v>
          </cell>
          <cell r="H38">
            <v>4390000</v>
          </cell>
          <cell r="I38">
            <v>197778000</v>
          </cell>
        </row>
        <row r="39">
          <cell r="A39">
            <v>33</v>
          </cell>
          <cell r="B39">
            <v>40225</v>
          </cell>
          <cell r="C39">
            <v>6</v>
          </cell>
          <cell r="D39" t="str">
            <v>Bayar Biaya OP &amp; transport. Pengurus DPD KNPI Kab. Kukar dalam Muscam KNPI Kec. K. Janggut</v>
          </cell>
          <cell r="H39">
            <v>4000000</v>
          </cell>
          <cell r="I39">
            <v>193778000</v>
          </cell>
        </row>
        <row r="40">
          <cell r="A40">
            <v>34</v>
          </cell>
          <cell r="B40">
            <v>40225</v>
          </cell>
          <cell r="C40">
            <v>6</v>
          </cell>
          <cell r="D40" t="str">
            <v>Bayar Biaya OP &amp; transport. Pengurus DPD KNPI Kab. Kukar dalam Rangka Muscam KNPI Kec. Tabang</v>
          </cell>
          <cell r="H40">
            <v>5000000</v>
          </cell>
          <cell r="I40">
            <v>188778000</v>
          </cell>
        </row>
        <row r="41">
          <cell r="A41">
            <v>35</v>
          </cell>
          <cell r="B41">
            <v>40225</v>
          </cell>
          <cell r="C41">
            <v>6</v>
          </cell>
          <cell r="D41" t="str">
            <v>Bayar Biaya Operasional kepengurusan terpilih KNPI Kec. Kembang Janggut Periode 2010-2012</v>
          </cell>
          <cell r="H41">
            <v>5000000</v>
          </cell>
          <cell r="I41">
            <v>183778000</v>
          </cell>
        </row>
        <row r="42">
          <cell r="A42">
            <v>36</v>
          </cell>
          <cell r="B42">
            <v>40225</v>
          </cell>
          <cell r="C42">
            <v>6</v>
          </cell>
          <cell r="D42" t="str">
            <v>Bayar Biaya Operasional kepengurusan terpilih KNPI Kec. Tabang Periode 2010-2012</v>
          </cell>
          <cell r="H42">
            <v>5000000</v>
          </cell>
          <cell r="I42">
            <v>178778000</v>
          </cell>
        </row>
        <row r="43">
          <cell r="A43">
            <v>37</v>
          </cell>
          <cell r="B43">
            <v>40225</v>
          </cell>
          <cell r="C43">
            <v>6</v>
          </cell>
          <cell r="D43" t="str">
            <v>Bayar Biaya Operasional Muscam KNPI Kec. Kembang Janggut</v>
          </cell>
          <cell r="H43">
            <v>5000000</v>
          </cell>
          <cell r="I43">
            <v>173778000</v>
          </cell>
        </row>
        <row r="44">
          <cell r="A44">
            <v>38</v>
          </cell>
          <cell r="B44">
            <v>40225</v>
          </cell>
          <cell r="C44">
            <v>6</v>
          </cell>
          <cell r="D44" t="str">
            <v>Bayar Biaya Operasional Muscam KNPI Kec. Tabang</v>
          </cell>
          <cell r="H44">
            <v>5000000</v>
          </cell>
          <cell r="I44">
            <v>168778000</v>
          </cell>
        </row>
        <row r="45">
          <cell r="A45">
            <v>39</v>
          </cell>
          <cell r="B45">
            <v>40227</v>
          </cell>
          <cell r="C45">
            <v>6</v>
          </cell>
          <cell r="D45" t="str">
            <v>Bayar Biaya Operasional kepengurusan terpilih KNPI Kec. M. Muntai Periode 2010-2012</v>
          </cell>
          <cell r="H45">
            <v>5000000</v>
          </cell>
          <cell r="I45">
            <v>163778000</v>
          </cell>
        </row>
        <row r="46">
          <cell r="A46">
            <v>40</v>
          </cell>
          <cell r="B46">
            <v>40230</v>
          </cell>
          <cell r="C46">
            <v>6</v>
          </cell>
          <cell r="D46" t="str">
            <v>Bayar Biaya Operasional kepengurusan terpilih KNPI Kec. M. Kayu Periode 2010-2012</v>
          </cell>
          <cell r="H46">
            <v>5000000</v>
          </cell>
          <cell r="I46">
            <v>158778000</v>
          </cell>
        </row>
        <row r="47">
          <cell r="A47">
            <v>41</v>
          </cell>
          <cell r="B47">
            <v>40232</v>
          </cell>
          <cell r="C47">
            <v>6</v>
          </cell>
          <cell r="D47" t="str">
            <v>Bayar Biaya Operasional kepengurusan terpilih KNPI Kec. Sebulu Periode 2010-2012</v>
          </cell>
          <cell r="H47">
            <v>5000000</v>
          </cell>
          <cell r="I47">
            <v>153778000</v>
          </cell>
        </row>
        <row r="48">
          <cell r="A48">
            <v>42</v>
          </cell>
          <cell r="B48">
            <v>40238</v>
          </cell>
          <cell r="C48">
            <v>6</v>
          </cell>
          <cell r="D48" t="str">
            <v>Bayar Biaya Operasional kepengurusan terpilih KNPI Kec. Tenggarong Seberang Periode 2010-2012</v>
          </cell>
          <cell r="H48">
            <v>5000000</v>
          </cell>
          <cell r="I48">
            <v>148778000</v>
          </cell>
        </row>
        <row r="49">
          <cell r="A49">
            <v>43</v>
          </cell>
          <cell r="B49">
            <v>40240</v>
          </cell>
          <cell r="C49" t="str">
            <v>3.1.1</v>
          </cell>
          <cell r="D49" t="str">
            <v>Bayar Biaya Insentif/Honor Staf DPD KNPI Kab. Kutai kartanegara Periode Maret 2010</v>
          </cell>
          <cell r="H49">
            <v>2200000</v>
          </cell>
          <cell r="I49">
            <v>146578000</v>
          </cell>
        </row>
        <row r="50">
          <cell r="A50">
            <v>44</v>
          </cell>
          <cell r="B50">
            <v>40240</v>
          </cell>
          <cell r="C50" t="str">
            <v>3.1.4</v>
          </cell>
          <cell r="D50" t="str">
            <v>Bayar Biaya Rekening Listrik, Telpon dan Air dan Uang Jasa Periode Maret 2010</v>
          </cell>
          <cell r="H50">
            <v>900020</v>
          </cell>
          <cell r="I50">
            <v>145677980</v>
          </cell>
        </row>
        <row r="51">
          <cell r="A51">
            <v>45</v>
          </cell>
          <cell r="B51">
            <v>40241</v>
          </cell>
          <cell r="C51">
            <v>6</v>
          </cell>
          <cell r="D51" t="str">
            <v>Bayar Biaya Operasional &amp; Transportasi menghadiri undangan tgl 06 s/d 07 Maret 2010 di Lamin Etam SMD</v>
          </cell>
          <cell r="H51">
            <v>2000000</v>
          </cell>
          <cell r="I51">
            <v>143677980</v>
          </cell>
        </row>
        <row r="52">
          <cell r="A52">
            <v>46</v>
          </cell>
          <cell r="B52">
            <v>40244</v>
          </cell>
          <cell r="C52">
            <v>6</v>
          </cell>
          <cell r="D52" t="str">
            <v>Bayar Biaya Operasional kepengurusan terpilih KNPI Kec. Kenohan Periode 2010-2012</v>
          </cell>
          <cell r="H52">
            <v>5000000</v>
          </cell>
          <cell r="I52">
            <v>138677980</v>
          </cell>
        </row>
        <row r="53">
          <cell r="A53">
            <v>47</v>
          </cell>
          <cell r="B53">
            <v>40248</v>
          </cell>
          <cell r="C53">
            <v>6</v>
          </cell>
          <cell r="D53" t="str">
            <v>Bayar Biaya OP. Konsumsi Rapat KNPI di DPD KNPI Tenggarong tgl 12 Maret 2010</v>
          </cell>
          <cell r="H53">
            <v>150000</v>
          </cell>
          <cell r="I53">
            <v>138527980</v>
          </cell>
        </row>
        <row r="54">
          <cell r="A54">
            <v>48</v>
          </cell>
          <cell r="B54">
            <v>40251</v>
          </cell>
          <cell r="C54" t="str">
            <v>9.7</v>
          </cell>
          <cell r="D54" t="str">
            <v>Bayar Biaya Audit Laporan Sumber &amp; Penggunaan Dana KNPI Kab. Kukar Tahun 2009 (50% DP Kontrak)</v>
          </cell>
          <cell r="H54">
            <v>12500000</v>
          </cell>
          <cell r="I54">
            <v>126027980</v>
          </cell>
        </row>
        <row r="55">
          <cell r="A55">
            <v>49</v>
          </cell>
          <cell r="B55">
            <v>40252</v>
          </cell>
          <cell r="C55">
            <v>8</v>
          </cell>
          <cell r="D55" t="str">
            <v>Bayar Biaya Pembelian Note Book Accer Seri 4732 Z ( LXPGLOCO 640010D8A92000 )</v>
          </cell>
          <cell r="H55">
            <v>4700000</v>
          </cell>
          <cell r="I55">
            <v>121327980</v>
          </cell>
        </row>
        <row r="56">
          <cell r="A56">
            <v>50</v>
          </cell>
          <cell r="B56">
            <v>40252</v>
          </cell>
          <cell r="C56">
            <v>8</v>
          </cell>
          <cell r="D56" t="str">
            <v>Bayar Biaya Pembelian Note Book Accer Seri 4732 Z ( LXPGLOCO 640010E43D2000 )</v>
          </cell>
          <cell r="H56">
            <v>4700000</v>
          </cell>
          <cell r="I56">
            <v>116627980</v>
          </cell>
        </row>
        <row r="57">
          <cell r="A57">
            <v>51</v>
          </cell>
          <cell r="B57">
            <v>40253</v>
          </cell>
          <cell r="C57" t="str">
            <v>Kas</v>
          </cell>
          <cell r="D57" t="str">
            <v>Bank Rakyat Indonesia AC. 0212-01-026252-50-7</v>
          </cell>
          <cell r="G57">
            <v>300000000</v>
          </cell>
          <cell r="I57">
            <v>416627980</v>
          </cell>
        </row>
        <row r="58">
          <cell r="A58">
            <v>52</v>
          </cell>
          <cell r="B58">
            <v>40255</v>
          </cell>
          <cell r="C58" t="str">
            <v>3.1.3</v>
          </cell>
          <cell r="D58" t="str">
            <v>Bayar Biaya Konsumsi Rapat DPD KNPI Kb. Kukar tgl 19 Maret 2010</v>
          </cell>
          <cell r="H58">
            <v>250000</v>
          </cell>
          <cell r="I58">
            <v>416377980</v>
          </cell>
        </row>
        <row r="59">
          <cell r="A59">
            <v>53</v>
          </cell>
          <cell r="B59">
            <v>40258</v>
          </cell>
          <cell r="C59">
            <v>6</v>
          </cell>
          <cell r="D59" t="str">
            <v>Bayar Biaya OP. Kepengurusan Terpilih KNPI Kec. Tenggarong Periode 2010-2013</v>
          </cell>
          <cell r="H59">
            <v>5000000</v>
          </cell>
          <cell r="I59">
            <v>411377980</v>
          </cell>
        </row>
        <row r="60">
          <cell r="A60">
            <v>54</v>
          </cell>
          <cell r="B60">
            <v>40258</v>
          </cell>
          <cell r="C60">
            <v>6</v>
          </cell>
          <cell r="D60" t="str">
            <v>Bayar Biaya OP. Konferensi Pers Tgl 21 Maret 2010 Tentang Rencana Pelantikan DPK KNPI pada 18 Kecamatan</v>
          </cell>
          <cell r="H60">
            <v>2000000</v>
          </cell>
          <cell r="I60">
            <v>409377980</v>
          </cell>
        </row>
        <row r="61">
          <cell r="A61">
            <v>55</v>
          </cell>
          <cell r="B61">
            <v>40264</v>
          </cell>
          <cell r="C61" t="str">
            <v>3.1.2</v>
          </cell>
          <cell r="D61" t="str">
            <v>Bayar Biaya Kertas NCR</v>
          </cell>
          <cell r="H61">
            <v>50000</v>
          </cell>
          <cell r="I61">
            <v>409327980</v>
          </cell>
        </row>
        <row r="62">
          <cell r="A62">
            <v>56</v>
          </cell>
          <cell r="B62">
            <v>40265</v>
          </cell>
          <cell r="C62" t="str">
            <v>Kas</v>
          </cell>
          <cell r="D62" t="str">
            <v>Bank Rakyat Indonesia AC. 0212-01-026252-50-7</v>
          </cell>
          <cell r="G62">
            <v>180000000</v>
          </cell>
          <cell r="I62">
            <v>589327980</v>
          </cell>
        </row>
        <row r="63">
          <cell r="A63">
            <v>57</v>
          </cell>
          <cell r="B63">
            <v>40265</v>
          </cell>
          <cell r="C63" t="str">
            <v>3.1.8</v>
          </cell>
          <cell r="D63" t="str">
            <v>Bayar Biaya Keperluan Kelengkapan Kesekretariatan KNPI Kab. Kutai Kartanegara</v>
          </cell>
          <cell r="H63">
            <v>500000</v>
          </cell>
          <cell r="I63">
            <v>588827980</v>
          </cell>
        </row>
        <row r="64">
          <cell r="A64">
            <v>58</v>
          </cell>
          <cell r="B64">
            <v>40266</v>
          </cell>
          <cell r="C64" t="str">
            <v>3.1.3</v>
          </cell>
          <cell r="D64" t="str">
            <v>Bayar Biaya Konsumsi Rapat DPD KNPI Kab. Kukar tgl 19 Maret 2010</v>
          </cell>
          <cell r="H64">
            <v>200000</v>
          </cell>
          <cell r="I64">
            <v>588627980</v>
          </cell>
        </row>
        <row r="65">
          <cell r="A65">
            <v>59</v>
          </cell>
          <cell r="B65">
            <v>40273</v>
          </cell>
          <cell r="C65" t="str">
            <v>3.1.1</v>
          </cell>
          <cell r="D65" t="str">
            <v>Bayar Biaya Insentif/Honor Staf DPD KNPI Kab. Kutai kartanegara Periode April 2010</v>
          </cell>
          <cell r="H65">
            <v>2200000</v>
          </cell>
          <cell r="I65">
            <v>586427980</v>
          </cell>
        </row>
        <row r="66">
          <cell r="A66">
            <v>60</v>
          </cell>
          <cell r="B66">
            <v>40274</v>
          </cell>
          <cell r="C66" t="str">
            <v>3.1.4</v>
          </cell>
          <cell r="D66" t="str">
            <v>Bayar Biaya Rekening Listrik, Telpon dan Air dan Uang Jasa Periode April 2010</v>
          </cell>
          <cell r="H66">
            <v>929420</v>
          </cell>
          <cell r="I66">
            <v>585498560</v>
          </cell>
        </row>
        <row r="67">
          <cell r="A67">
            <v>61</v>
          </cell>
          <cell r="B67">
            <v>40274</v>
          </cell>
          <cell r="C67" t="str">
            <v>3.1.5</v>
          </cell>
          <cell r="D67" t="str">
            <v>Bayar Biaya Tagihan Surat Kabar Harian Poskota Sebanyak 2 eks /hari periode Maret 2010</v>
          </cell>
          <cell r="H67">
            <v>150000</v>
          </cell>
          <cell r="I67">
            <v>585348560</v>
          </cell>
        </row>
        <row r="68">
          <cell r="A68">
            <v>62</v>
          </cell>
          <cell r="B68">
            <v>40274</v>
          </cell>
          <cell r="C68" t="str">
            <v>3.1.5</v>
          </cell>
          <cell r="D68" t="str">
            <v>Bayar Biaya Tagihan TV Kabel Selama 14 Bulan ( Periode Mei 2009-Juni 2010 )  @Rp 30.000,-</v>
          </cell>
          <cell r="H68">
            <v>420000</v>
          </cell>
          <cell r="I68">
            <v>584928560</v>
          </cell>
        </row>
        <row r="69">
          <cell r="A69">
            <v>63</v>
          </cell>
          <cell r="B69">
            <v>40280</v>
          </cell>
          <cell r="C69" t="str">
            <v>3.1.6</v>
          </cell>
          <cell r="D69" t="str">
            <v>Bayar Biaya OP. Transportasi Demonstrasi Masyarakat tgl 5 April 2010</v>
          </cell>
          <cell r="H69">
            <v>800000</v>
          </cell>
          <cell r="I69">
            <v>584128560</v>
          </cell>
        </row>
        <row r="70">
          <cell r="A70">
            <v>64</v>
          </cell>
          <cell r="B70">
            <v>40287</v>
          </cell>
          <cell r="C70" t="str">
            <v>3.1.7</v>
          </cell>
          <cell r="D70" t="str">
            <v>Bayar Biaya Servis AC Sekretariat DPD KNPI</v>
          </cell>
          <cell r="H70">
            <v>700000</v>
          </cell>
          <cell r="I70">
            <v>583428560</v>
          </cell>
        </row>
        <row r="71">
          <cell r="A71">
            <v>65</v>
          </cell>
          <cell r="B71">
            <v>40292</v>
          </cell>
          <cell r="C71" t="str">
            <v>3.1.5</v>
          </cell>
          <cell r="D71" t="str">
            <v>Bayar Biaya Tagihan Koran Kaltim selama periode Jan-April 2010</v>
          </cell>
          <cell r="H71">
            <v>400000</v>
          </cell>
          <cell r="I71">
            <v>583028560</v>
          </cell>
        </row>
        <row r="72">
          <cell r="A72">
            <v>66</v>
          </cell>
          <cell r="B72">
            <v>40296</v>
          </cell>
          <cell r="C72" t="str">
            <v>Kas</v>
          </cell>
          <cell r="D72" t="str">
            <v>Bank Rakyat Indonesia AC. 0212-01-026252-50-7</v>
          </cell>
          <cell r="G72">
            <v>124000000</v>
          </cell>
          <cell r="I72">
            <v>707028560</v>
          </cell>
        </row>
        <row r="73">
          <cell r="A73">
            <v>67</v>
          </cell>
          <cell r="B73">
            <v>40296</v>
          </cell>
          <cell r="C73">
            <v>6</v>
          </cell>
          <cell r="D73" t="str">
            <v>Bayar Biaya Pelantikan Pengurus DPD KNPI Kukar &amp; RAKER DPD KNPI Kaltim</v>
          </cell>
          <cell r="H73">
            <v>75000000</v>
          </cell>
          <cell r="I73">
            <v>632028560</v>
          </cell>
        </row>
        <row r="74">
          <cell r="A74">
            <v>68</v>
          </cell>
          <cell r="B74">
            <v>40296</v>
          </cell>
          <cell r="C74">
            <v>6</v>
          </cell>
          <cell r="D74" t="str">
            <v>Bayar Biaya Pelantikan DPD KNPI di 18 Kecamatan Kab. Kutai Kartanegara</v>
          </cell>
          <cell r="H74">
            <v>174000000</v>
          </cell>
          <cell r="I74">
            <v>458028560</v>
          </cell>
        </row>
        <row r="75">
          <cell r="A75">
            <v>69</v>
          </cell>
          <cell r="B75">
            <v>40296</v>
          </cell>
          <cell r="C75">
            <v>7</v>
          </cell>
          <cell r="D75" t="str">
            <v>Bayar Biaya Kegiatan Bakti masyarakat Donor Darah</v>
          </cell>
          <cell r="H75">
            <v>15000000</v>
          </cell>
          <cell r="I75">
            <v>443028560</v>
          </cell>
        </row>
        <row r="76">
          <cell r="A76">
            <v>70</v>
          </cell>
          <cell r="B76">
            <v>40296</v>
          </cell>
          <cell r="C76">
            <v>7</v>
          </cell>
          <cell r="D76" t="str">
            <v>Bayar Biaya Pembelian jaket Pengurus KNPI Kab. Kukar ( 271 Org @ Rp 170.000,- )</v>
          </cell>
          <cell r="H76">
            <v>46070000</v>
          </cell>
          <cell r="I76">
            <v>396958560</v>
          </cell>
        </row>
        <row r="77">
          <cell r="A77">
            <v>71</v>
          </cell>
          <cell r="B77">
            <v>40296</v>
          </cell>
          <cell r="C77">
            <v>7</v>
          </cell>
          <cell r="D77" t="str">
            <v>Bayar Biaya Pembelian Jaket Pengurus DPD KNPI Kab. Kukar ( 180 Pcs @Rp 150.000,- )</v>
          </cell>
          <cell r="H77">
            <v>27000000</v>
          </cell>
          <cell r="I77">
            <v>369958560</v>
          </cell>
        </row>
        <row r="78">
          <cell r="A78">
            <v>72</v>
          </cell>
          <cell r="B78">
            <v>40296</v>
          </cell>
          <cell r="C78">
            <v>2</v>
          </cell>
          <cell r="D78" t="str">
            <v>Bayar Biaya Pembangunan Aula PPM KNPI di desa Loh Sumber Kec. Loa Kulu</v>
          </cell>
          <cell r="H78">
            <v>132302100</v>
          </cell>
          <cell r="I78">
            <v>237656460</v>
          </cell>
        </row>
        <row r="79">
          <cell r="A79">
            <v>73</v>
          </cell>
          <cell r="B79">
            <v>40296</v>
          </cell>
          <cell r="C79">
            <v>2</v>
          </cell>
          <cell r="D79" t="str">
            <v xml:space="preserve">Bayar Biaya Pemeliharaan Gedung Aula PPM KNPI di Kec. Loa Kulu Melapis dinding GIPSUM </v>
          </cell>
          <cell r="H79">
            <v>23200000</v>
          </cell>
          <cell r="I79">
            <v>214456460</v>
          </cell>
        </row>
        <row r="80">
          <cell r="A80">
            <v>74</v>
          </cell>
          <cell r="B80">
            <v>40296</v>
          </cell>
          <cell r="C80" t="str">
            <v>9.2</v>
          </cell>
          <cell r="D80" t="str">
            <v xml:space="preserve">Pengembalian Pinjaman Sementara Kepada Bendahara KNPI an. Akhmad Rizani </v>
          </cell>
          <cell r="H80">
            <v>121200000</v>
          </cell>
          <cell r="I80">
            <v>93256460</v>
          </cell>
        </row>
        <row r="81">
          <cell r="A81">
            <v>75</v>
          </cell>
          <cell r="B81">
            <v>40296</v>
          </cell>
          <cell r="C81" t="str">
            <v>9.2</v>
          </cell>
          <cell r="D81" t="str">
            <v xml:space="preserve">Pengembalian Pinjaman Sementara Kepada Bendahara KNPI an. Akhmad Rizani </v>
          </cell>
          <cell r="H81">
            <v>43000000</v>
          </cell>
          <cell r="I81">
            <v>50256460</v>
          </cell>
        </row>
        <row r="82">
          <cell r="A82">
            <v>76</v>
          </cell>
          <cell r="B82">
            <v>40296</v>
          </cell>
          <cell r="C82" t="str">
            <v>9.5</v>
          </cell>
          <cell r="D82" t="str">
            <v>Pengembalian Pinjaman Sementara Kepada Ibu Rita Widyasari</v>
          </cell>
          <cell r="H82">
            <v>50000000</v>
          </cell>
          <cell r="I82">
            <v>256460</v>
          </cell>
        </row>
        <row r="83">
          <cell r="A83">
            <v>77</v>
          </cell>
          <cell r="B83">
            <v>40296</v>
          </cell>
          <cell r="C83" t="str">
            <v>TL3</v>
          </cell>
          <cell r="D83" t="str">
            <v>Pinjaman Sementara Dari Sekjen KNPI Kukar an. Junaidi, S.Sos</v>
          </cell>
          <cell r="G83">
            <v>200000000</v>
          </cell>
          <cell r="I83">
            <v>200256460</v>
          </cell>
        </row>
        <row r="84">
          <cell r="A84">
            <v>78</v>
          </cell>
          <cell r="B84">
            <v>40296</v>
          </cell>
          <cell r="C84" t="str">
            <v>TL1</v>
          </cell>
          <cell r="D84" t="str">
            <v>Pinjaman Sementara Dari Ketua DPD KNPI Kukar an. Khairudin, SP</v>
          </cell>
          <cell r="G84">
            <v>100000000</v>
          </cell>
          <cell r="I84">
            <v>300256460</v>
          </cell>
        </row>
        <row r="85">
          <cell r="A85">
            <v>79</v>
          </cell>
          <cell r="B85">
            <v>40296</v>
          </cell>
          <cell r="C85">
            <v>7</v>
          </cell>
          <cell r="D85" t="str">
            <v xml:space="preserve">Bayar Biaya Pemantau Independen DPD KNPI Kecamatan Tenggarong </v>
          </cell>
          <cell r="E85">
            <v>157</v>
          </cell>
          <cell r="F85" t="str">
            <v>Pmt</v>
          </cell>
          <cell r="H85">
            <v>17700000</v>
          </cell>
          <cell r="I85">
            <v>282556460</v>
          </cell>
        </row>
        <row r="86">
          <cell r="A86">
            <v>80</v>
          </cell>
          <cell r="B86">
            <v>40296</v>
          </cell>
          <cell r="C86">
            <v>7</v>
          </cell>
          <cell r="D86" t="str">
            <v>Bayar Biaya Pemantau Independen DPD KNPI Kecamatan Tenggarong Seberang</v>
          </cell>
          <cell r="E86">
            <v>340</v>
          </cell>
          <cell r="F86" t="str">
            <v>Pmt</v>
          </cell>
          <cell r="H86">
            <v>36000000</v>
          </cell>
          <cell r="I86">
            <v>246556460</v>
          </cell>
        </row>
        <row r="87">
          <cell r="A87">
            <v>81</v>
          </cell>
          <cell r="B87">
            <v>40296</v>
          </cell>
          <cell r="C87">
            <v>7</v>
          </cell>
          <cell r="D87" t="str">
            <v>Bayar Biaya Pemantau Independen DPD KNPI Kecamatan Sebulu</v>
          </cell>
          <cell r="E87">
            <v>225</v>
          </cell>
          <cell r="F87" t="str">
            <v>Pmt</v>
          </cell>
          <cell r="H87">
            <v>24500000</v>
          </cell>
          <cell r="I87">
            <v>222056460</v>
          </cell>
        </row>
        <row r="88">
          <cell r="A88">
            <v>82</v>
          </cell>
          <cell r="B88">
            <v>40296</v>
          </cell>
          <cell r="C88">
            <v>7</v>
          </cell>
          <cell r="D88" t="str">
            <v>Bayar Biaya Pemantau Independen DPD KNPI Kecamatan Muara Kaman</v>
          </cell>
          <cell r="E88">
            <v>124</v>
          </cell>
          <cell r="F88" t="str">
            <v>Pmt</v>
          </cell>
          <cell r="H88">
            <v>14400000</v>
          </cell>
          <cell r="I88">
            <v>207656460</v>
          </cell>
        </row>
        <row r="89">
          <cell r="A89">
            <v>83</v>
          </cell>
          <cell r="B89">
            <v>40296</v>
          </cell>
          <cell r="C89">
            <v>7</v>
          </cell>
          <cell r="D89" t="str">
            <v>Bayar Biaya Pemantau Independen DPD KNPI Kecamatan Muara Wis</v>
          </cell>
          <cell r="E89">
            <v>69</v>
          </cell>
          <cell r="F89" t="str">
            <v>Pmt</v>
          </cell>
          <cell r="H89">
            <v>8900000</v>
          </cell>
          <cell r="I89">
            <v>198756460</v>
          </cell>
        </row>
        <row r="90">
          <cell r="A90">
            <v>84</v>
          </cell>
          <cell r="B90">
            <v>40296</v>
          </cell>
          <cell r="C90">
            <v>7</v>
          </cell>
          <cell r="D90" t="str">
            <v>Bayar Biaya Pemantau Independen DPD KNPI Kecamatan Muara Muntai</v>
          </cell>
          <cell r="E90">
            <v>111</v>
          </cell>
          <cell r="F90" t="str">
            <v>Pmt</v>
          </cell>
          <cell r="H90">
            <v>13100000</v>
          </cell>
          <cell r="I90">
            <v>185656460</v>
          </cell>
        </row>
        <row r="91">
          <cell r="A91">
            <v>85</v>
          </cell>
          <cell r="B91">
            <v>40296</v>
          </cell>
          <cell r="C91">
            <v>7</v>
          </cell>
          <cell r="D91" t="str">
            <v>Bayar Biaya Pemantau Independen DPD KNPI Kecamatan Kembang Janggut</v>
          </cell>
          <cell r="E91">
            <v>147</v>
          </cell>
          <cell r="F91" t="str">
            <v>Pmt</v>
          </cell>
          <cell r="H91">
            <v>17200000</v>
          </cell>
          <cell r="I91">
            <v>168456460</v>
          </cell>
        </row>
        <row r="92">
          <cell r="A92">
            <v>86</v>
          </cell>
          <cell r="B92">
            <v>40296</v>
          </cell>
          <cell r="C92">
            <v>7</v>
          </cell>
          <cell r="D92" t="str">
            <v>Bayar Biaya Pemantau Independen DPD KNPI Kecamatan Kenohan</v>
          </cell>
          <cell r="E92">
            <v>99</v>
          </cell>
          <cell r="F92" t="str">
            <v>Pmt</v>
          </cell>
          <cell r="H92">
            <v>12900000</v>
          </cell>
          <cell r="I92">
            <v>155556460</v>
          </cell>
        </row>
        <row r="93">
          <cell r="A93">
            <v>87</v>
          </cell>
          <cell r="B93">
            <v>40296</v>
          </cell>
          <cell r="C93">
            <v>7</v>
          </cell>
          <cell r="D93" t="str">
            <v>Bayar Biaya Pemantau Independen DPD KNPI Kecamatan Tabang</v>
          </cell>
          <cell r="E93">
            <v>87</v>
          </cell>
          <cell r="F93" t="str">
            <v>Pmt</v>
          </cell>
          <cell r="H93">
            <v>11700000</v>
          </cell>
          <cell r="I93">
            <v>143856460</v>
          </cell>
        </row>
        <row r="94">
          <cell r="A94">
            <v>88</v>
          </cell>
          <cell r="B94">
            <v>40296</v>
          </cell>
          <cell r="C94">
            <v>7</v>
          </cell>
          <cell r="D94" t="str">
            <v>Bayar Biaya Pemantau Independen DPD KNPI Kecamatan Sanga-Sanga</v>
          </cell>
          <cell r="E94">
            <v>120</v>
          </cell>
          <cell r="F94" t="str">
            <v>Pmt</v>
          </cell>
          <cell r="H94">
            <v>14500000</v>
          </cell>
          <cell r="I94">
            <v>129356460</v>
          </cell>
        </row>
        <row r="95">
          <cell r="A95">
            <v>89</v>
          </cell>
          <cell r="B95">
            <v>40296</v>
          </cell>
          <cell r="C95">
            <v>7</v>
          </cell>
          <cell r="D95" t="str">
            <v>Bayar Biaya Pemantau Independen DPD KNPI Kecamatan Samboja</v>
          </cell>
          <cell r="E95">
            <v>399</v>
          </cell>
          <cell r="F95" t="str">
            <v>Pmt</v>
          </cell>
          <cell r="H95">
            <v>43400000</v>
          </cell>
          <cell r="I95">
            <v>85956460</v>
          </cell>
        </row>
        <row r="96">
          <cell r="A96">
            <v>90</v>
          </cell>
          <cell r="B96">
            <v>40296</v>
          </cell>
          <cell r="C96">
            <v>7</v>
          </cell>
          <cell r="D96" t="str">
            <v>Bayar Biaya Pemantau Independen DPD KNPI Kecamatan Muara Jawa</v>
          </cell>
          <cell r="E96">
            <v>219</v>
          </cell>
          <cell r="F96" t="str">
            <v>Pmt</v>
          </cell>
          <cell r="H96">
            <v>23900000</v>
          </cell>
          <cell r="I96">
            <v>62056460</v>
          </cell>
        </row>
        <row r="97">
          <cell r="A97">
            <v>91</v>
          </cell>
          <cell r="B97">
            <v>40296</v>
          </cell>
          <cell r="C97">
            <v>7</v>
          </cell>
          <cell r="D97" t="str">
            <v>Bayar Biaya Pemantau Independen DPD KNPI Kecamatan Anggana</v>
          </cell>
          <cell r="E97">
            <v>218</v>
          </cell>
          <cell r="F97" t="str">
            <v>Pmt</v>
          </cell>
          <cell r="H97">
            <v>23800000</v>
          </cell>
          <cell r="I97">
            <v>38256460</v>
          </cell>
        </row>
        <row r="98">
          <cell r="A98">
            <v>92</v>
          </cell>
          <cell r="B98">
            <v>40296</v>
          </cell>
          <cell r="C98">
            <v>7</v>
          </cell>
          <cell r="D98" t="str">
            <v>Bayar Biaya Pemantau Independen DPD KNPI Kecamatan Muara Badak</v>
          </cell>
          <cell r="E98">
            <v>261</v>
          </cell>
          <cell r="F98" t="str">
            <v>Pmt</v>
          </cell>
          <cell r="H98">
            <v>28100000</v>
          </cell>
          <cell r="I98">
            <v>10156460</v>
          </cell>
        </row>
        <row r="99">
          <cell r="A99">
            <v>93</v>
          </cell>
          <cell r="B99">
            <v>40296</v>
          </cell>
          <cell r="C99">
            <v>7</v>
          </cell>
          <cell r="D99" t="str">
            <v>Bayar Biaya Pemantau Independen DPD KNPI Kecamatan Marang Kayu</v>
          </cell>
          <cell r="E99">
            <v>64</v>
          </cell>
          <cell r="F99" t="str">
            <v>Pmt</v>
          </cell>
          <cell r="H99">
            <v>8400000</v>
          </cell>
          <cell r="I99">
            <v>1756460</v>
          </cell>
        </row>
        <row r="100">
          <cell r="A100">
            <v>94</v>
          </cell>
          <cell r="B100">
            <v>40296</v>
          </cell>
          <cell r="C100" t="str">
            <v>TL1</v>
          </cell>
          <cell r="D100" t="str">
            <v>Pinjaman Sementara Dari Ketua DPD KNPI Kukar an. Khairudin, SP</v>
          </cell>
          <cell r="G100">
            <v>26000000</v>
          </cell>
          <cell r="I100">
            <v>27756460</v>
          </cell>
        </row>
        <row r="101">
          <cell r="A101">
            <v>95</v>
          </cell>
          <cell r="B101">
            <v>40296</v>
          </cell>
          <cell r="C101" t="str">
            <v>3.1.2</v>
          </cell>
          <cell r="D101" t="str">
            <v xml:space="preserve">Bayar Biaya Operasional Pengetikan Data </v>
          </cell>
          <cell r="E101">
            <v>10</v>
          </cell>
          <cell r="F101" t="str">
            <v>Org</v>
          </cell>
          <cell r="H101">
            <v>3000000</v>
          </cell>
          <cell r="I101">
            <v>24756460</v>
          </cell>
        </row>
        <row r="102">
          <cell r="A102">
            <v>96</v>
          </cell>
          <cell r="B102">
            <v>40296</v>
          </cell>
          <cell r="C102" t="str">
            <v>3.1.3</v>
          </cell>
          <cell r="D102" t="str">
            <v>Bayar Biaya Konsumsi Kesekretariat DPD KNPI</v>
          </cell>
          <cell r="H102">
            <v>300000</v>
          </cell>
          <cell r="I102">
            <v>24456460</v>
          </cell>
        </row>
        <row r="103">
          <cell r="A103">
            <v>97</v>
          </cell>
          <cell r="B103">
            <v>40304</v>
          </cell>
          <cell r="C103" t="str">
            <v>3.1.1</v>
          </cell>
          <cell r="D103" t="str">
            <v>Bayar Biaya Insentif/Honor Staf DPD KNPI Kab. Kutai kartanegara Periode Mei 2010</v>
          </cell>
          <cell r="E103">
            <v>6</v>
          </cell>
          <cell r="F103" t="str">
            <v>Org</v>
          </cell>
          <cell r="H103">
            <v>2200000</v>
          </cell>
          <cell r="I103">
            <v>22256460</v>
          </cell>
        </row>
        <row r="104">
          <cell r="A104">
            <v>98</v>
          </cell>
          <cell r="B104">
            <v>40304</v>
          </cell>
          <cell r="C104">
            <v>6</v>
          </cell>
          <cell r="D104" t="str">
            <v>Bayar Biaya Konfrensi pers Advokas DPD KNPI Kab.Kukar (Banjir)</v>
          </cell>
          <cell r="H104">
            <v>1500000</v>
          </cell>
          <cell r="I104">
            <v>20756460</v>
          </cell>
        </row>
        <row r="105">
          <cell r="A105">
            <v>99</v>
          </cell>
          <cell r="B105">
            <v>40310</v>
          </cell>
          <cell r="C105">
            <v>5</v>
          </cell>
          <cell r="D105" t="str">
            <v>Bantuan Untuk Proposal PC PMII Kukar</v>
          </cell>
          <cell r="H105">
            <v>3000000</v>
          </cell>
          <cell r="I105">
            <v>17756460</v>
          </cell>
        </row>
        <row r="106">
          <cell r="A106">
            <v>100</v>
          </cell>
          <cell r="B106">
            <v>40310</v>
          </cell>
          <cell r="C106" t="str">
            <v>3.1.7</v>
          </cell>
          <cell r="D106" t="str">
            <v>Bayar Biaya Mobil DPD KNPI Kukar</v>
          </cell>
          <cell r="H106">
            <v>200000</v>
          </cell>
          <cell r="I106">
            <v>17556460</v>
          </cell>
        </row>
        <row r="107">
          <cell r="A107">
            <v>101</v>
          </cell>
          <cell r="B107">
            <v>40310</v>
          </cell>
          <cell r="C107" t="str">
            <v>3.1.2</v>
          </cell>
          <cell r="D107" t="str">
            <v>Bayar Biaya Kwitansi @ Rp.40.000,-</v>
          </cell>
          <cell r="E107">
            <v>6</v>
          </cell>
          <cell r="F107" t="str">
            <v>Bh</v>
          </cell>
          <cell r="H107">
            <v>240000</v>
          </cell>
          <cell r="I107">
            <v>17316460</v>
          </cell>
        </row>
        <row r="108">
          <cell r="A108">
            <v>102</v>
          </cell>
          <cell r="B108">
            <v>40310</v>
          </cell>
          <cell r="C108" t="str">
            <v>3.1.2</v>
          </cell>
          <cell r="D108" t="str">
            <v>Bayar Biaya Pembelian Map @ Rp. 5.000,-</v>
          </cell>
          <cell r="E108">
            <v>200</v>
          </cell>
          <cell r="F108" t="str">
            <v>Bh</v>
          </cell>
          <cell r="H108">
            <v>1000000</v>
          </cell>
          <cell r="I108">
            <v>16316460</v>
          </cell>
        </row>
        <row r="109">
          <cell r="A109">
            <v>103</v>
          </cell>
          <cell r="B109">
            <v>40314</v>
          </cell>
          <cell r="C109" t="str">
            <v>3.1.3</v>
          </cell>
          <cell r="D109" t="str">
            <v>Bayar Biaya Konsumsi Siang Staf (Bakso)</v>
          </cell>
          <cell r="H109">
            <v>168000</v>
          </cell>
          <cell r="I109">
            <v>16148460</v>
          </cell>
        </row>
        <row r="110">
          <cell r="A110">
            <v>104</v>
          </cell>
          <cell r="B110">
            <v>40332</v>
          </cell>
          <cell r="C110" t="str">
            <v>3.1.1</v>
          </cell>
          <cell r="D110" t="str">
            <v>Bayar Biaya Insentif/Honor Staf DPD KNPI Kab. Kutai kartanegara Periode Juni 2010</v>
          </cell>
          <cell r="E110">
            <v>6</v>
          </cell>
          <cell r="F110" t="str">
            <v>Org</v>
          </cell>
          <cell r="H110">
            <v>2200000</v>
          </cell>
          <cell r="I110">
            <v>13948460</v>
          </cell>
        </row>
        <row r="111">
          <cell r="A111">
            <v>105</v>
          </cell>
          <cell r="B111">
            <v>40347</v>
          </cell>
          <cell r="C111">
            <v>7</v>
          </cell>
          <cell r="D111" t="str">
            <v>Bayar Biaya Pembelian Antena UHF</v>
          </cell>
          <cell r="E111">
            <v>1</v>
          </cell>
          <cell r="F111" t="str">
            <v>Bh</v>
          </cell>
          <cell r="H111">
            <v>200000</v>
          </cell>
          <cell r="I111">
            <v>13748460</v>
          </cell>
        </row>
        <row r="112">
          <cell r="A112">
            <v>106</v>
          </cell>
          <cell r="B112">
            <v>40347</v>
          </cell>
          <cell r="C112" t="str">
            <v>3.1.2</v>
          </cell>
          <cell r="D112" t="str">
            <v>Bayar Biaya Pembelian Buku Laporan Surat Dan Kas</v>
          </cell>
          <cell r="H112">
            <v>600000</v>
          </cell>
          <cell r="I112">
            <v>13148460</v>
          </cell>
        </row>
        <row r="113">
          <cell r="A113">
            <v>107</v>
          </cell>
          <cell r="B113">
            <v>40351</v>
          </cell>
          <cell r="C113" t="str">
            <v>3.1.7</v>
          </cell>
          <cell r="D113" t="str">
            <v>Bayar Biaya Servis Mobil  Sekjen DPD KNPI Kukar</v>
          </cell>
          <cell r="H113">
            <v>3000000</v>
          </cell>
          <cell r="I113">
            <v>10148460</v>
          </cell>
        </row>
        <row r="114">
          <cell r="A114">
            <v>108</v>
          </cell>
          <cell r="B114">
            <v>40351</v>
          </cell>
          <cell r="C114" t="str">
            <v>3.1.11</v>
          </cell>
          <cell r="D114" t="str">
            <v>Bayar Sumbangan</v>
          </cell>
          <cell r="H114">
            <v>50000</v>
          </cell>
          <cell r="I114">
            <v>10098460</v>
          </cell>
        </row>
        <row r="115">
          <cell r="A115">
            <v>109</v>
          </cell>
          <cell r="B115">
            <v>40352</v>
          </cell>
          <cell r="C115" t="str">
            <v>3.1.8</v>
          </cell>
          <cell r="D115" t="str">
            <v>Bayar Biaya Perlengkapan  Sekretariat DPD KNPI</v>
          </cell>
          <cell r="H115">
            <v>400000</v>
          </cell>
          <cell r="I115">
            <v>9698460</v>
          </cell>
        </row>
        <row r="116">
          <cell r="A116">
            <v>110</v>
          </cell>
          <cell r="B116">
            <v>40352</v>
          </cell>
          <cell r="C116" t="str">
            <v>3.1.6</v>
          </cell>
          <cell r="D116" t="str">
            <v xml:space="preserve">Bayar Biaya BBM Mobil DPD  KNPI </v>
          </cell>
          <cell r="H116">
            <v>100000</v>
          </cell>
          <cell r="I116">
            <v>9598460</v>
          </cell>
        </row>
        <row r="117">
          <cell r="A117">
            <v>111</v>
          </cell>
          <cell r="B117">
            <v>40352</v>
          </cell>
          <cell r="C117" t="str">
            <v>3.1.2</v>
          </cell>
          <cell r="D117" t="str">
            <v>Bayar Biaya Meterai 6.000</v>
          </cell>
          <cell r="E117">
            <v>50</v>
          </cell>
          <cell r="F117" t="str">
            <v>Bh</v>
          </cell>
          <cell r="H117">
            <v>300000</v>
          </cell>
          <cell r="I117">
            <v>9298460</v>
          </cell>
        </row>
        <row r="118">
          <cell r="A118">
            <v>112</v>
          </cell>
          <cell r="B118">
            <v>40352</v>
          </cell>
          <cell r="C118" t="str">
            <v>3.1.4</v>
          </cell>
          <cell r="D118" t="str">
            <v>Bayar Biaya Voucer Staf DPD KNPI</v>
          </cell>
          <cell r="H118">
            <v>51000</v>
          </cell>
          <cell r="I118">
            <v>9247460</v>
          </cell>
        </row>
        <row r="119">
          <cell r="A119">
            <v>113</v>
          </cell>
          <cell r="B119">
            <v>40359</v>
          </cell>
          <cell r="C119" t="str">
            <v>3.1.2</v>
          </cell>
          <cell r="D119" t="str">
            <v>Bayar Biaya ATK Kesekretariat DPD KNPI</v>
          </cell>
          <cell r="H119">
            <v>2000000</v>
          </cell>
          <cell r="I119">
            <v>7247460</v>
          </cell>
        </row>
        <row r="120">
          <cell r="A120">
            <v>114</v>
          </cell>
          <cell r="B120">
            <v>40359</v>
          </cell>
          <cell r="C120" t="str">
            <v>3.1.8</v>
          </cell>
          <cell r="D120" t="str">
            <v>Bayar Biaya Perlengkapan  Sekretariat DPD KNPI</v>
          </cell>
          <cell r="H120">
            <v>490000</v>
          </cell>
          <cell r="I120">
            <v>6757460</v>
          </cell>
        </row>
        <row r="121">
          <cell r="A121">
            <v>115</v>
          </cell>
          <cell r="B121">
            <v>40359</v>
          </cell>
          <cell r="C121" t="str">
            <v>3.1.1</v>
          </cell>
          <cell r="D121" t="str">
            <v>Bayar Biaya Insentif/Honor Staf DPD KNPI Kab. Kutai kartanegara Periode Juli 2010</v>
          </cell>
          <cell r="H121">
            <v>4500000</v>
          </cell>
          <cell r="I121">
            <v>2257460</v>
          </cell>
        </row>
        <row r="122">
          <cell r="A122">
            <v>116</v>
          </cell>
          <cell r="B122">
            <v>40359</v>
          </cell>
          <cell r="C122" t="str">
            <v>3.1.4</v>
          </cell>
          <cell r="D122" t="str">
            <v>Bayar Biaya Speedy Bulan Juni 2010</v>
          </cell>
          <cell r="H122">
            <v>903000</v>
          </cell>
          <cell r="I122">
            <v>1354460</v>
          </cell>
        </row>
        <row r="123">
          <cell r="A123">
            <v>117</v>
          </cell>
          <cell r="B123">
            <v>40359</v>
          </cell>
          <cell r="C123" t="str">
            <v>3.1.4</v>
          </cell>
          <cell r="D123" t="str">
            <v>Bayar Biaya Voucher Staf DPD KNPI</v>
          </cell>
          <cell r="H123">
            <v>51000</v>
          </cell>
          <cell r="I123">
            <v>1303460</v>
          </cell>
        </row>
        <row r="124">
          <cell r="A124">
            <v>118</v>
          </cell>
          <cell r="B124">
            <v>40359</v>
          </cell>
          <cell r="C124" t="str">
            <v>3.1.3</v>
          </cell>
          <cell r="D124" t="str">
            <v>Bayar Biaya Konsumsi Sekretariat DPD KNPI</v>
          </cell>
          <cell r="H124">
            <v>85400</v>
          </cell>
          <cell r="I124">
            <v>1218060</v>
          </cell>
        </row>
        <row r="125">
          <cell r="A125">
            <v>119</v>
          </cell>
          <cell r="B125">
            <v>40359</v>
          </cell>
          <cell r="C125" t="str">
            <v>3.1.2</v>
          </cell>
          <cell r="D125" t="str">
            <v>Bayar Biaya Materai 6.000 ( 30 Lmbr @Rp 6.000,- )</v>
          </cell>
          <cell r="H125">
            <v>180000</v>
          </cell>
          <cell r="I125">
            <v>1038060</v>
          </cell>
        </row>
        <row r="126">
          <cell r="A126">
            <v>120</v>
          </cell>
          <cell r="B126">
            <v>40359</v>
          </cell>
          <cell r="C126">
            <v>6</v>
          </cell>
          <cell r="D126" t="str">
            <v>Bayar Biaya BBM Mobil DPD KNPI</v>
          </cell>
          <cell r="H126">
            <v>100000</v>
          </cell>
          <cell r="I126">
            <v>938060</v>
          </cell>
        </row>
        <row r="127">
          <cell r="A127">
            <v>121</v>
          </cell>
          <cell r="B127">
            <v>40365</v>
          </cell>
          <cell r="C127">
            <v>6</v>
          </cell>
          <cell r="D127" t="str">
            <v>Bayar Biaya Konsumsi Rapat Harian Pengurus DPD KNPI</v>
          </cell>
          <cell r="H127">
            <v>300000</v>
          </cell>
          <cell r="I127">
            <v>638060</v>
          </cell>
        </row>
        <row r="128">
          <cell r="A128">
            <v>122</v>
          </cell>
          <cell r="B128">
            <v>40365</v>
          </cell>
          <cell r="C128" t="str">
            <v>3.1.8</v>
          </cell>
          <cell r="D128" t="str">
            <v>Bayar Biaya Teh Kotak ( 1 Dus @Rp 120.000,- )</v>
          </cell>
          <cell r="H128">
            <v>120000</v>
          </cell>
          <cell r="I128">
            <v>518060</v>
          </cell>
        </row>
        <row r="129">
          <cell r="A129">
            <v>123</v>
          </cell>
          <cell r="B129">
            <v>40383</v>
          </cell>
          <cell r="C129" t="str">
            <v>3.1.2</v>
          </cell>
          <cell r="D129" t="str">
            <v>Bayar Biaya Materai 6.000 ( 12 Lmbr @Rp 7.000,- )</v>
          </cell>
          <cell r="H129">
            <v>84000</v>
          </cell>
          <cell r="I129">
            <v>434060</v>
          </cell>
        </row>
        <row r="130">
          <cell r="A130">
            <v>124</v>
          </cell>
          <cell r="B130">
            <v>40383</v>
          </cell>
          <cell r="C130" t="str">
            <v>3.1.2</v>
          </cell>
          <cell r="D130" t="str">
            <v>Bayar Biaya Fhoto Copy A4 ( 525 Lembar )</v>
          </cell>
          <cell r="H130">
            <v>91875</v>
          </cell>
          <cell r="I130">
            <v>342185</v>
          </cell>
        </row>
        <row r="131">
          <cell r="A131">
            <v>125</v>
          </cell>
          <cell r="B131">
            <v>40384</v>
          </cell>
          <cell r="C131">
            <v>6</v>
          </cell>
          <cell r="D131" t="str">
            <v>Bayar Biaya BBM DPD KNPI</v>
          </cell>
          <cell r="H131">
            <v>100000</v>
          </cell>
          <cell r="I131">
            <v>242185</v>
          </cell>
        </row>
        <row r="132">
          <cell r="A132">
            <v>126</v>
          </cell>
          <cell r="B132">
            <v>40384</v>
          </cell>
          <cell r="C132" t="str">
            <v>3.1.2</v>
          </cell>
          <cell r="D132" t="str">
            <v>Bayar Biaya Fhoto Copy A4 ( 200 Lembar )</v>
          </cell>
          <cell r="H132">
            <v>35000</v>
          </cell>
          <cell r="I132">
            <v>207185</v>
          </cell>
        </row>
        <row r="133">
          <cell r="A133">
            <v>127</v>
          </cell>
          <cell r="B133">
            <v>40384</v>
          </cell>
          <cell r="C133" t="str">
            <v>TL1</v>
          </cell>
          <cell r="D133" t="str">
            <v>Pinjaman Sementara Dari Ketua DPD KNPI Kukar an. Khairudin, SP</v>
          </cell>
          <cell r="G133">
            <v>36500000</v>
          </cell>
          <cell r="I133">
            <v>36707185</v>
          </cell>
        </row>
        <row r="134">
          <cell r="A134">
            <v>128</v>
          </cell>
          <cell r="B134">
            <v>40390</v>
          </cell>
          <cell r="C134" t="str">
            <v>3.1.1</v>
          </cell>
          <cell r="D134" t="str">
            <v>Bayar Biaya Insentif/Honor Staf DPD KNPI Kab. Kutai kartanegara Periode Agustus 2010</v>
          </cell>
          <cell r="H134">
            <v>4500000</v>
          </cell>
          <cell r="I134">
            <v>32207185</v>
          </cell>
        </row>
        <row r="135">
          <cell r="A135">
            <v>129</v>
          </cell>
          <cell r="B135">
            <v>40390</v>
          </cell>
          <cell r="C135" t="str">
            <v>3.1.7</v>
          </cell>
          <cell r="D135" t="str">
            <v>Bayar Biaya Perbaikan Plapon Gedung DPD KNPI</v>
          </cell>
          <cell r="H135">
            <v>200000</v>
          </cell>
          <cell r="I135">
            <v>32007185</v>
          </cell>
        </row>
        <row r="136">
          <cell r="A136">
            <v>130</v>
          </cell>
          <cell r="B136">
            <v>40390</v>
          </cell>
          <cell r="C136" t="str">
            <v>3.1.4</v>
          </cell>
          <cell r="D136" t="str">
            <v>Bayar Biaya Voucher Sekjen DPD KNPI ( 4 Nomor )</v>
          </cell>
          <cell r="H136">
            <v>400000</v>
          </cell>
          <cell r="I136">
            <v>31607185</v>
          </cell>
        </row>
        <row r="137">
          <cell r="A137">
            <v>131</v>
          </cell>
          <cell r="B137">
            <v>40392</v>
          </cell>
          <cell r="C137" t="str">
            <v>3.1.7</v>
          </cell>
          <cell r="D137" t="str">
            <v>Bayar Biaya Perbaikan Printer DPD KNPI  ( 1 Unit @Rp 250.000,- )</v>
          </cell>
          <cell r="H137">
            <v>250000</v>
          </cell>
          <cell r="I137">
            <v>31357185</v>
          </cell>
        </row>
        <row r="138">
          <cell r="A138">
            <v>132</v>
          </cell>
          <cell r="B138">
            <v>40401</v>
          </cell>
          <cell r="C138" t="str">
            <v>3.1.8</v>
          </cell>
          <cell r="D138" t="str">
            <v>Bayar Biaya Perlengkapan  Sekretariat DPD KNPI</v>
          </cell>
          <cell r="H138">
            <v>360000</v>
          </cell>
          <cell r="I138">
            <v>30997185</v>
          </cell>
        </row>
        <row r="139">
          <cell r="A139">
            <v>133</v>
          </cell>
          <cell r="B139">
            <v>40402</v>
          </cell>
          <cell r="C139" t="str">
            <v>3.1.4</v>
          </cell>
          <cell r="D139" t="str">
            <v>Bayar Biaya Rekening Listrik, Telpon dan Air dan Uang Jasa Periode Agust 2010</v>
          </cell>
          <cell r="H139">
            <v>1031840</v>
          </cell>
          <cell r="I139">
            <v>29965345</v>
          </cell>
        </row>
        <row r="140">
          <cell r="A140">
            <v>134</v>
          </cell>
          <cell r="B140">
            <v>40405</v>
          </cell>
          <cell r="C140" t="str">
            <v>9.7</v>
          </cell>
          <cell r="D140" t="str">
            <v>Bayar Biaya Audit Laporan Sumber &amp; Penggunaan Dana KNPI Kab. Kukar Tahun 2009 (50% Penyelesaian kontrak)</v>
          </cell>
          <cell r="H140">
            <v>12500000</v>
          </cell>
          <cell r="I140">
            <v>17465345</v>
          </cell>
        </row>
        <row r="141">
          <cell r="A141">
            <v>135</v>
          </cell>
          <cell r="B141">
            <v>40409</v>
          </cell>
          <cell r="C141" t="str">
            <v>3.1.5</v>
          </cell>
          <cell r="D141" t="str">
            <v>Bayar Biaya Tagihan SKH Poskota Kaltim Sebanyak 2 eks /hari Periode Juli 2010</v>
          </cell>
          <cell r="H141">
            <v>150000</v>
          </cell>
          <cell r="I141">
            <v>17315345</v>
          </cell>
        </row>
        <row r="142">
          <cell r="A142">
            <v>136</v>
          </cell>
          <cell r="B142">
            <v>40415</v>
          </cell>
          <cell r="C142" t="str">
            <v>3.1.2</v>
          </cell>
          <cell r="D142" t="str">
            <v>Bayar Biaya Kertas Kwarto A4 ( 2 Rim @Rp 50.000,- )</v>
          </cell>
          <cell r="H142">
            <v>100000</v>
          </cell>
          <cell r="I142">
            <v>17215345</v>
          </cell>
        </row>
        <row r="143">
          <cell r="A143">
            <v>137</v>
          </cell>
          <cell r="B143">
            <v>40415</v>
          </cell>
          <cell r="C143" t="str">
            <v>3.1.1</v>
          </cell>
          <cell r="D143" t="str">
            <v>Bayar Biaya Konsumsi Rapat Harian Pengurus DPD KNPI</v>
          </cell>
          <cell r="H143">
            <v>500000</v>
          </cell>
          <cell r="I143">
            <v>16715345</v>
          </cell>
        </row>
        <row r="144">
          <cell r="A144">
            <v>138</v>
          </cell>
          <cell r="B144">
            <v>40417</v>
          </cell>
          <cell r="C144" t="str">
            <v>3.1.2</v>
          </cell>
          <cell r="D144" t="str">
            <v>Bayar Biaya Penjilidtan SPSJ DPD KNPI Kukar</v>
          </cell>
          <cell r="H144">
            <v>25000</v>
          </cell>
          <cell r="I144">
            <v>16690345</v>
          </cell>
        </row>
        <row r="145">
          <cell r="A145">
            <v>139</v>
          </cell>
          <cell r="B145">
            <v>40417</v>
          </cell>
          <cell r="C145" t="str">
            <v>3.1.2</v>
          </cell>
          <cell r="D145" t="str">
            <v>Bayar Biaya Map Plastik ( 2 Pcs @Rp 25.000,- )</v>
          </cell>
          <cell r="H145">
            <v>50000</v>
          </cell>
          <cell r="I145">
            <v>16640345</v>
          </cell>
        </row>
        <row r="146">
          <cell r="A146">
            <v>140</v>
          </cell>
          <cell r="B146">
            <v>40418</v>
          </cell>
          <cell r="C146" t="str">
            <v>3.1.4</v>
          </cell>
          <cell r="D146" t="str">
            <v>Bayar Biaya Voucher Staf Keuangan</v>
          </cell>
          <cell r="H146">
            <v>27000</v>
          </cell>
          <cell r="I146">
            <v>16613345</v>
          </cell>
        </row>
        <row r="147">
          <cell r="A147">
            <v>141</v>
          </cell>
          <cell r="B147">
            <v>40419</v>
          </cell>
          <cell r="C147">
            <v>3</v>
          </cell>
          <cell r="D147" t="str">
            <v>Bayar Biaya BBM Mobil DPD KNPI Kukar</v>
          </cell>
          <cell r="H147">
            <v>100000</v>
          </cell>
          <cell r="I147">
            <v>16513345</v>
          </cell>
        </row>
        <row r="148">
          <cell r="A148">
            <v>142</v>
          </cell>
          <cell r="B148">
            <v>40419</v>
          </cell>
          <cell r="C148">
            <v>6</v>
          </cell>
          <cell r="D148" t="str">
            <v>Bayar Biaya Pembelian Atribut KNPI ( Baliho, Spanduk dan Map KNPI )</v>
          </cell>
          <cell r="H148">
            <v>10000000</v>
          </cell>
          <cell r="I148">
            <v>6513345</v>
          </cell>
        </row>
        <row r="149">
          <cell r="A149">
            <v>143</v>
          </cell>
          <cell r="B149">
            <v>40421</v>
          </cell>
          <cell r="C149">
            <v>5</v>
          </cell>
          <cell r="D149" t="str">
            <v>Bayar Biaya Ganti Pentil Tubles dan Pembelian BBM Mobil DPD KNPI Kukar Dalam Rangka Takbir Hari Raya Idul Fitri</v>
          </cell>
          <cell r="H149">
            <v>90000</v>
          </cell>
          <cell r="I149">
            <v>6423345</v>
          </cell>
        </row>
        <row r="150">
          <cell r="A150">
            <v>144</v>
          </cell>
          <cell r="B150">
            <v>40421</v>
          </cell>
          <cell r="C150">
            <v>5</v>
          </cell>
          <cell r="D150" t="str">
            <v>Bayar Biaya Transfortasi Dalam Rangka Takbir Hari Raya Idul Fitri</v>
          </cell>
          <cell r="H150">
            <v>150000</v>
          </cell>
          <cell r="I150">
            <v>6273345</v>
          </cell>
        </row>
        <row r="151">
          <cell r="A151">
            <v>145</v>
          </cell>
          <cell r="B151">
            <v>40421</v>
          </cell>
          <cell r="C151">
            <v>5</v>
          </cell>
          <cell r="D151" t="str">
            <v>Bayar Biaya Sewa Sound System Dalam Rangka Takbir Hari Raya Idul Fitri</v>
          </cell>
          <cell r="H151">
            <v>300000</v>
          </cell>
          <cell r="I151">
            <v>5973345</v>
          </cell>
        </row>
        <row r="152">
          <cell r="A152">
            <v>146</v>
          </cell>
          <cell r="B152">
            <v>40421</v>
          </cell>
          <cell r="C152">
            <v>5</v>
          </cell>
          <cell r="D152" t="str">
            <v>Bayar Biaya Konsumsi Takbiran 4 Orang @ Rp. 50.000 Dalam Rangka Takbir Hari Raya Idul Fitri</v>
          </cell>
          <cell r="H152">
            <v>200000</v>
          </cell>
          <cell r="I152">
            <v>5773345</v>
          </cell>
        </row>
        <row r="153">
          <cell r="A153">
            <v>147</v>
          </cell>
          <cell r="B153">
            <v>40421</v>
          </cell>
          <cell r="C153">
            <v>5</v>
          </cell>
          <cell r="D153" t="str">
            <v>Bayar Biaya Kayu Ukr 5X7 M dan Upah Angkut Untuk Pemasangan Baleho Ucapan Hari Raya</v>
          </cell>
          <cell r="H153">
            <v>249000</v>
          </cell>
          <cell r="I153">
            <v>5524345</v>
          </cell>
        </row>
        <row r="154">
          <cell r="A154">
            <v>148</v>
          </cell>
          <cell r="B154">
            <v>40421</v>
          </cell>
          <cell r="C154">
            <v>5</v>
          </cell>
          <cell r="D154" t="str">
            <v>Bayar Biaya Upah Pemasangan Baleho Ucapan Selamat Hari Raya ( 2 orang @ Rp 150.000,- )</v>
          </cell>
          <cell r="H154">
            <v>300000</v>
          </cell>
          <cell r="I154">
            <v>5224345</v>
          </cell>
        </row>
        <row r="155">
          <cell r="A155">
            <v>149</v>
          </cell>
          <cell r="B155">
            <v>40421</v>
          </cell>
          <cell r="C155">
            <v>5</v>
          </cell>
          <cell r="D155" t="str">
            <v>Bayar Biaya Konsumsi Pemasangan Baleho Ucapan Selamat Hari Raya</v>
          </cell>
          <cell r="H155">
            <v>170000</v>
          </cell>
          <cell r="I155">
            <v>5054345</v>
          </cell>
        </row>
        <row r="156">
          <cell r="A156">
            <v>150</v>
          </cell>
          <cell r="B156">
            <v>40421</v>
          </cell>
          <cell r="C156" t="str">
            <v>TL2</v>
          </cell>
          <cell r="D156" t="str">
            <v>Pinjaman Sementara Dari Bendahara KNPI an. Akhmad Rizani</v>
          </cell>
          <cell r="G156">
            <v>32000000</v>
          </cell>
          <cell r="I156">
            <v>37054345</v>
          </cell>
        </row>
        <row r="157">
          <cell r="A157">
            <v>151</v>
          </cell>
          <cell r="B157">
            <v>40422</v>
          </cell>
          <cell r="C157" t="str">
            <v>3.1.10</v>
          </cell>
          <cell r="D157" t="str">
            <v>Bayar THR Staf DPD KNPI Kukar @10 Orang  X 500.000,-</v>
          </cell>
          <cell r="H157">
            <v>5000000</v>
          </cell>
          <cell r="I157">
            <v>32054345</v>
          </cell>
        </row>
        <row r="158">
          <cell r="A158">
            <v>152</v>
          </cell>
          <cell r="B158">
            <v>40422</v>
          </cell>
          <cell r="C158" t="str">
            <v>3.1.1</v>
          </cell>
          <cell r="D158" t="str">
            <v>Bayar Biaya Insentif/Honor Staf DPD KNPI Kab. Kutai kartanegara Periode September 2010</v>
          </cell>
          <cell r="H158">
            <v>4500000</v>
          </cell>
          <cell r="I158">
            <v>27554345</v>
          </cell>
        </row>
        <row r="159">
          <cell r="A159">
            <v>153</v>
          </cell>
          <cell r="B159">
            <v>40422</v>
          </cell>
          <cell r="C159" t="str">
            <v>3.1.2</v>
          </cell>
          <cell r="D159" t="str">
            <v>Bayar Biaya Fhoto Copy A4 ( 460 Lembar )</v>
          </cell>
          <cell r="H159">
            <v>92000</v>
          </cell>
          <cell r="I159">
            <v>27462345</v>
          </cell>
        </row>
        <row r="160">
          <cell r="A160">
            <v>154</v>
          </cell>
          <cell r="B160">
            <v>40422</v>
          </cell>
          <cell r="C160" t="str">
            <v>3.1.8</v>
          </cell>
          <cell r="D160" t="str">
            <v>Bayar Biaya Teh Kotak ( 2 Dus @Rp 65.500,- )</v>
          </cell>
          <cell r="H160">
            <v>131000</v>
          </cell>
          <cell r="I160">
            <v>27331345</v>
          </cell>
        </row>
        <row r="161">
          <cell r="A161">
            <v>155</v>
          </cell>
          <cell r="B161">
            <v>40424</v>
          </cell>
          <cell r="C161" t="str">
            <v>3.1.10</v>
          </cell>
          <cell r="D161" t="str">
            <v>Bayar DP Uang Paket Lebaran Tahun 1431 H</v>
          </cell>
          <cell r="H161">
            <v>10000000</v>
          </cell>
          <cell r="I161">
            <v>17331345</v>
          </cell>
        </row>
        <row r="162">
          <cell r="A162">
            <v>156</v>
          </cell>
          <cell r="B162">
            <v>40426</v>
          </cell>
          <cell r="C162" t="str">
            <v>3.1.4</v>
          </cell>
          <cell r="D162" t="str">
            <v>Bayar Biaya Rekening Listrik, Telpon dan Air dan Uang Jasa Periode Sept 2010</v>
          </cell>
          <cell r="H162">
            <v>794570</v>
          </cell>
          <cell r="I162">
            <v>16536775</v>
          </cell>
        </row>
        <row r="163">
          <cell r="A163">
            <v>157</v>
          </cell>
          <cell r="B163">
            <v>40427</v>
          </cell>
          <cell r="C163" t="str">
            <v>3.1.4</v>
          </cell>
          <cell r="D163" t="str">
            <v>Bayar Biaya Speedy Bulan Sept 2010</v>
          </cell>
          <cell r="H163">
            <v>777000</v>
          </cell>
          <cell r="I163">
            <v>15759775</v>
          </cell>
        </row>
        <row r="164">
          <cell r="A164">
            <v>158</v>
          </cell>
          <cell r="B164">
            <v>40428</v>
          </cell>
          <cell r="C164" t="str">
            <v>3.1.5</v>
          </cell>
          <cell r="D164" t="str">
            <v>Bayar Biaya Tagihan SKH Poskota Sebanyak 2 eks /hari Periode Agust 2010</v>
          </cell>
          <cell r="H164">
            <v>150000</v>
          </cell>
          <cell r="I164">
            <v>15609775</v>
          </cell>
        </row>
        <row r="165">
          <cell r="A165">
            <v>159</v>
          </cell>
          <cell r="B165">
            <v>40429</v>
          </cell>
          <cell r="C165" t="str">
            <v>3.1.4</v>
          </cell>
          <cell r="D165" t="str">
            <v>Bayar Biaya Komunikasi Pengambilan Paket Lebaran</v>
          </cell>
          <cell r="H165">
            <v>100000</v>
          </cell>
          <cell r="I165">
            <v>15509775</v>
          </cell>
        </row>
        <row r="166">
          <cell r="A166">
            <v>160</v>
          </cell>
          <cell r="B166">
            <v>40432</v>
          </cell>
          <cell r="C166" t="str">
            <v>3.1.2</v>
          </cell>
          <cell r="D166" t="str">
            <v xml:space="preserve">Bayar Biaya Materai 6.000 </v>
          </cell>
          <cell r="H166">
            <v>198000</v>
          </cell>
          <cell r="I166">
            <v>15311775</v>
          </cell>
        </row>
        <row r="167">
          <cell r="A167">
            <v>161</v>
          </cell>
          <cell r="B167">
            <v>40434</v>
          </cell>
          <cell r="C167" t="str">
            <v>3.1.10</v>
          </cell>
          <cell r="D167" t="str">
            <v>Bayar Pelunasan DP Uang Paket Lebaran Tahun 1431 H</v>
          </cell>
          <cell r="H167">
            <v>7200000</v>
          </cell>
          <cell r="I167">
            <v>8111775</v>
          </cell>
        </row>
        <row r="168">
          <cell r="A168">
            <v>162</v>
          </cell>
          <cell r="B168">
            <v>40434</v>
          </cell>
          <cell r="C168" t="str">
            <v>3.1.7</v>
          </cell>
          <cell r="D168" t="str">
            <v>Bayar Biaya Service / Perbaikan Printer MP.145</v>
          </cell>
          <cell r="H168">
            <v>230000</v>
          </cell>
          <cell r="I168">
            <v>7881775</v>
          </cell>
        </row>
        <row r="169">
          <cell r="A169">
            <v>163</v>
          </cell>
          <cell r="B169">
            <v>40436</v>
          </cell>
          <cell r="C169" t="str">
            <v>3.1.8</v>
          </cell>
          <cell r="D169" t="str">
            <v>Bayar Biaya Perlengkapan  Sekretariat DPD KNPI</v>
          </cell>
          <cell r="H169">
            <v>170000</v>
          </cell>
          <cell r="I169">
            <v>7711775</v>
          </cell>
        </row>
        <row r="170">
          <cell r="A170">
            <v>164</v>
          </cell>
          <cell r="B170">
            <v>40440</v>
          </cell>
          <cell r="C170" t="str">
            <v>3.1.2</v>
          </cell>
          <cell r="D170" t="str">
            <v>Bayar Biaya Administrasi Bansos KNPI</v>
          </cell>
          <cell r="H170">
            <v>200000</v>
          </cell>
          <cell r="I170">
            <v>7511775</v>
          </cell>
        </row>
        <row r="171">
          <cell r="A171">
            <v>165</v>
          </cell>
          <cell r="B171">
            <v>40446</v>
          </cell>
          <cell r="C171" t="str">
            <v>3.1.8</v>
          </cell>
          <cell r="D171" t="str">
            <v>Bayar Biaya Perlengkapan  Sekretariat DPD KNPI</v>
          </cell>
          <cell r="H171">
            <v>500000</v>
          </cell>
          <cell r="I171">
            <v>7011775</v>
          </cell>
        </row>
        <row r="172">
          <cell r="A172">
            <v>166</v>
          </cell>
          <cell r="B172">
            <v>40447</v>
          </cell>
          <cell r="C172" t="str">
            <v>3.1.2</v>
          </cell>
          <cell r="D172" t="str">
            <v>Bayar Biaya ATK Kesekretariat DPD KNPI</v>
          </cell>
          <cell r="H172">
            <v>868000</v>
          </cell>
          <cell r="I172">
            <v>6143775</v>
          </cell>
        </row>
        <row r="173">
          <cell r="A173">
            <v>167</v>
          </cell>
          <cell r="B173">
            <v>40447</v>
          </cell>
          <cell r="C173" t="str">
            <v>3.1.6</v>
          </cell>
          <cell r="D173" t="str">
            <v>Bayar Biaya Transfortasi Pengurusan Bansos DPD KNPI</v>
          </cell>
          <cell r="H173">
            <v>245000</v>
          </cell>
          <cell r="I173">
            <v>5898775</v>
          </cell>
        </row>
        <row r="174">
          <cell r="A174">
            <v>168</v>
          </cell>
          <cell r="B174">
            <v>40447</v>
          </cell>
          <cell r="C174" t="str">
            <v>3.1.4</v>
          </cell>
          <cell r="D174" t="str">
            <v>Bayar Biaya Komunikasi Pengurusan Bansos DPD KNPI</v>
          </cell>
          <cell r="H174">
            <v>102000</v>
          </cell>
          <cell r="I174">
            <v>5796775</v>
          </cell>
        </row>
        <row r="175">
          <cell r="A175">
            <v>169</v>
          </cell>
          <cell r="B175">
            <v>40448</v>
          </cell>
          <cell r="C175" t="str">
            <v>3.1.2</v>
          </cell>
          <cell r="D175" t="str">
            <v>Bayar Biaya Pembelian ATK Spidol Permanent dan Pulpen Permanent ( 2 Pcs )</v>
          </cell>
          <cell r="H175">
            <v>54000</v>
          </cell>
          <cell r="I175">
            <v>5742775</v>
          </cell>
        </row>
        <row r="176">
          <cell r="A176">
            <v>170</v>
          </cell>
          <cell r="B176">
            <v>40449</v>
          </cell>
          <cell r="C176" t="str">
            <v>3.1.5</v>
          </cell>
          <cell r="D176" t="str">
            <v xml:space="preserve">Bayar Biaya Tagihan SKH. Koran Kaltim Sebanyak 2 eks /hari periode Jul-Sept 2010 </v>
          </cell>
          <cell r="H176">
            <v>300000</v>
          </cell>
          <cell r="I176">
            <v>5442775</v>
          </cell>
        </row>
        <row r="177">
          <cell r="A177">
            <v>171</v>
          </cell>
          <cell r="B177">
            <v>40451</v>
          </cell>
          <cell r="C177" t="str">
            <v>3.1.1</v>
          </cell>
          <cell r="D177" t="str">
            <v>Bayar Biaya Insentif/Honor Staf DPD KNPI Kab. Kutai kartanegara Periode Oktober 2010</v>
          </cell>
          <cell r="H177">
            <v>4500000</v>
          </cell>
          <cell r="I177">
            <v>942775</v>
          </cell>
        </row>
        <row r="178">
          <cell r="A178">
            <v>172</v>
          </cell>
          <cell r="B178">
            <v>40452</v>
          </cell>
          <cell r="C178" t="str">
            <v>3.1.8</v>
          </cell>
          <cell r="D178" t="str">
            <v>Bayar Biaya Perlengkapan  Sekretariat DPD KNPI</v>
          </cell>
          <cell r="H178">
            <v>500000</v>
          </cell>
          <cell r="I178">
            <v>442775</v>
          </cell>
        </row>
        <row r="179">
          <cell r="A179">
            <v>173</v>
          </cell>
          <cell r="B179">
            <v>40452</v>
          </cell>
          <cell r="C179" t="str">
            <v>TL1</v>
          </cell>
          <cell r="D179" t="str">
            <v>Pinjaman Sementara Dari Ketua DPD KNPI Kukar an. Khairudin, SP</v>
          </cell>
          <cell r="G179">
            <v>35000000</v>
          </cell>
          <cell r="I179">
            <v>35442775</v>
          </cell>
        </row>
        <row r="180">
          <cell r="A180">
            <v>174</v>
          </cell>
          <cell r="B180">
            <v>40456</v>
          </cell>
          <cell r="C180">
            <v>6</v>
          </cell>
          <cell r="D180" t="str">
            <v>Bayar Biaya Pemasangan Bendera dan Umbul-umbul DPD KNPI Kukar</v>
          </cell>
          <cell r="H180">
            <v>650000</v>
          </cell>
          <cell r="I180">
            <v>34792775</v>
          </cell>
        </row>
        <row r="181">
          <cell r="A181">
            <v>175</v>
          </cell>
          <cell r="B181">
            <v>40456</v>
          </cell>
          <cell r="C181" t="str">
            <v>3.1.4</v>
          </cell>
          <cell r="D181" t="str">
            <v>Bayar Biaya Speedy Bulan Agustus 2010</v>
          </cell>
          <cell r="H181">
            <v>777000</v>
          </cell>
          <cell r="I181">
            <v>34015775</v>
          </cell>
        </row>
        <row r="182">
          <cell r="A182">
            <v>176</v>
          </cell>
          <cell r="B182">
            <v>40456</v>
          </cell>
          <cell r="C182">
            <v>6</v>
          </cell>
          <cell r="D182" t="str">
            <v>Transfortasi mobil DPD KNPI Kab. Kukar</v>
          </cell>
          <cell r="H182">
            <v>150000</v>
          </cell>
          <cell r="I182">
            <v>33865775</v>
          </cell>
        </row>
        <row r="183">
          <cell r="A183">
            <v>177</v>
          </cell>
          <cell r="B183">
            <v>40458</v>
          </cell>
          <cell r="C183" t="str">
            <v>3.1.4</v>
          </cell>
          <cell r="D183" t="str">
            <v>Bayar Biaya Rekening Listrik, Telpon dan Air dan Uang Jasa Periode Okt 2010</v>
          </cell>
          <cell r="H183">
            <v>806450</v>
          </cell>
          <cell r="I183">
            <v>33059325</v>
          </cell>
        </row>
        <row r="184">
          <cell r="A184">
            <v>178</v>
          </cell>
          <cell r="B184">
            <v>40462</v>
          </cell>
          <cell r="C184" t="str">
            <v>3.1.5</v>
          </cell>
          <cell r="D184" t="str">
            <v>Bayar Biaya Tagihan SKH Poskota Kaltim Sebanyak 2 eks /hari Periode Sept 2010</v>
          </cell>
          <cell r="H184">
            <v>150000</v>
          </cell>
          <cell r="I184">
            <v>32909325</v>
          </cell>
        </row>
        <row r="185">
          <cell r="A185">
            <v>179</v>
          </cell>
          <cell r="B185">
            <v>40462</v>
          </cell>
          <cell r="C185" t="str">
            <v>9.7</v>
          </cell>
          <cell r="D185" t="str">
            <v>Bayar Biaya Audit Laporan Sumber &amp; Penggunaan Dana KNPI Kab. Kukar Tahun 2010 (50% DP Kontrak)</v>
          </cell>
          <cell r="H185">
            <v>15000000</v>
          </cell>
          <cell r="I185">
            <v>17909325</v>
          </cell>
        </row>
        <row r="186">
          <cell r="A186">
            <v>180</v>
          </cell>
          <cell r="B186">
            <v>40471</v>
          </cell>
          <cell r="C186">
            <v>6</v>
          </cell>
          <cell r="D186" t="str">
            <v>Bayar Biaya Administrasi RAKORDA Kukar</v>
          </cell>
          <cell r="H186">
            <v>800000</v>
          </cell>
          <cell r="I186">
            <v>17109325</v>
          </cell>
        </row>
        <row r="187">
          <cell r="A187">
            <v>181</v>
          </cell>
          <cell r="B187">
            <v>40471</v>
          </cell>
          <cell r="C187" t="str">
            <v>TL1</v>
          </cell>
          <cell r="D187" t="str">
            <v>Pinjaman Sementara Dari Ketua DPD KNPI Kukar an. Khairudin, SP Untuk Panitia Festifal Tenggarong</v>
          </cell>
          <cell r="G187">
            <v>2000000</v>
          </cell>
          <cell r="I187">
            <v>19109325</v>
          </cell>
        </row>
        <row r="188">
          <cell r="A188">
            <v>182</v>
          </cell>
          <cell r="B188">
            <v>40473</v>
          </cell>
          <cell r="C188">
            <v>6</v>
          </cell>
          <cell r="D188" t="str">
            <v>Bayar Biaya Persiapan Materi Oleh Sekretaris DPD KNPI Kukar, ( Junaidi, S.Sos )</v>
          </cell>
          <cell r="H188">
            <v>9200000</v>
          </cell>
          <cell r="I188">
            <v>9909325</v>
          </cell>
        </row>
        <row r="189">
          <cell r="A189">
            <v>183</v>
          </cell>
          <cell r="B189">
            <v>40475</v>
          </cell>
          <cell r="C189">
            <v>6</v>
          </cell>
          <cell r="D189" t="str">
            <v>Bayar Biaya Baliho Rakorda KNPI ( 2 Lembar )</v>
          </cell>
          <cell r="H189">
            <v>1800000</v>
          </cell>
          <cell r="I189">
            <v>8109325</v>
          </cell>
        </row>
        <row r="190">
          <cell r="A190">
            <v>184</v>
          </cell>
          <cell r="B190">
            <v>40475</v>
          </cell>
          <cell r="C190">
            <v>6</v>
          </cell>
          <cell r="D190" t="str">
            <v>Bayar Biaya Spanduk RAKORDA NPI</v>
          </cell>
          <cell r="H190">
            <v>300000</v>
          </cell>
          <cell r="I190">
            <v>7809325</v>
          </cell>
        </row>
        <row r="191">
          <cell r="A191">
            <v>185</v>
          </cell>
          <cell r="B191">
            <v>40475</v>
          </cell>
          <cell r="C191">
            <v>6</v>
          </cell>
          <cell r="D191" t="str">
            <v>Bayar Biaya Backdroup RAKORDA KNPI</v>
          </cell>
          <cell r="H191">
            <v>225000</v>
          </cell>
          <cell r="I191">
            <v>7584325</v>
          </cell>
        </row>
        <row r="192">
          <cell r="A192">
            <v>186</v>
          </cell>
          <cell r="B192">
            <v>40475</v>
          </cell>
          <cell r="C192">
            <v>6</v>
          </cell>
          <cell r="D192" t="str">
            <v xml:space="preserve">Bayar Biaya Hotel dan Penginapan Peserta </v>
          </cell>
          <cell r="H192">
            <v>2450000</v>
          </cell>
          <cell r="I192">
            <v>5134325</v>
          </cell>
        </row>
        <row r="193">
          <cell r="A193">
            <v>187</v>
          </cell>
          <cell r="B193">
            <v>40475</v>
          </cell>
          <cell r="C193" t="str">
            <v>TL1</v>
          </cell>
          <cell r="D193" t="str">
            <v>Pinjaman Sementara Dari Ketua DPD KNPI Kukar an. Khairudin, SP</v>
          </cell>
          <cell r="G193">
            <v>25600000</v>
          </cell>
          <cell r="I193">
            <v>30734325</v>
          </cell>
        </row>
        <row r="194">
          <cell r="A194">
            <v>188</v>
          </cell>
          <cell r="B194">
            <v>40475</v>
          </cell>
          <cell r="C194">
            <v>6</v>
          </cell>
          <cell r="D194" t="str">
            <v>Bayar Biaya Hotel Karya Tapin</v>
          </cell>
          <cell r="H194">
            <v>16368000</v>
          </cell>
          <cell r="I194">
            <v>14366325</v>
          </cell>
        </row>
        <row r="195">
          <cell r="A195">
            <v>189</v>
          </cell>
          <cell r="B195">
            <v>40476</v>
          </cell>
          <cell r="C195">
            <v>5</v>
          </cell>
          <cell r="D195" t="str">
            <v>Bayar Biaya Kagiatan Bakhti Sosial Donor Darah Tim Medis</v>
          </cell>
          <cell r="H195">
            <v>700000</v>
          </cell>
          <cell r="I195">
            <v>13666325</v>
          </cell>
        </row>
        <row r="196">
          <cell r="A196">
            <v>190</v>
          </cell>
          <cell r="B196">
            <v>40476</v>
          </cell>
          <cell r="C196">
            <v>5</v>
          </cell>
          <cell r="D196" t="str">
            <v>Bayar Biaya Kelengkapan Donor</v>
          </cell>
          <cell r="H196">
            <v>500000</v>
          </cell>
          <cell r="I196">
            <v>13166325</v>
          </cell>
        </row>
        <row r="197">
          <cell r="A197">
            <v>191</v>
          </cell>
          <cell r="B197">
            <v>40476</v>
          </cell>
          <cell r="C197">
            <v>6</v>
          </cell>
          <cell r="D197" t="str">
            <v>Bayar Biaya Voucer Panitia RAKORDA</v>
          </cell>
          <cell r="H197">
            <v>300000</v>
          </cell>
          <cell r="I197">
            <v>12866325</v>
          </cell>
        </row>
        <row r="198">
          <cell r="A198">
            <v>192</v>
          </cell>
          <cell r="B198">
            <v>40477</v>
          </cell>
          <cell r="C198">
            <v>6</v>
          </cell>
          <cell r="D198" t="str">
            <v>Bayar Biaya Konsumsi panitia RAKORDA KNPI Kukar</v>
          </cell>
          <cell r="H198">
            <v>400000</v>
          </cell>
          <cell r="I198">
            <v>12466325</v>
          </cell>
        </row>
        <row r="199">
          <cell r="A199">
            <v>193</v>
          </cell>
          <cell r="B199">
            <v>40478</v>
          </cell>
          <cell r="C199">
            <v>6</v>
          </cell>
          <cell r="D199" t="str">
            <v>Bayar Biaya Trasfortasi KNPI Kukar DPK TABANG</v>
          </cell>
          <cell r="H199">
            <v>3000000</v>
          </cell>
          <cell r="I199">
            <v>9466325</v>
          </cell>
        </row>
        <row r="200">
          <cell r="A200">
            <v>194</v>
          </cell>
          <cell r="B200">
            <v>40478</v>
          </cell>
          <cell r="C200">
            <v>6</v>
          </cell>
          <cell r="D200" t="str">
            <v>Bayar Biaya Trasfortasi KNPI Kukar DPK KEMBANG JANGGUT</v>
          </cell>
          <cell r="H200">
            <v>1500000</v>
          </cell>
          <cell r="I200">
            <v>7966325</v>
          </cell>
        </row>
        <row r="201">
          <cell r="A201">
            <v>195</v>
          </cell>
          <cell r="B201">
            <v>40478</v>
          </cell>
          <cell r="C201">
            <v>6</v>
          </cell>
          <cell r="D201" t="str">
            <v>Bayar Biaya Trasfortasi KNPI Kukar DPK KENOHAN</v>
          </cell>
          <cell r="H201">
            <v>1000000</v>
          </cell>
          <cell r="I201">
            <v>6966325</v>
          </cell>
        </row>
        <row r="202">
          <cell r="A202">
            <v>196</v>
          </cell>
          <cell r="B202">
            <v>40481</v>
          </cell>
          <cell r="C202">
            <v>6</v>
          </cell>
          <cell r="D202" t="str">
            <v>Bayar Biaya Tagihan SKH Poskota Kaltim Sebanyak 2 eks /hari Periode Okt 2010</v>
          </cell>
          <cell r="H202">
            <v>150000</v>
          </cell>
          <cell r="I202">
            <v>6816325</v>
          </cell>
        </row>
        <row r="203">
          <cell r="A203">
            <v>197</v>
          </cell>
          <cell r="B203">
            <v>40482</v>
          </cell>
          <cell r="C203">
            <v>6</v>
          </cell>
          <cell r="D203" t="str">
            <v>Trasfortasi Bus dan Mobil Peserta RAKORDA</v>
          </cell>
          <cell r="H203">
            <v>800000</v>
          </cell>
          <cell r="I203">
            <v>6016325</v>
          </cell>
        </row>
        <row r="204">
          <cell r="A204">
            <v>198</v>
          </cell>
          <cell r="B204">
            <v>40482</v>
          </cell>
          <cell r="C204" t="str">
            <v>3.1.7</v>
          </cell>
          <cell r="D204" t="str">
            <v>Bayar Biaya Petugas Kebersihan Gedung Pendopo</v>
          </cell>
          <cell r="H204">
            <v>750000</v>
          </cell>
          <cell r="I204">
            <v>5266325</v>
          </cell>
        </row>
        <row r="205">
          <cell r="A205">
            <v>199</v>
          </cell>
          <cell r="B205">
            <v>40482</v>
          </cell>
          <cell r="C205">
            <v>6</v>
          </cell>
          <cell r="D205" t="str">
            <v>Bayar Biaya Peliputan pada Media Radio RPK</v>
          </cell>
          <cell r="H205">
            <v>150000</v>
          </cell>
          <cell r="I205">
            <v>5116325</v>
          </cell>
        </row>
        <row r="206">
          <cell r="A206">
            <v>200</v>
          </cell>
          <cell r="B206">
            <v>40482</v>
          </cell>
          <cell r="C206">
            <v>6</v>
          </cell>
          <cell r="D206" t="str">
            <v>Bayar Biaya Peliputan pada Media Kutaikartanegara.com</v>
          </cell>
          <cell r="H206">
            <v>500000</v>
          </cell>
          <cell r="I206">
            <v>4616325</v>
          </cell>
        </row>
        <row r="207">
          <cell r="A207">
            <v>201</v>
          </cell>
          <cell r="B207">
            <v>40482</v>
          </cell>
          <cell r="C207">
            <v>6</v>
          </cell>
          <cell r="D207" t="str">
            <v>Transportasi dan Akomodasi RAKORDA DPD KNPI Kukar an. Heri Kuspiantoro</v>
          </cell>
          <cell r="H207">
            <v>250000</v>
          </cell>
          <cell r="I207">
            <v>4366325</v>
          </cell>
        </row>
        <row r="208">
          <cell r="A208">
            <v>202</v>
          </cell>
          <cell r="B208">
            <v>40482</v>
          </cell>
          <cell r="C208">
            <v>6</v>
          </cell>
          <cell r="D208" t="str">
            <v>Transportasi dan Akomodasi RAKORDA DPD KNPI Kukar an. Paramita Amin</v>
          </cell>
          <cell r="H208">
            <v>250000</v>
          </cell>
          <cell r="I208">
            <v>4116325</v>
          </cell>
        </row>
        <row r="209">
          <cell r="A209">
            <v>203</v>
          </cell>
          <cell r="B209">
            <v>40482</v>
          </cell>
          <cell r="C209">
            <v>6</v>
          </cell>
          <cell r="D209" t="str">
            <v>Transportasi dan Akomodasi RAKORDA DPD KNPI Kukar an. Mastoni</v>
          </cell>
          <cell r="H209">
            <v>250000</v>
          </cell>
          <cell r="I209">
            <v>3866325</v>
          </cell>
        </row>
        <row r="210">
          <cell r="A210">
            <v>204</v>
          </cell>
          <cell r="B210">
            <v>40482</v>
          </cell>
          <cell r="C210">
            <v>6</v>
          </cell>
          <cell r="D210" t="str">
            <v>Transportasi dan Akomodasi RAKORDA DPD KNPI Kukar an. Edi Candera</v>
          </cell>
          <cell r="H210">
            <v>250000</v>
          </cell>
          <cell r="I210">
            <v>3616325</v>
          </cell>
        </row>
        <row r="211">
          <cell r="A211">
            <v>205</v>
          </cell>
          <cell r="B211">
            <v>40482</v>
          </cell>
          <cell r="C211">
            <v>6</v>
          </cell>
          <cell r="D211" t="str">
            <v>Transportasi dan Akomodasi RAKORDA DPD KNPI Kukar an. Ade Budiman</v>
          </cell>
          <cell r="H211">
            <v>250000</v>
          </cell>
          <cell r="I211">
            <v>3366325</v>
          </cell>
        </row>
        <row r="212">
          <cell r="A212">
            <v>206</v>
          </cell>
          <cell r="B212">
            <v>40482</v>
          </cell>
          <cell r="C212">
            <v>6</v>
          </cell>
          <cell r="D212" t="str">
            <v>Transportasi dan Akomodasi RAKORDA DPD KNPI Kukar an. Jumain</v>
          </cell>
          <cell r="H212">
            <v>250000</v>
          </cell>
          <cell r="I212">
            <v>3116325</v>
          </cell>
        </row>
        <row r="213">
          <cell r="A213">
            <v>207</v>
          </cell>
          <cell r="B213">
            <v>40482</v>
          </cell>
          <cell r="C213">
            <v>6</v>
          </cell>
          <cell r="D213" t="str">
            <v>Transportasi dan Akomodasi RAKORDA DPD KNPI Kukar an. Agus Prasetyo</v>
          </cell>
          <cell r="H213">
            <v>250000</v>
          </cell>
          <cell r="I213">
            <v>2866325</v>
          </cell>
        </row>
        <row r="214">
          <cell r="A214">
            <v>208</v>
          </cell>
          <cell r="B214">
            <v>40482</v>
          </cell>
          <cell r="C214">
            <v>6</v>
          </cell>
          <cell r="D214" t="str">
            <v>Transportasi dan Akomodasi RAKORDA DPD KNPI Kukar an. Ardian</v>
          </cell>
          <cell r="H214">
            <v>250000</v>
          </cell>
          <cell r="I214">
            <v>2616325</v>
          </cell>
        </row>
        <row r="215">
          <cell r="A215">
            <v>209</v>
          </cell>
          <cell r="B215">
            <v>40482</v>
          </cell>
          <cell r="C215">
            <v>6</v>
          </cell>
          <cell r="D215" t="str">
            <v>Transportasi dan Akomodasi RAKORDA DPD KNPI Kukar an. Arif</v>
          </cell>
          <cell r="H215">
            <v>250000</v>
          </cell>
          <cell r="I215">
            <v>2366325</v>
          </cell>
        </row>
        <row r="216">
          <cell r="A216">
            <v>210</v>
          </cell>
          <cell r="B216">
            <v>40482</v>
          </cell>
          <cell r="C216">
            <v>6</v>
          </cell>
          <cell r="D216" t="str">
            <v>Transportasi dan Akomodasi RAKORDA DPD KNPI Kukar an. Dobi</v>
          </cell>
          <cell r="H216">
            <v>250000</v>
          </cell>
          <cell r="I216">
            <v>2116325</v>
          </cell>
        </row>
        <row r="217">
          <cell r="A217">
            <v>211</v>
          </cell>
          <cell r="B217">
            <v>40482</v>
          </cell>
          <cell r="C217">
            <v>6</v>
          </cell>
          <cell r="D217" t="str">
            <v>Transportasi dan Akomodasi RAKORDA DPD KNPI Kukar an. Wiwin Irfan (Moderator)</v>
          </cell>
          <cell r="H217">
            <v>150000</v>
          </cell>
          <cell r="I217">
            <v>1966325</v>
          </cell>
        </row>
        <row r="218">
          <cell r="A218">
            <v>212</v>
          </cell>
          <cell r="B218">
            <v>40482</v>
          </cell>
          <cell r="C218">
            <v>6</v>
          </cell>
          <cell r="D218" t="str">
            <v>Transportasi dan Akomodasi RAKORDA DPD KNPI Kukar an. Jurnati Wagiso (MC)</v>
          </cell>
          <cell r="H218">
            <v>150000</v>
          </cell>
          <cell r="I218">
            <v>1816325</v>
          </cell>
        </row>
        <row r="219">
          <cell r="A219">
            <v>213</v>
          </cell>
          <cell r="B219">
            <v>40482</v>
          </cell>
          <cell r="C219" t="str">
            <v>TL4</v>
          </cell>
          <cell r="D219" t="str">
            <v>Pinjaman Sementara Dari Ketua KONI Kukar an. Abdul Rasid, SE</v>
          </cell>
          <cell r="G219">
            <v>10000000</v>
          </cell>
          <cell r="I219">
            <v>11816325</v>
          </cell>
        </row>
        <row r="220">
          <cell r="A220">
            <v>214</v>
          </cell>
          <cell r="B220">
            <v>40483</v>
          </cell>
          <cell r="C220" t="str">
            <v>3.1.8</v>
          </cell>
          <cell r="D220" t="str">
            <v>Bayar Biaya Kebutuhan Sekretariat DPD KNPI Kab Kukar</v>
          </cell>
          <cell r="H220">
            <v>6000000</v>
          </cell>
          <cell r="I220">
            <v>5816325</v>
          </cell>
        </row>
        <row r="221">
          <cell r="A221">
            <v>215</v>
          </cell>
          <cell r="B221">
            <v>40483</v>
          </cell>
          <cell r="C221">
            <v>8</v>
          </cell>
          <cell r="D221" t="str">
            <v>Bayar Biaya Pembelian Printer IP 2770 Canon &amp; MP 258 Canon + Infus</v>
          </cell>
          <cell r="H221">
            <v>1500000</v>
          </cell>
          <cell r="I221">
            <v>4316325</v>
          </cell>
        </row>
        <row r="222">
          <cell r="A222">
            <v>216</v>
          </cell>
          <cell r="B222">
            <v>40484</v>
          </cell>
          <cell r="C222" t="str">
            <v>3.1.4</v>
          </cell>
          <cell r="D222" t="str">
            <v>Bayar Biaya Rekening Listrik, Telpon dan Air dan Uang Jasa Periode Nov 2010</v>
          </cell>
          <cell r="H222">
            <v>910020</v>
          </cell>
          <cell r="I222">
            <v>3406305</v>
          </cell>
        </row>
        <row r="223">
          <cell r="A223">
            <v>217</v>
          </cell>
          <cell r="B223">
            <v>40485</v>
          </cell>
          <cell r="C223" t="str">
            <v>3.1.2</v>
          </cell>
          <cell r="D223" t="str">
            <v>Bayar Biaya Fhoto Copy Kwitansi ( 48 Lmbr @Rp 175,- )</v>
          </cell>
          <cell r="H223">
            <v>8400</v>
          </cell>
          <cell r="I223">
            <v>3397905</v>
          </cell>
        </row>
        <row r="224">
          <cell r="A224">
            <v>218</v>
          </cell>
          <cell r="B224">
            <v>40485</v>
          </cell>
          <cell r="C224" t="str">
            <v>3.1.2</v>
          </cell>
          <cell r="D224" t="str">
            <v>Bayar Biaya Jilid ( 1 Pcs @Rp 3.000,- )</v>
          </cell>
          <cell r="H224">
            <v>3000</v>
          </cell>
          <cell r="I224">
            <v>3394905</v>
          </cell>
        </row>
        <row r="225">
          <cell r="A225">
            <v>219</v>
          </cell>
          <cell r="B225">
            <v>40487</v>
          </cell>
          <cell r="C225" t="str">
            <v>3.1.5</v>
          </cell>
          <cell r="D225" t="str">
            <v>Pembayaran TV Channel Etam ( Peliputan )</v>
          </cell>
          <cell r="H225">
            <v>500000</v>
          </cell>
          <cell r="I225">
            <v>2894905</v>
          </cell>
        </row>
        <row r="226">
          <cell r="A226">
            <v>220</v>
          </cell>
          <cell r="B226">
            <v>40489</v>
          </cell>
          <cell r="C226">
            <v>6</v>
          </cell>
          <cell r="D226" t="str">
            <v>Bayar Biaya Peliputan Acara RAKORDA DPD KNPI Kab Kukar</v>
          </cell>
          <cell r="H226">
            <v>500000</v>
          </cell>
          <cell r="I226">
            <v>2394905</v>
          </cell>
        </row>
        <row r="227">
          <cell r="A227">
            <v>221</v>
          </cell>
          <cell r="B227">
            <v>40489</v>
          </cell>
          <cell r="C227">
            <v>3</v>
          </cell>
          <cell r="D227" t="str">
            <v xml:space="preserve">Bayar Biaya Konferensi Pers Persoalan Blok Mahakam </v>
          </cell>
          <cell r="H227">
            <v>600000</v>
          </cell>
          <cell r="I227">
            <v>1794905</v>
          </cell>
        </row>
        <row r="228">
          <cell r="A228">
            <v>222</v>
          </cell>
          <cell r="B228">
            <v>40489</v>
          </cell>
          <cell r="C228" t="str">
            <v>3.1.4</v>
          </cell>
          <cell r="D228" t="str">
            <v>Bayar Biaya Speedy Bulan Oktober 2010</v>
          </cell>
          <cell r="H228">
            <v>777000</v>
          </cell>
          <cell r="I228">
            <v>1017905</v>
          </cell>
        </row>
        <row r="229">
          <cell r="A229">
            <v>223</v>
          </cell>
          <cell r="B229">
            <v>40506</v>
          </cell>
          <cell r="C229" t="str">
            <v>Kas</v>
          </cell>
          <cell r="D229" t="str">
            <v>Penarikan Tunai Untuk Pengisian Kas</v>
          </cell>
          <cell r="G229">
            <v>370000000</v>
          </cell>
          <cell r="I229">
            <v>371017905</v>
          </cell>
        </row>
        <row r="230">
          <cell r="A230">
            <v>224</v>
          </cell>
          <cell r="B230">
            <v>40506</v>
          </cell>
          <cell r="C230" t="str">
            <v>9.2</v>
          </cell>
          <cell r="D230" t="str">
            <v xml:space="preserve">Pengembalian Pinjaman Sementara Kepada Bendahara DPD KNPI an. Akhmad Rizani </v>
          </cell>
          <cell r="H230">
            <v>32000000</v>
          </cell>
          <cell r="I230">
            <v>339017905</v>
          </cell>
        </row>
        <row r="231">
          <cell r="A231">
            <v>225</v>
          </cell>
          <cell r="B231">
            <v>40506</v>
          </cell>
          <cell r="C231" t="str">
            <v>9.1</v>
          </cell>
          <cell r="D231" t="str">
            <v>Pengembalian Pinjaman Sementara Kepada Ketua DPD KNPI Kukar an. Khairudin, SP</v>
          </cell>
          <cell r="H231">
            <v>72700000</v>
          </cell>
          <cell r="I231">
            <v>266317905</v>
          </cell>
        </row>
        <row r="232">
          <cell r="A232">
            <v>226</v>
          </cell>
          <cell r="B232">
            <v>40506</v>
          </cell>
          <cell r="C232" t="str">
            <v>9.1</v>
          </cell>
          <cell r="D232" t="str">
            <v>Pengembalian Pinjaman Sementara Kepada Ketua DPD KNPI Kukar an. Khairudin, SP</v>
          </cell>
          <cell r="H232">
            <v>40000000</v>
          </cell>
          <cell r="I232">
            <v>226317905</v>
          </cell>
        </row>
        <row r="233">
          <cell r="A233">
            <v>227</v>
          </cell>
          <cell r="B233">
            <v>40506</v>
          </cell>
          <cell r="C233" t="str">
            <v>3.1.2</v>
          </cell>
          <cell r="D233" t="str">
            <v>Bayar Biaya Pembelian ATK &amp; Perlengkapan Sekretariat DPD KNPI Kab Kukar</v>
          </cell>
          <cell r="H233">
            <v>30000000</v>
          </cell>
          <cell r="I233">
            <v>196317905</v>
          </cell>
        </row>
        <row r="234">
          <cell r="A234">
            <v>228</v>
          </cell>
          <cell r="B234">
            <v>40510</v>
          </cell>
          <cell r="C234" t="str">
            <v>3.1.4</v>
          </cell>
          <cell r="D234" t="str">
            <v>Bayar Biaya Speedy 2 MBPS Selama 1 Tahun ( Tahun 2011 )</v>
          </cell>
          <cell r="H234">
            <v>13206000</v>
          </cell>
          <cell r="I234">
            <v>183111905</v>
          </cell>
        </row>
        <row r="235">
          <cell r="A235">
            <v>229</v>
          </cell>
          <cell r="B235">
            <v>40510</v>
          </cell>
          <cell r="C235">
            <v>8</v>
          </cell>
          <cell r="D235" t="str">
            <v>Bayar Biaya Beli Mesin Fax Bisa Potong Panasonic</v>
          </cell>
          <cell r="H235">
            <v>2550000</v>
          </cell>
          <cell r="I235">
            <v>180561905</v>
          </cell>
        </row>
        <row r="236">
          <cell r="A236">
            <v>230</v>
          </cell>
          <cell r="B236">
            <v>40511</v>
          </cell>
          <cell r="C236" t="str">
            <v>3.1.4</v>
          </cell>
          <cell r="D236" t="str">
            <v>Bayar Biaya Speedy Bulan Nopember 2010</v>
          </cell>
          <cell r="H236">
            <v>744750</v>
          </cell>
          <cell r="I236">
            <v>179817155</v>
          </cell>
        </row>
        <row r="237">
          <cell r="A237">
            <v>231</v>
          </cell>
          <cell r="B237">
            <v>40511</v>
          </cell>
          <cell r="C237" t="str">
            <v>3.1.2</v>
          </cell>
          <cell r="D237" t="str">
            <v>Bayar Biaya Pembelian Materai Rp. 6000,-</v>
          </cell>
          <cell r="H237">
            <v>600000</v>
          </cell>
          <cell r="I237">
            <v>179217155</v>
          </cell>
        </row>
        <row r="238">
          <cell r="A238">
            <v>232</v>
          </cell>
          <cell r="B238">
            <v>40512</v>
          </cell>
          <cell r="C238" t="str">
            <v>3.1.1</v>
          </cell>
          <cell r="D238" t="str">
            <v>Bayar Biaya Konsumsi Harian Staf Sekretariat DPD KNPI Kab Kukar 1 Bulan</v>
          </cell>
          <cell r="H238">
            <v>2500000</v>
          </cell>
          <cell r="I238">
            <v>176717155</v>
          </cell>
        </row>
        <row r="239">
          <cell r="A239">
            <v>233</v>
          </cell>
          <cell r="B239">
            <v>40512</v>
          </cell>
          <cell r="C239" t="str">
            <v>9.6</v>
          </cell>
          <cell r="D239" t="str">
            <v>Pinjaman Dana Oleh Angkatan Muda Partai Golkar (AMPG) Kepada DPD KNPI Kab. Kukar</v>
          </cell>
          <cell r="H239">
            <v>90000000</v>
          </cell>
          <cell r="I239">
            <v>86717155</v>
          </cell>
        </row>
        <row r="240">
          <cell r="A240">
            <v>234</v>
          </cell>
          <cell r="B240">
            <v>40512</v>
          </cell>
          <cell r="C240" t="str">
            <v>3.1.1</v>
          </cell>
          <cell r="D240" t="str">
            <v>Bayar Biaya Insentif/Honor Staf DPD KNPI Kab. Kutai kartanegara Periode Nopember-Desember 2010</v>
          </cell>
          <cell r="H240">
            <v>9000000</v>
          </cell>
          <cell r="I240">
            <v>77717155</v>
          </cell>
        </row>
        <row r="241">
          <cell r="A241">
            <v>235</v>
          </cell>
          <cell r="B241">
            <v>40512</v>
          </cell>
          <cell r="C241" t="str">
            <v>TL1</v>
          </cell>
          <cell r="D241" t="str">
            <v>Pinjaman Sementara Dari Ketua DPD KNPI Kukar an. Khairudin, SP</v>
          </cell>
          <cell r="G241">
            <v>166000000</v>
          </cell>
          <cell r="I241">
            <v>243717155</v>
          </cell>
        </row>
        <row r="242">
          <cell r="A242">
            <v>236</v>
          </cell>
          <cell r="B242">
            <v>40512</v>
          </cell>
          <cell r="C242" t="str">
            <v>9.3</v>
          </cell>
          <cell r="D242" t="str">
            <v>Pengembalian Pinjaman Sementara Kepada Sekjen DPD KNPI Kukar an. Junaidi, S.Sos</v>
          </cell>
          <cell r="H242">
            <v>200000000</v>
          </cell>
          <cell r="I242">
            <v>43717155</v>
          </cell>
        </row>
        <row r="243">
          <cell r="A243">
            <v>237</v>
          </cell>
          <cell r="B243">
            <v>40513</v>
          </cell>
          <cell r="C243" t="str">
            <v>3.1.7</v>
          </cell>
          <cell r="D243" t="str">
            <v>Bayar Biaya Servic Mobil dan Bayar Pajak Mobil DPD KNPI Kab Kukar</v>
          </cell>
          <cell r="H243">
            <v>10000000</v>
          </cell>
          <cell r="I243">
            <v>33717155</v>
          </cell>
        </row>
        <row r="244">
          <cell r="A244">
            <v>238</v>
          </cell>
          <cell r="B244">
            <v>40513</v>
          </cell>
          <cell r="C244" t="str">
            <v>3.1.5</v>
          </cell>
          <cell r="D244" t="str">
            <v>Bayar Biaya Tagihan SKH Poskota Kaltim Sebanyak 2 eks /hari Periode Nop 2010</v>
          </cell>
          <cell r="H244">
            <v>150000</v>
          </cell>
          <cell r="I244">
            <v>33567155</v>
          </cell>
        </row>
        <row r="245">
          <cell r="A245">
            <v>239</v>
          </cell>
          <cell r="B245">
            <v>40517</v>
          </cell>
          <cell r="C245" t="str">
            <v>3.1.5</v>
          </cell>
          <cell r="D245" t="str">
            <v>Bayar Biaya Tagihan TV Kabel Sekretariat DPD KNPI Periode Okt-Des 2010  ( 3 Bln @Rp 30.000,- )</v>
          </cell>
          <cell r="H245">
            <v>90000</v>
          </cell>
          <cell r="I245">
            <v>33477155</v>
          </cell>
        </row>
        <row r="246">
          <cell r="A246">
            <v>240</v>
          </cell>
          <cell r="B246">
            <v>40517</v>
          </cell>
          <cell r="C246" t="str">
            <v>9.4</v>
          </cell>
          <cell r="D246" t="str">
            <v>Pengembalian Pinjaman Sementara Kepada Ketua DPD KONI Kukar an. Abdul Rasid, SE</v>
          </cell>
          <cell r="H246">
            <v>10000000</v>
          </cell>
          <cell r="I246">
            <v>23477155</v>
          </cell>
        </row>
        <row r="247">
          <cell r="A247">
            <v>241</v>
          </cell>
          <cell r="B247">
            <v>40517</v>
          </cell>
          <cell r="C247" t="str">
            <v>3.1.4</v>
          </cell>
          <cell r="D247" t="str">
            <v>Bayar Biaya Komunikasi Pengurus DPD KNPI Kab Kukar</v>
          </cell>
          <cell r="H247">
            <v>300000</v>
          </cell>
          <cell r="I247">
            <v>23177155</v>
          </cell>
        </row>
        <row r="248">
          <cell r="A248">
            <v>242</v>
          </cell>
          <cell r="B248">
            <v>40517</v>
          </cell>
          <cell r="C248">
            <v>2</v>
          </cell>
          <cell r="D248" t="str">
            <v>Bayar Biaya Trasfortasi  Penyuluhan  Perkampungan Pemuda Mandiri</v>
          </cell>
          <cell r="H248">
            <v>1000000</v>
          </cell>
          <cell r="I248">
            <v>22177155</v>
          </cell>
        </row>
        <row r="249">
          <cell r="A249">
            <v>243</v>
          </cell>
          <cell r="B249">
            <v>40517</v>
          </cell>
          <cell r="C249">
            <v>3</v>
          </cell>
          <cell r="D249" t="str">
            <v>Bayar Biaya Bensin Mobil DPD KNPI Kab Kukar</v>
          </cell>
          <cell r="H249">
            <v>500000</v>
          </cell>
          <cell r="I249">
            <v>21677155</v>
          </cell>
        </row>
        <row r="250">
          <cell r="A250">
            <v>244</v>
          </cell>
          <cell r="B250">
            <v>40517</v>
          </cell>
          <cell r="C250" t="str">
            <v>3.1.5</v>
          </cell>
          <cell r="D250" t="str">
            <v>Bayar Biaya Tagihan SKH Koran Kaltim Sebanyak 2 eks /hari Periode Okt, Nop dan Des 2010</v>
          </cell>
          <cell r="H250">
            <v>300000</v>
          </cell>
          <cell r="I250">
            <v>21377155</v>
          </cell>
        </row>
        <row r="251">
          <cell r="A251">
            <v>245</v>
          </cell>
          <cell r="B251">
            <v>40520</v>
          </cell>
          <cell r="C251" t="str">
            <v>3.1.4</v>
          </cell>
          <cell r="D251" t="str">
            <v>Bayar Biaya Rekening Listrik, Telpon dan Air dan Uang Jasa Periode Des 2010</v>
          </cell>
          <cell r="H251">
            <v>948840</v>
          </cell>
          <cell r="I251">
            <v>20428315</v>
          </cell>
        </row>
        <row r="252">
          <cell r="A252">
            <v>246</v>
          </cell>
          <cell r="B252">
            <v>40520</v>
          </cell>
          <cell r="C252" t="str">
            <v>9.7</v>
          </cell>
          <cell r="D252" t="str">
            <v>Bayar Biaya Audit Laporan Sumber &amp; Penggunaan Dana KNPI Kab. Kukar Tahun 2010 (50% Penyelesaian kontrak)</v>
          </cell>
          <cell r="H252">
            <v>15000000</v>
          </cell>
          <cell r="I252">
            <v>5428315</v>
          </cell>
        </row>
        <row r="253">
          <cell r="A253">
            <v>247</v>
          </cell>
          <cell r="B253">
            <v>40520</v>
          </cell>
          <cell r="C253">
            <v>6</v>
          </cell>
          <cell r="D253" t="str">
            <v>Bayar Biaya Menghadiri Musyawarah Provinsi DPD KNPI KALTIM 2010</v>
          </cell>
          <cell r="H253">
            <v>500000</v>
          </cell>
          <cell r="I253">
            <v>4928315</v>
          </cell>
        </row>
        <row r="254">
          <cell r="A254">
            <v>248</v>
          </cell>
          <cell r="B254">
            <v>40526</v>
          </cell>
          <cell r="C254" t="str">
            <v>3.1.2</v>
          </cell>
          <cell r="D254" t="str">
            <v>Bayar Biaya Matrai ( 5 Lembar @Rp 6.000,- )</v>
          </cell>
          <cell r="H254">
            <v>30000</v>
          </cell>
          <cell r="I254">
            <v>4898315</v>
          </cell>
        </row>
        <row r="255">
          <cell r="A255">
            <v>249</v>
          </cell>
          <cell r="B255">
            <v>40526</v>
          </cell>
          <cell r="C255" t="str">
            <v>3.1.1</v>
          </cell>
          <cell r="D255" t="str">
            <v>Bayar Biaya Konsumsi Harian Staf</v>
          </cell>
          <cell r="H255">
            <v>500000</v>
          </cell>
          <cell r="I255">
            <v>4398315</v>
          </cell>
        </row>
        <row r="256">
          <cell r="A256">
            <v>250</v>
          </cell>
          <cell r="B256">
            <v>40534</v>
          </cell>
          <cell r="C256" t="str">
            <v>3.1.7</v>
          </cell>
          <cell r="D256" t="str">
            <v>Bayar Biaya Service TV dan CPU</v>
          </cell>
          <cell r="H256">
            <v>1600000</v>
          </cell>
          <cell r="I256">
            <v>2798315</v>
          </cell>
        </row>
        <row r="257">
          <cell r="A257">
            <v>251</v>
          </cell>
          <cell r="B257">
            <v>40537</v>
          </cell>
          <cell r="C257">
            <v>3</v>
          </cell>
          <cell r="D257" t="str">
            <v>Bayar Biaya Transportasi dan Konsumsi Kunjungan ke Kec. Kota Bangun</v>
          </cell>
          <cell r="H257">
            <v>1000000</v>
          </cell>
          <cell r="I257">
            <v>1798315</v>
          </cell>
        </row>
        <row r="258">
          <cell r="A258">
            <v>252</v>
          </cell>
          <cell r="B258">
            <v>40538</v>
          </cell>
          <cell r="C258" t="str">
            <v>3.1.11</v>
          </cell>
          <cell r="D258" t="str">
            <v>Bayar Sumbangan Dana Pengobatan Kepada Bung Doby Supiandi</v>
          </cell>
          <cell r="H258">
            <v>500000</v>
          </cell>
          <cell r="I258">
            <v>1298315</v>
          </cell>
        </row>
        <row r="259">
          <cell r="A259">
            <v>253</v>
          </cell>
          <cell r="B259">
            <v>40539</v>
          </cell>
          <cell r="C259" t="str">
            <v>Kas</v>
          </cell>
          <cell r="D259" t="str">
            <v>Penarikan Tunai Untuk Pengisian Kas</v>
          </cell>
          <cell r="G259">
            <v>29000000</v>
          </cell>
          <cell r="I259">
            <v>30298315</v>
          </cell>
        </row>
        <row r="260">
          <cell r="A260">
            <v>254</v>
          </cell>
          <cell r="B260">
            <v>40540</v>
          </cell>
          <cell r="C260" t="str">
            <v>9.7</v>
          </cell>
          <cell r="D260" t="str">
            <v>Bayar Biaya Audit Laporan Sumber &amp; Penggunaan Dana KNPI Kab. Kukar Tahun 2011 (Biaya Audit Dibayar Dimuka)</v>
          </cell>
          <cell r="H260">
            <v>30000000</v>
          </cell>
          <cell r="I260">
            <v>298315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PUR"/>
      <sheetName val="Daftar Isi knpi"/>
      <sheetName val="COVER"/>
      <sheetName val="LSPD-TOP"/>
      <sheetName val="P-LPSD"/>
      <sheetName val="Cat "/>
      <sheetName val="L-INV"/>
      <sheetName val="KKP"/>
      <sheetName val="NL"/>
      <sheetName val="L-JG"/>
      <sheetName val="L-PI"/>
      <sheetName val="L-4"/>
      <sheetName val="LAR-12"/>
      <sheetName val="DATA"/>
      <sheetName val="Buku Kas"/>
      <sheetName val="R-091"/>
      <sheetName val="R-871"/>
      <sheetName val="R-50-7"/>
      <sheetName val="Barge"/>
      <sheetName val="Kendaraan"/>
      <sheetName val="pERALATAN KANTOR"/>
      <sheetName val="Perabot Kantor"/>
      <sheetName val="Peralatan Kap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7">
          <cell r="A7">
            <v>1</v>
          </cell>
          <cell r="B7">
            <v>40178</v>
          </cell>
          <cell r="D7" t="str">
            <v>Saldo Awal Januari 2010</v>
          </cell>
          <cell r="G7">
            <v>57040</v>
          </cell>
          <cell r="I7">
            <v>57040</v>
          </cell>
        </row>
        <row r="8">
          <cell r="A8">
            <v>2</v>
          </cell>
          <cell r="B8">
            <v>40179</v>
          </cell>
          <cell r="C8" t="str">
            <v>TL2</v>
          </cell>
          <cell r="D8" t="str">
            <v>Pinjaman Sementara Operasional Dari Bendahara KNPI ( Akhmad Rizani )</v>
          </cell>
          <cell r="G8">
            <v>43000000</v>
          </cell>
          <cell r="I8">
            <v>43057040</v>
          </cell>
        </row>
        <row r="9">
          <cell r="A9">
            <v>3</v>
          </cell>
          <cell r="B9">
            <v>40181</v>
          </cell>
          <cell r="C9" t="str">
            <v>3.1.1</v>
          </cell>
          <cell r="D9" t="str">
            <v>Bayar Biaya Insentif/Honor Staf DPD KNPI Kab. Kutai kartanegara Periode Januari 2010</v>
          </cell>
          <cell r="H9">
            <v>2200000</v>
          </cell>
          <cell r="I9">
            <v>40857040</v>
          </cell>
        </row>
        <row r="10">
          <cell r="A10">
            <v>4</v>
          </cell>
          <cell r="B10">
            <v>40184</v>
          </cell>
          <cell r="C10" t="str">
            <v>3.1.4</v>
          </cell>
          <cell r="D10" t="str">
            <v>Bayar Biaya Rekening Listrik, Telpon dan Air dan Uang Jasa Periode Januari 2010</v>
          </cell>
          <cell r="H10">
            <v>840120</v>
          </cell>
          <cell r="I10">
            <v>40016920</v>
          </cell>
        </row>
        <row r="11">
          <cell r="A11">
            <v>5</v>
          </cell>
          <cell r="B11">
            <v>40189</v>
          </cell>
          <cell r="C11">
            <v>6</v>
          </cell>
          <cell r="D11" t="str">
            <v>Bayar Biaya OP &amp; transp. DPD KNPI kab.Kukar dalam rangka Muscam KNPI Kec. Tenggarong Seberang tgl 18 Januari 2010</v>
          </cell>
          <cell r="H11">
            <v>1000000</v>
          </cell>
          <cell r="I11">
            <v>39016920</v>
          </cell>
        </row>
        <row r="12">
          <cell r="A12">
            <v>6</v>
          </cell>
          <cell r="B12">
            <v>40189</v>
          </cell>
          <cell r="C12">
            <v>6</v>
          </cell>
          <cell r="D12" t="str">
            <v xml:space="preserve">Bayar Biaya Operasional Muscam KNPI Kec. Tenggarong Seberang tgl 18 Januari 2010 </v>
          </cell>
          <cell r="H12">
            <v>5000000</v>
          </cell>
          <cell r="I12">
            <v>34016920</v>
          </cell>
        </row>
        <row r="13">
          <cell r="A13">
            <v>7</v>
          </cell>
          <cell r="B13">
            <v>40195</v>
          </cell>
          <cell r="C13">
            <v>3</v>
          </cell>
          <cell r="D13" t="str">
            <v>Bayar Biaya Operasional/ transportasi  DPD KNPI Kukar Kec. Kenohan tanggal 20 Januari 2010</v>
          </cell>
          <cell r="H13">
            <v>3500000</v>
          </cell>
          <cell r="I13">
            <v>30516920</v>
          </cell>
        </row>
        <row r="14">
          <cell r="A14">
            <v>8</v>
          </cell>
          <cell r="B14">
            <v>40195</v>
          </cell>
          <cell r="C14">
            <v>6</v>
          </cell>
          <cell r="D14" t="str">
            <v>Bayar Biaya Operasional pelaksanaan muscam KNPI Kec. Kenohan tgl 20 Januari 2010</v>
          </cell>
          <cell r="H14">
            <v>5000000</v>
          </cell>
          <cell r="I14">
            <v>25516920</v>
          </cell>
        </row>
        <row r="15">
          <cell r="A15">
            <v>9</v>
          </cell>
          <cell r="B15">
            <v>40195</v>
          </cell>
          <cell r="C15">
            <v>6</v>
          </cell>
          <cell r="D15" t="str">
            <v>Bayar Biaya Operasional Pengurus Terpilih Kec. Kenohan tgl 20 Januari 2010</v>
          </cell>
          <cell r="H15">
            <v>5000000</v>
          </cell>
          <cell r="I15">
            <v>20516920</v>
          </cell>
        </row>
        <row r="16">
          <cell r="A16">
            <v>10</v>
          </cell>
          <cell r="B16">
            <v>40198</v>
          </cell>
          <cell r="C16">
            <v>6</v>
          </cell>
          <cell r="D16" t="str">
            <v>Bayar Biaya Operasional Pengurus Terpilih KNPI Kec. Muara badak periode 2010-2012</v>
          </cell>
          <cell r="H16">
            <v>5000000</v>
          </cell>
          <cell r="I16">
            <v>15516920</v>
          </cell>
        </row>
        <row r="17">
          <cell r="A17">
            <v>11</v>
          </cell>
          <cell r="B17">
            <v>40203</v>
          </cell>
          <cell r="C17">
            <v>6</v>
          </cell>
          <cell r="D17" t="str">
            <v>Bayar Biaya Operasional kebutuhan kesekretariatan DPD KNPI Kab. Kukar</v>
          </cell>
          <cell r="H17">
            <v>3000000</v>
          </cell>
          <cell r="I17">
            <v>12516920</v>
          </cell>
        </row>
        <row r="18">
          <cell r="A18">
            <v>12</v>
          </cell>
          <cell r="B18">
            <v>40203</v>
          </cell>
          <cell r="C18">
            <v>6</v>
          </cell>
          <cell r="D18" t="str">
            <v>Bayar Biaya BBM</v>
          </cell>
          <cell r="H18">
            <v>100000</v>
          </cell>
          <cell r="I18">
            <v>12416920</v>
          </cell>
        </row>
        <row r="19">
          <cell r="A19">
            <v>13</v>
          </cell>
          <cell r="B19">
            <v>40203</v>
          </cell>
          <cell r="C19">
            <v>3</v>
          </cell>
          <cell r="D19" t="str">
            <v>Bayar Biaya Op. transportasi,akomodasi dan konsumsi menghadiri undangan di sanga-sanga tgl 26-27 Januari 2010</v>
          </cell>
          <cell r="H19">
            <v>1000000</v>
          </cell>
          <cell r="I19">
            <v>11416920</v>
          </cell>
        </row>
        <row r="20">
          <cell r="A20">
            <v>14</v>
          </cell>
          <cell r="B20">
            <v>40206</v>
          </cell>
          <cell r="C20">
            <v>6</v>
          </cell>
          <cell r="D20" t="str">
            <v>Bayar Biaya Operasional Muscam KNPI Kec. Anggana pada tgl 8 Februari 2010</v>
          </cell>
          <cell r="H20">
            <v>5000000</v>
          </cell>
          <cell r="I20">
            <v>6416920</v>
          </cell>
        </row>
        <row r="21">
          <cell r="A21">
            <v>15</v>
          </cell>
          <cell r="B21">
            <v>40206</v>
          </cell>
          <cell r="C21">
            <v>6</v>
          </cell>
          <cell r="D21" t="str">
            <v>Bayar Biaya Operasional &amp; transportasi DPD KNPI Kab. Kukar dalam rangka Muscam KNPI Kec. Anggana</v>
          </cell>
          <cell r="H21">
            <v>3000000</v>
          </cell>
          <cell r="I21">
            <v>3416920</v>
          </cell>
        </row>
        <row r="22">
          <cell r="A22">
            <v>16</v>
          </cell>
          <cell r="B22">
            <v>40207</v>
          </cell>
          <cell r="C22" t="str">
            <v>3.1.2</v>
          </cell>
          <cell r="D22" t="str">
            <v>Bayar Biaya ATK Sekretariatan DPD KNPI Kec. Tenggarong</v>
          </cell>
          <cell r="H22">
            <v>312000</v>
          </cell>
          <cell r="I22">
            <v>3104920</v>
          </cell>
        </row>
        <row r="23">
          <cell r="A23">
            <v>17</v>
          </cell>
          <cell r="B23">
            <v>40211</v>
          </cell>
          <cell r="C23" t="str">
            <v>3.1.1</v>
          </cell>
          <cell r="D23" t="str">
            <v>Bayar Biaya Insentif/Honor Staf DPD KNPI Kab. Kutai kartanegara Periode Februari 2010</v>
          </cell>
          <cell r="H23">
            <v>2200000</v>
          </cell>
          <cell r="I23">
            <v>904920</v>
          </cell>
        </row>
        <row r="24">
          <cell r="A24">
            <v>18</v>
          </cell>
          <cell r="B24">
            <v>40211</v>
          </cell>
          <cell r="C24" t="str">
            <v>Kas</v>
          </cell>
          <cell r="D24" t="str">
            <v>Bank Rakyat Indonesia AC. 0212-01-026252-50-7</v>
          </cell>
          <cell r="G24">
            <v>250000000</v>
          </cell>
          <cell r="I24">
            <v>250904920</v>
          </cell>
        </row>
        <row r="25">
          <cell r="A25">
            <v>19</v>
          </cell>
          <cell r="B25">
            <v>40211</v>
          </cell>
          <cell r="C25">
            <v>6</v>
          </cell>
          <cell r="D25" t="str">
            <v>Bayar Biaya Operasional pengurus KNPI Kec. Muara badak</v>
          </cell>
          <cell r="H25">
            <v>5000000</v>
          </cell>
          <cell r="I25">
            <v>245904920</v>
          </cell>
        </row>
        <row r="26">
          <cell r="A26">
            <v>20</v>
          </cell>
          <cell r="B26">
            <v>40217</v>
          </cell>
          <cell r="C26">
            <v>6</v>
          </cell>
          <cell r="D26" t="str">
            <v>Bayar Biaya OP &amp; transpr. Pengurus DPD KNPI Kab. Kukar dalam Rangka Muscam KNPI Kec. M. Kaman</v>
          </cell>
          <cell r="H26">
            <v>2000000</v>
          </cell>
          <cell r="I26">
            <v>243904920</v>
          </cell>
        </row>
        <row r="27">
          <cell r="A27">
            <v>21</v>
          </cell>
          <cell r="B27">
            <v>40217</v>
          </cell>
          <cell r="C27">
            <v>6</v>
          </cell>
          <cell r="D27" t="str">
            <v>Bayar Biaya OP &amp; transpr. Pengurus DPD KNPI Kab. Kukar dalam Rangka Muscam KNPI Kec. M. Muntai</v>
          </cell>
          <cell r="H27">
            <v>4000000</v>
          </cell>
          <cell r="I27">
            <v>239904920</v>
          </cell>
        </row>
        <row r="28">
          <cell r="A28">
            <v>22</v>
          </cell>
          <cell r="B28">
            <v>40217</v>
          </cell>
          <cell r="C28">
            <v>6</v>
          </cell>
          <cell r="D28" t="str">
            <v>Bayar Biaya Op. Muscam KNPI Kec. Muara Muntai tgl 11 Februari  2010</v>
          </cell>
          <cell r="H28">
            <v>5000000</v>
          </cell>
          <cell r="I28">
            <v>234904920</v>
          </cell>
        </row>
        <row r="29">
          <cell r="A29">
            <v>23</v>
          </cell>
          <cell r="B29">
            <v>40217</v>
          </cell>
          <cell r="C29">
            <v>6</v>
          </cell>
          <cell r="D29" t="str">
            <v>Bayar Biaya Operasional Muscam KNPI Kec. Muara Kaman tgl 11 Februari 2010</v>
          </cell>
          <cell r="H29">
            <v>5000000</v>
          </cell>
          <cell r="I29">
            <v>229904920</v>
          </cell>
        </row>
        <row r="30">
          <cell r="A30">
            <v>24</v>
          </cell>
          <cell r="B30">
            <v>40218</v>
          </cell>
          <cell r="C30" t="str">
            <v>3.1.4</v>
          </cell>
          <cell r="D30" t="str">
            <v>Bayar Biaya Rekening Listrik, Telpon dan Air dan Uang Jasa Periode Februari 2010</v>
          </cell>
          <cell r="H30">
            <v>736920</v>
          </cell>
          <cell r="I30">
            <v>229168000</v>
          </cell>
        </row>
        <row r="31">
          <cell r="A31">
            <v>25</v>
          </cell>
          <cell r="B31">
            <v>40218</v>
          </cell>
          <cell r="C31">
            <v>6</v>
          </cell>
          <cell r="D31" t="str">
            <v>Bayar Biaya Operasional kepengurusan terpilih KNPI Kec. Anggana periode 2010-2012</v>
          </cell>
          <cell r="H31">
            <v>5000000</v>
          </cell>
          <cell r="I31">
            <v>224168000</v>
          </cell>
        </row>
        <row r="32">
          <cell r="A32">
            <v>26</v>
          </cell>
          <cell r="B32">
            <v>40219</v>
          </cell>
          <cell r="C32">
            <v>8</v>
          </cell>
          <cell r="D32" t="str">
            <v>Bayar Biaya Pengadaan Hard disk &amp; printer KNPI Kec. Muara jawa</v>
          </cell>
          <cell r="H32">
            <v>5000000</v>
          </cell>
          <cell r="I32">
            <v>219168000</v>
          </cell>
        </row>
        <row r="33">
          <cell r="A33">
            <v>27</v>
          </cell>
          <cell r="B33">
            <v>40219</v>
          </cell>
          <cell r="C33">
            <v>6</v>
          </cell>
          <cell r="D33" t="str">
            <v>Bayar Biaya OP. &amp; Transportasi pengurus DPD KNPI Kab.Kukar dalam rangka Muscam KNPI Kec. Tenggarong</v>
          </cell>
          <cell r="H33">
            <v>500000</v>
          </cell>
          <cell r="I33">
            <v>218668000</v>
          </cell>
        </row>
        <row r="34">
          <cell r="A34">
            <v>28</v>
          </cell>
          <cell r="B34">
            <v>40219</v>
          </cell>
          <cell r="C34">
            <v>6</v>
          </cell>
          <cell r="D34" t="str">
            <v>Bayar Biaya OP. Muscam KNPI Kec. Tenggarong</v>
          </cell>
          <cell r="H34">
            <v>5000000</v>
          </cell>
          <cell r="I34">
            <v>213668000</v>
          </cell>
        </row>
        <row r="35">
          <cell r="A35">
            <v>29</v>
          </cell>
          <cell r="B35">
            <v>40223</v>
          </cell>
          <cell r="C35">
            <v>6</v>
          </cell>
          <cell r="D35" t="str">
            <v>Bayar Biaya OP &amp; transport. Pengurus DPD KNPI Kab. Kukar dalam Rangka Muscam KNPI Kec. Sebulu</v>
          </cell>
          <cell r="H35">
            <v>1500000</v>
          </cell>
          <cell r="I35">
            <v>212168000</v>
          </cell>
        </row>
        <row r="36">
          <cell r="A36">
            <v>30</v>
          </cell>
          <cell r="B36">
            <v>40223</v>
          </cell>
          <cell r="C36">
            <v>6</v>
          </cell>
          <cell r="D36" t="str">
            <v>Bayar Biaya Operasional kepengurusan terpilih KNPI Kec. Muara Kaman periode 2010-2012</v>
          </cell>
          <cell r="H36">
            <v>5000000</v>
          </cell>
          <cell r="I36">
            <v>207168000</v>
          </cell>
        </row>
        <row r="37">
          <cell r="A37">
            <v>31</v>
          </cell>
          <cell r="B37">
            <v>40223</v>
          </cell>
          <cell r="C37">
            <v>6</v>
          </cell>
          <cell r="D37" t="str">
            <v>Bayar Biaya Operasional Muscam KNPI Kec. sebulu tgl 18 Februari 2010</v>
          </cell>
          <cell r="H37">
            <v>5000000</v>
          </cell>
          <cell r="I37">
            <v>202168000</v>
          </cell>
        </row>
        <row r="38">
          <cell r="A38">
            <v>32</v>
          </cell>
          <cell r="B38">
            <v>40223</v>
          </cell>
          <cell r="C38">
            <v>8</v>
          </cell>
          <cell r="D38" t="str">
            <v>Bayar Biaya Pembelian Komputer Toshiba ( 1 Unit ) NB 200-A104 G SN. Y9330938K</v>
          </cell>
          <cell r="H38">
            <v>4390000</v>
          </cell>
          <cell r="I38">
            <v>197778000</v>
          </cell>
        </row>
        <row r="39">
          <cell r="A39">
            <v>33</v>
          </cell>
          <cell r="B39">
            <v>40225</v>
          </cell>
          <cell r="C39">
            <v>6</v>
          </cell>
          <cell r="D39" t="str">
            <v>Bayar Biaya OP &amp; transport. Pengurus DPD KNPI Kab. Kukar dalam Muscam KNPI Kec. K. Janggut</v>
          </cell>
          <cell r="H39">
            <v>4000000</v>
          </cell>
          <cell r="I39">
            <v>193778000</v>
          </cell>
        </row>
        <row r="40">
          <cell r="A40">
            <v>34</v>
          </cell>
          <cell r="B40">
            <v>40225</v>
          </cell>
          <cell r="C40">
            <v>6</v>
          </cell>
          <cell r="D40" t="str">
            <v>Bayar Biaya OP &amp; transport. Pengurus DPD KNPI Kab. Kukar dalam Rangka Muscam KNPI Kec. Tabang</v>
          </cell>
          <cell r="H40">
            <v>5000000</v>
          </cell>
          <cell r="I40">
            <v>188778000</v>
          </cell>
        </row>
        <row r="41">
          <cell r="A41">
            <v>35</v>
          </cell>
          <cell r="B41">
            <v>40225</v>
          </cell>
          <cell r="C41">
            <v>6</v>
          </cell>
          <cell r="D41" t="str">
            <v>Bayar Biaya Operasional kepengurusan terpilih KNPI Kec. Kembang Janggut Periode 2010-2012</v>
          </cell>
          <cell r="H41">
            <v>5000000</v>
          </cell>
          <cell r="I41">
            <v>183778000</v>
          </cell>
        </row>
        <row r="42">
          <cell r="A42">
            <v>36</v>
          </cell>
          <cell r="B42">
            <v>40225</v>
          </cell>
          <cell r="C42">
            <v>6</v>
          </cell>
          <cell r="D42" t="str">
            <v>Bayar Biaya Operasional kepengurusan terpilih KNPI Kec. Tabang Periode 2010-2012</v>
          </cell>
          <cell r="H42">
            <v>5000000</v>
          </cell>
          <cell r="I42">
            <v>178778000</v>
          </cell>
        </row>
        <row r="43">
          <cell r="A43">
            <v>37</v>
          </cell>
          <cell r="B43">
            <v>40225</v>
          </cell>
          <cell r="C43">
            <v>6</v>
          </cell>
          <cell r="D43" t="str">
            <v>Bayar Biaya Operasional Muscam KNPI Kec. Kembang Janggut</v>
          </cell>
          <cell r="H43">
            <v>5000000</v>
          </cell>
          <cell r="I43">
            <v>173778000</v>
          </cell>
        </row>
        <row r="44">
          <cell r="A44">
            <v>38</v>
          </cell>
          <cell r="B44">
            <v>40225</v>
          </cell>
          <cell r="C44">
            <v>6</v>
          </cell>
          <cell r="D44" t="str">
            <v>Bayar Biaya Operasional Muscam KNPI Kec. Tabang</v>
          </cell>
          <cell r="H44">
            <v>5000000</v>
          </cell>
          <cell r="I44">
            <v>168778000</v>
          </cell>
        </row>
        <row r="45">
          <cell r="A45">
            <v>39</v>
          </cell>
          <cell r="B45">
            <v>40227</v>
          </cell>
          <cell r="C45">
            <v>6</v>
          </cell>
          <cell r="D45" t="str">
            <v>Bayar Biaya Operasional kepengurusan terpilih KNPI Kec. M. Muntai Periode 2010-2012</v>
          </cell>
          <cell r="H45">
            <v>5000000</v>
          </cell>
          <cell r="I45">
            <v>163778000</v>
          </cell>
        </row>
        <row r="46">
          <cell r="A46">
            <v>40</v>
          </cell>
          <cell r="B46">
            <v>40230</v>
          </cell>
          <cell r="C46">
            <v>6</v>
          </cell>
          <cell r="D46" t="str">
            <v>Bayar Biaya Operasional kepengurusan terpilih KNPI Kec. M. Kayu Periode 2010-2012</v>
          </cell>
          <cell r="H46">
            <v>5000000</v>
          </cell>
          <cell r="I46">
            <v>158778000</v>
          </cell>
        </row>
        <row r="47">
          <cell r="A47">
            <v>41</v>
          </cell>
          <cell r="B47">
            <v>40232</v>
          </cell>
          <cell r="C47">
            <v>6</v>
          </cell>
          <cell r="D47" t="str">
            <v>Bayar Biaya Operasional kepengurusan terpilih KNPI Kec. Sebulu Periode 2010-2012</v>
          </cell>
          <cell r="H47">
            <v>5000000</v>
          </cell>
          <cell r="I47">
            <v>153778000</v>
          </cell>
        </row>
        <row r="48">
          <cell r="A48">
            <v>42</v>
          </cell>
          <cell r="B48">
            <v>40238</v>
          </cell>
          <cell r="C48">
            <v>6</v>
          </cell>
          <cell r="D48" t="str">
            <v>Bayar Biaya Operasional kepengurusan terpilih KNPI Kec. Tenggarong Seberang Periode 2010-2012</v>
          </cell>
          <cell r="H48">
            <v>5000000</v>
          </cell>
          <cell r="I48">
            <v>148778000</v>
          </cell>
        </row>
        <row r="49">
          <cell r="A49">
            <v>43</v>
          </cell>
          <cell r="B49">
            <v>40240</v>
          </cell>
          <cell r="C49" t="str">
            <v>3.1.1</v>
          </cell>
          <cell r="D49" t="str">
            <v>Bayar Biaya Insentif/Honor Staf DPD KNPI Kab. Kutai kartanegara Periode Maret 2010</v>
          </cell>
          <cell r="H49">
            <v>2200000</v>
          </cell>
          <cell r="I49">
            <v>146578000</v>
          </cell>
        </row>
        <row r="50">
          <cell r="A50">
            <v>44</v>
          </cell>
          <cell r="B50">
            <v>40240</v>
          </cell>
          <cell r="C50" t="str">
            <v>3.1.4</v>
          </cell>
          <cell r="D50" t="str">
            <v>Bayar Biaya Rekening Listrik, Telpon dan Air dan Uang Jasa Periode Maret 2010</v>
          </cell>
          <cell r="H50">
            <v>900020</v>
          </cell>
          <cell r="I50">
            <v>145677980</v>
          </cell>
        </row>
        <row r="51">
          <cell r="A51">
            <v>45</v>
          </cell>
          <cell r="B51">
            <v>40241</v>
          </cell>
          <cell r="C51">
            <v>6</v>
          </cell>
          <cell r="D51" t="str">
            <v>Bayar Biaya Operasional &amp; Transportasi menghadiri undangan tgl 06 s/d 07 Maret 2010 di Lamin Etam SMD</v>
          </cell>
          <cell r="H51">
            <v>2000000</v>
          </cell>
          <cell r="I51">
            <v>143677980</v>
          </cell>
        </row>
        <row r="52">
          <cell r="A52">
            <v>46</v>
          </cell>
          <cell r="B52">
            <v>40244</v>
          </cell>
          <cell r="C52">
            <v>6</v>
          </cell>
          <cell r="D52" t="str">
            <v>Bayar Biaya Operasional kepengurusan terpilih KNPI Kec. Kenohan Periode 2010-2012</v>
          </cell>
          <cell r="H52">
            <v>5000000</v>
          </cell>
          <cell r="I52">
            <v>138677980</v>
          </cell>
        </row>
        <row r="53">
          <cell r="A53">
            <v>47</v>
          </cell>
          <cell r="B53">
            <v>40248</v>
          </cell>
          <cell r="C53">
            <v>6</v>
          </cell>
          <cell r="D53" t="str">
            <v>Bayar Biaya OP. Konsumsi Rapat KNPI di DPD KNPI Tenggarong tgl 12 Maret 2010</v>
          </cell>
          <cell r="H53">
            <v>150000</v>
          </cell>
          <cell r="I53">
            <v>138527980</v>
          </cell>
        </row>
        <row r="54">
          <cell r="A54">
            <v>48</v>
          </cell>
          <cell r="B54">
            <v>40251</v>
          </cell>
          <cell r="C54" t="str">
            <v>9.7</v>
          </cell>
          <cell r="D54" t="str">
            <v>Bayar Biaya Audit Laporan Sumber &amp; Penggunaan Dana KNPI Kab. Kukar Tahun 2009 (50% DP Kontrak)</v>
          </cell>
          <cell r="H54">
            <v>12500000</v>
          </cell>
          <cell r="I54">
            <v>126027980</v>
          </cell>
        </row>
        <row r="55">
          <cell r="A55">
            <v>49</v>
          </cell>
          <cell r="B55">
            <v>40252</v>
          </cell>
          <cell r="C55">
            <v>8</v>
          </cell>
          <cell r="D55" t="str">
            <v>Bayar Biaya Pembelian Note Book Accer Seri 4732 Z ( LXPGLOCO 640010D8A92000 )</v>
          </cell>
          <cell r="H55">
            <v>4700000</v>
          </cell>
          <cell r="I55">
            <v>121327980</v>
          </cell>
        </row>
        <row r="56">
          <cell r="A56">
            <v>50</v>
          </cell>
          <cell r="B56">
            <v>40252</v>
          </cell>
          <cell r="C56">
            <v>8</v>
          </cell>
          <cell r="D56" t="str">
            <v>Bayar Biaya Pembelian Note Book Accer Seri 4732 Z ( LXPGLOCO 640010E43D2000 )</v>
          </cell>
          <cell r="H56">
            <v>4700000</v>
          </cell>
          <cell r="I56">
            <v>116627980</v>
          </cell>
        </row>
        <row r="57">
          <cell r="A57">
            <v>51</v>
          </cell>
          <cell r="B57">
            <v>40253</v>
          </cell>
          <cell r="C57" t="str">
            <v>Kas</v>
          </cell>
          <cell r="D57" t="str">
            <v>Bank Rakyat Indonesia AC. 0212-01-026252-50-7</v>
          </cell>
          <cell r="G57">
            <v>300000000</v>
          </cell>
          <cell r="I57">
            <v>416627980</v>
          </cell>
        </row>
        <row r="58">
          <cell r="A58">
            <v>52</v>
          </cell>
          <cell r="B58">
            <v>40255</v>
          </cell>
          <cell r="C58" t="str">
            <v>3.1.3</v>
          </cell>
          <cell r="D58" t="str">
            <v>Bayar Biaya Konsumsi Rapat DPD KNPI Kb. Kukar tgl 19 Maret 2010</v>
          </cell>
          <cell r="H58">
            <v>250000</v>
          </cell>
          <cell r="I58">
            <v>416377980</v>
          </cell>
        </row>
        <row r="59">
          <cell r="A59">
            <v>53</v>
          </cell>
          <cell r="B59">
            <v>40258</v>
          </cell>
          <cell r="C59">
            <v>6</v>
          </cell>
          <cell r="D59" t="str">
            <v>Bayar Biaya OP. Kepengurusan Terpilih KNPI Kec. Tenggarong Periode 2010-2013</v>
          </cell>
          <cell r="H59">
            <v>5000000</v>
          </cell>
          <cell r="I59">
            <v>411377980</v>
          </cell>
        </row>
        <row r="60">
          <cell r="A60">
            <v>54</v>
          </cell>
          <cell r="B60">
            <v>40258</v>
          </cell>
          <cell r="C60">
            <v>6</v>
          </cell>
          <cell r="D60" t="str">
            <v>Bayar Biaya OP. Konferensi Pers Tgl 21 Maret 2010 Tentang Rencana Pelantikan DPK KNPI pada 18 Kecamatan</v>
          </cell>
          <cell r="H60">
            <v>2000000</v>
          </cell>
          <cell r="I60">
            <v>409377980</v>
          </cell>
        </row>
        <row r="61">
          <cell r="A61">
            <v>55</v>
          </cell>
          <cell r="B61">
            <v>40264</v>
          </cell>
          <cell r="C61" t="str">
            <v>3.1.2</v>
          </cell>
          <cell r="D61" t="str">
            <v>Bayar Biaya Kertas NCR</v>
          </cell>
          <cell r="H61">
            <v>50000</v>
          </cell>
          <cell r="I61">
            <v>409327980</v>
          </cell>
        </row>
        <row r="62">
          <cell r="A62">
            <v>56</v>
          </cell>
          <cell r="B62">
            <v>40265</v>
          </cell>
          <cell r="C62" t="str">
            <v>Kas</v>
          </cell>
          <cell r="D62" t="str">
            <v>Bank Rakyat Indonesia AC. 0212-01-026252-50-7</v>
          </cell>
          <cell r="G62">
            <v>180000000</v>
          </cell>
          <cell r="I62">
            <v>589327980</v>
          </cell>
        </row>
        <row r="63">
          <cell r="A63">
            <v>57</v>
          </cell>
          <cell r="B63">
            <v>40265</v>
          </cell>
          <cell r="C63" t="str">
            <v>3.1.8</v>
          </cell>
          <cell r="D63" t="str">
            <v>Bayar Biaya Keperluan Kelengkapan Kesekretariatan KNPI Kab. Kutai Kartanegara</v>
          </cell>
          <cell r="H63">
            <v>500000</v>
          </cell>
          <cell r="I63">
            <v>588827980</v>
          </cell>
        </row>
        <row r="64">
          <cell r="A64">
            <v>58</v>
          </cell>
          <cell r="B64">
            <v>40266</v>
          </cell>
          <cell r="C64" t="str">
            <v>3.1.3</v>
          </cell>
          <cell r="D64" t="str">
            <v>Bayar Biaya Konsumsi Rapat DPD KNPI Kab. Kukar tgl 19 Maret 2010</v>
          </cell>
          <cell r="H64">
            <v>200000</v>
          </cell>
          <cell r="I64">
            <v>588627980</v>
          </cell>
        </row>
        <row r="65">
          <cell r="A65">
            <v>59</v>
          </cell>
          <cell r="B65">
            <v>40273</v>
          </cell>
          <cell r="C65" t="str">
            <v>3.1.1</v>
          </cell>
          <cell r="D65" t="str">
            <v>Bayar Biaya Insentif/Honor Staf DPD KNPI Kab. Kutai kartanegara Periode April 2010</v>
          </cell>
          <cell r="H65">
            <v>2200000</v>
          </cell>
          <cell r="I65">
            <v>586427980</v>
          </cell>
        </row>
        <row r="66">
          <cell r="A66">
            <v>60</v>
          </cell>
          <cell r="B66">
            <v>40274</v>
          </cell>
          <cell r="C66" t="str">
            <v>3.1.4</v>
          </cell>
          <cell r="D66" t="str">
            <v>Bayar Biaya Rekening Listrik, Telpon dan Air dan Uang Jasa Periode April 2010</v>
          </cell>
          <cell r="H66">
            <v>929420</v>
          </cell>
          <cell r="I66">
            <v>585498560</v>
          </cell>
        </row>
        <row r="67">
          <cell r="A67">
            <v>61</v>
          </cell>
          <cell r="B67">
            <v>40274</v>
          </cell>
          <cell r="C67" t="str">
            <v>3.1.5</v>
          </cell>
          <cell r="D67" t="str">
            <v>Bayar Biaya Tagihan Surat Kabar Harian Poskota Sebanyak 2 eks /hari periode Maret 2010</v>
          </cell>
          <cell r="H67">
            <v>150000</v>
          </cell>
          <cell r="I67">
            <v>585348560</v>
          </cell>
        </row>
        <row r="68">
          <cell r="A68">
            <v>62</v>
          </cell>
          <cell r="B68">
            <v>40274</v>
          </cell>
          <cell r="C68" t="str">
            <v>3.1.5</v>
          </cell>
          <cell r="D68" t="str">
            <v>Bayar Biaya Tagihan TV Kabel Selama 14 Bulan ( Periode Mei 2009-Juni 2010 )  @Rp 30.000,-</v>
          </cell>
          <cell r="H68">
            <v>420000</v>
          </cell>
          <cell r="I68">
            <v>584928560</v>
          </cell>
        </row>
        <row r="69">
          <cell r="A69">
            <v>63</v>
          </cell>
          <cell r="B69">
            <v>40280</v>
          </cell>
          <cell r="C69" t="str">
            <v>3.1.6</v>
          </cell>
          <cell r="D69" t="str">
            <v>Bayar Biaya OP. Transportasi Demonstrasi Masyarakat tgl 5 April 2010</v>
          </cell>
          <cell r="H69">
            <v>800000</v>
          </cell>
          <cell r="I69">
            <v>584128560</v>
          </cell>
        </row>
        <row r="70">
          <cell r="A70">
            <v>64</v>
          </cell>
          <cell r="B70">
            <v>40287</v>
          </cell>
          <cell r="C70" t="str">
            <v>3.1.7</v>
          </cell>
          <cell r="D70" t="str">
            <v>Bayar Biaya Servis AC Sekretariat DPD KNPI</v>
          </cell>
          <cell r="H70">
            <v>700000</v>
          </cell>
          <cell r="I70">
            <v>583428560</v>
          </cell>
        </row>
        <row r="71">
          <cell r="A71">
            <v>65</v>
          </cell>
          <cell r="B71">
            <v>40292</v>
          </cell>
          <cell r="C71" t="str">
            <v>3.1.5</v>
          </cell>
          <cell r="D71" t="str">
            <v>Bayar Biaya Tagihan Koran Kaltim selama periode Jan-April 2010</v>
          </cell>
          <cell r="H71">
            <v>400000</v>
          </cell>
          <cell r="I71">
            <v>583028560</v>
          </cell>
        </row>
        <row r="72">
          <cell r="A72">
            <v>66</v>
          </cell>
          <cell r="B72">
            <v>40296</v>
          </cell>
          <cell r="C72" t="str">
            <v>Kas</v>
          </cell>
          <cell r="D72" t="str">
            <v>Bank Rakyat Indonesia AC. 0212-01-026252-50-7</v>
          </cell>
          <cell r="G72">
            <v>124000000</v>
          </cell>
          <cell r="I72">
            <v>707028560</v>
          </cell>
        </row>
        <row r="73">
          <cell r="A73">
            <v>67</v>
          </cell>
          <cell r="B73">
            <v>40296</v>
          </cell>
          <cell r="C73">
            <v>6</v>
          </cell>
          <cell r="D73" t="str">
            <v>Bayar Biaya Pelantikan Pengurus DPD KNPI Kukar &amp; RAKER DPD KNPI Kaltim</v>
          </cell>
          <cell r="H73">
            <v>75000000</v>
          </cell>
          <cell r="I73">
            <v>632028560</v>
          </cell>
        </row>
        <row r="74">
          <cell r="A74">
            <v>68</v>
          </cell>
          <cell r="B74">
            <v>40296</v>
          </cell>
          <cell r="C74">
            <v>6</v>
          </cell>
          <cell r="D74" t="str">
            <v>Bayar Biaya Pelantikan DPD KNPI di 18 Kecamatan Kab. Kutai Kartanegara</v>
          </cell>
          <cell r="H74">
            <v>174000000</v>
          </cell>
          <cell r="I74">
            <v>458028560</v>
          </cell>
        </row>
        <row r="75">
          <cell r="A75">
            <v>69</v>
          </cell>
          <cell r="B75">
            <v>40296</v>
          </cell>
          <cell r="C75">
            <v>7</v>
          </cell>
          <cell r="D75" t="str">
            <v>Bayar Biaya Kegiatan Bakti masyarakat Donor Darah</v>
          </cell>
          <cell r="H75">
            <v>15000000</v>
          </cell>
          <cell r="I75">
            <v>443028560</v>
          </cell>
        </row>
        <row r="76">
          <cell r="A76">
            <v>70</v>
          </cell>
          <cell r="B76">
            <v>40296</v>
          </cell>
          <cell r="C76">
            <v>7</v>
          </cell>
          <cell r="D76" t="str">
            <v>Bayar Biaya Pembelian jaket Pengurus KNPI Kab. Kukar ( 271 Org @ Rp 170.000,- )</v>
          </cell>
          <cell r="H76">
            <v>46070000</v>
          </cell>
          <cell r="I76">
            <v>396958560</v>
          </cell>
        </row>
        <row r="77">
          <cell r="A77">
            <v>71</v>
          </cell>
          <cell r="B77">
            <v>40296</v>
          </cell>
          <cell r="C77">
            <v>7</v>
          </cell>
          <cell r="D77" t="str">
            <v>Bayar Biaya Pembelian Jaket Pengurus DPD KNPI Kab. Kukar ( 180 Pcs @Rp 150.000,- )</v>
          </cell>
          <cell r="H77">
            <v>27000000</v>
          </cell>
          <cell r="I77">
            <v>369958560</v>
          </cell>
        </row>
        <row r="78">
          <cell r="A78">
            <v>72</v>
          </cell>
          <cell r="B78">
            <v>40296</v>
          </cell>
          <cell r="C78">
            <v>2</v>
          </cell>
          <cell r="D78" t="str">
            <v>Bayar Biaya Pembangunan Aula PPM KNPI di desa Loh Sumber Kec. Loa Kulu</v>
          </cell>
          <cell r="H78">
            <v>132302100</v>
          </cell>
          <cell r="I78">
            <v>237656460</v>
          </cell>
        </row>
        <row r="79">
          <cell r="A79">
            <v>73</v>
          </cell>
          <cell r="B79">
            <v>40296</v>
          </cell>
          <cell r="C79">
            <v>2</v>
          </cell>
          <cell r="D79" t="str">
            <v xml:space="preserve">Bayar Biaya Pemeliharaan Gedung Aula PPM KNPI di Kec. Loa Kulu Melapis dinding GIPSUM </v>
          </cell>
          <cell r="H79">
            <v>23200000</v>
          </cell>
          <cell r="I79">
            <v>214456460</v>
          </cell>
        </row>
        <row r="80">
          <cell r="A80">
            <v>74</v>
          </cell>
          <cell r="B80">
            <v>40296</v>
          </cell>
          <cell r="C80" t="str">
            <v>9.2</v>
          </cell>
          <cell r="D80" t="str">
            <v xml:space="preserve">Pengembalian Pinjaman Sementara Kepada Bendahara KNPI an. Akhmad Rizani </v>
          </cell>
          <cell r="H80">
            <v>121200000</v>
          </cell>
          <cell r="I80">
            <v>93256460</v>
          </cell>
        </row>
        <row r="81">
          <cell r="A81">
            <v>75</v>
          </cell>
          <cell r="B81">
            <v>40296</v>
          </cell>
          <cell r="C81" t="str">
            <v>9.2</v>
          </cell>
          <cell r="D81" t="str">
            <v xml:space="preserve">Pengembalian Pinjaman Sementara Kepada Bendahara KNPI an. Akhmad Rizani </v>
          </cell>
          <cell r="H81">
            <v>43000000</v>
          </cell>
          <cell r="I81">
            <v>50256460</v>
          </cell>
        </row>
        <row r="82">
          <cell r="A82">
            <v>76</v>
          </cell>
          <cell r="B82">
            <v>40296</v>
          </cell>
          <cell r="C82" t="str">
            <v>9.5</v>
          </cell>
          <cell r="D82" t="str">
            <v>Pengembalian Pinjaman Sementara Kepada Ibu Rita Widyasari</v>
          </cell>
          <cell r="H82">
            <v>50000000</v>
          </cell>
          <cell r="I82">
            <v>256460</v>
          </cell>
        </row>
        <row r="83">
          <cell r="A83">
            <v>77</v>
          </cell>
          <cell r="B83">
            <v>40296</v>
          </cell>
          <cell r="C83" t="str">
            <v>TL3</v>
          </cell>
          <cell r="D83" t="str">
            <v>Pinjaman Sementara Dari Sekjen KNPI Kukar an. Junaidi, S.Sos</v>
          </cell>
          <cell r="G83">
            <v>200000000</v>
          </cell>
          <cell r="I83">
            <v>200256460</v>
          </cell>
        </row>
        <row r="84">
          <cell r="A84">
            <v>78</v>
          </cell>
          <cell r="B84">
            <v>40296</v>
          </cell>
          <cell r="C84" t="str">
            <v>TL1</v>
          </cell>
          <cell r="D84" t="str">
            <v>Pinjaman Sementara Dari Ketua DPD KNPI Kukar an. Khairudin, SP</v>
          </cell>
          <cell r="G84">
            <v>100000000</v>
          </cell>
          <cell r="I84">
            <v>300256460</v>
          </cell>
        </row>
        <row r="85">
          <cell r="A85">
            <v>79</v>
          </cell>
          <cell r="B85">
            <v>40296</v>
          </cell>
          <cell r="C85">
            <v>7</v>
          </cell>
          <cell r="D85" t="str">
            <v xml:space="preserve">Bayar Biaya Pemantau Independen DPD KNPI Kecamatan Tenggarong </v>
          </cell>
          <cell r="E85">
            <v>157</v>
          </cell>
          <cell r="F85" t="str">
            <v>Pmt</v>
          </cell>
          <cell r="H85">
            <v>17700000</v>
          </cell>
          <cell r="I85">
            <v>282556460</v>
          </cell>
        </row>
        <row r="86">
          <cell r="A86">
            <v>80</v>
          </cell>
          <cell r="B86">
            <v>40296</v>
          </cell>
          <cell r="C86">
            <v>7</v>
          </cell>
          <cell r="D86" t="str">
            <v>Bayar Biaya Pemantau Independen DPD KNPI Kecamatan Tenggarong Seberang</v>
          </cell>
          <cell r="E86">
            <v>340</v>
          </cell>
          <cell r="F86" t="str">
            <v>Pmt</v>
          </cell>
          <cell r="H86">
            <v>36000000</v>
          </cell>
          <cell r="I86">
            <v>246556460</v>
          </cell>
        </row>
        <row r="87">
          <cell r="A87">
            <v>81</v>
          </cell>
          <cell r="B87">
            <v>40296</v>
          </cell>
          <cell r="C87">
            <v>7</v>
          </cell>
          <cell r="D87" t="str">
            <v>Bayar Biaya Pemantau Independen DPD KNPI Kecamatan Sebulu</v>
          </cell>
          <cell r="E87">
            <v>225</v>
          </cell>
          <cell r="F87" t="str">
            <v>Pmt</v>
          </cell>
          <cell r="H87">
            <v>24500000</v>
          </cell>
          <cell r="I87">
            <v>222056460</v>
          </cell>
        </row>
        <row r="88">
          <cell r="A88">
            <v>82</v>
          </cell>
          <cell r="B88">
            <v>40296</v>
          </cell>
          <cell r="C88">
            <v>7</v>
          </cell>
          <cell r="D88" t="str">
            <v>Bayar Biaya Pemantau Independen DPD KNPI Kecamatan Muara Kaman</v>
          </cell>
          <cell r="E88">
            <v>124</v>
          </cell>
          <cell r="F88" t="str">
            <v>Pmt</v>
          </cell>
          <cell r="H88">
            <v>14400000</v>
          </cell>
          <cell r="I88">
            <v>207656460</v>
          </cell>
        </row>
        <row r="89">
          <cell r="A89">
            <v>83</v>
          </cell>
          <cell r="B89">
            <v>40296</v>
          </cell>
          <cell r="C89">
            <v>7</v>
          </cell>
          <cell r="D89" t="str">
            <v>Bayar Biaya Pemantau Independen DPD KNPI Kecamatan Muara Wis</v>
          </cell>
          <cell r="E89">
            <v>69</v>
          </cell>
          <cell r="F89" t="str">
            <v>Pmt</v>
          </cell>
          <cell r="H89">
            <v>8900000</v>
          </cell>
          <cell r="I89">
            <v>198756460</v>
          </cell>
        </row>
        <row r="90">
          <cell r="A90">
            <v>84</v>
          </cell>
          <cell r="B90">
            <v>40296</v>
          </cell>
          <cell r="C90">
            <v>7</v>
          </cell>
          <cell r="D90" t="str">
            <v>Bayar Biaya Pemantau Independen DPD KNPI Kecamatan Muara Muntai</v>
          </cell>
          <cell r="E90">
            <v>111</v>
          </cell>
          <cell r="F90" t="str">
            <v>Pmt</v>
          </cell>
          <cell r="H90">
            <v>13100000</v>
          </cell>
          <cell r="I90">
            <v>185656460</v>
          </cell>
        </row>
        <row r="91">
          <cell r="A91">
            <v>85</v>
          </cell>
          <cell r="B91">
            <v>40296</v>
          </cell>
          <cell r="C91">
            <v>7</v>
          </cell>
          <cell r="D91" t="str">
            <v>Bayar Biaya Pemantau Independen DPD KNPI Kecamatan Kembang Janggut</v>
          </cell>
          <cell r="E91">
            <v>147</v>
          </cell>
          <cell r="F91" t="str">
            <v>Pmt</v>
          </cell>
          <cell r="H91">
            <v>17200000</v>
          </cell>
          <cell r="I91">
            <v>168456460</v>
          </cell>
        </row>
        <row r="92">
          <cell r="A92">
            <v>86</v>
          </cell>
          <cell r="B92">
            <v>40296</v>
          </cell>
          <cell r="C92">
            <v>7</v>
          </cell>
          <cell r="D92" t="str">
            <v>Bayar Biaya Pemantau Independen DPD KNPI Kecamatan Kenohan</v>
          </cell>
          <cell r="E92">
            <v>99</v>
          </cell>
          <cell r="F92" t="str">
            <v>Pmt</v>
          </cell>
          <cell r="H92">
            <v>12900000</v>
          </cell>
          <cell r="I92">
            <v>155556460</v>
          </cell>
        </row>
        <row r="93">
          <cell r="A93">
            <v>87</v>
          </cell>
          <cell r="B93">
            <v>40296</v>
          </cell>
          <cell r="C93">
            <v>7</v>
          </cell>
          <cell r="D93" t="str">
            <v>Bayar Biaya Pemantau Independen DPD KNPI Kecamatan Tabang</v>
          </cell>
          <cell r="E93">
            <v>87</v>
          </cell>
          <cell r="F93" t="str">
            <v>Pmt</v>
          </cell>
          <cell r="H93">
            <v>11700000</v>
          </cell>
          <cell r="I93">
            <v>143856460</v>
          </cell>
        </row>
        <row r="94">
          <cell r="A94">
            <v>88</v>
          </cell>
          <cell r="B94">
            <v>40296</v>
          </cell>
          <cell r="C94">
            <v>7</v>
          </cell>
          <cell r="D94" t="str">
            <v>Bayar Biaya Pemantau Independen DPD KNPI Kecamatan Sanga-Sanga</v>
          </cell>
          <cell r="E94">
            <v>120</v>
          </cell>
          <cell r="F94" t="str">
            <v>Pmt</v>
          </cell>
          <cell r="H94">
            <v>14500000</v>
          </cell>
          <cell r="I94">
            <v>129356460</v>
          </cell>
        </row>
        <row r="95">
          <cell r="A95">
            <v>89</v>
          </cell>
          <cell r="B95">
            <v>40296</v>
          </cell>
          <cell r="C95">
            <v>7</v>
          </cell>
          <cell r="D95" t="str">
            <v>Bayar Biaya Pemantau Independen DPD KNPI Kecamatan Samboja</v>
          </cell>
          <cell r="E95">
            <v>399</v>
          </cell>
          <cell r="F95" t="str">
            <v>Pmt</v>
          </cell>
          <cell r="H95">
            <v>43400000</v>
          </cell>
          <cell r="I95">
            <v>85956460</v>
          </cell>
        </row>
        <row r="96">
          <cell r="A96">
            <v>90</v>
          </cell>
          <cell r="B96">
            <v>40296</v>
          </cell>
          <cell r="C96">
            <v>7</v>
          </cell>
          <cell r="D96" t="str">
            <v>Bayar Biaya Pemantau Independen DPD KNPI Kecamatan Muara Jawa</v>
          </cell>
          <cell r="E96">
            <v>219</v>
          </cell>
          <cell r="F96" t="str">
            <v>Pmt</v>
          </cell>
          <cell r="H96">
            <v>23900000</v>
          </cell>
          <cell r="I96">
            <v>62056460</v>
          </cell>
        </row>
        <row r="97">
          <cell r="A97">
            <v>91</v>
          </cell>
          <cell r="B97">
            <v>40296</v>
          </cell>
          <cell r="C97">
            <v>7</v>
          </cell>
          <cell r="D97" t="str">
            <v>Bayar Biaya Pemantau Independen DPD KNPI Kecamatan Anggana</v>
          </cell>
          <cell r="E97">
            <v>218</v>
          </cell>
          <cell r="F97" t="str">
            <v>Pmt</v>
          </cell>
          <cell r="H97">
            <v>23800000</v>
          </cell>
          <cell r="I97">
            <v>38256460</v>
          </cell>
        </row>
        <row r="98">
          <cell r="A98">
            <v>92</v>
          </cell>
          <cell r="B98">
            <v>40296</v>
          </cell>
          <cell r="C98">
            <v>7</v>
          </cell>
          <cell r="D98" t="str">
            <v>Bayar Biaya Pemantau Independen DPD KNPI Kecamatan Muara Badak</v>
          </cell>
          <cell r="E98">
            <v>261</v>
          </cell>
          <cell r="F98" t="str">
            <v>Pmt</v>
          </cell>
          <cell r="H98">
            <v>28100000</v>
          </cell>
          <cell r="I98">
            <v>10156460</v>
          </cell>
        </row>
        <row r="99">
          <cell r="A99">
            <v>93</v>
          </cell>
          <cell r="B99">
            <v>40296</v>
          </cell>
          <cell r="C99">
            <v>7</v>
          </cell>
          <cell r="D99" t="str">
            <v>Bayar Biaya Pemantau Independen DPD KNPI Kecamatan Marang Kayu</v>
          </cell>
          <cell r="E99">
            <v>64</v>
          </cell>
          <cell r="F99" t="str">
            <v>Pmt</v>
          </cell>
          <cell r="H99">
            <v>8400000</v>
          </cell>
          <cell r="I99">
            <v>1756460</v>
          </cell>
        </row>
        <row r="100">
          <cell r="A100">
            <v>94</v>
          </cell>
          <cell r="B100">
            <v>40296</v>
          </cell>
          <cell r="C100" t="str">
            <v>TL1</v>
          </cell>
          <cell r="D100" t="str">
            <v>Pinjaman Sementara Dari Ketua DPD KNPI Kukar an. Khairudin, SP</v>
          </cell>
          <cell r="G100">
            <v>26000000</v>
          </cell>
          <cell r="I100">
            <v>27756460</v>
          </cell>
        </row>
        <row r="101">
          <cell r="A101">
            <v>95</v>
          </cell>
          <cell r="B101">
            <v>40296</v>
          </cell>
          <cell r="C101" t="str">
            <v>3.1.2</v>
          </cell>
          <cell r="D101" t="str">
            <v xml:space="preserve">Bayar Biaya Operasional Pengetikan Data </v>
          </cell>
          <cell r="E101">
            <v>10</v>
          </cell>
          <cell r="F101" t="str">
            <v>Org</v>
          </cell>
          <cell r="H101">
            <v>3000000</v>
          </cell>
          <cell r="I101">
            <v>24756460</v>
          </cell>
        </row>
        <row r="102">
          <cell r="A102">
            <v>96</v>
          </cell>
          <cell r="B102">
            <v>40296</v>
          </cell>
          <cell r="C102" t="str">
            <v>3.1.3</v>
          </cell>
          <cell r="D102" t="str">
            <v>Bayar Biaya Konsumsi Kesekretariat DPD KNPI</v>
          </cell>
          <cell r="H102">
            <v>300000</v>
          </cell>
          <cell r="I102">
            <v>24456460</v>
          </cell>
        </row>
        <row r="103">
          <cell r="A103">
            <v>97</v>
          </cell>
          <cell r="B103">
            <v>40304</v>
          </cell>
          <cell r="C103" t="str">
            <v>3.1.1</v>
          </cell>
          <cell r="D103" t="str">
            <v>Bayar Biaya Insentif/Honor Staf DPD KNPI Kab. Kutai kartanegara Periode Mei 2010</v>
          </cell>
          <cell r="E103">
            <v>6</v>
          </cell>
          <cell r="F103" t="str">
            <v>Org</v>
          </cell>
          <cell r="H103">
            <v>2200000</v>
          </cell>
          <cell r="I103">
            <v>22256460</v>
          </cell>
        </row>
        <row r="104">
          <cell r="A104">
            <v>98</v>
          </cell>
          <cell r="B104">
            <v>40304</v>
          </cell>
          <cell r="C104">
            <v>6</v>
          </cell>
          <cell r="D104" t="str">
            <v>Bayar Biaya Konfrensi pers Advokas DPD KNPI Kab.Kukar (Banjir)</v>
          </cell>
          <cell r="H104">
            <v>1500000</v>
          </cell>
          <cell r="I104">
            <v>20756460</v>
          </cell>
        </row>
        <row r="105">
          <cell r="A105">
            <v>99</v>
          </cell>
          <cell r="B105">
            <v>40310</v>
          </cell>
          <cell r="C105">
            <v>5</v>
          </cell>
          <cell r="D105" t="str">
            <v>Bantuan Untuk Proposal PC PMII Kukar</v>
          </cell>
          <cell r="H105">
            <v>3000000</v>
          </cell>
          <cell r="I105">
            <v>17756460</v>
          </cell>
        </row>
        <row r="106">
          <cell r="A106">
            <v>100</v>
          </cell>
          <cell r="B106">
            <v>40310</v>
          </cell>
          <cell r="C106" t="str">
            <v>3.1.7</v>
          </cell>
          <cell r="D106" t="str">
            <v>Bayar Biaya Mobil DPD KNPI Kukar</v>
          </cell>
          <cell r="H106">
            <v>200000</v>
          </cell>
          <cell r="I106">
            <v>17556460</v>
          </cell>
        </row>
        <row r="107">
          <cell r="A107">
            <v>101</v>
          </cell>
          <cell r="B107">
            <v>40310</v>
          </cell>
          <cell r="C107" t="str">
            <v>3.1.2</v>
          </cell>
          <cell r="D107" t="str">
            <v>Bayar Biaya Kwitansi @ Rp.40.000,-</v>
          </cell>
          <cell r="E107">
            <v>6</v>
          </cell>
          <cell r="F107" t="str">
            <v>Bh</v>
          </cell>
          <cell r="H107">
            <v>240000</v>
          </cell>
          <cell r="I107">
            <v>17316460</v>
          </cell>
        </row>
        <row r="108">
          <cell r="A108">
            <v>102</v>
          </cell>
          <cell r="B108">
            <v>40310</v>
          </cell>
          <cell r="C108" t="str">
            <v>3.1.2</v>
          </cell>
          <cell r="D108" t="str">
            <v>Bayar Biaya Pembelian Map @ Rp. 5.000,-</v>
          </cell>
          <cell r="E108">
            <v>200</v>
          </cell>
          <cell r="F108" t="str">
            <v>Bh</v>
          </cell>
          <cell r="H108">
            <v>1000000</v>
          </cell>
          <cell r="I108">
            <v>16316460</v>
          </cell>
        </row>
        <row r="109">
          <cell r="A109">
            <v>103</v>
          </cell>
          <cell r="B109">
            <v>40314</v>
          </cell>
          <cell r="C109" t="str">
            <v>3.1.3</v>
          </cell>
          <cell r="D109" t="str">
            <v>Bayar Biaya Konsumsi Siang Staf (Bakso)</v>
          </cell>
          <cell r="H109">
            <v>168000</v>
          </cell>
          <cell r="I109">
            <v>16148460</v>
          </cell>
        </row>
        <row r="110">
          <cell r="A110">
            <v>104</v>
          </cell>
          <cell r="B110">
            <v>40332</v>
          </cell>
          <cell r="C110" t="str">
            <v>3.1.1</v>
          </cell>
          <cell r="D110" t="str">
            <v>Bayar Biaya Insentif/Honor Staf DPD KNPI Kab. Kutai kartanegara Periode Juni 2010</v>
          </cell>
          <cell r="E110">
            <v>6</v>
          </cell>
          <cell r="F110" t="str">
            <v>Org</v>
          </cell>
          <cell r="H110">
            <v>2200000</v>
          </cell>
          <cell r="I110">
            <v>13948460</v>
          </cell>
        </row>
        <row r="111">
          <cell r="A111">
            <v>105</v>
          </cell>
          <cell r="B111">
            <v>40347</v>
          </cell>
          <cell r="C111">
            <v>7</v>
          </cell>
          <cell r="D111" t="str">
            <v>Bayar Biaya Pembelian Antena UHF</v>
          </cell>
          <cell r="E111">
            <v>1</v>
          </cell>
          <cell r="F111" t="str">
            <v>Bh</v>
          </cell>
          <cell r="H111">
            <v>200000</v>
          </cell>
          <cell r="I111">
            <v>13748460</v>
          </cell>
        </row>
        <row r="112">
          <cell r="A112">
            <v>106</v>
          </cell>
          <cell r="B112">
            <v>40347</v>
          </cell>
          <cell r="C112" t="str">
            <v>3.1.2</v>
          </cell>
          <cell r="D112" t="str">
            <v>Bayar Biaya Pembelian Buku Laporan Surat Dan Kas</v>
          </cell>
          <cell r="H112">
            <v>600000</v>
          </cell>
          <cell r="I112">
            <v>13148460</v>
          </cell>
        </row>
        <row r="113">
          <cell r="A113">
            <v>107</v>
          </cell>
          <cell r="B113">
            <v>40351</v>
          </cell>
          <cell r="C113" t="str">
            <v>3.1.7</v>
          </cell>
          <cell r="D113" t="str">
            <v>Bayar Biaya Servis Mobil  Sekjen DPD KNPI Kukar</v>
          </cell>
          <cell r="H113">
            <v>3000000</v>
          </cell>
          <cell r="I113">
            <v>10148460</v>
          </cell>
        </row>
        <row r="114">
          <cell r="A114">
            <v>108</v>
          </cell>
          <cell r="B114">
            <v>40351</v>
          </cell>
          <cell r="C114" t="str">
            <v>3.1.11</v>
          </cell>
          <cell r="D114" t="str">
            <v>Bayar Sumbangan</v>
          </cell>
          <cell r="H114">
            <v>50000</v>
          </cell>
          <cell r="I114">
            <v>10098460</v>
          </cell>
        </row>
        <row r="115">
          <cell r="A115">
            <v>109</v>
          </cell>
          <cell r="B115">
            <v>40352</v>
          </cell>
          <cell r="C115" t="str">
            <v>3.1.8</v>
          </cell>
          <cell r="D115" t="str">
            <v>Bayar Biaya Perlengkapan  Sekretariat DPD KNPI</v>
          </cell>
          <cell r="H115">
            <v>400000</v>
          </cell>
          <cell r="I115">
            <v>9698460</v>
          </cell>
        </row>
        <row r="116">
          <cell r="A116">
            <v>110</v>
          </cell>
          <cell r="B116">
            <v>40352</v>
          </cell>
          <cell r="C116" t="str">
            <v>3.1.6</v>
          </cell>
          <cell r="D116" t="str">
            <v xml:space="preserve">Bayar Biaya BBM Mobil DPD  KNPI </v>
          </cell>
          <cell r="H116">
            <v>100000</v>
          </cell>
          <cell r="I116">
            <v>9598460</v>
          </cell>
        </row>
        <row r="117">
          <cell r="A117">
            <v>111</v>
          </cell>
          <cell r="B117">
            <v>40352</v>
          </cell>
          <cell r="C117" t="str">
            <v>3.1.2</v>
          </cell>
          <cell r="D117" t="str">
            <v>Bayar Biaya Meterai 6.000</v>
          </cell>
          <cell r="E117">
            <v>50</v>
          </cell>
          <cell r="F117" t="str">
            <v>Bh</v>
          </cell>
          <cell r="H117">
            <v>300000</v>
          </cell>
          <cell r="I117">
            <v>9298460</v>
          </cell>
        </row>
        <row r="118">
          <cell r="A118">
            <v>112</v>
          </cell>
          <cell r="B118">
            <v>40352</v>
          </cell>
          <cell r="C118" t="str">
            <v>3.1.4</v>
          </cell>
          <cell r="D118" t="str">
            <v>Bayar Biaya Voucer Staf DPD KNPI</v>
          </cell>
          <cell r="H118">
            <v>51000</v>
          </cell>
          <cell r="I118">
            <v>9247460</v>
          </cell>
        </row>
        <row r="119">
          <cell r="A119">
            <v>113</v>
          </cell>
          <cell r="B119">
            <v>40359</v>
          </cell>
          <cell r="C119" t="str">
            <v>3.1.2</v>
          </cell>
          <cell r="D119" t="str">
            <v>Bayar Biaya ATK Kesekretariat DPD KNPI</v>
          </cell>
          <cell r="H119">
            <v>2000000</v>
          </cell>
          <cell r="I119">
            <v>7247460</v>
          </cell>
        </row>
        <row r="120">
          <cell r="A120">
            <v>114</v>
          </cell>
          <cell r="B120">
            <v>40359</v>
          </cell>
          <cell r="C120" t="str">
            <v>3.1.8</v>
          </cell>
          <cell r="D120" t="str">
            <v>Bayar Biaya Perlengkapan  Sekretariat DPD KNPI</v>
          </cell>
          <cell r="H120">
            <v>490000</v>
          </cell>
          <cell r="I120">
            <v>6757460</v>
          </cell>
        </row>
        <row r="121">
          <cell r="A121">
            <v>115</v>
          </cell>
          <cell r="B121">
            <v>40359</v>
          </cell>
          <cell r="C121" t="str">
            <v>3.1.1</v>
          </cell>
          <cell r="D121" t="str">
            <v>Bayar Biaya Insentif/Honor Staf DPD KNPI Kab. Kutai kartanegara Periode Juli 2010</v>
          </cell>
          <cell r="H121">
            <v>4500000</v>
          </cell>
          <cell r="I121">
            <v>2257460</v>
          </cell>
        </row>
        <row r="122">
          <cell r="A122">
            <v>116</v>
          </cell>
          <cell r="B122">
            <v>40359</v>
          </cell>
          <cell r="C122" t="str">
            <v>3.1.4</v>
          </cell>
          <cell r="D122" t="str">
            <v>Bayar Biaya Speedy Bulan Juni 2010</v>
          </cell>
          <cell r="H122">
            <v>903000</v>
          </cell>
          <cell r="I122">
            <v>1354460</v>
          </cell>
        </row>
        <row r="123">
          <cell r="A123">
            <v>117</v>
          </cell>
          <cell r="B123">
            <v>40359</v>
          </cell>
          <cell r="C123" t="str">
            <v>3.1.4</v>
          </cell>
          <cell r="D123" t="str">
            <v>Bayar Biaya Voucher Staf DPD KNPI</v>
          </cell>
          <cell r="H123">
            <v>51000</v>
          </cell>
          <cell r="I123">
            <v>1303460</v>
          </cell>
        </row>
        <row r="124">
          <cell r="A124">
            <v>118</v>
          </cell>
          <cell r="B124">
            <v>40359</v>
          </cell>
          <cell r="C124" t="str">
            <v>3.1.3</v>
          </cell>
          <cell r="D124" t="str">
            <v>Bayar Biaya Konsumsi Sekretariat DPD KNPI</v>
          </cell>
          <cell r="H124">
            <v>85400</v>
          </cell>
          <cell r="I124">
            <v>1218060</v>
          </cell>
        </row>
        <row r="125">
          <cell r="A125">
            <v>119</v>
          </cell>
          <cell r="B125">
            <v>40359</v>
          </cell>
          <cell r="C125" t="str">
            <v>3.1.2</v>
          </cell>
          <cell r="D125" t="str">
            <v>Bayar Biaya Materai 6.000 ( 30 Lmbr @Rp 6.000,- )</v>
          </cell>
          <cell r="H125">
            <v>180000</v>
          </cell>
          <cell r="I125">
            <v>1038060</v>
          </cell>
        </row>
        <row r="126">
          <cell r="A126">
            <v>120</v>
          </cell>
          <cell r="B126">
            <v>40359</v>
          </cell>
          <cell r="C126">
            <v>6</v>
          </cell>
          <cell r="D126" t="str">
            <v>Bayar Biaya BBM Mobil DPD KNPI</v>
          </cell>
          <cell r="H126">
            <v>100000</v>
          </cell>
          <cell r="I126">
            <v>938060</v>
          </cell>
        </row>
        <row r="127">
          <cell r="A127">
            <v>121</v>
          </cell>
          <cell r="B127">
            <v>40365</v>
          </cell>
          <cell r="C127">
            <v>6</v>
          </cell>
          <cell r="D127" t="str">
            <v>Bayar Biaya Konsumsi Rapat Harian Pengurus DPD KNPI</v>
          </cell>
          <cell r="H127">
            <v>300000</v>
          </cell>
          <cell r="I127">
            <v>638060</v>
          </cell>
        </row>
        <row r="128">
          <cell r="A128">
            <v>122</v>
          </cell>
          <cell r="B128">
            <v>40365</v>
          </cell>
          <cell r="C128" t="str">
            <v>3.1.8</v>
          </cell>
          <cell r="D128" t="str">
            <v>Bayar Biaya Teh Kotak ( 1 Dus @Rp 120.000,- )</v>
          </cell>
          <cell r="H128">
            <v>120000</v>
          </cell>
          <cell r="I128">
            <v>518060</v>
          </cell>
        </row>
        <row r="129">
          <cell r="A129">
            <v>123</v>
          </cell>
          <cell r="B129">
            <v>40383</v>
          </cell>
          <cell r="C129" t="str">
            <v>3.1.2</v>
          </cell>
          <cell r="D129" t="str">
            <v>Bayar Biaya Materai 6.000 ( 12 Lmbr @Rp 7.000,- )</v>
          </cell>
          <cell r="H129">
            <v>84000</v>
          </cell>
          <cell r="I129">
            <v>434060</v>
          </cell>
        </row>
        <row r="130">
          <cell r="A130">
            <v>124</v>
          </cell>
          <cell r="B130">
            <v>40383</v>
          </cell>
          <cell r="C130" t="str">
            <v>3.1.2</v>
          </cell>
          <cell r="D130" t="str">
            <v>Bayar Biaya Fhoto Copy A4 ( 525 Lembar )</v>
          </cell>
          <cell r="H130">
            <v>91875</v>
          </cell>
          <cell r="I130">
            <v>342185</v>
          </cell>
        </row>
        <row r="131">
          <cell r="A131">
            <v>125</v>
          </cell>
          <cell r="B131">
            <v>40384</v>
          </cell>
          <cell r="C131">
            <v>6</v>
          </cell>
          <cell r="D131" t="str">
            <v>Bayar Biaya BBM DPD KNPI</v>
          </cell>
          <cell r="H131">
            <v>100000</v>
          </cell>
          <cell r="I131">
            <v>242185</v>
          </cell>
        </row>
        <row r="132">
          <cell r="A132">
            <v>126</v>
          </cell>
          <cell r="B132">
            <v>40384</v>
          </cell>
          <cell r="C132" t="str">
            <v>3.1.2</v>
          </cell>
          <cell r="D132" t="str">
            <v>Bayar Biaya Fhoto Copy A4 ( 200 Lembar )</v>
          </cell>
          <cell r="H132">
            <v>35000</v>
          </cell>
          <cell r="I132">
            <v>207185</v>
          </cell>
        </row>
        <row r="133">
          <cell r="A133">
            <v>127</v>
          </cell>
          <cell r="B133">
            <v>40384</v>
          </cell>
          <cell r="C133" t="str">
            <v>TL1</v>
          </cell>
          <cell r="D133" t="str">
            <v>Pinjaman Sementara Dari Ketua DPD KNPI Kukar an. Khairudin, SP</v>
          </cell>
          <cell r="G133">
            <v>36500000</v>
          </cell>
          <cell r="I133">
            <v>36707185</v>
          </cell>
        </row>
        <row r="134">
          <cell r="A134">
            <v>128</v>
          </cell>
          <cell r="B134">
            <v>40390</v>
          </cell>
          <cell r="C134" t="str">
            <v>3.1.1</v>
          </cell>
          <cell r="D134" t="str">
            <v>Bayar Biaya Insentif/Honor Staf DPD KNPI Kab. Kutai kartanegara Periode Agustus 2010</v>
          </cell>
          <cell r="H134">
            <v>4500000</v>
          </cell>
          <cell r="I134">
            <v>32207185</v>
          </cell>
        </row>
        <row r="135">
          <cell r="A135">
            <v>129</v>
          </cell>
          <cell r="B135">
            <v>40390</v>
          </cell>
          <cell r="C135" t="str">
            <v>3.1.7</v>
          </cell>
          <cell r="D135" t="str">
            <v>Bayar Biaya Perbaikan Plapon Gedung DPD KNPI</v>
          </cell>
          <cell r="H135">
            <v>200000</v>
          </cell>
          <cell r="I135">
            <v>32007185</v>
          </cell>
        </row>
        <row r="136">
          <cell r="A136">
            <v>130</v>
          </cell>
          <cell r="B136">
            <v>40390</v>
          </cell>
          <cell r="C136" t="str">
            <v>3.1.4</v>
          </cell>
          <cell r="D136" t="str">
            <v>Bayar Biaya Voucher Sekjen DPD KNPI ( 4 Nomor )</v>
          </cell>
          <cell r="H136">
            <v>400000</v>
          </cell>
          <cell r="I136">
            <v>31607185</v>
          </cell>
        </row>
        <row r="137">
          <cell r="A137">
            <v>131</v>
          </cell>
          <cell r="B137">
            <v>40392</v>
          </cell>
          <cell r="C137" t="str">
            <v>3.1.7</v>
          </cell>
          <cell r="D137" t="str">
            <v>Bayar Biaya Perbaikan Printer DPD KNPI  ( 1 Unit @Rp 250.000,- )</v>
          </cell>
          <cell r="H137">
            <v>250000</v>
          </cell>
          <cell r="I137">
            <v>31357185</v>
          </cell>
        </row>
        <row r="138">
          <cell r="A138">
            <v>132</v>
          </cell>
          <cell r="B138">
            <v>40401</v>
          </cell>
          <cell r="C138" t="str">
            <v>3.1.8</v>
          </cell>
          <cell r="D138" t="str">
            <v>Bayar Biaya Perlengkapan  Sekretariat DPD KNPI</v>
          </cell>
          <cell r="H138">
            <v>360000</v>
          </cell>
          <cell r="I138">
            <v>30997185</v>
          </cell>
        </row>
        <row r="139">
          <cell r="A139">
            <v>133</v>
          </cell>
          <cell r="B139">
            <v>40402</v>
          </cell>
          <cell r="C139" t="str">
            <v>3.1.4</v>
          </cell>
          <cell r="D139" t="str">
            <v>Bayar Biaya Rekening Listrik, Telpon dan Air dan Uang Jasa Periode Agust 2010</v>
          </cell>
          <cell r="H139">
            <v>1031840</v>
          </cell>
          <cell r="I139">
            <v>29965345</v>
          </cell>
        </row>
        <row r="140">
          <cell r="A140">
            <v>134</v>
          </cell>
          <cell r="B140">
            <v>40405</v>
          </cell>
          <cell r="C140" t="str">
            <v>9.7</v>
          </cell>
          <cell r="D140" t="str">
            <v>Bayar Biaya Audit Laporan Sumber &amp; Penggunaan Dana KNPI Kab. Kukar Tahun 2009 (50% Penyelesaian kontrak)</v>
          </cell>
          <cell r="H140">
            <v>12500000</v>
          </cell>
          <cell r="I140">
            <v>17465345</v>
          </cell>
        </row>
        <row r="141">
          <cell r="A141">
            <v>135</v>
          </cell>
          <cell r="B141">
            <v>40409</v>
          </cell>
          <cell r="C141" t="str">
            <v>3.1.5</v>
          </cell>
          <cell r="D141" t="str">
            <v>Bayar Biaya Tagihan SKH Poskota Kaltim Sebanyak 2 eks /hari Periode Juli 2010</v>
          </cell>
          <cell r="H141">
            <v>150000</v>
          </cell>
          <cell r="I141">
            <v>17315345</v>
          </cell>
        </row>
        <row r="142">
          <cell r="A142">
            <v>136</v>
          </cell>
          <cell r="B142">
            <v>40415</v>
          </cell>
          <cell r="C142" t="str">
            <v>3.1.2</v>
          </cell>
          <cell r="D142" t="str">
            <v>Bayar Biaya Kertas Kwarto A4 ( 2 Rim @Rp 50.000,- )</v>
          </cell>
          <cell r="H142">
            <v>100000</v>
          </cell>
          <cell r="I142">
            <v>17215345</v>
          </cell>
        </row>
        <row r="143">
          <cell r="A143">
            <v>137</v>
          </cell>
          <cell r="B143">
            <v>40415</v>
          </cell>
          <cell r="C143" t="str">
            <v>3.1.1</v>
          </cell>
          <cell r="D143" t="str">
            <v>Bayar Biaya Konsumsi Rapat Harian Pengurus DPD KNPI</v>
          </cell>
          <cell r="H143">
            <v>500000</v>
          </cell>
          <cell r="I143">
            <v>16715345</v>
          </cell>
        </row>
        <row r="144">
          <cell r="A144">
            <v>138</v>
          </cell>
          <cell r="B144">
            <v>40417</v>
          </cell>
          <cell r="C144" t="str">
            <v>3.1.2</v>
          </cell>
          <cell r="D144" t="str">
            <v>Bayar Biaya Penjilidtan SPSJ DPD KNPI Kukar</v>
          </cell>
          <cell r="H144">
            <v>25000</v>
          </cell>
          <cell r="I144">
            <v>16690345</v>
          </cell>
        </row>
        <row r="145">
          <cell r="A145">
            <v>139</v>
          </cell>
          <cell r="B145">
            <v>40417</v>
          </cell>
          <cell r="C145" t="str">
            <v>3.1.2</v>
          </cell>
          <cell r="D145" t="str">
            <v>Bayar Biaya Map Plastik ( 2 Pcs @Rp 25.000,- )</v>
          </cell>
          <cell r="H145">
            <v>50000</v>
          </cell>
          <cell r="I145">
            <v>16640345</v>
          </cell>
        </row>
        <row r="146">
          <cell r="A146">
            <v>140</v>
          </cell>
          <cell r="B146">
            <v>40418</v>
          </cell>
          <cell r="C146" t="str">
            <v>3.1.4</v>
          </cell>
          <cell r="D146" t="str">
            <v>Bayar Biaya Voucher Staf Keuangan</v>
          </cell>
          <cell r="H146">
            <v>27000</v>
          </cell>
          <cell r="I146">
            <v>16613345</v>
          </cell>
        </row>
        <row r="147">
          <cell r="A147">
            <v>141</v>
          </cell>
          <cell r="B147">
            <v>40419</v>
          </cell>
          <cell r="C147">
            <v>3</v>
          </cell>
          <cell r="D147" t="str">
            <v>Bayar Biaya BBM Mobil DPD KNPI Kukar</v>
          </cell>
          <cell r="H147">
            <v>100000</v>
          </cell>
          <cell r="I147">
            <v>16513345</v>
          </cell>
        </row>
        <row r="148">
          <cell r="A148">
            <v>142</v>
          </cell>
          <cell r="B148">
            <v>40419</v>
          </cell>
          <cell r="C148">
            <v>6</v>
          </cell>
          <cell r="D148" t="str">
            <v>Bayar Biaya Pembelian Atribut KNPI ( Baliho, Spanduk dan Map KNPI )</v>
          </cell>
          <cell r="H148">
            <v>10000000</v>
          </cell>
          <cell r="I148">
            <v>6513345</v>
          </cell>
        </row>
        <row r="149">
          <cell r="A149">
            <v>143</v>
          </cell>
          <cell r="B149">
            <v>40421</v>
          </cell>
          <cell r="C149">
            <v>5</v>
          </cell>
          <cell r="D149" t="str">
            <v>Bayar Biaya Ganti Pentil Tubles dan Pembelian BBM Mobil DPD KNPI Kukar Dalam Rangka Takbir Hari Raya Idul Fitri</v>
          </cell>
          <cell r="H149">
            <v>90000</v>
          </cell>
          <cell r="I149">
            <v>6423345</v>
          </cell>
        </row>
        <row r="150">
          <cell r="A150">
            <v>144</v>
          </cell>
          <cell r="B150">
            <v>40421</v>
          </cell>
          <cell r="C150">
            <v>5</v>
          </cell>
          <cell r="D150" t="str">
            <v>Bayar Biaya Transfortasi Dalam Rangka Takbir Hari Raya Idul Fitri</v>
          </cell>
          <cell r="H150">
            <v>150000</v>
          </cell>
          <cell r="I150">
            <v>6273345</v>
          </cell>
        </row>
        <row r="151">
          <cell r="A151">
            <v>145</v>
          </cell>
          <cell r="B151">
            <v>40421</v>
          </cell>
          <cell r="C151">
            <v>5</v>
          </cell>
          <cell r="D151" t="str">
            <v>Bayar Biaya Sewa Sound System Dalam Rangka Takbir Hari Raya Idul Fitri</v>
          </cell>
          <cell r="H151">
            <v>300000</v>
          </cell>
          <cell r="I151">
            <v>5973345</v>
          </cell>
        </row>
        <row r="152">
          <cell r="A152">
            <v>146</v>
          </cell>
          <cell r="B152">
            <v>40421</v>
          </cell>
          <cell r="C152">
            <v>5</v>
          </cell>
          <cell r="D152" t="str">
            <v>Bayar Biaya Konsumsi Takbiran 4 Orang @ Rp. 50.000 Dalam Rangka Takbir Hari Raya Idul Fitri</v>
          </cell>
          <cell r="H152">
            <v>200000</v>
          </cell>
          <cell r="I152">
            <v>5773345</v>
          </cell>
        </row>
        <row r="153">
          <cell r="A153">
            <v>147</v>
          </cell>
          <cell r="B153">
            <v>40421</v>
          </cell>
          <cell r="C153">
            <v>5</v>
          </cell>
          <cell r="D153" t="str">
            <v>Bayar Biaya Kayu Ukr 5X7 M dan Upah Angkut Untuk Pemasangan Baleho Ucapan Hari Raya</v>
          </cell>
          <cell r="H153">
            <v>249000</v>
          </cell>
          <cell r="I153">
            <v>5524345</v>
          </cell>
        </row>
        <row r="154">
          <cell r="A154">
            <v>148</v>
          </cell>
          <cell r="B154">
            <v>40421</v>
          </cell>
          <cell r="C154">
            <v>5</v>
          </cell>
          <cell r="D154" t="str">
            <v>Bayar Biaya Upah Pemasangan Baleho Ucapan Selamat Hari Raya ( 2 orang @ Rp 150.000,- )</v>
          </cell>
          <cell r="H154">
            <v>300000</v>
          </cell>
          <cell r="I154">
            <v>5224345</v>
          </cell>
        </row>
        <row r="155">
          <cell r="A155">
            <v>149</v>
          </cell>
          <cell r="B155">
            <v>40421</v>
          </cell>
          <cell r="C155">
            <v>5</v>
          </cell>
          <cell r="D155" t="str">
            <v>Bayar Biaya Konsumsi Pemasangan Baleho Ucapan Selamat Hari Raya</v>
          </cell>
          <cell r="H155">
            <v>170000</v>
          </cell>
          <cell r="I155">
            <v>5054345</v>
          </cell>
        </row>
        <row r="156">
          <cell r="A156">
            <v>150</v>
          </cell>
          <cell r="B156">
            <v>40421</v>
          </cell>
          <cell r="C156" t="str">
            <v>TL2</v>
          </cell>
          <cell r="D156" t="str">
            <v>Pinjaman Sementara Dari Bendahara KNPI an. Akhmad Rizani</v>
          </cell>
          <cell r="G156">
            <v>32000000</v>
          </cell>
          <cell r="I156">
            <v>37054345</v>
          </cell>
        </row>
        <row r="157">
          <cell r="A157">
            <v>151</v>
          </cell>
          <cell r="B157">
            <v>40422</v>
          </cell>
          <cell r="C157" t="str">
            <v>3.1.10</v>
          </cell>
          <cell r="D157" t="str">
            <v>Bayar THR Staf DPD KNPI Kukar @10 Orang  X 500.000,-</v>
          </cell>
          <cell r="H157">
            <v>5000000</v>
          </cell>
          <cell r="I157">
            <v>32054345</v>
          </cell>
        </row>
        <row r="158">
          <cell r="A158">
            <v>152</v>
          </cell>
          <cell r="B158">
            <v>40422</v>
          </cell>
          <cell r="C158" t="str">
            <v>3.1.1</v>
          </cell>
          <cell r="D158" t="str">
            <v>Bayar Biaya Insentif/Honor Staf DPD KNPI Kab. Kutai kartanegara Periode September 2010</v>
          </cell>
          <cell r="H158">
            <v>4500000</v>
          </cell>
          <cell r="I158">
            <v>27554345</v>
          </cell>
        </row>
        <row r="159">
          <cell r="A159">
            <v>153</v>
          </cell>
          <cell r="B159">
            <v>40422</v>
          </cell>
          <cell r="C159" t="str">
            <v>3.1.2</v>
          </cell>
          <cell r="D159" t="str">
            <v>Bayar Biaya Fhoto Copy A4 ( 460 Lembar )</v>
          </cell>
          <cell r="H159">
            <v>92000</v>
          </cell>
          <cell r="I159">
            <v>27462345</v>
          </cell>
        </row>
        <row r="160">
          <cell r="A160">
            <v>154</v>
          </cell>
          <cell r="B160">
            <v>40422</v>
          </cell>
          <cell r="C160" t="str">
            <v>3.1.8</v>
          </cell>
          <cell r="D160" t="str">
            <v>Bayar Biaya Teh Kotak ( 2 Dus @Rp 65.500,- )</v>
          </cell>
          <cell r="H160">
            <v>131000</v>
          </cell>
          <cell r="I160">
            <v>27331345</v>
          </cell>
        </row>
        <row r="161">
          <cell r="A161">
            <v>155</v>
          </cell>
          <cell r="B161">
            <v>40424</v>
          </cell>
          <cell r="C161" t="str">
            <v>3.1.10</v>
          </cell>
          <cell r="D161" t="str">
            <v>Bayar DP Uang Paket Lebaran Tahun 1431 H</v>
          </cell>
          <cell r="H161">
            <v>10000000</v>
          </cell>
          <cell r="I161">
            <v>17331345</v>
          </cell>
        </row>
        <row r="162">
          <cell r="A162">
            <v>156</v>
          </cell>
          <cell r="B162">
            <v>40426</v>
          </cell>
          <cell r="C162" t="str">
            <v>3.1.4</v>
          </cell>
          <cell r="D162" t="str">
            <v>Bayar Biaya Rekening Listrik, Telpon dan Air dan Uang Jasa Periode Sept 2010</v>
          </cell>
          <cell r="H162">
            <v>794570</v>
          </cell>
          <cell r="I162">
            <v>16536775</v>
          </cell>
        </row>
        <row r="163">
          <cell r="A163">
            <v>157</v>
          </cell>
          <cell r="B163">
            <v>40427</v>
          </cell>
          <cell r="C163" t="str">
            <v>3.1.4</v>
          </cell>
          <cell r="D163" t="str">
            <v>Bayar Biaya Speedy Bulan Sept 2010</v>
          </cell>
          <cell r="H163">
            <v>777000</v>
          </cell>
          <cell r="I163">
            <v>15759775</v>
          </cell>
        </row>
        <row r="164">
          <cell r="A164">
            <v>158</v>
          </cell>
          <cell r="B164">
            <v>40428</v>
          </cell>
          <cell r="C164" t="str">
            <v>3.1.5</v>
          </cell>
          <cell r="D164" t="str">
            <v>Bayar Biaya Tagihan SKH Poskota Sebanyak 2 eks /hari Periode Agust 2010</v>
          </cell>
          <cell r="H164">
            <v>150000</v>
          </cell>
          <cell r="I164">
            <v>15609775</v>
          </cell>
        </row>
        <row r="165">
          <cell r="A165">
            <v>159</v>
          </cell>
          <cell r="B165">
            <v>40429</v>
          </cell>
          <cell r="C165" t="str">
            <v>3.1.4</v>
          </cell>
          <cell r="D165" t="str">
            <v>Bayar Biaya Komunikasi Pengambilan Paket Lebaran</v>
          </cell>
          <cell r="H165">
            <v>100000</v>
          </cell>
          <cell r="I165">
            <v>15509775</v>
          </cell>
        </row>
        <row r="166">
          <cell r="A166">
            <v>160</v>
          </cell>
          <cell r="B166">
            <v>40432</v>
          </cell>
          <cell r="C166" t="str">
            <v>3.1.2</v>
          </cell>
          <cell r="D166" t="str">
            <v xml:space="preserve">Bayar Biaya Materai 6.000 </v>
          </cell>
          <cell r="H166">
            <v>198000</v>
          </cell>
          <cell r="I166">
            <v>15311775</v>
          </cell>
        </row>
        <row r="167">
          <cell r="A167">
            <v>161</v>
          </cell>
          <cell r="B167">
            <v>40434</v>
          </cell>
          <cell r="C167" t="str">
            <v>3.1.10</v>
          </cell>
          <cell r="D167" t="str">
            <v>Bayar Pelunasan DP Uang Paket Lebaran Tahun 1431 H</v>
          </cell>
          <cell r="H167">
            <v>7200000</v>
          </cell>
          <cell r="I167">
            <v>8111775</v>
          </cell>
        </row>
        <row r="168">
          <cell r="A168">
            <v>162</v>
          </cell>
          <cell r="B168">
            <v>40434</v>
          </cell>
          <cell r="C168" t="str">
            <v>3.1.7</v>
          </cell>
          <cell r="D168" t="str">
            <v>Bayar Biaya Service / Perbaikan Printer MP.145</v>
          </cell>
          <cell r="H168">
            <v>230000</v>
          </cell>
          <cell r="I168">
            <v>7881775</v>
          </cell>
        </row>
        <row r="169">
          <cell r="A169">
            <v>163</v>
          </cell>
          <cell r="B169">
            <v>40436</v>
          </cell>
          <cell r="C169" t="str">
            <v>3.1.8</v>
          </cell>
          <cell r="D169" t="str">
            <v>Bayar Biaya Perlengkapan  Sekretariat DPD KNPI</v>
          </cell>
          <cell r="H169">
            <v>170000</v>
          </cell>
          <cell r="I169">
            <v>7711775</v>
          </cell>
        </row>
        <row r="170">
          <cell r="A170">
            <v>164</v>
          </cell>
          <cell r="B170">
            <v>40440</v>
          </cell>
          <cell r="C170" t="str">
            <v>3.1.2</v>
          </cell>
          <cell r="D170" t="str">
            <v>Bayar Biaya Administrasi Bansos KNPI</v>
          </cell>
          <cell r="H170">
            <v>200000</v>
          </cell>
          <cell r="I170">
            <v>7511775</v>
          </cell>
        </row>
        <row r="171">
          <cell r="A171">
            <v>165</v>
          </cell>
          <cell r="B171">
            <v>40446</v>
          </cell>
          <cell r="C171" t="str">
            <v>3.1.8</v>
          </cell>
          <cell r="D171" t="str">
            <v>Bayar Biaya Perlengkapan  Sekretariat DPD KNPI</v>
          </cell>
          <cell r="H171">
            <v>500000</v>
          </cell>
          <cell r="I171">
            <v>7011775</v>
          </cell>
        </row>
        <row r="172">
          <cell r="A172">
            <v>166</v>
          </cell>
          <cell r="B172">
            <v>40447</v>
          </cell>
          <cell r="C172" t="str">
            <v>3.1.2</v>
          </cell>
          <cell r="D172" t="str">
            <v>Bayar Biaya ATK Kesekretariat DPD KNPI</v>
          </cell>
          <cell r="H172">
            <v>868000</v>
          </cell>
          <cell r="I172">
            <v>6143775</v>
          </cell>
        </row>
        <row r="173">
          <cell r="A173">
            <v>167</v>
          </cell>
          <cell r="B173">
            <v>40447</v>
          </cell>
          <cell r="C173" t="str">
            <v>3.1.6</v>
          </cell>
          <cell r="D173" t="str">
            <v>Bayar Biaya Transfortasi Pengurusan Bansos DPD KNPI</v>
          </cell>
          <cell r="H173">
            <v>245000</v>
          </cell>
          <cell r="I173">
            <v>5898775</v>
          </cell>
        </row>
        <row r="174">
          <cell r="A174">
            <v>168</v>
          </cell>
          <cell r="B174">
            <v>40447</v>
          </cell>
          <cell r="C174" t="str">
            <v>3.1.4</v>
          </cell>
          <cell r="D174" t="str">
            <v>Bayar Biaya Komunikasi Pengurusan Bansos DPD KNPI</v>
          </cell>
          <cell r="H174">
            <v>102000</v>
          </cell>
          <cell r="I174">
            <v>5796775</v>
          </cell>
        </row>
        <row r="175">
          <cell r="A175">
            <v>169</v>
          </cell>
          <cell r="B175">
            <v>40448</v>
          </cell>
          <cell r="C175" t="str">
            <v>3.1.2</v>
          </cell>
          <cell r="D175" t="str">
            <v>Bayar Biaya Pembelian ATK Spidol Permanent dan Pulpen Permanent ( 2 Pcs )</v>
          </cell>
          <cell r="H175">
            <v>54000</v>
          </cell>
          <cell r="I175">
            <v>5742775</v>
          </cell>
        </row>
        <row r="176">
          <cell r="A176">
            <v>170</v>
          </cell>
          <cell r="B176">
            <v>40449</v>
          </cell>
          <cell r="C176" t="str">
            <v>3.1.5</v>
          </cell>
          <cell r="D176" t="str">
            <v xml:space="preserve">Bayar Biaya Tagihan SKH. Koran Kaltim Sebanyak 2 eks /hari periode Jul-Sept 2010 </v>
          </cell>
          <cell r="H176">
            <v>300000</v>
          </cell>
          <cell r="I176">
            <v>5442775</v>
          </cell>
        </row>
        <row r="177">
          <cell r="A177">
            <v>171</v>
          </cell>
          <cell r="B177">
            <v>40451</v>
          </cell>
          <cell r="C177" t="str">
            <v>3.1.1</v>
          </cell>
          <cell r="D177" t="str">
            <v>Bayar Biaya Insentif/Honor Staf DPD KNPI Kab. Kutai kartanegara Periode Oktober 2010</v>
          </cell>
          <cell r="H177">
            <v>4500000</v>
          </cell>
          <cell r="I177">
            <v>942775</v>
          </cell>
        </row>
        <row r="178">
          <cell r="A178">
            <v>172</v>
          </cell>
          <cell r="B178">
            <v>40452</v>
          </cell>
          <cell r="C178" t="str">
            <v>3.1.8</v>
          </cell>
          <cell r="D178" t="str">
            <v>Bayar Biaya Perlengkapan  Sekretariat DPD KNPI</v>
          </cell>
          <cell r="H178">
            <v>500000</v>
          </cell>
          <cell r="I178">
            <v>442775</v>
          </cell>
        </row>
        <row r="179">
          <cell r="A179">
            <v>173</v>
          </cell>
          <cell r="B179">
            <v>40452</v>
          </cell>
          <cell r="C179" t="str">
            <v>TL1</v>
          </cell>
          <cell r="D179" t="str">
            <v>Pinjaman Sementara Dari Ketua DPD KNPI Kukar an. Khairudin, SP</v>
          </cell>
          <cell r="G179">
            <v>35000000</v>
          </cell>
          <cell r="I179">
            <v>35442775</v>
          </cell>
        </row>
        <row r="180">
          <cell r="A180">
            <v>174</v>
          </cell>
          <cell r="B180">
            <v>40456</v>
          </cell>
          <cell r="C180">
            <v>6</v>
          </cell>
          <cell r="D180" t="str">
            <v>Bayar Biaya Pemasangan Bendera dan Umbul-umbul DPD KNPI Kukar</v>
          </cell>
          <cell r="H180">
            <v>650000</v>
          </cell>
          <cell r="I180">
            <v>34792775</v>
          </cell>
        </row>
        <row r="181">
          <cell r="A181">
            <v>175</v>
          </cell>
          <cell r="B181">
            <v>40456</v>
          </cell>
          <cell r="C181" t="str">
            <v>3.1.4</v>
          </cell>
          <cell r="D181" t="str">
            <v>Bayar Biaya Speedy Bulan Agustus 2010</v>
          </cell>
          <cell r="H181">
            <v>777000</v>
          </cell>
          <cell r="I181">
            <v>34015775</v>
          </cell>
        </row>
        <row r="182">
          <cell r="A182">
            <v>176</v>
          </cell>
          <cell r="B182">
            <v>40456</v>
          </cell>
          <cell r="C182">
            <v>6</v>
          </cell>
          <cell r="D182" t="str">
            <v>Transfortasi mobil DPD KNPI Kab. Kukar</v>
          </cell>
          <cell r="H182">
            <v>150000</v>
          </cell>
          <cell r="I182">
            <v>33865775</v>
          </cell>
        </row>
        <row r="183">
          <cell r="A183">
            <v>177</v>
          </cell>
          <cell r="B183">
            <v>40458</v>
          </cell>
          <cell r="C183" t="str">
            <v>3.1.4</v>
          </cell>
          <cell r="D183" t="str">
            <v>Bayar Biaya Rekening Listrik, Telpon dan Air dan Uang Jasa Periode Okt 2010</v>
          </cell>
          <cell r="H183">
            <v>806450</v>
          </cell>
          <cell r="I183">
            <v>33059325</v>
          </cell>
        </row>
        <row r="184">
          <cell r="A184">
            <v>178</v>
          </cell>
          <cell r="B184">
            <v>40462</v>
          </cell>
          <cell r="C184" t="str">
            <v>3.1.5</v>
          </cell>
          <cell r="D184" t="str">
            <v>Bayar Biaya Tagihan SKH Poskota Kaltim Sebanyak 2 eks /hari Periode Sept 2010</v>
          </cell>
          <cell r="H184">
            <v>150000</v>
          </cell>
          <cell r="I184">
            <v>32909325</v>
          </cell>
        </row>
        <row r="185">
          <cell r="A185">
            <v>179</v>
          </cell>
          <cell r="B185">
            <v>40462</v>
          </cell>
          <cell r="C185" t="str">
            <v>9.7</v>
          </cell>
          <cell r="D185" t="str">
            <v>Bayar Biaya Audit Laporan Sumber &amp; Penggunaan Dana KNPI Kab. Kukar Tahun 2010 (50% DP Kontrak)</v>
          </cell>
          <cell r="H185">
            <v>15000000</v>
          </cell>
          <cell r="I185">
            <v>17909325</v>
          </cell>
        </row>
        <row r="186">
          <cell r="A186">
            <v>180</v>
          </cell>
          <cell r="B186">
            <v>40471</v>
          </cell>
          <cell r="C186">
            <v>6</v>
          </cell>
          <cell r="D186" t="str">
            <v>Bayar Biaya Administrasi RAKORDA Kukar</v>
          </cell>
          <cell r="H186">
            <v>800000</v>
          </cell>
          <cell r="I186">
            <v>17109325</v>
          </cell>
        </row>
        <row r="187">
          <cell r="A187">
            <v>181</v>
          </cell>
          <cell r="B187">
            <v>40471</v>
          </cell>
          <cell r="C187" t="str">
            <v>TL1</v>
          </cell>
          <cell r="D187" t="str">
            <v>Pinjaman Sementara Dari Ketua DPD KNPI Kukar an. Khairudin, SP Untuk Panitia Festifal Tenggarong</v>
          </cell>
          <cell r="G187">
            <v>2000000</v>
          </cell>
          <cell r="I187">
            <v>19109325</v>
          </cell>
        </row>
        <row r="188">
          <cell r="A188">
            <v>182</v>
          </cell>
          <cell r="B188">
            <v>40473</v>
          </cell>
          <cell r="C188">
            <v>6</v>
          </cell>
          <cell r="D188" t="str">
            <v>Bayar Biaya Persiapan Materi Oleh Sekretaris DPD KNPI Kukar, ( Junaidi, S.Sos )</v>
          </cell>
          <cell r="H188">
            <v>9200000</v>
          </cell>
          <cell r="I188">
            <v>9909325</v>
          </cell>
        </row>
        <row r="189">
          <cell r="A189">
            <v>183</v>
          </cell>
          <cell r="B189">
            <v>40475</v>
          </cell>
          <cell r="C189">
            <v>6</v>
          </cell>
          <cell r="D189" t="str">
            <v>Bayar Biaya Baliho Rakorda KNPI ( 2 Lembar )</v>
          </cell>
          <cell r="H189">
            <v>1800000</v>
          </cell>
          <cell r="I189">
            <v>8109325</v>
          </cell>
        </row>
        <row r="190">
          <cell r="A190">
            <v>184</v>
          </cell>
          <cell r="B190">
            <v>40475</v>
          </cell>
          <cell r="C190">
            <v>6</v>
          </cell>
          <cell r="D190" t="str">
            <v>Bayar Biaya Spanduk RAKORDA NPI</v>
          </cell>
          <cell r="H190">
            <v>300000</v>
          </cell>
          <cell r="I190">
            <v>7809325</v>
          </cell>
        </row>
        <row r="191">
          <cell r="A191">
            <v>185</v>
          </cell>
          <cell r="B191">
            <v>40475</v>
          </cell>
          <cell r="C191">
            <v>6</v>
          </cell>
          <cell r="D191" t="str">
            <v>Bayar Biaya Backdroup RAKORDA KNPI</v>
          </cell>
          <cell r="H191">
            <v>225000</v>
          </cell>
          <cell r="I191">
            <v>7584325</v>
          </cell>
        </row>
        <row r="192">
          <cell r="A192">
            <v>186</v>
          </cell>
          <cell r="B192">
            <v>40475</v>
          </cell>
          <cell r="C192">
            <v>6</v>
          </cell>
          <cell r="D192" t="str">
            <v xml:space="preserve">Bayar Biaya Hotel dan Penginapan Peserta </v>
          </cell>
          <cell r="H192">
            <v>2450000</v>
          </cell>
          <cell r="I192">
            <v>5134325</v>
          </cell>
        </row>
        <row r="193">
          <cell r="A193">
            <v>187</v>
          </cell>
          <cell r="B193">
            <v>40475</v>
          </cell>
          <cell r="C193" t="str">
            <v>TL1</v>
          </cell>
          <cell r="D193" t="str">
            <v>Pinjaman Sementara Dari Ketua DPD KNPI Kukar an. Khairudin, SP</v>
          </cell>
          <cell r="G193">
            <v>25600000</v>
          </cell>
          <cell r="I193">
            <v>30734325</v>
          </cell>
        </row>
        <row r="194">
          <cell r="A194">
            <v>188</v>
          </cell>
          <cell r="B194">
            <v>40475</v>
          </cell>
          <cell r="C194">
            <v>6</v>
          </cell>
          <cell r="D194" t="str">
            <v>Bayar Biaya Hotel Karya Tapin</v>
          </cell>
          <cell r="H194">
            <v>16368000</v>
          </cell>
          <cell r="I194">
            <v>14366325</v>
          </cell>
        </row>
        <row r="195">
          <cell r="A195">
            <v>189</v>
          </cell>
          <cell r="B195">
            <v>40476</v>
          </cell>
          <cell r="C195">
            <v>5</v>
          </cell>
          <cell r="D195" t="str">
            <v>Bayar Biaya Kagiatan Bakhti Sosial Donor Darah Tim Medis</v>
          </cell>
          <cell r="H195">
            <v>700000</v>
          </cell>
          <cell r="I195">
            <v>13666325</v>
          </cell>
        </row>
        <row r="196">
          <cell r="A196">
            <v>190</v>
          </cell>
          <cell r="B196">
            <v>40476</v>
          </cell>
          <cell r="C196">
            <v>5</v>
          </cell>
          <cell r="D196" t="str">
            <v>Bayar Biaya Kelengkapan Donor</v>
          </cell>
          <cell r="H196">
            <v>500000</v>
          </cell>
          <cell r="I196">
            <v>13166325</v>
          </cell>
        </row>
        <row r="197">
          <cell r="A197">
            <v>191</v>
          </cell>
          <cell r="B197">
            <v>40476</v>
          </cell>
          <cell r="C197">
            <v>6</v>
          </cell>
          <cell r="D197" t="str">
            <v>Bayar Biaya Voucer Panitia RAKORDA</v>
          </cell>
          <cell r="H197">
            <v>300000</v>
          </cell>
          <cell r="I197">
            <v>12866325</v>
          </cell>
        </row>
        <row r="198">
          <cell r="A198">
            <v>192</v>
          </cell>
          <cell r="B198">
            <v>40477</v>
          </cell>
          <cell r="C198">
            <v>6</v>
          </cell>
          <cell r="D198" t="str">
            <v>Bayar Biaya Konsumsi panitia RAKORDA KNPI Kukar</v>
          </cell>
          <cell r="H198">
            <v>400000</v>
          </cell>
          <cell r="I198">
            <v>12466325</v>
          </cell>
        </row>
        <row r="199">
          <cell r="A199">
            <v>193</v>
          </cell>
          <cell r="B199">
            <v>40478</v>
          </cell>
          <cell r="C199">
            <v>6</v>
          </cell>
          <cell r="D199" t="str">
            <v>Bayar Biaya Trasfortasi KNPI Kukar DPK TABANG</v>
          </cell>
          <cell r="H199">
            <v>3000000</v>
          </cell>
          <cell r="I199">
            <v>9466325</v>
          </cell>
        </row>
        <row r="200">
          <cell r="A200">
            <v>194</v>
          </cell>
          <cell r="B200">
            <v>40478</v>
          </cell>
          <cell r="C200">
            <v>6</v>
          </cell>
          <cell r="D200" t="str">
            <v>Bayar Biaya Trasfortasi KNPI Kukar DPK KEMBANG JANGGUT</v>
          </cell>
          <cell r="H200">
            <v>1500000</v>
          </cell>
          <cell r="I200">
            <v>7966325</v>
          </cell>
        </row>
        <row r="201">
          <cell r="A201">
            <v>195</v>
          </cell>
          <cell r="B201">
            <v>40478</v>
          </cell>
          <cell r="C201">
            <v>6</v>
          </cell>
          <cell r="D201" t="str">
            <v>Bayar Biaya Trasfortasi KNPI Kukar DPK KENOHAN</v>
          </cell>
          <cell r="H201">
            <v>1000000</v>
          </cell>
          <cell r="I201">
            <v>6966325</v>
          </cell>
        </row>
        <row r="202">
          <cell r="A202">
            <v>196</v>
          </cell>
          <cell r="B202">
            <v>40481</v>
          </cell>
          <cell r="C202">
            <v>6</v>
          </cell>
          <cell r="D202" t="str">
            <v>Bayar Biaya Tagihan SKH Poskota Kaltim Sebanyak 2 eks /hari Periode Okt 2010</v>
          </cell>
          <cell r="H202">
            <v>150000</v>
          </cell>
          <cell r="I202">
            <v>6816325</v>
          </cell>
        </row>
        <row r="203">
          <cell r="A203">
            <v>197</v>
          </cell>
          <cell r="B203">
            <v>40482</v>
          </cell>
          <cell r="C203">
            <v>6</v>
          </cell>
          <cell r="D203" t="str">
            <v>Trasfortasi Bus dan Mobil Peserta RAKORDA</v>
          </cell>
          <cell r="H203">
            <v>800000</v>
          </cell>
          <cell r="I203">
            <v>6016325</v>
          </cell>
        </row>
        <row r="204">
          <cell r="A204">
            <v>198</v>
          </cell>
          <cell r="B204">
            <v>40482</v>
          </cell>
          <cell r="C204" t="str">
            <v>3.1.7</v>
          </cell>
          <cell r="D204" t="str">
            <v>Bayar Biaya Petugas Kebersihan Gedung Pendopo</v>
          </cell>
          <cell r="H204">
            <v>750000</v>
          </cell>
          <cell r="I204">
            <v>5266325</v>
          </cell>
        </row>
        <row r="205">
          <cell r="A205">
            <v>199</v>
          </cell>
          <cell r="B205">
            <v>40482</v>
          </cell>
          <cell r="C205">
            <v>6</v>
          </cell>
          <cell r="D205" t="str">
            <v>Bayar Biaya Peliputan pada Media Radio RPK</v>
          </cell>
          <cell r="H205">
            <v>150000</v>
          </cell>
          <cell r="I205">
            <v>5116325</v>
          </cell>
        </row>
        <row r="206">
          <cell r="A206">
            <v>200</v>
          </cell>
          <cell r="B206">
            <v>40482</v>
          </cell>
          <cell r="C206">
            <v>6</v>
          </cell>
          <cell r="D206" t="str">
            <v>Bayar Biaya Peliputan pada Media Kutaikartanegara.com</v>
          </cell>
          <cell r="H206">
            <v>500000</v>
          </cell>
          <cell r="I206">
            <v>4616325</v>
          </cell>
        </row>
        <row r="207">
          <cell r="A207">
            <v>201</v>
          </cell>
          <cell r="B207">
            <v>40482</v>
          </cell>
          <cell r="C207">
            <v>6</v>
          </cell>
          <cell r="D207" t="str">
            <v>Transportasi dan Akomodasi RAKORDA DPD KNPI Kukar an. Heri Kuspiantoro</v>
          </cell>
          <cell r="H207">
            <v>250000</v>
          </cell>
          <cell r="I207">
            <v>4366325</v>
          </cell>
        </row>
        <row r="208">
          <cell r="A208">
            <v>202</v>
          </cell>
          <cell r="B208">
            <v>40482</v>
          </cell>
          <cell r="C208">
            <v>6</v>
          </cell>
          <cell r="D208" t="str">
            <v>Transportasi dan Akomodasi RAKORDA DPD KNPI Kukar an. Paramita Amin</v>
          </cell>
          <cell r="H208">
            <v>250000</v>
          </cell>
          <cell r="I208">
            <v>4116325</v>
          </cell>
        </row>
        <row r="209">
          <cell r="A209">
            <v>203</v>
          </cell>
          <cell r="B209">
            <v>40482</v>
          </cell>
          <cell r="C209">
            <v>6</v>
          </cell>
          <cell r="D209" t="str">
            <v>Transportasi dan Akomodasi RAKORDA DPD KNPI Kukar an. Mastoni</v>
          </cell>
          <cell r="H209">
            <v>250000</v>
          </cell>
          <cell r="I209">
            <v>3866325</v>
          </cell>
        </row>
        <row r="210">
          <cell r="A210">
            <v>204</v>
          </cell>
          <cell r="B210">
            <v>40482</v>
          </cell>
          <cell r="C210">
            <v>6</v>
          </cell>
          <cell r="D210" t="str">
            <v>Transportasi dan Akomodasi RAKORDA DPD KNPI Kukar an. Edi Candera</v>
          </cell>
          <cell r="H210">
            <v>250000</v>
          </cell>
          <cell r="I210">
            <v>3616325</v>
          </cell>
        </row>
        <row r="211">
          <cell r="A211">
            <v>205</v>
          </cell>
          <cell r="B211">
            <v>40482</v>
          </cell>
          <cell r="C211">
            <v>6</v>
          </cell>
          <cell r="D211" t="str">
            <v>Transportasi dan Akomodasi RAKORDA DPD KNPI Kukar an. Ade Budiman</v>
          </cell>
          <cell r="H211">
            <v>250000</v>
          </cell>
          <cell r="I211">
            <v>3366325</v>
          </cell>
        </row>
        <row r="212">
          <cell r="A212">
            <v>206</v>
          </cell>
          <cell r="B212">
            <v>40482</v>
          </cell>
          <cell r="C212">
            <v>6</v>
          </cell>
          <cell r="D212" t="str">
            <v>Transportasi dan Akomodasi RAKORDA DPD KNPI Kukar an. Jumain</v>
          </cell>
          <cell r="H212">
            <v>250000</v>
          </cell>
          <cell r="I212">
            <v>3116325</v>
          </cell>
        </row>
        <row r="213">
          <cell r="A213">
            <v>207</v>
          </cell>
          <cell r="B213">
            <v>40482</v>
          </cell>
          <cell r="C213">
            <v>6</v>
          </cell>
          <cell r="D213" t="str">
            <v>Transportasi dan Akomodasi RAKORDA DPD KNPI Kukar an. Agus Prasetyo</v>
          </cell>
          <cell r="H213">
            <v>250000</v>
          </cell>
          <cell r="I213">
            <v>2866325</v>
          </cell>
        </row>
        <row r="214">
          <cell r="A214">
            <v>208</v>
          </cell>
          <cell r="B214">
            <v>40482</v>
          </cell>
          <cell r="C214">
            <v>6</v>
          </cell>
          <cell r="D214" t="str">
            <v>Transportasi dan Akomodasi RAKORDA DPD KNPI Kukar an. Ardian</v>
          </cell>
          <cell r="H214">
            <v>250000</v>
          </cell>
          <cell r="I214">
            <v>2616325</v>
          </cell>
        </row>
        <row r="215">
          <cell r="A215">
            <v>209</v>
          </cell>
          <cell r="B215">
            <v>40482</v>
          </cell>
          <cell r="C215">
            <v>6</v>
          </cell>
          <cell r="D215" t="str">
            <v>Transportasi dan Akomodasi RAKORDA DPD KNPI Kukar an. Arif</v>
          </cell>
          <cell r="H215">
            <v>250000</v>
          </cell>
          <cell r="I215">
            <v>2366325</v>
          </cell>
        </row>
        <row r="216">
          <cell r="A216">
            <v>210</v>
          </cell>
          <cell r="B216">
            <v>40482</v>
          </cell>
          <cell r="C216">
            <v>6</v>
          </cell>
          <cell r="D216" t="str">
            <v>Transportasi dan Akomodasi RAKORDA DPD KNPI Kukar an. Dobi</v>
          </cell>
          <cell r="H216">
            <v>250000</v>
          </cell>
          <cell r="I216">
            <v>2116325</v>
          </cell>
        </row>
        <row r="217">
          <cell r="A217">
            <v>211</v>
          </cell>
          <cell r="B217">
            <v>40482</v>
          </cell>
          <cell r="C217">
            <v>6</v>
          </cell>
          <cell r="D217" t="str">
            <v>Transportasi dan Akomodasi RAKORDA DPD KNPI Kukar an. Wiwin Irfan (Moderator)</v>
          </cell>
          <cell r="H217">
            <v>150000</v>
          </cell>
          <cell r="I217">
            <v>1966325</v>
          </cell>
        </row>
        <row r="218">
          <cell r="A218">
            <v>212</v>
          </cell>
          <cell r="B218">
            <v>40482</v>
          </cell>
          <cell r="C218">
            <v>6</v>
          </cell>
          <cell r="D218" t="str">
            <v>Transportasi dan Akomodasi RAKORDA DPD KNPI Kukar an. Jurnati Wagiso (MC)</v>
          </cell>
          <cell r="H218">
            <v>150000</v>
          </cell>
          <cell r="I218">
            <v>1816325</v>
          </cell>
        </row>
        <row r="219">
          <cell r="A219">
            <v>213</v>
          </cell>
          <cell r="B219">
            <v>40482</v>
          </cell>
          <cell r="C219" t="str">
            <v>TL4</v>
          </cell>
          <cell r="D219" t="str">
            <v>Pinjaman Sementara Dari Ketua KONI Kukar an. Abdul Rasid, SE</v>
          </cell>
          <cell r="G219">
            <v>10000000</v>
          </cell>
          <cell r="I219">
            <v>11816325</v>
          </cell>
        </row>
        <row r="220">
          <cell r="A220">
            <v>214</v>
          </cell>
          <cell r="B220">
            <v>40483</v>
          </cell>
          <cell r="C220" t="str">
            <v>3.1.8</v>
          </cell>
          <cell r="D220" t="str">
            <v>Bayar Biaya Kebutuhan Sekretariat DPD KNPI Kab Kukar</v>
          </cell>
          <cell r="H220">
            <v>6000000</v>
          </cell>
          <cell r="I220">
            <v>5816325</v>
          </cell>
        </row>
        <row r="221">
          <cell r="A221">
            <v>215</v>
          </cell>
          <cell r="B221">
            <v>40483</v>
          </cell>
          <cell r="C221">
            <v>8</v>
          </cell>
          <cell r="D221" t="str">
            <v>Bayar Biaya Pembelian Printer IP 2770 Canon &amp; MP 258 Canon + Infus</v>
          </cell>
          <cell r="H221">
            <v>1500000</v>
          </cell>
          <cell r="I221">
            <v>4316325</v>
          </cell>
        </row>
        <row r="222">
          <cell r="A222">
            <v>216</v>
          </cell>
          <cell r="B222">
            <v>40484</v>
          </cell>
          <cell r="C222" t="str">
            <v>3.1.4</v>
          </cell>
          <cell r="D222" t="str">
            <v>Bayar Biaya Rekening Listrik, Telpon dan Air dan Uang Jasa Periode Nov 2010</v>
          </cell>
          <cell r="H222">
            <v>910020</v>
          </cell>
          <cell r="I222">
            <v>3406305</v>
          </cell>
        </row>
        <row r="223">
          <cell r="A223">
            <v>217</v>
          </cell>
          <cell r="B223">
            <v>40485</v>
          </cell>
          <cell r="C223" t="str">
            <v>3.1.2</v>
          </cell>
          <cell r="D223" t="str">
            <v>Bayar Biaya Fhoto Copy Kwitansi ( 48 Lmbr @Rp 175,- )</v>
          </cell>
          <cell r="H223">
            <v>8400</v>
          </cell>
          <cell r="I223">
            <v>3397905</v>
          </cell>
        </row>
        <row r="224">
          <cell r="A224">
            <v>218</v>
          </cell>
          <cell r="B224">
            <v>40485</v>
          </cell>
          <cell r="C224" t="str">
            <v>3.1.2</v>
          </cell>
          <cell r="D224" t="str">
            <v>Bayar Biaya Jilid ( 1 Pcs @Rp 3.000,- )</v>
          </cell>
          <cell r="H224">
            <v>3000</v>
          </cell>
          <cell r="I224">
            <v>3394905</v>
          </cell>
        </row>
        <row r="225">
          <cell r="A225">
            <v>219</v>
          </cell>
          <cell r="B225">
            <v>40487</v>
          </cell>
          <cell r="C225" t="str">
            <v>3.1.5</v>
          </cell>
          <cell r="D225" t="str">
            <v>Pembayaran TV Channel Etam ( Peliputan )</v>
          </cell>
          <cell r="H225">
            <v>500000</v>
          </cell>
          <cell r="I225">
            <v>2894905</v>
          </cell>
        </row>
        <row r="226">
          <cell r="A226">
            <v>220</v>
          </cell>
          <cell r="B226">
            <v>40489</v>
          </cell>
          <cell r="C226">
            <v>6</v>
          </cell>
          <cell r="D226" t="str">
            <v>Bayar Biaya Peliputan Acara RAKORDA DPD KNPI Kab Kukar</v>
          </cell>
          <cell r="H226">
            <v>500000</v>
          </cell>
          <cell r="I226">
            <v>2394905</v>
          </cell>
        </row>
        <row r="227">
          <cell r="A227">
            <v>221</v>
          </cell>
          <cell r="B227">
            <v>40489</v>
          </cell>
          <cell r="C227">
            <v>3</v>
          </cell>
          <cell r="D227" t="str">
            <v xml:space="preserve">Bayar Biaya Konferensi Pers Persoalan Blok Mahakam </v>
          </cell>
          <cell r="H227">
            <v>600000</v>
          </cell>
          <cell r="I227">
            <v>1794905</v>
          </cell>
        </row>
        <row r="228">
          <cell r="A228">
            <v>222</v>
          </cell>
          <cell r="B228">
            <v>40489</v>
          </cell>
          <cell r="C228" t="str">
            <v>3.1.4</v>
          </cell>
          <cell r="D228" t="str">
            <v>Bayar Biaya Speedy Bulan Oktober 2010</v>
          </cell>
          <cell r="H228">
            <v>777000</v>
          </cell>
          <cell r="I228">
            <v>1017905</v>
          </cell>
        </row>
        <row r="229">
          <cell r="A229">
            <v>223</v>
          </cell>
          <cell r="B229">
            <v>40506</v>
          </cell>
          <cell r="C229" t="str">
            <v>Kas</v>
          </cell>
          <cell r="D229" t="str">
            <v>Penarikan Tunai Untuk Pengisian Kas</v>
          </cell>
          <cell r="G229">
            <v>370000000</v>
          </cell>
          <cell r="I229">
            <v>371017905</v>
          </cell>
        </row>
        <row r="230">
          <cell r="A230">
            <v>224</v>
          </cell>
          <cell r="B230">
            <v>40506</v>
          </cell>
          <cell r="C230" t="str">
            <v>9.2</v>
          </cell>
          <cell r="D230" t="str">
            <v xml:space="preserve">Pengembalian Pinjaman Sementara Kepada Bendahara DPD KNPI an. Akhmad Rizani </v>
          </cell>
          <cell r="H230">
            <v>32000000</v>
          </cell>
          <cell r="I230">
            <v>339017905</v>
          </cell>
        </row>
        <row r="231">
          <cell r="A231">
            <v>225</v>
          </cell>
          <cell r="B231">
            <v>40506</v>
          </cell>
          <cell r="C231" t="str">
            <v>9.1</v>
          </cell>
          <cell r="D231" t="str">
            <v>Pengembalian Pinjaman Sementara Kepada Ketua DPD KNPI Kukar an. Khairudin, SP</v>
          </cell>
          <cell r="H231">
            <v>72700000</v>
          </cell>
          <cell r="I231">
            <v>266317905</v>
          </cell>
        </row>
        <row r="232">
          <cell r="A232">
            <v>226</v>
          </cell>
          <cell r="B232">
            <v>40506</v>
          </cell>
          <cell r="C232" t="str">
            <v>9.1</v>
          </cell>
          <cell r="D232" t="str">
            <v>Pengembalian Pinjaman Sementara Kepada Ketua DPD KNPI Kukar an. Khairudin, SP</v>
          </cell>
          <cell r="H232">
            <v>40000000</v>
          </cell>
          <cell r="I232">
            <v>226317905</v>
          </cell>
        </row>
        <row r="233">
          <cell r="A233">
            <v>227</v>
          </cell>
          <cell r="B233">
            <v>40506</v>
          </cell>
          <cell r="C233" t="str">
            <v>3.1.2</v>
          </cell>
          <cell r="D233" t="str">
            <v>Bayar Biaya Pembelian ATK &amp; Perlengkapan Sekretariat DPD KNPI Kab Kukar</v>
          </cell>
          <cell r="H233">
            <v>30000000</v>
          </cell>
          <cell r="I233">
            <v>196317905</v>
          </cell>
        </row>
        <row r="234">
          <cell r="A234">
            <v>228</v>
          </cell>
          <cell r="B234">
            <v>40510</v>
          </cell>
          <cell r="C234" t="str">
            <v>3.1.4</v>
          </cell>
          <cell r="D234" t="str">
            <v>Bayar Biaya Speedy 2 MBPS Selama 1 Tahun ( Tahun 2011 )</v>
          </cell>
          <cell r="H234">
            <v>13206000</v>
          </cell>
          <cell r="I234">
            <v>183111905</v>
          </cell>
        </row>
        <row r="235">
          <cell r="A235">
            <v>229</v>
          </cell>
          <cell r="B235">
            <v>40510</v>
          </cell>
          <cell r="C235">
            <v>8</v>
          </cell>
          <cell r="D235" t="str">
            <v>Bayar Biaya Beli Mesin Fax Bisa Potong Panasonic</v>
          </cell>
          <cell r="H235">
            <v>2550000</v>
          </cell>
          <cell r="I235">
            <v>180561905</v>
          </cell>
        </row>
        <row r="236">
          <cell r="A236">
            <v>230</v>
          </cell>
          <cell r="B236">
            <v>40511</v>
          </cell>
          <cell r="C236" t="str">
            <v>3.1.4</v>
          </cell>
          <cell r="D236" t="str">
            <v>Bayar Biaya Speedy Bulan Nopember 2010</v>
          </cell>
          <cell r="H236">
            <v>744750</v>
          </cell>
          <cell r="I236">
            <v>179817155</v>
          </cell>
        </row>
        <row r="237">
          <cell r="A237">
            <v>231</v>
          </cell>
          <cell r="B237">
            <v>40511</v>
          </cell>
          <cell r="C237" t="str">
            <v>3.1.2</v>
          </cell>
          <cell r="D237" t="str">
            <v>Bayar Biaya Pembelian Materai Rp. 6000,-</v>
          </cell>
          <cell r="H237">
            <v>600000</v>
          </cell>
          <cell r="I237">
            <v>179217155</v>
          </cell>
        </row>
        <row r="238">
          <cell r="A238">
            <v>232</v>
          </cell>
          <cell r="B238">
            <v>40512</v>
          </cell>
          <cell r="C238" t="str">
            <v>3.1.1</v>
          </cell>
          <cell r="D238" t="str">
            <v>Bayar Biaya Konsumsi Harian Staf Sekretariat DPD KNPI Kab Kukar 1 Bulan</v>
          </cell>
          <cell r="H238">
            <v>2500000</v>
          </cell>
          <cell r="I238">
            <v>176717155</v>
          </cell>
        </row>
        <row r="239">
          <cell r="A239">
            <v>233</v>
          </cell>
          <cell r="B239">
            <v>40512</v>
          </cell>
          <cell r="C239" t="str">
            <v>9.6</v>
          </cell>
          <cell r="D239" t="str">
            <v>Pinjaman Dana Oleh Angkatan Muda Partai Golkar (AMPG) Kepada DPD KNPI Kab. Kukar</v>
          </cell>
          <cell r="H239">
            <v>90000000</v>
          </cell>
          <cell r="I239">
            <v>86717155</v>
          </cell>
        </row>
        <row r="240">
          <cell r="A240">
            <v>234</v>
          </cell>
          <cell r="B240">
            <v>40512</v>
          </cell>
          <cell r="C240" t="str">
            <v>3.1.1</v>
          </cell>
          <cell r="D240" t="str">
            <v>Bayar Biaya Insentif/Honor Staf DPD KNPI Kab. Kutai kartanegara Periode Nopember-Desember 2010</v>
          </cell>
          <cell r="H240">
            <v>9000000</v>
          </cell>
          <cell r="I240">
            <v>77717155</v>
          </cell>
        </row>
        <row r="241">
          <cell r="A241">
            <v>235</v>
          </cell>
          <cell r="B241">
            <v>40512</v>
          </cell>
          <cell r="C241" t="str">
            <v>TL1</v>
          </cell>
          <cell r="D241" t="str">
            <v>Pinjaman Sementara Dari Ketua DPD KNPI Kukar an. Khairudin, SP</v>
          </cell>
          <cell r="G241">
            <v>166000000</v>
          </cell>
          <cell r="I241">
            <v>243717155</v>
          </cell>
        </row>
        <row r="242">
          <cell r="A242">
            <v>236</v>
          </cell>
          <cell r="B242">
            <v>40512</v>
          </cell>
          <cell r="C242" t="str">
            <v>9.3</v>
          </cell>
          <cell r="D242" t="str">
            <v>Pengembalian Pinjaman Sementara Kepada Sekjen DPD KNPI Kukar an. Junaidi, S.Sos</v>
          </cell>
          <cell r="H242">
            <v>200000000</v>
          </cell>
          <cell r="I242">
            <v>43717155</v>
          </cell>
        </row>
        <row r="243">
          <cell r="A243">
            <v>237</v>
          </cell>
          <cell r="B243">
            <v>40513</v>
          </cell>
          <cell r="C243" t="str">
            <v>3.1.7</v>
          </cell>
          <cell r="D243" t="str">
            <v>Bayar Biaya Servic Mobil dan Bayar Pajak Mobil DPD KNPI Kab Kukar</v>
          </cell>
          <cell r="H243">
            <v>10000000</v>
          </cell>
          <cell r="I243">
            <v>33717155</v>
          </cell>
        </row>
        <row r="244">
          <cell r="A244">
            <v>238</v>
          </cell>
          <cell r="B244">
            <v>40513</v>
          </cell>
          <cell r="C244" t="str">
            <v>3.1.5</v>
          </cell>
          <cell r="D244" t="str">
            <v>Bayar Biaya Tagihan SKH Poskota Kaltim Sebanyak 2 eks /hari Periode Nop 2010</v>
          </cell>
          <cell r="H244">
            <v>150000</v>
          </cell>
          <cell r="I244">
            <v>33567155</v>
          </cell>
        </row>
        <row r="245">
          <cell r="A245">
            <v>239</v>
          </cell>
          <cell r="B245">
            <v>40517</v>
          </cell>
          <cell r="C245" t="str">
            <v>3.1.5</v>
          </cell>
          <cell r="D245" t="str">
            <v>Bayar Biaya Tagihan TV Kabel Sekretariat DPD KNPI Periode Okt-Des 2010  ( 3 Bln @Rp 30.000,- )</v>
          </cell>
          <cell r="H245">
            <v>90000</v>
          </cell>
          <cell r="I245">
            <v>33477155</v>
          </cell>
        </row>
        <row r="246">
          <cell r="A246">
            <v>240</v>
          </cell>
          <cell r="B246">
            <v>40517</v>
          </cell>
          <cell r="C246" t="str">
            <v>9.4</v>
          </cell>
          <cell r="D246" t="str">
            <v>Pengembalian Pinjaman Sementara Kepada Ketua DPD KONI Kukar an. Abdul Rasid, SE</v>
          </cell>
          <cell r="H246">
            <v>10000000</v>
          </cell>
          <cell r="I246">
            <v>23477155</v>
          </cell>
        </row>
        <row r="247">
          <cell r="A247">
            <v>241</v>
          </cell>
          <cell r="B247">
            <v>40517</v>
          </cell>
          <cell r="C247" t="str">
            <v>3.1.4</v>
          </cell>
          <cell r="D247" t="str">
            <v>Bayar Biaya Komunikasi Pengurus DPD KNPI Kab Kukar</v>
          </cell>
          <cell r="H247">
            <v>300000</v>
          </cell>
          <cell r="I247">
            <v>23177155</v>
          </cell>
        </row>
        <row r="248">
          <cell r="A248">
            <v>242</v>
          </cell>
          <cell r="B248">
            <v>40517</v>
          </cell>
          <cell r="C248">
            <v>2</v>
          </cell>
          <cell r="D248" t="str">
            <v>Bayar Biaya Trasfortasi  Penyuluhan  Perkampungan Pemuda Mandiri</v>
          </cell>
          <cell r="H248">
            <v>1000000</v>
          </cell>
          <cell r="I248">
            <v>22177155</v>
          </cell>
        </row>
        <row r="249">
          <cell r="A249">
            <v>243</v>
          </cell>
          <cell r="B249">
            <v>40517</v>
          </cell>
          <cell r="C249">
            <v>3</v>
          </cell>
          <cell r="D249" t="str">
            <v>Bayar Biaya Bensin Mobil DPD KNPI Kab Kukar</v>
          </cell>
          <cell r="H249">
            <v>500000</v>
          </cell>
          <cell r="I249">
            <v>21677155</v>
          </cell>
        </row>
        <row r="250">
          <cell r="A250">
            <v>244</v>
          </cell>
          <cell r="B250">
            <v>40517</v>
          </cell>
          <cell r="C250" t="str">
            <v>3.1.5</v>
          </cell>
          <cell r="D250" t="str">
            <v>Bayar Biaya Tagihan SKH Koran Kaltim Sebanyak 2 eks /hari Periode Okt, Nop dan Des 2010</v>
          </cell>
          <cell r="H250">
            <v>300000</v>
          </cell>
          <cell r="I250">
            <v>21377155</v>
          </cell>
        </row>
        <row r="251">
          <cell r="A251">
            <v>245</v>
          </cell>
          <cell r="B251">
            <v>40520</v>
          </cell>
          <cell r="C251" t="str">
            <v>3.1.4</v>
          </cell>
          <cell r="D251" t="str">
            <v>Bayar Biaya Rekening Listrik, Telpon dan Air dan Uang Jasa Periode Des 2010</v>
          </cell>
          <cell r="H251">
            <v>948840</v>
          </cell>
          <cell r="I251">
            <v>20428315</v>
          </cell>
        </row>
        <row r="252">
          <cell r="A252">
            <v>246</v>
          </cell>
          <cell r="B252">
            <v>40520</v>
          </cell>
          <cell r="C252" t="str">
            <v>9.7</v>
          </cell>
          <cell r="D252" t="str">
            <v>Bayar Biaya Audit Laporan Sumber &amp; Penggunaan Dana KNPI Kab. Kukar Tahun 2010 (50% Penyelesaian kontrak)</v>
          </cell>
          <cell r="H252">
            <v>15000000</v>
          </cell>
          <cell r="I252">
            <v>5428315</v>
          </cell>
        </row>
        <row r="253">
          <cell r="A253">
            <v>247</v>
          </cell>
          <cell r="B253">
            <v>40520</v>
          </cell>
          <cell r="C253">
            <v>6</v>
          </cell>
          <cell r="D253" t="str">
            <v>Bayar Biaya Menghadiri Musyawarah Provinsi DPD KNPI KALTIM 2010</v>
          </cell>
          <cell r="H253">
            <v>500000</v>
          </cell>
          <cell r="I253">
            <v>4928315</v>
          </cell>
        </row>
        <row r="254">
          <cell r="A254">
            <v>248</v>
          </cell>
          <cell r="B254">
            <v>40526</v>
          </cell>
          <cell r="C254" t="str">
            <v>3.1.2</v>
          </cell>
          <cell r="D254" t="str">
            <v>Bayar Biaya Matrai ( 5 Lembar @Rp 6.000,- )</v>
          </cell>
          <cell r="H254">
            <v>30000</v>
          </cell>
          <cell r="I254">
            <v>4898315</v>
          </cell>
        </row>
        <row r="255">
          <cell r="A255">
            <v>249</v>
          </cell>
          <cell r="B255">
            <v>40526</v>
          </cell>
          <cell r="C255" t="str">
            <v>3.1.1</v>
          </cell>
          <cell r="D255" t="str">
            <v>Bayar Biaya Konsumsi Harian Staf</v>
          </cell>
          <cell r="H255">
            <v>500000</v>
          </cell>
          <cell r="I255">
            <v>4398315</v>
          </cell>
        </row>
        <row r="256">
          <cell r="A256">
            <v>250</v>
          </cell>
          <cell r="B256">
            <v>40534</v>
          </cell>
          <cell r="C256" t="str">
            <v>3.1.7</v>
          </cell>
          <cell r="D256" t="str">
            <v>Bayar Biaya Service TV dan CPU</v>
          </cell>
          <cell r="H256">
            <v>1600000</v>
          </cell>
          <cell r="I256">
            <v>2798315</v>
          </cell>
        </row>
        <row r="257">
          <cell r="A257">
            <v>251</v>
          </cell>
          <cell r="B257">
            <v>40537</v>
          </cell>
          <cell r="C257">
            <v>3</v>
          </cell>
          <cell r="D257" t="str">
            <v>Bayar Biaya Transportasi dan Konsumsi Kunjungan ke Kec. Kota Bangun</v>
          </cell>
          <cell r="H257">
            <v>1000000</v>
          </cell>
          <cell r="I257">
            <v>1798315</v>
          </cell>
        </row>
        <row r="258">
          <cell r="A258">
            <v>252</v>
          </cell>
          <cell r="B258">
            <v>40538</v>
          </cell>
          <cell r="C258" t="str">
            <v>3.1.11</v>
          </cell>
          <cell r="D258" t="str">
            <v>Bayar Sumbangan Dana Pengobatan Kepada Bung Doby Supiandi</v>
          </cell>
          <cell r="H258">
            <v>500000</v>
          </cell>
          <cell r="I258">
            <v>1298315</v>
          </cell>
        </row>
        <row r="259">
          <cell r="A259">
            <v>253</v>
          </cell>
          <cell r="B259">
            <v>40539</v>
          </cell>
          <cell r="C259" t="str">
            <v>Kas</v>
          </cell>
          <cell r="D259" t="str">
            <v>Penarikan Tunai Untuk Pengisian Kas</v>
          </cell>
          <cell r="G259">
            <v>29000000</v>
          </cell>
          <cell r="I259">
            <v>30298315</v>
          </cell>
        </row>
        <row r="260">
          <cell r="A260">
            <v>254</v>
          </cell>
          <cell r="B260">
            <v>40540</v>
          </cell>
          <cell r="C260" t="str">
            <v>9.7</v>
          </cell>
          <cell r="D260" t="str">
            <v>Bayar Biaya Audit Laporan Sumber &amp; Penggunaan Dana KNPI Kab. Kukar Tahun 2011 (Biaya Audit Dibayar Dimuka)</v>
          </cell>
          <cell r="H260">
            <v>30000000</v>
          </cell>
          <cell r="I260">
            <v>298315</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ing"/>
      <sheetName val="Index"/>
      <sheetName val="Tabel Penyusutan Aktiva"/>
    </sheetNames>
    <sheetDataSet>
      <sheetData sheetId="0"/>
      <sheetData sheetId="1">
        <row r="3">
          <cell r="D3" t="str">
            <v>INDEX BULAN</v>
          </cell>
        </row>
        <row r="4">
          <cell r="B4" t="str">
            <v>PT ABC</v>
          </cell>
          <cell r="D4" t="str">
            <v>Bulan</v>
          </cell>
          <cell r="E4" t="str">
            <v>Index</v>
          </cell>
        </row>
        <row r="5">
          <cell r="B5" t="str">
            <v>PT ABC</v>
          </cell>
          <cell r="D5" t="str">
            <v>Januari</v>
          </cell>
          <cell r="E5">
            <v>1</v>
          </cell>
        </row>
        <row r="6">
          <cell r="B6">
            <v>0</v>
          </cell>
          <cell r="D6" t="str">
            <v>Februari</v>
          </cell>
          <cell r="E6">
            <v>2</v>
          </cell>
        </row>
        <row r="7">
          <cell r="B7">
            <v>0</v>
          </cell>
          <cell r="D7" t="str">
            <v>Maret</v>
          </cell>
          <cell r="E7">
            <v>3</v>
          </cell>
        </row>
        <row r="8">
          <cell r="D8" t="str">
            <v>April</v>
          </cell>
          <cell r="E8">
            <v>4</v>
          </cell>
        </row>
        <row r="9">
          <cell r="B9">
            <v>2009</v>
          </cell>
          <cell r="D9" t="str">
            <v>Mei</v>
          </cell>
          <cell r="E9">
            <v>5</v>
          </cell>
        </row>
        <row r="10">
          <cell r="B10">
            <v>2009</v>
          </cell>
          <cell r="D10" t="str">
            <v>Juni</v>
          </cell>
          <cell r="E10">
            <v>6</v>
          </cell>
        </row>
        <row r="11">
          <cell r="B11">
            <v>0</v>
          </cell>
          <cell r="D11" t="str">
            <v>Juli</v>
          </cell>
          <cell r="E11">
            <v>7</v>
          </cell>
        </row>
        <row r="12">
          <cell r="B12">
            <v>0</v>
          </cell>
          <cell r="D12" t="str">
            <v>Agustus</v>
          </cell>
          <cell r="E12">
            <v>8</v>
          </cell>
        </row>
        <row r="13">
          <cell r="D13" t="str">
            <v>September</v>
          </cell>
          <cell r="E13">
            <v>9</v>
          </cell>
        </row>
        <row r="14">
          <cell r="D14" t="str">
            <v>Oktober</v>
          </cell>
          <cell r="E14">
            <v>10</v>
          </cell>
        </row>
        <row r="15">
          <cell r="D15" t="str">
            <v>Nopember</v>
          </cell>
          <cell r="E15">
            <v>11</v>
          </cell>
        </row>
        <row r="16">
          <cell r="B16">
            <v>2009</v>
          </cell>
          <cell r="D16" t="str">
            <v>Desember</v>
          </cell>
          <cell r="E16">
            <v>12</v>
          </cell>
        </row>
      </sheetData>
      <sheetData sheetId="2"/>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phar"/>
      <sheetName val="LapMing"/>
      <sheetName val="Mingguan"/>
      <sheetName val="duaMng"/>
      <sheetName val="Evaluasi Progress"/>
      <sheetName val="Mon-Pem-Alat"/>
      <sheetName val="Eval-Alat"/>
      <sheetName val="Mon-Pem-Mat"/>
      <sheetName val="Eval-Mat"/>
      <sheetName val="jadwal"/>
      <sheetName val="jadwal alat"/>
      <sheetName val="jadwal harian"/>
      <sheetName val="jadwal alat (alt2)"/>
      <sheetName val="Progress(Lap Bul)"/>
      <sheetName val="Progress (2)"/>
      <sheetName val="Harian"/>
      <sheetName val="Pakai Solar"/>
      <sheetName val="PakAspal Drum"/>
      <sheetName val="PakBensin"/>
      <sheetName val="Pakai MT"/>
      <sheetName val="Mat-Pokok"/>
      <sheetName val="BBM ALAT"/>
      <sheetName val="Rekap Material"/>
      <sheetName val="Mon Upah+Alat+Material"/>
      <sheetName val="Mon Upah+Alat+Material (2)"/>
      <sheetName val="Buku K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7">
          <cell r="B7" t="str">
            <v>A.</v>
          </cell>
          <cell r="D7" t="str">
            <v>Pekerjaan Persiapan</v>
          </cell>
          <cell r="H7" t="str">
            <v>Ls</v>
          </cell>
          <cell r="I7">
            <v>1</v>
          </cell>
          <cell r="O7">
            <v>1474996146.310889</v>
          </cell>
          <cell r="P7">
            <v>1474996146.310889</v>
          </cell>
        </row>
        <row r="8">
          <cell r="D8" t="str">
            <v>a.</v>
          </cell>
          <cell r="E8" t="str">
            <v>Pembuatan Direksi Keet</v>
          </cell>
        </row>
        <row r="9">
          <cell r="D9" t="str">
            <v>-</v>
          </cell>
          <cell r="E9" t="str">
            <v>Contractor Facilities (Dilapangan)</v>
          </cell>
          <cell r="O9">
            <v>62700000</v>
          </cell>
        </row>
        <row r="10">
          <cell r="B10" t="str">
            <v>E10002</v>
          </cell>
          <cell r="E10" t="str">
            <v>- Base Camp</v>
          </cell>
          <cell r="H10" t="str">
            <v>m2</v>
          </cell>
          <cell r="I10">
            <v>120</v>
          </cell>
          <cell r="O10">
            <v>200000</v>
          </cell>
          <cell r="P10">
            <v>24000000</v>
          </cell>
        </row>
        <row r="11">
          <cell r="B11" t="str">
            <v>E10003</v>
          </cell>
          <cell r="E11" t="str">
            <v>- Direksi keet</v>
          </cell>
          <cell r="H11" t="str">
            <v>m2</v>
          </cell>
          <cell r="I11">
            <v>70</v>
          </cell>
          <cell r="O11">
            <v>300000</v>
          </cell>
          <cell r="P11">
            <v>21000000</v>
          </cell>
        </row>
        <row r="12">
          <cell r="B12" t="str">
            <v>E10004</v>
          </cell>
          <cell r="E12" t="str">
            <v>- Workshop</v>
          </cell>
          <cell r="H12" t="str">
            <v>m2</v>
          </cell>
          <cell r="I12">
            <v>18</v>
          </cell>
          <cell r="O12">
            <v>150000</v>
          </cell>
          <cell r="P12">
            <v>2700000</v>
          </cell>
        </row>
        <row r="13">
          <cell r="B13" t="str">
            <v>B10088</v>
          </cell>
          <cell r="E13" t="str">
            <v>- Peralatan kantor</v>
          </cell>
          <cell r="H13" t="str">
            <v>Ls</v>
          </cell>
          <cell r="I13">
            <v>1</v>
          </cell>
          <cell r="O13">
            <v>15000000</v>
          </cell>
          <cell r="P13">
            <v>15000000</v>
          </cell>
        </row>
        <row r="15">
          <cell r="D15" t="str">
            <v>-</v>
          </cell>
          <cell r="E15" t="str">
            <v>Fasilitas Kantor Direksi</v>
          </cell>
          <cell r="O15">
            <v>13125000</v>
          </cell>
        </row>
        <row r="16">
          <cell r="B16" t="str">
            <v>B10083</v>
          </cell>
          <cell r="E16" t="str">
            <v>- Kursi Tamu</v>
          </cell>
          <cell r="H16" t="str">
            <v>Set</v>
          </cell>
          <cell r="I16">
            <v>1</v>
          </cell>
          <cell r="O16">
            <v>2000000</v>
          </cell>
          <cell r="P16">
            <v>2000000</v>
          </cell>
        </row>
        <row r="17">
          <cell r="B17" t="str">
            <v>B10087</v>
          </cell>
          <cell r="E17" t="str">
            <v>- Peralatan Dapur</v>
          </cell>
          <cell r="H17" t="str">
            <v>Set</v>
          </cell>
          <cell r="I17">
            <v>1</v>
          </cell>
          <cell r="O17">
            <v>750000</v>
          </cell>
          <cell r="P17">
            <v>750000</v>
          </cell>
        </row>
        <row r="18">
          <cell r="B18" t="str">
            <v>B10084</v>
          </cell>
          <cell r="E18" t="str">
            <v>- Meja Rapat</v>
          </cell>
          <cell r="H18" t="str">
            <v>Set</v>
          </cell>
          <cell r="I18">
            <v>1</v>
          </cell>
          <cell r="O18">
            <v>500000</v>
          </cell>
          <cell r="P18">
            <v>500000</v>
          </cell>
        </row>
        <row r="19">
          <cell r="B19" t="str">
            <v>B10082</v>
          </cell>
          <cell r="E19" t="str">
            <v>- Kursi Rapat (plastik/Napoli)</v>
          </cell>
          <cell r="H19" t="str">
            <v>Bh</v>
          </cell>
          <cell r="I19">
            <v>1</v>
          </cell>
          <cell r="O19">
            <v>75000</v>
          </cell>
          <cell r="P19">
            <v>75000</v>
          </cell>
        </row>
        <row r="20">
          <cell r="B20" t="str">
            <v>B10081</v>
          </cell>
          <cell r="E20" t="str">
            <v>- Rak Arsip</v>
          </cell>
          <cell r="H20" t="str">
            <v>Bh</v>
          </cell>
          <cell r="I20">
            <v>1</v>
          </cell>
          <cell r="O20">
            <v>200000</v>
          </cell>
          <cell r="P20">
            <v>200000</v>
          </cell>
        </row>
        <row r="21">
          <cell r="B21" t="str">
            <v>B10080</v>
          </cell>
          <cell r="E21" t="str">
            <v>- Meja Kerja</v>
          </cell>
          <cell r="H21" t="str">
            <v>Bh</v>
          </cell>
          <cell r="I21">
            <v>3</v>
          </cell>
          <cell r="O21">
            <v>200000</v>
          </cell>
          <cell r="P21">
            <v>600000</v>
          </cell>
        </row>
        <row r="22">
          <cell r="B22" t="str">
            <v>B10100</v>
          </cell>
          <cell r="E22" t="str">
            <v>- HT + Accessories</v>
          </cell>
          <cell r="F22" t="str">
            <v>(personil bandara)</v>
          </cell>
          <cell r="H22" t="str">
            <v>unit</v>
          </cell>
          <cell r="I22">
            <v>6</v>
          </cell>
          <cell r="O22">
            <v>1500000</v>
          </cell>
          <cell r="P22">
            <v>9000000</v>
          </cell>
        </row>
        <row r="24">
          <cell r="D24" t="str">
            <v>b.</v>
          </cell>
          <cell r="E24" t="str">
            <v>Pengukuran</v>
          </cell>
          <cell r="O24">
            <v>77800000</v>
          </cell>
        </row>
        <row r="25">
          <cell r="B25" t="str">
            <v>C10021</v>
          </cell>
          <cell r="E25" t="str">
            <v>- Surveyor</v>
          </cell>
          <cell r="F25">
            <v>2</v>
          </cell>
          <cell r="G25" t="str">
            <v>Orang</v>
          </cell>
          <cell r="H25" t="str">
            <v>Org/bln</v>
          </cell>
          <cell r="I25">
            <v>14</v>
          </cell>
          <cell r="O25">
            <v>2000000</v>
          </cell>
          <cell r="P25">
            <v>28000000</v>
          </cell>
        </row>
        <row r="26">
          <cell r="B26" t="str">
            <v>C10001</v>
          </cell>
          <cell r="E26" t="str">
            <v>- Pemb. Surveyor</v>
          </cell>
          <cell r="F26">
            <v>4</v>
          </cell>
          <cell r="G26" t="str">
            <v>Orang</v>
          </cell>
          <cell r="H26" t="str">
            <v>Org/bln</v>
          </cell>
          <cell r="I26">
            <v>26</v>
          </cell>
          <cell r="O26">
            <v>800000</v>
          </cell>
          <cell r="P26">
            <v>20800000</v>
          </cell>
        </row>
        <row r="27">
          <cell r="E27" t="str">
            <v>- Alat Ukur ;</v>
          </cell>
        </row>
        <row r="28">
          <cell r="B28" t="str">
            <v>D10020</v>
          </cell>
          <cell r="E28" t="str">
            <v xml:space="preserve">  * Teodolith</v>
          </cell>
          <cell r="F28">
            <v>2</v>
          </cell>
          <cell r="H28" t="str">
            <v>Set</v>
          </cell>
          <cell r="I28">
            <v>0</v>
          </cell>
          <cell r="O28">
            <v>5000000</v>
          </cell>
          <cell r="P28">
            <v>0</v>
          </cell>
        </row>
        <row r="29">
          <cell r="B29" t="str">
            <v>D10021</v>
          </cell>
          <cell r="E29" t="str">
            <v xml:space="preserve">  * Waterpass</v>
          </cell>
          <cell r="F29">
            <v>2</v>
          </cell>
          <cell r="H29" t="str">
            <v>Set</v>
          </cell>
          <cell r="I29">
            <v>1</v>
          </cell>
          <cell r="O29">
            <v>4000000</v>
          </cell>
          <cell r="P29">
            <v>4000000</v>
          </cell>
        </row>
        <row r="30">
          <cell r="B30" t="str">
            <v>D10022</v>
          </cell>
          <cell r="E30" t="str">
            <v xml:space="preserve">  * Bak ukur</v>
          </cell>
          <cell r="F30">
            <v>4</v>
          </cell>
          <cell r="G30" t="str">
            <v>Bh (beli)</v>
          </cell>
          <cell r="H30" t="str">
            <v>Set</v>
          </cell>
          <cell r="I30">
            <v>4</v>
          </cell>
          <cell r="O30">
            <v>1500000</v>
          </cell>
          <cell r="P30">
            <v>6000000</v>
          </cell>
        </row>
        <row r="31">
          <cell r="B31" t="str">
            <v>D10023</v>
          </cell>
          <cell r="E31" t="str">
            <v xml:space="preserve">  * Tripod</v>
          </cell>
          <cell r="F31">
            <v>2</v>
          </cell>
          <cell r="H31" t="str">
            <v>Set</v>
          </cell>
          <cell r="I31">
            <v>2</v>
          </cell>
          <cell r="O31">
            <v>2000000</v>
          </cell>
          <cell r="P31">
            <v>4000000</v>
          </cell>
        </row>
        <row r="32">
          <cell r="B32" t="str">
            <v>D10024</v>
          </cell>
          <cell r="E32" t="str">
            <v xml:space="preserve">  * GPS</v>
          </cell>
          <cell r="F32">
            <v>1</v>
          </cell>
          <cell r="H32" t="str">
            <v>Set</v>
          </cell>
          <cell r="I32">
            <v>0</v>
          </cell>
          <cell r="O32">
            <v>5000000</v>
          </cell>
          <cell r="P32">
            <v>0</v>
          </cell>
        </row>
        <row r="33">
          <cell r="B33" t="str">
            <v>B10010</v>
          </cell>
          <cell r="E33" t="str">
            <v>- Alat + Material Bantu</v>
          </cell>
          <cell r="H33" t="str">
            <v>ls</v>
          </cell>
          <cell r="I33">
            <v>1</v>
          </cell>
          <cell r="O33">
            <v>10000000</v>
          </cell>
          <cell r="P33">
            <v>10000000</v>
          </cell>
        </row>
        <row r="34">
          <cell r="B34" t="str">
            <v>C10023</v>
          </cell>
          <cell r="E34" t="str">
            <v>- Penggambaran / ABD</v>
          </cell>
          <cell r="H34" t="str">
            <v>ls</v>
          </cell>
          <cell r="I34">
            <v>1</v>
          </cell>
          <cell r="O34">
            <v>5000000</v>
          </cell>
          <cell r="P34">
            <v>5000000</v>
          </cell>
        </row>
        <row r="36">
          <cell r="D36" t="str">
            <v>c</v>
          </cell>
          <cell r="E36" t="str">
            <v>Mob &amp; Demobilisasi Alat</v>
          </cell>
          <cell r="H36" t="str">
            <v>Ls</v>
          </cell>
          <cell r="I36">
            <v>1</v>
          </cell>
          <cell r="O36">
            <v>131800000</v>
          </cell>
        </row>
        <row r="37">
          <cell r="B37" t="str">
            <v>E10010</v>
          </cell>
          <cell r="E37" t="str">
            <v>Mobdemob Motor Grader</v>
          </cell>
          <cell r="H37" t="str">
            <v>Unit</v>
          </cell>
          <cell r="I37">
            <v>2</v>
          </cell>
          <cell r="J37" t="str">
            <v>Pontianak</v>
          </cell>
          <cell r="O37">
            <v>2500000</v>
          </cell>
          <cell r="P37">
            <v>5000000</v>
          </cell>
        </row>
        <row r="38">
          <cell r="B38" t="str">
            <v>E10011</v>
          </cell>
          <cell r="E38" t="str">
            <v>Mobdemob Water Tank</v>
          </cell>
          <cell r="H38" t="str">
            <v>Unit</v>
          </cell>
          <cell r="I38">
            <v>2</v>
          </cell>
          <cell r="J38" t="str">
            <v>Pontianak</v>
          </cell>
          <cell r="O38">
            <v>200000</v>
          </cell>
          <cell r="P38">
            <v>400000</v>
          </cell>
        </row>
        <row r="39">
          <cell r="B39" t="str">
            <v>E10012</v>
          </cell>
          <cell r="E39" t="str">
            <v>Mobdemob DT 4 ton</v>
          </cell>
          <cell r="H39" t="str">
            <v>Unit</v>
          </cell>
          <cell r="I39">
            <v>20</v>
          </cell>
          <cell r="J39" t="str">
            <v>Pontianak</v>
          </cell>
          <cell r="O39">
            <v>200000</v>
          </cell>
          <cell r="P39">
            <v>4000000</v>
          </cell>
        </row>
        <row r="40">
          <cell r="B40" t="str">
            <v>E10014</v>
          </cell>
          <cell r="E40" t="str">
            <v>Mobdemob Asphalt Mixing Plant (Strada)</v>
          </cell>
          <cell r="H40" t="str">
            <v>Unit</v>
          </cell>
          <cell r="I40">
            <v>22</v>
          </cell>
          <cell r="J40" t="str">
            <v>Sungai duri - Pontianak  PP</v>
          </cell>
          <cell r="O40">
            <v>2500000</v>
          </cell>
          <cell r="P40">
            <v>55000000</v>
          </cell>
        </row>
        <row r="41">
          <cell r="B41" t="str">
            <v>E10015</v>
          </cell>
          <cell r="E41" t="str">
            <v>Mobdemob Asphalt Sprayer (Strada)</v>
          </cell>
          <cell r="H41" t="str">
            <v>Unit</v>
          </cell>
          <cell r="I41">
            <v>4</v>
          </cell>
          <cell r="J41" t="str">
            <v>Sungai duri - Pontianak  PP</v>
          </cell>
          <cell r="O41">
            <v>500000</v>
          </cell>
          <cell r="P41">
            <v>2000000</v>
          </cell>
        </row>
        <row r="42">
          <cell r="B42" t="str">
            <v>E10016</v>
          </cell>
          <cell r="E42" t="str">
            <v>Mobdemob Asphalt Finisher (Strada)</v>
          </cell>
          <cell r="H42" t="str">
            <v>Unit</v>
          </cell>
          <cell r="I42">
            <v>2</v>
          </cell>
          <cell r="J42" t="str">
            <v>Sungai duri - Pontianak  PP</v>
          </cell>
          <cell r="O42">
            <v>2500000</v>
          </cell>
          <cell r="P42">
            <v>5000000</v>
          </cell>
        </row>
        <row r="43">
          <cell r="B43" t="str">
            <v>E10017</v>
          </cell>
          <cell r="E43" t="str">
            <v>Mobdemob Tandem Roller (Strada)</v>
          </cell>
          <cell r="H43" t="str">
            <v>Unit</v>
          </cell>
          <cell r="I43">
            <v>2</v>
          </cell>
          <cell r="J43" t="str">
            <v>Sungai duri - Pontianak  PP</v>
          </cell>
          <cell r="O43">
            <v>2500000</v>
          </cell>
          <cell r="P43">
            <v>5000000</v>
          </cell>
        </row>
        <row r="44">
          <cell r="B44" t="str">
            <v>E10018</v>
          </cell>
          <cell r="E44" t="str">
            <v>Mobdemob P Tire Roller (Strada)</v>
          </cell>
          <cell r="H44" t="str">
            <v>Unit</v>
          </cell>
          <cell r="I44">
            <v>2</v>
          </cell>
          <cell r="J44" t="str">
            <v>Sungai duri - Pontianak  PP</v>
          </cell>
          <cell r="O44">
            <v>2500000</v>
          </cell>
          <cell r="P44">
            <v>5000000</v>
          </cell>
        </row>
        <row r="45">
          <cell r="B45" t="str">
            <v>E10022</v>
          </cell>
          <cell r="E45" t="str">
            <v>Mobdemob Asphalt Finisher (Wika DPK)</v>
          </cell>
          <cell r="H45" t="str">
            <v>Unit</v>
          </cell>
          <cell r="I45">
            <v>2</v>
          </cell>
          <cell r="J45" t="str">
            <v>Bongkong - Pontianak PP</v>
          </cell>
          <cell r="O45">
            <v>7000000</v>
          </cell>
          <cell r="P45">
            <v>14000000</v>
          </cell>
        </row>
        <row r="46">
          <cell r="B46" t="str">
            <v>E10023</v>
          </cell>
          <cell r="E46" t="str">
            <v>Mobdemob Tandem Roller (Wika DPK)</v>
          </cell>
          <cell r="H46" t="str">
            <v>Unit</v>
          </cell>
          <cell r="I46">
            <v>2</v>
          </cell>
          <cell r="J46" t="str">
            <v>Bongkong - Pontianak PP</v>
          </cell>
          <cell r="O46">
            <v>7000000</v>
          </cell>
          <cell r="P46">
            <v>14000000</v>
          </cell>
        </row>
        <row r="47">
          <cell r="B47" t="str">
            <v>E10024</v>
          </cell>
          <cell r="E47" t="str">
            <v>Mobdemob P Tire Roller (Wika DPK)</v>
          </cell>
          <cell r="H47" t="str">
            <v>Unit</v>
          </cell>
          <cell r="I47">
            <v>2</v>
          </cell>
          <cell r="J47" t="str">
            <v>Bongkong - Pontianak PP</v>
          </cell>
          <cell r="O47">
            <v>7000000</v>
          </cell>
          <cell r="P47">
            <v>14000000</v>
          </cell>
        </row>
        <row r="48">
          <cell r="B48" t="str">
            <v>E10019</v>
          </cell>
          <cell r="E48" t="str">
            <v>Mobdemob Wheel Loader (Wika DPK)</v>
          </cell>
          <cell r="H48" t="str">
            <v>Unit</v>
          </cell>
          <cell r="I48">
            <v>2</v>
          </cell>
          <cell r="J48" t="str">
            <v>Sungai duri - Pontianak  PP</v>
          </cell>
          <cell r="O48">
            <v>2500000</v>
          </cell>
          <cell r="P48">
            <v>5000000</v>
          </cell>
        </row>
        <row r="49">
          <cell r="B49" t="str">
            <v>E10020</v>
          </cell>
          <cell r="E49" t="str">
            <v>Mobdemob Mobil Penarik (Wika DPK)</v>
          </cell>
          <cell r="H49" t="str">
            <v>Unit</v>
          </cell>
          <cell r="I49">
            <v>2</v>
          </cell>
          <cell r="J49" t="str">
            <v>Pontianak</v>
          </cell>
          <cell r="O49">
            <v>200000</v>
          </cell>
          <cell r="P49">
            <v>400000</v>
          </cell>
        </row>
        <row r="50">
          <cell r="B50" t="str">
            <v>E10021</v>
          </cell>
          <cell r="E50" t="str">
            <v>Mobdemob Air Compressor (Strada</v>
          </cell>
          <cell r="H50" t="str">
            <v>Unit</v>
          </cell>
          <cell r="I50">
            <v>2</v>
          </cell>
          <cell r="J50" t="str">
            <v>Sungai duri - Pontianak  PP</v>
          </cell>
          <cell r="O50">
            <v>500000</v>
          </cell>
          <cell r="P50">
            <v>1000000</v>
          </cell>
        </row>
        <row r="51">
          <cell r="B51" t="str">
            <v>E10025</v>
          </cell>
          <cell r="E51" t="str">
            <v>Mobdemob Air Compressor (Wika DPK)</v>
          </cell>
          <cell r="H51" t="str">
            <v>Unit</v>
          </cell>
          <cell r="I51">
            <v>2</v>
          </cell>
          <cell r="J51" t="str">
            <v>Bongkong - Pontianak PP</v>
          </cell>
          <cell r="O51">
            <v>1000000</v>
          </cell>
          <cell r="P51">
            <v>2000000</v>
          </cell>
        </row>
        <row r="52">
          <cell r="B52" t="str">
            <v>E10114</v>
          </cell>
          <cell r="E52" t="str">
            <v xml:space="preserve">Mobdemob Asphalt Mixing Plant </v>
          </cell>
          <cell r="H52" t="str">
            <v>Unit</v>
          </cell>
          <cell r="I52">
            <v>1</v>
          </cell>
          <cell r="J52" t="str">
            <v>Jakarta - Pontianak</v>
          </cell>
          <cell r="O52">
            <v>340000000</v>
          </cell>
          <cell r="P52">
            <v>340000000</v>
          </cell>
        </row>
        <row r="53">
          <cell r="B53" t="str">
            <v>E10118</v>
          </cell>
          <cell r="E53" t="str">
            <v>Mobdemob Paving Set</v>
          </cell>
          <cell r="H53" t="str">
            <v>Unit</v>
          </cell>
          <cell r="I53">
            <v>3</v>
          </cell>
          <cell r="J53" t="str">
            <v>Jakarta - Pontianak</v>
          </cell>
          <cell r="O53">
            <v>50000000</v>
          </cell>
          <cell r="P53">
            <v>150000000</v>
          </cell>
        </row>
        <row r="55">
          <cell r="D55" t="str">
            <v>d</v>
          </cell>
          <cell r="E55" t="str">
            <v>Foto Dokumentasi dan Pelaporan</v>
          </cell>
          <cell r="H55" t="str">
            <v>Bln</v>
          </cell>
          <cell r="I55">
            <v>7</v>
          </cell>
          <cell r="O55">
            <v>5187600</v>
          </cell>
        </row>
        <row r="56">
          <cell r="B56" t="str">
            <v>B10064</v>
          </cell>
          <cell r="E56" t="str">
            <v>- Film</v>
          </cell>
          <cell r="H56" t="str">
            <v>Roll</v>
          </cell>
          <cell r="I56">
            <v>14</v>
          </cell>
          <cell r="O56">
            <v>30000</v>
          </cell>
          <cell r="P56">
            <v>420000</v>
          </cell>
        </row>
        <row r="57">
          <cell r="B57" t="str">
            <v>C10013</v>
          </cell>
          <cell r="E57" t="str">
            <v>- Cuci Cetak</v>
          </cell>
          <cell r="H57" t="str">
            <v>lbr</v>
          </cell>
          <cell r="I57">
            <v>2016</v>
          </cell>
          <cell r="O57">
            <v>1100</v>
          </cell>
          <cell r="P57">
            <v>2217600</v>
          </cell>
        </row>
        <row r="58">
          <cell r="B58" t="str">
            <v>B10063</v>
          </cell>
          <cell r="E58" t="str">
            <v>- Album Foto</v>
          </cell>
          <cell r="H58" t="str">
            <v>Bh</v>
          </cell>
          <cell r="I58">
            <v>5</v>
          </cell>
          <cell r="O58">
            <v>85000</v>
          </cell>
          <cell r="P58">
            <v>425000</v>
          </cell>
        </row>
        <row r="59">
          <cell r="B59" t="str">
            <v>B10062</v>
          </cell>
          <cell r="E59" t="str">
            <v>- Kodak</v>
          </cell>
          <cell r="H59" t="str">
            <v>Unit</v>
          </cell>
          <cell r="I59">
            <v>2</v>
          </cell>
          <cell r="O59">
            <v>500000</v>
          </cell>
          <cell r="P59">
            <v>1000000</v>
          </cell>
        </row>
        <row r="60">
          <cell r="B60" t="str">
            <v>B10061</v>
          </cell>
          <cell r="E60" t="str">
            <v>- Handycam</v>
          </cell>
          <cell r="H60" t="str">
            <v>Unit</v>
          </cell>
          <cell r="I60">
            <v>1</v>
          </cell>
          <cell r="P60">
            <v>0</v>
          </cell>
        </row>
        <row r="61">
          <cell r="B61" t="str">
            <v>B10060</v>
          </cell>
          <cell r="E61" t="str">
            <v>- Kertas pelaporan</v>
          </cell>
          <cell r="H61" t="str">
            <v>ls</v>
          </cell>
          <cell r="I61">
            <v>1</v>
          </cell>
          <cell r="O61">
            <v>600000</v>
          </cell>
          <cell r="P61">
            <v>600000</v>
          </cell>
        </row>
        <row r="62">
          <cell r="B62" t="str">
            <v>C10014</v>
          </cell>
          <cell r="E62" t="str">
            <v>- Foto copy</v>
          </cell>
          <cell r="H62" t="str">
            <v>lmbr</v>
          </cell>
          <cell r="I62">
            <v>3500</v>
          </cell>
          <cell r="O62">
            <v>150</v>
          </cell>
          <cell r="P62">
            <v>525000</v>
          </cell>
        </row>
        <row r="63">
          <cell r="B63" t="str">
            <v>C10001</v>
          </cell>
          <cell r="E63" t="str">
            <v>- Upah harian</v>
          </cell>
          <cell r="H63" t="str">
            <v>mds</v>
          </cell>
          <cell r="I63">
            <v>0</v>
          </cell>
          <cell r="O63">
            <v>25000</v>
          </cell>
          <cell r="P63">
            <v>0</v>
          </cell>
        </row>
        <row r="65">
          <cell r="D65" t="str">
            <v>e</v>
          </cell>
          <cell r="E65" t="str">
            <v>Pembersihan Lokasi Overlay</v>
          </cell>
          <cell r="H65" t="str">
            <v>Bln</v>
          </cell>
          <cell r="I65">
            <v>4</v>
          </cell>
          <cell r="O65">
            <v>35520000</v>
          </cell>
        </row>
        <row r="66">
          <cell r="B66" t="str">
            <v>C10001</v>
          </cell>
          <cell r="D66" t="str">
            <v>-</v>
          </cell>
          <cell r="E66" t="str">
            <v>Harian</v>
          </cell>
          <cell r="H66" t="str">
            <v>Bln</v>
          </cell>
          <cell r="I66">
            <v>16</v>
          </cell>
          <cell r="O66">
            <v>800000</v>
          </cell>
          <cell r="P66">
            <v>12800000</v>
          </cell>
        </row>
        <row r="67">
          <cell r="B67" t="str">
            <v>D10013</v>
          </cell>
          <cell r="D67" t="str">
            <v>-</v>
          </cell>
          <cell r="E67" t="str">
            <v>Air Compressor</v>
          </cell>
          <cell r="H67" t="str">
            <v>bln</v>
          </cell>
          <cell r="I67">
            <v>0</v>
          </cell>
          <cell r="O67">
            <v>4000000</v>
          </cell>
          <cell r="P67">
            <v>0</v>
          </cell>
        </row>
        <row r="68">
          <cell r="B68" t="str">
            <v>D10070</v>
          </cell>
          <cell r="D68" t="str">
            <v>-</v>
          </cell>
          <cell r="E68" t="str">
            <v>Mobil pick up</v>
          </cell>
          <cell r="H68" t="str">
            <v>bln</v>
          </cell>
          <cell r="I68">
            <v>4</v>
          </cell>
          <cell r="O68">
            <v>4000000</v>
          </cell>
          <cell r="P68">
            <v>16000000</v>
          </cell>
        </row>
        <row r="69">
          <cell r="B69" t="str">
            <v>A10021</v>
          </cell>
          <cell r="D69" t="str">
            <v>-</v>
          </cell>
          <cell r="E69" t="str">
            <v>BBM Premium</v>
          </cell>
          <cell r="H69" t="str">
            <v>Liter</v>
          </cell>
          <cell r="I69">
            <v>3840</v>
          </cell>
          <cell r="O69">
            <v>1750</v>
          </cell>
          <cell r="P69">
            <v>6720000</v>
          </cell>
        </row>
        <row r="72">
          <cell r="D72" t="str">
            <v>f</v>
          </cell>
          <cell r="E72" t="str">
            <v>Laboratory testing and facilities</v>
          </cell>
          <cell r="O72">
            <v>58550000</v>
          </cell>
        </row>
        <row r="73">
          <cell r="B73" t="str">
            <v>E10001</v>
          </cell>
          <cell r="E73" t="str">
            <v>- Laboratory building</v>
          </cell>
          <cell r="H73" t="str">
            <v>M2</v>
          </cell>
          <cell r="I73">
            <v>15</v>
          </cell>
          <cell r="O73">
            <v>250000</v>
          </cell>
          <cell r="P73">
            <v>3750000</v>
          </cell>
        </row>
        <row r="74">
          <cell r="B74" t="str">
            <v>D10030</v>
          </cell>
          <cell r="E74" t="str">
            <v>- Laboratory Equipment</v>
          </cell>
          <cell r="H74" t="str">
            <v>Ls</v>
          </cell>
          <cell r="I74">
            <v>1</v>
          </cell>
          <cell r="O74">
            <v>25000000</v>
          </cell>
          <cell r="P74">
            <v>25000000</v>
          </cell>
        </row>
        <row r="75">
          <cell r="B75" t="str">
            <v>D10031</v>
          </cell>
          <cell r="E75" t="str">
            <v>- Furnishing and Services</v>
          </cell>
          <cell r="H75" t="str">
            <v>Ls</v>
          </cell>
          <cell r="I75">
            <v>1</v>
          </cell>
          <cell r="O75">
            <v>5000000</v>
          </cell>
          <cell r="P75">
            <v>5000000</v>
          </cell>
        </row>
        <row r="76">
          <cell r="B76" t="str">
            <v>C10002</v>
          </cell>
          <cell r="E76" t="str">
            <v>- Tenaga laborat</v>
          </cell>
          <cell r="H76" t="str">
            <v>Bln</v>
          </cell>
          <cell r="I76">
            <v>7</v>
          </cell>
          <cell r="O76">
            <v>2000000</v>
          </cell>
          <cell r="P76">
            <v>14000000</v>
          </cell>
        </row>
        <row r="77">
          <cell r="B77" t="str">
            <v>C10001</v>
          </cell>
          <cell r="E77" t="str">
            <v>- Harian Laborat</v>
          </cell>
          <cell r="G77" t="str">
            <v>2 org</v>
          </cell>
          <cell r="H77" t="str">
            <v>Bln</v>
          </cell>
          <cell r="I77">
            <v>12</v>
          </cell>
          <cell r="O77">
            <v>900000</v>
          </cell>
          <cell r="P77">
            <v>10800000</v>
          </cell>
        </row>
        <row r="79">
          <cell r="D79" t="str">
            <v>g</v>
          </cell>
          <cell r="E79" t="str">
            <v>Sewa Lahan</v>
          </cell>
          <cell r="H79" t="str">
            <v>Ls</v>
          </cell>
          <cell r="I79">
            <v>1</v>
          </cell>
          <cell r="O79">
            <v>70000000</v>
          </cell>
        </row>
        <row r="80">
          <cell r="B80" t="str">
            <v>E10030</v>
          </cell>
          <cell r="E80" t="str">
            <v>- Lahan untuk AMP</v>
          </cell>
          <cell r="H80" t="str">
            <v>Tahun</v>
          </cell>
          <cell r="I80">
            <v>1</v>
          </cell>
          <cell r="O80">
            <v>65000000</v>
          </cell>
          <cell r="P80">
            <v>65000000</v>
          </cell>
        </row>
        <row r="81">
          <cell r="B81" t="str">
            <v>E10031</v>
          </cell>
          <cell r="E81" t="str">
            <v>- Lahan untuk stock material sementara</v>
          </cell>
          <cell r="H81" t="str">
            <v>Ls</v>
          </cell>
          <cell r="I81">
            <v>1</v>
          </cell>
          <cell r="O81">
            <v>5000000</v>
          </cell>
          <cell r="P81">
            <v>5000000</v>
          </cell>
        </row>
        <row r="82">
          <cell r="B82" t="str">
            <v>E10032</v>
          </cell>
          <cell r="E82" t="str">
            <v>- Lahan untuk stock material</v>
          </cell>
          <cell r="H82" t="str">
            <v>Ls</v>
          </cell>
          <cell r="I82">
            <v>1</v>
          </cell>
          <cell r="O82">
            <v>0</v>
          </cell>
          <cell r="P82">
            <v>0</v>
          </cell>
        </row>
        <row r="84">
          <cell r="D84" t="str">
            <v>h</v>
          </cell>
          <cell r="E84" t="str">
            <v>Biaya Pondasi + Erection AMP</v>
          </cell>
          <cell r="H84" t="str">
            <v>ls</v>
          </cell>
          <cell r="I84">
            <v>1</v>
          </cell>
          <cell r="O84">
            <v>351000000</v>
          </cell>
        </row>
        <row r="85">
          <cell r="B85" t="str">
            <v>E10041</v>
          </cell>
          <cell r="E85" t="str">
            <v>Biaya bongkar + pemasangan AMP</v>
          </cell>
          <cell r="H85" t="str">
            <v>ls</v>
          </cell>
          <cell r="I85">
            <v>2</v>
          </cell>
          <cell r="O85">
            <v>40000000</v>
          </cell>
          <cell r="P85">
            <v>80000000</v>
          </cell>
        </row>
        <row r="86">
          <cell r="B86" t="str">
            <v>E10045</v>
          </cell>
          <cell r="E86" t="str">
            <v>Biaya Teknisi dari strada + Akomodasi</v>
          </cell>
          <cell r="H86" t="str">
            <v>ls</v>
          </cell>
          <cell r="I86">
            <v>2</v>
          </cell>
          <cell r="O86">
            <v>65000000</v>
          </cell>
          <cell r="P86">
            <v>130000000</v>
          </cell>
        </row>
        <row r="87">
          <cell r="B87" t="str">
            <v>E10042</v>
          </cell>
          <cell r="E87" t="str">
            <v>Biaya penyiapan lahan (incl. pengurugan)</v>
          </cell>
          <cell r="H87" t="str">
            <v>ls</v>
          </cell>
          <cell r="I87">
            <v>1</v>
          </cell>
          <cell r="O87">
            <v>56000000</v>
          </cell>
          <cell r="P87">
            <v>56000000</v>
          </cell>
        </row>
        <row r="88">
          <cell r="B88" t="str">
            <v>E10043</v>
          </cell>
          <cell r="E88" t="str">
            <v>Biaya pondasi AMP</v>
          </cell>
          <cell r="H88" t="str">
            <v>ls</v>
          </cell>
          <cell r="I88">
            <v>1</v>
          </cell>
          <cell r="O88">
            <v>60000000</v>
          </cell>
          <cell r="P88">
            <v>60000000</v>
          </cell>
        </row>
        <row r="89">
          <cell r="B89" t="str">
            <v>E10044</v>
          </cell>
          <cell r="E89" t="str">
            <v>Biaya pembongkaran pondasi AMP</v>
          </cell>
          <cell r="H89" t="str">
            <v>ls</v>
          </cell>
          <cell r="I89">
            <v>1</v>
          </cell>
          <cell r="O89">
            <v>25000000</v>
          </cell>
          <cell r="P89">
            <v>25000000</v>
          </cell>
        </row>
        <row r="91">
          <cell r="D91" t="str">
            <v>i.</v>
          </cell>
          <cell r="E91" t="str">
            <v>Peralatan dan material Bantu</v>
          </cell>
          <cell r="H91" t="str">
            <v>Ls</v>
          </cell>
          <cell r="I91">
            <v>1</v>
          </cell>
          <cell r="O91">
            <v>99750000</v>
          </cell>
        </row>
        <row r="92">
          <cell r="B92" t="str">
            <v>B10052</v>
          </cell>
          <cell r="E92" t="str">
            <v>- Terpal 8 x 25 m  (lapis 2)  --&gt; untuk Tenda</v>
          </cell>
          <cell r="H92" t="str">
            <v>Lbr</v>
          </cell>
          <cell r="I92">
            <v>2</v>
          </cell>
          <cell r="O92">
            <v>1500000</v>
          </cell>
          <cell r="P92">
            <v>3000000</v>
          </cell>
        </row>
        <row r="93">
          <cell r="B93" t="str">
            <v>B10053</v>
          </cell>
          <cell r="E93" t="str">
            <v>- Konstruksi tenda terpal</v>
          </cell>
          <cell r="H93" t="str">
            <v>Set</v>
          </cell>
          <cell r="I93">
            <v>1</v>
          </cell>
          <cell r="O93">
            <v>20000000</v>
          </cell>
          <cell r="P93">
            <v>20000000</v>
          </cell>
        </row>
        <row r="94">
          <cell r="B94" t="str">
            <v>B10051</v>
          </cell>
          <cell r="E94" t="str">
            <v>- Terpal tahan panas 4 x 6 M'</v>
          </cell>
          <cell r="H94" t="str">
            <v>Lbr</v>
          </cell>
          <cell r="I94">
            <v>10</v>
          </cell>
          <cell r="O94">
            <v>1500000</v>
          </cell>
          <cell r="P94">
            <v>15000000</v>
          </cell>
        </row>
        <row r="95">
          <cell r="B95" t="str">
            <v>B10050</v>
          </cell>
          <cell r="E95" t="str">
            <v>- Terpal 20 x 20m</v>
          </cell>
          <cell r="H95" t="str">
            <v>Lbr</v>
          </cell>
          <cell r="I95">
            <v>4</v>
          </cell>
          <cell r="O95">
            <v>1200000</v>
          </cell>
          <cell r="P95">
            <v>4800000</v>
          </cell>
        </row>
        <row r="96">
          <cell r="B96" t="str">
            <v>D10040</v>
          </cell>
          <cell r="E96" t="str">
            <v>- Engine Pump 2" + Accessories</v>
          </cell>
          <cell r="H96" t="str">
            <v>Unit</v>
          </cell>
          <cell r="I96">
            <v>2</v>
          </cell>
          <cell r="O96">
            <v>4000000</v>
          </cell>
          <cell r="P96">
            <v>8000000</v>
          </cell>
        </row>
        <row r="97">
          <cell r="B97" t="str">
            <v>D10041</v>
          </cell>
          <cell r="E97" t="str">
            <v>- Pompa BBM tangan</v>
          </cell>
          <cell r="H97" t="str">
            <v>Unit</v>
          </cell>
          <cell r="I97">
            <v>2</v>
          </cell>
          <cell r="O97">
            <v>125000</v>
          </cell>
          <cell r="P97">
            <v>250000</v>
          </cell>
        </row>
        <row r="98">
          <cell r="B98" t="str">
            <v>D10042</v>
          </cell>
          <cell r="E98" t="str">
            <v>- Drum BBM</v>
          </cell>
          <cell r="H98" t="str">
            <v>Bh</v>
          </cell>
          <cell r="I98">
            <v>30</v>
          </cell>
          <cell r="O98">
            <v>90000</v>
          </cell>
          <cell r="P98">
            <v>2700000</v>
          </cell>
        </row>
        <row r="99">
          <cell r="B99" t="str">
            <v>D10060</v>
          </cell>
          <cell r="E99" t="str">
            <v>- Tool Set utk mekanik alat kecil</v>
          </cell>
          <cell r="H99" t="str">
            <v>Unit</v>
          </cell>
          <cell r="I99">
            <v>2</v>
          </cell>
          <cell r="O99">
            <v>1500000</v>
          </cell>
          <cell r="P99">
            <v>3000000</v>
          </cell>
        </row>
        <row r="100">
          <cell r="B100" t="str">
            <v>D10051</v>
          </cell>
          <cell r="E100" t="str">
            <v>- Genset Penerangan  5 Kva</v>
          </cell>
          <cell r="H100" t="str">
            <v>Unit</v>
          </cell>
          <cell r="I100">
            <v>1</v>
          </cell>
          <cell r="O100">
            <v>4000000</v>
          </cell>
          <cell r="P100">
            <v>4000000</v>
          </cell>
        </row>
        <row r="101">
          <cell r="B101" t="str">
            <v>B10070</v>
          </cell>
          <cell r="E101" t="str">
            <v>- Lampu + Kabel + Asesories</v>
          </cell>
          <cell r="H101" t="str">
            <v>Ls</v>
          </cell>
          <cell r="I101">
            <v>1</v>
          </cell>
          <cell r="O101">
            <v>2000000</v>
          </cell>
          <cell r="P101">
            <v>2000000</v>
          </cell>
        </row>
        <row r="102">
          <cell r="B102" t="str">
            <v>B10071</v>
          </cell>
          <cell r="E102" t="str">
            <v>- Kabel Listrik + Asesories</v>
          </cell>
          <cell r="H102" t="str">
            <v>Ls</v>
          </cell>
          <cell r="I102">
            <v>1</v>
          </cell>
          <cell r="O102">
            <v>3500000</v>
          </cell>
          <cell r="P102">
            <v>3500000</v>
          </cell>
        </row>
        <row r="103">
          <cell r="B103" t="str">
            <v>B10040</v>
          </cell>
          <cell r="E103" t="str">
            <v>- APAR   ( 3 kg )</v>
          </cell>
          <cell r="H103" t="str">
            <v>Bh</v>
          </cell>
          <cell r="I103">
            <v>3</v>
          </cell>
          <cell r="O103">
            <v>800000</v>
          </cell>
          <cell r="P103">
            <v>2400000</v>
          </cell>
        </row>
        <row r="104">
          <cell r="B104" t="str">
            <v>B10021</v>
          </cell>
          <cell r="E104" t="str">
            <v>- Peralon utk air di Base Camp</v>
          </cell>
          <cell r="H104" t="str">
            <v>Ls</v>
          </cell>
          <cell r="I104">
            <v>1</v>
          </cell>
          <cell r="O104">
            <v>2500000</v>
          </cell>
          <cell r="P104">
            <v>2500000</v>
          </cell>
        </row>
        <row r="105">
          <cell r="B105" t="str">
            <v>D10043</v>
          </cell>
          <cell r="E105" t="str">
            <v>- Tangki Air 500 liter</v>
          </cell>
          <cell r="H105" t="str">
            <v>Bh</v>
          </cell>
          <cell r="I105">
            <v>2</v>
          </cell>
          <cell r="O105">
            <v>500000</v>
          </cell>
          <cell r="P105">
            <v>1000000</v>
          </cell>
        </row>
        <row r="106">
          <cell r="B106" t="str">
            <v>D10044</v>
          </cell>
          <cell r="E106" t="str">
            <v>- sewa Tangki BBM 7000 lt</v>
          </cell>
          <cell r="H106" t="str">
            <v>Bh</v>
          </cell>
          <cell r="I106">
            <v>1</v>
          </cell>
          <cell r="O106">
            <v>6000000</v>
          </cell>
          <cell r="P106">
            <v>6000000</v>
          </cell>
        </row>
        <row r="107">
          <cell r="B107" t="str">
            <v>B10030</v>
          </cell>
          <cell r="E107" t="str">
            <v>- Papan Nama Proyek</v>
          </cell>
          <cell r="H107" t="str">
            <v>Bh</v>
          </cell>
          <cell r="I107">
            <v>2</v>
          </cell>
          <cell r="O107">
            <v>700000</v>
          </cell>
          <cell r="P107">
            <v>1400000</v>
          </cell>
        </row>
        <row r="108">
          <cell r="B108" t="str">
            <v>B10019</v>
          </cell>
          <cell r="E108" t="str">
            <v>- Rambu-rambu K3</v>
          </cell>
          <cell r="H108" t="str">
            <v>Bh</v>
          </cell>
          <cell r="I108">
            <v>20</v>
          </cell>
          <cell r="O108">
            <v>300000</v>
          </cell>
          <cell r="P108">
            <v>6000000</v>
          </cell>
        </row>
        <row r="109">
          <cell r="B109" t="str">
            <v>B10042</v>
          </cell>
          <cell r="E109" t="str">
            <v>- Sepatu Safety</v>
          </cell>
          <cell r="H109" t="str">
            <v>Ps</v>
          </cell>
          <cell r="I109">
            <v>20</v>
          </cell>
          <cell r="O109">
            <v>250000</v>
          </cell>
          <cell r="P109">
            <v>5000000</v>
          </cell>
        </row>
        <row r="110">
          <cell r="B110" t="str">
            <v>B10041</v>
          </cell>
          <cell r="E110" t="str">
            <v xml:space="preserve">- Kaos Tangan </v>
          </cell>
          <cell r="H110" t="str">
            <v>lusin</v>
          </cell>
          <cell r="I110">
            <v>50</v>
          </cell>
          <cell r="O110">
            <v>18000</v>
          </cell>
          <cell r="P110">
            <v>900000</v>
          </cell>
        </row>
        <row r="111">
          <cell r="B111" t="str">
            <v>B10016</v>
          </cell>
          <cell r="E111" t="str">
            <v>- Sarung tangan kulit / tahan panas</v>
          </cell>
          <cell r="H111" t="str">
            <v>psg</v>
          </cell>
          <cell r="I111">
            <v>20</v>
          </cell>
          <cell r="O111">
            <v>25000</v>
          </cell>
          <cell r="P111">
            <v>500000</v>
          </cell>
        </row>
        <row r="112">
          <cell r="B112" t="str">
            <v>B10015</v>
          </cell>
          <cell r="E112" t="str">
            <v>- Rompi safety</v>
          </cell>
          <cell r="H112" t="str">
            <v>psg</v>
          </cell>
          <cell r="I112">
            <v>60</v>
          </cell>
          <cell r="K112" t="str">
            <v>.</v>
          </cell>
          <cell r="O112">
            <v>40000</v>
          </cell>
          <cell r="P112">
            <v>2400000</v>
          </cell>
        </row>
        <row r="113">
          <cell r="B113" t="str">
            <v>B10014</v>
          </cell>
          <cell r="E113" t="str">
            <v>- Kain pelindung hidung / debu</v>
          </cell>
          <cell r="H113" t="str">
            <v>lusin</v>
          </cell>
          <cell r="I113">
            <v>10</v>
          </cell>
          <cell r="O113">
            <v>30000</v>
          </cell>
          <cell r="P113">
            <v>300000</v>
          </cell>
        </row>
        <row r="114">
          <cell r="B114" t="str">
            <v>B10013</v>
          </cell>
          <cell r="E114" t="str">
            <v>- Helm Proyek</v>
          </cell>
          <cell r="H114" t="str">
            <v>bh</v>
          </cell>
          <cell r="I114">
            <v>60</v>
          </cell>
          <cell r="O114">
            <v>30000</v>
          </cell>
          <cell r="P114">
            <v>1800000</v>
          </cell>
        </row>
        <row r="115">
          <cell r="B115" t="str">
            <v>B10012</v>
          </cell>
          <cell r="E115" t="str">
            <v>- Jas Hujan</v>
          </cell>
          <cell r="H115" t="str">
            <v>bh</v>
          </cell>
          <cell r="I115">
            <v>60</v>
          </cell>
          <cell r="O115">
            <v>20000</v>
          </cell>
          <cell r="P115">
            <v>1200000</v>
          </cell>
        </row>
        <row r="116">
          <cell r="B116" t="str">
            <v>B10011</v>
          </cell>
          <cell r="E116" t="str">
            <v>- Sepatu Boot/ Karet ( AP)</v>
          </cell>
          <cell r="H116" t="str">
            <v>bh</v>
          </cell>
          <cell r="I116">
            <v>60</v>
          </cell>
          <cell r="O116">
            <v>35000</v>
          </cell>
          <cell r="P116">
            <v>2100000</v>
          </cell>
        </row>
        <row r="126">
          <cell r="D126" t="str">
            <v>j</v>
          </cell>
          <cell r="E126" t="str">
            <v>Pembuatan &amp; Pemeliharaan Jalan Kerja</v>
          </cell>
          <cell r="H126" t="str">
            <v>Ls</v>
          </cell>
          <cell r="I126">
            <v>1</v>
          </cell>
          <cell r="O126">
            <v>33903546.310889021</v>
          </cell>
        </row>
        <row r="127">
          <cell r="B127" t="str">
            <v>A10040</v>
          </cell>
          <cell r="D127" t="str">
            <v>-</v>
          </cell>
          <cell r="E127" t="str">
            <v>Material Hotmix</v>
          </cell>
          <cell r="H127" t="str">
            <v>ton</v>
          </cell>
          <cell r="I127">
            <v>30</v>
          </cell>
          <cell r="O127">
            <v>344034.87702963408</v>
          </cell>
          <cell r="P127">
            <v>10321046.310889022</v>
          </cell>
        </row>
        <row r="128">
          <cell r="B128" t="str">
            <v>C10011</v>
          </cell>
          <cell r="D128" t="str">
            <v>-</v>
          </cell>
          <cell r="E128" t="str">
            <v>Upah hampar</v>
          </cell>
          <cell r="H128" t="str">
            <v>mds</v>
          </cell>
          <cell r="I128">
            <v>200</v>
          </cell>
          <cell r="O128">
            <v>30000</v>
          </cell>
          <cell r="P128">
            <v>6000000</v>
          </cell>
        </row>
        <row r="129">
          <cell r="B129" t="str">
            <v>D10010</v>
          </cell>
          <cell r="D129" t="str">
            <v>-</v>
          </cell>
          <cell r="E129" t="str">
            <v>Dump Truck 4 ton</v>
          </cell>
          <cell r="H129" t="str">
            <v>Jam</v>
          </cell>
          <cell r="I129">
            <v>150</v>
          </cell>
          <cell r="O129">
            <v>61800</v>
          </cell>
          <cell r="P129">
            <v>9270000</v>
          </cell>
        </row>
        <row r="130">
          <cell r="B130" t="str">
            <v>D10011</v>
          </cell>
          <cell r="D130" t="str">
            <v>-</v>
          </cell>
          <cell r="E130" t="str">
            <v>Vibro Roller</v>
          </cell>
          <cell r="H130" t="str">
            <v>Jam</v>
          </cell>
          <cell r="I130">
            <v>0</v>
          </cell>
          <cell r="O130">
            <v>143100</v>
          </cell>
          <cell r="P130">
            <v>0</v>
          </cell>
        </row>
        <row r="131">
          <cell r="B131" t="str">
            <v>A10020</v>
          </cell>
          <cell r="D131" t="str">
            <v>-</v>
          </cell>
          <cell r="E131" t="str">
            <v>Solar</v>
          </cell>
          <cell r="H131" t="str">
            <v>Liter</v>
          </cell>
          <cell r="I131">
            <v>4750</v>
          </cell>
          <cell r="O131">
            <v>1750</v>
          </cell>
          <cell r="P131">
            <v>8312500</v>
          </cell>
        </row>
        <row r="133">
          <cell r="D133" t="str">
            <v>LPST dg RECYCLING</v>
          </cell>
          <cell r="H133" t="str">
            <v>Cu.M</v>
          </cell>
          <cell r="I133">
            <v>0</v>
          </cell>
          <cell r="P133">
            <v>0</v>
          </cell>
        </row>
        <row r="135">
          <cell r="D135" t="str">
            <v>Material :</v>
          </cell>
          <cell r="H135" t="str">
            <v>Cu.M</v>
          </cell>
          <cell r="I135">
            <v>0</v>
          </cell>
        </row>
        <row r="136">
          <cell r="D136" t="str">
            <v>-</v>
          </cell>
          <cell r="E136" t="str">
            <v>Material Soil Cement</v>
          </cell>
          <cell r="G136">
            <v>1</v>
          </cell>
          <cell r="H136" t="str">
            <v>M3</v>
          </cell>
          <cell r="I136">
            <v>0</v>
          </cell>
          <cell r="P136">
            <v>0</v>
          </cell>
        </row>
        <row r="137">
          <cell r="D137" t="str">
            <v>-</v>
          </cell>
          <cell r="E137" t="str">
            <v>Pasir utk Soil Cement</v>
          </cell>
          <cell r="G137">
            <v>0</v>
          </cell>
          <cell r="H137" t="str">
            <v>M3</v>
          </cell>
          <cell r="I137">
            <v>0</v>
          </cell>
          <cell r="P137">
            <v>0</v>
          </cell>
        </row>
        <row r="138">
          <cell r="D138" t="str">
            <v>-</v>
          </cell>
          <cell r="E138" t="str">
            <v>Pajak Galian C</v>
          </cell>
          <cell r="F138" t="str">
            <v>(Tanah)</v>
          </cell>
          <cell r="H138" t="str">
            <v>M3</v>
          </cell>
          <cell r="I138">
            <v>0</v>
          </cell>
          <cell r="P138">
            <v>0</v>
          </cell>
        </row>
        <row r="139">
          <cell r="D139" t="str">
            <v>-</v>
          </cell>
          <cell r="E139" t="str">
            <v>Pajak Galian C</v>
          </cell>
          <cell r="F139" t="str">
            <v>(Pasir)</v>
          </cell>
          <cell r="H139" t="str">
            <v>M3</v>
          </cell>
          <cell r="I139">
            <v>0</v>
          </cell>
          <cell r="P139">
            <v>0</v>
          </cell>
        </row>
        <row r="140">
          <cell r="D140" t="str">
            <v>Biaya Peralatan</v>
          </cell>
          <cell r="H140" t="str">
            <v>Cu.m</v>
          </cell>
          <cell r="I140">
            <v>0</v>
          </cell>
          <cell r="P140">
            <v>0</v>
          </cell>
        </row>
        <row r="141">
          <cell r="D141" t="str">
            <v>A. Quarry Material Soil Cement  L = 6.5 km</v>
          </cell>
        </row>
        <row r="142">
          <cell r="D142" t="str">
            <v>-</v>
          </cell>
          <cell r="E142" t="str">
            <v>Excavator PC 200</v>
          </cell>
          <cell r="H142" t="str">
            <v>jam</v>
          </cell>
          <cell r="I142">
            <v>0</v>
          </cell>
          <cell r="P142">
            <v>0</v>
          </cell>
        </row>
        <row r="143">
          <cell r="D143" t="str">
            <v>-</v>
          </cell>
          <cell r="E143" t="str">
            <v>Dump Truck 4 ton</v>
          </cell>
          <cell r="F143" t="str">
            <v>(Unit  =</v>
          </cell>
          <cell r="G143">
            <v>10</v>
          </cell>
          <cell r="H143" t="str">
            <v>jam</v>
          </cell>
          <cell r="I143">
            <v>0</v>
          </cell>
          <cell r="P143">
            <v>0</v>
          </cell>
        </row>
        <row r="144">
          <cell r="D144" t="str">
            <v>-</v>
          </cell>
          <cell r="E144" t="str">
            <v>Checker</v>
          </cell>
          <cell r="H144" t="str">
            <v>org.bln</v>
          </cell>
          <cell r="I144">
            <v>0</v>
          </cell>
          <cell r="P144">
            <v>0</v>
          </cell>
        </row>
        <row r="145">
          <cell r="D145" t="str">
            <v>-</v>
          </cell>
          <cell r="E145" t="str">
            <v>Solar</v>
          </cell>
          <cell r="H145" t="str">
            <v>Ltr</v>
          </cell>
          <cell r="I145">
            <v>0</v>
          </cell>
          <cell r="P145">
            <v>0</v>
          </cell>
        </row>
        <row r="146">
          <cell r="D146" t="str">
            <v>-</v>
          </cell>
          <cell r="E146" t="str">
            <v>Premi Ritase Dump truck</v>
          </cell>
          <cell r="H146" t="str">
            <v>km.rit</v>
          </cell>
          <cell r="I146">
            <v>0</v>
          </cell>
          <cell r="P146">
            <v>0</v>
          </cell>
        </row>
        <row r="147">
          <cell r="D147" t="str">
            <v>B. Quarry  Pasir Lokal  L = 5.5 km</v>
          </cell>
        </row>
        <row r="148">
          <cell r="D148" t="str">
            <v>-</v>
          </cell>
          <cell r="E148" t="str">
            <v>Excavator PC 200</v>
          </cell>
          <cell r="H148" t="str">
            <v>jam</v>
          </cell>
          <cell r="I148">
            <v>0</v>
          </cell>
          <cell r="P148">
            <v>0</v>
          </cell>
        </row>
        <row r="149">
          <cell r="D149" t="str">
            <v>-</v>
          </cell>
          <cell r="E149" t="str">
            <v>Dump Truck 4 ton</v>
          </cell>
          <cell r="F149" t="str">
            <v>(Unit  =</v>
          </cell>
          <cell r="G149">
            <v>13</v>
          </cell>
          <cell r="H149" t="str">
            <v>jam</v>
          </cell>
          <cell r="I149">
            <v>0</v>
          </cell>
          <cell r="P149">
            <v>0</v>
          </cell>
        </row>
        <row r="150">
          <cell r="D150" t="str">
            <v>-</v>
          </cell>
          <cell r="E150" t="str">
            <v>Checker</v>
          </cell>
          <cell r="H150" t="str">
            <v>org.bln</v>
          </cell>
          <cell r="I150">
            <v>0</v>
          </cell>
          <cell r="P150">
            <v>0</v>
          </cell>
        </row>
        <row r="151">
          <cell r="E151" t="str">
            <v>Solar</v>
          </cell>
          <cell r="H151" t="str">
            <v>Ltr</v>
          </cell>
          <cell r="I151">
            <v>0</v>
          </cell>
          <cell r="P151">
            <v>0</v>
          </cell>
        </row>
        <row r="152">
          <cell r="E152" t="str">
            <v>Premi Ritase Dump truck</v>
          </cell>
          <cell r="H152" t="str">
            <v>km.rit</v>
          </cell>
          <cell r="I152">
            <v>0</v>
          </cell>
          <cell r="P152">
            <v>0</v>
          </cell>
        </row>
        <row r="153">
          <cell r="D153" t="str">
            <v>C. Lokasi Pekerjaan</v>
          </cell>
          <cell r="H153" t="str">
            <v>Cu.m</v>
          </cell>
          <cell r="I153">
            <v>0</v>
          </cell>
        </row>
        <row r="154">
          <cell r="D154" t="str">
            <v>-</v>
          </cell>
          <cell r="E154" t="str">
            <v>Excavator PC 200</v>
          </cell>
          <cell r="H154" t="str">
            <v>jam</v>
          </cell>
          <cell r="I154">
            <v>0</v>
          </cell>
          <cell r="P154">
            <v>0</v>
          </cell>
        </row>
        <row r="155">
          <cell r="D155" t="str">
            <v>-</v>
          </cell>
          <cell r="E155" t="str">
            <v>Soil Stabilizer (borong Mixing)</v>
          </cell>
          <cell r="H155" t="str">
            <v>jam</v>
          </cell>
          <cell r="I155">
            <v>0</v>
          </cell>
          <cell r="P155">
            <v>0</v>
          </cell>
        </row>
        <row r="156">
          <cell r="D156" t="str">
            <v>-</v>
          </cell>
          <cell r="E156" t="str">
            <v>Motor Grader</v>
          </cell>
          <cell r="H156" t="str">
            <v>jam</v>
          </cell>
          <cell r="I156">
            <v>0</v>
          </cell>
          <cell r="P156">
            <v>0</v>
          </cell>
        </row>
        <row r="157">
          <cell r="D157" t="str">
            <v>-</v>
          </cell>
          <cell r="E157" t="str">
            <v>Vibro Roller</v>
          </cell>
          <cell r="H157" t="str">
            <v>jam</v>
          </cell>
          <cell r="I157">
            <v>0</v>
          </cell>
          <cell r="P157">
            <v>0</v>
          </cell>
        </row>
        <row r="158">
          <cell r="D158" t="str">
            <v>-</v>
          </cell>
          <cell r="E158" t="str">
            <v>Water Tank Truck</v>
          </cell>
          <cell r="H158" t="str">
            <v>jam</v>
          </cell>
          <cell r="I158">
            <v>0</v>
          </cell>
          <cell r="P158">
            <v>0</v>
          </cell>
        </row>
        <row r="159">
          <cell r="D159" t="str">
            <v>-</v>
          </cell>
          <cell r="E159" t="str">
            <v>Harian Soil Cement</v>
          </cell>
          <cell r="H159" t="str">
            <v>org.bln</v>
          </cell>
          <cell r="I159">
            <v>0</v>
          </cell>
          <cell r="P159">
            <v>0</v>
          </cell>
        </row>
        <row r="160">
          <cell r="D160" t="str">
            <v>-</v>
          </cell>
          <cell r="E160" t="str">
            <v>Solar</v>
          </cell>
          <cell r="H160" t="str">
            <v>ltr</v>
          </cell>
          <cell r="I160">
            <v>0</v>
          </cell>
          <cell r="P160">
            <v>0</v>
          </cell>
        </row>
        <row r="161">
          <cell r="D161" t="str">
            <v>-</v>
          </cell>
          <cell r="E161" t="str">
            <v>Plastik Curing Soil Cement</v>
          </cell>
          <cell r="H161" t="str">
            <v>roll</v>
          </cell>
          <cell r="I161">
            <v>0</v>
          </cell>
          <cell r="P161">
            <v>0</v>
          </cell>
        </row>
        <row r="163">
          <cell r="D163" t="str">
            <v>k</v>
          </cell>
          <cell r="E163" t="str">
            <v>Pas masuk bandar udara</v>
          </cell>
          <cell r="H163" t="str">
            <v>Ls</v>
          </cell>
          <cell r="I163">
            <v>1</v>
          </cell>
          <cell r="O163">
            <v>15450000</v>
          </cell>
        </row>
        <row r="164">
          <cell r="B164" t="str">
            <v>C10009</v>
          </cell>
          <cell r="D164" t="str">
            <v>-</v>
          </cell>
          <cell r="E164" t="str">
            <v>Tenaga kerja dan karyawan</v>
          </cell>
          <cell r="H164" t="str">
            <v>org.</v>
          </cell>
          <cell r="I164">
            <v>80</v>
          </cell>
          <cell r="O164">
            <v>125000</v>
          </cell>
          <cell r="P164">
            <v>10000000</v>
          </cell>
        </row>
        <row r="165">
          <cell r="B165" t="str">
            <v>D10010</v>
          </cell>
          <cell r="D165" t="str">
            <v>-</v>
          </cell>
          <cell r="E165" t="str">
            <v>Dump Truck 4 ton</v>
          </cell>
          <cell r="H165" t="str">
            <v>unit</v>
          </cell>
          <cell r="I165">
            <v>15</v>
          </cell>
          <cell r="O165">
            <v>150000</v>
          </cell>
          <cell r="P165">
            <v>2250000</v>
          </cell>
        </row>
        <row r="166">
          <cell r="B166" t="str">
            <v>D10016</v>
          </cell>
          <cell r="D166" t="str">
            <v>-</v>
          </cell>
          <cell r="E166" t="str">
            <v>Alat-alat berat</v>
          </cell>
          <cell r="H166" t="str">
            <v>unit</v>
          </cell>
          <cell r="I166">
            <v>9</v>
          </cell>
          <cell r="O166">
            <v>300000</v>
          </cell>
          <cell r="P166">
            <v>2700000</v>
          </cell>
        </row>
        <row r="167">
          <cell r="B167" t="str">
            <v>D10070</v>
          </cell>
          <cell r="D167" t="str">
            <v>-</v>
          </cell>
          <cell r="E167" t="str">
            <v>Pick up</v>
          </cell>
          <cell r="H167" t="str">
            <v>unit</v>
          </cell>
          <cell r="I167">
            <v>2</v>
          </cell>
          <cell r="O167">
            <v>125000</v>
          </cell>
          <cell r="P167">
            <v>250000</v>
          </cell>
        </row>
        <row r="168">
          <cell r="B168" t="str">
            <v>D10071</v>
          </cell>
          <cell r="D168" t="str">
            <v>-</v>
          </cell>
          <cell r="E168" t="str">
            <v>Mobil Kijang</v>
          </cell>
          <cell r="H168" t="str">
            <v>unit</v>
          </cell>
          <cell r="I168">
            <v>2</v>
          </cell>
          <cell r="O168">
            <v>125000</v>
          </cell>
          <cell r="P168">
            <v>250000</v>
          </cell>
        </row>
        <row r="170">
          <cell r="D170" t="str">
            <v>l</v>
          </cell>
          <cell r="E170" t="str">
            <v>Biaya pembongkaran terhadap Prod gagal</v>
          </cell>
          <cell r="H170" t="str">
            <v>Ls</v>
          </cell>
          <cell r="I170">
            <v>1</v>
          </cell>
          <cell r="O170">
            <v>30210000</v>
          </cell>
        </row>
        <row r="171">
          <cell r="B171" t="str">
            <v>D10015</v>
          </cell>
          <cell r="D171" t="str">
            <v>-</v>
          </cell>
          <cell r="E171" t="str">
            <v>Motor Grader</v>
          </cell>
          <cell r="H171" t="str">
            <v>bln</v>
          </cell>
          <cell r="I171">
            <v>1</v>
          </cell>
          <cell r="O171">
            <v>30000000</v>
          </cell>
          <cell r="P171">
            <v>30000000</v>
          </cell>
        </row>
        <row r="172">
          <cell r="B172" t="str">
            <v>A10020</v>
          </cell>
          <cell r="D172" t="str">
            <v>-</v>
          </cell>
          <cell r="E172" t="str">
            <v>Solar</v>
          </cell>
          <cell r="H172" t="str">
            <v>Liter</v>
          </cell>
          <cell r="I172">
            <v>120</v>
          </cell>
          <cell r="O172">
            <v>1750</v>
          </cell>
          <cell r="P172">
            <v>210000</v>
          </cell>
        </row>
        <row r="173">
          <cell r="G173">
            <v>425477840.75956786</v>
          </cell>
        </row>
        <row r="174">
          <cell r="B174" t="str">
            <v>B.</v>
          </cell>
          <cell r="D174" t="str">
            <v>Pekerjaan Lapisan Paved Shoulder</v>
          </cell>
        </row>
        <row r="175">
          <cell r="B175" t="str">
            <v>B.1</v>
          </cell>
          <cell r="D175" t="str">
            <v>LAPIS PEREKAT (TACK COAT)</v>
          </cell>
          <cell r="H175" t="str">
            <v>m2</v>
          </cell>
          <cell r="I175">
            <v>6955</v>
          </cell>
          <cell r="O175">
            <v>4085.5010109633358</v>
          </cell>
          <cell r="P175">
            <v>28414659.53125</v>
          </cell>
        </row>
        <row r="176">
          <cell r="D176" t="str">
            <v>Material :</v>
          </cell>
          <cell r="O176">
            <v>17039750</v>
          </cell>
        </row>
        <row r="177">
          <cell r="B177" t="str">
            <v>A10010</v>
          </cell>
          <cell r="D177" t="str">
            <v>-</v>
          </cell>
          <cell r="E177" t="str">
            <v>Aspal 60/70</v>
          </cell>
          <cell r="F177">
            <v>1</v>
          </cell>
          <cell r="G177" t="str">
            <v>Kg</v>
          </cell>
          <cell r="H177" t="str">
            <v>Kg</v>
          </cell>
          <cell r="I177">
            <v>6955</v>
          </cell>
          <cell r="J177">
            <v>1</v>
          </cell>
          <cell r="K177">
            <v>6955</v>
          </cell>
          <cell r="O177">
            <v>2425</v>
          </cell>
          <cell r="P177">
            <v>16865875</v>
          </cell>
        </row>
        <row r="178">
          <cell r="B178" t="str">
            <v>C10040</v>
          </cell>
          <cell r="D178" t="str">
            <v>-</v>
          </cell>
          <cell r="E178" t="str">
            <v>Upah Bongkar Aspal</v>
          </cell>
          <cell r="H178" t="str">
            <v>Kg</v>
          </cell>
          <cell r="I178">
            <v>6955</v>
          </cell>
          <cell r="J178">
            <v>1</v>
          </cell>
          <cell r="K178">
            <v>6955</v>
          </cell>
          <cell r="O178">
            <v>25</v>
          </cell>
          <cell r="P178">
            <v>173875</v>
          </cell>
        </row>
        <row r="179">
          <cell r="B179" t="str">
            <v>A10022</v>
          </cell>
          <cell r="D179" t="str">
            <v>-</v>
          </cell>
          <cell r="E179" t="str">
            <v>Kerosine</v>
          </cell>
          <cell r="F179">
            <v>0</v>
          </cell>
          <cell r="G179" t="str">
            <v>ltr</v>
          </cell>
          <cell r="H179" t="str">
            <v>Litre</v>
          </cell>
          <cell r="I179">
            <v>0</v>
          </cell>
          <cell r="J179">
            <v>1</v>
          </cell>
          <cell r="K179">
            <v>0</v>
          </cell>
          <cell r="O179">
            <v>1700</v>
          </cell>
          <cell r="P179">
            <v>0</v>
          </cell>
        </row>
        <row r="180">
          <cell r="D180" t="str">
            <v>Alat :</v>
          </cell>
          <cell r="O180">
            <v>8766784.53125</v>
          </cell>
        </row>
        <row r="181">
          <cell r="B181" t="str">
            <v>D10012</v>
          </cell>
          <cell r="D181" t="str">
            <v>-</v>
          </cell>
          <cell r="E181" t="str">
            <v>Asphalt Sprayer</v>
          </cell>
          <cell r="H181" t="str">
            <v>Jam</v>
          </cell>
          <cell r="I181">
            <v>6955</v>
          </cell>
          <cell r="J181">
            <v>400</v>
          </cell>
          <cell r="K181">
            <v>17.387499999999999</v>
          </cell>
          <cell r="L181">
            <v>8</v>
          </cell>
          <cell r="M181">
            <v>2.1734374999999999</v>
          </cell>
          <cell r="N181">
            <v>1</v>
          </cell>
          <cell r="O181">
            <v>40000</v>
          </cell>
          <cell r="P181">
            <v>695500</v>
          </cell>
        </row>
        <row r="182">
          <cell r="B182" t="str">
            <v>D10010</v>
          </cell>
          <cell r="D182" t="str">
            <v>-</v>
          </cell>
          <cell r="E182" t="str">
            <v>Dump Truck 4 ton</v>
          </cell>
          <cell r="H182" t="str">
            <v>Jam</v>
          </cell>
          <cell r="I182">
            <v>6955</v>
          </cell>
          <cell r="J182">
            <v>400</v>
          </cell>
          <cell r="K182">
            <v>26.081249999999997</v>
          </cell>
          <cell r="L182">
            <v>8</v>
          </cell>
          <cell r="M182">
            <v>2.1734374999999999</v>
          </cell>
          <cell r="N182">
            <v>1.5</v>
          </cell>
          <cell r="O182">
            <v>61800</v>
          </cell>
          <cell r="P182">
            <v>1611821.2499999998</v>
          </cell>
        </row>
        <row r="183">
          <cell r="B183" t="str">
            <v>D10013</v>
          </cell>
          <cell r="D183" t="str">
            <v>-</v>
          </cell>
          <cell r="E183" t="str">
            <v>Air Compressor</v>
          </cell>
          <cell r="H183" t="str">
            <v>Jam</v>
          </cell>
          <cell r="I183">
            <v>6955</v>
          </cell>
          <cell r="J183">
            <v>400</v>
          </cell>
          <cell r="K183">
            <v>17.387499999999999</v>
          </cell>
          <cell r="L183">
            <v>8</v>
          </cell>
          <cell r="M183">
            <v>2.1734374999999999</v>
          </cell>
          <cell r="N183">
            <v>1</v>
          </cell>
          <cell r="O183">
            <v>41062.5</v>
          </cell>
          <cell r="P183">
            <v>713974.21875</v>
          </cell>
        </row>
        <row r="184">
          <cell r="B184" t="str">
            <v>B10020</v>
          </cell>
          <cell r="D184" t="str">
            <v>-</v>
          </cell>
          <cell r="E184" t="str">
            <v>Kayu bakar + drum</v>
          </cell>
          <cell r="H184" t="str">
            <v>ls</v>
          </cell>
          <cell r="I184">
            <v>1</v>
          </cell>
          <cell r="O184">
            <v>5000000</v>
          </cell>
          <cell r="P184">
            <v>5000000</v>
          </cell>
        </row>
        <row r="185">
          <cell r="B185" t="str">
            <v>A10020</v>
          </cell>
          <cell r="D185" t="str">
            <v>-</v>
          </cell>
          <cell r="E185" t="str">
            <v>Solar</v>
          </cell>
          <cell r="H185" t="str">
            <v>ltr</v>
          </cell>
          <cell r="I185">
            <v>425.99374999999998</v>
          </cell>
          <cell r="J185">
            <v>1</v>
          </cell>
          <cell r="K185">
            <v>425.99374999999998</v>
          </cell>
          <cell r="O185">
            <v>1750</v>
          </cell>
          <cell r="P185">
            <v>745489.0625</v>
          </cell>
        </row>
        <row r="186">
          <cell r="D186" t="str">
            <v>Upah :</v>
          </cell>
          <cell r="K186">
            <v>375</v>
          </cell>
          <cell r="O186">
            <v>2608125</v>
          </cell>
        </row>
        <row r="187">
          <cell r="B187" t="str">
            <v>C10003</v>
          </cell>
          <cell r="D187" t="str">
            <v>-</v>
          </cell>
          <cell r="E187" t="str">
            <v>Tng Bakar Aspal</v>
          </cell>
          <cell r="G187" t="str">
            <v>=  2 orang</v>
          </cell>
          <cell r="H187" t="str">
            <v>M/D</v>
          </cell>
          <cell r="I187">
            <v>6955</v>
          </cell>
          <cell r="J187">
            <v>400</v>
          </cell>
          <cell r="K187">
            <v>17.387499999999999</v>
          </cell>
          <cell r="L187">
            <v>1</v>
          </cell>
          <cell r="M187">
            <v>2.1734374999999999</v>
          </cell>
          <cell r="N187">
            <v>8</v>
          </cell>
          <cell r="O187">
            <v>50000</v>
          </cell>
          <cell r="P187">
            <v>869375</v>
          </cell>
        </row>
        <row r="188">
          <cell r="B188" t="str">
            <v>C10004</v>
          </cell>
          <cell r="D188" t="str">
            <v>-</v>
          </cell>
          <cell r="E188" t="str">
            <v>Tng Air Compressor</v>
          </cell>
          <cell r="G188" t="str">
            <v>=  2 orang</v>
          </cell>
          <cell r="H188" t="str">
            <v>M/D</v>
          </cell>
          <cell r="I188">
            <v>6955</v>
          </cell>
          <cell r="J188">
            <v>400</v>
          </cell>
          <cell r="K188">
            <v>17.387499999999999</v>
          </cell>
          <cell r="L188">
            <v>1</v>
          </cell>
          <cell r="M188">
            <v>2.1734374999999999</v>
          </cell>
          <cell r="N188">
            <v>8</v>
          </cell>
          <cell r="O188">
            <v>50000</v>
          </cell>
          <cell r="P188">
            <v>869375</v>
          </cell>
        </row>
        <row r="189">
          <cell r="B189" t="str">
            <v>C10005</v>
          </cell>
          <cell r="D189" t="str">
            <v>-</v>
          </cell>
          <cell r="E189" t="str">
            <v>Tng Asphalt Sprayer</v>
          </cell>
          <cell r="G189" t="str">
            <v>=  2 orang</v>
          </cell>
          <cell r="H189" t="str">
            <v>M/D</v>
          </cell>
          <cell r="I189">
            <v>6955</v>
          </cell>
          <cell r="J189">
            <v>400</v>
          </cell>
          <cell r="K189">
            <v>17.387499999999999</v>
          </cell>
          <cell r="L189">
            <v>1</v>
          </cell>
          <cell r="M189">
            <v>2.1734374999999999</v>
          </cell>
          <cell r="N189">
            <v>8</v>
          </cell>
          <cell r="O189">
            <v>50000</v>
          </cell>
          <cell r="P189">
            <v>869375</v>
          </cell>
        </row>
        <row r="191">
          <cell r="B191" t="str">
            <v>B.2</v>
          </cell>
          <cell r="D191" t="str">
            <v>HRS - AC / WC</v>
          </cell>
          <cell r="G191">
            <v>6989659862.2857914</v>
          </cell>
          <cell r="H191" t="str">
            <v>Sqm</v>
          </cell>
          <cell r="I191">
            <v>6955</v>
          </cell>
          <cell r="O191">
            <v>57090.320809247714</v>
          </cell>
          <cell r="P191">
            <v>397063181.22831786</v>
          </cell>
        </row>
        <row r="192">
          <cell r="H192" t="str">
            <v>M3</v>
          </cell>
          <cell r="I192">
            <v>486.85</v>
          </cell>
          <cell r="O192">
            <v>815576.01156068163</v>
          </cell>
        </row>
        <row r="193">
          <cell r="H193" t="str">
            <v>Ton</v>
          </cell>
          <cell r="I193">
            <v>1119.7549999999999</v>
          </cell>
          <cell r="J193">
            <v>0.26660833333333328</v>
          </cell>
          <cell r="K193" t="str">
            <v>bulan</v>
          </cell>
          <cell r="O193">
            <v>354598.26589594857</v>
          </cell>
        </row>
        <row r="194">
          <cell r="D194" t="str">
            <v xml:space="preserve">Material : </v>
          </cell>
          <cell r="O194">
            <v>288671854.57499999</v>
          </cell>
        </row>
        <row r="195">
          <cell r="B195" t="str">
            <v>A10010</v>
          </cell>
          <cell r="D195" t="str">
            <v>-</v>
          </cell>
          <cell r="E195" t="str">
            <v>Aspal 60/70</v>
          </cell>
          <cell r="F195">
            <v>7.1999999999999995E-2</v>
          </cell>
          <cell r="G195">
            <v>0.06</v>
          </cell>
          <cell r="H195" t="str">
            <v>Kg</v>
          </cell>
          <cell r="I195">
            <v>67185.299999999988</v>
          </cell>
          <cell r="J195">
            <v>1.03</v>
          </cell>
          <cell r="K195">
            <v>69200.858999999997</v>
          </cell>
          <cell r="O195">
            <v>2425</v>
          </cell>
          <cell r="P195">
            <v>167812083.07499999</v>
          </cell>
        </row>
        <row r="196">
          <cell r="B196" t="str">
            <v>C10040</v>
          </cell>
          <cell r="D196" t="str">
            <v>-</v>
          </cell>
          <cell r="E196" t="str">
            <v>Upah Bongkar Aspal</v>
          </cell>
          <cell r="H196" t="str">
            <v>Kg</v>
          </cell>
          <cell r="I196">
            <v>67185.299999999988</v>
          </cell>
          <cell r="J196">
            <v>1.03</v>
          </cell>
          <cell r="K196">
            <v>67185.299999999988</v>
          </cell>
          <cell r="O196">
            <v>25</v>
          </cell>
          <cell r="P196">
            <v>1679632.4999999998</v>
          </cell>
        </row>
        <row r="197">
          <cell r="B197" t="str">
            <v>A10031</v>
          </cell>
          <cell r="D197" t="str">
            <v>-</v>
          </cell>
          <cell r="E197" t="str">
            <v>Abu batu</v>
          </cell>
          <cell r="F197">
            <v>0.32500000000000001</v>
          </cell>
          <cell r="G197">
            <v>0.25</v>
          </cell>
          <cell r="H197" t="str">
            <v>M3</v>
          </cell>
          <cell r="I197">
            <v>215.33749999999998</v>
          </cell>
          <cell r="J197">
            <v>1.05</v>
          </cell>
          <cell r="K197">
            <v>226.10437499999998</v>
          </cell>
          <cell r="O197">
            <v>136000</v>
          </cell>
          <cell r="P197">
            <v>30750194.999999996</v>
          </cell>
        </row>
        <row r="198">
          <cell r="B198" t="str">
            <v>A10032</v>
          </cell>
          <cell r="D198" t="str">
            <v>-</v>
          </cell>
          <cell r="E198" t="str">
            <v>Batu pecah 0.5 - 1</v>
          </cell>
          <cell r="F198">
            <v>0.32500000000000001</v>
          </cell>
          <cell r="G198">
            <v>0.5</v>
          </cell>
          <cell r="H198" t="str">
            <v>M3</v>
          </cell>
          <cell r="I198">
            <v>430.67499999999995</v>
          </cell>
          <cell r="J198">
            <v>1.05</v>
          </cell>
          <cell r="K198">
            <v>452.20874999999995</v>
          </cell>
          <cell r="O198">
            <v>136000</v>
          </cell>
          <cell r="P198">
            <v>61500389.999999993</v>
          </cell>
        </row>
        <row r="199">
          <cell r="B199" t="str">
            <v>A10033</v>
          </cell>
          <cell r="D199" t="str">
            <v>-</v>
          </cell>
          <cell r="E199" t="str">
            <v>Batu pecah 1 - 2</v>
          </cell>
          <cell r="F199">
            <v>0.2</v>
          </cell>
          <cell r="G199">
            <v>0.15</v>
          </cell>
          <cell r="H199" t="str">
            <v>M3</v>
          </cell>
          <cell r="I199">
            <v>129.20249999999999</v>
          </cell>
          <cell r="J199">
            <v>1.05</v>
          </cell>
          <cell r="K199">
            <v>135.66262499999999</v>
          </cell>
          <cell r="O199">
            <v>136000</v>
          </cell>
          <cell r="P199">
            <v>18450117</v>
          </cell>
        </row>
        <row r="200">
          <cell r="B200" t="str">
            <v>C10030</v>
          </cell>
          <cell r="D200" t="str">
            <v>-</v>
          </cell>
          <cell r="E200" t="str">
            <v>Upah Bongkar Batu Pecah</v>
          </cell>
          <cell r="H200" t="str">
            <v>M3</v>
          </cell>
          <cell r="I200">
            <v>775.21499999999992</v>
          </cell>
          <cell r="J200">
            <v>1.05</v>
          </cell>
          <cell r="K200">
            <v>813.97574999999995</v>
          </cell>
          <cell r="O200">
            <v>2000</v>
          </cell>
          <cell r="P200">
            <v>1550429.9999999998</v>
          </cell>
        </row>
        <row r="201">
          <cell r="B201" t="str">
            <v>A10034</v>
          </cell>
          <cell r="D201" t="str">
            <v>-</v>
          </cell>
          <cell r="E201" t="str">
            <v>Pasir AMP</v>
          </cell>
          <cell r="F201">
            <v>0.47499999999999998</v>
          </cell>
          <cell r="G201">
            <v>0.1</v>
          </cell>
          <cell r="H201" t="str">
            <v>M3</v>
          </cell>
          <cell r="I201">
            <v>86.134999999999991</v>
          </cell>
          <cell r="J201">
            <v>1.2</v>
          </cell>
          <cell r="K201">
            <v>103.36199999999998</v>
          </cell>
          <cell r="O201">
            <v>20000</v>
          </cell>
          <cell r="P201">
            <v>2067239.9999999995</v>
          </cell>
        </row>
        <row r="202">
          <cell r="B202" t="str">
            <v>C10024</v>
          </cell>
          <cell r="D202" t="str">
            <v>-</v>
          </cell>
          <cell r="E202" t="str">
            <v>Checker</v>
          </cell>
          <cell r="F202">
            <v>1</v>
          </cell>
          <cell r="G202" t="str">
            <v>org</v>
          </cell>
          <cell r="H202" t="str">
            <v>org.bln</v>
          </cell>
          <cell r="I202">
            <v>6</v>
          </cell>
          <cell r="O202">
            <v>750000</v>
          </cell>
          <cell r="P202">
            <v>4500000</v>
          </cell>
        </row>
        <row r="203">
          <cell r="B203" t="str">
            <v>C10025</v>
          </cell>
          <cell r="D203" t="str">
            <v>-</v>
          </cell>
          <cell r="E203" t="str">
            <v>Pajak Galian C</v>
          </cell>
          <cell r="F203" t="str">
            <v>(Pasir+Batu)</v>
          </cell>
          <cell r="H203" t="str">
            <v>M3</v>
          </cell>
          <cell r="I203">
            <v>103.36199999999998</v>
          </cell>
          <cell r="O203">
            <v>3500</v>
          </cell>
          <cell r="P203">
            <v>361766.99999999994</v>
          </cell>
        </row>
        <row r="204">
          <cell r="D204" t="str">
            <v>Alat :</v>
          </cell>
          <cell r="O204">
            <v>96562919.153317899</v>
          </cell>
        </row>
        <row r="205">
          <cell r="B205" t="str">
            <v>E10005</v>
          </cell>
          <cell r="D205" t="str">
            <v>-</v>
          </cell>
          <cell r="E205" t="str">
            <v>Asphalt Mixing Plant + Paving set</v>
          </cell>
          <cell r="H205" t="str">
            <v>Ton</v>
          </cell>
          <cell r="I205">
            <v>1119.7549999999999</v>
          </cell>
          <cell r="J205">
            <v>40</v>
          </cell>
          <cell r="K205">
            <v>27.993874999999996</v>
          </cell>
          <cell r="L205">
            <v>10</v>
          </cell>
          <cell r="M205">
            <v>3</v>
          </cell>
          <cell r="O205">
            <v>25000</v>
          </cell>
          <cell r="P205">
            <v>27993874.999999996</v>
          </cell>
        </row>
        <row r="206">
          <cell r="B206" t="str">
            <v>D10014</v>
          </cell>
          <cell r="D206" t="str">
            <v>-</v>
          </cell>
          <cell r="E206" t="str">
            <v>Wheel Loader</v>
          </cell>
          <cell r="H206" t="str">
            <v>Jam</v>
          </cell>
          <cell r="I206">
            <v>0</v>
          </cell>
          <cell r="J206">
            <v>31</v>
          </cell>
          <cell r="K206">
            <v>0</v>
          </cell>
          <cell r="O206">
            <v>135450</v>
          </cell>
          <cell r="P206">
            <v>0</v>
          </cell>
        </row>
        <row r="207">
          <cell r="B207" t="str">
            <v>D10010</v>
          </cell>
          <cell r="D207" t="str">
            <v>-</v>
          </cell>
          <cell r="E207" t="str">
            <v>Dump Truck 4 ton</v>
          </cell>
          <cell r="F207" t="str">
            <v>(Unit)</v>
          </cell>
          <cell r="H207" t="str">
            <v>Jam</v>
          </cell>
          <cell r="I207">
            <v>1119.7549999999999</v>
          </cell>
          <cell r="J207">
            <v>2.4499054820415878</v>
          </cell>
          <cell r="K207">
            <v>457.0604899691358</v>
          </cell>
          <cell r="L207">
            <v>8</v>
          </cell>
          <cell r="M207">
            <v>25</v>
          </cell>
          <cell r="N207">
            <v>2.2853024498456791</v>
          </cell>
          <cell r="O207">
            <v>61800</v>
          </cell>
        </row>
        <row r="208">
          <cell r="B208" t="str">
            <v>D10010</v>
          </cell>
          <cell r="D208" t="str">
            <v>-</v>
          </cell>
          <cell r="E208" t="str">
            <v>Dump Truck 4 ton</v>
          </cell>
          <cell r="F208" t="str">
            <v>(Unit)</v>
          </cell>
          <cell r="H208" t="str">
            <v>Ton</v>
          </cell>
          <cell r="I208">
            <v>1119.7549999999999</v>
          </cell>
          <cell r="N208">
            <v>0.71415701557677469</v>
          </cell>
          <cell r="O208">
            <v>22000</v>
          </cell>
          <cell r="P208">
            <v>24634609.999999996</v>
          </cell>
        </row>
        <row r="209">
          <cell r="B209" t="str">
            <v>A10020</v>
          </cell>
          <cell r="D209" t="str">
            <v>-</v>
          </cell>
          <cell r="E209" t="str">
            <v>Solar</v>
          </cell>
          <cell r="F209" t="str">
            <v>(dryer + Ketel)</v>
          </cell>
          <cell r="H209" t="str">
            <v>ltr</v>
          </cell>
          <cell r="I209">
            <v>1119.7549999999999</v>
          </cell>
          <cell r="J209">
            <v>17</v>
          </cell>
          <cell r="K209">
            <v>19035.834999999999</v>
          </cell>
          <cell r="O209">
            <v>1750</v>
          </cell>
          <cell r="P209">
            <v>33312711.25</v>
          </cell>
        </row>
        <row r="210">
          <cell r="B210" t="str">
            <v>A10020</v>
          </cell>
          <cell r="D210" t="str">
            <v>-</v>
          </cell>
          <cell r="E210" t="str">
            <v>Solar</v>
          </cell>
          <cell r="H210" t="str">
            <v>ltr</v>
          </cell>
          <cell r="I210">
            <v>4832.2266697530868</v>
          </cell>
          <cell r="J210">
            <v>1</v>
          </cell>
          <cell r="K210">
            <v>4832.2266697530868</v>
          </cell>
          <cell r="O210">
            <v>1750</v>
          </cell>
          <cell r="P210">
            <v>8456396.6720679011</v>
          </cell>
        </row>
        <row r="211">
          <cell r="B211" t="str">
            <v>C10022</v>
          </cell>
          <cell r="D211" t="str">
            <v>-</v>
          </cell>
          <cell r="E211" t="str">
            <v>Premi Ritase Dump truck</v>
          </cell>
          <cell r="H211" t="str">
            <v>km.rit</v>
          </cell>
          <cell r="I211">
            <v>195.95712499999999</v>
          </cell>
          <cell r="J211">
            <v>1</v>
          </cell>
          <cell r="K211">
            <v>195.95712499999999</v>
          </cell>
          <cell r="O211">
            <v>11050</v>
          </cell>
          <cell r="P211">
            <v>2165326.2312499997</v>
          </cell>
        </row>
        <row r="212">
          <cell r="B212" t="str">
            <v>C10033</v>
          </cell>
          <cell r="D212" t="str">
            <v>-</v>
          </cell>
          <cell r="E212" t="str">
            <v>Premi Ritase Mixing AMP</v>
          </cell>
          <cell r="H212" t="str">
            <v>ton</v>
          </cell>
          <cell r="I212">
            <v>1119.7549999999999</v>
          </cell>
          <cell r="J212">
            <v>1</v>
          </cell>
          <cell r="K212">
            <v>1119.7549999999999</v>
          </cell>
          <cell r="O212">
            <v>1500</v>
          </cell>
          <cell r="P212">
            <v>1679632.4999999998</v>
          </cell>
        </row>
        <row r="213">
          <cell r="D213" t="str">
            <v>Upah :</v>
          </cell>
          <cell r="H213" t="str">
            <v>hari</v>
          </cell>
          <cell r="I213">
            <v>10</v>
          </cell>
          <cell r="O213">
            <v>10148775</v>
          </cell>
        </row>
        <row r="214">
          <cell r="B214" t="str">
            <v>C10011</v>
          </cell>
          <cell r="D214" t="str">
            <v>-</v>
          </cell>
          <cell r="E214" t="str">
            <v>Tng Hampar</v>
          </cell>
          <cell r="F214">
            <v>7</v>
          </cell>
          <cell r="G214" t="str">
            <v>org</v>
          </cell>
          <cell r="H214" t="str">
            <v>ton</v>
          </cell>
          <cell r="I214">
            <v>1119.7549999999999</v>
          </cell>
          <cell r="O214">
            <v>5000</v>
          </cell>
          <cell r="P214">
            <v>5598774.9999999991</v>
          </cell>
        </row>
        <row r="215">
          <cell r="B215" t="str">
            <v>C10006</v>
          </cell>
          <cell r="D215" t="str">
            <v>-</v>
          </cell>
          <cell r="E215" t="str">
            <v>Tng Cold Bin</v>
          </cell>
          <cell r="F215">
            <v>5</v>
          </cell>
          <cell r="G215" t="str">
            <v>org</v>
          </cell>
          <cell r="H215" t="str">
            <v>hari</v>
          </cell>
          <cell r="I215">
            <v>50</v>
          </cell>
          <cell r="O215">
            <v>35000</v>
          </cell>
          <cell r="P215">
            <v>1750000</v>
          </cell>
        </row>
        <row r="216">
          <cell r="B216" t="str">
            <v>C10007</v>
          </cell>
          <cell r="E216" t="str">
            <v>Tng Ketel</v>
          </cell>
          <cell r="F216">
            <v>3</v>
          </cell>
          <cell r="G216" t="str">
            <v>org</v>
          </cell>
          <cell r="H216" t="str">
            <v>hari</v>
          </cell>
          <cell r="I216">
            <v>30</v>
          </cell>
          <cell r="O216">
            <v>35000</v>
          </cell>
          <cell r="P216">
            <v>1050000</v>
          </cell>
        </row>
        <row r="217">
          <cell r="B217" t="str">
            <v>C10008</v>
          </cell>
          <cell r="E217" t="str">
            <v>Tng Hotbin</v>
          </cell>
          <cell r="F217">
            <v>5</v>
          </cell>
          <cell r="G217" t="str">
            <v>org</v>
          </cell>
          <cell r="H217" t="str">
            <v>hari</v>
          </cell>
          <cell r="I217">
            <v>50</v>
          </cell>
          <cell r="O217">
            <v>35000</v>
          </cell>
          <cell r="P217">
            <v>1750000</v>
          </cell>
        </row>
        <row r="218">
          <cell r="G218">
            <v>4387844854.0170946</v>
          </cell>
        </row>
        <row r="219">
          <cell r="B219" t="str">
            <v>B.</v>
          </cell>
          <cell r="D219" t="str">
            <v>PEKERJAAN Pelapisan Runway dan Turning A</v>
          </cell>
        </row>
        <row r="220">
          <cell r="B220" t="str">
            <v>B.1</v>
          </cell>
          <cell r="D220" t="str">
            <v>LAPIS PEREKAT (TACK COAT)</v>
          </cell>
          <cell r="H220" t="str">
            <v>m2</v>
          </cell>
          <cell r="I220">
            <v>72000</v>
          </cell>
          <cell r="O220">
            <v>3436.0381944444443</v>
          </cell>
          <cell r="P220">
            <v>247394750</v>
          </cell>
        </row>
        <row r="221">
          <cell r="D221" t="str">
            <v>Material :</v>
          </cell>
          <cell r="O221">
            <v>176400000</v>
          </cell>
        </row>
        <row r="222">
          <cell r="B222" t="str">
            <v>A10010</v>
          </cell>
          <cell r="D222" t="str">
            <v>-</v>
          </cell>
          <cell r="E222" t="str">
            <v>Aspal 60/70</v>
          </cell>
          <cell r="F222">
            <v>1</v>
          </cell>
          <cell r="G222" t="str">
            <v>Kg</v>
          </cell>
          <cell r="H222" t="str">
            <v>Kg</v>
          </cell>
          <cell r="I222">
            <v>72000</v>
          </cell>
          <cell r="J222">
            <v>1</v>
          </cell>
          <cell r="K222">
            <v>72000</v>
          </cell>
          <cell r="O222">
            <v>2425</v>
          </cell>
          <cell r="P222">
            <v>174600000</v>
          </cell>
        </row>
        <row r="223">
          <cell r="B223" t="str">
            <v>C10040</v>
          </cell>
          <cell r="D223" t="str">
            <v>-</v>
          </cell>
          <cell r="E223" t="str">
            <v>Upah Bongkar Aspal</v>
          </cell>
          <cell r="H223" t="str">
            <v>Kg</v>
          </cell>
          <cell r="I223">
            <v>72000</v>
          </cell>
          <cell r="J223">
            <v>1</v>
          </cell>
          <cell r="K223">
            <v>72000</v>
          </cell>
          <cell r="O223">
            <v>25</v>
          </cell>
          <cell r="P223">
            <v>1800000</v>
          </cell>
        </row>
        <row r="224">
          <cell r="B224" t="str">
            <v>A10022</v>
          </cell>
          <cell r="D224" t="str">
            <v>-</v>
          </cell>
          <cell r="E224" t="str">
            <v>Kerosine</v>
          </cell>
          <cell r="F224">
            <v>0</v>
          </cell>
          <cell r="G224" t="str">
            <v>ltr</v>
          </cell>
          <cell r="H224" t="str">
            <v>Litre</v>
          </cell>
          <cell r="I224">
            <v>0</v>
          </cell>
          <cell r="J224">
            <v>1</v>
          </cell>
          <cell r="K224">
            <v>0</v>
          </cell>
          <cell r="O224">
            <v>1700</v>
          </cell>
          <cell r="P224">
            <v>0</v>
          </cell>
        </row>
        <row r="225">
          <cell r="D225" t="str">
            <v>Alat :</v>
          </cell>
          <cell r="O225">
            <v>43994750</v>
          </cell>
        </row>
        <row r="226">
          <cell r="B226" t="str">
            <v>D10012</v>
          </cell>
          <cell r="D226" t="str">
            <v>-</v>
          </cell>
          <cell r="E226" t="str">
            <v>Asphalt Sprayer</v>
          </cell>
          <cell r="H226" t="str">
            <v>Jam</v>
          </cell>
          <cell r="I226">
            <v>72000</v>
          </cell>
          <cell r="J226">
            <v>400</v>
          </cell>
          <cell r="K226">
            <v>180</v>
          </cell>
          <cell r="L226">
            <v>8</v>
          </cell>
          <cell r="M226">
            <v>22.5</v>
          </cell>
          <cell r="N226">
            <v>1</v>
          </cell>
          <cell r="O226">
            <v>40000</v>
          </cell>
          <cell r="P226">
            <v>7200000</v>
          </cell>
        </row>
        <row r="227">
          <cell r="B227" t="str">
            <v>D10010</v>
          </cell>
          <cell r="D227" t="str">
            <v>-</v>
          </cell>
          <cell r="E227" t="str">
            <v>Dump Truck 4 ton</v>
          </cell>
          <cell r="H227" t="str">
            <v>Jam</v>
          </cell>
          <cell r="I227">
            <v>72000</v>
          </cell>
          <cell r="J227">
            <v>400</v>
          </cell>
          <cell r="K227">
            <v>270</v>
          </cell>
          <cell r="L227">
            <v>8</v>
          </cell>
          <cell r="M227">
            <v>22.5</v>
          </cell>
          <cell r="N227">
            <v>1.5</v>
          </cell>
          <cell r="O227">
            <v>61800</v>
          </cell>
          <cell r="P227">
            <v>16686000</v>
          </cell>
        </row>
        <row r="228">
          <cell r="B228" t="str">
            <v>D10013</v>
          </cell>
          <cell r="D228" t="str">
            <v>-</v>
          </cell>
          <cell r="E228" t="str">
            <v>Air Compressor</v>
          </cell>
          <cell r="H228" t="str">
            <v>Jam</v>
          </cell>
          <cell r="I228">
            <v>72000</v>
          </cell>
          <cell r="J228">
            <v>400</v>
          </cell>
          <cell r="K228">
            <v>180</v>
          </cell>
          <cell r="L228">
            <v>8</v>
          </cell>
          <cell r="M228">
            <v>22.5</v>
          </cell>
          <cell r="N228">
            <v>1</v>
          </cell>
          <cell r="O228">
            <v>41062.5</v>
          </cell>
          <cell r="P228">
            <v>7391250</v>
          </cell>
        </row>
        <row r="229">
          <cell r="B229" t="str">
            <v>B10020</v>
          </cell>
          <cell r="D229" t="str">
            <v>-</v>
          </cell>
          <cell r="E229" t="str">
            <v>Kayu bakar + drum</v>
          </cell>
          <cell r="H229" t="str">
            <v>ls</v>
          </cell>
          <cell r="I229">
            <v>1</v>
          </cell>
          <cell r="O229">
            <v>5000000</v>
          </cell>
          <cell r="P229">
            <v>5000000</v>
          </cell>
        </row>
        <row r="230">
          <cell r="B230" t="str">
            <v>A10020</v>
          </cell>
          <cell r="D230" t="str">
            <v>-</v>
          </cell>
          <cell r="E230" t="str">
            <v>Solar</v>
          </cell>
          <cell r="H230" t="str">
            <v>ltr</v>
          </cell>
          <cell r="I230">
            <v>4410</v>
          </cell>
          <cell r="J230">
            <v>1</v>
          </cell>
          <cell r="K230">
            <v>4410</v>
          </cell>
          <cell r="O230">
            <v>1750</v>
          </cell>
          <cell r="P230">
            <v>7717500</v>
          </cell>
        </row>
        <row r="231">
          <cell r="D231" t="str">
            <v>Upah :</v>
          </cell>
          <cell r="K231">
            <v>375</v>
          </cell>
          <cell r="O231">
            <v>27000000</v>
          </cell>
        </row>
        <row r="232">
          <cell r="B232" t="str">
            <v>C10003</v>
          </cell>
          <cell r="D232" t="str">
            <v>-</v>
          </cell>
          <cell r="E232" t="str">
            <v>Tng Bakar Aspal</v>
          </cell>
          <cell r="G232" t="str">
            <v>=  2 orang</v>
          </cell>
          <cell r="H232" t="str">
            <v>M/D</v>
          </cell>
          <cell r="I232">
            <v>72000</v>
          </cell>
          <cell r="J232">
            <v>400</v>
          </cell>
          <cell r="K232">
            <v>180</v>
          </cell>
          <cell r="L232">
            <v>1</v>
          </cell>
          <cell r="M232">
            <v>22.5</v>
          </cell>
          <cell r="N232">
            <v>8</v>
          </cell>
          <cell r="O232">
            <v>50000</v>
          </cell>
          <cell r="P232">
            <v>9000000</v>
          </cell>
        </row>
        <row r="233">
          <cell r="B233" t="str">
            <v>C10004</v>
          </cell>
          <cell r="D233" t="str">
            <v>-</v>
          </cell>
          <cell r="E233" t="str">
            <v>Tng Air Compressor</v>
          </cell>
          <cell r="G233" t="str">
            <v>=  2 orang</v>
          </cell>
          <cell r="H233" t="str">
            <v>M/D</v>
          </cell>
          <cell r="I233">
            <v>72000</v>
          </cell>
          <cell r="J233">
            <v>400</v>
          </cell>
          <cell r="K233">
            <v>180</v>
          </cell>
          <cell r="L233">
            <v>1</v>
          </cell>
          <cell r="M233">
            <v>22.5</v>
          </cell>
          <cell r="N233">
            <v>8</v>
          </cell>
          <cell r="O233">
            <v>50000</v>
          </cell>
          <cell r="P233">
            <v>9000000</v>
          </cell>
        </row>
        <row r="234">
          <cell r="B234" t="str">
            <v>C10005</v>
          </cell>
          <cell r="D234" t="str">
            <v>-</v>
          </cell>
          <cell r="E234" t="str">
            <v>Tng Asphalt Sprayer</v>
          </cell>
          <cell r="G234" t="str">
            <v>=  2 orang</v>
          </cell>
          <cell r="H234" t="str">
            <v>M/D</v>
          </cell>
          <cell r="I234">
            <v>72000</v>
          </cell>
          <cell r="J234">
            <v>400</v>
          </cell>
          <cell r="K234">
            <v>180</v>
          </cell>
          <cell r="L234">
            <v>1</v>
          </cell>
          <cell r="M234">
            <v>22.5</v>
          </cell>
          <cell r="N234">
            <v>8</v>
          </cell>
          <cell r="O234">
            <v>50000</v>
          </cell>
          <cell r="P234">
            <v>9000000</v>
          </cell>
        </row>
        <row r="236">
          <cell r="B236" t="str">
            <v>B.2</v>
          </cell>
          <cell r="D236" t="str">
            <v>HRS - AC / WC</v>
          </cell>
          <cell r="H236" t="str">
            <v>Sqm</v>
          </cell>
          <cell r="I236">
            <v>72000</v>
          </cell>
          <cell r="O236">
            <v>57506.251444681868</v>
          </cell>
          <cell r="P236">
            <v>4140450104.0170946</v>
          </cell>
        </row>
        <row r="237">
          <cell r="H237" t="str">
            <v>M3</v>
          </cell>
          <cell r="I237">
            <v>5040.0000000000009</v>
          </cell>
          <cell r="O237">
            <v>821517.87778116937</v>
          </cell>
        </row>
        <row r="238">
          <cell r="H238" t="str">
            <v>Ton</v>
          </cell>
          <cell r="I238">
            <v>11592.000000000002</v>
          </cell>
          <cell r="J238">
            <v>2.7600000000000002</v>
          </cell>
          <cell r="K238" t="str">
            <v>bulan</v>
          </cell>
          <cell r="O238">
            <v>357181.68599181279</v>
          </cell>
        </row>
        <row r="239">
          <cell r="D239" t="str">
            <v xml:space="preserve">Material : </v>
          </cell>
          <cell r="O239">
            <v>2946322218.4615393</v>
          </cell>
        </row>
        <row r="240">
          <cell r="B240" t="str">
            <v>A10010</v>
          </cell>
          <cell r="D240" t="str">
            <v>-</v>
          </cell>
          <cell r="E240" t="str">
            <v>Aspal 60/70</v>
          </cell>
          <cell r="F240">
            <v>7.1999999999999995E-2</v>
          </cell>
          <cell r="G240">
            <v>0.06</v>
          </cell>
          <cell r="H240" t="str">
            <v>Kg</v>
          </cell>
          <cell r="I240">
            <v>695520.00000000012</v>
          </cell>
          <cell r="J240">
            <v>1.03</v>
          </cell>
          <cell r="K240">
            <v>716385.60000000009</v>
          </cell>
          <cell r="O240">
            <v>2425</v>
          </cell>
          <cell r="P240">
            <v>1737235080.0000002</v>
          </cell>
        </row>
        <row r="241">
          <cell r="B241" t="str">
            <v>C10040</v>
          </cell>
          <cell r="D241" t="str">
            <v>-</v>
          </cell>
          <cell r="E241" t="str">
            <v>Upah Bongkar Aspal</v>
          </cell>
          <cell r="H241" t="str">
            <v>Kg</v>
          </cell>
          <cell r="I241">
            <v>695520.00000000012</v>
          </cell>
          <cell r="J241">
            <v>1.03</v>
          </cell>
          <cell r="K241">
            <v>695520.00000000012</v>
          </cell>
          <cell r="O241">
            <v>25</v>
          </cell>
          <cell r="P241">
            <v>17388000.000000004</v>
          </cell>
        </row>
        <row r="242">
          <cell r="B242" t="str">
            <v>A10031</v>
          </cell>
          <cell r="D242" t="str">
            <v>-</v>
          </cell>
          <cell r="E242" t="str">
            <v>Abu batu</v>
          </cell>
          <cell r="F242">
            <v>0.32500000000000001</v>
          </cell>
          <cell r="G242">
            <v>0.25</v>
          </cell>
          <cell r="H242" t="str">
            <v>M3</v>
          </cell>
          <cell r="I242">
            <v>2229.2307692307695</v>
          </cell>
          <cell r="J242">
            <v>1.05</v>
          </cell>
          <cell r="K242">
            <v>2340.6923076923081</v>
          </cell>
          <cell r="O242">
            <v>136000</v>
          </cell>
          <cell r="P242">
            <v>318334153.84615391</v>
          </cell>
        </row>
        <row r="243">
          <cell r="B243" t="str">
            <v>A10032</v>
          </cell>
          <cell r="D243" t="str">
            <v>-</v>
          </cell>
          <cell r="E243" t="str">
            <v>Batu pecah 0.5 - 1</v>
          </cell>
          <cell r="F243">
            <v>0.32500000000000001</v>
          </cell>
          <cell r="G243">
            <v>0.5</v>
          </cell>
          <cell r="H243" t="str">
            <v>M3</v>
          </cell>
          <cell r="I243">
            <v>4458.461538461539</v>
          </cell>
          <cell r="J243">
            <v>1.05</v>
          </cell>
          <cell r="K243">
            <v>4681.3846153846162</v>
          </cell>
          <cell r="O243">
            <v>136000</v>
          </cell>
          <cell r="P243">
            <v>636668307.69230783</v>
          </cell>
        </row>
        <row r="244">
          <cell r="B244" t="str">
            <v>A10033</v>
          </cell>
          <cell r="D244" t="str">
            <v>-</v>
          </cell>
          <cell r="E244" t="str">
            <v>Batu pecah 1 - 2</v>
          </cell>
          <cell r="F244">
            <v>0.2</v>
          </cell>
          <cell r="G244">
            <v>0.15</v>
          </cell>
          <cell r="H244" t="str">
            <v>M3</v>
          </cell>
          <cell r="I244">
            <v>1337.5384615384617</v>
          </cell>
          <cell r="J244">
            <v>1.05</v>
          </cell>
          <cell r="K244">
            <v>1404.4153846153847</v>
          </cell>
          <cell r="O244">
            <v>136000</v>
          </cell>
          <cell r="P244">
            <v>191000492.30769232</v>
          </cell>
        </row>
        <row r="245">
          <cell r="B245" t="str">
            <v>C10030</v>
          </cell>
          <cell r="D245" t="str">
            <v>-</v>
          </cell>
          <cell r="E245" t="str">
            <v>Upah Bongkar Batu Pecah</v>
          </cell>
          <cell r="H245" t="str">
            <v>M3</v>
          </cell>
          <cell r="I245">
            <v>8025.2307692307704</v>
          </cell>
          <cell r="J245">
            <v>1.05</v>
          </cell>
          <cell r="K245">
            <v>8426.4923076923096</v>
          </cell>
          <cell r="O245">
            <v>2000</v>
          </cell>
          <cell r="P245">
            <v>16050461.538461542</v>
          </cell>
        </row>
        <row r="246">
          <cell r="B246" t="str">
            <v>A10034</v>
          </cell>
          <cell r="D246" t="str">
            <v>-</v>
          </cell>
          <cell r="E246" t="str">
            <v>Pasir AMP</v>
          </cell>
          <cell r="F246">
            <v>0.47499999999999998</v>
          </cell>
          <cell r="G246">
            <v>0.1</v>
          </cell>
          <cell r="H246" t="str">
            <v>M3</v>
          </cell>
          <cell r="I246">
            <v>891.69230769230785</v>
          </cell>
          <cell r="J246">
            <v>1.2</v>
          </cell>
          <cell r="K246">
            <v>1070.0307692307695</v>
          </cell>
          <cell r="O246">
            <v>20000</v>
          </cell>
          <cell r="P246">
            <v>21400615.384615388</v>
          </cell>
        </row>
        <row r="247">
          <cell r="B247" t="str">
            <v>C10024</v>
          </cell>
          <cell r="D247" t="str">
            <v>-</v>
          </cell>
          <cell r="E247" t="str">
            <v>Checker</v>
          </cell>
          <cell r="F247">
            <v>1</v>
          </cell>
          <cell r="G247" t="str">
            <v>org</v>
          </cell>
          <cell r="H247" t="str">
            <v>org.bln</v>
          </cell>
          <cell r="I247">
            <v>6</v>
          </cell>
          <cell r="O247">
            <v>750000</v>
          </cell>
          <cell r="P247">
            <v>4500000</v>
          </cell>
        </row>
        <row r="248">
          <cell r="B248" t="str">
            <v>C10025</v>
          </cell>
          <cell r="D248" t="str">
            <v>-</v>
          </cell>
          <cell r="E248" t="str">
            <v>Pajak Galian C</v>
          </cell>
          <cell r="F248" t="str">
            <v>(Pasir+Batu)</v>
          </cell>
          <cell r="H248" t="str">
            <v>M3</v>
          </cell>
          <cell r="I248">
            <v>1070.0307692307695</v>
          </cell>
          <cell r="O248">
            <v>3500</v>
          </cell>
          <cell r="P248">
            <v>3745107.692307693</v>
          </cell>
        </row>
        <row r="249">
          <cell r="D249" t="str">
            <v>Alat :</v>
          </cell>
          <cell r="O249">
            <v>999644885.55555582</v>
          </cell>
        </row>
        <row r="250">
          <cell r="B250" t="str">
            <v>E10005</v>
          </cell>
          <cell r="D250" t="str">
            <v>-</v>
          </cell>
          <cell r="E250" t="str">
            <v>Asphalt Mixing Plant + Paving set</v>
          </cell>
          <cell r="H250" t="str">
            <v>Ton</v>
          </cell>
          <cell r="I250">
            <v>11592.000000000002</v>
          </cell>
          <cell r="J250">
            <v>40</v>
          </cell>
          <cell r="K250">
            <v>289.80000000000007</v>
          </cell>
          <cell r="L250">
            <v>10</v>
          </cell>
          <cell r="M250">
            <v>29</v>
          </cell>
          <cell r="O250">
            <v>25000</v>
          </cell>
          <cell r="P250">
            <v>289800000.00000006</v>
          </cell>
        </row>
        <row r="251">
          <cell r="B251" t="str">
            <v>D10014</v>
          </cell>
          <cell r="D251" t="str">
            <v>-</v>
          </cell>
          <cell r="E251" t="str">
            <v>Wheel Loader</v>
          </cell>
          <cell r="H251" t="str">
            <v>Jam</v>
          </cell>
          <cell r="I251">
            <v>0</v>
          </cell>
          <cell r="J251">
            <v>31</v>
          </cell>
          <cell r="K251">
            <v>0</v>
          </cell>
          <cell r="O251">
            <v>135450</v>
          </cell>
          <cell r="P251">
            <v>0</v>
          </cell>
        </row>
        <row r="252">
          <cell r="B252" t="str">
            <v>D10010</v>
          </cell>
          <cell r="D252" t="str">
            <v>-</v>
          </cell>
          <cell r="E252" t="str">
            <v>Dump Truck 4 ton</v>
          </cell>
          <cell r="F252" t="str">
            <v>(Unit)</v>
          </cell>
          <cell r="H252" t="str">
            <v>Jam</v>
          </cell>
          <cell r="I252">
            <v>11592.000000000002</v>
          </cell>
          <cell r="J252">
            <v>2.4499054820415878</v>
          </cell>
          <cell r="K252">
            <v>4731.6111111111122</v>
          </cell>
          <cell r="L252">
            <v>8</v>
          </cell>
          <cell r="M252">
            <v>25</v>
          </cell>
          <cell r="N252">
            <v>23.65805555555556</v>
          </cell>
          <cell r="O252">
            <v>61800</v>
          </cell>
        </row>
        <row r="253">
          <cell r="B253" t="str">
            <v>D10010</v>
          </cell>
          <cell r="D253" t="str">
            <v>-</v>
          </cell>
          <cell r="E253" t="str">
            <v>Dump Truck 4 ton</v>
          </cell>
          <cell r="F253" t="str">
            <v>(Unit)</v>
          </cell>
          <cell r="H253" t="str">
            <v>Ton</v>
          </cell>
          <cell r="I253">
            <v>11592.000000000002</v>
          </cell>
          <cell r="N253">
            <v>7.3931423611111118</v>
          </cell>
          <cell r="O253">
            <v>22000</v>
          </cell>
          <cell r="P253">
            <v>255024000.00000003</v>
          </cell>
        </row>
        <row r="254">
          <cell r="B254" t="str">
            <v>A10020</v>
          </cell>
          <cell r="D254" t="str">
            <v>-</v>
          </cell>
          <cell r="E254" t="str">
            <v>Solar</v>
          </cell>
          <cell r="F254" t="str">
            <v>(dryer + Ketel)</v>
          </cell>
          <cell r="H254" t="str">
            <v>ltr</v>
          </cell>
          <cell r="I254">
            <v>11592.000000000002</v>
          </cell>
          <cell r="J254">
            <v>17</v>
          </cell>
          <cell r="K254">
            <v>197064.00000000003</v>
          </cell>
          <cell r="O254">
            <v>1750</v>
          </cell>
          <cell r="P254">
            <v>344862000.00000006</v>
          </cell>
        </row>
        <row r="255">
          <cell r="B255" t="str">
            <v>A10020</v>
          </cell>
          <cell r="D255" t="str">
            <v>-</v>
          </cell>
          <cell r="E255" t="str">
            <v>Solar</v>
          </cell>
          <cell r="H255" t="str">
            <v>ltr</v>
          </cell>
          <cell r="I255">
            <v>50024.488888888896</v>
          </cell>
          <cell r="J255">
            <v>1</v>
          </cell>
          <cell r="K255">
            <v>50024.488888888896</v>
          </cell>
          <cell r="O255">
            <v>1750</v>
          </cell>
          <cell r="P255">
            <v>87542855.555555567</v>
          </cell>
        </row>
        <row r="256">
          <cell r="B256" t="str">
            <v>C10022</v>
          </cell>
          <cell r="D256" t="str">
            <v>-</v>
          </cell>
          <cell r="E256" t="str">
            <v>Premi Ritase Dump truck</v>
          </cell>
          <cell r="H256" t="str">
            <v>km.rit</v>
          </cell>
          <cell r="I256">
            <v>2028.6000000000004</v>
          </cell>
          <cell r="J256">
            <v>1</v>
          </cell>
          <cell r="K256">
            <v>2028.6000000000004</v>
          </cell>
          <cell r="O256">
            <v>11050</v>
          </cell>
          <cell r="P256">
            <v>22416030.000000004</v>
          </cell>
        </row>
        <row r="257">
          <cell r="B257" t="str">
            <v>C10033</v>
          </cell>
          <cell r="D257" t="str">
            <v>-</v>
          </cell>
          <cell r="E257" t="str">
            <v>Premi Ritase Mixing AMP</v>
          </cell>
          <cell r="H257" t="str">
            <v>ton</v>
          </cell>
          <cell r="I257">
            <v>11592.000000000002</v>
          </cell>
          <cell r="J257">
            <v>1</v>
          </cell>
          <cell r="K257">
            <v>11592.000000000002</v>
          </cell>
          <cell r="O257">
            <v>1500</v>
          </cell>
          <cell r="P257">
            <v>17388000.000000004</v>
          </cell>
        </row>
        <row r="258">
          <cell r="B258" t="str">
            <v>D10080</v>
          </cell>
          <cell r="D258" t="str">
            <v>-</v>
          </cell>
          <cell r="E258" t="str">
            <v>Sewa Alat DPK (Paving Set)</v>
          </cell>
          <cell r="H258" t="str">
            <v>Bln</v>
          </cell>
          <cell r="I258">
            <v>3</v>
          </cell>
          <cell r="J258">
            <v>1</v>
          </cell>
          <cell r="K258">
            <v>3</v>
          </cell>
          <cell r="O258">
            <v>25000000</v>
          </cell>
          <cell r="P258">
            <v>75000000</v>
          </cell>
        </row>
        <row r="259">
          <cell r="D259" t="str">
            <v>Upah :</v>
          </cell>
          <cell r="H259" t="str">
            <v>hari</v>
          </cell>
          <cell r="I259">
            <v>97</v>
          </cell>
          <cell r="O259">
            <v>102095000</v>
          </cell>
        </row>
        <row r="260">
          <cell r="B260" t="str">
            <v>C10011</v>
          </cell>
          <cell r="D260" t="str">
            <v>-</v>
          </cell>
          <cell r="E260" t="str">
            <v>Tng Hampar</v>
          </cell>
          <cell r="F260">
            <v>7</v>
          </cell>
          <cell r="G260" t="str">
            <v>org</v>
          </cell>
          <cell r="H260" t="str">
            <v>ton</v>
          </cell>
          <cell r="I260">
            <v>11592.000000000002</v>
          </cell>
          <cell r="O260">
            <v>5000</v>
          </cell>
          <cell r="P260">
            <v>57960000.000000007</v>
          </cell>
        </row>
        <row r="261">
          <cell r="B261" t="str">
            <v>C10006</v>
          </cell>
          <cell r="D261" t="str">
            <v>-</v>
          </cell>
          <cell r="E261" t="str">
            <v>Tng Cold Bin</v>
          </cell>
          <cell r="F261">
            <v>5</v>
          </cell>
          <cell r="G261" t="str">
            <v>org</v>
          </cell>
          <cell r="H261" t="str">
            <v>hari</v>
          </cell>
          <cell r="I261">
            <v>485</v>
          </cell>
          <cell r="O261">
            <v>35000</v>
          </cell>
          <cell r="P261">
            <v>16975000</v>
          </cell>
        </row>
        <row r="262">
          <cell r="B262" t="str">
            <v>C10007</v>
          </cell>
          <cell r="D262" t="str">
            <v>-</v>
          </cell>
          <cell r="E262" t="str">
            <v>Tng Ketel</v>
          </cell>
          <cell r="F262">
            <v>3</v>
          </cell>
          <cell r="G262" t="str">
            <v>org</v>
          </cell>
          <cell r="H262" t="str">
            <v>hari</v>
          </cell>
          <cell r="I262">
            <v>291</v>
          </cell>
          <cell r="O262">
            <v>35000</v>
          </cell>
          <cell r="P262">
            <v>10185000</v>
          </cell>
        </row>
        <row r="263">
          <cell r="B263" t="str">
            <v>C10008</v>
          </cell>
          <cell r="D263" t="str">
            <v>-</v>
          </cell>
          <cell r="E263" t="str">
            <v>Tng Hotbin</v>
          </cell>
          <cell r="F263">
            <v>5</v>
          </cell>
          <cell r="G263" t="str">
            <v>org</v>
          </cell>
          <cell r="H263" t="str">
            <v>hari</v>
          </cell>
          <cell r="I263">
            <v>485</v>
          </cell>
          <cell r="O263">
            <v>35000</v>
          </cell>
          <cell r="P263">
            <v>16975000</v>
          </cell>
        </row>
        <row r="264">
          <cell r="G264">
            <v>422037746.52002323</v>
          </cell>
        </row>
        <row r="265">
          <cell r="B265" t="str">
            <v>B.</v>
          </cell>
          <cell r="D265" t="str">
            <v>PEKERJAAN Hot Mix Taxi Way</v>
          </cell>
        </row>
        <row r="266">
          <cell r="B266" t="str">
            <v>B.1</v>
          </cell>
          <cell r="D266" t="str">
            <v>LAPIS PEREKAT (TACK COAT)</v>
          </cell>
          <cell r="H266" t="str">
            <v>m2</v>
          </cell>
          <cell r="I266">
            <v>7395</v>
          </cell>
          <cell r="O266">
            <v>4042.7262719743071</v>
          </cell>
          <cell r="P266">
            <v>29895960.78125</v>
          </cell>
        </row>
        <row r="267">
          <cell r="D267" t="str">
            <v>Material :</v>
          </cell>
          <cell r="O267">
            <v>18117750</v>
          </cell>
        </row>
        <row r="268">
          <cell r="B268" t="str">
            <v>A10010</v>
          </cell>
          <cell r="D268" t="str">
            <v>-</v>
          </cell>
          <cell r="E268" t="str">
            <v>Aspal 60/70</v>
          </cell>
          <cell r="F268">
            <v>1</v>
          </cell>
          <cell r="G268" t="str">
            <v>Kg</v>
          </cell>
          <cell r="H268" t="str">
            <v>Kg</v>
          </cell>
          <cell r="I268">
            <v>7395</v>
          </cell>
          <cell r="J268">
            <v>1</v>
          </cell>
          <cell r="K268">
            <v>7395</v>
          </cell>
          <cell r="O268">
            <v>2425</v>
          </cell>
          <cell r="P268">
            <v>17932875</v>
          </cell>
        </row>
        <row r="269">
          <cell r="B269" t="str">
            <v>C10040</v>
          </cell>
          <cell r="D269" t="str">
            <v>-</v>
          </cell>
          <cell r="E269" t="str">
            <v>Upah Bongkar Aspal</v>
          </cell>
          <cell r="H269" t="str">
            <v>Kg</v>
          </cell>
          <cell r="I269">
            <v>7395</v>
          </cell>
          <cell r="J269">
            <v>1</v>
          </cell>
          <cell r="K269">
            <v>7395</v>
          </cell>
          <cell r="O269">
            <v>25</v>
          </cell>
          <cell r="P269">
            <v>184875</v>
          </cell>
        </row>
        <row r="270">
          <cell r="B270" t="str">
            <v>A10022</v>
          </cell>
          <cell r="D270" t="str">
            <v>-</v>
          </cell>
          <cell r="E270" t="str">
            <v>Kerosine</v>
          </cell>
          <cell r="F270">
            <v>0</v>
          </cell>
          <cell r="G270" t="str">
            <v>ltr</v>
          </cell>
          <cell r="H270" t="str">
            <v>Litre</v>
          </cell>
          <cell r="I270">
            <v>0</v>
          </cell>
          <cell r="J270">
            <v>1</v>
          </cell>
          <cell r="K270">
            <v>0</v>
          </cell>
          <cell r="O270">
            <v>1700</v>
          </cell>
          <cell r="P270">
            <v>0</v>
          </cell>
        </row>
        <row r="271">
          <cell r="D271" t="str">
            <v>Alat :</v>
          </cell>
          <cell r="O271">
            <v>9005085.78125</v>
          </cell>
        </row>
        <row r="272">
          <cell r="B272" t="str">
            <v>D10012</v>
          </cell>
          <cell r="D272" t="str">
            <v>-</v>
          </cell>
          <cell r="E272" t="str">
            <v>Asphalt Sprayer</v>
          </cell>
          <cell r="H272" t="str">
            <v>Jam</v>
          </cell>
          <cell r="I272">
            <v>7395</v>
          </cell>
          <cell r="J272">
            <v>400</v>
          </cell>
          <cell r="K272">
            <v>18.487500000000001</v>
          </cell>
          <cell r="L272">
            <v>8</v>
          </cell>
          <cell r="M272">
            <v>2.3109375000000001</v>
          </cell>
          <cell r="N272">
            <v>1</v>
          </cell>
          <cell r="O272">
            <v>40000</v>
          </cell>
          <cell r="P272">
            <v>739500</v>
          </cell>
        </row>
        <row r="273">
          <cell r="B273" t="str">
            <v>D10010</v>
          </cell>
          <cell r="D273" t="str">
            <v>-</v>
          </cell>
          <cell r="E273" t="str">
            <v>Dump Truck 4 ton</v>
          </cell>
          <cell r="H273" t="str">
            <v>Jam</v>
          </cell>
          <cell r="I273">
            <v>7395</v>
          </cell>
          <cell r="J273">
            <v>400</v>
          </cell>
          <cell r="K273">
            <v>27.731250000000003</v>
          </cell>
          <cell r="L273">
            <v>8</v>
          </cell>
          <cell r="M273">
            <v>2.3109375000000001</v>
          </cell>
          <cell r="N273">
            <v>1.5</v>
          </cell>
          <cell r="O273">
            <v>61800</v>
          </cell>
          <cell r="P273">
            <v>1713791.2500000002</v>
          </cell>
        </row>
        <row r="274">
          <cell r="B274" t="str">
            <v>D10013</v>
          </cell>
          <cell r="D274" t="str">
            <v>-</v>
          </cell>
          <cell r="E274" t="str">
            <v>Air Compressor</v>
          </cell>
          <cell r="H274" t="str">
            <v>Jam</v>
          </cell>
          <cell r="I274">
            <v>7395</v>
          </cell>
          <cell r="J274">
            <v>400</v>
          </cell>
          <cell r="K274">
            <v>18.487500000000001</v>
          </cell>
          <cell r="L274">
            <v>8</v>
          </cell>
          <cell r="M274">
            <v>2.3109375000000001</v>
          </cell>
          <cell r="N274">
            <v>1</v>
          </cell>
          <cell r="O274">
            <v>41062.5</v>
          </cell>
          <cell r="P274">
            <v>759142.96875</v>
          </cell>
        </row>
        <row r="275">
          <cell r="B275" t="str">
            <v>B10020</v>
          </cell>
          <cell r="D275" t="str">
            <v>-</v>
          </cell>
          <cell r="E275" t="str">
            <v>Kayu bakar + drum</v>
          </cell>
          <cell r="H275" t="str">
            <v>ls</v>
          </cell>
          <cell r="I275">
            <v>1</v>
          </cell>
          <cell r="O275">
            <v>5000000</v>
          </cell>
          <cell r="P275">
            <v>5000000</v>
          </cell>
        </row>
        <row r="276">
          <cell r="B276" t="str">
            <v>A10020</v>
          </cell>
          <cell r="D276" t="str">
            <v>-</v>
          </cell>
          <cell r="E276" t="str">
            <v>Solar</v>
          </cell>
          <cell r="H276" t="str">
            <v>ltr</v>
          </cell>
          <cell r="I276">
            <v>452.94375000000002</v>
          </cell>
          <cell r="J276">
            <v>1</v>
          </cell>
          <cell r="K276">
            <v>452.94375000000002</v>
          </cell>
          <cell r="O276">
            <v>1750</v>
          </cell>
          <cell r="P276">
            <v>792651.5625</v>
          </cell>
        </row>
        <row r="277">
          <cell r="D277" t="str">
            <v>Upah :</v>
          </cell>
          <cell r="K277">
            <v>375</v>
          </cell>
          <cell r="O277">
            <v>2773125</v>
          </cell>
        </row>
        <row r="278">
          <cell r="B278" t="str">
            <v>C10003</v>
          </cell>
          <cell r="D278" t="str">
            <v>-</v>
          </cell>
          <cell r="E278" t="str">
            <v>Tng Bakar Aspal</v>
          </cell>
          <cell r="G278" t="str">
            <v>=  2 orang</v>
          </cell>
          <cell r="H278" t="str">
            <v>M/D</v>
          </cell>
          <cell r="I278">
            <v>7395</v>
          </cell>
          <cell r="J278">
            <v>400</v>
          </cell>
          <cell r="K278">
            <v>18.487500000000001</v>
          </cell>
          <cell r="L278">
            <v>1</v>
          </cell>
          <cell r="M278">
            <v>2.3109375000000001</v>
          </cell>
          <cell r="N278">
            <v>8</v>
          </cell>
          <cell r="O278">
            <v>50000</v>
          </cell>
          <cell r="P278">
            <v>924375</v>
          </cell>
        </row>
        <row r="279">
          <cell r="B279" t="str">
            <v>C10004</v>
          </cell>
          <cell r="D279" t="str">
            <v>-</v>
          </cell>
          <cell r="E279" t="str">
            <v>Tng Air Compressor</v>
          </cell>
          <cell r="G279" t="str">
            <v>=  2 orang</v>
          </cell>
          <cell r="H279" t="str">
            <v>M/D</v>
          </cell>
          <cell r="I279">
            <v>7395</v>
          </cell>
          <cell r="J279">
            <v>400</v>
          </cell>
          <cell r="K279">
            <v>18.487500000000001</v>
          </cell>
          <cell r="L279">
            <v>1</v>
          </cell>
          <cell r="M279">
            <v>2.3109375000000001</v>
          </cell>
          <cell r="N279">
            <v>8</v>
          </cell>
          <cell r="O279">
            <v>50000</v>
          </cell>
          <cell r="P279">
            <v>924375</v>
          </cell>
        </row>
        <row r="280">
          <cell r="B280" t="str">
            <v>C10005</v>
          </cell>
          <cell r="D280" t="str">
            <v>-</v>
          </cell>
          <cell r="E280" t="str">
            <v>Tng Asphalt Sprayer</v>
          </cell>
          <cell r="G280" t="str">
            <v>=  2 orang</v>
          </cell>
          <cell r="H280" t="str">
            <v>M/D</v>
          </cell>
          <cell r="I280">
            <v>7395</v>
          </cell>
          <cell r="J280">
            <v>400</v>
          </cell>
          <cell r="K280">
            <v>18.487500000000001</v>
          </cell>
          <cell r="L280">
            <v>1</v>
          </cell>
          <cell r="M280">
            <v>2.3109375000000001</v>
          </cell>
          <cell r="N280">
            <v>8</v>
          </cell>
          <cell r="O280">
            <v>50000</v>
          </cell>
          <cell r="P280">
            <v>924375</v>
          </cell>
        </row>
        <row r="282">
          <cell r="B282" t="str">
            <v>B.2</v>
          </cell>
          <cell r="D282" t="str">
            <v>HRS - AC / WC</v>
          </cell>
          <cell r="H282" t="str">
            <v>Sqm</v>
          </cell>
          <cell r="I282">
            <v>3697.5</v>
          </cell>
          <cell r="O282">
            <v>106055.92582522602</v>
          </cell>
          <cell r="P282">
            <v>392141785.73877323</v>
          </cell>
        </row>
        <row r="283">
          <cell r="H283" t="str">
            <v>M3</v>
          </cell>
          <cell r="I283">
            <v>480.67500000000001</v>
          </cell>
          <cell r="O283">
            <v>815814.8140402002</v>
          </cell>
        </row>
        <row r="284">
          <cell r="H284" t="str">
            <v>Ton</v>
          </cell>
          <cell r="I284">
            <v>1105.5525</v>
          </cell>
          <cell r="J284">
            <v>0.2632267857142857</v>
          </cell>
          <cell r="K284" t="str">
            <v>bulan</v>
          </cell>
          <cell r="O284">
            <v>354702.09306095663</v>
          </cell>
        </row>
        <row r="285">
          <cell r="D285" t="str">
            <v xml:space="preserve">Material : </v>
          </cell>
          <cell r="O285">
            <v>285067538.66250002</v>
          </cell>
        </row>
        <row r="286">
          <cell r="B286" t="str">
            <v>A10010</v>
          </cell>
          <cell r="D286" t="str">
            <v>-</v>
          </cell>
          <cell r="E286" t="str">
            <v>Aspal 60/70</v>
          </cell>
          <cell r="F286">
            <v>7.1999999999999995E-2</v>
          </cell>
          <cell r="G286">
            <v>0.06</v>
          </cell>
          <cell r="H286" t="str">
            <v>Kg</v>
          </cell>
          <cell r="I286">
            <v>66333.150000000009</v>
          </cell>
          <cell r="J286">
            <v>1.03</v>
          </cell>
          <cell r="K286">
            <v>68323.144500000009</v>
          </cell>
          <cell r="O286">
            <v>2425</v>
          </cell>
          <cell r="P286">
            <v>165683625.41250002</v>
          </cell>
        </row>
        <row r="287">
          <cell r="B287" t="str">
            <v>C10040</v>
          </cell>
          <cell r="D287" t="str">
            <v>-</v>
          </cell>
          <cell r="E287" t="str">
            <v>Upah Bongkar Aspal</v>
          </cell>
          <cell r="H287" t="str">
            <v>Kg</v>
          </cell>
          <cell r="I287">
            <v>66333.150000000009</v>
          </cell>
          <cell r="J287">
            <v>1.03</v>
          </cell>
          <cell r="K287">
            <v>66333.150000000009</v>
          </cell>
          <cell r="O287">
            <v>25</v>
          </cell>
          <cell r="P287">
            <v>1658328.7500000002</v>
          </cell>
        </row>
        <row r="288">
          <cell r="B288" t="str">
            <v>A10031</v>
          </cell>
          <cell r="D288" t="str">
            <v>-</v>
          </cell>
          <cell r="E288" t="str">
            <v>Abu batu</v>
          </cell>
          <cell r="F288">
            <v>0.32500000000000001</v>
          </cell>
          <cell r="G288">
            <v>0.25</v>
          </cell>
          <cell r="H288" t="str">
            <v>M3</v>
          </cell>
          <cell r="I288">
            <v>212.60624999999999</v>
          </cell>
          <cell r="J288">
            <v>1.05</v>
          </cell>
          <cell r="K288">
            <v>223.23656249999999</v>
          </cell>
          <cell r="O288">
            <v>136000</v>
          </cell>
          <cell r="P288">
            <v>30360172.5</v>
          </cell>
        </row>
        <row r="289">
          <cell r="B289" t="str">
            <v>A10032</v>
          </cell>
          <cell r="D289" t="str">
            <v>-</v>
          </cell>
          <cell r="E289" t="str">
            <v>Batu pecah 0.5 - 1</v>
          </cell>
          <cell r="F289">
            <v>0.32500000000000001</v>
          </cell>
          <cell r="G289">
            <v>0.5</v>
          </cell>
          <cell r="H289" t="str">
            <v>M3</v>
          </cell>
          <cell r="I289">
            <v>425.21249999999998</v>
          </cell>
          <cell r="J289">
            <v>1.05</v>
          </cell>
          <cell r="K289">
            <v>446.47312499999998</v>
          </cell>
          <cell r="O289">
            <v>136000</v>
          </cell>
          <cell r="P289">
            <v>60720345</v>
          </cell>
        </row>
        <row r="290">
          <cell r="B290" t="str">
            <v>A10033</v>
          </cell>
          <cell r="D290" t="str">
            <v>-</v>
          </cell>
          <cell r="E290" t="str">
            <v>Batu pecah 1 - 2</v>
          </cell>
          <cell r="F290">
            <v>0.2</v>
          </cell>
          <cell r="G290">
            <v>0.15</v>
          </cell>
          <cell r="H290" t="str">
            <v>M3</v>
          </cell>
          <cell r="I290">
            <v>127.56375</v>
          </cell>
          <cell r="J290">
            <v>1.05</v>
          </cell>
          <cell r="K290">
            <v>133.94193749999999</v>
          </cell>
          <cell r="O290">
            <v>136000</v>
          </cell>
          <cell r="P290">
            <v>18216103.5</v>
          </cell>
        </row>
        <row r="291">
          <cell r="B291" t="str">
            <v>C10030</v>
          </cell>
          <cell r="D291" t="str">
            <v>-</v>
          </cell>
          <cell r="E291" t="str">
            <v>Upah Bongkar Batu Pecah</v>
          </cell>
          <cell r="H291" t="str">
            <v>M3</v>
          </cell>
          <cell r="I291">
            <v>765.38249999999994</v>
          </cell>
          <cell r="J291">
            <v>1.05</v>
          </cell>
          <cell r="K291">
            <v>803.65162499999997</v>
          </cell>
          <cell r="O291">
            <v>2000</v>
          </cell>
          <cell r="P291">
            <v>1530764.9999999998</v>
          </cell>
        </row>
        <row r="292">
          <cell r="B292" t="str">
            <v>A10034</v>
          </cell>
          <cell r="D292" t="str">
            <v>-</v>
          </cell>
          <cell r="E292" t="str">
            <v>Pasir AMP</v>
          </cell>
          <cell r="F292">
            <v>0.47499999999999998</v>
          </cell>
          <cell r="G292">
            <v>0.1</v>
          </cell>
          <cell r="H292" t="str">
            <v>M3</v>
          </cell>
          <cell r="I292">
            <v>85.042500000000004</v>
          </cell>
          <cell r="J292">
            <v>1.2</v>
          </cell>
          <cell r="K292">
            <v>102.051</v>
          </cell>
          <cell r="O292">
            <v>20000</v>
          </cell>
          <cell r="P292">
            <v>2041020</v>
          </cell>
        </row>
        <row r="293">
          <cell r="B293" t="str">
            <v>C10024</v>
          </cell>
          <cell r="D293" t="str">
            <v>-</v>
          </cell>
          <cell r="E293" t="str">
            <v>Checker</v>
          </cell>
          <cell r="F293">
            <v>1</v>
          </cell>
          <cell r="G293" t="str">
            <v>org</v>
          </cell>
          <cell r="H293" t="str">
            <v>org.bln</v>
          </cell>
          <cell r="I293">
            <v>6</v>
          </cell>
          <cell r="O293">
            <v>750000</v>
          </cell>
          <cell r="P293">
            <v>4500000</v>
          </cell>
        </row>
        <row r="294">
          <cell r="B294" t="str">
            <v>C10025</v>
          </cell>
          <cell r="D294" t="str">
            <v>-</v>
          </cell>
          <cell r="E294" t="str">
            <v>Pajak Galian C</v>
          </cell>
          <cell r="F294" t="str">
            <v>(Pasir+Batu)</v>
          </cell>
          <cell r="H294" t="str">
            <v>M3</v>
          </cell>
          <cell r="I294">
            <v>102.051</v>
          </cell>
          <cell r="O294">
            <v>3500</v>
          </cell>
          <cell r="P294">
            <v>357178.5</v>
          </cell>
        </row>
        <row r="295">
          <cell r="D295" t="str">
            <v>Alat :</v>
          </cell>
          <cell r="O295">
            <v>95338155.826273143</v>
          </cell>
        </row>
        <row r="296">
          <cell r="B296" t="str">
            <v>E10005</v>
          </cell>
          <cell r="D296" t="str">
            <v>-</v>
          </cell>
          <cell r="E296" t="str">
            <v>Asphalt Mixing Plant + Paving set</v>
          </cell>
          <cell r="H296" t="str">
            <v>Ton</v>
          </cell>
          <cell r="I296">
            <v>1105.5525</v>
          </cell>
          <cell r="J296">
            <v>40</v>
          </cell>
          <cell r="K296">
            <v>27.6388125</v>
          </cell>
          <cell r="L296">
            <v>10</v>
          </cell>
          <cell r="M296">
            <v>3</v>
          </cell>
          <cell r="O296">
            <v>25000</v>
          </cell>
          <cell r="P296">
            <v>27638812.5</v>
          </cell>
        </row>
        <row r="297">
          <cell r="B297" t="str">
            <v>D10014</v>
          </cell>
          <cell r="D297" t="str">
            <v>-</v>
          </cell>
          <cell r="E297" t="str">
            <v>Wheel Loader</v>
          </cell>
          <cell r="H297" t="str">
            <v>Jam</v>
          </cell>
          <cell r="I297">
            <v>0</v>
          </cell>
          <cell r="J297">
            <v>31</v>
          </cell>
          <cell r="K297">
            <v>0</v>
          </cell>
          <cell r="O297">
            <v>135450</v>
          </cell>
          <cell r="P297">
            <v>0</v>
          </cell>
        </row>
        <row r="298">
          <cell r="B298" t="str">
            <v>D10010</v>
          </cell>
          <cell r="D298" t="str">
            <v>-</v>
          </cell>
          <cell r="E298" t="str">
            <v>Dump Truck 4 ton</v>
          </cell>
          <cell r="F298" t="str">
            <v>(Unit)</v>
          </cell>
          <cell r="H298" t="str">
            <v>Jam</v>
          </cell>
          <cell r="I298">
            <v>1105.5525</v>
          </cell>
          <cell r="J298">
            <v>2.4499054820415878</v>
          </cell>
          <cell r="K298">
            <v>451.26332754629635</v>
          </cell>
          <cell r="L298">
            <v>8</v>
          </cell>
          <cell r="M298">
            <v>25</v>
          </cell>
          <cell r="N298">
            <v>2.2563166377314818</v>
          </cell>
          <cell r="O298">
            <v>61800</v>
          </cell>
        </row>
        <row r="299">
          <cell r="B299" t="str">
            <v>D10010</v>
          </cell>
          <cell r="D299" t="str">
            <v>-</v>
          </cell>
          <cell r="E299" t="str">
            <v>Dump Truck 4 ton</v>
          </cell>
          <cell r="F299" t="str">
            <v>(Unit)</v>
          </cell>
          <cell r="H299" t="str">
            <v>Ton</v>
          </cell>
          <cell r="I299">
            <v>1105.5525</v>
          </cell>
          <cell r="N299">
            <v>0.70509894929108807</v>
          </cell>
          <cell r="O299">
            <v>22000</v>
          </cell>
          <cell r="P299">
            <v>24322155</v>
          </cell>
        </row>
        <row r="300">
          <cell r="B300" t="str">
            <v>A10020</v>
          </cell>
          <cell r="D300" t="str">
            <v>-</v>
          </cell>
          <cell r="E300" t="str">
            <v>Solar</v>
          </cell>
          <cell r="F300" t="str">
            <v>(dryer + Ketel)</v>
          </cell>
          <cell r="H300" t="str">
            <v>ltr</v>
          </cell>
          <cell r="I300">
            <v>1105.5525</v>
          </cell>
          <cell r="J300">
            <v>17</v>
          </cell>
          <cell r="K300">
            <v>18794.392500000002</v>
          </cell>
          <cell r="O300">
            <v>1750</v>
          </cell>
          <cell r="P300">
            <v>32890186.875000004</v>
          </cell>
        </row>
        <row r="301">
          <cell r="B301" t="str">
            <v>A10020</v>
          </cell>
          <cell r="D301" t="str">
            <v>-</v>
          </cell>
          <cell r="E301" t="str">
            <v>Solar</v>
          </cell>
          <cell r="H301" t="str">
            <v>ltr</v>
          </cell>
          <cell r="I301">
            <v>4770.9367453703708</v>
          </cell>
          <cell r="J301">
            <v>1</v>
          </cell>
          <cell r="K301">
            <v>4770.9367453703708</v>
          </cell>
          <cell r="O301">
            <v>1750</v>
          </cell>
          <cell r="P301">
            <v>8349139.3043981493</v>
          </cell>
        </row>
        <row r="302">
          <cell r="B302" t="str">
            <v>C10022</v>
          </cell>
          <cell r="D302" t="str">
            <v>-</v>
          </cell>
          <cell r="E302" t="str">
            <v>Premi Ritase Dump truck</v>
          </cell>
          <cell r="H302" t="str">
            <v>km.rit</v>
          </cell>
          <cell r="I302">
            <v>193.4716875</v>
          </cell>
          <cell r="J302">
            <v>1</v>
          </cell>
          <cell r="K302">
            <v>193.4716875</v>
          </cell>
          <cell r="O302">
            <v>11050</v>
          </cell>
          <cell r="P302">
            <v>2137862.1468750001</v>
          </cell>
        </row>
        <row r="303">
          <cell r="B303" t="str">
            <v>C10033</v>
          </cell>
          <cell r="D303" t="str">
            <v>-</v>
          </cell>
          <cell r="E303" t="str">
            <v>Premi Ritase Mixing AMP</v>
          </cell>
          <cell r="H303" t="str">
            <v>ton</v>
          </cell>
          <cell r="I303">
            <v>1105.5525</v>
          </cell>
          <cell r="J303">
            <v>1</v>
          </cell>
          <cell r="K303">
            <v>1105.5525</v>
          </cell>
          <cell r="O303">
            <v>1500</v>
          </cell>
          <cell r="P303">
            <v>1658328.75</v>
          </cell>
        </row>
        <row r="304">
          <cell r="D304" t="str">
            <v>Upah :</v>
          </cell>
          <cell r="H304" t="str">
            <v>hari</v>
          </cell>
          <cell r="I304">
            <v>10</v>
          </cell>
          <cell r="O304">
            <v>10077762.5</v>
          </cell>
        </row>
        <row r="305">
          <cell r="B305" t="str">
            <v>C10011</v>
          </cell>
          <cell r="D305" t="str">
            <v>-</v>
          </cell>
          <cell r="E305" t="str">
            <v>Tng Hampar</v>
          </cell>
          <cell r="F305">
            <v>7</v>
          </cell>
          <cell r="G305" t="str">
            <v>org</v>
          </cell>
          <cell r="H305" t="str">
            <v>ton</v>
          </cell>
          <cell r="I305">
            <v>1105.5525</v>
          </cell>
          <cell r="O305">
            <v>5000</v>
          </cell>
          <cell r="P305">
            <v>5527762.5</v>
          </cell>
        </row>
        <row r="306">
          <cell r="B306" t="str">
            <v>C10006</v>
          </cell>
          <cell r="D306" t="str">
            <v>-</v>
          </cell>
          <cell r="E306" t="str">
            <v>Tng Cold Bin</v>
          </cell>
          <cell r="F306">
            <v>5</v>
          </cell>
          <cell r="G306" t="str">
            <v>org</v>
          </cell>
          <cell r="H306" t="str">
            <v>hari</v>
          </cell>
          <cell r="I306">
            <v>50</v>
          </cell>
          <cell r="O306">
            <v>35000</v>
          </cell>
          <cell r="P306">
            <v>1750000</v>
          </cell>
        </row>
        <row r="307">
          <cell r="B307" t="str">
            <v>C10007</v>
          </cell>
          <cell r="E307" t="str">
            <v>Tng Ketel</v>
          </cell>
          <cell r="F307">
            <v>3</v>
          </cell>
          <cell r="G307" t="str">
            <v>org</v>
          </cell>
          <cell r="H307" t="str">
            <v>hari</v>
          </cell>
          <cell r="I307">
            <v>30</v>
          </cell>
          <cell r="O307">
            <v>35000</v>
          </cell>
          <cell r="P307">
            <v>1050000</v>
          </cell>
        </row>
        <row r="308">
          <cell r="B308" t="str">
            <v>C10008</v>
          </cell>
          <cell r="E308" t="str">
            <v>Tng Hotbin</v>
          </cell>
          <cell r="F308">
            <v>5</v>
          </cell>
          <cell r="G308" t="str">
            <v>org</v>
          </cell>
          <cell r="H308" t="str">
            <v>hari</v>
          </cell>
          <cell r="I308">
            <v>50</v>
          </cell>
          <cell r="O308">
            <v>35000</v>
          </cell>
          <cell r="P308">
            <v>1750000</v>
          </cell>
        </row>
        <row r="309">
          <cell r="G309">
            <v>2197136862.8016047</v>
          </cell>
        </row>
        <row r="310">
          <cell r="B310" t="str">
            <v>B.</v>
          </cell>
          <cell r="D310" t="str">
            <v>PEKERJAAN Hot Mix Apron</v>
          </cell>
        </row>
        <row r="311">
          <cell r="B311" t="str">
            <v>B.1</v>
          </cell>
          <cell r="D311" t="str">
            <v>LAPIS PEREKAT (TACK COAT)</v>
          </cell>
          <cell r="H311" t="str">
            <v>m2</v>
          </cell>
          <cell r="I311">
            <v>39248</v>
          </cell>
          <cell r="O311">
            <v>3493.9887764981654</v>
          </cell>
          <cell r="P311">
            <v>137132071.5</v>
          </cell>
        </row>
        <row r="312">
          <cell r="D312" t="str">
            <v>Material :</v>
          </cell>
          <cell r="O312">
            <v>96157600</v>
          </cell>
        </row>
        <row r="313">
          <cell r="B313" t="str">
            <v>A10010</v>
          </cell>
          <cell r="D313" t="str">
            <v>-</v>
          </cell>
          <cell r="E313" t="str">
            <v>Aspal 60/70</v>
          </cell>
          <cell r="F313">
            <v>1</v>
          </cell>
          <cell r="G313" t="str">
            <v>Kg</v>
          </cell>
          <cell r="H313" t="str">
            <v>Kg</v>
          </cell>
          <cell r="I313">
            <v>39248</v>
          </cell>
          <cell r="J313">
            <v>1</v>
          </cell>
          <cell r="K313">
            <v>39248</v>
          </cell>
          <cell r="O313">
            <v>2425</v>
          </cell>
          <cell r="P313">
            <v>95176400</v>
          </cell>
        </row>
        <row r="314">
          <cell r="B314" t="str">
            <v>C10040</v>
          </cell>
          <cell r="D314" t="str">
            <v>-</v>
          </cell>
          <cell r="E314" t="str">
            <v>Upah Bongkar Aspal</v>
          </cell>
          <cell r="H314" t="str">
            <v>Kg</v>
          </cell>
          <cell r="I314">
            <v>39248</v>
          </cell>
          <cell r="J314">
            <v>1</v>
          </cell>
          <cell r="K314">
            <v>39248</v>
          </cell>
          <cell r="O314">
            <v>25</v>
          </cell>
          <cell r="P314">
            <v>981200</v>
          </cell>
        </row>
        <row r="315">
          <cell r="B315" t="str">
            <v>A10022</v>
          </cell>
          <cell r="D315" t="str">
            <v>-</v>
          </cell>
          <cell r="E315" t="str">
            <v>Kerosine</v>
          </cell>
          <cell r="F315">
            <v>0</v>
          </cell>
          <cell r="G315" t="str">
            <v>ltr</v>
          </cell>
          <cell r="H315" t="str">
            <v>Litre</v>
          </cell>
          <cell r="I315">
            <v>0</v>
          </cell>
          <cell r="J315">
            <v>1</v>
          </cell>
          <cell r="K315">
            <v>0</v>
          </cell>
          <cell r="O315">
            <v>1700</v>
          </cell>
          <cell r="P315">
            <v>0</v>
          </cell>
        </row>
        <row r="316">
          <cell r="D316" t="str">
            <v>Alat :</v>
          </cell>
          <cell r="O316">
            <v>26256471.5</v>
          </cell>
        </row>
        <row r="317">
          <cell r="B317" t="str">
            <v>D10012</v>
          </cell>
          <cell r="D317" t="str">
            <v>-</v>
          </cell>
          <cell r="E317" t="str">
            <v>Asphalt Sprayer</v>
          </cell>
          <cell r="H317" t="str">
            <v>Jam</v>
          </cell>
          <cell r="I317">
            <v>39248</v>
          </cell>
          <cell r="J317">
            <v>400</v>
          </cell>
          <cell r="K317">
            <v>98.12</v>
          </cell>
          <cell r="L317">
            <v>8</v>
          </cell>
          <cell r="M317">
            <v>12.265000000000001</v>
          </cell>
          <cell r="N317">
            <v>1</v>
          </cell>
          <cell r="O317">
            <v>40000</v>
          </cell>
          <cell r="P317">
            <v>3924800</v>
          </cell>
        </row>
        <row r="318">
          <cell r="B318" t="str">
            <v>D10010</v>
          </cell>
          <cell r="D318" t="str">
            <v>-</v>
          </cell>
          <cell r="E318" t="str">
            <v>Dump Truck 4 ton</v>
          </cell>
          <cell r="H318" t="str">
            <v>Jam</v>
          </cell>
          <cell r="I318">
            <v>39248</v>
          </cell>
          <cell r="J318">
            <v>400</v>
          </cell>
          <cell r="K318">
            <v>147.18</v>
          </cell>
          <cell r="L318">
            <v>8</v>
          </cell>
          <cell r="M318">
            <v>12.265000000000001</v>
          </cell>
          <cell r="N318">
            <v>1.5</v>
          </cell>
          <cell r="O318">
            <v>61800</v>
          </cell>
          <cell r="P318">
            <v>9095724</v>
          </cell>
        </row>
        <row r="319">
          <cell r="B319" t="str">
            <v>D10013</v>
          </cell>
          <cell r="D319" t="str">
            <v>-</v>
          </cell>
          <cell r="E319" t="str">
            <v>Air Compressor</v>
          </cell>
          <cell r="H319" t="str">
            <v>Jam</v>
          </cell>
          <cell r="I319">
            <v>39248</v>
          </cell>
          <cell r="J319">
            <v>400</v>
          </cell>
          <cell r="K319">
            <v>98.12</v>
          </cell>
          <cell r="L319">
            <v>8</v>
          </cell>
          <cell r="M319">
            <v>12.265000000000001</v>
          </cell>
          <cell r="N319">
            <v>1</v>
          </cell>
          <cell r="O319">
            <v>41062.5</v>
          </cell>
          <cell r="P319">
            <v>4029052.5</v>
          </cell>
        </row>
        <row r="320">
          <cell r="B320" t="str">
            <v>B10020</v>
          </cell>
          <cell r="D320" t="str">
            <v>-</v>
          </cell>
          <cell r="E320" t="str">
            <v>Kayu bakar + drum</v>
          </cell>
          <cell r="H320" t="str">
            <v>ls</v>
          </cell>
          <cell r="I320">
            <v>1</v>
          </cell>
          <cell r="O320">
            <v>5000000</v>
          </cell>
          <cell r="P320">
            <v>5000000</v>
          </cell>
        </row>
        <row r="321">
          <cell r="B321" t="str">
            <v>A10020</v>
          </cell>
          <cell r="D321" t="str">
            <v>-</v>
          </cell>
          <cell r="E321" t="str">
            <v>Solar</v>
          </cell>
          <cell r="H321" t="str">
            <v>ltr</v>
          </cell>
          <cell r="I321">
            <v>2403.9400000000005</v>
          </cell>
          <cell r="J321">
            <v>1</v>
          </cell>
          <cell r="K321">
            <v>2403.9400000000005</v>
          </cell>
          <cell r="O321">
            <v>1750</v>
          </cell>
          <cell r="P321">
            <v>4206895.0000000009</v>
          </cell>
        </row>
        <row r="322">
          <cell r="D322" t="str">
            <v>Upah :</v>
          </cell>
          <cell r="K322">
            <v>375</v>
          </cell>
          <cell r="O322">
            <v>14718000</v>
          </cell>
        </row>
        <row r="323">
          <cell r="B323" t="str">
            <v>C10003</v>
          </cell>
          <cell r="D323" t="str">
            <v>-</v>
          </cell>
          <cell r="E323" t="str">
            <v>Tng Bakar Aspal</v>
          </cell>
          <cell r="G323" t="str">
            <v>=  2 orang</v>
          </cell>
          <cell r="H323" t="str">
            <v>M/D</v>
          </cell>
          <cell r="I323">
            <v>39248</v>
          </cell>
          <cell r="J323">
            <v>400</v>
          </cell>
          <cell r="K323">
            <v>98.12</v>
          </cell>
          <cell r="L323">
            <v>1</v>
          </cell>
          <cell r="M323">
            <v>12.265000000000001</v>
          </cell>
          <cell r="N323">
            <v>8</v>
          </cell>
          <cell r="O323">
            <v>50000</v>
          </cell>
          <cell r="P323">
            <v>4906000</v>
          </cell>
        </row>
        <row r="324">
          <cell r="B324" t="str">
            <v>C10004</v>
          </cell>
          <cell r="D324" t="str">
            <v>-</v>
          </cell>
          <cell r="E324" t="str">
            <v>Tng Air Compressor</v>
          </cell>
          <cell r="G324" t="str">
            <v>=  2 orang</v>
          </cell>
          <cell r="H324" t="str">
            <v>M/D</v>
          </cell>
          <cell r="I324">
            <v>39248</v>
          </cell>
          <cell r="J324">
            <v>400</v>
          </cell>
          <cell r="K324">
            <v>98.12</v>
          </cell>
          <cell r="L324">
            <v>1</v>
          </cell>
          <cell r="M324">
            <v>12.265000000000001</v>
          </cell>
          <cell r="N324">
            <v>8</v>
          </cell>
          <cell r="O324">
            <v>50000</v>
          </cell>
          <cell r="P324">
            <v>4906000</v>
          </cell>
        </row>
        <row r="325">
          <cell r="B325" t="str">
            <v>C10005</v>
          </cell>
          <cell r="D325" t="str">
            <v>-</v>
          </cell>
          <cell r="E325" t="str">
            <v>Tng Asphalt Sprayer</v>
          </cell>
          <cell r="G325" t="str">
            <v>=  2 orang</v>
          </cell>
          <cell r="H325" t="str">
            <v>M/D</v>
          </cell>
          <cell r="I325">
            <v>39248</v>
          </cell>
          <cell r="J325">
            <v>400</v>
          </cell>
          <cell r="K325">
            <v>98.12</v>
          </cell>
          <cell r="L325">
            <v>1</v>
          </cell>
          <cell r="M325">
            <v>12.265000000000001</v>
          </cell>
          <cell r="N325">
            <v>8</v>
          </cell>
          <cell r="O325">
            <v>50000</v>
          </cell>
          <cell r="P325">
            <v>4906000</v>
          </cell>
        </row>
        <row r="327">
          <cell r="B327" t="str">
            <v>B.2</v>
          </cell>
          <cell r="D327" t="str">
            <v>HRS - AC / WC</v>
          </cell>
          <cell r="H327" t="str">
            <v>Sqm</v>
          </cell>
          <cell r="I327">
            <v>19624</v>
          </cell>
          <cell r="O327">
            <v>104973.74598968634</v>
          </cell>
          <cell r="P327">
            <v>2060004791.3016047</v>
          </cell>
        </row>
        <row r="328">
          <cell r="H328" t="str">
            <v>M3</v>
          </cell>
          <cell r="I328">
            <v>2551.12</v>
          </cell>
          <cell r="O328">
            <v>807490.35376681807</v>
          </cell>
        </row>
        <row r="329">
          <cell r="F329">
            <v>3.3444816053511706</v>
          </cell>
          <cell r="G329">
            <v>5867.576</v>
          </cell>
          <cell r="H329" t="str">
            <v>Ton</v>
          </cell>
          <cell r="I329">
            <v>5867.5759999999991</v>
          </cell>
          <cell r="J329">
            <v>1.3970419047619045</v>
          </cell>
          <cell r="K329" t="str">
            <v>bulan</v>
          </cell>
          <cell r="O329">
            <v>351082.76250731223</v>
          </cell>
        </row>
        <row r="330">
          <cell r="D330" t="str">
            <v xml:space="preserve">Material : </v>
          </cell>
          <cell r="O330">
            <v>1493575694.04</v>
          </cell>
        </row>
        <row r="331">
          <cell r="B331" t="str">
            <v>A10010</v>
          </cell>
          <cell r="D331" t="str">
            <v>-</v>
          </cell>
          <cell r="E331" t="str">
            <v>Aspal 60/70</v>
          </cell>
          <cell r="F331">
            <v>7.1999999999999995E-2</v>
          </cell>
          <cell r="G331">
            <v>0.06</v>
          </cell>
          <cell r="H331" t="str">
            <v>Kg</v>
          </cell>
          <cell r="I331">
            <v>352054.55999999994</v>
          </cell>
          <cell r="J331">
            <v>1.03</v>
          </cell>
          <cell r="K331">
            <v>362616.19679999998</v>
          </cell>
          <cell r="O331">
            <v>2425</v>
          </cell>
          <cell r="P331">
            <v>879344277.23999989</v>
          </cell>
        </row>
        <row r="332">
          <cell r="B332" t="str">
            <v>C10040</v>
          </cell>
          <cell r="D332" t="str">
            <v>-</v>
          </cell>
          <cell r="E332" t="str">
            <v>Upah Bongkar Aspal</v>
          </cell>
          <cell r="H332" t="str">
            <v>Kg</v>
          </cell>
          <cell r="I332">
            <v>352054.55999999994</v>
          </cell>
          <cell r="J332">
            <v>1.03</v>
          </cell>
          <cell r="K332">
            <v>352054.55999999994</v>
          </cell>
          <cell r="O332">
            <v>25</v>
          </cell>
          <cell r="P332">
            <v>8801363.9999999981</v>
          </cell>
        </row>
        <row r="333">
          <cell r="B333" t="str">
            <v>A10031</v>
          </cell>
          <cell r="D333" t="str">
            <v>-</v>
          </cell>
          <cell r="E333" t="str">
            <v>Abu batu</v>
          </cell>
          <cell r="F333">
            <v>0.32500000000000001</v>
          </cell>
          <cell r="G333">
            <v>0.25</v>
          </cell>
          <cell r="H333" t="str">
            <v>M3</v>
          </cell>
          <cell r="I333">
            <v>1128.3799999999999</v>
          </cell>
          <cell r="J333">
            <v>1.05</v>
          </cell>
          <cell r="K333">
            <v>1184.799</v>
          </cell>
          <cell r="O333">
            <v>136000</v>
          </cell>
          <cell r="P333">
            <v>161132664</v>
          </cell>
        </row>
        <row r="334">
          <cell r="B334" t="str">
            <v>A10032</v>
          </cell>
          <cell r="D334" t="str">
            <v>-</v>
          </cell>
          <cell r="E334" t="str">
            <v>Batu pecah 0.5 - 1</v>
          </cell>
          <cell r="F334">
            <v>0.32500000000000001</v>
          </cell>
          <cell r="G334">
            <v>0.5</v>
          </cell>
          <cell r="H334" t="str">
            <v>M3</v>
          </cell>
          <cell r="I334">
            <v>2256.7599999999998</v>
          </cell>
          <cell r="J334">
            <v>1.05</v>
          </cell>
          <cell r="K334">
            <v>2369.598</v>
          </cell>
          <cell r="O334">
            <v>136000</v>
          </cell>
          <cell r="P334">
            <v>322265328</v>
          </cell>
        </row>
        <row r="335">
          <cell r="B335" t="str">
            <v>A10033</v>
          </cell>
          <cell r="D335" t="str">
            <v>-</v>
          </cell>
          <cell r="E335" t="str">
            <v>Batu pecah 1 - 2</v>
          </cell>
          <cell r="F335">
            <v>0.2</v>
          </cell>
          <cell r="G335">
            <v>0.15</v>
          </cell>
          <cell r="H335" t="str">
            <v>M3</v>
          </cell>
          <cell r="I335">
            <v>677.02799999999991</v>
          </cell>
          <cell r="J335">
            <v>1.05</v>
          </cell>
          <cell r="K335">
            <v>710.87939999999992</v>
          </cell>
          <cell r="O335">
            <v>136000</v>
          </cell>
          <cell r="P335">
            <v>96679598.399999991</v>
          </cell>
        </row>
        <row r="336">
          <cell r="B336" t="str">
            <v>C10030</v>
          </cell>
          <cell r="D336" t="str">
            <v>-</v>
          </cell>
          <cell r="E336" t="str">
            <v>Upah Bongkar Batu Pecah</v>
          </cell>
          <cell r="H336" t="str">
            <v>M3</v>
          </cell>
          <cell r="I336">
            <v>4062.1679999999992</v>
          </cell>
          <cell r="J336">
            <v>1.05</v>
          </cell>
          <cell r="K336">
            <v>4265.2763999999997</v>
          </cell>
          <cell r="O336">
            <v>2000</v>
          </cell>
          <cell r="P336">
            <v>8124335.9999999981</v>
          </cell>
        </row>
        <row r="337">
          <cell r="B337" t="str">
            <v>A10034</v>
          </cell>
          <cell r="D337" t="str">
            <v>-</v>
          </cell>
          <cell r="E337" t="str">
            <v>Pasir AMP</v>
          </cell>
          <cell r="F337">
            <v>0.47499999999999998</v>
          </cell>
          <cell r="G337">
            <v>0.1</v>
          </cell>
          <cell r="H337" t="str">
            <v>M3</v>
          </cell>
          <cell r="I337">
            <v>451.35199999999992</v>
          </cell>
          <cell r="J337">
            <v>1.2</v>
          </cell>
          <cell r="K337">
            <v>541.62239999999986</v>
          </cell>
          <cell r="O337">
            <v>20000</v>
          </cell>
          <cell r="P337">
            <v>10832447.999999996</v>
          </cell>
        </row>
        <row r="338">
          <cell r="B338" t="str">
            <v>C10024</v>
          </cell>
          <cell r="D338" t="str">
            <v>-</v>
          </cell>
          <cell r="E338" t="str">
            <v>Checker</v>
          </cell>
          <cell r="F338">
            <v>1</v>
          </cell>
          <cell r="G338" t="str">
            <v>org</v>
          </cell>
          <cell r="H338" t="str">
            <v>org.bln</v>
          </cell>
          <cell r="I338">
            <v>6</v>
          </cell>
          <cell r="O338">
            <v>750000</v>
          </cell>
          <cell r="P338">
            <v>4500000</v>
          </cell>
        </row>
        <row r="339">
          <cell r="B339" t="str">
            <v>C10025</v>
          </cell>
          <cell r="D339" t="str">
            <v>-</v>
          </cell>
          <cell r="E339" t="str">
            <v>Pajak Galian C</v>
          </cell>
          <cell r="F339" t="str">
            <v>(Pasir+Batu)</v>
          </cell>
          <cell r="H339" t="str">
            <v>M3</v>
          </cell>
          <cell r="I339">
            <v>541.62239999999986</v>
          </cell>
          <cell r="O339">
            <v>3500</v>
          </cell>
          <cell r="P339">
            <v>1895678.3999999994</v>
          </cell>
        </row>
        <row r="340">
          <cell r="D340" t="str">
            <v>Alat :</v>
          </cell>
          <cell r="O340">
            <v>505994853.26160479</v>
          </cell>
        </row>
        <row r="341">
          <cell r="B341" t="str">
            <v>E10005</v>
          </cell>
          <cell r="D341" t="str">
            <v>-</v>
          </cell>
          <cell r="E341" t="str">
            <v>Asphalt Mixing Plant + Paving set</v>
          </cell>
          <cell r="H341" t="str">
            <v>Ton</v>
          </cell>
          <cell r="I341">
            <v>5867.5759999999991</v>
          </cell>
          <cell r="J341">
            <v>40</v>
          </cell>
          <cell r="K341">
            <v>146.68939999999998</v>
          </cell>
          <cell r="L341">
            <v>10</v>
          </cell>
          <cell r="M341">
            <v>15</v>
          </cell>
          <cell r="O341">
            <v>25000</v>
          </cell>
          <cell r="P341">
            <v>146689399.99999997</v>
          </cell>
        </row>
        <row r="342">
          <cell r="B342" t="str">
            <v>D10014</v>
          </cell>
          <cell r="D342" t="str">
            <v>-</v>
          </cell>
          <cell r="E342" t="str">
            <v>Wheel Loader</v>
          </cell>
          <cell r="H342" t="str">
            <v>Jam</v>
          </cell>
          <cell r="I342">
            <v>0</v>
          </cell>
          <cell r="J342">
            <v>40</v>
          </cell>
          <cell r="K342">
            <v>0</v>
          </cell>
          <cell r="O342">
            <v>135450</v>
          </cell>
          <cell r="P342">
            <v>0</v>
          </cell>
        </row>
        <row r="343">
          <cell r="B343" t="str">
            <v>D10010</v>
          </cell>
          <cell r="D343" t="str">
            <v>-</v>
          </cell>
          <cell r="E343" t="str">
            <v>Dump Truck 4 ton</v>
          </cell>
          <cell r="F343" t="str">
            <v>(Unit)</v>
          </cell>
          <cell r="H343" t="str">
            <v>Jam</v>
          </cell>
          <cell r="I343">
            <v>5867.5759999999991</v>
          </cell>
          <cell r="J343">
            <v>2.4499054820415878</v>
          </cell>
          <cell r="K343">
            <v>2395.0213765432095</v>
          </cell>
          <cell r="L343">
            <v>8</v>
          </cell>
          <cell r="M343">
            <v>25</v>
          </cell>
          <cell r="N343">
            <v>11.975106882716048</v>
          </cell>
          <cell r="O343">
            <v>61800</v>
          </cell>
        </row>
        <row r="344">
          <cell r="B344" t="str">
            <v>D10010</v>
          </cell>
          <cell r="D344" t="str">
            <v>-</v>
          </cell>
          <cell r="E344" t="str">
            <v>Dump Truck 4 ton</v>
          </cell>
          <cell r="F344" t="str">
            <v>(Unit)</v>
          </cell>
          <cell r="H344" t="str">
            <v>Ton</v>
          </cell>
          <cell r="I344">
            <v>5867.5759999999991</v>
          </cell>
          <cell r="N344">
            <v>3.742220900848765</v>
          </cell>
          <cell r="O344">
            <v>22000</v>
          </cell>
          <cell r="P344">
            <v>129086671.99999999</v>
          </cell>
        </row>
        <row r="345">
          <cell r="B345" t="str">
            <v>A10020</v>
          </cell>
          <cell r="D345" t="str">
            <v>-</v>
          </cell>
          <cell r="E345" t="str">
            <v>Solar</v>
          </cell>
          <cell r="F345" t="str">
            <v>(dryer + Ketel)</v>
          </cell>
          <cell r="H345" t="str">
            <v>ltr</v>
          </cell>
          <cell r="I345">
            <v>5867.5759999999991</v>
          </cell>
          <cell r="J345">
            <v>17</v>
          </cell>
          <cell r="K345">
            <v>99748.791999999987</v>
          </cell>
          <cell r="O345">
            <v>1750</v>
          </cell>
          <cell r="P345">
            <v>174560385.99999997</v>
          </cell>
        </row>
        <row r="346">
          <cell r="B346" t="str">
            <v>A10020</v>
          </cell>
          <cell r="D346" t="str">
            <v>-</v>
          </cell>
          <cell r="E346" t="str">
            <v>Solar</v>
          </cell>
          <cell r="H346" t="str">
            <v>ltr</v>
          </cell>
          <cell r="I346">
            <v>25321.125812345676</v>
          </cell>
          <cell r="J346">
            <v>1</v>
          </cell>
          <cell r="K346">
            <v>25321.125812345676</v>
          </cell>
          <cell r="O346">
            <v>1750</v>
          </cell>
          <cell r="P346">
            <v>44311970.171604931</v>
          </cell>
        </row>
        <row r="347">
          <cell r="B347" t="str">
            <v>C10022</v>
          </cell>
          <cell r="D347" t="str">
            <v>-</v>
          </cell>
          <cell r="E347" t="str">
            <v>Premi Ritase Dump truck</v>
          </cell>
          <cell r="H347" t="str">
            <v>km.rit</v>
          </cell>
          <cell r="I347">
            <v>1026.8257999999998</v>
          </cell>
          <cell r="J347">
            <v>1</v>
          </cell>
          <cell r="K347">
            <v>1026.8257999999998</v>
          </cell>
          <cell r="O347">
            <v>11050</v>
          </cell>
          <cell r="P347">
            <v>11346425.089999998</v>
          </cell>
        </row>
        <row r="348">
          <cell r="B348" t="str">
            <v>C10033</v>
          </cell>
          <cell r="D348" t="str">
            <v>-</v>
          </cell>
          <cell r="E348" t="str">
            <v>Premi Ritase Mixing AMP</v>
          </cell>
          <cell r="H348" t="str">
            <v>ton</v>
          </cell>
          <cell r="I348">
            <v>5867.5759999999991</v>
          </cell>
          <cell r="J348">
            <v>1</v>
          </cell>
          <cell r="K348">
            <v>5867.5759999999991</v>
          </cell>
          <cell r="O348">
            <v>1500</v>
          </cell>
          <cell r="P348">
            <v>8801363.9999999981</v>
          </cell>
        </row>
        <row r="349">
          <cell r="D349" t="str">
            <v>Upah :</v>
          </cell>
          <cell r="H349" t="str">
            <v>hari</v>
          </cell>
          <cell r="I349">
            <v>49</v>
          </cell>
          <cell r="O349">
            <v>51632880</v>
          </cell>
        </row>
        <row r="350">
          <cell r="B350" t="str">
            <v>C10011</v>
          </cell>
          <cell r="D350" t="str">
            <v>-</v>
          </cell>
          <cell r="E350" t="str">
            <v>Tng Hampar</v>
          </cell>
          <cell r="F350">
            <v>7</v>
          </cell>
          <cell r="G350" t="str">
            <v>org</v>
          </cell>
          <cell r="H350" t="str">
            <v>ton</v>
          </cell>
          <cell r="I350">
            <v>5867.5759999999991</v>
          </cell>
          <cell r="O350">
            <v>5000</v>
          </cell>
          <cell r="P350">
            <v>29337879.999999996</v>
          </cell>
        </row>
        <row r="351">
          <cell r="B351" t="str">
            <v>C10006</v>
          </cell>
          <cell r="D351" t="str">
            <v>-</v>
          </cell>
          <cell r="E351" t="str">
            <v>Tng Cold Bin</v>
          </cell>
          <cell r="F351">
            <v>5</v>
          </cell>
          <cell r="G351" t="str">
            <v>org</v>
          </cell>
          <cell r="H351" t="str">
            <v>hari</v>
          </cell>
          <cell r="I351">
            <v>245</v>
          </cell>
          <cell r="O351">
            <v>35000</v>
          </cell>
          <cell r="P351">
            <v>8575000</v>
          </cell>
        </row>
        <row r="352">
          <cell r="B352" t="str">
            <v>C10007</v>
          </cell>
          <cell r="E352" t="str">
            <v>Tng Ketel</v>
          </cell>
          <cell r="F352">
            <v>3</v>
          </cell>
          <cell r="G352" t="str">
            <v>org</v>
          </cell>
          <cell r="H352" t="str">
            <v>hari</v>
          </cell>
          <cell r="I352">
            <v>147</v>
          </cell>
          <cell r="O352">
            <v>35000</v>
          </cell>
          <cell r="P352">
            <v>5145000</v>
          </cell>
        </row>
        <row r="353">
          <cell r="B353" t="str">
            <v>C10008</v>
          </cell>
          <cell r="E353" t="str">
            <v>Tng Hotbin</v>
          </cell>
          <cell r="F353">
            <v>5</v>
          </cell>
          <cell r="G353" t="str">
            <v>org</v>
          </cell>
          <cell r="H353" t="str">
            <v>hari</v>
          </cell>
          <cell r="I353">
            <v>245</v>
          </cell>
          <cell r="O353">
            <v>35000</v>
          </cell>
          <cell r="P353">
            <v>8575000</v>
          </cell>
        </row>
        <row r="354">
          <cell r="G354">
            <v>434033497.16286802</v>
          </cell>
        </row>
        <row r="355">
          <cell r="B355" t="str">
            <v>B.3</v>
          </cell>
          <cell r="D355" t="str">
            <v>Lapisan Hotmix untuk samb. dan bongkar</v>
          </cell>
        </row>
        <row r="356">
          <cell r="D356" t="str">
            <v xml:space="preserve">Material : </v>
          </cell>
          <cell r="H356" t="str">
            <v>Ton</v>
          </cell>
          <cell r="I356">
            <v>310</v>
          </cell>
          <cell r="O356">
            <v>367462.8940737677</v>
          </cell>
          <cell r="P356">
            <v>113913497.16286799</v>
          </cell>
        </row>
        <row r="357">
          <cell r="O357">
            <v>78896919.230769217</v>
          </cell>
        </row>
        <row r="358">
          <cell r="B358" t="str">
            <v>A10010</v>
          </cell>
          <cell r="D358" t="str">
            <v>-</v>
          </cell>
          <cell r="E358" t="str">
            <v>Aspal 60/70</v>
          </cell>
          <cell r="F358">
            <v>6.5000000000000002E-2</v>
          </cell>
          <cell r="G358">
            <v>0.06</v>
          </cell>
          <cell r="H358" t="str">
            <v>Kg</v>
          </cell>
          <cell r="I358">
            <v>18599.999999999996</v>
          </cell>
          <cell r="J358">
            <v>1.03</v>
          </cell>
          <cell r="K358">
            <v>19157.999999999996</v>
          </cell>
          <cell r="O358">
            <v>2425</v>
          </cell>
          <cell r="P358">
            <v>46458149.999999993</v>
          </cell>
        </row>
        <row r="359">
          <cell r="B359" t="str">
            <v>C10040</v>
          </cell>
          <cell r="D359" t="str">
            <v>-</v>
          </cell>
          <cell r="E359" t="str">
            <v>Upah Bongkar Aspal</v>
          </cell>
          <cell r="H359" t="str">
            <v>Kg</v>
          </cell>
          <cell r="I359">
            <v>18599.999999999996</v>
          </cell>
          <cell r="J359">
            <v>1.03</v>
          </cell>
          <cell r="K359">
            <v>18599.999999999996</v>
          </cell>
          <cell r="O359">
            <v>25</v>
          </cell>
          <cell r="P359">
            <v>464999.99999999988</v>
          </cell>
        </row>
        <row r="360">
          <cell r="B360" t="str">
            <v>A10031</v>
          </cell>
          <cell r="D360" t="str">
            <v>-</v>
          </cell>
          <cell r="E360" t="str">
            <v>Abu batu</v>
          </cell>
          <cell r="F360">
            <v>0.57499999999999996</v>
          </cell>
          <cell r="G360">
            <v>0.25</v>
          </cell>
          <cell r="H360" t="str">
            <v>M3</v>
          </cell>
          <cell r="I360">
            <v>59.615384615384613</v>
          </cell>
          <cell r="J360">
            <v>1.05</v>
          </cell>
          <cell r="K360">
            <v>62.596153846153847</v>
          </cell>
          <cell r="O360">
            <v>136000</v>
          </cell>
          <cell r="P360">
            <v>8513076.9230769239</v>
          </cell>
        </row>
        <row r="361">
          <cell r="B361" t="str">
            <v>A10032</v>
          </cell>
          <cell r="E361" t="str">
            <v>Batu pecah 0.5 - 1</v>
          </cell>
          <cell r="G361">
            <v>0.5</v>
          </cell>
          <cell r="H361" t="str">
            <v>M3</v>
          </cell>
          <cell r="I361">
            <v>119.23076923076923</v>
          </cell>
          <cell r="J361">
            <v>1.05</v>
          </cell>
          <cell r="K361">
            <v>125.19230769230769</v>
          </cell>
          <cell r="O361">
            <v>136000</v>
          </cell>
          <cell r="P361">
            <v>17026153.846153848</v>
          </cell>
        </row>
        <row r="362">
          <cell r="B362" t="str">
            <v>A10033</v>
          </cell>
          <cell r="D362" t="str">
            <v>-</v>
          </cell>
          <cell r="E362" t="str">
            <v>Batu pecah 1 - 2</v>
          </cell>
          <cell r="F362">
            <v>0.17499999999999999</v>
          </cell>
          <cell r="G362">
            <v>0.15</v>
          </cell>
          <cell r="H362" t="str">
            <v>M3</v>
          </cell>
          <cell r="I362">
            <v>35.769230769230766</v>
          </cell>
          <cell r="J362">
            <v>1.05</v>
          </cell>
          <cell r="K362">
            <v>37.557692307692307</v>
          </cell>
          <cell r="O362">
            <v>136000</v>
          </cell>
          <cell r="P362">
            <v>5107846.153846154</v>
          </cell>
        </row>
        <row r="363">
          <cell r="B363" t="str">
            <v>C10030</v>
          </cell>
          <cell r="D363" t="str">
            <v>-</v>
          </cell>
          <cell r="E363" t="str">
            <v>Upah Bongkar Batu Pecah</v>
          </cell>
          <cell r="H363" t="str">
            <v>M3</v>
          </cell>
          <cell r="I363">
            <v>214.61538461538461</v>
          </cell>
          <cell r="J363">
            <v>1.05</v>
          </cell>
          <cell r="K363">
            <v>225.34615384615384</v>
          </cell>
          <cell r="O363">
            <v>2000</v>
          </cell>
          <cell r="P363">
            <v>429230.76923076925</v>
          </cell>
        </row>
        <row r="364">
          <cell r="B364" t="str">
            <v>A10034</v>
          </cell>
          <cell r="D364" t="str">
            <v>-</v>
          </cell>
          <cell r="E364" t="str">
            <v>Pasir AMP</v>
          </cell>
          <cell r="F364">
            <v>0.25</v>
          </cell>
          <cell r="G364">
            <v>0.1</v>
          </cell>
          <cell r="H364" t="str">
            <v>M3</v>
          </cell>
          <cell r="I364">
            <v>28.615384615384617</v>
          </cell>
          <cell r="J364">
            <v>1.2</v>
          </cell>
          <cell r="K364">
            <v>28.615384615384617</v>
          </cell>
          <cell r="O364">
            <v>20000</v>
          </cell>
          <cell r="P364">
            <v>572307.69230769237</v>
          </cell>
        </row>
        <row r="365">
          <cell r="B365" t="str">
            <v>C10024</v>
          </cell>
          <cell r="D365" t="str">
            <v>-</v>
          </cell>
          <cell r="E365" t="str">
            <v>Checker</v>
          </cell>
          <cell r="F365">
            <v>1</v>
          </cell>
          <cell r="G365">
            <v>0.1</v>
          </cell>
          <cell r="H365" t="str">
            <v>org.bln</v>
          </cell>
          <cell r="I365">
            <v>0.3</v>
          </cell>
          <cell r="O365">
            <v>750000</v>
          </cell>
          <cell r="P365">
            <v>225000</v>
          </cell>
        </row>
        <row r="366">
          <cell r="B366" t="str">
            <v>C10025</v>
          </cell>
          <cell r="D366" t="str">
            <v>-</v>
          </cell>
          <cell r="E366" t="str">
            <v>Pajak Galian C</v>
          </cell>
          <cell r="F366" t="str">
            <v>(Pasir+Batu)</v>
          </cell>
          <cell r="H366" t="str">
            <v>M3</v>
          </cell>
          <cell r="I366">
            <v>28.615384615384617</v>
          </cell>
          <cell r="O366">
            <v>3500</v>
          </cell>
          <cell r="P366">
            <v>100153.84615384616</v>
          </cell>
        </row>
        <row r="367">
          <cell r="D367" t="str">
            <v>Alat :</v>
          </cell>
          <cell r="O367">
            <v>19536577.932098765</v>
          </cell>
        </row>
        <row r="368">
          <cell r="B368" t="str">
            <v>E10005</v>
          </cell>
          <cell r="D368" t="str">
            <v>-</v>
          </cell>
          <cell r="E368" t="str">
            <v>Asphalt Mixing Plant</v>
          </cell>
          <cell r="H368" t="str">
            <v>ton</v>
          </cell>
          <cell r="I368">
            <v>310</v>
          </cell>
          <cell r="J368">
            <v>40</v>
          </cell>
          <cell r="K368">
            <v>7.75</v>
          </cell>
          <cell r="L368">
            <v>10</v>
          </cell>
          <cell r="M368">
            <v>1</v>
          </cell>
          <cell r="N368">
            <v>0.77500000000000002</v>
          </cell>
          <cell r="O368">
            <v>25000</v>
          </cell>
          <cell r="P368">
            <v>193750</v>
          </cell>
        </row>
        <row r="369">
          <cell r="B369" t="str">
            <v>D10014</v>
          </cell>
          <cell r="D369" t="str">
            <v>-</v>
          </cell>
          <cell r="E369" t="str">
            <v>Wheel Loader</v>
          </cell>
          <cell r="H369" t="str">
            <v>jam</v>
          </cell>
          <cell r="I369">
            <v>0</v>
          </cell>
          <cell r="J369">
            <v>31</v>
          </cell>
          <cell r="K369">
            <v>0</v>
          </cell>
          <cell r="O369">
            <v>135450</v>
          </cell>
          <cell r="P369">
            <v>0</v>
          </cell>
        </row>
        <row r="370">
          <cell r="B370" t="str">
            <v>D10010</v>
          </cell>
          <cell r="D370" t="str">
            <v>-</v>
          </cell>
          <cell r="E370" t="str">
            <v>Dump Truck 4 ton</v>
          </cell>
          <cell r="F370" t="str">
            <v>(Unit)</v>
          </cell>
          <cell r="G370">
            <v>6</v>
          </cell>
          <cell r="H370" t="str">
            <v>jam</v>
          </cell>
          <cell r="I370">
            <v>310</v>
          </cell>
          <cell r="J370">
            <v>2.4499054820415878</v>
          </cell>
          <cell r="K370">
            <v>126.53549382716051</v>
          </cell>
          <cell r="O370">
            <v>61800</v>
          </cell>
          <cell r="P370">
            <v>7819893.5185185196</v>
          </cell>
        </row>
        <row r="371">
          <cell r="B371" t="str">
            <v>A10020</v>
          </cell>
          <cell r="D371" t="str">
            <v>-</v>
          </cell>
          <cell r="E371" t="str">
            <v>Solar</v>
          </cell>
          <cell r="F371" t="str">
            <v>(dryer + Ketel)</v>
          </cell>
          <cell r="H371" t="str">
            <v>ltr</v>
          </cell>
          <cell r="I371">
            <v>310</v>
          </cell>
          <cell r="J371">
            <v>17</v>
          </cell>
          <cell r="K371">
            <v>5270</v>
          </cell>
          <cell r="O371">
            <v>1750</v>
          </cell>
          <cell r="P371">
            <v>9222500</v>
          </cell>
        </row>
        <row r="372">
          <cell r="B372" t="str">
            <v>A10020</v>
          </cell>
          <cell r="D372" t="str">
            <v>-</v>
          </cell>
          <cell r="E372" t="str">
            <v>Solar</v>
          </cell>
          <cell r="H372" t="str">
            <v>ltr</v>
          </cell>
          <cell r="I372">
            <v>1012.2839506172841</v>
          </cell>
          <cell r="J372">
            <v>1</v>
          </cell>
          <cell r="K372">
            <v>1012.2839506172841</v>
          </cell>
          <cell r="O372">
            <v>1750</v>
          </cell>
          <cell r="P372">
            <v>1771496.9135802472</v>
          </cell>
        </row>
        <row r="373">
          <cell r="B373" t="str">
            <v>C10022</v>
          </cell>
          <cell r="D373" t="str">
            <v>-</v>
          </cell>
          <cell r="E373" t="str">
            <v>Premi Ritase Dump truck</v>
          </cell>
          <cell r="H373" t="str">
            <v>km.rit</v>
          </cell>
          <cell r="I373">
            <v>54.25</v>
          </cell>
          <cell r="J373">
            <v>1</v>
          </cell>
          <cell r="K373">
            <v>54.25</v>
          </cell>
          <cell r="O373">
            <v>9750</v>
          </cell>
          <cell r="P373">
            <v>528937.5</v>
          </cell>
        </row>
        <row r="374">
          <cell r="B374" t="str">
            <v>C10033</v>
          </cell>
          <cell r="D374" t="str">
            <v>-</v>
          </cell>
          <cell r="E374" t="str">
            <v>Premi Ritase Mixing AMP</v>
          </cell>
          <cell r="H374" t="str">
            <v>ton</v>
          </cell>
          <cell r="I374">
            <v>310</v>
          </cell>
          <cell r="J374">
            <v>1</v>
          </cell>
          <cell r="K374">
            <v>310</v>
          </cell>
          <cell r="O374">
            <v>1500</v>
          </cell>
          <cell r="P374">
            <v>465000</v>
          </cell>
        </row>
        <row r="375">
          <cell r="D375" t="str">
            <v>Upah :</v>
          </cell>
          <cell r="H375" t="str">
            <v>hari</v>
          </cell>
          <cell r="I375">
            <v>3</v>
          </cell>
          <cell r="O375">
            <v>2915000</v>
          </cell>
        </row>
        <row r="376">
          <cell r="B376" t="str">
            <v>C10011</v>
          </cell>
          <cell r="D376" t="str">
            <v>-</v>
          </cell>
          <cell r="E376" t="str">
            <v>Tng Hampar</v>
          </cell>
          <cell r="F376">
            <v>7</v>
          </cell>
          <cell r="G376" t="str">
            <v>org</v>
          </cell>
          <cell r="H376" t="str">
            <v>ton</v>
          </cell>
          <cell r="I376">
            <v>310</v>
          </cell>
          <cell r="K376">
            <v>3913.04347826087</v>
          </cell>
          <cell r="O376">
            <v>5000</v>
          </cell>
          <cell r="P376">
            <v>1550000</v>
          </cell>
        </row>
        <row r="377">
          <cell r="B377" t="str">
            <v>C10006</v>
          </cell>
          <cell r="D377" t="str">
            <v>-</v>
          </cell>
          <cell r="E377" t="str">
            <v>Tng Cold Bin</v>
          </cell>
          <cell r="F377">
            <v>5</v>
          </cell>
          <cell r="G377" t="str">
            <v>org</v>
          </cell>
          <cell r="H377" t="str">
            <v>hari</v>
          </cell>
          <cell r="I377">
            <v>15</v>
          </cell>
          <cell r="O377">
            <v>35000</v>
          </cell>
          <cell r="P377">
            <v>525000</v>
          </cell>
        </row>
        <row r="378">
          <cell r="B378" t="str">
            <v>C10007</v>
          </cell>
          <cell r="D378" t="str">
            <v>-</v>
          </cell>
          <cell r="E378" t="str">
            <v>Tng Ketel</v>
          </cell>
          <cell r="F378">
            <v>3</v>
          </cell>
          <cell r="G378" t="str">
            <v>org</v>
          </cell>
          <cell r="H378" t="str">
            <v>hari</v>
          </cell>
          <cell r="I378">
            <v>9</v>
          </cell>
          <cell r="O378">
            <v>35000</v>
          </cell>
          <cell r="P378">
            <v>315000</v>
          </cell>
        </row>
        <row r="379">
          <cell r="B379" t="str">
            <v>C10008</v>
          </cell>
          <cell r="E379" t="str">
            <v>Tng Hotbin</v>
          </cell>
          <cell r="F379">
            <v>5</v>
          </cell>
          <cell r="G379" t="str">
            <v>org</v>
          </cell>
          <cell r="H379" t="str">
            <v>hari</v>
          </cell>
          <cell r="I379">
            <v>15</v>
          </cell>
          <cell r="O379">
            <v>35000</v>
          </cell>
          <cell r="P379">
            <v>525000</v>
          </cell>
        </row>
        <row r="380">
          <cell r="D380" t="str">
            <v>Upah bongkar</v>
          </cell>
          <cell r="K380">
            <v>39032.258064516129</v>
          </cell>
          <cell r="O380">
            <v>12100000</v>
          </cell>
        </row>
        <row r="381">
          <cell r="B381" t="str">
            <v>C10001</v>
          </cell>
          <cell r="D381" t="str">
            <v>-</v>
          </cell>
          <cell r="E381" t="str">
            <v>Tenaga harian</v>
          </cell>
          <cell r="F381">
            <v>2</v>
          </cell>
          <cell r="G381" t="str">
            <v>org</v>
          </cell>
          <cell r="H381" t="str">
            <v>hari</v>
          </cell>
          <cell r="I381">
            <v>12</v>
          </cell>
          <cell r="O381">
            <v>800000</v>
          </cell>
          <cell r="P381">
            <v>9600000</v>
          </cell>
        </row>
        <row r="382">
          <cell r="B382" t="str">
            <v>B10010</v>
          </cell>
          <cell r="D382" t="str">
            <v>-</v>
          </cell>
          <cell r="E382" t="str">
            <v>Material dan alat bantu</v>
          </cell>
          <cell r="H382" t="str">
            <v>ls</v>
          </cell>
          <cell r="I382">
            <v>1</v>
          </cell>
          <cell r="O382">
            <v>2500000</v>
          </cell>
          <cell r="P382">
            <v>2500000</v>
          </cell>
        </row>
        <row r="384">
          <cell r="B384" t="str">
            <v>B.4</v>
          </cell>
          <cell r="D384" t="str">
            <v>MARKA JALAN THERMOPLASTIC</v>
          </cell>
          <cell r="H384" t="str">
            <v>M2</v>
          </cell>
          <cell r="I384">
            <v>11506</v>
          </cell>
          <cell r="O384">
            <v>20000</v>
          </cell>
          <cell r="P384">
            <v>230120000</v>
          </cell>
        </row>
        <row r="385">
          <cell r="B385" t="str">
            <v>C10010</v>
          </cell>
          <cell r="D385" t="str">
            <v>-</v>
          </cell>
          <cell r="E385" t="str">
            <v>Upah borong marka jalan, tebal 2 mm</v>
          </cell>
          <cell r="H385" t="str">
            <v>M2</v>
          </cell>
          <cell r="I385">
            <v>11506</v>
          </cell>
          <cell r="J385">
            <v>1</v>
          </cell>
          <cell r="K385">
            <v>11506</v>
          </cell>
          <cell r="O385">
            <v>20000</v>
          </cell>
          <cell r="P385">
            <v>230120000</v>
          </cell>
        </row>
        <row r="387">
          <cell r="B387" t="str">
            <v>B.5</v>
          </cell>
          <cell r="D387" t="str">
            <v>Peninggian Lampu R/W, T/W dan Apron Light</v>
          </cell>
          <cell r="H387" t="str">
            <v>Ls</v>
          </cell>
          <cell r="I387">
            <v>1</v>
          </cell>
          <cell r="O387">
            <v>90000000</v>
          </cell>
          <cell r="P387">
            <v>90000000</v>
          </cell>
        </row>
        <row r="388">
          <cell r="B388" t="str">
            <v>C10012</v>
          </cell>
          <cell r="D388" t="str">
            <v>-</v>
          </cell>
          <cell r="E388" t="str">
            <v>Upah borong peninggian lampu</v>
          </cell>
          <cell r="H388" t="str">
            <v>Ls</v>
          </cell>
          <cell r="I388">
            <v>1</v>
          </cell>
          <cell r="K388">
            <v>0</v>
          </cell>
          <cell r="O388">
            <v>85000000</v>
          </cell>
          <cell r="P388">
            <v>85000000</v>
          </cell>
        </row>
        <row r="389">
          <cell r="B389" t="str">
            <v>B10010</v>
          </cell>
          <cell r="D389" t="str">
            <v>-</v>
          </cell>
          <cell r="E389" t="str">
            <v>Alat dan material bantu</v>
          </cell>
          <cell r="H389" t="str">
            <v>Ls</v>
          </cell>
          <cell r="I389">
            <v>1</v>
          </cell>
          <cell r="K389">
            <v>0</v>
          </cell>
          <cell r="O389">
            <v>5000000</v>
          </cell>
          <cell r="P389">
            <v>5000000</v>
          </cell>
        </row>
        <row r="391">
          <cell r="D391" t="str">
            <v>C:\Proyek Supadio\Supadio\Progress\[Progress supadio.xls]Mon Upah+Alat+Material</v>
          </cell>
          <cell r="O391" t="str">
            <v>T O T A L</v>
          </cell>
          <cell r="P391">
            <v>9341526947.5720482</v>
          </cell>
        </row>
      </sheetData>
      <sheetData sheetId="24"/>
      <sheetData sheetId="25"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4 (2)"/>
      <sheetName val="2000"/>
      <sheetName val="2001"/>
      <sheetName val="2003"/>
      <sheetName val="2004"/>
      <sheetName val="2005"/>
      <sheetName val="BRAND"/>
      <sheetName val="tanggalan anin"/>
      <sheetName val="ROMBAKAN"/>
      <sheetName val="Realization LIFE(2001)"/>
      <sheetName val="RealizationKYO(2001)"/>
      <sheetName val="2004_(2)"/>
      <sheetName val="tanggalan_anin"/>
      <sheetName val="Realization_LIFE(2001)"/>
      <sheetName val="DAFTAR HARGA"/>
      <sheetName val="DATA"/>
    </sheetNames>
    <sheetDataSet>
      <sheetData sheetId="0" refreshError="1"/>
      <sheetData sheetId="1" refreshError="1"/>
      <sheetData sheetId="2" refreshError="1"/>
      <sheetData sheetId="3" refreshError="1"/>
      <sheetData sheetId="4" refreshError="1"/>
      <sheetData sheetId="5" refreshError="1"/>
      <sheetData sheetId="6" refreshError="1">
        <row r="3">
          <cell r="A3" t="str">
            <v>CGC</v>
          </cell>
          <cell r="B3" t="str">
            <v>LIFE FOODS</v>
          </cell>
        </row>
        <row r="4">
          <cell r="A4" t="str">
            <v>KOMIYA</v>
          </cell>
          <cell r="B4" t="str">
            <v>LIFE FOODS</v>
          </cell>
        </row>
        <row r="5">
          <cell r="A5" t="str">
            <v>KYOKUYO</v>
          </cell>
          <cell r="B5" t="str">
            <v>TTC</v>
          </cell>
        </row>
        <row r="6">
          <cell r="A6" t="str">
            <v>LIFE FOODS</v>
          </cell>
          <cell r="B6" t="str">
            <v>LIFE FOODS</v>
          </cell>
        </row>
        <row r="7">
          <cell r="A7" t="str">
            <v>POLARSEA</v>
          </cell>
          <cell r="B7" t="str">
            <v>TTC</v>
          </cell>
        </row>
      </sheetData>
      <sheetData sheetId="7" refreshError="1"/>
      <sheetData sheetId="8" refreshError="1"/>
      <sheetData sheetId="9" refreshError="1"/>
      <sheetData sheetId="10" refreshError="1"/>
      <sheetData sheetId="11"/>
      <sheetData sheetId="12"/>
      <sheetData sheetId="13"/>
      <sheetData sheetId="14" refreshError="1"/>
      <sheetData sheetId="15"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
      <sheetName val="dt-val-02"/>
      <sheetName val="tunj."/>
      <sheetName val="2003"/>
      <sheetName val="dt-val-03"/>
      <sheetName val="2004"/>
      <sheetName val="dt-val-04"/>
      <sheetName val="2005"/>
      <sheetName val="dt-val-05"/>
      <sheetName val="adu"/>
    </sheetNames>
    <sheetDataSet>
      <sheetData sheetId="0"/>
      <sheetData sheetId="1"/>
      <sheetData sheetId="2">
        <row r="8">
          <cell r="A8" t="str">
            <v>I</v>
          </cell>
          <cell r="B8">
            <v>45000</v>
          </cell>
          <cell r="C8">
            <v>0</v>
          </cell>
          <cell r="D8">
            <v>75000</v>
          </cell>
          <cell r="E8">
            <v>45000</v>
          </cell>
          <cell r="J8" t="str">
            <v>I</v>
          </cell>
          <cell r="K8">
            <v>35000</v>
          </cell>
          <cell r="N8">
            <v>1</v>
          </cell>
          <cell r="O8">
            <v>300000</v>
          </cell>
        </row>
        <row r="9">
          <cell r="A9" t="str">
            <v>II</v>
          </cell>
          <cell r="B9">
            <v>45000</v>
          </cell>
          <cell r="C9">
            <v>0</v>
          </cell>
          <cell r="D9">
            <v>75000</v>
          </cell>
          <cell r="E9">
            <v>45000</v>
          </cell>
          <cell r="J9" t="str">
            <v>II</v>
          </cell>
          <cell r="K9">
            <v>35000</v>
          </cell>
          <cell r="N9">
            <v>2</v>
          </cell>
          <cell r="O9">
            <v>240000</v>
          </cell>
        </row>
        <row r="10">
          <cell r="A10" t="str">
            <v>III</v>
          </cell>
          <cell r="B10">
            <v>45000</v>
          </cell>
          <cell r="C10">
            <v>0</v>
          </cell>
          <cell r="D10">
            <v>75000</v>
          </cell>
          <cell r="E10">
            <v>45000</v>
          </cell>
          <cell r="J10" t="str">
            <v>III</v>
          </cell>
          <cell r="K10">
            <v>35000</v>
          </cell>
          <cell r="N10">
            <v>3</v>
          </cell>
          <cell r="O10">
            <v>180000</v>
          </cell>
        </row>
        <row r="11">
          <cell r="A11" t="str">
            <v>IV</v>
          </cell>
          <cell r="B11">
            <v>45000</v>
          </cell>
          <cell r="C11">
            <v>0</v>
          </cell>
          <cell r="D11">
            <v>75000</v>
          </cell>
          <cell r="E11">
            <v>45000</v>
          </cell>
          <cell r="J11" t="str">
            <v>IV</v>
          </cell>
          <cell r="K11">
            <v>25000</v>
          </cell>
          <cell r="N11">
            <v>4</v>
          </cell>
          <cell r="O11">
            <v>150000</v>
          </cell>
        </row>
        <row r="12">
          <cell r="A12" t="str">
            <v>V</v>
          </cell>
          <cell r="B12">
            <v>75000</v>
          </cell>
          <cell r="C12">
            <v>45000</v>
          </cell>
          <cell r="D12">
            <v>75000</v>
          </cell>
          <cell r="E12">
            <v>45000</v>
          </cell>
          <cell r="J12" t="str">
            <v>V</v>
          </cell>
          <cell r="K12">
            <v>25000</v>
          </cell>
          <cell r="N12">
            <v>5</v>
          </cell>
          <cell r="O12">
            <v>120000</v>
          </cell>
        </row>
        <row r="13">
          <cell r="A13" t="str">
            <v>VI</v>
          </cell>
          <cell r="B13">
            <v>75000</v>
          </cell>
          <cell r="C13">
            <v>45000</v>
          </cell>
          <cell r="D13">
            <v>75000</v>
          </cell>
          <cell r="E13">
            <v>45000</v>
          </cell>
          <cell r="J13" t="str">
            <v>VI</v>
          </cell>
          <cell r="K13">
            <v>25000</v>
          </cell>
          <cell r="N13">
            <v>6</v>
          </cell>
          <cell r="O13">
            <v>90000</v>
          </cell>
        </row>
        <row r="14">
          <cell r="J14" t="str">
            <v>VII</v>
          </cell>
          <cell r="K14">
            <v>15000</v>
          </cell>
        </row>
        <row r="15">
          <cell r="J15" t="str">
            <v>VIII</v>
          </cell>
          <cell r="K15">
            <v>15000</v>
          </cell>
        </row>
      </sheetData>
      <sheetData sheetId="3"/>
      <sheetData sheetId="4"/>
      <sheetData sheetId="5"/>
      <sheetData sheetId="6"/>
      <sheetData sheetId="7"/>
      <sheetData sheetId="8"/>
      <sheetData sheetId="9"/>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LS 10"/>
      <sheetName val="D 10"/>
      <sheetName val="Sheet2"/>
      <sheetName val="P 10"/>
      <sheetName val="M 10"/>
      <sheetName val="T 10"/>
      <sheetName val="T 9"/>
      <sheetName val="P 9"/>
      <sheetName val="M 9"/>
      <sheetName val="D 9"/>
      <sheetName val="CMLS 9"/>
      <sheetName val="Sheet1"/>
      <sheetName val="DELTA"/>
      <sheetName val="TUKANG"/>
      <sheetName val="MOULDING"/>
      <sheetName val="POPI"/>
      <sheetName val="AGUSTUS"/>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9">
          <cell r="A9">
            <v>24</v>
          </cell>
          <cell r="B9">
            <v>25000</v>
          </cell>
        </row>
        <row r="10">
          <cell r="A10">
            <v>25</v>
          </cell>
          <cell r="B10">
            <v>50000</v>
          </cell>
        </row>
        <row r="11">
          <cell r="A11">
            <v>26</v>
          </cell>
          <cell r="B11">
            <v>75000</v>
          </cell>
        </row>
        <row r="12">
          <cell r="A12">
            <v>27</v>
          </cell>
          <cell r="B12">
            <v>100000</v>
          </cell>
        </row>
      </sheetData>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LS 10"/>
      <sheetName val="D 10"/>
      <sheetName val="Sheet2"/>
      <sheetName val="P 10"/>
      <sheetName val="M 10"/>
      <sheetName val="T 10"/>
      <sheetName val="T 9"/>
      <sheetName val="P 9"/>
      <sheetName val="M 9"/>
      <sheetName val="D 9"/>
      <sheetName val="CMLS 9"/>
      <sheetName val="Sheet1"/>
      <sheetName val="DELTA"/>
      <sheetName val="TUKANG"/>
      <sheetName val="MOULDING"/>
      <sheetName val="POPI"/>
      <sheetName val="AGUSTUS"/>
      <sheetName val="TB"/>
      <sheetName val="Mon Upah+Alat+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9">
          <cell r="A9">
            <v>24</v>
          </cell>
          <cell r="B9">
            <v>25000</v>
          </cell>
        </row>
        <row r="10">
          <cell r="A10">
            <v>25</v>
          </cell>
          <cell r="B10">
            <v>50000</v>
          </cell>
        </row>
        <row r="11">
          <cell r="A11">
            <v>26</v>
          </cell>
          <cell r="B11">
            <v>75000</v>
          </cell>
        </row>
        <row r="12">
          <cell r="A12">
            <v>27</v>
          </cell>
          <cell r="B12">
            <v>100000</v>
          </cell>
        </row>
      </sheetData>
      <sheetData sheetId="18"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LS 10"/>
      <sheetName val="D 10"/>
      <sheetName val="Sheet2"/>
      <sheetName val="P 10"/>
      <sheetName val="M 10"/>
      <sheetName val="T 10"/>
      <sheetName val="T 9"/>
      <sheetName val="P 9"/>
      <sheetName val="M 9"/>
      <sheetName val="D 9"/>
      <sheetName val="CMLS 9"/>
      <sheetName val="Sheet1"/>
      <sheetName val="DELTA"/>
      <sheetName val="TUKANG"/>
      <sheetName val="MOULDING"/>
      <sheetName val="POPI"/>
      <sheetName val="AGUSTUS"/>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9">
          <cell r="A9">
            <v>24</v>
          </cell>
          <cell r="B9">
            <v>25000</v>
          </cell>
        </row>
        <row r="10">
          <cell r="A10">
            <v>25</v>
          </cell>
          <cell r="B10">
            <v>50000</v>
          </cell>
        </row>
        <row r="11">
          <cell r="A11">
            <v>26</v>
          </cell>
          <cell r="B11">
            <v>75000</v>
          </cell>
        </row>
        <row r="12">
          <cell r="A12">
            <v>27</v>
          </cell>
          <cell r="B12">
            <v>100000</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LS 10"/>
      <sheetName val="D 10"/>
      <sheetName val="Sheet2"/>
      <sheetName val="P 10"/>
      <sheetName val="M 10"/>
      <sheetName val="T 10"/>
      <sheetName val="T 9"/>
      <sheetName val="P 9"/>
      <sheetName val="M 9"/>
      <sheetName val="D 9"/>
      <sheetName val="CMLS 9"/>
      <sheetName val="Sheet1"/>
      <sheetName val="DELTA"/>
      <sheetName val="TUKANG"/>
      <sheetName val="MOULDING"/>
      <sheetName val="POPI"/>
      <sheetName val="AGUSTUS"/>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9">
          <cell r="A9">
            <v>24</v>
          </cell>
          <cell r="B9">
            <v>25000</v>
          </cell>
        </row>
        <row r="10">
          <cell r="A10">
            <v>25</v>
          </cell>
          <cell r="B10">
            <v>50000</v>
          </cell>
        </row>
        <row r="11">
          <cell r="A11">
            <v>26</v>
          </cell>
          <cell r="B11">
            <v>75000</v>
          </cell>
        </row>
        <row r="12">
          <cell r="A12">
            <v>27</v>
          </cell>
          <cell r="B12">
            <v>100000</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LS 10"/>
      <sheetName val="D 10"/>
      <sheetName val="Sheet2"/>
      <sheetName val="P 10"/>
      <sheetName val="M 10"/>
      <sheetName val="T 10"/>
      <sheetName val="T 9"/>
      <sheetName val="P 9"/>
      <sheetName val="M 9"/>
      <sheetName val="D 9"/>
      <sheetName val="CMLS 9"/>
      <sheetName val="Sheet1"/>
      <sheetName val="DELTA"/>
      <sheetName val="TUKANG"/>
      <sheetName val="MOULDING"/>
      <sheetName val="POPI"/>
      <sheetName val="AGUSTUS"/>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9">
          <cell r="A9">
            <v>24</v>
          </cell>
          <cell r="B9">
            <v>25000</v>
          </cell>
        </row>
        <row r="10">
          <cell r="A10">
            <v>25</v>
          </cell>
          <cell r="B10">
            <v>50000</v>
          </cell>
        </row>
        <row r="11">
          <cell r="A11">
            <v>26</v>
          </cell>
          <cell r="B11">
            <v>75000</v>
          </cell>
        </row>
        <row r="12">
          <cell r="A12">
            <v>27</v>
          </cell>
          <cell r="B12">
            <v>100000</v>
          </cell>
        </row>
      </sheetData>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LS 10"/>
      <sheetName val="D 10"/>
      <sheetName val="Sheet2"/>
      <sheetName val="P 10"/>
      <sheetName val="M 10"/>
      <sheetName val="T 10"/>
      <sheetName val="T 9"/>
      <sheetName val="P 9"/>
      <sheetName val="M 9"/>
      <sheetName val="D 9"/>
      <sheetName val="CMLS 9"/>
      <sheetName val="Sheet1"/>
      <sheetName val="DELTA"/>
      <sheetName val="TUKANG"/>
      <sheetName val="MOULDING"/>
      <sheetName val="POPI"/>
      <sheetName val="AGUSTUS"/>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9">
          <cell r="A9">
            <v>24</v>
          </cell>
          <cell r="B9">
            <v>25000</v>
          </cell>
        </row>
        <row r="10">
          <cell r="A10">
            <v>25</v>
          </cell>
          <cell r="B10">
            <v>50000</v>
          </cell>
        </row>
        <row r="11">
          <cell r="A11">
            <v>26</v>
          </cell>
          <cell r="B11">
            <v>75000</v>
          </cell>
        </row>
        <row r="12">
          <cell r="A12">
            <v>27</v>
          </cell>
          <cell r="B12">
            <v>100000</v>
          </cell>
        </row>
      </sheetData>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LS 10"/>
      <sheetName val="D 10"/>
      <sheetName val="Sheet2"/>
      <sheetName val="P 10"/>
      <sheetName val="M 10"/>
      <sheetName val="T 10"/>
      <sheetName val="T 9"/>
      <sheetName val="P 9"/>
      <sheetName val="M 9"/>
      <sheetName val="D 9"/>
      <sheetName val="CMLS 9"/>
      <sheetName val="Sheet1"/>
      <sheetName val="DELTA"/>
      <sheetName val="TUKANG"/>
      <sheetName val="MOULDING"/>
      <sheetName val="POPI"/>
      <sheetName val="AGUSTUS"/>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9">
          <cell r="A9">
            <v>24</v>
          </cell>
          <cell r="B9">
            <v>25000</v>
          </cell>
        </row>
        <row r="10">
          <cell r="A10">
            <v>25</v>
          </cell>
          <cell r="B10">
            <v>50000</v>
          </cell>
        </row>
        <row r="11">
          <cell r="A11">
            <v>26</v>
          </cell>
          <cell r="B11">
            <v>75000</v>
          </cell>
        </row>
        <row r="12">
          <cell r="A12">
            <v>27</v>
          </cell>
          <cell r="B12">
            <v>100000</v>
          </cell>
        </row>
      </sheetData>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BANGUNAN Us"/>
      <sheetName val="BANGUNAN as"/>
      <sheetName val="ANALISA"/>
      <sheetName val="FARMASI"/>
      <sheetName val="FAR me"/>
      <sheetName val="REKAP FARMASI"/>
      <sheetName val="LABORAT"/>
      <sheetName val="LAB me"/>
      <sheetName val="REKAP LABORA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ar"/>
      <sheetName val="REAL"/>
      <sheetName val="HITUNG"/>
      <sheetName val="ANALISA"/>
      <sheetName val="Sheet1"/>
    </sheetNames>
    <sheetDataSet>
      <sheetData sheetId="0"/>
      <sheetData sheetId="1"/>
      <sheetData sheetId="2" refreshError="1">
        <row r="1">
          <cell r="B1">
            <v>1</v>
          </cell>
          <cell r="C1">
            <v>2</v>
          </cell>
          <cell r="D1">
            <v>3</v>
          </cell>
          <cell r="E1">
            <v>4</v>
          </cell>
          <cell r="F1">
            <v>5</v>
          </cell>
          <cell r="G1">
            <v>6</v>
          </cell>
          <cell r="H1">
            <v>7</v>
          </cell>
          <cell r="I1">
            <v>8</v>
          </cell>
          <cell r="J1">
            <v>9</v>
          </cell>
          <cell r="K1">
            <v>10</v>
          </cell>
          <cell r="L1">
            <v>11</v>
          </cell>
          <cell r="M1">
            <v>12</v>
          </cell>
          <cell r="N1">
            <v>13</v>
          </cell>
          <cell r="O1">
            <v>14</v>
          </cell>
          <cell r="P1">
            <v>15</v>
          </cell>
          <cell r="Q1">
            <v>16</v>
          </cell>
          <cell r="R1">
            <v>17</v>
          </cell>
          <cell r="S1">
            <v>18</v>
          </cell>
          <cell r="T1">
            <v>19</v>
          </cell>
          <cell r="U1">
            <v>20</v>
          </cell>
          <cell r="V1">
            <v>21</v>
          </cell>
          <cell r="W1">
            <v>22</v>
          </cell>
          <cell r="X1">
            <v>23</v>
          </cell>
          <cell r="Y1">
            <v>24</v>
          </cell>
          <cell r="Z1">
            <v>25</v>
          </cell>
          <cell r="AA1">
            <v>26</v>
          </cell>
          <cell r="AB1">
            <v>27</v>
          </cell>
          <cell r="AC1">
            <v>28</v>
          </cell>
          <cell r="AD1">
            <v>29</v>
          </cell>
          <cell r="AE1">
            <v>30</v>
          </cell>
          <cell r="AF1">
            <v>31</v>
          </cell>
          <cell r="AG1">
            <v>32</v>
          </cell>
          <cell r="AH1">
            <v>33</v>
          </cell>
          <cell r="AI1">
            <v>34</v>
          </cell>
          <cell r="AJ1">
            <v>35</v>
          </cell>
          <cell r="AK1">
            <v>36</v>
          </cell>
          <cell r="AL1">
            <v>37</v>
          </cell>
          <cell r="AM1">
            <v>38</v>
          </cell>
          <cell r="AN1">
            <v>39</v>
          </cell>
          <cell r="AO1">
            <v>40</v>
          </cell>
          <cell r="AP1">
            <v>41</v>
          </cell>
          <cell r="AQ1">
            <v>42</v>
          </cell>
          <cell r="AR1">
            <v>43</v>
          </cell>
          <cell r="AS1">
            <v>44</v>
          </cell>
          <cell r="AT1">
            <v>45</v>
          </cell>
          <cell r="AU1">
            <v>46</v>
          </cell>
          <cell r="AV1">
            <v>47</v>
          </cell>
          <cell r="AW1">
            <v>48</v>
          </cell>
          <cell r="AX1">
            <v>49</v>
          </cell>
          <cell r="AY1">
            <v>50</v>
          </cell>
          <cell r="AZ1">
            <v>51</v>
          </cell>
          <cell r="BA1">
            <v>52</v>
          </cell>
          <cell r="BB1">
            <v>53</v>
          </cell>
        </row>
        <row r="2">
          <cell r="A2" t="str">
            <v>tanam</v>
          </cell>
          <cell r="B2">
            <v>0</v>
          </cell>
          <cell r="C2">
            <v>0</v>
          </cell>
          <cell r="D2">
            <v>0</v>
          </cell>
          <cell r="E2">
            <v>5.2266666666666666</v>
          </cell>
          <cell r="F2">
            <v>10.456666666666667</v>
          </cell>
          <cell r="G2">
            <v>15.04</v>
          </cell>
          <cell r="H2">
            <v>9.14</v>
          </cell>
          <cell r="I2">
            <v>2.62</v>
          </cell>
          <cell r="J2">
            <v>7.75</v>
          </cell>
          <cell r="K2">
            <v>5.2266666666666666</v>
          </cell>
          <cell r="L2">
            <v>10.851666666666667</v>
          </cell>
          <cell r="M2">
            <v>22.601666666666667</v>
          </cell>
          <cell r="N2">
            <v>58.123333333333335</v>
          </cell>
          <cell r="O2">
            <v>11.158333333333333</v>
          </cell>
          <cell r="P2">
            <v>26.786666666666669</v>
          </cell>
          <cell r="Q2">
            <v>23.145000000000003</v>
          </cell>
          <cell r="R2">
            <v>23.28</v>
          </cell>
          <cell r="S2">
            <v>26.368333333333332</v>
          </cell>
          <cell r="T2">
            <v>9.8216666666666672</v>
          </cell>
          <cell r="U2">
            <v>1.1800000000000002</v>
          </cell>
          <cell r="V2">
            <v>29.906666666666666</v>
          </cell>
          <cell r="W2">
            <v>44.233333333333334</v>
          </cell>
          <cell r="X2">
            <v>16.581666666666671</v>
          </cell>
          <cell r="Y2">
            <v>11.966666666666667</v>
          </cell>
          <cell r="Z2">
            <v>15.715</v>
          </cell>
          <cell r="AA2">
            <v>65.268333333333345</v>
          </cell>
          <cell r="AB2">
            <v>17.038333333333334</v>
          </cell>
          <cell r="AC2">
            <v>27.848333333333333</v>
          </cell>
          <cell r="AD2">
            <v>55.185000000000002</v>
          </cell>
          <cell r="AE2">
            <v>69.933333333333323</v>
          </cell>
          <cell r="AF2">
            <v>43.106666666666669</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v>665.56</v>
          </cell>
        </row>
        <row r="3">
          <cell r="A3" t="str">
            <v>bpl</v>
          </cell>
          <cell r="B3">
            <v>38689666.666666664</v>
          </cell>
          <cell r="C3">
            <v>55648000</v>
          </cell>
          <cell r="D3">
            <v>33818000</v>
          </cell>
          <cell r="E3">
            <v>9694000</v>
          </cell>
          <cell r="F3">
            <v>28675000</v>
          </cell>
          <cell r="G3">
            <v>19338666.666666668</v>
          </cell>
          <cell r="H3">
            <v>40151166.666666664</v>
          </cell>
          <cell r="I3">
            <v>83626166.666666672</v>
          </cell>
          <cell r="J3">
            <v>215056333.33333334</v>
          </cell>
          <cell r="K3">
            <v>41285833.333333336</v>
          </cell>
          <cell r="L3">
            <v>99110666.666666672</v>
          </cell>
          <cell r="M3">
            <v>85636500.000000015</v>
          </cell>
          <cell r="N3">
            <v>86136000</v>
          </cell>
          <cell r="O3">
            <v>97562833.333333328</v>
          </cell>
          <cell r="P3">
            <v>36340166.666666672</v>
          </cell>
          <cell r="Q3">
            <v>4366000.0000000009</v>
          </cell>
          <cell r="R3">
            <v>110654666.66666667</v>
          </cell>
          <cell r="S3">
            <v>163663333.33333334</v>
          </cell>
          <cell r="T3">
            <v>61352166.666666679</v>
          </cell>
          <cell r="U3">
            <v>44276666.666666664</v>
          </cell>
          <cell r="V3">
            <v>58145500</v>
          </cell>
          <cell r="W3">
            <v>241492833.33333337</v>
          </cell>
          <cell r="X3">
            <v>63041833.333333336</v>
          </cell>
          <cell r="Y3">
            <v>103038833.33333333</v>
          </cell>
          <cell r="Z3">
            <v>204184500</v>
          </cell>
          <cell r="AA3">
            <v>258753333.33333328</v>
          </cell>
          <cell r="AB3">
            <v>159494666.66666669</v>
          </cell>
          <cell r="AC3">
            <v>0</v>
          </cell>
          <cell r="AD3">
            <v>0</v>
          </cell>
          <cell r="AE3">
            <v>0</v>
          </cell>
          <cell r="AF3">
            <v>0</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0</v>
          </cell>
          <cell r="BA3">
            <v>0</v>
          </cell>
          <cell r="BB3">
            <v>2443233333.3333335</v>
          </cell>
        </row>
        <row r="4">
          <cell r="A4" t="str">
            <v>persiapan</v>
          </cell>
          <cell r="B4">
            <v>4748688</v>
          </cell>
          <cell r="C4">
            <v>11243915.966666667</v>
          </cell>
          <cell r="D4">
            <v>20184193.533333331</v>
          </cell>
          <cell r="E4">
            <v>19699656.866666667</v>
          </cell>
          <cell r="F4">
            <v>14779922.199999999</v>
          </cell>
          <cell r="G4">
            <v>14118842.1</v>
          </cell>
          <cell r="H4">
            <v>9401933</v>
          </cell>
          <cell r="I4">
            <v>16254993.216666667</v>
          </cell>
          <cell r="J4">
            <v>27651109.883333333</v>
          </cell>
          <cell r="K4">
            <v>66954985.133333333</v>
          </cell>
          <cell r="L4">
            <v>43286751.950000003</v>
          </cell>
          <cell r="M4">
            <v>63126856.166666672</v>
          </cell>
          <cell r="N4">
            <v>39923119.350000009</v>
          </cell>
          <cell r="O4">
            <v>45077519.766666666</v>
          </cell>
          <cell r="P4">
            <v>46753991.650000006</v>
          </cell>
          <cell r="Q4">
            <v>32610523.883333333</v>
          </cell>
          <cell r="R4">
            <v>21038833.899999999</v>
          </cell>
          <cell r="S4">
            <v>34843993.06666667</v>
          </cell>
          <cell r="T4">
            <v>51438160.866666667</v>
          </cell>
          <cell r="U4">
            <v>47237295.25</v>
          </cell>
          <cell r="V4">
            <v>43853360.700000003</v>
          </cell>
          <cell r="W4">
            <v>30541070.583333336</v>
          </cell>
          <cell r="X4">
            <v>72477320.616666675</v>
          </cell>
          <cell r="Y4">
            <v>47085088.38333334</v>
          </cell>
          <cell r="Z4">
            <v>69783783.816666678</v>
          </cell>
          <cell r="AA4">
            <v>73226312.116666675</v>
          </cell>
          <cell r="AB4">
            <v>99120875.633333325</v>
          </cell>
          <cell r="AC4">
            <v>96171123.333333328</v>
          </cell>
          <cell r="AD4">
            <v>58251955.199999996</v>
          </cell>
          <cell r="AE4">
            <v>29197866.666666668</v>
          </cell>
          <cell r="AF4">
            <v>2586400</v>
          </cell>
          <cell r="AG4">
            <v>0</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1252670442.8000002</v>
          </cell>
        </row>
        <row r="5">
          <cell r="A5" t="str">
            <v>tanam pemeliharaan</v>
          </cell>
          <cell r="B5">
            <v>0</v>
          </cell>
          <cell r="C5">
            <v>0</v>
          </cell>
          <cell r="D5">
            <v>0</v>
          </cell>
          <cell r="E5">
            <v>3710933.3333333335</v>
          </cell>
          <cell r="F5">
            <v>11149907.676767677</v>
          </cell>
          <cell r="G5">
            <v>21107994.16883117</v>
          </cell>
          <cell r="H5">
            <v>23630924.126984127</v>
          </cell>
          <cell r="I5">
            <v>20221700.152958155</v>
          </cell>
          <cell r="J5">
            <v>19118899.541125543</v>
          </cell>
          <cell r="K5">
            <v>22027149.975468975</v>
          </cell>
          <cell r="L5">
            <v>27597197.77417028</v>
          </cell>
          <cell r="M5">
            <v>38386120.597402602</v>
          </cell>
          <cell r="N5">
            <v>74027982.329725832</v>
          </cell>
          <cell r="O5">
            <v>68567861.470418483</v>
          </cell>
          <cell r="P5">
            <v>71761275.176046178</v>
          </cell>
          <cell r="Q5">
            <v>61772585.365800872</v>
          </cell>
          <cell r="R5">
            <v>83738783.168470427</v>
          </cell>
          <cell r="S5">
            <v>74339919.691197693</v>
          </cell>
          <cell r="T5">
            <v>86728274.446969703</v>
          </cell>
          <cell r="U5">
            <v>49557156.076839834</v>
          </cell>
          <cell r="V5">
            <v>57772496.336580083</v>
          </cell>
          <cell r="W5">
            <v>83098787.610750377</v>
          </cell>
          <cell r="X5">
            <v>81827413.932539701</v>
          </cell>
          <cell r="Y5">
            <v>65712984.962842725</v>
          </cell>
          <cell r="Z5">
            <v>54397196.521645024</v>
          </cell>
          <cell r="AA5">
            <v>90188400.39718616</v>
          </cell>
          <cell r="AB5">
            <v>96024222.797258332</v>
          </cell>
          <cell r="AC5">
            <v>103484725.60822512</v>
          </cell>
          <cell r="AD5">
            <v>95855025.499639273</v>
          </cell>
          <cell r="AE5">
            <v>145102573.09848484</v>
          </cell>
          <cell r="AF5">
            <v>137672670.79761907</v>
          </cell>
          <cell r="AG5">
            <v>125180843.95310247</v>
          </cell>
          <cell r="AH5">
            <v>73696119.262626275</v>
          </cell>
          <cell r="AI5">
            <v>56786565.272727281</v>
          </cell>
          <cell r="AJ5">
            <v>57612397.836940855</v>
          </cell>
          <cell r="AK5">
            <v>46090604.79689756</v>
          </cell>
          <cell r="AL5">
            <v>29469063.532467544</v>
          </cell>
          <cell r="AM5">
            <v>4333647.5584415644</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2161750404.848485</v>
          </cell>
        </row>
        <row r="6">
          <cell r="A6" t="str">
            <v>pengairan</v>
          </cell>
          <cell r="B6">
            <v>0</v>
          </cell>
          <cell r="C6">
            <v>0</v>
          </cell>
          <cell r="D6">
            <v>784000</v>
          </cell>
          <cell r="E6">
            <v>1568500</v>
          </cell>
          <cell r="F6">
            <v>3040000</v>
          </cell>
          <cell r="G6">
            <v>3723500</v>
          </cell>
          <cell r="H6">
            <v>5001500</v>
          </cell>
          <cell r="I6">
            <v>7142000</v>
          </cell>
          <cell r="J6">
            <v>7156500</v>
          </cell>
          <cell r="K6">
            <v>9162750</v>
          </cell>
          <cell r="L6">
            <v>11709250</v>
          </cell>
          <cell r="M6">
            <v>18665250</v>
          </cell>
          <cell r="N6">
            <v>15533416.666666668</v>
          </cell>
          <cell r="O6">
            <v>26335166.666666668</v>
          </cell>
          <cell r="P6">
            <v>26352500</v>
          </cell>
          <cell r="Q6">
            <v>27544750</v>
          </cell>
          <cell r="R6">
            <v>29456750</v>
          </cell>
          <cell r="S6">
            <v>30586750</v>
          </cell>
          <cell r="T6">
            <v>31830916.666666668</v>
          </cell>
          <cell r="U6">
            <v>37391666.666666672</v>
          </cell>
          <cell r="V6">
            <v>39264916.666666672</v>
          </cell>
          <cell r="W6">
            <v>39765083.333333336</v>
          </cell>
          <cell r="X6">
            <v>32292833.333333336</v>
          </cell>
          <cell r="Y6">
            <v>35231416.666666672</v>
          </cell>
          <cell r="Z6">
            <v>40077250</v>
          </cell>
          <cell r="AA6">
            <v>31741750</v>
          </cell>
          <cell r="AB6">
            <v>39970333.333333336</v>
          </cell>
          <cell r="AC6">
            <v>41016666.666666672</v>
          </cell>
          <cell r="AD6">
            <v>45068750</v>
          </cell>
          <cell r="AE6">
            <v>52018166.666666672</v>
          </cell>
          <cell r="AF6">
            <v>52988833.333333336</v>
          </cell>
          <cell r="AG6">
            <v>50054666.666666672</v>
          </cell>
          <cell r="AH6">
            <v>47105916.666666664</v>
          </cell>
          <cell r="AI6">
            <v>45685750</v>
          </cell>
          <cell r="AJ6">
            <v>48283833.333333336</v>
          </cell>
          <cell r="AK6">
            <v>33670583.333333328</v>
          </cell>
          <cell r="AL6">
            <v>32195833.333333328</v>
          </cell>
          <cell r="AM6">
            <v>30752250</v>
          </cell>
          <cell r="AN6">
            <v>23949333.333333332</v>
          </cell>
          <cell r="AO6">
            <v>10776666.666666668</v>
          </cell>
          <cell r="AP6">
            <v>0</v>
          </cell>
          <cell r="AQ6">
            <v>0</v>
          </cell>
          <cell r="AR6">
            <v>0</v>
          </cell>
          <cell r="AS6">
            <v>0</v>
          </cell>
          <cell r="AT6">
            <v>0</v>
          </cell>
          <cell r="AU6">
            <v>0</v>
          </cell>
          <cell r="AV6">
            <v>0</v>
          </cell>
          <cell r="AW6">
            <v>0</v>
          </cell>
          <cell r="AX6">
            <v>0</v>
          </cell>
          <cell r="AY6">
            <v>0</v>
          </cell>
          <cell r="AZ6">
            <v>0</v>
          </cell>
          <cell r="BA6">
            <v>0</v>
          </cell>
          <cell r="BB6">
            <v>1064896000</v>
          </cell>
        </row>
        <row r="7">
          <cell r="A7" t="str">
            <v>umum</v>
          </cell>
          <cell r="B7">
            <v>0</v>
          </cell>
          <cell r="C7">
            <v>0</v>
          </cell>
          <cell r="D7">
            <v>2338933.3333333335</v>
          </cell>
          <cell r="E7">
            <v>4921889.2424242422</v>
          </cell>
          <cell r="F7">
            <v>7458147.4025974032</v>
          </cell>
          <cell r="G7">
            <v>5515792.467532468</v>
          </cell>
          <cell r="H7">
            <v>3022212.2077922076</v>
          </cell>
          <cell r="I7">
            <v>5439462.012987013</v>
          </cell>
          <cell r="J7">
            <v>4669890.4761904757</v>
          </cell>
          <cell r="K7">
            <v>7429608.8852813849</v>
          </cell>
          <cell r="L7">
            <v>13191279.404761905</v>
          </cell>
          <cell r="M7">
            <v>30378532.186147187</v>
          </cell>
          <cell r="N7">
            <v>12562787.240259741</v>
          </cell>
          <cell r="O7">
            <v>20305889.71861472</v>
          </cell>
          <cell r="P7">
            <v>19389389.642857146</v>
          </cell>
          <cell r="Q7">
            <v>19228350.259740263</v>
          </cell>
          <cell r="R7">
            <v>21178557.478354979</v>
          </cell>
          <cell r="S7">
            <v>15015319.274891777</v>
          </cell>
          <cell r="T7">
            <v>11379152.0995671</v>
          </cell>
          <cell r="U7">
            <v>24873040.108225111</v>
          </cell>
          <cell r="V7">
            <v>34404222.532467537</v>
          </cell>
          <cell r="W7">
            <v>22630652.564935066</v>
          </cell>
          <cell r="X7">
            <v>17014744.090909094</v>
          </cell>
          <cell r="Y7">
            <v>19342065.898268402</v>
          </cell>
          <cell r="Z7">
            <v>40827609.491341993</v>
          </cell>
          <cell r="AA7">
            <v>21349373.257575758</v>
          </cell>
          <cell r="AB7">
            <v>25283827.067099568</v>
          </cell>
          <cell r="AC7">
            <v>36357332.13203463</v>
          </cell>
          <cell r="AD7">
            <v>45963096.406926401</v>
          </cell>
          <cell r="AE7">
            <v>39249624.199134201</v>
          </cell>
          <cell r="AF7">
            <v>20005129.329004329</v>
          </cell>
          <cell r="AG7">
            <v>16355856.450216452</v>
          </cell>
          <cell r="AH7">
            <v>15529606.450216452</v>
          </cell>
          <cell r="AI7">
            <v>17461142.07792208</v>
          </cell>
          <cell r="AJ7">
            <v>16971594.653679654</v>
          </cell>
          <cell r="AK7">
            <v>12033086.536796536</v>
          </cell>
          <cell r="AL7">
            <v>13051455.952380953</v>
          </cell>
          <cell r="AM7">
            <v>13810415.259740259</v>
          </cell>
          <cell r="AN7">
            <v>10742277.575757574</v>
          </cell>
          <cell r="AO7">
            <v>4155594.6320346319</v>
          </cell>
          <cell r="AP7">
            <v>0</v>
          </cell>
          <cell r="AQ7">
            <v>0</v>
          </cell>
          <cell r="AR7">
            <v>0</v>
          </cell>
          <cell r="AS7">
            <v>0</v>
          </cell>
          <cell r="AT7">
            <v>0</v>
          </cell>
          <cell r="AU7">
            <v>0</v>
          </cell>
          <cell r="AV7">
            <v>0</v>
          </cell>
          <cell r="AW7">
            <v>0</v>
          </cell>
          <cell r="AX7">
            <v>0</v>
          </cell>
          <cell r="AY7">
            <v>0</v>
          </cell>
          <cell r="AZ7">
            <v>0</v>
          </cell>
          <cell r="BA7">
            <v>0</v>
          </cell>
          <cell r="BB7">
            <v>670836940</v>
          </cell>
        </row>
        <row r="8">
          <cell r="A8" t="str">
            <v>panen Rp</v>
          </cell>
          <cell r="B8">
            <v>0</v>
          </cell>
          <cell r="C8">
            <v>0</v>
          </cell>
          <cell r="D8">
            <v>0</v>
          </cell>
          <cell r="E8">
            <v>0</v>
          </cell>
          <cell r="F8">
            <v>0</v>
          </cell>
          <cell r="G8">
            <v>0</v>
          </cell>
          <cell r="H8">
            <v>0</v>
          </cell>
          <cell r="I8">
            <v>0</v>
          </cell>
          <cell r="J8">
            <v>0</v>
          </cell>
          <cell r="K8">
            <v>0</v>
          </cell>
          <cell r="L8">
            <v>0</v>
          </cell>
          <cell r="M8">
            <v>0</v>
          </cell>
          <cell r="N8">
            <v>12674666.666666666</v>
          </cell>
          <cell r="O8">
            <v>25357416.666666668</v>
          </cell>
          <cell r="P8">
            <v>36472000</v>
          </cell>
          <cell r="Q8">
            <v>22164500</v>
          </cell>
          <cell r="R8">
            <v>6353500</v>
          </cell>
          <cell r="S8">
            <v>18793750</v>
          </cell>
          <cell r="T8">
            <v>12674666.666666666</v>
          </cell>
          <cell r="U8">
            <v>26315291.666666668</v>
          </cell>
          <cell r="V8">
            <v>54809041.666666664</v>
          </cell>
          <cell r="W8">
            <v>140949083.33333334</v>
          </cell>
          <cell r="X8">
            <v>27058958.333333332</v>
          </cell>
          <cell r="Y8">
            <v>64957666.666666672</v>
          </cell>
          <cell r="Z8">
            <v>56126625.000000007</v>
          </cell>
          <cell r="AA8">
            <v>56454000</v>
          </cell>
          <cell r="AB8">
            <v>63943208.333333328</v>
          </cell>
          <cell r="AC8">
            <v>23817541.666666668</v>
          </cell>
          <cell r="AD8">
            <v>2861500.0000000005</v>
          </cell>
          <cell r="AE8">
            <v>72523666.666666672</v>
          </cell>
          <cell r="AF8">
            <v>107265833.33333333</v>
          </cell>
          <cell r="AG8">
            <v>40210541.666666679</v>
          </cell>
          <cell r="AH8">
            <v>29019166.666666668</v>
          </cell>
          <cell r="AI8">
            <v>38108875</v>
          </cell>
          <cell r="AJ8">
            <v>158275708.33333337</v>
          </cell>
          <cell r="AK8">
            <v>41317958.333333336</v>
          </cell>
          <cell r="AL8">
            <v>67532208.333333328</v>
          </cell>
          <cell r="AM8">
            <v>133823625</v>
          </cell>
          <cell r="AN8">
            <v>169588333.33333331</v>
          </cell>
          <cell r="AO8">
            <v>104533666.66666667</v>
          </cell>
          <cell r="AP8">
            <v>0</v>
          </cell>
          <cell r="AQ8">
            <v>0</v>
          </cell>
          <cell r="AR8">
            <v>0</v>
          </cell>
          <cell r="AS8">
            <v>0</v>
          </cell>
          <cell r="AT8">
            <v>0</v>
          </cell>
          <cell r="AU8">
            <v>0</v>
          </cell>
          <cell r="AV8">
            <v>0</v>
          </cell>
          <cell r="AW8">
            <v>0</v>
          </cell>
          <cell r="AX8">
            <v>0</v>
          </cell>
          <cell r="AY8">
            <v>0</v>
          </cell>
          <cell r="AZ8">
            <v>0</v>
          </cell>
          <cell r="BA8">
            <v>0</v>
          </cell>
          <cell r="BB8">
            <v>1613982999.9999998</v>
          </cell>
        </row>
        <row r="9">
          <cell r="A9" t="str">
            <v>JUMLAH TUNAI</v>
          </cell>
          <cell r="B9">
            <v>4748688</v>
          </cell>
          <cell r="C9">
            <v>11243915.966666667</v>
          </cell>
          <cell r="D9">
            <v>23307126.866666663</v>
          </cell>
          <cell r="E9">
            <v>29900979.442424241</v>
          </cell>
          <cell r="F9">
            <v>36427977.279365078</v>
          </cell>
          <cell r="G9">
            <v>44466128.736363642</v>
          </cell>
          <cell r="H9">
            <v>41056569.334776334</v>
          </cell>
          <cell r="I9">
            <v>49058155.382611834</v>
          </cell>
          <cell r="J9">
            <v>58596399.900649354</v>
          </cell>
          <cell r="K9">
            <v>105574493.99408369</v>
          </cell>
          <cell r="L9">
            <v>95784479.128932193</v>
          </cell>
          <cell r="M9">
            <v>150556758.95021647</v>
          </cell>
          <cell r="N9">
            <v>154721972.25331891</v>
          </cell>
          <cell r="O9">
            <v>185643854.2890332</v>
          </cell>
          <cell r="P9">
            <v>200729156.4689033</v>
          </cell>
          <cell r="Q9">
            <v>163320709.50887448</v>
          </cell>
          <cell r="R9">
            <v>161766424.54682541</v>
          </cell>
          <cell r="S9">
            <v>173579732.03275612</v>
          </cell>
          <cell r="T9">
            <v>194051170.74653676</v>
          </cell>
          <cell r="U9">
            <v>185374449.76839828</v>
          </cell>
          <cell r="V9">
            <v>230104037.90238097</v>
          </cell>
          <cell r="W9">
            <v>316984677.42568547</v>
          </cell>
          <cell r="X9">
            <v>230671270.30678216</v>
          </cell>
          <cell r="Y9">
            <v>232329222.5777778</v>
          </cell>
          <cell r="Z9">
            <v>261212464.82965368</v>
          </cell>
          <cell r="AA9">
            <v>272959835.77142859</v>
          </cell>
          <cell r="AB9">
            <v>324342467.1643579</v>
          </cell>
          <cell r="AC9">
            <v>300847389.40692645</v>
          </cell>
          <cell r="AD9">
            <v>248000327.10656565</v>
          </cell>
          <cell r="AE9">
            <v>338091897.29761904</v>
          </cell>
          <cell r="AF9">
            <v>320518866.79329008</v>
          </cell>
          <cell r="AG9">
            <v>231801908.73665228</v>
          </cell>
          <cell r="AH9">
            <v>165350809.04617605</v>
          </cell>
          <cell r="AI9">
            <v>158042332.35064936</v>
          </cell>
          <cell r="AJ9">
            <v>281143534.15728724</v>
          </cell>
          <cell r="AK9">
            <v>133112233.00036076</v>
          </cell>
          <cell r="AL9">
            <v>142248561.15151516</v>
          </cell>
          <cell r="AM9">
            <v>182719937.81818181</v>
          </cell>
          <cell r="AN9">
            <v>204279944.24242422</v>
          </cell>
          <cell r="AO9">
            <v>119465927.96536797</v>
          </cell>
          <cell r="AP9">
            <v>0</v>
          </cell>
          <cell r="AQ9">
            <v>0</v>
          </cell>
          <cell r="AR9">
            <v>0</v>
          </cell>
          <cell r="AS9">
            <v>0</v>
          </cell>
          <cell r="AT9">
            <v>0</v>
          </cell>
          <cell r="AU9">
            <v>0</v>
          </cell>
          <cell r="AV9">
            <v>0</v>
          </cell>
          <cell r="AW9">
            <v>0</v>
          </cell>
          <cell r="AX9">
            <v>0</v>
          </cell>
          <cell r="AY9">
            <v>0</v>
          </cell>
          <cell r="AZ9">
            <v>0</v>
          </cell>
          <cell r="BA9">
            <v>0</v>
          </cell>
          <cell r="BB9">
            <v>6764136787.6484852</v>
          </cell>
        </row>
        <row r="10">
          <cell r="A10" t="str">
            <v>panen BBE</v>
          </cell>
          <cell r="B10">
            <v>0</v>
          </cell>
          <cell r="C10">
            <v>0</v>
          </cell>
          <cell r="D10">
            <v>0</v>
          </cell>
          <cell r="E10">
            <v>0</v>
          </cell>
          <cell r="F10">
            <v>0</v>
          </cell>
          <cell r="G10">
            <v>0</v>
          </cell>
          <cell r="H10">
            <v>0</v>
          </cell>
          <cell r="I10">
            <v>0</v>
          </cell>
          <cell r="J10">
            <v>0</v>
          </cell>
          <cell r="K10">
            <v>0</v>
          </cell>
          <cell r="L10">
            <v>0</v>
          </cell>
          <cell r="M10">
            <v>0</v>
          </cell>
          <cell r="N10">
            <v>23781.333333333332</v>
          </cell>
          <cell r="O10">
            <v>47577.833333333336</v>
          </cell>
          <cell r="P10">
            <v>68432</v>
          </cell>
          <cell r="Q10">
            <v>41587</v>
          </cell>
          <cell r="R10">
            <v>11921</v>
          </cell>
          <cell r="S10">
            <v>35262.5</v>
          </cell>
          <cell r="T10">
            <v>23781.333333333332</v>
          </cell>
          <cell r="U10">
            <v>49375.083333333336</v>
          </cell>
          <cell r="V10">
            <v>102837.58333333333</v>
          </cell>
          <cell r="W10">
            <v>264461.16666666669</v>
          </cell>
          <cell r="X10">
            <v>50770.416666666664</v>
          </cell>
          <cell r="Y10">
            <v>121879.33333333334</v>
          </cell>
          <cell r="Z10">
            <v>105309.75000000001</v>
          </cell>
          <cell r="AA10">
            <v>105924</v>
          </cell>
          <cell r="AB10">
            <v>119975.91666666666</v>
          </cell>
          <cell r="AC10">
            <v>44688.583333333336</v>
          </cell>
          <cell r="AD10">
            <v>5369.0000000000009</v>
          </cell>
          <cell r="AE10">
            <v>136075.33333333334</v>
          </cell>
          <cell r="AF10">
            <v>201261.66666666666</v>
          </cell>
          <cell r="AG10">
            <v>75446.583333333358</v>
          </cell>
          <cell r="AH10">
            <v>54448.333333333336</v>
          </cell>
          <cell r="AI10">
            <v>71503.25</v>
          </cell>
          <cell r="AJ10">
            <v>296970.91666666674</v>
          </cell>
          <cell r="AK10">
            <v>77524.416666666672</v>
          </cell>
          <cell r="AL10">
            <v>126709.91666666666</v>
          </cell>
          <cell r="AM10">
            <v>251091.75</v>
          </cell>
          <cell r="AN10">
            <v>318196.66666666663</v>
          </cell>
          <cell r="AO10">
            <v>196135.33333333334</v>
          </cell>
          <cell r="AP10">
            <v>0</v>
          </cell>
          <cell r="AQ10">
            <v>0</v>
          </cell>
          <cell r="AR10">
            <v>0</v>
          </cell>
          <cell r="AS10">
            <v>0</v>
          </cell>
          <cell r="AT10">
            <v>0</v>
          </cell>
          <cell r="AU10">
            <v>0</v>
          </cell>
          <cell r="AV10">
            <v>0</v>
          </cell>
          <cell r="AW10">
            <v>0</v>
          </cell>
          <cell r="AX10">
            <v>0</v>
          </cell>
          <cell r="AY10">
            <v>0</v>
          </cell>
          <cell r="AZ10">
            <v>0</v>
          </cell>
          <cell r="BA10">
            <v>0</v>
          </cell>
          <cell r="BB10">
            <v>3028298</v>
          </cell>
        </row>
        <row r="11">
          <cell r="A11" t="str">
            <v>panen WP</v>
          </cell>
          <cell r="B11">
            <v>0</v>
          </cell>
          <cell r="C11">
            <v>0</v>
          </cell>
          <cell r="D11">
            <v>0</v>
          </cell>
          <cell r="E11">
            <v>0</v>
          </cell>
          <cell r="F11">
            <v>0</v>
          </cell>
          <cell r="G11">
            <v>0</v>
          </cell>
          <cell r="H11">
            <v>0</v>
          </cell>
          <cell r="I11">
            <v>0</v>
          </cell>
          <cell r="J11">
            <v>0</v>
          </cell>
          <cell r="K11">
            <v>0</v>
          </cell>
          <cell r="L11">
            <v>0</v>
          </cell>
          <cell r="M11">
            <v>0</v>
          </cell>
          <cell r="N11">
            <v>1306.6666666666667</v>
          </cell>
          <cell r="O11">
            <v>2614.166666666667</v>
          </cell>
          <cell r="P11">
            <v>3760</v>
          </cell>
          <cell r="Q11">
            <v>2285</v>
          </cell>
          <cell r="R11">
            <v>655</v>
          </cell>
          <cell r="S11">
            <v>1937.5</v>
          </cell>
          <cell r="T11">
            <v>1306.6666666666667</v>
          </cell>
          <cell r="U11">
            <v>2712.9166666666665</v>
          </cell>
          <cell r="V11">
            <v>5650.416666666667</v>
          </cell>
          <cell r="W11">
            <v>14530.833333333334</v>
          </cell>
          <cell r="X11">
            <v>2789.5833333333335</v>
          </cell>
          <cell r="Y11">
            <v>6696.666666666667</v>
          </cell>
          <cell r="Z11">
            <v>5786.2500000000009</v>
          </cell>
          <cell r="AA11">
            <v>5820</v>
          </cell>
          <cell r="AB11">
            <v>6592.083333333333</v>
          </cell>
          <cell r="AC11">
            <v>2455.416666666667</v>
          </cell>
          <cell r="AD11">
            <v>295.00000000000006</v>
          </cell>
          <cell r="AE11">
            <v>7476.666666666667</v>
          </cell>
          <cell r="AF11">
            <v>11058.333333333334</v>
          </cell>
          <cell r="AG11">
            <v>4145.4166666666679</v>
          </cell>
          <cell r="AH11">
            <v>2991.6666666666665</v>
          </cell>
          <cell r="AI11">
            <v>3928.75</v>
          </cell>
          <cell r="AJ11">
            <v>16317.083333333336</v>
          </cell>
          <cell r="AK11">
            <v>4259.5833333333339</v>
          </cell>
          <cell r="AL11">
            <v>6962.083333333333</v>
          </cell>
          <cell r="AM11">
            <v>13796.25</v>
          </cell>
          <cell r="AN11">
            <v>17483.333333333332</v>
          </cell>
          <cell r="AO11">
            <v>10776.666666666668</v>
          </cell>
          <cell r="AP11">
            <v>0</v>
          </cell>
          <cell r="AQ11">
            <v>0</v>
          </cell>
          <cell r="AR11">
            <v>0</v>
          </cell>
          <cell r="AS11">
            <v>0</v>
          </cell>
          <cell r="AT11">
            <v>0</v>
          </cell>
          <cell r="AU11">
            <v>0</v>
          </cell>
          <cell r="AV11">
            <v>0</v>
          </cell>
          <cell r="AW11">
            <v>0</v>
          </cell>
          <cell r="AX11">
            <v>0</v>
          </cell>
          <cell r="AY11">
            <v>0</v>
          </cell>
          <cell r="AZ11">
            <v>0</v>
          </cell>
          <cell r="BA11">
            <v>0</v>
          </cell>
          <cell r="BB11">
            <v>166390</v>
          </cell>
        </row>
        <row r="12">
          <cell r="A12" t="str">
            <v>panen Edat</v>
          </cell>
          <cell r="B12">
            <v>0</v>
          </cell>
          <cell r="C12">
            <v>0</v>
          </cell>
          <cell r="D12">
            <v>0</v>
          </cell>
          <cell r="E12">
            <v>0</v>
          </cell>
          <cell r="F12">
            <v>0</v>
          </cell>
          <cell r="G12">
            <v>0</v>
          </cell>
          <cell r="H12">
            <v>0</v>
          </cell>
          <cell r="I12">
            <v>0</v>
          </cell>
          <cell r="J12">
            <v>0</v>
          </cell>
          <cell r="K12">
            <v>0</v>
          </cell>
          <cell r="L12">
            <v>0</v>
          </cell>
          <cell r="M12">
            <v>0</v>
          </cell>
          <cell r="N12">
            <v>43668.898877119631</v>
          </cell>
          <cell r="O12">
            <v>87365.647817298654</v>
          </cell>
          <cell r="P12">
            <v>125659.48452395649</v>
          </cell>
          <cell r="Q12">
            <v>76364.872908840582</v>
          </cell>
          <cell r="R12">
            <v>21890.149564678592</v>
          </cell>
          <cell r="S12">
            <v>64751.396613075987</v>
          </cell>
          <cell r="T12">
            <v>43668.898877119631</v>
          </cell>
          <cell r="U12">
            <v>90665.880289836074</v>
          </cell>
          <cell r="V12">
            <v>188837.35257417709</v>
          </cell>
          <cell r="W12">
            <v>485621.54956654023</v>
          </cell>
          <cell r="X12">
            <v>93228.08609129973</v>
          </cell>
          <cell r="Y12">
            <v>223803.10674523812</v>
          </cell>
          <cell r="Z12">
            <v>193376.91285285729</v>
          </cell>
          <cell r="AA12">
            <v>194504.84040676247</v>
          </cell>
          <cell r="AB12">
            <v>220307.92383128498</v>
          </cell>
          <cell r="AC12">
            <v>82060.210804485338</v>
          </cell>
          <cell r="AD12">
            <v>9858.9223230231837</v>
          </cell>
          <cell r="AE12">
            <v>249870.76576882484</v>
          </cell>
          <cell r="AF12">
            <v>369570.33679807244</v>
          </cell>
          <cell r="AG12">
            <v>138540.13868892327</v>
          </cell>
          <cell r="AH12">
            <v>99981.726383201196</v>
          </cell>
          <cell r="AI12">
            <v>131299.12229348248</v>
          </cell>
          <cell r="AJ12">
            <v>545318.15973433747</v>
          </cell>
          <cell r="AK12">
            <v>142355.59732805932</v>
          </cell>
          <cell r="AL12">
            <v>232673.35182965305</v>
          </cell>
          <cell r="AM12">
            <v>461071.71897969011</v>
          </cell>
          <cell r="AN12">
            <v>584294.32298595016</v>
          </cell>
          <cell r="AO12">
            <v>360157.01548399945</v>
          </cell>
          <cell r="AP12">
            <v>0</v>
          </cell>
          <cell r="AQ12">
            <v>0</v>
          </cell>
          <cell r="AR12">
            <v>0</v>
          </cell>
          <cell r="AS12">
            <v>0</v>
          </cell>
          <cell r="AT12">
            <v>0</v>
          </cell>
          <cell r="AU12">
            <v>0</v>
          </cell>
          <cell r="AV12">
            <v>0</v>
          </cell>
          <cell r="AW12">
            <v>0</v>
          </cell>
          <cell r="AX12">
            <v>0</v>
          </cell>
          <cell r="AY12">
            <v>0</v>
          </cell>
          <cell r="AZ12">
            <v>0</v>
          </cell>
          <cell r="BA12">
            <v>0</v>
          </cell>
          <cell r="BB12">
            <v>5560766.3909417875</v>
          </cell>
        </row>
        <row r="13">
          <cell r="A13" t="str">
            <v>Benih Kg</v>
          </cell>
          <cell r="B13">
            <v>0</v>
          </cell>
          <cell r="C13">
            <v>0</v>
          </cell>
          <cell r="D13">
            <v>0</v>
          </cell>
          <cell r="E13">
            <v>501.76</v>
          </cell>
          <cell r="F13">
            <v>1003.84</v>
          </cell>
          <cell r="G13">
            <v>1443.84</v>
          </cell>
          <cell r="H13">
            <v>877.44</v>
          </cell>
          <cell r="I13">
            <v>251.52</v>
          </cell>
          <cell r="J13">
            <v>744</v>
          </cell>
          <cell r="K13">
            <v>501.76</v>
          </cell>
          <cell r="L13">
            <v>1041.76</v>
          </cell>
          <cell r="M13">
            <v>2169.7600000000002</v>
          </cell>
          <cell r="N13">
            <v>5579.84</v>
          </cell>
          <cell r="O13">
            <v>1071.2</v>
          </cell>
          <cell r="P13">
            <v>2571.5200000000004</v>
          </cell>
          <cell r="Q13">
            <v>2221.92</v>
          </cell>
          <cell r="R13">
            <v>2234.88</v>
          </cell>
          <cell r="S13">
            <v>2531.3599999999997</v>
          </cell>
          <cell r="T13">
            <v>942.88000000000011</v>
          </cell>
          <cell r="U13">
            <v>113.28000000000002</v>
          </cell>
          <cell r="V13">
            <v>2871.04</v>
          </cell>
          <cell r="W13">
            <v>4246.3999999999996</v>
          </cell>
          <cell r="X13">
            <v>1591.8400000000004</v>
          </cell>
          <cell r="Y13">
            <v>1148.8</v>
          </cell>
          <cell r="Z13">
            <v>1508.6399999999999</v>
          </cell>
          <cell r="AA13">
            <v>6265.7600000000011</v>
          </cell>
          <cell r="AB13">
            <v>1635.68</v>
          </cell>
          <cell r="AC13">
            <v>2673.44</v>
          </cell>
          <cell r="AD13">
            <v>5297.76</v>
          </cell>
          <cell r="AE13">
            <v>6713.5999999999985</v>
          </cell>
          <cell r="AF13">
            <v>4138.24</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63893.760000000017</v>
          </cell>
        </row>
        <row r="14">
          <cell r="A14" t="str">
            <v>Pupuk</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row>
        <row r="15">
          <cell r="A15" t="str">
            <v>sp36</v>
          </cell>
          <cell r="B15">
            <v>0</v>
          </cell>
          <cell r="C15">
            <v>0</v>
          </cell>
          <cell r="D15">
            <v>1045.3333333333333</v>
          </cell>
          <cell r="E15">
            <v>2091.3333333333335</v>
          </cell>
          <cell r="F15">
            <v>3008</v>
          </cell>
          <cell r="G15">
            <v>1828</v>
          </cell>
          <cell r="H15">
            <v>524</v>
          </cell>
          <cell r="I15">
            <v>1550</v>
          </cell>
          <cell r="J15">
            <v>1045.3333333333333</v>
          </cell>
          <cell r="K15">
            <v>2170.3333333333335</v>
          </cell>
          <cell r="L15">
            <v>4520.333333333333</v>
          </cell>
          <cell r="M15">
            <v>11624.666666666668</v>
          </cell>
          <cell r="N15">
            <v>2231.6666666666665</v>
          </cell>
          <cell r="O15">
            <v>5357.3333333333339</v>
          </cell>
          <cell r="P15">
            <v>4629.0000000000009</v>
          </cell>
          <cell r="Q15">
            <v>4656</v>
          </cell>
          <cell r="R15">
            <v>5273.6666666666661</v>
          </cell>
          <cell r="S15">
            <v>1964.3333333333335</v>
          </cell>
          <cell r="T15">
            <v>236.00000000000003</v>
          </cell>
          <cell r="U15">
            <v>5981.333333333333</v>
          </cell>
          <cell r="V15">
            <v>8846.6666666666661</v>
          </cell>
          <cell r="W15">
            <v>3316.3333333333339</v>
          </cell>
          <cell r="X15">
            <v>2393.3333333333335</v>
          </cell>
          <cell r="Y15">
            <v>3143</v>
          </cell>
          <cell r="Z15">
            <v>13053.66666666667</v>
          </cell>
          <cell r="AA15">
            <v>3407.666666666667</v>
          </cell>
          <cell r="AB15">
            <v>5569.666666666667</v>
          </cell>
          <cell r="AC15">
            <v>11037</v>
          </cell>
          <cell r="AD15">
            <v>13986.666666666664</v>
          </cell>
          <cell r="AE15">
            <v>8621.3333333333339</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133112.00000000003</v>
          </cell>
        </row>
        <row r="16">
          <cell r="A16" t="str">
            <v>urea</v>
          </cell>
          <cell r="B16">
            <v>0</v>
          </cell>
          <cell r="C16">
            <v>0</v>
          </cell>
          <cell r="D16">
            <v>0</v>
          </cell>
          <cell r="E16">
            <v>0</v>
          </cell>
          <cell r="F16">
            <v>522.66666666666663</v>
          </cell>
          <cell r="G16">
            <v>1307</v>
          </cell>
          <cell r="H16">
            <v>2026.8333333333335</v>
          </cell>
          <cell r="I16">
            <v>1666</v>
          </cell>
          <cell r="J16">
            <v>719</v>
          </cell>
          <cell r="K16">
            <v>906</v>
          </cell>
          <cell r="L16">
            <v>910.16666666666663</v>
          </cell>
          <cell r="M16">
            <v>1346.5</v>
          </cell>
          <cell r="N16">
            <v>2802.75</v>
          </cell>
          <cell r="O16">
            <v>6942.416666666667</v>
          </cell>
          <cell r="P16">
            <v>4022</v>
          </cell>
          <cell r="Q16">
            <v>3236.5833333333335</v>
          </cell>
          <cell r="R16">
            <v>3653.8333333333339</v>
          </cell>
          <cell r="S16">
            <v>3485.25</v>
          </cell>
          <cell r="T16">
            <v>3800.833333333333</v>
          </cell>
          <cell r="U16">
            <v>2300.583333333333</v>
          </cell>
          <cell r="V16">
            <v>609.08333333333337</v>
          </cell>
          <cell r="W16">
            <v>3049.6666666666665</v>
          </cell>
          <cell r="X16">
            <v>5918.6666666666661</v>
          </cell>
          <cell r="Y16">
            <v>3869.8333333333335</v>
          </cell>
          <cell r="Z16">
            <v>2025.7500000000002</v>
          </cell>
          <cell r="AA16">
            <v>2169.8333333333335</v>
          </cell>
          <cell r="AB16">
            <v>7312.5833333333348</v>
          </cell>
          <cell r="AC16">
            <v>4967.2500000000009</v>
          </cell>
          <cell r="AD16">
            <v>3636.75</v>
          </cell>
          <cell r="AE16">
            <v>6910.916666666667</v>
          </cell>
          <cell r="AF16">
            <v>9752.5833333333321</v>
          </cell>
          <cell r="AG16">
            <v>7807.333333333333</v>
          </cell>
          <cell r="AH16">
            <v>2155.3333333333335</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99834</v>
          </cell>
        </row>
        <row r="17">
          <cell r="A17" t="str">
            <v>dolomit</v>
          </cell>
          <cell r="B17">
            <v>0</v>
          </cell>
          <cell r="C17">
            <v>0</v>
          </cell>
          <cell r="D17">
            <v>3136</v>
          </cell>
          <cell r="E17">
            <v>6274</v>
          </cell>
          <cell r="F17">
            <v>9024</v>
          </cell>
          <cell r="G17">
            <v>5484</v>
          </cell>
          <cell r="H17">
            <v>1572</v>
          </cell>
          <cell r="I17">
            <v>4650</v>
          </cell>
          <cell r="J17">
            <v>3136</v>
          </cell>
          <cell r="K17">
            <v>6511</v>
          </cell>
          <cell r="L17">
            <v>13561</v>
          </cell>
          <cell r="M17">
            <v>34874</v>
          </cell>
          <cell r="N17">
            <v>6695</v>
          </cell>
          <cell r="O17">
            <v>16072.000000000002</v>
          </cell>
          <cell r="P17">
            <v>13887.000000000002</v>
          </cell>
          <cell r="Q17">
            <v>13968</v>
          </cell>
          <cell r="R17">
            <v>15821</v>
          </cell>
          <cell r="S17">
            <v>5893</v>
          </cell>
          <cell r="T17">
            <v>708.00000000000011</v>
          </cell>
          <cell r="U17">
            <v>17944</v>
          </cell>
          <cell r="V17">
            <v>26540</v>
          </cell>
          <cell r="W17">
            <v>9949.0000000000018</v>
          </cell>
          <cell r="X17">
            <v>7180</v>
          </cell>
          <cell r="Y17">
            <v>9429</v>
          </cell>
          <cell r="Z17">
            <v>39161.000000000007</v>
          </cell>
          <cell r="AA17">
            <v>10223</v>
          </cell>
          <cell r="AB17">
            <v>16709</v>
          </cell>
          <cell r="AC17">
            <v>33111</v>
          </cell>
          <cell r="AD17">
            <v>41959.999999999993</v>
          </cell>
          <cell r="AE17">
            <v>25864</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399336</v>
          </cell>
        </row>
        <row r="18">
          <cell r="A18" t="str">
            <v>za</v>
          </cell>
          <cell r="B18">
            <v>0</v>
          </cell>
          <cell r="C18">
            <v>0</v>
          </cell>
          <cell r="D18">
            <v>0</v>
          </cell>
          <cell r="E18">
            <v>0</v>
          </cell>
          <cell r="F18">
            <v>261.33333333333331</v>
          </cell>
          <cell r="G18">
            <v>1045.5</v>
          </cell>
          <cell r="H18">
            <v>1797.6666666666667</v>
          </cell>
          <cell r="I18">
            <v>1961</v>
          </cell>
          <cell r="J18">
            <v>1045</v>
          </cell>
          <cell r="K18">
            <v>649.5</v>
          </cell>
          <cell r="L18">
            <v>1036.3333333333333</v>
          </cell>
          <cell r="M18">
            <v>1065.25</v>
          </cell>
          <cell r="N18">
            <v>2215.25</v>
          </cell>
          <cell r="O18">
            <v>5166.3333333333339</v>
          </cell>
          <cell r="P18">
            <v>6370.2500000000009</v>
          </cell>
          <cell r="Q18">
            <v>2455.166666666667</v>
          </cell>
          <cell r="R18">
            <v>3835.916666666667</v>
          </cell>
          <cell r="S18">
            <v>3478.5000000000005</v>
          </cell>
          <cell r="T18">
            <v>3646.4166666666665</v>
          </cell>
          <cell r="U18">
            <v>3127.9166666666665</v>
          </cell>
          <cell r="V18">
            <v>1041.1666666666667</v>
          </cell>
          <cell r="W18">
            <v>1613.3333333333333</v>
          </cell>
          <cell r="X18">
            <v>5202.333333333333</v>
          </cell>
          <cell r="Y18">
            <v>5252.4166666666661</v>
          </cell>
          <cell r="Z18">
            <v>2256.5000000000005</v>
          </cell>
          <cell r="AA18">
            <v>1982.4166666666667</v>
          </cell>
          <cell r="AB18">
            <v>4834.9166666666679</v>
          </cell>
          <cell r="AC18">
            <v>7378.7500000000018</v>
          </cell>
          <cell r="AD18">
            <v>3096.25</v>
          </cell>
          <cell r="AE18">
            <v>5544.0833333333339</v>
          </cell>
          <cell r="AF18">
            <v>9015.1666666666661</v>
          </cell>
          <cell r="AG18">
            <v>9148.6666666666661</v>
          </cell>
          <cell r="AH18">
            <v>4310.666666666667</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99834.000000000015</v>
          </cell>
        </row>
        <row r="19">
          <cell r="A19" t="str">
            <v>kcl</v>
          </cell>
          <cell r="B19">
            <v>0</v>
          </cell>
          <cell r="C19">
            <v>0</v>
          </cell>
          <cell r="D19">
            <v>0</v>
          </cell>
          <cell r="E19">
            <v>0</v>
          </cell>
          <cell r="F19">
            <v>261.33333333333331</v>
          </cell>
          <cell r="G19">
            <v>1045.5</v>
          </cell>
          <cell r="H19">
            <v>1797.6666666666667</v>
          </cell>
          <cell r="I19">
            <v>1961</v>
          </cell>
          <cell r="J19">
            <v>1045</v>
          </cell>
          <cell r="K19">
            <v>649.5</v>
          </cell>
          <cell r="L19">
            <v>1036.3333333333333</v>
          </cell>
          <cell r="M19">
            <v>1065.25</v>
          </cell>
          <cell r="N19">
            <v>2215.25</v>
          </cell>
          <cell r="O19">
            <v>5166.3333333333339</v>
          </cell>
          <cell r="P19">
            <v>6370.2500000000009</v>
          </cell>
          <cell r="Q19">
            <v>2455.166666666667</v>
          </cell>
          <cell r="R19">
            <v>3835.916666666667</v>
          </cell>
          <cell r="S19">
            <v>3478.5000000000005</v>
          </cell>
          <cell r="T19">
            <v>3646.4166666666665</v>
          </cell>
          <cell r="U19">
            <v>3127.9166666666665</v>
          </cell>
          <cell r="V19">
            <v>1041.1666666666667</v>
          </cell>
          <cell r="W19">
            <v>1613.3333333333333</v>
          </cell>
          <cell r="X19">
            <v>5202.333333333333</v>
          </cell>
          <cell r="Y19">
            <v>5252.4166666666661</v>
          </cell>
          <cell r="Z19">
            <v>2256.5000000000005</v>
          </cell>
          <cell r="AA19">
            <v>1982.4166666666667</v>
          </cell>
          <cell r="AB19">
            <v>4834.9166666666679</v>
          </cell>
          <cell r="AC19">
            <v>7378.7500000000018</v>
          </cell>
          <cell r="AD19">
            <v>3096.25</v>
          </cell>
          <cell r="AE19">
            <v>5544.0833333333339</v>
          </cell>
          <cell r="AF19">
            <v>9015.1666666666661</v>
          </cell>
          <cell r="AG19">
            <v>9148.6666666666661</v>
          </cell>
          <cell r="AH19">
            <v>4310.666666666667</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99834.000000000015</v>
          </cell>
        </row>
        <row r="20">
          <cell r="A20" t="str">
            <v>pestisida</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row>
        <row r="21">
          <cell r="A21" t="str">
            <v>Regent ST</v>
          </cell>
          <cell r="B21">
            <v>0</v>
          </cell>
          <cell r="C21">
            <v>0</v>
          </cell>
          <cell r="D21">
            <v>4.9653333333333327</v>
          </cell>
          <cell r="E21">
            <v>9.9338333333333324</v>
          </cell>
          <cell r="F21">
            <v>14.287999999999998</v>
          </cell>
          <cell r="G21">
            <v>8.6829999999999998</v>
          </cell>
          <cell r="H21">
            <v>2.4889999999999999</v>
          </cell>
          <cell r="I21">
            <v>7.3624999999999998</v>
          </cell>
          <cell r="J21">
            <v>4.9653333333333327</v>
          </cell>
          <cell r="K21">
            <v>10.309083333333334</v>
          </cell>
          <cell r="L21">
            <v>21.471583333333331</v>
          </cell>
          <cell r="M21">
            <v>55.217166666666664</v>
          </cell>
          <cell r="N21">
            <v>10.600416666666666</v>
          </cell>
          <cell r="O21">
            <v>25.447333333333333</v>
          </cell>
          <cell r="P21">
            <v>21.987750000000002</v>
          </cell>
          <cell r="Q21">
            <v>22.116</v>
          </cell>
          <cell r="R21">
            <v>25.049916666666665</v>
          </cell>
          <cell r="S21">
            <v>9.3305833333333332</v>
          </cell>
          <cell r="T21">
            <v>1.121</v>
          </cell>
          <cell r="U21">
            <v>28.411333333333332</v>
          </cell>
          <cell r="V21">
            <v>42.021666666666668</v>
          </cell>
          <cell r="W21">
            <v>15.752583333333336</v>
          </cell>
          <cell r="X21">
            <v>11.368333333333332</v>
          </cell>
          <cell r="Y21">
            <v>14.92925</v>
          </cell>
          <cell r="Z21">
            <v>62.004916666666674</v>
          </cell>
          <cell r="AA21">
            <v>16.186416666666666</v>
          </cell>
          <cell r="AB21">
            <v>26.455916666666663</v>
          </cell>
          <cell r="AC21">
            <v>52.425750000000001</v>
          </cell>
          <cell r="AD21">
            <v>66.436666666666653</v>
          </cell>
          <cell r="AE21">
            <v>40.951333333333331</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632.28199999999993</v>
          </cell>
        </row>
        <row r="22">
          <cell r="A22" t="str">
            <v>IngrofolI ST</v>
          </cell>
          <cell r="B22">
            <v>0</v>
          </cell>
          <cell r="C22">
            <v>0</v>
          </cell>
          <cell r="D22">
            <v>4.9653333333333327</v>
          </cell>
          <cell r="E22">
            <v>9.9338333333333324</v>
          </cell>
          <cell r="F22">
            <v>14.287999999999998</v>
          </cell>
          <cell r="G22">
            <v>8.6829999999999998</v>
          </cell>
          <cell r="H22">
            <v>2.4889999999999999</v>
          </cell>
          <cell r="I22">
            <v>7.3624999999999998</v>
          </cell>
          <cell r="J22">
            <v>4.9653333333333327</v>
          </cell>
          <cell r="K22">
            <v>10.309083333333334</v>
          </cell>
          <cell r="L22">
            <v>21.471583333333331</v>
          </cell>
          <cell r="M22">
            <v>55.217166666666664</v>
          </cell>
          <cell r="N22">
            <v>10.600416666666666</v>
          </cell>
          <cell r="O22">
            <v>25.447333333333333</v>
          </cell>
          <cell r="P22">
            <v>21.987750000000002</v>
          </cell>
          <cell r="Q22">
            <v>22.116</v>
          </cell>
          <cell r="R22">
            <v>25.049916666666665</v>
          </cell>
          <cell r="S22">
            <v>9.3305833333333332</v>
          </cell>
          <cell r="T22">
            <v>1.121</v>
          </cell>
          <cell r="U22">
            <v>28.411333333333332</v>
          </cell>
          <cell r="V22">
            <v>42.021666666666668</v>
          </cell>
          <cell r="W22">
            <v>15.752583333333336</v>
          </cell>
          <cell r="X22">
            <v>11.368333333333332</v>
          </cell>
          <cell r="Y22">
            <v>14.92925</v>
          </cell>
          <cell r="Z22">
            <v>62.004916666666674</v>
          </cell>
          <cell r="AA22">
            <v>16.186416666666666</v>
          </cell>
          <cell r="AB22">
            <v>26.455916666666663</v>
          </cell>
          <cell r="AC22">
            <v>52.425750000000001</v>
          </cell>
          <cell r="AD22">
            <v>66.436666666666653</v>
          </cell>
          <cell r="AE22">
            <v>40.951333333333331</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632.28199999999993</v>
          </cell>
        </row>
        <row r="23">
          <cell r="A23" t="str">
            <v>Regent</v>
          </cell>
          <cell r="B23">
            <v>0</v>
          </cell>
          <cell r="C23">
            <v>0</v>
          </cell>
          <cell r="D23">
            <v>0</v>
          </cell>
          <cell r="E23">
            <v>2.9934545454545454</v>
          </cell>
          <cell r="F23">
            <v>5.988818181818182</v>
          </cell>
          <cell r="G23">
            <v>13.492040404040404</v>
          </cell>
          <cell r="H23">
            <v>14.994282828282829</v>
          </cell>
          <cell r="I23">
            <v>15.537878787878787</v>
          </cell>
          <cell r="J23">
            <v>12.969303030303031</v>
          </cell>
          <cell r="K23">
            <v>5.4387878787878794</v>
          </cell>
          <cell r="L23">
            <v>13.448378787878788</v>
          </cell>
          <cell r="M23">
            <v>17.822813131313133</v>
          </cell>
          <cell r="N23">
            <v>43.417040404040407</v>
          </cell>
          <cell r="O23">
            <v>27.485570707070707</v>
          </cell>
          <cell r="P23">
            <v>69.589898989898998</v>
          </cell>
          <cell r="Q23">
            <v>23.670217171717177</v>
          </cell>
          <cell r="R23">
            <v>38.333979797979801</v>
          </cell>
          <cell r="S23">
            <v>36.703863636363643</v>
          </cell>
          <cell r="T23">
            <v>27.353136363636366</v>
          </cell>
          <cell r="U23">
            <v>25.286262626262626</v>
          </cell>
          <cell r="V23">
            <v>26.295252525252529</v>
          </cell>
          <cell r="W23">
            <v>26.434969696969699</v>
          </cell>
          <cell r="X23">
            <v>37.409661616161621</v>
          </cell>
          <cell r="Y23">
            <v>48.138080808080808</v>
          </cell>
          <cell r="Z23">
            <v>24.476631313131318</v>
          </cell>
          <cell r="AA23">
            <v>48.549843434343444</v>
          </cell>
          <cell r="AB23">
            <v>24.425651515151515</v>
          </cell>
          <cell r="AC23">
            <v>76.866611111111126</v>
          </cell>
          <cell r="AD23">
            <v>47.508398989898993</v>
          </cell>
          <cell r="AE23">
            <v>66.044505050505052</v>
          </cell>
          <cell r="AF23">
            <v>76.194363636363647</v>
          </cell>
          <cell r="AG23">
            <v>65.271111111111097</v>
          </cell>
          <cell r="AH23">
            <v>40.232888888888894</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1002.3736969696967</v>
          </cell>
        </row>
        <row r="24">
          <cell r="A24" t="str">
            <v>Ingrofoll</v>
          </cell>
          <cell r="B24">
            <v>0</v>
          </cell>
          <cell r="C24">
            <v>0</v>
          </cell>
          <cell r="D24">
            <v>0</v>
          </cell>
          <cell r="E24">
            <v>3.9912727272727273</v>
          </cell>
          <cell r="F24">
            <v>7.9850909090909097</v>
          </cell>
          <cell r="G24">
            <v>11.485090909090909</v>
          </cell>
          <cell r="H24">
            <v>6.9796363636363647</v>
          </cell>
          <cell r="I24">
            <v>2.0007272727272727</v>
          </cell>
          <cell r="J24">
            <v>16.894181818181821</v>
          </cell>
          <cell r="K24">
            <v>25.950272727272729</v>
          </cell>
          <cell r="L24">
            <v>39.870727272727272</v>
          </cell>
          <cell r="M24">
            <v>36.453454545454548</v>
          </cell>
          <cell r="N24">
            <v>49.887090909090915</v>
          </cell>
          <cell r="O24">
            <v>24.795909090909092</v>
          </cell>
          <cell r="P24">
            <v>31.431272727272727</v>
          </cell>
          <cell r="Q24">
            <v>40.462863636363636</v>
          </cell>
          <cell r="R24">
            <v>65.240954545454542</v>
          </cell>
          <cell r="S24">
            <v>142.19481818181819</v>
          </cell>
          <cell r="T24">
            <v>30.93268181818182</v>
          </cell>
          <cell r="U24">
            <v>57.15309090909092</v>
          </cell>
          <cell r="V24">
            <v>71.442318181818194</v>
          </cell>
          <cell r="W24">
            <v>82.666181818181826</v>
          </cell>
          <cell r="X24">
            <v>68.035863636363644</v>
          </cell>
          <cell r="Y24">
            <v>29.763681818181823</v>
          </cell>
          <cell r="Z24">
            <v>14.478545454545454</v>
          </cell>
          <cell r="AA24">
            <v>112.64527272727274</v>
          </cell>
          <cell r="AB24">
            <v>105.90109090909091</v>
          </cell>
          <cell r="AC24">
            <v>56.087500000000006</v>
          </cell>
          <cell r="AD24">
            <v>67.271272727272731</v>
          </cell>
          <cell r="AE24">
            <v>86.405136363636359</v>
          </cell>
          <cell r="AF24">
            <v>169.98131818181821</v>
          </cell>
          <cell r="AG24">
            <v>35.780500000000004</v>
          </cell>
          <cell r="AH24">
            <v>58.481500000000004</v>
          </cell>
          <cell r="AI24">
            <v>115.88850000000001</v>
          </cell>
          <cell r="AJ24">
            <v>146.85999999999999</v>
          </cell>
          <cell r="AK24">
            <v>90.524000000000015</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1905.9218181818183</v>
          </cell>
        </row>
        <row r="25">
          <cell r="A25" t="str">
            <v>Confidor</v>
          </cell>
          <cell r="B25">
            <v>0</v>
          </cell>
          <cell r="C25">
            <v>0</v>
          </cell>
          <cell r="D25">
            <v>0</v>
          </cell>
          <cell r="E25">
            <v>0</v>
          </cell>
          <cell r="F25">
            <v>0.76831999999999989</v>
          </cell>
          <cell r="G25">
            <v>1.5371299999999999</v>
          </cell>
          <cell r="H25">
            <v>2.21088</v>
          </cell>
          <cell r="I25">
            <v>1.34358</v>
          </cell>
          <cell r="J25">
            <v>0.38513999999999998</v>
          </cell>
          <cell r="K25">
            <v>1.1392499999999999</v>
          </cell>
          <cell r="L25">
            <v>0.76831999999999989</v>
          </cell>
          <cell r="M25">
            <v>1.5951949999999999</v>
          </cell>
          <cell r="N25">
            <v>3.3224449999999996</v>
          </cell>
          <cell r="O25">
            <v>8.5441299999999991</v>
          </cell>
          <cell r="P25">
            <v>1.6402749999999999</v>
          </cell>
          <cell r="Q25">
            <v>3.93764</v>
          </cell>
          <cell r="R25">
            <v>3.4023150000000002</v>
          </cell>
          <cell r="S25">
            <v>3.4221599999999999</v>
          </cell>
          <cell r="T25">
            <v>3.8761449999999997</v>
          </cell>
          <cell r="U25">
            <v>1.4437850000000001</v>
          </cell>
          <cell r="V25">
            <v>0.17346</v>
          </cell>
          <cell r="W25">
            <v>4.39628</v>
          </cell>
          <cell r="X25">
            <v>6.5023</v>
          </cell>
          <cell r="Y25">
            <v>2.4375050000000003</v>
          </cell>
          <cell r="Z25">
            <v>1.7590999999999999</v>
          </cell>
          <cell r="AA25">
            <v>2.3101049999999996</v>
          </cell>
          <cell r="AB25">
            <v>9.5944450000000003</v>
          </cell>
          <cell r="AC25">
            <v>2.5046349999999999</v>
          </cell>
          <cell r="AD25">
            <v>4.0937049999999999</v>
          </cell>
          <cell r="AE25">
            <v>8.1121949999999998</v>
          </cell>
          <cell r="AF25">
            <v>10.280199999999997</v>
          </cell>
          <cell r="AG25">
            <v>6.3366800000000003</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97.837319999999977</v>
          </cell>
        </row>
        <row r="26">
          <cell r="A26" t="str">
            <v>Buldok</v>
          </cell>
          <cell r="B26">
            <v>0</v>
          </cell>
          <cell r="C26">
            <v>0</v>
          </cell>
          <cell r="D26">
            <v>0</v>
          </cell>
          <cell r="E26">
            <v>0</v>
          </cell>
          <cell r="F26">
            <v>0</v>
          </cell>
          <cell r="G26">
            <v>0</v>
          </cell>
          <cell r="H26">
            <v>7.317333333333333</v>
          </cell>
          <cell r="I26">
            <v>14.639333333333333</v>
          </cell>
          <cell r="J26">
            <v>21.055999999999997</v>
          </cell>
          <cell r="K26">
            <v>12.795999999999999</v>
          </cell>
          <cell r="L26">
            <v>3.6679999999999997</v>
          </cell>
          <cell r="M26">
            <v>10.85</v>
          </cell>
          <cell r="N26">
            <v>7.317333333333333</v>
          </cell>
          <cell r="O26">
            <v>15.192333333333332</v>
          </cell>
          <cell r="P26">
            <v>31.64233333333333</v>
          </cell>
          <cell r="Q26">
            <v>81.37266666666666</v>
          </cell>
          <cell r="R26">
            <v>15.621666666666666</v>
          </cell>
          <cell r="S26">
            <v>37.501333333333335</v>
          </cell>
          <cell r="T26">
            <v>32.403000000000006</v>
          </cell>
          <cell r="U26">
            <v>32.591999999999999</v>
          </cell>
          <cell r="V26">
            <v>36.91566666666666</v>
          </cell>
          <cell r="W26">
            <v>13.750333333333334</v>
          </cell>
          <cell r="X26">
            <v>1.6520000000000001</v>
          </cell>
          <cell r="Y26">
            <v>41.86933333333333</v>
          </cell>
          <cell r="Z26">
            <v>61.926666666666662</v>
          </cell>
          <cell r="AA26">
            <v>23.214333333333336</v>
          </cell>
          <cell r="AB26">
            <v>16.753333333333334</v>
          </cell>
          <cell r="AC26">
            <v>22.000999999999998</v>
          </cell>
          <cell r="AD26">
            <v>91.375666666666675</v>
          </cell>
          <cell r="AE26">
            <v>23.853666666666665</v>
          </cell>
          <cell r="AF26">
            <v>38.987666666666662</v>
          </cell>
          <cell r="AG26">
            <v>77.259</v>
          </cell>
          <cell r="AH26">
            <v>97.906666666666652</v>
          </cell>
          <cell r="AI26">
            <v>60.349333333333334</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931.78399999999999</v>
          </cell>
        </row>
        <row r="27">
          <cell r="A27" t="str">
            <v>Topsindo</v>
          </cell>
          <cell r="B27">
            <v>0</v>
          </cell>
          <cell r="C27">
            <v>0</v>
          </cell>
          <cell r="D27">
            <v>0</v>
          </cell>
          <cell r="E27">
            <v>0</v>
          </cell>
          <cell r="F27">
            <v>0</v>
          </cell>
          <cell r="G27">
            <v>0</v>
          </cell>
          <cell r="H27">
            <v>3.6586666666666665</v>
          </cell>
          <cell r="I27">
            <v>7.3196666666666665</v>
          </cell>
          <cell r="J27">
            <v>10.527999999999999</v>
          </cell>
          <cell r="K27">
            <v>6.3979999999999997</v>
          </cell>
          <cell r="L27">
            <v>8.1059999999999999</v>
          </cell>
          <cell r="M27">
            <v>17.972999999999999</v>
          </cell>
          <cell r="N27">
            <v>21.706666666666663</v>
          </cell>
          <cell r="O27">
            <v>18.564166666666665</v>
          </cell>
          <cell r="P27">
            <v>18.965166666666665</v>
          </cell>
          <cell r="Q27">
            <v>49.986333333333327</v>
          </cell>
          <cell r="R27">
            <v>14.082833333333333</v>
          </cell>
          <cell r="S27">
            <v>31.772666666666666</v>
          </cell>
          <cell r="T27">
            <v>43.323500000000003</v>
          </cell>
          <cell r="U27">
            <v>86.044000000000011</v>
          </cell>
          <cell r="V27">
            <v>31.847833333333327</v>
          </cell>
          <cell r="W27">
            <v>39.019166666666663</v>
          </cell>
          <cell r="X27">
            <v>28.600000000000005</v>
          </cell>
          <cell r="Y27">
            <v>48.870666666666665</v>
          </cell>
          <cell r="Z27">
            <v>62.605333333333327</v>
          </cell>
          <cell r="AA27">
            <v>23.393166666666666</v>
          </cell>
          <cell r="AB27">
            <v>9.7926666666666673</v>
          </cell>
          <cell r="AC27">
            <v>46.888499999999993</v>
          </cell>
          <cell r="AD27">
            <v>98.767833333333328</v>
          </cell>
          <cell r="AE27">
            <v>31.824833333333338</v>
          </cell>
          <cell r="AF27">
            <v>33.853833333333327</v>
          </cell>
          <cell r="AG27">
            <v>57.487499999999997</v>
          </cell>
          <cell r="AH27">
            <v>127.27533333333335</v>
          </cell>
          <cell r="AI27">
            <v>50.620666666666665</v>
          </cell>
          <cell r="AJ27">
            <v>33.417999999999999</v>
          </cell>
          <cell r="AK27">
            <v>66.221999999999994</v>
          </cell>
          <cell r="AL27">
            <v>83.919999999999987</v>
          </cell>
          <cell r="AM27">
            <v>51.728000000000002</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1264.5639999999999</v>
          </cell>
        </row>
        <row r="28">
          <cell r="A28" t="str">
            <v>Metindo</v>
          </cell>
          <cell r="B28">
            <v>0</v>
          </cell>
          <cell r="C28">
            <v>0</v>
          </cell>
          <cell r="D28">
            <v>0</v>
          </cell>
          <cell r="E28">
            <v>0</v>
          </cell>
          <cell r="F28">
            <v>0</v>
          </cell>
          <cell r="G28">
            <v>0</v>
          </cell>
          <cell r="H28">
            <v>0</v>
          </cell>
          <cell r="I28">
            <v>8.7807999999999993</v>
          </cell>
          <cell r="J28">
            <v>17.5672</v>
          </cell>
          <cell r="K28">
            <v>25.267199999999999</v>
          </cell>
          <cell r="L28">
            <v>27.8992</v>
          </cell>
          <cell r="M28">
            <v>42.041600000000003</v>
          </cell>
          <cell r="N28">
            <v>74.211999999999989</v>
          </cell>
          <cell r="O28">
            <v>66.812799999999996</v>
          </cell>
          <cell r="P28">
            <v>46.454799999999999</v>
          </cell>
          <cell r="Q28">
            <v>62.858799999999995</v>
          </cell>
          <cell r="R28">
            <v>128.7912</v>
          </cell>
          <cell r="S28">
            <v>57.334000000000003</v>
          </cell>
          <cell r="T28">
            <v>125.28960000000001</v>
          </cell>
          <cell r="U28">
            <v>232.62360000000001</v>
          </cell>
          <cell r="V28">
            <v>205.38640000000001</v>
          </cell>
          <cell r="W28">
            <v>135.36680000000001</v>
          </cell>
          <cell r="X28">
            <v>136.33640000000003</v>
          </cell>
          <cell r="Y28">
            <v>113.40240000000001</v>
          </cell>
          <cell r="Z28">
            <v>169.39919999999998</v>
          </cell>
          <cell r="AA28">
            <v>161.16800000000001</v>
          </cell>
          <cell r="AB28">
            <v>54.261200000000002</v>
          </cell>
          <cell r="AC28">
            <v>94.711999999999989</v>
          </cell>
          <cell r="AD28">
            <v>204.33719999999997</v>
          </cell>
          <cell r="AE28">
            <v>255.60680000000002</v>
          </cell>
          <cell r="AF28">
            <v>97.1404</v>
          </cell>
          <cell r="AG28">
            <v>113.22120000000001</v>
          </cell>
          <cell r="AH28">
            <v>287.07080000000008</v>
          </cell>
          <cell r="AI28">
            <v>315.024</v>
          </cell>
          <cell r="AJ28">
            <v>180.1472</v>
          </cell>
          <cell r="AK28">
            <v>199.27999999999997</v>
          </cell>
          <cell r="AL28">
            <v>300.28399999999999</v>
          </cell>
          <cell r="AM28">
            <v>271.29599999999999</v>
          </cell>
          <cell r="AN28">
            <v>103.456</v>
          </cell>
          <cell r="AO28">
            <v>0</v>
          </cell>
          <cell r="AP28">
            <v>0</v>
          </cell>
          <cell r="AQ28">
            <v>0</v>
          </cell>
          <cell r="AR28">
            <v>0</v>
          </cell>
          <cell r="AS28">
            <v>0</v>
          </cell>
          <cell r="AT28">
            <v>0</v>
          </cell>
          <cell r="AU28">
            <v>0</v>
          </cell>
          <cell r="AV28">
            <v>0</v>
          </cell>
          <cell r="AW28">
            <v>0</v>
          </cell>
          <cell r="AX28">
            <v>0</v>
          </cell>
          <cell r="AY28">
            <v>0</v>
          </cell>
          <cell r="AZ28">
            <v>0</v>
          </cell>
          <cell r="BA28">
            <v>0</v>
          </cell>
          <cell r="BB28">
            <v>4312.8287999999993</v>
          </cell>
        </row>
        <row r="29">
          <cell r="A29" t="str">
            <v>Decis</v>
          </cell>
          <cell r="B29">
            <v>0</v>
          </cell>
          <cell r="C29">
            <v>0</v>
          </cell>
          <cell r="D29">
            <v>0</v>
          </cell>
          <cell r="E29">
            <v>0</v>
          </cell>
          <cell r="F29">
            <v>0</v>
          </cell>
          <cell r="G29">
            <v>0</v>
          </cell>
          <cell r="H29">
            <v>0</v>
          </cell>
          <cell r="I29">
            <v>0</v>
          </cell>
          <cell r="J29">
            <v>8.2319999999999993</v>
          </cell>
          <cell r="K29">
            <v>16.469249999999999</v>
          </cell>
          <cell r="L29">
            <v>23.687999999999999</v>
          </cell>
          <cell r="M29">
            <v>14.3955</v>
          </cell>
          <cell r="N29">
            <v>4.1265000000000001</v>
          </cell>
          <cell r="O29">
            <v>12.206249999999999</v>
          </cell>
          <cell r="P29">
            <v>8.2319999999999993</v>
          </cell>
          <cell r="Q29">
            <v>17.091374999999999</v>
          </cell>
          <cell r="R29">
            <v>35.597625000000001</v>
          </cell>
          <cell r="S29">
            <v>91.544250000000005</v>
          </cell>
          <cell r="T29">
            <v>17.574375</v>
          </cell>
          <cell r="U29">
            <v>42.189</v>
          </cell>
          <cell r="V29">
            <v>36.453375000000001</v>
          </cell>
          <cell r="W29">
            <v>36.666000000000004</v>
          </cell>
          <cell r="X29">
            <v>41.530124999999998</v>
          </cell>
          <cell r="Y29">
            <v>15.469125</v>
          </cell>
          <cell r="Z29">
            <v>1.8585000000000003</v>
          </cell>
          <cell r="AA29">
            <v>47.103000000000002</v>
          </cell>
          <cell r="AB29">
            <v>69.667500000000004</v>
          </cell>
          <cell r="AC29">
            <v>26.116125000000004</v>
          </cell>
          <cell r="AD29">
            <v>18.8475</v>
          </cell>
          <cell r="AE29">
            <v>24.751124999999998</v>
          </cell>
          <cell r="AF29">
            <v>102.79762500000001</v>
          </cell>
          <cell r="AG29">
            <v>26.835374999999999</v>
          </cell>
          <cell r="AH29">
            <v>43.861125000000001</v>
          </cell>
          <cell r="AI29">
            <v>86.916375000000002</v>
          </cell>
          <cell r="AJ29">
            <v>110.14499999999998</v>
          </cell>
          <cell r="AK29">
            <v>67.893000000000001</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1048.2570000000001</v>
          </cell>
        </row>
        <row r="30">
          <cell r="A30" t="str">
            <v>Larvin</v>
          </cell>
          <cell r="B30">
            <v>0</v>
          </cell>
          <cell r="C30">
            <v>0</v>
          </cell>
          <cell r="D30">
            <v>0</v>
          </cell>
          <cell r="E30">
            <v>0</v>
          </cell>
          <cell r="F30">
            <v>0</v>
          </cell>
          <cell r="G30">
            <v>0</v>
          </cell>
          <cell r="H30">
            <v>0</v>
          </cell>
          <cell r="I30">
            <v>0</v>
          </cell>
          <cell r="J30">
            <v>0</v>
          </cell>
          <cell r="K30">
            <v>8.2319999999999993</v>
          </cell>
          <cell r="L30">
            <v>16.469249999999999</v>
          </cell>
          <cell r="M30">
            <v>23.687999999999999</v>
          </cell>
          <cell r="N30">
            <v>14.3955</v>
          </cell>
          <cell r="O30">
            <v>4.1265000000000001</v>
          </cell>
          <cell r="P30">
            <v>12.206249999999999</v>
          </cell>
          <cell r="Q30">
            <v>8.2319999999999993</v>
          </cell>
          <cell r="R30">
            <v>17.091374999999999</v>
          </cell>
          <cell r="S30">
            <v>35.597625000000001</v>
          </cell>
          <cell r="T30">
            <v>91.544250000000005</v>
          </cell>
          <cell r="U30">
            <v>17.574375</v>
          </cell>
          <cell r="V30">
            <v>42.189</v>
          </cell>
          <cell r="W30">
            <v>36.453375000000001</v>
          </cell>
          <cell r="X30">
            <v>36.666000000000004</v>
          </cell>
          <cell r="Y30">
            <v>41.530124999999998</v>
          </cell>
          <cell r="Z30">
            <v>15.469125</v>
          </cell>
          <cell r="AA30">
            <v>1.8585000000000003</v>
          </cell>
          <cell r="AB30">
            <v>47.103000000000002</v>
          </cell>
          <cell r="AC30">
            <v>69.667500000000004</v>
          </cell>
          <cell r="AD30">
            <v>26.116125000000004</v>
          </cell>
          <cell r="AE30">
            <v>18.8475</v>
          </cell>
          <cell r="AF30">
            <v>24.751124999999998</v>
          </cell>
          <cell r="AG30">
            <v>102.79762500000001</v>
          </cell>
          <cell r="AH30">
            <v>26.835374999999999</v>
          </cell>
          <cell r="AI30">
            <v>43.861125000000001</v>
          </cell>
          <cell r="AJ30">
            <v>86.916375000000002</v>
          </cell>
          <cell r="AK30">
            <v>110.14499999999998</v>
          </cell>
          <cell r="AL30">
            <v>67.893000000000001</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1048.2570000000001</v>
          </cell>
        </row>
      </sheetData>
      <sheetData sheetId="3"/>
      <sheetData sheetId="4"/>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o% fix"/>
      <sheetName val="daftar indeks"/>
      <sheetName val="rek lap bulanan"/>
      <sheetName val="koef komponen"/>
      <sheetName val="KOEF NON PROFIT"/>
      <sheetName val="MPU"/>
      <sheetName val="ES STG"/>
      <sheetName val="ES SPD"/>
      <sheetName val="EsApr00"/>
      <sheetName val="EsMei00"/>
      <sheetName val="EsJuni00"/>
      <sheetName val="EsJuli00"/>
      <sheetName val="EsAgus00"/>
      <sheetName val="EsSep00"/>
      <sheetName val="EsOkt00"/>
      <sheetName val="EsNov00"/>
      <sheetName val="EsDes00"/>
      <sheetName val="EsJan01"/>
      <sheetName val="EsPeb01"/>
      <sheetName val="EsMar01"/>
      <sheetName val="EsApr01"/>
      <sheetName val="EsMei01"/>
      <sheetName val="EsJuni01"/>
      <sheetName val="EsJuli01"/>
      <sheetName val="EsAgus01"/>
      <sheetName val="EsSept01"/>
      <sheetName val="EsOkt01"/>
      <sheetName val="EsNov01"/>
      <sheetName val="EsDes01"/>
      <sheetName val="EsJan02"/>
      <sheetName val="EsFeb02"/>
      <sheetName val="EsMar02"/>
      <sheetName val="EsApril02"/>
      <sheetName val="EsMei02"/>
      <sheetName val="EsJuni02"/>
      <sheetName val="EsJuli02"/>
      <sheetName val="EsAgus02"/>
      <sheetName val="Rekap Eks.blnan"/>
      <sheetName val="Rekap"/>
      <sheetName val="sekat"/>
      <sheetName val="Current"/>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S 2001"/>
      <sheetName val="KAS 2002"/>
      <sheetName val="KAS 2003"/>
      <sheetName val="AC"/>
      <sheetName val="KAS 2004"/>
    </sheetNames>
    <sheetDataSet>
      <sheetData sheetId="0" refreshError="1"/>
      <sheetData sheetId="1" refreshError="1"/>
      <sheetData sheetId="2" refreshError="1"/>
      <sheetData sheetId="3" refreshError="1">
        <row r="8">
          <cell r="B8" t="str">
            <v>1-000</v>
          </cell>
          <cell r="C8" t="str">
            <v>AKTIVA LANCAR</v>
          </cell>
          <cell r="D8">
            <v>1</v>
          </cell>
        </row>
        <row r="9">
          <cell r="B9" t="str">
            <v>1-100</v>
          </cell>
          <cell r="C9" t="str">
            <v>Kas</v>
          </cell>
          <cell r="D9">
            <v>2</v>
          </cell>
        </row>
        <row r="10">
          <cell r="B10" t="str">
            <v>1-200</v>
          </cell>
          <cell r="C10" t="str">
            <v>Bank</v>
          </cell>
          <cell r="D10">
            <v>3</v>
          </cell>
        </row>
        <row r="11">
          <cell r="B11" t="str">
            <v>1-300</v>
          </cell>
          <cell r="C11" t="str">
            <v>Piutang Usaha</v>
          </cell>
          <cell r="D11">
            <v>4</v>
          </cell>
        </row>
        <row r="12">
          <cell r="B12" t="str">
            <v>1-400</v>
          </cell>
          <cell r="C12" t="str">
            <v>Piutang Karyawan</v>
          </cell>
          <cell r="D12">
            <v>5</v>
          </cell>
        </row>
        <row r="13">
          <cell r="B13" t="str">
            <v>1-401</v>
          </cell>
          <cell r="C13" t="str">
            <v>Sahmin</v>
          </cell>
          <cell r="D13">
            <v>6</v>
          </cell>
        </row>
        <row r="14">
          <cell r="B14" t="str">
            <v>1-402</v>
          </cell>
          <cell r="C14" t="str">
            <v>Asari</v>
          </cell>
          <cell r="D14">
            <v>7</v>
          </cell>
        </row>
        <row r="15">
          <cell r="B15" t="str">
            <v>1-403</v>
          </cell>
          <cell r="C15" t="str">
            <v>Kasdi</v>
          </cell>
          <cell r="D15">
            <v>8</v>
          </cell>
        </row>
        <row r="16">
          <cell r="B16" t="str">
            <v>1-404</v>
          </cell>
          <cell r="C16" t="str">
            <v>A. Manaf</v>
          </cell>
          <cell r="D16">
            <v>9</v>
          </cell>
        </row>
        <row r="17">
          <cell r="B17" t="str">
            <v>1-405</v>
          </cell>
          <cell r="C17" t="str">
            <v>Adi Margono</v>
          </cell>
          <cell r="D17">
            <v>10</v>
          </cell>
        </row>
        <row r="18">
          <cell r="B18" t="str">
            <v>1-406</v>
          </cell>
          <cell r="C18" t="str">
            <v>Aziz</v>
          </cell>
          <cell r="D18">
            <v>11</v>
          </cell>
        </row>
        <row r="19">
          <cell r="B19" t="str">
            <v>1-407</v>
          </cell>
          <cell r="C19" t="str">
            <v>Digdo Suratmin</v>
          </cell>
          <cell r="D19">
            <v>12</v>
          </cell>
        </row>
        <row r="20">
          <cell r="B20" t="str">
            <v>1-408</v>
          </cell>
          <cell r="C20" t="str">
            <v>Cipto</v>
          </cell>
          <cell r="D20">
            <v>13</v>
          </cell>
        </row>
        <row r="21">
          <cell r="B21" t="str">
            <v>1-409</v>
          </cell>
          <cell r="C21" t="str">
            <v>Gunawan</v>
          </cell>
          <cell r="D21">
            <v>14</v>
          </cell>
        </row>
        <row r="22">
          <cell r="B22" t="str">
            <v>1-410</v>
          </cell>
          <cell r="C22" t="str">
            <v>H. Zakaria</v>
          </cell>
          <cell r="D22">
            <v>15</v>
          </cell>
        </row>
        <row r="23">
          <cell r="B23" t="str">
            <v>1-411</v>
          </cell>
          <cell r="C23" t="str">
            <v>Joko Purwanto</v>
          </cell>
          <cell r="D23">
            <v>16</v>
          </cell>
        </row>
        <row r="24">
          <cell r="B24" t="str">
            <v>1-412</v>
          </cell>
          <cell r="C24" t="str">
            <v>Nyoman L.</v>
          </cell>
          <cell r="D24">
            <v>17</v>
          </cell>
        </row>
        <row r="25">
          <cell r="B25" t="str">
            <v>1-413</v>
          </cell>
          <cell r="C25" t="str">
            <v>Panjaitan</v>
          </cell>
          <cell r="D25">
            <v>18</v>
          </cell>
        </row>
        <row r="26">
          <cell r="B26" t="str">
            <v>1-414</v>
          </cell>
          <cell r="C26" t="str">
            <v>Syarifuddin</v>
          </cell>
          <cell r="D26">
            <v>19</v>
          </cell>
        </row>
        <row r="27">
          <cell r="B27" t="str">
            <v>1-415</v>
          </cell>
          <cell r="C27" t="str">
            <v>Usman</v>
          </cell>
          <cell r="D27">
            <v>20</v>
          </cell>
        </row>
        <row r="28">
          <cell r="B28" t="str">
            <v>1-416</v>
          </cell>
          <cell r="C28" t="str">
            <v>Winarso</v>
          </cell>
          <cell r="D28">
            <v>21</v>
          </cell>
        </row>
        <row r="29">
          <cell r="B29" t="str">
            <v>1-417</v>
          </cell>
          <cell r="C29" t="str">
            <v>Bochari</v>
          </cell>
          <cell r="D29">
            <v>22</v>
          </cell>
        </row>
        <row r="30">
          <cell r="B30" t="str">
            <v>1-418</v>
          </cell>
          <cell r="C30" t="str">
            <v>Febby</v>
          </cell>
          <cell r="D30">
            <v>23</v>
          </cell>
        </row>
        <row r="31">
          <cell r="B31" t="str">
            <v>1-419</v>
          </cell>
          <cell r="C31" t="str">
            <v>Gilbert</v>
          </cell>
          <cell r="D31">
            <v>24</v>
          </cell>
        </row>
        <row r="32">
          <cell r="B32" t="str">
            <v>1-420</v>
          </cell>
          <cell r="C32" t="str">
            <v>Junaedi</v>
          </cell>
          <cell r="D32">
            <v>25</v>
          </cell>
        </row>
        <row r="33">
          <cell r="B33" t="str">
            <v>1-421</v>
          </cell>
          <cell r="C33" t="str">
            <v>Pasaribu</v>
          </cell>
          <cell r="D33">
            <v>26</v>
          </cell>
        </row>
        <row r="34">
          <cell r="B34" t="str">
            <v>1-422</v>
          </cell>
          <cell r="C34" t="str">
            <v>Yosep</v>
          </cell>
          <cell r="D34">
            <v>27</v>
          </cell>
        </row>
        <row r="35">
          <cell r="B35" t="str">
            <v>1-423</v>
          </cell>
          <cell r="C35" t="str">
            <v>Syamsuddin</v>
          </cell>
          <cell r="D35">
            <v>28</v>
          </cell>
        </row>
        <row r="36">
          <cell r="B36" t="str">
            <v>1-424</v>
          </cell>
          <cell r="C36" t="str">
            <v>I. Baderi</v>
          </cell>
          <cell r="D36">
            <v>29</v>
          </cell>
        </row>
        <row r="37">
          <cell r="B37" t="str">
            <v>1-425</v>
          </cell>
          <cell r="C37" t="str">
            <v>Wakar</v>
          </cell>
          <cell r="D37">
            <v>30</v>
          </cell>
        </row>
        <row r="38">
          <cell r="B38" t="str">
            <v>1-426</v>
          </cell>
          <cell r="C38" t="str">
            <v>Makruf</v>
          </cell>
          <cell r="D38">
            <v>31</v>
          </cell>
        </row>
        <row r="39">
          <cell r="B39" t="str">
            <v>1-427</v>
          </cell>
          <cell r="C39" t="str">
            <v>Devisi Logging</v>
          </cell>
          <cell r="D39">
            <v>32</v>
          </cell>
        </row>
        <row r="40">
          <cell r="B40" t="str">
            <v>1-428</v>
          </cell>
          <cell r="C40" t="str">
            <v>Abu Bakar</v>
          </cell>
          <cell r="D40">
            <v>33</v>
          </cell>
        </row>
        <row r="41">
          <cell r="B41" t="str">
            <v>1-429</v>
          </cell>
          <cell r="C41" t="str">
            <v>Jubirnur</v>
          </cell>
          <cell r="D41">
            <v>34</v>
          </cell>
        </row>
        <row r="42">
          <cell r="B42" t="str">
            <v>1-430</v>
          </cell>
          <cell r="C42" t="str">
            <v>M. Thambrin</v>
          </cell>
          <cell r="D42">
            <v>35</v>
          </cell>
        </row>
        <row r="43">
          <cell r="B43" t="str">
            <v>1-431</v>
          </cell>
          <cell r="C43" t="str">
            <v>Supiansyah</v>
          </cell>
          <cell r="D43">
            <v>36</v>
          </cell>
        </row>
        <row r="44">
          <cell r="B44" t="str">
            <v>1-432</v>
          </cell>
          <cell r="C44" t="str">
            <v>Sahran</v>
          </cell>
          <cell r="D44">
            <v>37</v>
          </cell>
        </row>
        <row r="45">
          <cell r="B45" t="str">
            <v>1-433</v>
          </cell>
          <cell r="C45" t="str">
            <v>Izahar</v>
          </cell>
          <cell r="D45">
            <v>38</v>
          </cell>
        </row>
        <row r="46">
          <cell r="B46" t="str">
            <v>1-434</v>
          </cell>
          <cell r="C46" t="str">
            <v>Heru</v>
          </cell>
          <cell r="D46">
            <v>39</v>
          </cell>
        </row>
        <row r="47">
          <cell r="B47" t="str">
            <v>1-435</v>
          </cell>
          <cell r="C47" t="str">
            <v>Amin Prayogo</v>
          </cell>
          <cell r="D47">
            <v>40</v>
          </cell>
        </row>
        <row r="48">
          <cell r="B48" t="str">
            <v>1-436</v>
          </cell>
          <cell r="C48" t="str">
            <v xml:space="preserve">Nanang </v>
          </cell>
          <cell r="D48">
            <v>41</v>
          </cell>
        </row>
        <row r="49">
          <cell r="B49" t="str">
            <v>1-437</v>
          </cell>
          <cell r="C49" t="str">
            <v>Ari</v>
          </cell>
          <cell r="D49">
            <v>42</v>
          </cell>
        </row>
        <row r="50">
          <cell r="B50" t="str">
            <v>1-438</v>
          </cell>
          <cell r="C50" t="str">
            <v>Budi</v>
          </cell>
          <cell r="D50">
            <v>43</v>
          </cell>
        </row>
        <row r="51">
          <cell r="B51" t="str">
            <v>1-439</v>
          </cell>
          <cell r="C51" t="str">
            <v>Nasrul</v>
          </cell>
          <cell r="D51">
            <v>44</v>
          </cell>
        </row>
        <row r="52">
          <cell r="B52" t="str">
            <v>1-440</v>
          </cell>
          <cell r="C52" t="str">
            <v>Wahab</v>
          </cell>
          <cell r="D52">
            <v>45</v>
          </cell>
        </row>
        <row r="53">
          <cell r="B53" t="str">
            <v>1-441</v>
          </cell>
          <cell r="C53" t="str">
            <v>Baco</v>
          </cell>
          <cell r="D53">
            <v>46</v>
          </cell>
        </row>
        <row r="54">
          <cell r="B54" t="str">
            <v>1-442</v>
          </cell>
          <cell r="C54" t="str">
            <v>Bon Kantin</v>
          </cell>
          <cell r="D54">
            <v>47</v>
          </cell>
        </row>
        <row r="55">
          <cell r="B55" t="str">
            <v>1-443</v>
          </cell>
          <cell r="C55" t="str">
            <v>Jainul</v>
          </cell>
          <cell r="D55">
            <v>48</v>
          </cell>
        </row>
        <row r="56">
          <cell r="B56" t="str">
            <v>1-444</v>
          </cell>
          <cell r="C56" t="str">
            <v>Dulu</v>
          </cell>
          <cell r="D56">
            <v>49</v>
          </cell>
        </row>
        <row r="57">
          <cell r="B57" t="str">
            <v>1-445</v>
          </cell>
          <cell r="C57" t="str">
            <v>Basri</v>
          </cell>
          <cell r="D57">
            <v>50</v>
          </cell>
        </row>
        <row r="58">
          <cell r="B58" t="str">
            <v>1-446</v>
          </cell>
          <cell r="C58" t="str">
            <v>Markus</v>
          </cell>
          <cell r="D58">
            <v>51</v>
          </cell>
        </row>
        <row r="59">
          <cell r="B59" t="str">
            <v>1-447</v>
          </cell>
          <cell r="C59" t="str">
            <v>De'en</v>
          </cell>
          <cell r="D59">
            <v>52</v>
          </cell>
        </row>
        <row r="60">
          <cell r="B60" t="str">
            <v>1-448</v>
          </cell>
          <cell r="C60" t="str">
            <v>Zainuddin</v>
          </cell>
          <cell r="D60">
            <v>53</v>
          </cell>
        </row>
        <row r="61">
          <cell r="B61" t="str">
            <v>1-449</v>
          </cell>
          <cell r="C61" t="str">
            <v>Nasrul Goce</v>
          </cell>
          <cell r="D61">
            <v>54</v>
          </cell>
        </row>
        <row r="62">
          <cell r="B62" t="str">
            <v>1-450</v>
          </cell>
          <cell r="C62" t="str">
            <v>Wayan</v>
          </cell>
          <cell r="D62">
            <v>55</v>
          </cell>
        </row>
        <row r="63">
          <cell r="B63" t="str">
            <v>1-451</v>
          </cell>
          <cell r="C63" t="str">
            <v>Bayu</v>
          </cell>
          <cell r="D63">
            <v>56</v>
          </cell>
        </row>
        <row r="64">
          <cell r="B64" t="str">
            <v>1-452</v>
          </cell>
          <cell r="C64" t="str">
            <v>Riky</v>
          </cell>
          <cell r="D64">
            <v>57</v>
          </cell>
        </row>
        <row r="65">
          <cell r="B65" t="str">
            <v>1-453</v>
          </cell>
          <cell r="C65" t="str">
            <v>Jenul</v>
          </cell>
          <cell r="D65">
            <v>58</v>
          </cell>
        </row>
        <row r="66">
          <cell r="B66" t="str">
            <v>1-454</v>
          </cell>
          <cell r="C66" t="str">
            <v>Jali</v>
          </cell>
          <cell r="D66">
            <v>59</v>
          </cell>
        </row>
        <row r="67">
          <cell r="B67" t="str">
            <v>1-455</v>
          </cell>
          <cell r="C67" t="str">
            <v>Wahab</v>
          </cell>
          <cell r="D67">
            <v>60</v>
          </cell>
        </row>
        <row r="68">
          <cell r="B68" t="str">
            <v>1-456</v>
          </cell>
          <cell r="C68" t="str">
            <v>Nusu</v>
          </cell>
          <cell r="D68">
            <v>61</v>
          </cell>
        </row>
        <row r="69">
          <cell r="B69" t="str">
            <v>1-457</v>
          </cell>
          <cell r="C69" t="str">
            <v>Tai Hong Choung</v>
          </cell>
          <cell r="D69">
            <v>62</v>
          </cell>
        </row>
        <row r="70">
          <cell r="B70" t="str">
            <v>1-458</v>
          </cell>
          <cell r="C70" t="str">
            <v>Choi</v>
          </cell>
          <cell r="D70">
            <v>63</v>
          </cell>
        </row>
        <row r="71">
          <cell r="B71" t="str">
            <v>1-459</v>
          </cell>
          <cell r="C71" t="str">
            <v>Mulyadi</v>
          </cell>
          <cell r="D71">
            <v>64</v>
          </cell>
        </row>
        <row r="72">
          <cell r="B72" t="str">
            <v>1-460</v>
          </cell>
          <cell r="C72" t="str">
            <v>Hamid</v>
          </cell>
          <cell r="D72">
            <v>65</v>
          </cell>
        </row>
        <row r="73">
          <cell r="B73" t="str">
            <v>1-461</v>
          </cell>
          <cell r="C73" t="str">
            <v>Sukijo</v>
          </cell>
          <cell r="D73">
            <v>66</v>
          </cell>
        </row>
        <row r="74">
          <cell r="B74" t="str">
            <v>1-462</v>
          </cell>
          <cell r="C74" t="str">
            <v>Herman</v>
          </cell>
          <cell r="D74">
            <v>67</v>
          </cell>
        </row>
        <row r="75">
          <cell r="B75" t="str">
            <v>1-463</v>
          </cell>
          <cell r="C75" t="str">
            <v>Ruyansyah</v>
          </cell>
        </row>
        <row r="76">
          <cell r="B76" t="str">
            <v>1-464</v>
          </cell>
          <cell r="C76" t="str">
            <v>Sani M</v>
          </cell>
        </row>
        <row r="77">
          <cell r="B77" t="str">
            <v>1-465</v>
          </cell>
        </row>
        <row r="78">
          <cell r="B78" t="str">
            <v>1-500</v>
          </cell>
          <cell r="C78" t="str">
            <v>Piutang Lain-lain</v>
          </cell>
          <cell r="D78">
            <v>68</v>
          </cell>
        </row>
        <row r="79">
          <cell r="B79" t="str">
            <v>1-501</v>
          </cell>
          <cell r="C79" t="str">
            <v>Bapak Cucu</v>
          </cell>
          <cell r="D79">
            <v>69</v>
          </cell>
        </row>
        <row r="80">
          <cell r="B80" t="str">
            <v>1-600</v>
          </cell>
          <cell r="C80" t="str">
            <v>Uang Muka</v>
          </cell>
          <cell r="D80">
            <v>70</v>
          </cell>
        </row>
        <row r="81">
          <cell r="B81" t="str">
            <v>1-601</v>
          </cell>
          <cell r="C81" t="str">
            <v>Uang Muka Pembelian BBM</v>
          </cell>
          <cell r="D81">
            <v>71</v>
          </cell>
        </row>
        <row r="82">
          <cell r="B82" t="str">
            <v>1-602</v>
          </cell>
          <cell r="C82" t="str">
            <v>Uang Muka Pembelian Kayu &amp; Logs</v>
          </cell>
          <cell r="D82">
            <v>72</v>
          </cell>
        </row>
        <row r="83">
          <cell r="B83" t="str">
            <v>1-603</v>
          </cell>
          <cell r="D83">
            <v>73</v>
          </cell>
        </row>
        <row r="84">
          <cell r="B84" t="str">
            <v>1-604</v>
          </cell>
          <cell r="D84">
            <v>74</v>
          </cell>
        </row>
        <row r="85">
          <cell r="B85" t="str">
            <v>1-700</v>
          </cell>
          <cell r="C85" t="str">
            <v>Persediaan</v>
          </cell>
          <cell r="D85">
            <v>75</v>
          </cell>
        </row>
        <row r="86">
          <cell r="B86" t="str">
            <v>1-701</v>
          </cell>
          <cell r="C86" t="str">
            <v>Persediaan BBM / Pelumas</v>
          </cell>
          <cell r="D86">
            <v>76</v>
          </cell>
        </row>
        <row r="87">
          <cell r="B87" t="str">
            <v>1-702</v>
          </cell>
          <cell r="D87">
            <v>77</v>
          </cell>
        </row>
        <row r="88">
          <cell r="B88" t="str">
            <v>1-703</v>
          </cell>
          <cell r="D88">
            <v>78</v>
          </cell>
        </row>
        <row r="89">
          <cell r="B89" t="str">
            <v>2-000</v>
          </cell>
          <cell r="C89" t="str">
            <v>AKTIVA TETAP</v>
          </cell>
          <cell r="D89">
            <v>79</v>
          </cell>
        </row>
        <row r="90">
          <cell r="B90" t="str">
            <v>2-100</v>
          </cell>
          <cell r="C90" t="str">
            <v>Tanah</v>
          </cell>
          <cell r="D90">
            <v>80</v>
          </cell>
        </row>
        <row r="91">
          <cell r="B91" t="str">
            <v>2-200</v>
          </cell>
          <cell r="C91" t="str">
            <v>Bangunan</v>
          </cell>
          <cell r="D91">
            <v>81</v>
          </cell>
        </row>
        <row r="92">
          <cell r="B92" t="str">
            <v>2-300</v>
          </cell>
          <cell r="C92" t="str">
            <v>Kendaraan</v>
          </cell>
          <cell r="D92">
            <v>82</v>
          </cell>
        </row>
        <row r="93">
          <cell r="B93" t="str">
            <v>2-400</v>
          </cell>
          <cell r="C93" t="str">
            <v>Alat Berat</v>
          </cell>
          <cell r="D93">
            <v>83</v>
          </cell>
        </row>
        <row r="94">
          <cell r="B94" t="str">
            <v>2-500</v>
          </cell>
          <cell r="C94" t="str">
            <v>Mesin &amp; Peralatan</v>
          </cell>
          <cell r="D94">
            <v>84</v>
          </cell>
        </row>
        <row r="95">
          <cell r="B95" t="str">
            <v>2-600</v>
          </cell>
          <cell r="C95" t="str">
            <v>Inventaris Kantor</v>
          </cell>
          <cell r="D95">
            <v>85</v>
          </cell>
        </row>
        <row r="96">
          <cell r="B96" t="str">
            <v>3-000</v>
          </cell>
          <cell r="C96" t="str">
            <v>HUTANG LANCAR</v>
          </cell>
          <cell r="D96">
            <v>86</v>
          </cell>
        </row>
        <row r="97">
          <cell r="B97" t="str">
            <v>3-100</v>
          </cell>
          <cell r="C97" t="str">
            <v>Hutang Usaha</v>
          </cell>
          <cell r="D97">
            <v>87</v>
          </cell>
        </row>
        <row r="98">
          <cell r="B98" t="str">
            <v>3-101</v>
          </cell>
          <cell r="C98" t="str">
            <v>Depot Yani</v>
          </cell>
          <cell r="D98">
            <v>88</v>
          </cell>
        </row>
        <row r="99">
          <cell r="B99" t="str">
            <v>3-102</v>
          </cell>
          <cell r="D99">
            <v>89</v>
          </cell>
        </row>
        <row r="100">
          <cell r="B100" t="str">
            <v>3-200</v>
          </cell>
          <cell r="C100" t="str">
            <v>Hutang Biaya</v>
          </cell>
          <cell r="D100">
            <v>90</v>
          </cell>
        </row>
        <row r="101">
          <cell r="B101" t="str">
            <v>3-201</v>
          </cell>
          <cell r="C101" t="str">
            <v>Tunjangan Hari Raya</v>
          </cell>
          <cell r="D101">
            <v>91</v>
          </cell>
        </row>
        <row r="102">
          <cell r="B102" t="str">
            <v>3-202</v>
          </cell>
          <cell r="C102" t="str">
            <v>Biaya Gaji Karyawan</v>
          </cell>
          <cell r="D102">
            <v>92</v>
          </cell>
        </row>
        <row r="103">
          <cell r="B103" t="str">
            <v>3-203</v>
          </cell>
          <cell r="C103" t="str">
            <v>Biaya Insentif</v>
          </cell>
          <cell r="D103">
            <v>93</v>
          </cell>
        </row>
        <row r="104">
          <cell r="B104" t="str">
            <v>3-204</v>
          </cell>
          <cell r="C104" t="str">
            <v>Biaya Perbaikan &amp; Pemeliharaan Kendaraan</v>
          </cell>
          <cell r="D104">
            <v>94</v>
          </cell>
        </row>
        <row r="105">
          <cell r="B105" t="str">
            <v>3-205</v>
          </cell>
          <cell r="C105" t="str">
            <v xml:space="preserve">Upah Angkut </v>
          </cell>
          <cell r="D105">
            <v>95</v>
          </cell>
        </row>
        <row r="106">
          <cell r="B106" t="str">
            <v>3-206</v>
          </cell>
          <cell r="D106">
            <v>96</v>
          </cell>
        </row>
        <row r="107">
          <cell r="B107" t="str">
            <v>3-207</v>
          </cell>
          <cell r="D107">
            <v>97</v>
          </cell>
        </row>
        <row r="108">
          <cell r="B108" t="str">
            <v>3-208</v>
          </cell>
          <cell r="D108">
            <v>98</v>
          </cell>
        </row>
        <row r="109">
          <cell r="B109" t="str">
            <v>3-300</v>
          </cell>
          <cell r="C109" t="str">
            <v>Hutang Pajak</v>
          </cell>
          <cell r="D109">
            <v>99</v>
          </cell>
        </row>
        <row r="110">
          <cell r="B110" t="str">
            <v>3-400</v>
          </cell>
          <cell r="C110" t="str">
            <v>Hutang Bank</v>
          </cell>
          <cell r="D110">
            <v>100</v>
          </cell>
        </row>
        <row r="111">
          <cell r="B111" t="str">
            <v>3-500</v>
          </cell>
          <cell r="C111" t="str">
            <v>Hutang Lain-lain</v>
          </cell>
          <cell r="D111">
            <v>101</v>
          </cell>
        </row>
        <row r="112">
          <cell r="B112" t="str">
            <v>3-501</v>
          </cell>
          <cell r="C112" t="str">
            <v>Hutang Lain-lain - Bapak Himawan</v>
          </cell>
          <cell r="D112">
            <v>102</v>
          </cell>
        </row>
        <row r="113">
          <cell r="B113" t="str">
            <v>3-502</v>
          </cell>
          <cell r="C113" t="str">
            <v>Hutang Lain-lain - PT. Asri Raya Tempayang</v>
          </cell>
          <cell r="D113">
            <v>103</v>
          </cell>
        </row>
        <row r="114">
          <cell r="B114" t="str">
            <v>3-503</v>
          </cell>
          <cell r="C114" t="str">
            <v>Hutang Lain-lain - H. Suta Wijaya</v>
          </cell>
          <cell r="D114">
            <v>104</v>
          </cell>
        </row>
        <row r="115">
          <cell r="B115" t="str">
            <v>4-000</v>
          </cell>
          <cell r="C115" t="str">
            <v>HUTANG JANGKA PANJANG</v>
          </cell>
          <cell r="D115">
            <v>104</v>
          </cell>
        </row>
        <row r="116">
          <cell r="B116" t="str">
            <v>5-000</v>
          </cell>
          <cell r="C116" t="str">
            <v>MODAL</v>
          </cell>
          <cell r="D116">
            <v>105</v>
          </cell>
        </row>
        <row r="117">
          <cell r="B117" t="str">
            <v>6-000</v>
          </cell>
          <cell r="C117" t="str">
            <v>PENDAPATAN</v>
          </cell>
          <cell r="D117">
            <v>106</v>
          </cell>
        </row>
        <row r="118">
          <cell r="B118" t="str">
            <v>6-001</v>
          </cell>
          <cell r="C118" t="str">
            <v>Pendapatan Sewa</v>
          </cell>
          <cell r="D118">
            <v>107</v>
          </cell>
        </row>
        <row r="119">
          <cell r="B119" t="str">
            <v>6-002</v>
          </cell>
          <cell r="D119">
            <v>108</v>
          </cell>
        </row>
        <row r="120">
          <cell r="B120" t="str">
            <v>6-003</v>
          </cell>
          <cell r="D120">
            <v>109</v>
          </cell>
        </row>
        <row r="121">
          <cell r="B121" t="str">
            <v>6-004</v>
          </cell>
          <cell r="C121" t="str">
            <v>Pendapatan Lain-lain</v>
          </cell>
          <cell r="D121">
            <v>110</v>
          </cell>
        </row>
        <row r="122">
          <cell r="B122" t="str">
            <v>7-000</v>
          </cell>
          <cell r="C122" t="str">
            <v>HARGA POKOK PENDAPATAN</v>
          </cell>
          <cell r="D122">
            <v>111</v>
          </cell>
        </row>
        <row r="123">
          <cell r="B123" t="str">
            <v>7-001</v>
          </cell>
          <cell r="C123" t="str">
            <v xml:space="preserve">Upah Angkut </v>
          </cell>
          <cell r="D123">
            <v>112</v>
          </cell>
        </row>
        <row r="124">
          <cell r="B124" t="str">
            <v>7-002</v>
          </cell>
          <cell r="C124" t="str">
            <v>Biaya Gaji Karyawan Lapangan</v>
          </cell>
          <cell r="D124">
            <v>113</v>
          </cell>
        </row>
        <row r="125">
          <cell r="B125" t="str">
            <v>7-003</v>
          </cell>
          <cell r="C125" t="str">
            <v>Biaya Mobilisasi Alat Berat</v>
          </cell>
          <cell r="D125">
            <v>114</v>
          </cell>
        </row>
        <row r="126">
          <cell r="B126" t="str">
            <v>7-004</v>
          </cell>
          <cell r="C126" t="str">
            <v>Biaya Keperluan Work Shop</v>
          </cell>
          <cell r="D126">
            <v>115</v>
          </cell>
        </row>
        <row r="127">
          <cell r="B127" t="str">
            <v>7-005</v>
          </cell>
          <cell r="C127" t="str">
            <v>Biaya Keperluan Camp</v>
          </cell>
          <cell r="D127">
            <v>116</v>
          </cell>
        </row>
        <row r="128">
          <cell r="B128" t="str">
            <v>7-006</v>
          </cell>
          <cell r="C128" t="str">
            <v>Biaya Spare Part Alat Berat</v>
          </cell>
          <cell r="D128">
            <v>117</v>
          </cell>
        </row>
        <row r="129">
          <cell r="B129" t="str">
            <v>7-007</v>
          </cell>
          <cell r="C129" t="str">
            <v>Biaya Pemeliharaan Kendaraan</v>
          </cell>
          <cell r="D129">
            <v>118</v>
          </cell>
        </row>
        <row r="130">
          <cell r="B130" t="str">
            <v>7-008</v>
          </cell>
          <cell r="C130" t="str">
            <v>Biaya Perlengkapan Work Shop</v>
          </cell>
          <cell r="D130">
            <v>119</v>
          </cell>
        </row>
        <row r="131">
          <cell r="B131" t="str">
            <v>7-009</v>
          </cell>
          <cell r="C131" t="str">
            <v>Biaya Angkut / Ekspedisi</v>
          </cell>
          <cell r="D131">
            <v>120</v>
          </cell>
        </row>
        <row r="132">
          <cell r="B132" t="str">
            <v>7-010</v>
          </cell>
          <cell r="C132" t="str">
            <v>Biaya Pemakaian BBM &amp; Pelumas</v>
          </cell>
          <cell r="D132">
            <v>121</v>
          </cell>
        </row>
        <row r="133">
          <cell r="B133" t="str">
            <v>7-011</v>
          </cell>
          <cell r="C133" t="str">
            <v>Biaya Pemeliharaan Mesin &amp; Peralatan</v>
          </cell>
          <cell r="D133">
            <v>122</v>
          </cell>
        </row>
        <row r="134">
          <cell r="B134" t="str">
            <v>7-012</v>
          </cell>
          <cell r="C134" t="str">
            <v>Biaya Pemeliharaan Alat Berat</v>
          </cell>
          <cell r="D134">
            <v>123</v>
          </cell>
        </row>
        <row r="135">
          <cell r="B135" t="str">
            <v>7-013</v>
          </cell>
          <cell r="C135" t="str">
            <v>Biaya Bongkar Muat / Angkut</v>
          </cell>
          <cell r="D135">
            <v>124</v>
          </cell>
        </row>
        <row r="136">
          <cell r="B136" t="str">
            <v>7-014</v>
          </cell>
          <cell r="C136" t="str">
            <v>Biaya Survey</v>
          </cell>
          <cell r="D136">
            <v>125</v>
          </cell>
        </row>
        <row r="137">
          <cell r="B137" t="str">
            <v>7-015</v>
          </cell>
          <cell r="C137" t="str">
            <v>Biaya Orientasi</v>
          </cell>
          <cell r="D137">
            <v>126</v>
          </cell>
        </row>
        <row r="138">
          <cell r="B138" t="str">
            <v>7-016</v>
          </cell>
          <cell r="C138" t="str">
            <v>Biaya Sewa Kendaraan / Mesin / Alat Berat</v>
          </cell>
          <cell r="D138">
            <v>127</v>
          </cell>
        </row>
        <row r="139">
          <cell r="B139" t="str">
            <v>7-017</v>
          </cell>
          <cell r="C139" t="str">
            <v>Biaya Pemeliharaan Bangunan</v>
          </cell>
          <cell r="D139">
            <v>128</v>
          </cell>
        </row>
        <row r="140">
          <cell r="B140" t="str">
            <v>7-018</v>
          </cell>
          <cell r="C140" t="str">
            <v>Biaya Penebangan Kayu</v>
          </cell>
          <cell r="D140">
            <v>129</v>
          </cell>
        </row>
        <row r="141">
          <cell r="B141" t="str">
            <v>7-019</v>
          </cell>
          <cell r="C141" t="str">
            <v>Biaya Asuransi</v>
          </cell>
          <cell r="D141">
            <v>130</v>
          </cell>
        </row>
        <row r="142">
          <cell r="B142" t="str">
            <v>7-020</v>
          </cell>
          <cell r="C142" t="str">
            <v>Biaya Retribusi</v>
          </cell>
          <cell r="D142">
            <v>131</v>
          </cell>
        </row>
        <row r="143">
          <cell r="B143" t="str">
            <v>7-021</v>
          </cell>
          <cell r="D143">
            <v>132</v>
          </cell>
        </row>
        <row r="144">
          <cell r="B144" t="str">
            <v>7-999</v>
          </cell>
          <cell r="C144" t="str">
            <v>Biaya Lain-lain</v>
          </cell>
          <cell r="D144">
            <v>133</v>
          </cell>
        </row>
        <row r="145">
          <cell r="B145" t="str">
            <v>8-000</v>
          </cell>
          <cell r="C145" t="str">
            <v>BIAYA USAHA</v>
          </cell>
          <cell r="D145">
            <v>134</v>
          </cell>
        </row>
        <row r="146">
          <cell r="B146" t="str">
            <v>8-100</v>
          </cell>
          <cell r="C146" t="str">
            <v>Biaya Karyawan</v>
          </cell>
          <cell r="D146">
            <v>135</v>
          </cell>
        </row>
        <row r="147">
          <cell r="B147" t="str">
            <v>8-101</v>
          </cell>
          <cell r="C147" t="str">
            <v>Biaya Gaji Karyawan</v>
          </cell>
          <cell r="D147">
            <v>136</v>
          </cell>
        </row>
        <row r="148">
          <cell r="B148" t="str">
            <v>8-102</v>
          </cell>
          <cell r="C148" t="str">
            <v>Biaya Upah, Harian &amp; Lembur</v>
          </cell>
          <cell r="D148">
            <v>137</v>
          </cell>
        </row>
        <row r="149">
          <cell r="B149" t="str">
            <v>8-103</v>
          </cell>
          <cell r="C149" t="str">
            <v>Tunjangan Hari Raya</v>
          </cell>
          <cell r="D149">
            <v>138</v>
          </cell>
        </row>
        <row r="150">
          <cell r="B150" t="str">
            <v>8-104</v>
          </cell>
          <cell r="C150" t="str">
            <v>Pesangon &amp; Uang Kebijaksaaan</v>
          </cell>
          <cell r="D150">
            <v>139</v>
          </cell>
        </row>
        <row r="151">
          <cell r="B151" t="str">
            <v>8-105</v>
          </cell>
          <cell r="C151" t="str">
            <v>Premi</v>
          </cell>
          <cell r="D151">
            <v>140</v>
          </cell>
        </row>
        <row r="152">
          <cell r="B152" t="str">
            <v>8-106</v>
          </cell>
          <cell r="D152">
            <v>141</v>
          </cell>
        </row>
        <row r="153">
          <cell r="B153" t="str">
            <v>8-200</v>
          </cell>
          <cell r="C153" t="str">
            <v>Biaya Administrasi &amp; Umum</v>
          </cell>
          <cell r="D153">
            <v>142</v>
          </cell>
        </row>
        <row r="154">
          <cell r="B154" t="str">
            <v>8-201</v>
          </cell>
          <cell r="C154" t="str">
            <v>Gaji Direksi</v>
          </cell>
          <cell r="D154">
            <v>143</v>
          </cell>
        </row>
        <row r="155">
          <cell r="B155" t="str">
            <v>8-202</v>
          </cell>
          <cell r="C155" t="str">
            <v>Biaya Alat Tulis Kantor</v>
          </cell>
          <cell r="D155">
            <v>144</v>
          </cell>
        </row>
        <row r="156">
          <cell r="B156" t="str">
            <v>8-203</v>
          </cell>
          <cell r="C156" t="str">
            <v>Biaya Pengobatan</v>
          </cell>
          <cell r="D156">
            <v>145</v>
          </cell>
        </row>
        <row r="157">
          <cell r="B157" t="str">
            <v>8-204</v>
          </cell>
          <cell r="C157" t="str">
            <v>Biaya Transportasi</v>
          </cell>
          <cell r="D157">
            <v>146</v>
          </cell>
        </row>
        <row r="158">
          <cell r="B158" t="str">
            <v>8-205</v>
          </cell>
          <cell r="C158" t="str">
            <v>Biaya Sumbangan</v>
          </cell>
          <cell r="D158">
            <v>147</v>
          </cell>
        </row>
        <row r="159">
          <cell r="B159" t="str">
            <v>8-206</v>
          </cell>
          <cell r="C159" t="str">
            <v>Biaya Fee / Insentif / Petugas</v>
          </cell>
          <cell r="D159">
            <v>148</v>
          </cell>
        </row>
        <row r="160">
          <cell r="B160" t="str">
            <v>8-207</v>
          </cell>
          <cell r="C160" t="str">
            <v>Biaya Entertaiment &amp; Taktis</v>
          </cell>
          <cell r="D160">
            <v>149</v>
          </cell>
        </row>
        <row r="161">
          <cell r="B161" t="str">
            <v>8-208</v>
          </cell>
          <cell r="C161" t="str">
            <v>Biaya Penggantian Cuti</v>
          </cell>
          <cell r="D161">
            <v>150</v>
          </cell>
        </row>
        <row r="162">
          <cell r="B162" t="str">
            <v>8-209</v>
          </cell>
          <cell r="C162" t="str">
            <v>Biaya Foto Copy &amp; Cetak</v>
          </cell>
          <cell r="D162">
            <v>151</v>
          </cell>
        </row>
        <row r="163">
          <cell r="B163" t="str">
            <v>8-210</v>
          </cell>
          <cell r="C163" t="str">
            <v>Biaya BBM &amp; Pelumas</v>
          </cell>
          <cell r="D163">
            <v>152</v>
          </cell>
        </row>
        <row r="164">
          <cell r="B164" t="str">
            <v>8-211</v>
          </cell>
          <cell r="C164" t="str">
            <v>Biaya Pemeliharaan Kendaraan</v>
          </cell>
          <cell r="D164">
            <v>153</v>
          </cell>
        </row>
        <row r="165">
          <cell r="B165" t="str">
            <v>8-212</v>
          </cell>
          <cell r="C165" t="str">
            <v>Biaya Kirim</v>
          </cell>
          <cell r="D165">
            <v>154</v>
          </cell>
        </row>
        <row r="166">
          <cell r="B166" t="str">
            <v>8-213</v>
          </cell>
          <cell r="C166" t="str">
            <v>Biaya Akomodasi &amp; Hotel</v>
          </cell>
          <cell r="D166">
            <v>155</v>
          </cell>
        </row>
        <row r="167">
          <cell r="B167" t="str">
            <v>8-214</v>
          </cell>
          <cell r="C167" t="str">
            <v>Biaya Telephone &amp; Handphone</v>
          </cell>
          <cell r="D167">
            <v>156</v>
          </cell>
        </row>
        <row r="168">
          <cell r="B168" t="str">
            <v>8-215</v>
          </cell>
          <cell r="C168" t="str">
            <v>Biaya Konsumsi</v>
          </cell>
          <cell r="D168">
            <v>157</v>
          </cell>
        </row>
        <row r="169">
          <cell r="B169" t="str">
            <v>8-216</v>
          </cell>
          <cell r="C169" t="str">
            <v>Tunjangan Hari Raya</v>
          </cell>
          <cell r="D169">
            <v>158</v>
          </cell>
        </row>
        <row r="170">
          <cell r="B170" t="str">
            <v>8-217</v>
          </cell>
          <cell r="C170" t="str">
            <v>Biaya Spare Part Kendaraan</v>
          </cell>
          <cell r="D170">
            <v>159</v>
          </cell>
        </row>
        <row r="171">
          <cell r="B171" t="str">
            <v>8-218</v>
          </cell>
          <cell r="C171" t="str">
            <v>Biaya Rekening Listrik</v>
          </cell>
          <cell r="D171">
            <v>160</v>
          </cell>
        </row>
        <row r="172">
          <cell r="B172" t="str">
            <v>8-219</v>
          </cell>
          <cell r="C172" t="str">
            <v>Biaya Surat-Surat Kendaraan / STNK / Kir</v>
          </cell>
          <cell r="D172">
            <v>161</v>
          </cell>
        </row>
        <row r="173">
          <cell r="B173" t="str">
            <v>8-220</v>
          </cell>
          <cell r="C173" t="str">
            <v>Biaya Pengurusan Ijin Perusahaan</v>
          </cell>
          <cell r="D173">
            <v>162</v>
          </cell>
        </row>
        <row r="174">
          <cell r="B174" t="str">
            <v>8-221</v>
          </cell>
          <cell r="C174" t="str">
            <v>Biaya Pajak</v>
          </cell>
          <cell r="D174">
            <v>163</v>
          </cell>
        </row>
        <row r="175">
          <cell r="B175" t="str">
            <v>8-222</v>
          </cell>
          <cell r="C175" t="str">
            <v>Biaya Jaga Malam</v>
          </cell>
          <cell r="D175">
            <v>164</v>
          </cell>
        </row>
        <row r="176">
          <cell r="B176" t="str">
            <v>8-223</v>
          </cell>
          <cell r="C176" t="str">
            <v>Biaya Dokumentasi</v>
          </cell>
          <cell r="D176">
            <v>165</v>
          </cell>
        </row>
        <row r="177">
          <cell r="B177" t="str">
            <v>8-224</v>
          </cell>
          <cell r="C177" t="str">
            <v>Biaya Pemeliharaan Inventaris Kantor</v>
          </cell>
          <cell r="D177">
            <v>166</v>
          </cell>
        </row>
        <row r="178">
          <cell r="B178" t="str">
            <v>8-997</v>
          </cell>
          <cell r="C178" t="str">
            <v>Biaya Lain-lain</v>
          </cell>
          <cell r="D178">
            <v>167</v>
          </cell>
        </row>
        <row r="179">
          <cell r="B179" t="str">
            <v>8-998</v>
          </cell>
          <cell r="C179" t="str">
            <v>Pengeluaran Bapak Himawan</v>
          </cell>
          <cell r="D179">
            <v>168</v>
          </cell>
        </row>
        <row r="180">
          <cell r="B180" t="str">
            <v>8-999</v>
          </cell>
          <cell r="C180" t="str">
            <v>Pengeluaran Bapak Cucu</v>
          </cell>
          <cell r="D180">
            <v>169</v>
          </cell>
        </row>
        <row r="181">
          <cell r="B181" t="str">
            <v>9-000</v>
          </cell>
          <cell r="C181" t="str">
            <v>PENDAPATAN &amp; BIAYA NON OPERASI</v>
          </cell>
          <cell r="D181">
            <v>170</v>
          </cell>
        </row>
        <row r="182">
          <cell r="B182" t="str">
            <v>9-100</v>
          </cell>
          <cell r="C182" t="str">
            <v>Pendapatan Non Operasi</v>
          </cell>
          <cell r="D182">
            <v>171</v>
          </cell>
        </row>
        <row r="183">
          <cell r="B183" t="str">
            <v>9-101</v>
          </cell>
          <cell r="C183" t="str">
            <v>Pendapatan Jasa Giro</v>
          </cell>
          <cell r="D183">
            <v>172</v>
          </cell>
        </row>
        <row r="184">
          <cell r="B184" t="str">
            <v>9-102</v>
          </cell>
          <cell r="C184" t="str">
            <v>Pendapatan Lain-lain</v>
          </cell>
          <cell r="D184">
            <v>173</v>
          </cell>
        </row>
        <row r="185">
          <cell r="B185" t="str">
            <v>9-200</v>
          </cell>
          <cell r="C185" t="str">
            <v>Biaya Non Operasi</v>
          </cell>
          <cell r="D185">
            <v>174</v>
          </cell>
        </row>
        <row r="186">
          <cell r="B186" t="str">
            <v>9-201</v>
          </cell>
          <cell r="C186" t="str">
            <v>Pajak Jasa Giro</v>
          </cell>
          <cell r="D186">
            <v>175</v>
          </cell>
        </row>
        <row r="187">
          <cell r="B187" t="str">
            <v>9-202</v>
          </cell>
          <cell r="C187" t="str">
            <v>Biaya Administrasi Bank</v>
          </cell>
          <cell r="D187">
            <v>176</v>
          </cell>
        </row>
        <row r="188">
          <cell r="B188" t="str">
            <v>9-203</v>
          </cell>
          <cell r="C188" t="str">
            <v>Biaya Materai</v>
          </cell>
          <cell r="D188">
            <v>177</v>
          </cell>
        </row>
        <row r="189">
          <cell r="B189" t="str">
            <v>9-204</v>
          </cell>
          <cell r="C189" t="str">
            <v>Biaya Buku Cek</v>
          </cell>
          <cell r="D189">
            <v>178</v>
          </cell>
        </row>
        <row r="190">
          <cell r="B190" t="str">
            <v>9-205</v>
          </cell>
          <cell r="C190" t="str">
            <v>Biaya Bank Lainnya</v>
          </cell>
          <cell r="D190">
            <v>179</v>
          </cell>
        </row>
      </sheetData>
      <sheetData sheetId="4"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sheet "/>
      <sheetName val="Index"/>
      <sheetName val="A3"/>
      <sheetName val="A5.1"/>
      <sheetName val="A6"/>
      <sheetName val="A10.3"/>
      <sheetName val="B1.1"/>
      <sheetName val="B1.2"/>
      <sheetName val="B2"/>
      <sheetName val="H 1"/>
    </sheetNames>
    <sheetDataSet>
      <sheetData sheetId="0">
        <row r="9">
          <cell r="F9" t="str">
            <v>Insert Client Name on Frontsheet</v>
          </cell>
        </row>
        <row r="11">
          <cell r="F11">
            <v>39416</v>
          </cell>
        </row>
      </sheetData>
      <sheetData sheetId="1"/>
      <sheetData sheetId="2"/>
      <sheetData sheetId="3"/>
      <sheetData sheetId="4"/>
      <sheetData sheetId="5"/>
      <sheetData sheetId="6"/>
      <sheetData sheetId="7"/>
      <sheetData sheetId="8" refreshError="1"/>
      <sheetData sheetId="9"/>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dptan (2)"/>
      <sheetName val="RCF"/>
      <sheetName val="BBLR"/>
      <sheetName val="RBF"/>
      <sheetName val="NS"/>
      <sheetName val="NRC"/>
      <sheetName val="NL"/>
      <sheetName val="BBNRC"/>
      <sheetName val="CO"/>
      <sheetName val="HPP"/>
      <sheetName val="BP"/>
      <sheetName val="BAD"/>
      <sheetName val="KHU"/>
      <sheetName val="L-R"/>
      <sheetName val="LTD"/>
      <sheetName val="ALK"/>
      <sheetName val="Sheet13"/>
      <sheetName val="PJ"/>
      <sheetName val="Sheet8"/>
      <sheetName val="BF"/>
      <sheetName val="CF"/>
      <sheetName val="Sheet5"/>
      <sheetName val="Sheet8 (2)"/>
      <sheetName val="PPH 21 BULAN"/>
      <sheetName val="JAN'04"/>
      <sheetName val="FEB'04"/>
      <sheetName val="MAR'04"/>
      <sheetName val="APR'04"/>
      <sheetName val="MEI'04"/>
      <sheetName val="JUN'04"/>
      <sheetName val="JUL'04"/>
      <sheetName val="AGS'04"/>
      <sheetName val="SEP'04"/>
      <sheetName val="OKT'04"/>
      <sheetName val="NOP'04"/>
      <sheetName val="DES'04"/>
      <sheetName val="2004"/>
      <sheetName val="SPM-1"/>
      <sheetName val="SPM-2"/>
      <sheetName val="DF_SPM"/>
      <sheetName val="ES STG"/>
    </sheetNames>
    <sheetDataSet>
      <sheetData sheetId="0"/>
      <sheetData sheetId="1"/>
      <sheetData sheetId="2">
        <row r="1">
          <cell r="A1" t="str">
            <v>UNIT PENGELOLAAN BERSAMA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k"/>
      <sheetName val="LK"/>
      <sheetName val="RL"/>
      <sheetName val="lk - LAMPIRAN PAJAK"/>
      <sheetName val="CatLK"/>
      <sheetName val="NL-REKAP"/>
      <sheetName val="Pembelian-Bdsr Faktur"/>
      <sheetName val="Rekap Hutang"/>
      <sheetName val="BYR HUTANG"/>
      <sheetName val="PENJUALAN-05"/>
      <sheetName val="Rekap Piutang"/>
      <sheetName val="BYR PIUTANG"/>
      <sheetName val="Kas"/>
      <sheetName val="Bank"/>
      <sheetName val="HUTANG BIAYA"/>
      <sheetName val="HUT SUP"/>
      <sheetName val="BMHD"/>
      <sheetName val="PPH 23"/>
      <sheetName val="MEMO"/>
      <sheetName val="AKTIVA"/>
      <sheetName val="Sheet1"/>
      <sheetName val="A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7">
          <cell r="A7">
            <v>100000</v>
          </cell>
          <cell r="B7" t="str">
            <v>AYAT SILANG</v>
          </cell>
        </row>
        <row r="8">
          <cell r="A8">
            <v>111101</v>
          </cell>
          <cell r="B8" t="str">
            <v>Kas besar</v>
          </cell>
        </row>
        <row r="9">
          <cell r="A9">
            <v>111102</v>
          </cell>
          <cell r="B9" t="str">
            <v>Kas bon</v>
          </cell>
        </row>
        <row r="10">
          <cell r="A10">
            <v>111201</v>
          </cell>
          <cell r="B10" t="str">
            <v>Bank NISP</v>
          </cell>
        </row>
        <row r="11">
          <cell r="A11">
            <v>111202</v>
          </cell>
          <cell r="B11" t="str">
            <v>Bank …….</v>
          </cell>
        </row>
        <row r="12">
          <cell r="A12">
            <v>111301</v>
          </cell>
          <cell r="B12" t="str">
            <v>Deposito Bank …..</v>
          </cell>
        </row>
        <row r="13">
          <cell r="A13">
            <v>112101</v>
          </cell>
          <cell r="B13" t="str">
            <v>Deposito Bank …..</v>
          </cell>
        </row>
        <row r="14">
          <cell r="A14">
            <v>113101</v>
          </cell>
          <cell r="B14" t="str">
            <v>Piutang outdoor</v>
          </cell>
        </row>
        <row r="15">
          <cell r="A15">
            <v>113201</v>
          </cell>
          <cell r="B15" t="str">
            <v>Piutang indoor</v>
          </cell>
        </row>
        <row r="16">
          <cell r="A16">
            <v>113301</v>
          </cell>
          <cell r="B16" t="str">
            <v>Piutang usaha ragu-ragu (PT….)</v>
          </cell>
        </row>
        <row r="17">
          <cell r="A17">
            <v>114101</v>
          </cell>
          <cell r="B17" t="str">
            <v>Piutang  Karyawan</v>
          </cell>
        </row>
        <row r="18">
          <cell r="A18">
            <v>114102</v>
          </cell>
          <cell r="B18" t="str">
            <v>Piutang ….</v>
          </cell>
        </row>
        <row r="19">
          <cell r="A19">
            <v>114201</v>
          </cell>
          <cell r="B19" t="str">
            <v>Piutang ….</v>
          </cell>
        </row>
        <row r="20">
          <cell r="A20">
            <v>114301</v>
          </cell>
          <cell r="B20" t="str">
            <v>Piutang Ibu.Jessica</v>
          </cell>
        </row>
        <row r="21">
          <cell r="A21">
            <v>114302</v>
          </cell>
          <cell r="B21" t="str">
            <v>Piutang Bpk. Tjahyo</v>
          </cell>
        </row>
        <row r="22">
          <cell r="A22">
            <v>114303</v>
          </cell>
          <cell r="B22" t="str">
            <v>Piutang Bpk.Daniel</v>
          </cell>
        </row>
        <row r="23">
          <cell r="A23">
            <v>114401</v>
          </cell>
          <cell r="B23" t="str">
            <v>Piutang pendapatan bunga</v>
          </cell>
        </row>
        <row r="24">
          <cell r="A24">
            <v>114402</v>
          </cell>
          <cell r="B24" t="str">
            <v>Piutang ….</v>
          </cell>
        </row>
        <row r="25">
          <cell r="A25">
            <v>114500</v>
          </cell>
          <cell r="B25" t="str">
            <v>Piutang Lain-lain</v>
          </cell>
        </row>
        <row r="26">
          <cell r="A26">
            <v>115101</v>
          </cell>
          <cell r="B26" t="str">
            <v>Persediaan ATK - kertas</v>
          </cell>
        </row>
        <row r="27">
          <cell r="A27">
            <v>115102</v>
          </cell>
          <cell r="B27" t="str">
            <v>Persediaan ATK - dst</v>
          </cell>
        </row>
        <row r="28">
          <cell r="A28">
            <v>116101</v>
          </cell>
          <cell r="B28" t="str">
            <v>Persediaan Bahan langsung</v>
          </cell>
        </row>
        <row r="29">
          <cell r="A29">
            <v>116201</v>
          </cell>
          <cell r="B29" t="str">
            <v>Persediaan dalam proses</v>
          </cell>
        </row>
        <row r="30">
          <cell r="A30">
            <v>116301</v>
          </cell>
          <cell r="B30" t="str">
            <v>Persediaan barang jadi</v>
          </cell>
        </row>
        <row r="31">
          <cell r="A31">
            <v>116401</v>
          </cell>
          <cell r="B31" t="str">
            <v>Persediaan bahan pembantu</v>
          </cell>
        </row>
        <row r="32">
          <cell r="A32">
            <v>116500</v>
          </cell>
          <cell r="B32" t="str">
            <v>Persediaan matras</v>
          </cell>
        </row>
        <row r="33">
          <cell r="A33">
            <v>116600</v>
          </cell>
          <cell r="B33" t="str">
            <v>Persediaan kemasan</v>
          </cell>
        </row>
        <row r="34">
          <cell r="A34">
            <v>116699</v>
          </cell>
          <cell r="B34" t="str">
            <v>Persediaan lain-lain</v>
          </cell>
        </row>
        <row r="35">
          <cell r="A35">
            <v>117101</v>
          </cell>
          <cell r="B35" t="str">
            <v>Uang muka pembelian</v>
          </cell>
        </row>
        <row r="36">
          <cell r="A36">
            <v>118100</v>
          </cell>
          <cell r="B36" t="str">
            <v>Uang muka (PPh Ps. 23)</v>
          </cell>
        </row>
        <row r="37">
          <cell r="A37">
            <v>118200</v>
          </cell>
          <cell r="B37" t="str">
            <v>Uang muka (PPh Ps. 25)</v>
          </cell>
        </row>
        <row r="38">
          <cell r="A38">
            <v>118300</v>
          </cell>
          <cell r="B38" t="str">
            <v>PPN Masukan</v>
          </cell>
        </row>
        <row r="39">
          <cell r="A39">
            <v>118400</v>
          </cell>
          <cell r="B39" t="str">
            <v>PPN Masukan yang diperhitungkan</v>
          </cell>
        </row>
        <row r="40">
          <cell r="A40">
            <v>118500</v>
          </cell>
          <cell r="B40" t="str">
            <v>Piutang pajak</v>
          </cell>
        </row>
        <row r="41">
          <cell r="A41">
            <v>119100</v>
          </cell>
          <cell r="B41" t="str">
            <v>Sewa</v>
          </cell>
        </row>
        <row r="42">
          <cell r="A42">
            <v>119200</v>
          </cell>
          <cell r="B42" t="str">
            <v>Asuransi</v>
          </cell>
        </row>
        <row r="43">
          <cell r="A43">
            <v>119300</v>
          </cell>
          <cell r="B43" t="str">
            <v>Iklan dibayar dimuka</v>
          </cell>
        </row>
        <row r="44">
          <cell r="A44">
            <v>119401</v>
          </cell>
          <cell r="B44" t="str">
            <v>Pajak reklame dibayar dimuka</v>
          </cell>
        </row>
        <row r="45">
          <cell r="A45">
            <v>119402</v>
          </cell>
          <cell r="B45" t="str">
            <v>Billboard dibayar dimuka</v>
          </cell>
        </row>
        <row r="46">
          <cell r="A46">
            <v>119403</v>
          </cell>
          <cell r="B46" t="str">
            <v>Listrik dibayar dimuka</v>
          </cell>
        </row>
        <row r="47">
          <cell r="A47">
            <v>121100</v>
          </cell>
          <cell r="B47" t="str">
            <v>Penyertaan pada (PT. A)</v>
          </cell>
        </row>
        <row r="48">
          <cell r="A48">
            <v>121200</v>
          </cell>
          <cell r="B48" t="str">
            <v>Penyertaan pada (PT. Y)</v>
          </cell>
        </row>
        <row r="49">
          <cell r="A49">
            <v>122100</v>
          </cell>
          <cell r="B49" t="str">
            <v>Aktiva pajak tangguhan</v>
          </cell>
        </row>
        <row r="50">
          <cell r="A50">
            <v>123101</v>
          </cell>
          <cell r="B50" t="str">
            <v>Tanah</v>
          </cell>
        </row>
        <row r="51">
          <cell r="A51">
            <v>123102</v>
          </cell>
          <cell r="B51" t="str">
            <v>Tanah …..</v>
          </cell>
        </row>
        <row r="52">
          <cell r="A52">
            <v>123103</v>
          </cell>
          <cell r="B52" t="str">
            <v>Bangunan ….</v>
          </cell>
        </row>
        <row r="53">
          <cell r="A53">
            <v>123104</v>
          </cell>
          <cell r="B53" t="str">
            <v>Bangunan</v>
          </cell>
        </row>
        <row r="54">
          <cell r="A54">
            <v>123105</v>
          </cell>
          <cell r="B54" t="str">
            <v>Kendaraan bermotor</v>
          </cell>
        </row>
        <row r="55">
          <cell r="A55">
            <v>123106</v>
          </cell>
          <cell r="B55" t="str">
            <v xml:space="preserve">Mesin dan peralatan </v>
          </cell>
        </row>
        <row r="56">
          <cell r="A56">
            <v>123107</v>
          </cell>
          <cell r="B56" t="str">
            <v>Inventaris kantor</v>
          </cell>
        </row>
        <row r="57">
          <cell r="A57">
            <v>123108</v>
          </cell>
          <cell r="B57" t="str">
            <v>Papan reklame</v>
          </cell>
        </row>
        <row r="58">
          <cell r="A58">
            <v>123109</v>
          </cell>
          <cell r="B58" t="str">
            <v>Neon box</v>
          </cell>
        </row>
        <row r="59">
          <cell r="A59">
            <v>123201</v>
          </cell>
          <cell r="B59" t="str">
            <v>Akumulasi penyusutan bangunan</v>
          </cell>
        </row>
        <row r="60">
          <cell r="A60">
            <v>123202</v>
          </cell>
          <cell r="B60" t="str">
            <v>Akumulasi penyusutan bangunan</v>
          </cell>
        </row>
        <row r="61">
          <cell r="A61">
            <v>123203</v>
          </cell>
          <cell r="B61" t="str">
            <v>Akumulasi penyusutan kendaraan bermotor</v>
          </cell>
        </row>
        <row r="62">
          <cell r="A62">
            <v>123204</v>
          </cell>
          <cell r="B62" t="str">
            <v>Akumulasi penyusutan mesin dan peralatan</v>
          </cell>
        </row>
        <row r="63">
          <cell r="A63">
            <v>123205</v>
          </cell>
          <cell r="B63" t="str">
            <v>Akumulasi penyusutan inventaris kantor</v>
          </cell>
        </row>
        <row r="64">
          <cell r="A64">
            <v>123206</v>
          </cell>
          <cell r="B64" t="str">
            <v>Akumulasi penyusutan papan reklame</v>
          </cell>
        </row>
        <row r="65">
          <cell r="A65">
            <v>123207</v>
          </cell>
          <cell r="B65" t="str">
            <v>Akumulasi penyusutan neon box</v>
          </cell>
        </row>
        <row r="66">
          <cell r="A66">
            <v>124101</v>
          </cell>
          <cell r="B66" t="str">
            <v xml:space="preserve">Gedung </v>
          </cell>
        </row>
        <row r="67">
          <cell r="A67">
            <v>124102</v>
          </cell>
          <cell r="B67" t="str">
            <v>Papan reklame</v>
          </cell>
        </row>
        <row r="68">
          <cell r="A68">
            <v>124198</v>
          </cell>
          <cell r="B68" t="str">
            <v>Amortisasi aktiva yang belum digunakan</v>
          </cell>
        </row>
        <row r="69">
          <cell r="A69">
            <v>124201</v>
          </cell>
          <cell r="B69" t="str">
            <v>Program komputer</v>
          </cell>
        </row>
        <row r="70">
          <cell r="A70">
            <v>124301</v>
          </cell>
          <cell r="B70" t="str">
            <v>Beban pra-operasional</v>
          </cell>
        </row>
        <row r="71">
          <cell r="A71">
            <v>124302</v>
          </cell>
          <cell r="B71" t="str">
            <v>Beban komisi</v>
          </cell>
        </row>
        <row r="72">
          <cell r="A72">
            <v>124398</v>
          </cell>
          <cell r="B72" t="str">
            <v>Akumulasi amortisasi</v>
          </cell>
        </row>
        <row r="73">
          <cell r="A73">
            <v>125100</v>
          </cell>
          <cell r="B73" t="str">
            <v>Akt dlm pengembangan - Papan Reklame</v>
          </cell>
        </row>
        <row r="74">
          <cell r="A74">
            <v>125200</v>
          </cell>
          <cell r="B74" t="str">
            <v>Akt dlm pengembangan - Neon box</v>
          </cell>
        </row>
        <row r="75">
          <cell r="A75">
            <v>211100</v>
          </cell>
          <cell r="B75" t="str">
            <v>Hutang supplier</v>
          </cell>
        </row>
        <row r="76">
          <cell r="A76">
            <v>211200</v>
          </cell>
          <cell r="B76" t="str">
            <v>Hutang media</v>
          </cell>
        </row>
        <row r="77">
          <cell r="A77">
            <v>211300</v>
          </cell>
          <cell r="B77" t="str">
            <v>Hutang lain-lain</v>
          </cell>
        </row>
        <row r="78">
          <cell r="A78">
            <v>212100</v>
          </cell>
          <cell r="B78" t="str">
            <v>Uang muka penjualan outdoor</v>
          </cell>
        </row>
        <row r="79">
          <cell r="A79">
            <v>212200</v>
          </cell>
          <cell r="B79" t="str">
            <v>Uang muka penjualan indoor</v>
          </cell>
        </row>
        <row r="80">
          <cell r="A80">
            <v>213100</v>
          </cell>
          <cell r="B80" t="str">
            <v>Hutang Bank - Bank …</v>
          </cell>
        </row>
        <row r="81">
          <cell r="A81">
            <v>214101</v>
          </cell>
          <cell r="B81" t="str">
            <v>Hutang karyawan</v>
          </cell>
        </row>
        <row r="82">
          <cell r="A82">
            <v>214102</v>
          </cell>
          <cell r="B82" t="str">
            <v>Hutang karyawan</v>
          </cell>
        </row>
        <row r="83">
          <cell r="A83">
            <v>214201</v>
          </cell>
          <cell r="B83" t="str">
            <v>Hutang karyawan</v>
          </cell>
        </row>
        <row r="84">
          <cell r="A84">
            <v>214301</v>
          </cell>
          <cell r="B84" t="str">
            <v>Hutang Direksi Ibu. Jessica</v>
          </cell>
        </row>
        <row r="85">
          <cell r="A85">
            <v>214302</v>
          </cell>
          <cell r="B85" t="str">
            <v>Hutang Direksi Bpk. Tjahjo</v>
          </cell>
        </row>
        <row r="86">
          <cell r="A86">
            <v>214303</v>
          </cell>
          <cell r="B86" t="str">
            <v>Hutang Direksi Bpk. Daniel</v>
          </cell>
        </row>
        <row r="87">
          <cell r="A87">
            <v>214401</v>
          </cell>
          <cell r="B87" t="str">
            <v>Hutang PPPI</v>
          </cell>
        </row>
        <row r="88">
          <cell r="A88">
            <v>215100</v>
          </cell>
          <cell r="B88" t="str">
            <v>Hutang PPN</v>
          </cell>
        </row>
        <row r="89">
          <cell r="A89">
            <v>215200</v>
          </cell>
          <cell r="B89" t="str">
            <v>Hutang PPN keluaran</v>
          </cell>
        </row>
        <row r="90">
          <cell r="A90">
            <v>215300</v>
          </cell>
          <cell r="B90" t="str">
            <v>Hutang PPh Ps.21</v>
          </cell>
        </row>
        <row r="91">
          <cell r="A91">
            <v>215400</v>
          </cell>
          <cell r="B91" t="str">
            <v>Hutang PPh Ps.25/29</v>
          </cell>
        </row>
        <row r="92">
          <cell r="A92">
            <v>215500</v>
          </cell>
          <cell r="B92" t="str">
            <v>Hutang PPh Ps.23/26</v>
          </cell>
        </row>
        <row r="93">
          <cell r="A93">
            <v>215600</v>
          </cell>
          <cell r="B93" t="str">
            <v>PPN barang mewah</v>
          </cell>
        </row>
        <row r="94">
          <cell r="A94">
            <v>215700</v>
          </cell>
          <cell r="B94" t="str">
            <v>PPN Keluaran diperhitungkan</v>
          </cell>
        </row>
        <row r="95">
          <cell r="A95">
            <v>216100</v>
          </cell>
          <cell r="B95" t="str">
            <v>BMHD-Biaya listrik, air</v>
          </cell>
        </row>
        <row r="96">
          <cell r="A96">
            <v>216200</v>
          </cell>
          <cell r="B96" t="str">
            <v>BMHD-Gaji yang masih hrs dibayar</v>
          </cell>
        </row>
        <row r="97">
          <cell r="A97">
            <v>216300</v>
          </cell>
          <cell r="B97" t="str">
            <v>BMHD-Upah yang masih hrs dibayar</v>
          </cell>
        </row>
        <row r="98">
          <cell r="A98">
            <v>216400</v>
          </cell>
          <cell r="B98" t="str">
            <v>BMHD-Komisi penjualan yang masih hrs dibayar</v>
          </cell>
        </row>
        <row r="99">
          <cell r="A99">
            <v>216500</v>
          </cell>
          <cell r="B99" t="str">
            <v>BMHD-Hutang bunga pinjaman</v>
          </cell>
        </row>
        <row r="100">
          <cell r="A100">
            <v>216600</v>
          </cell>
          <cell r="B100" t="str">
            <v>BMHD-Biaya yang masih hrs dibayar</v>
          </cell>
        </row>
        <row r="101">
          <cell r="A101">
            <v>221100</v>
          </cell>
          <cell r="B101" t="str">
            <v>Hutang Bank - Bank …</v>
          </cell>
        </row>
        <row r="102">
          <cell r="A102">
            <v>222100</v>
          </cell>
          <cell r="B102" t="str">
            <v>Kewajiban pajak tangguhan</v>
          </cell>
        </row>
        <row r="103">
          <cell r="A103">
            <v>311100</v>
          </cell>
          <cell r="B103" t="str">
            <v>Modal saham disetor</v>
          </cell>
        </row>
        <row r="104">
          <cell r="A104">
            <v>312000</v>
          </cell>
          <cell r="B104" t="str">
            <v>Selisih penilaian aktiva tetap</v>
          </cell>
        </row>
        <row r="105">
          <cell r="A105">
            <v>313000</v>
          </cell>
          <cell r="B105" t="str">
            <v>Laba ditahan</v>
          </cell>
        </row>
        <row r="106">
          <cell r="A106">
            <v>314000</v>
          </cell>
          <cell r="B106" t="str">
            <v>Laba (Rugi) Tahun berjalan</v>
          </cell>
        </row>
        <row r="107">
          <cell r="A107">
            <v>411100</v>
          </cell>
          <cell r="B107" t="str">
            <v>Penjualan indoor</v>
          </cell>
        </row>
        <row r="108">
          <cell r="A108">
            <v>412100</v>
          </cell>
          <cell r="B108" t="str">
            <v>Penjualan outdoor</v>
          </cell>
        </row>
        <row r="109">
          <cell r="A109">
            <v>413100</v>
          </cell>
          <cell r="B109" t="str">
            <v>Agency fee-Pajak Reklame</v>
          </cell>
        </row>
        <row r="110">
          <cell r="A110">
            <v>413200</v>
          </cell>
          <cell r="B110" t="str">
            <v>Agency fee-Listrik</v>
          </cell>
        </row>
        <row r="111">
          <cell r="A111">
            <v>414100</v>
          </cell>
          <cell r="B111" t="str">
            <v>PPN-K</v>
          </cell>
        </row>
        <row r="112">
          <cell r="A112">
            <v>415100</v>
          </cell>
          <cell r="B112" t="str">
            <v>Potongan penjualan indoor</v>
          </cell>
        </row>
        <row r="113">
          <cell r="A113">
            <v>415200</v>
          </cell>
          <cell r="B113" t="str">
            <v>Potongan penjualan outdoor</v>
          </cell>
        </row>
        <row r="114">
          <cell r="A114">
            <v>511101</v>
          </cell>
          <cell r="B114" t="str">
            <v>Bhn Lgs - Pembuatan materi iklan</v>
          </cell>
        </row>
        <row r="115">
          <cell r="A115">
            <v>511102</v>
          </cell>
          <cell r="B115" t="str">
            <v>Bhn Lgs - Production house</v>
          </cell>
        </row>
        <row r="116">
          <cell r="A116">
            <v>511103</v>
          </cell>
          <cell r="B116" t="str">
            <v xml:space="preserve">Bhn Lgs - Kontrak artis dan sewa lokasi </v>
          </cell>
        </row>
        <row r="117">
          <cell r="A117">
            <v>511104</v>
          </cell>
          <cell r="B117" t="str">
            <v>Bhn Lgs - Peralatan dan property</v>
          </cell>
        </row>
        <row r="118">
          <cell r="A118">
            <v>511105</v>
          </cell>
          <cell r="B118" t="str">
            <v>Bhn Lgs - Transportasi, akomodasi, dan konsumsi</v>
          </cell>
        </row>
        <row r="119">
          <cell r="A119">
            <v>511106</v>
          </cell>
          <cell r="B119" t="str">
            <v>Bhn Lgs - Lain-lain</v>
          </cell>
        </row>
        <row r="120">
          <cell r="A120">
            <v>512101</v>
          </cell>
          <cell r="B120" t="str">
            <v>TKL-Gaji pegawai bulanan</v>
          </cell>
        </row>
        <row r="121">
          <cell r="A121">
            <v>512102</v>
          </cell>
          <cell r="B121" t="str">
            <v>TKL-Gaji harian</v>
          </cell>
        </row>
        <row r="122">
          <cell r="A122">
            <v>512103</v>
          </cell>
          <cell r="B122" t="str">
            <v>TKL-Lembur</v>
          </cell>
        </row>
        <row r="123">
          <cell r="A123">
            <v>512104</v>
          </cell>
          <cell r="B123" t="str">
            <v>TKL-Tunjangan kehadiran</v>
          </cell>
        </row>
        <row r="124">
          <cell r="A124">
            <v>512105</v>
          </cell>
          <cell r="B124" t="str">
            <v>TKL-THR/Bonus</v>
          </cell>
        </row>
        <row r="125">
          <cell r="A125">
            <v>512106</v>
          </cell>
          <cell r="B125" t="str">
            <v>TKL-PHK</v>
          </cell>
        </row>
        <row r="126">
          <cell r="A126">
            <v>512107</v>
          </cell>
          <cell r="B126" t="str">
            <v>TKL-Tunjangan Transportasi</v>
          </cell>
        </row>
        <row r="127">
          <cell r="A127">
            <v>512108</v>
          </cell>
          <cell r="B127" t="str">
            <v>TKL-Tunjangan pengobatan</v>
          </cell>
        </row>
        <row r="128">
          <cell r="A128">
            <v>512109</v>
          </cell>
          <cell r="B128" t="str">
            <v>TKL-Asuransi tenaga Kerja</v>
          </cell>
        </row>
        <row r="129">
          <cell r="A129">
            <v>512110</v>
          </cell>
          <cell r="B129" t="str">
            <v>TKL-PPh Ps. 21</v>
          </cell>
        </row>
        <row r="130">
          <cell r="A130">
            <v>512111</v>
          </cell>
          <cell r="B130" t="str">
            <v>TKL-Uang makan</v>
          </cell>
        </row>
        <row r="131">
          <cell r="A131">
            <v>513000</v>
          </cell>
          <cell r="B131" t="str">
            <v>Overhead</v>
          </cell>
        </row>
        <row r="132">
          <cell r="A132">
            <v>521101</v>
          </cell>
          <cell r="B132" t="str">
            <v xml:space="preserve">Biaya Ijin Lokasi </v>
          </cell>
        </row>
        <row r="133">
          <cell r="A133">
            <v>521102</v>
          </cell>
          <cell r="B133" t="str">
            <v>Konstruksi Bando</v>
          </cell>
        </row>
        <row r="134">
          <cell r="A134">
            <v>521103</v>
          </cell>
          <cell r="B134" t="str">
            <v>Panel Horisontal</v>
          </cell>
        </row>
        <row r="135">
          <cell r="A135">
            <v>521104</v>
          </cell>
          <cell r="B135" t="str">
            <v>Lampu, timer, dll</v>
          </cell>
        </row>
        <row r="136">
          <cell r="A136">
            <v>521105</v>
          </cell>
          <cell r="B136" t="str">
            <v>Pengadaan daya listrik</v>
          </cell>
        </row>
        <row r="137">
          <cell r="A137">
            <v>521106</v>
          </cell>
          <cell r="B137" t="str">
            <v>Pemakaian daya listrik</v>
          </cell>
        </row>
        <row r="138">
          <cell r="A138">
            <v>521107</v>
          </cell>
          <cell r="B138" t="str">
            <v>Sewa tempat</v>
          </cell>
        </row>
        <row r="139">
          <cell r="A139">
            <v>521108</v>
          </cell>
          <cell r="B139" t="str">
            <v>Jasa sewa tempat</v>
          </cell>
        </row>
        <row r="140">
          <cell r="A140">
            <v>521109</v>
          </cell>
          <cell r="B140" t="str">
            <v>Pajak Reklame</v>
          </cell>
        </row>
        <row r="141">
          <cell r="A141">
            <v>521110</v>
          </cell>
          <cell r="B141" t="str">
            <v>Biaya administrasi</v>
          </cell>
        </row>
        <row r="142">
          <cell r="A142">
            <v>521111</v>
          </cell>
          <cell r="B142" t="str">
            <v>Retribusi</v>
          </cell>
        </row>
        <row r="143">
          <cell r="A143">
            <v>521112</v>
          </cell>
          <cell r="B143" t="str">
            <v>Jaminan bongkar</v>
          </cell>
        </row>
        <row r="144">
          <cell r="A144">
            <v>521113</v>
          </cell>
          <cell r="B144" t="str">
            <v>Dana partisipasi</v>
          </cell>
        </row>
        <row r="145">
          <cell r="A145">
            <v>521114</v>
          </cell>
          <cell r="B145" t="str">
            <v>IMB</v>
          </cell>
        </row>
        <row r="146">
          <cell r="A146">
            <v>521115</v>
          </cell>
          <cell r="B146" t="str">
            <v>Cetak Film</v>
          </cell>
        </row>
        <row r="147">
          <cell r="A147">
            <v>521116</v>
          </cell>
          <cell r="B147" t="str">
            <v>Billboard/Neon box/Panel Road</v>
          </cell>
        </row>
        <row r="148">
          <cell r="A148">
            <v>521117</v>
          </cell>
          <cell r="B148" t="str">
            <v>Material</v>
          </cell>
        </row>
        <row r="149">
          <cell r="A149">
            <v>522101</v>
          </cell>
          <cell r="B149" t="str">
            <v>Gaji pegawai bulanan</v>
          </cell>
        </row>
        <row r="150">
          <cell r="A150">
            <v>522102</v>
          </cell>
          <cell r="B150" t="str">
            <v>Gaji harian</v>
          </cell>
        </row>
        <row r="151">
          <cell r="A151">
            <v>522103</v>
          </cell>
          <cell r="B151" t="str">
            <v>Lembur</v>
          </cell>
        </row>
        <row r="152">
          <cell r="A152">
            <v>522104</v>
          </cell>
          <cell r="B152" t="str">
            <v>Tunjangan kehadiran</v>
          </cell>
        </row>
        <row r="153">
          <cell r="A153">
            <v>522105</v>
          </cell>
          <cell r="B153" t="str">
            <v>THR/Bonus</v>
          </cell>
        </row>
        <row r="154">
          <cell r="A154">
            <v>522106</v>
          </cell>
          <cell r="B154" t="str">
            <v>PHK</v>
          </cell>
        </row>
        <row r="155">
          <cell r="A155">
            <v>522107</v>
          </cell>
          <cell r="B155" t="str">
            <v>Tunjangan transportasi</v>
          </cell>
        </row>
        <row r="156">
          <cell r="A156">
            <v>522108</v>
          </cell>
          <cell r="B156" t="str">
            <v>Tunjangan pengobatan</v>
          </cell>
        </row>
        <row r="157">
          <cell r="A157">
            <v>522109</v>
          </cell>
          <cell r="B157" t="str">
            <v>Asuransi tenaga kerja</v>
          </cell>
        </row>
        <row r="158">
          <cell r="A158">
            <v>522110</v>
          </cell>
          <cell r="B158" t="str">
            <v xml:space="preserve"> PPh Ps.21</v>
          </cell>
        </row>
        <row r="159">
          <cell r="A159">
            <v>522111</v>
          </cell>
          <cell r="B159" t="str">
            <v>Uang Makan</v>
          </cell>
        </row>
        <row r="160">
          <cell r="A160">
            <v>523100</v>
          </cell>
          <cell r="B160" t="str">
            <v>Tenaga kerja tidak langsung</v>
          </cell>
        </row>
        <row r="161">
          <cell r="A161">
            <v>523200</v>
          </cell>
          <cell r="B161" t="str">
            <v>Konsumsi, pengobatan, dll</v>
          </cell>
        </row>
        <row r="162">
          <cell r="A162">
            <v>523300</v>
          </cell>
          <cell r="B162" t="str">
            <v>Pemakaian supplies</v>
          </cell>
        </row>
        <row r="163">
          <cell r="A163">
            <v>523400</v>
          </cell>
          <cell r="B163" t="str">
            <v>Listrik dan air</v>
          </cell>
        </row>
        <row r="164">
          <cell r="A164">
            <v>523500</v>
          </cell>
          <cell r="B164" t="str">
            <v>Telepon, telex, faksimili</v>
          </cell>
        </row>
        <row r="165">
          <cell r="A165">
            <v>523600</v>
          </cell>
          <cell r="B165" t="str">
            <v>Transportasi- barang</v>
          </cell>
        </row>
        <row r="166">
          <cell r="A166">
            <v>523701</v>
          </cell>
          <cell r="B166" t="str">
            <v>Penyusutan bangunan</v>
          </cell>
        </row>
        <row r="167">
          <cell r="A167">
            <v>523702</v>
          </cell>
          <cell r="B167" t="str">
            <v>Penyusutan mesin dan peralatan</v>
          </cell>
        </row>
        <row r="168">
          <cell r="A168">
            <v>523703</v>
          </cell>
          <cell r="B168" t="str">
            <v>Penyusutan kendaraan</v>
          </cell>
        </row>
        <row r="169">
          <cell r="A169">
            <v>523704</v>
          </cell>
          <cell r="B169" t="str">
            <v>Penyusutan inventaris</v>
          </cell>
        </row>
        <row r="170">
          <cell r="A170">
            <v>523705</v>
          </cell>
          <cell r="B170" t="str">
            <v>Penyusutan papan reklame</v>
          </cell>
        </row>
        <row r="171">
          <cell r="A171">
            <v>523801</v>
          </cell>
          <cell r="B171" t="str">
            <v>Pemeliharaan bangunan</v>
          </cell>
        </row>
        <row r="172">
          <cell r="A172">
            <v>523802</v>
          </cell>
          <cell r="B172" t="str">
            <v>Pemeliharaan mesin dan peralatan</v>
          </cell>
        </row>
        <row r="173">
          <cell r="A173">
            <v>523803</v>
          </cell>
          <cell r="B173" t="str">
            <v>Pemeliharaan kendaraan</v>
          </cell>
        </row>
        <row r="174">
          <cell r="A174">
            <v>523804</v>
          </cell>
          <cell r="B174" t="str">
            <v>Pemeliharaan inventaris</v>
          </cell>
        </row>
        <row r="175">
          <cell r="A175">
            <v>523900</v>
          </cell>
          <cell r="B175" t="str">
            <v>Dana Taktis</v>
          </cell>
        </row>
        <row r="176">
          <cell r="A176">
            <v>611101</v>
          </cell>
          <cell r="B176" t="str">
            <v>Listrik PLN</v>
          </cell>
        </row>
        <row r="177">
          <cell r="A177">
            <v>611102</v>
          </cell>
          <cell r="B177" t="str">
            <v>Air PDAM</v>
          </cell>
        </row>
        <row r="178">
          <cell r="A178">
            <v>611103</v>
          </cell>
          <cell r="B178" t="str">
            <v>Fuel solar genzet</v>
          </cell>
        </row>
        <row r="179">
          <cell r="A179">
            <v>611104</v>
          </cell>
          <cell r="B179" t="str">
            <v>BBM</v>
          </cell>
        </row>
        <row r="180">
          <cell r="A180">
            <v>611201</v>
          </cell>
          <cell r="B180" t="str">
            <v>Pemeliharaan &amp; perbaikan bangunan</v>
          </cell>
        </row>
        <row r="181">
          <cell r="A181">
            <v>611202</v>
          </cell>
          <cell r="B181" t="str">
            <v>Pemeliharaan &amp; perbaikan bangunan</v>
          </cell>
        </row>
        <row r="182">
          <cell r="A182">
            <v>611203</v>
          </cell>
          <cell r="B182" t="str">
            <v>Pemeliharaan &amp; perbaikan mesin dan peralatan</v>
          </cell>
        </row>
        <row r="183">
          <cell r="A183">
            <v>611204</v>
          </cell>
          <cell r="B183" t="str">
            <v>Pemeliharaan &amp; spare part kendaraan bermotor</v>
          </cell>
        </row>
        <row r="184">
          <cell r="A184">
            <v>611205</v>
          </cell>
          <cell r="B184" t="str">
            <v>Pemeliharaan &amp; perbaikan inventaris ktr</v>
          </cell>
        </row>
        <row r="185">
          <cell r="A185">
            <v>611301</v>
          </cell>
          <cell r="B185" t="str">
            <v>Alat-alat pembersih</v>
          </cell>
        </row>
        <row r="186">
          <cell r="A186">
            <v>611401</v>
          </cell>
          <cell r="B186" t="str">
            <v>Pajak &amp; Asuransi-PBB</v>
          </cell>
        </row>
        <row r="187">
          <cell r="A187">
            <v>611402</v>
          </cell>
          <cell r="B187" t="str">
            <v>Pajak &amp; Asuransi-Asuransi</v>
          </cell>
        </row>
        <row r="188">
          <cell r="A188">
            <v>612101</v>
          </cell>
          <cell r="B188" t="str">
            <v>Bb.Pegawai-Gaji pegawai bulanan</v>
          </cell>
        </row>
        <row r="189">
          <cell r="A189">
            <v>612102</v>
          </cell>
          <cell r="B189" t="str">
            <v>Bb.Pegawai-Gaji harian</v>
          </cell>
        </row>
        <row r="190">
          <cell r="A190">
            <v>612106</v>
          </cell>
          <cell r="B190" t="str">
            <v>Bb.Pegawai-Lembur</v>
          </cell>
        </row>
        <row r="191">
          <cell r="A191">
            <v>612107</v>
          </cell>
          <cell r="B191" t="str">
            <v>Bb.Pegawai-Tunjangan kehadiran</v>
          </cell>
        </row>
        <row r="192">
          <cell r="A192">
            <v>612108</v>
          </cell>
          <cell r="B192" t="str">
            <v>Bb.Pegawai-THR/Bonus</v>
          </cell>
        </row>
        <row r="193">
          <cell r="A193">
            <v>612109</v>
          </cell>
          <cell r="B193" t="str">
            <v>Bb.Pegawai-PHK</v>
          </cell>
        </row>
        <row r="194">
          <cell r="A194">
            <v>612110</v>
          </cell>
          <cell r="B194" t="str">
            <v>Bb.Pegawai-Tunjangan transportasi</v>
          </cell>
        </row>
        <row r="195">
          <cell r="A195">
            <v>612111</v>
          </cell>
          <cell r="B195" t="str">
            <v>Bb.Pegawai-Tunjangan pengobatan</v>
          </cell>
        </row>
        <row r="196">
          <cell r="A196">
            <v>612112</v>
          </cell>
          <cell r="B196" t="str">
            <v>Bb.Pegawai-Asuransi tenaga kerja</v>
          </cell>
        </row>
        <row r="197">
          <cell r="A197">
            <v>612113</v>
          </cell>
          <cell r="B197" t="str">
            <v>Bb.Pegawai-PPh ps.21</v>
          </cell>
        </row>
        <row r="198">
          <cell r="A198">
            <v>612114</v>
          </cell>
          <cell r="B198" t="str">
            <v>Bb.Pegawai-Uang makan</v>
          </cell>
        </row>
        <row r="199">
          <cell r="A199">
            <v>612115</v>
          </cell>
          <cell r="B199" t="str">
            <v>Jamsostek</v>
          </cell>
        </row>
        <row r="200">
          <cell r="A200">
            <v>613101</v>
          </cell>
          <cell r="B200" t="str">
            <v>Beban penyusutan bangunan</v>
          </cell>
        </row>
        <row r="201">
          <cell r="A201">
            <v>613102</v>
          </cell>
          <cell r="B201" t="str">
            <v>Beban penyusutan bangunan</v>
          </cell>
        </row>
        <row r="202">
          <cell r="A202">
            <v>613103</v>
          </cell>
          <cell r="B202" t="str">
            <v>Beban penyusutan mesin dan peralatan</v>
          </cell>
        </row>
        <row r="203">
          <cell r="A203">
            <v>613104</v>
          </cell>
          <cell r="B203" t="str">
            <v>Beban penyusutan kendaraan bermotor</v>
          </cell>
        </row>
        <row r="204">
          <cell r="A204">
            <v>613105</v>
          </cell>
          <cell r="B204" t="str">
            <v>Beban penyusutan inventaris kantor</v>
          </cell>
        </row>
        <row r="205">
          <cell r="A205">
            <v>614101</v>
          </cell>
          <cell r="B205" t="str">
            <v>Telephone</v>
          </cell>
        </row>
        <row r="206">
          <cell r="A206">
            <v>614102</v>
          </cell>
          <cell r="B206" t="str">
            <v>Pager, HT, alat komunikasi lainnya</v>
          </cell>
        </row>
        <row r="207">
          <cell r="A207">
            <v>614103</v>
          </cell>
          <cell r="B207" t="str">
            <v>Alat tulis kantor</v>
          </cell>
        </row>
        <row r="208">
          <cell r="A208">
            <v>614104</v>
          </cell>
          <cell r="B208" t="str">
            <v>Cetak dan foto copy</v>
          </cell>
        </row>
        <row r="209">
          <cell r="A209">
            <v>614105</v>
          </cell>
          <cell r="B209" t="str">
            <v>Perlengkapan kerja</v>
          </cell>
        </row>
        <row r="210">
          <cell r="A210">
            <v>614106</v>
          </cell>
          <cell r="B210" t="str">
            <v>Majalah, koran, buletin</v>
          </cell>
        </row>
        <row r="211">
          <cell r="A211">
            <v>614107</v>
          </cell>
          <cell r="B211" t="str">
            <v>Audit consultant &amp; prof fee</v>
          </cell>
        </row>
        <row r="212">
          <cell r="A212">
            <v>614108</v>
          </cell>
          <cell r="B212" t="str">
            <v>Beban keamanan</v>
          </cell>
        </row>
        <row r="213">
          <cell r="A213">
            <v>614109</v>
          </cell>
          <cell r="B213" t="str">
            <v>Jasa kirim, benda pos</v>
          </cell>
        </row>
        <row r="214">
          <cell r="A214">
            <v>614110</v>
          </cell>
          <cell r="B214" t="str">
            <v>Pajak kendaraan dan surat-surat</v>
          </cell>
        </row>
        <row r="215">
          <cell r="A215">
            <v>614111</v>
          </cell>
          <cell r="B215" t="str">
            <v>Konsumsi</v>
          </cell>
        </row>
        <row r="216">
          <cell r="A216">
            <v>614112</v>
          </cell>
          <cell r="B216" t="str">
            <v>Umum dan administrasi lainnya</v>
          </cell>
        </row>
        <row r="217">
          <cell r="A217">
            <v>614113</v>
          </cell>
          <cell r="B217" t="str">
            <v>Perjalanan dinas</v>
          </cell>
        </row>
        <row r="218">
          <cell r="A218">
            <v>614114</v>
          </cell>
          <cell r="B218" t="str">
            <v>Training karyawan / Seminar</v>
          </cell>
        </row>
        <row r="219">
          <cell r="A219">
            <v>614115</v>
          </cell>
          <cell r="B219" t="str">
            <v>Beban administrasi bank</v>
          </cell>
        </row>
        <row r="220">
          <cell r="A220">
            <v>614116</v>
          </cell>
          <cell r="B220" t="str">
            <v>Beban bea rupa-rupa instansi</v>
          </cell>
        </row>
        <row r="221">
          <cell r="A221">
            <v>614117</v>
          </cell>
          <cell r="B221" t="str">
            <v>Asuransi</v>
          </cell>
        </row>
        <row r="222">
          <cell r="A222">
            <v>614118</v>
          </cell>
          <cell r="B222" t="str">
            <v>parkir, tol</v>
          </cell>
        </row>
        <row r="223">
          <cell r="A223">
            <v>614119</v>
          </cell>
          <cell r="B223" t="str">
            <v>buku cek, giro, bukti setoran tunai &amp;kliring</v>
          </cell>
        </row>
        <row r="224">
          <cell r="A224">
            <v>614120</v>
          </cell>
          <cell r="B224" t="str">
            <v>amortisasi biaya paroperasioal</v>
          </cell>
        </row>
        <row r="225">
          <cell r="A225">
            <v>614121</v>
          </cell>
          <cell r="B225" t="str">
            <v>representasi dan sumbangan</v>
          </cell>
        </row>
        <row r="226">
          <cell r="A226">
            <v>615101</v>
          </cell>
          <cell r="B226" t="str">
            <v>Bb. Pegawai kntr-Gaji pegawai bulanan</v>
          </cell>
        </row>
        <row r="227">
          <cell r="A227">
            <v>615102</v>
          </cell>
          <cell r="B227" t="str">
            <v>Bb.Pegawai kntr-Gaji harian</v>
          </cell>
        </row>
        <row r="228">
          <cell r="A228">
            <v>615103</v>
          </cell>
          <cell r="B228" t="str">
            <v>Bb.Pegawai kntr-Lembur</v>
          </cell>
        </row>
        <row r="229">
          <cell r="A229">
            <v>615104</v>
          </cell>
          <cell r="B229" t="str">
            <v>Bb.Pegawai kntr-Tunjangan kehadiran</v>
          </cell>
        </row>
        <row r="230">
          <cell r="A230">
            <v>615105</v>
          </cell>
          <cell r="B230" t="str">
            <v>Bb.Pegawai kntr-THR/Bonus</v>
          </cell>
        </row>
        <row r="231">
          <cell r="A231">
            <v>615106</v>
          </cell>
          <cell r="B231" t="str">
            <v>Bb.Pegawai kntr-PHK</v>
          </cell>
        </row>
        <row r="232">
          <cell r="A232">
            <v>615107</v>
          </cell>
          <cell r="B232" t="str">
            <v>Bb.Pegawai kntr-Tunjangan transportasi</v>
          </cell>
        </row>
        <row r="233">
          <cell r="A233">
            <v>615108</v>
          </cell>
          <cell r="B233" t="str">
            <v>Bb.Pegawai kntr-Tunjangan pengobatan</v>
          </cell>
        </row>
        <row r="234">
          <cell r="A234">
            <v>615109</v>
          </cell>
          <cell r="B234" t="str">
            <v>Bb.Pegawai Kntr-Asuransi tenaga kerja</v>
          </cell>
        </row>
        <row r="235">
          <cell r="A235">
            <v>615110</v>
          </cell>
          <cell r="B235" t="str">
            <v>Bb.Pegawai Kntr-PPh Ps.21</v>
          </cell>
        </row>
        <row r="236">
          <cell r="A236">
            <v>615111</v>
          </cell>
          <cell r="B236" t="str">
            <v>Bb.Pegawai Kntr-Uang Makan</v>
          </cell>
        </row>
        <row r="237">
          <cell r="A237">
            <v>615201</v>
          </cell>
          <cell r="B237" t="str">
            <v>Komisi penjualan dan insentif</v>
          </cell>
        </row>
        <row r="238">
          <cell r="A238">
            <v>615300</v>
          </cell>
          <cell r="B238" t="str">
            <v>Beban Iklan dan komisi</v>
          </cell>
        </row>
        <row r="239">
          <cell r="A239">
            <v>615305</v>
          </cell>
          <cell r="B239" t="str">
            <v>PPh pasal 4 Final</v>
          </cell>
        </row>
        <row r="240">
          <cell r="A240">
            <v>615306</v>
          </cell>
          <cell r="B240" t="str">
            <v>Pemakaian persediaan desain</v>
          </cell>
        </row>
        <row r="241">
          <cell r="A241">
            <v>615399</v>
          </cell>
          <cell r="B241" t="str">
            <v>Lain-lain</v>
          </cell>
        </row>
        <row r="242">
          <cell r="A242">
            <v>615400</v>
          </cell>
          <cell r="B242" t="str">
            <v>Beban entertainment</v>
          </cell>
        </row>
        <row r="243">
          <cell r="A243">
            <v>615500</v>
          </cell>
          <cell r="B243" t="str">
            <v>Beban perjalanan dinas</v>
          </cell>
        </row>
        <row r="244">
          <cell r="A244">
            <v>615600</v>
          </cell>
          <cell r="B244" t="str">
            <v>Beban pengiriman barang</v>
          </cell>
        </row>
        <row r="245">
          <cell r="A245">
            <v>615700</v>
          </cell>
          <cell r="B245" t="str">
            <v>Beban transportasi penjualan</v>
          </cell>
        </row>
        <row r="246">
          <cell r="A246">
            <v>616000</v>
          </cell>
          <cell r="B246" t="str">
            <v>Beban operasional proyek</v>
          </cell>
        </row>
        <row r="247">
          <cell r="A247">
            <v>711000</v>
          </cell>
          <cell r="B247" t="str">
            <v>Laba penjualan aktiva</v>
          </cell>
        </row>
        <row r="248">
          <cell r="A248">
            <v>712000</v>
          </cell>
          <cell r="B248" t="str">
            <v>Rugi penjualan aktiva</v>
          </cell>
        </row>
        <row r="249">
          <cell r="A249">
            <v>721000</v>
          </cell>
          <cell r="B249" t="str">
            <v>Pendapatan bunga</v>
          </cell>
        </row>
        <row r="250">
          <cell r="A250">
            <v>722000</v>
          </cell>
          <cell r="B250" t="str">
            <v>Prive</v>
          </cell>
        </row>
        <row r="251">
          <cell r="A251">
            <v>731000</v>
          </cell>
          <cell r="B251" t="str">
            <v>Beban lain-lain-Beban bunga</v>
          </cell>
        </row>
        <row r="252">
          <cell r="A252">
            <v>741000</v>
          </cell>
          <cell r="B252" t="str">
            <v>Laba kurs</v>
          </cell>
        </row>
        <row r="253">
          <cell r="A253">
            <v>742000</v>
          </cell>
          <cell r="B253" t="str">
            <v>Rugi kurs</v>
          </cell>
        </row>
        <row r="254">
          <cell r="A254">
            <v>751000</v>
          </cell>
          <cell r="B254" t="str">
            <v>Jasa giro</v>
          </cell>
        </row>
        <row r="255">
          <cell r="A255">
            <v>752000</v>
          </cell>
          <cell r="B255" t="str">
            <v>Beban penyisihan piutang ragu-ragu</v>
          </cell>
        </row>
        <row r="256">
          <cell r="A256">
            <v>758000</v>
          </cell>
          <cell r="B256" t="str">
            <v>Penghasilan lain-lain</v>
          </cell>
        </row>
        <row r="257">
          <cell r="A257">
            <v>759000</v>
          </cell>
          <cell r="B257" t="str">
            <v>Beban lain-lain</v>
          </cell>
        </row>
        <row r="258">
          <cell r="A258">
            <v>810000</v>
          </cell>
          <cell r="B258" t="str">
            <v>Pajak kini ( berjalan )</v>
          </cell>
        </row>
        <row r="259">
          <cell r="A259">
            <v>820000</v>
          </cell>
          <cell r="B259" t="str">
            <v>Pajak tangguhan</v>
          </cell>
        </row>
      </sheetData>
      <sheetData sheetId="2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IS"/>
      <sheetName val="Project"/>
      <sheetName val="CF"/>
      <sheetName val="WC"/>
      <sheetName val="CRSS"/>
      <sheetName val="KMK"/>
      <sheetName val="HitungKMK"/>
      <sheetName val="CashBudget"/>
      <sheetName val="Sheet5"/>
    </sheetNames>
    <sheetDataSet>
      <sheetData sheetId="0">
        <row r="9">
          <cell r="C9" t="str">
            <v>Name        :</v>
          </cell>
          <cell r="D9" t="str">
            <v>PT Kusemas Citra Mandiri</v>
          </cell>
          <cell r="F9" t="str">
            <v>Location    :</v>
          </cell>
          <cell r="G9" t="str">
            <v>Denpasar</v>
          </cell>
        </row>
        <row r="10">
          <cell r="C10" t="str">
            <v>Currency   :</v>
          </cell>
          <cell r="D10" t="str">
            <v>Rupiah</v>
          </cell>
          <cell r="F10" t="str">
            <v>Amounts    :</v>
          </cell>
          <cell r="G10" t="str">
            <v>Ribuan</v>
          </cell>
        </row>
        <row r="12">
          <cell r="C12" t="str">
            <v xml:space="preserve">Date                        </v>
          </cell>
          <cell r="E12">
            <v>37621</v>
          </cell>
          <cell r="F12">
            <v>37986</v>
          </cell>
          <cell r="G12">
            <v>38260</v>
          </cell>
          <cell r="H12">
            <v>38625</v>
          </cell>
        </row>
        <row r="13">
          <cell r="C13" t="str">
            <v xml:space="preserve">Number of Months      </v>
          </cell>
          <cell r="E13">
            <v>12</v>
          </cell>
          <cell r="F13">
            <v>12</v>
          </cell>
          <cell r="G13">
            <v>9</v>
          </cell>
          <cell r="H13">
            <v>12</v>
          </cell>
        </row>
        <row r="14">
          <cell r="C14" t="str">
            <v>Sales on Credit %</v>
          </cell>
          <cell r="E14">
            <v>100</v>
          </cell>
          <cell r="F14">
            <v>100</v>
          </cell>
          <cell r="G14">
            <v>100</v>
          </cell>
          <cell r="H14">
            <v>100</v>
          </cell>
        </row>
        <row r="16">
          <cell r="C16">
            <v>0</v>
          </cell>
          <cell r="E16" t="str">
            <v>UNAUDITED</v>
          </cell>
          <cell r="F16" t="str">
            <v>AUDITED</v>
          </cell>
          <cell r="G16" t="str">
            <v>AUDITED</v>
          </cell>
          <cell r="H16" t="str">
            <v>PROJECTION</v>
          </cell>
        </row>
        <row r="18">
          <cell r="C18" t="str">
            <v>ASSETS</v>
          </cell>
        </row>
        <row r="19">
          <cell r="C19" t="str">
            <v>Cash &amp; Bank</v>
          </cell>
          <cell r="F19">
            <v>16751</v>
          </cell>
          <cell r="G19">
            <v>17250</v>
          </cell>
          <cell r="H19">
            <v>6109279.1355978949</v>
          </cell>
        </row>
        <row r="20">
          <cell r="C20" t="str">
            <v>Marketable Securities</v>
          </cell>
          <cell r="H20">
            <v>0</v>
          </cell>
        </row>
        <row r="21">
          <cell r="C21" t="str">
            <v>Accounts Receivable</v>
          </cell>
          <cell r="F21">
            <v>571900</v>
          </cell>
          <cell r="G21">
            <v>215000</v>
          </cell>
          <cell r="H21">
            <v>1555387.0667499998</v>
          </cell>
        </row>
        <row r="22">
          <cell r="C22" t="str">
            <v>Accounts Receivable fr Affiliated</v>
          </cell>
          <cell r="H22">
            <v>0</v>
          </cell>
        </row>
        <row r="23">
          <cell r="C23" t="str">
            <v>Inventory</v>
          </cell>
          <cell r="F23">
            <v>5245665</v>
          </cell>
          <cell r="G23">
            <v>715000</v>
          </cell>
          <cell r="H23">
            <v>5172566.2917499989</v>
          </cell>
        </row>
        <row r="24">
          <cell r="C24" t="str">
            <v>Other Current Assets</v>
          </cell>
          <cell r="H24">
            <v>0</v>
          </cell>
        </row>
        <row r="25">
          <cell r="C25" t="str">
            <v>Prepaid Expenses</v>
          </cell>
          <cell r="H25">
            <v>0</v>
          </cell>
        </row>
        <row r="26">
          <cell r="C26" t="str">
            <v>Current Assets</v>
          </cell>
          <cell r="E26">
            <v>0</v>
          </cell>
          <cell r="F26">
            <v>5834316</v>
          </cell>
          <cell r="G26">
            <v>947250</v>
          </cell>
          <cell r="H26">
            <v>12837232.494097894</v>
          </cell>
        </row>
        <row r="28">
          <cell r="C28" t="str">
            <v>Net Fixed Assets</v>
          </cell>
          <cell r="F28">
            <v>8338771</v>
          </cell>
          <cell r="G28">
            <v>8245148</v>
          </cell>
          <cell r="H28">
            <v>8120317.333333333</v>
          </cell>
        </row>
        <row r="29">
          <cell r="C29" t="str">
            <v>Investments</v>
          </cell>
          <cell r="H29">
            <v>0</v>
          </cell>
        </row>
        <row r="30">
          <cell r="C30" t="str">
            <v>Net Other Non Current Assets</v>
          </cell>
          <cell r="H30">
            <v>0</v>
          </cell>
        </row>
        <row r="31">
          <cell r="C31" t="str">
            <v>Net Intangibles</v>
          </cell>
          <cell r="H31">
            <v>0</v>
          </cell>
        </row>
        <row r="32">
          <cell r="C32" t="str">
            <v>Total Non Current Assets</v>
          </cell>
          <cell r="E32">
            <v>0</v>
          </cell>
          <cell r="F32">
            <v>8338771</v>
          </cell>
          <cell r="G32">
            <v>8245148</v>
          </cell>
          <cell r="H32">
            <v>8120317.333333333</v>
          </cell>
        </row>
        <row r="34">
          <cell r="C34" t="str">
            <v>Total Assets</v>
          </cell>
          <cell r="E34">
            <v>0</v>
          </cell>
          <cell r="F34">
            <v>14173087</v>
          </cell>
          <cell r="G34">
            <v>9192398</v>
          </cell>
          <cell r="H34">
            <v>20957549.827431228</v>
          </cell>
        </row>
        <row r="37">
          <cell r="C37" t="str">
            <v>LIABILITIES + EQUITY</v>
          </cell>
        </row>
        <row r="38">
          <cell r="C38" t="str">
            <v>Due Banks, Short Term</v>
          </cell>
          <cell r="G38">
            <v>475000</v>
          </cell>
          <cell r="H38">
            <v>5500000</v>
          </cell>
        </row>
        <row r="39">
          <cell r="C39" t="str">
            <v>Accounts Payable</v>
          </cell>
          <cell r="F39">
            <v>9500</v>
          </cell>
          <cell r="G39">
            <v>8405</v>
          </cell>
          <cell r="H39">
            <v>60804.782772249993</v>
          </cell>
        </row>
        <row r="40">
          <cell r="C40" t="str">
            <v>Accounts Payable to Affiliated</v>
          </cell>
          <cell r="H40">
            <v>0</v>
          </cell>
        </row>
        <row r="41">
          <cell r="C41" t="str">
            <v>Accruals</v>
          </cell>
          <cell r="H41">
            <v>14865.643373319341</v>
          </cell>
        </row>
        <row r="42">
          <cell r="C42" t="str">
            <v>Taxes Payable</v>
          </cell>
          <cell r="H42">
            <v>0</v>
          </cell>
        </row>
        <row r="43">
          <cell r="C43" t="str">
            <v>Other Current Liabilities</v>
          </cell>
          <cell r="H43">
            <v>0</v>
          </cell>
        </row>
        <row r="44">
          <cell r="C44" t="str">
            <v>Current Portion L T Debt</v>
          </cell>
          <cell r="H44">
            <v>0</v>
          </cell>
        </row>
        <row r="45">
          <cell r="C45" t="str">
            <v>Current Liabilities</v>
          </cell>
          <cell r="E45">
            <v>0</v>
          </cell>
          <cell r="F45">
            <v>9500</v>
          </cell>
          <cell r="G45">
            <v>483405</v>
          </cell>
          <cell r="H45">
            <v>5575670.4261455685</v>
          </cell>
        </row>
        <row r="47">
          <cell r="C47" t="str">
            <v>Long Term Debt</v>
          </cell>
          <cell r="F47">
            <v>1000000</v>
          </cell>
          <cell r="G47">
            <v>1000000</v>
          </cell>
          <cell r="H47">
            <v>0</v>
          </cell>
        </row>
        <row r="48">
          <cell r="C48" t="str">
            <v>Other Liab, Long Term</v>
          </cell>
          <cell r="F48">
            <v>10410306</v>
          </cell>
          <cell r="G48">
            <v>4910101</v>
          </cell>
          <cell r="H48">
            <v>4910101</v>
          </cell>
        </row>
        <row r="49">
          <cell r="C49" t="str">
            <v>Long Term Liabilities</v>
          </cell>
          <cell r="E49">
            <v>0</v>
          </cell>
          <cell r="F49">
            <v>11410306</v>
          </cell>
          <cell r="G49">
            <v>5910101</v>
          </cell>
          <cell r="H49">
            <v>4910101</v>
          </cell>
        </row>
        <row r="50">
          <cell r="C50" t="str">
            <v>Total Liabilities</v>
          </cell>
          <cell r="E50">
            <v>0</v>
          </cell>
          <cell r="F50">
            <v>11419806</v>
          </cell>
          <cell r="G50">
            <v>6393506</v>
          </cell>
          <cell r="H50">
            <v>10485771.426145568</v>
          </cell>
        </row>
        <row r="52">
          <cell r="C52" t="str">
            <v>Common Stock</v>
          </cell>
          <cell r="F52">
            <v>600000</v>
          </cell>
          <cell r="G52">
            <v>600000</v>
          </cell>
          <cell r="H52">
            <v>600000</v>
          </cell>
        </row>
        <row r="53">
          <cell r="C53" t="str">
            <v>Surplus &amp; Reserves</v>
          </cell>
          <cell r="H53">
            <v>0</v>
          </cell>
        </row>
        <row r="54">
          <cell r="C54" t="str">
            <v>Retained Earnings</v>
          </cell>
          <cell r="F54">
            <v>2153281</v>
          </cell>
          <cell r="G54">
            <v>2198892</v>
          </cell>
          <cell r="H54">
            <v>9871778.4012856595</v>
          </cell>
        </row>
        <row r="55">
          <cell r="C55" t="str">
            <v>Total Net Worth</v>
          </cell>
          <cell r="E55">
            <v>0</v>
          </cell>
          <cell r="F55">
            <v>2753281</v>
          </cell>
          <cell r="G55">
            <v>2798892</v>
          </cell>
          <cell r="H55">
            <v>10471778.40128566</v>
          </cell>
        </row>
        <row r="57">
          <cell r="C57" t="str">
            <v>Liabilities + Net Worth</v>
          </cell>
          <cell r="E57">
            <v>0</v>
          </cell>
          <cell r="F57">
            <v>14173087</v>
          </cell>
          <cell r="G57">
            <v>9192398</v>
          </cell>
          <cell r="H57">
            <v>20957549.827431228</v>
          </cell>
        </row>
        <row r="59">
          <cell r="H59" t="str">
            <v>HALAMAN  -1-</v>
          </cell>
        </row>
        <row r="60">
          <cell r="E60">
            <v>0</v>
          </cell>
          <cell r="F60">
            <v>0</v>
          </cell>
          <cell r="G60">
            <v>0</v>
          </cell>
          <cell r="H60">
            <v>0</v>
          </cell>
        </row>
        <row r="61">
          <cell r="F61">
            <v>0</v>
          </cell>
          <cell r="G61">
            <v>-2753281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ki"/>
      <sheetName val="fin pro centers"/>
      <sheetName val="SUMMARY"/>
      <sheetName val="Sheet1"/>
      <sheetName val="fin pro wartel"/>
      <sheetName val="fin pro warnet"/>
      <sheetName val="fin pro wartel+"/>
      <sheetName val="fin pro warnet+"/>
      <sheetName val="WARNET +"/>
      <sheetName val="WARNET"/>
      <sheetName val="WARTEL +"/>
      <sheetName val="WARTEL"/>
      <sheetName val="Pwr Point"/>
      <sheetName val="Sheet3"/>
      <sheetName val="Dafis"/>
      <sheetName val="1"/>
      <sheetName val="2"/>
      <sheetName val="3"/>
      <sheetName val="4"/>
      <sheetName val="5"/>
      <sheetName val="6"/>
      <sheetName val="7"/>
      <sheetName val="8"/>
      <sheetName val="9"/>
      <sheetName val="10"/>
      <sheetName val="11"/>
      <sheetName val="12"/>
      <sheetName val="13"/>
      <sheetName val="14"/>
    </sheetNames>
    <sheetDataSet>
      <sheetData sheetId="0" refreshError="1">
        <row r="2">
          <cell r="A2">
            <v>30</v>
          </cell>
        </row>
      </sheetData>
      <sheetData sheetId="1" refreshError="1">
        <row r="4">
          <cell r="I4">
            <v>0.3</v>
          </cell>
          <cell r="J4">
            <v>0.5</v>
          </cell>
        </row>
      </sheetData>
      <sheetData sheetId="2" refreshError="1">
        <row r="16">
          <cell r="D16">
            <v>65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2004"/>
      <sheetName val="TB-2005"/>
      <sheetName val="TB-2006"/>
      <sheetName val="TB-2007"/>
      <sheetName val="WTB"/>
      <sheetName val="TB"/>
      <sheetName val="Balance Sheet"/>
      <sheetName val="Income Statement"/>
      <sheetName val="analitical"/>
      <sheetName val="Tren"/>
      <sheetName val="Gross profit"/>
      <sheetName val="Nett profit"/>
      <sheetName val="materialitas"/>
      <sheetName val="Help"/>
      <sheetName val="Liquidity"/>
      <sheetName val="Profitability"/>
      <sheetName val="Leverage"/>
      <sheetName val="Other Analytical Proc."/>
      <sheetName val="Tickmarks"/>
      <sheetName val="SOP-siklus jual"/>
      <sheetName val="SOP-Siklus Beli"/>
      <sheetName val="SOP-Kas Masuk"/>
      <sheetName val="SOP-Kas Keluar"/>
    </sheetNames>
    <sheetDataSet>
      <sheetData sheetId="0" refreshError="1"/>
      <sheetData sheetId="1" refreshError="1"/>
      <sheetData sheetId="2" refreshError="1"/>
      <sheetData sheetId="3"/>
      <sheetData sheetId="4" refreshError="1"/>
      <sheetData sheetId="5"/>
      <sheetData sheetId="6">
        <row r="4">
          <cell r="C4">
            <v>7228044923</v>
          </cell>
          <cell r="D4">
            <v>10285458625</v>
          </cell>
          <cell r="E4">
            <v>8194234354</v>
          </cell>
        </row>
        <row r="5">
          <cell r="C5">
            <v>52258341783</v>
          </cell>
          <cell r="D5">
            <v>15600371190</v>
          </cell>
          <cell r="E5">
            <v>22229935692</v>
          </cell>
        </row>
        <row r="7">
          <cell r="C7">
            <v>59486386706</v>
          </cell>
          <cell r="D7">
            <v>25885829815</v>
          </cell>
          <cell r="E7">
            <v>30424170046</v>
          </cell>
        </row>
        <row r="9">
          <cell r="C9">
            <v>263255630524.68933</v>
          </cell>
          <cell r="D9">
            <v>207279369593</v>
          </cell>
          <cell r="E9">
            <v>146880557894</v>
          </cell>
        </row>
        <row r="12">
          <cell r="C12">
            <v>343879457931.68933</v>
          </cell>
          <cell r="D12">
            <v>243449885880</v>
          </cell>
          <cell r="E12">
            <v>183182012085</v>
          </cell>
        </row>
        <row r="17">
          <cell r="C17">
            <v>850532182651</v>
          </cell>
          <cell r="D17">
            <v>746485771204</v>
          </cell>
          <cell r="E17">
            <v>695589126375</v>
          </cell>
        </row>
        <row r="19">
          <cell r="C19">
            <v>437512561835</v>
          </cell>
          <cell r="D19">
            <v>430065841909.40234</v>
          </cell>
          <cell r="E19">
            <v>354014564502</v>
          </cell>
        </row>
        <row r="20">
          <cell r="C20">
            <v>149656542669</v>
          </cell>
          <cell r="D20">
            <v>53871549400.376549</v>
          </cell>
          <cell r="E20">
            <v>70759227598</v>
          </cell>
        </row>
        <row r="22">
          <cell r="C22">
            <v>587169104504</v>
          </cell>
          <cell r="D22">
            <v>483937391310</v>
          </cell>
          <cell r="E22">
            <v>424773792100</v>
          </cell>
        </row>
        <row r="29">
          <cell r="C29">
            <v>263228005027</v>
          </cell>
          <cell r="D29">
            <v>262548379894</v>
          </cell>
          <cell r="E29">
            <v>270815334275</v>
          </cell>
        </row>
        <row r="31">
          <cell r="C31">
            <v>850397109531</v>
          </cell>
          <cell r="D31">
            <v>746485771204</v>
          </cell>
          <cell r="E31">
            <v>695589126375</v>
          </cell>
        </row>
      </sheetData>
      <sheetData sheetId="7">
        <row r="4">
          <cell r="C4">
            <v>792199564018</v>
          </cell>
          <cell r="D4">
            <v>435468321969</v>
          </cell>
          <cell r="E4">
            <v>508847952561</v>
          </cell>
        </row>
        <row r="5">
          <cell r="C5">
            <v>-747392309137</v>
          </cell>
          <cell r="D5">
            <v>-416758706185</v>
          </cell>
        </row>
        <row r="7">
          <cell r="C7">
            <v>44807254881</v>
          </cell>
          <cell r="D7">
            <v>18709615784</v>
          </cell>
          <cell r="E7">
            <v>8920375880</v>
          </cell>
        </row>
        <row r="13">
          <cell r="C13">
            <v>35657802734.542801</v>
          </cell>
          <cell r="D13">
            <v>11108340296.597715</v>
          </cell>
          <cell r="E13">
            <v>1852956389.2360678</v>
          </cell>
        </row>
        <row r="15">
          <cell r="C15">
            <v>-24025407962</v>
          </cell>
          <cell r="D15">
            <v>-24973526996</v>
          </cell>
          <cell r="E15">
            <v>-23476850057</v>
          </cell>
        </row>
        <row r="20">
          <cell r="C20">
            <v>6293454633.5428009</v>
          </cell>
          <cell r="D20">
            <v>196011470.59771538</v>
          </cell>
          <cell r="E20">
            <v>-19715627229</v>
          </cell>
        </row>
        <row r="25">
          <cell r="C25">
            <v>691287227.5428009</v>
          </cell>
          <cell r="D25">
            <v>-7090398873.7788334</v>
          </cell>
          <cell r="E25">
            <v>-16325337579</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LB-1"/>
      <sheetName val="LB-2"/>
      <sheetName val="LB-3"/>
      <sheetName val="LB-4"/>
      <sheetName val="LB-5"/>
      <sheetName val="DATASSP"/>
      <sheetName val="Tabel"/>
      <sheetName val="DF_SSP"/>
      <sheetName val="DK"/>
    </sheetNames>
    <sheetDataSet>
      <sheetData sheetId="0">
        <row r="19">
          <cell r="C19">
            <v>488705.03722773492</v>
          </cell>
        </row>
        <row r="21">
          <cell r="C21">
            <v>40658</v>
          </cell>
        </row>
      </sheetData>
      <sheetData sheetId="1" refreshError="1"/>
      <sheetData sheetId="2" refreshError="1"/>
      <sheetData sheetId="3" refreshError="1"/>
      <sheetData sheetId="4" refreshError="1"/>
      <sheetData sheetId="5" refreshError="1"/>
      <sheetData sheetId="6">
        <row r="17">
          <cell r="AA17" t="str">
            <v>411126-200</v>
          </cell>
        </row>
      </sheetData>
      <sheetData sheetId="7">
        <row r="7">
          <cell r="A7">
            <v>1</v>
          </cell>
          <cell r="B7" t="str">
            <v>I</v>
          </cell>
          <cell r="C7" t="str">
            <v>PPh Pasal 21</v>
          </cell>
          <cell r="D7" t="str">
            <v>Masa</v>
          </cell>
          <cell r="E7">
            <v>4</v>
          </cell>
          <cell r="F7">
            <v>1</v>
          </cell>
          <cell r="G7">
            <v>1</v>
          </cell>
          <cell r="H7">
            <v>1</v>
          </cell>
          <cell r="I7">
            <v>2</v>
          </cell>
          <cell r="J7">
            <v>1</v>
          </cell>
          <cell r="K7">
            <v>1</v>
          </cell>
          <cell r="L7">
            <v>0</v>
          </cell>
          <cell r="M7">
            <v>0</v>
          </cell>
          <cell r="Q7" t="str">
            <v>411121-100</v>
          </cell>
          <cell r="R7" t="str">
            <v>PPh Pasal 21 Masa</v>
          </cell>
        </row>
        <row r="8">
          <cell r="A8">
            <v>2</v>
          </cell>
          <cell r="D8" t="str">
            <v>Pembayaran Pendahuluan SKP</v>
          </cell>
          <cell r="E8">
            <v>4</v>
          </cell>
          <cell r="F8">
            <v>1</v>
          </cell>
          <cell r="G8">
            <v>1</v>
          </cell>
          <cell r="H8">
            <v>1</v>
          </cell>
          <cell r="I8">
            <v>2</v>
          </cell>
          <cell r="J8">
            <v>1</v>
          </cell>
          <cell r="K8">
            <v>1</v>
          </cell>
          <cell r="L8">
            <v>9</v>
          </cell>
          <cell r="M8">
            <v>9</v>
          </cell>
          <cell r="Q8" t="str">
            <v>411121-199</v>
          </cell>
          <cell r="R8" t="str">
            <v>PPh Pasal 21 Pembayaran Pendahuluan SKP</v>
          </cell>
        </row>
        <row r="9">
          <cell r="A9">
            <v>3</v>
          </cell>
          <cell r="D9" t="str">
            <v>Tahunan Yang Kurang Dibayar Tahun</v>
          </cell>
          <cell r="E9">
            <v>4</v>
          </cell>
          <cell r="F9">
            <v>1</v>
          </cell>
          <cell r="G9">
            <v>1</v>
          </cell>
          <cell r="H9">
            <v>1</v>
          </cell>
          <cell r="I9">
            <v>2</v>
          </cell>
          <cell r="J9">
            <v>1</v>
          </cell>
          <cell r="K9">
            <v>2</v>
          </cell>
          <cell r="L9">
            <v>0</v>
          </cell>
          <cell r="M9">
            <v>0</v>
          </cell>
          <cell r="Q9" t="str">
            <v>411121-200</v>
          </cell>
          <cell r="R9" t="str">
            <v>PPh Pasal 21 Tahunan Yang Kurang Dibayar Tahun</v>
          </cell>
        </row>
        <row r="10">
          <cell r="A10">
            <v>4</v>
          </cell>
          <cell r="D10" t="str">
            <v>STP</v>
          </cell>
          <cell r="E10">
            <v>4</v>
          </cell>
          <cell r="F10">
            <v>1</v>
          </cell>
          <cell r="G10">
            <v>1</v>
          </cell>
          <cell r="H10">
            <v>1</v>
          </cell>
          <cell r="I10">
            <v>2</v>
          </cell>
          <cell r="J10">
            <v>1</v>
          </cell>
          <cell r="K10">
            <v>3</v>
          </cell>
          <cell r="L10">
            <v>0</v>
          </cell>
          <cell r="M10">
            <v>0</v>
          </cell>
          <cell r="Q10" t="str">
            <v>411121-300</v>
          </cell>
          <cell r="R10" t="str">
            <v>PPh Pasal 21 STP</v>
          </cell>
        </row>
        <row r="11">
          <cell r="A11">
            <v>5</v>
          </cell>
          <cell r="D11" t="str">
            <v>SKPKB</v>
          </cell>
          <cell r="E11">
            <v>4</v>
          </cell>
          <cell r="F11">
            <v>1</v>
          </cell>
          <cell r="G11">
            <v>1</v>
          </cell>
          <cell r="H11">
            <v>1</v>
          </cell>
          <cell r="I11">
            <v>2</v>
          </cell>
          <cell r="J11">
            <v>1</v>
          </cell>
          <cell r="K11">
            <v>3</v>
          </cell>
          <cell r="L11">
            <v>1</v>
          </cell>
          <cell r="M11">
            <v>0</v>
          </cell>
          <cell r="Q11" t="str">
            <v>411121-310</v>
          </cell>
          <cell r="R11" t="str">
            <v>PPh Pasal 21 SKPKB</v>
          </cell>
        </row>
        <row r="12">
          <cell r="A12">
            <v>6</v>
          </cell>
          <cell r="D12" t="str">
            <v>SKPKB Final Pembayaran Sekaligus atas jaminan hari tua uang Tebusan pensiun, dan uang pesangon</v>
          </cell>
          <cell r="E12">
            <v>4</v>
          </cell>
          <cell r="F12">
            <v>1</v>
          </cell>
          <cell r="G12">
            <v>1</v>
          </cell>
          <cell r="H12">
            <v>1</v>
          </cell>
          <cell r="I12">
            <v>2</v>
          </cell>
          <cell r="J12">
            <v>1</v>
          </cell>
          <cell r="K12">
            <v>3</v>
          </cell>
          <cell r="L12">
            <v>1</v>
          </cell>
          <cell r="M12">
            <v>1</v>
          </cell>
          <cell r="Q12" t="str">
            <v>411121-311</v>
          </cell>
          <cell r="R12" t="str">
            <v>PPh Pasal 21 SKPKB Final Pembayaran Sekaligus atas jaminan hari tua uang Tebusan pensiun, dan uang pesangon</v>
          </cell>
        </row>
        <row r="13">
          <cell r="A13">
            <v>7</v>
          </cell>
          <cell r="D13" t="str">
            <v>SKPKBT</v>
          </cell>
          <cell r="E13">
            <v>4</v>
          </cell>
          <cell r="F13">
            <v>1</v>
          </cell>
          <cell r="G13">
            <v>1</v>
          </cell>
          <cell r="H13">
            <v>1</v>
          </cell>
          <cell r="I13">
            <v>2</v>
          </cell>
          <cell r="J13">
            <v>1</v>
          </cell>
          <cell r="K13">
            <v>3</v>
          </cell>
          <cell r="L13">
            <v>2</v>
          </cell>
          <cell r="M13">
            <v>0</v>
          </cell>
          <cell r="Q13" t="str">
            <v>411121-320</v>
          </cell>
          <cell r="R13" t="str">
            <v>PPh Pasal 21 SKPKBT</v>
          </cell>
        </row>
        <row r="14">
          <cell r="A14">
            <v>8</v>
          </cell>
          <cell r="D14" t="str">
            <v>SKPKBT Final Pembayaran Sekaligus atas jaminan hari tua uang Tebusan pensiun, dan uang pesangon</v>
          </cell>
          <cell r="E14">
            <v>4</v>
          </cell>
          <cell r="F14">
            <v>1</v>
          </cell>
          <cell r="G14">
            <v>1</v>
          </cell>
          <cell r="H14">
            <v>1</v>
          </cell>
          <cell r="I14">
            <v>2</v>
          </cell>
          <cell r="J14">
            <v>1</v>
          </cell>
          <cell r="K14">
            <v>3</v>
          </cell>
          <cell r="L14">
            <v>2</v>
          </cell>
          <cell r="M14">
            <v>1</v>
          </cell>
          <cell r="Q14" t="str">
            <v>411121-321</v>
          </cell>
          <cell r="R14" t="str">
            <v>PPh Pasal 21 SKPKBT Final Pembayaran Sekaligus atas jaminan hari tua uang Tebusan pensiun, dan uang pesangon</v>
          </cell>
        </row>
        <row r="15">
          <cell r="A15">
            <v>9</v>
          </cell>
          <cell r="D15" t="str">
            <v>Final Pembayaran Sekaligus atas jaminan hari tua uang Tebusan pensiun, dan uang pesangon</v>
          </cell>
          <cell r="E15">
            <v>4</v>
          </cell>
          <cell r="F15">
            <v>1</v>
          </cell>
          <cell r="G15">
            <v>1</v>
          </cell>
          <cell r="H15">
            <v>1</v>
          </cell>
          <cell r="I15">
            <v>2</v>
          </cell>
          <cell r="J15">
            <v>1</v>
          </cell>
          <cell r="K15">
            <v>4</v>
          </cell>
          <cell r="L15">
            <v>0</v>
          </cell>
          <cell r="M15">
            <v>1</v>
          </cell>
          <cell r="Q15" t="str">
            <v>411121-401</v>
          </cell>
          <cell r="R15" t="str">
            <v>PPh Pasal 21 Final Pembayaran Sekaligus atas jaminan hari tua uang Tebusan pensiun, dan uang pesangon</v>
          </cell>
        </row>
        <row r="16">
          <cell r="A16">
            <v>10</v>
          </cell>
          <cell r="B16" t="str">
            <v>II</v>
          </cell>
          <cell r="C16" t="str">
            <v>PPh Pasal 22</v>
          </cell>
          <cell r="D16" t="str">
            <v>Masa</v>
          </cell>
          <cell r="E16">
            <v>4</v>
          </cell>
          <cell r="F16">
            <v>1</v>
          </cell>
          <cell r="G16">
            <v>1</v>
          </cell>
          <cell r="H16">
            <v>1</v>
          </cell>
          <cell r="I16">
            <v>2</v>
          </cell>
          <cell r="J16">
            <v>2</v>
          </cell>
          <cell r="K16">
            <v>1</v>
          </cell>
          <cell r="L16">
            <v>0</v>
          </cell>
          <cell r="M16">
            <v>0</v>
          </cell>
          <cell r="Q16" t="str">
            <v>411122-100</v>
          </cell>
          <cell r="R16" t="str">
            <v>PPh Pasal 22 Masa</v>
          </cell>
        </row>
        <row r="17">
          <cell r="A17">
            <v>11</v>
          </cell>
          <cell r="D17" t="str">
            <v>Pembayaran Pendahuluan SKP</v>
          </cell>
          <cell r="E17">
            <v>4</v>
          </cell>
          <cell r="F17">
            <v>1</v>
          </cell>
          <cell r="G17">
            <v>1</v>
          </cell>
          <cell r="H17">
            <v>1</v>
          </cell>
          <cell r="I17">
            <v>2</v>
          </cell>
          <cell r="J17">
            <v>2</v>
          </cell>
          <cell r="K17">
            <v>1</v>
          </cell>
          <cell r="L17">
            <v>9</v>
          </cell>
          <cell r="M17">
            <v>9</v>
          </cell>
          <cell r="Q17" t="str">
            <v>411122-199</v>
          </cell>
          <cell r="R17" t="str">
            <v>PPh Pasal 22 Pembayaran Pendahuluan SKP</v>
          </cell>
        </row>
        <row r="18">
          <cell r="A18">
            <v>12</v>
          </cell>
          <cell r="D18" t="str">
            <v>STP</v>
          </cell>
          <cell r="E18">
            <v>4</v>
          </cell>
          <cell r="F18">
            <v>1</v>
          </cell>
          <cell r="G18">
            <v>1</v>
          </cell>
          <cell r="H18">
            <v>1</v>
          </cell>
          <cell r="I18">
            <v>2</v>
          </cell>
          <cell r="J18">
            <v>2</v>
          </cell>
          <cell r="K18">
            <v>3</v>
          </cell>
          <cell r="L18">
            <v>0</v>
          </cell>
          <cell r="M18">
            <v>0</v>
          </cell>
          <cell r="Q18" t="str">
            <v>411122-300</v>
          </cell>
          <cell r="R18" t="str">
            <v>PPh Pasal 22 STP</v>
          </cell>
        </row>
        <row r="19">
          <cell r="A19">
            <v>13</v>
          </cell>
          <cell r="D19" t="str">
            <v>SKPKB</v>
          </cell>
          <cell r="E19">
            <v>4</v>
          </cell>
          <cell r="F19">
            <v>1</v>
          </cell>
          <cell r="G19">
            <v>1</v>
          </cell>
          <cell r="H19">
            <v>1</v>
          </cell>
          <cell r="I19">
            <v>2</v>
          </cell>
          <cell r="J19">
            <v>2</v>
          </cell>
          <cell r="K19">
            <v>3</v>
          </cell>
          <cell r="L19">
            <v>1</v>
          </cell>
          <cell r="M19">
            <v>0</v>
          </cell>
          <cell r="Q19" t="str">
            <v>411122-310</v>
          </cell>
          <cell r="R19" t="str">
            <v>PPh Pasal 22 SKPKB</v>
          </cell>
        </row>
        <row r="20">
          <cell r="A20">
            <v>14</v>
          </cell>
          <cell r="D20" t="str">
            <v>SKPKB Final</v>
          </cell>
          <cell r="E20">
            <v>4</v>
          </cell>
          <cell r="F20">
            <v>1</v>
          </cell>
          <cell r="G20">
            <v>1</v>
          </cell>
          <cell r="H20">
            <v>1</v>
          </cell>
          <cell r="I20">
            <v>2</v>
          </cell>
          <cell r="J20">
            <v>2</v>
          </cell>
          <cell r="K20">
            <v>3</v>
          </cell>
          <cell r="L20">
            <v>1</v>
          </cell>
          <cell r="M20">
            <v>1</v>
          </cell>
          <cell r="Q20" t="str">
            <v>411122-311</v>
          </cell>
          <cell r="R20" t="str">
            <v>PPh Pasal 22 SKPKB Final</v>
          </cell>
        </row>
        <row r="21">
          <cell r="A21">
            <v>15</v>
          </cell>
          <cell r="D21" t="str">
            <v>SKPKBT</v>
          </cell>
          <cell r="E21">
            <v>4</v>
          </cell>
          <cell r="F21">
            <v>1</v>
          </cell>
          <cell r="G21">
            <v>1</v>
          </cell>
          <cell r="H21">
            <v>1</v>
          </cell>
          <cell r="I21">
            <v>2</v>
          </cell>
          <cell r="J21">
            <v>2</v>
          </cell>
          <cell r="K21">
            <v>3</v>
          </cell>
          <cell r="L21">
            <v>2</v>
          </cell>
          <cell r="M21">
            <v>0</v>
          </cell>
          <cell r="Q21" t="str">
            <v>411122-320</v>
          </cell>
          <cell r="R21" t="str">
            <v>PPh Pasal 22 SKPKBT</v>
          </cell>
        </row>
        <row r="22">
          <cell r="A22">
            <v>16</v>
          </cell>
          <cell r="D22" t="str">
            <v>SKPKBT Final</v>
          </cell>
          <cell r="E22">
            <v>4</v>
          </cell>
          <cell r="F22">
            <v>1</v>
          </cell>
          <cell r="G22">
            <v>1</v>
          </cell>
          <cell r="H22">
            <v>1</v>
          </cell>
          <cell r="I22">
            <v>2</v>
          </cell>
          <cell r="J22">
            <v>2</v>
          </cell>
          <cell r="K22">
            <v>3</v>
          </cell>
          <cell r="L22">
            <v>2</v>
          </cell>
          <cell r="M22">
            <v>1</v>
          </cell>
          <cell r="Q22" t="str">
            <v>411122-321</v>
          </cell>
          <cell r="R22" t="str">
            <v>PPh Pasal 22 SKPKBT Final</v>
          </cell>
        </row>
        <row r="23">
          <cell r="A23">
            <v>17</v>
          </cell>
          <cell r="D23" t="str">
            <v>Final Atas Penebusan Migas</v>
          </cell>
          <cell r="E23">
            <v>4</v>
          </cell>
          <cell r="F23">
            <v>1</v>
          </cell>
          <cell r="G23">
            <v>1</v>
          </cell>
          <cell r="H23">
            <v>1</v>
          </cell>
          <cell r="I23">
            <v>2</v>
          </cell>
          <cell r="J23">
            <v>2</v>
          </cell>
          <cell r="K23">
            <v>4</v>
          </cell>
          <cell r="L23">
            <v>0</v>
          </cell>
          <cell r="M23">
            <v>1</v>
          </cell>
          <cell r="Q23" t="str">
            <v>411122-401</v>
          </cell>
          <cell r="R23" t="str">
            <v>PPh Pasal 22 Final Atas Penebusan Migas</v>
          </cell>
        </row>
        <row r="24">
          <cell r="A24">
            <v>18</v>
          </cell>
          <cell r="D24" t="str">
            <v>Final Atas Penyerahan Rokok Produksi dalam negeri</v>
          </cell>
          <cell r="E24">
            <v>4</v>
          </cell>
          <cell r="F24">
            <v>1</v>
          </cell>
          <cell r="G24">
            <v>1</v>
          </cell>
          <cell r="H24">
            <v>1</v>
          </cell>
          <cell r="I24">
            <v>2</v>
          </cell>
          <cell r="J24">
            <v>2</v>
          </cell>
          <cell r="K24">
            <v>4</v>
          </cell>
          <cell r="L24">
            <v>0</v>
          </cell>
          <cell r="M24">
            <v>2</v>
          </cell>
          <cell r="Q24" t="str">
            <v>411122-402</v>
          </cell>
          <cell r="R24" t="str">
            <v>PPh Pasal 22 Final Atas Penyerahan Rokok Produksi dalam negeri</v>
          </cell>
        </row>
        <row r="25">
          <cell r="A25">
            <v>19</v>
          </cell>
          <cell r="D25" t="str">
            <v>Pemungut</v>
          </cell>
          <cell r="E25">
            <v>4</v>
          </cell>
          <cell r="F25">
            <v>1</v>
          </cell>
          <cell r="G25">
            <v>1</v>
          </cell>
          <cell r="H25">
            <v>1</v>
          </cell>
          <cell r="I25">
            <v>2</v>
          </cell>
          <cell r="J25">
            <v>2</v>
          </cell>
          <cell r="K25">
            <v>9</v>
          </cell>
          <cell r="L25">
            <v>0</v>
          </cell>
          <cell r="M25">
            <v>0</v>
          </cell>
          <cell r="Q25" t="str">
            <v>411122-900</v>
          </cell>
          <cell r="R25" t="str">
            <v>PPh Pasal 22 Pemungut</v>
          </cell>
        </row>
        <row r="26">
          <cell r="A26">
            <v>20</v>
          </cell>
          <cell r="B26" t="str">
            <v>III</v>
          </cell>
          <cell r="C26" t="str">
            <v>PPh Pasal 22 Impor</v>
          </cell>
          <cell r="D26" t="str">
            <v>Masa</v>
          </cell>
          <cell r="E26">
            <v>4</v>
          </cell>
          <cell r="F26">
            <v>1</v>
          </cell>
          <cell r="G26">
            <v>1</v>
          </cell>
          <cell r="H26">
            <v>1</v>
          </cell>
          <cell r="I26">
            <v>2</v>
          </cell>
          <cell r="J26">
            <v>3</v>
          </cell>
          <cell r="K26">
            <v>1</v>
          </cell>
          <cell r="L26">
            <v>0</v>
          </cell>
          <cell r="M26">
            <v>0</v>
          </cell>
          <cell r="Q26" t="str">
            <v>411123-100</v>
          </cell>
          <cell r="R26" t="str">
            <v>PPh Pasal 22 Impor Masa</v>
          </cell>
        </row>
        <row r="27">
          <cell r="A27">
            <v>21</v>
          </cell>
          <cell r="D27" t="str">
            <v>Pembayaran Pendahuluan SKP</v>
          </cell>
          <cell r="E27">
            <v>4</v>
          </cell>
          <cell r="F27">
            <v>1</v>
          </cell>
          <cell r="G27">
            <v>1</v>
          </cell>
          <cell r="H27">
            <v>1</v>
          </cell>
          <cell r="I27">
            <v>2</v>
          </cell>
          <cell r="J27">
            <v>3</v>
          </cell>
          <cell r="K27">
            <v>1</v>
          </cell>
          <cell r="L27">
            <v>9</v>
          </cell>
          <cell r="M27">
            <v>9</v>
          </cell>
          <cell r="Q27" t="str">
            <v>411123-199</v>
          </cell>
          <cell r="R27" t="str">
            <v>PPh Pasal 22 Impor Pembayaran Pendahuluan SKP</v>
          </cell>
        </row>
        <row r="28">
          <cell r="A28">
            <v>22</v>
          </cell>
          <cell r="D28" t="str">
            <v>STP</v>
          </cell>
          <cell r="E28">
            <v>4</v>
          </cell>
          <cell r="F28">
            <v>1</v>
          </cell>
          <cell r="G28">
            <v>1</v>
          </cell>
          <cell r="H28">
            <v>1</v>
          </cell>
          <cell r="I28">
            <v>2</v>
          </cell>
          <cell r="J28">
            <v>3</v>
          </cell>
          <cell r="K28">
            <v>3</v>
          </cell>
          <cell r="L28">
            <v>0</v>
          </cell>
          <cell r="M28">
            <v>0</v>
          </cell>
          <cell r="Q28" t="str">
            <v>411123-300</v>
          </cell>
          <cell r="R28" t="str">
            <v>PPh Pasal 22 Impor STP</v>
          </cell>
        </row>
        <row r="29">
          <cell r="A29">
            <v>23</v>
          </cell>
          <cell r="D29" t="str">
            <v>SKPKB</v>
          </cell>
          <cell r="E29">
            <v>4</v>
          </cell>
          <cell r="F29">
            <v>1</v>
          </cell>
          <cell r="G29">
            <v>1</v>
          </cell>
          <cell r="H29">
            <v>1</v>
          </cell>
          <cell r="I29">
            <v>2</v>
          </cell>
          <cell r="J29">
            <v>3</v>
          </cell>
          <cell r="K29">
            <v>3</v>
          </cell>
          <cell r="L29">
            <v>1</v>
          </cell>
          <cell r="M29">
            <v>0</v>
          </cell>
          <cell r="Q29" t="str">
            <v>411123-310</v>
          </cell>
          <cell r="R29" t="str">
            <v>PPh Pasal 22 Impor SKPKB</v>
          </cell>
        </row>
        <row r="30">
          <cell r="A30">
            <v>24</v>
          </cell>
          <cell r="D30" t="str">
            <v>SKPKBT</v>
          </cell>
          <cell r="E30">
            <v>4</v>
          </cell>
          <cell r="F30">
            <v>1</v>
          </cell>
          <cell r="G30">
            <v>1</v>
          </cell>
          <cell r="H30">
            <v>1</v>
          </cell>
          <cell r="I30">
            <v>2</v>
          </cell>
          <cell r="J30">
            <v>3</v>
          </cell>
          <cell r="K30">
            <v>3</v>
          </cell>
          <cell r="L30">
            <v>2</v>
          </cell>
          <cell r="M30">
            <v>0</v>
          </cell>
          <cell r="Q30" t="str">
            <v>411123-320</v>
          </cell>
          <cell r="R30" t="str">
            <v>PPh Pasal 22 Impor SKPKBT</v>
          </cell>
        </row>
        <row r="31">
          <cell r="A31">
            <v>25</v>
          </cell>
          <cell r="B31" t="str">
            <v>IV</v>
          </cell>
          <cell r="C31" t="str">
            <v>PPh Pasal 23</v>
          </cell>
          <cell r="D31" t="str">
            <v>Masa</v>
          </cell>
          <cell r="E31">
            <v>4</v>
          </cell>
          <cell r="F31">
            <v>1</v>
          </cell>
          <cell r="G31">
            <v>1</v>
          </cell>
          <cell r="H31">
            <v>1</v>
          </cell>
          <cell r="I31">
            <v>2</v>
          </cell>
          <cell r="J31">
            <v>4</v>
          </cell>
          <cell r="K31">
            <v>1</v>
          </cell>
          <cell r="L31">
            <v>0</v>
          </cell>
          <cell r="M31">
            <v>0</v>
          </cell>
          <cell r="Q31" t="str">
            <v>411124-100</v>
          </cell>
          <cell r="R31" t="str">
            <v>PPh Pasal 23 Masa</v>
          </cell>
        </row>
        <row r="32">
          <cell r="A32">
            <v>26</v>
          </cell>
          <cell r="D32" t="str">
            <v>Atas Deviden</v>
          </cell>
          <cell r="E32">
            <v>4</v>
          </cell>
          <cell r="F32">
            <v>1</v>
          </cell>
          <cell r="G32">
            <v>1</v>
          </cell>
          <cell r="H32">
            <v>1</v>
          </cell>
          <cell r="I32">
            <v>2</v>
          </cell>
          <cell r="J32">
            <v>4</v>
          </cell>
          <cell r="K32">
            <v>1</v>
          </cell>
          <cell r="L32">
            <v>0</v>
          </cell>
          <cell r="M32">
            <v>1</v>
          </cell>
          <cell r="Q32" t="str">
            <v>411124-101</v>
          </cell>
          <cell r="R32" t="str">
            <v>PPh Pasal 23 Atas Deviden</v>
          </cell>
        </row>
        <row r="33">
          <cell r="A33">
            <v>27</v>
          </cell>
          <cell r="D33" t="str">
            <v>Atas Bunga</v>
          </cell>
          <cell r="E33">
            <v>4</v>
          </cell>
          <cell r="F33">
            <v>1</v>
          </cell>
          <cell r="G33">
            <v>1</v>
          </cell>
          <cell r="H33">
            <v>1</v>
          </cell>
          <cell r="I33">
            <v>2</v>
          </cell>
          <cell r="J33">
            <v>4</v>
          </cell>
          <cell r="K33">
            <v>1</v>
          </cell>
          <cell r="L33">
            <v>0</v>
          </cell>
          <cell r="M33">
            <v>2</v>
          </cell>
          <cell r="Q33" t="str">
            <v>411124-102</v>
          </cell>
          <cell r="R33" t="str">
            <v>PPh Pasal 23 Atas Bunga</v>
          </cell>
        </row>
        <row r="34">
          <cell r="A34">
            <v>28</v>
          </cell>
          <cell r="D34" t="str">
            <v>Atas Royalti</v>
          </cell>
          <cell r="E34">
            <v>4</v>
          </cell>
          <cell r="F34">
            <v>1</v>
          </cell>
          <cell r="G34">
            <v>1</v>
          </cell>
          <cell r="H34">
            <v>1</v>
          </cell>
          <cell r="I34">
            <v>2</v>
          </cell>
          <cell r="J34">
            <v>4</v>
          </cell>
          <cell r="K34">
            <v>1</v>
          </cell>
          <cell r="L34">
            <v>0</v>
          </cell>
          <cell r="M34">
            <v>3</v>
          </cell>
          <cell r="Q34" t="str">
            <v>411124-103</v>
          </cell>
          <cell r="R34" t="str">
            <v>PPh Pasal 23 Atas Royalti</v>
          </cell>
        </row>
        <row r="35">
          <cell r="A35">
            <v>29</v>
          </cell>
          <cell r="D35" t="str">
            <v>Atas Jasa</v>
          </cell>
          <cell r="E35">
            <v>4</v>
          </cell>
          <cell r="F35">
            <v>1</v>
          </cell>
          <cell r="G35">
            <v>1</v>
          </cell>
          <cell r="H35">
            <v>1</v>
          </cell>
          <cell r="I35">
            <v>2</v>
          </cell>
          <cell r="J35">
            <v>4</v>
          </cell>
          <cell r="K35">
            <v>1</v>
          </cell>
          <cell r="L35">
            <v>0</v>
          </cell>
          <cell r="M35">
            <v>4</v>
          </cell>
          <cell r="Q35" t="str">
            <v>411124-104</v>
          </cell>
          <cell r="R35" t="str">
            <v>PPh Pasal 23 Atas Jasa</v>
          </cell>
        </row>
        <row r="36">
          <cell r="A36">
            <v>30</v>
          </cell>
          <cell r="D36" t="str">
            <v>Pembayaran Pendahuluan SKP</v>
          </cell>
          <cell r="E36">
            <v>4</v>
          </cell>
          <cell r="F36">
            <v>1</v>
          </cell>
          <cell r="G36">
            <v>1</v>
          </cell>
          <cell r="H36">
            <v>1</v>
          </cell>
          <cell r="I36">
            <v>2</v>
          </cell>
          <cell r="J36">
            <v>4</v>
          </cell>
          <cell r="K36">
            <v>1</v>
          </cell>
          <cell r="L36">
            <v>9</v>
          </cell>
          <cell r="M36">
            <v>9</v>
          </cell>
          <cell r="Q36" t="str">
            <v>411124-199</v>
          </cell>
          <cell r="R36" t="str">
            <v>PPh Pasal 23 Pembayaran Pendahuluan SKP</v>
          </cell>
        </row>
        <row r="37">
          <cell r="A37">
            <v>31</v>
          </cell>
          <cell r="D37" t="str">
            <v>STP</v>
          </cell>
          <cell r="E37">
            <v>4</v>
          </cell>
          <cell r="F37">
            <v>1</v>
          </cell>
          <cell r="G37">
            <v>1</v>
          </cell>
          <cell r="H37">
            <v>1</v>
          </cell>
          <cell r="I37">
            <v>2</v>
          </cell>
          <cell r="J37">
            <v>4</v>
          </cell>
          <cell r="K37">
            <v>3</v>
          </cell>
          <cell r="L37">
            <v>0</v>
          </cell>
          <cell r="M37">
            <v>0</v>
          </cell>
          <cell r="Q37" t="str">
            <v>411124-300</v>
          </cell>
          <cell r="R37" t="str">
            <v>PPh Pasal 23 STP</v>
          </cell>
        </row>
        <row r="38">
          <cell r="A38">
            <v>32</v>
          </cell>
          <cell r="D38" t="str">
            <v>STP atas Deviden, Bunga, Royalti dan Jasa</v>
          </cell>
          <cell r="E38">
            <v>4</v>
          </cell>
          <cell r="F38">
            <v>1</v>
          </cell>
          <cell r="G38">
            <v>1</v>
          </cell>
          <cell r="H38">
            <v>1</v>
          </cell>
          <cell r="I38">
            <v>2</v>
          </cell>
          <cell r="J38">
            <v>4</v>
          </cell>
          <cell r="K38">
            <v>3</v>
          </cell>
          <cell r="L38">
            <v>0</v>
          </cell>
          <cell r="M38">
            <v>1</v>
          </cell>
          <cell r="Q38" t="str">
            <v>411124-301</v>
          </cell>
          <cell r="R38" t="str">
            <v>PPh Pasal 23 STP atas Deviden, Bunga, Royalti dan Jasa</v>
          </cell>
        </row>
        <row r="39">
          <cell r="A39">
            <v>33</v>
          </cell>
          <cell r="D39" t="str">
            <v>SKPKB</v>
          </cell>
          <cell r="E39">
            <v>4</v>
          </cell>
          <cell r="F39">
            <v>1</v>
          </cell>
          <cell r="G39">
            <v>1</v>
          </cell>
          <cell r="H39">
            <v>1</v>
          </cell>
          <cell r="I39">
            <v>2</v>
          </cell>
          <cell r="J39">
            <v>4</v>
          </cell>
          <cell r="K39">
            <v>3</v>
          </cell>
          <cell r="L39">
            <v>1</v>
          </cell>
          <cell r="M39">
            <v>0</v>
          </cell>
          <cell r="Q39" t="str">
            <v>411124-310</v>
          </cell>
          <cell r="R39" t="str">
            <v>PPh Pasal 23 SKPKB</v>
          </cell>
        </row>
        <row r="40">
          <cell r="A40">
            <v>34</v>
          </cell>
          <cell r="D40" t="str">
            <v>SKPKB atas Deviden, Bunga, Royalti dan Jasa</v>
          </cell>
          <cell r="E40">
            <v>4</v>
          </cell>
          <cell r="F40">
            <v>1</v>
          </cell>
          <cell r="G40">
            <v>1</v>
          </cell>
          <cell r="H40">
            <v>1</v>
          </cell>
          <cell r="I40">
            <v>2</v>
          </cell>
          <cell r="J40">
            <v>4</v>
          </cell>
          <cell r="K40">
            <v>3</v>
          </cell>
          <cell r="L40">
            <v>1</v>
          </cell>
          <cell r="M40">
            <v>1</v>
          </cell>
          <cell r="Q40" t="str">
            <v>411124-311</v>
          </cell>
          <cell r="R40" t="str">
            <v>PPh Pasal 23 SKPKB atas Deviden, Bunga, Royalti dan Jasa</v>
          </cell>
        </row>
        <row r="41">
          <cell r="A41">
            <v>35</v>
          </cell>
          <cell r="D41" t="str">
            <v>SKPKB Final</v>
          </cell>
          <cell r="E41">
            <v>4</v>
          </cell>
          <cell r="F41">
            <v>1</v>
          </cell>
          <cell r="G41">
            <v>1</v>
          </cell>
          <cell r="H41">
            <v>1</v>
          </cell>
          <cell r="I41">
            <v>2</v>
          </cell>
          <cell r="J41">
            <v>4</v>
          </cell>
          <cell r="K41">
            <v>3</v>
          </cell>
          <cell r="L41">
            <v>1</v>
          </cell>
          <cell r="M41">
            <v>2</v>
          </cell>
          <cell r="Q41" t="str">
            <v>411124-312</v>
          </cell>
          <cell r="R41" t="str">
            <v>PPh Pasal 23 SKPKB Final</v>
          </cell>
        </row>
        <row r="42">
          <cell r="A42">
            <v>36</v>
          </cell>
          <cell r="D42" t="str">
            <v>SKPKBT</v>
          </cell>
          <cell r="E42">
            <v>4</v>
          </cell>
          <cell r="F42">
            <v>1</v>
          </cell>
          <cell r="G42">
            <v>1</v>
          </cell>
          <cell r="H42">
            <v>1</v>
          </cell>
          <cell r="I42">
            <v>2</v>
          </cell>
          <cell r="J42">
            <v>4</v>
          </cell>
          <cell r="K42">
            <v>3</v>
          </cell>
          <cell r="L42">
            <v>2</v>
          </cell>
          <cell r="M42">
            <v>0</v>
          </cell>
          <cell r="Q42" t="str">
            <v>411124-320</v>
          </cell>
          <cell r="R42" t="str">
            <v>PPh Pasal 23 SKPKBT</v>
          </cell>
        </row>
        <row r="43">
          <cell r="A43">
            <v>37</v>
          </cell>
          <cell r="D43" t="str">
            <v>SKPKBT atas Deviden, Bunga, Royalti dan Jasa</v>
          </cell>
          <cell r="E43">
            <v>4</v>
          </cell>
          <cell r="F43">
            <v>1</v>
          </cell>
          <cell r="G43">
            <v>1</v>
          </cell>
          <cell r="H43">
            <v>1</v>
          </cell>
          <cell r="I43">
            <v>2</v>
          </cell>
          <cell r="J43">
            <v>4</v>
          </cell>
          <cell r="K43">
            <v>3</v>
          </cell>
          <cell r="L43">
            <v>2</v>
          </cell>
          <cell r="M43">
            <v>1</v>
          </cell>
          <cell r="Q43" t="str">
            <v>411124-321</v>
          </cell>
          <cell r="R43" t="str">
            <v>PPh Pasal 23 SKPKBT atas Deviden, Bunga, Royalti dan Jasa</v>
          </cell>
        </row>
        <row r="44">
          <cell r="A44">
            <v>38</v>
          </cell>
          <cell r="D44" t="str">
            <v>SKPKBT Final</v>
          </cell>
          <cell r="E44">
            <v>4</v>
          </cell>
          <cell r="F44">
            <v>1</v>
          </cell>
          <cell r="G44">
            <v>1</v>
          </cell>
          <cell r="H44">
            <v>1</v>
          </cell>
          <cell r="I44">
            <v>2</v>
          </cell>
          <cell r="J44">
            <v>4</v>
          </cell>
          <cell r="K44">
            <v>3</v>
          </cell>
          <cell r="L44">
            <v>2</v>
          </cell>
          <cell r="M44">
            <v>2</v>
          </cell>
          <cell r="Q44" t="str">
            <v>411124-322</v>
          </cell>
          <cell r="R44" t="str">
            <v>PPh Pasal 23 SKPKBT Final</v>
          </cell>
        </row>
        <row r="45">
          <cell r="A45">
            <v>39</v>
          </cell>
          <cell r="D45" t="str">
            <v>Final atas Bunga Simpanan Anggota Koperasi</v>
          </cell>
          <cell r="E45">
            <v>4</v>
          </cell>
          <cell r="F45">
            <v>1</v>
          </cell>
          <cell r="G45">
            <v>1</v>
          </cell>
          <cell r="H45">
            <v>1</v>
          </cell>
          <cell r="I45">
            <v>2</v>
          </cell>
          <cell r="J45">
            <v>4</v>
          </cell>
          <cell r="K45">
            <v>4</v>
          </cell>
          <cell r="L45">
            <v>0</v>
          </cell>
          <cell r="M45">
            <v>1</v>
          </cell>
          <cell r="Q45" t="str">
            <v>411124-401</v>
          </cell>
          <cell r="R45" t="str">
            <v>PPh Pasal 23 Final atas Bunga Simpanan Anggota Koperasi</v>
          </cell>
        </row>
        <row r="46">
          <cell r="A46">
            <v>40</v>
          </cell>
          <cell r="B46" t="str">
            <v>V</v>
          </cell>
          <cell r="C46" t="str">
            <v>PPh Pasal 25/29 Orang Pribadi</v>
          </cell>
          <cell r="D46" t="str">
            <v>Masa</v>
          </cell>
          <cell r="E46">
            <v>4</v>
          </cell>
          <cell r="F46">
            <v>1</v>
          </cell>
          <cell r="G46">
            <v>1</v>
          </cell>
          <cell r="H46">
            <v>1</v>
          </cell>
          <cell r="I46">
            <v>2</v>
          </cell>
          <cell r="J46">
            <v>5</v>
          </cell>
          <cell r="K46">
            <v>1</v>
          </cell>
          <cell r="L46">
            <v>0</v>
          </cell>
          <cell r="M46">
            <v>0</v>
          </cell>
          <cell r="Q46" t="str">
            <v>411125-100</v>
          </cell>
          <cell r="R46" t="str">
            <v>PPh Pasal 25/29 Orang Pribadi Masa</v>
          </cell>
        </row>
        <row r="47">
          <cell r="A47">
            <v>41</v>
          </cell>
          <cell r="D47" t="str">
            <v>Masa Pengusaha Tertentu</v>
          </cell>
          <cell r="E47">
            <v>4</v>
          </cell>
          <cell r="F47">
            <v>1</v>
          </cell>
          <cell r="G47">
            <v>1</v>
          </cell>
          <cell r="H47">
            <v>1</v>
          </cell>
          <cell r="I47">
            <v>2</v>
          </cell>
          <cell r="J47">
            <v>5</v>
          </cell>
          <cell r="K47">
            <v>1</v>
          </cell>
          <cell r="L47">
            <v>0</v>
          </cell>
          <cell r="M47">
            <v>1</v>
          </cell>
          <cell r="Q47" t="str">
            <v>411125-101</v>
          </cell>
          <cell r="R47" t="str">
            <v>PPh Pasal 25/29 Orang Pribadi Masa Pengusaha Tertentu</v>
          </cell>
        </row>
        <row r="48">
          <cell r="A48">
            <v>42</v>
          </cell>
          <cell r="D48" t="str">
            <v>Pembayaran Pendahuluan SKP</v>
          </cell>
          <cell r="E48">
            <v>4</v>
          </cell>
          <cell r="F48">
            <v>1</v>
          </cell>
          <cell r="G48">
            <v>1</v>
          </cell>
          <cell r="H48">
            <v>1</v>
          </cell>
          <cell r="I48">
            <v>2</v>
          </cell>
          <cell r="J48">
            <v>5</v>
          </cell>
          <cell r="K48">
            <v>1</v>
          </cell>
          <cell r="L48">
            <v>9</v>
          </cell>
          <cell r="M48">
            <v>9</v>
          </cell>
          <cell r="Q48" t="str">
            <v>411125-199</v>
          </cell>
          <cell r="R48" t="str">
            <v>PPh Pasal 25/29 Orang Pribadi Pembayaran Pendahuluan SKP</v>
          </cell>
        </row>
        <row r="49">
          <cell r="A49">
            <v>43</v>
          </cell>
          <cell r="D49" t="str">
            <v>PPh Pasal 29 Orang Pribadi Tahunan</v>
          </cell>
          <cell r="E49">
            <v>4</v>
          </cell>
          <cell r="F49">
            <v>1</v>
          </cell>
          <cell r="G49">
            <v>1</v>
          </cell>
          <cell r="H49">
            <v>1</v>
          </cell>
          <cell r="I49">
            <v>2</v>
          </cell>
          <cell r="J49">
            <v>5</v>
          </cell>
          <cell r="K49">
            <v>2</v>
          </cell>
          <cell r="L49">
            <v>0</v>
          </cell>
          <cell r="M49">
            <v>0</v>
          </cell>
          <cell r="Q49" t="str">
            <v>411125-200</v>
          </cell>
          <cell r="R49" t="str">
            <v>PPh Pasal 29 Orang Pribadi Tahunan</v>
          </cell>
        </row>
        <row r="50">
          <cell r="A50">
            <v>44</v>
          </cell>
          <cell r="D50" t="str">
            <v>STP</v>
          </cell>
          <cell r="E50">
            <v>4</v>
          </cell>
          <cell r="F50">
            <v>1</v>
          </cell>
          <cell r="G50">
            <v>1</v>
          </cell>
          <cell r="H50">
            <v>1</v>
          </cell>
          <cell r="I50">
            <v>2</v>
          </cell>
          <cell r="J50">
            <v>5</v>
          </cell>
          <cell r="K50">
            <v>3</v>
          </cell>
          <cell r="L50">
            <v>0</v>
          </cell>
          <cell r="M50">
            <v>0</v>
          </cell>
          <cell r="Q50" t="str">
            <v>411125-300</v>
          </cell>
          <cell r="R50" t="str">
            <v>PPh Pasal 25/29 Orang Pribadi STP</v>
          </cell>
        </row>
        <row r="51">
          <cell r="A51">
            <v>45</v>
          </cell>
          <cell r="D51" t="str">
            <v>SKPKB</v>
          </cell>
          <cell r="E51">
            <v>4</v>
          </cell>
          <cell r="F51">
            <v>1</v>
          </cell>
          <cell r="G51">
            <v>1</v>
          </cell>
          <cell r="H51">
            <v>1</v>
          </cell>
          <cell r="I51">
            <v>2</v>
          </cell>
          <cell r="J51">
            <v>5</v>
          </cell>
          <cell r="K51">
            <v>3</v>
          </cell>
          <cell r="L51">
            <v>1</v>
          </cell>
          <cell r="M51">
            <v>0</v>
          </cell>
          <cell r="Q51" t="str">
            <v>411125-310</v>
          </cell>
          <cell r="R51" t="str">
            <v>PPh Pasal 25/29 Orang Pribadi SKPKB</v>
          </cell>
        </row>
        <row r="52">
          <cell r="A52">
            <v>46</v>
          </cell>
          <cell r="D52" t="str">
            <v>SKPKBT</v>
          </cell>
          <cell r="E52">
            <v>4</v>
          </cell>
          <cell r="F52">
            <v>1</v>
          </cell>
          <cell r="G52">
            <v>1</v>
          </cell>
          <cell r="H52">
            <v>1</v>
          </cell>
          <cell r="I52">
            <v>2</v>
          </cell>
          <cell r="J52">
            <v>5</v>
          </cell>
          <cell r="K52">
            <v>3</v>
          </cell>
          <cell r="L52">
            <v>2</v>
          </cell>
          <cell r="M52">
            <v>0</v>
          </cell>
          <cell r="Q52" t="str">
            <v>411125-320</v>
          </cell>
          <cell r="R52" t="str">
            <v>PPh Pasal 25/29 Orang Pribadi SKPKBT</v>
          </cell>
        </row>
        <row r="53">
          <cell r="A53">
            <v>47</v>
          </cell>
          <cell r="B53" t="str">
            <v>VI</v>
          </cell>
          <cell r="C53" t="str">
            <v>PPh Badan</v>
          </cell>
          <cell r="D53" t="str">
            <v>Pasal 25 Masa</v>
          </cell>
          <cell r="E53">
            <v>4</v>
          </cell>
          <cell r="F53">
            <v>1</v>
          </cell>
          <cell r="G53">
            <v>1</v>
          </cell>
          <cell r="H53">
            <v>1</v>
          </cell>
          <cell r="I53">
            <v>2</v>
          </cell>
          <cell r="J53">
            <v>6</v>
          </cell>
          <cell r="K53">
            <v>1</v>
          </cell>
          <cell r="L53">
            <v>0</v>
          </cell>
          <cell r="M53">
            <v>0</v>
          </cell>
          <cell r="Q53" t="str">
            <v>411126-100</v>
          </cell>
          <cell r="R53" t="str">
            <v>PPh Badan Pasal 25 Masa</v>
          </cell>
        </row>
        <row r="54">
          <cell r="A54">
            <v>48</v>
          </cell>
          <cell r="D54" t="str">
            <v>Pembayaran Pendahuluan SKP</v>
          </cell>
          <cell r="E54">
            <v>4</v>
          </cell>
          <cell r="F54">
            <v>1</v>
          </cell>
          <cell r="G54">
            <v>1</v>
          </cell>
          <cell r="H54">
            <v>1</v>
          </cell>
          <cell r="I54">
            <v>2</v>
          </cell>
          <cell r="J54">
            <v>6</v>
          </cell>
          <cell r="K54">
            <v>1</v>
          </cell>
          <cell r="L54">
            <v>9</v>
          </cell>
          <cell r="M54">
            <v>9</v>
          </cell>
          <cell r="Q54" t="str">
            <v>411126-199</v>
          </cell>
          <cell r="R54" t="str">
            <v>PPh Badan Pembayaran Pendahuluan SKP</v>
          </cell>
        </row>
        <row r="55">
          <cell r="A55">
            <v>49</v>
          </cell>
          <cell r="D55" t="str">
            <v>Pasal 29 Tahunan</v>
          </cell>
          <cell r="E55">
            <v>4</v>
          </cell>
          <cell r="F55">
            <v>1</v>
          </cell>
          <cell r="G55">
            <v>1</v>
          </cell>
          <cell r="H55">
            <v>1</v>
          </cell>
          <cell r="I55">
            <v>2</v>
          </cell>
          <cell r="J55">
            <v>6</v>
          </cell>
          <cell r="K55">
            <v>2</v>
          </cell>
          <cell r="L55">
            <v>0</v>
          </cell>
          <cell r="M55">
            <v>0</v>
          </cell>
          <cell r="Q55" t="str">
            <v>411126-200</v>
          </cell>
          <cell r="R55" t="str">
            <v>PPh Badan Pasal 29 Tahunan</v>
          </cell>
        </row>
        <row r="56">
          <cell r="A56">
            <v>50</v>
          </cell>
          <cell r="D56" t="str">
            <v>STP</v>
          </cell>
          <cell r="E56">
            <v>4</v>
          </cell>
          <cell r="F56">
            <v>1</v>
          </cell>
          <cell r="G56">
            <v>1</v>
          </cell>
          <cell r="H56">
            <v>1</v>
          </cell>
          <cell r="I56">
            <v>2</v>
          </cell>
          <cell r="J56">
            <v>6</v>
          </cell>
          <cell r="K56">
            <v>3</v>
          </cell>
          <cell r="L56">
            <v>0</v>
          </cell>
          <cell r="M56">
            <v>0</v>
          </cell>
          <cell r="Q56" t="str">
            <v>411126-300</v>
          </cell>
          <cell r="R56" t="str">
            <v>PPh Badan STP</v>
          </cell>
        </row>
        <row r="57">
          <cell r="A57">
            <v>51</v>
          </cell>
          <cell r="D57" t="str">
            <v>SKPKB</v>
          </cell>
          <cell r="E57">
            <v>4</v>
          </cell>
          <cell r="F57">
            <v>1</v>
          </cell>
          <cell r="G57">
            <v>1</v>
          </cell>
          <cell r="H57">
            <v>1</v>
          </cell>
          <cell r="I57">
            <v>2</v>
          </cell>
          <cell r="J57">
            <v>6</v>
          </cell>
          <cell r="K57">
            <v>3</v>
          </cell>
          <cell r="L57">
            <v>1</v>
          </cell>
          <cell r="M57">
            <v>0</v>
          </cell>
          <cell r="Q57" t="str">
            <v>411126-310</v>
          </cell>
          <cell r="R57" t="str">
            <v>PPh Badan SKPKB</v>
          </cell>
        </row>
        <row r="58">
          <cell r="A58">
            <v>52</v>
          </cell>
          <cell r="D58" t="str">
            <v>SKPKBT</v>
          </cell>
          <cell r="E58">
            <v>4</v>
          </cell>
          <cell r="F58">
            <v>1</v>
          </cell>
          <cell r="G58">
            <v>1</v>
          </cell>
          <cell r="H58">
            <v>1</v>
          </cell>
          <cell r="I58">
            <v>2</v>
          </cell>
          <cell r="J58">
            <v>6</v>
          </cell>
          <cell r="K58">
            <v>3</v>
          </cell>
          <cell r="L58">
            <v>2</v>
          </cell>
          <cell r="M58">
            <v>0</v>
          </cell>
          <cell r="Q58" t="str">
            <v>411126-320</v>
          </cell>
          <cell r="R58" t="str">
            <v>PPh Badan SKPKBT</v>
          </cell>
        </row>
        <row r="59">
          <cell r="A59">
            <v>53</v>
          </cell>
          <cell r="B59" t="str">
            <v>VII</v>
          </cell>
          <cell r="C59" t="str">
            <v>PPh Pasal 26</v>
          </cell>
          <cell r="D59" t="str">
            <v>Masa</v>
          </cell>
          <cell r="E59">
            <v>4</v>
          </cell>
          <cell r="F59">
            <v>1</v>
          </cell>
          <cell r="G59">
            <v>1</v>
          </cell>
          <cell r="H59">
            <v>1</v>
          </cell>
          <cell r="I59">
            <v>2</v>
          </cell>
          <cell r="J59">
            <v>7</v>
          </cell>
          <cell r="K59">
            <v>1</v>
          </cell>
          <cell r="L59">
            <v>0</v>
          </cell>
          <cell r="M59">
            <v>0</v>
          </cell>
          <cell r="Q59" t="str">
            <v>411127-100</v>
          </cell>
          <cell r="R59" t="str">
            <v>PPh Pasal 26 Masa</v>
          </cell>
        </row>
        <row r="60">
          <cell r="A60">
            <v>54</v>
          </cell>
          <cell r="D60" t="str">
            <v>Atas Deviden</v>
          </cell>
          <cell r="E60">
            <v>4</v>
          </cell>
          <cell r="F60">
            <v>1</v>
          </cell>
          <cell r="G60">
            <v>1</v>
          </cell>
          <cell r="H60">
            <v>1</v>
          </cell>
          <cell r="I60">
            <v>2</v>
          </cell>
          <cell r="J60">
            <v>7</v>
          </cell>
          <cell r="K60">
            <v>1</v>
          </cell>
          <cell r="L60">
            <v>0</v>
          </cell>
          <cell r="M60">
            <v>1</v>
          </cell>
          <cell r="Q60" t="str">
            <v>411127-101</v>
          </cell>
          <cell r="R60" t="str">
            <v>PPh Pasal 26 Atas Deviden</v>
          </cell>
        </row>
        <row r="61">
          <cell r="A61">
            <v>55</v>
          </cell>
          <cell r="D61" t="str">
            <v>Atas Bunga</v>
          </cell>
          <cell r="E61">
            <v>4</v>
          </cell>
          <cell r="F61">
            <v>1</v>
          </cell>
          <cell r="G61">
            <v>1</v>
          </cell>
          <cell r="H61">
            <v>1</v>
          </cell>
          <cell r="I61">
            <v>2</v>
          </cell>
          <cell r="J61">
            <v>7</v>
          </cell>
          <cell r="K61">
            <v>1</v>
          </cell>
          <cell r="L61">
            <v>0</v>
          </cell>
          <cell r="M61">
            <v>2</v>
          </cell>
          <cell r="Q61" t="str">
            <v>411127-102</v>
          </cell>
          <cell r="R61" t="str">
            <v>PPh Pasal 26 Atas Bunga</v>
          </cell>
        </row>
        <row r="62">
          <cell r="A62">
            <v>56</v>
          </cell>
          <cell r="D62" t="str">
            <v>Atas Royalti</v>
          </cell>
          <cell r="E62">
            <v>4</v>
          </cell>
          <cell r="F62">
            <v>1</v>
          </cell>
          <cell r="G62">
            <v>1</v>
          </cell>
          <cell r="H62">
            <v>1</v>
          </cell>
          <cell r="I62">
            <v>2</v>
          </cell>
          <cell r="J62">
            <v>7</v>
          </cell>
          <cell r="K62">
            <v>1</v>
          </cell>
          <cell r="L62">
            <v>0</v>
          </cell>
          <cell r="M62">
            <v>3</v>
          </cell>
          <cell r="Q62" t="str">
            <v>411127-103</v>
          </cell>
          <cell r="R62" t="str">
            <v>PPh Pasal 26 Atas Royalti</v>
          </cell>
        </row>
        <row r="63">
          <cell r="A63">
            <v>57</v>
          </cell>
          <cell r="D63" t="str">
            <v>Atas Jasa</v>
          </cell>
          <cell r="E63">
            <v>4</v>
          </cell>
          <cell r="F63">
            <v>1</v>
          </cell>
          <cell r="G63">
            <v>1</v>
          </cell>
          <cell r="H63">
            <v>1</v>
          </cell>
          <cell r="I63">
            <v>2</v>
          </cell>
          <cell r="J63">
            <v>7</v>
          </cell>
          <cell r="K63">
            <v>1</v>
          </cell>
          <cell r="L63">
            <v>0</v>
          </cell>
          <cell r="M63">
            <v>4</v>
          </cell>
          <cell r="Q63" t="str">
            <v>411127-104</v>
          </cell>
          <cell r="R63" t="str">
            <v>PPh Pasal 26 Atas Jasa</v>
          </cell>
        </row>
        <row r="64">
          <cell r="A64">
            <v>58</v>
          </cell>
          <cell r="D64" t="str">
            <v>Atas Laba Setelah pajak BUT</v>
          </cell>
          <cell r="E64">
            <v>4</v>
          </cell>
          <cell r="F64">
            <v>1</v>
          </cell>
          <cell r="G64">
            <v>1</v>
          </cell>
          <cell r="H64">
            <v>1</v>
          </cell>
          <cell r="I64">
            <v>2</v>
          </cell>
          <cell r="J64">
            <v>7</v>
          </cell>
          <cell r="K64">
            <v>1</v>
          </cell>
          <cell r="L64">
            <v>0</v>
          </cell>
          <cell r="M64">
            <v>5</v>
          </cell>
          <cell r="Q64" t="str">
            <v>411127-105</v>
          </cell>
          <cell r="R64" t="str">
            <v>PPh Pasal 26 Atas Laba Setelah pajak BUT</v>
          </cell>
        </row>
        <row r="65">
          <cell r="A65">
            <v>59</v>
          </cell>
          <cell r="D65" t="str">
            <v>Pembayaran Pendahuluan SKP</v>
          </cell>
          <cell r="E65">
            <v>4</v>
          </cell>
          <cell r="F65">
            <v>1</v>
          </cell>
          <cell r="G65">
            <v>1</v>
          </cell>
          <cell r="H65">
            <v>1</v>
          </cell>
          <cell r="I65">
            <v>2</v>
          </cell>
          <cell r="J65">
            <v>7</v>
          </cell>
          <cell r="K65">
            <v>1</v>
          </cell>
          <cell r="L65">
            <v>9</v>
          </cell>
          <cell r="M65">
            <v>9</v>
          </cell>
          <cell r="Q65" t="str">
            <v>411127-199</v>
          </cell>
          <cell r="R65" t="str">
            <v>PPh Pasal 26 Pembayaran Pendahuluan SKP</v>
          </cell>
        </row>
        <row r="66">
          <cell r="A66">
            <v>60</v>
          </cell>
          <cell r="D66" t="str">
            <v>STP</v>
          </cell>
          <cell r="E66">
            <v>4</v>
          </cell>
          <cell r="F66">
            <v>1</v>
          </cell>
          <cell r="G66">
            <v>1</v>
          </cell>
          <cell r="H66">
            <v>1</v>
          </cell>
          <cell r="I66">
            <v>2</v>
          </cell>
          <cell r="J66">
            <v>7</v>
          </cell>
          <cell r="K66">
            <v>3</v>
          </cell>
          <cell r="L66">
            <v>0</v>
          </cell>
          <cell r="M66">
            <v>0</v>
          </cell>
          <cell r="Q66" t="str">
            <v>411127-300</v>
          </cell>
          <cell r="R66" t="str">
            <v>PPh Pasal 26 STP</v>
          </cell>
        </row>
        <row r="67">
          <cell r="A67">
            <v>61</v>
          </cell>
          <cell r="D67" t="str">
            <v>STP atas Deviden, Bunga, Royalti Jasa dan laba setelah pajak BUT</v>
          </cell>
          <cell r="E67">
            <v>4</v>
          </cell>
          <cell r="F67">
            <v>1</v>
          </cell>
          <cell r="G67">
            <v>1</v>
          </cell>
          <cell r="H67">
            <v>1</v>
          </cell>
          <cell r="I67">
            <v>2</v>
          </cell>
          <cell r="J67">
            <v>7</v>
          </cell>
          <cell r="K67">
            <v>3</v>
          </cell>
          <cell r="L67">
            <v>0</v>
          </cell>
          <cell r="M67">
            <v>1</v>
          </cell>
          <cell r="Q67" t="str">
            <v>411127-301</v>
          </cell>
          <cell r="R67" t="str">
            <v>PPh Pasal 26 STP atas Deviden, Bunga, Royalti Jasa dan laba setelah pajak BUT</v>
          </cell>
        </row>
        <row r="68">
          <cell r="A68">
            <v>62</v>
          </cell>
          <cell r="D68" t="str">
            <v>SKPKB</v>
          </cell>
          <cell r="E68">
            <v>4</v>
          </cell>
          <cell r="F68">
            <v>1</v>
          </cell>
          <cell r="G68">
            <v>1</v>
          </cell>
          <cell r="H68">
            <v>1</v>
          </cell>
          <cell r="I68">
            <v>2</v>
          </cell>
          <cell r="J68">
            <v>7</v>
          </cell>
          <cell r="K68">
            <v>3</v>
          </cell>
          <cell r="L68">
            <v>1</v>
          </cell>
          <cell r="M68">
            <v>0</v>
          </cell>
          <cell r="Q68" t="str">
            <v>411127-310</v>
          </cell>
          <cell r="R68" t="str">
            <v>PPh Pasal 26 SKPKB</v>
          </cell>
        </row>
        <row r="69">
          <cell r="A69">
            <v>63</v>
          </cell>
          <cell r="D69" t="str">
            <v>SKPKB atas Deviden, Bunga, Royalti Jasa dan laba setelah pajak BUT</v>
          </cell>
          <cell r="E69">
            <v>4</v>
          </cell>
          <cell r="F69">
            <v>1</v>
          </cell>
          <cell r="G69">
            <v>1</v>
          </cell>
          <cell r="H69">
            <v>1</v>
          </cell>
          <cell r="I69">
            <v>2</v>
          </cell>
          <cell r="J69">
            <v>7</v>
          </cell>
          <cell r="K69">
            <v>3</v>
          </cell>
          <cell r="L69">
            <v>1</v>
          </cell>
          <cell r="M69">
            <v>1</v>
          </cell>
          <cell r="Q69" t="str">
            <v>411127-311</v>
          </cell>
          <cell r="R69" t="str">
            <v>PPh Pasal 26 SKPKB atas Deviden, Bunga, Royalti Jasa dan laba setelah pajak BUT</v>
          </cell>
        </row>
        <row r="70">
          <cell r="A70">
            <v>64</v>
          </cell>
          <cell r="D70" t="str">
            <v>SKPKBT</v>
          </cell>
          <cell r="E70">
            <v>4</v>
          </cell>
          <cell r="F70">
            <v>1</v>
          </cell>
          <cell r="G70">
            <v>1</v>
          </cell>
          <cell r="H70">
            <v>1</v>
          </cell>
          <cell r="I70">
            <v>2</v>
          </cell>
          <cell r="J70">
            <v>7</v>
          </cell>
          <cell r="K70">
            <v>3</v>
          </cell>
          <cell r="L70">
            <v>2</v>
          </cell>
          <cell r="M70">
            <v>0</v>
          </cell>
          <cell r="Q70" t="str">
            <v>411127-320</v>
          </cell>
          <cell r="R70" t="str">
            <v>PPh Pasal 26 SKPKBT</v>
          </cell>
        </row>
        <row r="71">
          <cell r="A71">
            <v>65</v>
          </cell>
          <cell r="D71" t="str">
            <v>SKPKBT atas Deviden, Bunga, Royalti Jasa dan laba setelah pajak BUT</v>
          </cell>
          <cell r="E71">
            <v>4</v>
          </cell>
          <cell r="F71">
            <v>1</v>
          </cell>
          <cell r="G71">
            <v>1</v>
          </cell>
          <cell r="H71">
            <v>1</v>
          </cell>
          <cell r="I71">
            <v>2</v>
          </cell>
          <cell r="J71">
            <v>7</v>
          </cell>
          <cell r="K71">
            <v>3</v>
          </cell>
          <cell r="L71">
            <v>2</v>
          </cell>
          <cell r="M71">
            <v>1</v>
          </cell>
          <cell r="Q71" t="str">
            <v>411127-321</v>
          </cell>
          <cell r="R71" t="str">
            <v>PPh Pasal 26 SKPKBT atas Deviden, Bunga, Royalti Jasa dan laba setelah pajak BUT</v>
          </cell>
        </row>
        <row r="72">
          <cell r="A72">
            <v>66</v>
          </cell>
          <cell r="B72" t="str">
            <v>VIII</v>
          </cell>
          <cell r="C72" t="str">
            <v>PPh Final</v>
          </cell>
          <cell r="D72" t="str">
            <v>Fiskal Luar Negeri</v>
          </cell>
          <cell r="E72">
            <v>4</v>
          </cell>
          <cell r="F72">
            <v>1</v>
          </cell>
          <cell r="G72">
            <v>1</v>
          </cell>
          <cell r="H72">
            <v>1</v>
          </cell>
          <cell r="I72">
            <v>2</v>
          </cell>
          <cell r="J72">
            <v>8</v>
          </cell>
          <cell r="K72">
            <v>1</v>
          </cell>
          <cell r="L72">
            <v>0</v>
          </cell>
          <cell r="M72">
            <v>0</v>
          </cell>
          <cell r="Q72" t="str">
            <v>411128-100</v>
          </cell>
          <cell r="R72" t="str">
            <v>Fiskal Luar Negeri</v>
          </cell>
        </row>
        <row r="73">
          <cell r="A73">
            <v>67</v>
          </cell>
          <cell r="C73" t="str">
            <v>Fiskal Luar Negeri</v>
          </cell>
          <cell r="D73" t="str">
            <v>Pembayaran Pendahuluan SKP</v>
          </cell>
          <cell r="E73">
            <v>4</v>
          </cell>
          <cell r="F73">
            <v>1</v>
          </cell>
          <cell r="G73">
            <v>1</v>
          </cell>
          <cell r="H73">
            <v>1</v>
          </cell>
          <cell r="I73">
            <v>2</v>
          </cell>
          <cell r="J73">
            <v>8</v>
          </cell>
          <cell r="K73">
            <v>1</v>
          </cell>
          <cell r="L73">
            <v>9</v>
          </cell>
          <cell r="M73">
            <v>9</v>
          </cell>
          <cell r="Q73" t="str">
            <v>411128-199</v>
          </cell>
          <cell r="R73" t="str">
            <v>PPh Final Pembayaran Pendahuluan SKP</v>
          </cell>
        </row>
        <row r="74">
          <cell r="A74">
            <v>68</v>
          </cell>
          <cell r="D74" t="str">
            <v>STP</v>
          </cell>
          <cell r="E74">
            <v>4</v>
          </cell>
          <cell r="F74">
            <v>1</v>
          </cell>
          <cell r="G74">
            <v>1</v>
          </cell>
          <cell r="H74">
            <v>1</v>
          </cell>
          <cell r="I74">
            <v>2</v>
          </cell>
          <cell r="J74">
            <v>8</v>
          </cell>
          <cell r="K74">
            <v>3</v>
          </cell>
          <cell r="L74">
            <v>0</v>
          </cell>
          <cell r="M74">
            <v>0</v>
          </cell>
          <cell r="Q74" t="str">
            <v>411128-300</v>
          </cell>
          <cell r="R74" t="str">
            <v>PPh Final STP</v>
          </cell>
        </row>
        <row r="75">
          <cell r="A75">
            <v>69</v>
          </cell>
          <cell r="D75" t="str">
            <v>SKPKB Pasal 4 ayat (2)</v>
          </cell>
          <cell r="E75">
            <v>4</v>
          </cell>
          <cell r="F75">
            <v>1</v>
          </cell>
          <cell r="G75">
            <v>1</v>
          </cell>
          <cell r="H75">
            <v>1</v>
          </cell>
          <cell r="I75">
            <v>2</v>
          </cell>
          <cell r="J75">
            <v>8</v>
          </cell>
          <cell r="K75">
            <v>3</v>
          </cell>
          <cell r="L75">
            <v>1</v>
          </cell>
          <cell r="M75">
            <v>0</v>
          </cell>
          <cell r="Q75" t="str">
            <v>411128-310</v>
          </cell>
          <cell r="R75" t="str">
            <v>PPh Final SKPKB Pasal 4 ayat (2)</v>
          </cell>
        </row>
        <row r="76">
          <cell r="A76">
            <v>70</v>
          </cell>
          <cell r="D76" t="str">
            <v>SKPKB Pasal 15</v>
          </cell>
          <cell r="E76">
            <v>4</v>
          </cell>
          <cell r="F76">
            <v>1</v>
          </cell>
          <cell r="G76">
            <v>1</v>
          </cell>
          <cell r="H76">
            <v>1</v>
          </cell>
          <cell r="I76">
            <v>2</v>
          </cell>
          <cell r="J76">
            <v>8</v>
          </cell>
          <cell r="K76">
            <v>3</v>
          </cell>
          <cell r="L76">
            <v>1</v>
          </cell>
          <cell r="M76">
            <v>1</v>
          </cell>
          <cell r="Q76" t="str">
            <v>411128-311</v>
          </cell>
          <cell r="R76" t="str">
            <v>PPh Final SKPKB Pasal 15</v>
          </cell>
        </row>
        <row r="77">
          <cell r="A77">
            <v>71</v>
          </cell>
          <cell r="D77" t="str">
            <v>SKPKB Pasal 19</v>
          </cell>
          <cell r="E77">
            <v>4</v>
          </cell>
          <cell r="F77">
            <v>1</v>
          </cell>
          <cell r="G77">
            <v>1</v>
          </cell>
          <cell r="H77">
            <v>1</v>
          </cell>
          <cell r="I77">
            <v>2</v>
          </cell>
          <cell r="J77">
            <v>8</v>
          </cell>
          <cell r="K77">
            <v>3</v>
          </cell>
          <cell r="L77">
            <v>1</v>
          </cell>
          <cell r="M77">
            <v>2</v>
          </cell>
          <cell r="Q77" t="str">
            <v>411128-312</v>
          </cell>
          <cell r="R77" t="str">
            <v>PPh Final SKPKB Pasal 19</v>
          </cell>
        </row>
        <row r="78">
          <cell r="A78">
            <v>72</v>
          </cell>
          <cell r="D78" t="str">
            <v>SKPKBT Pasal 4 ayat (2)</v>
          </cell>
          <cell r="E78">
            <v>4</v>
          </cell>
          <cell r="F78">
            <v>1</v>
          </cell>
          <cell r="G78">
            <v>1</v>
          </cell>
          <cell r="H78">
            <v>1</v>
          </cell>
          <cell r="I78">
            <v>2</v>
          </cell>
          <cell r="J78">
            <v>8</v>
          </cell>
          <cell r="K78">
            <v>3</v>
          </cell>
          <cell r="L78">
            <v>2</v>
          </cell>
          <cell r="M78">
            <v>0</v>
          </cell>
          <cell r="Q78" t="str">
            <v>411128-320</v>
          </cell>
          <cell r="R78" t="str">
            <v>PPh Final SKPKBT Pasal 4 ayat (2)</v>
          </cell>
        </row>
        <row r="79">
          <cell r="A79">
            <v>73</v>
          </cell>
          <cell r="D79" t="str">
            <v>SKPKBT Pasal 15</v>
          </cell>
          <cell r="E79">
            <v>4</v>
          </cell>
          <cell r="F79">
            <v>1</v>
          </cell>
          <cell r="G79">
            <v>1</v>
          </cell>
          <cell r="H79">
            <v>1</v>
          </cell>
          <cell r="I79">
            <v>2</v>
          </cell>
          <cell r="J79">
            <v>8</v>
          </cell>
          <cell r="K79">
            <v>3</v>
          </cell>
          <cell r="L79">
            <v>2</v>
          </cell>
          <cell r="M79">
            <v>1</v>
          </cell>
          <cell r="Q79" t="str">
            <v>411128-321</v>
          </cell>
          <cell r="R79" t="str">
            <v>PPh Final SKPKBT Pasal 15</v>
          </cell>
        </row>
        <row r="80">
          <cell r="A80">
            <v>74</v>
          </cell>
          <cell r="D80" t="str">
            <v>SKPKBT Pasal 19</v>
          </cell>
          <cell r="E80">
            <v>4</v>
          </cell>
          <cell r="F80">
            <v>1</v>
          </cell>
          <cell r="G80">
            <v>1</v>
          </cell>
          <cell r="H80">
            <v>1</v>
          </cell>
          <cell r="I80">
            <v>2</v>
          </cell>
          <cell r="J80">
            <v>8</v>
          </cell>
          <cell r="K80">
            <v>3</v>
          </cell>
          <cell r="L80">
            <v>2</v>
          </cell>
          <cell r="M80">
            <v>2</v>
          </cell>
          <cell r="Q80" t="str">
            <v>411128-322</v>
          </cell>
          <cell r="R80" t="str">
            <v>PPh Final SKPKBT Pasal 19</v>
          </cell>
        </row>
        <row r="81">
          <cell r="A81">
            <v>75</v>
          </cell>
          <cell r="D81" t="str">
            <v>Pasal 4 ayat (2) atas Diskonto/Bunga Obligasi</v>
          </cell>
          <cell r="E81">
            <v>4</v>
          </cell>
          <cell r="F81">
            <v>1</v>
          </cell>
          <cell r="G81">
            <v>1</v>
          </cell>
          <cell r="H81">
            <v>1</v>
          </cell>
          <cell r="I81">
            <v>2</v>
          </cell>
          <cell r="J81">
            <v>8</v>
          </cell>
          <cell r="K81">
            <v>4</v>
          </cell>
          <cell r="L81">
            <v>0</v>
          </cell>
          <cell r="M81">
            <v>1</v>
          </cell>
          <cell r="Q81" t="str">
            <v>411128-401</v>
          </cell>
          <cell r="R81" t="str">
            <v>PPh Final Pasal 4 ayat (2) atas Diskonto/Bunga Obligasi</v>
          </cell>
        </row>
        <row r="82">
          <cell r="A82">
            <v>76</v>
          </cell>
          <cell r="D82" t="str">
            <v>Pasal 4 ayat (2) atas Pengalihan Hak atas Tanah dan / atau Bangunan</v>
          </cell>
          <cell r="E82">
            <v>4</v>
          </cell>
          <cell r="F82">
            <v>1</v>
          </cell>
          <cell r="G82">
            <v>1</v>
          </cell>
          <cell r="H82">
            <v>1</v>
          </cell>
          <cell r="I82">
            <v>2</v>
          </cell>
          <cell r="J82">
            <v>8</v>
          </cell>
          <cell r="K82">
            <v>4</v>
          </cell>
          <cell r="L82">
            <v>0</v>
          </cell>
          <cell r="M82">
            <v>2</v>
          </cell>
          <cell r="Q82" t="str">
            <v>411128-402</v>
          </cell>
          <cell r="R82" t="str">
            <v>PPh Final Pasal 4 ayat (2) atas Pengalihan Hak atas Tanah dan / atau Bangunan</v>
          </cell>
        </row>
        <row r="83">
          <cell r="A83">
            <v>77</v>
          </cell>
          <cell r="D83" t="str">
            <v>Pasal 4 ayat (2) atas Persewaan Tanah dan / atau Bangunan</v>
          </cell>
          <cell r="E83">
            <v>4</v>
          </cell>
          <cell r="F83">
            <v>1</v>
          </cell>
          <cell r="G83">
            <v>1</v>
          </cell>
          <cell r="H83">
            <v>1</v>
          </cell>
          <cell r="I83">
            <v>2</v>
          </cell>
          <cell r="J83">
            <v>8</v>
          </cell>
          <cell r="K83">
            <v>4</v>
          </cell>
          <cell r="L83">
            <v>0</v>
          </cell>
          <cell r="M83">
            <v>3</v>
          </cell>
          <cell r="Q83" t="str">
            <v>411128-403</v>
          </cell>
          <cell r="R83" t="str">
            <v>PPh Final Pasal 4 ayat (2) atas Persewaan Tanah dan / atau Bangunan</v>
          </cell>
        </row>
        <row r="84">
          <cell r="A84">
            <v>78</v>
          </cell>
          <cell r="D84" t="str">
            <v>Pasal 4 ayat (2) atas bunga Deposito / Tabungan, Jasa, Giro dan Diskonto SBI</v>
          </cell>
          <cell r="E84">
            <v>4</v>
          </cell>
          <cell r="F84">
            <v>1</v>
          </cell>
          <cell r="G84">
            <v>1</v>
          </cell>
          <cell r="H84">
            <v>1</v>
          </cell>
          <cell r="I84">
            <v>2</v>
          </cell>
          <cell r="J84">
            <v>8</v>
          </cell>
          <cell r="K84">
            <v>4</v>
          </cell>
          <cell r="L84">
            <v>0</v>
          </cell>
          <cell r="M84">
            <v>4</v>
          </cell>
          <cell r="Q84" t="str">
            <v>411128-404</v>
          </cell>
          <cell r="R84" t="str">
            <v>PPh Final Pasal 4 ayat (2) atas bunga Deposito / Tabungan, Jasa, Giro dan Diskonto SBI</v>
          </cell>
        </row>
        <row r="85">
          <cell r="A85">
            <v>79</v>
          </cell>
          <cell r="D85" t="str">
            <v>Pasal 4 ayat (2) atas hadiah Undian</v>
          </cell>
          <cell r="E85">
            <v>4</v>
          </cell>
          <cell r="F85">
            <v>1</v>
          </cell>
          <cell r="G85">
            <v>1</v>
          </cell>
          <cell r="H85">
            <v>1</v>
          </cell>
          <cell r="I85">
            <v>2</v>
          </cell>
          <cell r="J85">
            <v>8</v>
          </cell>
          <cell r="K85">
            <v>4</v>
          </cell>
          <cell r="L85">
            <v>0</v>
          </cell>
          <cell r="M85">
            <v>5</v>
          </cell>
          <cell r="Q85" t="str">
            <v>411128-405</v>
          </cell>
          <cell r="R85" t="str">
            <v>PPh Final Pasal 4 ayat (2) atas hadiah Undian</v>
          </cell>
        </row>
        <row r="86">
          <cell r="A86">
            <v>80</v>
          </cell>
          <cell r="D86" t="str">
            <v>Pasal 4 ayat (2) atas Transaksi Saham dan Obligasi dibursa Efek</v>
          </cell>
          <cell r="E86">
            <v>4</v>
          </cell>
          <cell r="F86">
            <v>1</v>
          </cell>
          <cell r="G86">
            <v>1</v>
          </cell>
          <cell r="H86">
            <v>1</v>
          </cell>
          <cell r="I86">
            <v>2</v>
          </cell>
          <cell r="J86">
            <v>8</v>
          </cell>
          <cell r="K86">
            <v>4</v>
          </cell>
          <cell r="L86">
            <v>0</v>
          </cell>
          <cell r="M86">
            <v>6</v>
          </cell>
          <cell r="Q86" t="str">
            <v>411128-406</v>
          </cell>
          <cell r="R86" t="str">
            <v>PPh Final Pasal 4 ayat (2) atas Transaksi Saham dan Obligasi dibursa Efek</v>
          </cell>
        </row>
        <row r="87">
          <cell r="A87">
            <v>81</v>
          </cell>
          <cell r="D87" t="str">
            <v>Pasal 4 ayat (2) atas Penjualan saham Pendiri</v>
          </cell>
          <cell r="E87">
            <v>4</v>
          </cell>
          <cell r="F87">
            <v>1</v>
          </cell>
          <cell r="G87">
            <v>1</v>
          </cell>
          <cell r="H87">
            <v>1</v>
          </cell>
          <cell r="I87">
            <v>2</v>
          </cell>
          <cell r="J87">
            <v>8</v>
          </cell>
          <cell r="K87">
            <v>4</v>
          </cell>
          <cell r="L87">
            <v>0</v>
          </cell>
          <cell r="M87">
            <v>7</v>
          </cell>
          <cell r="Q87" t="str">
            <v>411128-407</v>
          </cell>
          <cell r="R87" t="str">
            <v>PPh Final Pasal 4 ayat (2) atas Penjualan saham Pendiri</v>
          </cell>
        </row>
        <row r="88">
          <cell r="A88">
            <v>82</v>
          </cell>
          <cell r="D88" t="str">
            <v>Pasal 4 ayat (2) atas Penjualan Saham Milik Perusahaan Modal Ventura</v>
          </cell>
          <cell r="E88">
            <v>4</v>
          </cell>
          <cell r="F88">
            <v>1</v>
          </cell>
          <cell r="G88">
            <v>1</v>
          </cell>
          <cell r="H88">
            <v>1</v>
          </cell>
          <cell r="I88">
            <v>2</v>
          </cell>
          <cell r="J88">
            <v>8</v>
          </cell>
          <cell r="K88">
            <v>4</v>
          </cell>
          <cell r="L88">
            <v>0</v>
          </cell>
          <cell r="M88">
            <v>8</v>
          </cell>
          <cell r="Q88" t="str">
            <v>411128-408</v>
          </cell>
          <cell r="R88" t="str">
            <v>PPh Final Pasal 4 ayat (2) atas Penjualan Saham Milik Perusahaan Modal Ventura</v>
          </cell>
        </row>
        <row r="89">
          <cell r="A89">
            <v>83</v>
          </cell>
          <cell r="D89" t="str">
            <v>Pasal 4 ayat (2) atas jasa konstruksi</v>
          </cell>
          <cell r="E89">
            <v>4</v>
          </cell>
          <cell r="F89">
            <v>1</v>
          </cell>
          <cell r="G89">
            <v>1</v>
          </cell>
          <cell r="H89">
            <v>1</v>
          </cell>
          <cell r="I89">
            <v>2</v>
          </cell>
          <cell r="J89">
            <v>8</v>
          </cell>
          <cell r="K89">
            <v>4</v>
          </cell>
          <cell r="L89">
            <v>0</v>
          </cell>
          <cell r="M89">
            <v>9</v>
          </cell>
          <cell r="Q89" t="str">
            <v>411128-409</v>
          </cell>
          <cell r="R89" t="str">
            <v>PPh Final Pasal 4 ayat (2) atas jasa konstruksi</v>
          </cell>
        </row>
        <row r="90">
          <cell r="A90">
            <v>84</v>
          </cell>
          <cell r="D90" t="str">
            <v>Pasal 15 atas jasa Pelayaran Dalam Negeri</v>
          </cell>
          <cell r="E90">
            <v>4</v>
          </cell>
          <cell r="F90">
            <v>1</v>
          </cell>
          <cell r="G90">
            <v>1</v>
          </cell>
          <cell r="H90">
            <v>1</v>
          </cell>
          <cell r="I90">
            <v>2</v>
          </cell>
          <cell r="J90">
            <v>8</v>
          </cell>
          <cell r="K90">
            <v>4</v>
          </cell>
          <cell r="L90">
            <v>1</v>
          </cell>
          <cell r="M90">
            <v>0</v>
          </cell>
          <cell r="Q90" t="str">
            <v>411128-410</v>
          </cell>
          <cell r="R90" t="str">
            <v>PPh Final Pasal 15 atas jasa Pelayaran Dalam Negeri</v>
          </cell>
        </row>
        <row r="91">
          <cell r="A91">
            <v>85</v>
          </cell>
          <cell r="D91" t="str">
            <v>Pasal 15 atas jasa Pelayaran dan / atau Penerbangan Luar Negeri</v>
          </cell>
          <cell r="E91">
            <v>4</v>
          </cell>
          <cell r="F91">
            <v>1</v>
          </cell>
          <cell r="G91">
            <v>1</v>
          </cell>
          <cell r="H91">
            <v>1</v>
          </cell>
          <cell r="I91">
            <v>2</v>
          </cell>
          <cell r="J91">
            <v>8</v>
          </cell>
          <cell r="K91">
            <v>4</v>
          </cell>
          <cell r="L91">
            <v>1</v>
          </cell>
          <cell r="M91">
            <v>1</v>
          </cell>
          <cell r="Q91" t="str">
            <v>411128-411</v>
          </cell>
          <cell r="R91" t="str">
            <v>PPh Final Pasal 15 atas jasa Pelayaran dan / atau Penerbangan Luar Negeri</v>
          </cell>
        </row>
        <row r="92">
          <cell r="A92">
            <v>86</v>
          </cell>
          <cell r="D92" t="str">
            <v>Pasal 15 atas jasa Penerbangan Dalam Negeri</v>
          </cell>
          <cell r="E92">
            <v>4</v>
          </cell>
          <cell r="F92">
            <v>1</v>
          </cell>
          <cell r="G92">
            <v>1</v>
          </cell>
          <cell r="H92">
            <v>1</v>
          </cell>
          <cell r="I92">
            <v>2</v>
          </cell>
          <cell r="J92">
            <v>8</v>
          </cell>
          <cell r="K92">
            <v>4</v>
          </cell>
          <cell r="L92">
            <v>1</v>
          </cell>
          <cell r="M92">
            <v>2</v>
          </cell>
          <cell r="Q92" t="str">
            <v>411128-412</v>
          </cell>
          <cell r="R92" t="str">
            <v>PPh Final Pasal 15 atas jasa Penerbangan Dalam Negeri</v>
          </cell>
        </row>
        <row r="93">
          <cell r="A93">
            <v>87</v>
          </cell>
          <cell r="D93" t="str">
            <v>Pasal 15 atas jasa Penghasilan Perwakilan Dagang Luar Negeri</v>
          </cell>
          <cell r="E93">
            <v>4</v>
          </cell>
          <cell r="F93">
            <v>1</v>
          </cell>
          <cell r="G93">
            <v>1</v>
          </cell>
          <cell r="H93">
            <v>1</v>
          </cell>
          <cell r="I93">
            <v>2</v>
          </cell>
          <cell r="J93">
            <v>8</v>
          </cell>
          <cell r="K93">
            <v>4</v>
          </cell>
          <cell r="L93">
            <v>1</v>
          </cell>
          <cell r="M93">
            <v>3</v>
          </cell>
          <cell r="Q93" t="str">
            <v>411128-413</v>
          </cell>
          <cell r="R93" t="str">
            <v>PPh Final Pasal 15 atas jasa Penghasilan Perwakilan Dagang Luar Negeri</v>
          </cell>
        </row>
        <row r="94">
          <cell r="A94">
            <v>88</v>
          </cell>
          <cell r="D94" t="str">
            <v>Pasal 15 atas Pola Bagi Hasil</v>
          </cell>
          <cell r="E94">
            <v>4</v>
          </cell>
          <cell r="F94">
            <v>1</v>
          </cell>
          <cell r="G94">
            <v>1</v>
          </cell>
          <cell r="H94">
            <v>1</v>
          </cell>
          <cell r="I94">
            <v>2</v>
          </cell>
          <cell r="J94">
            <v>8</v>
          </cell>
          <cell r="K94">
            <v>4</v>
          </cell>
          <cell r="L94">
            <v>1</v>
          </cell>
          <cell r="M94">
            <v>4</v>
          </cell>
          <cell r="Q94" t="str">
            <v>411128-414</v>
          </cell>
          <cell r="R94" t="str">
            <v>PPh Final Pasal 15 atas Pola Bagi Hasil</v>
          </cell>
        </row>
        <row r="95">
          <cell r="A95">
            <v>89</v>
          </cell>
          <cell r="D95" t="str">
            <v>Pasal 15 atas Kerjasama Bentuk BOT</v>
          </cell>
          <cell r="E95">
            <v>4</v>
          </cell>
          <cell r="F95">
            <v>1</v>
          </cell>
          <cell r="G95">
            <v>1</v>
          </cell>
          <cell r="H95">
            <v>1</v>
          </cell>
          <cell r="I95">
            <v>2</v>
          </cell>
          <cell r="J95">
            <v>8</v>
          </cell>
          <cell r="K95">
            <v>4</v>
          </cell>
          <cell r="L95">
            <v>1</v>
          </cell>
          <cell r="M95">
            <v>5</v>
          </cell>
          <cell r="Q95" t="str">
            <v>411128-415</v>
          </cell>
          <cell r="R95" t="str">
            <v>PPh Final Pasal 15 atas Kerjasama Bentuk BOT</v>
          </cell>
        </row>
        <row r="96">
          <cell r="A96">
            <v>90</v>
          </cell>
          <cell r="D96" t="str">
            <v>Pasal 19 atas Revaluasi Aktiva Tetap</v>
          </cell>
          <cell r="E96">
            <v>4</v>
          </cell>
          <cell r="F96">
            <v>1</v>
          </cell>
          <cell r="G96">
            <v>1</v>
          </cell>
          <cell r="H96">
            <v>1</v>
          </cell>
          <cell r="I96">
            <v>2</v>
          </cell>
          <cell r="J96">
            <v>8</v>
          </cell>
          <cell r="K96">
            <v>4</v>
          </cell>
          <cell r="L96">
            <v>1</v>
          </cell>
          <cell r="M96">
            <v>6</v>
          </cell>
          <cell r="Q96" t="str">
            <v>411128-416</v>
          </cell>
          <cell r="R96" t="str">
            <v>PPh Final Pasal 19 atas Revaluasi Aktiva Tetap</v>
          </cell>
        </row>
        <row r="97">
          <cell r="A97">
            <v>91</v>
          </cell>
          <cell r="B97" t="str">
            <v>XIV</v>
          </cell>
          <cell r="C97" t="str">
            <v>PPN Dalam Negeri</v>
          </cell>
          <cell r="D97" t="str">
            <v>Setoran Masa</v>
          </cell>
          <cell r="E97">
            <v>4</v>
          </cell>
          <cell r="F97">
            <v>1</v>
          </cell>
          <cell r="G97">
            <v>1</v>
          </cell>
          <cell r="H97">
            <v>2</v>
          </cell>
          <cell r="I97">
            <v>1</v>
          </cell>
          <cell r="J97">
            <v>1</v>
          </cell>
          <cell r="K97">
            <v>1</v>
          </cell>
          <cell r="L97">
            <v>0</v>
          </cell>
          <cell r="M97">
            <v>0</v>
          </cell>
          <cell r="Q97" t="str">
            <v>411211-100</v>
          </cell>
          <cell r="R97" t="str">
            <v xml:space="preserve">PPN Dalam Negeri Setoran Masa </v>
          </cell>
        </row>
        <row r="98">
          <cell r="A98">
            <v>92</v>
          </cell>
          <cell r="D98" t="str">
            <v>Setoran PPN BKP Tidak berwujud dari luar Daerah Pabean</v>
          </cell>
          <cell r="E98">
            <v>4</v>
          </cell>
          <cell r="F98">
            <v>1</v>
          </cell>
          <cell r="G98">
            <v>1</v>
          </cell>
          <cell r="H98">
            <v>2</v>
          </cell>
          <cell r="I98">
            <v>1</v>
          </cell>
          <cell r="J98">
            <v>1</v>
          </cell>
          <cell r="K98">
            <v>1</v>
          </cell>
          <cell r="L98">
            <v>0</v>
          </cell>
          <cell r="M98">
            <v>1</v>
          </cell>
          <cell r="Q98" t="str">
            <v>411211-101</v>
          </cell>
          <cell r="R98" t="str">
            <v>Setoran PPN BKP Tidak berwujud dari luar Daerah Pabean</v>
          </cell>
        </row>
        <row r="99">
          <cell r="A99">
            <v>93</v>
          </cell>
          <cell r="D99" t="str">
            <v>Setoran PPN JKP dari luar Daerah Pabean</v>
          </cell>
          <cell r="E99">
            <v>4</v>
          </cell>
          <cell r="F99">
            <v>1</v>
          </cell>
          <cell r="G99">
            <v>1</v>
          </cell>
          <cell r="H99">
            <v>2</v>
          </cell>
          <cell r="I99">
            <v>1</v>
          </cell>
          <cell r="J99">
            <v>1</v>
          </cell>
          <cell r="K99">
            <v>1</v>
          </cell>
          <cell r="L99">
            <v>0</v>
          </cell>
          <cell r="M99">
            <v>2</v>
          </cell>
          <cell r="Q99" t="str">
            <v>411211-102</v>
          </cell>
          <cell r="R99" t="str">
            <v>Setoran PPN JKP dari luar Daerah Pabean</v>
          </cell>
        </row>
        <row r="100">
          <cell r="A100">
            <v>94</v>
          </cell>
          <cell r="D100" t="str">
            <v>Setoran Kegiatan Membangun Sendiri</v>
          </cell>
          <cell r="E100">
            <v>4</v>
          </cell>
          <cell r="F100">
            <v>1</v>
          </cell>
          <cell r="G100">
            <v>1</v>
          </cell>
          <cell r="H100">
            <v>2</v>
          </cell>
          <cell r="I100">
            <v>1</v>
          </cell>
          <cell r="J100">
            <v>1</v>
          </cell>
          <cell r="K100">
            <v>1</v>
          </cell>
          <cell r="L100">
            <v>0</v>
          </cell>
          <cell r="M100">
            <v>3</v>
          </cell>
          <cell r="Q100" t="str">
            <v>411211-103</v>
          </cell>
          <cell r="R100" t="str">
            <v>Setoran Kegiatan Membangun Sendiri</v>
          </cell>
        </row>
        <row r="101">
          <cell r="A101">
            <v>95</v>
          </cell>
          <cell r="D101" t="str">
            <v>Setoran Penyerahan Aktiva yang menurut tujuan semula tidak untuk diperjualbelikan</v>
          </cell>
          <cell r="E101">
            <v>4</v>
          </cell>
          <cell r="F101">
            <v>1</v>
          </cell>
          <cell r="G101">
            <v>1</v>
          </cell>
          <cell r="H101">
            <v>2</v>
          </cell>
          <cell r="I101">
            <v>1</v>
          </cell>
          <cell r="J101">
            <v>1</v>
          </cell>
          <cell r="K101">
            <v>1</v>
          </cell>
          <cell r="L101">
            <v>0</v>
          </cell>
          <cell r="M101">
            <v>4</v>
          </cell>
          <cell r="Q101" t="str">
            <v>411211-104</v>
          </cell>
          <cell r="R101" t="str">
            <v>Setoran Penyerahan Aktiva yang menurut tujuan semula tidak untuk diperjualbelikan</v>
          </cell>
        </row>
        <row r="102">
          <cell r="A102">
            <v>96</v>
          </cell>
          <cell r="D102" t="str">
            <v>Pembayaran Pendahuluan SKP</v>
          </cell>
          <cell r="E102">
            <v>4</v>
          </cell>
          <cell r="F102">
            <v>1</v>
          </cell>
          <cell r="G102">
            <v>1</v>
          </cell>
          <cell r="H102">
            <v>2</v>
          </cell>
          <cell r="I102">
            <v>1</v>
          </cell>
          <cell r="J102">
            <v>1</v>
          </cell>
          <cell r="K102">
            <v>1</v>
          </cell>
          <cell r="L102">
            <v>9</v>
          </cell>
          <cell r="M102">
            <v>9</v>
          </cell>
          <cell r="Q102" t="str">
            <v>411211-199</v>
          </cell>
          <cell r="R102" t="str">
            <v>PPN Dalam Negeri Pembayaran Pendahuluan SKP</v>
          </cell>
        </row>
        <row r="103">
          <cell r="A103">
            <v>97</v>
          </cell>
          <cell r="D103" t="str">
            <v>STP</v>
          </cell>
          <cell r="E103">
            <v>4</v>
          </cell>
          <cell r="F103">
            <v>1</v>
          </cell>
          <cell r="G103">
            <v>1</v>
          </cell>
          <cell r="H103">
            <v>2</v>
          </cell>
          <cell r="I103">
            <v>1</v>
          </cell>
          <cell r="J103">
            <v>1</v>
          </cell>
          <cell r="K103">
            <v>3</v>
          </cell>
          <cell r="L103">
            <v>0</v>
          </cell>
          <cell r="M103">
            <v>0</v>
          </cell>
          <cell r="Q103" t="str">
            <v>411211-300</v>
          </cell>
          <cell r="R103" t="str">
            <v>PPN Dalam Negeri STP</v>
          </cell>
        </row>
        <row r="104">
          <cell r="A104">
            <v>98</v>
          </cell>
          <cell r="D104" t="str">
            <v>SKPKB</v>
          </cell>
          <cell r="E104">
            <v>4</v>
          </cell>
          <cell r="F104">
            <v>1</v>
          </cell>
          <cell r="G104">
            <v>1</v>
          </cell>
          <cell r="H104">
            <v>2</v>
          </cell>
          <cell r="I104">
            <v>1</v>
          </cell>
          <cell r="J104">
            <v>1</v>
          </cell>
          <cell r="K104">
            <v>3</v>
          </cell>
          <cell r="L104">
            <v>1</v>
          </cell>
          <cell r="M104">
            <v>0</v>
          </cell>
          <cell r="Q104" t="str">
            <v>411211-310</v>
          </cell>
          <cell r="R104" t="str">
            <v>PPN Dalam Negeri SKPKB</v>
          </cell>
        </row>
        <row r="105">
          <cell r="A105">
            <v>99</v>
          </cell>
          <cell r="D105" t="str">
            <v>SKPKB Pemanfaatan BKP tidak berwujud dari luar Daerah Pabean</v>
          </cell>
          <cell r="E105">
            <v>4</v>
          </cell>
          <cell r="F105">
            <v>1</v>
          </cell>
          <cell r="G105">
            <v>1</v>
          </cell>
          <cell r="H105">
            <v>2</v>
          </cell>
          <cell r="I105">
            <v>1</v>
          </cell>
          <cell r="J105">
            <v>1</v>
          </cell>
          <cell r="K105">
            <v>3</v>
          </cell>
          <cell r="L105">
            <v>1</v>
          </cell>
          <cell r="M105">
            <v>1</v>
          </cell>
          <cell r="Q105" t="str">
            <v>411211-311</v>
          </cell>
          <cell r="R105" t="str">
            <v>SKPKB Pemanfaatan BKP tidak berwujud dari luar Daerah Pabean</v>
          </cell>
        </row>
        <row r="106">
          <cell r="A106">
            <v>100</v>
          </cell>
          <cell r="D106" t="str">
            <v>SKPKB Pemanfaatan JKP dari luar Daerah Pabean</v>
          </cell>
          <cell r="E106">
            <v>4</v>
          </cell>
          <cell r="F106">
            <v>1</v>
          </cell>
          <cell r="G106">
            <v>1</v>
          </cell>
          <cell r="H106">
            <v>2</v>
          </cell>
          <cell r="I106">
            <v>1</v>
          </cell>
          <cell r="J106">
            <v>1</v>
          </cell>
          <cell r="K106">
            <v>3</v>
          </cell>
          <cell r="L106">
            <v>1</v>
          </cell>
          <cell r="M106">
            <v>2</v>
          </cell>
          <cell r="Q106" t="str">
            <v>411211-312</v>
          </cell>
          <cell r="R106" t="str">
            <v>SKPKB Pemanfaatan JKP dari luar Daerah Pabean</v>
          </cell>
        </row>
        <row r="107">
          <cell r="A107">
            <v>101</v>
          </cell>
          <cell r="D107" t="str">
            <v>SKPKB Kegiatan Membangun Sendiri</v>
          </cell>
          <cell r="E107">
            <v>4</v>
          </cell>
          <cell r="F107">
            <v>1</v>
          </cell>
          <cell r="G107">
            <v>1</v>
          </cell>
          <cell r="H107">
            <v>2</v>
          </cell>
          <cell r="I107">
            <v>1</v>
          </cell>
          <cell r="J107">
            <v>1</v>
          </cell>
          <cell r="K107">
            <v>3</v>
          </cell>
          <cell r="L107">
            <v>1</v>
          </cell>
          <cell r="M107">
            <v>3</v>
          </cell>
          <cell r="Q107" t="str">
            <v>411211-313</v>
          </cell>
          <cell r="R107" t="str">
            <v>SKPKB Kegiatan Membangun Sendiri</v>
          </cell>
        </row>
        <row r="108">
          <cell r="A108">
            <v>102</v>
          </cell>
          <cell r="D108" t="str">
            <v>SKPKB Pemungut</v>
          </cell>
          <cell r="E108">
            <v>4</v>
          </cell>
          <cell r="F108">
            <v>1</v>
          </cell>
          <cell r="G108">
            <v>1</v>
          </cell>
          <cell r="H108">
            <v>2</v>
          </cell>
          <cell r="I108">
            <v>1</v>
          </cell>
          <cell r="J108">
            <v>1</v>
          </cell>
          <cell r="K108">
            <v>3</v>
          </cell>
          <cell r="L108">
            <v>1</v>
          </cell>
          <cell r="M108">
            <v>4</v>
          </cell>
          <cell r="Q108" t="str">
            <v>411211-314</v>
          </cell>
          <cell r="R108" t="str">
            <v>PPN Dalam Negeri SKPKB Pemungut</v>
          </cell>
        </row>
        <row r="109">
          <cell r="A109">
            <v>103</v>
          </cell>
          <cell r="D109" t="str">
            <v>SKPKBT</v>
          </cell>
          <cell r="E109">
            <v>4</v>
          </cell>
          <cell r="F109">
            <v>1</v>
          </cell>
          <cell r="G109">
            <v>1</v>
          </cell>
          <cell r="H109">
            <v>2</v>
          </cell>
          <cell r="I109">
            <v>1</v>
          </cell>
          <cell r="J109">
            <v>1</v>
          </cell>
          <cell r="K109">
            <v>3</v>
          </cell>
          <cell r="L109">
            <v>2</v>
          </cell>
          <cell r="M109">
            <v>0</v>
          </cell>
          <cell r="Q109" t="str">
            <v>411211-320</v>
          </cell>
          <cell r="R109" t="str">
            <v>PPN Dalam Negeri SKPKBT</v>
          </cell>
        </row>
        <row r="110">
          <cell r="A110">
            <v>104</v>
          </cell>
          <cell r="D110" t="str">
            <v>SKPKBT Pemanfaatan BKP tidak berwujud dari luar Daerah Pabean</v>
          </cell>
          <cell r="E110">
            <v>4</v>
          </cell>
          <cell r="F110">
            <v>1</v>
          </cell>
          <cell r="G110">
            <v>1</v>
          </cell>
          <cell r="H110">
            <v>2</v>
          </cell>
          <cell r="I110">
            <v>1</v>
          </cell>
          <cell r="J110">
            <v>1</v>
          </cell>
          <cell r="K110">
            <v>3</v>
          </cell>
          <cell r="L110">
            <v>2</v>
          </cell>
          <cell r="M110">
            <v>1</v>
          </cell>
          <cell r="Q110" t="str">
            <v>411211-321</v>
          </cell>
          <cell r="R110" t="str">
            <v>SKPKBT Pemanfaatan BKP tidak berwujud dari luar Daerah Pabean</v>
          </cell>
        </row>
        <row r="111">
          <cell r="A111">
            <v>105</v>
          </cell>
          <cell r="D111" t="str">
            <v>SKPKBT Pemanfaatan JKP dari luar Daerah Pabean</v>
          </cell>
          <cell r="E111">
            <v>4</v>
          </cell>
          <cell r="F111">
            <v>1</v>
          </cell>
          <cell r="G111">
            <v>1</v>
          </cell>
          <cell r="H111">
            <v>2</v>
          </cell>
          <cell r="I111">
            <v>1</v>
          </cell>
          <cell r="J111">
            <v>1</v>
          </cell>
          <cell r="K111">
            <v>3</v>
          </cell>
          <cell r="L111">
            <v>2</v>
          </cell>
          <cell r="M111">
            <v>2</v>
          </cell>
          <cell r="Q111" t="str">
            <v>411211-322</v>
          </cell>
          <cell r="R111" t="str">
            <v>SKPKBT Pemanfaatan JKP dari luar Daerah Pabean</v>
          </cell>
        </row>
        <row r="112">
          <cell r="A112">
            <v>106</v>
          </cell>
          <cell r="D112" t="str">
            <v>SKPKBT Kegiatan Membangun Sendiri</v>
          </cell>
          <cell r="E112">
            <v>4</v>
          </cell>
          <cell r="F112">
            <v>1</v>
          </cell>
          <cell r="G112">
            <v>1</v>
          </cell>
          <cell r="H112">
            <v>2</v>
          </cell>
          <cell r="I112">
            <v>1</v>
          </cell>
          <cell r="J112">
            <v>1</v>
          </cell>
          <cell r="K112">
            <v>3</v>
          </cell>
          <cell r="L112">
            <v>2</v>
          </cell>
          <cell r="M112">
            <v>3</v>
          </cell>
          <cell r="Q112" t="str">
            <v>411211-323</v>
          </cell>
          <cell r="R112" t="str">
            <v>SKPKBT Kegiatan Membangun Sendiri</v>
          </cell>
        </row>
        <row r="113">
          <cell r="A113">
            <v>107</v>
          </cell>
          <cell r="D113" t="str">
            <v>SKPKBT Pemungut</v>
          </cell>
          <cell r="E113">
            <v>4</v>
          </cell>
          <cell r="F113">
            <v>1</v>
          </cell>
          <cell r="G113">
            <v>1</v>
          </cell>
          <cell r="H113">
            <v>2</v>
          </cell>
          <cell r="I113">
            <v>1</v>
          </cell>
          <cell r="J113">
            <v>1</v>
          </cell>
          <cell r="K113">
            <v>3</v>
          </cell>
          <cell r="L113">
            <v>2</v>
          </cell>
          <cell r="M113">
            <v>4</v>
          </cell>
          <cell r="Q113" t="str">
            <v>411211-324</v>
          </cell>
          <cell r="R113" t="str">
            <v>PPN Dalam Negeri SKPKBT Pemungut</v>
          </cell>
        </row>
        <row r="114">
          <cell r="A114">
            <v>108</v>
          </cell>
          <cell r="D114" t="str">
            <v>Pemungut PPN Dalam Negeri</v>
          </cell>
          <cell r="E114">
            <v>4</v>
          </cell>
          <cell r="F114">
            <v>1</v>
          </cell>
          <cell r="G114">
            <v>1</v>
          </cell>
          <cell r="H114">
            <v>2</v>
          </cell>
          <cell r="I114">
            <v>1</v>
          </cell>
          <cell r="J114">
            <v>1</v>
          </cell>
          <cell r="K114">
            <v>9</v>
          </cell>
          <cell r="L114">
            <v>0</v>
          </cell>
          <cell r="M114">
            <v>0</v>
          </cell>
          <cell r="Q114" t="str">
            <v>411211-900</v>
          </cell>
          <cell r="R114" t="str">
            <v>Pemungut PPN Dalam Negeri</v>
          </cell>
        </row>
      </sheetData>
      <sheetData sheetId="8" refreshError="1"/>
      <sheetData sheetId="9">
        <row r="6">
          <cell r="A6">
            <v>1</v>
          </cell>
          <cell r="B6" t="str">
            <v>PT. INTI MANDIRI KONSULTAN</v>
          </cell>
          <cell r="C6" t="str">
            <v>JL. ABDUL AZIS SAMAD NO.64 RT.33</v>
          </cell>
          <cell r="D6" t="str">
            <v>SAMARINDA</v>
          </cell>
          <cell r="E6">
            <v>0</v>
          </cell>
          <cell r="F6">
            <v>2</v>
          </cell>
          <cell r="G6" t="str">
            <v>-</v>
          </cell>
          <cell r="H6">
            <v>1</v>
          </cell>
          <cell r="I6">
            <v>9</v>
          </cell>
          <cell r="J6">
            <v>7</v>
          </cell>
          <cell r="K6" t="str">
            <v>-</v>
          </cell>
          <cell r="L6">
            <v>0</v>
          </cell>
          <cell r="M6">
            <v>7</v>
          </cell>
          <cell r="N6">
            <v>5</v>
          </cell>
          <cell r="O6" t="str">
            <v>-</v>
          </cell>
          <cell r="P6">
            <v>1</v>
          </cell>
          <cell r="Q6" t="str">
            <v>-</v>
          </cell>
          <cell r="R6">
            <v>7</v>
          </cell>
          <cell r="S6">
            <v>2</v>
          </cell>
          <cell r="T6">
            <v>2</v>
          </cell>
          <cell r="U6" t="str">
            <v>-</v>
          </cell>
          <cell r="V6">
            <v>0</v>
          </cell>
          <cell r="W6">
            <v>0</v>
          </cell>
          <cell r="X6">
            <v>0</v>
          </cell>
          <cell r="Y6" t="str">
            <v>H. NAJEMUDDIN, SE</v>
          </cell>
        </row>
        <row r="7">
          <cell r="A7">
            <v>2</v>
          </cell>
          <cell r="B7" t="str">
            <v>PT. HARAPAN PRIBUMI SETIA</v>
          </cell>
          <cell r="C7" t="str">
            <v>JL. P. ANTASARI NO.12</v>
          </cell>
          <cell r="D7" t="str">
            <v>SAMARINDA</v>
          </cell>
          <cell r="E7">
            <v>0</v>
          </cell>
          <cell r="F7">
            <v>1</v>
          </cell>
          <cell r="G7" t="str">
            <v>-</v>
          </cell>
          <cell r="H7">
            <v>1</v>
          </cell>
          <cell r="I7">
            <v>1</v>
          </cell>
          <cell r="J7">
            <v>1</v>
          </cell>
          <cell r="K7" t="str">
            <v>-</v>
          </cell>
          <cell r="L7">
            <v>1</v>
          </cell>
          <cell r="M7">
            <v>4</v>
          </cell>
          <cell r="N7">
            <v>4</v>
          </cell>
          <cell r="O7" t="str">
            <v>-</v>
          </cell>
          <cell r="P7">
            <v>0</v>
          </cell>
          <cell r="Q7" t="str">
            <v>-</v>
          </cell>
          <cell r="R7">
            <v>7</v>
          </cell>
          <cell r="S7">
            <v>2</v>
          </cell>
          <cell r="T7">
            <v>5</v>
          </cell>
          <cell r="U7" t="str">
            <v>-</v>
          </cell>
          <cell r="V7">
            <v>0</v>
          </cell>
          <cell r="W7">
            <v>0</v>
          </cell>
          <cell r="X7">
            <v>0</v>
          </cell>
          <cell r="Y7" t="str">
            <v>HJ. ZAINAH SA, SH</v>
          </cell>
        </row>
        <row r="8">
          <cell r="A8">
            <v>3</v>
          </cell>
          <cell r="B8" t="str">
            <v>PT. BANGUN KALIMANTAN</v>
          </cell>
          <cell r="C8" t="str">
            <v>JL. PIPIT NO.01 RT.54</v>
          </cell>
          <cell r="D8" t="str">
            <v>SAMARINDA</v>
          </cell>
          <cell r="E8">
            <v>0</v>
          </cell>
          <cell r="F8">
            <v>1</v>
          </cell>
          <cell r="G8" t="str">
            <v>-</v>
          </cell>
          <cell r="H8">
            <v>9</v>
          </cell>
          <cell r="I8">
            <v>6</v>
          </cell>
          <cell r="J8">
            <v>8</v>
          </cell>
          <cell r="K8" t="str">
            <v>-</v>
          </cell>
          <cell r="L8">
            <v>5</v>
          </cell>
          <cell r="M8">
            <v>0</v>
          </cell>
          <cell r="N8">
            <v>4</v>
          </cell>
          <cell r="O8" t="str">
            <v>-</v>
          </cell>
          <cell r="P8">
            <v>9</v>
          </cell>
          <cell r="Q8" t="str">
            <v>-</v>
          </cell>
          <cell r="R8">
            <v>7</v>
          </cell>
          <cell r="S8">
            <v>2</v>
          </cell>
          <cell r="T8">
            <v>2</v>
          </cell>
          <cell r="U8" t="str">
            <v>-</v>
          </cell>
          <cell r="V8">
            <v>0</v>
          </cell>
          <cell r="W8">
            <v>0</v>
          </cell>
          <cell r="X8">
            <v>0</v>
          </cell>
          <cell r="Y8" t="str">
            <v>PETERSON</v>
          </cell>
        </row>
        <row r="9">
          <cell r="A9">
            <v>4</v>
          </cell>
          <cell r="B9" t="str">
            <v>CV. AYAM MAKMUR</v>
          </cell>
          <cell r="C9" t="str">
            <v>JL. YOS SUDARSO NO.33</v>
          </cell>
          <cell r="D9" t="str">
            <v>SAMARINDA</v>
          </cell>
          <cell r="E9">
            <v>0</v>
          </cell>
          <cell r="F9">
            <v>6</v>
          </cell>
          <cell r="G9" t="str">
            <v>-</v>
          </cell>
          <cell r="H9">
            <v>3</v>
          </cell>
          <cell r="I9">
            <v>0</v>
          </cell>
          <cell r="J9">
            <v>4</v>
          </cell>
          <cell r="K9" t="str">
            <v>-</v>
          </cell>
          <cell r="L9">
            <v>7</v>
          </cell>
          <cell r="M9">
            <v>3</v>
          </cell>
          <cell r="N9">
            <v>2</v>
          </cell>
          <cell r="O9" t="str">
            <v>-</v>
          </cell>
          <cell r="P9">
            <v>8</v>
          </cell>
          <cell r="Q9" t="str">
            <v>-</v>
          </cell>
          <cell r="R9">
            <v>7</v>
          </cell>
          <cell r="S9">
            <v>2</v>
          </cell>
          <cell r="T9">
            <v>2</v>
          </cell>
          <cell r="U9" t="str">
            <v>-</v>
          </cell>
          <cell r="V9">
            <v>0</v>
          </cell>
          <cell r="W9">
            <v>0</v>
          </cell>
          <cell r="X9">
            <v>0</v>
          </cell>
          <cell r="Y9" t="str">
            <v>HANDOKO</v>
          </cell>
        </row>
        <row r="10">
          <cell r="A10">
            <v>5</v>
          </cell>
          <cell r="B10" t="str">
            <v>PT. INDO POWER ENGENEERING</v>
          </cell>
          <cell r="C10" t="str">
            <v>JL. P. ANTASARI NO.31</v>
          </cell>
          <cell r="D10" t="str">
            <v>SAMARINDA</v>
          </cell>
          <cell r="E10">
            <v>0</v>
          </cell>
          <cell r="F10">
            <v>1</v>
          </cell>
          <cell r="G10" t="str">
            <v>-</v>
          </cell>
          <cell r="H10">
            <v>4</v>
          </cell>
          <cell r="I10">
            <v>6</v>
          </cell>
          <cell r="J10">
            <v>6</v>
          </cell>
          <cell r="K10" t="str">
            <v>-</v>
          </cell>
          <cell r="L10">
            <v>9</v>
          </cell>
          <cell r="M10">
            <v>0</v>
          </cell>
          <cell r="N10">
            <v>5</v>
          </cell>
          <cell r="O10" t="str">
            <v>-</v>
          </cell>
          <cell r="P10">
            <v>5</v>
          </cell>
          <cell r="Q10" t="str">
            <v>-</v>
          </cell>
          <cell r="R10">
            <v>7</v>
          </cell>
          <cell r="S10">
            <v>2</v>
          </cell>
          <cell r="T10">
            <v>2</v>
          </cell>
          <cell r="U10" t="str">
            <v>-</v>
          </cell>
          <cell r="V10">
            <v>0</v>
          </cell>
          <cell r="W10">
            <v>0</v>
          </cell>
          <cell r="X10">
            <v>0</v>
          </cell>
          <cell r="Y10" t="str">
            <v>JEFRY GONALDY</v>
          </cell>
        </row>
        <row r="11">
          <cell r="A11">
            <v>6</v>
          </cell>
          <cell r="B11" t="str">
            <v>PT. SENTRAL KALIMANTAN WISATA</v>
          </cell>
          <cell r="C11" t="str">
            <v>JL. KH. ABUL HASAN NO.59 RT. 14</v>
          </cell>
          <cell r="D11" t="str">
            <v>SAMARINDA</v>
          </cell>
          <cell r="E11">
            <v>0</v>
          </cell>
          <cell r="F11">
            <v>1</v>
          </cell>
          <cell r="G11" t="str">
            <v>-</v>
          </cell>
          <cell r="H11">
            <v>8</v>
          </cell>
          <cell r="I11">
            <v>3</v>
          </cell>
          <cell r="J11">
            <v>3</v>
          </cell>
          <cell r="K11" t="str">
            <v>-</v>
          </cell>
          <cell r="L11">
            <v>3</v>
          </cell>
          <cell r="M11">
            <v>6</v>
          </cell>
          <cell r="N11">
            <v>6</v>
          </cell>
          <cell r="O11" t="str">
            <v>-</v>
          </cell>
          <cell r="P11">
            <v>6</v>
          </cell>
          <cell r="Q11" t="str">
            <v>-</v>
          </cell>
          <cell r="R11">
            <v>7</v>
          </cell>
          <cell r="S11">
            <v>2</v>
          </cell>
          <cell r="T11">
            <v>2</v>
          </cell>
          <cell r="U11" t="str">
            <v>-</v>
          </cell>
          <cell r="V11">
            <v>0</v>
          </cell>
          <cell r="W11">
            <v>0</v>
          </cell>
          <cell r="X11">
            <v>0</v>
          </cell>
          <cell r="Y11" t="str">
            <v>DANUH PRASETYA KUMALA</v>
          </cell>
        </row>
        <row r="12">
          <cell r="A12">
            <v>7</v>
          </cell>
          <cell r="B12" t="str">
            <v>PT. PELAYARAN TELUK BAJAU CIPTA SEJAHTERA</v>
          </cell>
          <cell r="C12" t="str">
            <v>JL. JENDRAL SUDIRMAN NO. 429</v>
          </cell>
          <cell r="D12" t="str">
            <v>BALIKPAPAN - KALTIM</v>
          </cell>
          <cell r="E12">
            <v>0</v>
          </cell>
          <cell r="F12">
            <v>1</v>
          </cell>
          <cell r="G12" t="str">
            <v>-</v>
          </cell>
          <cell r="H12">
            <v>5</v>
          </cell>
          <cell r="I12">
            <v>6</v>
          </cell>
          <cell r="J12">
            <v>0</v>
          </cell>
          <cell r="K12" t="str">
            <v>-</v>
          </cell>
          <cell r="L12">
            <v>0</v>
          </cell>
          <cell r="M12">
            <v>6</v>
          </cell>
          <cell r="N12">
            <v>2</v>
          </cell>
          <cell r="O12" t="str">
            <v>-</v>
          </cell>
          <cell r="P12">
            <v>0</v>
          </cell>
          <cell r="Q12" t="str">
            <v>-</v>
          </cell>
          <cell r="R12">
            <v>7</v>
          </cell>
          <cell r="S12">
            <v>2</v>
          </cell>
          <cell r="T12">
            <v>1</v>
          </cell>
          <cell r="U12" t="str">
            <v>-</v>
          </cell>
          <cell r="V12">
            <v>0</v>
          </cell>
          <cell r="W12">
            <v>0</v>
          </cell>
          <cell r="X12">
            <v>0</v>
          </cell>
          <cell r="Y12" t="str">
            <v>LISLIE DUMAIS</v>
          </cell>
        </row>
        <row r="13">
          <cell r="A13">
            <v>8</v>
          </cell>
          <cell r="B13" t="str">
            <v>PT. GALANGAN TELUK BAJAU KALTIM</v>
          </cell>
          <cell r="C13" t="str">
            <v>JL. TELUK BAJAU HANDIL BHAKTI</v>
          </cell>
          <cell r="D13" t="str">
            <v>SAMARINDA</v>
          </cell>
          <cell r="E13">
            <v>0</v>
          </cell>
          <cell r="F13">
            <v>1</v>
          </cell>
          <cell r="G13" t="str">
            <v>-</v>
          </cell>
          <cell r="H13">
            <v>6</v>
          </cell>
          <cell r="I13">
            <v>1</v>
          </cell>
          <cell r="J13">
            <v>4</v>
          </cell>
          <cell r="K13" t="str">
            <v>-</v>
          </cell>
          <cell r="L13">
            <v>5</v>
          </cell>
          <cell r="M13">
            <v>2</v>
          </cell>
          <cell r="N13">
            <v>8</v>
          </cell>
          <cell r="O13" t="str">
            <v>-</v>
          </cell>
          <cell r="P13">
            <v>6</v>
          </cell>
          <cell r="Q13" t="str">
            <v>-</v>
          </cell>
          <cell r="R13">
            <v>7</v>
          </cell>
          <cell r="S13">
            <v>2</v>
          </cell>
          <cell r="T13">
            <v>2</v>
          </cell>
          <cell r="U13" t="str">
            <v>-</v>
          </cell>
          <cell r="V13">
            <v>0</v>
          </cell>
          <cell r="W13">
            <v>0</v>
          </cell>
          <cell r="X13">
            <v>0</v>
          </cell>
          <cell r="Y13" t="str">
            <v>AGUS SUDIMEN</v>
          </cell>
        </row>
        <row r="14">
          <cell r="A14">
            <v>9</v>
          </cell>
          <cell r="B14" t="str">
            <v>PT. LONG IRAM MULIA ABADI</v>
          </cell>
          <cell r="C14" t="str">
            <v>JL. PEMUDA I / 21</v>
          </cell>
          <cell r="D14" t="str">
            <v>SAMARINDA</v>
          </cell>
          <cell r="E14">
            <v>0</v>
          </cell>
          <cell r="F14">
            <v>2</v>
          </cell>
          <cell r="G14" t="str">
            <v>-</v>
          </cell>
          <cell r="H14">
            <v>1</v>
          </cell>
          <cell r="I14">
            <v>9</v>
          </cell>
          <cell r="J14">
            <v>5</v>
          </cell>
          <cell r="K14" t="str">
            <v>-</v>
          </cell>
          <cell r="L14">
            <v>4</v>
          </cell>
          <cell r="M14">
            <v>4</v>
          </cell>
          <cell r="N14">
            <v>7</v>
          </cell>
          <cell r="O14" t="str">
            <v>-</v>
          </cell>
          <cell r="P14">
            <v>4</v>
          </cell>
          <cell r="Q14" t="str">
            <v>-</v>
          </cell>
          <cell r="R14">
            <v>7</v>
          </cell>
          <cell r="S14">
            <v>2</v>
          </cell>
          <cell r="T14">
            <v>2</v>
          </cell>
          <cell r="U14" t="str">
            <v>-</v>
          </cell>
          <cell r="V14">
            <v>0</v>
          </cell>
          <cell r="W14">
            <v>0</v>
          </cell>
          <cell r="X14">
            <v>0</v>
          </cell>
          <cell r="Y14" t="str">
            <v>MULYO SOETOMO</v>
          </cell>
        </row>
        <row r="15">
          <cell r="A15">
            <v>10</v>
          </cell>
          <cell r="B15" t="str">
            <v>YUSRIANTO</v>
          </cell>
          <cell r="C15" t="str">
            <v>JL. AZIS SAMAD NO. 50 RT/RW 37/-</v>
          </cell>
          <cell r="D15" t="str">
            <v>SAMARINDA</v>
          </cell>
          <cell r="E15">
            <v>0</v>
          </cell>
          <cell r="F15">
            <v>6</v>
          </cell>
          <cell r="G15" t="str">
            <v>-</v>
          </cell>
          <cell r="H15">
            <v>1</v>
          </cell>
          <cell r="I15">
            <v>5</v>
          </cell>
          <cell r="J15">
            <v>0</v>
          </cell>
          <cell r="K15" t="str">
            <v>-</v>
          </cell>
          <cell r="L15">
            <v>5</v>
          </cell>
          <cell r="M15">
            <v>5</v>
          </cell>
          <cell r="N15">
            <v>1</v>
          </cell>
          <cell r="O15" t="str">
            <v>-</v>
          </cell>
          <cell r="P15">
            <v>7</v>
          </cell>
          <cell r="Q15" t="str">
            <v>-</v>
          </cell>
          <cell r="R15">
            <v>7</v>
          </cell>
          <cell r="S15">
            <v>2</v>
          </cell>
          <cell r="T15">
            <v>2</v>
          </cell>
          <cell r="U15" t="str">
            <v>-</v>
          </cell>
          <cell r="V15">
            <v>0</v>
          </cell>
          <cell r="W15">
            <v>0</v>
          </cell>
          <cell r="X15">
            <v>0</v>
          </cell>
          <cell r="Y15" t="str">
            <v>YUSRIANTO</v>
          </cell>
        </row>
        <row r="16">
          <cell r="A16">
            <v>11</v>
          </cell>
          <cell r="B16" t="str">
            <v>CV. ANTO JAYA MANDIRI</v>
          </cell>
          <cell r="C16" t="str">
            <v>JL. MERDEKA NO.20 RT 8</v>
          </cell>
          <cell r="D16" t="str">
            <v>SAMARINDA</v>
          </cell>
          <cell r="E16">
            <v>0</v>
          </cell>
          <cell r="F16">
            <v>2</v>
          </cell>
          <cell r="G16" t="str">
            <v>-</v>
          </cell>
          <cell r="H16">
            <v>1</v>
          </cell>
          <cell r="I16">
            <v>9</v>
          </cell>
          <cell r="J16">
            <v>5</v>
          </cell>
          <cell r="K16" t="str">
            <v>-</v>
          </cell>
          <cell r="L16">
            <v>8</v>
          </cell>
          <cell r="M16">
            <v>5</v>
          </cell>
          <cell r="N16">
            <v>6</v>
          </cell>
          <cell r="O16" t="str">
            <v>-</v>
          </cell>
          <cell r="P16">
            <v>6</v>
          </cell>
          <cell r="Q16" t="str">
            <v>-</v>
          </cell>
          <cell r="R16">
            <v>7</v>
          </cell>
          <cell r="S16">
            <v>2</v>
          </cell>
          <cell r="T16">
            <v>2</v>
          </cell>
          <cell r="U16" t="str">
            <v>-</v>
          </cell>
          <cell r="V16">
            <v>0</v>
          </cell>
          <cell r="W16">
            <v>0</v>
          </cell>
          <cell r="X16">
            <v>0</v>
          </cell>
          <cell r="Y16" t="str">
            <v>YUSRIANTO</v>
          </cell>
        </row>
        <row r="17">
          <cell r="A17">
            <v>12</v>
          </cell>
          <cell r="B17" t="str">
            <v>CV. SINAR RAYA MOULDING</v>
          </cell>
          <cell r="C17" t="str">
            <v>JL. GAJAH MADA NO. 27</v>
          </cell>
          <cell r="D17" t="str">
            <v>SAMARINDA</v>
          </cell>
          <cell r="E17">
            <v>0</v>
          </cell>
          <cell r="F17">
            <v>1</v>
          </cell>
          <cell r="G17" t="str">
            <v>-</v>
          </cell>
          <cell r="H17">
            <v>8</v>
          </cell>
          <cell r="I17">
            <v>3</v>
          </cell>
          <cell r="J17">
            <v>3</v>
          </cell>
          <cell r="K17" t="str">
            <v>-</v>
          </cell>
          <cell r="L17">
            <v>5</v>
          </cell>
          <cell r="M17">
            <v>4</v>
          </cell>
          <cell r="N17">
            <v>9</v>
          </cell>
          <cell r="O17" t="str">
            <v>-</v>
          </cell>
          <cell r="P17">
            <v>7</v>
          </cell>
          <cell r="Q17" t="str">
            <v>-</v>
          </cell>
          <cell r="R17">
            <v>7</v>
          </cell>
          <cell r="S17">
            <v>2</v>
          </cell>
          <cell r="T17">
            <v>2</v>
          </cell>
          <cell r="U17" t="str">
            <v>-</v>
          </cell>
          <cell r="V17">
            <v>0</v>
          </cell>
          <cell r="W17">
            <v>0</v>
          </cell>
          <cell r="X17">
            <v>0</v>
          </cell>
          <cell r="Y17" t="str">
            <v>NAJEMUDDIN, SE</v>
          </cell>
        </row>
        <row r="18">
          <cell r="A18">
            <v>13</v>
          </cell>
          <cell r="B18" t="str">
            <v>PT. MITRA KARYA LESTARI</v>
          </cell>
          <cell r="C18" t="str">
            <v>JL. CIPTO MANGUNKUSUMO NO. 26</v>
          </cell>
          <cell r="D18" t="str">
            <v>SAMARINDA</v>
          </cell>
          <cell r="E18">
            <v>0</v>
          </cell>
          <cell r="F18">
            <v>2</v>
          </cell>
          <cell r="H18">
            <v>0</v>
          </cell>
          <cell r="I18">
            <v>3</v>
          </cell>
          <cell r="J18">
            <v>9</v>
          </cell>
          <cell r="L18">
            <v>9</v>
          </cell>
          <cell r="M18">
            <v>6</v>
          </cell>
          <cell r="N18">
            <v>9</v>
          </cell>
          <cell r="P18">
            <v>7</v>
          </cell>
          <cell r="R18">
            <v>7</v>
          </cell>
          <cell r="S18">
            <v>2</v>
          </cell>
          <cell r="T18">
            <v>2</v>
          </cell>
          <cell r="V18">
            <v>0</v>
          </cell>
          <cell r="W18">
            <v>0</v>
          </cell>
          <cell r="X18">
            <v>0</v>
          </cell>
          <cell r="Y18" t="str">
            <v>ALIMUDDIN</v>
          </cell>
        </row>
        <row r="19">
          <cell r="A19">
            <v>14</v>
          </cell>
          <cell r="B19" t="str">
            <v>YAHMIN</v>
          </cell>
          <cell r="C19" t="str">
            <v>JL. SOEKARNO HATTA KM. 1 NO. 34</v>
          </cell>
          <cell r="D19" t="str">
            <v>SAMARINDA</v>
          </cell>
          <cell r="E19">
            <v>0</v>
          </cell>
          <cell r="F19">
            <v>6</v>
          </cell>
          <cell r="H19">
            <v>8</v>
          </cell>
          <cell r="I19">
            <v>0</v>
          </cell>
          <cell r="J19">
            <v>6</v>
          </cell>
          <cell r="L19">
            <v>0</v>
          </cell>
          <cell r="M19">
            <v>1</v>
          </cell>
          <cell r="N19">
            <v>5</v>
          </cell>
          <cell r="P19">
            <v>1</v>
          </cell>
          <cell r="R19">
            <v>7</v>
          </cell>
          <cell r="S19">
            <v>2</v>
          </cell>
          <cell r="T19">
            <v>2</v>
          </cell>
          <cell r="V19">
            <v>0</v>
          </cell>
          <cell r="W19">
            <v>0</v>
          </cell>
          <cell r="X19">
            <v>0</v>
          </cell>
          <cell r="Y19" t="str">
            <v>YAHMIN</v>
          </cell>
        </row>
        <row r="20">
          <cell r="A20">
            <v>15</v>
          </cell>
          <cell r="B20" t="str">
            <v>PT. PERMATA HATI</v>
          </cell>
          <cell r="C20" t="str">
            <v>JL. SOEKARNO HATTA KM. 1 NO. 34</v>
          </cell>
          <cell r="D20" t="str">
            <v>SAMARINDA</v>
          </cell>
          <cell r="E20">
            <v>0</v>
          </cell>
          <cell r="F20">
            <v>1</v>
          </cell>
          <cell r="H20">
            <v>5</v>
          </cell>
          <cell r="I20">
            <v>0</v>
          </cell>
          <cell r="J20">
            <v>0</v>
          </cell>
          <cell r="L20">
            <v>2</v>
          </cell>
          <cell r="M20">
            <v>0</v>
          </cell>
          <cell r="N20">
            <v>2</v>
          </cell>
          <cell r="P20">
            <v>5</v>
          </cell>
          <cell r="R20">
            <v>7</v>
          </cell>
          <cell r="S20">
            <v>2</v>
          </cell>
          <cell r="T20">
            <v>2</v>
          </cell>
          <cell r="V20">
            <v>0</v>
          </cell>
          <cell r="W20">
            <v>0</v>
          </cell>
          <cell r="X20">
            <v>0</v>
          </cell>
          <cell r="Y20" t="str">
            <v>YAHMIN</v>
          </cell>
        </row>
        <row r="21">
          <cell r="A21">
            <v>16</v>
          </cell>
          <cell r="B21" t="str">
            <v>PT. HATMO NUGROHO SENTOSA</v>
          </cell>
          <cell r="C21" t="str">
            <v xml:space="preserve">JL. SOEKARNO HATTA KM. 1 </v>
          </cell>
          <cell r="D21" t="str">
            <v>SAMARINDA</v>
          </cell>
          <cell r="E21">
            <v>0</v>
          </cell>
          <cell r="F21">
            <v>1</v>
          </cell>
          <cell r="H21">
            <v>8</v>
          </cell>
          <cell r="I21">
            <v>3</v>
          </cell>
          <cell r="J21">
            <v>3</v>
          </cell>
          <cell r="L21">
            <v>1</v>
          </cell>
          <cell r="M21">
            <v>8</v>
          </cell>
          <cell r="N21">
            <v>8</v>
          </cell>
          <cell r="P21">
            <v>4</v>
          </cell>
          <cell r="R21">
            <v>7</v>
          </cell>
          <cell r="S21">
            <v>2</v>
          </cell>
          <cell r="T21">
            <v>2</v>
          </cell>
          <cell r="V21">
            <v>0</v>
          </cell>
          <cell r="W21">
            <v>0</v>
          </cell>
          <cell r="X21">
            <v>0</v>
          </cell>
          <cell r="Y21" t="str">
            <v>HJ. LINA FATMAWATI</v>
          </cell>
        </row>
        <row r="22">
          <cell r="A22">
            <v>17</v>
          </cell>
          <cell r="B22" t="str">
            <v>CV. RAHMAT NUR</v>
          </cell>
          <cell r="C22" t="str">
            <v>JL. P. HIDAYATULLAH GG. BHAKTI NO. 09</v>
          </cell>
          <cell r="D22" t="str">
            <v>SAMARINDA</v>
          </cell>
          <cell r="E22">
            <v>0</v>
          </cell>
          <cell r="F22">
            <v>1</v>
          </cell>
          <cell r="H22">
            <v>7</v>
          </cell>
          <cell r="I22">
            <v>6</v>
          </cell>
          <cell r="J22">
            <v>9</v>
          </cell>
          <cell r="L22">
            <v>6</v>
          </cell>
          <cell r="M22">
            <v>6</v>
          </cell>
          <cell r="N22">
            <v>7</v>
          </cell>
          <cell r="P22">
            <v>5</v>
          </cell>
          <cell r="R22">
            <v>7</v>
          </cell>
          <cell r="S22">
            <v>2</v>
          </cell>
          <cell r="T22">
            <v>2</v>
          </cell>
          <cell r="V22">
            <v>0</v>
          </cell>
          <cell r="W22">
            <v>0</v>
          </cell>
          <cell r="X22">
            <v>0</v>
          </cell>
          <cell r="Y22" t="str">
            <v>Ir. SYAMSUDIN PATIROY</v>
          </cell>
        </row>
        <row r="23">
          <cell r="A23">
            <v>18</v>
          </cell>
          <cell r="B23" t="str">
            <v>CV. KALTIM INTI UTAMA</v>
          </cell>
          <cell r="C23" t="str">
            <v>JL. P. HIDAYATULLAH GG. BHAKTI NO. 09 RT. 08</v>
          </cell>
          <cell r="D23" t="str">
            <v>SAMARINDA</v>
          </cell>
          <cell r="E23">
            <v>0</v>
          </cell>
          <cell r="F23">
            <v>2</v>
          </cell>
          <cell r="H23">
            <v>1</v>
          </cell>
          <cell r="I23">
            <v>9</v>
          </cell>
          <cell r="J23">
            <v>5</v>
          </cell>
          <cell r="L23">
            <v>3</v>
          </cell>
          <cell r="M23">
            <v>8</v>
          </cell>
          <cell r="N23">
            <v>0</v>
          </cell>
          <cell r="P23">
            <v>7</v>
          </cell>
          <cell r="R23">
            <v>7</v>
          </cell>
          <cell r="S23">
            <v>2</v>
          </cell>
          <cell r="T23">
            <v>2</v>
          </cell>
          <cell r="V23">
            <v>0</v>
          </cell>
          <cell r="W23">
            <v>0</v>
          </cell>
          <cell r="X23">
            <v>0</v>
          </cell>
          <cell r="Y23" t="str">
            <v>MUHAMMAD AMIR, SE</v>
          </cell>
        </row>
        <row r="24">
          <cell r="A24">
            <v>19</v>
          </cell>
          <cell r="B24" t="str">
            <v>CV. FAHRIZAH</v>
          </cell>
          <cell r="C24" t="str">
            <v xml:space="preserve">JL. P. HIDAYATULLAH GG. BHAKTI NO. 09 </v>
          </cell>
          <cell r="D24" t="str">
            <v>SAMARINDA</v>
          </cell>
          <cell r="E24">
            <v>0</v>
          </cell>
          <cell r="F24">
            <v>2</v>
          </cell>
          <cell r="H24">
            <v>0</v>
          </cell>
          <cell r="I24">
            <v>3</v>
          </cell>
          <cell r="J24">
            <v>9</v>
          </cell>
          <cell r="L24">
            <v>4</v>
          </cell>
          <cell r="M24">
            <v>5</v>
          </cell>
          <cell r="N24">
            <v>8</v>
          </cell>
          <cell r="P24">
            <v>1</v>
          </cell>
          <cell r="R24">
            <v>7</v>
          </cell>
          <cell r="S24">
            <v>2</v>
          </cell>
          <cell r="T24">
            <v>2</v>
          </cell>
          <cell r="V24">
            <v>0</v>
          </cell>
          <cell r="W24">
            <v>0</v>
          </cell>
          <cell r="X24">
            <v>0</v>
          </cell>
          <cell r="Y24" t="str">
            <v>HJ. NUR EVA, S.Ag</v>
          </cell>
        </row>
        <row r="25">
          <cell r="A25">
            <v>20</v>
          </cell>
          <cell r="B25" t="str">
            <v>PT. SABINDO RAYA GEMILANG</v>
          </cell>
          <cell r="C25" t="str">
            <v>JL. GAJAH MADA TPI TARAKAN</v>
          </cell>
          <cell r="D25" t="str">
            <v>TARAKAN</v>
          </cell>
          <cell r="E25">
            <v>0</v>
          </cell>
          <cell r="F25">
            <v>1</v>
          </cell>
          <cell r="H25">
            <v>7</v>
          </cell>
          <cell r="I25">
            <v>4</v>
          </cell>
          <cell r="J25">
            <v>1</v>
          </cell>
          <cell r="L25">
            <v>5</v>
          </cell>
          <cell r="M25">
            <v>2</v>
          </cell>
          <cell r="N25">
            <v>0</v>
          </cell>
          <cell r="P25">
            <v>9</v>
          </cell>
          <cell r="R25">
            <v>7</v>
          </cell>
          <cell r="S25">
            <v>2</v>
          </cell>
          <cell r="T25">
            <v>2</v>
          </cell>
          <cell r="V25">
            <v>0</v>
          </cell>
          <cell r="W25">
            <v>0</v>
          </cell>
          <cell r="X25">
            <v>0</v>
          </cell>
          <cell r="Y25" t="str">
            <v>PETER SETIAWAN</v>
          </cell>
        </row>
        <row r="26">
          <cell r="A26">
            <v>21</v>
          </cell>
          <cell r="B26" t="str">
            <v>MAKKARAKA ( UD. DAYA KARYA ELECTRIC )</v>
          </cell>
          <cell r="C26" t="str">
            <v>JL. ABD. AZIS SAMAD BLOK D NO. 56</v>
          </cell>
          <cell r="D26" t="str">
            <v>SAMARINDA</v>
          </cell>
          <cell r="E26">
            <v>0</v>
          </cell>
          <cell r="F26">
            <v>9</v>
          </cell>
          <cell r="H26">
            <v>6</v>
          </cell>
          <cell r="I26">
            <v>9</v>
          </cell>
          <cell r="J26">
            <v>1</v>
          </cell>
          <cell r="L26">
            <v>4</v>
          </cell>
          <cell r="M26">
            <v>5</v>
          </cell>
          <cell r="N26">
            <v>2</v>
          </cell>
          <cell r="P26">
            <v>8</v>
          </cell>
          <cell r="R26">
            <v>7</v>
          </cell>
          <cell r="S26">
            <v>2</v>
          </cell>
          <cell r="T26">
            <v>2</v>
          </cell>
          <cell r="V26">
            <v>0</v>
          </cell>
          <cell r="W26">
            <v>0</v>
          </cell>
          <cell r="X26">
            <v>0</v>
          </cell>
          <cell r="Y26" t="str">
            <v>MAKKARAKA</v>
          </cell>
        </row>
        <row r="27">
          <cell r="A27">
            <v>22</v>
          </cell>
          <cell r="B27" t="str">
            <v>CV. MAYAPADA BAHANA INDAH</v>
          </cell>
          <cell r="C27" t="str">
            <v>JL. KEMANGI KOMP. PERUMAHAN GRIYA TEPIAN BLOK SS NO. 17</v>
          </cell>
          <cell r="D27" t="str">
            <v>SAMARINDA</v>
          </cell>
          <cell r="E27">
            <v>0</v>
          </cell>
          <cell r="F27">
            <v>2</v>
          </cell>
          <cell r="H27">
            <v>1</v>
          </cell>
          <cell r="I27">
            <v>9</v>
          </cell>
          <cell r="J27">
            <v>5</v>
          </cell>
          <cell r="L27">
            <v>5</v>
          </cell>
          <cell r="M27">
            <v>5</v>
          </cell>
          <cell r="N27">
            <v>9</v>
          </cell>
          <cell r="P27">
            <v>6</v>
          </cell>
          <cell r="R27">
            <v>7</v>
          </cell>
          <cell r="S27">
            <v>2</v>
          </cell>
          <cell r="T27">
            <v>2</v>
          </cell>
          <cell r="V27">
            <v>0</v>
          </cell>
          <cell r="W27">
            <v>0</v>
          </cell>
          <cell r="X27">
            <v>0</v>
          </cell>
          <cell r="Y27" t="str">
            <v>IR. RIYAYATSYAH</v>
          </cell>
        </row>
        <row r="28">
          <cell r="A28">
            <v>23</v>
          </cell>
          <cell r="B28" t="str">
            <v>RUSDIANA S. SH</v>
          </cell>
          <cell r="C28" t="str">
            <v>JL. P.ANTASARI NO. 01</v>
          </cell>
          <cell r="D28" t="str">
            <v>SAMARINDA</v>
          </cell>
          <cell r="E28">
            <v>0</v>
          </cell>
          <cell r="F28">
            <v>6</v>
          </cell>
          <cell r="H28">
            <v>8</v>
          </cell>
          <cell r="I28">
            <v>0</v>
          </cell>
          <cell r="J28">
            <v>6</v>
          </cell>
          <cell r="L28">
            <v>0</v>
          </cell>
          <cell r="M28">
            <v>4</v>
          </cell>
          <cell r="N28">
            <v>2</v>
          </cell>
          <cell r="P28">
            <v>5</v>
          </cell>
          <cell r="R28">
            <v>7</v>
          </cell>
          <cell r="S28">
            <v>2</v>
          </cell>
          <cell r="T28">
            <v>2</v>
          </cell>
          <cell r="V28">
            <v>0</v>
          </cell>
          <cell r="W28">
            <v>0</v>
          </cell>
          <cell r="X28">
            <v>0</v>
          </cell>
          <cell r="Y28" t="str">
            <v>RUSDIANA S. SH</v>
          </cell>
        </row>
        <row r="29">
          <cell r="A29">
            <v>24</v>
          </cell>
          <cell r="B29" t="str">
            <v>HJ. ZAINAH SA, SH</v>
          </cell>
          <cell r="C29" t="str">
            <v>JL. P.ANTASARI NO. 80</v>
          </cell>
          <cell r="D29" t="str">
            <v>SAMARINDA</v>
          </cell>
          <cell r="E29">
            <v>0</v>
          </cell>
          <cell r="F29">
            <v>7</v>
          </cell>
          <cell r="H29">
            <v>1</v>
          </cell>
          <cell r="I29">
            <v>1</v>
          </cell>
          <cell r="J29">
            <v>8</v>
          </cell>
          <cell r="L29">
            <v>6</v>
          </cell>
          <cell r="M29">
            <v>8</v>
          </cell>
          <cell r="N29">
            <v>0</v>
          </cell>
          <cell r="P29">
            <v>3</v>
          </cell>
          <cell r="R29">
            <v>7</v>
          </cell>
          <cell r="S29">
            <v>2</v>
          </cell>
          <cell r="T29">
            <v>2</v>
          </cell>
          <cell r="V29">
            <v>0</v>
          </cell>
          <cell r="W29">
            <v>0</v>
          </cell>
          <cell r="X29">
            <v>0</v>
          </cell>
          <cell r="Y29" t="str">
            <v>HJ. ZAINAH SA, SH</v>
          </cell>
        </row>
        <row r="30">
          <cell r="A30">
            <v>25</v>
          </cell>
          <cell r="B30" t="str">
            <v>AGUS SUDIMEN</v>
          </cell>
          <cell r="C30" t="str">
            <v>JL. P. SURIANSYAH NO.16</v>
          </cell>
          <cell r="D30" t="str">
            <v>SAMARINDA</v>
          </cell>
          <cell r="E30">
            <v>0</v>
          </cell>
          <cell r="F30">
            <v>6</v>
          </cell>
          <cell r="H30">
            <v>0</v>
          </cell>
          <cell r="I30">
            <v>7</v>
          </cell>
          <cell r="J30">
            <v>9</v>
          </cell>
          <cell r="L30">
            <v>8</v>
          </cell>
          <cell r="M30">
            <v>0</v>
          </cell>
          <cell r="N30">
            <v>5</v>
          </cell>
          <cell r="P30">
            <v>5</v>
          </cell>
          <cell r="R30">
            <v>7</v>
          </cell>
          <cell r="S30">
            <v>2</v>
          </cell>
          <cell r="T30">
            <v>2</v>
          </cell>
          <cell r="V30">
            <v>0</v>
          </cell>
          <cell r="W30">
            <v>0</v>
          </cell>
          <cell r="X30">
            <v>0</v>
          </cell>
          <cell r="Y30" t="str">
            <v>AGUS SUDIMEN</v>
          </cell>
        </row>
        <row r="31">
          <cell r="A31">
            <v>26</v>
          </cell>
          <cell r="B31" t="str">
            <v>CV. BERKAT FORTUNA</v>
          </cell>
          <cell r="C31" t="str">
            <v>JL. SURAPATI KOMP. GRIYA TEPIAN LESTARI NO. 8</v>
          </cell>
          <cell r="D31" t="str">
            <v>SAMARINDA</v>
          </cell>
          <cell r="E31">
            <v>0</v>
          </cell>
          <cell r="F31">
            <v>2</v>
          </cell>
          <cell r="H31">
            <v>1</v>
          </cell>
          <cell r="I31">
            <v>1</v>
          </cell>
          <cell r="J31">
            <v>8</v>
          </cell>
          <cell r="L31">
            <v>5</v>
          </cell>
          <cell r="M31">
            <v>1</v>
          </cell>
          <cell r="N31">
            <v>9</v>
          </cell>
          <cell r="P31">
            <v>4</v>
          </cell>
          <cell r="R31">
            <v>7</v>
          </cell>
          <cell r="S31">
            <v>2</v>
          </cell>
          <cell r="T31">
            <v>2</v>
          </cell>
          <cell r="V31">
            <v>0</v>
          </cell>
          <cell r="W31">
            <v>0</v>
          </cell>
          <cell r="X31">
            <v>0</v>
          </cell>
          <cell r="Y31" t="str">
            <v>H. ASRO</v>
          </cell>
        </row>
        <row r="32">
          <cell r="A32">
            <v>27</v>
          </cell>
          <cell r="B32" t="str">
            <v>PT. ASRI RAYA TEMPAYANG</v>
          </cell>
          <cell r="C32" t="str">
            <v>DS. TEMPAYANG KEC. KUARO</v>
          </cell>
          <cell r="D32" t="str">
            <v>TEMPAYANG</v>
          </cell>
          <cell r="E32">
            <v>0</v>
          </cell>
          <cell r="F32">
            <v>2</v>
          </cell>
          <cell r="H32">
            <v>1</v>
          </cell>
          <cell r="I32">
            <v>3</v>
          </cell>
          <cell r="J32">
            <v>4</v>
          </cell>
          <cell r="L32">
            <v>5</v>
          </cell>
          <cell r="M32">
            <v>1</v>
          </cell>
          <cell r="N32">
            <v>3</v>
          </cell>
          <cell r="P32">
            <v>7</v>
          </cell>
          <cell r="R32">
            <v>7</v>
          </cell>
          <cell r="S32">
            <v>2</v>
          </cell>
          <cell r="T32">
            <v>1</v>
          </cell>
          <cell r="V32">
            <v>0</v>
          </cell>
          <cell r="W32">
            <v>0</v>
          </cell>
          <cell r="X32">
            <v>0</v>
          </cell>
          <cell r="Y32" t="str">
            <v>HIMAWAN</v>
          </cell>
        </row>
        <row r="33">
          <cell r="A33">
            <v>28</v>
          </cell>
          <cell r="B33" t="str">
            <v>PT. CHYNTIA KALTIM MAS</v>
          </cell>
          <cell r="C33" t="str">
            <v>JL. IMAM BONJOL NO. 16 RT. 027</v>
          </cell>
          <cell r="D33" t="str">
            <v>SAMARINDA</v>
          </cell>
          <cell r="E33">
            <v>0</v>
          </cell>
          <cell r="F33">
            <v>2</v>
          </cell>
          <cell r="H33">
            <v>0</v>
          </cell>
          <cell r="I33">
            <v>1</v>
          </cell>
          <cell r="J33">
            <v>0</v>
          </cell>
          <cell r="L33">
            <v>2</v>
          </cell>
          <cell r="M33">
            <v>5</v>
          </cell>
          <cell r="N33">
            <v>4</v>
          </cell>
          <cell r="P33">
            <v>7</v>
          </cell>
          <cell r="R33">
            <v>7</v>
          </cell>
          <cell r="S33">
            <v>2</v>
          </cell>
          <cell r="T33">
            <v>2</v>
          </cell>
          <cell r="V33">
            <v>0</v>
          </cell>
          <cell r="W33">
            <v>0</v>
          </cell>
          <cell r="X33">
            <v>0</v>
          </cell>
          <cell r="Y33" t="str">
            <v>HIMAWAN</v>
          </cell>
        </row>
        <row r="34">
          <cell r="A34">
            <v>29</v>
          </cell>
          <cell r="B34" t="str">
            <v>H. ACHMAD DEDI HIDAYAT</v>
          </cell>
          <cell r="C34" t="str">
            <v>JL. ANTASARI NO.1</v>
          </cell>
          <cell r="D34" t="str">
            <v>SAMARINDA</v>
          </cell>
          <cell r="E34">
            <v>0</v>
          </cell>
          <cell r="F34">
            <v>7</v>
          </cell>
          <cell r="H34">
            <v>1</v>
          </cell>
          <cell r="I34">
            <v>1</v>
          </cell>
          <cell r="J34">
            <v>8</v>
          </cell>
          <cell r="L34">
            <v>6</v>
          </cell>
          <cell r="M34">
            <v>5</v>
          </cell>
          <cell r="N34">
            <v>4</v>
          </cell>
          <cell r="P34">
            <v>8</v>
          </cell>
          <cell r="R34">
            <v>7</v>
          </cell>
          <cell r="S34">
            <v>2</v>
          </cell>
          <cell r="T34">
            <v>2</v>
          </cell>
          <cell r="V34">
            <v>0</v>
          </cell>
          <cell r="W34">
            <v>0</v>
          </cell>
          <cell r="X34">
            <v>0</v>
          </cell>
          <cell r="Y34" t="str">
            <v>H. ACHMAD DEDI HIDAYAT</v>
          </cell>
        </row>
        <row r="35">
          <cell r="A35">
            <v>30</v>
          </cell>
          <cell r="B35" t="str">
            <v>MULIYADI (UD. DELTA MAS)</v>
          </cell>
          <cell r="C35" t="str">
            <v>JL. PANGLIMA BATUR NO.29</v>
          </cell>
          <cell r="D35" t="str">
            <v>SAMARINDA</v>
          </cell>
          <cell r="E35">
            <v>0</v>
          </cell>
          <cell r="F35">
            <v>4</v>
          </cell>
          <cell r="H35">
            <v>0</v>
          </cell>
          <cell r="I35">
            <v>7</v>
          </cell>
          <cell r="J35">
            <v>6</v>
          </cell>
          <cell r="L35">
            <v>9</v>
          </cell>
          <cell r="M35">
            <v>9</v>
          </cell>
          <cell r="N35">
            <v>0</v>
          </cell>
          <cell r="P35">
            <v>3</v>
          </cell>
          <cell r="R35">
            <v>7</v>
          </cell>
          <cell r="S35">
            <v>2</v>
          </cell>
          <cell r="T35">
            <v>2</v>
          </cell>
          <cell r="V35">
            <v>0</v>
          </cell>
          <cell r="W35">
            <v>0</v>
          </cell>
          <cell r="X35">
            <v>0</v>
          </cell>
          <cell r="Y35" t="str">
            <v>MULIYADI</v>
          </cell>
        </row>
        <row r="36">
          <cell r="A36">
            <v>31</v>
          </cell>
          <cell r="B36" t="str">
            <v>CV. CENTRAL PERDANA</v>
          </cell>
          <cell r="C36" t="str">
            <v xml:space="preserve">JL. KH ABDUL HASAN NO 59 RT 14  </v>
          </cell>
          <cell r="D36" t="str">
            <v>SAMARINDA</v>
          </cell>
          <cell r="E36">
            <v>0</v>
          </cell>
          <cell r="F36">
            <v>1</v>
          </cell>
          <cell r="H36">
            <v>5</v>
          </cell>
          <cell r="I36">
            <v>0</v>
          </cell>
          <cell r="J36">
            <v>0</v>
          </cell>
          <cell r="L36">
            <v>4</v>
          </cell>
          <cell r="M36">
            <v>9</v>
          </cell>
          <cell r="N36">
            <v>8</v>
          </cell>
          <cell r="P36">
            <v>9</v>
          </cell>
          <cell r="R36">
            <v>7</v>
          </cell>
          <cell r="S36">
            <v>2</v>
          </cell>
          <cell r="T36">
            <v>2</v>
          </cell>
          <cell r="V36">
            <v>0</v>
          </cell>
          <cell r="W36">
            <v>0</v>
          </cell>
          <cell r="X36">
            <v>0</v>
          </cell>
          <cell r="Y36" t="str">
            <v>DANUH PRASETYA KUMALA</v>
          </cell>
        </row>
        <row r="37">
          <cell r="A37">
            <v>32</v>
          </cell>
          <cell r="B37" t="str">
            <v>PT. PERMATA HATI JAYA ANGKASA</v>
          </cell>
          <cell r="C37" t="str">
            <v>JL. SLAMET RIYADI</v>
          </cell>
          <cell r="D37" t="str">
            <v>SAMARINDA</v>
          </cell>
          <cell r="E37">
            <v>0</v>
          </cell>
          <cell r="F37">
            <v>2</v>
          </cell>
          <cell r="H37">
            <v>1</v>
          </cell>
          <cell r="I37">
            <v>9</v>
          </cell>
          <cell r="J37">
            <v>7</v>
          </cell>
          <cell r="L37">
            <v>2</v>
          </cell>
          <cell r="M37">
            <v>2</v>
          </cell>
          <cell r="N37">
            <v>3</v>
          </cell>
          <cell r="P37">
            <v>7</v>
          </cell>
          <cell r="R37">
            <v>7</v>
          </cell>
          <cell r="S37">
            <v>2</v>
          </cell>
          <cell r="T37">
            <v>2</v>
          </cell>
          <cell r="V37">
            <v>0</v>
          </cell>
          <cell r="W37">
            <v>0</v>
          </cell>
          <cell r="X37">
            <v>0</v>
          </cell>
          <cell r="Y37" t="str">
            <v>SETIA HATI NINGSIH</v>
          </cell>
        </row>
        <row r="38">
          <cell r="A38">
            <v>33</v>
          </cell>
          <cell r="B38" t="str">
            <v>DANUH PRASETYA KUMALA</v>
          </cell>
          <cell r="C38" t="str">
            <v>JL. KH. ABUL HASAN NO.59 RT. 14</v>
          </cell>
          <cell r="D38" t="str">
            <v>SAMARINDA</v>
          </cell>
          <cell r="E38">
            <v>0</v>
          </cell>
          <cell r="F38">
            <v>6</v>
          </cell>
          <cell r="H38">
            <v>5</v>
          </cell>
          <cell r="I38">
            <v>3</v>
          </cell>
          <cell r="J38">
            <v>4</v>
          </cell>
          <cell r="L38">
            <v>1</v>
          </cell>
          <cell r="M38">
            <v>7</v>
          </cell>
          <cell r="N38">
            <v>6</v>
          </cell>
          <cell r="P38">
            <v>0</v>
          </cell>
          <cell r="R38">
            <v>7</v>
          </cell>
          <cell r="S38">
            <v>2</v>
          </cell>
          <cell r="T38">
            <v>2</v>
          </cell>
          <cell r="V38">
            <v>0</v>
          </cell>
          <cell r="W38">
            <v>0</v>
          </cell>
          <cell r="X38">
            <v>0</v>
          </cell>
          <cell r="Y38" t="str">
            <v>DANUH PRASETYA KUMALA</v>
          </cell>
        </row>
        <row r="39">
          <cell r="A39">
            <v>34</v>
          </cell>
          <cell r="B39" t="str">
            <v>PT. BANGUN KALIMANTAN CABANG BANJARMASIN</v>
          </cell>
          <cell r="C39" t="str">
            <v>DESA SABUHUR, JORONG - TANAH LAUT</v>
          </cell>
          <cell r="D39" t="str">
            <v>BANJARMASIN</v>
          </cell>
          <cell r="E39">
            <v>0</v>
          </cell>
          <cell r="F39">
            <v>1</v>
          </cell>
          <cell r="H39">
            <v>9</v>
          </cell>
          <cell r="I39">
            <v>6</v>
          </cell>
          <cell r="J39">
            <v>8</v>
          </cell>
          <cell r="L39">
            <v>5</v>
          </cell>
          <cell r="M39">
            <v>0</v>
          </cell>
          <cell r="N39">
            <v>4</v>
          </cell>
          <cell r="P39">
            <v>9</v>
          </cell>
          <cell r="R39">
            <v>7</v>
          </cell>
          <cell r="S39">
            <v>3</v>
          </cell>
          <cell r="T39">
            <v>1</v>
          </cell>
          <cell r="V39">
            <v>0</v>
          </cell>
          <cell r="W39">
            <v>0</v>
          </cell>
          <cell r="X39">
            <v>1</v>
          </cell>
          <cell r="Y39" t="str">
            <v>HORISON MOLET</v>
          </cell>
        </row>
        <row r="40">
          <cell r="A40">
            <v>35</v>
          </cell>
          <cell r="B40" t="str">
            <v>CV. KAYU ETAM</v>
          </cell>
          <cell r="C40" t="str">
            <v>JL. TELUK BAJAU HANDIL BHAKTI</v>
          </cell>
          <cell r="D40" t="str">
            <v>SAMARINDA</v>
          </cell>
          <cell r="E40">
            <v>0</v>
          </cell>
          <cell r="F40">
            <v>1</v>
          </cell>
          <cell r="H40">
            <v>6</v>
          </cell>
          <cell r="I40">
            <v>8</v>
          </cell>
          <cell r="J40">
            <v>4</v>
          </cell>
          <cell r="L40">
            <v>5</v>
          </cell>
          <cell r="M40">
            <v>6</v>
          </cell>
          <cell r="N40">
            <v>2</v>
          </cell>
          <cell r="P40">
            <v>0</v>
          </cell>
          <cell r="R40">
            <v>7</v>
          </cell>
          <cell r="S40">
            <v>2</v>
          </cell>
          <cell r="T40">
            <v>2</v>
          </cell>
          <cell r="V40">
            <v>0</v>
          </cell>
          <cell r="W40">
            <v>0</v>
          </cell>
          <cell r="X40">
            <v>0</v>
          </cell>
          <cell r="Y40" t="str">
            <v>AGUS SUDIMEN</v>
          </cell>
        </row>
        <row r="41">
          <cell r="A41">
            <v>36</v>
          </cell>
          <cell r="B41" t="str">
            <v>PT. MITRA ADYA UTAMA</v>
          </cell>
          <cell r="C41" t="str">
            <v>JL. ANGGREK BULAN NO. 37 KOMP. BAP</v>
          </cell>
          <cell r="D41" t="str">
            <v>SAMARINDA</v>
          </cell>
          <cell r="E41">
            <v>0</v>
          </cell>
          <cell r="F41">
            <v>2</v>
          </cell>
          <cell r="H41">
            <v>4</v>
          </cell>
          <cell r="I41">
            <v>3</v>
          </cell>
          <cell r="J41">
            <v>5</v>
          </cell>
          <cell r="L41">
            <v>4</v>
          </cell>
          <cell r="M41">
            <v>6</v>
          </cell>
          <cell r="N41">
            <v>7</v>
          </cell>
          <cell r="P41">
            <v>2</v>
          </cell>
          <cell r="R41">
            <v>7</v>
          </cell>
          <cell r="S41">
            <v>2</v>
          </cell>
          <cell r="T41">
            <v>2</v>
          </cell>
          <cell r="V41">
            <v>0</v>
          </cell>
          <cell r="W41">
            <v>0</v>
          </cell>
          <cell r="X41">
            <v>0</v>
          </cell>
          <cell r="Y41" t="str">
            <v>HERU TRISNAWAN, ST</v>
          </cell>
        </row>
        <row r="42">
          <cell r="A42">
            <v>37</v>
          </cell>
          <cell r="B42" t="str">
            <v>CV. BIMA</v>
          </cell>
          <cell r="C42" t="str">
            <v>JL. TIGA NO. 21</v>
          </cell>
          <cell r="D42" t="str">
            <v>BALIKPAPAN</v>
          </cell>
          <cell r="E42">
            <v>0</v>
          </cell>
          <cell r="F42">
            <v>2</v>
          </cell>
          <cell r="G42" t="str">
            <v>-</v>
          </cell>
          <cell r="H42">
            <v>4</v>
          </cell>
          <cell r="I42">
            <v>9</v>
          </cell>
          <cell r="J42">
            <v>7</v>
          </cell>
          <cell r="K42" t="str">
            <v>-</v>
          </cell>
          <cell r="L42">
            <v>6</v>
          </cell>
          <cell r="M42">
            <v>4</v>
          </cell>
          <cell r="N42">
            <v>2</v>
          </cell>
          <cell r="O42" t="str">
            <v>-</v>
          </cell>
          <cell r="P42">
            <v>5</v>
          </cell>
          <cell r="Q42" t="str">
            <v>-</v>
          </cell>
          <cell r="R42">
            <v>7</v>
          </cell>
          <cell r="S42">
            <v>2</v>
          </cell>
          <cell r="T42">
            <v>1</v>
          </cell>
          <cell r="U42" t="str">
            <v>-</v>
          </cell>
          <cell r="V42">
            <v>0</v>
          </cell>
          <cell r="W42">
            <v>0</v>
          </cell>
          <cell r="X42">
            <v>0</v>
          </cell>
          <cell r="Y42" t="str">
            <v>A. MULYONO</v>
          </cell>
        </row>
        <row r="43">
          <cell r="A43">
            <v>38</v>
          </cell>
          <cell r="B43" t="str">
            <v>PT. WIDYA KARYA GATERA UTAMA</v>
          </cell>
          <cell r="C43" t="str">
            <v>JL. KH. WACHID HASYIM</v>
          </cell>
          <cell r="D43" t="str">
            <v>SAMARINDA</v>
          </cell>
          <cell r="E43">
            <v>0</v>
          </cell>
          <cell r="F43">
            <v>1</v>
          </cell>
          <cell r="H43">
            <v>7</v>
          </cell>
          <cell r="I43">
            <v>6</v>
          </cell>
          <cell r="J43">
            <v>9</v>
          </cell>
          <cell r="L43">
            <v>5</v>
          </cell>
          <cell r="M43">
            <v>2</v>
          </cell>
          <cell r="N43">
            <v>6</v>
          </cell>
          <cell r="P43">
            <v>3</v>
          </cell>
          <cell r="R43">
            <v>7</v>
          </cell>
          <cell r="S43">
            <v>2</v>
          </cell>
          <cell r="T43">
            <v>2</v>
          </cell>
          <cell r="V43">
            <v>0</v>
          </cell>
          <cell r="W43">
            <v>0</v>
          </cell>
          <cell r="X43">
            <v>0</v>
          </cell>
          <cell r="Y43" t="str">
            <v>SLAMET HANDOKO</v>
          </cell>
        </row>
        <row r="44">
          <cell r="A44">
            <v>39</v>
          </cell>
          <cell r="B44" t="str">
            <v>CV. SMART</v>
          </cell>
          <cell r="C44" t="str">
            <v>JL. ELANG RT. 81 NO. 86 C</v>
          </cell>
          <cell r="D44" t="str">
            <v>SAMARINDA</v>
          </cell>
          <cell r="E44">
            <v>0</v>
          </cell>
          <cell r="F44">
            <v>2</v>
          </cell>
          <cell r="H44">
            <v>1</v>
          </cell>
          <cell r="I44">
            <v>9</v>
          </cell>
          <cell r="J44">
            <v>7</v>
          </cell>
          <cell r="L44">
            <v>3</v>
          </cell>
          <cell r="M44">
            <v>0</v>
          </cell>
          <cell r="N44">
            <v>2</v>
          </cell>
          <cell r="P44">
            <v>9</v>
          </cell>
          <cell r="R44">
            <v>7</v>
          </cell>
          <cell r="S44">
            <v>2</v>
          </cell>
          <cell r="T44">
            <v>2</v>
          </cell>
          <cell r="V44">
            <v>0</v>
          </cell>
          <cell r="W44">
            <v>0</v>
          </cell>
          <cell r="X44">
            <v>0</v>
          </cell>
          <cell r="Y44" t="str">
            <v>RUDI JOHAN</v>
          </cell>
        </row>
        <row r="45">
          <cell r="A45">
            <v>40</v>
          </cell>
          <cell r="B45" t="str">
            <v>UD. INDOPOWER MANDIRI (JEFRY GONALDY)</v>
          </cell>
          <cell r="C45" t="str">
            <v>JL. P. ANTASARI NO. 28 SAMARINDA</v>
          </cell>
          <cell r="D45" t="str">
            <v>SAMARINDA</v>
          </cell>
          <cell r="E45">
            <v>0</v>
          </cell>
          <cell r="F45">
            <v>7</v>
          </cell>
          <cell r="H45">
            <v>2</v>
          </cell>
          <cell r="I45">
            <v>9</v>
          </cell>
          <cell r="J45">
            <v>6</v>
          </cell>
          <cell r="L45">
            <v>1</v>
          </cell>
          <cell r="M45">
            <v>8</v>
          </cell>
          <cell r="N45">
            <v>1</v>
          </cell>
          <cell r="P45">
            <v>6</v>
          </cell>
          <cell r="R45">
            <v>7</v>
          </cell>
          <cell r="S45">
            <v>2</v>
          </cell>
          <cell r="T45">
            <v>2</v>
          </cell>
          <cell r="V45">
            <v>0</v>
          </cell>
          <cell r="W45">
            <v>0</v>
          </cell>
          <cell r="X45">
            <v>0</v>
          </cell>
          <cell r="Y45" t="str">
            <v>JEFRY GONALDY</v>
          </cell>
        </row>
        <row r="46">
          <cell r="A46">
            <v>41</v>
          </cell>
          <cell r="B46" t="str">
            <v>CV. ANDIRA BINTANG JAYA</v>
          </cell>
          <cell r="C46" t="str">
            <v>JL. MARKISA NO.62</v>
          </cell>
          <cell r="D46" t="str">
            <v>SAMARINDA</v>
          </cell>
          <cell r="E46">
            <v>0</v>
          </cell>
          <cell r="F46">
            <v>2</v>
          </cell>
          <cell r="H46">
            <v>1</v>
          </cell>
          <cell r="I46">
            <v>9</v>
          </cell>
          <cell r="J46">
            <v>6</v>
          </cell>
          <cell r="L46">
            <v>7</v>
          </cell>
          <cell r="M46">
            <v>0</v>
          </cell>
          <cell r="N46">
            <v>6</v>
          </cell>
          <cell r="P46">
            <v>2</v>
          </cell>
          <cell r="R46">
            <v>7</v>
          </cell>
          <cell r="S46">
            <v>2</v>
          </cell>
          <cell r="T46">
            <v>2</v>
          </cell>
          <cell r="V46">
            <v>0</v>
          </cell>
          <cell r="W46">
            <v>0</v>
          </cell>
          <cell r="X46">
            <v>0</v>
          </cell>
          <cell r="Y46" t="str">
            <v>M. RIFANI SAHRUDSYAH</v>
          </cell>
        </row>
        <row r="47">
          <cell r="A47">
            <v>42</v>
          </cell>
          <cell r="B47" t="str">
            <v>HJ. RUSDIANA, SH</v>
          </cell>
          <cell r="C47" t="str">
            <v>JL. PANGERAN ANTASARI NO. 01</v>
          </cell>
          <cell r="D47" t="str">
            <v>SAMARINDA</v>
          </cell>
          <cell r="E47">
            <v>0</v>
          </cell>
          <cell r="F47">
            <v>6</v>
          </cell>
          <cell r="H47">
            <v>8</v>
          </cell>
          <cell r="I47">
            <v>0</v>
          </cell>
          <cell r="J47">
            <v>6</v>
          </cell>
          <cell r="L47">
            <v>0</v>
          </cell>
          <cell r="M47">
            <v>4</v>
          </cell>
          <cell r="N47">
            <v>2</v>
          </cell>
          <cell r="P47">
            <v>5</v>
          </cell>
          <cell r="R47">
            <v>7</v>
          </cell>
          <cell r="S47">
            <v>2</v>
          </cell>
          <cell r="T47">
            <v>2</v>
          </cell>
          <cell r="V47">
            <v>0</v>
          </cell>
          <cell r="W47">
            <v>0</v>
          </cell>
          <cell r="X47">
            <v>0</v>
          </cell>
          <cell r="Y47" t="str">
            <v>HJ. RUSDIANA, SH</v>
          </cell>
        </row>
        <row r="48">
          <cell r="A48">
            <v>43</v>
          </cell>
          <cell r="B48" t="str">
            <v>DESE RAHADIANNUR (UD. KARYA MANDIRI)</v>
          </cell>
          <cell r="C48" t="str">
            <v>JL. PIPIT RAYA PERUM. GRIYA MUKTI PERMAI</v>
          </cell>
          <cell r="D48" t="str">
            <v>SAMARINDA</v>
          </cell>
          <cell r="E48">
            <v>0</v>
          </cell>
          <cell r="F48">
            <v>9</v>
          </cell>
          <cell r="H48">
            <v>6</v>
          </cell>
          <cell r="I48">
            <v>9</v>
          </cell>
          <cell r="J48">
            <v>3</v>
          </cell>
          <cell r="L48">
            <v>0</v>
          </cell>
          <cell r="M48">
            <v>4</v>
          </cell>
          <cell r="N48">
            <v>2</v>
          </cell>
          <cell r="P48">
            <v>5</v>
          </cell>
          <cell r="R48">
            <v>7</v>
          </cell>
          <cell r="S48">
            <v>2</v>
          </cell>
          <cell r="T48">
            <v>2</v>
          </cell>
          <cell r="V48">
            <v>0</v>
          </cell>
          <cell r="W48">
            <v>0</v>
          </cell>
          <cell r="X48">
            <v>0</v>
          </cell>
          <cell r="Y48" t="str">
            <v>DESE RAHADIANNUR S.KOM</v>
          </cell>
        </row>
        <row r="49">
          <cell r="A49">
            <v>44</v>
          </cell>
          <cell r="B49" t="str">
            <v>Drs. BLASIUS MANGANDE</v>
          </cell>
          <cell r="C49" t="str">
            <v>JL. SUNU KOMP. BARAYA BLOK. MX - 1</v>
          </cell>
          <cell r="D49" t="str">
            <v>MAKASSAR</v>
          </cell>
          <cell r="E49">
            <v>0</v>
          </cell>
          <cell r="F49">
            <v>5</v>
          </cell>
          <cell r="H49">
            <v>5</v>
          </cell>
          <cell r="I49">
            <v>7</v>
          </cell>
          <cell r="J49">
            <v>7</v>
          </cell>
          <cell r="L49">
            <v>2</v>
          </cell>
          <cell r="M49">
            <v>5</v>
          </cell>
          <cell r="N49">
            <v>8</v>
          </cell>
          <cell r="P49">
            <v>6</v>
          </cell>
          <cell r="R49">
            <v>8</v>
          </cell>
          <cell r="S49">
            <v>0</v>
          </cell>
          <cell r="T49">
            <v>1</v>
          </cell>
          <cell r="V49">
            <v>0</v>
          </cell>
          <cell r="W49">
            <v>0</v>
          </cell>
          <cell r="X49">
            <v>0</v>
          </cell>
          <cell r="Y49" t="str">
            <v>Drs. BLASIUS MANGANDE</v>
          </cell>
        </row>
        <row r="50">
          <cell r="A50">
            <v>45</v>
          </cell>
          <cell r="B50" t="str">
            <v>PETERSON MOLLET</v>
          </cell>
          <cell r="C50" t="str">
            <v>JL. YOS SUDARSO NO.33</v>
          </cell>
          <cell r="D50" t="str">
            <v>SAMARINDA</v>
          </cell>
          <cell r="E50">
            <v>1</v>
          </cell>
          <cell r="F50">
            <v>4</v>
          </cell>
          <cell r="H50">
            <v>3</v>
          </cell>
          <cell r="I50">
            <v>1</v>
          </cell>
          <cell r="J50">
            <v>6</v>
          </cell>
          <cell r="L50">
            <v>1</v>
          </cell>
          <cell r="M50">
            <v>3</v>
          </cell>
          <cell r="N50">
            <v>1</v>
          </cell>
          <cell r="P50">
            <v>3</v>
          </cell>
          <cell r="R50">
            <v>7</v>
          </cell>
          <cell r="S50">
            <v>2</v>
          </cell>
          <cell r="T50">
            <v>2</v>
          </cell>
          <cell r="V50">
            <v>0</v>
          </cell>
          <cell r="W50">
            <v>0</v>
          </cell>
          <cell r="X50">
            <v>0</v>
          </cell>
          <cell r="Y50" t="str">
            <v>PETERSON MOLLET</v>
          </cell>
        </row>
        <row r="51">
          <cell r="A51">
            <v>46</v>
          </cell>
          <cell r="B51" t="str">
            <v>AMID SANTOSO</v>
          </cell>
          <cell r="C51" t="str">
            <v>JL. BUKIT BARISAN</v>
          </cell>
          <cell r="D51" t="str">
            <v>SAMARINDA</v>
          </cell>
          <cell r="E51">
            <v>1</v>
          </cell>
          <cell r="F51">
            <v>4</v>
          </cell>
          <cell r="H51">
            <v>3</v>
          </cell>
          <cell r="I51">
            <v>1</v>
          </cell>
          <cell r="J51">
            <v>7</v>
          </cell>
          <cell r="L51">
            <v>0</v>
          </cell>
          <cell r="M51">
            <v>1</v>
          </cell>
          <cell r="N51">
            <v>6</v>
          </cell>
          <cell r="P51">
            <v>5</v>
          </cell>
          <cell r="R51">
            <v>7</v>
          </cell>
          <cell r="S51">
            <v>2</v>
          </cell>
          <cell r="T51">
            <v>2</v>
          </cell>
          <cell r="V51">
            <v>0</v>
          </cell>
          <cell r="W51">
            <v>0</v>
          </cell>
          <cell r="X51">
            <v>0</v>
          </cell>
          <cell r="Y51" t="str">
            <v>AMID SANTOSO</v>
          </cell>
        </row>
        <row r="52">
          <cell r="A52">
            <v>47</v>
          </cell>
          <cell r="B52" t="str">
            <v>PT. PELAYARAN MIRA MIRZA SAMUDRA</v>
          </cell>
          <cell r="C52" t="str">
            <v>JL.BUNG TOMO NO.888 RT.09</v>
          </cell>
          <cell r="D52" t="str">
            <v>SAMARINDA</v>
          </cell>
          <cell r="E52">
            <v>0</v>
          </cell>
          <cell r="F52">
            <v>2</v>
          </cell>
          <cell r="H52">
            <v>3</v>
          </cell>
          <cell r="I52">
            <v>7</v>
          </cell>
          <cell r="J52">
            <v>4</v>
          </cell>
          <cell r="L52">
            <v>6</v>
          </cell>
          <cell r="M52">
            <v>5</v>
          </cell>
          <cell r="N52">
            <v>6</v>
          </cell>
          <cell r="P52">
            <v>3</v>
          </cell>
          <cell r="R52">
            <v>7</v>
          </cell>
          <cell r="S52">
            <v>2</v>
          </cell>
          <cell r="T52">
            <v>2</v>
          </cell>
          <cell r="V52">
            <v>0</v>
          </cell>
          <cell r="W52">
            <v>0</v>
          </cell>
          <cell r="X52">
            <v>0</v>
          </cell>
          <cell r="Y52" t="str">
            <v>KURDI HAS</v>
          </cell>
        </row>
        <row r="53">
          <cell r="A53">
            <v>48</v>
          </cell>
          <cell r="B53" t="str">
            <v>NAJEMUDDIN</v>
          </cell>
          <cell r="C53" t="str">
            <v>JL. PRAMUKA 5A</v>
          </cell>
          <cell r="D53" t="str">
            <v>SAMARINDA</v>
          </cell>
          <cell r="E53">
            <v>1</v>
          </cell>
          <cell r="F53">
            <v>4</v>
          </cell>
          <cell r="H53">
            <v>1</v>
          </cell>
          <cell r="I53">
            <v>5</v>
          </cell>
          <cell r="J53">
            <v>0</v>
          </cell>
          <cell r="L53">
            <v>6</v>
          </cell>
          <cell r="M53">
            <v>0</v>
          </cell>
          <cell r="N53">
            <v>5</v>
          </cell>
          <cell r="P53">
            <v>5</v>
          </cell>
          <cell r="R53">
            <v>7</v>
          </cell>
          <cell r="S53">
            <v>2</v>
          </cell>
          <cell r="T53">
            <v>2</v>
          </cell>
          <cell r="V53">
            <v>0</v>
          </cell>
          <cell r="W53">
            <v>0</v>
          </cell>
          <cell r="X53">
            <v>0</v>
          </cell>
          <cell r="Y53" t="str">
            <v>NAJEMUDDIN</v>
          </cell>
        </row>
        <row r="54">
          <cell r="A54">
            <v>49</v>
          </cell>
          <cell r="B54" t="str">
            <v>LEMBAGA PENDIDIKAN TECHNOCRAT</v>
          </cell>
          <cell r="C54" t="str">
            <v>JL. PAHLAWAN NO. 09</v>
          </cell>
          <cell r="D54" t="str">
            <v>SAMARINDA</v>
          </cell>
          <cell r="E54">
            <v>0</v>
          </cell>
          <cell r="F54">
            <v>2</v>
          </cell>
          <cell r="H54">
            <v>4</v>
          </cell>
          <cell r="I54">
            <v>6</v>
          </cell>
          <cell r="J54">
            <v>7</v>
          </cell>
          <cell r="L54">
            <v>6</v>
          </cell>
          <cell r="M54">
            <v>2</v>
          </cell>
          <cell r="N54">
            <v>6</v>
          </cell>
          <cell r="P54">
            <v>4</v>
          </cell>
          <cell r="R54">
            <v>7</v>
          </cell>
          <cell r="S54">
            <v>2</v>
          </cell>
          <cell r="T54">
            <v>2</v>
          </cell>
          <cell r="V54">
            <v>0</v>
          </cell>
          <cell r="W54">
            <v>0</v>
          </cell>
          <cell r="X54">
            <v>0</v>
          </cell>
          <cell r="Y54" t="str">
            <v>Ir. SUPOMO CHATUR</v>
          </cell>
        </row>
        <row r="55">
          <cell r="A55">
            <v>50</v>
          </cell>
          <cell r="B55" t="str">
            <v>TRICOM PERSADA</v>
          </cell>
          <cell r="C55" t="str">
            <v>JL. P. SAMOSIR</v>
          </cell>
          <cell r="D55" t="str">
            <v>SAMARINDA</v>
          </cell>
          <cell r="E55">
            <v>0</v>
          </cell>
          <cell r="F55">
            <v>2</v>
          </cell>
          <cell r="H55">
            <v>6</v>
          </cell>
          <cell r="I55">
            <v>6</v>
          </cell>
          <cell r="J55">
            <v>1</v>
          </cell>
          <cell r="L55">
            <v>5</v>
          </cell>
          <cell r="M55">
            <v>4</v>
          </cell>
          <cell r="N55">
            <v>9</v>
          </cell>
          <cell r="P55">
            <v>2</v>
          </cell>
          <cell r="R55">
            <v>7</v>
          </cell>
          <cell r="S55">
            <v>2</v>
          </cell>
          <cell r="T55">
            <v>2</v>
          </cell>
          <cell r="V55">
            <v>0</v>
          </cell>
          <cell r="W55">
            <v>0</v>
          </cell>
          <cell r="X55">
            <v>0</v>
          </cell>
          <cell r="Y55" t="str">
            <v>SURYA ARDIANSYAH PUTRA</v>
          </cell>
        </row>
        <row r="56">
          <cell r="A56">
            <v>51</v>
          </cell>
          <cell r="B56" t="str">
            <v>KURDI BROTHERS</v>
          </cell>
          <cell r="C56" t="str">
            <v>JL.BUNG TOMO NO.888 RT.09</v>
          </cell>
          <cell r="D56" t="str">
            <v>SAMARINDA</v>
          </cell>
          <cell r="E56">
            <v>0</v>
          </cell>
          <cell r="F56">
            <v>2</v>
          </cell>
          <cell r="H56">
            <v>6</v>
          </cell>
          <cell r="I56">
            <v>6</v>
          </cell>
          <cell r="J56">
            <v>1</v>
          </cell>
          <cell r="L56">
            <v>9</v>
          </cell>
          <cell r="M56">
            <v>8</v>
          </cell>
          <cell r="N56">
            <v>3</v>
          </cell>
          <cell r="P56">
            <v>3</v>
          </cell>
          <cell r="R56">
            <v>7</v>
          </cell>
          <cell r="S56">
            <v>2</v>
          </cell>
          <cell r="T56">
            <v>2</v>
          </cell>
          <cell r="V56">
            <v>0</v>
          </cell>
          <cell r="W56">
            <v>0</v>
          </cell>
          <cell r="X56">
            <v>0</v>
          </cell>
          <cell r="Y56" t="str">
            <v>KURDI HAS</v>
          </cell>
        </row>
        <row r="57">
          <cell r="A57">
            <v>52</v>
          </cell>
          <cell r="B57" t="str">
            <v>BAHARUDDIN EVENDI</v>
          </cell>
          <cell r="C57" t="str">
            <v>JL. LAMBUNG MANGKURAT NO.50</v>
          </cell>
          <cell r="D57" t="str">
            <v>SAMARINDA</v>
          </cell>
          <cell r="E57">
            <v>1</v>
          </cell>
          <cell r="F57">
            <v>4</v>
          </cell>
          <cell r="H57">
            <v>3</v>
          </cell>
          <cell r="I57">
            <v>1</v>
          </cell>
          <cell r="J57">
            <v>6</v>
          </cell>
          <cell r="L57">
            <v>8</v>
          </cell>
          <cell r="M57">
            <v>5</v>
          </cell>
          <cell r="N57">
            <v>1</v>
          </cell>
          <cell r="P57">
            <v>6</v>
          </cell>
          <cell r="R57">
            <v>7</v>
          </cell>
          <cell r="S57">
            <v>2</v>
          </cell>
          <cell r="T57">
            <v>2</v>
          </cell>
          <cell r="V57">
            <v>0</v>
          </cell>
          <cell r="W57">
            <v>0</v>
          </cell>
          <cell r="X57">
            <v>0</v>
          </cell>
          <cell r="Y57" t="str">
            <v>BAHARUDDIN EVENDI</v>
          </cell>
        </row>
        <row r="58">
          <cell r="A58">
            <v>53</v>
          </cell>
          <cell r="B58" t="str">
            <v>HORISON MOLLET</v>
          </cell>
          <cell r="C58" t="str">
            <v>DESA SABUHUR, JORONG - TANAH LAUT</v>
          </cell>
          <cell r="D58" t="str">
            <v>BANJARMASIN</v>
          </cell>
          <cell r="E58">
            <v>1</v>
          </cell>
          <cell r="F58">
            <v>7</v>
          </cell>
          <cell r="H58">
            <v>1</v>
          </cell>
          <cell r="I58">
            <v>3</v>
          </cell>
          <cell r="J58">
            <v>5</v>
          </cell>
          <cell r="L58">
            <v>7</v>
          </cell>
          <cell r="M58">
            <v>2</v>
          </cell>
          <cell r="N58">
            <v>8</v>
          </cell>
          <cell r="P58">
            <v>8</v>
          </cell>
          <cell r="R58">
            <v>7</v>
          </cell>
          <cell r="S58">
            <v>3</v>
          </cell>
          <cell r="T58">
            <v>2</v>
          </cell>
          <cell r="V58">
            <v>0</v>
          </cell>
          <cell r="W58">
            <v>0</v>
          </cell>
          <cell r="X58">
            <v>0</v>
          </cell>
          <cell r="Y58" t="str">
            <v>HORISON MOLLET</v>
          </cell>
        </row>
        <row r="59">
          <cell r="A59">
            <v>54</v>
          </cell>
          <cell r="B59" t="str">
            <v>PT. TRI PRIBUMI SETIA</v>
          </cell>
          <cell r="C59" t="str">
            <v>JL.ANTASARI NO.1 RT.3</v>
          </cell>
          <cell r="D59" t="str">
            <v>SAMARINDA</v>
          </cell>
          <cell r="E59">
            <v>0</v>
          </cell>
          <cell r="F59">
            <v>2</v>
          </cell>
          <cell r="H59">
            <v>5</v>
          </cell>
          <cell r="I59">
            <v>0</v>
          </cell>
          <cell r="J59">
            <v>3</v>
          </cell>
          <cell r="L59">
            <v>5</v>
          </cell>
          <cell r="M59">
            <v>8</v>
          </cell>
          <cell r="N59">
            <v>2</v>
          </cell>
          <cell r="P59">
            <v>5</v>
          </cell>
          <cell r="R59">
            <v>7</v>
          </cell>
          <cell r="S59">
            <v>2</v>
          </cell>
          <cell r="T59">
            <v>2</v>
          </cell>
          <cell r="V59">
            <v>0</v>
          </cell>
          <cell r="W59">
            <v>0</v>
          </cell>
          <cell r="X59">
            <v>0</v>
          </cell>
          <cell r="Y59" t="str">
            <v>H. ACHMAD DEDI HIDAYAT</v>
          </cell>
        </row>
        <row r="60">
          <cell r="A60">
            <v>55</v>
          </cell>
          <cell r="B60" t="str">
            <v>PT. CAHAYA PUTRA MANDIRI</v>
          </cell>
          <cell r="C60" t="str">
            <v>JL.ANTASARI NO.1 RT.3</v>
          </cell>
          <cell r="D60" t="str">
            <v>SAMARINDA</v>
          </cell>
          <cell r="E60">
            <v>0</v>
          </cell>
          <cell r="F60">
            <v>2</v>
          </cell>
          <cell r="H60">
            <v>5</v>
          </cell>
          <cell r="I60">
            <v>0</v>
          </cell>
          <cell r="J60">
            <v>3</v>
          </cell>
          <cell r="L60">
            <v>5</v>
          </cell>
          <cell r="M60">
            <v>8</v>
          </cell>
          <cell r="N60">
            <v>4</v>
          </cell>
          <cell r="P60">
            <v>1</v>
          </cell>
          <cell r="R60">
            <v>7</v>
          </cell>
          <cell r="S60">
            <v>2</v>
          </cell>
          <cell r="T60">
            <v>2</v>
          </cell>
          <cell r="V60">
            <v>0</v>
          </cell>
          <cell r="W60">
            <v>0</v>
          </cell>
          <cell r="X60">
            <v>0</v>
          </cell>
          <cell r="Y60" t="str">
            <v>H.ACHMAD YANI</v>
          </cell>
        </row>
        <row r="61">
          <cell r="A61">
            <v>56</v>
          </cell>
          <cell r="B61" t="str">
            <v>PT.CAHAYA AREIF SETIA</v>
          </cell>
          <cell r="C61" t="str">
            <v>JL.ANTASARI NO.1 RT.3</v>
          </cell>
          <cell r="D61" t="str">
            <v>SAMARINDA</v>
          </cell>
          <cell r="E61">
            <v>0</v>
          </cell>
          <cell r="F61">
            <v>2</v>
          </cell>
          <cell r="H61">
            <v>5</v>
          </cell>
          <cell r="I61">
            <v>0</v>
          </cell>
          <cell r="J61">
            <v>3</v>
          </cell>
          <cell r="L61">
            <v>5</v>
          </cell>
          <cell r="M61">
            <v>8</v>
          </cell>
          <cell r="N61">
            <v>3</v>
          </cell>
          <cell r="P61">
            <v>3</v>
          </cell>
          <cell r="R61">
            <v>7</v>
          </cell>
          <cell r="S61">
            <v>2</v>
          </cell>
          <cell r="T61">
            <v>2</v>
          </cell>
          <cell r="V61">
            <v>0</v>
          </cell>
          <cell r="W61">
            <v>0</v>
          </cell>
          <cell r="X61">
            <v>0</v>
          </cell>
          <cell r="Y61" t="str">
            <v>H.ACHMAD YANI</v>
          </cell>
        </row>
        <row r="62">
          <cell r="A62">
            <v>57</v>
          </cell>
          <cell r="B62" t="str">
            <v>PT.BERAU SYLVA KENCANA</v>
          </cell>
          <cell r="C62" t="str">
            <v>JL. MARKISA NO.48 RT.08</v>
          </cell>
          <cell r="D62" t="str">
            <v>SAMARINDA</v>
          </cell>
          <cell r="E62">
            <v>0</v>
          </cell>
          <cell r="F62">
            <v>2</v>
          </cell>
          <cell r="H62">
            <v>4</v>
          </cell>
          <cell r="I62">
            <v>3</v>
          </cell>
          <cell r="J62">
            <v>5</v>
          </cell>
          <cell r="L62">
            <v>4</v>
          </cell>
          <cell r="M62">
            <v>9</v>
          </cell>
          <cell r="N62">
            <v>1</v>
          </cell>
          <cell r="P62">
            <v>2</v>
          </cell>
          <cell r="R62">
            <v>7</v>
          </cell>
          <cell r="S62">
            <v>2</v>
          </cell>
          <cell r="T62">
            <v>2</v>
          </cell>
          <cell r="V62">
            <v>0</v>
          </cell>
          <cell r="W62">
            <v>0</v>
          </cell>
          <cell r="X62">
            <v>0</v>
          </cell>
          <cell r="Y62" t="str">
            <v>JHONY HARDJONO</v>
          </cell>
        </row>
        <row r="63">
          <cell r="A63">
            <v>58</v>
          </cell>
          <cell r="B63" t="str">
            <v>PT. REZKY AULIA</v>
          </cell>
          <cell r="C63" t="str">
            <v>JL. DUA Gg. INTAN NO.8</v>
          </cell>
          <cell r="D63" t="str">
            <v>BALIKPAPAN</v>
          </cell>
          <cell r="E63">
            <v>0</v>
          </cell>
          <cell r="F63">
            <v>2</v>
          </cell>
          <cell r="H63">
            <v>3</v>
          </cell>
          <cell r="I63">
            <v>8</v>
          </cell>
          <cell r="J63">
            <v>4</v>
          </cell>
          <cell r="L63">
            <v>0</v>
          </cell>
          <cell r="M63">
            <v>1</v>
          </cell>
          <cell r="N63">
            <v>8</v>
          </cell>
          <cell r="P63">
            <v>0</v>
          </cell>
          <cell r="R63">
            <v>7</v>
          </cell>
          <cell r="S63">
            <v>2</v>
          </cell>
          <cell r="T63">
            <v>1</v>
          </cell>
          <cell r="V63">
            <v>0</v>
          </cell>
          <cell r="W63">
            <v>0</v>
          </cell>
          <cell r="X63">
            <v>0</v>
          </cell>
          <cell r="Y63" t="str">
            <v>HJ. KAMARIAH</v>
          </cell>
        </row>
        <row r="64">
          <cell r="A64">
            <v>59</v>
          </cell>
          <cell r="B64" t="str">
            <v>YENDRY CAHYA SANTOSO</v>
          </cell>
          <cell r="C64" t="str">
            <v>JL. MUSO SALIM GG. 6</v>
          </cell>
          <cell r="D64" t="str">
            <v>SAMARINDA</v>
          </cell>
          <cell r="E64">
            <v>0</v>
          </cell>
          <cell r="F64">
            <v>9</v>
          </cell>
          <cell r="H64">
            <v>6</v>
          </cell>
          <cell r="I64">
            <v>9</v>
          </cell>
          <cell r="J64">
            <v>0</v>
          </cell>
          <cell r="L64">
            <v>9</v>
          </cell>
          <cell r="M64">
            <v>8</v>
          </cell>
          <cell r="N64">
            <v>9</v>
          </cell>
          <cell r="P64">
            <v>0</v>
          </cell>
          <cell r="R64">
            <v>7</v>
          </cell>
          <cell r="S64">
            <v>2</v>
          </cell>
          <cell r="T64">
            <v>2</v>
          </cell>
          <cell r="V64">
            <v>0</v>
          </cell>
          <cell r="W64">
            <v>0</v>
          </cell>
          <cell r="X64">
            <v>0</v>
          </cell>
          <cell r="Y64" t="str">
            <v>YENDRY CAHYA SANTOSO</v>
          </cell>
        </row>
        <row r="65">
          <cell r="A65">
            <v>60</v>
          </cell>
          <cell r="B65" t="str">
            <v>FONG FAK SENG</v>
          </cell>
          <cell r="C65" t="str">
            <v>JL. P. SULAWESI NO.22</v>
          </cell>
          <cell r="D65" t="str">
            <v>SAMARINDA</v>
          </cell>
          <cell r="E65">
            <v>0</v>
          </cell>
          <cell r="F65">
            <v>6</v>
          </cell>
          <cell r="H65">
            <v>0</v>
          </cell>
          <cell r="I65">
            <v>8</v>
          </cell>
          <cell r="J65">
            <v>0</v>
          </cell>
          <cell r="L65">
            <v>0</v>
          </cell>
          <cell r="M65">
            <v>0</v>
          </cell>
          <cell r="N65">
            <v>7</v>
          </cell>
          <cell r="P65">
            <v>5</v>
          </cell>
          <cell r="R65">
            <v>7</v>
          </cell>
          <cell r="S65">
            <v>2</v>
          </cell>
          <cell r="T65">
            <v>2</v>
          </cell>
          <cell r="V65">
            <v>0</v>
          </cell>
          <cell r="W65">
            <v>0</v>
          </cell>
          <cell r="X65">
            <v>0</v>
          </cell>
          <cell r="Y65" t="str">
            <v>FONG FAK SENG</v>
          </cell>
        </row>
        <row r="66">
          <cell r="A66">
            <v>61</v>
          </cell>
          <cell r="B66" t="str">
            <v>KAMARIAH, HJ</v>
          </cell>
          <cell r="C66" t="str">
            <v>JL. BUKIT PELAJAR</v>
          </cell>
          <cell r="D66" t="str">
            <v>BALIKPAPAN</v>
          </cell>
          <cell r="E66">
            <v>0</v>
          </cell>
          <cell r="F66">
            <v>8</v>
          </cell>
          <cell r="H66">
            <v>3</v>
          </cell>
          <cell r="I66">
            <v>2</v>
          </cell>
          <cell r="J66">
            <v>6</v>
          </cell>
          <cell r="L66">
            <v>7</v>
          </cell>
          <cell r="M66">
            <v>0</v>
          </cell>
          <cell r="N66">
            <v>3</v>
          </cell>
          <cell r="P66">
            <v>9</v>
          </cell>
          <cell r="R66">
            <v>7</v>
          </cell>
          <cell r="S66">
            <v>2</v>
          </cell>
          <cell r="T66">
            <v>1</v>
          </cell>
          <cell r="V66">
            <v>0</v>
          </cell>
          <cell r="W66">
            <v>0</v>
          </cell>
          <cell r="X66">
            <v>1</v>
          </cell>
          <cell r="Y66" t="str">
            <v>KAMARIAH, HJ</v>
          </cell>
        </row>
        <row r="67">
          <cell r="A67">
            <v>62</v>
          </cell>
          <cell r="B67" t="str">
            <v>SURIAN</v>
          </cell>
          <cell r="C67" t="str">
            <v>JL. YOS SUDARSO NO.33</v>
          </cell>
          <cell r="D67" t="str">
            <v>SAMARINDA</v>
          </cell>
          <cell r="E67">
            <v>1</v>
          </cell>
          <cell r="F67">
            <v>5</v>
          </cell>
          <cell r="H67">
            <v>0</v>
          </cell>
          <cell r="I67">
            <v>3</v>
          </cell>
          <cell r="J67">
            <v>4</v>
          </cell>
          <cell r="L67">
            <v>9</v>
          </cell>
          <cell r="M67">
            <v>1</v>
          </cell>
          <cell r="N67">
            <v>2</v>
          </cell>
          <cell r="P67">
            <v>4</v>
          </cell>
          <cell r="R67">
            <v>7</v>
          </cell>
          <cell r="S67">
            <v>2</v>
          </cell>
          <cell r="T67">
            <v>2</v>
          </cell>
          <cell r="V67">
            <v>0</v>
          </cell>
          <cell r="W67">
            <v>0</v>
          </cell>
          <cell r="X67">
            <v>0</v>
          </cell>
          <cell r="Y67" t="str">
            <v>SURIAN</v>
          </cell>
        </row>
      </sheetData>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Anls"/>
      <sheetName val="Als"/>
      <sheetName val="REKAP"/>
      <sheetName val="Deder"/>
      <sheetName val="DederRAB"/>
      <sheetName val="Pakan"/>
      <sheetName val="PakanRAB"/>
      <sheetName val="Blower"/>
      <sheetName val="Blowerrab"/>
      <sheetName val="Genset"/>
      <sheetName val="Gensetrab"/>
      <sheetName val="Pompa"/>
      <sheetName val="Pomparab"/>
      <sheetName val="Pompa (2)"/>
      <sheetName val="Pomparab (2)"/>
    </sheetNames>
    <sheetDataSet>
      <sheetData sheetId="0" refreshError="1">
        <row r="9">
          <cell r="C9" t="str">
            <v>Daftar Barang</v>
          </cell>
        </row>
        <row r="10">
          <cell r="C10" t="str">
            <v>Tanah Urug</v>
          </cell>
          <cell r="D10" t="str">
            <v>M³</v>
          </cell>
          <cell r="E10">
            <v>33660</v>
          </cell>
        </row>
        <row r="11">
          <cell r="C11" t="str">
            <v>Pasir Urug</v>
          </cell>
          <cell r="D11" t="str">
            <v>M³</v>
          </cell>
          <cell r="E11">
            <v>71400</v>
          </cell>
        </row>
        <row r="12">
          <cell r="C12" t="str">
            <v>Pasir Pasang</v>
          </cell>
          <cell r="D12" t="str">
            <v>M³</v>
          </cell>
          <cell r="E12">
            <v>79560</v>
          </cell>
        </row>
        <row r="13">
          <cell r="C13" t="str">
            <v>Batu Padas Tua</v>
          </cell>
          <cell r="D13" t="str">
            <v>M³</v>
          </cell>
          <cell r="E13">
            <v>147900</v>
          </cell>
        </row>
        <row r="14">
          <cell r="C14" t="str">
            <v>Batu Gunung</v>
          </cell>
          <cell r="D14" t="str">
            <v>M³</v>
          </cell>
          <cell r="E14">
            <v>166770</v>
          </cell>
        </row>
        <row r="15">
          <cell r="C15" t="str">
            <v>Semen @ 50 Kg</v>
          </cell>
          <cell r="D15" t="str">
            <v>Zak</v>
          </cell>
          <cell r="E15">
            <v>41310</v>
          </cell>
        </row>
        <row r="16">
          <cell r="C16" t="str">
            <v>Batu Bata</v>
          </cell>
          <cell r="D16" t="str">
            <v>M³</v>
          </cell>
          <cell r="E16">
            <v>760.92</v>
          </cell>
        </row>
        <row r="17">
          <cell r="C17" t="str">
            <v>Kayu Meranti Papan</v>
          </cell>
          <cell r="D17" t="str">
            <v>M³</v>
          </cell>
          <cell r="E17">
            <v>867000</v>
          </cell>
        </row>
        <row r="18">
          <cell r="C18" t="str">
            <v>Kayu Meranti Balok</v>
          </cell>
          <cell r="D18" t="str">
            <v>M³</v>
          </cell>
          <cell r="E18">
            <v>918000</v>
          </cell>
        </row>
        <row r="19">
          <cell r="C19" t="str">
            <v>Kayu Kapur Balok</v>
          </cell>
          <cell r="D19" t="str">
            <v>M³</v>
          </cell>
          <cell r="E19">
            <v>1020000</v>
          </cell>
        </row>
        <row r="20">
          <cell r="C20" t="str">
            <v>Kayu Kapur Papan</v>
          </cell>
          <cell r="D20" t="str">
            <v>M³</v>
          </cell>
          <cell r="E20">
            <v>1275000</v>
          </cell>
        </row>
        <row r="21">
          <cell r="C21" t="str">
            <v>Kayu Bengkirai Balok</v>
          </cell>
          <cell r="D21" t="str">
            <v>M³</v>
          </cell>
          <cell r="E21">
            <v>1071000</v>
          </cell>
        </row>
        <row r="22">
          <cell r="C22" t="str">
            <v>Kayu Bengkirai Papan</v>
          </cell>
          <cell r="D22" t="str">
            <v>M³</v>
          </cell>
          <cell r="E22">
            <v>1326000</v>
          </cell>
        </row>
        <row r="23">
          <cell r="C23" t="str">
            <v>Kayu Ulin Balok</v>
          </cell>
          <cell r="D23" t="str">
            <v>M³</v>
          </cell>
          <cell r="E23">
            <v>1122000</v>
          </cell>
        </row>
        <row r="24">
          <cell r="C24" t="str">
            <v>Kayu Ulin Papan</v>
          </cell>
          <cell r="D24" t="str">
            <v>M³</v>
          </cell>
          <cell r="E24">
            <v>1377000</v>
          </cell>
        </row>
        <row r="25">
          <cell r="C25" t="str">
            <v>Lumber Siring Ulin</v>
          </cell>
          <cell r="D25" t="str">
            <v>Bh</v>
          </cell>
          <cell r="E25">
            <v>1530000</v>
          </cell>
        </row>
        <row r="26">
          <cell r="C26" t="str">
            <v>Besi Beton</v>
          </cell>
          <cell r="D26" t="str">
            <v>Kg</v>
          </cell>
          <cell r="E26">
            <v>9843</v>
          </cell>
        </row>
        <row r="27">
          <cell r="C27" t="str">
            <v>Kawat Ikat ( Bendrat )</v>
          </cell>
          <cell r="D27" t="str">
            <v>Kg</v>
          </cell>
          <cell r="E27">
            <v>19380</v>
          </cell>
        </row>
        <row r="28">
          <cell r="C28" t="str">
            <v>Kaca Bening Tebal 5 mm</v>
          </cell>
          <cell r="D28" t="str">
            <v>M²</v>
          </cell>
          <cell r="E28">
            <v>99450</v>
          </cell>
        </row>
        <row r="29">
          <cell r="C29" t="str">
            <v>Kaca Riben Tebal 5 mm</v>
          </cell>
          <cell r="D29" t="str">
            <v>M²</v>
          </cell>
          <cell r="E29">
            <v>132600</v>
          </cell>
        </row>
        <row r="30">
          <cell r="C30" t="str">
            <v>Plywood  4 mm</v>
          </cell>
          <cell r="D30" t="str">
            <v>Lbr</v>
          </cell>
          <cell r="E30">
            <v>54570</v>
          </cell>
        </row>
        <row r="31">
          <cell r="C31" t="str">
            <v>Keramik 30 x 30 cm</v>
          </cell>
          <cell r="D31" t="str">
            <v>Dos/Box</v>
          </cell>
          <cell r="E31">
            <v>54417</v>
          </cell>
        </row>
        <row r="32">
          <cell r="C32" t="str">
            <v>Keramik 20 x 20 cm</v>
          </cell>
          <cell r="D32" t="str">
            <v>Dos/Box</v>
          </cell>
          <cell r="E32">
            <v>63750</v>
          </cell>
        </row>
        <row r="33">
          <cell r="C33" t="str">
            <v>Tegel abu-abu 20 x 20 cm</v>
          </cell>
          <cell r="D33" t="str">
            <v>Dos/Box</v>
          </cell>
          <cell r="E33">
            <v>45900</v>
          </cell>
        </row>
        <row r="34">
          <cell r="C34" t="str">
            <v>Plin Tegel 10 x 40 cm</v>
          </cell>
          <cell r="D34" t="str">
            <v>Dos/Box</v>
          </cell>
          <cell r="E34">
            <v>51000</v>
          </cell>
        </row>
        <row r="35">
          <cell r="C35" t="str">
            <v>Cat Kayu Kilap</v>
          </cell>
          <cell r="D35" t="str">
            <v>Kg</v>
          </cell>
          <cell r="E35">
            <v>33660</v>
          </cell>
        </row>
        <row r="36">
          <cell r="C36" t="str">
            <v>Cat Tembok</v>
          </cell>
          <cell r="D36" t="str">
            <v>Kg</v>
          </cell>
          <cell r="E36">
            <v>12240</v>
          </cell>
        </row>
        <row r="37">
          <cell r="C37" t="str">
            <v>Plitur</v>
          </cell>
          <cell r="D37" t="str">
            <v>Kg</v>
          </cell>
          <cell r="E37">
            <v>26010</v>
          </cell>
        </row>
        <row r="38">
          <cell r="C38" t="str">
            <v>Minyak Plitur</v>
          </cell>
          <cell r="D38" t="str">
            <v>Ltr</v>
          </cell>
          <cell r="E38">
            <v>12240</v>
          </cell>
        </row>
        <row r="39">
          <cell r="C39" t="str">
            <v>Minyak Cat</v>
          </cell>
          <cell r="D39" t="str">
            <v>Ltr</v>
          </cell>
          <cell r="E39">
            <v>14790</v>
          </cell>
        </row>
        <row r="40">
          <cell r="C40" t="str">
            <v>Amplas</v>
          </cell>
          <cell r="D40" t="str">
            <v>Lbr</v>
          </cell>
          <cell r="E40">
            <v>3060</v>
          </cell>
        </row>
        <row r="41">
          <cell r="C41" t="str">
            <v>Dempul Kayu</v>
          </cell>
          <cell r="D41" t="str">
            <v>Kg</v>
          </cell>
          <cell r="E41">
            <v>11730</v>
          </cell>
        </row>
        <row r="42">
          <cell r="C42" t="str">
            <v>Plamir tembok / Plafond</v>
          </cell>
          <cell r="D42" t="str">
            <v>Kg</v>
          </cell>
          <cell r="E42">
            <v>23970</v>
          </cell>
        </row>
        <row r="43">
          <cell r="C43" t="str">
            <v>Cat Dasar ( Meni Kayu )</v>
          </cell>
          <cell r="D43" t="str">
            <v>Kg</v>
          </cell>
          <cell r="E43">
            <v>14790</v>
          </cell>
        </row>
        <row r="44">
          <cell r="C44" t="str">
            <v>Cat Epoxy</v>
          </cell>
          <cell r="D44" t="str">
            <v>Kg</v>
          </cell>
          <cell r="E44">
            <v>127500</v>
          </cell>
        </row>
        <row r="45">
          <cell r="C45" t="str">
            <v>Teer ( Residu )</v>
          </cell>
          <cell r="D45" t="str">
            <v>Kg/Ltr</v>
          </cell>
          <cell r="E45">
            <v>7650</v>
          </cell>
        </row>
        <row r="46">
          <cell r="C46" t="str">
            <v>Genteng Beton Warna</v>
          </cell>
          <cell r="D46" t="str">
            <v>Bh</v>
          </cell>
          <cell r="E46">
            <v>4590</v>
          </cell>
        </row>
        <row r="47">
          <cell r="C47" t="str">
            <v>Bubungan Beton Warna</v>
          </cell>
          <cell r="D47" t="str">
            <v>Bh</v>
          </cell>
          <cell r="E47">
            <v>3570</v>
          </cell>
        </row>
        <row r="48">
          <cell r="C48" t="str">
            <v>Atap Asbes Gelombang Kecil</v>
          </cell>
          <cell r="D48" t="str">
            <v>Lbr</v>
          </cell>
          <cell r="E48">
            <v>25500</v>
          </cell>
        </row>
        <row r="49">
          <cell r="C49" t="str">
            <v>Bubungan Asbes Glb. Kecil</v>
          </cell>
          <cell r="D49" t="str">
            <v>Lbr</v>
          </cell>
          <cell r="E49">
            <v>10200</v>
          </cell>
        </row>
        <row r="50">
          <cell r="C50" t="str">
            <v>Bubungan Fiber Glass</v>
          </cell>
          <cell r="D50" t="str">
            <v>Lbr</v>
          </cell>
          <cell r="E50">
            <v>15300</v>
          </cell>
        </row>
        <row r="51">
          <cell r="C51" t="str">
            <v>Atap Surya Colour</v>
          </cell>
          <cell r="D51" t="str">
            <v>Lbr</v>
          </cell>
          <cell r="E51">
            <v>38658</v>
          </cell>
        </row>
        <row r="52">
          <cell r="C52" t="str">
            <v>Bubungan Surya Colour</v>
          </cell>
          <cell r="D52" t="str">
            <v>Lbr</v>
          </cell>
          <cell r="E52">
            <v>15810</v>
          </cell>
        </row>
        <row r="53">
          <cell r="C53" t="str">
            <v>Atap Multi Colour</v>
          </cell>
          <cell r="D53" t="str">
            <v>Lbr</v>
          </cell>
          <cell r="E53">
            <v>72930</v>
          </cell>
        </row>
        <row r="54">
          <cell r="C54" t="str">
            <v>Bubungan Multi Colour</v>
          </cell>
          <cell r="D54" t="str">
            <v>Lbr</v>
          </cell>
          <cell r="E54">
            <v>25500</v>
          </cell>
        </row>
        <row r="55">
          <cell r="C55" t="str">
            <v>Atap Fibre Glass</v>
          </cell>
          <cell r="D55" t="str">
            <v>Lbr</v>
          </cell>
          <cell r="E55">
            <v>28050</v>
          </cell>
        </row>
        <row r="56">
          <cell r="C56" t="str">
            <v>Paku Kayu</v>
          </cell>
          <cell r="D56" t="str">
            <v>Kg</v>
          </cell>
          <cell r="E56">
            <v>14280</v>
          </cell>
        </row>
        <row r="57">
          <cell r="C57" t="str">
            <v>Paku Plywood</v>
          </cell>
          <cell r="D57" t="str">
            <v>Kg</v>
          </cell>
          <cell r="E57">
            <v>17850</v>
          </cell>
        </row>
        <row r="58">
          <cell r="C58" t="str">
            <v>Paku Ulin</v>
          </cell>
          <cell r="D58" t="str">
            <v>Kg</v>
          </cell>
          <cell r="E58">
            <v>20400</v>
          </cell>
        </row>
        <row r="59">
          <cell r="C59" t="str">
            <v>Paku Ulin.</v>
          </cell>
          <cell r="D59" t="str">
            <v>Bh</v>
          </cell>
          <cell r="E59">
            <v>408</v>
          </cell>
        </row>
        <row r="60">
          <cell r="C60" t="str">
            <v>Paku Atap Asbes / Seng / Multi roof</v>
          </cell>
          <cell r="D60" t="str">
            <v>Kg</v>
          </cell>
          <cell r="E60">
            <v>18360</v>
          </cell>
        </row>
        <row r="61">
          <cell r="C61" t="str">
            <v>Multiplek 9 mm</v>
          </cell>
          <cell r="D61" t="str">
            <v>Lbr</v>
          </cell>
          <cell r="E61">
            <v>127500</v>
          </cell>
        </row>
        <row r="62">
          <cell r="C62" t="str">
            <v>Semen Warna</v>
          </cell>
          <cell r="D62" t="str">
            <v>Kg</v>
          </cell>
          <cell r="E62">
            <v>4590</v>
          </cell>
        </row>
        <row r="63">
          <cell r="C63" t="str">
            <v>Plat Seng BJLS 27</v>
          </cell>
          <cell r="D63" t="str">
            <v>Lbr</v>
          </cell>
          <cell r="E63">
            <v>27451.26</v>
          </cell>
        </row>
        <row r="64">
          <cell r="C64" t="str">
            <v>Muur &amp; Baut.</v>
          </cell>
          <cell r="D64" t="str">
            <v>Kg</v>
          </cell>
          <cell r="E64">
            <v>28050</v>
          </cell>
        </row>
        <row r="65">
          <cell r="C65" t="str">
            <v>Muur &amp; Baut</v>
          </cell>
          <cell r="D65" t="str">
            <v>Bh</v>
          </cell>
          <cell r="E65">
            <v>7650</v>
          </cell>
        </row>
        <row r="66">
          <cell r="C66" t="str">
            <v>Pipa PVC Ø 1.5"</v>
          </cell>
          <cell r="D66" t="str">
            <v>M'</v>
          </cell>
          <cell r="E66">
            <v>10200</v>
          </cell>
        </row>
        <row r="67">
          <cell r="C67" t="str">
            <v>Pipa PVC Ø 1"</v>
          </cell>
          <cell r="D67" t="str">
            <v>M'</v>
          </cell>
          <cell r="E67">
            <v>7140</v>
          </cell>
        </row>
        <row r="68">
          <cell r="C68" t="str">
            <v>Pipa PVC Ø 3/4"</v>
          </cell>
          <cell r="D68" t="str">
            <v>M'</v>
          </cell>
          <cell r="E68">
            <v>5610</v>
          </cell>
        </row>
        <row r="69">
          <cell r="C69" t="str">
            <v>Pipa PVC Ø 2"</v>
          </cell>
          <cell r="D69" t="str">
            <v>M'</v>
          </cell>
          <cell r="E69">
            <v>13486.949999999999</v>
          </cell>
        </row>
        <row r="70">
          <cell r="C70" t="str">
            <v>Pipa PVC Ø 3"</v>
          </cell>
          <cell r="D70" t="str">
            <v>M'</v>
          </cell>
          <cell r="E70">
            <v>29064.899999999998</v>
          </cell>
        </row>
        <row r="71">
          <cell r="C71" t="str">
            <v>Pipa PVC Ø 4"</v>
          </cell>
          <cell r="D71" t="str">
            <v>M'</v>
          </cell>
          <cell r="E71">
            <v>61684.499999999993</v>
          </cell>
        </row>
        <row r="72">
          <cell r="C72" t="str">
            <v>Pipa PVC Ø 6"</v>
          </cell>
          <cell r="D72" t="str">
            <v>M'</v>
          </cell>
          <cell r="E72">
            <v>118977.89999999998</v>
          </cell>
        </row>
        <row r="73">
          <cell r="C73" t="str">
            <v>Pipa PVC Ø 8"</v>
          </cell>
          <cell r="D73" t="str">
            <v>M'</v>
          </cell>
          <cell r="E73">
            <v>145638.15</v>
          </cell>
        </row>
        <row r="74">
          <cell r="C74" t="str">
            <v>Pipa PVC Ø 10"</v>
          </cell>
          <cell r="D74" t="str">
            <v>M'</v>
          </cell>
          <cell r="E74">
            <v>54825</v>
          </cell>
        </row>
        <row r="75">
          <cell r="C75" t="str">
            <v>Expanolet</v>
          </cell>
          <cell r="D75" t="str">
            <v>Bh</v>
          </cell>
          <cell r="E75">
            <v>45900</v>
          </cell>
        </row>
        <row r="76">
          <cell r="C76" t="str">
            <v>Engsel Jendela 3 "</v>
          </cell>
          <cell r="D76" t="str">
            <v>Bh</v>
          </cell>
          <cell r="E76">
            <v>22440</v>
          </cell>
        </row>
        <row r="77">
          <cell r="C77" t="str">
            <v>Engsel Jendela 4 "</v>
          </cell>
          <cell r="D77" t="str">
            <v>Bh</v>
          </cell>
          <cell r="E77">
            <v>25500</v>
          </cell>
        </row>
        <row r="78">
          <cell r="C78" t="str">
            <v>Engsel Pintu 5 "</v>
          </cell>
          <cell r="D78" t="str">
            <v>Bh</v>
          </cell>
          <cell r="E78">
            <v>35700</v>
          </cell>
        </row>
        <row r="79">
          <cell r="C79" t="str">
            <v>Grendel</v>
          </cell>
          <cell r="D79" t="str">
            <v>Bh</v>
          </cell>
          <cell r="E79">
            <v>11730</v>
          </cell>
        </row>
        <row r="80">
          <cell r="C80" t="str">
            <v>Hak Angin</v>
          </cell>
          <cell r="D80" t="str">
            <v>Bh</v>
          </cell>
          <cell r="E80">
            <v>15810</v>
          </cell>
        </row>
        <row r="81">
          <cell r="C81" t="str">
            <v xml:space="preserve">Handle Jendela </v>
          </cell>
          <cell r="D81" t="str">
            <v>Bh</v>
          </cell>
          <cell r="E81">
            <v>13770</v>
          </cell>
        </row>
        <row r="82">
          <cell r="C82" t="str">
            <v>Kunci Pintu Tanam</v>
          </cell>
          <cell r="D82" t="str">
            <v>Bh</v>
          </cell>
          <cell r="E82">
            <v>219300</v>
          </cell>
        </row>
        <row r="83">
          <cell r="C83" t="str">
            <v>Gembok Lengkap</v>
          </cell>
          <cell r="D83" t="str">
            <v>Bh</v>
          </cell>
          <cell r="E83">
            <v>30600</v>
          </cell>
        </row>
        <row r="84">
          <cell r="C84" t="str">
            <v>Lis Profil 4 x 4 cm</v>
          </cell>
          <cell r="D84" t="str">
            <v>M'</v>
          </cell>
          <cell r="E84">
            <v>6630</v>
          </cell>
        </row>
        <row r="85">
          <cell r="C85" t="str">
            <v>Pasang Instalasi Listrik</v>
          </cell>
          <cell r="D85" t="str">
            <v>Bh</v>
          </cell>
          <cell r="E85">
            <v>229500</v>
          </cell>
        </row>
        <row r="86">
          <cell r="C86" t="str">
            <v>Stop Kontak dan Instalasi</v>
          </cell>
          <cell r="D86" t="str">
            <v>Bh</v>
          </cell>
          <cell r="E86">
            <v>229500</v>
          </cell>
        </row>
        <row r="87">
          <cell r="C87" t="str">
            <v>Saklar Tunggal</v>
          </cell>
          <cell r="D87" t="str">
            <v>Bh</v>
          </cell>
          <cell r="E87">
            <v>18870</v>
          </cell>
        </row>
        <row r="88">
          <cell r="C88" t="str">
            <v>Saklar Ganda</v>
          </cell>
          <cell r="D88" t="str">
            <v>Bh</v>
          </cell>
          <cell r="E88">
            <v>20400</v>
          </cell>
        </row>
        <row r="89">
          <cell r="C89" t="str">
            <v>Sekering Cast / MCB</v>
          </cell>
          <cell r="D89" t="str">
            <v>Bh</v>
          </cell>
          <cell r="E89">
            <v>51000</v>
          </cell>
        </row>
        <row r="90">
          <cell r="C90" t="str">
            <v>Lampu TL 2 x 20 Watt</v>
          </cell>
          <cell r="D90" t="str">
            <v>Bh</v>
          </cell>
          <cell r="E90">
            <v>86700</v>
          </cell>
        </row>
        <row r="91">
          <cell r="C91" t="str">
            <v>Lampu Pijar</v>
          </cell>
          <cell r="D91" t="str">
            <v>Bh</v>
          </cell>
          <cell r="E91">
            <v>12750</v>
          </cell>
        </row>
        <row r="92">
          <cell r="C92" t="str">
            <v>Kran Air 3/4"</v>
          </cell>
          <cell r="D92" t="str">
            <v>Bh</v>
          </cell>
          <cell r="E92">
            <v>19380</v>
          </cell>
        </row>
        <row r="93">
          <cell r="C93" t="str">
            <v>Floor Drain</v>
          </cell>
          <cell r="D93" t="str">
            <v>Bh</v>
          </cell>
          <cell r="E93">
            <v>23970</v>
          </cell>
        </row>
        <row r="94">
          <cell r="C94" t="str">
            <v>Batu Gunung Pecah 7/10 cm</v>
          </cell>
          <cell r="D94" t="str">
            <v>M³</v>
          </cell>
          <cell r="E94">
            <v>306000</v>
          </cell>
        </row>
        <row r="95">
          <cell r="C95" t="str">
            <v>Batu Gunung Pecah 5/7 cm</v>
          </cell>
          <cell r="D95" t="str">
            <v>M³</v>
          </cell>
          <cell r="E95">
            <v>285600</v>
          </cell>
        </row>
        <row r="96">
          <cell r="C96" t="str">
            <v>Batu Pecah 3/5 cm</v>
          </cell>
          <cell r="D96" t="str">
            <v>M³</v>
          </cell>
          <cell r="E96">
            <v>331500</v>
          </cell>
        </row>
        <row r="97">
          <cell r="C97" t="str">
            <v>Batu Pecah 2/3 cm</v>
          </cell>
          <cell r="D97" t="str">
            <v>M³</v>
          </cell>
          <cell r="E97">
            <v>332010</v>
          </cell>
        </row>
        <row r="98">
          <cell r="C98" t="str">
            <v>Batu Pecah 1/2 cm</v>
          </cell>
          <cell r="D98" t="str">
            <v>M³</v>
          </cell>
          <cell r="E98">
            <v>357000</v>
          </cell>
        </row>
        <row r="99">
          <cell r="C99" t="str">
            <v>Batu Debu</v>
          </cell>
          <cell r="D99" t="str">
            <v>M³</v>
          </cell>
          <cell r="E99">
            <v>459000</v>
          </cell>
        </row>
        <row r="100">
          <cell r="C100" t="str">
            <v>Solar</v>
          </cell>
          <cell r="D100" t="str">
            <v>Ltr</v>
          </cell>
          <cell r="E100">
            <v>4590</v>
          </cell>
        </row>
        <row r="101">
          <cell r="C101" t="str">
            <v xml:space="preserve">Minyak Pelumas </v>
          </cell>
          <cell r="D101" t="str">
            <v>Ltr</v>
          </cell>
          <cell r="E101">
            <v>20400</v>
          </cell>
        </row>
        <row r="102">
          <cell r="C102" t="str">
            <v>Minyak Cat</v>
          </cell>
          <cell r="D102" t="str">
            <v>Ltr</v>
          </cell>
          <cell r="E102">
            <v>14790</v>
          </cell>
        </row>
        <row r="103">
          <cell r="C103" t="str">
            <v>Bensin</v>
          </cell>
          <cell r="D103" t="str">
            <v>Ltr</v>
          </cell>
          <cell r="E103">
            <v>3570</v>
          </cell>
        </row>
        <row r="104">
          <cell r="C104" t="str">
            <v>Stop Kran 1"</v>
          </cell>
          <cell r="D104" t="str">
            <v>Set</v>
          </cell>
          <cell r="E104">
            <v>188700</v>
          </cell>
        </row>
        <row r="105">
          <cell r="C105" t="str">
            <v>Stop Kran 2"</v>
          </cell>
          <cell r="D105" t="str">
            <v>Set</v>
          </cell>
          <cell r="E105">
            <v>561000</v>
          </cell>
        </row>
        <row r="106">
          <cell r="C106" t="str">
            <v>Stop Kran 4"</v>
          </cell>
          <cell r="D106" t="str">
            <v>Set</v>
          </cell>
          <cell r="E106">
            <v>1683000</v>
          </cell>
        </row>
        <row r="107">
          <cell r="C107" t="str">
            <v>Pasang Elbow Ø 1"</v>
          </cell>
          <cell r="D107" t="str">
            <v>Bh</v>
          </cell>
          <cell r="E107">
            <v>7650</v>
          </cell>
        </row>
        <row r="108">
          <cell r="C108" t="str">
            <v>Pasang Soch Ø 1"</v>
          </cell>
          <cell r="D108" t="str">
            <v>Bh</v>
          </cell>
          <cell r="E108">
            <v>7650</v>
          </cell>
        </row>
        <row r="109">
          <cell r="C109" t="str">
            <v>Pasang Soch Ø 1/2"</v>
          </cell>
          <cell r="D109" t="str">
            <v>Bh</v>
          </cell>
          <cell r="E109">
            <v>5100</v>
          </cell>
        </row>
        <row r="110">
          <cell r="C110" t="str">
            <v>Pasang Soch T Ø 1/2"</v>
          </cell>
          <cell r="D110" t="str">
            <v>Bh</v>
          </cell>
          <cell r="E110">
            <v>15300</v>
          </cell>
        </row>
        <row r="111">
          <cell r="C111" t="str">
            <v>Pasang Soch T Ø 3/4"</v>
          </cell>
          <cell r="D111" t="str">
            <v>Bh</v>
          </cell>
          <cell r="E111">
            <v>20400</v>
          </cell>
        </row>
        <row r="112">
          <cell r="C112" t="str">
            <v>Pasang Soch / Elbow Ø 3/4"</v>
          </cell>
          <cell r="D112" t="str">
            <v>Bh</v>
          </cell>
          <cell r="E112">
            <v>10200</v>
          </cell>
        </row>
        <row r="113">
          <cell r="C113" t="str">
            <v>Pasang Valve Ø 1"</v>
          </cell>
          <cell r="D113" t="str">
            <v>Bh</v>
          </cell>
          <cell r="E113">
            <v>7650</v>
          </cell>
        </row>
        <row r="114">
          <cell r="C114" t="str">
            <v>Soch Ø 3"</v>
          </cell>
          <cell r="D114" t="str">
            <v>Bh</v>
          </cell>
          <cell r="E114">
            <v>91800</v>
          </cell>
        </row>
        <row r="115">
          <cell r="C115" t="str">
            <v>Soch Ø 4"</v>
          </cell>
          <cell r="D115" t="str">
            <v>Bh</v>
          </cell>
          <cell r="E115">
            <v>91800</v>
          </cell>
        </row>
        <row r="116">
          <cell r="C116" t="str">
            <v>Elbow Ø 2"</v>
          </cell>
          <cell r="D116" t="str">
            <v>Bh</v>
          </cell>
          <cell r="E116">
            <v>61200</v>
          </cell>
        </row>
        <row r="117">
          <cell r="C117" t="str">
            <v>Elbow Ø 3"</v>
          </cell>
          <cell r="D117" t="str">
            <v>Bh</v>
          </cell>
          <cell r="E117">
            <v>91800</v>
          </cell>
        </row>
        <row r="118">
          <cell r="C118" t="str">
            <v>Elbow Ø 4"</v>
          </cell>
          <cell r="D118" t="str">
            <v>Bh</v>
          </cell>
          <cell r="E118">
            <v>132600</v>
          </cell>
        </row>
        <row r="119">
          <cell r="C119" t="str">
            <v>Elbow Ø 6"</v>
          </cell>
          <cell r="D119" t="str">
            <v>Bh</v>
          </cell>
          <cell r="E119">
            <v>173400</v>
          </cell>
        </row>
        <row r="120">
          <cell r="C120" t="str">
            <v>Elbow Ø 8"</v>
          </cell>
          <cell r="D120" t="str">
            <v>Bh</v>
          </cell>
          <cell r="E120">
            <v>194820</v>
          </cell>
        </row>
        <row r="121">
          <cell r="C121" t="str">
            <v>Shock Reducer Ø 4" - 3"</v>
          </cell>
          <cell r="D121" t="str">
            <v>Bh</v>
          </cell>
          <cell r="E121">
            <v>178500</v>
          </cell>
        </row>
        <row r="122">
          <cell r="C122" t="str">
            <v>Shock Reducer Ø 3" - 2"</v>
          </cell>
          <cell r="D122" t="str">
            <v>Bh</v>
          </cell>
          <cell r="E122">
            <v>163200</v>
          </cell>
        </row>
        <row r="123">
          <cell r="C123" t="str">
            <v>Shock Reducer Ø 2" - 1"</v>
          </cell>
          <cell r="D123" t="str">
            <v>Bh</v>
          </cell>
          <cell r="E123">
            <v>147900</v>
          </cell>
        </row>
        <row r="124">
          <cell r="C124" t="str">
            <v>Paving Block</v>
          </cell>
          <cell r="D124" t="str">
            <v>Bh</v>
          </cell>
          <cell r="E124">
            <v>2040</v>
          </cell>
        </row>
        <row r="125">
          <cell r="C125" t="str">
            <v>Kloset Jongkok</v>
          </cell>
          <cell r="D125" t="str">
            <v>Bh</v>
          </cell>
          <cell r="E125">
            <v>303960</v>
          </cell>
        </row>
        <row r="126">
          <cell r="C126" t="str">
            <v>Pengadaan dan Pemasangan Panel Induk</v>
          </cell>
          <cell r="D126" t="str">
            <v>Unit</v>
          </cell>
          <cell r="E126">
            <v>9690000</v>
          </cell>
        </row>
        <row r="127">
          <cell r="C127" t="str">
            <v>Start to Delta16 Kva</v>
          </cell>
        </row>
        <row r="128">
          <cell r="C128" t="str">
            <v>Kabel 16 mm²</v>
          </cell>
          <cell r="D128" t="str">
            <v>M'</v>
          </cell>
          <cell r="E128">
            <v>76500</v>
          </cell>
        </row>
        <row r="129">
          <cell r="C129" t="str">
            <v>Kabel 9 mm²</v>
          </cell>
          <cell r="D129" t="str">
            <v>M'</v>
          </cell>
          <cell r="E129">
            <v>51000</v>
          </cell>
        </row>
        <row r="130">
          <cell r="C130" t="str">
            <v>Lampu Penerangan di Tiang Listrik 100 Watt</v>
          </cell>
          <cell r="D130" t="str">
            <v>Set</v>
          </cell>
          <cell r="E130">
            <v>1785000</v>
          </cell>
        </row>
        <row r="131">
          <cell r="C131" t="str">
            <v>Otomatis Saklar ditiang Listrik</v>
          </cell>
          <cell r="D131" t="str">
            <v>Bh</v>
          </cell>
          <cell r="E131">
            <v>153000</v>
          </cell>
        </row>
        <row r="132">
          <cell r="C132" t="str">
            <v>Arde Instalasi  Standar</v>
          </cell>
          <cell r="D132" t="str">
            <v>Set</v>
          </cell>
          <cell r="E132">
            <v>25500</v>
          </cell>
        </row>
        <row r="133">
          <cell r="C133" t="str">
            <v>Lot alat pemadat</v>
          </cell>
          <cell r="D133" t="str">
            <v>Set</v>
          </cell>
          <cell r="E133">
            <v>25500</v>
          </cell>
        </row>
        <row r="134">
          <cell r="C134" t="str">
            <v>Set alat pemadat + bahan bakar</v>
          </cell>
          <cell r="D134" t="str">
            <v>Set</v>
          </cell>
          <cell r="E134">
            <v>25500</v>
          </cell>
        </row>
        <row r="135">
          <cell r="C135" t="str">
            <v>Alat Bantu</v>
          </cell>
          <cell r="D135" t="str">
            <v>Ls</v>
          </cell>
          <cell r="E135">
            <v>7650</v>
          </cell>
        </row>
        <row r="137">
          <cell r="C137" t="str">
            <v>Upah Kerja</v>
          </cell>
        </row>
        <row r="138">
          <cell r="C138" t="str">
            <v>Pekerja</v>
          </cell>
          <cell r="D138" t="str">
            <v>HO</v>
          </cell>
          <cell r="E138">
            <v>36720</v>
          </cell>
        </row>
        <row r="139">
          <cell r="C139" t="str">
            <v>Mandor</v>
          </cell>
          <cell r="D139" t="str">
            <v>HO</v>
          </cell>
          <cell r="E139">
            <v>48960</v>
          </cell>
        </row>
        <row r="140">
          <cell r="C140" t="str">
            <v>Tukang Kayu</v>
          </cell>
          <cell r="D140" t="str">
            <v>HO</v>
          </cell>
          <cell r="E140">
            <v>40290</v>
          </cell>
        </row>
        <row r="141">
          <cell r="C141" t="str">
            <v>Tukang Batu</v>
          </cell>
          <cell r="D141" t="str">
            <v>HO</v>
          </cell>
          <cell r="E141">
            <v>40290</v>
          </cell>
        </row>
        <row r="142">
          <cell r="C142" t="str">
            <v>Tukang Cat</v>
          </cell>
          <cell r="D142" t="str">
            <v>HO</v>
          </cell>
          <cell r="E142">
            <v>40290</v>
          </cell>
        </row>
        <row r="143">
          <cell r="C143" t="str">
            <v>Tukang Besi</v>
          </cell>
          <cell r="D143" t="str">
            <v>HO</v>
          </cell>
          <cell r="E143">
            <v>40290</v>
          </cell>
        </row>
        <row r="144">
          <cell r="C144" t="str">
            <v>Tukang Pipa</v>
          </cell>
          <cell r="D144" t="str">
            <v>HO</v>
          </cell>
          <cell r="E144">
            <v>40290</v>
          </cell>
        </row>
        <row r="145">
          <cell r="C145" t="str">
            <v>Tukang Listrik</v>
          </cell>
          <cell r="D145" t="str">
            <v>HO</v>
          </cell>
          <cell r="E145">
            <v>40290</v>
          </cell>
        </row>
        <row r="146">
          <cell r="C146" t="str">
            <v>Kepala Tukang</v>
          </cell>
          <cell r="D146" t="str">
            <v>HO</v>
          </cell>
          <cell r="E146">
            <v>43350</v>
          </cell>
        </row>
        <row r="147">
          <cell r="C147" t="str">
            <v>Operator Terampil</v>
          </cell>
          <cell r="D147" t="str">
            <v>HO</v>
          </cell>
          <cell r="E147">
            <v>45900</v>
          </cell>
        </row>
        <row r="148">
          <cell r="C148" t="str">
            <v>Supir Terampil</v>
          </cell>
          <cell r="D148" t="str">
            <v>HO</v>
          </cell>
          <cell r="E148">
            <v>45900</v>
          </cell>
        </row>
        <row r="149">
          <cell r="C149" t="str">
            <v>Buruh tak Terampil</v>
          </cell>
          <cell r="D149" t="str">
            <v>HO</v>
          </cell>
          <cell r="E149">
            <v>30600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Anls"/>
      <sheetName val="Als"/>
      <sheetName val="REKAP"/>
      <sheetName val="Deder"/>
      <sheetName val="DederRAB"/>
      <sheetName val="Pakan"/>
      <sheetName val="PakanRAB"/>
      <sheetName val="Blower"/>
      <sheetName val="Blowerrab"/>
      <sheetName val="Genset"/>
      <sheetName val="Gensetrab"/>
      <sheetName val="Pompa"/>
      <sheetName val="Pomparab"/>
      <sheetName val="Pompa (2)"/>
      <sheetName val="Pomparab (2)"/>
    </sheetNames>
    <sheetDataSet>
      <sheetData sheetId="0" refreshError="1">
        <row r="9">
          <cell r="C9" t="str">
            <v>Daftar Barang</v>
          </cell>
        </row>
        <row r="10">
          <cell r="C10" t="str">
            <v>Tanah Urug</v>
          </cell>
          <cell r="D10" t="str">
            <v>M³</v>
          </cell>
          <cell r="E10">
            <v>33660</v>
          </cell>
        </row>
        <row r="11">
          <cell r="C11" t="str">
            <v>Pasir Urug</v>
          </cell>
          <cell r="D11" t="str">
            <v>M³</v>
          </cell>
          <cell r="E11">
            <v>71400</v>
          </cell>
        </row>
        <row r="12">
          <cell r="C12" t="str">
            <v>Pasir Pasang</v>
          </cell>
          <cell r="D12" t="str">
            <v>M³</v>
          </cell>
          <cell r="E12">
            <v>79560</v>
          </cell>
        </row>
        <row r="13">
          <cell r="C13" t="str">
            <v>Batu Padas Tua</v>
          </cell>
          <cell r="D13" t="str">
            <v>M³</v>
          </cell>
          <cell r="E13">
            <v>147900</v>
          </cell>
        </row>
        <row r="14">
          <cell r="C14" t="str">
            <v>Batu Gunung</v>
          </cell>
          <cell r="D14" t="str">
            <v>M³</v>
          </cell>
          <cell r="E14">
            <v>166770</v>
          </cell>
        </row>
        <row r="15">
          <cell r="C15" t="str">
            <v>Semen @ 50 Kg</v>
          </cell>
          <cell r="D15" t="str">
            <v>Zak</v>
          </cell>
          <cell r="E15">
            <v>41310</v>
          </cell>
        </row>
        <row r="16">
          <cell r="C16" t="str">
            <v>Batu Bata</v>
          </cell>
          <cell r="D16" t="str">
            <v>M³</v>
          </cell>
          <cell r="E16">
            <v>760.92</v>
          </cell>
        </row>
        <row r="17">
          <cell r="C17" t="str">
            <v>Kayu Meranti Papan</v>
          </cell>
          <cell r="D17" t="str">
            <v>M³</v>
          </cell>
          <cell r="E17">
            <v>867000</v>
          </cell>
        </row>
        <row r="18">
          <cell r="C18" t="str">
            <v>Kayu Meranti Balok</v>
          </cell>
          <cell r="D18" t="str">
            <v>M³</v>
          </cell>
          <cell r="E18">
            <v>918000</v>
          </cell>
        </row>
        <row r="19">
          <cell r="C19" t="str">
            <v>Kayu Kapur Balok</v>
          </cell>
          <cell r="D19" t="str">
            <v>M³</v>
          </cell>
          <cell r="E19">
            <v>1020000</v>
          </cell>
        </row>
        <row r="20">
          <cell r="C20" t="str">
            <v>Kayu Kapur Papan</v>
          </cell>
          <cell r="D20" t="str">
            <v>M³</v>
          </cell>
          <cell r="E20">
            <v>1275000</v>
          </cell>
        </row>
        <row r="21">
          <cell r="C21" t="str">
            <v>Kayu Bengkirai Balok</v>
          </cell>
          <cell r="D21" t="str">
            <v>M³</v>
          </cell>
          <cell r="E21">
            <v>1071000</v>
          </cell>
        </row>
        <row r="22">
          <cell r="C22" t="str">
            <v>Kayu Bengkirai Papan</v>
          </cell>
          <cell r="D22" t="str">
            <v>M³</v>
          </cell>
          <cell r="E22">
            <v>1326000</v>
          </cell>
        </row>
        <row r="23">
          <cell r="C23" t="str">
            <v>Kayu Ulin Balok</v>
          </cell>
          <cell r="D23" t="str">
            <v>M³</v>
          </cell>
          <cell r="E23">
            <v>1122000</v>
          </cell>
        </row>
        <row r="24">
          <cell r="C24" t="str">
            <v>Kayu Ulin Papan</v>
          </cell>
          <cell r="D24" t="str">
            <v>M³</v>
          </cell>
          <cell r="E24">
            <v>1377000</v>
          </cell>
        </row>
        <row r="25">
          <cell r="C25" t="str">
            <v>Lumber Siring Ulin</v>
          </cell>
          <cell r="D25" t="str">
            <v>Bh</v>
          </cell>
          <cell r="E25">
            <v>1530000</v>
          </cell>
        </row>
        <row r="26">
          <cell r="C26" t="str">
            <v>Besi Beton</v>
          </cell>
          <cell r="D26" t="str">
            <v>Kg</v>
          </cell>
          <cell r="E26">
            <v>9843</v>
          </cell>
        </row>
        <row r="27">
          <cell r="C27" t="str">
            <v>Kawat Ikat ( Bendrat )</v>
          </cell>
          <cell r="D27" t="str">
            <v>Kg</v>
          </cell>
          <cell r="E27">
            <v>19380</v>
          </cell>
        </row>
        <row r="28">
          <cell r="C28" t="str">
            <v>Kaca Bening Tebal 5 mm</v>
          </cell>
          <cell r="D28" t="str">
            <v>M²</v>
          </cell>
          <cell r="E28">
            <v>99450</v>
          </cell>
        </row>
        <row r="29">
          <cell r="C29" t="str">
            <v>Kaca Riben Tebal 5 mm</v>
          </cell>
          <cell r="D29" t="str">
            <v>M²</v>
          </cell>
          <cell r="E29">
            <v>132600</v>
          </cell>
        </row>
        <row r="30">
          <cell r="C30" t="str">
            <v>Plywood  4 mm</v>
          </cell>
          <cell r="D30" t="str">
            <v>Lbr</v>
          </cell>
          <cell r="E30">
            <v>54570</v>
          </cell>
        </row>
        <row r="31">
          <cell r="C31" t="str">
            <v>Keramik 30 x 30 cm</v>
          </cell>
          <cell r="D31" t="str">
            <v>Dos/Box</v>
          </cell>
          <cell r="E31">
            <v>54417</v>
          </cell>
        </row>
        <row r="32">
          <cell r="C32" t="str">
            <v>Keramik 20 x 20 cm</v>
          </cell>
          <cell r="D32" t="str">
            <v>Dos/Box</v>
          </cell>
          <cell r="E32">
            <v>63750</v>
          </cell>
        </row>
        <row r="33">
          <cell r="C33" t="str">
            <v>Tegel abu-abu 20 x 20 cm</v>
          </cell>
          <cell r="D33" t="str">
            <v>Dos/Box</v>
          </cell>
          <cell r="E33">
            <v>45900</v>
          </cell>
        </row>
        <row r="34">
          <cell r="C34" t="str">
            <v>Plin Tegel 10 x 40 cm</v>
          </cell>
          <cell r="D34" t="str">
            <v>Dos/Box</v>
          </cell>
          <cell r="E34">
            <v>51000</v>
          </cell>
        </row>
        <row r="35">
          <cell r="C35" t="str">
            <v>Cat Kayu Kilap</v>
          </cell>
          <cell r="D35" t="str">
            <v>Kg</v>
          </cell>
          <cell r="E35">
            <v>33660</v>
          </cell>
        </row>
        <row r="36">
          <cell r="C36" t="str">
            <v>Cat Tembok</v>
          </cell>
          <cell r="D36" t="str">
            <v>Kg</v>
          </cell>
          <cell r="E36">
            <v>12240</v>
          </cell>
        </row>
        <row r="37">
          <cell r="C37" t="str">
            <v>Plitur</v>
          </cell>
          <cell r="D37" t="str">
            <v>Kg</v>
          </cell>
          <cell r="E37">
            <v>26010</v>
          </cell>
        </row>
        <row r="38">
          <cell r="C38" t="str">
            <v>Minyak Plitur</v>
          </cell>
          <cell r="D38" t="str">
            <v>Ltr</v>
          </cell>
          <cell r="E38">
            <v>12240</v>
          </cell>
        </row>
        <row r="39">
          <cell r="C39" t="str">
            <v>Minyak Cat</v>
          </cell>
          <cell r="D39" t="str">
            <v>Ltr</v>
          </cell>
          <cell r="E39">
            <v>14790</v>
          </cell>
        </row>
        <row r="40">
          <cell r="C40" t="str">
            <v>Amplas</v>
          </cell>
          <cell r="D40" t="str">
            <v>Lbr</v>
          </cell>
          <cell r="E40">
            <v>3060</v>
          </cell>
        </row>
        <row r="41">
          <cell r="C41" t="str">
            <v>Dempul Kayu</v>
          </cell>
          <cell r="D41" t="str">
            <v>Kg</v>
          </cell>
          <cell r="E41">
            <v>11730</v>
          </cell>
        </row>
        <row r="42">
          <cell r="C42" t="str">
            <v>Plamir tembok / Plafond</v>
          </cell>
          <cell r="D42" t="str">
            <v>Kg</v>
          </cell>
          <cell r="E42">
            <v>23970</v>
          </cell>
        </row>
        <row r="43">
          <cell r="C43" t="str">
            <v>Cat Dasar ( Meni Kayu )</v>
          </cell>
          <cell r="D43" t="str">
            <v>Kg</v>
          </cell>
          <cell r="E43">
            <v>14790</v>
          </cell>
        </row>
        <row r="44">
          <cell r="C44" t="str">
            <v>Cat Epoxy</v>
          </cell>
          <cell r="D44" t="str">
            <v>Kg</v>
          </cell>
          <cell r="E44">
            <v>127500</v>
          </cell>
        </row>
        <row r="45">
          <cell r="C45" t="str">
            <v>Teer ( Residu )</v>
          </cell>
          <cell r="D45" t="str">
            <v>Kg/Ltr</v>
          </cell>
          <cell r="E45">
            <v>7650</v>
          </cell>
        </row>
        <row r="46">
          <cell r="C46" t="str">
            <v>Genteng Beton Warna</v>
          </cell>
          <cell r="D46" t="str">
            <v>Bh</v>
          </cell>
          <cell r="E46">
            <v>4590</v>
          </cell>
        </row>
        <row r="47">
          <cell r="C47" t="str">
            <v>Bubungan Beton Warna</v>
          </cell>
          <cell r="D47" t="str">
            <v>Bh</v>
          </cell>
          <cell r="E47">
            <v>3570</v>
          </cell>
        </row>
        <row r="48">
          <cell r="C48" t="str">
            <v>Atap Asbes Gelombang Kecil</v>
          </cell>
          <cell r="D48" t="str">
            <v>Lbr</v>
          </cell>
          <cell r="E48">
            <v>25500</v>
          </cell>
        </row>
        <row r="49">
          <cell r="C49" t="str">
            <v>Bubungan Asbes Glb. Kecil</v>
          </cell>
          <cell r="D49" t="str">
            <v>Lbr</v>
          </cell>
          <cell r="E49">
            <v>10200</v>
          </cell>
        </row>
        <row r="50">
          <cell r="C50" t="str">
            <v>Bubungan Fiber Glass</v>
          </cell>
          <cell r="D50" t="str">
            <v>Lbr</v>
          </cell>
          <cell r="E50">
            <v>15300</v>
          </cell>
        </row>
        <row r="51">
          <cell r="C51" t="str">
            <v>Atap Surya Colour</v>
          </cell>
          <cell r="D51" t="str">
            <v>Lbr</v>
          </cell>
          <cell r="E51">
            <v>38658</v>
          </cell>
        </row>
        <row r="52">
          <cell r="C52" t="str">
            <v>Bubungan Surya Colour</v>
          </cell>
          <cell r="D52" t="str">
            <v>Lbr</v>
          </cell>
          <cell r="E52">
            <v>15810</v>
          </cell>
        </row>
        <row r="53">
          <cell r="C53" t="str">
            <v>Atap Multi Colour</v>
          </cell>
          <cell r="D53" t="str">
            <v>Lbr</v>
          </cell>
          <cell r="E53">
            <v>72930</v>
          </cell>
        </row>
        <row r="54">
          <cell r="C54" t="str">
            <v>Bubungan Multi Colour</v>
          </cell>
          <cell r="D54" t="str">
            <v>Lbr</v>
          </cell>
          <cell r="E54">
            <v>25500</v>
          </cell>
        </row>
        <row r="55">
          <cell r="C55" t="str">
            <v>Atap Fibre Glass</v>
          </cell>
          <cell r="D55" t="str">
            <v>Lbr</v>
          </cell>
          <cell r="E55">
            <v>28050</v>
          </cell>
        </row>
        <row r="56">
          <cell r="C56" t="str">
            <v>Paku Kayu</v>
          </cell>
          <cell r="D56" t="str">
            <v>Kg</v>
          </cell>
          <cell r="E56">
            <v>14280</v>
          </cell>
        </row>
        <row r="57">
          <cell r="C57" t="str">
            <v>Paku Plywood</v>
          </cell>
          <cell r="D57" t="str">
            <v>Kg</v>
          </cell>
          <cell r="E57">
            <v>17850</v>
          </cell>
        </row>
        <row r="58">
          <cell r="C58" t="str">
            <v>Paku Ulin</v>
          </cell>
          <cell r="D58" t="str">
            <v>Kg</v>
          </cell>
          <cell r="E58">
            <v>20400</v>
          </cell>
        </row>
        <row r="59">
          <cell r="C59" t="str">
            <v>Paku Ulin.</v>
          </cell>
          <cell r="D59" t="str">
            <v>Bh</v>
          </cell>
          <cell r="E59">
            <v>408</v>
          </cell>
        </row>
        <row r="60">
          <cell r="C60" t="str">
            <v>Paku Atap Asbes / Seng / Multi roof</v>
          </cell>
          <cell r="D60" t="str">
            <v>Kg</v>
          </cell>
          <cell r="E60">
            <v>18360</v>
          </cell>
        </row>
        <row r="61">
          <cell r="C61" t="str">
            <v>Multiplek 9 mm</v>
          </cell>
          <cell r="D61" t="str">
            <v>Lbr</v>
          </cell>
          <cell r="E61">
            <v>127500</v>
          </cell>
        </row>
        <row r="62">
          <cell r="C62" t="str">
            <v>Semen Warna</v>
          </cell>
          <cell r="D62" t="str">
            <v>Kg</v>
          </cell>
          <cell r="E62">
            <v>4590</v>
          </cell>
        </row>
        <row r="63">
          <cell r="C63" t="str">
            <v>Plat Seng BJLS 27</v>
          </cell>
          <cell r="D63" t="str">
            <v>Lbr</v>
          </cell>
          <cell r="E63">
            <v>27451.26</v>
          </cell>
        </row>
        <row r="64">
          <cell r="C64" t="str">
            <v>Muur &amp; Baut.</v>
          </cell>
          <cell r="D64" t="str">
            <v>Kg</v>
          </cell>
          <cell r="E64">
            <v>28050</v>
          </cell>
        </row>
        <row r="65">
          <cell r="C65" t="str">
            <v>Muur &amp; Baut</v>
          </cell>
          <cell r="D65" t="str">
            <v>Bh</v>
          </cell>
          <cell r="E65">
            <v>7650</v>
          </cell>
        </row>
        <row r="66">
          <cell r="C66" t="str">
            <v>Pipa PVC Ø 1.5"</v>
          </cell>
          <cell r="D66" t="str">
            <v>M'</v>
          </cell>
          <cell r="E66">
            <v>10200</v>
          </cell>
        </row>
        <row r="67">
          <cell r="C67" t="str">
            <v>Pipa PVC Ø 1"</v>
          </cell>
          <cell r="D67" t="str">
            <v>M'</v>
          </cell>
          <cell r="E67">
            <v>7140</v>
          </cell>
        </row>
        <row r="68">
          <cell r="C68" t="str">
            <v>Pipa PVC Ø 3/4"</v>
          </cell>
          <cell r="D68" t="str">
            <v>M'</v>
          </cell>
          <cell r="E68">
            <v>5610</v>
          </cell>
        </row>
        <row r="69">
          <cell r="C69" t="str">
            <v>Pipa PVC Ø 2"</v>
          </cell>
          <cell r="D69" t="str">
            <v>M'</v>
          </cell>
          <cell r="E69">
            <v>13486.949999999999</v>
          </cell>
        </row>
        <row r="70">
          <cell r="C70" t="str">
            <v>Pipa PVC Ø 3"</v>
          </cell>
          <cell r="D70" t="str">
            <v>M'</v>
          </cell>
          <cell r="E70">
            <v>29064.899999999998</v>
          </cell>
        </row>
        <row r="71">
          <cell r="C71" t="str">
            <v>Pipa PVC Ø 4"</v>
          </cell>
          <cell r="D71" t="str">
            <v>M'</v>
          </cell>
          <cell r="E71">
            <v>61684.499999999993</v>
          </cell>
        </row>
        <row r="72">
          <cell r="C72" t="str">
            <v>Pipa PVC Ø 6"</v>
          </cell>
          <cell r="D72" t="str">
            <v>M'</v>
          </cell>
          <cell r="E72">
            <v>118977.89999999998</v>
          </cell>
        </row>
        <row r="73">
          <cell r="C73" t="str">
            <v>Pipa PVC Ø 8"</v>
          </cell>
          <cell r="D73" t="str">
            <v>M'</v>
          </cell>
          <cell r="E73">
            <v>145638.15</v>
          </cell>
        </row>
        <row r="74">
          <cell r="C74" t="str">
            <v>Pipa PVC Ø 10"</v>
          </cell>
          <cell r="D74" t="str">
            <v>M'</v>
          </cell>
          <cell r="E74">
            <v>54825</v>
          </cell>
        </row>
        <row r="75">
          <cell r="C75" t="str">
            <v>Expanolet</v>
          </cell>
          <cell r="D75" t="str">
            <v>Bh</v>
          </cell>
          <cell r="E75">
            <v>45900</v>
          </cell>
        </row>
        <row r="76">
          <cell r="C76" t="str">
            <v>Engsel Jendela 3 "</v>
          </cell>
          <cell r="D76" t="str">
            <v>Bh</v>
          </cell>
          <cell r="E76">
            <v>22440</v>
          </cell>
        </row>
        <row r="77">
          <cell r="C77" t="str">
            <v>Engsel Jendela 4 "</v>
          </cell>
          <cell r="D77" t="str">
            <v>Bh</v>
          </cell>
          <cell r="E77">
            <v>25500</v>
          </cell>
        </row>
        <row r="78">
          <cell r="C78" t="str">
            <v>Engsel Pintu 5 "</v>
          </cell>
          <cell r="D78" t="str">
            <v>Bh</v>
          </cell>
          <cell r="E78">
            <v>35700</v>
          </cell>
        </row>
        <row r="79">
          <cell r="C79" t="str">
            <v>Grendel</v>
          </cell>
          <cell r="D79" t="str">
            <v>Bh</v>
          </cell>
          <cell r="E79">
            <v>11730</v>
          </cell>
        </row>
        <row r="80">
          <cell r="C80" t="str">
            <v>Hak Angin</v>
          </cell>
          <cell r="D80" t="str">
            <v>Bh</v>
          </cell>
          <cell r="E80">
            <v>15810</v>
          </cell>
        </row>
        <row r="81">
          <cell r="C81" t="str">
            <v xml:space="preserve">Handle Jendela </v>
          </cell>
          <cell r="D81" t="str">
            <v>Bh</v>
          </cell>
          <cell r="E81">
            <v>13770</v>
          </cell>
        </row>
        <row r="82">
          <cell r="C82" t="str">
            <v>Kunci Pintu Tanam</v>
          </cell>
          <cell r="D82" t="str">
            <v>Bh</v>
          </cell>
          <cell r="E82">
            <v>219300</v>
          </cell>
        </row>
        <row r="83">
          <cell r="C83" t="str">
            <v>Gembok Lengkap</v>
          </cell>
          <cell r="D83" t="str">
            <v>Bh</v>
          </cell>
          <cell r="E83">
            <v>30600</v>
          </cell>
        </row>
        <row r="84">
          <cell r="C84" t="str">
            <v>Lis Profil 4 x 4 cm</v>
          </cell>
          <cell r="D84" t="str">
            <v>M'</v>
          </cell>
          <cell r="E84">
            <v>6630</v>
          </cell>
        </row>
        <row r="85">
          <cell r="C85" t="str">
            <v>Pasang Instalasi Listrik</v>
          </cell>
          <cell r="D85" t="str">
            <v>Bh</v>
          </cell>
          <cell r="E85">
            <v>229500</v>
          </cell>
        </row>
        <row r="86">
          <cell r="C86" t="str">
            <v>Stop Kontak dan Instalasi</v>
          </cell>
          <cell r="D86" t="str">
            <v>Bh</v>
          </cell>
          <cell r="E86">
            <v>229500</v>
          </cell>
        </row>
        <row r="87">
          <cell r="C87" t="str">
            <v>Saklar Tunggal</v>
          </cell>
          <cell r="D87" t="str">
            <v>Bh</v>
          </cell>
          <cell r="E87">
            <v>18870</v>
          </cell>
        </row>
        <row r="88">
          <cell r="C88" t="str">
            <v>Saklar Ganda</v>
          </cell>
          <cell r="D88" t="str">
            <v>Bh</v>
          </cell>
          <cell r="E88">
            <v>20400</v>
          </cell>
        </row>
        <row r="89">
          <cell r="C89" t="str">
            <v>Sekering Cast / MCB</v>
          </cell>
          <cell r="D89" t="str">
            <v>Bh</v>
          </cell>
          <cell r="E89">
            <v>51000</v>
          </cell>
        </row>
        <row r="90">
          <cell r="C90" t="str">
            <v>Lampu TL 2 x 20 Watt</v>
          </cell>
          <cell r="D90" t="str">
            <v>Bh</v>
          </cell>
          <cell r="E90">
            <v>86700</v>
          </cell>
        </row>
        <row r="91">
          <cell r="C91" t="str">
            <v>Lampu Pijar</v>
          </cell>
          <cell r="D91" t="str">
            <v>Bh</v>
          </cell>
          <cell r="E91">
            <v>12750</v>
          </cell>
        </row>
        <row r="92">
          <cell r="C92" t="str">
            <v>Kran Air 3/4"</v>
          </cell>
          <cell r="D92" t="str">
            <v>Bh</v>
          </cell>
          <cell r="E92">
            <v>19380</v>
          </cell>
        </row>
        <row r="93">
          <cell r="C93" t="str">
            <v>Floor Drain</v>
          </cell>
          <cell r="D93" t="str">
            <v>Bh</v>
          </cell>
          <cell r="E93">
            <v>23970</v>
          </cell>
        </row>
        <row r="94">
          <cell r="C94" t="str">
            <v>Batu Gunung Pecah 7/10 cm</v>
          </cell>
          <cell r="D94" t="str">
            <v>M³</v>
          </cell>
          <cell r="E94">
            <v>306000</v>
          </cell>
        </row>
        <row r="95">
          <cell r="C95" t="str">
            <v>Batu Gunung Pecah 5/7 cm</v>
          </cell>
          <cell r="D95" t="str">
            <v>M³</v>
          </cell>
          <cell r="E95">
            <v>285600</v>
          </cell>
        </row>
        <row r="96">
          <cell r="C96" t="str">
            <v>Batu Pecah 3/5 cm</v>
          </cell>
          <cell r="D96" t="str">
            <v>M³</v>
          </cell>
          <cell r="E96">
            <v>331500</v>
          </cell>
        </row>
        <row r="97">
          <cell r="C97" t="str">
            <v>Batu Pecah 2/3 cm</v>
          </cell>
          <cell r="D97" t="str">
            <v>M³</v>
          </cell>
          <cell r="E97">
            <v>332010</v>
          </cell>
        </row>
        <row r="98">
          <cell r="C98" t="str">
            <v>Batu Pecah 1/2 cm</v>
          </cell>
          <cell r="D98" t="str">
            <v>M³</v>
          </cell>
          <cell r="E98">
            <v>357000</v>
          </cell>
        </row>
        <row r="99">
          <cell r="C99" t="str">
            <v>Batu Debu</v>
          </cell>
          <cell r="D99" t="str">
            <v>M³</v>
          </cell>
          <cell r="E99">
            <v>459000</v>
          </cell>
        </row>
        <row r="100">
          <cell r="C100" t="str">
            <v>Solar</v>
          </cell>
          <cell r="D100" t="str">
            <v>Ltr</v>
          </cell>
          <cell r="E100">
            <v>4590</v>
          </cell>
        </row>
        <row r="101">
          <cell r="C101" t="str">
            <v xml:space="preserve">Minyak Pelumas </v>
          </cell>
          <cell r="D101" t="str">
            <v>Ltr</v>
          </cell>
          <cell r="E101">
            <v>20400</v>
          </cell>
        </row>
        <row r="102">
          <cell r="C102" t="str">
            <v>Minyak Cat</v>
          </cell>
          <cell r="D102" t="str">
            <v>Ltr</v>
          </cell>
          <cell r="E102">
            <v>14790</v>
          </cell>
        </row>
        <row r="103">
          <cell r="C103" t="str">
            <v>Bensin</v>
          </cell>
          <cell r="D103" t="str">
            <v>Ltr</v>
          </cell>
          <cell r="E103">
            <v>3570</v>
          </cell>
        </row>
        <row r="104">
          <cell r="C104" t="str">
            <v>Stop Kran 1"</v>
          </cell>
          <cell r="D104" t="str">
            <v>Set</v>
          </cell>
          <cell r="E104">
            <v>188700</v>
          </cell>
        </row>
        <row r="105">
          <cell r="C105" t="str">
            <v>Stop Kran 2"</v>
          </cell>
          <cell r="D105" t="str">
            <v>Set</v>
          </cell>
          <cell r="E105">
            <v>561000</v>
          </cell>
        </row>
        <row r="106">
          <cell r="C106" t="str">
            <v>Stop Kran 4"</v>
          </cell>
          <cell r="D106" t="str">
            <v>Set</v>
          </cell>
          <cell r="E106">
            <v>1683000</v>
          </cell>
        </row>
        <row r="107">
          <cell r="C107" t="str">
            <v>Pasang Elbow Ø 1"</v>
          </cell>
          <cell r="D107" t="str">
            <v>Bh</v>
          </cell>
          <cell r="E107">
            <v>7650</v>
          </cell>
        </row>
        <row r="108">
          <cell r="C108" t="str">
            <v>Pasang Soch Ø 1"</v>
          </cell>
          <cell r="D108" t="str">
            <v>Bh</v>
          </cell>
          <cell r="E108">
            <v>7650</v>
          </cell>
        </row>
        <row r="109">
          <cell r="C109" t="str">
            <v>Pasang Soch Ø 1/2"</v>
          </cell>
          <cell r="D109" t="str">
            <v>Bh</v>
          </cell>
          <cell r="E109">
            <v>5100</v>
          </cell>
        </row>
        <row r="110">
          <cell r="C110" t="str">
            <v>Pasang Soch T Ø 1/2"</v>
          </cell>
          <cell r="D110" t="str">
            <v>Bh</v>
          </cell>
          <cell r="E110">
            <v>15300</v>
          </cell>
        </row>
        <row r="111">
          <cell r="C111" t="str">
            <v>Pasang Soch T Ø 3/4"</v>
          </cell>
          <cell r="D111" t="str">
            <v>Bh</v>
          </cell>
          <cell r="E111">
            <v>20400</v>
          </cell>
        </row>
        <row r="112">
          <cell r="C112" t="str">
            <v>Pasang Soch / Elbow Ø 3/4"</v>
          </cell>
          <cell r="D112" t="str">
            <v>Bh</v>
          </cell>
          <cell r="E112">
            <v>10200</v>
          </cell>
        </row>
        <row r="113">
          <cell r="C113" t="str">
            <v>Pasang Valve Ø 1"</v>
          </cell>
          <cell r="D113" t="str">
            <v>Bh</v>
          </cell>
          <cell r="E113">
            <v>7650</v>
          </cell>
        </row>
        <row r="114">
          <cell r="C114" t="str">
            <v>Soch Ø 3"</v>
          </cell>
          <cell r="D114" t="str">
            <v>Bh</v>
          </cell>
          <cell r="E114">
            <v>91800</v>
          </cell>
        </row>
        <row r="115">
          <cell r="C115" t="str">
            <v>Soch Ø 4"</v>
          </cell>
          <cell r="D115" t="str">
            <v>Bh</v>
          </cell>
          <cell r="E115">
            <v>91800</v>
          </cell>
        </row>
        <row r="116">
          <cell r="C116" t="str">
            <v>Elbow Ø 2"</v>
          </cell>
          <cell r="D116" t="str">
            <v>Bh</v>
          </cell>
          <cell r="E116">
            <v>61200</v>
          </cell>
        </row>
        <row r="117">
          <cell r="C117" t="str">
            <v>Elbow Ø 3"</v>
          </cell>
          <cell r="D117" t="str">
            <v>Bh</v>
          </cell>
          <cell r="E117">
            <v>91800</v>
          </cell>
        </row>
        <row r="118">
          <cell r="C118" t="str">
            <v>Elbow Ø 4"</v>
          </cell>
          <cell r="D118" t="str">
            <v>Bh</v>
          </cell>
          <cell r="E118">
            <v>132600</v>
          </cell>
        </row>
        <row r="119">
          <cell r="C119" t="str">
            <v>Elbow Ø 6"</v>
          </cell>
          <cell r="D119" t="str">
            <v>Bh</v>
          </cell>
          <cell r="E119">
            <v>173400</v>
          </cell>
        </row>
        <row r="120">
          <cell r="C120" t="str">
            <v>Elbow Ø 8"</v>
          </cell>
          <cell r="D120" t="str">
            <v>Bh</v>
          </cell>
          <cell r="E120">
            <v>194820</v>
          </cell>
        </row>
        <row r="121">
          <cell r="C121" t="str">
            <v>Shock Reducer Ø 4" - 3"</v>
          </cell>
          <cell r="D121" t="str">
            <v>Bh</v>
          </cell>
          <cell r="E121">
            <v>178500</v>
          </cell>
        </row>
        <row r="122">
          <cell r="C122" t="str">
            <v>Shock Reducer Ø 3" - 2"</v>
          </cell>
          <cell r="D122" t="str">
            <v>Bh</v>
          </cell>
          <cell r="E122">
            <v>163200</v>
          </cell>
        </row>
        <row r="123">
          <cell r="C123" t="str">
            <v>Shock Reducer Ø 2" - 1"</v>
          </cell>
          <cell r="D123" t="str">
            <v>Bh</v>
          </cell>
          <cell r="E123">
            <v>147900</v>
          </cell>
        </row>
        <row r="124">
          <cell r="C124" t="str">
            <v>Paving Block</v>
          </cell>
          <cell r="D124" t="str">
            <v>Bh</v>
          </cell>
          <cell r="E124">
            <v>2040</v>
          </cell>
        </row>
        <row r="125">
          <cell r="C125" t="str">
            <v>Kloset Jongkok</v>
          </cell>
          <cell r="D125" t="str">
            <v>Bh</v>
          </cell>
          <cell r="E125">
            <v>303960</v>
          </cell>
        </row>
        <row r="126">
          <cell r="C126" t="str">
            <v>Pengadaan dan Pemasangan Panel Induk</v>
          </cell>
          <cell r="D126" t="str">
            <v>Unit</v>
          </cell>
          <cell r="E126">
            <v>9690000</v>
          </cell>
        </row>
        <row r="127">
          <cell r="C127" t="str">
            <v>Start to Delta16 Kva</v>
          </cell>
        </row>
        <row r="128">
          <cell r="C128" t="str">
            <v>Kabel 16 mm²</v>
          </cell>
          <cell r="D128" t="str">
            <v>M'</v>
          </cell>
          <cell r="E128">
            <v>76500</v>
          </cell>
        </row>
        <row r="129">
          <cell r="C129" t="str">
            <v>Kabel 9 mm²</v>
          </cell>
          <cell r="D129" t="str">
            <v>M'</v>
          </cell>
          <cell r="E129">
            <v>51000</v>
          </cell>
        </row>
        <row r="130">
          <cell r="C130" t="str">
            <v>Lampu Penerangan di Tiang Listrik 100 Watt</v>
          </cell>
          <cell r="D130" t="str">
            <v>Set</v>
          </cell>
          <cell r="E130">
            <v>1785000</v>
          </cell>
        </row>
        <row r="131">
          <cell r="C131" t="str">
            <v>Otomatis Saklar ditiang Listrik</v>
          </cell>
          <cell r="D131" t="str">
            <v>Bh</v>
          </cell>
          <cell r="E131">
            <v>153000</v>
          </cell>
        </row>
        <row r="132">
          <cell r="C132" t="str">
            <v>Arde Instalasi  Standar</v>
          </cell>
          <cell r="D132" t="str">
            <v>Set</v>
          </cell>
          <cell r="E132">
            <v>25500</v>
          </cell>
        </row>
        <row r="133">
          <cell r="C133" t="str">
            <v>Lot alat pemadat</v>
          </cell>
          <cell r="D133" t="str">
            <v>Set</v>
          </cell>
          <cell r="E133">
            <v>25500</v>
          </cell>
        </row>
        <row r="134">
          <cell r="C134" t="str">
            <v>Set alat pemadat + bahan bakar</v>
          </cell>
          <cell r="D134" t="str">
            <v>Set</v>
          </cell>
          <cell r="E134">
            <v>25500</v>
          </cell>
        </row>
        <row r="135">
          <cell r="C135" t="str">
            <v>Alat Bantu</v>
          </cell>
          <cell r="D135" t="str">
            <v>Ls</v>
          </cell>
          <cell r="E135">
            <v>7650</v>
          </cell>
        </row>
        <row r="137">
          <cell r="C137" t="str">
            <v>Upah Kerja</v>
          </cell>
        </row>
        <row r="138">
          <cell r="C138" t="str">
            <v>Pekerja</v>
          </cell>
          <cell r="D138" t="str">
            <v>HO</v>
          </cell>
          <cell r="E138">
            <v>36720</v>
          </cell>
        </row>
        <row r="139">
          <cell r="C139" t="str">
            <v>Mandor</v>
          </cell>
          <cell r="D139" t="str">
            <v>HO</v>
          </cell>
          <cell r="E139">
            <v>48960</v>
          </cell>
        </row>
        <row r="140">
          <cell r="C140" t="str">
            <v>Tukang Kayu</v>
          </cell>
          <cell r="D140" t="str">
            <v>HO</v>
          </cell>
          <cell r="E140">
            <v>40290</v>
          </cell>
        </row>
        <row r="141">
          <cell r="C141" t="str">
            <v>Tukang Batu</v>
          </cell>
          <cell r="D141" t="str">
            <v>HO</v>
          </cell>
          <cell r="E141">
            <v>40290</v>
          </cell>
        </row>
        <row r="142">
          <cell r="C142" t="str">
            <v>Tukang Cat</v>
          </cell>
          <cell r="D142" t="str">
            <v>HO</v>
          </cell>
          <cell r="E142">
            <v>40290</v>
          </cell>
        </row>
        <row r="143">
          <cell r="C143" t="str">
            <v>Tukang Besi</v>
          </cell>
          <cell r="D143" t="str">
            <v>HO</v>
          </cell>
          <cell r="E143">
            <v>40290</v>
          </cell>
        </row>
        <row r="144">
          <cell r="C144" t="str">
            <v>Tukang Pipa</v>
          </cell>
          <cell r="D144" t="str">
            <v>HO</v>
          </cell>
          <cell r="E144">
            <v>40290</v>
          </cell>
        </row>
        <row r="145">
          <cell r="C145" t="str">
            <v>Tukang Listrik</v>
          </cell>
          <cell r="D145" t="str">
            <v>HO</v>
          </cell>
          <cell r="E145">
            <v>40290</v>
          </cell>
        </row>
        <row r="146">
          <cell r="C146" t="str">
            <v>Kepala Tukang</v>
          </cell>
          <cell r="D146" t="str">
            <v>HO</v>
          </cell>
          <cell r="E146">
            <v>43350</v>
          </cell>
        </row>
        <row r="147">
          <cell r="C147" t="str">
            <v>Operator Terampil</v>
          </cell>
          <cell r="D147" t="str">
            <v>HO</v>
          </cell>
          <cell r="E147">
            <v>45900</v>
          </cell>
        </row>
        <row r="148">
          <cell r="C148" t="str">
            <v>Supir Terampil</v>
          </cell>
          <cell r="D148" t="str">
            <v>HO</v>
          </cell>
          <cell r="E148">
            <v>45900</v>
          </cell>
        </row>
        <row r="149">
          <cell r="C149" t="str">
            <v>Buruh tak Terampil</v>
          </cell>
          <cell r="D149" t="str">
            <v>HO</v>
          </cell>
          <cell r="E149">
            <v>30600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Anls"/>
      <sheetName val="Als"/>
      <sheetName val="REKAP"/>
      <sheetName val="Deder"/>
      <sheetName val="DederRAB"/>
      <sheetName val="Pakan"/>
      <sheetName val="PakanRAB"/>
      <sheetName val="Blower"/>
      <sheetName val="Blowerrab"/>
      <sheetName val="Genset"/>
      <sheetName val="Gensetrab"/>
      <sheetName val="Pompa"/>
      <sheetName val="Pomparab"/>
      <sheetName val="Pompa (2)"/>
      <sheetName val="Pomparab (2)"/>
    </sheetNames>
    <sheetDataSet>
      <sheetData sheetId="0" refreshError="1">
        <row r="9">
          <cell r="C9" t="str">
            <v>Daftar Barang</v>
          </cell>
        </row>
        <row r="10">
          <cell r="C10" t="str">
            <v>Tanah Urug</v>
          </cell>
          <cell r="D10" t="str">
            <v>M³</v>
          </cell>
          <cell r="E10">
            <v>33660</v>
          </cell>
        </row>
        <row r="11">
          <cell r="C11" t="str">
            <v>Pasir Urug</v>
          </cell>
          <cell r="D11" t="str">
            <v>M³</v>
          </cell>
          <cell r="E11">
            <v>71400</v>
          </cell>
        </row>
        <row r="12">
          <cell r="C12" t="str">
            <v>Pasir Pasang</v>
          </cell>
          <cell r="D12" t="str">
            <v>M³</v>
          </cell>
          <cell r="E12">
            <v>79560</v>
          </cell>
        </row>
        <row r="13">
          <cell r="C13" t="str">
            <v>Batu Padas Tua</v>
          </cell>
          <cell r="D13" t="str">
            <v>M³</v>
          </cell>
          <cell r="E13">
            <v>147900</v>
          </cell>
        </row>
        <row r="14">
          <cell r="C14" t="str">
            <v>Batu Gunung</v>
          </cell>
          <cell r="D14" t="str">
            <v>M³</v>
          </cell>
          <cell r="E14">
            <v>166770</v>
          </cell>
        </row>
        <row r="15">
          <cell r="C15" t="str">
            <v>Semen @ 50 Kg</v>
          </cell>
          <cell r="D15" t="str">
            <v>Zak</v>
          </cell>
          <cell r="E15">
            <v>41310</v>
          </cell>
        </row>
        <row r="16">
          <cell r="C16" t="str">
            <v>Batu Bata</v>
          </cell>
          <cell r="D16" t="str">
            <v>M³</v>
          </cell>
          <cell r="E16">
            <v>760.92</v>
          </cell>
        </row>
        <row r="17">
          <cell r="C17" t="str">
            <v>Kayu Meranti Papan</v>
          </cell>
          <cell r="D17" t="str">
            <v>M³</v>
          </cell>
          <cell r="E17">
            <v>867000</v>
          </cell>
        </row>
        <row r="18">
          <cell r="C18" t="str">
            <v>Kayu Meranti Balok</v>
          </cell>
          <cell r="D18" t="str">
            <v>M³</v>
          </cell>
          <cell r="E18">
            <v>918000</v>
          </cell>
        </row>
        <row r="19">
          <cell r="C19" t="str">
            <v>Kayu Kapur Balok</v>
          </cell>
          <cell r="D19" t="str">
            <v>M³</v>
          </cell>
          <cell r="E19">
            <v>1020000</v>
          </cell>
        </row>
        <row r="20">
          <cell r="C20" t="str">
            <v>Kayu Kapur Papan</v>
          </cell>
          <cell r="D20" t="str">
            <v>M³</v>
          </cell>
          <cell r="E20">
            <v>1275000</v>
          </cell>
        </row>
        <row r="21">
          <cell r="C21" t="str">
            <v>Kayu Bengkirai Balok</v>
          </cell>
          <cell r="D21" t="str">
            <v>M³</v>
          </cell>
          <cell r="E21">
            <v>1071000</v>
          </cell>
        </row>
        <row r="22">
          <cell r="C22" t="str">
            <v>Kayu Bengkirai Papan</v>
          </cell>
          <cell r="D22" t="str">
            <v>M³</v>
          </cell>
          <cell r="E22">
            <v>1326000</v>
          </cell>
        </row>
        <row r="23">
          <cell r="C23" t="str">
            <v>Kayu Ulin Balok</v>
          </cell>
          <cell r="D23" t="str">
            <v>M³</v>
          </cell>
          <cell r="E23">
            <v>1122000</v>
          </cell>
        </row>
        <row r="24">
          <cell r="C24" t="str">
            <v>Kayu Ulin Papan</v>
          </cell>
          <cell r="D24" t="str">
            <v>M³</v>
          </cell>
          <cell r="E24">
            <v>1377000</v>
          </cell>
        </row>
        <row r="25">
          <cell r="C25" t="str">
            <v>Lumber Siring Ulin</v>
          </cell>
          <cell r="D25" t="str">
            <v>Bh</v>
          </cell>
          <cell r="E25">
            <v>1530000</v>
          </cell>
        </row>
        <row r="26">
          <cell r="C26" t="str">
            <v>Besi Beton</v>
          </cell>
          <cell r="D26" t="str">
            <v>Kg</v>
          </cell>
          <cell r="E26">
            <v>9843</v>
          </cell>
        </row>
        <row r="27">
          <cell r="C27" t="str">
            <v>Kawat Ikat ( Bendrat )</v>
          </cell>
          <cell r="D27" t="str">
            <v>Kg</v>
          </cell>
          <cell r="E27">
            <v>19380</v>
          </cell>
        </row>
        <row r="28">
          <cell r="C28" t="str">
            <v>Kaca Bening Tebal 5 mm</v>
          </cell>
          <cell r="D28" t="str">
            <v>M²</v>
          </cell>
          <cell r="E28">
            <v>99450</v>
          </cell>
        </row>
        <row r="29">
          <cell r="C29" t="str">
            <v>Kaca Riben Tebal 5 mm</v>
          </cell>
          <cell r="D29" t="str">
            <v>M²</v>
          </cell>
          <cell r="E29">
            <v>132600</v>
          </cell>
        </row>
        <row r="30">
          <cell r="C30" t="str">
            <v>Plywood  4 mm</v>
          </cell>
          <cell r="D30" t="str">
            <v>Lbr</v>
          </cell>
          <cell r="E30">
            <v>54570</v>
          </cell>
        </row>
        <row r="31">
          <cell r="C31" t="str">
            <v>Keramik 30 x 30 cm</v>
          </cell>
          <cell r="D31" t="str">
            <v>Dos/Box</v>
          </cell>
          <cell r="E31">
            <v>54417</v>
          </cell>
        </row>
        <row r="32">
          <cell r="C32" t="str">
            <v>Keramik 20 x 20 cm</v>
          </cell>
          <cell r="D32" t="str">
            <v>Dos/Box</v>
          </cell>
          <cell r="E32">
            <v>63750</v>
          </cell>
        </row>
        <row r="33">
          <cell r="C33" t="str">
            <v>Tegel abu-abu 20 x 20 cm</v>
          </cell>
          <cell r="D33" t="str">
            <v>Dos/Box</v>
          </cell>
          <cell r="E33">
            <v>45900</v>
          </cell>
        </row>
        <row r="34">
          <cell r="C34" t="str">
            <v>Plin Tegel 10 x 40 cm</v>
          </cell>
          <cell r="D34" t="str">
            <v>Dos/Box</v>
          </cell>
          <cell r="E34">
            <v>51000</v>
          </cell>
        </row>
        <row r="35">
          <cell r="C35" t="str">
            <v>Cat Kayu Kilap</v>
          </cell>
          <cell r="D35" t="str">
            <v>Kg</v>
          </cell>
          <cell r="E35">
            <v>33660</v>
          </cell>
        </row>
        <row r="36">
          <cell r="C36" t="str">
            <v>Cat Tembok</v>
          </cell>
          <cell r="D36" t="str">
            <v>Kg</v>
          </cell>
          <cell r="E36">
            <v>12240</v>
          </cell>
        </row>
        <row r="37">
          <cell r="C37" t="str">
            <v>Plitur</v>
          </cell>
          <cell r="D37" t="str">
            <v>Kg</v>
          </cell>
          <cell r="E37">
            <v>26010</v>
          </cell>
        </row>
        <row r="38">
          <cell r="C38" t="str">
            <v>Minyak Plitur</v>
          </cell>
          <cell r="D38" t="str">
            <v>Ltr</v>
          </cell>
          <cell r="E38">
            <v>12240</v>
          </cell>
        </row>
        <row r="39">
          <cell r="C39" t="str">
            <v>Minyak Cat</v>
          </cell>
          <cell r="D39" t="str">
            <v>Ltr</v>
          </cell>
          <cell r="E39">
            <v>14790</v>
          </cell>
        </row>
        <row r="40">
          <cell r="C40" t="str">
            <v>Amplas</v>
          </cell>
          <cell r="D40" t="str">
            <v>Lbr</v>
          </cell>
          <cell r="E40">
            <v>3060</v>
          </cell>
        </row>
        <row r="41">
          <cell r="C41" t="str">
            <v>Dempul Kayu</v>
          </cell>
          <cell r="D41" t="str">
            <v>Kg</v>
          </cell>
          <cell r="E41">
            <v>11730</v>
          </cell>
        </row>
        <row r="42">
          <cell r="C42" t="str">
            <v>Plamir tembok / Plafond</v>
          </cell>
          <cell r="D42" t="str">
            <v>Kg</v>
          </cell>
          <cell r="E42">
            <v>23970</v>
          </cell>
        </row>
        <row r="43">
          <cell r="C43" t="str">
            <v>Cat Dasar ( Meni Kayu )</v>
          </cell>
          <cell r="D43" t="str">
            <v>Kg</v>
          </cell>
          <cell r="E43">
            <v>14790</v>
          </cell>
        </row>
        <row r="44">
          <cell r="C44" t="str">
            <v>Cat Epoxy</v>
          </cell>
          <cell r="D44" t="str">
            <v>Kg</v>
          </cell>
          <cell r="E44">
            <v>127500</v>
          </cell>
        </row>
        <row r="45">
          <cell r="C45" t="str">
            <v>Teer ( Residu )</v>
          </cell>
          <cell r="D45" t="str">
            <v>Kg/Ltr</v>
          </cell>
          <cell r="E45">
            <v>7650</v>
          </cell>
        </row>
        <row r="46">
          <cell r="C46" t="str">
            <v>Genteng Beton Warna</v>
          </cell>
          <cell r="D46" t="str">
            <v>Bh</v>
          </cell>
          <cell r="E46">
            <v>4590</v>
          </cell>
        </row>
        <row r="47">
          <cell r="C47" t="str">
            <v>Bubungan Beton Warna</v>
          </cell>
          <cell r="D47" t="str">
            <v>Bh</v>
          </cell>
          <cell r="E47">
            <v>3570</v>
          </cell>
        </row>
        <row r="48">
          <cell r="C48" t="str">
            <v>Atap Asbes Gelombang Kecil</v>
          </cell>
          <cell r="D48" t="str">
            <v>Lbr</v>
          </cell>
          <cell r="E48">
            <v>25500</v>
          </cell>
        </row>
        <row r="49">
          <cell r="C49" t="str">
            <v>Bubungan Asbes Glb. Kecil</v>
          </cell>
          <cell r="D49" t="str">
            <v>Lbr</v>
          </cell>
          <cell r="E49">
            <v>10200</v>
          </cell>
        </row>
        <row r="50">
          <cell r="C50" t="str">
            <v>Bubungan Fiber Glass</v>
          </cell>
          <cell r="D50" t="str">
            <v>Lbr</v>
          </cell>
          <cell r="E50">
            <v>15300</v>
          </cell>
        </row>
        <row r="51">
          <cell r="C51" t="str">
            <v>Atap Surya Colour</v>
          </cell>
          <cell r="D51" t="str">
            <v>Lbr</v>
          </cell>
          <cell r="E51">
            <v>38658</v>
          </cell>
        </row>
        <row r="52">
          <cell r="C52" t="str">
            <v>Bubungan Surya Colour</v>
          </cell>
          <cell r="D52" t="str">
            <v>Lbr</v>
          </cell>
          <cell r="E52">
            <v>15810</v>
          </cell>
        </row>
        <row r="53">
          <cell r="C53" t="str">
            <v>Atap Multi Colour</v>
          </cell>
          <cell r="D53" t="str">
            <v>Lbr</v>
          </cell>
          <cell r="E53">
            <v>72930</v>
          </cell>
        </row>
        <row r="54">
          <cell r="C54" t="str">
            <v>Bubungan Multi Colour</v>
          </cell>
          <cell r="D54" t="str">
            <v>Lbr</v>
          </cell>
          <cell r="E54">
            <v>25500</v>
          </cell>
        </row>
        <row r="55">
          <cell r="C55" t="str">
            <v>Atap Fibre Glass</v>
          </cell>
          <cell r="D55" t="str">
            <v>Lbr</v>
          </cell>
          <cell r="E55">
            <v>28050</v>
          </cell>
        </row>
        <row r="56">
          <cell r="C56" t="str">
            <v>Paku Kayu</v>
          </cell>
          <cell r="D56" t="str">
            <v>Kg</v>
          </cell>
          <cell r="E56">
            <v>14280</v>
          </cell>
        </row>
        <row r="57">
          <cell r="C57" t="str">
            <v>Paku Plywood</v>
          </cell>
          <cell r="D57" t="str">
            <v>Kg</v>
          </cell>
          <cell r="E57">
            <v>17850</v>
          </cell>
        </row>
        <row r="58">
          <cell r="C58" t="str">
            <v>Paku Ulin</v>
          </cell>
          <cell r="D58" t="str">
            <v>Kg</v>
          </cell>
          <cell r="E58">
            <v>20400</v>
          </cell>
        </row>
        <row r="59">
          <cell r="C59" t="str">
            <v>Paku Ulin.</v>
          </cell>
          <cell r="D59" t="str">
            <v>Bh</v>
          </cell>
          <cell r="E59">
            <v>408</v>
          </cell>
        </row>
        <row r="60">
          <cell r="C60" t="str">
            <v>Paku Atap Asbes / Seng / Multi roof</v>
          </cell>
          <cell r="D60" t="str">
            <v>Kg</v>
          </cell>
          <cell r="E60">
            <v>18360</v>
          </cell>
        </row>
        <row r="61">
          <cell r="C61" t="str">
            <v>Multiplek 9 mm</v>
          </cell>
          <cell r="D61" t="str">
            <v>Lbr</v>
          </cell>
          <cell r="E61">
            <v>127500</v>
          </cell>
        </row>
        <row r="62">
          <cell r="C62" t="str">
            <v>Semen Warna</v>
          </cell>
          <cell r="D62" t="str">
            <v>Kg</v>
          </cell>
          <cell r="E62">
            <v>4590</v>
          </cell>
        </row>
        <row r="63">
          <cell r="C63" t="str">
            <v>Plat Seng BJLS 27</v>
          </cell>
          <cell r="D63" t="str">
            <v>Lbr</v>
          </cell>
          <cell r="E63">
            <v>27451.26</v>
          </cell>
        </row>
        <row r="64">
          <cell r="C64" t="str">
            <v>Muur &amp; Baut.</v>
          </cell>
          <cell r="D64" t="str">
            <v>Kg</v>
          </cell>
          <cell r="E64">
            <v>28050</v>
          </cell>
        </row>
        <row r="65">
          <cell r="C65" t="str">
            <v>Muur &amp; Baut</v>
          </cell>
          <cell r="D65" t="str">
            <v>Bh</v>
          </cell>
          <cell r="E65">
            <v>7650</v>
          </cell>
        </row>
        <row r="66">
          <cell r="C66" t="str">
            <v>Pipa PVC Ø 1.5"</v>
          </cell>
          <cell r="D66" t="str">
            <v>M'</v>
          </cell>
          <cell r="E66">
            <v>10200</v>
          </cell>
        </row>
        <row r="67">
          <cell r="C67" t="str">
            <v>Pipa PVC Ø 1"</v>
          </cell>
          <cell r="D67" t="str">
            <v>M'</v>
          </cell>
          <cell r="E67">
            <v>7140</v>
          </cell>
        </row>
        <row r="68">
          <cell r="C68" t="str">
            <v>Pipa PVC Ø 3/4"</v>
          </cell>
          <cell r="D68" t="str">
            <v>M'</v>
          </cell>
          <cell r="E68">
            <v>5610</v>
          </cell>
        </row>
        <row r="69">
          <cell r="C69" t="str">
            <v>Pipa PVC Ø 2"</v>
          </cell>
          <cell r="D69" t="str">
            <v>M'</v>
          </cell>
          <cell r="E69">
            <v>13486.949999999999</v>
          </cell>
        </row>
        <row r="70">
          <cell r="C70" t="str">
            <v>Pipa PVC Ø 3"</v>
          </cell>
          <cell r="D70" t="str">
            <v>M'</v>
          </cell>
          <cell r="E70">
            <v>29064.899999999998</v>
          </cell>
        </row>
        <row r="71">
          <cell r="C71" t="str">
            <v>Pipa PVC Ø 4"</v>
          </cell>
          <cell r="D71" t="str">
            <v>M'</v>
          </cell>
          <cell r="E71">
            <v>61684.499999999993</v>
          </cell>
        </row>
        <row r="72">
          <cell r="C72" t="str">
            <v>Pipa PVC Ø 6"</v>
          </cell>
          <cell r="D72" t="str">
            <v>M'</v>
          </cell>
          <cell r="E72">
            <v>118977.89999999998</v>
          </cell>
        </row>
        <row r="73">
          <cell r="C73" t="str">
            <v>Pipa PVC Ø 8"</v>
          </cell>
          <cell r="D73" t="str">
            <v>M'</v>
          </cell>
          <cell r="E73">
            <v>145638.15</v>
          </cell>
        </row>
        <row r="74">
          <cell r="C74" t="str">
            <v>Pipa PVC Ø 10"</v>
          </cell>
          <cell r="D74" t="str">
            <v>M'</v>
          </cell>
          <cell r="E74">
            <v>54825</v>
          </cell>
        </row>
        <row r="75">
          <cell r="C75" t="str">
            <v>Expanolet</v>
          </cell>
          <cell r="D75" t="str">
            <v>Bh</v>
          </cell>
          <cell r="E75">
            <v>45900</v>
          </cell>
        </row>
        <row r="76">
          <cell r="C76" t="str">
            <v>Engsel Jendela 3 "</v>
          </cell>
          <cell r="D76" t="str">
            <v>Bh</v>
          </cell>
          <cell r="E76">
            <v>22440</v>
          </cell>
        </row>
        <row r="77">
          <cell r="C77" t="str">
            <v>Engsel Jendela 4 "</v>
          </cell>
          <cell r="D77" t="str">
            <v>Bh</v>
          </cell>
          <cell r="E77">
            <v>25500</v>
          </cell>
        </row>
        <row r="78">
          <cell r="C78" t="str">
            <v>Engsel Pintu 5 "</v>
          </cell>
          <cell r="D78" t="str">
            <v>Bh</v>
          </cell>
          <cell r="E78">
            <v>35700</v>
          </cell>
        </row>
        <row r="79">
          <cell r="C79" t="str">
            <v>Grendel</v>
          </cell>
          <cell r="D79" t="str">
            <v>Bh</v>
          </cell>
          <cell r="E79">
            <v>11730</v>
          </cell>
        </row>
        <row r="80">
          <cell r="C80" t="str">
            <v>Hak Angin</v>
          </cell>
          <cell r="D80" t="str">
            <v>Bh</v>
          </cell>
          <cell r="E80">
            <v>15810</v>
          </cell>
        </row>
        <row r="81">
          <cell r="C81" t="str">
            <v xml:space="preserve">Handle Jendela </v>
          </cell>
          <cell r="D81" t="str">
            <v>Bh</v>
          </cell>
          <cell r="E81">
            <v>13770</v>
          </cell>
        </row>
        <row r="82">
          <cell r="C82" t="str">
            <v>Kunci Pintu Tanam</v>
          </cell>
          <cell r="D82" t="str">
            <v>Bh</v>
          </cell>
          <cell r="E82">
            <v>219300</v>
          </cell>
        </row>
        <row r="83">
          <cell r="C83" t="str">
            <v>Gembok Lengkap</v>
          </cell>
          <cell r="D83" t="str">
            <v>Bh</v>
          </cell>
          <cell r="E83">
            <v>30600</v>
          </cell>
        </row>
        <row r="84">
          <cell r="C84" t="str">
            <v>Lis Profil 4 x 4 cm</v>
          </cell>
          <cell r="D84" t="str">
            <v>M'</v>
          </cell>
          <cell r="E84">
            <v>6630</v>
          </cell>
        </row>
        <row r="85">
          <cell r="C85" t="str">
            <v>Pasang Instalasi Listrik</v>
          </cell>
          <cell r="D85" t="str">
            <v>Bh</v>
          </cell>
          <cell r="E85">
            <v>229500</v>
          </cell>
        </row>
        <row r="86">
          <cell r="C86" t="str">
            <v>Stop Kontak dan Instalasi</v>
          </cell>
          <cell r="D86" t="str">
            <v>Bh</v>
          </cell>
          <cell r="E86">
            <v>229500</v>
          </cell>
        </row>
        <row r="87">
          <cell r="C87" t="str">
            <v>Saklar Tunggal</v>
          </cell>
          <cell r="D87" t="str">
            <v>Bh</v>
          </cell>
          <cell r="E87">
            <v>18870</v>
          </cell>
        </row>
        <row r="88">
          <cell r="C88" t="str">
            <v>Saklar Ganda</v>
          </cell>
          <cell r="D88" t="str">
            <v>Bh</v>
          </cell>
          <cell r="E88">
            <v>20400</v>
          </cell>
        </row>
        <row r="89">
          <cell r="C89" t="str">
            <v>Sekering Cast / MCB</v>
          </cell>
          <cell r="D89" t="str">
            <v>Bh</v>
          </cell>
          <cell r="E89">
            <v>51000</v>
          </cell>
        </row>
        <row r="90">
          <cell r="C90" t="str">
            <v>Lampu TL 2 x 20 Watt</v>
          </cell>
          <cell r="D90" t="str">
            <v>Bh</v>
          </cell>
          <cell r="E90">
            <v>86700</v>
          </cell>
        </row>
        <row r="91">
          <cell r="C91" t="str">
            <v>Lampu Pijar</v>
          </cell>
          <cell r="D91" t="str">
            <v>Bh</v>
          </cell>
          <cell r="E91">
            <v>12750</v>
          </cell>
        </row>
        <row r="92">
          <cell r="C92" t="str">
            <v>Kran Air 3/4"</v>
          </cell>
          <cell r="D92" t="str">
            <v>Bh</v>
          </cell>
          <cell r="E92">
            <v>19380</v>
          </cell>
        </row>
        <row r="93">
          <cell r="C93" t="str">
            <v>Floor Drain</v>
          </cell>
          <cell r="D93" t="str">
            <v>Bh</v>
          </cell>
          <cell r="E93">
            <v>23970</v>
          </cell>
        </row>
        <row r="94">
          <cell r="C94" t="str">
            <v>Batu Gunung Pecah 7/10 cm</v>
          </cell>
          <cell r="D94" t="str">
            <v>M³</v>
          </cell>
          <cell r="E94">
            <v>306000</v>
          </cell>
        </row>
        <row r="95">
          <cell r="C95" t="str">
            <v>Batu Gunung Pecah 5/7 cm</v>
          </cell>
          <cell r="D95" t="str">
            <v>M³</v>
          </cell>
          <cell r="E95">
            <v>285600</v>
          </cell>
        </row>
        <row r="96">
          <cell r="C96" t="str">
            <v>Batu Pecah 3/5 cm</v>
          </cell>
          <cell r="D96" t="str">
            <v>M³</v>
          </cell>
          <cell r="E96">
            <v>331500</v>
          </cell>
        </row>
        <row r="97">
          <cell r="C97" t="str">
            <v>Batu Pecah 2/3 cm</v>
          </cell>
          <cell r="D97" t="str">
            <v>M³</v>
          </cell>
          <cell r="E97">
            <v>332010</v>
          </cell>
        </row>
        <row r="98">
          <cell r="C98" t="str">
            <v>Batu Pecah 1/2 cm</v>
          </cell>
          <cell r="D98" t="str">
            <v>M³</v>
          </cell>
          <cell r="E98">
            <v>357000</v>
          </cell>
        </row>
        <row r="99">
          <cell r="C99" t="str">
            <v>Batu Debu</v>
          </cell>
          <cell r="D99" t="str">
            <v>M³</v>
          </cell>
          <cell r="E99">
            <v>459000</v>
          </cell>
        </row>
        <row r="100">
          <cell r="C100" t="str">
            <v>Solar</v>
          </cell>
          <cell r="D100" t="str">
            <v>Ltr</v>
          </cell>
          <cell r="E100">
            <v>4590</v>
          </cell>
        </row>
        <row r="101">
          <cell r="C101" t="str">
            <v xml:space="preserve">Minyak Pelumas </v>
          </cell>
          <cell r="D101" t="str">
            <v>Ltr</v>
          </cell>
          <cell r="E101">
            <v>20400</v>
          </cell>
        </row>
        <row r="102">
          <cell r="C102" t="str">
            <v>Minyak Cat</v>
          </cell>
          <cell r="D102" t="str">
            <v>Ltr</v>
          </cell>
          <cell r="E102">
            <v>14790</v>
          </cell>
        </row>
        <row r="103">
          <cell r="C103" t="str">
            <v>Bensin</v>
          </cell>
          <cell r="D103" t="str">
            <v>Ltr</v>
          </cell>
          <cell r="E103">
            <v>3570</v>
          </cell>
        </row>
        <row r="104">
          <cell r="C104" t="str">
            <v>Stop Kran 1"</v>
          </cell>
          <cell r="D104" t="str">
            <v>Set</v>
          </cell>
          <cell r="E104">
            <v>188700</v>
          </cell>
        </row>
        <row r="105">
          <cell r="C105" t="str">
            <v>Stop Kran 2"</v>
          </cell>
          <cell r="D105" t="str">
            <v>Set</v>
          </cell>
          <cell r="E105">
            <v>561000</v>
          </cell>
        </row>
        <row r="106">
          <cell r="C106" t="str">
            <v>Stop Kran 4"</v>
          </cell>
          <cell r="D106" t="str">
            <v>Set</v>
          </cell>
          <cell r="E106">
            <v>1683000</v>
          </cell>
        </row>
        <row r="107">
          <cell r="C107" t="str">
            <v>Pasang Elbow Ø 1"</v>
          </cell>
          <cell r="D107" t="str">
            <v>Bh</v>
          </cell>
          <cell r="E107">
            <v>7650</v>
          </cell>
        </row>
        <row r="108">
          <cell r="C108" t="str">
            <v>Pasang Soch Ø 1"</v>
          </cell>
          <cell r="D108" t="str">
            <v>Bh</v>
          </cell>
          <cell r="E108">
            <v>7650</v>
          </cell>
        </row>
        <row r="109">
          <cell r="C109" t="str">
            <v>Pasang Soch Ø 1/2"</v>
          </cell>
          <cell r="D109" t="str">
            <v>Bh</v>
          </cell>
          <cell r="E109">
            <v>5100</v>
          </cell>
        </row>
        <row r="110">
          <cell r="C110" t="str">
            <v>Pasang Soch T Ø 1/2"</v>
          </cell>
          <cell r="D110" t="str">
            <v>Bh</v>
          </cell>
          <cell r="E110">
            <v>15300</v>
          </cell>
        </row>
        <row r="111">
          <cell r="C111" t="str">
            <v>Pasang Soch T Ø 3/4"</v>
          </cell>
          <cell r="D111" t="str">
            <v>Bh</v>
          </cell>
          <cell r="E111">
            <v>20400</v>
          </cell>
        </row>
        <row r="112">
          <cell r="C112" t="str">
            <v>Pasang Soch / Elbow Ø 3/4"</v>
          </cell>
          <cell r="D112" t="str">
            <v>Bh</v>
          </cell>
          <cell r="E112">
            <v>10200</v>
          </cell>
        </row>
        <row r="113">
          <cell r="C113" t="str">
            <v>Pasang Valve Ø 1"</v>
          </cell>
          <cell r="D113" t="str">
            <v>Bh</v>
          </cell>
          <cell r="E113">
            <v>7650</v>
          </cell>
        </row>
        <row r="114">
          <cell r="C114" t="str">
            <v>Soch Ø 3"</v>
          </cell>
          <cell r="D114" t="str">
            <v>Bh</v>
          </cell>
          <cell r="E114">
            <v>91800</v>
          </cell>
        </row>
        <row r="115">
          <cell r="C115" t="str">
            <v>Soch Ø 4"</v>
          </cell>
          <cell r="D115" t="str">
            <v>Bh</v>
          </cell>
          <cell r="E115">
            <v>91800</v>
          </cell>
        </row>
        <row r="116">
          <cell r="C116" t="str">
            <v>Elbow Ø 2"</v>
          </cell>
          <cell r="D116" t="str">
            <v>Bh</v>
          </cell>
          <cell r="E116">
            <v>61200</v>
          </cell>
        </row>
        <row r="117">
          <cell r="C117" t="str">
            <v>Elbow Ø 3"</v>
          </cell>
          <cell r="D117" t="str">
            <v>Bh</v>
          </cell>
          <cell r="E117">
            <v>91800</v>
          </cell>
        </row>
        <row r="118">
          <cell r="C118" t="str">
            <v>Elbow Ø 4"</v>
          </cell>
          <cell r="D118" t="str">
            <v>Bh</v>
          </cell>
          <cell r="E118">
            <v>132600</v>
          </cell>
        </row>
        <row r="119">
          <cell r="C119" t="str">
            <v>Elbow Ø 6"</v>
          </cell>
          <cell r="D119" t="str">
            <v>Bh</v>
          </cell>
          <cell r="E119">
            <v>173400</v>
          </cell>
        </row>
        <row r="120">
          <cell r="C120" t="str">
            <v>Elbow Ø 8"</v>
          </cell>
          <cell r="D120" t="str">
            <v>Bh</v>
          </cell>
          <cell r="E120">
            <v>194820</v>
          </cell>
        </row>
        <row r="121">
          <cell r="C121" t="str">
            <v>Shock Reducer Ø 4" - 3"</v>
          </cell>
          <cell r="D121" t="str">
            <v>Bh</v>
          </cell>
          <cell r="E121">
            <v>178500</v>
          </cell>
        </row>
        <row r="122">
          <cell r="C122" t="str">
            <v>Shock Reducer Ø 3" - 2"</v>
          </cell>
          <cell r="D122" t="str">
            <v>Bh</v>
          </cell>
          <cell r="E122">
            <v>163200</v>
          </cell>
        </row>
        <row r="123">
          <cell r="C123" t="str">
            <v>Shock Reducer Ø 2" - 1"</v>
          </cell>
          <cell r="D123" t="str">
            <v>Bh</v>
          </cell>
          <cell r="E123">
            <v>147900</v>
          </cell>
        </row>
        <row r="124">
          <cell r="C124" t="str">
            <v>Paving Block</v>
          </cell>
          <cell r="D124" t="str">
            <v>Bh</v>
          </cell>
          <cell r="E124">
            <v>2040</v>
          </cell>
        </row>
        <row r="125">
          <cell r="C125" t="str">
            <v>Kloset Jongkok</v>
          </cell>
          <cell r="D125" t="str">
            <v>Bh</v>
          </cell>
          <cell r="E125">
            <v>303960</v>
          </cell>
        </row>
        <row r="126">
          <cell r="C126" t="str">
            <v>Pengadaan dan Pemasangan Panel Induk</v>
          </cell>
          <cell r="D126" t="str">
            <v>Unit</v>
          </cell>
          <cell r="E126">
            <v>9690000</v>
          </cell>
        </row>
        <row r="127">
          <cell r="C127" t="str">
            <v>Start to Delta16 Kva</v>
          </cell>
        </row>
        <row r="128">
          <cell r="C128" t="str">
            <v>Kabel 16 mm²</v>
          </cell>
          <cell r="D128" t="str">
            <v>M'</v>
          </cell>
          <cell r="E128">
            <v>76500</v>
          </cell>
        </row>
        <row r="129">
          <cell r="C129" t="str">
            <v>Kabel 9 mm²</v>
          </cell>
          <cell r="D129" t="str">
            <v>M'</v>
          </cell>
          <cell r="E129">
            <v>51000</v>
          </cell>
        </row>
        <row r="130">
          <cell r="C130" t="str">
            <v>Lampu Penerangan di Tiang Listrik 100 Watt</v>
          </cell>
          <cell r="D130" t="str">
            <v>Set</v>
          </cell>
          <cell r="E130">
            <v>1785000</v>
          </cell>
        </row>
        <row r="131">
          <cell r="C131" t="str">
            <v>Otomatis Saklar ditiang Listrik</v>
          </cell>
          <cell r="D131" t="str">
            <v>Bh</v>
          </cell>
          <cell r="E131">
            <v>153000</v>
          </cell>
        </row>
        <row r="132">
          <cell r="C132" t="str">
            <v>Arde Instalasi  Standar</v>
          </cell>
          <cell r="D132" t="str">
            <v>Set</v>
          </cell>
          <cell r="E132">
            <v>25500</v>
          </cell>
        </row>
        <row r="133">
          <cell r="C133" t="str">
            <v>Lot alat pemadat</v>
          </cell>
          <cell r="D133" t="str">
            <v>Set</v>
          </cell>
          <cell r="E133">
            <v>25500</v>
          </cell>
        </row>
        <row r="134">
          <cell r="C134" t="str">
            <v>Set alat pemadat + bahan bakar</v>
          </cell>
          <cell r="D134" t="str">
            <v>Set</v>
          </cell>
          <cell r="E134">
            <v>25500</v>
          </cell>
        </row>
        <row r="135">
          <cell r="C135" t="str">
            <v>Alat Bantu</v>
          </cell>
          <cell r="D135" t="str">
            <v>Ls</v>
          </cell>
          <cell r="E135">
            <v>7650</v>
          </cell>
        </row>
        <row r="137">
          <cell r="C137" t="str">
            <v>Upah Kerja</v>
          </cell>
        </row>
        <row r="138">
          <cell r="C138" t="str">
            <v>Pekerja</v>
          </cell>
          <cell r="D138" t="str">
            <v>HO</v>
          </cell>
          <cell r="E138">
            <v>36720</v>
          </cell>
        </row>
        <row r="139">
          <cell r="C139" t="str">
            <v>Mandor</v>
          </cell>
          <cell r="D139" t="str">
            <v>HO</v>
          </cell>
          <cell r="E139">
            <v>48960</v>
          </cell>
        </row>
        <row r="140">
          <cell r="C140" t="str">
            <v>Tukang Kayu</v>
          </cell>
          <cell r="D140" t="str">
            <v>HO</v>
          </cell>
          <cell r="E140">
            <v>40290</v>
          </cell>
        </row>
        <row r="141">
          <cell r="C141" t="str">
            <v>Tukang Batu</v>
          </cell>
          <cell r="D141" t="str">
            <v>HO</v>
          </cell>
          <cell r="E141">
            <v>40290</v>
          </cell>
        </row>
        <row r="142">
          <cell r="C142" t="str">
            <v>Tukang Cat</v>
          </cell>
          <cell r="D142" t="str">
            <v>HO</v>
          </cell>
          <cell r="E142">
            <v>40290</v>
          </cell>
        </row>
        <row r="143">
          <cell r="C143" t="str">
            <v>Tukang Besi</v>
          </cell>
          <cell r="D143" t="str">
            <v>HO</v>
          </cell>
          <cell r="E143">
            <v>40290</v>
          </cell>
        </row>
        <row r="144">
          <cell r="C144" t="str">
            <v>Tukang Pipa</v>
          </cell>
          <cell r="D144" t="str">
            <v>HO</v>
          </cell>
          <cell r="E144">
            <v>40290</v>
          </cell>
        </row>
        <row r="145">
          <cell r="C145" t="str">
            <v>Tukang Listrik</v>
          </cell>
          <cell r="D145" t="str">
            <v>HO</v>
          </cell>
          <cell r="E145">
            <v>40290</v>
          </cell>
        </row>
        <row r="146">
          <cell r="C146" t="str">
            <v>Kepala Tukang</v>
          </cell>
          <cell r="D146" t="str">
            <v>HO</v>
          </cell>
          <cell r="E146">
            <v>43350</v>
          </cell>
        </row>
        <row r="147">
          <cell r="C147" t="str">
            <v>Operator Terampil</v>
          </cell>
          <cell r="D147" t="str">
            <v>HO</v>
          </cell>
          <cell r="E147">
            <v>45900</v>
          </cell>
        </row>
        <row r="148">
          <cell r="C148" t="str">
            <v>Supir Terampil</v>
          </cell>
          <cell r="D148" t="str">
            <v>HO</v>
          </cell>
          <cell r="E148">
            <v>45900</v>
          </cell>
        </row>
        <row r="149">
          <cell r="C149" t="str">
            <v>Buruh tak Terampil</v>
          </cell>
          <cell r="D149" t="str">
            <v>HO</v>
          </cell>
          <cell r="E149">
            <v>30600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Satuan"/>
      <sheetName val="Anls"/>
      <sheetName val="Als"/>
      <sheetName val="REKAP"/>
      <sheetName val="Deder"/>
      <sheetName val="DederRAB"/>
      <sheetName val="Pakan"/>
      <sheetName val="PakanRAB"/>
      <sheetName val="Blower"/>
      <sheetName val="Blowerrab"/>
      <sheetName val="Genset"/>
      <sheetName val="Gensetrab"/>
      <sheetName val="Pompa"/>
      <sheetName val="Pomparab"/>
      <sheetName val="Pompa (2)"/>
      <sheetName val="Pomparab (2)"/>
    </sheetNames>
    <sheetDataSet>
      <sheetData sheetId="0" refreshError="1">
        <row r="9">
          <cell r="C9" t="str">
            <v>Daftar Barang</v>
          </cell>
        </row>
        <row r="10">
          <cell r="C10" t="str">
            <v>Tanah Urug</v>
          </cell>
          <cell r="D10" t="str">
            <v>M³</v>
          </cell>
          <cell r="E10">
            <v>33660</v>
          </cell>
        </row>
        <row r="11">
          <cell r="C11" t="str">
            <v>Pasir Urug</v>
          </cell>
          <cell r="D11" t="str">
            <v>M³</v>
          </cell>
          <cell r="E11">
            <v>71400</v>
          </cell>
        </row>
        <row r="12">
          <cell r="C12" t="str">
            <v>Pasir Pasang</v>
          </cell>
          <cell r="D12" t="str">
            <v>M³</v>
          </cell>
          <cell r="E12">
            <v>79560</v>
          </cell>
        </row>
        <row r="13">
          <cell r="C13" t="str">
            <v>Batu Padas Tua</v>
          </cell>
          <cell r="D13" t="str">
            <v>M³</v>
          </cell>
          <cell r="E13">
            <v>147900</v>
          </cell>
        </row>
        <row r="14">
          <cell r="C14" t="str">
            <v>Batu Gunung</v>
          </cell>
          <cell r="D14" t="str">
            <v>M³</v>
          </cell>
          <cell r="E14">
            <v>166770</v>
          </cell>
        </row>
        <row r="15">
          <cell r="C15" t="str">
            <v>Semen @ 50 Kg</v>
          </cell>
          <cell r="D15" t="str">
            <v>Zak</v>
          </cell>
          <cell r="E15">
            <v>41310</v>
          </cell>
        </row>
        <row r="16">
          <cell r="C16" t="str">
            <v>Batu Bata</v>
          </cell>
          <cell r="D16" t="str">
            <v>M³</v>
          </cell>
          <cell r="E16">
            <v>760.92</v>
          </cell>
        </row>
        <row r="17">
          <cell r="C17" t="str">
            <v>Kayu Meranti Papan</v>
          </cell>
          <cell r="D17" t="str">
            <v>M³</v>
          </cell>
          <cell r="E17">
            <v>867000</v>
          </cell>
        </row>
        <row r="18">
          <cell r="C18" t="str">
            <v>Kayu Meranti Balok</v>
          </cell>
          <cell r="D18" t="str">
            <v>M³</v>
          </cell>
          <cell r="E18">
            <v>918000</v>
          </cell>
        </row>
        <row r="19">
          <cell r="C19" t="str">
            <v>Kayu Kapur Balok</v>
          </cell>
          <cell r="D19" t="str">
            <v>M³</v>
          </cell>
          <cell r="E19">
            <v>1020000</v>
          </cell>
        </row>
        <row r="20">
          <cell r="C20" t="str">
            <v>Kayu Kapur Papan</v>
          </cell>
          <cell r="D20" t="str">
            <v>M³</v>
          </cell>
          <cell r="E20">
            <v>1275000</v>
          </cell>
        </row>
        <row r="21">
          <cell r="C21" t="str">
            <v>Kayu Bengkirai Balok</v>
          </cell>
          <cell r="D21" t="str">
            <v>M³</v>
          </cell>
          <cell r="E21">
            <v>1071000</v>
          </cell>
        </row>
        <row r="22">
          <cell r="C22" t="str">
            <v>Kayu Bengkirai Papan</v>
          </cell>
          <cell r="D22" t="str">
            <v>M³</v>
          </cell>
          <cell r="E22">
            <v>1326000</v>
          </cell>
        </row>
        <row r="23">
          <cell r="C23" t="str">
            <v>Kayu Ulin Balok</v>
          </cell>
          <cell r="D23" t="str">
            <v>M³</v>
          </cell>
          <cell r="E23">
            <v>1122000</v>
          </cell>
        </row>
        <row r="24">
          <cell r="C24" t="str">
            <v>Kayu Ulin Papan</v>
          </cell>
          <cell r="D24" t="str">
            <v>M³</v>
          </cell>
          <cell r="E24">
            <v>1377000</v>
          </cell>
        </row>
        <row r="25">
          <cell r="C25" t="str">
            <v>Lumber Siring Ulin</v>
          </cell>
          <cell r="D25" t="str">
            <v>Bh</v>
          </cell>
          <cell r="E25">
            <v>1530000</v>
          </cell>
        </row>
        <row r="26">
          <cell r="C26" t="str">
            <v>Besi Beton</v>
          </cell>
          <cell r="D26" t="str">
            <v>Kg</v>
          </cell>
          <cell r="E26">
            <v>9843</v>
          </cell>
        </row>
        <row r="27">
          <cell r="C27" t="str">
            <v>Kawat Ikat ( Bendrat )</v>
          </cell>
          <cell r="D27" t="str">
            <v>Kg</v>
          </cell>
          <cell r="E27">
            <v>19380</v>
          </cell>
        </row>
        <row r="28">
          <cell r="C28" t="str">
            <v>Kaca Bening Tebal 5 mm</v>
          </cell>
          <cell r="D28" t="str">
            <v>M²</v>
          </cell>
          <cell r="E28">
            <v>99450</v>
          </cell>
        </row>
        <row r="29">
          <cell r="C29" t="str">
            <v>Kaca Riben Tebal 5 mm</v>
          </cell>
          <cell r="D29" t="str">
            <v>M²</v>
          </cell>
          <cell r="E29">
            <v>132600</v>
          </cell>
        </row>
        <row r="30">
          <cell r="C30" t="str">
            <v>Plywood  4 mm</v>
          </cell>
          <cell r="D30" t="str">
            <v>Lbr</v>
          </cell>
          <cell r="E30">
            <v>54570</v>
          </cell>
        </row>
        <row r="31">
          <cell r="C31" t="str">
            <v>Keramik 30 x 30 cm</v>
          </cell>
          <cell r="D31" t="str">
            <v>Dos/Box</v>
          </cell>
          <cell r="E31">
            <v>54417</v>
          </cell>
        </row>
        <row r="32">
          <cell r="C32" t="str">
            <v>Keramik 20 x 20 cm</v>
          </cell>
          <cell r="D32" t="str">
            <v>Dos/Box</v>
          </cell>
          <cell r="E32">
            <v>63750</v>
          </cell>
        </row>
        <row r="33">
          <cell r="C33" t="str">
            <v>Tegel abu-abu 20 x 20 cm</v>
          </cell>
          <cell r="D33" t="str">
            <v>Dos/Box</v>
          </cell>
          <cell r="E33">
            <v>45900</v>
          </cell>
        </row>
        <row r="34">
          <cell r="C34" t="str">
            <v>Plin Tegel 10 x 40 cm</v>
          </cell>
          <cell r="D34" t="str">
            <v>Dos/Box</v>
          </cell>
          <cell r="E34">
            <v>51000</v>
          </cell>
        </row>
        <row r="35">
          <cell r="C35" t="str">
            <v>Cat Kayu Kilap</v>
          </cell>
          <cell r="D35" t="str">
            <v>Kg</v>
          </cell>
          <cell r="E35">
            <v>33660</v>
          </cell>
        </row>
        <row r="36">
          <cell r="C36" t="str">
            <v>Cat Tembok</v>
          </cell>
          <cell r="D36" t="str">
            <v>Kg</v>
          </cell>
          <cell r="E36">
            <v>12240</v>
          </cell>
        </row>
        <row r="37">
          <cell r="C37" t="str">
            <v>Plitur</v>
          </cell>
          <cell r="D37" t="str">
            <v>Kg</v>
          </cell>
          <cell r="E37">
            <v>26010</v>
          </cell>
        </row>
        <row r="38">
          <cell r="C38" t="str">
            <v>Minyak Plitur</v>
          </cell>
          <cell r="D38" t="str">
            <v>Ltr</v>
          </cell>
          <cell r="E38">
            <v>12240</v>
          </cell>
        </row>
        <row r="39">
          <cell r="C39" t="str">
            <v>Minyak Cat</v>
          </cell>
          <cell r="D39" t="str">
            <v>Ltr</v>
          </cell>
          <cell r="E39">
            <v>14790</v>
          </cell>
        </row>
        <row r="40">
          <cell r="C40" t="str">
            <v>Amplas</v>
          </cell>
          <cell r="D40" t="str">
            <v>Lbr</v>
          </cell>
          <cell r="E40">
            <v>3060</v>
          </cell>
        </row>
        <row r="41">
          <cell r="C41" t="str">
            <v>Dempul Kayu</v>
          </cell>
          <cell r="D41" t="str">
            <v>Kg</v>
          </cell>
          <cell r="E41">
            <v>11730</v>
          </cell>
        </row>
        <row r="42">
          <cell r="C42" t="str">
            <v>Plamir tembok / Plafond</v>
          </cell>
          <cell r="D42" t="str">
            <v>Kg</v>
          </cell>
          <cell r="E42">
            <v>23970</v>
          </cell>
        </row>
        <row r="43">
          <cell r="C43" t="str">
            <v>Cat Dasar ( Meni Kayu )</v>
          </cell>
          <cell r="D43" t="str">
            <v>Kg</v>
          </cell>
          <cell r="E43">
            <v>14790</v>
          </cell>
        </row>
        <row r="44">
          <cell r="C44" t="str">
            <v>Cat Epoxy</v>
          </cell>
          <cell r="D44" t="str">
            <v>Kg</v>
          </cell>
          <cell r="E44">
            <v>127500</v>
          </cell>
        </row>
        <row r="45">
          <cell r="C45" t="str">
            <v>Teer ( Residu )</v>
          </cell>
          <cell r="D45" t="str">
            <v>Kg/Ltr</v>
          </cell>
          <cell r="E45">
            <v>7650</v>
          </cell>
        </row>
        <row r="46">
          <cell r="C46" t="str">
            <v>Genteng Beton Warna</v>
          </cell>
          <cell r="D46" t="str">
            <v>Bh</v>
          </cell>
          <cell r="E46">
            <v>4590</v>
          </cell>
        </row>
        <row r="47">
          <cell r="C47" t="str">
            <v>Bubungan Beton Warna</v>
          </cell>
          <cell r="D47" t="str">
            <v>Bh</v>
          </cell>
          <cell r="E47">
            <v>3570</v>
          </cell>
        </row>
        <row r="48">
          <cell r="C48" t="str">
            <v>Atap Asbes Gelombang Kecil</v>
          </cell>
          <cell r="D48" t="str">
            <v>Lbr</v>
          </cell>
          <cell r="E48">
            <v>25500</v>
          </cell>
        </row>
        <row r="49">
          <cell r="C49" t="str">
            <v>Bubungan Asbes Glb. Kecil</v>
          </cell>
          <cell r="D49" t="str">
            <v>Lbr</v>
          </cell>
          <cell r="E49">
            <v>10200</v>
          </cell>
        </row>
        <row r="50">
          <cell r="C50" t="str">
            <v>Bubungan Fiber Glass</v>
          </cell>
          <cell r="D50" t="str">
            <v>Lbr</v>
          </cell>
          <cell r="E50">
            <v>15300</v>
          </cell>
        </row>
        <row r="51">
          <cell r="C51" t="str">
            <v>Atap Surya Colour</v>
          </cell>
          <cell r="D51" t="str">
            <v>Lbr</v>
          </cell>
          <cell r="E51">
            <v>38658</v>
          </cell>
        </row>
        <row r="52">
          <cell r="C52" t="str">
            <v>Bubungan Surya Colour</v>
          </cell>
          <cell r="D52" t="str">
            <v>Lbr</v>
          </cell>
          <cell r="E52">
            <v>15810</v>
          </cell>
        </row>
        <row r="53">
          <cell r="C53" t="str">
            <v>Atap Multi Colour</v>
          </cell>
          <cell r="D53" t="str">
            <v>Lbr</v>
          </cell>
          <cell r="E53">
            <v>72930</v>
          </cell>
        </row>
        <row r="54">
          <cell r="C54" t="str">
            <v>Bubungan Multi Colour</v>
          </cell>
          <cell r="D54" t="str">
            <v>Lbr</v>
          </cell>
          <cell r="E54">
            <v>25500</v>
          </cell>
        </row>
        <row r="55">
          <cell r="C55" t="str">
            <v>Atap Fibre Glass</v>
          </cell>
          <cell r="D55" t="str">
            <v>Lbr</v>
          </cell>
          <cell r="E55">
            <v>28050</v>
          </cell>
        </row>
        <row r="56">
          <cell r="C56" t="str">
            <v>Paku Kayu</v>
          </cell>
          <cell r="D56" t="str">
            <v>Kg</v>
          </cell>
          <cell r="E56">
            <v>14280</v>
          </cell>
        </row>
        <row r="57">
          <cell r="C57" t="str">
            <v>Paku Plywood</v>
          </cell>
          <cell r="D57" t="str">
            <v>Kg</v>
          </cell>
          <cell r="E57">
            <v>17850</v>
          </cell>
        </row>
        <row r="58">
          <cell r="C58" t="str">
            <v>Paku Ulin</v>
          </cell>
          <cell r="D58" t="str">
            <v>Kg</v>
          </cell>
          <cell r="E58">
            <v>20400</v>
          </cell>
        </row>
        <row r="59">
          <cell r="C59" t="str">
            <v>Paku Ulin.</v>
          </cell>
          <cell r="D59" t="str">
            <v>Bh</v>
          </cell>
          <cell r="E59">
            <v>408</v>
          </cell>
        </row>
        <row r="60">
          <cell r="C60" t="str">
            <v>Paku Atap Asbes / Seng / Multi roof</v>
          </cell>
          <cell r="D60" t="str">
            <v>Kg</v>
          </cell>
          <cell r="E60">
            <v>18360</v>
          </cell>
        </row>
        <row r="61">
          <cell r="C61" t="str">
            <v>Multiplek 9 mm</v>
          </cell>
          <cell r="D61" t="str">
            <v>Lbr</v>
          </cell>
          <cell r="E61">
            <v>127500</v>
          </cell>
        </row>
        <row r="62">
          <cell r="C62" t="str">
            <v>Semen Warna</v>
          </cell>
          <cell r="D62" t="str">
            <v>Kg</v>
          </cell>
          <cell r="E62">
            <v>4590</v>
          </cell>
        </row>
        <row r="63">
          <cell r="C63" t="str">
            <v>Plat Seng BJLS 27</v>
          </cell>
          <cell r="D63" t="str">
            <v>Lbr</v>
          </cell>
          <cell r="E63">
            <v>27451.26</v>
          </cell>
        </row>
        <row r="64">
          <cell r="C64" t="str">
            <v>Muur &amp; Baut.</v>
          </cell>
          <cell r="D64" t="str">
            <v>Kg</v>
          </cell>
          <cell r="E64">
            <v>28050</v>
          </cell>
        </row>
        <row r="65">
          <cell r="C65" t="str">
            <v>Muur &amp; Baut</v>
          </cell>
          <cell r="D65" t="str">
            <v>Bh</v>
          </cell>
          <cell r="E65">
            <v>7650</v>
          </cell>
        </row>
        <row r="66">
          <cell r="C66" t="str">
            <v>Pipa PVC Ø 1.5"</v>
          </cell>
          <cell r="D66" t="str">
            <v>M'</v>
          </cell>
          <cell r="E66">
            <v>10200</v>
          </cell>
        </row>
        <row r="67">
          <cell r="C67" t="str">
            <v>Pipa PVC Ø 1"</v>
          </cell>
          <cell r="D67" t="str">
            <v>M'</v>
          </cell>
          <cell r="E67">
            <v>7140</v>
          </cell>
        </row>
        <row r="68">
          <cell r="C68" t="str">
            <v>Pipa PVC Ø 3/4"</v>
          </cell>
          <cell r="D68" t="str">
            <v>M'</v>
          </cell>
          <cell r="E68">
            <v>5610</v>
          </cell>
        </row>
        <row r="69">
          <cell r="C69" t="str">
            <v>Pipa PVC Ø 2"</v>
          </cell>
          <cell r="D69" t="str">
            <v>M'</v>
          </cell>
          <cell r="E69">
            <v>13486.949999999999</v>
          </cell>
        </row>
        <row r="70">
          <cell r="C70" t="str">
            <v>Pipa PVC Ø 3"</v>
          </cell>
          <cell r="D70" t="str">
            <v>M'</v>
          </cell>
          <cell r="E70">
            <v>29064.899999999998</v>
          </cell>
        </row>
        <row r="71">
          <cell r="C71" t="str">
            <v>Pipa PVC Ø 4"</v>
          </cell>
          <cell r="D71" t="str">
            <v>M'</v>
          </cell>
          <cell r="E71">
            <v>61684.499999999993</v>
          </cell>
        </row>
        <row r="72">
          <cell r="C72" t="str">
            <v>Pipa PVC Ø 6"</v>
          </cell>
          <cell r="D72" t="str">
            <v>M'</v>
          </cell>
          <cell r="E72">
            <v>118977.89999999998</v>
          </cell>
        </row>
        <row r="73">
          <cell r="C73" t="str">
            <v>Pipa PVC Ø 8"</v>
          </cell>
          <cell r="D73" t="str">
            <v>M'</v>
          </cell>
          <cell r="E73">
            <v>145638.15</v>
          </cell>
        </row>
        <row r="74">
          <cell r="C74" t="str">
            <v>Pipa PVC Ø 10"</v>
          </cell>
          <cell r="D74" t="str">
            <v>M'</v>
          </cell>
          <cell r="E74">
            <v>54825</v>
          </cell>
        </row>
        <row r="75">
          <cell r="C75" t="str">
            <v>Expanolet</v>
          </cell>
          <cell r="D75" t="str">
            <v>Bh</v>
          </cell>
          <cell r="E75">
            <v>45900</v>
          </cell>
        </row>
        <row r="76">
          <cell r="C76" t="str">
            <v>Engsel Jendela 3 "</v>
          </cell>
          <cell r="D76" t="str">
            <v>Bh</v>
          </cell>
          <cell r="E76">
            <v>22440</v>
          </cell>
        </row>
        <row r="77">
          <cell r="C77" t="str">
            <v>Engsel Jendela 4 "</v>
          </cell>
          <cell r="D77" t="str">
            <v>Bh</v>
          </cell>
          <cell r="E77">
            <v>25500</v>
          </cell>
        </row>
        <row r="78">
          <cell r="C78" t="str">
            <v>Engsel Pintu 5 "</v>
          </cell>
          <cell r="D78" t="str">
            <v>Bh</v>
          </cell>
          <cell r="E78">
            <v>35700</v>
          </cell>
        </row>
        <row r="79">
          <cell r="C79" t="str">
            <v>Grendel</v>
          </cell>
          <cell r="D79" t="str">
            <v>Bh</v>
          </cell>
          <cell r="E79">
            <v>11730</v>
          </cell>
        </row>
        <row r="80">
          <cell r="C80" t="str">
            <v>Hak Angin</v>
          </cell>
          <cell r="D80" t="str">
            <v>Bh</v>
          </cell>
          <cell r="E80">
            <v>15810</v>
          </cell>
        </row>
        <row r="81">
          <cell r="C81" t="str">
            <v xml:space="preserve">Handle Jendela </v>
          </cell>
          <cell r="D81" t="str">
            <v>Bh</v>
          </cell>
          <cell r="E81">
            <v>13770</v>
          </cell>
        </row>
        <row r="82">
          <cell r="C82" t="str">
            <v>Kunci Pintu Tanam</v>
          </cell>
          <cell r="D82" t="str">
            <v>Bh</v>
          </cell>
          <cell r="E82">
            <v>219300</v>
          </cell>
        </row>
        <row r="83">
          <cell r="C83" t="str">
            <v>Gembok Lengkap</v>
          </cell>
          <cell r="D83" t="str">
            <v>Bh</v>
          </cell>
          <cell r="E83">
            <v>30600</v>
          </cell>
        </row>
        <row r="84">
          <cell r="C84" t="str">
            <v>Lis Profil 4 x 4 cm</v>
          </cell>
          <cell r="D84" t="str">
            <v>M'</v>
          </cell>
          <cell r="E84">
            <v>6630</v>
          </cell>
        </row>
        <row r="85">
          <cell r="C85" t="str">
            <v>Pasang Instalasi Listrik</v>
          </cell>
          <cell r="D85" t="str">
            <v>Bh</v>
          </cell>
          <cell r="E85">
            <v>229500</v>
          </cell>
        </row>
        <row r="86">
          <cell r="C86" t="str">
            <v>Stop Kontak dan Instalasi</v>
          </cell>
          <cell r="D86" t="str">
            <v>Bh</v>
          </cell>
          <cell r="E86">
            <v>229500</v>
          </cell>
        </row>
        <row r="87">
          <cell r="C87" t="str">
            <v>Saklar Tunggal</v>
          </cell>
          <cell r="D87" t="str">
            <v>Bh</v>
          </cell>
          <cell r="E87">
            <v>18870</v>
          </cell>
        </row>
        <row r="88">
          <cell r="C88" t="str">
            <v>Saklar Ganda</v>
          </cell>
          <cell r="D88" t="str">
            <v>Bh</v>
          </cell>
          <cell r="E88">
            <v>20400</v>
          </cell>
        </row>
        <row r="89">
          <cell r="C89" t="str">
            <v>Sekering Cast / MCB</v>
          </cell>
          <cell r="D89" t="str">
            <v>Bh</v>
          </cell>
          <cell r="E89">
            <v>51000</v>
          </cell>
        </row>
        <row r="90">
          <cell r="C90" t="str">
            <v>Lampu TL 2 x 20 Watt</v>
          </cell>
          <cell r="D90" t="str">
            <v>Bh</v>
          </cell>
          <cell r="E90">
            <v>86700</v>
          </cell>
        </row>
        <row r="91">
          <cell r="C91" t="str">
            <v>Lampu Pijar</v>
          </cell>
          <cell r="D91" t="str">
            <v>Bh</v>
          </cell>
          <cell r="E91">
            <v>12750</v>
          </cell>
        </row>
        <row r="92">
          <cell r="C92" t="str">
            <v>Kran Air 3/4"</v>
          </cell>
          <cell r="D92" t="str">
            <v>Bh</v>
          </cell>
          <cell r="E92">
            <v>19380</v>
          </cell>
        </row>
        <row r="93">
          <cell r="C93" t="str">
            <v>Floor Drain</v>
          </cell>
          <cell r="D93" t="str">
            <v>Bh</v>
          </cell>
          <cell r="E93">
            <v>23970</v>
          </cell>
        </row>
        <row r="94">
          <cell r="C94" t="str">
            <v>Batu Gunung Pecah 7/10 cm</v>
          </cell>
          <cell r="D94" t="str">
            <v>M³</v>
          </cell>
          <cell r="E94">
            <v>306000</v>
          </cell>
        </row>
        <row r="95">
          <cell r="C95" t="str">
            <v>Batu Gunung Pecah 5/7 cm</v>
          </cell>
          <cell r="D95" t="str">
            <v>M³</v>
          </cell>
          <cell r="E95">
            <v>285600</v>
          </cell>
        </row>
        <row r="96">
          <cell r="C96" t="str">
            <v>Batu Pecah 3/5 cm</v>
          </cell>
          <cell r="D96" t="str">
            <v>M³</v>
          </cell>
          <cell r="E96">
            <v>331500</v>
          </cell>
        </row>
        <row r="97">
          <cell r="C97" t="str">
            <v>Batu Pecah 2/3 cm</v>
          </cell>
          <cell r="D97" t="str">
            <v>M³</v>
          </cell>
          <cell r="E97">
            <v>332010</v>
          </cell>
        </row>
        <row r="98">
          <cell r="C98" t="str">
            <v>Batu Pecah 1/2 cm</v>
          </cell>
          <cell r="D98" t="str">
            <v>M³</v>
          </cell>
          <cell r="E98">
            <v>357000</v>
          </cell>
        </row>
        <row r="99">
          <cell r="C99" t="str">
            <v>Batu Debu</v>
          </cell>
          <cell r="D99" t="str">
            <v>M³</v>
          </cell>
          <cell r="E99">
            <v>459000</v>
          </cell>
        </row>
        <row r="100">
          <cell r="C100" t="str">
            <v>Solar</v>
          </cell>
          <cell r="D100" t="str">
            <v>Ltr</v>
          </cell>
          <cell r="E100">
            <v>4590</v>
          </cell>
        </row>
        <row r="101">
          <cell r="C101" t="str">
            <v xml:space="preserve">Minyak Pelumas </v>
          </cell>
          <cell r="D101" t="str">
            <v>Ltr</v>
          </cell>
          <cell r="E101">
            <v>20400</v>
          </cell>
        </row>
        <row r="102">
          <cell r="C102" t="str">
            <v>Minyak Cat</v>
          </cell>
          <cell r="D102" t="str">
            <v>Ltr</v>
          </cell>
          <cell r="E102">
            <v>14790</v>
          </cell>
        </row>
        <row r="103">
          <cell r="C103" t="str">
            <v>Bensin</v>
          </cell>
          <cell r="D103" t="str">
            <v>Ltr</v>
          </cell>
          <cell r="E103">
            <v>3570</v>
          </cell>
        </row>
        <row r="104">
          <cell r="C104" t="str">
            <v>Stop Kran 1"</v>
          </cell>
          <cell r="D104" t="str">
            <v>Set</v>
          </cell>
          <cell r="E104">
            <v>188700</v>
          </cell>
        </row>
        <row r="105">
          <cell r="C105" t="str">
            <v>Stop Kran 2"</v>
          </cell>
          <cell r="D105" t="str">
            <v>Set</v>
          </cell>
          <cell r="E105">
            <v>561000</v>
          </cell>
        </row>
        <row r="106">
          <cell r="C106" t="str">
            <v>Stop Kran 4"</v>
          </cell>
          <cell r="D106" t="str">
            <v>Set</v>
          </cell>
          <cell r="E106">
            <v>1683000</v>
          </cell>
        </row>
        <row r="107">
          <cell r="C107" t="str">
            <v>Pasang Elbow Ø 1"</v>
          </cell>
          <cell r="D107" t="str">
            <v>Bh</v>
          </cell>
          <cell r="E107">
            <v>7650</v>
          </cell>
        </row>
        <row r="108">
          <cell r="C108" t="str">
            <v>Pasang Soch Ø 1"</v>
          </cell>
          <cell r="D108" t="str">
            <v>Bh</v>
          </cell>
          <cell r="E108">
            <v>7650</v>
          </cell>
        </row>
        <row r="109">
          <cell r="C109" t="str">
            <v>Pasang Soch Ø 1/2"</v>
          </cell>
          <cell r="D109" t="str">
            <v>Bh</v>
          </cell>
          <cell r="E109">
            <v>5100</v>
          </cell>
        </row>
        <row r="110">
          <cell r="C110" t="str">
            <v>Pasang Soch T Ø 1/2"</v>
          </cell>
          <cell r="D110" t="str">
            <v>Bh</v>
          </cell>
          <cell r="E110">
            <v>15300</v>
          </cell>
        </row>
        <row r="111">
          <cell r="C111" t="str">
            <v>Pasang Soch T Ø 3/4"</v>
          </cell>
          <cell r="D111" t="str">
            <v>Bh</v>
          </cell>
          <cell r="E111">
            <v>20400</v>
          </cell>
        </row>
        <row r="112">
          <cell r="C112" t="str">
            <v>Pasang Soch / Elbow Ø 3/4"</v>
          </cell>
          <cell r="D112" t="str">
            <v>Bh</v>
          </cell>
          <cell r="E112">
            <v>10200</v>
          </cell>
        </row>
        <row r="113">
          <cell r="C113" t="str">
            <v>Pasang Valve Ø 1"</v>
          </cell>
          <cell r="D113" t="str">
            <v>Bh</v>
          </cell>
          <cell r="E113">
            <v>7650</v>
          </cell>
        </row>
        <row r="114">
          <cell r="C114" t="str">
            <v>Soch Ø 3"</v>
          </cell>
          <cell r="D114" t="str">
            <v>Bh</v>
          </cell>
          <cell r="E114">
            <v>91800</v>
          </cell>
        </row>
        <row r="115">
          <cell r="C115" t="str">
            <v>Soch Ø 4"</v>
          </cell>
          <cell r="D115" t="str">
            <v>Bh</v>
          </cell>
          <cell r="E115">
            <v>91800</v>
          </cell>
        </row>
        <row r="116">
          <cell r="C116" t="str">
            <v>Elbow Ø 2"</v>
          </cell>
          <cell r="D116" t="str">
            <v>Bh</v>
          </cell>
          <cell r="E116">
            <v>61200</v>
          </cell>
        </row>
        <row r="117">
          <cell r="C117" t="str">
            <v>Elbow Ø 3"</v>
          </cell>
          <cell r="D117" t="str">
            <v>Bh</v>
          </cell>
          <cell r="E117">
            <v>91800</v>
          </cell>
        </row>
        <row r="118">
          <cell r="C118" t="str">
            <v>Elbow Ø 4"</v>
          </cell>
          <cell r="D118" t="str">
            <v>Bh</v>
          </cell>
          <cell r="E118">
            <v>132600</v>
          </cell>
        </row>
        <row r="119">
          <cell r="C119" t="str">
            <v>Elbow Ø 6"</v>
          </cell>
          <cell r="D119" t="str">
            <v>Bh</v>
          </cell>
          <cell r="E119">
            <v>173400</v>
          </cell>
        </row>
        <row r="120">
          <cell r="C120" t="str">
            <v>Elbow Ø 8"</v>
          </cell>
          <cell r="D120" t="str">
            <v>Bh</v>
          </cell>
          <cell r="E120">
            <v>194820</v>
          </cell>
        </row>
        <row r="121">
          <cell r="C121" t="str">
            <v>Shock Reducer Ø 4" - 3"</v>
          </cell>
          <cell r="D121" t="str">
            <v>Bh</v>
          </cell>
          <cell r="E121">
            <v>178500</v>
          </cell>
        </row>
        <row r="122">
          <cell r="C122" t="str">
            <v>Shock Reducer Ø 3" - 2"</v>
          </cell>
          <cell r="D122" t="str">
            <v>Bh</v>
          </cell>
          <cell r="E122">
            <v>163200</v>
          </cell>
        </row>
        <row r="123">
          <cell r="C123" t="str">
            <v>Shock Reducer Ø 2" - 1"</v>
          </cell>
          <cell r="D123" t="str">
            <v>Bh</v>
          </cell>
          <cell r="E123">
            <v>147900</v>
          </cell>
        </row>
        <row r="124">
          <cell r="C124" t="str">
            <v>Paving Block</v>
          </cell>
          <cell r="D124" t="str">
            <v>Bh</v>
          </cell>
          <cell r="E124">
            <v>2040</v>
          </cell>
        </row>
        <row r="125">
          <cell r="C125" t="str">
            <v>Kloset Jongkok</v>
          </cell>
          <cell r="D125" t="str">
            <v>Bh</v>
          </cell>
          <cell r="E125">
            <v>303960</v>
          </cell>
        </row>
        <row r="126">
          <cell r="C126" t="str">
            <v>Pengadaan dan Pemasangan Panel Induk</v>
          </cell>
          <cell r="D126" t="str">
            <v>Unit</v>
          </cell>
          <cell r="E126">
            <v>9690000</v>
          </cell>
        </row>
        <row r="127">
          <cell r="C127" t="str">
            <v>Start to Delta16 Kva</v>
          </cell>
        </row>
        <row r="128">
          <cell r="C128" t="str">
            <v>Kabel 16 mm²</v>
          </cell>
          <cell r="D128" t="str">
            <v>M'</v>
          </cell>
          <cell r="E128">
            <v>76500</v>
          </cell>
        </row>
        <row r="129">
          <cell r="C129" t="str">
            <v>Kabel 9 mm²</v>
          </cell>
          <cell r="D129" t="str">
            <v>M'</v>
          </cell>
          <cell r="E129">
            <v>51000</v>
          </cell>
        </row>
        <row r="130">
          <cell r="C130" t="str">
            <v>Lampu Penerangan di Tiang Listrik 100 Watt</v>
          </cell>
          <cell r="D130" t="str">
            <v>Set</v>
          </cell>
          <cell r="E130">
            <v>1785000</v>
          </cell>
        </row>
        <row r="131">
          <cell r="C131" t="str">
            <v>Otomatis Saklar ditiang Listrik</v>
          </cell>
          <cell r="D131" t="str">
            <v>Bh</v>
          </cell>
          <cell r="E131">
            <v>153000</v>
          </cell>
        </row>
        <row r="132">
          <cell r="C132" t="str">
            <v>Arde Instalasi  Standar</v>
          </cell>
          <cell r="D132" t="str">
            <v>Set</v>
          </cell>
          <cell r="E132">
            <v>25500</v>
          </cell>
        </row>
        <row r="133">
          <cell r="C133" t="str">
            <v>Lot alat pemadat</v>
          </cell>
          <cell r="D133" t="str">
            <v>Set</v>
          </cell>
          <cell r="E133">
            <v>25500</v>
          </cell>
        </row>
        <row r="134">
          <cell r="C134" t="str">
            <v>Set alat pemadat + bahan bakar</v>
          </cell>
          <cell r="D134" t="str">
            <v>Set</v>
          </cell>
          <cell r="E134">
            <v>25500</v>
          </cell>
        </row>
        <row r="135">
          <cell r="C135" t="str">
            <v>Alat Bantu</v>
          </cell>
          <cell r="D135" t="str">
            <v>Ls</v>
          </cell>
          <cell r="E135">
            <v>7650</v>
          </cell>
        </row>
        <row r="137">
          <cell r="C137" t="str">
            <v>Upah Kerja</v>
          </cell>
        </row>
        <row r="138">
          <cell r="C138" t="str">
            <v>Pekerja</v>
          </cell>
          <cell r="D138" t="str">
            <v>HO</v>
          </cell>
          <cell r="E138">
            <v>36720</v>
          </cell>
        </row>
        <row r="139">
          <cell r="C139" t="str">
            <v>Mandor</v>
          </cell>
          <cell r="D139" t="str">
            <v>HO</v>
          </cell>
          <cell r="E139">
            <v>48960</v>
          </cell>
        </row>
        <row r="140">
          <cell r="C140" t="str">
            <v>Tukang Kayu</v>
          </cell>
          <cell r="D140" t="str">
            <v>HO</v>
          </cell>
          <cell r="E140">
            <v>40290</v>
          </cell>
        </row>
        <row r="141">
          <cell r="C141" t="str">
            <v>Tukang Batu</v>
          </cell>
          <cell r="D141" t="str">
            <v>HO</v>
          </cell>
          <cell r="E141">
            <v>40290</v>
          </cell>
        </row>
        <row r="142">
          <cell r="C142" t="str">
            <v>Tukang Cat</v>
          </cell>
          <cell r="D142" t="str">
            <v>HO</v>
          </cell>
          <cell r="E142">
            <v>40290</v>
          </cell>
        </row>
        <row r="143">
          <cell r="C143" t="str">
            <v>Tukang Besi</v>
          </cell>
          <cell r="D143" t="str">
            <v>HO</v>
          </cell>
          <cell r="E143">
            <v>40290</v>
          </cell>
        </row>
        <row r="144">
          <cell r="C144" t="str">
            <v>Tukang Pipa</v>
          </cell>
          <cell r="D144" t="str">
            <v>HO</v>
          </cell>
          <cell r="E144">
            <v>40290</v>
          </cell>
        </row>
        <row r="145">
          <cell r="C145" t="str">
            <v>Tukang Listrik</v>
          </cell>
          <cell r="D145" t="str">
            <v>HO</v>
          </cell>
          <cell r="E145">
            <v>40290</v>
          </cell>
        </row>
        <row r="146">
          <cell r="C146" t="str">
            <v>Kepala Tukang</v>
          </cell>
          <cell r="D146" t="str">
            <v>HO</v>
          </cell>
          <cell r="E146">
            <v>43350</v>
          </cell>
        </row>
        <row r="147">
          <cell r="C147" t="str">
            <v>Operator Terampil</v>
          </cell>
          <cell r="D147" t="str">
            <v>HO</v>
          </cell>
          <cell r="E147">
            <v>45900</v>
          </cell>
        </row>
        <row r="148">
          <cell r="C148" t="str">
            <v>Supir Terampil</v>
          </cell>
          <cell r="D148" t="str">
            <v>HO</v>
          </cell>
          <cell r="E148">
            <v>45900</v>
          </cell>
        </row>
        <row r="149">
          <cell r="C149" t="str">
            <v>Buruh tak Terampil</v>
          </cell>
          <cell r="D149" t="str">
            <v>HO</v>
          </cell>
          <cell r="E149">
            <v>30600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BL"/>
      <sheetName val="BL (resume buat aspal 4 cm)"/>
      <sheetName val="Sheet1"/>
      <sheetName val="BTL"/>
      <sheetName val="RAB"/>
      <sheetName val="an-satuan"/>
      <sheetName val="hsat-SD"/>
      <sheetName val="bq"/>
      <sheetName val="Rekap-SD"/>
      <sheetName val="Kurva S"/>
      <sheetName val="skedul"/>
      <sheetName val="prodlat"/>
      <sheetName val="sket"/>
      <sheetName val="skets"/>
      <sheetName val="Harga Satuan"/>
    </sheetNames>
    <sheetDataSet>
      <sheetData sheetId="0"/>
      <sheetData sheetId="1"/>
      <sheetData sheetId="2"/>
      <sheetData sheetId="3"/>
      <sheetData sheetId="4"/>
      <sheetData sheetId="5">
        <row r="1">
          <cell r="A1" t="str">
            <v>PT WIJAYA KARYA</v>
          </cell>
          <cell r="I1" t="str">
            <v xml:space="preserve">CATATAN </v>
          </cell>
        </row>
        <row r="2">
          <cell r="A2" t="str">
            <v>Divisi Sipil Umum III</v>
          </cell>
          <cell r="I2" t="str">
            <v>=&gt; Kadar aspal dalam campuran Laston (AC)</v>
          </cell>
        </row>
        <row r="3">
          <cell r="I3">
            <v>0.06</v>
          </cell>
          <cell r="J3" t="str">
            <v>AC-WC</v>
          </cell>
        </row>
        <row r="4">
          <cell r="A4" t="str">
            <v>RAB TENDER</v>
          </cell>
          <cell r="I4">
            <v>5.7000000000000002E-2</v>
          </cell>
          <cell r="J4" t="str">
            <v>AC-BC</v>
          </cell>
        </row>
        <row r="5">
          <cell r="A5" t="str">
            <v>PEMBANGUNAN JALAN SP PERDAU - BATU AMPAR 1 TA 2005</v>
          </cell>
        </row>
        <row r="6">
          <cell r="H6" t="str">
            <v>KOEFF</v>
          </cell>
        </row>
        <row r="7">
          <cell r="A7" t="str">
            <v>NO</v>
          </cell>
          <cell r="B7" t="str">
            <v>URAIAN</v>
          </cell>
          <cell r="F7" t="str">
            <v>JUMLAH HARGA</v>
          </cell>
          <cell r="G7" t="str">
            <v>BOBOT</v>
          </cell>
          <cell r="H7">
            <v>1.2746049955980916</v>
          </cell>
          <cell r="I7" t="str">
            <v>Komposisi Campuran Agregat</v>
          </cell>
        </row>
        <row r="8">
          <cell r="I8" t="str">
            <v>Klas A</v>
          </cell>
          <cell r="J8" t="str">
            <v>Klas B</v>
          </cell>
        </row>
        <row r="9">
          <cell r="A9" t="str">
            <v>A</v>
          </cell>
          <cell r="B9" t="str">
            <v>BIAYA LANGSUNG (BL)</v>
          </cell>
          <cell r="F9">
            <v>6883453363.149128</v>
          </cell>
          <cell r="G9">
            <v>0.78455678696815656</v>
          </cell>
          <cell r="I9">
            <v>0.8</v>
          </cell>
          <cell r="J9">
            <v>0.6</v>
          </cell>
          <cell r="K9" t="str">
            <v xml:space="preserve">Agregat kasar </v>
          </cell>
        </row>
        <row r="10">
          <cell r="I10">
            <v>0.19999999999999996</v>
          </cell>
          <cell r="J10">
            <v>0.4</v>
          </cell>
          <cell r="K10" t="str">
            <v xml:space="preserve">Tanah laterit </v>
          </cell>
        </row>
        <row r="11">
          <cell r="B11">
            <v>1</v>
          </cell>
          <cell r="C11" t="str">
            <v>Material</v>
          </cell>
          <cell r="F11">
            <v>4078186653.1491284</v>
          </cell>
          <cell r="G11">
            <v>0.46482032323777112</v>
          </cell>
        </row>
        <row r="12">
          <cell r="B12">
            <v>2</v>
          </cell>
          <cell r="C12" t="str">
            <v>Upah</v>
          </cell>
          <cell r="F12">
            <v>295463190</v>
          </cell>
          <cell r="G12">
            <v>3.3676069086885148E-2</v>
          </cell>
        </row>
        <row r="13">
          <cell r="B13">
            <v>3</v>
          </cell>
          <cell r="C13" t="str">
            <v>Alat</v>
          </cell>
          <cell r="F13">
            <v>1237383000</v>
          </cell>
          <cell r="G13">
            <v>0.14103345799162734</v>
          </cell>
        </row>
        <row r="14">
          <cell r="B14">
            <v>4</v>
          </cell>
          <cell r="C14" t="str">
            <v>Sub Kontraktor</v>
          </cell>
          <cell r="F14">
            <v>1272420520</v>
          </cell>
          <cell r="G14">
            <v>0.14502693665187305</v>
          </cell>
        </row>
        <row r="16">
          <cell r="A16" t="str">
            <v>B</v>
          </cell>
          <cell r="B16" t="str">
            <v>BIAYA TAK LANGSUNG (BTL)</v>
          </cell>
          <cell r="F16">
            <v>998656014.090909</v>
          </cell>
          <cell r="G16">
            <v>0.11382402296732395</v>
          </cell>
        </row>
        <row r="18">
          <cell r="B18">
            <v>1</v>
          </cell>
          <cell r="C18" t="str">
            <v>Biaya Tak Langsung</v>
          </cell>
          <cell r="F18">
            <v>888267603.27272725</v>
          </cell>
          <cell r="G18">
            <v>0.10124226024722149</v>
          </cell>
        </row>
        <row r="19">
          <cell r="B19" t="str">
            <v>a</v>
          </cell>
          <cell r="C19" t="str">
            <v>Biaya Sekretariat</v>
          </cell>
          <cell r="F19">
            <v>15690000</v>
          </cell>
          <cell r="G19">
            <v>1.7883023735485561E-3</v>
          </cell>
        </row>
        <row r="20">
          <cell r="B20" t="str">
            <v>b</v>
          </cell>
          <cell r="C20" t="str">
            <v>Biaya Fasilitas</v>
          </cell>
          <cell r="F20">
            <v>76725000</v>
          </cell>
          <cell r="G20">
            <v>8.7449011861384946E-3</v>
          </cell>
        </row>
        <row r="21">
          <cell r="B21" t="str">
            <v>c</v>
          </cell>
          <cell r="C21" t="str">
            <v>Biaya Pegawai</v>
          </cell>
          <cell r="F21">
            <v>322130776</v>
          </cell>
          <cell r="G21">
            <v>3.6715566049320476E-2</v>
          </cell>
          <cell r="I21" t="str">
            <v>ASUMSI - ASUMSI</v>
          </cell>
        </row>
        <row r="22">
          <cell r="B22" t="str">
            <v>d</v>
          </cell>
          <cell r="C22" t="str">
            <v>Biaya kendaraan</v>
          </cell>
          <cell r="F22">
            <v>111360000</v>
          </cell>
          <cell r="G22">
            <v>1.269250174113239E-2</v>
          </cell>
        </row>
        <row r="23">
          <cell r="B23" t="str">
            <v>e</v>
          </cell>
          <cell r="C23" t="str">
            <v>Biaya Umum</v>
          </cell>
          <cell r="F23">
            <v>362361827.27272725</v>
          </cell>
          <cell r="G23">
            <v>4.1300988897081586E-2</v>
          </cell>
        </row>
        <row r="24">
          <cell r="B24">
            <v>2</v>
          </cell>
          <cell r="C24" t="str">
            <v>Biaya Keuangan</v>
          </cell>
          <cell r="F24">
            <v>110388410.81818181</v>
          </cell>
          <cell r="G24">
            <v>1.2581762720102464E-2</v>
          </cell>
          <cell r="I24" t="str">
            <v>SWELL FACTOR</v>
          </cell>
        </row>
        <row r="25">
          <cell r="J25" t="str">
            <v>TANAH</v>
          </cell>
          <cell r="K25" t="str">
            <v>AGREGAT</v>
          </cell>
          <cell r="L25" t="str">
            <v>ASPAL</v>
          </cell>
        </row>
        <row r="26">
          <cell r="A26" t="str">
            <v>C</v>
          </cell>
          <cell r="B26" t="str">
            <v>JUMLAH BIAYA KONSTRUKSI (BL + BTL)</v>
          </cell>
          <cell r="F26">
            <v>7882109377.240037</v>
          </cell>
          <cell r="G26">
            <v>0.89838080993548053</v>
          </cell>
          <cell r="I26" t="str">
            <v>LCM/BCM</v>
          </cell>
          <cell r="J26">
            <v>1.2</v>
          </cell>
        </row>
        <row r="27">
          <cell r="F27">
            <v>0</v>
          </cell>
          <cell r="I27" t="str">
            <v>LCM/CCM</v>
          </cell>
          <cell r="J27">
            <v>1.3333333333333333</v>
          </cell>
          <cell r="K27">
            <v>1.1499999999999999</v>
          </cell>
          <cell r="L27">
            <v>1.1000000000000001</v>
          </cell>
        </row>
        <row r="28">
          <cell r="A28" t="str">
            <v>D</v>
          </cell>
          <cell r="B28" t="str">
            <v>MARGIN</v>
          </cell>
          <cell r="F28">
            <v>891574666.39632511</v>
          </cell>
          <cell r="G28">
            <v>0.10161919006451946</v>
          </cell>
          <cell r="I28" t="str">
            <v>BCM/CCM</v>
          </cell>
          <cell r="J28">
            <v>1.1111111111111112</v>
          </cell>
        </row>
        <row r="29">
          <cell r="A29" t="str">
            <v>E</v>
          </cell>
          <cell r="B29" t="str">
            <v>Biaya pemasaran</v>
          </cell>
          <cell r="F29">
            <v>0</v>
          </cell>
          <cell r="G29">
            <v>0</v>
          </cell>
        </row>
        <row r="30">
          <cell r="A30" t="str">
            <v>F</v>
          </cell>
          <cell r="B30" t="str">
            <v>Biaya Fee rekanan</v>
          </cell>
          <cell r="F30">
            <v>0</v>
          </cell>
          <cell r="G30">
            <v>0</v>
          </cell>
          <cell r="I30" t="str">
            <v>LOOSE FACTOR</v>
          </cell>
        </row>
        <row r="31">
          <cell r="A31" t="str">
            <v>G</v>
          </cell>
          <cell r="B31" t="str">
            <v>Biaya cabang &amp; wilayah</v>
          </cell>
          <cell r="F31">
            <v>0</v>
          </cell>
          <cell r="G31">
            <v>0</v>
          </cell>
          <cell r="I31" t="str">
            <v>Mat. Alam</v>
          </cell>
          <cell r="J31">
            <v>1.1000000000000001</v>
          </cell>
        </row>
        <row r="32">
          <cell r="A32" t="str">
            <v>H</v>
          </cell>
          <cell r="B32" t="str">
            <v>Resiko / Cadangan Pemeliharaan</v>
          </cell>
          <cell r="F32">
            <v>0</v>
          </cell>
          <cell r="G32">
            <v>0</v>
          </cell>
          <cell r="I32" t="str">
            <v>Mat pecah</v>
          </cell>
          <cell r="J32">
            <v>1.1000000000000001</v>
          </cell>
        </row>
        <row r="33">
          <cell r="I33" t="str">
            <v>Mat Inds</v>
          </cell>
          <cell r="J33">
            <v>1</v>
          </cell>
        </row>
        <row r="34">
          <cell r="A34" t="str">
            <v>I</v>
          </cell>
          <cell r="B34" t="str">
            <v>OMSET KONTRAK BERSIH (SEBELUM PPN 10%)</v>
          </cell>
          <cell r="F34">
            <v>8773684043.6363621</v>
          </cell>
          <cell r="G34">
            <v>1</v>
          </cell>
          <cell r="I34" t="str">
            <v>AMP</v>
          </cell>
          <cell r="J34">
            <v>1</v>
          </cell>
        </row>
        <row r="35">
          <cell r="A35" t="str">
            <v>J</v>
          </cell>
          <cell r="B35" t="str">
            <v>PPN 10 %</v>
          </cell>
          <cell r="F35">
            <v>877368404.36363626</v>
          </cell>
          <cell r="G35">
            <v>0.1</v>
          </cell>
        </row>
        <row r="36">
          <cell r="A36" t="str">
            <v>K</v>
          </cell>
          <cell r="B36" t="str">
            <v>OMSET KONTRAK (TERMASUK PPN 10%)</v>
          </cell>
          <cell r="F36">
            <v>9651052447.9999981</v>
          </cell>
          <cell r="G36">
            <v>1.1000000000000001</v>
          </cell>
          <cell r="I36" t="str">
            <v>Jam kerja efektif</v>
          </cell>
        </row>
        <row r="37">
          <cell r="A37" t="str">
            <v>L</v>
          </cell>
          <cell r="B37" t="str">
            <v>DIBULATKAN</v>
          </cell>
          <cell r="E37">
            <v>0</v>
          </cell>
          <cell r="F37">
            <v>9651052000</v>
          </cell>
          <cell r="G37">
            <v>1.1000000000000001</v>
          </cell>
          <cell r="I37">
            <v>8</v>
          </cell>
          <cell r="J37" t="str">
            <v>jam/hari</v>
          </cell>
        </row>
        <row r="38">
          <cell r="D38" t="str">
            <v>OE</v>
          </cell>
          <cell r="F38">
            <v>10399841000</v>
          </cell>
        </row>
        <row r="39">
          <cell r="I39" t="str">
            <v>Kecepatan DT</v>
          </cell>
        </row>
        <row r="40">
          <cell r="B40" t="str">
            <v>Panjang pondasi agregat A/B</v>
          </cell>
          <cell r="D40">
            <v>0</v>
          </cell>
          <cell r="E40" t="str">
            <v>meter</v>
          </cell>
          <cell r="F40" t="str">
            <v>Kuantitas Berdasarkan Addendum dokumen Lelang 2005</v>
          </cell>
          <cell r="I40" t="str">
            <v>Kosong</v>
          </cell>
          <cell r="J40">
            <v>30</v>
          </cell>
        </row>
        <row r="41">
          <cell r="B41" t="str">
            <v>Panjang pondasi SCB</v>
          </cell>
          <cell r="D41">
            <v>7025.0044444444447</v>
          </cell>
          <cell r="E41" t="str">
            <v>meter</v>
          </cell>
          <cell r="I41" t="str">
            <v>Isi</v>
          </cell>
          <cell r="J41">
            <v>20</v>
          </cell>
        </row>
        <row r="42">
          <cell r="B42" t="str">
            <v>Kadar semen SCB</v>
          </cell>
          <cell r="D42">
            <v>164</v>
          </cell>
          <cell r="E42" t="str">
            <v>kg/m3</v>
          </cell>
        </row>
        <row r="43">
          <cell r="B43" t="str">
            <v>Semen</v>
          </cell>
          <cell r="D43">
            <v>985.45454545454538</v>
          </cell>
          <cell r="E43" t="str">
            <v>/KG</v>
          </cell>
        </row>
        <row r="44">
          <cell r="B44" t="str">
            <v>Aspal</v>
          </cell>
          <cell r="D44">
            <v>2422.7272727272725</v>
          </cell>
          <cell r="E44" t="str">
            <v>/KG</v>
          </cell>
          <cell r="F44" t="str">
            <v xml:space="preserve">Sampai AMP sta. 4 </v>
          </cell>
        </row>
        <row r="45">
          <cell r="B45" t="str">
            <v>Fleet aspal DPK</v>
          </cell>
          <cell r="D45">
            <v>1</v>
          </cell>
          <cell r="E45" t="str">
            <v>BULAN</v>
          </cell>
        </row>
        <row r="46">
          <cell r="B46" t="str">
            <v>Mixing - Soil stabilizer</v>
          </cell>
          <cell r="D46">
            <v>35000</v>
          </cell>
          <cell r="E46" t="str">
            <v>/M3</v>
          </cell>
          <cell r="F46" t="str">
            <v>PT. Wisma Teladan (Jimmy)</v>
          </cell>
        </row>
        <row r="47">
          <cell r="B47" t="str">
            <v>Dump truck 8 T</v>
          </cell>
          <cell r="D47">
            <v>110000</v>
          </cell>
          <cell r="E47" t="str">
            <v>/JAM</v>
          </cell>
          <cell r="F47" t="str">
            <v>Harga pasar di Samarinda</v>
          </cell>
        </row>
        <row r="48">
          <cell r="B48" t="str">
            <v>Batu split</v>
          </cell>
          <cell r="D48">
            <v>340000</v>
          </cell>
          <cell r="E48" t="str">
            <v>/M3</v>
          </cell>
          <cell r="F48" t="str">
            <v>Sampai AMP sta. 4 (Ex. Palu bongkar di pelsus KPC)</v>
          </cell>
        </row>
        <row r="50">
          <cell r="B50" t="str">
            <v>BTL</v>
          </cell>
          <cell r="D50">
            <v>6</v>
          </cell>
          <cell r="E50" t="str">
            <v>BULAN</v>
          </cell>
          <cell r="F50" t="str">
            <v>Juli s/d Des 2005</v>
          </cell>
        </row>
        <row r="51">
          <cell r="F51" t="str">
            <v>Personil Organik 3 &amp; Terampil 3 orang</v>
          </cell>
        </row>
        <row r="54">
          <cell r="G54" t="str">
            <v>Jakarta, 6 Juni 2005</v>
          </cell>
        </row>
      </sheetData>
      <sheetData sheetId="6">
        <row r="1">
          <cell r="H1" t="str">
            <v>ESTIMASI KAPASITAS PRODUKSI PERALATAN</v>
          </cell>
        </row>
        <row r="2">
          <cell r="A2" t="str">
            <v>TABEL PRODUKTIFITAS ALAT</v>
          </cell>
        </row>
        <row r="3">
          <cell r="A3" t="str">
            <v>PEMBANGUNAN JALAN SP PERDAU - BATU AMPAR 1 TA 2005</v>
          </cell>
          <cell r="H3" t="str">
            <v>Peralatan</v>
          </cell>
          <cell r="J3" t="str">
            <v>: Excavator 0,9 m3</v>
          </cell>
        </row>
        <row r="4">
          <cell r="H4" t="str">
            <v>Jenis alat</v>
          </cell>
          <cell r="J4" t="str">
            <v>: PC 200-6</v>
          </cell>
        </row>
        <row r="5">
          <cell r="H5" t="str">
            <v>Jenis material</v>
          </cell>
          <cell r="J5" t="str">
            <v>: Tanah Biasa</v>
          </cell>
          <cell r="L5" t="str">
            <v>Kb' x 3600 x E</v>
          </cell>
        </row>
        <row r="6">
          <cell r="A6" t="str">
            <v>No</v>
          </cell>
          <cell r="B6" t="str">
            <v>Alat</v>
          </cell>
          <cell r="C6" t="str">
            <v>Jenis Material</v>
          </cell>
          <cell r="D6" t="str">
            <v>Produktivitas</v>
          </cell>
          <cell r="H6" t="str">
            <v>Pekerjaan</v>
          </cell>
          <cell r="J6" t="str">
            <v>: Gali + Loading DT</v>
          </cell>
          <cell r="K6" t="str">
            <v>Kp =</v>
          </cell>
          <cell r="L6" t="str">
            <v>--------------------------------------  =</v>
          </cell>
          <cell r="N6">
            <v>55.080000000000005</v>
          </cell>
          <cell r="O6" t="str">
            <v>LCM/Jam</v>
          </cell>
        </row>
        <row r="7">
          <cell r="L7" t="str">
            <v>Cm</v>
          </cell>
          <cell r="N7">
            <v>45.900000000000006</v>
          </cell>
          <cell r="O7" t="str">
            <v>BCM/Jam</v>
          </cell>
        </row>
        <row r="8">
          <cell r="H8" t="str">
            <v>Kapasitas produksi :</v>
          </cell>
        </row>
        <row r="9">
          <cell r="A9">
            <v>1</v>
          </cell>
          <cell r="B9" t="str">
            <v>Excavator PC 200-6</v>
          </cell>
          <cell r="E9" t="str">
            <v>LCM/jam</v>
          </cell>
        </row>
        <row r="10">
          <cell r="B10" t="str">
            <v>Tanah</v>
          </cell>
          <cell r="C10" t="str">
            <v>Tanah Biasa / laterit</v>
          </cell>
          <cell r="D10">
            <v>50</v>
          </cell>
          <cell r="E10" t="str">
            <v>LCM/jam</v>
          </cell>
          <cell r="F10" t="str">
            <v xml:space="preserve"> Gali + Loading</v>
          </cell>
          <cell r="H10" t="str">
            <v>No</v>
          </cell>
          <cell r="I10" t="str">
            <v>Uraian</v>
          </cell>
          <cell r="K10" t="str">
            <v>Simbol</v>
          </cell>
          <cell r="L10" t="str">
            <v>Satuan</v>
          </cell>
          <cell r="M10" t="str">
            <v>Nilai</v>
          </cell>
          <cell r="N10" t="str">
            <v>Keterangan</v>
          </cell>
        </row>
        <row r="11">
          <cell r="B11" t="str">
            <v>Split / batu pecah</v>
          </cell>
          <cell r="C11" t="str">
            <v>Agregat kasar / split</v>
          </cell>
          <cell r="D11">
            <v>45</v>
          </cell>
          <cell r="E11" t="str">
            <v>LCM/jam</v>
          </cell>
          <cell r="F11" t="str">
            <v xml:space="preserve"> Opname + Loading</v>
          </cell>
        </row>
        <row r="12">
          <cell r="B12" t="str">
            <v>Galian selokan drainase</v>
          </cell>
          <cell r="D12">
            <v>40</v>
          </cell>
          <cell r="E12" t="str">
            <v>LCM/jam</v>
          </cell>
          <cell r="F12" t="str">
            <v xml:space="preserve"> Gali + Loading</v>
          </cell>
          <cell r="H12">
            <v>1</v>
          </cell>
          <cell r="I12" t="str">
            <v xml:space="preserve"> Faktor swell material</v>
          </cell>
          <cell r="K12" t="str">
            <v>FS</v>
          </cell>
          <cell r="M12">
            <v>1.2</v>
          </cell>
        </row>
        <row r="13">
          <cell r="B13" t="str">
            <v>Batu boulder</v>
          </cell>
          <cell r="C13" t="str">
            <v>Batu Boulder</v>
          </cell>
          <cell r="D13">
            <v>20</v>
          </cell>
          <cell r="E13" t="str">
            <v>LCM/jam</v>
          </cell>
          <cell r="F13" t="str">
            <v xml:space="preserve"> Galian</v>
          </cell>
          <cell r="H13">
            <v>2</v>
          </cell>
          <cell r="I13" t="str">
            <v xml:space="preserve"> Effisiensi Kerja</v>
          </cell>
          <cell r="K13" t="str">
            <v>E</v>
          </cell>
          <cell r="M13">
            <v>0.8</v>
          </cell>
        </row>
        <row r="14">
          <cell r="H14">
            <v>3</v>
          </cell>
          <cell r="I14" t="str">
            <v xml:space="preserve"> Kapasitas bucket standar</v>
          </cell>
          <cell r="K14" t="str">
            <v>Kb</v>
          </cell>
          <cell r="L14" t="str">
            <v>M³</v>
          </cell>
          <cell r="M14">
            <v>0.9</v>
          </cell>
        </row>
        <row r="15">
          <cell r="A15">
            <v>2</v>
          </cell>
          <cell r="B15" t="str">
            <v>Dump Truck 8 ton</v>
          </cell>
          <cell r="H15">
            <v>4</v>
          </cell>
          <cell r="I15" t="str">
            <v xml:space="preserve"> Faktor bucket</v>
          </cell>
          <cell r="K15" t="str">
            <v>a</v>
          </cell>
          <cell r="M15">
            <v>0.85</v>
          </cell>
        </row>
        <row r="16">
          <cell r="B16">
            <v>600</v>
          </cell>
          <cell r="C16" t="str">
            <v xml:space="preserve"> Tanah - Aggregate</v>
          </cell>
          <cell r="D16">
            <v>16.109785202863961</v>
          </cell>
          <cell r="E16" t="str">
            <v>Lcm/jam</v>
          </cell>
          <cell r="F16" t="str">
            <v xml:space="preserve"> Hauling</v>
          </cell>
          <cell r="H16">
            <v>5</v>
          </cell>
          <cell r="I16" t="str">
            <v xml:space="preserve"> Produksi per cycle</v>
          </cell>
          <cell r="K16" t="str">
            <v>Kb'</v>
          </cell>
          <cell r="L16" t="str">
            <v>M³</v>
          </cell>
          <cell r="M16">
            <v>0.76500000000000001</v>
          </cell>
          <cell r="N16" t="str">
            <v xml:space="preserve"> Kb' = Kb x a</v>
          </cell>
        </row>
        <row r="17">
          <cell r="B17">
            <v>1000</v>
          </cell>
          <cell r="C17" t="str">
            <v xml:space="preserve"> Tanah - Aggregate</v>
          </cell>
          <cell r="D17">
            <v>14.091858037578287</v>
          </cell>
          <cell r="E17" t="str">
            <v>Lcm/jam</v>
          </cell>
          <cell r="F17" t="str">
            <v xml:space="preserve"> Hauling</v>
          </cell>
          <cell r="H17">
            <v>6</v>
          </cell>
          <cell r="I17" t="str">
            <v xml:space="preserve"> Siklus waktu penggalian rata-rata</v>
          </cell>
          <cell r="K17" t="str">
            <v>C1</v>
          </cell>
          <cell r="L17" t="str">
            <v>detik</v>
          </cell>
          <cell r="M17">
            <v>14</v>
          </cell>
          <cell r="N17" t="str">
            <v xml:space="preserve"> h = 2 - 4 m</v>
          </cell>
        </row>
        <row r="18">
          <cell r="B18">
            <v>2000</v>
          </cell>
          <cell r="C18" t="str">
            <v xml:space="preserve"> Tanah - Aggregate</v>
          </cell>
          <cell r="D18">
            <v>10.731319554848966</v>
          </cell>
          <cell r="E18" t="str">
            <v>Lcm/jam</v>
          </cell>
          <cell r="F18" t="str">
            <v xml:space="preserve"> Hauling</v>
          </cell>
          <cell r="H18">
            <v>7</v>
          </cell>
          <cell r="I18" t="str">
            <v xml:space="preserve"> Siklus waktu putar (load)</v>
          </cell>
          <cell r="K18" t="str">
            <v>C2</v>
          </cell>
          <cell r="L18" t="str">
            <v>detik</v>
          </cell>
          <cell r="M18">
            <v>10</v>
          </cell>
          <cell r="N18" t="str">
            <v xml:space="preserve"> Sudut 90"-180"</v>
          </cell>
        </row>
        <row r="19">
          <cell r="B19">
            <v>3000</v>
          </cell>
          <cell r="C19" t="str">
            <v xml:space="preserve"> Tanah - Aggregate</v>
          </cell>
          <cell r="D19">
            <v>8.6649550706033374</v>
          </cell>
          <cell r="E19" t="str">
            <v>Lcm/jam</v>
          </cell>
          <cell r="F19" t="str">
            <v xml:space="preserve"> Hauling</v>
          </cell>
          <cell r="H19">
            <v>8</v>
          </cell>
          <cell r="I19" t="str">
            <v xml:space="preserve"> Siklus waktu putar (empty)</v>
          </cell>
          <cell r="K19" t="str">
            <v>C3</v>
          </cell>
          <cell r="L19" t="str">
            <v>detik</v>
          </cell>
          <cell r="M19">
            <v>7</v>
          </cell>
        </row>
        <row r="20">
          <cell r="B20">
            <v>4000</v>
          </cell>
          <cell r="C20" t="str">
            <v xml:space="preserve"> Tanah - Aggregate</v>
          </cell>
          <cell r="D20">
            <v>7.2658772874058126</v>
          </cell>
          <cell r="E20" t="str">
            <v>Lcm/jam</v>
          </cell>
          <cell r="F20" t="str">
            <v xml:space="preserve"> Hauling</v>
          </cell>
          <cell r="H20">
            <v>9</v>
          </cell>
          <cell r="I20" t="str">
            <v xml:space="preserve"> Siklus waktu buang dan lain-lain</v>
          </cell>
          <cell r="K20" t="str">
            <v>C4</v>
          </cell>
          <cell r="L20" t="str">
            <v>detik</v>
          </cell>
          <cell r="M20">
            <v>9</v>
          </cell>
        </row>
        <row r="21">
          <cell r="B21">
            <v>5000</v>
          </cell>
          <cell r="C21" t="str">
            <v xml:space="preserve"> Tanah - Aggregate</v>
          </cell>
          <cell r="D21">
            <v>6.255792400370713</v>
          </cell>
          <cell r="E21" t="str">
            <v>Lcm/jam</v>
          </cell>
          <cell r="F21" t="str">
            <v xml:space="preserve"> Hauling</v>
          </cell>
          <cell r="H21">
            <v>10</v>
          </cell>
          <cell r="I21" t="str">
            <v xml:space="preserve"> Siklus waktu total</v>
          </cell>
          <cell r="K21" t="str">
            <v>Cm</v>
          </cell>
          <cell r="L21" t="str">
            <v>detik</v>
          </cell>
          <cell r="M21">
            <v>40</v>
          </cell>
          <cell r="N21" t="str">
            <v xml:space="preserve"> Cm = C1 + C2 + C3 + C4</v>
          </cell>
        </row>
        <row r="22">
          <cell r="B22">
            <v>6000</v>
          </cell>
          <cell r="C22" t="str">
            <v xml:space="preserve"> Tanah - Aggregate</v>
          </cell>
          <cell r="D22">
            <v>5.4922701383238399</v>
          </cell>
          <cell r="E22" t="str">
            <v>Lcm/jam</v>
          </cell>
          <cell r="F22" t="str">
            <v xml:space="preserve"> Hauling</v>
          </cell>
          <cell r="H22">
            <v>11</v>
          </cell>
          <cell r="I22" t="str">
            <v xml:space="preserve"> Kapasitas produksi</v>
          </cell>
          <cell r="K22" t="str">
            <v>KP</v>
          </cell>
          <cell r="L22" t="str">
            <v>Lcm</v>
          </cell>
          <cell r="M22">
            <v>55.080000000000005</v>
          </cell>
        </row>
        <row r="23">
          <cell r="B23">
            <v>7000</v>
          </cell>
          <cell r="C23" t="str">
            <v xml:space="preserve"> Tanah - Aggregate</v>
          </cell>
          <cell r="D23">
            <v>4.8948513415518491</v>
          </cell>
          <cell r="E23" t="str">
            <v>Lcm/jam</v>
          </cell>
          <cell r="F23" t="str">
            <v xml:space="preserve"> Hauling</v>
          </cell>
          <cell r="K23" t="str">
            <v>KP'</v>
          </cell>
          <cell r="L23" t="str">
            <v>Bcm</v>
          </cell>
          <cell r="M23">
            <v>45.900000000000006</v>
          </cell>
          <cell r="N23" t="str">
            <v xml:space="preserve"> KP' = KP * FS</v>
          </cell>
        </row>
        <row r="24">
          <cell r="B24">
            <v>8000</v>
          </cell>
          <cell r="C24" t="str">
            <v xml:space="preserve"> Tanah - Aggregate</v>
          </cell>
          <cell r="D24">
            <v>4.4146500981033352</v>
          </cell>
          <cell r="E24" t="str">
            <v>Lcm/jam</v>
          </cell>
          <cell r="F24" t="str">
            <v xml:space="preserve"> Hauling</v>
          </cell>
        </row>
        <row r="25">
          <cell r="B25">
            <v>9000</v>
          </cell>
          <cell r="C25" t="str">
            <v xml:space="preserve"> Tanah - Aggregate</v>
          </cell>
          <cell r="D25">
            <v>4.0202501488981532</v>
          </cell>
          <cell r="E25" t="str">
            <v>Lcm/jam</v>
          </cell>
          <cell r="F25" t="str">
            <v xml:space="preserve"> Hauling</v>
          </cell>
        </row>
        <row r="26">
          <cell r="B26">
            <v>10000</v>
          </cell>
          <cell r="C26" t="str">
            <v xml:space="preserve"> Tanah - Aggregate</v>
          </cell>
          <cell r="D26">
            <v>3.6905412793876433</v>
          </cell>
          <cell r="E26" t="str">
            <v>Lcm/jam</v>
          </cell>
          <cell r="F26" t="str">
            <v xml:space="preserve"> Hauling</v>
          </cell>
        </row>
        <row r="27">
          <cell r="B27">
            <v>15000</v>
          </cell>
          <cell r="C27" t="str">
            <v xml:space="preserve"> Tanah - Aggregate</v>
          </cell>
          <cell r="D27">
            <v>2.6172935246219464</v>
          </cell>
          <cell r="E27" t="str">
            <v>Lcm/jam</v>
          </cell>
          <cell r="F27" t="str">
            <v xml:space="preserve"> Hauling</v>
          </cell>
          <cell r="H27" t="str">
            <v>Peralatan</v>
          </cell>
          <cell r="J27" t="str">
            <v>: Excavator 0,9 m3</v>
          </cell>
        </row>
        <row r="28">
          <cell r="B28">
            <v>20000</v>
          </cell>
          <cell r="C28" t="str">
            <v xml:space="preserve"> Tanah - Aggregate</v>
          </cell>
          <cell r="D28">
            <v>2.0276359267047162</v>
          </cell>
          <cell r="E28" t="str">
            <v>Lcm/jam</v>
          </cell>
          <cell r="F28" t="str">
            <v xml:space="preserve"> Hauling</v>
          </cell>
          <cell r="H28" t="str">
            <v>Jenis alat</v>
          </cell>
          <cell r="J28" t="str">
            <v>: PC 200-6</v>
          </cell>
        </row>
        <row r="29">
          <cell r="B29">
            <v>25000</v>
          </cell>
          <cell r="C29" t="str">
            <v xml:space="preserve"> Tanah - Aggregate</v>
          </cell>
          <cell r="D29">
            <v>1.654817357195391</v>
          </cell>
          <cell r="E29" t="str">
            <v>Lcm/jam</v>
          </cell>
          <cell r="F29" t="str">
            <v xml:space="preserve"> Hauling</v>
          </cell>
          <cell r="H29" t="str">
            <v>Jenis material</v>
          </cell>
          <cell r="J29" t="str">
            <v>: Batu Pecah / Split</v>
          </cell>
          <cell r="L29" t="str">
            <v>Kb' x 3600 x E</v>
          </cell>
        </row>
        <row r="30">
          <cell r="B30">
            <v>30000</v>
          </cell>
          <cell r="C30" t="str">
            <v xml:space="preserve"> Tanah - Aggregate</v>
          </cell>
          <cell r="D30">
            <v>1.397804928556637</v>
          </cell>
          <cell r="E30" t="str">
            <v>Lcm/jam</v>
          </cell>
          <cell r="F30" t="str">
            <v xml:space="preserve"> Hauling</v>
          </cell>
          <cell r="H30" t="str">
            <v>Pekerjaan</v>
          </cell>
          <cell r="J30" t="str">
            <v>: Opname + Loading DT</v>
          </cell>
          <cell r="K30" t="str">
            <v>Kp =</v>
          </cell>
          <cell r="L30" t="str">
            <v>--------------------------------------  =</v>
          </cell>
          <cell r="N30">
            <v>46.523076923076928</v>
          </cell>
          <cell r="O30" t="str">
            <v>LCM/Jam</v>
          </cell>
        </row>
        <row r="31">
          <cell r="B31">
            <v>35000</v>
          </cell>
          <cell r="C31" t="str">
            <v xml:space="preserve"> Tanah - Aggregate</v>
          </cell>
          <cell r="D31">
            <v>1.2098942462806954</v>
          </cell>
          <cell r="E31" t="str">
            <v>Lcm/jam</v>
          </cell>
          <cell r="F31" t="str">
            <v xml:space="preserve"> Hauling</v>
          </cell>
          <cell r="L31" t="str">
            <v>Cm</v>
          </cell>
          <cell r="N31">
            <v>40.454849498327768</v>
          </cell>
          <cell r="O31" t="str">
            <v>BCM/Jam</v>
          </cell>
        </row>
        <row r="32">
          <cell r="B32">
            <v>40000</v>
          </cell>
          <cell r="C32" t="str">
            <v xml:space="preserve"> Tanah - Aggregate</v>
          </cell>
          <cell r="D32">
            <v>1.0665191973455521</v>
          </cell>
          <cell r="E32" t="str">
            <v>Lcm/jam</v>
          </cell>
          <cell r="F32" t="str">
            <v xml:space="preserve"> Hauling</v>
          </cell>
          <cell r="H32" t="str">
            <v>Kapasitas produksi :</v>
          </cell>
        </row>
        <row r="33">
          <cell r="B33">
            <v>45000</v>
          </cell>
          <cell r="C33" t="str">
            <v xml:space="preserve"> Tanah - Aggregate</v>
          </cell>
          <cell r="D33">
            <v>0.95352450911145636</v>
          </cell>
          <cell r="E33" t="str">
            <v>Lcm/jam</v>
          </cell>
          <cell r="F33" t="str">
            <v xml:space="preserve"> Hauling</v>
          </cell>
        </row>
        <row r="34">
          <cell r="B34">
            <v>50000</v>
          </cell>
          <cell r="C34" t="str">
            <v xml:space="preserve"> Tanah - Aggregate</v>
          </cell>
          <cell r="D34">
            <v>0.86217907778771241</v>
          </cell>
          <cell r="E34" t="str">
            <v>Lcm/jam</v>
          </cell>
          <cell r="F34" t="str">
            <v xml:space="preserve"> Hauling</v>
          </cell>
          <cell r="H34" t="str">
            <v>No</v>
          </cell>
          <cell r="I34" t="str">
            <v>Uraian</v>
          </cell>
          <cell r="K34" t="str">
            <v>Simbol</v>
          </cell>
          <cell r="L34" t="str">
            <v>Satuan</v>
          </cell>
          <cell r="M34" t="str">
            <v>Nilai</v>
          </cell>
          <cell r="N34" t="str">
            <v>Keterangan</v>
          </cell>
        </row>
        <row r="35">
          <cell r="B35">
            <v>60000</v>
          </cell>
          <cell r="C35" t="str">
            <v xml:space="preserve"> Tanah - Aggregate</v>
          </cell>
          <cell r="D35">
            <v>0.72355021974488165</v>
          </cell>
          <cell r="E35" t="str">
            <v>Lcm/jam</v>
          </cell>
          <cell r="F35" t="str">
            <v xml:space="preserve"> Hauling</v>
          </cell>
        </row>
        <row r="36">
          <cell r="B36">
            <v>70000</v>
          </cell>
          <cell r="C36" t="str">
            <v xml:space="preserve"> Tanah - Aggregate</v>
          </cell>
          <cell r="D36">
            <v>0.62332625357835447</v>
          </cell>
          <cell r="E36" t="str">
            <v>Lcm/jam</v>
          </cell>
          <cell r="F36" t="str">
            <v xml:space="preserve"> Hauling</v>
          </cell>
          <cell r="H36">
            <v>1</v>
          </cell>
          <cell r="I36" t="str">
            <v xml:space="preserve"> Faktor swell materia</v>
          </cell>
          <cell r="K36" t="str">
            <v>FS</v>
          </cell>
          <cell r="M36">
            <v>1.1499999999999999</v>
          </cell>
        </row>
        <row r="37">
          <cell r="H37">
            <v>2</v>
          </cell>
          <cell r="I37" t="str">
            <v xml:space="preserve"> Effisiensi Kerja</v>
          </cell>
          <cell r="K37" t="str">
            <v>E</v>
          </cell>
          <cell r="M37">
            <v>0.8</v>
          </cell>
        </row>
        <row r="38">
          <cell r="A38">
            <v>3</v>
          </cell>
          <cell r="B38" t="str">
            <v>Dump Truck 8 ton</v>
          </cell>
          <cell r="H38">
            <v>3</v>
          </cell>
          <cell r="I38" t="str">
            <v xml:space="preserve"> Kapasitas bucket standar</v>
          </cell>
          <cell r="K38" t="str">
            <v>Kb</v>
          </cell>
          <cell r="L38" t="str">
            <v>M³</v>
          </cell>
          <cell r="M38">
            <v>0.9</v>
          </cell>
        </row>
        <row r="39">
          <cell r="B39" t="str">
            <v>15 km</v>
          </cell>
          <cell r="C39" t="str">
            <v>Laston AC-WC</v>
          </cell>
          <cell r="D39">
            <v>5.4077253218884112</v>
          </cell>
          <cell r="E39" t="str">
            <v>ton/jam</v>
          </cell>
          <cell r="F39" t="str">
            <v>Hauling</v>
          </cell>
          <cell r="H39">
            <v>4</v>
          </cell>
          <cell r="I39" t="str">
            <v xml:space="preserve"> Faktor bucket</v>
          </cell>
          <cell r="K39" t="str">
            <v>a</v>
          </cell>
          <cell r="M39">
            <v>0.7</v>
          </cell>
        </row>
        <row r="40">
          <cell r="B40" t="str">
            <v>20 km</v>
          </cell>
          <cell r="C40" t="str">
            <v>Laston AC-WC</v>
          </cell>
          <cell r="D40">
            <v>4.335856847900895</v>
          </cell>
          <cell r="E40" t="str">
            <v>ton/jam</v>
          </cell>
          <cell r="F40" t="str">
            <v>Hauling</v>
          </cell>
          <cell r="H40">
            <v>5</v>
          </cell>
          <cell r="I40" t="str">
            <v xml:space="preserve"> Produksi per cycle</v>
          </cell>
          <cell r="K40" t="str">
            <v>Kb'</v>
          </cell>
          <cell r="L40" t="str">
            <v>M³</v>
          </cell>
          <cell r="M40">
            <v>0.63</v>
          </cell>
          <cell r="N40" t="str">
            <v xml:space="preserve"> Kb' = Kb x a</v>
          </cell>
        </row>
        <row r="41">
          <cell r="B41" t="str">
            <v>25 km</v>
          </cell>
          <cell r="C41" t="str">
            <v>Laston AC-WC</v>
          </cell>
          <cell r="D41">
            <v>3.6186099942561745</v>
          </cell>
          <cell r="E41" t="str">
            <v>ton/jam</v>
          </cell>
          <cell r="F41" t="str">
            <v>Hauling</v>
          </cell>
          <cell r="H41">
            <v>6</v>
          </cell>
          <cell r="I41" t="str">
            <v xml:space="preserve"> Siklus waktu penggalian rata-rata</v>
          </cell>
          <cell r="K41" t="str">
            <v>C1</v>
          </cell>
          <cell r="L41" t="str">
            <v>detik</v>
          </cell>
          <cell r="M41">
            <v>14</v>
          </cell>
          <cell r="N41" t="str">
            <v xml:space="preserve"> h = 2 - 4 m</v>
          </cell>
        </row>
        <row r="42">
          <cell r="B42" t="str">
            <v>30 km</v>
          </cell>
          <cell r="C42" t="str">
            <v>Laston AC-WC</v>
          </cell>
          <cell r="D42">
            <v>3.1049778215869881</v>
          </cell>
          <cell r="E42" t="str">
            <v>ton/jam</v>
          </cell>
          <cell r="F42" t="str">
            <v>Hauling</v>
          </cell>
          <cell r="H42">
            <v>7</v>
          </cell>
          <cell r="I42" t="str">
            <v xml:space="preserve"> Siklus waktu putar (load)</v>
          </cell>
          <cell r="K42" t="str">
            <v>C2</v>
          </cell>
          <cell r="L42" t="str">
            <v>detik</v>
          </cell>
          <cell r="M42">
            <v>10</v>
          </cell>
          <cell r="N42" t="str">
            <v xml:space="preserve"> Sudut 90"-180"</v>
          </cell>
        </row>
        <row r="43">
          <cell r="B43" t="str">
            <v>35 km</v>
          </cell>
          <cell r="C43" t="str">
            <v>Laston AC-WC</v>
          </cell>
          <cell r="D43">
            <v>2.7190332326283988</v>
          </cell>
          <cell r="E43" t="str">
            <v>ton/jam</v>
          </cell>
          <cell r="F43" t="str">
            <v>Hauling</v>
          </cell>
          <cell r="H43">
            <v>8</v>
          </cell>
          <cell r="I43" t="str">
            <v xml:space="preserve"> Siklus waktu putar (empty)</v>
          </cell>
          <cell r="K43" t="str">
            <v>C3</v>
          </cell>
          <cell r="L43" t="str">
            <v>detik</v>
          </cell>
          <cell r="M43">
            <v>7</v>
          </cell>
        </row>
        <row r="44">
          <cell r="B44" t="str">
            <v>40 km</v>
          </cell>
          <cell r="C44" t="str">
            <v>Laston AC-WC</v>
          </cell>
          <cell r="D44">
            <v>2.4184261036468331</v>
          </cell>
          <cell r="E44" t="str">
            <v>ton/jam</v>
          </cell>
          <cell r="F44" t="str">
            <v>Hauling</v>
          </cell>
          <cell r="H44">
            <v>9</v>
          </cell>
          <cell r="I44" t="str">
            <v xml:space="preserve"> Siklus waktu buang dan lain-lain</v>
          </cell>
          <cell r="K44" t="str">
            <v>C4</v>
          </cell>
          <cell r="L44" t="str">
            <v>detik</v>
          </cell>
          <cell r="M44">
            <v>8</v>
          </cell>
        </row>
        <row r="45">
          <cell r="B45" t="str">
            <v>45 km</v>
          </cell>
          <cell r="C45" t="str">
            <v>Laston AC-WC</v>
          </cell>
          <cell r="D45">
            <v>2.1776702385067406</v>
          </cell>
          <cell r="E45" t="str">
            <v>ton/jam</v>
          </cell>
          <cell r="F45" t="str">
            <v>Hauling</v>
          </cell>
          <cell r="H45">
            <v>10</v>
          </cell>
          <cell r="I45" t="str">
            <v xml:space="preserve"> Siklus waktu total</v>
          </cell>
          <cell r="K45" t="str">
            <v>Cm</v>
          </cell>
          <cell r="L45" t="str">
            <v>detik</v>
          </cell>
          <cell r="M45">
            <v>39</v>
          </cell>
          <cell r="N45" t="str">
            <v xml:space="preserve"> Cm = C1 + C2 + C3 + C4</v>
          </cell>
        </row>
        <row r="46">
          <cell r="B46" t="str">
            <v>46 km</v>
          </cell>
          <cell r="C46" t="str">
            <v>Laston AC-WC</v>
          </cell>
          <cell r="D46">
            <v>2.1351589507218871</v>
          </cell>
          <cell r="E46" t="str">
            <v>ton/jam</v>
          </cell>
          <cell r="F46" t="str">
            <v>Hauling</v>
          </cell>
          <cell r="H46">
            <v>11</v>
          </cell>
          <cell r="I46" t="str">
            <v xml:space="preserve"> Kapasitas produksi</v>
          </cell>
          <cell r="K46" t="str">
            <v>KP</v>
          </cell>
          <cell r="L46" t="str">
            <v>Lcm</v>
          </cell>
          <cell r="M46">
            <v>46.523076923076928</v>
          </cell>
        </row>
        <row r="47">
          <cell r="B47" t="str">
            <v>47 km</v>
          </cell>
          <cell r="C47" t="str">
            <v>Laston AC-WC</v>
          </cell>
          <cell r="D47">
            <v>2.0942756465660528</v>
          </cell>
          <cell r="E47" t="str">
            <v>ton/jam</v>
          </cell>
          <cell r="F47" t="str">
            <v>Hauling</v>
          </cell>
          <cell r="K47" t="str">
            <v>KP'</v>
          </cell>
          <cell r="L47" t="str">
            <v>Bcm</v>
          </cell>
          <cell r="M47">
            <v>40.454849498327768</v>
          </cell>
          <cell r="N47" t="str">
            <v xml:space="preserve"> KP' = KP * FS</v>
          </cell>
        </row>
        <row r="48">
          <cell r="B48" t="str">
            <v>48 km</v>
          </cell>
          <cell r="C48" t="str">
            <v>Laston AC-WC</v>
          </cell>
          <cell r="D48">
            <v>2.0549285667688695</v>
          </cell>
          <cell r="E48" t="str">
            <v>ton/jam</v>
          </cell>
          <cell r="F48" t="str">
            <v>Hauling</v>
          </cell>
        </row>
        <row r="49">
          <cell r="B49" t="str">
            <v>49 km</v>
          </cell>
          <cell r="C49" t="str">
            <v>Laston AC-WC</v>
          </cell>
          <cell r="D49">
            <v>2.0170327207530256</v>
          </cell>
          <cell r="E49" t="str">
            <v>ton/jam</v>
          </cell>
          <cell r="F49" t="str">
            <v>Hauling</v>
          </cell>
        </row>
        <row r="50">
          <cell r="B50" t="str">
            <v>50 km</v>
          </cell>
          <cell r="C50" t="str">
            <v>Laston AC-WC</v>
          </cell>
          <cell r="D50">
            <v>1.9805092738132661</v>
          </cell>
          <cell r="E50" t="str">
            <v>ton/jam</v>
          </cell>
          <cell r="F50" t="str">
            <v>Hauling</v>
          </cell>
          <cell r="H50" t="str">
            <v>Peralatan</v>
          </cell>
          <cell r="J50" t="str">
            <v>: Excavator 0,9 m3</v>
          </cell>
        </row>
        <row r="51">
          <cell r="B51" t="str">
            <v>51 km</v>
          </cell>
          <cell r="C51" t="str">
            <v>Laston AC-WC</v>
          </cell>
          <cell r="D51">
            <v>1.9452849996912247</v>
          </cell>
          <cell r="E51" t="str">
            <v>ton/jam</v>
          </cell>
          <cell r="F51" t="str">
            <v>Hauling</v>
          </cell>
          <cell r="H51" t="str">
            <v>Jenis alat</v>
          </cell>
          <cell r="J51" t="str">
            <v>: PC 200-6</v>
          </cell>
        </row>
        <row r="52">
          <cell r="B52" t="str">
            <v>52 km</v>
          </cell>
          <cell r="C52" t="str">
            <v>Laston AC-WC</v>
          </cell>
          <cell r="D52">
            <v>1.9112917905466904</v>
          </cell>
          <cell r="E52" t="str">
            <v>ton/jam</v>
          </cell>
          <cell r="F52" t="str">
            <v>Hauling</v>
          </cell>
          <cell r="H52" t="str">
            <v>Jenis material</v>
          </cell>
          <cell r="J52" t="str">
            <v>: Tanah biasa</v>
          </cell>
          <cell r="L52" t="str">
            <v>Kb' x 3600 x E</v>
          </cell>
        </row>
        <row r="53">
          <cell r="B53" t="str">
            <v>53 km</v>
          </cell>
          <cell r="C53" t="str">
            <v>Laston AC-WC</v>
          </cell>
          <cell r="D53">
            <v>1.8784662174250102</v>
          </cell>
          <cell r="E53" t="str">
            <v>ton/jam</v>
          </cell>
          <cell r="F53" t="str">
            <v>Hauling</v>
          </cell>
          <cell r="H53" t="str">
            <v>Pekerjaan</v>
          </cell>
          <cell r="J53" t="str">
            <v>: Galian selokan, drainase</v>
          </cell>
          <cell r="K53" t="str">
            <v>Kp =</v>
          </cell>
          <cell r="L53" t="str">
            <v>--------------------------------------  =</v>
          </cell>
          <cell r="N53">
            <v>41.420454545454547</v>
          </cell>
          <cell r="O53" t="str">
            <v>LCM/Jam</v>
          </cell>
        </row>
        <row r="54">
          <cell r="B54" t="str">
            <v>54 km</v>
          </cell>
          <cell r="C54" t="str">
            <v>Laston AC-WC</v>
          </cell>
          <cell r="D54">
            <v>1.846749135252389</v>
          </cell>
          <cell r="E54" t="str">
            <v>ton/jam</v>
          </cell>
          <cell r="F54" t="str">
            <v>Hauling</v>
          </cell>
          <cell r="J54" t="str">
            <v xml:space="preserve">   dan saluran air</v>
          </cell>
          <cell r="L54" t="str">
            <v>Cm</v>
          </cell>
          <cell r="N54">
            <v>34.51704545454546</v>
          </cell>
          <cell r="O54" t="str">
            <v>BCM/Jam</v>
          </cell>
        </row>
        <row r="55">
          <cell r="B55" t="str">
            <v>55 km</v>
          </cell>
          <cell r="C55" t="str">
            <v>Laston AC-WC</v>
          </cell>
          <cell r="D55">
            <v>1.8160853271836264</v>
          </cell>
          <cell r="E55" t="str">
            <v>ton/jam</v>
          </cell>
          <cell r="F55" t="str">
            <v>Hauling</v>
          </cell>
          <cell r="H55" t="str">
            <v>Kapasitas produksi :</v>
          </cell>
        </row>
        <row r="56">
          <cell r="B56" t="str">
            <v>56 km</v>
          </cell>
          <cell r="C56" t="str">
            <v>Laston AC-WC</v>
          </cell>
          <cell r="D56">
            <v>1.7864231838030964</v>
          </cell>
          <cell r="E56" t="str">
            <v>ton/jam</v>
          </cell>
          <cell r="F56" t="str">
            <v>Hauling</v>
          </cell>
        </row>
        <row r="57">
          <cell r="B57" t="str">
            <v>57 km</v>
          </cell>
          <cell r="C57" t="str">
            <v>Laston AC-WC</v>
          </cell>
          <cell r="D57">
            <v>1.7577144132581886</v>
          </cell>
          <cell r="E57" t="str">
            <v>ton/jam</v>
          </cell>
          <cell r="F57" t="str">
            <v>Hauling</v>
          </cell>
          <cell r="H57" t="str">
            <v>No</v>
          </cell>
          <cell r="I57" t="str">
            <v>Uraian</v>
          </cell>
          <cell r="K57" t="str">
            <v>Simbol</v>
          </cell>
          <cell r="L57" t="str">
            <v>Satuan</v>
          </cell>
          <cell r="M57" t="str">
            <v>Nilai</v>
          </cell>
          <cell r="N57" t="str">
            <v>Keterangan</v>
          </cell>
        </row>
        <row r="58">
          <cell r="B58" t="str">
            <v>58 km</v>
          </cell>
          <cell r="C58" t="str">
            <v>Laston AC-WC</v>
          </cell>
          <cell r="D58">
            <v>1.7299137789005437</v>
          </cell>
          <cell r="E58" t="str">
            <v>ton/jam</v>
          </cell>
          <cell r="F58" t="str">
            <v>Hauling</v>
          </cell>
        </row>
        <row r="59">
          <cell r="B59" t="str">
            <v>59 km</v>
          </cell>
          <cell r="C59" t="str">
            <v>Laston AC-WC</v>
          </cell>
          <cell r="D59">
            <v>1.7029788614369898</v>
          </cell>
          <cell r="E59" t="str">
            <v>ton/jam</v>
          </cell>
          <cell r="F59" t="str">
            <v>Hauling</v>
          </cell>
          <cell r="H59">
            <v>1</v>
          </cell>
          <cell r="I59" t="str">
            <v xml:space="preserve"> Faktor swell materia</v>
          </cell>
          <cell r="K59" t="str">
            <v>FS</v>
          </cell>
          <cell r="M59">
            <v>1.2</v>
          </cell>
        </row>
        <row r="60">
          <cell r="B60" t="str">
            <v>60 km</v>
          </cell>
          <cell r="C60" t="str">
            <v>Laston AC-WC</v>
          </cell>
          <cell r="D60">
            <v>1.6768698429598081</v>
          </cell>
          <cell r="E60" t="str">
            <v>ton/jam</v>
          </cell>
          <cell r="F60" t="str">
            <v>Hauling</v>
          </cell>
          <cell r="H60">
            <v>2</v>
          </cell>
          <cell r="I60" t="str">
            <v xml:space="preserve"> Effisiensi Kerja</v>
          </cell>
          <cell r="K60" t="str">
            <v>E</v>
          </cell>
          <cell r="M60">
            <v>0.75</v>
          </cell>
        </row>
        <row r="61">
          <cell r="B61" t="str">
            <v>61 km</v>
          </cell>
          <cell r="C61" t="str">
            <v>Laston AC-WC</v>
          </cell>
          <cell r="D61">
            <v>1.6515493105437005</v>
          </cell>
          <cell r="E61" t="str">
            <v>ton/jam</v>
          </cell>
          <cell r="F61" t="str">
            <v>Hauling</v>
          </cell>
          <cell r="H61">
            <v>3</v>
          </cell>
          <cell r="I61" t="str">
            <v xml:space="preserve"> Kapasitas bucket standar</v>
          </cell>
          <cell r="K61" t="str">
            <v>Kb</v>
          </cell>
          <cell r="L61" t="str">
            <v>M³</v>
          </cell>
          <cell r="M61">
            <v>0.9</v>
          </cell>
        </row>
        <row r="62">
          <cell r="B62" t="str">
            <v>62 km</v>
          </cell>
          <cell r="C62" t="str">
            <v>Laston AC-WC</v>
          </cell>
          <cell r="D62">
            <v>1.6269820773720365</v>
          </cell>
          <cell r="E62" t="str">
            <v>ton/jam</v>
          </cell>
          <cell r="F62" t="str">
            <v>Hauling</v>
          </cell>
          <cell r="H62">
            <v>4</v>
          </cell>
          <cell r="I62" t="str">
            <v xml:space="preserve"> Faktor bucket</v>
          </cell>
          <cell r="K62" t="str">
            <v>a</v>
          </cell>
          <cell r="M62">
            <v>0.75</v>
          </cell>
        </row>
        <row r="63">
          <cell r="B63" t="str">
            <v>63 km</v>
          </cell>
          <cell r="C63" t="str">
            <v>Laston AC-WC</v>
          </cell>
          <cell r="D63">
            <v>1.6031350195938725</v>
          </cell>
          <cell r="E63" t="str">
            <v>ton/jam</v>
          </cell>
          <cell r="F63" t="str">
            <v>Hauling</v>
          </cell>
          <cell r="H63">
            <v>5</v>
          </cell>
          <cell r="I63" t="str">
            <v xml:space="preserve"> Produksi per cycle</v>
          </cell>
          <cell r="K63" t="str">
            <v>Kb'</v>
          </cell>
          <cell r="L63" t="str">
            <v>M³</v>
          </cell>
          <cell r="M63">
            <v>0.67500000000000004</v>
          </cell>
          <cell r="N63" t="str">
            <v xml:space="preserve"> Kb' = Kb x a</v>
          </cell>
        </row>
        <row r="64">
          <cell r="B64" t="str">
            <v>64 km</v>
          </cell>
          <cell r="C64" t="str">
            <v>Laston AC-WC</v>
          </cell>
          <cell r="D64">
            <v>1.5799769273210615</v>
          </cell>
          <cell r="E64" t="str">
            <v>ton/jam</v>
          </cell>
          <cell r="F64" t="str">
            <v>Hauling</v>
          </cell>
          <cell r="H64">
            <v>6</v>
          </cell>
          <cell r="I64" t="str">
            <v xml:space="preserve"> Siklus waktu penggalian rata-rata</v>
          </cell>
          <cell r="K64" t="str">
            <v>C1</v>
          </cell>
          <cell r="L64" t="str">
            <v>detik</v>
          </cell>
          <cell r="M64">
            <v>16</v>
          </cell>
          <cell r="N64" t="str">
            <v xml:space="preserve"> h = 2 - 4 m</v>
          </cell>
        </row>
        <row r="65">
          <cell r="B65" t="str">
            <v>65 km</v>
          </cell>
          <cell r="C65" t="str">
            <v>Laston AC-WC</v>
          </cell>
          <cell r="D65">
            <v>1.557478368355995</v>
          </cell>
          <cell r="E65" t="str">
            <v>ton/jam</v>
          </cell>
          <cell r="F65" t="str">
            <v>Hauling</v>
          </cell>
          <cell r="H65">
            <v>7</v>
          </cell>
          <cell r="I65" t="str">
            <v xml:space="preserve"> Siklus waktu putar (load)</v>
          </cell>
          <cell r="K65" t="str">
            <v>C2</v>
          </cell>
          <cell r="L65" t="str">
            <v>detik</v>
          </cell>
          <cell r="M65">
            <v>10</v>
          </cell>
          <cell r="N65" t="str">
            <v xml:space="preserve"> Sudut 90"-180"</v>
          </cell>
        </row>
        <row r="66">
          <cell r="H66">
            <v>8</v>
          </cell>
          <cell r="I66" t="str">
            <v xml:space="preserve"> Siklus waktu putar (empty)</v>
          </cell>
          <cell r="K66" t="str">
            <v>C3</v>
          </cell>
          <cell r="L66" t="str">
            <v>detik</v>
          </cell>
          <cell r="M66">
            <v>7</v>
          </cell>
        </row>
        <row r="67">
          <cell r="A67">
            <v>5</v>
          </cell>
          <cell r="B67" t="str">
            <v>Bulldozer D6D</v>
          </cell>
          <cell r="H67">
            <v>9</v>
          </cell>
          <cell r="I67" t="str">
            <v xml:space="preserve"> Siklus waktu buang dan lain-lain</v>
          </cell>
          <cell r="K67" t="str">
            <v>C4</v>
          </cell>
          <cell r="L67" t="str">
            <v>detik</v>
          </cell>
          <cell r="M67">
            <v>11</v>
          </cell>
        </row>
        <row r="68">
          <cell r="B68" t="str">
            <v>Clearing</v>
          </cell>
          <cell r="C68" t="str">
            <v xml:space="preserve"> Semak / Pohon</v>
          </cell>
          <cell r="D68">
            <v>1050.9888563049858</v>
          </cell>
          <cell r="E68" t="str">
            <v>m2/jam</v>
          </cell>
          <cell r="F68" t="str">
            <v xml:space="preserve"> Clearing / Grubbing</v>
          </cell>
          <cell r="H68">
            <v>10</v>
          </cell>
          <cell r="I68" t="str">
            <v xml:space="preserve"> Siklus waktu total</v>
          </cell>
          <cell r="K68" t="str">
            <v>Cm</v>
          </cell>
          <cell r="L68" t="str">
            <v>detik</v>
          </cell>
          <cell r="M68">
            <v>44</v>
          </cell>
          <cell r="N68" t="str">
            <v xml:space="preserve"> Cm = C1 + C2 + C3 + C4</v>
          </cell>
        </row>
        <row r="69">
          <cell r="B69" t="str">
            <v>Striping</v>
          </cell>
          <cell r="C69" t="str">
            <v xml:space="preserve"> Tanah Biasa</v>
          </cell>
          <cell r="D69">
            <v>124.39943648780485</v>
          </cell>
          <cell r="E69" t="str">
            <v>Bcm/jam</v>
          </cell>
          <cell r="F69" t="str">
            <v xml:space="preserve"> Stripping</v>
          </cell>
          <cell r="H69">
            <v>11</v>
          </cell>
          <cell r="I69" t="str">
            <v xml:space="preserve"> Kapasitas produksi</v>
          </cell>
          <cell r="K69" t="str">
            <v>KP</v>
          </cell>
          <cell r="L69" t="str">
            <v>Lcm</v>
          </cell>
          <cell r="M69">
            <v>41.420454545454547</v>
          </cell>
        </row>
        <row r="70">
          <cell r="B70" t="str">
            <v>Spreading</v>
          </cell>
          <cell r="C70" t="str">
            <v xml:space="preserve"> Tanah Biasa</v>
          </cell>
          <cell r="D70">
            <v>146.4635257297297</v>
          </cell>
          <cell r="E70" t="str">
            <v>Lcm/jam</v>
          </cell>
          <cell r="F70" t="str">
            <v xml:space="preserve"> Spreading</v>
          </cell>
          <cell r="K70" t="str">
            <v>KP'</v>
          </cell>
          <cell r="L70" t="str">
            <v>Bcm</v>
          </cell>
          <cell r="M70">
            <v>34.51704545454546</v>
          </cell>
          <cell r="N70" t="str">
            <v xml:space="preserve"> KP' = KP * FS</v>
          </cell>
        </row>
        <row r="71">
          <cell r="B71" t="str">
            <v>Dozing</v>
          </cell>
          <cell r="C71" t="str">
            <v xml:space="preserve"> Tanah Berbatu</v>
          </cell>
          <cell r="D71">
            <v>76.582235675675662</v>
          </cell>
          <cell r="E71" t="str">
            <v>Bcm/jam</v>
          </cell>
          <cell r="F71" t="str">
            <v xml:space="preserve"> Dozing</v>
          </cell>
        </row>
        <row r="73">
          <cell r="A73">
            <v>6</v>
          </cell>
          <cell r="B73" t="str">
            <v>Motor grader</v>
          </cell>
          <cell r="C73" t="str">
            <v xml:space="preserve"> Tanah Biasa</v>
          </cell>
          <cell r="D73">
            <v>117.22822222222224</v>
          </cell>
          <cell r="E73" t="str">
            <v>Lcm/jam</v>
          </cell>
          <cell r="F73" t="str">
            <v xml:space="preserve"> Spreading</v>
          </cell>
        </row>
        <row r="74">
          <cell r="C74" t="str">
            <v xml:space="preserve"> Tanah Subgrade</v>
          </cell>
          <cell r="D74">
            <v>714.8846960167715</v>
          </cell>
          <cell r="E74" t="str">
            <v>m2/jam</v>
          </cell>
          <cell r="F74" t="str">
            <v xml:space="preserve"> Grading</v>
          </cell>
          <cell r="H74" t="str">
            <v>Peralatan</v>
          </cell>
          <cell r="J74" t="str">
            <v>: Excavator 0,9 m3</v>
          </cell>
        </row>
        <row r="75">
          <cell r="H75" t="str">
            <v>Jenis alat</v>
          </cell>
          <cell r="J75" t="str">
            <v>: PC 200-6</v>
          </cell>
        </row>
        <row r="76">
          <cell r="A76">
            <v>7</v>
          </cell>
          <cell r="B76" t="str">
            <v>Compactor</v>
          </cell>
          <cell r="C76" t="str">
            <v xml:space="preserve"> Tanah Urugan</v>
          </cell>
          <cell r="D76">
            <v>89.775000000000006</v>
          </cell>
          <cell r="E76" t="str">
            <v>Lcm/jam</v>
          </cell>
          <cell r="F76" t="str">
            <v xml:space="preserve"> Compacting</v>
          </cell>
          <cell r="H76" t="str">
            <v>Jenis material</v>
          </cell>
          <cell r="J76" t="str">
            <v>: Tanah + Batu Boulder</v>
          </cell>
          <cell r="L76" t="str">
            <v>Kb' x 3600 x E</v>
          </cell>
        </row>
        <row r="77">
          <cell r="C77" t="str">
            <v xml:space="preserve"> Tanah Subgrade</v>
          </cell>
          <cell r="D77">
            <v>860.625</v>
          </cell>
          <cell r="E77" t="str">
            <v>M2/jam</v>
          </cell>
          <cell r="F77" t="str">
            <v xml:space="preserve"> Compacting</v>
          </cell>
          <cell r="H77" t="str">
            <v>Pekerjaan</v>
          </cell>
          <cell r="J77" t="str">
            <v>: Galian</v>
          </cell>
          <cell r="K77" t="str">
            <v>Kp =</v>
          </cell>
          <cell r="L77" t="str">
            <v>--------------------------------------  =</v>
          </cell>
          <cell r="N77">
            <v>23.400000000000006</v>
          </cell>
          <cell r="O77" t="str">
            <v>LCM/Jam</v>
          </cell>
        </row>
        <row r="78">
          <cell r="L78" t="str">
            <v>Cm</v>
          </cell>
          <cell r="N78">
            <v>17.333333333333336</v>
          </cell>
          <cell r="O78" t="str">
            <v>BCM/Jam</v>
          </cell>
        </row>
        <row r="79">
          <cell r="A79">
            <v>8</v>
          </cell>
          <cell r="B79" t="str">
            <v>AMP</v>
          </cell>
          <cell r="C79" t="str">
            <v xml:space="preserve"> Asphalt - AC-WC</v>
          </cell>
          <cell r="D79">
            <v>15</v>
          </cell>
          <cell r="E79" t="str">
            <v>ton/jam</v>
          </cell>
          <cell r="F79" t="str">
            <v xml:space="preserve"> Mixing</v>
          </cell>
          <cell r="H79" t="str">
            <v>Kapasitas produksi :</v>
          </cell>
        </row>
        <row r="80">
          <cell r="C80" t="str">
            <v xml:space="preserve"> Asphalt - AC-BC</v>
          </cell>
          <cell r="D80">
            <v>15</v>
          </cell>
          <cell r="E80" t="str">
            <v>ton/jam</v>
          </cell>
          <cell r="F80" t="str">
            <v xml:space="preserve"> Mixing</v>
          </cell>
        </row>
        <row r="81">
          <cell r="A81">
            <v>9</v>
          </cell>
          <cell r="B81" t="str">
            <v>Genset</v>
          </cell>
          <cell r="D81">
            <v>15</v>
          </cell>
          <cell r="E81" t="str">
            <v>M2/jam</v>
          </cell>
          <cell r="H81" t="str">
            <v>No</v>
          </cell>
          <cell r="I81" t="str">
            <v>Uraian</v>
          </cell>
          <cell r="K81" t="str">
            <v>Simbol</v>
          </cell>
          <cell r="L81" t="str">
            <v>Satuan</v>
          </cell>
          <cell r="M81" t="str">
            <v>Nilai</v>
          </cell>
          <cell r="N81" t="str">
            <v>Keterangan</v>
          </cell>
        </row>
        <row r="82">
          <cell r="A82">
            <v>10</v>
          </cell>
          <cell r="B82" t="str">
            <v>Wheel loader</v>
          </cell>
          <cell r="C82" t="str">
            <v xml:space="preserve"> Tanah - Aggregate</v>
          </cell>
          <cell r="D82">
            <v>76.499999999999986</v>
          </cell>
          <cell r="E82" t="str">
            <v>Lcm/jam</v>
          </cell>
          <cell r="F82" t="str">
            <v xml:space="preserve"> Loading</v>
          </cell>
        </row>
        <row r="83">
          <cell r="H83">
            <v>1</v>
          </cell>
          <cell r="I83" t="str">
            <v xml:space="preserve"> Faktor swell material</v>
          </cell>
          <cell r="K83" t="str">
            <v>FS</v>
          </cell>
          <cell r="M83">
            <v>1.35</v>
          </cell>
        </row>
        <row r="84">
          <cell r="A84">
            <v>11</v>
          </cell>
          <cell r="B84" t="str">
            <v>Asphalt Sprayer</v>
          </cell>
          <cell r="C84" t="str">
            <v xml:space="preserve"> Asphalt</v>
          </cell>
          <cell r="D84">
            <v>600</v>
          </cell>
          <cell r="E84" t="str">
            <v>Ltr/jam</v>
          </cell>
          <cell r="F84" t="str">
            <v xml:space="preserve"> Spraying</v>
          </cell>
          <cell r="H84">
            <v>2</v>
          </cell>
          <cell r="I84" t="str">
            <v xml:space="preserve"> Effisiensi Kerja</v>
          </cell>
          <cell r="K84" t="str">
            <v>E</v>
          </cell>
          <cell r="M84">
            <v>0.5</v>
          </cell>
          <cell r="N84" t="str">
            <v xml:space="preserve"> Dari tabel Eff. Kerja</v>
          </cell>
        </row>
        <row r="85">
          <cell r="A85">
            <v>12</v>
          </cell>
          <cell r="B85" t="str">
            <v>Asphalt Finisher</v>
          </cell>
          <cell r="C85" t="str">
            <v xml:space="preserve"> Asphalt - AC-WC</v>
          </cell>
          <cell r="D85">
            <v>167</v>
          </cell>
          <cell r="E85" t="str">
            <v>M2/jam</v>
          </cell>
          <cell r="F85" t="str">
            <v xml:space="preserve"> Laying Asphalt</v>
          </cell>
          <cell r="H85">
            <v>3</v>
          </cell>
          <cell r="I85" t="str">
            <v xml:space="preserve"> Kapasitas bucket standar</v>
          </cell>
          <cell r="K85" t="str">
            <v>Kb</v>
          </cell>
          <cell r="L85" t="str">
            <v>M³</v>
          </cell>
          <cell r="M85">
            <v>0.9</v>
          </cell>
        </row>
        <row r="86">
          <cell r="B86" t="str">
            <v>Tandem roller</v>
          </cell>
          <cell r="C86" t="str">
            <v xml:space="preserve"> Asphalt - AC-WC</v>
          </cell>
          <cell r="D86">
            <v>167</v>
          </cell>
          <cell r="E86" t="str">
            <v>M2/jam</v>
          </cell>
          <cell r="F86" t="str">
            <v xml:space="preserve"> Laying Asphalt</v>
          </cell>
          <cell r="H86">
            <v>4</v>
          </cell>
          <cell r="I86" t="str">
            <v xml:space="preserve"> Faktor bucket</v>
          </cell>
          <cell r="K86" t="str">
            <v>a</v>
          </cell>
          <cell r="M86">
            <v>0.65</v>
          </cell>
        </row>
        <row r="87">
          <cell r="B87" t="str">
            <v>Tire roller</v>
          </cell>
          <cell r="C87" t="str">
            <v xml:space="preserve"> Asphalt - AC-WC</v>
          </cell>
          <cell r="D87">
            <v>167</v>
          </cell>
          <cell r="E87" t="str">
            <v>M2/jam</v>
          </cell>
          <cell r="F87" t="str">
            <v xml:space="preserve"> Laying Asphalt</v>
          </cell>
          <cell r="H87">
            <v>5</v>
          </cell>
          <cell r="I87" t="str">
            <v xml:space="preserve"> Produksi per cycle</v>
          </cell>
          <cell r="K87" t="str">
            <v>Kb'</v>
          </cell>
          <cell r="L87" t="str">
            <v>M³</v>
          </cell>
          <cell r="M87">
            <v>0.58500000000000008</v>
          </cell>
          <cell r="N87" t="str">
            <v xml:space="preserve"> Kb' = Kb x a</v>
          </cell>
        </row>
        <row r="88">
          <cell r="H88">
            <v>6</v>
          </cell>
          <cell r="I88" t="str">
            <v xml:space="preserve"> Siklus waktu penggalian rata-rata</v>
          </cell>
          <cell r="K88" t="str">
            <v>C1</v>
          </cell>
          <cell r="L88" t="str">
            <v>detik</v>
          </cell>
          <cell r="M88">
            <v>18</v>
          </cell>
          <cell r="N88" t="str">
            <v xml:space="preserve"> h = 2 - 4 m</v>
          </cell>
        </row>
        <row r="89">
          <cell r="A89">
            <v>13</v>
          </cell>
          <cell r="B89" t="str">
            <v>Asphalt Finisher</v>
          </cell>
          <cell r="C89" t="str">
            <v xml:space="preserve"> Asphalt - AC-BC</v>
          </cell>
          <cell r="D89">
            <v>7</v>
          </cell>
          <cell r="E89" t="str">
            <v>M3/jam</v>
          </cell>
          <cell r="F89" t="str">
            <v xml:space="preserve"> Laying Asphalt</v>
          </cell>
          <cell r="H89">
            <v>7</v>
          </cell>
          <cell r="I89" t="str">
            <v xml:space="preserve"> Siklus waktu putar (load)</v>
          </cell>
          <cell r="K89" t="str">
            <v>C2</v>
          </cell>
          <cell r="L89" t="str">
            <v>detik</v>
          </cell>
          <cell r="M89">
            <v>10</v>
          </cell>
          <cell r="N89" t="str">
            <v xml:space="preserve"> Sudut 90"-180"</v>
          </cell>
        </row>
        <row r="90">
          <cell r="B90" t="str">
            <v>Tandem roller</v>
          </cell>
          <cell r="C90" t="str">
            <v xml:space="preserve"> Asphalt - AC-BC</v>
          </cell>
          <cell r="D90">
            <v>7</v>
          </cell>
          <cell r="E90" t="str">
            <v>M3/jam</v>
          </cell>
          <cell r="F90" t="str">
            <v xml:space="preserve"> Laying Asphalt</v>
          </cell>
          <cell r="H90">
            <v>8</v>
          </cell>
          <cell r="I90" t="str">
            <v xml:space="preserve"> Siklus waktu putar (empty)</v>
          </cell>
          <cell r="K90" t="str">
            <v>C3</v>
          </cell>
          <cell r="L90" t="str">
            <v>detik</v>
          </cell>
          <cell r="M90">
            <v>7</v>
          </cell>
        </row>
        <row r="91">
          <cell r="B91" t="str">
            <v>Tire roller</v>
          </cell>
          <cell r="C91" t="str">
            <v xml:space="preserve"> Asphalt - AC-BC</v>
          </cell>
          <cell r="D91">
            <v>7</v>
          </cell>
          <cell r="E91" t="str">
            <v>M3/jam</v>
          </cell>
          <cell r="F91" t="str">
            <v xml:space="preserve"> Laying Asphalt</v>
          </cell>
          <cell r="H91">
            <v>9</v>
          </cell>
          <cell r="I91" t="str">
            <v xml:space="preserve"> Siklus waktu buang</v>
          </cell>
          <cell r="K91" t="str">
            <v>C4</v>
          </cell>
          <cell r="L91" t="str">
            <v>detik</v>
          </cell>
          <cell r="M91">
            <v>10</v>
          </cell>
        </row>
        <row r="92">
          <cell r="A92">
            <v>14</v>
          </cell>
          <cell r="B92" t="str">
            <v>Dump Truck 5 t</v>
          </cell>
          <cell r="D92">
            <v>57.528992786046928</v>
          </cell>
          <cell r="E92" t="str">
            <v>M2/jam</v>
          </cell>
          <cell r="H92">
            <v>10</v>
          </cell>
          <cell r="I92" t="str">
            <v xml:space="preserve"> Siklus waktu total</v>
          </cell>
          <cell r="K92" t="str">
            <v>Cm</v>
          </cell>
          <cell r="L92" t="str">
            <v>detik</v>
          </cell>
          <cell r="M92">
            <v>45</v>
          </cell>
          <cell r="N92" t="str">
            <v xml:space="preserve"> Cm = C1 + C2 + C3 + C4</v>
          </cell>
        </row>
        <row r="93">
          <cell r="A93">
            <v>15</v>
          </cell>
          <cell r="B93" t="str">
            <v>Concrete mixer 300 lt</v>
          </cell>
          <cell r="D93">
            <v>1</v>
          </cell>
          <cell r="E93" t="str">
            <v>M3/jam</v>
          </cell>
          <cell r="H93">
            <v>11</v>
          </cell>
          <cell r="I93" t="str">
            <v xml:space="preserve"> Kapasitas produksi</v>
          </cell>
          <cell r="K93" t="str">
            <v>KP</v>
          </cell>
          <cell r="L93" t="str">
            <v>Lcm</v>
          </cell>
          <cell r="M93">
            <v>23.400000000000006</v>
          </cell>
        </row>
        <row r="94">
          <cell r="A94">
            <v>16</v>
          </cell>
          <cell r="B94" t="str">
            <v>Air compressor</v>
          </cell>
          <cell r="D94">
            <v>675</v>
          </cell>
          <cell r="E94" t="str">
            <v>M2/jam</v>
          </cell>
          <cell r="F94" t="str">
            <v>semprot debu</v>
          </cell>
          <cell r="K94" t="str">
            <v>KP'</v>
          </cell>
          <cell r="L94" t="str">
            <v>Bcm</v>
          </cell>
          <cell r="M94">
            <v>17.333333333333336</v>
          </cell>
          <cell r="N94" t="str">
            <v xml:space="preserve"> KP' = KP * FS</v>
          </cell>
        </row>
        <row r="97">
          <cell r="E97" t="str">
            <v>Samarinda,  April 2004</v>
          </cell>
        </row>
        <row r="98">
          <cell r="H98" t="str">
            <v>ESTIMASI KAPASITAS PRODUKSI PERALATAN</v>
          </cell>
        </row>
        <row r="100">
          <cell r="H100" t="str">
            <v>Peralatan</v>
          </cell>
          <cell r="J100" t="str">
            <v>: Dump Truck + PC 200-6</v>
          </cell>
          <cell r="N100">
            <v>5000</v>
          </cell>
          <cell r="O100" t="str">
            <v>Tanah</v>
          </cell>
        </row>
        <row r="101">
          <cell r="H101" t="str">
            <v>Jenis alat</v>
          </cell>
          <cell r="J101" t="str">
            <v>: DT 8 Ton</v>
          </cell>
          <cell r="N101">
            <v>1500</v>
          </cell>
          <cell r="O101" t="str">
            <v>Comp</v>
          </cell>
        </row>
        <row r="102">
          <cell r="H102" t="str">
            <v>Jenis material</v>
          </cell>
          <cell r="J102" t="str">
            <v>: Tanah biasa</v>
          </cell>
          <cell r="O102" t="str">
            <v>Excav</v>
          </cell>
        </row>
        <row r="103">
          <cell r="H103" t="str">
            <v>Pekerjaan</v>
          </cell>
          <cell r="J103" t="str">
            <v>: Mengangkut</v>
          </cell>
          <cell r="L103" t="str">
            <v>qd x 60 x E</v>
          </cell>
        </row>
        <row r="104">
          <cell r="H104" t="str">
            <v>Jarak angkut    :</v>
          </cell>
          <cell r="J104">
            <v>600</v>
          </cell>
          <cell r="K104" t="str">
            <v>Kp =</v>
          </cell>
          <cell r="L104" t="str">
            <v>----------------------  =</v>
          </cell>
          <cell r="N104">
            <v>16.109785202863961</v>
          </cell>
          <cell r="O104" t="str">
            <v>LCM/Jam</v>
          </cell>
        </row>
        <row r="105">
          <cell r="L105" t="str">
            <v>Cm</v>
          </cell>
          <cell r="N105">
            <v>13.424821002386635</v>
          </cell>
          <cell r="O105" t="str">
            <v>BCM/Jam</v>
          </cell>
        </row>
        <row r="106">
          <cell r="H106" t="str">
            <v>Kapasitas produksi :</v>
          </cell>
        </row>
        <row r="108">
          <cell r="H108" t="str">
            <v>No</v>
          </cell>
          <cell r="I108" t="str">
            <v>Uraian</v>
          </cell>
          <cell r="K108" t="str">
            <v>Simbol</v>
          </cell>
          <cell r="L108" t="str">
            <v>Satuan</v>
          </cell>
          <cell r="M108" t="str">
            <v>Nilai</v>
          </cell>
          <cell r="N108" t="str">
            <v>Keterangan</v>
          </cell>
        </row>
        <row r="110">
          <cell r="H110">
            <v>1</v>
          </cell>
          <cell r="I110" t="str">
            <v xml:space="preserve">  Kapasitas dump truck</v>
          </cell>
          <cell r="K110" t="str">
            <v>qd</v>
          </cell>
          <cell r="L110" t="str">
            <v>m³</v>
          </cell>
          <cell r="M110">
            <v>5</v>
          </cell>
        </row>
        <row r="111">
          <cell r="H111">
            <v>2</v>
          </cell>
          <cell r="I111" t="str">
            <v xml:space="preserve">  Kapasitas bucket exc. PC200</v>
          </cell>
          <cell r="K111" t="str">
            <v>qe</v>
          </cell>
          <cell r="L111" t="str">
            <v>m³</v>
          </cell>
          <cell r="M111">
            <v>0.9</v>
          </cell>
        </row>
        <row r="112">
          <cell r="H112">
            <v>3</v>
          </cell>
          <cell r="I112" t="str">
            <v xml:space="preserve">  Bucket factor</v>
          </cell>
          <cell r="K112" t="str">
            <v>k</v>
          </cell>
          <cell r="M112">
            <v>0.85</v>
          </cell>
        </row>
        <row r="113">
          <cell r="H113">
            <v>4</v>
          </cell>
          <cell r="I113" t="str">
            <v xml:space="preserve">  Jumlah rit pengisian</v>
          </cell>
          <cell r="K113" t="str">
            <v>n</v>
          </cell>
          <cell r="M113">
            <v>7</v>
          </cell>
        </row>
        <row r="114">
          <cell r="H114">
            <v>5</v>
          </cell>
          <cell r="I114" t="str">
            <v xml:space="preserve">  Waktu siklus excavator</v>
          </cell>
          <cell r="K114" t="str">
            <v>Ce</v>
          </cell>
          <cell r="L114" t="str">
            <v>detik</v>
          </cell>
          <cell r="M114">
            <v>40</v>
          </cell>
          <cell r="N114" t="str">
            <v xml:space="preserve"> Sudut 90"-180"</v>
          </cell>
        </row>
        <row r="115">
          <cell r="H115">
            <v>6</v>
          </cell>
          <cell r="I115" t="str">
            <v xml:space="preserve">  Jarak angkut</v>
          </cell>
          <cell r="K115" t="str">
            <v>J</v>
          </cell>
          <cell r="L115" t="str">
            <v>meter</v>
          </cell>
          <cell r="M115">
            <v>600</v>
          </cell>
          <cell r="N115" t="str">
            <v xml:space="preserve"> Ket Jarak &lt; 1.000 m</v>
          </cell>
        </row>
        <row r="116">
          <cell r="H116">
            <v>7</v>
          </cell>
          <cell r="I116" t="str">
            <v xml:space="preserve">  Kec. dalam keadaan kosong</v>
          </cell>
          <cell r="K116" t="str">
            <v>V1</v>
          </cell>
          <cell r="L116" t="str">
            <v>Km/jam</v>
          </cell>
          <cell r="M116">
            <v>30</v>
          </cell>
          <cell r="N116" t="str">
            <v xml:space="preserve"> V kosong</v>
          </cell>
          <cell r="O116">
            <v>30</v>
          </cell>
        </row>
        <row r="117">
          <cell r="H117">
            <v>8</v>
          </cell>
          <cell r="I117" t="str">
            <v xml:space="preserve">  Kec. dalam keadaan berisi</v>
          </cell>
          <cell r="K117" t="str">
            <v>V2</v>
          </cell>
          <cell r="L117" t="str">
            <v>Km/jam</v>
          </cell>
          <cell r="M117">
            <v>20</v>
          </cell>
          <cell r="N117" t="str">
            <v xml:space="preserve"> V isi</v>
          </cell>
          <cell r="O117">
            <v>20</v>
          </cell>
        </row>
        <row r="118">
          <cell r="H118">
            <v>9</v>
          </cell>
          <cell r="I118" t="str">
            <v xml:space="preserve">  Waktu untuk dumping</v>
          </cell>
          <cell r="K118" t="str">
            <v>t1</v>
          </cell>
          <cell r="L118" t="str">
            <v>menit</v>
          </cell>
          <cell r="M118">
            <v>2</v>
          </cell>
        </row>
        <row r="119">
          <cell r="H119">
            <v>10</v>
          </cell>
          <cell r="I119" t="str">
            <v xml:space="preserve">  Waktu untuk manuver dan</v>
          </cell>
          <cell r="K119" t="str">
            <v>t2</v>
          </cell>
          <cell r="L119" t="str">
            <v>menit</v>
          </cell>
          <cell r="M119">
            <v>5</v>
          </cell>
        </row>
        <row r="120">
          <cell r="I120" t="str">
            <v xml:space="preserve">  menunggu loading</v>
          </cell>
        </row>
        <row r="121">
          <cell r="H121">
            <v>11</v>
          </cell>
          <cell r="I121" t="str">
            <v xml:space="preserve">  Waktu siklus</v>
          </cell>
          <cell r="K121" t="str">
            <v>Cm</v>
          </cell>
          <cell r="L121" t="str">
            <v>menit</v>
          </cell>
          <cell r="M121">
            <v>13.966666666666667</v>
          </cell>
        </row>
        <row r="122">
          <cell r="H122">
            <v>12</v>
          </cell>
          <cell r="I122" t="str">
            <v xml:space="preserve">  Efisiensi</v>
          </cell>
          <cell r="K122" t="str">
            <v>E</v>
          </cell>
          <cell r="M122">
            <v>0.75</v>
          </cell>
        </row>
        <row r="123">
          <cell r="H123">
            <v>13</v>
          </cell>
          <cell r="I123" t="str">
            <v xml:space="preserve">  Kapasitas produksi</v>
          </cell>
          <cell r="K123" t="str">
            <v>KP</v>
          </cell>
          <cell r="L123" t="str">
            <v>Lcm/jam</v>
          </cell>
          <cell r="M123">
            <v>16.109785202863961</v>
          </cell>
        </row>
        <row r="126">
          <cell r="J126" t="str">
            <v>n * Ce              J * 60                  J * 60</v>
          </cell>
        </row>
        <row r="127">
          <cell r="I127" t="str">
            <v>Cm =</v>
          </cell>
          <cell r="J127" t="str">
            <v>--------- + --------------------- + ---------------------- + t1 + t2</v>
          </cell>
          <cell r="M127" t="str">
            <v>(menit)</v>
          </cell>
        </row>
        <row r="128">
          <cell r="J128" t="str">
            <v xml:space="preserve">   60           V1*1000*0.80       V2*1000*0.75</v>
          </cell>
        </row>
        <row r="132">
          <cell r="H132" t="str">
            <v>ESTIMASI KAPASITAS PRODUKSI PERALATAN</v>
          </cell>
        </row>
        <row r="134">
          <cell r="H134" t="str">
            <v>Peralatan</v>
          </cell>
          <cell r="J134" t="str">
            <v>: Dump Truck + Asphalt Mixing Plant</v>
          </cell>
          <cell r="N134">
            <v>5000</v>
          </cell>
          <cell r="O134" t="str">
            <v>Tanah</v>
          </cell>
        </row>
        <row r="135">
          <cell r="H135" t="str">
            <v>Jenis alat</v>
          </cell>
          <cell r="J135" t="str">
            <v>: DT 8 Ton</v>
          </cell>
          <cell r="N135">
            <v>1500</v>
          </cell>
          <cell r="O135" t="str">
            <v>Comp</v>
          </cell>
        </row>
        <row r="136">
          <cell r="H136" t="str">
            <v>Jenis material</v>
          </cell>
          <cell r="J136" t="str">
            <v>: Campuran aspal (Laston AC-WC)</v>
          </cell>
          <cell r="O136" t="str">
            <v>Excav</v>
          </cell>
        </row>
        <row r="137">
          <cell r="H137" t="str">
            <v>Pekerjaan</v>
          </cell>
          <cell r="J137" t="str">
            <v>: mengangkut</v>
          </cell>
        </row>
        <row r="138">
          <cell r="H138" t="str">
            <v>Jarak angkut    :</v>
          </cell>
          <cell r="J138">
            <v>15000</v>
          </cell>
          <cell r="N138">
            <v>6500</v>
          </cell>
          <cell r="O138" t="str">
            <v>Tot</v>
          </cell>
        </row>
        <row r="139">
          <cell r="L139" t="str">
            <v>qd x 60 x E</v>
          </cell>
        </row>
        <row r="140">
          <cell r="H140" t="str">
            <v>Kapasitas produksi :</v>
          </cell>
          <cell r="K140" t="str">
            <v>Kp =</v>
          </cell>
          <cell r="L140" t="str">
            <v>----------------------  =</v>
          </cell>
          <cell r="N140">
            <v>5.4077253218884112</v>
          </cell>
          <cell r="O140" t="str">
            <v>Lcm/jam</v>
          </cell>
        </row>
        <row r="141">
          <cell r="L141" t="str">
            <v>Cm</v>
          </cell>
          <cell r="N141">
            <v>57.528992786046928</v>
          </cell>
          <cell r="O141" t="str">
            <v>M2/jam</v>
          </cell>
        </row>
        <row r="143">
          <cell r="H143" t="str">
            <v>No</v>
          </cell>
          <cell r="I143" t="str">
            <v>Uraian</v>
          </cell>
          <cell r="K143" t="str">
            <v>Simbol</v>
          </cell>
          <cell r="L143" t="str">
            <v>Satuan</v>
          </cell>
          <cell r="M143" t="str">
            <v>Nilai</v>
          </cell>
          <cell r="N143" t="str">
            <v>Keterangan</v>
          </cell>
        </row>
        <row r="145">
          <cell r="H145">
            <v>1</v>
          </cell>
          <cell r="I145" t="str">
            <v xml:space="preserve">  Kapasitas dump truck</v>
          </cell>
          <cell r="K145" t="str">
            <v>qd</v>
          </cell>
          <cell r="L145" t="str">
            <v>ton</v>
          </cell>
          <cell r="M145">
            <v>10</v>
          </cell>
        </row>
        <row r="146">
          <cell r="H146">
            <v>2</v>
          </cell>
          <cell r="I146" t="str">
            <v>Kapasitas pencampuran 1 batch AMP</v>
          </cell>
          <cell r="K146" t="str">
            <v>qe</v>
          </cell>
          <cell r="L146" t="str">
            <v>ton</v>
          </cell>
          <cell r="M146">
            <v>0.6</v>
          </cell>
        </row>
        <row r="147">
          <cell r="H147">
            <v>3</v>
          </cell>
          <cell r="I147" t="str">
            <v>Waktu pencampuran 1 batch</v>
          </cell>
          <cell r="K147" t="str">
            <v>k</v>
          </cell>
          <cell r="L147" t="str">
            <v>menit</v>
          </cell>
          <cell r="M147">
            <v>1</v>
          </cell>
        </row>
        <row r="148">
          <cell r="H148">
            <v>4</v>
          </cell>
          <cell r="I148" t="str">
            <v>Jumlah pencampuran  1 rit</v>
          </cell>
          <cell r="K148" t="str">
            <v>n</v>
          </cell>
          <cell r="M148">
            <v>17</v>
          </cell>
        </row>
        <row r="149">
          <cell r="H149">
            <v>5</v>
          </cell>
          <cell r="I149" t="str">
            <v>Waktu pengisian 1 rit</v>
          </cell>
          <cell r="K149" t="str">
            <v>Ce</v>
          </cell>
          <cell r="L149" t="str">
            <v>menit</v>
          </cell>
          <cell r="M149">
            <v>17</v>
          </cell>
        </row>
        <row r="150">
          <cell r="H150">
            <v>6</v>
          </cell>
          <cell r="I150" t="str">
            <v xml:space="preserve">  Jarak angkut</v>
          </cell>
          <cell r="K150" t="str">
            <v>J</v>
          </cell>
          <cell r="L150" t="str">
            <v>meter</v>
          </cell>
          <cell r="M150">
            <v>15000</v>
          </cell>
        </row>
        <row r="151">
          <cell r="H151">
            <v>7</v>
          </cell>
          <cell r="I151" t="str">
            <v xml:space="preserve">  Kec. dalam keadaan kosong</v>
          </cell>
          <cell r="K151" t="str">
            <v>V1</v>
          </cell>
          <cell r="L151" t="str">
            <v>Km/jam</v>
          </cell>
          <cell r="M151">
            <v>35</v>
          </cell>
          <cell r="N151" t="str">
            <v xml:space="preserve"> V kosong</v>
          </cell>
          <cell r="O151">
            <v>35</v>
          </cell>
        </row>
        <row r="152">
          <cell r="H152">
            <v>8</v>
          </cell>
          <cell r="I152" t="str">
            <v xml:space="preserve">  Kec. dalam keadaan berisi</v>
          </cell>
          <cell r="K152" t="str">
            <v>V2</v>
          </cell>
          <cell r="L152" t="str">
            <v>Km/jam</v>
          </cell>
          <cell r="M152">
            <v>25</v>
          </cell>
          <cell r="N152" t="str">
            <v xml:space="preserve"> V isi</v>
          </cell>
          <cell r="O152">
            <v>25</v>
          </cell>
        </row>
        <row r="153">
          <cell r="H153">
            <v>9</v>
          </cell>
          <cell r="I153" t="str">
            <v xml:space="preserve">  Waktu untuk dumping</v>
          </cell>
          <cell r="K153" t="str">
            <v>t1</v>
          </cell>
          <cell r="L153" t="str">
            <v>menit</v>
          </cell>
          <cell r="M153">
            <v>2.5</v>
          </cell>
        </row>
        <row r="154">
          <cell r="H154">
            <v>10</v>
          </cell>
          <cell r="I154" t="str">
            <v xml:space="preserve">  Waktu untuk manuver dan</v>
          </cell>
          <cell r="K154" t="str">
            <v>t2</v>
          </cell>
          <cell r="L154" t="str">
            <v>menit</v>
          </cell>
          <cell r="M154">
            <v>2</v>
          </cell>
        </row>
        <row r="155">
          <cell r="I155" t="str">
            <v xml:space="preserve">  menunggu loading</v>
          </cell>
        </row>
        <row r="156">
          <cell r="H156">
            <v>11</v>
          </cell>
          <cell r="I156" t="str">
            <v xml:space="preserve">  Waktu siklus</v>
          </cell>
          <cell r="K156" t="str">
            <v>Cm</v>
          </cell>
          <cell r="L156" t="str">
            <v>menit</v>
          </cell>
          <cell r="M156">
            <v>83.214285714285722</v>
          </cell>
        </row>
        <row r="157">
          <cell r="H157">
            <v>12</v>
          </cell>
          <cell r="I157" t="str">
            <v xml:space="preserve">  Efisiensi</v>
          </cell>
          <cell r="K157" t="str">
            <v>E</v>
          </cell>
          <cell r="M157">
            <v>0.75</v>
          </cell>
        </row>
        <row r="158">
          <cell r="H158">
            <v>13</v>
          </cell>
          <cell r="I158" t="str">
            <v xml:space="preserve">  Kapasitas produksi</v>
          </cell>
          <cell r="K158" t="str">
            <v>KP</v>
          </cell>
          <cell r="L158" t="str">
            <v>ton/jam</v>
          </cell>
          <cell r="M158">
            <v>5.4077253218884112</v>
          </cell>
        </row>
        <row r="159">
          <cell r="L159" t="str">
            <v>M2/jam</v>
          </cell>
          <cell r="M159">
            <v>57.528992786046928</v>
          </cell>
          <cell r="N159" t="str">
            <v xml:space="preserve"> Tebal 4 cm</v>
          </cell>
        </row>
        <row r="162">
          <cell r="J162" t="str">
            <v xml:space="preserve">                         J * 60                  J * 60</v>
          </cell>
        </row>
        <row r="163">
          <cell r="I163" t="str">
            <v>Cm =</v>
          </cell>
          <cell r="J163" t="str">
            <v xml:space="preserve">   Ce     + --------------------- + ---------------------- + t1 + t2</v>
          </cell>
          <cell r="M163" t="str">
            <v>(menit)</v>
          </cell>
        </row>
        <row r="164">
          <cell r="J164" t="str">
            <v xml:space="preserve">                  V1+1000*0.80       V2*1000*0.75</v>
          </cell>
        </row>
        <row r="167">
          <cell r="H167" t="str">
            <v>ESTIMASI KAPASITAS PRODUKSI PERALATAN</v>
          </cell>
        </row>
        <row r="169">
          <cell r="H169" t="str">
            <v>Peralatan</v>
          </cell>
          <cell r="J169" t="str">
            <v>: Bulldozer</v>
          </cell>
        </row>
        <row r="170">
          <cell r="H170" t="str">
            <v>Jenis alat</v>
          </cell>
          <cell r="J170" t="str">
            <v xml:space="preserve">: Caterpillar D6D </v>
          </cell>
        </row>
        <row r="171">
          <cell r="H171" t="str">
            <v>Jenis material</v>
          </cell>
          <cell r="J171" t="str">
            <v>: Tanaman / pepohonan</v>
          </cell>
        </row>
        <row r="172">
          <cell r="H172" t="str">
            <v>Pekerjaan</v>
          </cell>
          <cell r="J172" t="str">
            <v>: ( Clearing &amp; Grubbing )</v>
          </cell>
          <cell r="L172" t="str">
            <v>D x l x 60 x E</v>
          </cell>
        </row>
        <row r="173">
          <cell r="K173" t="str">
            <v>Kp =</v>
          </cell>
          <cell r="L173" t="str">
            <v>----------------------  =</v>
          </cell>
          <cell r="N173">
            <v>1050.9888563049858</v>
          </cell>
          <cell r="O173" t="str">
            <v>SQM/jam</v>
          </cell>
        </row>
        <row r="174">
          <cell r="H174" t="str">
            <v>Kapasitas produksi :</v>
          </cell>
          <cell r="L174" t="str">
            <v>Cm</v>
          </cell>
        </row>
        <row r="177">
          <cell r="H177" t="str">
            <v>No</v>
          </cell>
          <cell r="I177" t="str">
            <v>Uraian</v>
          </cell>
          <cell r="K177" t="str">
            <v>Simbol</v>
          </cell>
          <cell r="L177" t="str">
            <v>Satuan</v>
          </cell>
          <cell r="M177" t="str">
            <v>Nilai</v>
          </cell>
          <cell r="N177" t="str">
            <v>Keterangan</v>
          </cell>
        </row>
        <row r="179">
          <cell r="H179">
            <v>1</v>
          </cell>
          <cell r="I179" t="str">
            <v xml:space="preserve"> Jarak kerja dozing</v>
          </cell>
          <cell r="K179" t="str">
            <v>D</v>
          </cell>
          <cell r="L179" t="str">
            <v>m</v>
          </cell>
          <cell r="M179">
            <v>50</v>
          </cell>
        </row>
        <row r="180">
          <cell r="H180">
            <v>2</v>
          </cell>
          <cell r="I180" t="str">
            <v xml:space="preserve"> Kecepatan maju</v>
          </cell>
          <cell r="K180" t="str">
            <v>F</v>
          </cell>
          <cell r="L180" t="str">
            <v>km/jam</v>
          </cell>
          <cell r="M180">
            <v>1.5</v>
          </cell>
        </row>
        <row r="181">
          <cell r="H181">
            <v>3</v>
          </cell>
          <cell r="I181" t="str">
            <v xml:space="preserve"> Kecepatan mundur</v>
          </cell>
          <cell r="K181" t="str">
            <v>R</v>
          </cell>
          <cell r="L181" t="str">
            <v>km/jam</v>
          </cell>
          <cell r="M181">
            <v>2.5</v>
          </cell>
        </row>
        <row r="182">
          <cell r="H182">
            <v>4</v>
          </cell>
          <cell r="I182" t="str">
            <v xml:space="preserve"> Waktu tetap untuk pindah transmisi</v>
          </cell>
          <cell r="K182" t="str">
            <v>Z</v>
          </cell>
          <cell r="L182" t="str">
            <v>menit</v>
          </cell>
          <cell r="M182">
            <v>0.1</v>
          </cell>
        </row>
        <row r="183">
          <cell r="H183">
            <v>5</v>
          </cell>
          <cell r="I183" t="str">
            <v xml:space="preserve"> Faktor koreksi</v>
          </cell>
          <cell r="K183" t="str">
            <v>E</v>
          </cell>
          <cell r="M183">
            <v>0.38400000000000012</v>
          </cell>
        </row>
        <row r="184">
          <cell r="H184">
            <v>6</v>
          </cell>
          <cell r="I184" t="str">
            <v xml:space="preserve"> Faktor pemeliharaan mesin</v>
          </cell>
          <cell r="K184" t="str">
            <v>E1</v>
          </cell>
          <cell r="M184">
            <v>0.8</v>
          </cell>
        </row>
        <row r="185">
          <cell r="H185">
            <v>7</v>
          </cell>
          <cell r="I185" t="str">
            <v xml:space="preserve"> Faktor Efisiensi waktu</v>
          </cell>
          <cell r="K185" t="str">
            <v>E2</v>
          </cell>
          <cell r="M185">
            <v>0.8</v>
          </cell>
        </row>
        <row r="186">
          <cell r="H186">
            <v>8</v>
          </cell>
          <cell r="I186" t="str">
            <v xml:space="preserve"> Faktor keahlian operator</v>
          </cell>
          <cell r="K186" t="str">
            <v>E3</v>
          </cell>
          <cell r="M186">
            <v>0.8</v>
          </cell>
        </row>
        <row r="187">
          <cell r="H187">
            <v>9</v>
          </cell>
          <cell r="I187" t="str">
            <v xml:space="preserve"> Faktor medan</v>
          </cell>
          <cell r="K187" t="str">
            <v>E4</v>
          </cell>
          <cell r="M187">
            <v>0.75</v>
          </cell>
        </row>
        <row r="188">
          <cell r="H188">
            <v>10</v>
          </cell>
          <cell r="I188" t="str">
            <v xml:space="preserve"> Tinggi blade</v>
          </cell>
          <cell r="K188" t="str">
            <v>h</v>
          </cell>
          <cell r="L188" t="str">
            <v>mm</v>
          </cell>
          <cell r="M188">
            <v>1270</v>
          </cell>
        </row>
        <row r="189">
          <cell r="H189">
            <v>11</v>
          </cell>
          <cell r="I189" t="str">
            <v xml:space="preserve"> Lebar blade</v>
          </cell>
          <cell r="K189" t="str">
            <v>l</v>
          </cell>
          <cell r="L189" t="str">
            <v>mm</v>
          </cell>
          <cell r="M189">
            <v>3660</v>
          </cell>
        </row>
        <row r="190">
          <cell r="H190">
            <v>12</v>
          </cell>
          <cell r="I190" t="str">
            <v xml:space="preserve"> Waktu siklus</v>
          </cell>
          <cell r="K190" t="str">
            <v>Cm</v>
          </cell>
          <cell r="L190" t="str">
            <v>menit</v>
          </cell>
          <cell r="M190">
            <v>4.0117647058823529</v>
          </cell>
        </row>
        <row r="191">
          <cell r="H191">
            <v>13</v>
          </cell>
          <cell r="I191" t="str">
            <v xml:space="preserve"> Kap. produksi</v>
          </cell>
          <cell r="K191" t="str">
            <v>KP</v>
          </cell>
          <cell r="L191" t="str">
            <v>SQM/Jam</v>
          </cell>
          <cell r="M191">
            <v>1050.9888563049858</v>
          </cell>
        </row>
        <row r="194">
          <cell r="H194" t="str">
            <v>Catatan :</v>
          </cell>
        </row>
        <row r="195">
          <cell r="J195" t="str">
            <v xml:space="preserve">        D               D</v>
          </cell>
        </row>
        <row r="196">
          <cell r="I196" t="str">
            <v xml:space="preserve">Cm     = </v>
          </cell>
          <cell r="J196" t="str">
            <v>---------- + ---------- + Z</v>
          </cell>
        </row>
        <row r="197">
          <cell r="J197" t="str">
            <v xml:space="preserve">    F*0.8         R*.85</v>
          </cell>
        </row>
        <row r="198">
          <cell r="I198" t="str">
            <v xml:space="preserve">E     = </v>
          </cell>
          <cell r="J198" t="str">
            <v>faktor medan x faktor operator x faktor mesin x eff. waktu</v>
          </cell>
        </row>
        <row r="201">
          <cell r="H201" t="str">
            <v>ESTIMASI KAPASITAS PRODUKSI PERALATAN</v>
          </cell>
        </row>
        <row r="203">
          <cell r="H203" t="str">
            <v>Peralatan</v>
          </cell>
          <cell r="J203" t="str">
            <v>: Bulldozer</v>
          </cell>
        </row>
        <row r="204">
          <cell r="H204" t="str">
            <v>Jenis alat</v>
          </cell>
          <cell r="J204" t="str">
            <v>: Caterpillar D6D</v>
          </cell>
        </row>
        <row r="205">
          <cell r="H205" t="str">
            <v>Jenis material</v>
          </cell>
          <cell r="J205" t="str">
            <v>: Tanah biasa</v>
          </cell>
          <cell r="L205" t="str">
            <v>q x 60 x E</v>
          </cell>
        </row>
        <row r="206">
          <cell r="H206" t="str">
            <v>Pekerjaan</v>
          </cell>
          <cell r="J206" t="str">
            <v>: Stripping</v>
          </cell>
          <cell r="K206" t="str">
            <v>Kp =</v>
          </cell>
          <cell r="L206" t="str">
            <v>----------------------  =</v>
          </cell>
          <cell r="N206">
            <v>124.39943648780485</v>
          </cell>
          <cell r="O206" t="str">
            <v>LCM/Jam</v>
          </cell>
        </row>
        <row r="207">
          <cell r="L207" t="str">
            <v>Cm</v>
          </cell>
          <cell r="N207">
            <v>103.66619707317071</v>
          </cell>
          <cell r="O207" t="str">
            <v>BCM/Jam</v>
          </cell>
        </row>
        <row r="208">
          <cell r="H208" t="str">
            <v>Kapasitas produksi :</v>
          </cell>
        </row>
        <row r="210">
          <cell r="H210" t="str">
            <v>No</v>
          </cell>
          <cell r="I210" t="str">
            <v>Uraian</v>
          </cell>
          <cell r="K210" t="str">
            <v>Simbol</v>
          </cell>
          <cell r="L210" t="str">
            <v>Satuan</v>
          </cell>
          <cell r="M210" t="str">
            <v>Nilai</v>
          </cell>
          <cell r="N210" t="str">
            <v>Keterangan</v>
          </cell>
        </row>
        <row r="212">
          <cell r="H212">
            <v>1</v>
          </cell>
          <cell r="I212" t="str">
            <v xml:space="preserve"> Jarak kerja stripping</v>
          </cell>
          <cell r="K212" t="str">
            <v>D</v>
          </cell>
          <cell r="L212" t="str">
            <v>m</v>
          </cell>
          <cell r="M212">
            <v>50</v>
          </cell>
        </row>
        <row r="213">
          <cell r="H213">
            <v>2</v>
          </cell>
          <cell r="I213" t="str">
            <v xml:space="preserve"> Kecepatan maju</v>
          </cell>
          <cell r="K213" t="str">
            <v>F</v>
          </cell>
          <cell r="L213" t="str">
            <v>km/jam</v>
          </cell>
          <cell r="M213">
            <v>2.5</v>
          </cell>
        </row>
        <row r="214">
          <cell r="H214">
            <v>3</v>
          </cell>
          <cell r="I214" t="str">
            <v xml:space="preserve"> Kecepatan mundur</v>
          </cell>
          <cell r="K214" t="str">
            <v>R</v>
          </cell>
          <cell r="L214" t="str">
            <v>km/jam</v>
          </cell>
          <cell r="M214">
            <v>4</v>
          </cell>
        </row>
        <row r="215">
          <cell r="H215">
            <v>4</v>
          </cell>
          <cell r="I215" t="str">
            <v xml:space="preserve"> Waktu tetap untuk pindah transmisi</v>
          </cell>
          <cell r="K215" t="str">
            <v>Z</v>
          </cell>
          <cell r="L215" t="str">
            <v>menit</v>
          </cell>
          <cell r="M215">
            <v>0.1</v>
          </cell>
        </row>
        <row r="216">
          <cell r="H216">
            <v>5</v>
          </cell>
          <cell r="I216" t="str">
            <v xml:space="preserve"> Efisiensi kerja</v>
          </cell>
          <cell r="K216" t="str">
            <v>E</v>
          </cell>
          <cell r="M216">
            <v>0.75</v>
          </cell>
        </row>
        <row r="217">
          <cell r="H217">
            <v>6</v>
          </cell>
          <cell r="I217" t="str">
            <v xml:space="preserve"> Tinggi blade</v>
          </cell>
          <cell r="K217" t="str">
            <v>h</v>
          </cell>
          <cell r="L217" t="str">
            <v>mm</v>
          </cell>
          <cell r="M217">
            <v>1270</v>
          </cell>
          <cell r="N217">
            <v>1.27</v>
          </cell>
          <cell r="O217" t="str">
            <v>meter</v>
          </cell>
        </row>
        <row r="218">
          <cell r="H218">
            <v>7</v>
          </cell>
          <cell r="I218" t="str">
            <v xml:space="preserve"> Lebar blade</v>
          </cell>
          <cell r="K218" t="str">
            <v>l</v>
          </cell>
          <cell r="L218" t="str">
            <v>mm</v>
          </cell>
          <cell r="M218">
            <v>3660</v>
          </cell>
          <cell r="N218">
            <v>3.66</v>
          </cell>
          <cell r="O218" t="str">
            <v>meter</v>
          </cell>
        </row>
        <row r="219">
          <cell r="H219">
            <v>8</v>
          </cell>
          <cell r="I219" t="str">
            <v xml:space="preserve"> Faktor blade</v>
          </cell>
          <cell r="K219" t="str">
            <v>a</v>
          </cell>
          <cell r="M219">
            <v>0.8</v>
          </cell>
        </row>
        <row r="220">
          <cell r="H220">
            <v>9</v>
          </cell>
          <cell r="I220" t="str">
            <v xml:space="preserve"> Produksi persiklus</v>
          </cell>
          <cell r="K220" t="str">
            <v>q</v>
          </cell>
          <cell r="L220" t="str">
            <v>m³</v>
          </cell>
          <cell r="M220">
            <v>4.7225712</v>
          </cell>
        </row>
        <row r="221">
          <cell r="H221">
            <v>10</v>
          </cell>
          <cell r="I221" t="str">
            <v xml:space="preserve"> Waktu siklus</v>
          </cell>
          <cell r="K221" t="str">
            <v>Cm</v>
          </cell>
          <cell r="L221" t="str">
            <v>menit</v>
          </cell>
          <cell r="M221">
            <v>2.0500000000000003</v>
          </cell>
        </row>
        <row r="222">
          <cell r="H222">
            <v>11</v>
          </cell>
          <cell r="I222" t="str">
            <v xml:space="preserve"> Kapasitas produksi (BCM)</v>
          </cell>
          <cell r="K222" t="str">
            <v>KP</v>
          </cell>
          <cell r="L222" t="str">
            <v>BCM</v>
          </cell>
          <cell r="M222">
            <v>103.66619707317071</v>
          </cell>
        </row>
        <row r="223">
          <cell r="H223">
            <v>12</v>
          </cell>
          <cell r="I223" t="str">
            <v xml:space="preserve"> Kapasitas produksi (LCM)</v>
          </cell>
          <cell r="K223" t="str">
            <v>KP'</v>
          </cell>
          <cell r="L223" t="str">
            <v>LCM</v>
          </cell>
          <cell r="M223">
            <v>124.39943648780485</v>
          </cell>
          <cell r="N223" t="str">
            <v>KP' = KP *</v>
          </cell>
          <cell r="O223">
            <v>1.2</v>
          </cell>
        </row>
        <row r="226">
          <cell r="J226" t="str">
            <v xml:space="preserve">    D * 60             D * 60</v>
          </cell>
        </row>
        <row r="227">
          <cell r="I227" t="str">
            <v>Cm     =</v>
          </cell>
          <cell r="J227" t="str">
            <v xml:space="preserve">--------------- + -------------- + Z     </v>
          </cell>
          <cell r="L227" t="str">
            <v>q       =</v>
          </cell>
          <cell r="M227" t="str">
            <v>h² * l * a</v>
          </cell>
          <cell r="N227" t="str">
            <v>( meter )</v>
          </cell>
        </row>
        <row r="228">
          <cell r="J228" t="str">
            <v xml:space="preserve">  F * 1000        R * 1000</v>
          </cell>
          <cell r="L228" t="str">
            <v xml:space="preserve">=    </v>
          </cell>
          <cell r="M228">
            <v>4.7225712</v>
          </cell>
          <cell r="N228" t="str">
            <v>m3</v>
          </cell>
        </row>
        <row r="230">
          <cell r="I230" t="str">
            <v xml:space="preserve">=    </v>
          </cell>
          <cell r="J230">
            <v>2.0500000000000003</v>
          </cell>
          <cell r="K230" t="str">
            <v>( menit )</v>
          </cell>
        </row>
        <row r="233">
          <cell r="H233" t="str">
            <v>ESTIMASI KAPASITAS PRODUKSI PERALATAN</v>
          </cell>
        </row>
        <row r="235">
          <cell r="H235" t="str">
            <v>Peralatan</v>
          </cell>
          <cell r="J235" t="str">
            <v>: Bulldozer</v>
          </cell>
        </row>
        <row r="236">
          <cell r="H236" t="str">
            <v>Jenis alat</v>
          </cell>
          <cell r="J236" t="str">
            <v>: Caterpillar D6D</v>
          </cell>
        </row>
        <row r="237">
          <cell r="H237" t="str">
            <v>Jenis material</v>
          </cell>
          <cell r="J237" t="str">
            <v>: Tanah Biasa</v>
          </cell>
          <cell r="L237" t="str">
            <v>q x 60 x E</v>
          </cell>
        </row>
        <row r="238">
          <cell r="H238" t="str">
            <v>Pekerjaan</v>
          </cell>
          <cell r="J238" t="str">
            <v>: Spreading</v>
          </cell>
          <cell r="K238" t="str">
            <v>Kp =</v>
          </cell>
          <cell r="L238" t="str">
            <v>----------------------  =</v>
          </cell>
          <cell r="N238">
            <v>146.4635257297297</v>
          </cell>
          <cell r="O238" t="str">
            <v>LCM/Jam</v>
          </cell>
        </row>
        <row r="239">
          <cell r="L239" t="str">
            <v>Cm</v>
          </cell>
          <cell r="N239">
            <v>122.05293810810809</v>
          </cell>
          <cell r="O239" t="str">
            <v>BCM/Jam</v>
          </cell>
        </row>
        <row r="240">
          <cell r="H240" t="str">
            <v>Kapasitas produksi :</v>
          </cell>
        </row>
        <row r="242">
          <cell r="H242" t="str">
            <v>No</v>
          </cell>
          <cell r="I242" t="str">
            <v>Uraian</v>
          </cell>
          <cell r="K242" t="str">
            <v>Simbol</v>
          </cell>
          <cell r="L242" t="str">
            <v>Satuan</v>
          </cell>
          <cell r="M242" t="str">
            <v>Nilai</v>
          </cell>
          <cell r="N242" t="str">
            <v>Keterangan</v>
          </cell>
        </row>
        <row r="244">
          <cell r="H244">
            <v>1</v>
          </cell>
          <cell r="I244" t="str">
            <v xml:space="preserve"> Jarak kerja dozing</v>
          </cell>
          <cell r="K244" t="str">
            <v>D</v>
          </cell>
          <cell r="L244" t="str">
            <v>m</v>
          </cell>
          <cell r="M244">
            <v>50</v>
          </cell>
        </row>
        <row r="245">
          <cell r="H245">
            <v>2</v>
          </cell>
          <cell r="I245" t="str">
            <v xml:space="preserve"> Kecepatan maju</v>
          </cell>
          <cell r="K245" t="str">
            <v>F</v>
          </cell>
          <cell r="L245" t="str">
            <v>km/jam</v>
          </cell>
          <cell r="M245">
            <v>3</v>
          </cell>
        </row>
        <row r="246">
          <cell r="H246">
            <v>3</v>
          </cell>
          <cell r="I246" t="str">
            <v xml:space="preserve"> Kecepatan mundur</v>
          </cell>
          <cell r="K246" t="str">
            <v>R</v>
          </cell>
          <cell r="L246" t="str">
            <v>km/jam</v>
          </cell>
          <cell r="M246">
            <v>4</v>
          </cell>
        </row>
        <row r="247">
          <cell r="H247">
            <v>4</v>
          </cell>
          <cell r="I247" t="str">
            <v xml:space="preserve"> Waktu tetap untuk pindah transmisi</v>
          </cell>
          <cell r="K247" t="str">
            <v>Z</v>
          </cell>
          <cell r="L247" t="str">
            <v>menit</v>
          </cell>
          <cell r="M247">
            <v>0.1</v>
          </cell>
        </row>
        <row r="248">
          <cell r="H248">
            <v>5</v>
          </cell>
          <cell r="I248" t="str">
            <v xml:space="preserve"> Efisiensi kerja</v>
          </cell>
          <cell r="K248" t="str">
            <v>E</v>
          </cell>
          <cell r="M248">
            <v>0.75</v>
          </cell>
        </row>
        <row r="249">
          <cell r="H249">
            <v>6</v>
          </cell>
          <cell r="I249" t="str">
            <v xml:space="preserve"> Tinggi blade</v>
          </cell>
          <cell r="K249" t="str">
            <v>h</v>
          </cell>
          <cell r="L249" t="str">
            <v>mm</v>
          </cell>
          <cell r="M249">
            <v>1270</v>
          </cell>
          <cell r="N249">
            <v>1.27</v>
          </cell>
          <cell r="O249" t="str">
            <v>meter</v>
          </cell>
        </row>
        <row r="250">
          <cell r="H250">
            <v>7</v>
          </cell>
          <cell r="I250" t="str">
            <v xml:space="preserve"> Lebar blade</v>
          </cell>
          <cell r="K250" t="str">
            <v>l</v>
          </cell>
          <cell r="L250" t="str">
            <v>mm</v>
          </cell>
          <cell r="M250">
            <v>3660</v>
          </cell>
          <cell r="N250">
            <v>3.66</v>
          </cell>
          <cell r="O250" t="str">
            <v>meter</v>
          </cell>
        </row>
        <row r="251">
          <cell r="H251">
            <v>8</v>
          </cell>
          <cell r="I251" t="str">
            <v xml:space="preserve"> Faktor blade</v>
          </cell>
          <cell r="K251" t="str">
            <v>a</v>
          </cell>
          <cell r="M251">
            <v>0.85</v>
          </cell>
        </row>
        <row r="252">
          <cell r="H252">
            <v>9</v>
          </cell>
          <cell r="I252" t="str">
            <v xml:space="preserve"> Produksi persiklus</v>
          </cell>
          <cell r="K252" t="str">
            <v>q</v>
          </cell>
          <cell r="L252" t="str">
            <v>m³</v>
          </cell>
          <cell r="M252">
            <v>5.0177319000000002</v>
          </cell>
        </row>
        <row r="253">
          <cell r="H253">
            <v>10</v>
          </cell>
          <cell r="I253" t="str">
            <v xml:space="preserve"> Waktu siklus</v>
          </cell>
          <cell r="K253" t="str">
            <v>Cm</v>
          </cell>
          <cell r="L253" t="str">
            <v>menit</v>
          </cell>
          <cell r="M253">
            <v>1.85</v>
          </cell>
        </row>
        <row r="254">
          <cell r="H254">
            <v>11</v>
          </cell>
          <cell r="I254" t="str">
            <v xml:space="preserve"> Kapasitas produksi (BCM)</v>
          </cell>
          <cell r="K254" t="str">
            <v>KP</v>
          </cell>
          <cell r="L254" t="str">
            <v>LCM</v>
          </cell>
          <cell r="M254">
            <v>122.05293810810809</v>
          </cell>
        </row>
        <row r="255">
          <cell r="H255">
            <v>12</v>
          </cell>
          <cell r="I255" t="str">
            <v xml:space="preserve"> Kapasitas produksi (LCM)</v>
          </cell>
          <cell r="K255" t="str">
            <v>KP'</v>
          </cell>
          <cell r="L255" t="str">
            <v>LCM</v>
          </cell>
          <cell r="M255">
            <v>146.4635257297297</v>
          </cell>
          <cell r="N255" t="str">
            <v>KP' = KP *</v>
          </cell>
          <cell r="O255">
            <v>1.2</v>
          </cell>
        </row>
        <row r="259">
          <cell r="H259" t="str">
            <v>ESTIMASI KAPASITAS PRODUKSI PERALATAN</v>
          </cell>
        </row>
        <row r="261">
          <cell r="H261" t="str">
            <v>Peralatan</v>
          </cell>
          <cell r="J261" t="str">
            <v>: Bulldozer</v>
          </cell>
        </row>
        <row r="262">
          <cell r="H262" t="str">
            <v>Jenis alat</v>
          </cell>
          <cell r="J262" t="str">
            <v>: Caterpillar D6D</v>
          </cell>
        </row>
        <row r="263">
          <cell r="H263" t="str">
            <v>Jenis material</v>
          </cell>
          <cell r="J263" t="str">
            <v>: Tanah Berbatu</v>
          </cell>
          <cell r="L263" t="str">
            <v>q x 60 x E</v>
          </cell>
        </row>
        <row r="264">
          <cell r="H264" t="str">
            <v>Pekerjaan</v>
          </cell>
          <cell r="J264" t="str">
            <v>: Dozing</v>
          </cell>
          <cell r="K264" t="str">
            <v>Kp =</v>
          </cell>
          <cell r="L264" t="str">
            <v>----------------------  =</v>
          </cell>
          <cell r="N264">
            <v>76.582235675675662</v>
          </cell>
          <cell r="O264" t="str">
            <v>LCM/Jam</v>
          </cell>
        </row>
        <row r="265">
          <cell r="L265" t="str">
            <v>Cm</v>
          </cell>
        </row>
        <row r="266">
          <cell r="H266" t="str">
            <v>Kapasitas produksi :</v>
          </cell>
        </row>
        <row r="268">
          <cell r="H268" t="str">
            <v>No</v>
          </cell>
          <cell r="I268" t="str">
            <v>Uraian</v>
          </cell>
          <cell r="K268" t="str">
            <v>Simbol</v>
          </cell>
          <cell r="L268" t="str">
            <v>Satuan</v>
          </cell>
          <cell r="M268" t="str">
            <v>Nilai</v>
          </cell>
          <cell r="N268" t="str">
            <v>Keterangan</v>
          </cell>
        </row>
        <row r="270">
          <cell r="H270">
            <v>1</v>
          </cell>
          <cell r="I270" t="str">
            <v xml:space="preserve"> Jarak kerja dozing</v>
          </cell>
          <cell r="K270" t="str">
            <v>D</v>
          </cell>
          <cell r="L270" t="str">
            <v>m</v>
          </cell>
          <cell r="M270">
            <v>50</v>
          </cell>
        </row>
        <row r="271">
          <cell r="H271">
            <v>2</v>
          </cell>
          <cell r="I271" t="str">
            <v xml:space="preserve"> Kecepatan maju</v>
          </cell>
          <cell r="K271" t="str">
            <v>F</v>
          </cell>
          <cell r="L271" t="str">
            <v>km/jam</v>
          </cell>
          <cell r="M271">
            <v>3</v>
          </cell>
        </row>
        <row r="272">
          <cell r="H272">
            <v>3</v>
          </cell>
          <cell r="I272" t="str">
            <v xml:space="preserve"> Kecepatan mundur</v>
          </cell>
          <cell r="K272" t="str">
            <v>R</v>
          </cell>
          <cell r="L272" t="str">
            <v>km/jam</v>
          </cell>
          <cell r="M272">
            <v>4</v>
          </cell>
        </row>
        <row r="273">
          <cell r="H273">
            <v>4</v>
          </cell>
          <cell r="I273" t="str">
            <v xml:space="preserve"> Waktu tetap untuk pindah transmisi</v>
          </cell>
          <cell r="K273" t="str">
            <v>Z</v>
          </cell>
          <cell r="L273" t="str">
            <v>menit</v>
          </cell>
          <cell r="M273">
            <v>0.1</v>
          </cell>
        </row>
        <row r="274">
          <cell r="H274">
            <v>5</v>
          </cell>
          <cell r="I274" t="str">
            <v xml:space="preserve"> Efisiensi kerja</v>
          </cell>
          <cell r="K274" t="str">
            <v>E</v>
          </cell>
          <cell r="M274">
            <v>0.5</v>
          </cell>
        </row>
        <row r="275">
          <cell r="H275">
            <v>6</v>
          </cell>
          <cell r="I275" t="str">
            <v xml:space="preserve"> Tinggi blade</v>
          </cell>
          <cell r="K275" t="str">
            <v>h</v>
          </cell>
          <cell r="L275" t="str">
            <v>mm</v>
          </cell>
          <cell r="M275">
            <v>1270</v>
          </cell>
          <cell r="N275">
            <v>1.27</v>
          </cell>
          <cell r="O275" t="str">
            <v>meter</v>
          </cell>
        </row>
        <row r="276">
          <cell r="H276">
            <v>7</v>
          </cell>
          <cell r="I276" t="str">
            <v xml:space="preserve"> Lebar blade</v>
          </cell>
          <cell r="K276" t="str">
            <v>l</v>
          </cell>
          <cell r="L276" t="str">
            <v>mm</v>
          </cell>
          <cell r="M276">
            <v>3660</v>
          </cell>
          <cell r="N276">
            <v>3.66</v>
          </cell>
          <cell r="O276" t="str">
            <v>meter</v>
          </cell>
        </row>
        <row r="277">
          <cell r="H277">
            <v>8</v>
          </cell>
          <cell r="I277" t="str">
            <v xml:space="preserve"> Faktor blade</v>
          </cell>
          <cell r="K277" t="str">
            <v>a</v>
          </cell>
          <cell r="M277">
            <v>0.8</v>
          </cell>
        </row>
        <row r="278">
          <cell r="H278">
            <v>9</v>
          </cell>
          <cell r="I278" t="str">
            <v xml:space="preserve"> Produksi persiklus</v>
          </cell>
          <cell r="K278" t="str">
            <v>q</v>
          </cell>
          <cell r="L278" t="str">
            <v>m³</v>
          </cell>
          <cell r="M278">
            <v>4.7225712</v>
          </cell>
        </row>
        <row r="279">
          <cell r="H279">
            <v>10</v>
          </cell>
          <cell r="I279" t="str">
            <v xml:space="preserve"> Waktu siklus</v>
          </cell>
          <cell r="K279" t="str">
            <v>Cm</v>
          </cell>
          <cell r="L279" t="str">
            <v>menit</v>
          </cell>
          <cell r="M279">
            <v>1.85</v>
          </cell>
        </row>
        <row r="280">
          <cell r="H280">
            <v>11</v>
          </cell>
          <cell r="I280" t="str">
            <v xml:space="preserve"> Kapasitas produksi (BCM)</v>
          </cell>
          <cell r="K280" t="str">
            <v>KP</v>
          </cell>
          <cell r="L280" t="str">
            <v>LCM</v>
          </cell>
          <cell r="M280">
            <v>76.582235675675662</v>
          </cell>
        </row>
        <row r="283">
          <cell r="J283" t="str">
            <v xml:space="preserve">    D * 60             D * 60</v>
          </cell>
        </row>
        <row r="284">
          <cell r="I284" t="str">
            <v>Cm     =</v>
          </cell>
          <cell r="J284" t="str">
            <v xml:space="preserve">--------------- + -------------- + Z     </v>
          </cell>
          <cell r="L284" t="str">
            <v>q       =</v>
          </cell>
          <cell r="M284" t="str">
            <v>h² * l * a</v>
          </cell>
          <cell r="N284" t="str">
            <v>( meter )</v>
          </cell>
        </row>
        <row r="285">
          <cell r="J285" t="str">
            <v xml:space="preserve">  F * 1000        R * 1000</v>
          </cell>
          <cell r="L285" t="str">
            <v xml:space="preserve">=    </v>
          </cell>
          <cell r="M285">
            <v>1.85</v>
          </cell>
          <cell r="N285" t="str">
            <v>m3</v>
          </cell>
        </row>
        <row r="287">
          <cell r="I287" t="str">
            <v xml:space="preserve">=    </v>
          </cell>
          <cell r="J287">
            <v>76.582235675675662</v>
          </cell>
          <cell r="K287" t="str">
            <v>( menit )</v>
          </cell>
        </row>
        <row r="290">
          <cell r="H290" t="str">
            <v>ESTIMASI KAPASITAS PRODUKSI PERALATAN</v>
          </cell>
        </row>
        <row r="292">
          <cell r="H292" t="str">
            <v>Peralatan</v>
          </cell>
          <cell r="J292" t="str">
            <v>: Compactor</v>
          </cell>
        </row>
        <row r="293">
          <cell r="H293" t="str">
            <v>Jenis alat</v>
          </cell>
          <cell r="J293" t="str">
            <v>: Vibro Roller CA25</v>
          </cell>
        </row>
        <row r="294">
          <cell r="H294" t="str">
            <v>Jenis material</v>
          </cell>
          <cell r="J294" t="str">
            <v>: Tanah biasa</v>
          </cell>
          <cell r="L294" t="str">
            <v xml:space="preserve"> W x V x 1000 x E x H x CF </v>
          </cell>
        </row>
        <row r="295">
          <cell r="H295" t="str">
            <v>Pekerjaan</v>
          </cell>
          <cell r="J295" t="str">
            <v>: Pemadatan 8 lintasan</v>
          </cell>
          <cell r="K295" t="str">
            <v>Q' =</v>
          </cell>
          <cell r="L295" t="str">
            <v>----------------------------------------- =</v>
          </cell>
          <cell r="N295">
            <v>89.775000000000006</v>
          </cell>
          <cell r="O295" t="str">
            <v>LCM/Jam</v>
          </cell>
        </row>
        <row r="296">
          <cell r="L296" t="str">
            <v>N</v>
          </cell>
        </row>
        <row r="297">
          <cell r="H297" t="str">
            <v>Kapasitas produksi  per jam :</v>
          </cell>
        </row>
        <row r="299">
          <cell r="H299" t="str">
            <v>No</v>
          </cell>
          <cell r="I299" t="str">
            <v>Uraian</v>
          </cell>
          <cell r="K299" t="str">
            <v>Simbol</v>
          </cell>
          <cell r="L299" t="str">
            <v>Satuan</v>
          </cell>
          <cell r="M299" t="str">
            <v>Nilai</v>
          </cell>
          <cell r="N299" t="str">
            <v>Keterangan</v>
          </cell>
        </row>
        <row r="301">
          <cell r="H301">
            <v>1</v>
          </cell>
          <cell r="I301" t="str">
            <v xml:space="preserve"> Lebar pemadatan efektif</v>
          </cell>
          <cell r="K301" t="str">
            <v>W</v>
          </cell>
          <cell r="L301" t="str">
            <v>m</v>
          </cell>
          <cell r="M301">
            <v>1.3299999999999998</v>
          </cell>
          <cell r="N301" t="str">
            <v xml:space="preserve">  Lebar   = </v>
          </cell>
          <cell r="O301">
            <v>2.13</v>
          </cell>
        </row>
        <row r="302">
          <cell r="H302">
            <v>2</v>
          </cell>
          <cell r="I302" t="str">
            <v xml:space="preserve"> Kecepatan operasi</v>
          </cell>
          <cell r="K302" t="str">
            <v>V</v>
          </cell>
          <cell r="L302" t="str">
            <v>km/jam</v>
          </cell>
          <cell r="M302">
            <v>3</v>
          </cell>
          <cell r="N302" t="str">
            <v xml:space="preserve">  Overlap =</v>
          </cell>
          <cell r="O302">
            <v>0.8</v>
          </cell>
        </row>
        <row r="303">
          <cell r="H303">
            <v>3</v>
          </cell>
          <cell r="I303" t="str">
            <v xml:space="preserve"> Jumlah pas pemadatan</v>
          </cell>
          <cell r="K303" t="str">
            <v>N</v>
          </cell>
          <cell r="L303" t="str">
            <v>lintasan</v>
          </cell>
          <cell r="M303">
            <v>8</v>
          </cell>
          <cell r="N303" t="str">
            <v>- tergantung hasil</v>
          </cell>
        </row>
        <row r="304">
          <cell r="H304">
            <v>4</v>
          </cell>
          <cell r="I304" t="str">
            <v xml:space="preserve"> Effisiensi kerja</v>
          </cell>
          <cell r="K304" t="str">
            <v>E</v>
          </cell>
          <cell r="M304">
            <v>0.8</v>
          </cell>
          <cell r="N304" t="str">
            <v xml:space="preserve">  test</v>
          </cell>
        </row>
        <row r="305">
          <cell r="H305">
            <v>5</v>
          </cell>
          <cell r="I305" t="str">
            <v xml:space="preserve"> Tebal pemadatan</v>
          </cell>
          <cell r="K305" t="str">
            <v>H</v>
          </cell>
          <cell r="L305" t="str">
            <v>m</v>
          </cell>
          <cell r="M305">
            <v>0.25</v>
          </cell>
        </row>
        <row r="306">
          <cell r="H306">
            <v>6</v>
          </cell>
          <cell r="I306" t="str">
            <v xml:space="preserve"> Faktor konversi</v>
          </cell>
          <cell r="K306" t="str">
            <v>CF</v>
          </cell>
          <cell r="M306">
            <v>0.9</v>
          </cell>
        </row>
        <row r="307">
          <cell r="H307">
            <v>7</v>
          </cell>
          <cell r="I307" t="str">
            <v xml:space="preserve"> Produksi per jam (dalam satuan </v>
          </cell>
          <cell r="K307" t="str">
            <v>Q</v>
          </cell>
          <cell r="L307" t="str">
            <v>LCM</v>
          </cell>
          <cell r="M307">
            <v>89.775000000000006</v>
          </cell>
        </row>
        <row r="308">
          <cell r="I308" t="str">
            <v xml:space="preserve"> volume ) tanah yang dipadatkan</v>
          </cell>
        </row>
        <row r="312">
          <cell r="H312" t="str">
            <v>ESTIMASI KAPASITAS PRODUKSI PERALATAN</v>
          </cell>
        </row>
        <row r="314">
          <cell r="H314" t="str">
            <v>Peralatan</v>
          </cell>
          <cell r="J314" t="str">
            <v>: Compator</v>
          </cell>
        </row>
        <row r="315">
          <cell r="H315" t="str">
            <v>Jenis alat</v>
          </cell>
          <cell r="J315" t="str">
            <v>: Vibro Roller CA25</v>
          </cell>
        </row>
        <row r="316">
          <cell r="H316" t="str">
            <v>Jenis material</v>
          </cell>
          <cell r="J316" t="str">
            <v>: tanah biasa</v>
          </cell>
        </row>
        <row r="317">
          <cell r="H317" t="str">
            <v>Pekerjaan</v>
          </cell>
          <cell r="J317" t="str">
            <v>: Pemadatan subgrade 4 lintasan</v>
          </cell>
        </row>
        <row r="318">
          <cell r="L318" t="str">
            <v xml:space="preserve"> W x V x 1000 x E </v>
          </cell>
        </row>
        <row r="319">
          <cell r="H319" t="str">
            <v>Kapasitas produksi  per jam :</v>
          </cell>
          <cell r="K319" t="str">
            <v>Q' =</v>
          </cell>
          <cell r="L319" t="str">
            <v>-----------------------</v>
          </cell>
          <cell r="N319">
            <v>860.625</v>
          </cell>
          <cell r="O319" t="str">
            <v>M2/Jam</v>
          </cell>
        </row>
        <row r="320">
          <cell r="L320" t="str">
            <v>N</v>
          </cell>
        </row>
        <row r="322">
          <cell r="H322" t="str">
            <v>No</v>
          </cell>
          <cell r="I322" t="str">
            <v>Uraian</v>
          </cell>
          <cell r="K322" t="str">
            <v>Simbol</v>
          </cell>
          <cell r="L322" t="str">
            <v>Satuan</v>
          </cell>
          <cell r="M322" t="str">
            <v>Nilai</v>
          </cell>
          <cell r="N322" t="str">
            <v>Keterangan</v>
          </cell>
        </row>
        <row r="324">
          <cell r="H324">
            <v>1</v>
          </cell>
          <cell r="I324" t="str">
            <v xml:space="preserve"> Lebar pemadatan efektif</v>
          </cell>
          <cell r="K324" t="str">
            <v>W</v>
          </cell>
          <cell r="L324" t="str">
            <v>m</v>
          </cell>
          <cell r="M324">
            <v>1.5299999999999998</v>
          </cell>
          <cell r="N324" t="str">
            <v xml:space="preserve">  Lebar   = </v>
          </cell>
          <cell r="O324">
            <v>2.13</v>
          </cell>
        </row>
        <row r="325">
          <cell r="H325">
            <v>2</v>
          </cell>
          <cell r="I325" t="str">
            <v xml:space="preserve"> Kecepatan operasi</v>
          </cell>
          <cell r="K325" t="str">
            <v>V</v>
          </cell>
          <cell r="L325" t="str">
            <v>km/jam</v>
          </cell>
          <cell r="M325">
            <v>3</v>
          </cell>
          <cell r="N325" t="str">
            <v xml:space="preserve">  Overlap =</v>
          </cell>
          <cell r="O325">
            <v>0.6</v>
          </cell>
        </row>
        <row r="326">
          <cell r="H326">
            <v>3</v>
          </cell>
          <cell r="I326" t="str">
            <v xml:space="preserve"> Jumlah pas pemadatan</v>
          </cell>
          <cell r="K326" t="str">
            <v>N</v>
          </cell>
          <cell r="L326" t="str">
            <v>lintasan</v>
          </cell>
          <cell r="M326">
            <v>4</v>
          </cell>
          <cell r="N326" t="str">
            <v xml:space="preserve">  tergantung hasil test</v>
          </cell>
        </row>
        <row r="327">
          <cell r="H327">
            <v>4</v>
          </cell>
          <cell r="I327" t="str">
            <v xml:space="preserve"> Effisiensi kerja</v>
          </cell>
          <cell r="K327" t="str">
            <v>E</v>
          </cell>
          <cell r="M327">
            <v>0.75</v>
          </cell>
        </row>
        <row r="328">
          <cell r="H328">
            <v>5</v>
          </cell>
          <cell r="I328" t="str">
            <v xml:space="preserve"> Produksi pemadatan per jam </v>
          </cell>
          <cell r="K328" t="str">
            <v>Q</v>
          </cell>
          <cell r="L328" t="str">
            <v>M2</v>
          </cell>
          <cell r="M328">
            <v>860.625</v>
          </cell>
        </row>
        <row r="332">
          <cell r="H332" t="str">
            <v>ESTIMASI KAPASITAS PRODUKSI PERALATAN</v>
          </cell>
        </row>
        <row r="334">
          <cell r="H334" t="str">
            <v>Peralatan</v>
          </cell>
          <cell r="J334" t="str">
            <v>: MOTOR GRADER</v>
          </cell>
        </row>
        <row r="335">
          <cell r="H335" t="str">
            <v>Jenis alat</v>
          </cell>
          <cell r="J335" t="str">
            <v>: Komatsu GD613R-1</v>
          </cell>
        </row>
        <row r="336">
          <cell r="H336" t="str">
            <v>Jenis material</v>
          </cell>
          <cell r="J336" t="str">
            <v>: Tanah biasa</v>
          </cell>
        </row>
        <row r="337">
          <cell r="H337" t="str">
            <v>Pekerjaan</v>
          </cell>
          <cell r="J337" t="str">
            <v>: Grading</v>
          </cell>
          <cell r="L337" t="str">
            <v>V * 1000 * ( Le - Lo ) * E</v>
          </cell>
        </row>
        <row r="338">
          <cell r="K338" t="str">
            <v>Q    =</v>
          </cell>
          <cell r="L338" t="str">
            <v>---------------------------- =</v>
          </cell>
          <cell r="N338">
            <v>714.8846960167715</v>
          </cell>
          <cell r="O338" t="str">
            <v>m²/jam</v>
          </cell>
        </row>
        <row r="339">
          <cell r="H339" t="str">
            <v>Kapasitas produksi :</v>
          </cell>
          <cell r="L339" t="str">
            <v>N</v>
          </cell>
        </row>
        <row r="341">
          <cell r="H341" t="str">
            <v>No</v>
          </cell>
          <cell r="I341" t="str">
            <v>Uraian</v>
          </cell>
          <cell r="K341" t="str">
            <v>Simbol</v>
          </cell>
          <cell r="L341" t="str">
            <v>Satuan</v>
          </cell>
          <cell r="M341" t="str">
            <v>Nilai</v>
          </cell>
          <cell r="N341" t="str">
            <v>Keterangan</v>
          </cell>
        </row>
        <row r="343">
          <cell r="H343">
            <v>1</v>
          </cell>
          <cell r="I343" t="str">
            <v xml:space="preserve"> Jarak kerja</v>
          </cell>
          <cell r="K343" t="str">
            <v>D</v>
          </cell>
          <cell r="L343" t="str">
            <v>km</v>
          </cell>
          <cell r="M343">
            <v>0.1</v>
          </cell>
        </row>
        <row r="344">
          <cell r="H344">
            <v>2</v>
          </cell>
          <cell r="I344" t="str">
            <v xml:space="preserve"> Kecepatan kerja</v>
          </cell>
          <cell r="K344" t="str">
            <v>V</v>
          </cell>
          <cell r="L344" t="str">
            <v>km/jam</v>
          </cell>
          <cell r="M344">
            <v>4</v>
          </cell>
        </row>
        <row r="345">
          <cell r="H345">
            <v>3</v>
          </cell>
          <cell r="I345" t="str">
            <v xml:space="preserve"> Effisiensi kerja</v>
          </cell>
          <cell r="K345" t="str">
            <v>E</v>
          </cell>
          <cell r="M345">
            <v>0.75</v>
          </cell>
        </row>
        <row r="346">
          <cell r="H346">
            <v>4</v>
          </cell>
          <cell r="I346" t="str">
            <v xml:space="preserve"> Lebar total pek. levelling</v>
          </cell>
          <cell r="K346" t="str">
            <v>W</v>
          </cell>
          <cell r="L346" t="str">
            <v>m</v>
          </cell>
          <cell r="M346">
            <v>12.2</v>
          </cell>
        </row>
        <row r="347">
          <cell r="H347">
            <v>6</v>
          </cell>
          <cell r="I347" t="str">
            <v xml:space="preserve"> Panjang blade efektif</v>
          </cell>
          <cell r="K347" t="str">
            <v>Le</v>
          </cell>
          <cell r="L347" t="str">
            <v>m</v>
          </cell>
          <cell r="M347">
            <v>3.71</v>
          </cell>
        </row>
        <row r="348">
          <cell r="H348">
            <v>7</v>
          </cell>
          <cell r="I348" t="str">
            <v xml:space="preserve"> Lebar overlap lintasan blade</v>
          </cell>
          <cell r="K348" t="str">
            <v>Lo</v>
          </cell>
          <cell r="L348" t="str">
            <v>m</v>
          </cell>
          <cell r="M348">
            <v>0.3</v>
          </cell>
        </row>
        <row r="349">
          <cell r="H349">
            <v>8</v>
          </cell>
          <cell r="I349" t="str">
            <v xml:space="preserve"> Lebar efektif lintasan blade</v>
          </cell>
          <cell r="K349" t="str">
            <v>Le-Lo</v>
          </cell>
          <cell r="L349" t="str">
            <v>m</v>
          </cell>
          <cell r="M349">
            <v>3.41</v>
          </cell>
        </row>
        <row r="350">
          <cell r="H350">
            <v>9</v>
          </cell>
          <cell r="I350" t="str">
            <v xml:space="preserve"> Jumlah rit yang diperlukan untuk</v>
          </cell>
          <cell r="K350" t="str">
            <v>n</v>
          </cell>
          <cell r="L350" t="str">
            <v>rit</v>
          </cell>
          <cell r="M350">
            <v>4</v>
          </cell>
        </row>
        <row r="351">
          <cell r="I351" t="str">
            <v xml:space="preserve"> mencapai permukaan yg. dikehendaki</v>
          </cell>
        </row>
        <row r="352">
          <cell r="H352">
            <v>10</v>
          </cell>
          <cell r="I352" t="str">
            <v xml:space="preserve"> Ketebalan </v>
          </cell>
          <cell r="K352" t="str">
            <v>H</v>
          </cell>
          <cell r="L352" t="str">
            <v>m</v>
          </cell>
          <cell r="M352">
            <v>0.1</v>
          </cell>
        </row>
        <row r="353">
          <cell r="H353">
            <v>11</v>
          </cell>
          <cell r="I353" t="str">
            <v xml:space="preserve"> Jumlah trip</v>
          </cell>
          <cell r="K353" t="str">
            <v>N</v>
          </cell>
          <cell r="L353" t="str">
            <v>trip</v>
          </cell>
          <cell r="M353">
            <v>14.31</v>
          </cell>
        </row>
        <row r="354">
          <cell r="H354">
            <v>12</v>
          </cell>
          <cell r="I354" t="str">
            <v xml:space="preserve"> Waktu kerja</v>
          </cell>
          <cell r="K354" t="str">
            <v>T</v>
          </cell>
          <cell r="L354" t="str">
            <v>jam</v>
          </cell>
          <cell r="M354">
            <v>0.47700000000000004</v>
          </cell>
        </row>
        <row r="355">
          <cell r="H355">
            <v>13</v>
          </cell>
          <cell r="I355" t="str">
            <v xml:space="preserve"> Produksi luasan perjam</v>
          </cell>
          <cell r="K355" t="str">
            <v>Q</v>
          </cell>
          <cell r="L355" t="str">
            <v>M²</v>
          </cell>
          <cell r="M355">
            <v>714.8846960167715</v>
          </cell>
        </row>
        <row r="356">
          <cell r="H356">
            <v>14</v>
          </cell>
          <cell r="I356" t="str">
            <v xml:space="preserve"> Produksi volume perjam </v>
          </cell>
          <cell r="K356" t="str">
            <v>Q'</v>
          </cell>
          <cell r="L356" t="str">
            <v>M³</v>
          </cell>
          <cell r="M356">
            <v>71.488469601677153</v>
          </cell>
        </row>
        <row r="359">
          <cell r="J359" t="str">
            <v xml:space="preserve">                          N x D</v>
          </cell>
          <cell r="K359" t="str">
            <v>14.31*0.1</v>
          </cell>
        </row>
        <row r="360">
          <cell r="J360" t="str">
            <v xml:space="preserve">           T  =  ------------------   =</v>
          </cell>
          <cell r="K360" t="str">
            <v>------------=</v>
          </cell>
          <cell r="L360">
            <v>0.47700000000000004</v>
          </cell>
        </row>
        <row r="361">
          <cell r="J361" t="str">
            <v xml:space="preserve">                         V x E</v>
          </cell>
          <cell r="K361" t="str">
            <v>6.5*0.60</v>
          </cell>
        </row>
        <row r="364">
          <cell r="J364" t="str">
            <v xml:space="preserve">                          W x n</v>
          </cell>
          <cell r="K364" t="str">
            <v>12.2*4</v>
          </cell>
        </row>
        <row r="365">
          <cell r="J365" t="str">
            <v xml:space="preserve">           N  =  ------------------   =</v>
          </cell>
          <cell r="K365" t="str">
            <v>------------=</v>
          </cell>
          <cell r="L365">
            <v>14.310850439882696</v>
          </cell>
        </row>
        <row r="366">
          <cell r="J366" t="str">
            <v xml:space="preserve">                         Le x Lo</v>
          </cell>
          <cell r="K366" t="str">
            <v>3.71-0.30</v>
          </cell>
        </row>
        <row r="368">
          <cell r="H368" t="str">
            <v>ESTIMASI KAPASITAS PRODUKSI PERALATAN</v>
          </cell>
        </row>
        <row r="370">
          <cell r="H370" t="str">
            <v>Peralatan</v>
          </cell>
          <cell r="J370" t="str">
            <v>: MOTOR GRADER</v>
          </cell>
        </row>
        <row r="371">
          <cell r="H371" t="str">
            <v>Jenis alat</v>
          </cell>
          <cell r="J371" t="str">
            <v>: Komatsu GD613R-1</v>
          </cell>
        </row>
        <row r="372">
          <cell r="H372" t="str">
            <v>Jenis material</v>
          </cell>
          <cell r="J372" t="str">
            <v>: Tanah biasa</v>
          </cell>
        </row>
        <row r="373">
          <cell r="H373" t="str">
            <v>Pekerjaan</v>
          </cell>
          <cell r="J373" t="str">
            <v>: Spreading</v>
          </cell>
          <cell r="L373" t="str">
            <v>V * 1000 * ( Le - Lo ) * E</v>
          </cell>
        </row>
        <row r="374">
          <cell r="K374" t="str">
            <v>Q    =</v>
          </cell>
          <cell r="L374" t="str">
            <v>---------------------------- =</v>
          </cell>
          <cell r="N374">
            <v>117.22822222222224</v>
          </cell>
          <cell r="O374" t="str">
            <v>LCM/Jam</v>
          </cell>
        </row>
        <row r="375">
          <cell r="H375" t="str">
            <v>Kapasitas produksi :</v>
          </cell>
          <cell r="L375" t="str">
            <v>N</v>
          </cell>
        </row>
        <row r="377">
          <cell r="H377" t="str">
            <v>No</v>
          </cell>
          <cell r="I377" t="str">
            <v>Uraian</v>
          </cell>
          <cell r="K377" t="str">
            <v>Simbol</v>
          </cell>
          <cell r="L377" t="str">
            <v>Satuan</v>
          </cell>
          <cell r="M377" t="str">
            <v>Nilai</v>
          </cell>
          <cell r="N377" t="str">
            <v>Keterangan</v>
          </cell>
        </row>
        <row r="379">
          <cell r="H379">
            <v>1</v>
          </cell>
          <cell r="I379" t="str">
            <v xml:space="preserve"> Jarak kerja</v>
          </cell>
          <cell r="K379" t="str">
            <v>D</v>
          </cell>
          <cell r="L379" t="str">
            <v>km</v>
          </cell>
          <cell r="M379">
            <v>0.1</v>
          </cell>
        </row>
        <row r="380">
          <cell r="H380">
            <v>2</v>
          </cell>
          <cell r="I380" t="str">
            <v xml:space="preserve"> Kecepatan kerja</v>
          </cell>
          <cell r="K380" t="str">
            <v>V</v>
          </cell>
          <cell r="L380" t="str">
            <v>km/jam</v>
          </cell>
          <cell r="M380">
            <v>4</v>
          </cell>
        </row>
        <row r="381">
          <cell r="H381">
            <v>3</v>
          </cell>
          <cell r="I381" t="str">
            <v xml:space="preserve"> Effisiensi kerja</v>
          </cell>
          <cell r="K381" t="str">
            <v>E</v>
          </cell>
          <cell r="M381">
            <v>0.7</v>
          </cell>
        </row>
        <row r="382">
          <cell r="H382">
            <v>4</v>
          </cell>
          <cell r="I382" t="str">
            <v xml:space="preserve"> Lebar total pek. levelling</v>
          </cell>
          <cell r="K382" t="str">
            <v>W</v>
          </cell>
          <cell r="L382" t="str">
            <v>m</v>
          </cell>
          <cell r="M382">
            <v>6</v>
          </cell>
        </row>
        <row r="383">
          <cell r="H383">
            <v>5</v>
          </cell>
          <cell r="I383" t="str">
            <v xml:space="preserve"> Panjang blade efektif</v>
          </cell>
          <cell r="K383" t="str">
            <v>Le</v>
          </cell>
          <cell r="L383" t="str">
            <v>m</v>
          </cell>
          <cell r="M383">
            <v>3.71</v>
          </cell>
        </row>
        <row r="384">
          <cell r="H384">
            <v>6</v>
          </cell>
          <cell r="I384" t="str">
            <v xml:space="preserve"> Lebar overlap lintasan blade</v>
          </cell>
          <cell r="K384" t="str">
            <v>Lo</v>
          </cell>
          <cell r="L384" t="str">
            <v>m</v>
          </cell>
          <cell r="M384">
            <v>1.5</v>
          </cell>
        </row>
        <row r="385">
          <cell r="H385">
            <v>7</v>
          </cell>
          <cell r="I385" t="str">
            <v xml:space="preserve"> Lebar efektif lintasan blade</v>
          </cell>
          <cell r="K385" t="str">
            <v>Le-Lo</v>
          </cell>
          <cell r="L385" t="str">
            <v>m</v>
          </cell>
          <cell r="M385">
            <v>2.21</v>
          </cell>
        </row>
        <row r="386">
          <cell r="H386">
            <v>8</v>
          </cell>
          <cell r="I386" t="str">
            <v xml:space="preserve"> Jumlah rit yang diperlukan untuk</v>
          </cell>
          <cell r="K386" t="str">
            <v>n</v>
          </cell>
          <cell r="L386" t="str">
            <v>rit</v>
          </cell>
          <cell r="M386">
            <v>6</v>
          </cell>
        </row>
        <row r="387">
          <cell r="I387" t="str">
            <v xml:space="preserve"> mencapai permukaan yg. dikehendaki</v>
          </cell>
        </row>
        <row r="388">
          <cell r="H388">
            <v>9</v>
          </cell>
          <cell r="I388" t="str">
            <v xml:space="preserve"> Ketebalan </v>
          </cell>
          <cell r="K388" t="str">
            <v>H</v>
          </cell>
          <cell r="L388" t="str">
            <v>m</v>
          </cell>
          <cell r="M388">
            <v>0.2</v>
          </cell>
        </row>
        <row r="389">
          <cell r="H389">
            <v>10</v>
          </cell>
          <cell r="I389" t="str">
            <v xml:space="preserve"> Jumlah trip</v>
          </cell>
          <cell r="K389" t="str">
            <v>N</v>
          </cell>
          <cell r="L389" t="str">
            <v>trip</v>
          </cell>
          <cell r="M389">
            <v>10.557184750733137</v>
          </cell>
        </row>
        <row r="390">
          <cell r="H390">
            <v>11</v>
          </cell>
          <cell r="I390" t="str">
            <v xml:space="preserve"> Waktu kerja</v>
          </cell>
          <cell r="K390" t="str">
            <v>T</v>
          </cell>
          <cell r="L390" t="str">
            <v>jam</v>
          </cell>
          <cell r="M390">
            <v>0.37704231252618348</v>
          </cell>
        </row>
        <row r="391">
          <cell r="H391">
            <v>12</v>
          </cell>
          <cell r="I391" t="str">
            <v xml:space="preserve"> Produksi luasan perjam</v>
          </cell>
          <cell r="K391" t="str">
            <v>Q</v>
          </cell>
          <cell r="L391" t="str">
            <v>M²</v>
          </cell>
          <cell r="M391">
            <v>586.14111111111117</v>
          </cell>
        </row>
        <row r="392">
          <cell r="H392">
            <v>13</v>
          </cell>
          <cell r="I392" t="str">
            <v xml:space="preserve"> Produksi volume perjam </v>
          </cell>
          <cell r="K392" t="str">
            <v>Q'</v>
          </cell>
          <cell r="L392" t="str">
            <v>LCM</v>
          </cell>
          <cell r="M392">
            <v>117.22822222222224</v>
          </cell>
        </row>
        <row r="395">
          <cell r="J395" t="str">
            <v xml:space="preserve">                          N x D</v>
          </cell>
          <cell r="K395" t="str">
            <v>5.28*0.3</v>
          </cell>
        </row>
        <row r="396">
          <cell r="J396" t="str">
            <v xml:space="preserve">           T  =  ------------------   =</v>
          </cell>
          <cell r="K396" t="str">
            <v>------------=</v>
          </cell>
          <cell r="L396">
            <v>0.37704231252618348</v>
          </cell>
        </row>
        <row r="397">
          <cell r="J397" t="str">
            <v xml:space="preserve">                         V x E</v>
          </cell>
          <cell r="K397" t="str">
            <v>6.5*0.60</v>
          </cell>
        </row>
        <row r="400">
          <cell r="J400" t="str">
            <v xml:space="preserve">                          W x n</v>
          </cell>
          <cell r="K400" t="str">
            <v>4.5*4</v>
          </cell>
        </row>
        <row r="401">
          <cell r="J401" t="str">
            <v xml:space="preserve">           N  =  ------------------   =</v>
          </cell>
          <cell r="K401" t="str">
            <v>------------=</v>
          </cell>
          <cell r="L401">
            <v>10.557184750733137</v>
          </cell>
        </row>
        <row r="402">
          <cell r="J402" t="str">
            <v xml:space="preserve">                         Le x Lo</v>
          </cell>
          <cell r="K402" t="str">
            <v>3.71-0.30</v>
          </cell>
        </row>
        <row r="405">
          <cell r="H405" t="str">
            <v>CALCULATION OF EQUIPMENT PRODUCTIVITY</v>
          </cell>
        </row>
        <row r="407">
          <cell r="H407" t="str">
            <v>Peralatan</v>
          </cell>
          <cell r="J407" t="str">
            <v>: Wheel Loader</v>
          </cell>
        </row>
        <row r="408">
          <cell r="H408" t="str">
            <v>Jenis alat</v>
          </cell>
          <cell r="J408" t="str">
            <v>: kapasitas 1.7 m3</v>
          </cell>
        </row>
        <row r="409">
          <cell r="H409" t="str">
            <v>Jenis material</v>
          </cell>
          <cell r="J409" t="str">
            <v>: Sirtu/batu pecah</v>
          </cell>
        </row>
        <row r="410">
          <cell r="H410" t="str">
            <v>Pekerjaan</v>
          </cell>
          <cell r="J410" t="str">
            <v>: Loading ke dump truck</v>
          </cell>
          <cell r="L410" t="str">
            <v>q x 60 x E</v>
          </cell>
        </row>
        <row r="411">
          <cell r="K411" t="str">
            <v>Kp =</v>
          </cell>
          <cell r="L411" t="str">
            <v>----------------------  =</v>
          </cell>
          <cell r="N411">
            <v>76.499999999999986</v>
          </cell>
          <cell r="O411" t="str">
            <v>LCM/jam</v>
          </cell>
        </row>
        <row r="412">
          <cell r="H412" t="str">
            <v>Kapasitas produksi per jam :</v>
          </cell>
          <cell r="L412" t="str">
            <v>Cm</v>
          </cell>
        </row>
        <row r="413">
          <cell r="H413" t="str">
            <v>G:\2005\PROYEK 2005\SPBA-05\[SPBA1-RAB-2005-V2-FOR RKP.xls]an-satuan</v>
          </cell>
        </row>
        <row r="414">
          <cell r="H414" t="str">
            <v>No</v>
          </cell>
          <cell r="I414" t="str">
            <v>Uraian</v>
          </cell>
          <cell r="K414" t="str">
            <v>Simbol</v>
          </cell>
          <cell r="L414" t="str">
            <v>Satuan</v>
          </cell>
          <cell r="M414" t="str">
            <v>Nilai</v>
          </cell>
          <cell r="N414" t="str">
            <v>Keterangan</v>
          </cell>
        </row>
        <row r="416">
          <cell r="H416">
            <v>1</v>
          </cell>
          <cell r="I416" t="str">
            <v>Kapasitas munjung</v>
          </cell>
          <cell r="K416" t="str">
            <v>q1</v>
          </cell>
          <cell r="L416" t="str">
            <v>m³</v>
          </cell>
          <cell r="M416">
            <v>1.7</v>
          </cell>
        </row>
        <row r="417">
          <cell r="H417">
            <v>2</v>
          </cell>
          <cell r="I417" t="str">
            <v>Faktor bucket</v>
          </cell>
          <cell r="K417" t="str">
            <v>K</v>
          </cell>
          <cell r="M417">
            <v>0.9</v>
          </cell>
          <cell r="N417" t="str">
            <v xml:space="preserve">  muatan sedang</v>
          </cell>
        </row>
        <row r="418">
          <cell r="H418">
            <v>3</v>
          </cell>
          <cell r="I418" t="str">
            <v>Produksi persiklus</v>
          </cell>
          <cell r="K418" t="str">
            <v>q</v>
          </cell>
          <cell r="L418" t="str">
            <v>m³</v>
          </cell>
          <cell r="M418">
            <v>1.53</v>
          </cell>
        </row>
        <row r="419">
          <cell r="H419">
            <v>4</v>
          </cell>
          <cell r="I419" t="str">
            <v>Effisiensi kerja</v>
          </cell>
          <cell r="K419" t="str">
            <v>E</v>
          </cell>
          <cell r="M419">
            <v>0.75</v>
          </cell>
        </row>
        <row r="420">
          <cell r="H420">
            <v>5</v>
          </cell>
          <cell r="I420" t="str">
            <v>Jarak angkut</v>
          </cell>
          <cell r="K420" t="str">
            <v>D</v>
          </cell>
          <cell r="L420" t="str">
            <v>m</v>
          </cell>
          <cell r="M420">
            <v>10</v>
          </cell>
        </row>
        <row r="421">
          <cell r="H421">
            <v>6</v>
          </cell>
          <cell r="I421" t="str">
            <v>Kecepatan maju</v>
          </cell>
          <cell r="K421" t="str">
            <v>F</v>
          </cell>
          <cell r="L421" t="str">
            <v>km/jam</v>
          </cell>
          <cell r="M421">
            <v>4</v>
          </cell>
          <cell r="N421" t="str">
            <v>(6.4 - 11.9)</v>
          </cell>
        </row>
        <row r="422">
          <cell r="H422">
            <v>7</v>
          </cell>
          <cell r="I422" t="str">
            <v>Kecepatan mundur</v>
          </cell>
          <cell r="K422" t="str">
            <v>R</v>
          </cell>
          <cell r="L422" t="str">
            <v>km/jam</v>
          </cell>
          <cell r="M422">
            <v>4</v>
          </cell>
          <cell r="N422" t="str">
            <v>(7.8 - 14.3)</v>
          </cell>
        </row>
        <row r="423">
          <cell r="H423">
            <v>8</v>
          </cell>
          <cell r="I423" t="str">
            <v>Waktu loading</v>
          </cell>
          <cell r="K423" t="str">
            <v>t1</v>
          </cell>
          <cell r="L423" t="str">
            <v>menit</v>
          </cell>
          <cell r="M423">
            <v>0.2</v>
          </cell>
        </row>
        <row r="424">
          <cell r="H424">
            <v>9</v>
          </cell>
          <cell r="I424" t="str">
            <v>Waktu atur posisi</v>
          </cell>
          <cell r="K424" t="str">
            <v>t2</v>
          </cell>
          <cell r="L424" t="str">
            <v>menit</v>
          </cell>
          <cell r="M424">
            <v>0.2</v>
          </cell>
        </row>
        <row r="425">
          <cell r="H425">
            <v>10</v>
          </cell>
          <cell r="I425" t="str">
            <v>waktu dumping</v>
          </cell>
          <cell r="K425" t="str">
            <v>t3</v>
          </cell>
          <cell r="L425" t="str">
            <v>menit</v>
          </cell>
          <cell r="M425">
            <v>0.2</v>
          </cell>
        </row>
        <row r="426">
          <cell r="H426">
            <v>11</v>
          </cell>
          <cell r="I426" t="str">
            <v>Waktu tetap</v>
          </cell>
          <cell r="K426" t="str">
            <v>Z</v>
          </cell>
          <cell r="L426" t="str">
            <v>menit</v>
          </cell>
          <cell r="M426">
            <v>0.60000000000000009</v>
          </cell>
          <cell r="N426" t="str">
            <v>Z=t1+ t2 + t3</v>
          </cell>
        </row>
        <row r="427">
          <cell r="H427">
            <v>12</v>
          </cell>
          <cell r="I427" t="str">
            <v>Waktu siklus</v>
          </cell>
          <cell r="K427" t="str">
            <v>Cm</v>
          </cell>
          <cell r="L427" t="str">
            <v>menit</v>
          </cell>
          <cell r="M427">
            <v>0.90000000000000013</v>
          </cell>
        </row>
        <row r="428">
          <cell r="H428">
            <v>13</v>
          </cell>
          <cell r="I428" t="str">
            <v>Produksi alat per jam</v>
          </cell>
          <cell r="K428" t="str">
            <v>KP</v>
          </cell>
          <cell r="L428" t="str">
            <v>LCM</v>
          </cell>
          <cell r="M428">
            <v>76.499999999999986</v>
          </cell>
        </row>
        <row r="431">
          <cell r="J431" t="str">
            <v xml:space="preserve">      D                 D</v>
          </cell>
        </row>
        <row r="432">
          <cell r="I432" t="str">
            <v>Cm  =</v>
          </cell>
          <cell r="J432" t="str">
            <v>-----------  +  -----------  +  z</v>
          </cell>
        </row>
        <row r="433">
          <cell r="J433" t="str">
            <v xml:space="preserve">     F                  R</v>
          </cell>
        </row>
        <row r="435">
          <cell r="J435" t="str">
            <v xml:space="preserve">   5*60             5*60</v>
          </cell>
        </row>
        <row r="436">
          <cell r="I436" t="str">
            <v xml:space="preserve">=  </v>
          </cell>
          <cell r="J436" t="str">
            <v>-----------  +  ------------  + 0.45    =</v>
          </cell>
          <cell r="L436">
            <v>0.90000000000000013</v>
          </cell>
          <cell r="M436" t="str">
            <v>menit</v>
          </cell>
        </row>
        <row r="437">
          <cell r="J437" t="str">
            <v>9*1000       10*1000</v>
          </cell>
        </row>
        <row r="439">
          <cell r="J439" t="str">
            <v xml:space="preserve">           q * 60 * E</v>
          </cell>
        </row>
        <row r="440">
          <cell r="I440" t="str">
            <v>KP   =</v>
          </cell>
          <cell r="J440" t="str">
            <v>-----------------------------    =</v>
          </cell>
        </row>
        <row r="441">
          <cell r="J441" t="str">
            <v xml:space="preserve">                Cm</v>
          </cell>
        </row>
        <row r="442">
          <cell r="J442" t="str">
            <v xml:space="preserve">      1.14 * 60 * 0.73</v>
          </cell>
        </row>
        <row r="443">
          <cell r="I443" t="str">
            <v xml:space="preserve">=   </v>
          </cell>
          <cell r="J443" t="str">
            <v>-----------------------------    =</v>
          </cell>
          <cell r="K443">
            <v>76.499999999999986</v>
          </cell>
          <cell r="L443" t="str">
            <v>LCM/jam</v>
          </cell>
        </row>
        <row r="444">
          <cell r="J444" t="str">
            <v xml:space="preserve">               0.51</v>
          </cell>
        </row>
      </sheetData>
      <sheetData sheetId="7">
        <row r="1">
          <cell r="A1" t="str">
            <v>DAFTAR HARGA SATUAN SUMBER DAYA</v>
          </cell>
        </row>
        <row r="2">
          <cell r="A2" t="str">
            <v>PEMBANGUNAN JALAN SP PERDAU - BATU AMPAR 1 TA 2005</v>
          </cell>
        </row>
        <row r="4">
          <cell r="A4" t="str">
            <v>No</v>
          </cell>
          <cell r="B4" t="str">
            <v>Uraian</v>
          </cell>
          <cell r="C4" t="str">
            <v>Satuan</v>
          </cell>
          <cell r="D4" t="str">
            <v>Komponen Harga Satuan</v>
          </cell>
          <cell r="I4" t="str">
            <v>Harga Satuan</v>
          </cell>
        </row>
        <row r="5">
          <cell r="D5" t="str">
            <v>h dasar</v>
          </cell>
          <cell r="I5" t="str">
            <v>(Rp)</v>
          </cell>
        </row>
        <row r="6">
          <cell r="A6" t="str">
            <v>A</v>
          </cell>
          <cell r="B6" t="str">
            <v>MATERIAL</v>
          </cell>
          <cell r="E6" t="str">
            <v>stok pile</v>
          </cell>
          <cell r="F6" t="str">
            <v>bongkar</v>
          </cell>
          <cell r="G6" t="str">
            <v>angkut</v>
          </cell>
          <cell r="H6" t="str">
            <v>lain 2</v>
          </cell>
        </row>
        <row r="7">
          <cell r="B7" t="str">
            <v>Abu Batu</v>
          </cell>
          <cell r="C7" t="str">
            <v>m3</v>
          </cell>
          <cell r="D7">
            <v>135000</v>
          </cell>
          <cell r="E7">
            <v>10000</v>
          </cell>
          <cell r="F7">
            <v>40000</v>
          </cell>
          <cell r="G7">
            <v>145000</v>
          </cell>
          <cell r="H7">
            <v>10000</v>
          </cell>
          <cell r="I7">
            <v>340000</v>
          </cell>
        </row>
        <row r="8">
          <cell r="B8" t="str">
            <v>Aditive beton</v>
          </cell>
          <cell r="C8" t="str">
            <v>kg</v>
          </cell>
          <cell r="D8">
            <v>4500</v>
          </cell>
          <cell r="I8">
            <v>4500</v>
          </cell>
        </row>
        <row r="9">
          <cell r="B9" t="str">
            <v>Agregat kasar</v>
          </cell>
          <cell r="C9" t="str">
            <v>m3</v>
          </cell>
          <cell r="D9">
            <v>175000</v>
          </cell>
          <cell r="E9">
            <v>5000</v>
          </cell>
          <cell r="F9">
            <v>35000</v>
          </cell>
          <cell r="G9">
            <v>60000</v>
          </cell>
          <cell r="H9">
            <v>10000</v>
          </cell>
          <cell r="I9">
            <v>285000</v>
          </cell>
        </row>
        <row r="10">
          <cell r="B10" t="str">
            <v>Air kerja</v>
          </cell>
          <cell r="C10" t="str">
            <v>m3</v>
          </cell>
          <cell r="D10">
            <v>15000</v>
          </cell>
          <cell r="I10">
            <v>15000</v>
          </cell>
        </row>
        <row r="11">
          <cell r="B11" t="str">
            <v>Aspal</v>
          </cell>
          <cell r="C11" t="str">
            <v>kg</v>
          </cell>
          <cell r="D11">
            <v>2272.7272727272725</v>
          </cell>
          <cell r="F11">
            <v>150</v>
          </cell>
          <cell r="I11">
            <v>2422.7272727272725</v>
          </cell>
        </row>
        <row r="12">
          <cell r="B12" t="str">
            <v>Batu Belah</v>
          </cell>
          <cell r="C12" t="str">
            <v>m3</v>
          </cell>
          <cell r="D12">
            <v>150000</v>
          </cell>
          <cell r="I12">
            <v>150000</v>
          </cell>
        </row>
        <row r="13">
          <cell r="B13" t="str">
            <v>Batu Split 3/4</v>
          </cell>
          <cell r="C13" t="str">
            <v>m3</v>
          </cell>
          <cell r="D13">
            <v>135000</v>
          </cell>
          <cell r="E13">
            <v>10000</v>
          </cell>
          <cell r="F13">
            <v>40000</v>
          </cell>
          <cell r="G13">
            <v>145000</v>
          </cell>
          <cell r="H13">
            <v>10000</v>
          </cell>
          <cell r="I13">
            <v>340000</v>
          </cell>
        </row>
        <row r="14">
          <cell r="B14" t="str">
            <v>Batu Split 3/8</v>
          </cell>
          <cell r="C14" t="str">
            <v>m3</v>
          </cell>
          <cell r="D14">
            <v>135000</v>
          </cell>
          <cell r="E14">
            <v>10000</v>
          </cell>
          <cell r="F14">
            <v>40000</v>
          </cell>
          <cell r="G14">
            <v>145000</v>
          </cell>
          <cell r="H14">
            <v>10000</v>
          </cell>
          <cell r="I14">
            <v>340000</v>
          </cell>
        </row>
        <row r="15">
          <cell r="B15" t="str">
            <v>BBM solar</v>
          </cell>
          <cell r="C15" t="str">
            <v>ltr</v>
          </cell>
          <cell r="D15">
            <v>3000</v>
          </cell>
          <cell r="I15">
            <v>3000</v>
          </cell>
        </row>
        <row r="16">
          <cell r="B16" t="str">
            <v>Besi Tulangan</v>
          </cell>
          <cell r="C16" t="str">
            <v>kg</v>
          </cell>
          <cell r="D16">
            <v>7000</v>
          </cell>
          <cell r="G16">
            <v>250</v>
          </cell>
          <cell r="H16">
            <v>150</v>
          </cell>
          <cell r="I16">
            <v>7400</v>
          </cell>
        </row>
        <row r="17">
          <cell r="B17" t="str">
            <v>Kawat Bendrat</v>
          </cell>
          <cell r="C17" t="str">
            <v>kg</v>
          </cell>
          <cell r="D17">
            <v>12500</v>
          </cell>
          <cell r="I17">
            <v>12500</v>
          </cell>
        </row>
        <row r="18">
          <cell r="B18" t="str">
            <v>Kawat BWG</v>
          </cell>
          <cell r="C18" t="str">
            <v>kg</v>
          </cell>
          <cell r="D18">
            <v>12500</v>
          </cell>
          <cell r="I18">
            <v>12500</v>
          </cell>
        </row>
        <row r="19">
          <cell r="B19" t="str">
            <v>Kayu bakar</v>
          </cell>
          <cell r="C19" t="str">
            <v>m3</v>
          </cell>
          <cell r="D19">
            <v>450000</v>
          </cell>
          <cell r="I19">
            <v>450000</v>
          </cell>
        </row>
        <row r="20">
          <cell r="B20" t="str">
            <v>Kayu bekisting</v>
          </cell>
          <cell r="C20" t="str">
            <v>m3</v>
          </cell>
          <cell r="D20">
            <v>600000</v>
          </cell>
          <cell r="I20">
            <v>600000</v>
          </cell>
        </row>
        <row r="21">
          <cell r="B21" t="str">
            <v>Kayu ulin 10/10-4m</v>
          </cell>
          <cell r="C21" t="str">
            <v>m3</v>
          </cell>
          <cell r="D21">
            <v>1500000</v>
          </cell>
          <cell r="I21">
            <v>1500000</v>
          </cell>
        </row>
        <row r="22">
          <cell r="B22" t="str">
            <v>Minyak Karosin</v>
          </cell>
          <cell r="C22" t="str">
            <v>ltr</v>
          </cell>
          <cell r="D22">
            <v>2000</v>
          </cell>
          <cell r="I22">
            <v>2000</v>
          </cell>
        </row>
        <row r="23">
          <cell r="B23" t="str">
            <v>Multiplek 12 mm</v>
          </cell>
          <cell r="C23" t="str">
            <v>lbr</v>
          </cell>
          <cell r="D23">
            <v>155000</v>
          </cell>
          <cell r="I23">
            <v>155000</v>
          </cell>
        </row>
        <row r="24">
          <cell r="B24" t="str">
            <v>Paku</v>
          </cell>
          <cell r="C24" t="str">
            <v>kg</v>
          </cell>
          <cell r="D24">
            <v>11000</v>
          </cell>
          <cell r="I24">
            <v>11000</v>
          </cell>
        </row>
        <row r="25">
          <cell r="B25" t="str">
            <v>Pasir Beton</v>
          </cell>
          <cell r="C25" t="str">
            <v>m3</v>
          </cell>
          <cell r="D25">
            <v>135000</v>
          </cell>
          <cell r="E25">
            <v>10000</v>
          </cell>
          <cell r="F25">
            <v>40000</v>
          </cell>
          <cell r="G25">
            <v>145000</v>
          </cell>
          <cell r="H25">
            <v>10000</v>
          </cell>
          <cell r="I25">
            <v>340000</v>
          </cell>
        </row>
        <row r="26">
          <cell r="B26" t="str">
            <v>Pasir Lokal</v>
          </cell>
          <cell r="C26" t="str">
            <v>m3</v>
          </cell>
          <cell r="D26">
            <v>75000</v>
          </cell>
          <cell r="I26">
            <v>75000</v>
          </cell>
        </row>
        <row r="27">
          <cell r="B27" t="str">
            <v xml:space="preserve">Semen </v>
          </cell>
          <cell r="C27" t="str">
            <v>kg</v>
          </cell>
          <cell r="D27">
            <v>545.45454545454538</v>
          </cell>
          <cell r="E27">
            <v>10</v>
          </cell>
          <cell r="F27">
            <v>10</v>
          </cell>
          <cell r="G27">
            <v>420</v>
          </cell>
          <cell r="I27">
            <v>985.45454545454538</v>
          </cell>
        </row>
        <row r="28">
          <cell r="B28" t="str">
            <v>Tanah Laterit / urpil</v>
          </cell>
          <cell r="C28" t="str">
            <v>m3</v>
          </cell>
          <cell r="D28">
            <v>8000</v>
          </cell>
          <cell r="I28">
            <v>8000</v>
          </cell>
        </row>
        <row r="32">
          <cell r="A32" t="str">
            <v>C</v>
          </cell>
          <cell r="B32" t="str">
            <v>UPAH</v>
          </cell>
        </row>
        <row r="33">
          <cell r="B33" t="str">
            <v>Tenaga</v>
          </cell>
          <cell r="C33" t="str">
            <v>m/d</v>
          </cell>
          <cell r="D33">
            <v>35000</v>
          </cell>
          <cell r="I33">
            <v>35000</v>
          </cell>
        </row>
        <row r="34">
          <cell r="B34" t="str">
            <v>Tukang</v>
          </cell>
          <cell r="C34" t="str">
            <v>m/d</v>
          </cell>
          <cell r="D34">
            <v>50000</v>
          </cell>
          <cell r="I34">
            <v>50000</v>
          </cell>
        </row>
        <row r="35">
          <cell r="B35" t="str">
            <v>Mandor</v>
          </cell>
          <cell r="C35" t="str">
            <v>m/d</v>
          </cell>
          <cell r="D35">
            <v>60000</v>
          </cell>
          <cell r="I35">
            <v>60000</v>
          </cell>
        </row>
        <row r="36">
          <cell r="B36" t="str">
            <v>Operator</v>
          </cell>
          <cell r="C36" t="str">
            <v>jam</v>
          </cell>
          <cell r="D36">
            <v>10000</v>
          </cell>
          <cell r="I36">
            <v>10000</v>
          </cell>
        </row>
        <row r="37">
          <cell r="B37" t="str">
            <v>Upah angkut semen</v>
          </cell>
          <cell r="C37" t="str">
            <v>kg</v>
          </cell>
          <cell r="D37">
            <v>7</v>
          </cell>
          <cell r="I37">
            <v>7</v>
          </cell>
        </row>
        <row r="38">
          <cell r="B38" t="str">
            <v>Upah aspal laburan</v>
          </cell>
          <cell r="C38" t="str">
            <v>ltr</v>
          </cell>
          <cell r="D38">
            <v>1000</v>
          </cell>
          <cell r="I38">
            <v>1000</v>
          </cell>
        </row>
        <row r="39">
          <cell r="B39" t="str">
            <v>Upah bekisting</v>
          </cell>
          <cell r="C39" t="str">
            <v>m2</v>
          </cell>
          <cell r="D39">
            <v>25000</v>
          </cell>
          <cell r="I39">
            <v>25000</v>
          </cell>
        </row>
        <row r="40">
          <cell r="B40" t="str">
            <v>Upah Besi Tulangan</v>
          </cell>
          <cell r="C40" t="str">
            <v>kg</v>
          </cell>
          <cell r="D40">
            <v>800</v>
          </cell>
          <cell r="I40">
            <v>800</v>
          </cell>
        </row>
        <row r="41">
          <cell r="B41" t="str">
            <v>Upah burda</v>
          </cell>
          <cell r="C41" t="str">
            <v>m2</v>
          </cell>
          <cell r="D41">
            <v>4000</v>
          </cell>
          <cell r="I41">
            <v>4000</v>
          </cell>
        </row>
        <row r="42">
          <cell r="B42" t="str">
            <v>Upah burner</v>
          </cell>
          <cell r="C42" t="str">
            <v>ton</v>
          </cell>
          <cell r="D42">
            <v>6000</v>
          </cell>
          <cell r="I42">
            <v>6000</v>
          </cell>
        </row>
        <row r="43">
          <cell r="B43" t="str">
            <v>Upah burtu</v>
          </cell>
          <cell r="C43" t="str">
            <v>m2</v>
          </cell>
          <cell r="D43">
            <v>2000</v>
          </cell>
          <cell r="I43">
            <v>2000</v>
          </cell>
        </row>
        <row r="44">
          <cell r="B44" t="str">
            <v xml:space="preserve">Upah Cor </v>
          </cell>
          <cell r="C44" t="str">
            <v>m3</v>
          </cell>
          <cell r="D44">
            <v>100000</v>
          </cell>
          <cell r="I44">
            <v>100000</v>
          </cell>
        </row>
        <row r="45">
          <cell r="B45" t="str">
            <v>Upah hampar aspal</v>
          </cell>
          <cell r="C45" t="str">
            <v>m2</v>
          </cell>
          <cell r="D45">
            <v>2000</v>
          </cell>
          <cell r="I45">
            <v>2000</v>
          </cell>
        </row>
        <row r="46">
          <cell r="B46" t="str">
            <v>Upah Pasangan Batu</v>
          </cell>
          <cell r="C46" t="str">
            <v>m3</v>
          </cell>
          <cell r="D46">
            <v>70000</v>
          </cell>
          <cell r="I46">
            <v>70000</v>
          </cell>
        </row>
        <row r="47">
          <cell r="B47" t="str">
            <v>Upah prime coat</v>
          </cell>
          <cell r="C47" t="str">
            <v>ltr</v>
          </cell>
          <cell r="D47">
            <v>1000</v>
          </cell>
          <cell r="I47">
            <v>1000</v>
          </cell>
        </row>
        <row r="48">
          <cell r="B48" t="str">
            <v>Upah tebar semen</v>
          </cell>
          <cell r="C48" t="str">
            <v>kg</v>
          </cell>
          <cell r="D48">
            <v>20</v>
          </cell>
          <cell r="I48">
            <v>20</v>
          </cell>
        </row>
        <row r="53">
          <cell r="A53" t="str">
            <v>D</v>
          </cell>
          <cell r="B53" t="str">
            <v>PERALATAN</v>
          </cell>
          <cell r="D53" t="str">
            <v>harga dasar</v>
          </cell>
          <cell r="E53" t="str">
            <v>operator</v>
          </cell>
          <cell r="F53" t="str">
            <v>mekanik</v>
          </cell>
          <cell r="G53" t="str">
            <v>lain-lain</v>
          </cell>
        </row>
        <row r="54">
          <cell r="B54" t="str">
            <v>Air compressor</v>
          </cell>
          <cell r="C54" t="str">
            <v>jam</v>
          </cell>
          <cell r="D54">
            <v>39000</v>
          </cell>
          <cell r="F54">
            <v>10000</v>
          </cell>
          <cell r="G54">
            <v>5000</v>
          </cell>
          <cell r="I54">
            <v>54000</v>
          </cell>
        </row>
        <row r="55">
          <cell r="B55" t="str">
            <v>AMP</v>
          </cell>
          <cell r="C55" t="str">
            <v>jam</v>
          </cell>
          <cell r="D55">
            <v>200000</v>
          </cell>
          <cell r="E55">
            <v>10000</v>
          </cell>
          <cell r="F55">
            <v>10000</v>
          </cell>
          <cell r="G55">
            <v>5000</v>
          </cell>
          <cell r="I55">
            <v>225000</v>
          </cell>
        </row>
        <row r="56">
          <cell r="B56" t="str">
            <v>Asphalt Finisher</v>
          </cell>
          <cell r="C56" t="str">
            <v>jam</v>
          </cell>
          <cell r="D56">
            <v>150000</v>
          </cell>
          <cell r="E56">
            <v>10000</v>
          </cell>
          <cell r="F56">
            <v>10000</v>
          </cell>
          <cell r="G56">
            <v>5000</v>
          </cell>
          <cell r="I56">
            <v>175000</v>
          </cell>
        </row>
        <row r="57">
          <cell r="B57" t="str">
            <v>Asphalt Sprayer</v>
          </cell>
          <cell r="C57" t="str">
            <v>jam</v>
          </cell>
          <cell r="D57">
            <v>10000</v>
          </cell>
          <cell r="F57">
            <v>10000</v>
          </cell>
          <cell r="G57">
            <v>5000</v>
          </cell>
          <cell r="I57">
            <v>25000</v>
          </cell>
        </row>
        <row r="58">
          <cell r="B58" t="str">
            <v>Bar bender</v>
          </cell>
          <cell r="C58" t="str">
            <v>jam</v>
          </cell>
          <cell r="D58">
            <v>35000</v>
          </cell>
          <cell r="I58">
            <v>35000</v>
          </cell>
        </row>
        <row r="59">
          <cell r="B59" t="str">
            <v>Bar cutter</v>
          </cell>
          <cell r="C59" t="str">
            <v>jam</v>
          </cell>
          <cell r="D59">
            <v>35000</v>
          </cell>
          <cell r="I59">
            <v>35000</v>
          </cell>
        </row>
        <row r="60">
          <cell r="B60" t="str">
            <v>Beban AMP</v>
          </cell>
          <cell r="C60" t="str">
            <v>Ls</v>
          </cell>
          <cell r="D60">
            <v>0</v>
          </cell>
          <cell r="I60">
            <v>0</v>
          </cell>
        </row>
        <row r="61">
          <cell r="B61" t="str">
            <v>Bulldozer D7</v>
          </cell>
          <cell r="C61" t="str">
            <v>jam</v>
          </cell>
          <cell r="D61">
            <v>275000</v>
          </cell>
          <cell r="E61">
            <v>10000</v>
          </cell>
          <cell r="F61">
            <v>10000</v>
          </cell>
          <cell r="G61">
            <v>5000</v>
          </cell>
          <cell r="I61">
            <v>300000</v>
          </cell>
        </row>
        <row r="62">
          <cell r="B62" t="str">
            <v>Compactor</v>
          </cell>
          <cell r="C62" t="str">
            <v>jam</v>
          </cell>
          <cell r="D62">
            <v>200000</v>
          </cell>
          <cell r="E62">
            <v>10000</v>
          </cell>
          <cell r="F62">
            <v>10000</v>
          </cell>
          <cell r="G62">
            <v>5000</v>
          </cell>
          <cell r="I62">
            <v>225000</v>
          </cell>
        </row>
        <row r="63">
          <cell r="B63" t="str">
            <v>Concrete mixer 300 lt</v>
          </cell>
          <cell r="C63" t="str">
            <v>jam</v>
          </cell>
          <cell r="D63">
            <v>50000</v>
          </cell>
          <cell r="I63">
            <v>50000</v>
          </cell>
        </row>
        <row r="64">
          <cell r="B64" t="str">
            <v>Dump Truck 5 Ton</v>
          </cell>
          <cell r="C64" t="str">
            <v>jam</v>
          </cell>
          <cell r="D64">
            <v>70000</v>
          </cell>
          <cell r="F64">
            <v>10000</v>
          </cell>
          <cell r="G64">
            <v>5000</v>
          </cell>
          <cell r="I64">
            <v>85000</v>
          </cell>
        </row>
        <row r="65">
          <cell r="B65" t="str">
            <v>Dump Truck 8 Ton</v>
          </cell>
          <cell r="C65" t="str">
            <v>jam</v>
          </cell>
          <cell r="D65">
            <v>85000</v>
          </cell>
          <cell r="E65">
            <v>10000</v>
          </cell>
          <cell r="F65">
            <v>10000</v>
          </cell>
          <cell r="G65">
            <v>5000</v>
          </cell>
          <cell r="I65">
            <v>110000</v>
          </cell>
        </row>
        <row r="66">
          <cell r="B66" t="str">
            <v>Excavator PC 200</v>
          </cell>
          <cell r="C66" t="str">
            <v>jam</v>
          </cell>
          <cell r="D66">
            <v>225000</v>
          </cell>
          <cell r="E66">
            <v>10000</v>
          </cell>
          <cell r="F66">
            <v>10000</v>
          </cell>
          <cell r="G66">
            <v>5000</v>
          </cell>
          <cell r="I66">
            <v>250000</v>
          </cell>
        </row>
        <row r="67">
          <cell r="B67" t="str">
            <v>Genset</v>
          </cell>
          <cell r="C67" t="str">
            <v>jam</v>
          </cell>
          <cell r="D67">
            <v>45000</v>
          </cell>
          <cell r="F67">
            <v>10000</v>
          </cell>
          <cell r="G67">
            <v>5000</v>
          </cell>
          <cell r="I67">
            <v>60000</v>
          </cell>
        </row>
        <row r="68">
          <cell r="B68" t="str">
            <v>Motor grader</v>
          </cell>
          <cell r="C68" t="str">
            <v>jam</v>
          </cell>
          <cell r="D68">
            <v>250000</v>
          </cell>
          <cell r="E68">
            <v>10000</v>
          </cell>
          <cell r="F68">
            <v>10000</v>
          </cell>
          <cell r="G68">
            <v>5000</v>
          </cell>
          <cell r="I68">
            <v>275000</v>
          </cell>
        </row>
        <row r="69">
          <cell r="B69" t="str">
            <v>Sheep foot roller</v>
          </cell>
          <cell r="C69" t="str">
            <v>jam</v>
          </cell>
          <cell r="D69">
            <v>200000</v>
          </cell>
          <cell r="E69">
            <v>10000</v>
          </cell>
          <cell r="F69">
            <v>10000</v>
          </cell>
          <cell r="G69">
            <v>5000</v>
          </cell>
          <cell r="I69">
            <v>225000</v>
          </cell>
        </row>
        <row r="70">
          <cell r="B70" t="str">
            <v>Soil recycling</v>
          </cell>
          <cell r="C70" t="str">
            <v>jam</v>
          </cell>
        </row>
        <row r="71">
          <cell r="B71" t="str">
            <v>Soil stabilizer</v>
          </cell>
          <cell r="C71" t="str">
            <v>jam</v>
          </cell>
        </row>
        <row r="72">
          <cell r="B72" t="str">
            <v>Tandem roller</v>
          </cell>
          <cell r="C72" t="str">
            <v>jam</v>
          </cell>
          <cell r="D72">
            <v>80000</v>
          </cell>
          <cell r="E72">
            <v>10000</v>
          </cell>
          <cell r="F72">
            <v>10000</v>
          </cell>
          <cell r="G72">
            <v>5000</v>
          </cell>
          <cell r="I72">
            <v>105000</v>
          </cell>
        </row>
        <row r="73">
          <cell r="B73" t="str">
            <v>Tire roller</v>
          </cell>
          <cell r="C73" t="str">
            <v>jam</v>
          </cell>
          <cell r="D73">
            <v>90000</v>
          </cell>
          <cell r="E73">
            <v>10000</v>
          </cell>
          <cell r="F73">
            <v>10000</v>
          </cell>
          <cell r="G73">
            <v>5000</v>
          </cell>
          <cell r="I73">
            <v>115000</v>
          </cell>
        </row>
        <row r="74">
          <cell r="B74" t="str">
            <v>Water Tank Truck</v>
          </cell>
          <cell r="C74" t="str">
            <v>jam</v>
          </cell>
          <cell r="D74">
            <v>60000</v>
          </cell>
          <cell r="F74">
            <v>10000</v>
          </cell>
          <cell r="G74">
            <v>5000</v>
          </cell>
          <cell r="I74">
            <v>75000</v>
          </cell>
        </row>
        <row r="75">
          <cell r="B75" t="str">
            <v>Wheel loader</v>
          </cell>
          <cell r="C75" t="str">
            <v>jam</v>
          </cell>
          <cell r="D75">
            <v>225000</v>
          </cell>
          <cell r="E75">
            <v>10000</v>
          </cell>
          <cell r="F75">
            <v>10000</v>
          </cell>
          <cell r="G75">
            <v>5000</v>
          </cell>
          <cell r="I75">
            <v>250000</v>
          </cell>
        </row>
        <row r="77">
          <cell r="A77" t="str">
            <v>E</v>
          </cell>
          <cell r="B77" t="str">
            <v>SUB KONTRAKTOR</v>
          </cell>
        </row>
        <row r="78">
          <cell r="B78" t="str">
            <v>Angkutan besi beton</v>
          </cell>
          <cell r="C78" t="str">
            <v>kg</v>
          </cell>
          <cell r="D78">
            <v>175</v>
          </cell>
          <cell r="I78">
            <v>175</v>
          </cell>
        </row>
        <row r="79">
          <cell r="B79" t="str">
            <v>Angkutan semen</v>
          </cell>
          <cell r="C79" t="str">
            <v>kg</v>
          </cell>
          <cell r="D79">
            <v>170</v>
          </cell>
          <cell r="I79">
            <v>170</v>
          </cell>
        </row>
        <row r="80">
          <cell r="B80" t="str">
            <v>Cat marka jalan</v>
          </cell>
          <cell r="C80" t="str">
            <v>m2</v>
          </cell>
          <cell r="D80">
            <v>55000</v>
          </cell>
          <cell r="I80">
            <v>55000</v>
          </cell>
        </row>
        <row r="81">
          <cell r="B81" t="str">
            <v>Jaga alat</v>
          </cell>
          <cell r="C81" t="str">
            <v>bulan</v>
          </cell>
          <cell r="D81">
            <v>1000000</v>
          </cell>
          <cell r="I81">
            <v>1000000</v>
          </cell>
        </row>
        <row r="82">
          <cell r="B82" t="str">
            <v>Mixing - soil recycling</v>
          </cell>
          <cell r="C82" t="str">
            <v>m3</v>
          </cell>
          <cell r="D82">
            <v>62500</v>
          </cell>
          <cell r="I82">
            <v>62500</v>
          </cell>
        </row>
        <row r="83">
          <cell r="B83" t="str">
            <v>Mixing soil semen</v>
          </cell>
          <cell r="C83" t="str">
            <v>m3</v>
          </cell>
          <cell r="D83">
            <v>35000</v>
          </cell>
          <cell r="I83">
            <v>35000</v>
          </cell>
        </row>
        <row r="84">
          <cell r="B84" t="str">
            <v>Retribusi galian C</v>
          </cell>
          <cell r="C84" t="str">
            <v>m3</v>
          </cell>
          <cell r="D84">
            <v>2000</v>
          </cell>
          <cell r="I84">
            <v>2000</v>
          </cell>
        </row>
        <row r="85">
          <cell r="B85" t="str">
            <v>Subkon aspal</v>
          </cell>
          <cell r="C85" t="str">
            <v>ton</v>
          </cell>
          <cell r="D85">
            <v>125000</v>
          </cell>
          <cell r="I85">
            <v>125000</v>
          </cell>
        </row>
      </sheetData>
      <sheetData sheetId="8"/>
      <sheetData sheetId="9">
        <row r="39">
          <cell r="H39" t="str">
            <v>JADUAL PENGADAAN MATERIAL UTAMA DAN CASH FLOWW PEMBAYARAN</v>
          </cell>
        </row>
        <row r="40">
          <cell r="O40" t="str">
            <v>JADUAL PENGADAAN</v>
          </cell>
          <cell r="AQ40" t="str">
            <v>`</v>
          </cell>
        </row>
        <row r="41">
          <cell r="H41" t="str">
            <v>NO</v>
          </cell>
          <cell r="I41" t="str">
            <v>URAIAN</v>
          </cell>
          <cell r="J41" t="str">
            <v>SAT</v>
          </cell>
          <cell r="K41" t="str">
            <v>KUANT</v>
          </cell>
          <cell r="L41" t="str">
            <v>HARSAT</v>
          </cell>
          <cell r="M41" t="str">
            <v>BIAYA</v>
          </cell>
          <cell r="O41" t="str">
            <v>JULI</v>
          </cell>
          <cell r="S41" t="str">
            <v>AGUSTUS</v>
          </cell>
          <cell r="W41" t="str">
            <v>SEPTEMBER</v>
          </cell>
          <cell r="AA41" t="str">
            <v>OKTOBER</v>
          </cell>
          <cell r="AE41" t="str">
            <v>NOPEMBER</v>
          </cell>
          <cell r="AI41" t="str">
            <v>DESEMBER</v>
          </cell>
          <cell r="AM41" t="str">
            <v>JANUARI</v>
          </cell>
          <cell r="AQ41" t="str">
            <v>DESEMBER</v>
          </cell>
          <cell r="AU41" t="str">
            <v>JANUARI 2005</v>
          </cell>
          <cell r="AY41" t="str">
            <v>KETERANGAN</v>
          </cell>
        </row>
        <row r="42">
          <cell r="L42" t="str">
            <v>(+PPN)</v>
          </cell>
          <cell r="M42" t="str">
            <v>(Rp)</v>
          </cell>
          <cell r="O42">
            <v>1</v>
          </cell>
          <cell r="P42">
            <v>2</v>
          </cell>
          <cell r="Q42">
            <v>3</v>
          </cell>
          <cell r="R42">
            <v>4</v>
          </cell>
          <cell r="S42">
            <v>1</v>
          </cell>
          <cell r="T42">
            <v>2</v>
          </cell>
          <cell r="U42">
            <v>3</v>
          </cell>
          <cell r="V42">
            <v>4</v>
          </cell>
          <cell r="W42">
            <v>1</v>
          </cell>
          <cell r="X42">
            <v>2</v>
          </cell>
          <cell r="Y42">
            <v>3</v>
          </cell>
          <cell r="Z42">
            <v>4</v>
          </cell>
          <cell r="AA42">
            <v>1</v>
          </cell>
          <cell r="AB42">
            <v>2</v>
          </cell>
          <cell r="AC42">
            <v>3</v>
          </cell>
          <cell r="AD42">
            <v>4</v>
          </cell>
          <cell r="AE42">
            <v>1</v>
          </cell>
          <cell r="AF42">
            <v>2</v>
          </cell>
          <cell r="AG42">
            <v>3</v>
          </cell>
          <cell r="AH42">
            <v>4</v>
          </cell>
          <cell r="AI42">
            <v>1</v>
          </cell>
          <cell r="AJ42">
            <v>2</v>
          </cell>
          <cell r="AK42">
            <v>3</v>
          </cell>
          <cell r="AL42">
            <v>4</v>
          </cell>
          <cell r="AM42">
            <v>1</v>
          </cell>
          <cell r="AN42">
            <v>2</v>
          </cell>
          <cell r="AO42">
            <v>3</v>
          </cell>
          <cell r="AP42">
            <v>4</v>
          </cell>
          <cell r="AQ42">
            <v>1</v>
          </cell>
          <cell r="AR42">
            <v>2</v>
          </cell>
          <cell r="AS42">
            <v>3</v>
          </cell>
          <cell r="AT42">
            <v>4</v>
          </cell>
          <cell r="AU42">
            <v>1</v>
          </cell>
          <cell r="AV42">
            <v>2</v>
          </cell>
          <cell r="AW42">
            <v>3</v>
          </cell>
          <cell r="AX42">
            <v>4</v>
          </cell>
        </row>
        <row r="43">
          <cell r="H43">
            <v>1</v>
          </cell>
          <cell r="I43" t="str">
            <v>ASPAL</v>
          </cell>
          <cell r="J43" t="str">
            <v>Ton</v>
          </cell>
          <cell r="K43">
            <v>230</v>
          </cell>
          <cell r="L43">
            <v>2665000</v>
          </cell>
          <cell r="M43">
            <v>612950000</v>
          </cell>
          <cell r="N43" t="str">
            <v>Kuantitas</v>
          </cell>
          <cell r="S43">
            <v>8</v>
          </cell>
          <cell r="T43">
            <v>8</v>
          </cell>
          <cell r="U43">
            <v>8</v>
          </cell>
          <cell r="V43">
            <v>8</v>
          </cell>
          <cell r="X43">
            <v>49.5</v>
          </cell>
          <cell r="Y43">
            <v>49.5</v>
          </cell>
          <cell r="Z43">
            <v>49.5</v>
          </cell>
          <cell r="AA43">
            <v>49.5</v>
          </cell>
        </row>
        <row r="45">
          <cell r="N45" t="str">
            <v>Rp. (000)</v>
          </cell>
          <cell r="S45">
            <v>42640</v>
          </cell>
          <cell r="W45">
            <v>42640</v>
          </cell>
          <cell r="AA45">
            <v>131917.5</v>
          </cell>
          <cell r="AE45">
            <v>131917.5</v>
          </cell>
          <cell r="AI45">
            <v>131917.5</v>
          </cell>
          <cell r="AM45">
            <v>131917.5</v>
          </cell>
        </row>
        <row r="46">
          <cell r="H46">
            <v>2</v>
          </cell>
          <cell r="I46" t="str">
            <v>SEMEN TYPE I @ 50</v>
          </cell>
          <cell r="J46" t="str">
            <v>Ton</v>
          </cell>
          <cell r="K46">
            <v>1912.52</v>
          </cell>
          <cell r="L46">
            <v>1084000</v>
          </cell>
          <cell r="M46">
            <v>2073171680</v>
          </cell>
          <cell r="N46" t="str">
            <v>Kuantitas</v>
          </cell>
          <cell r="Q46">
            <v>318.75333333333333</v>
          </cell>
          <cell r="R46">
            <v>318.75333333333333</v>
          </cell>
          <cell r="S46">
            <v>318.75333333333333</v>
          </cell>
          <cell r="T46">
            <v>318.75333333333333</v>
          </cell>
          <cell r="U46">
            <v>318.75333333333333</v>
          </cell>
          <cell r="V46">
            <v>318.75333333333333</v>
          </cell>
        </row>
        <row r="48">
          <cell r="N48" t="str">
            <v>Rp. (000)</v>
          </cell>
          <cell r="Q48">
            <v>345528.61333333334</v>
          </cell>
          <cell r="U48">
            <v>345528.61333333334</v>
          </cell>
          <cell r="Y48">
            <v>345528.61333333334</v>
          </cell>
          <cell r="AC48">
            <v>345528.61333333334</v>
          </cell>
          <cell r="AG48">
            <v>345528.61333333334</v>
          </cell>
          <cell r="AK48">
            <v>345528.61333333334</v>
          </cell>
        </row>
        <row r="49">
          <cell r="H49">
            <v>3</v>
          </cell>
          <cell r="I49" t="str">
            <v>SEMEN ZAK @50kg</v>
          </cell>
          <cell r="J49" t="str">
            <v>Zak</v>
          </cell>
          <cell r="K49">
            <v>877</v>
          </cell>
          <cell r="L49">
            <v>49272.727272727272</v>
          </cell>
          <cell r="M49">
            <v>43212181.81818182</v>
          </cell>
          <cell r="N49" t="str">
            <v>Kuantitas</v>
          </cell>
          <cell r="S49">
            <v>877</v>
          </cell>
        </row>
        <row r="51">
          <cell r="N51" t="str">
            <v>Rp. (000)</v>
          </cell>
          <cell r="U51">
            <v>43212.181818181823</v>
          </cell>
        </row>
        <row r="52">
          <cell r="H52">
            <v>4</v>
          </cell>
          <cell r="I52" t="str">
            <v>BBM SOLAR</v>
          </cell>
          <cell r="J52" t="str">
            <v>Liter</v>
          </cell>
          <cell r="K52">
            <v>153753</v>
          </cell>
          <cell r="L52">
            <v>3000</v>
          </cell>
          <cell r="M52">
            <v>461259000</v>
          </cell>
          <cell r="N52" t="str">
            <v>Kuantitas</v>
          </cell>
          <cell r="P52">
            <v>5000</v>
          </cell>
          <cell r="Q52">
            <v>5000</v>
          </cell>
          <cell r="R52">
            <v>5000</v>
          </cell>
          <cell r="S52">
            <v>20000</v>
          </cell>
          <cell r="T52">
            <v>20000</v>
          </cell>
          <cell r="U52">
            <v>20000</v>
          </cell>
          <cell r="V52">
            <v>20000</v>
          </cell>
          <cell r="W52">
            <v>20000</v>
          </cell>
          <cell r="X52">
            <v>20000</v>
          </cell>
          <cell r="Y52">
            <v>20000</v>
          </cell>
          <cell r="Z52">
            <v>10000</v>
          </cell>
          <cell r="AA52">
            <v>10000</v>
          </cell>
          <cell r="AB52">
            <v>10000</v>
          </cell>
          <cell r="AC52">
            <v>3765</v>
          </cell>
        </row>
        <row r="54">
          <cell r="N54" t="str">
            <v>Rp. (000)</v>
          </cell>
          <cell r="Q54">
            <v>15000</v>
          </cell>
          <cell r="S54">
            <v>30000</v>
          </cell>
          <cell r="W54">
            <v>120000</v>
          </cell>
          <cell r="AA54">
            <v>120000</v>
          </cell>
          <cell r="AE54">
            <v>120000</v>
          </cell>
          <cell r="AI54">
            <v>90000</v>
          </cell>
          <cell r="AM54">
            <v>71295</v>
          </cell>
        </row>
        <row r="55">
          <cell r="H55">
            <v>5</v>
          </cell>
          <cell r="I55" t="str">
            <v>Minyak Karosin</v>
          </cell>
          <cell r="J55" t="str">
            <v>Liter</v>
          </cell>
          <cell r="K55">
            <v>49004</v>
          </cell>
          <cell r="L55">
            <v>2000</v>
          </cell>
          <cell r="M55">
            <v>98008000</v>
          </cell>
          <cell r="N55" t="str">
            <v>Kuantitas</v>
          </cell>
          <cell r="S55">
            <v>10000</v>
          </cell>
          <cell r="T55">
            <v>10000</v>
          </cell>
          <cell r="U55">
            <v>10000</v>
          </cell>
          <cell r="V55">
            <v>5000</v>
          </cell>
          <cell r="W55">
            <v>6570</v>
          </cell>
        </row>
        <row r="57">
          <cell r="N57" t="str">
            <v>Rp. (000)</v>
          </cell>
          <cell r="S57">
            <v>20000</v>
          </cell>
          <cell r="W57">
            <v>20000</v>
          </cell>
          <cell r="AA57">
            <v>20000</v>
          </cell>
          <cell r="AE57">
            <v>10000</v>
          </cell>
          <cell r="AI57">
            <v>13140</v>
          </cell>
        </row>
        <row r="58">
          <cell r="H58">
            <v>6</v>
          </cell>
          <cell r="I58" t="str">
            <v>Batu Split 3/8</v>
          </cell>
          <cell r="J58" t="str">
            <v>M3</v>
          </cell>
          <cell r="K58">
            <v>984</v>
          </cell>
          <cell r="L58">
            <v>374000.00000000006</v>
          </cell>
          <cell r="M58">
            <v>368016000.00000006</v>
          </cell>
          <cell r="N58" t="str">
            <v>Kuantitas</v>
          </cell>
          <cell r="U58">
            <v>984</v>
          </cell>
        </row>
        <row r="60">
          <cell r="N60" t="str">
            <v>Rp. (000)</v>
          </cell>
        </row>
        <row r="61">
          <cell r="H61">
            <v>7</v>
          </cell>
          <cell r="I61" t="str">
            <v>Batu Split 3/4</v>
          </cell>
          <cell r="J61" t="str">
            <v>M3</v>
          </cell>
          <cell r="K61">
            <v>699</v>
          </cell>
          <cell r="L61">
            <v>374000.00000000006</v>
          </cell>
          <cell r="M61">
            <v>261426000.00000003</v>
          </cell>
          <cell r="N61" t="str">
            <v>Kuantitas</v>
          </cell>
          <cell r="U61">
            <v>699</v>
          </cell>
        </row>
        <row r="63">
          <cell r="N63" t="str">
            <v>Rp. (000)</v>
          </cell>
        </row>
        <row r="64">
          <cell r="H64">
            <v>8</v>
          </cell>
          <cell r="I64" t="str">
            <v>Abu batu</v>
          </cell>
          <cell r="J64" t="str">
            <v>M3</v>
          </cell>
          <cell r="K64">
            <v>635</v>
          </cell>
          <cell r="L64">
            <v>374000.00000000006</v>
          </cell>
          <cell r="M64">
            <v>237490000.00000003</v>
          </cell>
          <cell r="N64" t="str">
            <v>Kuantitas</v>
          </cell>
          <cell r="U64">
            <v>635</v>
          </cell>
        </row>
        <row r="66">
          <cell r="N66" t="str">
            <v>Rp. (000)</v>
          </cell>
        </row>
        <row r="67">
          <cell r="H67">
            <v>9</v>
          </cell>
          <cell r="I67" t="str">
            <v>Pasir Beton</v>
          </cell>
          <cell r="J67" t="str">
            <v>M3</v>
          </cell>
          <cell r="K67">
            <v>0</v>
          </cell>
          <cell r="L67">
            <v>374000.00000000006</v>
          </cell>
          <cell r="M67">
            <v>0</v>
          </cell>
          <cell r="N67" t="str">
            <v>Kuantitas</v>
          </cell>
          <cell r="U67">
            <v>0</v>
          </cell>
        </row>
        <row r="69">
          <cell r="N69" t="str">
            <v>Rp. (000)</v>
          </cell>
        </row>
        <row r="70">
          <cell r="H70">
            <v>10</v>
          </cell>
          <cell r="I70" t="str">
            <v>Agregat kasar</v>
          </cell>
          <cell r="J70" t="str">
            <v>M3</v>
          </cell>
          <cell r="K70">
            <v>169</v>
          </cell>
          <cell r="L70">
            <v>313500</v>
          </cell>
          <cell r="M70">
            <v>52981500</v>
          </cell>
          <cell r="N70" t="str">
            <v>Kuantitas</v>
          </cell>
          <cell r="U70">
            <v>169</v>
          </cell>
        </row>
        <row r="72">
          <cell r="N72" t="str">
            <v>Rp. (000)</v>
          </cell>
          <cell r="U72">
            <v>183982.70000000004</v>
          </cell>
          <cell r="Y72">
            <v>183982.70000000004</v>
          </cell>
          <cell r="AC72">
            <v>183982.70000000004</v>
          </cell>
          <cell r="AG72">
            <v>183982.70000000004</v>
          </cell>
          <cell r="AK72">
            <v>183982.70000000004</v>
          </cell>
        </row>
        <row r="73">
          <cell r="H73">
            <v>11</v>
          </cell>
          <cell r="I73" t="str">
            <v>Pasir lokal</v>
          </cell>
          <cell r="J73" t="str">
            <v>M3</v>
          </cell>
          <cell r="K73">
            <v>320</v>
          </cell>
          <cell r="L73">
            <v>75000</v>
          </cell>
          <cell r="M73">
            <v>24000000</v>
          </cell>
          <cell r="N73" t="str">
            <v>Kuantitas</v>
          </cell>
          <cell r="AA73">
            <v>126</v>
          </cell>
          <cell r="AB73">
            <v>126</v>
          </cell>
        </row>
        <row r="75">
          <cell r="N75" t="str">
            <v>Rp. (000)</v>
          </cell>
          <cell r="AC75">
            <v>18900</v>
          </cell>
        </row>
        <row r="76">
          <cell r="H76">
            <v>12</v>
          </cell>
          <cell r="I76" t="str">
            <v>Tanah Laterit / urpil</v>
          </cell>
          <cell r="J76" t="str">
            <v>M3</v>
          </cell>
          <cell r="K76">
            <v>15241</v>
          </cell>
          <cell r="L76">
            <v>8000</v>
          </cell>
          <cell r="M76">
            <v>121928000</v>
          </cell>
          <cell r="N76" t="str">
            <v>Kuantitas</v>
          </cell>
          <cell r="P76">
            <v>1385.5454545454545</v>
          </cell>
          <cell r="Q76">
            <v>1385.5454545454545</v>
          </cell>
          <cell r="R76">
            <v>1385.5454545454545</v>
          </cell>
          <cell r="S76">
            <v>1385.5454545454545</v>
          </cell>
          <cell r="T76">
            <v>1385.5454545454545</v>
          </cell>
          <cell r="U76">
            <v>1385.5454545454545</v>
          </cell>
          <cell r="X76">
            <v>1385.5454545454545</v>
          </cell>
          <cell r="Y76">
            <v>1385.5454545454545</v>
          </cell>
          <cell r="Z76">
            <v>1385.5454545454545</v>
          </cell>
          <cell r="AA76">
            <v>1385.5454545454545</v>
          </cell>
          <cell r="AB76">
            <v>1385.5454545454545</v>
          </cell>
        </row>
        <row r="78">
          <cell r="N78" t="str">
            <v>Rp. (000)</v>
          </cell>
          <cell r="S78">
            <v>33253.090909090912</v>
          </cell>
          <cell r="W78">
            <v>33253.090909090912</v>
          </cell>
          <cell r="AA78">
            <v>33253.090909090912</v>
          </cell>
          <cell r="AE78">
            <v>22168.727272727272</v>
          </cell>
        </row>
        <row r="79">
          <cell r="H79">
            <v>13</v>
          </cell>
          <cell r="I79" t="str">
            <v>Batu belah</v>
          </cell>
          <cell r="J79" t="str">
            <v>M3</v>
          </cell>
          <cell r="K79">
            <v>421</v>
          </cell>
          <cell r="L79">
            <v>150000</v>
          </cell>
          <cell r="M79">
            <v>63150000</v>
          </cell>
          <cell r="N79" t="str">
            <v>Kuantitas</v>
          </cell>
          <cell r="AA79">
            <v>132.5</v>
          </cell>
          <cell r="AB79">
            <v>132.5</v>
          </cell>
        </row>
        <row r="81">
          <cell r="N81" t="str">
            <v>Rp. (000)</v>
          </cell>
          <cell r="AC81">
            <v>39750</v>
          </cell>
        </row>
        <row r="82">
          <cell r="H82">
            <v>14</v>
          </cell>
          <cell r="I82" t="str">
            <v>Retribusi galian C</v>
          </cell>
          <cell r="J82" t="str">
            <v>Ls</v>
          </cell>
          <cell r="K82">
            <v>1</v>
          </cell>
          <cell r="M82">
            <v>28875520.000000004</v>
          </cell>
          <cell r="N82" t="str">
            <v>Kuantitas</v>
          </cell>
        </row>
        <row r="84">
          <cell r="N84" t="str">
            <v>Rp. (000)</v>
          </cell>
          <cell r="Q84">
            <v>9625.1733333333341</v>
          </cell>
          <cell r="U84">
            <v>9625.1733333333341</v>
          </cell>
          <cell r="Y84">
            <v>9625.1733333333341</v>
          </cell>
        </row>
        <row r="86">
          <cell r="I86" t="str">
            <v>JUMLAH BIAYA MATERIAL</v>
          </cell>
          <cell r="O86" t="e">
            <v>#REF!</v>
          </cell>
          <cell r="Q86" t="e">
            <v>#REF!</v>
          </cell>
          <cell r="S86" t="e">
            <v>#REF!</v>
          </cell>
          <cell r="U86" t="e">
            <v>#REF!</v>
          </cell>
          <cell r="W86" t="e">
            <v>#REF!</v>
          </cell>
          <cell r="Y86" t="e">
            <v>#REF!</v>
          </cell>
          <cell r="AA86" t="e">
            <v>#REF!</v>
          </cell>
          <cell r="AC86" t="e">
            <v>#REF!</v>
          </cell>
          <cell r="AE86" t="e">
            <v>#REF!</v>
          </cell>
          <cell r="AG86" t="e">
            <v>#REF!</v>
          </cell>
          <cell r="AI86" t="e">
            <v>#REF!</v>
          </cell>
          <cell r="AK86" t="e">
            <v>#REF!</v>
          </cell>
          <cell r="AM86" t="e">
            <v>#REF!</v>
          </cell>
          <cell r="AO86" t="e">
            <v>#REF!</v>
          </cell>
        </row>
        <row r="87">
          <cell r="I87" t="str">
            <v>RENCANA KAS KELUAR MATERIAL (+PPN)</v>
          </cell>
          <cell r="M87">
            <v>4446467881.818182</v>
          </cell>
          <cell r="N87" t="e">
            <v>#REF!</v>
          </cell>
          <cell r="Q87" t="e">
            <v>#REF!</v>
          </cell>
          <cell r="U87" t="e">
            <v>#REF!</v>
          </cell>
          <cell r="Y87" t="e">
            <v>#REF!</v>
          </cell>
          <cell r="AC87" t="e">
            <v>#REF!</v>
          </cell>
          <cell r="AG87" t="e">
            <v>#REF!</v>
          </cell>
          <cell r="AK87" t="e">
            <v>#REF!</v>
          </cell>
          <cell r="AO87" t="e">
            <v>#REF!</v>
          </cell>
        </row>
        <row r="88">
          <cell r="I88" t="str">
            <v>RENCANA KAS KELUAR ALAT (+PPN)</v>
          </cell>
          <cell r="M88">
            <v>1356488800</v>
          </cell>
          <cell r="N88">
            <v>-130939599.99999976</v>
          </cell>
          <cell r="Q88">
            <v>6617857.1428571427</v>
          </cell>
          <cell r="U88">
            <v>120880357.14285715</v>
          </cell>
          <cell r="Y88">
            <v>240537257.14285713</v>
          </cell>
          <cell r="AC88">
            <v>276029857.14285713</v>
          </cell>
          <cell r="AG88">
            <v>313072357.14285713</v>
          </cell>
          <cell r="AK88">
            <v>293657357.14285713</v>
          </cell>
          <cell r="AO88">
            <v>236633357.14285713</v>
          </cell>
        </row>
        <row r="89">
          <cell r="I89" t="str">
            <v>RENCANA KAS KELUAR UPAH</v>
          </cell>
          <cell r="M89">
            <v>295463190</v>
          </cell>
          <cell r="N89">
            <v>0</v>
          </cell>
          <cell r="Q89">
            <v>29546319</v>
          </cell>
          <cell r="U89">
            <v>59092638</v>
          </cell>
          <cell r="Y89">
            <v>59092638</v>
          </cell>
          <cell r="AC89">
            <v>59092638</v>
          </cell>
          <cell r="AG89">
            <v>59092638</v>
          </cell>
          <cell r="AK89">
            <v>29546319</v>
          </cell>
        </row>
        <row r="90">
          <cell r="I90" t="str">
            <v>RENCANA KAS KELUAR SUBKON (+PPN)</v>
          </cell>
          <cell r="M90">
            <v>1367899500</v>
          </cell>
          <cell r="N90">
            <v>0</v>
          </cell>
          <cell r="Q90">
            <v>113991625</v>
          </cell>
          <cell r="U90">
            <v>227983250</v>
          </cell>
          <cell r="Y90">
            <v>227983250</v>
          </cell>
          <cell r="AC90">
            <v>227983250</v>
          </cell>
          <cell r="AG90">
            <v>227983250</v>
          </cell>
          <cell r="AK90">
            <v>227983250</v>
          </cell>
          <cell r="AO90">
            <v>113991625</v>
          </cell>
        </row>
        <row r="91">
          <cell r="H91" t="str">
            <v>RENCANA KAS KELUAR BIAYA LANGSUNG</v>
          </cell>
          <cell r="M91">
            <v>7466319371.818182</v>
          </cell>
          <cell r="Q91" t="e">
            <v>#REF!</v>
          </cell>
          <cell r="U91" t="e">
            <v>#REF!</v>
          </cell>
          <cell r="Y91" t="e">
            <v>#REF!</v>
          </cell>
          <cell r="AC91" t="e">
            <v>#REF!</v>
          </cell>
          <cell r="AG91" t="e">
            <v>#REF!</v>
          </cell>
          <cell r="AK91" t="e">
            <v>#REF!</v>
          </cell>
          <cell r="AO91" t="e">
            <v>#REF!</v>
          </cell>
        </row>
        <row r="92">
          <cell r="H92" t="str">
            <v>RENCANA KAS KELUAR BIAYA TAK LANGSUNG</v>
          </cell>
          <cell r="M92">
            <v>998656014.090909</v>
          </cell>
          <cell r="N92">
            <v>0</v>
          </cell>
          <cell r="Q92">
            <v>110961779.34343433</v>
          </cell>
          <cell r="U92">
            <v>110961779.34343433</v>
          </cell>
          <cell r="Y92">
            <v>110961779.34343433</v>
          </cell>
          <cell r="AC92">
            <v>110961779.34343433</v>
          </cell>
          <cell r="AG92">
            <v>110961779.34343433</v>
          </cell>
          <cell r="AK92">
            <v>110961779.34343433</v>
          </cell>
          <cell r="AO92">
            <v>110961779.34343433</v>
          </cell>
          <cell r="AS92">
            <v>110961779.34343433</v>
          </cell>
          <cell r="AW92">
            <v>110961779.34343433</v>
          </cell>
        </row>
        <row r="93">
          <cell r="H93" t="str">
            <v>RENCANA KAS KELUAR TOTAL</v>
          </cell>
          <cell r="M93">
            <v>8464975385.909091</v>
          </cell>
          <cell r="Q93" t="e">
            <v>#REF!</v>
          </cell>
          <cell r="U93" t="e">
            <v>#REF!</v>
          </cell>
          <cell r="Y93" t="e">
            <v>#REF!</v>
          </cell>
          <cell r="AC93" t="e">
            <v>#REF!</v>
          </cell>
          <cell r="AG93" t="e">
            <v>#REF!</v>
          </cell>
          <cell r="AK93" t="e">
            <v>#REF!</v>
          </cell>
          <cell r="AO93" t="e">
            <v>#REF!</v>
          </cell>
          <cell r="AS93">
            <v>110961779.34343433</v>
          </cell>
          <cell r="AW93">
            <v>110961779.34343433</v>
          </cell>
        </row>
        <row r="94">
          <cell r="H94" t="str">
            <v>KOMULATIF RENCANA KAS KELUAR TOTAL</v>
          </cell>
          <cell r="M94">
            <v>8464975385.909091</v>
          </cell>
          <cell r="Q94" t="e">
            <v>#REF!</v>
          </cell>
          <cell r="U94" t="e">
            <v>#REF!</v>
          </cell>
          <cell r="Y94" t="e">
            <v>#REF!</v>
          </cell>
          <cell r="AC94" t="e">
            <v>#REF!</v>
          </cell>
          <cell r="AG94" t="e">
            <v>#REF!</v>
          </cell>
          <cell r="AK94" t="e">
            <v>#REF!</v>
          </cell>
          <cell r="AO94" t="e">
            <v>#REF!</v>
          </cell>
          <cell r="AS94" t="e">
            <v>#REF!</v>
          </cell>
          <cell r="AW94" t="e">
            <v>#REF!</v>
          </cell>
        </row>
        <row r="97">
          <cell r="H97" t="str">
            <v>JADUAL PEMAKAIAN ALAT</v>
          </cell>
        </row>
        <row r="98">
          <cell r="L98" t="str">
            <v>HARSAT</v>
          </cell>
          <cell r="O98" t="str">
            <v>JADUAL PENGADAAN TAHUN 2004</v>
          </cell>
        </row>
        <row r="99">
          <cell r="H99" t="str">
            <v>NO</v>
          </cell>
          <cell r="I99" t="str">
            <v>URAIAN</v>
          </cell>
          <cell r="J99" t="str">
            <v>SAT</v>
          </cell>
          <cell r="K99" t="str">
            <v>KUANT</v>
          </cell>
          <cell r="L99" t="str">
            <v>(+ PPN)</v>
          </cell>
          <cell r="M99" t="str">
            <v>BIAYA</v>
          </cell>
          <cell r="O99" t="str">
            <v>MEI</v>
          </cell>
          <cell r="S99" t="str">
            <v>JUNI</v>
          </cell>
          <cell r="W99" t="str">
            <v>JULI</v>
          </cell>
          <cell r="AA99" t="str">
            <v>AGUSTUS</v>
          </cell>
          <cell r="AE99" t="str">
            <v>SEPTEMBER</v>
          </cell>
          <cell r="AI99" t="str">
            <v>OKTOBER</v>
          </cell>
          <cell r="AM99" t="str">
            <v>NOPEMBER</v>
          </cell>
          <cell r="AQ99" t="str">
            <v>KETERANGAN</v>
          </cell>
        </row>
        <row r="100">
          <cell r="L100" t="str">
            <v>(Rp)</v>
          </cell>
          <cell r="M100" t="str">
            <v>(Rp)</v>
          </cell>
          <cell r="O100">
            <v>1</v>
          </cell>
          <cell r="P100">
            <v>2</v>
          </cell>
          <cell r="Q100">
            <v>3</v>
          </cell>
          <cell r="R100">
            <v>4</v>
          </cell>
          <cell r="S100">
            <v>1</v>
          </cell>
          <cell r="T100">
            <v>2</v>
          </cell>
          <cell r="U100">
            <v>3</v>
          </cell>
          <cell r="V100">
            <v>4</v>
          </cell>
          <cell r="W100">
            <v>1</v>
          </cell>
          <cell r="X100">
            <v>2</v>
          </cell>
          <cell r="Y100">
            <v>3</v>
          </cell>
          <cell r="Z100">
            <v>4</v>
          </cell>
          <cell r="AA100">
            <v>1</v>
          </cell>
          <cell r="AB100">
            <v>2</v>
          </cell>
          <cell r="AC100">
            <v>3</v>
          </cell>
          <cell r="AD100">
            <v>4</v>
          </cell>
          <cell r="AE100">
            <v>1</v>
          </cell>
          <cell r="AF100">
            <v>2</v>
          </cell>
          <cell r="AG100">
            <v>3</v>
          </cell>
          <cell r="AH100">
            <v>4</v>
          </cell>
          <cell r="AI100">
            <v>1</v>
          </cell>
          <cell r="AJ100">
            <v>2</v>
          </cell>
          <cell r="AK100">
            <v>3</v>
          </cell>
          <cell r="AL100">
            <v>4</v>
          </cell>
          <cell r="AM100">
            <v>1</v>
          </cell>
          <cell r="AN100">
            <v>2</v>
          </cell>
          <cell r="AO100">
            <v>3</v>
          </cell>
          <cell r="AP100">
            <v>4</v>
          </cell>
        </row>
        <row r="101">
          <cell r="H101">
            <v>1</v>
          </cell>
          <cell r="I101" t="str">
            <v>EXCAVATOR</v>
          </cell>
          <cell r="J101" t="str">
            <v>Jam</v>
          </cell>
          <cell r="K101">
            <v>563</v>
          </cell>
          <cell r="L101">
            <v>275000</v>
          </cell>
          <cell r="M101">
            <v>154825000</v>
          </cell>
          <cell r="N101" t="str">
            <v>Jam op.</v>
          </cell>
          <cell r="R101">
            <v>61</v>
          </cell>
          <cell r="S101">
            <v>61</v>
          </cell>
          <cell r="T101">
            <v>61</v>
          </cell>
          <cell r="U101">
            <v>61</v>
          </cell>
          <cell r="V101">
            <v>61</v>
          </cell>
          <cell r="W101">
            <v>61</v>
          </cell>
          <cell r="X101">
            <v>60</v>
          </cell>
          <cell r="Y101">
            <v>60</v>
          </cell>
          <cell r="Z101">
            <v>60</v>
          </cell>
          <cell r="AA101">
            <v>60</v>
          </cell>
          <cell r="AB101">
            <v>60</v>
          </cell>
        </row>
        <row r="102">
          <cell r="N102" t="str">
            <v>Kuantitas</v>
          </cell>
          <cell r="R102">
            <v>1</v>
          </cell>
          <cell r="S102">
            <v>1</v>
          </cell>
          <cell r="T102">
            <v>1</v>
          </cell>
          <cell r="U102">
            <v>1</v>
          </cell>
          <cell r="V102">
            <v>1</v>
          </cell>
          <cell r="W102">
            <v>1</v>
          </cell>
          <cell r="X102">
            <v>1</v>
          </cell>
          <cell r="Y102">
            <v>1</v>
          </cell>
          <cell r="Z102">
            <v>1</v>
          </cell>
          <cell r="AA102">
            <v>1</v>
          </cell>
          <cell r="AB102">
            <v>1</v>
          </cell>
        </row>
        <row r="104">
          <cell r="N104" t="str">
            <v>Rp. (000)</v>
          </cell>
          <cell r="U104">
            <v>16775</v>
          </cell>
          <cell r="Y104">
            <v>33550</v>
          </cell>
          <cell r="AC104">
            <v>33550</v>
          </cell>
          <cell r="AG104">
            <v>33275</v>
          </cell>
          <cell r="AK104">
            <v>33000</v>
          </cell>
          <cell r="AO104">
            <v>33000</v>
          </cell>
        </row>
        <row r="105">
          <cell r="H105">
            <v>2</v>
          </cell>
          <cell r="I105" t="str">
            <v>Bulloser</v>
          </cell>
          <cell r="J105" t="str">
            <v>Jam</v>
          </cell>
          <cell r="K105">
            <v>40</v>
          </cell>
          <cell r="L105">
            <v>330000</v>
          </cell>
          <cell r="M105">
            <v>13200000</v>
          </cell>
          <cell r="N105" t="str">
            <v>Jam op.</v>
          </cell>
          <cell r="X105">
            <v>18</v>
          </cell>
          <cell r="Y105">
            <v>18</v>
          </cell>
          <cell r="Z105">
            <v>18</v>
          </cell>
          <cell r="AA105">
            <v>18</v>
          </cell>
          <cell r="AB105">
            <v>17</v>
          </cell>
        </row>
        <row r="106">
          <cell r="N106" t="str">
            <v>Kuantitas</v>
          </cell>
          <cell r="X106">
            <v>1</v>
          </cell>
          <cell r="Y106">
            <v>1</v>
          </cell>
          <cell r="Z106">
            <v>1</v>
          </cell>
          <cell r="AA106">
            <v>1</v>
          </cell>
          <cell r="AB106">
            <v>1</v>
          </cell>
        </row>
        <row r="108">
          <cell r="N108" t="str">
            <v>Rp. (000)</v>
          </cell>
          <cell r="AA108">
            <v>5940</v>
          </cell>
          <cell r="AE108">
            <v>11880</v>
          </cell>
          <cell r="AI108">
            <v>11550</v>
          </cell>
        </row>
        <row r="109">
          <cell r="H109">
            <v>3</v>
          </cell>
          <cell r="I109" t="str">
            <v>Compactor</v>
          </cell>
          <cell r="J109" t="str">
            <v>Jam</v>
          </cell>
          <cell r="K109">
            <v>556</v>
          </cell>
          <cell r="L109">
            <v>247500.00000000003</v>
          </cell>
          <cell r="M109">
            <v>137610000.00000003</v>
          </cell>
          <cell r="N109" t="str">
            <v>Jam op.</v>
          </cell>
          <cell r="R109">
            <v>60</v>
          </cell>
          <cell r="S109">
            <v>60</v>
          </cell>
          <cell r="T109">
            <v>60</v>
          </cell>
          <cell r="U109">
            <v>61</v>
          </cell>
          <cell r="V109">
            <v>61</v>
          </cell>
          <cell r="W109">
            <v>60</v>
          </cell>
          <cell r="X109">
            <v>60</v>
          </cell>
          <cell r="Y109">
            <v>60</v>
          </cell>
          <cell r="Z109">
            <v>60</v>
          </cell>
          <cell r="AA109">
            <v>60</v>
          </cell>
          <cell r="AB109">
            <v>60</v>
          </cell>
        </row>
        <row r="110">
          <cell r="N110" t="str">
            <v>Kuantitas</v>
          </cell>
          <cell r="R110">
            <v>1</v>
          </cell>
          <cell r="S110">
            <v>1</v>
          </cell>
          <cell r="T110">
            <v>1</v>
          </cell>
          <cell r="U110">
            <v>1</v>
          </cell>
          <cell r="V110">
            <v>1</v>
          </cell>
          <cell r="W110">
            <v>1</v>
          </cell>
          <cell r="X110">
            <v>1</v>
          </cell>
          <cell r="Y110">
            <v>1</v>
          </cell>
          <cell r="Z110">
            <v>1</v>
          </cell>
          <cell r="AA110">
            <v>1</v>
          </cell>
          <cell r="AB110">
            <v>1</v>
          </cell>
        </row>
        <row r="112">
          <cell r="N112" t="str">
            <v>Rp. (000)</v>
          </cell>
          <cell r="U112">
            <v>14850.000000000002</v>
          </cell>
          <cell r="Y112">
            <v>29700.000000000004</v>
          </cell>
          <cell r="AC112">
            <v>30195.000000000004</v>
          </cell>
          <cell r="AG112">
            <v>29700.000000000004</v>
          </cell>
          <cell r="AK112">
            <v>29700.000000000004</v>
          </cell>
          <cell r="AO112">
            <v>29700.000000000004</v>
          </cell>
        </row>
        <row r="113">
          <cell r="H113">
            <v>4</v>
          </cell>
          <cell r="I113" t="str">
            <v>Motor grader</v>
          </cell>
          <cell r="J113" t="str">
            <v>Jam</v>
          </cell>
          <cell r="K113">
            <v>572</v>
          </cell>
          <cell r="L113">
            <v>302500</v>
          </cell>
          <cell r="M113">
            <v>173030000</v>
          </cell>
          <cell r="N113" t="str">
            <v>Jam op.</v>
          </cell>
          <cell r="R113">
            <v>51</v>
          </cell>
          <cell r="S113">
            <v>51</v>
          </cell>
          <cell r="T113">
            <v>51</v>
          </cell>
          <cell r="U113">
            <v>51</v>
          </cell>
          <cell r="V113">
            <v>51</v>
          </cell>
          <cell r="W113">
            <v>51</v>
          </cell>
          <cell r="X113">
            <v>44</v>
          </cell>
          <cell r="Y113">
            <v>44</v>
          </cell>
          <cell r="Z113">
            <v>44</v>
          </cell>
          <cell r="AA113">
            <v>43</v>
          </cell>
          <cell r="AB113">
            <v>43</v>
          </cell>
        </row>
        <row r="114">
          <cell r="N114" t="str">
            <v>Kuantitas</v>
          </cell>
          <cell r="R114">
            <v>1</v>
          </cell>
          <cell r="S114">
            <v>1</v>
          </cell>
          <cell r="T114">
            <v>1</v>
          </cell>
          <cell r="U114">
            <v>1</v>
          </cell>
          <cell r="V114">
            <v>1</v>
          </cell>
          <cell r="W114">
            <v>1</v>
          </cell>
          <cell r="X114">
            <v>1</v>
          </cell>
          <cell r="Y114">
            <v>1</v>
          </cell>
          <cell r="Z114">
            <v>1</v>
          </cell>
          <cell r="AA114">
            <v>1</v>
          </cell>
          <cell r="AB114">
            <v>1</v>
          </cell>
        </row>
        <row r="116">
          <cell r="N116" t="str">
            <v>Rp. (000)</v>
          </cell>
          <cell r="U116">
            <v>15427.5</v>
          </cell>
          <cell r="Y116">
            <v>30855</v>
          </cell>
          <cell r="AC116">
            <v>30855</v>
          </cell>
          <cell r="AG116">
            <v>28737.5</v>
          </cell>
          <cell r="AK116">
            <v>26620</v>
          </cell>
          <cell r="AO116">
            <v>26015</v>
          </cell>
        </row>
        <row r="117">
          <cell r="H117">
            <v>5</v>
          </cell>
          <cell r="I117" t="str">
            <v>Wheel loader</v>
          </cell>
          <cell r="J117" t="str">
            <v>Jam</v>
          </cell>
          <cell r="K117">
            <v>411</v>
          </cell>
          <cell r="L117">
            <v>275000</v>
          </cell>
          <cell r="M117">
            <v>113025000</v>
          </cell>
          <cell r="N117" t="str">
            <v>Jam op.</v>
          </cell>
          <cell r="R117">
            <v>56</v>
          </cell>
          <cell r="S117">
            <v>56</v>
          </cell>
          <cell r="T117">
            <v>56</v>
          </cell>
          <cell r="U117">
            <v>56</v>
          </cell>
          <cell r="V117">
            <v>56</v>
          </cell>
          <cell r="W117">
            <v>56</v>
          </cell>
          <cell r="X117">
            <v>56</v>
          </cell>
          <cell r="Y117">
            <v>56</v>
          </cell>
          <cell r="Z117">
            <v>56</v>
          </cell>
          <cell r="AA117">
            <v>56</v>
          </cell>
        </row>
        <row r="118">
          <cell r="N118" t="str">
            <v>Kuantitas</v>
          </cell>
          <cell r="R118">
            <v>1</v>
          </cell>
          <cell r="S118">
            <v>1</v>
          </cell>
          <cell r="T118">
            <v>1</v>
          </cell>
          <cell r="U118">
            <v>1</v>
          </cell>
          <cell r="V118">
            <v>1</v>
          </cell>
          <cell r="W118">
            <v>1</v>
          </cell>
          <cell r="X118">
            <v>1</v>
          </cell>
          <cell r="Y118">
            <v>1</v>
          </cell>
          <cell r="Z118">
            <v>1</v>
          </cell>
          <cell r="AA118">
            <v>1</v>
          </cell>
        </row>
        <row r="120">
          <cell r="N120" t="str">
            <v>Rp. (000)</v>
          </cell>
          <cell r="U120">
            <v>15400</v>
          </cell>
          <cell r="Y120">
            <v>30800</v>
          </cell>
          <cell r="AC120">
            <v>30800</v>
          </cell>
          <cell r="AG120">
            <v>30800</v>
          </cell>
          <cell r="AK120">
            <v>30800</v>
          </cell>
          <cell r="AO120">
            <v>15400</v>
          </cell>
        </row>
        <row r="121">
          <cell r="H121">
            <v>6</v>
          </cell>
          <cell r="I121" t="str">
            <v>Water Tank Truck</v>
          </cell>
          <cell r="J121" t="str">
            <v>Jam</v>
          </cell>
          <cell r="K121">
            <v>650</v>
          </cell>
          <cell r="L121">
            <v>82500</v>
          </cell>
          <cell r="M121">
            <v>53625000</v>
          </cell>
          <cell r="N121" t="str">
            <v>Jam op.</v>
          </cell>
          <cell r="R121">
            <v>100</v>
          </cell>
          <cell r="S121">
            <v>110</v>
          </cell>
          <cell r="T121">
            <v>110</v>
          </cell>
          <cell r="U121">
            <v>110</v>
          </cell>
          <cell r="V121">
            <v>100</v>
          </cell>
          <cell r="W121">
            <v>100</v>
          </cell>
          <cell r="X121">
            <v>50</v>
          </cell>
          <cell r="Y121">
            <v>51</v>
          </cell>
          <cell r="Z121">
            <v>51</v>
          </cell>
          <cell r="AA121">
            <v>51</v>
          </cell>
          <cell r="AB121">
            <v>51</v>
          </cell>
        </row>
        <row r="122">
          <cell r="N122" t="str">
            <v>Kuantitas</v>
          </cell>
          <cell r="R122">
            <v>2</v>
          </cell>
          <cell r="S122">
            <v>2</v>
          </cell>
          <cell r="T122">
            <v>2</v>
          </cell>
          <cell r="U122">
            <v>2</v>
          </cell>
          <cell r="V122">
            <v>2</v>
          </cell>
          <cell r="W122">
            <v>2</v>
          </cell>
          <cell r="X122">
            <v>1</v>
          </cell>
          <cell r="Y122">
            <v>1</v>
          </cell>
          <cell r="Z122">
            <v>1</v>
          </cell>
          <cell r="AA122">
            <v>1</v>
          </cell>
          <cell r="AB122">
            <v>1</v>
          </cell>
        </row>
        <row r="124">
          <cell r="N124" t="str">
            <v>Rp. (000)</v>
          </cell>
          <cell r="U124">
            <v>8250</v>
          </cell>
          <cell r="Y124">
            <v>18150</v>
          </cell>
          <cell r="AC124">
            <v>17325</v>
          </cell>
          <cell r="AG124">
            <v>12375</v>
          </cell>
          <cell r="AK124">
            <v>8415</v>
          </cell>
          <cell r="AO124">
            <v>8415</v>
          </cell>
        </row>
        <row r="125">
          <cell r="H125">
            <v>7</v>
          </cell>
          <cell r="I125" t="str">
            <v>Dump Truck 5 Ton</v>
          </cell>
          <cell r="J125" t="str">
            <v>Jam</v>
          </cell>
          <cell r="K125">
            <v>447</v>
          </cell>
          <cell r="L125">
            <v>93500.000000000015</v>
          </cell>
          <cell r="M125">
            <v>41794500.000000007</v>
          </cell>
          <cell r="N125" t="str">
            <v>Jam op.</v>
          </cell>
          <cell r="T125">
            <v>22</v>
          </cell>
          <cell r="U125">
            <v>23</v>
          </cell>
          <cell r="V125">
            <v>23</v>
          </cell>
          <cell r="W125">
            <v>23</v>
          </cell>
          <cell r="X125">
            <v>23</v>
          </cell>
          <cell r="Y125">
            <v>23</v>
          </cell>
          <cell r="Z125">
            <v>23</v>
          </cell>
          <cell r="AA125">
            <v>23</v>
          </cell>
          <cell r="AB125">
            <v>23</v>
          </cell>
          <cell r="AC125">
            <v>23</v>
          </cell>
        </row>
        <row r="126">
          <cell r="N126" t="str">
            <v>Kuantitas</v>
          </cell>
          <cell r="T126">
            <v>1</v>
          </cell>
          <cell r="U126">
            <v>1</v>
          </cell>
          <cell r="V126">
            <v>1</v>
          </cell>
          <cell r="W126">
            <v>1</v>
          </cell>
          <cell r="X126">
            <v>1</v>
          </cell>
          <cell r="Y126">
            <v>1</v>
          </cell>
          <cell r="Z126">
            <v>1</v>
          </cell>
          <cell r="AA126">
            <v>1</v>
          </cell>
          <cell r="AB126">
            <v>1</v>
          </cell>
          <cell r="AC126">
            <v>1</v>
          </cell>
        </row>
        <row r="128">
          <cell r="N128" t="str">
            <v>Rp. (000)</v>
          </cell>
          <cell r="W128">
            <v>2057.0000000000005</v>
          </cell>
          <cell r="AA128">
            <v>4301.0000000000009</v>
          </cell>
          <cell r="AE128">
            <v>6451.5000000000009</v>
          </cell>
          <cell r="AI128">
            <v>4301.0000000000009</v>
          </cell>
          <cell r="AM128">
            <v>4301.0000000000009</v>
          </cell>
        </row>
        <row r="129">
          <cell r="H129">
            <v>8</v>
          </cell>
          <cell r="I129" t="str">
            <v>Dump Truck 8 ton</v>
          </cell>
          <cell r="J129" t="str">
            <v>Jam</v>
          </cell>
          <cell r="K129">
            <v>4224</v>
          </cell>
          <cell r="L129">
            <v>121000.00000000001</v>
          </cell>
          <cell r="M129">
            <v>511104000.00000006</v>
          </cell>
          <cell r="N129" t="str">
            <v>Jam op.</v>
          </cell>
          <cell r="R129">
            <v>360</v>
          </cell>
          <cell r="S129">
            <v>360</v>
          </cell>
          <cell r="T129">
            <v>360</v>
          </cell>
          <cell r="U129">
            <v>360</v>
          </cell>
          <cell r="V129">
            <v>360</v>
          </cell>
          <cell r="W129">
            <v>360</v>
          </cell>
          <cell r="X129">
            <v>445</v>
          </cell>
          <cell r="Y129">
            <v>445</v>
          </cell>
          <cell r="Z129">
            <v>445</v>
          </cell>
          <cell r="AA129">
            <v>440</v>
          </cell>
          <cell r="AB129">
            <v>440</v>
          </cell>
        </row>
        <row r="130">
          <cell r="N130" t="str">
            <v>Kuantitas</v>
          </cell>
          <cell r="R130">
            <v>6</v>
          </cell>
          <cell r="S130">
            <v>6</v>
          </cell>
          <cell r="T130">
            <v>6</v>
          </cell>
          <cell r="U130">
            <v>6</v>
          </cell>
          <cell r="V130">
            <v>6</v>
          </cell>
          <cell r="W130">
            <v>6</v>
          </cell>
          <cell r="X130">
            <v>8</v>
          </cell>
          <cell r="Y130">
            <v>8</v>
          </cell>
          <cell r="Z130">
            <v>8</v>
          </cell>
          <cell r="AA130">
            <v>8</v>
          </cell>
          <cell r="AB130">
            <v>8</v>
          </cell>
        </row>
        <row r="132">
          <cell r="N132" t="str">
            <v>Rp. (000)</v>
          </cell>
          <cell r="U132">
            <v>43560.000000000007</v>
          </cell>
          <cell r="Y132">
            <v>87120.000000000015</v>
          </cell>
          <cell r="AC132">
            <v>87120.000000000015</v>
          </cell>
          <cell r="AG132">
            <v>97405.000000000015</v>
          </cell>
          <cell r="AK132">
            <v>107690.00000000001</v>
          </cell>
          <cell r="AO132">
            <v>106480.00000000001</v>
          </cell>
        </row>
        <row r="133">
          <cell r="H133">
            <v>9</v>
          </cell>
          <cell r="I133" t="str">
            <v>Asphalt Sprayer</v>
          </cell>
          <cell r="J133" t="str">
            <v>Jam</v>
          </cell>
          <cell r="K133">
            <v>136</v>
          </cell>
          <cell r="L133">
            <v>27500.000000000004</v>
          </cell>
          <cell r="M133">
            <v>3740000.0000000005</v>
          </cell>
          <cell r="N133" t="str">
            <v>Jam op.</v>
          </cell>
          <cell r="T133">
            <v>16</v>
          </cell>
          <cell r="U133">
            <v>16</v>
          </cell>
          <cell r="V133">
            <v>16</v>
          </cell>
          <cell r="W133">
            <v>16</v>
          </cell>
          <cell r="X133">
            <v>16</v>
          </cell>
          <cell r="Y133">
            <v>16</v>
          </cell>
        </row>
        <row r="134">
          <cell r="N134" t="str">
            <v>Kuantitas</v>
          </cell>
          <cell r="T134">
            <v>1</v>
          </cell>
          <cell r="U134">
            <v>1</v>
          </cell>
          <cell r="V134">
            <v>1</v>
          </cell>
          <cell r="W134">
            <v>1</v>
          </cell>
          <cell r="X134">
            <v>1</v>
          </cell>
          <cell r="Y134">
            <v>1</v>
          </cell>
        </row>
        <row r="136">
          <cell r="N136" t="str">
            <v>Rp. (000)</v>
          </cell>
          <cell r="W136">
            <v>440.00000000000006</v>
          </cell>
          <cell r="AA136">
            <v>880.00000000000011</v>
          </cell>
          <cell r="AE136">
            <v>880.00000000000011</v>
          </cell>
          <cell r="AI136">
            <v>440.00000000000006</v>
          </cell>
        </row>
        <row r="137">
          <cell r="H137">
            <v>10</v>
          </cell>
          <cell r="I137" t="str">
            <v>Air compressor</v>
          </cell>
          <cell r="J137" t="str">
            <v>Jam</v>
          </cell>
          <cell r="K137">
            <v>162</v>
          </cell>
          <cell r="L137">
            <v>59400.000000000007</v>
          </cell>
          <cell r="M137">
            <v>9622800.0000000019</v>
          </cell>
          <cell r="N137" t="str">
            <v>Jam op.</v>
          </cell>
          <cell r="T137">
            <v>21</v>
          </cell>
          <cell r="U137">
            <v>20</v>
          </cell>
          <cell r="V137">
            <v>20</v>
          </cell>
          <cell r="W137">
            <v>20</v>
          </cell>
          <cell r="X137">
            <v>20</v>
          </cell>
          <cell r="Y137">
            <v>20</v>
          </cell>
        </row>
        <row r="138">
          <cell r="N138" t="str">
            <v>Kuantitas</v>
          </cell>
          <cell r="T138">
            <v>1</v>
          </cell>
          <cell r="U138">
            <v>1</v>
          </cell>
          <cell r="V138">
            <v>1</v>
          </cell>
          <cell r="W138">
            <v>1</v>
          </cell>
          <cell r="X138">
            <v>1</v>
          </cell>
          <cell r="Y138">
            <v>1</v>
          </cell>
        </row>
        <row r="140">
          <cell r="N140" t="str">
            <v>Rp. (000)</v>
          </cell>
          <cell r="W140">
            <v>1247.4000000000003</v>
          </cell>
          <cell r="AA140">
            <v>2376.0000000000005</v>
          </cell>
          <cell r="AE140">
            <v>2376.0000000000005</v>
          </cell>
          <cell r="AI140">
            <v>1188.0000000000002</v>
          </cell>
        </row>
        <row r="141">
          <cell r="H141">
            <v>11</v>
          </cell>
          <cell r="I141" t="str">
            <v>Genset</v>
          </cell>
          <cell r="J141" t="str">
            <v>Jam</v>
          </cell>
          <cell r="K141">
            <v>194</v>
          </cell>
          <cell r="L141">
            <v>0</v>
          </cell>
          <cell r="M141">
            <v>0</v>
          </cell>
          <cell r="N141" t="str">
            <v>Jam op.</v>
          </cell>
          <cell r="X141">
            <v>29</v>
          </cell>
          <cell r="Y141">
            <v>30</v>
          </cell>
          <cell r="Z141">
            <v>30</v>
          </cell>
          <cell r="AA141">
            <v>30</v>
          </cell>
        </row>
        <row r="142">
          <cell r="N142" t="str">
            <v>Kuantitas</v>
          </cell>
          <cell r="X142">
            <v>1</v>
          </cell>
          <cell r="Y142">
            <v>1</v>
          </cell>
          <cell r="Z142">
            <v>1</v>
          </cell>
          <cell r="AA142">
            <v>1</v>
          </cell>
        </row>
        <row r="144">
          <cell r="N144" t="str">
            <v>Rp. (000)</v>
          </cell>
        </row>
        <row r="145">
          <cell r="H145">
            <v>12</v>
          </cell>
          <cell r="I145" t="str">
            <v>AMP</v>
          </cell>
          <cell r="J145" t="str">
            <v>Jam</v>
          </cell>
          <cell r="K145">
            <v>194</v>
          </cell>
          <cell r="L145">
            <v>0</v>
          </cell>
          <cell r="M145">
            <v>0</v>
          </cell>
          <cell r="N145" t="str">
            <v>Jam op.</v>
          </cell>
          <cell r="X145">
            <v>29</v>
          </cell>
          <cell r="Y145">
            <v>30</v>
          </cell>
          <cell r="Z145">
            <v>30</v>
          </cell>
          <cell r="AA145">
            <v>30</v>
          </cell>
        </row>
        <row r="146">
          <cell r="N146" t="str">
            <v>Kuantitas</v>
          </cell>
          <cell r="X146">
            <v>1</v>
          </cell>
          <cell r="Y146">
            <v>1</v>
          </cell>
          <cell r="Z146">
            <v>1</v>
          </cell>
          <cell r="AA146">
            <v>1</v>
          </cell>
        </row>
        <row r="148">
          <cell r="N148" t="str">
            <v>Rp. (000)</v>
          </cell>
        </row>
        <row r="149">
          <cell r="H149">
            <v>13</v>
          </cell>
          <cell r="I149" t="str">
            <v>Asphalt Finisher</v>
          </cell>
          <cell r="J149" t="str">
            <v>Jam</v>
          </cell>
          <cell r="K149">
            <v>194</v>
          </cell>
          <cell r="L149">
            <v>192500.00000000003</v>
          </cell>
          <cell r="M149">
            <v>37345000.000000007</v>
          </cell>
          <cell r="N149" t="str">
            <v>Jam op.</v>
          </cell>
          <cell r="X149">
            <v>60</v>
          </cell>
          <cell r="Y149">
            <v>60</v>
          </cell>
          <cell r="Z149">
            <v>61</v>
          </cell>
          <cell r="AA149">
            <v>61</v>
          </cell>
        </row>
        <row r="150">
          <cell r="N150" t="str">
            <v>Kuantitas</v>
          </cell>
          <cell r="X150">
            <v>1</v>
          </cell>
          <cell r="Y150">
            <v>1</v>
          </cell>
          <cell r="Z150">
            <v>1</v>
          </cell>
          <cell r="AA150">
            <v>1</v>
          </cell>
        </row>
        <row r="152">
          <cell r="N152" t="str">
            <v>Rp. (000)</v>
          </cell>
          <cell r="AA152">
            <v>11550.000000000002</v>
          </cell>
          <cell r="AE152">
            <v>23292.500000000004</v>
          </cell>
          <cell r="AI152">
            <v>11742.500000000002</v>
          </cell>
        </row>
        <row r="153">
          <cell r="H153">
            <v>14</v>
          </cell>
          <cell r="I153" t="str">
            <v>Tandem roller</v>
          </cell>
          <cell r="J153" t="str">
            <v>Jam</v>
          </cell>
          <cell r="K153">
            <v>194</v>
          </cell>
          <cell r="L153">
            <v>115500.00000000001</v>
          </cell>
          <cell r="M153">
            <v>22407000.000000004</v>
          </cell>
          <cell r="N153" t="str">
            <v>Jam op.</v>
          </cell>
          <cell r="X153">
            <v>60</v>
          </cell>
          <cell r="Y153">
            <v>60</v>
          </cell>
          <cell r="Z153">
            <v>61</v>
          </cell>
          <cell r="AA153">
            <v>61</v>
          </cell>
        </row>
        <row r="154">
          <cell r="N154" t="str">
            <v>Kuantitas</v>
          </cell>
          <cell r="X154">
            <v>1</v>
          </cell>
          <cell r="Y154">
            <v>1</v>
          </cell>
          <cell r="Z154">
            <v>1</v>
          </cell>
          <cell r="AA154">
            <v>1</v>
          </cell>
        </row>
        <row r="156">
          <cell r="N156" t="str">
            <v>Rp. (000)</v>
          </cell>
          <cell r="AA156">
            <v>6930.0000000000009</v>
          </cell>
          <cell r="AE156">
            <v>13975.500000000002</v>
          </cell>
          <cell r="AI156">
            <v>7045.5000000000009</v>
          </cell>
        </row>
        <row r="157">
          <cell r="H157">
            <v>15</v>
          </cell>
          <cell r="I157" t="str">
            <v>Tire roller</v>
          </cell>
          <cell r="J157" t="str">
            <v>Jam</v>
          </cell>
          <cell r="K157">
            <v>307</v>
          </cell>
          <cell r="L157">
            <v>126500.00000000001</v>
          </cell>
          <cell r="M157">
            <v>38835500.000000007</v>
          </cell>
          <cell r="N157" t="str">
            <v>Jam op.</v>
          </cell>
          <cell r="X157">
            <v>60</v>
          </cell>
          <cell r="Y157">
            <v>60</v>
          </cell>
          <cell r="Z157">
            <v>61</v>
          </cell>
          <cell r="AA157">
            <v>61</v>
          </cell>
          <cell r="AB157">
            <v>54</v>
          </cell>
          <cell r="AC157">
            <v>53</v>
          </cell>
        </row>
        <row r="158">
          <cell r="N158" t="str">
            <v>Kuantitas</v>
          </cell>
          <cell r="X158">
            <v>1</v>
          </cell>
          <cell r="Y158">
            <v>1</v>
          </cell>
          <cell r="Z158">
            <v>1</v>
          </cell>
          <cell r="AA158">
            <v>1</v>
          </cell>
          <cell r="AB158">
            <v>1</v>
          </cell>
          <cell r="AC158">
            <v>1</v>
          </cell>
        </row>
        <row r="160">
          <cell r="N160" t="str">
            <v>Rp. (000)</v>
          </cell>
          <cell r="AA160">
            <v>7590.0000000000009</v>
          </cell>
          <cell r="AE160">
            <v>15306.500000000002</v>
          </cell>
          <cell r="AI160">
            <v>14547.500000000002</v>
          </cell>
          <cell r="AM160">
            <v>6704.5000000000009</v>
          </cell>
        </row>
        <row r="161">
          <cell r="H161">
            <v>16</v>
          </cell>
          <cell r="I161" t="str">
            <v>Alat bantu lain-lain</v>
          </cell>
          <cell r="J161" t="str">
            <v>Ls</v>
          </cell>
          <cell r="K161">
            <v>1</v>
          </cell>
          <cell r="M161">
            <v>46325000</v>
          </cell>
          <cell r="N161" t="str">
            <v>Kuantitas</v>
          </cell>
        </row>
        <row r="163">
          <cell r="N163" t="str">
            <v>Rp. (000)</v>
          </cell>
          <cell r="Q163">
            <v>6617.8571428571431</v>
          </cell>
          <cell r="U163">
            <v>6617.8571428571431</v>
          </cell>
          <cell r="Y163">
            <v>6617.8571428571431</v>
          </cell>
          <cell r="AC163">
            <v>6617.8571428571431</v>
          </cell>
          <cell r="AG163">
            <v>6617.8571428571431</v>
          </cell>
          <cell r="AK163">
            <v>6617.8571428571431</v>
          </cell>
          <cell r="AO163">
            <v>6617.8571428571431</v>
          </cell>
        </row>
        <row r="165">
          <cell r="I165" t="str">
            <v>JUMLAH BIAYA ALAT</v>
          </cell>
          <cell r="M165">
            <v>1356488800</v>
          </cell>
          <cell r="O165">
            <v>0</v>
          </cell>
          <cell r="Q165">
            <v>6617857.1428571427</v>
          </cell>
          <cell r="S165">
            <v>0</v>
          </cell>
          <cell r="U165">
            <v>120880357.14285715</v>
          </cell>
          <cell r="W165">
            <v>3744400.0000000005</v>
          </cell>
          <cell r="Y165">
            <v>236792857.14285713</v>
          </cell>
          <cell r="AA165">
            <v>39567000.000000007</v>
          </cell>
          <cell r="AC165">
            <v>236462857.14285713</v>
          </cell>
          <cell r="AE165">
            <v>74162000</v>
          </cell>
          <cell r="AG165">
            <v>238910357.14285713</v>
          </cell>
          <cell r="AI165">
            <v>50814500.000000007</v>
          </cell>
          <cell r="AK165">
            <v>242842857.14285713</v>
          </cell>
          <cell r="AM165">
            <v>11005500.000000002</v>
          </cell>
          <cell r="AO165">
            <v>225627857.14285713</v>
          </cell>
        </row>
        <row r="166">
          <cell r="I166" t="str">
            <v>RENCANA KAS KELUAR ALAT</v>
          </cell>
          <cell r="Q166">
            <v>6617857.1428571427</v>
          </cell>
          <cell r="U166">
            <v>120880357.14285715</v>
          </cell>
          <cell r="Y166">
            <v>240537257.14285713</v>
          </cell>
          <cell r="AC166">
            <v>276029857.14285713</v>
          </cell>
          <cell r="AG166">
            <v>313072357.14285713</v>
          </cell>
          <cell r="AK166">
            <v>293657357.14285713</v>
          </cell>
          <cell r="AO166">
            <v>236633357.14285713</v>
          </cell>
        </row>
        <row r="167">
          <cell r="I167" t="str">
            <v>KOMULATIF RENCANA KAS KELUAR ALAT</v>
          </cell>
          <cell r="Q167">
            <v>6617857.1428571427</v>
          </cell>
          <cell r="U167">
            <v>127498214.2857143</v>
          </cell>
          <cell r="Y167">
            <v>368035471.42857146</v>
          </cell>
          <cell r="AC167">
            <v>644065328.57142854</v>
          </cell>
          <cell r="AG167">
            <v>957137685.71428561</v>
          </cell>
          <cell r="AK167">
            <v>1250795042.8571427</v>
          </cell>
          <cell r="AO167">
            <v>1487428399.9999998</v>
          </cell>
        </row>
      </sheetData>
      <sheetData sheetId="10"/>
      <sheetData sheetId="11"/>
      <sheetData sheetId="12"/>
      <sheetData sheetId="13"/>
      <sheetData sheetId="14">
        <row r="2">
          <cell r="A2" t="str">
            <v>SKETSA LOKASI PEKERJAAN</v>
          </cell>
        </row>
      </sheetData>
      <sheetData sheetId="1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P EDA_Analysis 2007"/>
      <sheetName val="Sensitivitas Analisys-Eda 07"/>
      <sheetName val="Breakeven Analysis Data"/>
      <sheetName val="Asumsi"/>
      <sheetName val="Breakeven Analysis Chart"/>
      <sheetName val="Proses Prognosa"/>
      <sheetName val="Proses RKAP"/>
      <sheetName val="Listrik"/>
      <sheetName val="Sheet2"/>
      <sheetName val="Sales"/>
      <sheetName val="HPP"/>
      <sheetName val="Fix Asset"/>
      <sheetName val="ArusKas"/>
      <sheetName val="R-L Nrc"/>
      <sheetName val="Rasio"/>
      <sheetName val="Raw Material"/>
      <sheetName val="Sheet1"/>
      <sheetName val="MODAL KERJA"/>
      <sheetName val="SHORT KAS"/>
      <sheetName val="Codorus (2)"/>
      <sheetName val="KI-BAV Restruk"/>
      <sheetName val="FP"/>
      <sheetName val="KMK-BAV (Restruk)"/>
      <sheetName val="KMK-BAV (NEW)"/>
      <sheetName val="PT BEI"/>
    </sheetNames>
    <sheetDataSet>
      <sheetData sheetId="0"/>
      <sheetData sheetId="1"/>
      <sheetData sheetId="2" refreshError="1">
        <row r="26">
          <cell r="G26">
            <v>4726.5001708915006</v>
          </cell>
        </row>
        <row r="43">
          <cell r="G43">
            <v>3775197.1316128587</v>
          </cell>
        </row>
        <row r="60">
          <cell r="F60">
            <v>349556.38890839834</v>
          </cell>
        </row>
        <row r="61">
          <cell r="F61">
            <v>3109622.7685480509</v>
          </cell>
        </row>
        <row r="62">
          <cell r="F62">
            <v>281083.308259185</v>
          </cell>
        </row>
        <row r="63">
          <cell r="F63">
            <v>47069.657306686539</v>
          </cell>
        </row>
        <row r="64">
          <cell r="F64">
            <v>422037.87697767845</v>
          </cell>
        </row>
        <row r="72">
          <cell r="G72">
            <v>57582611903.75193</v>
          </cell>
        </row>
        <row r="84">
          <cell r="F84">
            <v>12323.793916469274</v>
          </cell>
        </row>
        <row r="85">
          <cell r="G85">
            <v>46524751444.042801</v>
          </cell>
        </row>
        <row r="87">
          <cell r="F87">
            <v>-326.79391646927434</v>
          </cell>
        </row>
        <row r="88">
          <cell r="G88">
            <v>11057860459.709129</v>
          </cell>
        </row>
        <row r="91">
          <cell r="F91">
            <v>6341786.1965833344</v>
          </cell>
        </row>
        <row r="92">
          <cell r="F92">
            <v>174908.20166904759</v>
          </cell>
        </row>
        <row r="93">
          <cell r="F93">
            <v>3885874.1647303323</v>
          </cell>
        </row>
        <row r="94">
          <cell r="G94">
            <v>10402568562.982714</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EP EDA_Analysis"/>
      <sheetName val="Sensitivitas Analisys - Eda"/>
      <sheetName val="Free CashFlow"/>
      <sheetName val="Valuation BAV"/>
      <sheetName val="ASUMSI R-L"/>
      <sheetName val="GROWTH (KMK)"/>
      <sheetName val="Raw Material"/>
      <sheetName val="Proses&amp;IQF (KMK)"/>
      <sheetName val="Persediaan Brng (KMK)"/>
      <sheetName val="Analisa Rasio"/>
      <sheetName val="Proses&amp;IQF"/>
      <sheetName val="Buyer Demand"/>
      <sheetName val="Stok-real (KMK)"/>
      <sheetName val="BEATK (HOK)"/>
      <sheetName val="Bahan"/>
      <sheetName val="BeaTK12500"/>
      <sheetName val="BeaTK12500 (KMK)"/>
      <sheetName val="Biaya Proses&amp;TK (KMK)"/>
      <sheetName val="Bahan (KMK)"/>
      <sheetName val="Formula Bahan"/>
      <sheetName val="Biaya Proses&amp;TK"/>
      <sheetName val="Biaya Overhead"/>
      <sheetName val="Fixed Asset"/>
      <sheetName val="Stok-real"/>
      <sheetName val="Biaya Pemasaran"/>
      <sheetName val="New Fixasset"/>
      <sheetName val="Sheet2"/>
      <sheetName val="Sheet1"/>
      <sheetName val="CashFlow (juta)"/>
      <sheetName val="Persediaan Brng"/>
      <sheetName val="Skedul Jual"/>
      <sheetName val="HPP-Detail"/>
      <sheetName val="Sheet3"/>
      <sheetName val="Sheet4"/>
      <sheetName val="BPL"/>
      <sheetName val="CashFlow"/>
      <sheetName val="CashFlow (2)"/>
      <sheetName val="Rincian Desember Akhir"/>
      <sheetName val="Sheet7"/>
      <sheetName val="Rincian Arus Kas"/>
      <sheetName val="RAKPrintout"/>
      <sheetName val="Biaya Divisi"/>
      <sheetName val="RINCIAN"/>
      <sheetName val="RINCIAN (2)"/>
      <sheetName val="BUT"/>
      <sheetName val="Prakiraan Kas"/>
      <sheetName val="RAKPrintout (Prognosa)"/>
      <sheetName val="Bunga Hutang"/>
      <sheetName val="Statement of Cash Flows"/>
      <sheetName val="Lampiran"/>
      <sheetName val="GROWTH"/>
      <sheetName val="Sheet6"/>
      <sheetName val="Sheet5"/>
      <sheetName val="R-L&amp;Balance Sheet"/>
      <sheetName val="Hutang Usaha"/>
      <sheetName val="Ikhitisar Kreditur"/>
      <sheetName val="Schedulle BAV"/>
      <sheetName val="Schedulle Plasma"/>
      <sheetName val="Schedulle BAV (2)"/>
      <sheetName val="Codorus"/>
      <sheetName val="INVESTASI UMUM"/>
      <sheetName val="INVESTASI MESIN+BANGUNAN"/>
      <sheetName val="New Credit KI"/>
      <sheetName val="New Modal Kerja"/>
      <sheetName val="Schedulle 20 BUMN"/>
      <sheetName val="PT BE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Asuransi"/>
      <sheetName val="Fax"/>
      <sheetName val="Tanggal"/>
      <sheetName val="Data_Asuransi"/>
      <sheetName val="DICA AKTIF"/>
    </sheetNames>
    <sheetDataSet>
      <sheetData sheetId="0" refreshError="1">
        <row r="5">
          <cell r="A5">
            <v>1</v>
          </cell>
          <cell r="B5">
            <v>38477</v>
          </cell>
          <cell r="D5" t="str">
            <v>OOLU6403808</v>
          </cell>
        </row>
        <row r="6">
          <cell r="A6">
            <v>2</v>
          </cell>
          <cell r="B6">
            <v>38478</v>
          </cell>
          <cell r="D6" t="str">
            <v>OOLU6403633</v>
          </cell>
        </row>
        <row r="7">
          <cell r="A7">
            <v>3</v>
          </cell>
          <cell r="B7">
            <v>38479</v>
          </cell>
          <cell r="D7" t="str">
            <v>HJCU6047857</v>
          </cell>
        </row>
        <row r="8">
          <cell r="A8">
            <v>4</v>
          </cell>
          <cell r="B8">
            <v>38480</v>
          </cell>
          <cell r="D8" t="str">
            <v>OOLU6026843</v>
          </cell>
        </row>
        <row r="9">
          <cell r="A9">
            <v>5</v>
          </cell>
          <cell r="B9">
            <v>38482</v>
          </cell>
          <cell r="D9" t="str">
            <v>OOLU6404218</v>
          </cell>
        </row>
        <row r="10">
          <cell r="A10">
            <v>6</v>
          </cell>
          <cell r="B10">
            <v>38483</v>
          </cell>
          <cell r="D10" t="str">
            <v>CRLU1230061</v>
          </cell>
        </row>
        <row r="11">
          <cell r="A11">
            <v>7</v>
          </cell>
          <cell r="B11">
            <v>38484</v>
          </cell>
          <cell r="D11" t="str">
            <v>GESU9196136</v>
          </cell>
        </row>
        <row r="12">
          <cell r="A12">
            <v>8</v>
          </cell>
          <cell r="B12">
            <v>38488</v>
          </cell>
          <cell r="D12" t="str">
            <v>WHLU7600306</v>
          </cell>
        </row>
        <row r="13">
          <cell r="A13">
            <v>9</v>
          </cell>
          <cell r="B13">
            <v>38492</v>
          </cell>
          <cell r="D13" t="str">
            <v>EMCU5207683</v>
          </cell>
        </row>
        <row r="14">
          <cell r="A14">
            <v>10</v>
          </cell>
          <cell r="B14">
            <v>38493</v>
          </cell>
          <cell r="D14" t="str">
            <v>EMCU5179030</v>
          </cell>
        </row>
        <row r="15">
          <cell r="A15">
            <v>11</v>
          </cell>
          <cell r="B15">
            <v>38495</v>
          </cell>
          <cell r="C15" t="str">
            <v>L 7238 DU</v>
          </cell>
          <cell r="D15" t="str">
            <v>OOLU6400871</v>
          </cell>
          <cell r="E15" t="str">
            <v>OOLG702278</v>
          </cell>
          <cell r="F15">
            <v>38495</v>
          </cell>
          <cell r="G15" t="str">
            <v>FROZEN SOY BEANS SLB KYOKUYO BRAND</v>
          </cell>
          <cell r="H15" t="str">
            <v>500G x 20/CT</v>
          </cell>
          <cell r="I15">
            <v>17000</v>
          </cell>
          <cell r="J15" t="str">
            <v>FROZEN SOY BEANS SLB EDATUKI KYOKUYO BRAND</v>
          </cell>
          <cell r="K15" t="str">
            <v>500G x 20/CT</v>
          </cell>
          <cell r="L15">
            <v>2000</v>
          </cell>
          <cell r="M15" t="str">
            <v>FROZEN SOY BEANS L/B KYOKUYO BRAND</v>
          </cell>
          <cell r="N15" t="str">
            <v>500G x 20/CT</v>
          </cell>
          <cell r="O15">
            <v>2000</v>
          </cell>
        </row>
        <row r="16">
          <cell r="A16">
            <v>12</v>
          </cell>
          <cell r="B16">
            <v>38496</v>
          </cell>
          <cell r="C16" t="str">
            <v>L 8478 NU</v>
          </cell>
          <cell r="D16" t="str">
            <v>HDMU5922095</v>
          </cell>
          <cell r="E16" t="str">
            <v>HMM943240</v>
          </cell>
          <cell r="F16">
            <v>38496</v>
          </cell>
          <cell r="G16" t="str">
            <v>FROZEN SOYBEANS SLB</v>
          </cell>
          <cell r="H16" t="str">
            <v>Polybag Brand 1 KG x 10</v>
          </cell>
          <cell r="I16">
            <v>6000</v>
          </cell>
          <cell r="J16" t="str">
            <v>FROZEN SOYBEANS SLB</v>
          </cell>
          <cell r="K16" t="str">
            <v>Polybag Brand 400 G x 25</v>
          </cell>
          <cell r="L16">
            <v>10000</v>
          </cell>
          <cell r="M16" t="str">
            <v>FROZEN SOYBEANS SLB</v>
          </cell>
          <cell r="N16" t="str">
            <v>Polybag Brand 200 G x 50</v>
          </cell>
          <cell r="O16">
            <v>5000</v>
          </cell>
        </row>
        <row r="17">
          <cell r="A17">
            <v>13</v>
          </cell>
          <cell r="B17" t="str">
            <v>27 Mei 2005</v>
          </cell>
          <cell r="C17" t="str">
            <v>L 8471 NU</v>
          </cell>
          <cell r="D17" t="str">
            <v>GESU9194832</v>
          </cell>
          <cell r="E17" t="str">
            <v>DNAL530562</v>
          </cell>
          <cell r="F17">
            <v>38499</v>
          </cell>
          <cell r="G17" t="str">
            <v xml:space="preserve">FROZEN SOY BEANS SLB </v>
          </cell>
          <cell r="H17" t="str">
            <v>500G 20BAGS</v>
          </cell>
          <cell r="I17">
            <v>9000</v>
          </cell>
          <cell r="J17" t="str">
            <v>FROZEN SOYBEANS LB</v>
          </cell>
          <cell r="K17" t="str">
            <v>500G 20BAGS</v>
          </cell>
          <cell r="L17">
            <v>9000</v>
          </cell>
          <cell r="M17" t="str">
            <v xml:space="preserve">FROZEN SOYBEANS MUKIMAME </v>
          </cell>
          <cell r="N17" t="str">
            <v>IKG 10BAGS</v>
          </cell>
          <cell r="O17">
            <v>1000</v>
          </cell>
          <cell r="P17" t="str">
            <v xml:space="preserve">FROZEN SOYBEANS POLAR SEA SLB </v>
          </cell>
          <cell r="Q17" t="str">
            <v>500G 20BAGS</v>
          </cell>
          <cell r="R17">
            <v>1000</v>
          </cell>
          <cell r="S17" t="str">
            <v>FROZEN SOYBEANS SLB</v>
          </cell>
          <cell r="T17" t="str">
            <v>400G 25BAGS</v>
          </cell>
          <cell r="U17">
            <v>1000</v>
          </cell>
        </row>
        <row r="18">
          <cell r="A18">
            <v>14</v>
          </cell>
          <cell r="B18" t="str">
            <v>29 Mei 2005</v>
          </cell>
          <cell r="C18" t="str">
            <v>L 8471 NU</v>
          </cell>
          <cell r="D18" t="str">
            <v>WHLU7509412</v>
          </cell>
          <cell r="E18" t="str">
            <v>WH04794016</v>
          </cell>
          <cell r="F18" t="str">
            <v>29 Mei 2005</v>
          </cell>
          <cell r="G18" t="str">
            <v>FROZEN SOYBEANS SLB</v>
          </cell>
          <cell r="H18" t="str">
            <v xml:space="preserve">500G  20BAGS </v>
          </cell>
          <cell r="I18">
            <v>9000</v>
          </cell>
          <cell r="J18" t="str">
            <v>FROZEN SOYBEANS POLAR SEA SLB</v>
          </cell>
          <cell r="K18" t="str">
            <v xml:space="preserve">500G  20BAGS </v>
          </cell>
          <cell r="L18">
            <v>1500</v>
          </cell>
          <cell r="M18" t="str">
            <v>FROZEN SOYBEANS LB</v>
          </cell>
          <cell r="N18" t="str">
            <v xml:space="preserve">500G  20BAGS </v>
          </cell>
          <cell r="O18">
            <v>7500</v>
          </cell>
          <cell r="P18" t="str">
            <v>FROZEN SOYBEANS MUKIMAME</v>
          </cell>
          <cell r="Q18" t="str">
            <v xml:space="preserve">1KG  10BAGS </v>
          </cell>
          <cell r="R18">
            <v>2000</v>
          </cell>
        </row>
        <row r="19">
          <cell r="A19">
            <v>15</v>
          </cell>
          <cell r="B19" t="str">
            <v>30 Mei 2005</v>
          </cell>
          <cell r="C19" t="str">
            <v>L 8454 NU</v>
          </cell>
          <cell r="D19" t="str">
            <v>WHLU7506563</v>
          </cell>
          <cell r="E19" t="str">
            <v>WH04794049</v>
          </cell>
          <cell r="F19" t="str">
            <v>30 Mei 2005</v>
          </cell>
          <cell r="G19" t="str">
            <v>FROZEN SOYBEANS EDATSUKI SLB</v>
          </cell>
          <cell r="H19" t="str">
            <v xml:space="preserve">500G  20BAGS </v>
          </cell>
          <cell r="I19">
            <v>20500</v>
          </cell>
        </row>
        <row r="20">
          <cell r="A20">
            <v>16</v>
          </cell>
          <cell r="B20" t="str">
            <v>31 Mei 2005</v>
          </cell>
          <cell r="C20" t="str">
            <v>L 8524 NU</v>
          </cell>
          <cell r="D20" t="str">
            <v>WHLU7506516</v>
          </cell>
          <cell r="E20" t="str">
            <v>WH04794108</v>
          </cell>
          <cell r="F20" t="str">
            <v>31 Mei 2005</v>
          </cell>
          <cell r="G20" t="str">
            <v>FROZEN SOYBEANS SLB</v>
          </cell>
          <cell r="H20" t="str">
            <v xml:space="preserve">500G  20BAGS </v>
          </cell>
          <cell r="I20">
            <v>21000</v>
          </cell>
        </row>
        <row r="21">
          <cell r="A21">
            <v>17</v>
          </cell>
          <cell r="B21">
            <v>38506</v>
          </cell>
          <cell r="C21" t="str">
            <v>L 8716 NU</v>
          </cell>
          <cell r="D21" t="str">
            <v>EMCU5117640</v>
          </cell>
          <cell r="E21" t="str">
            <v>EMCEK42156</v>
          </cell>
          <cell r="F21">
            <v>38506</v>
          </cell>
          <cell r="G21" t="str">
            <v>FROZEN SOY BEANS SLB KYOKUYO BRAND</v>
          </cell>
          <cell r="H21" t="str">
            <v>500G x 20/CT</v>
          </cell>
          <cell r="I21">
            <v>8000</v>
          </cell>
          <cell r="J21" t="str">
            <v>FROZEN SOY BEANS L/B KYOKUYO BRAND</v>
          </cell>
          <cell r="K21" t="str">
            <v>500G x 20/CT</v>
          </cell>
          <cell r="L21">
            <v>500</v>
          </cell>
          <cell r="M21" t="str">
            <v>FROZEN SOY BEANS MUKIMAME  KYOKUYO BRAND</v>
          </cell>
          <cell r="N21" t="str">
            <v>500G x 20/CT</v>
          </cell>
          <cell r="O21">
            <v>4500</v>
          </cell>
          <cell r="P21" t="str">
            <v xml:space="preserve">FROZEN SOY BEANS SLB 2ND GRADE POLAR SEA </v>
          </cell>
          <cell r="Q21" t="str">
            <v>500G 20BAGS</v>
          </cell>
          <cell r="R21">
            <v>9000</v>
          </cell>
        </row>
        <row r="22">
          <cell r="A22">
            <v>18</v>
          </cell>
          <cell r="B22">
            <v>38508</v>
          </cell>
          <cell r="C22" t="str">
            <v>L 8671 F</v>
          </cell>
          <cell r="D22" t="str">
            <v>MWCU6927979</v>
          </cell>
          <cell r="E22" t="str">
            <v>MLID0050321</v>
          </cell>
          <cell r="F22">
            <v>38508</v>
          </cell>
          <cell r="G22" t="str">
            <v>FROZEN SOY BEANS SLB KYOKUYO BRAND</v>
          </cell>
          <cell r="H22" t="str">
            <v>500G x 20/CT</v>
          </cell>
          <cell r="I22">
            <v>8000</v>
          </cell>
          <cell r="J22" t="str">
            <v>FROZEN SOY BEANS SLB KYOKUYO BRAND</v>
          </cell>
          <cell r="K22" t="str">
            <v>400G x 25/CT</v>
          </cell>
          <cell r="L22">
            <v>2000</v>
          </cell>
          <cell r="M22" t="str">
            <v>FROZEN SOY BEANS SLB EDATUKI  KYOKUYO BRAND</v>
          </cell>
          <cell r="N22" t="str">
            <v>500G x 20/CT</v>
          </cell>
          <cell r="O22">
            <v>3000</v>
          </cell>
          <cell r="P22" t="str">
            <v>FROZEN SOY BEANS L/B KYOKUYO BRAND</v>
          </cell>
          <cell r="Q22" t="str">
            <v>500G x 20/CT</v>
          </cell>
          <cell r="R22">
            <v>6000</v>
          </cell>
          <cell r="S22" t="str">
            <v>FROZEN SOY BEANS MUKIMAME KYOKUYO BRAND</v>
          </cell>
          <cell r="T22" t="str">
            <v>1KG x 10/CT</v>
          </cell>
          <cell r="U22">
            <v>2000</v>
          </cell>
        </row>
        <row r="23">
          <cell r="A23">
            <v>19</v>
          </cell>
          <cell r="B23">
            <v>38509</v>
          </cell>
          <cell r="C23" t="str">
            <v>L 8707 NU</v>
          </cell>
          <cell r="D23" t="str">
            <v>WHLU7703177</v>
          </cell>
          <cell r="E23" t="str">
            <v>WH04797951</v>
          </cell>
          <cell r="F23">
            <v>38509</v>
          </cell>
          <cell r="G23" t="str">
            <v>FROZEN SOY BEANS MUKIMAME</v>
          </cell>
          <cell r="H23" t="str">
            <v>1 KG x 10/CT</v>
          </cell>
          <cell r="I23">
            <v>21000</v>
          </cell>
        </row>
        <row r="24">
          <cell r="A24">
            <v>20</v>
          </cell>
          <cell r="B24">
            <v>38510</v>
          </cell>
          <cell r="C24" t="str">
            <v>L 7237 DU</v>
          </cell>
          <cell r="D24" t="str">
            <v>GESU9196223</v>
          </cell>
          <cell r="E24" t="str">
            <v>DNAL470175</v>
          </cell>
          <cell r="F24">
            <v>38510</v>
          </cell>
          <cell r="G24" t="str">
            <v>FROZEN SOY BEANS CGC BR</v>
          </cell>
          <cell r="H24" t="str">
            <v>Polybag Brand 1 KG x 10</v>
          </cell>
          <cell r="I24">
            <v>19300</v>
          </cell>
        </row>
        <row r="25">
          <cell r="A25">
            <v>21</v>
          </cell>
          <cell r="B25">
            <v>38516</v>
          </cell>
          <cell r="C25" t="str">
            <v>L 8678 BU</v>
          </cell>
          <cell r="D25" t="str">
            <v>WHLU7706345</v>
          </cell>
          <cell r="E25" t="str">
            <v>WH04797596</v>
          </cell>
          <cell r="F25">
            <v>38516</v>
          </cell>
          <cell r="G25" t="str">
            <v>FROZEN SOY BEANS CGC BR</v>
          </cell>
          <cell r="H25" t="str">
            <v>Polybag Brand 1 KG x 10</v>
          </cell>
          <cell r="I25">
            <v>19300</v>
          </cell>
        </row>
        <row r="26">
          <cell r="A26">
            <v>22</v>
          </cell>
          <cell r="B26">
            <v>38517</v>
          </cell>
          <cell r="C26" t="str">
            <v>L 7237 DU</v>
          </cell>
          <cell r="D26" t="str">
            <v>HJCU6044950</v>
          </cell>
          <cell r="E26" t="str">
            <v>H687973</v>
          </cell>
          <cell r="F26">
            <v>38517</v>
          </cell>
          <cell r="G26" t="str">
            <v>FROZEN SOY BEANS SLB KYOKUYO BRAND</v>
          </cell>
          <cell r="H26" t="str">
            <v>500G x 20/CT</v>
          </cell>
          <cell r="I26">
            <v>21000</v>
          </cell>
        </row>
        <row r="27">
          <cell r="A27">
            <v>23</v>
          </cell>
          <cell r="B27">
            <v>38519</v>
          </cell>
          <cell r="C27" t="str">
            <v>L 8507 AU</v>
          </cell>
          <cell r="D27" t="str">
            <v>YMLU5266574</v>
          </cell>
          <cell r="E27" t="str">
            <v>YML4645549</v>
          </cell>
          <cell r="F27">
            <v>38519</v>
          </cell>
          <cell r="G27" t="str">
            <v>FROZEN SOY BEANS CGC BR</v>
          </cell>
          <cell r="H27" t="str">
            <v>Polybag Brand 1 KG x 10</v>
          </cell>
          <cell r="I27">
            <v>21000</v>
          </cell>
        </row>
        <row r="28">
          <cell r="A28">
            <v>24</v>
          </cell>
          <cell r="B28">
            <v>38520</v>
          </cell>
          <cell r="C28" t="str">
            <v>L 7238 DU</v>
          </cell>
          <cell r="D28" t="str">
            <v>GESU9195741</v>
          </cell>
          <cell r="E28" t="str">
            <v>DNAL521654</v>
          </cell>
          <cell r="F28">
            <v>38520</v>
          </cell>
          <cell r="G28" t="str">
            <v>FROZEN SOY BEANS CGC BR</v>
          </cell>
          <cell r="H28" t="str">
            <v>Polybag Brand 1 KG x 10</v>
          </cell>
          <cell r="I28">
            <v>19300</v>
          </cell>
        </row>
        <row r="29">
          <cell r="A29">
            <v>25</v>
          </cell>
          <cell r="B29">
            <v>38524</v>
          </cell>
          <cell r="C29" t="str">
            <v>L 8321 F</v>
          </cell>
          <cell r="D29" t="str">
            <v>WHLU7506100</v>
          </cell>
          <cell r="E29" t="str">
            <v>WH04796889</v>
          </cell>
          <cell r="F29">
            <v>38524</v>
          </cell>
          <cell r="G29" t="str">
            <v>FROZEN SOYBEANS EDATSUKI SLB</v>
          </cell>
          <cell r="H29" t="str">
            <v xml:space="preserve">500G  20BAGS </v>
          </cell>
          <cell r="I29">
            <v>20500</v>
          </cell>
        </row>
        <row r="30">
          <cell r="A30">
            <v>26</v>
          </cell>
          <cell r="B30">
            <v>38524</v>
          </cell>
          <cell r="C30" t="str">
            <v>L 8526 BU</v>
          </cell>
          <cell r="D30" t="str">
            <v>WHLU7703602</v>
          </cell>
          <cell r="E30" t="str">
            <v>WH04796926</v>
          </cell>
          <cell r="F30">
            <v>38524</v>
          </cell>
          <cell r="G30" t="str">
            <v>FROZEN SOY BEANS</v>
          </cell>
          <cell r="I30">
            <v>21000</v>
          </cell>
        </row>
        <row r="31">
          <cell r="A31">
            <v>27</v>
          </cell>
          <cell r="B31">
            <v>38526</v>
          </cell>
          <cell r="C31" t="str">
            <v>L 7244 PU</v>
          </cell>
          <cell r="D31" t="str">
            <v>WHLU7703304</v>
          </cell>
          <cell r="E31" t="str">
            <v>WH04797536</v>
          </cell>
          <cell r="F31">
            <v>38526</v>
          </cell>
          <cell r="G31" t="str">
            <v>FROZEN SOYBEANS MUKIMAME</v>
          </cell>
          <cell r="H31" t="str">
            <v>1 KG x 10/CT</v>
          </cell>
          <cell r="I31">
            <v>4000</v>
          </cell>
          <cell r="J31" t="str">
            <v>FROZEN OKURA SLICE</v>
          </cell>
          <cell r="K31" t="str">
            <v>500G x 20/CT</v>
          </cell>
          <cell r="L31">
            <v>10000</v>
          </cell>
          <cell r="M31" t="str">
            <v>FROZEN OKURA S SIZE</v>
          </cell>
          <cell r="N31" t="str">
            <v>500G x 20/CT</v>
          </cell>
          <cell r="O31">
            <v>7000</v>
          </cell>
        </row>
        <row r="32">
          <cell r="A32">
            <v>28</v>
          </cell>
          <cell r="B32">
            <v>38527</v>
          </cell>
          <cell r="C32" t="str">
            <v>L 7244 PU</v>
          </cell>
          <cell r="D32" t="str">
            <v>CRLU1230312</v>
          </cell>
          <cell r="E32" t="str">
            <v>DNAL521861</v>
          </cell>
          <cell r="F32">
            <v>38527</v>
          </cell>
          <cell r="G32" t="str">
            <v>FROZEN SOYBEANS RB</v>
          </cell>
          <cell r="I32">
            <v>5000</v>
          </cell>
          <cell r="J32" t="str">
            <v>FROZEN SOYBEANS LB</v>
          </cell>
          <cell r="L32">
            <v>7500</v>
          </cell>
          <cell r="M32" t="str">
            <v>FROZEN SOYBEANS MUKIMAME</v>
          </cell>
          <cell r="O32">
            <v>7500</v>
          </cell>
        </row>
        <row r="33">
          <cell r="A33">
            <v>29</v>
          </cell>
          <cell r="B33">
            <v>38528</v>
          </cell>
          <cell r="C33" t="str">
            <v>L 8384 BU</v>
          </cell>
          <cell r="D33" t="str">
            <v>TRLU1890185</v>
          </cell>
          <cell r="E33" t="str">
            <v>WH04796362</v>
          </cell>
          <cell r="F33">
            <v>38528</v>
          </cell>
          <cell r="G33" t="str">
            <v>FROZEN SOY BEANS CGC BR</v>
          </cell>
          <cell r="H33" t="str">
            <v>Polybag Brand 1 KG x 10</v>
          </cell>
          <cell r="I33">
            <v>19300</v>
          </cell>
        </row>
        <row r="34">
          <cell r="A34">
            <v>30</v>
          </cell>
          <cell r="B34">
            <v>38531</v>
          </cell>
          <cell r="C34" t="str">
            <v>L 8159 BU</v>
          </cell>
          <cell r="D34" t="str">
            <v>YMLU5227813</v>
          </cell>
          <cell r="E34" t="str">
            <v>YML5166319</v>
          </cell>
          <cell r="F34">
            <v>38531</v>
          </cell>
          <cell r="G34" t="str">
            <v>FROZEN SOYBEANS MUKIMAME</v>
          </cell>
          <cell r="I34">
            <v>5000</v>
          </cell>
          <cell r="J34" t="str">
            <v>FROZEN SOYBEANS LB</v>
          </cell>
          <cell r="L34">
            <v>7500</v>
          </cell>
          <cell r="M34" t="str">
            <v>FROZEN SOYBEANS MUKIMAME</v>
          </cell>
          <cell r="N34" t="str">
            <v>500G x 20/CT</v>
          </cell>
          <cell r="O34">
            <v>7500</v>
          </cell>
        </row>
        <row r="35">
          <cell r="A35">
            <v>31</v>
          </cell>
          <cell r="B35">
            <v>38534</v>
          </cell>
          <cell r="C35" t="str">
            <v>L 7238 DU</v>
          </cell>
          <cell r="D35" t="str">
            <v>CRLU1230550</v>
          </cell>
          <cell r="E35" t="str">
            <v>DNAL531098</v>
          </cell>
          <cell r="F35">
            <v>38534</v>
          </cell>
          <cell r="G35" t="str">
            <v>FROZEN SOY BEANS CGC BR</v>
          </cell>
          <cell r="H35" t="str">
            <v>Polybag Brand 1 KG x 10</v>
          </cell>
          <cell r="I35">
            <v>21000</v>
          </cell>
        </row>
        <row r="36">
          <cell r="A36">
            <v>32</v>
          </cell>
          <cell r="B36">
            <v>38542</v>
          </cell>
          <cell r="C36" t="str">
            <v>L 8716 NU</v>
          </cell>
          <cell r="D36" t="str">
            <v>WHLU7702951</v>
          </cell>
          <cell r="E36" t="str">
            <v>WHLG561498</v>
          </cell>
          <cell r="F36">
            <v>38542</v>
          </cell>
          <cell r="G36" t="str">
            <v>FROZEN SOYBEANS</v>
          </cell>
          <cell r="I36">
            <v>21000</v>
          </cell>
        </row>
        <row r="37">
          <cell r="A37">
            <v>33</v>
          </cell>
          <cell r="B37">
            <v>38544</v>
          </cell>
          <cell r="C37" t="str">
            <v>L 8909 AU</v>
          </cell>
          <cell r="D37" t="str">
            <v>MWCU6815876</v>
          </cell>
          <cell r="E37" t="str">
            <v>MLID0063275</v>
          </cell>
          <cell r="F37">
            <v>38544</v>
          </cell>
          <cell r="G37" t="str">
            <v>FROZEN SOYBEANS LB</v>
          </cell>
          <cell r="H37" t="str">
            <v>500G 20BAGS</v>
          </cell>
          <cell r="I37">
            <v>21000</v>
          </cell>
        </row>
        <row r="38">
          <cell r="A38">
            <v>34</v>
          </cell>
          <cell r="B38">
            <v>38544</v>
          </cell>
          <cell r="C38" t="str">
            <v>L 3480 NU</v>
          </cell>
          <cell r="D38" t="str">
            <v>WHLU7707531</v>
          </cell>
          <cell r="E38" t="str">
            <v>WHLG562499</v>
          </cell>
          <cell r="F38">
            <v>38544</v>
          </cell>
          <cell r="G38" t="str">
            <v>FROZEN SOYBEANS</v>
          </cell>
          <cell r="I38">
            <v>21000</v>
          </cell>
        </row>
        <row r="39">
          <cell r="A39">
            <v>35</v>
          </cell>
          <cell r="B39">
            <v>38545</v>
          </cell>
          <cell r="C39" t="str">
            <v>L 8550 CU</v>
          </cell>
          <cell r="D39" t="str">
            <v>YMLU5269167</v>
          </cell>
          <cell r="E39" t="str">
            <v>YML5166805</v>
          </cell>
          <cell r="F39">
            <v>38545</v>
          </cell>
          <cell r="G39" t="str">
            <v>FROZEN SOY BEANS CGC BR</v>
          </cell>
          <cell r="H39" t="str">
            <v>Polybag Brand 1 KG x 10</v>
          </cell>
          <cell r="I39">
            <v>19300</v>
          </cell>
        </row>
        <row r="40">
          <cell r="F40">
            <v>0</v>
          </cell>
        </row>
        <row r="41">
          <cell r="F41">
            <v>0</v>
          </cell>
        </row>
        <row r="42">
          <cell r="F42">
            <v>0</v>
          </cell>
        </row>
        <row r="43">
          <cell r="F43">
            <v>0</v>
          </cell>
        </row>
        <row r="44">
          <cell r="F44">
            <v>0</v>
          </cell>
        </row>
        <row r="45">
          <cell r="F45">
            <v>0</v>
          </cell>
        </row>
        <row r="46">
          <cell r="F46">
            <v>0</v>
          </cell>
        </row>
        <row r="47">
          <cell r="F47">
            <v>0</v>
          </cell>
        </row>
        <row r="48">
          <cell r="F48">
            <v>0</v>
          </cell>
        </row>
        <row r="49">
          <cell r="F49">
            <v>0</v>
          </cell>
        </row>
        <row r="50">
          <cell r="F50">
            <v>0</v>
          </cell>
        </row>
        <row r="51">
          <cell r="F51">
            <v>0</v>
          </cell>
        </row>
        <row r="52">
          <cell r="F52">
            <v>0</v>
          </cell>
        </row>
        <row r="53">
          <cell r="F53">
            <v>0</v>
          </cell>
        </row>
        <row r="54">
          <cell r="F54">
            <v>0</v>
          </cell>
        </row>
        <row r="55">
          <cell r="F55">
            <v>0</v>
          </cell>
        </row>
        <row r="56">
          <cell r="F56">
            <v>0</v>
          </cell>
        </row>
        <row r="57">
          <cell r="F57">
            <v>0</v>
          </cell>
        </row>
        <row r="58">
          <cell r="F58">
            <v>0</v>
          </cell>
        </row>
        <row r="59">
          <cell r="F59">
            <v>0</v>
          </cell>
        </row>
        <row r="60">
          <cell r="F60">
            <v>0</v>
          </cell>
        </row>
        <row r="61">
          <cell r="F61">
            <v>0</v>
          </cell>
        </row>
        <row r="62">
          <cell r="F62">
            <v>0</v>
          </cell>
        </row>
        <row r="63">
          <cell r="F63">
            <v>0</v>
          </cell>
        </row>
        <row r="64">
          <cell r="F64">
            <v>0</v>
          </cell>
        </row>
        <row r="65">
          <cell r="F65">
            <v>0</v>
          </cell>
        </row>
        <row r="66">
          <cell r="F66">
            <v>0</v>
          </cell>
        </row>
        <row r="67">
          <cell r="F67">
            <v>0</v>
          </cell>
        </row>
        <row r="68">
          <cell r="F68">
            <v>0</v>
          </cell>
        </row>
        <row r="69">
          <cell r="F69">
            <v>0</v>
          </cell>
        </row>
        <row r="70">
          <cell r="F70">
            <v>0</v>
          </cell>
        </row>
        <row r="71">
          <cell r="F71">
            <v>0</v>
          </cell>
        </row>
        <row r="72">
          <cell r="F72">
            <v>0</v>
          </cell>
        </row>
        <row r="73">
          <cell r="F73">
            <v>0</v>
          </cell>
        </row>
        <row r="74">
          <cell r="F74">
            <v>0</v>
          </cell>
        </row>
        <row r="75">
          <cell r="F75">
            <v>0</v>
          </cell>
        </row>
        <row r="76">
          <cell r="F76">
            <v>0</v>
          </cell>
        </row>
        <row r="77">
          <cell r="F77">
            <v>0</v>
          </cell>
        </row>
        <row r="78">
          <cell r="F78">
            <v>0</v>
          </cell>
        </row>
        <row r="79">
          <cell r="F79">
            <v>0</v>
          </cell>
        </row>
        <row r="80">
          <cell r="F80">
            <v>0</v>
          </cell>
        </row>
        <row r="81">
          <cell r="F81">
            <v>0</v>
          </cell>
        </row>
        <row r="82">
          <cell r="F82">
            <v>0</v>
          </cell>
        </row>
        <row r="83">
          <cell r="F83">
            <v>0</v>
          </cell>
        </row>
        <row r="84">
          <cell r="F84">
            <v>0</v>
          </cell>
        </row>
        <row r="85">
          <cell r="F85">
            <v>0</v>
          </cell>
        </row>
        <row r="86">
          <cell r="F86">
            <v>0</v>
          </cell>
        </row>
        <row r="87">
          <cell r="F87">
            <v>0</v>
          </cell>
        </row>
        <row r="88">
          <cell r="F88">
            <v>0</v>
          </cell>
        </row>
        <row r="89">
          <cell r="F89">
            <v>0</v>
          </cell>
        </row>
        <row r="90">
          <cell r="F90">
            <v>0</v>
          </cell>
        </row>
        <row r="91">
          <cell r="F91">
            <v>0</v>
          </cell>
        </row>
        <row r="92">
          <cell r="F92">
            <v>0</v>
          </cell>
        </row>
        <row r="93">
          <cell r="F93">
            <v>0</v>
          </cell>
        </row>
        <row r="94">
          <cell r="F94">
            <v>0</v>
          </cell>
        </row>
        <row r="95">
          <cell r="F95">
            <v>0</v>
          </cell>
        </row>
        <row r="96">
          <cell r="F96">
            <v>0</v>
          </cell>
        </row>
        <row r="97">
          <cell r="F97">
            <v>0</v>
          </cell>
        </row>
        <row r="98">
          <cell r="F98">
            <v>0</v>
          </cell>
        </row>
        <row r="99">
          <cell r="F99">
            <v>0</v>
          </cell>
        </row>
        <row r="100">
          <cell r="F100">
            <v>0</v>
          </cell>
        </row>
        <row r="101">
          <cell r="F101">
            <v>0</v>
          </cell>
        </row>
        <row r="102">
          <cell r="F102">
            <v>0</v>
          </cell>
        </row>
        <row r="103">
          <cell r="F103">
            <v>0</v>
          </cell>
        </row>
        <row r="104">
          <cell r="F104">
            <v>0</v>
          </cell>
        </row>
        <row r="105">
          <cell r="F105">
            <v>0</v>
          </cell>
        </row>
        <row r="106">
          <cell r="F106">
            <v>0</v>
          </cell>
        </row>
        <row r="107">
          <cell r="F107">
            <v>0</v>
          </cell>
        </row>
        <row r="108">
          <cell r="F108">
            <v>0</v>
          </cell>
        </row>
        <row r="109">
          <cell r="F109">
            <v>0</v>
          </cell>
        </row>
        <row r="110">
          <cell r="F110">
            <v>0</v>
          </cell>
        </row>
        <row r="111">
          <cell r="F111">
            <v>0</v>
          </cell>
        </row>
        <row r="112">
          <cell r="F112">
            <v>0</v>
          </cell>
        </row>
      </sheetData>
      <sheetData sheetId="1" refreshError="1"/>
      <sheetData sheetId="2" refreshError="1"/>
      <sheetData sheetId="3"/>
      <sheetData sheetId="4"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Data Permintaan Produk"/>
      <sheetName val="B. Slip Permintaan"/>
      <sheetName val="C. Data Faktur "/>
      <sheetName val="D. Faktur Distributor"/>
      <sheetName val="D. Faktur Agen"/>
      <sheetName val="D. Faktur Produk"/>
      <sheetName val="E. Data Surat Jalan"/>
      <sheetName val="F. Surat Jalan"/>
      <sheetName val="G. Laporan Penjualan"/>
      <sheetName val="H. Data Setor"/>
      <sheetName val="I. Kwitansi Setor"/>
      <sheetName val="J. Slip Setor"/>
      <sheetName val="K. Data Pelunasan Piutang"/>
      <sheetName val="L. Pelunasan Piutang"/>
      <sheetName val="M. Data Biaya Kirim"/>
      <sheetName val="N. Kuitansi Kirim Barang"/>
      <sheetName val="Nota Kirim Barang"/>
      <sheetName val="Data Kalender"/>
      <sheetName val="Produk 2005"/>
      <sheetName val="Pembeli 2005"/>
      <sheetName val="a"/>
      <sheetName val="Harga Juli 2005"/>
      <sheetName val="Produk Mei 2005"/>
      <sheetName val=" "/>
      <sheetName val="A_ Data Permintaan Produk"/>
      <sheetName val="C_ Data Faktur "/>
      <sheetName val="M_ Data Biaya Kirim"/>
      <sheetName val="D. Faktur kecil"/>
      <sheetName val="Data SPPB"/>
      <sheetName val="SPPB"/>
      <sheetName val="K. Data Biaya Kirim"/>
      <sheetName val="L. Kuitansi Kirim Barang"/>
      <sheetName val="Stock Produk "/>
      <sheetName val="Pelunasan Piutang"/>
      <sheetName val="Pelu Piutang 2"/>
      <sheetName val="A__Data_Permintaan_Produk"/>
      <sheetName val="B__Slip_Permintaan"/>
      <sheetName val="C__Data_Faktur_"/>
      <sheetName val="D__Faktur_Distributor"/>
      <sheetName val="D__Faktur_Agen"/>
      <sheetName val="D__Faktur_Produk"/>
      <sheetName val="E__Data_Surat_Jalan"/>
      <sheetName val="F__Surat_Jalan"/>
      <sheetName val="G__Laporan_Penjualan"/>
      <sheetName val="H__Data_Setor"/>
      <sheetName val="I__Kwitansi_Setor"/>
      <sheetName val="J__Slip_Setor"/>
      <sheetName val="K__Data_Pelunasan_Piutang"/>
      <sheetName val="L__Pelunasan_Piutang"/>
      <sheetName val="M__Data_Biaya_Kirim"/>
      <sheetName val="N__Kuitansi_Kirim_Barang"/>
      <sheetName val="Nota_Kirim_Barang"/>
      <sheetName val="Data_Kalender"/>
      <sheetName val="Produk_2005"/>
      <sheetName val="Pembeli_2005"/>
      <sheetName val="Harga_Juli_2005"/>
      <sheetName val="Produk_Mei_2005"/>
      <sheetName val="_"/>
      <sheetName val="A__Data_Permintaan_Produk1"/>
      <sheetName val="C__Data_Faktur_1"/>
      <sheetName val="M__Data_Biaya_Kirim1"/>
      <sheetName val="Data Asuran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sheet "/>
      <sheetName val="Index"/>
      <sheetName val="A3"/>
      <sheetName val="A5.1"/>
      <sheetName val="A6"/>
      <sheetName val="A10.3"/>
      <sheetName val="B1.1"/>
      <sheetName val="B1.2"/>
      <sheetName val="B2"/>
      <sheetName val="H 1"/>
    </sheetNames>
    <sheetDataSet>
      <sheetData sheetId="0" refreshError="1">
        <row r="9">
          <cell r="F9" t="str">
            <v>Insert Client Name on Frontsheet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SP (5)"/>
      <sheetName val="SPM (1195.2)"/>
      <sheetName val="SPM (1195.1)"/>
      <sheetName val="INDUK (BELI)"/>
      <sheetName val="Sheet3"/>
      <sheetName val="INDUK"/>
      <sheetName val="BIODATA"/>
      <sheetName val="HAL"/>
      <sheetName val="Sheet1 (2)"/>
      <sheetName val="Sheet1"/>
      <sheetName val="DEPAN"/>
      <sheetName val="LAMP. A3"/>
      <sheetName val="data"/>
      <sheetName val="REKAP B2, B4"/>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ow r="3">
          <cell r="P3">
            <v>0</v>
          </cell>
          <cell r="Q3" t="str">
            <v>Kliwon</v>
          </cell>
          <cell r="R3" t="str">
            <v>Sabtu</v>
          </cell>
        </row>
        <row r="4">
          <cell r="P4">
            <v>1</v>
          </cell>
          <cell r="Q4" t="str">
            <v>Legi</v>
          </cell>
          <cell r="R4" t="str">
            <v>Minggu</v>
          </cell>
        </row>
        <row r="5">
          <cell r="P5">
            <v>2</v>
          </cell>
          <cell r="Q5" t="str">
            <v>Paing</v>
          </cell>
          <cell r="R5" t="str">
            <v>Senin</v>
          </cell>
        </row>
        <row r="6">
          <cell r="P6">
            <v>3</v>
          </cell>
          <cell r="Q6" t="str">
            <v>Pon</v>
          </cell>
          <cell r="R6" t="str">
            <v>Selasa</v>
          </cell>
        </row>
        <row r="7">
          <cell r="P7">
            <v>4</v>
          </cell>
          <cell r="Q7" t="str">
            <v>Wage</v>
          </cell>
          <cell r="R7" t="str">
            <v>Rabu</v>
          </cell>
        </row>
        <row r="8">
          <cell r="P8">
            <v>5</v>
          </cell>
          <cell r="R8" t="str">
            <v>Kamis</v>
          </cell>
        </row>
        <row r="9">
          <cell r="P9">
            <v>6</v>
          </cell>
          <cell r="R9" t="str">
            <v>Jum'at</v>
          </cell>
        </row>
      </sheetData>
      <sheetData sheetId="13"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ya"/>
      <sheetName val="Wilayah I"/>
      <sheetName val="Wilayah II"/>
      <sheetName val="Wilayah III"/>
      <sheetName val="Divisi"/>
    </sheetNames>
    <sheetDataSet>
      <sheetData sheetId="0" refreshError="1">
        <row r="12">
          <cell r="A12">
            <v>1</v>
          </cell>
          <cell r="B12" t="str">
            <v>M. Arifin</v>
          </cell>
          <cell r="C12" t="str">
            <v>Sebanen</v>
          </cell>
          <cell r="D12" t="str">
            <v>Kalisat</v>
          </cell>
          <cell r="E12" t="str">
            <v>Jember</v>
          </cell>
          <cell r="F12">
            <v>5486</v>
          </cell>
          <cell r="G12">
            <v>570</v>
          </cell>
          <cell r="H12">
            <v>0</v>
          </cell>
          <cell r="I12">
            <v>0</v>
          </cell>
          <cell r="J12">
            <v>0</v>
          </cell>
          <cell r="K12">
            <v>0</v>
          </cell>
          <cell r="L12">
            <v>0</v>
          </cell>
          <cell r="M12">
            <v>4</v>
          </cell>
          <cell r="N12">
            <v>2.5</v>
          </cell>
          <cell r="O12">
            <v>2.5</v>
          </cell>
          <cell r="P12">
            <v>0</v>
          </cell>
          <cell r="Q12">
            <v>0</v>
          </cell>
          <cell r="R12">
            <v>0</v>
          </cell>
          <cell r="S12">
            <v>2.1</v>
          </cell>
          <cell r="T12">
            <v>6.9</v>
          </cell>
          <cell r="U12">
            <v>9</v>
          </cell>
          <cell r="V12">
            <v>18067850</v>
          </cell>
          <cell r="W12">
            <v>103.48138602520046</v>
          </cell>
          <cell r="X12">
            <v>10784000</v>
          </cell>
          <cell r="Y12">
            <v>98.214936247723131</v>
          </cell>
          <cell r="Z12">
            <v>21327500</v>
          </cell>
          <cell r="AA12">
            <v>95.746352413019082</v>
          </cell>
          <cell r="AB12">
            <v>15207000</v>
          </cell>
          <cell r="AC12">
            <v>120.69047619047619</v>
          </cell>
          <cell r="AD12">
            <v>6090000</v>
          </cell>
          <cell r="AE12">
            <v>116.66666666666667</v>
          </cell>
          <cell r="AF12">
            <v>53408500</v>
          </cell>
          <cell r="AG12">
            <v>104.56877141458639</v>
          </cell>
          <cell r="AH12">
            <v>71476350</v>
          </cell>
          <cell r="AI12">
            <v>104.29174874151893</v>
          </cell>
          <cell r="AJ12">
            <v>29157005</v>
          </cell>
          <cell r="AK12">
            <v>138.03553318629702</v>
          </cell>
          <cell r="AL12">
            <v>16516125</v>
          </cell>
          <cell r="AM12">
            <v>107.89500502691804</v>
          </cell>
          <cell r="AN12">
            <v>33365210</v>
          </cell>
          <cell r="AO12">
            <v>129.58960959263905</v>
          </cell>
          <cell r="AP12">
            <v>79038340</v>
          </cell>
          <cell r="AQ12">
            <v>127.1177993473715</v>
          </cell>
          <cell r="AR12">
            <v>150514690</v>
          </cell>
          <cell r="AS12">
            <v>115.14965183050987</v>
          </cell>
          <cell r="AT12">
            <v>41500</v>
          </cell>
          <cell r="AU12">
            <v>14940.000000000002</v>
          </cell>
          <cell r="AV12">
            <v>6225</v>
          </cell>
          <cell r="AW12">
            <v>20335</v>
          </cell>
          <cell r="AX12">
            <v>4611.1111111111113</v>
          </cell>
          <cell r="AY12">
            <v>1660.0000000000002</v>
          </cell>
          <cell r="AZ12">
            <v>691.66666666666663</v>
          </cell>
          <cell r="BA12">
            <v>2259.4444444444443</v>
          </cell>
          <cell r="BB12">
            <v>21663.000000000004</v>
          </cell>
          <cell r="BC12">
            <v>6847.5000000000009</v>
          </cell>
          <cell r="BD12">
            <v>4575.375</v>
          </cell>
          <cell r="BE12">
            <v>33085.875</v>
          </cell>
          <cell r="BF12">
            <v>5728.5094902887276</v>
          </cell>
          <cell r="BG12">
            <v>4345.765820219036</v>
          </cell>
          <cell r="BH12">
            <v>888.90664504480253</v>
          </cell>
          <cell r="BI12" t="b">
            <v>1</v>
          </cell>
          <cell r="BJ12">
            <v>35191</v>
          </cell>
          <cell r="BK12">
            <v>21812.3</v>
          </cell>
          <cell r="BL12">
            <v>3119.5</v>
          </cell>
          <cell r="BM12">
            <v>3362.4</v>
          </cell>
          <cell r="BN12">
            <v>6570.2000000000007</v>
          </cell>
          <cell r="BO12">
            <v>18093</v>
          </cell>
          <cell r="BP12">
            <v>9519.7000000000007</v>
          </cell>
          <cell r="BQ12">
            <v>1104.4000000000001</v>
          </cell>
          <cell r="BR12">
            <v>1025.7</v>
          </cell>
          <cell r="BS12">
            <v>2967.4</v>
          </cell>
          <cell r="BT12">
            <v>49665.4</v>
          </cell>
          <cell r="BU12">
            <v>30532.460000000003</v>
          </cell>
          <cell r="BV12">
            <v>4145.2</v>
          </cell>
          <cell r="BW12">
            <v>12900</v>
          </cell>
          <cell r="BX12">
            <v>5518.3777777777777</v>
          </cell>
          <cell r="BY12">
            <v>3392.4955555555557</v>
          </cell>
          <cell r="BZ12">
            <v>460.57777777777778</v>
          </cell>
          <cell r="CA12">
            <v>1433.3333333333333</v>
          </cell>
          <cell r="CB12">
            <v>44272.067000000003</v>
          </cell>
          <cell r="CC12">
            <v>4559.72</v>
          </cell>
          <cell r="CD12">
            <v>2902.5</v>
          </cell>
          <cell r="CE12">
            <v>51734.287000000004</v>
          </cell>
          <cell r="CF12">
            <v>4218.6007221864293</v>
          </cell>
          <cell r="CG12">
            <v>3200.3177892448775</v>
          </cell>
          <cell r="CH12">
            <v>654.61045689099763</v>
          </cell>
          <cell r="CI12" t="b">
            <v>1</v>
          </cell>
          <cell r="CJ12">
            <v>174905486.87186098</v>
          </cell>
          <cell r="CK12">
            <v>18014068.477971949</v>
          </cell>
          <cell r="CL12">
            <v>11466895.721077953</v>
          </cell>
          <cell r="CM12">
            <v>204386451.07091087</v>
          </cell>
          <cell r="CN12">
            <v>53871761.070910871</v>
          </cell>
          <cell r="CO12" t="str">
            <v>Laba</v>
          </cell>
          <cell r="CP12">
            <v>5</v>
          </cell>
          <cell r="CQ12">
            <v>6</v>
          </cell>
        </row>
        <row r="13">
          <cell r="A13">
            <v>2</v>
          </cell>
          <cell r="B13" t="str">
            <v>Sumaji</v>
          </cell>
          <cell r="C13" t="str">
            <v>Dawuhan Mangli</v>
          </cell>
          <cell r="D13" t="str">
            <v>Sukowono</v>
          </cell>
          <cell r="E13" t="str">
            <v>Bondowoso</v>
          </cell>
          <cell r="F13">
            <v>6194</v>
          </cell>
          <cell r="G13">
            <v>623</v>
          </cell>
          <cell r="H13">
            <v>6</v>
          </cell>
          <cell r="I13">
            <v>4</v>
          </cell>
          <cell r="J13">
            <v>0</v>
          </cell>
          <cell r="K13">
            <v>0</v>
          </cell>
          <cell r="L13">
            <v>0</v>
          </cell>
          <cell r="M13">
            <v>0</v>
          </cell>
          <cell r="N13">
            <v>0</v>
          </cell>
          <cell r="O13">
            <v>0</v>
          </cell>
          <cell r="P13">
            <v>0</v>
          </cell>
          <cell r="Q13">
            <v>0</v>
          </cell>
          <cell r="R13">
            <v>0</v>
          </cell>
          <cell r="S13">
            <v>2.5</v>
          </cell>
          <cell r="T13">
            <v>7.5</v>
          </cell>
          <cell r="U13">
            <v>10</v>
          </cell>
          <cell r="V13">
            <v>20231000</v>
          </cell>
          <cell r="W13">
            <v>104.28350515463917</v>
          </cell>
          <cell r="X13">
            <v>11332500</v>
          </cell>
          <cell r="Y13">
            <v>92.889344262295083</v>
          </cell>
          <cell r="Z13">
            <v>17890100</v>
          </cell>
          <cell r="AA13">
            <v>72.283232323232326</v>
          </cell>
          <cell r="AB13">
            <v>18156000</v>
          </cell>
          <cell r="AC13">
            <v>129.68571428571428</v>
          </cell>
          <cell r="AD13">
            <v>4970000</v>
          </cell>
          <cell r="AE13">
            <v>85.689655172413794</v>
          </cell>
          <cell r="AF13">
            <v>52348600</v>
          </cell>
          <cell r="AG13">
            <v>92.244229074889873</v>
          </cell>
          <cell r="AH13">
            <v>72579600</v>
          </cell>
          <cell r="AI13">
            <v>95.311359159553518</v>
          </cell>
          <cell r="AJ13">
            <v>31868095</v>
          </cell>
          <cell r="AK13">
            <v>135.78337474856934</v>
          </cell>
          <cell r="AL13">
            <v>17863000</v>
          </cell>
          <cell r="AM13">
            <v>105.02437026337918</v>
          </cell>
          <cell r="AN13">
            <v>36438432</v>
          </cell>
          <cell r="AO13">
            <v>127.37333166322448</v>
          </cell>
          <cell r="AP13">
            <v>86169527</v>
          </cell>
          <cell r="AQ13">
            <v>124.72823415496225</v>
          </cell>
          <cell r="AR13">
            <v>158749127</v>
          </cell>
          <cell r="AS13">
            <v>109.30438771260569</v>
          </cell>
          <cell r="AT13">
            <v>41000</v>
          </cell>
          <cell r="AU13">
            <v>14760.000000000002</v>
          </cell>
          <cell r="AV13">
            <v>6150</v>
          </cell>
          <cell r="AW13">
            <v>20090</v>
          </cell>
          <cell r="AX13">
            <v>4100</v>
          </cell>
          <cell r="AY13">
            <v>1476.0000000000002</v>
          </cell>
          <cell r="AZ13">
            <v>615</v>
          </cell>
          <cell r="BA13">
            <v>2009</v>
          </cell>
          <cell r="BB13">
            <v>21402.000000000004</v>
          </cell>
          <cell r="BC13">
            <v>6765.0000000000009</v>
          </cell>
          <cell r="BD13">
            <v>4520.25</v>
          </cell>
          <cell r="BE13">
            <v>32687.250000000004</v>
          </cell>
          <cell r="BF13">
            <v>6442.6326245794644</v>
          </cell>
          <cell r="BG13">
            <v>4887.5144048533875</v>
          </cell>
          <cell r="BH13">
            <v>999.71885553819266</v>
          </cell>
          <cell r="BI13" t="b">
            <v>1</v>
          </cell>
          <cell r="BJ13">
            <v>41776.5</v>
          </cell>
          <cell r="BK13">
            <v>23170.6</v>
          </cell>
          <cell r="BL13">
            <v>5976.2</v>
          </cell>
          <cell r="BM13">
            <v>7487.7</v>
          </cell>
          <cell r="BN13">
            <v>4743</v>
          </cell>
          <cell r="BO13">
            <v>23962</v>
          </cell>
          <cell r="BP13">
            <v>12376.7</v>
          </cell>
          <cell r="BQ13">
            <v>230</v>
          </cell>
          <cell r="BR13">
            <v>3236</v>
          </cell>
          <cell r="BS13">
            <v>3637.4</v>
          </cell>
          <cell r="BT13">
            <v>60946.100000000006</v>
          </cell>
          <cell r="BU13">
            <v>33301.96</v>
          </cell>
          <cell r="BV13">
            <v>9212.2000000000007</v>
          </cell>
          <cell r="BW13">
            <v>15868.099999999999</v>
          </cell>
          <cell r="BX13">
            <v>6094.6100000000006</v>
          </cell>
          <cell r="BY13">
            <v>3330.1959999999999</v>
          </cell>
          <cell r="BZ13">
            <v>921.22</v>
          </cell>
          <cell r="CA13">
            <v>1586.81</v>
          </cell>
          <cell r="CB13">
            <v>48287.841999999997</v>
          </cell>
          <cell r="CC13">
            <v>10133.420000000002</v>
          </cell>
          <cell r="CD13">
            <v>3570.3224999999998</v>
          </cell>
          <cell r="CE13">
            <v>61991.584500000004</v>
          </cell>
          <cell r="CF13">
            <v>3713.1852009686886</v>
          </cell>
          <cell r="CG13">
            <v>2816.8991179762475</v>
          </cell>
          <cell r="CH13">
            <v>576.1839104951415</v>
          </cell>
          <cell r="CI13" t="b">
            <v>1</v>
          </cell>
          <cell r="CJ13">
            <v>214552293.95844033</v>
          </cell>
          <cell r="CK13">
            <v>45024760.200390384</v>
          </cell>
          <cell r="CL13">
            <v>15863638.771565594</v>
          </cell>
          <cell r="CM13">
            <v>275440692.93039632</v>
          </cell>
          <cell r="CN13">
            <v>116691565.93039632</v>
          </cell>
          <cell r="CO13" t="str">
            <v>Laba</v>
          </cell>
          <cell r="CP13">
            <v>1</v>
          </cell>
          <cell r="CQ13">
            <v>1</v>
          </cell>
        </row>
        <row r="14">
          <cell r="A14">
            <v>3</v>
          </cell>
          <cell r="B14" t="str">
            <v>Kusman</v>
          </cell>
          <cell r="C14" t="str">
            <v>Sumber Waru</v>
          </cell>
          <cell r="D14" t="str">
            <v>Sukowono</v>
          </cell>
          <cell r="E14" t="str">
            <v>Bondowoso</v>
          </cell>
          <cell r="F14">
            <v>7345</v>
          </cell>
          <cell r="G14">
            <v>764</v>
          </cell>
          <cell r="H14">
            <v>0</v>
          </cell>
          <cell r="I14">
            <v>0</v>
          </cell>
          <cell r="J14">
            <v>0</v>
          </cell>
          <cell r="K14">
            <v>4</v>
          </cell>
          <cell r="L14">
            <v>4</v>
          </cell>
          <cell r="M14">
            <v>0</v>
          </cell>
          <cell r="N14">
            <v>0</v>
          </cell>
          <cell r="O14">
            <v>0</v>
          </cell>
          <cell r="P14">
            <v>4</v>
          </cell>
          <cell r="Q14">
            <v>0</v>
          </cell>
          <cell r="R14">
            <v>0</v>
          </cell>
          <cell r="S14">
            <v>6.27</v>
          </cell>
          <cell r="T14">
            <v>5.73</v>
          </cell>
          <cell r="U14">
            <v>12</v>
          </cell>
          <cell r="V14">
            <v>23692000</v>
          </cell>
          <cell r="W14">
            <v>101.76975945017182</v>
          </cell>
          <cell r="X14">
            <v>13048000</v>
          </cell>
          <cell r="Y14">
            <v>89.125683060109296</v>
          </cell>
          <cell r="Z14">
            <v>25806000</v>
          </cell>
          <cell r="AA14">
            <v>86.888888888888886</v>
          </cell>
          <cell r="AB14">
            <v>17597000</v>
          </cell>
          <cell r="AC14">
            <v>104.74404761904762</v>
          </cell>
          <cell r="AD14">
            <v>6215000</v>
          </cell>
          <cell r="AE14">
            <v>89.295977011494259</v>
          </cell>
          <cell r="AF14">
            <v>62666000</v>
          </cell>
          <cell r="AG14">
            <v>92.020558002936852</v>
          </cell>
          <cell r="AH14">
            <v>86358000</v>
          </cell>
          <cell r="AI14">
            <v>94.504267892317799</v>
          </cell>
          <cell r="AJ14">
            <v>38898596</v>
          </cell>
          <cell r="AK14">
            <v>138.11574025843089</v>
          </cell>
          <cell r="AL14">
            <v>21575500</v>
          </cell>
          <cell r="AM14">
            <v>105.70981454298165</v>
          </cell>
          <cell r="AN14">
            <v>40289542</v>
          </cell>
          <cell r="AO14">
            <v>117.36265151139993</v>
          </cell>
          <cell r="AP14">
            <v>100763638</v>
          </cell>
          <cell r="AQ14">
            <v>121.54403720518908</v>
          </cell>
          <cell r="AR14">
            <v>187121638</v>
          </cell>
          <cell r="AS14">
            <v>107.36655405024605</v>
          </cell>
          <cell r="AT14">
            <v>53000</v>
          </cell>
          <cell r="AU14">
            <v>19080.000000000004</v>
          </cell>
          <cell r="AV14">
            <v>7950</v>
          </cell>
          <cell r="AW14">
            <v>25970</v>
          </cell>
          <cell r="AX14">
            <v>4416.666666666667</v>
          </cell>
          <cell r="AY14">
            <v>1590.0000000000002</v>
          </cell>
          <cell r="AZ14">
            <v>662.5</v>
          </cell>
          <cell r="BA14">
            <v>2164.1666666666665</v>
          </cell>
          <cell r="BB14">
            <v>27666.000000000004</v>
          </cell>
          <cell r="BC14">
            <v>8745</v>
          </cell>
          <cell r="BD14">
            <v>5843.25</v>
          </cell>
          <cell r="BE14">
            <v>42254.25</v>
          </cell>
          <cell r="BF14">
            <v>5980.7080213077288</v>
          </cell>
          <cell r="BG14">
            <v>4537.0888437506901</v>
          </cell>
          <cell r="BH14">
            <v>928.04089985809583</v>
          </cell>
          <cell r="BI14" t="b">
            <v>1</v>
          </cell>
          <cell r="BJ14">
            <v>21263.200000000001</v>
          </cell>
          <cell r="BK14">
            <v>14062.3</v>
          </cell>
          <cell r="BL14">
            <v>2327</v>
          </cell>
          <cell r="BM14">
            <v>434.2</v>
          </cell>
          <cell r="BN14">
            <v>4270.7</v>
          </cell>
          <cell r="BO14">
            <v>50907</v>
          </cell>
          <cell r="BP14">
            <v>27542.9</v>
          </cell>
          <cell r="BQ14">
            <v>2666.2</v>
          </cell>
          <cell r="BR14">
            <v>3550.9</v>
          </cell>
          <cell r="BS14">
            <v>7830.1</v>
          </cell>
          <cell r="BT14">
            <v>61988.800000000003</v>
          </cell>
          <cell r="BU14">
            <v>38762.820000000007</v>
          </cell>
          <cell r="BV14">
            <v>5877.9</v>
          </cell>
          <cell r="BW14">
            <v>12535</v>
          </cell>
          <cell r="BX14">
            <v>5165.7333333333336</v>
          </cell>
          <cell r="BY14">
            <v>3230.2350000000006</v>
          </cell>
          <cell r="BZ14">
            <v>489.82499999999999</v>
          </cell>
          <cell r="CA14">
            <v>1044.5833333333333</v>
          </cell>
          <cell r="CB14">
            <v>56206.089000000007</v>
          </cell>
          <cell r="CC14">
            <v>6465.6900000000005</v>
          </cell>
          <cell r="CD14">
            <v>2820.375</v>
          </cell>
          <cell r="CE14">
            <v>65492.15400000001</v>
          </cell>
          <cell r="CF14">
            <v>4142.8836666450152</v>
          </cell>
          <cell r="CG14">
            <v>3142.8772643513912</v>
          </cell>
          <cell r="CH14">
            <v>642.8612586173299</v>
          </cell>
          <cell r="CI14" t="b">
            <v>1</v>
          </cell>
          <cell r="CJ14">
            <v>231829108.50250769</v>
          </cell>
          <cell r="CK14">
            <v>26668554.514682181</v>
          </cell>
          <cell r="CL14">
            <v>11632992.679721231</v>
          </cell>
          <cell r="CM14">
            <v>270130655.6969111</v>
          </cell>
          <cell r="CN14">
            <v>83009017.696911097</v>
          </cell>
          <cell r="CO14" t="str">
            <v>Laba</v>
          </cell>
          <cell r="CP14">
            <v>3</v>
          </cell>
          <cell r="CQ14">
            <v>3</v>
          </cell>
        </row>
        <row r="15">
          <cell r="A15">
            <v>4</v>
          </cell>
          <cell r="B15" t="str">
            <v>Paridin</v>
          </cell>
          <cell r="C15" t="str">
            <v>Sumber Ketempa</v>
          </cell>
          <cell r="D15" t="str">
            <v>Kalisat</v>
          </cell>
          <cell r="E15" t="str">
            <v>Jember</v>
          </cell>
          <cell r="F15">
            <v>5300</v>
          </cell>
          <cell r="G15">
            <v>626</v>
          </cell>
          <cell r="H15">
            <v>0</v>
          </cell>
          <cell r="I15">
            <v>0</v>
          </cell>
          <cell r="J15">
            <v>0</v>
          </cell>
          <cell r="K15">
            <v>0</v>
          </cell>
          <cell r="L15">
            <v>0</v>
          </cell>
          <cell r="M15">
            <v>0</v>
          </cell>
          <cell r="N15">
            <v>0.5</v>
          </cell>
          <cell r="O15">
            <v>4</v>
          </cell>
          <cell r="P15">
            <v>0</v>
          </cell>
          <cell r="Q15">
            <v>4.0999999999999996</v>
          </cell>
          <cell r="R15">
            <v>0.4</v>
          </cell>
          <cell r="S15">
            <v>2.38</v>
          </cell>
          <cell r="T15">
            <v>6.62</v>
          </cell>
          <cell r="U15">
            <v>9</v>
          </cell>
          <cell r="V15">
            <v>16234700</v>
          </cell>
          <cell r="W15">
            <v>92.98224513172967</v>
          </cell>
          <cell r="X15">
            <v>10000500</v>
          </cell>
          <cell r="Y15">
            <v>91.079234972677597</v>
          </cell>
          <cell r="Z15">
            <v>19151000</v>
          </cell>
          <cell r="AA15">
            <v>85.975308641975303</v>
          </cell>
          <cell r="AB15">
            <v>12581000</v>
          </cell>
          <cell r="AC15">
            <v>99.849206349206355</v>
          </cell>
          <cell r="AD15">
            <v>4844000</v>
          </cell>
          <cell r="AE15">
            <v>92.796934865900383</v>
          </cell>
          <cell r="AF15">
            <v>46576500</v>
          </cell>
          <cell r="AG15">
            <v>91.19236417033774</v>
          </cell>
          <cell r="AH15">
            <v>62811200</v>
          </cell>
          <cell r="AI15">
            <v>91.648354855183484</v>
          </cell>
          <cell r="AJ15">
            <v>31727623</v>
          </cell>
          <cell r="AK15">
            <v>150.20539172452112</v>
          </cell>
          <cell r="AL15">
            <v>16759550</v>
          </cell>
          <cell r="AM15">
            <v>109.4852292228888</v>
          </cell>
          <cell r="AN15">
            <v>29154600</v>
          </cell>
          <cell r="AO15">
            <v>113.23570964575239</v>
          </cell>
          <cell r="AP15">
            <v>77641773</v>
          </cell>
          <cell r="AQ15">
            <v>124.87169291748999</v>
          </cell>
          <cell r="AR15">
            <v>140452973</v>
          </cell>
          <cell r="AS15">
            <v>107.45204298337926</v>
          </cell>
          <cell r="AT15">
            <v>35535</v>
          </cell>
          <cell r="AU15">
            <v>12792.600000000002</v>
          </cell>
          <cell r="AV15">
            <v>5330.25</v>
          </cell>
          <cell r="AW15">
            <v>17412.149999999998</v>
          </cell>
          <cell r="AX15">
            <v>3948.3333333333335</v>
          </cell>
          <cell r="AY15">
            <v>1421.4000000000003</v>
          </cell>
          <cell r="AZ15">
            <v>592.25</v>
          </cell>
          <cell r="BA15">
            <v>1934.6833333333332</v>
          </cell>
          <cell r="BB15">
            <v>18549.270000000004</v>
          </cell>
          <cell r="BC15">
            <v>5863.2750000000005</v>
          </cell>
          <cell r="BD15">
            <v>3917.7337499999994</v>
          </cell>
          <cell r="BE15">
            <v>28330.278750000005</v>
          </cell>
          <cell r="BF15">
            <v>6690.112391922954</v>
          </cell>
          <cell r="BG15">
            <v>5075.2576766312077</v>
          </cell>
          <cell r="BH15">
            <v>1038.1208884018376</v>
          </cell>
          <cell r="BI15" t="b">
            <v>1</v>
          </cell>
          <cell r="BJ15">
            <v>31550.199999999997</v>
          </cell>
          <cell r="BK15">
            <v>17271.599999999999</v>
          </cell>
          <cell r="BL15">
            <v>3516.6</v>
          </cell>
          <cell r="BM15">
            <v>3544</v>
          </cell>
          <cell r="BN15">
            <v>6904.4</v>
          </cell>
          <cell r="BO15">
            <v>19553</v>
          </cell>
          <cell r="BP15">
            <v>8799.1</v>
          </cell>
          <cell r="BQ15">
            <v>1249.3</v>
          </cell>
          <cell r="BR15">
            <v>771.19999999999993</v>
          </cell>
          <cell r="BS15">
            <v>3111.7000000000003</v>
          </cell>
          <cell r="BT15">
            <v>47192.6</v>
          </cell>
          <cell r="BU15">
            <v>25560.18</v>
          </cell>
          <cell r="BV15">
            <v>4287.8</v>
          </cell>
          <cell r="BW15">
            <v>13560.1</v>
          </cell>
          <cell r="BX15">
            <v>5243.6222222222223</v>
          </cell>
          <cell r="BY15">
            <v>2840.02</v>
          </cell>
          <cell r="BZ15">
            <v>476.42222222222222</v>
          </cell>
          <cell r="CA15">
            <v>1506.6777777777779</v>
          </cell>
          <cell r="CB15">
            <v>37062.260999999999</v>
          </cell>
          <cell r="CC15">
            <v>4716.5800000000008</v>
          </cell>
          <cell r="CD15">
            <v>3051.0225</v>
          </cell>
          <cell r="CE15">
            <v>44829.863499999999</v>
          </cell>
          <cell r="CF15">
            <v>4542.8826891252966</v>
          </cell>
          <cell r="CG15">
            <v>3446.3247986467777</v>
          </cell>
          <cell r="CH15">
            <v>704.93007245047716</v>
          </cell>
          <cell r="CI15" t="b">
            <v>1</v>
          </cell>
          <cell r="CJ15">
            <v>171000476.95778126</v>
          </cell>
          <cell r="CK15">
            <v>21761689.865859292</v>
          </cell>
          <cell r="CL15">
            <v>14077023.058817759</v>
          </cell>
          <cell r="CM15">
            <v>206839189.88245833</v>
          </cell>
          <cell r="CN15">
            <v>66386216.882458329</v>
          </cell>
          <cell r="CO15" t="str">
            <v>Laba</v>
          </cell>
          <cell r="CP15">
            <v>4</v>
          </cell>
          <cell r="CQ15">
            <v>4</v>
          </cell>
        </row>
        <row r="16">
          <cell r="A16">
            <v>5</v>
          </cell>
          <cell r="B16" t="str">
            <v>Satrawi</v>
          </cell>
          <cell r="C16" t="str">
            <v>Sukokerto</v>
          </cell>
          <cell r="D16" t="str">
            <v>Sukowono</v>
          </cell>
          <cell r="E16" t="str">
            <v>Bondowoso</v>
          </cell>
          <cell r="F16">
            <v>6000</v>
          </cell>
          <cell r="G16">
            <v>600</v>
          </cell>
          <cell r="H16">
            <v>0</v>
          </cell>
          <cell r="I16">
            <v>2</v>
          </cell>
          <cell r="J16">
            <v>6</v>
          </cell>
          <cell r="K16">
            <v>2</v>
          </cell>
          <cell r="L16">
            <v>0</v>
          </cell>
          <cell r="M16">
            <v>0</v>
          </cell>
          <cell r="N16">
            <v>0</v>
          </cell>
          <cell r="O16">
            <v>0</v>
          </cell>
          <cell r="P16">
            <v>0</v>
          </cell>
          <cell r="Q16">
            <v>0</v>
          </cell>
          <cell r="R16">
            <v>0</v>
          </cell>
          <cell r="S16">
            <v>2</v>
          </cell>
          <cell r="T16">
            <v>8</v>
          </cell>
          <cell r="U16">
            <v>10</v>
          </cell>
          <cell r="V16">
            <v>19421000</v>
          </cell>
          <cell r="W16">
            <v>100.10824742268041</v>
          </cell>
          <cell r="X16">
            <v>11936500</v>
          </cell>
          <cell r="Y16">
            <v>97.840163934426229</v>
          </cell>
          <cell r="Z16">
            <v>19547000</v>
          </cell>
          <cell r="AA16">
            <v>78.977777777777774</v>
          </cell>
          <cell r="AB16">
            <v>16438500</v>
          </cell>
          <cell r="AC16">
            <v>117.41785714285714</v>
          </cell>
          <cell r="AD16">
            <v>5975000</v>
          </cell>
          <cell r="AE16">
            <v>103.01724137931035</v>
          </cell>
          <cell r="AF16">
            <v>53897000</v>
          </cell>
          <cell r="AG16">
            <v>94.972687224669599</v>
          </cell>
          <cell r="AH16">
            <v>73318000</v>
          </cell>
          <cell r="AI16">
            <v>96.281024294156268</v>
          </cell>
          <cell r="AJ16">
            <v>30691584</v>
          </cell>
          <cell r="AK16">
            <v>130.77050422685116</v>
          </cell>
          <cell r="AL16">
            <v>17917300</v>
          </cell>
          <cell r="AM16">
            <v>105.34362365336415</v>
          </cell>
          <cell r="AN16">
            <v>31480950</v>
          </cell>
          <cell r="AO16">
            <v>110.04407339545749</v>
          </cell>
          <cell r="AP16">
            <v>80089834</v>
          </cell>
          <cell r="AQ16">
            <v>115.92803066661904</v>
          </cell>
          <cell r="AR16">
            <v>153407834</v>
          </cell>
          <cell r="AS16">
            <v>105.62671860039302</v>
          </cell>
          <cell r="AT16">
            <v>43000</v>
          </cell>
          <cell r="AU16">
            <v>15480.000000000002</v>
          </cell>
          <cell r="AV16">
            <v>6450</v>
          </cell>
          <cell r="AW16">
            <v>21070</v>
          </cell>
          <cell r="AX16">
            <v>4300</v>
          </cell>
          <cell r="AY16">
            <v>1548.0000000000002</v>
          </cell>
          <cell r="AZ16">
            <v>645</v>
          </cell>
          <cell r="BA16">
            <v>2107</v>
          </cell>
          <cell r="BB16">
            <v>22446.000000000004</v>
          </cell>
          <cell r="BC16">
            <v>7095.0000000000009</v>
          </cell>
          <cell r="BD16">
            <v>4740.75</v>
          </cell>
          <cell r="BE16">
            <v>34281.75</v>
          </cell>
          <cell r="BF16">
            <v>6142.9752932036754</v>
          </cell>
          <cell r="BG16">
            <v>4660.1881534648574</v>
          </cell>
          <cell r="BH16">
            <v>953.22030411781168</v>
          </cell>
          <cell r="BI16" t="b">
            <v>1</v>
          </cell>
          <cell r="BJ16">
            <v>39231.1</v>
          </cell>
          <cell r="BK16">
            <v>23691.4</v>
          </cell>
          <cell r="BL16">
            <v>6037.5</v>
          </cell>
          <cell r="BM16">
            <v>3078.1</v>
          </cell>
          <cell r="BN16">
            <v>6073.1</v>
          </cell>
          <cell r="BO16">
            <v>19008</v>
          </cell>
          <cell r="BP16">
            <v>8589.2999999999993</v>
          </cell>
          <cell r="BQ16">
            <v>875.6</v>
          </cell>
          <cell r="BR16">
            <v>2150.8000000000002</v>
          </cell>
          <cell r="BS16">
            <v>3770.3</v>
          </cell>
          <cell r="BT16">
            <v>54437.5</v>
          </cell>
          <cell r="BU16">
            <v>31438.44</v>
          </cell>
          <cell r="BV16">
            <v>8188.3</v>
          </cell>
          <cell r="BW16">
            <v>12921.500000000002</v>
          </cell>
          <cell r="BX16">
            <v>5443.75</v>
          </cell>
          <cell r="BY16">
            <v>3143.8440000000001</v>
          </cell>
          <cell r="BZ16">
            <v>818.83</v>
          </cell>
          <cell r="CA16">
            <v>1292.1500000000001</v>
          </cell>
          <cell r="CB16">
            <v>45585.737999999998</v>
          </cell>
          <cell r="CC16">
            <v>9007.130000000001</v>
          </cell>
          <cell r="CD16">
            <v>2907.3375000000005</v>
          </cell>
          <cell r="CE16">
            <v>57500.205500000004</v>
          </cell>
          <cell r="CF16">
            <v>3868.5315533350572</v>
          </cell>
          <cell r="CG16">
            <v>2934.7480749438369</v>
          </cell>
          <cell r="CH16">
            <v>600.28937896578475</v>
          </cell>
          <cell r="CI16" t="b">
            <v>1</v>
          </cell>
          <cell r="CJ16">
            <v>193125560.17686614</v>
          </cell>
          <cell r="CK16">
            <v>38159018.657016292</v>
          </cell>
          <cell r="CL16">
            <v>12317036.159658305</v>
          </cell>
          <cell r="CM16">
            <v>243601614.99354076</v>
          </cell>
          <cell r="CN16">
            <v>90193780.993540764</v>
          </cell>
          <cell r="CO16" t="str">
            <v>Laba</v>
          </cell>
          <cell r="CP16">
            <v>2</v>
          </cell>
          <cell r="CQ16">
            <v>2</v>
          </cell>
        </row>
        <row r="17">
          <cell r="A17">
            <v>6</v>
          </cell>
          <cell r="B17" t="str">
            <v>I</v>
          </cell>
          <cell r="E17" t="str">
            <v>Jember - Bondowoso</v>
          </cell>
          <cell r="F17">
            <v>30325</v>
          </cell>
          <cell r="G17">
            <v>3183</v>
          </cell>
          <cell r="H17">
            <v>6</v>
          </cell>
          <cell r="I17">
            <v>6</v>
          </cell>
          <cell r="J17">
            <v>6</v>
          </cell>
          <cell r="K17">
            <v>6</v>
          </cell>
          <cell r="L17">
            <v>4</v>
          </cell>
          <cell r="M17">
            <v>4</v>
          </cell>
          <cell r="N17">
            <v>3</v>
          </cell>
          <cell r="O17">
            <v>6.5</v>
          </cell>
          <cell r="P17">
            <v>4</v>
          </cell>
          <cell r="Q17">
            <v>4.0999999999999996</v>
          </cell>
          <cell r="R17">
            <v>0.4</v>
          </cell>
          <cell r="S17">
            <v>15.25</v>
          </cell>
          <cell r="T17">
            <v>34.75</v>
          </cell>
          <cell r="U17">
            <v>50</v>
          </cell>
          <cell r="V17">
            <v>97646550</v>
          </cell>
          <cell r="W17">
            <v>100.66654639175258</v>
          </cell>
          <cell r="X17">
            <v>57101500</v>
          </cell>
          <cell r="Y17">
            <v>93.60901639344263</v>
          </cell>
          <cell r="Z17">
            <v>103721600</v>
          </cell>
          <cell r="AA17">
            <v>83.815434343434347</v>
          </cell>
          <cell r="AB17">
            <v>79979500</v>
          </cell>
          <cell r="AC17">
            <v>114.25642857142857</v>
          </cell>
          <cell r="AD17">
            <v>28094000</v>
          </cell>
          <cell r="AE17">
            <v>96.875862068965517</v>
          </cell>
          <cell r="AF17">
            <v>268896600</v>
          </cell>
          <cell r="AG17">
            <v>94.765321585903081</v>
          </cell>
          <cell r="AH17">
            <v>366543150</v>
          </cell>
          <cell r="AI17">
            <v>96.268719632304666</v>
          </cell>
          <cell r="AJ17">
            <v>162342903</v>
          </cell>
          <cell r="AK17">
            <v>138.34191994105478</v>
          </cell>
          <cell r="AL17">
            <v>90631475</v>
          </cell>
          <cell r="AM17">
            <v>106.57239643862948</v>
          </cell>
          <cell r="AN17">
            <v>170728734</v>
          </cell>
          <cell r="AO17">
            <v>119.35907483738283</v>
          </cell>
          <cell r="AP17">
            <v>423703112</v>
          </cell>
          <cell r="AQ17">
            <v>122.65993050123672</v>
          </cell>
          <cell r="AR17">
            <v>790246262</v>
          </cell>
          <cell r="AS17">
            <v>108.82249930115884</v>
          </cell>
          <cell r="AT17">
            <v>214035</v>
          </cell>
          <cell r="AU17">
            <v>77052.600000000006</v>
          </cell>
          <cell r="AV17">
            <v>32105.25</v>
          </cell>
          <cell r="AW17">
            <v>104877.15</v>
          </cell>
          <cell r="AX17">
            <v>4280.7</v>
          </cell>
          <cell r="AY17">
            <v>1541.0520000000001</v>
          </cell>
          <cell r="AZ17">
            <v>642.10500000000002</v>
          </cell>
          <cell r="BA17">
            <v>2097.5429999999997</v>
          </cell>
          <cell r="BB17">
            <v>111726.27</v>
          </cell>
          <cell r="BC17">
            <v>35315.775000000001</v>
          </cell>
          <cell r="BD17">
            <v>23597.358749999999</v>
          </cell>
          <cell r="BE17">
            <v>170639.40375</v>
          </cell>
          <cell r="BF17">
            <v>6170.6715632433497</v>
          </cell>
          <cell r="BG17">
            <v>4681.1991169432313</v>
          </cell>
          <cell r="BH17">
            <v>957.51800119293353</v>
          </cell>
          <cell r="BI17" t="b">
            <v>1</v>
          </cell>
          <cell r="BJ17">
            <v>169012</v>
          </cell>
          <cell r="BK17">
            <v>100008.19999999998</v>
          </cell>
          <cell r="BL17">
            <v>20976.800000000003</v>
          </cell>
          <cell r="BM17">
            <v>17906.400000000001</v>
          </cell>
          <cell r="BN17">
            <v>28561.4</v>
          </cell>
          <cell r="BO17">
            <v>131523</v>
          </cell>
          <cell r="BP17">
            <v>66827.7</v>
          </cell>
          <cell r="BQ17">
            <v>6125.5</v>
          </cell>
          <cell r="BR17">
            <v>10734.600000000002</v>
          </cell>
          <cell r="BS17">
            <v>21316.9</v>
          </cell>
          <cell r="BT17">
            <v>274230.40000000002</v>
          </cell>
          <cell r="BU17">
            <v>159595.86000000002</v>
          </cell>
          <cell r="BV17">
            <v>31711.4</v>
          </cell>
          <cell r="BW17">
            <v>67784.7</v>
          </cell>
          <cell r="BX17">
            <v>5484.6080000000002</v>
          </cell>
          <cell r="BY17">
            <v>3191.9172000000003</v>
          </cell>
          <cell r="BZ17">
            <v>634.22800000000007</v>
          </cell>
          <cell r="CA17">
            <v>1355.694</v>
          </cell>
          <cell r="CB17">
            <v>231413.99700000003</v>
          </cell>
          <cell r="CC17">
            <v>34882.540000000008</v>
          </cell>
          <cell r="CD17">
            <v>15251.557499999999</v>
          </cell>
          <cell r="CE17">
            <v>281548.09450000001</v>
          </cell>
          <cell r="CF17">
            <v>4069.8449120564014</v>
          </cell>
          <cell r="CG17">
            <v>3087.4685539738225</v>
          </cell>
          <cell r="CH17">
            <v>631.5276587673726</v>
          </cell>
          <cell r="CI17" t="b">
            <v>1</v>
          </cell>
          <cell r="CJ17">
            <v>985412926.46745646</v>
          </cell>
          <cell r="CK17">
            <v>149628091.71592009</v>
          </cell>
          <cell r="CL17">
            <v>65357586.390840843</v>
          </cell>
          <cell r="CM17">
            <v>1200398604.5742173</v>
          </cell>
          <cell r="CN17">
            <v>410152342.57421738</v>
          </cell>
          <cell r="CO17" t="str">
            <v>Laba</v>
          </cell>
          <cell r="CQ17">
            <v>1</v>
          </cell>
        </row>
        <row r="32">
          <cell r="A32">
            <v>1</v>
          </cell>
          <cell r="B32" t="str">
            <v>TOTAL SEGAR</v>
          </cell>
          <cell r="E32" t="str">
            <v>Jember - Bondowoso</v>
          </cell>
          <cell r="F32">
            <v>92020</v>
          </cell>
          <cell r="G32">
            <v>9439</v>
          </cell>
          <cell r="H32">
            <v>18</v>
          </cell>
          <cell r="I32">
            <v>18.8</v>
          </cell>
          <cell r="J32">
            <v>18.5</v>
          </cell>
          <cell r="K32">
            <v>18.5</v>
          </cell>
          <cell r="L32">
            <v>16.2</v>
          </cell>
          <cell r="M32">
            <v>16.899999999999999</v>
          </cell>
          <cell r="N32">
            <v>15.9</v>
          </cell>
          <cell r="O32">
            <v>13.9</v>
          </cell>
          <cell r="P32">
            <v>5.8</v>
          </cell>
          <cell r="Q32">
            <v>7.1</v>
          </cell>
          <cell r="R32">
            <v>0.4</v>
          </cell>
          <cell r="S32">
            <v>28.68</v>
          </cell>
          <cell r="T32">
            <v>121.32000000000001</v>
          </cell>
          <cell r="U32">
            <v>150</v>
          </cell>
          <cell r="V32">
            <v>287410450</v>
          </cell>
          <cell r="W32">
            <v>98.766477663230233</v>
          </cell>
          <cell r="X32">
            <v>191556100</v>
          </cell>
          <cell r="Y32">
            <v>104.67546448087431</v>
          </cell>
          <cell r="Z32">
            <v>381676000</v>
          </cell>
          <cell r="AA32">
            <v>102.80835016835017</v>
          </cell>
          <cell r="AB32">
            <v>237954000</v>
          </cell>
          <cell r="AC32">
            <v>113.31142857142858</v>
          </cell>
          <cell r="AD32">
            <v>100169000</v>
          </cell>
          <cell r="AE32">
            <v>115.1367816091954</v>
          </cell>
          <cell r="AF32">
            <v>911355100</v>
          </cell>
          <cell r="AG32">
            <v>107.06080469897211</v>
          </cell>
          <cell r="AH32">
            <v>1198765550</v>
          </cell>
          <cell r="AI32">
            <v>104.94773911140294</v>
          </cell>
          <cell r="AJ32">
            <v>482076069</v>
          </cell>
          <cell r="AK32">
            <v>136.93510815826752</v>
          </cell>
          <cell r="AL32">
            <v>265138742</v>
          </cell>
          <cell r="AM32">
            <v>103.92442259036206</v>
          </cell>
          <cell r="AN32">
            <v>511391610</v>
          </cell>
          <cell r="AO32">
            <v>119.17390435519717</v>
          </cell>
          <cell r="AP32">
            <v>1258606421</v>
          </cell>
          <cell r="AQ32">
            <v>121.45342006068805</v>
          </cell>
          <cell r="AR32">
            <v>2457371971</v>
          </cell>
          <cell r="AS32">
            <v>112.79916673065087</v>
          </cell>
          <cell r="AT32">
            <v>655760</v>
          </cell>
          <cell r="AU32">
            <v>236073.60000000003</v>
          </cell>
          <cell r="AV32">
            <v>98364</v>
          </cell>
          <cell r="AW32">
            <v>321322.40000000002</v>
          </cell>
          <cell r="AX32">
            <v>4371.7333333333336</v>
          </cell>
          <cell r="AY32">
            <v>1573.8240000000003</v>
          </cell>
          <cell r="AZ32">
            <v>655.76</v>
          </cell>
          <cell r="BA32">
            <v>2142.1493333333333</v>
          </cell>
          <cell r="BB32">
            <v>342306.72000000003</v>
          </cell>
          <cell r="BC32">
            <v>108200.40000000001</v>
          </cell>
          <cell r="BD32">
            <v>72297.540000000008</v>
          </cell>
          <cell r="BE32">
            <v>522804.66000000003</v>
          </cell>
          <cell r="BF32">
            <v>6042.1786387037482</v>
          </cell>
          <cell r="BG32">
            <v>4583.7217259131885</v>
          </cell>
          <cell r="BH32">
            <v>937.57944393678849</v>
          </cell>
          <cell r="BI32" t="b">
            <v>1</v>
          </cell>
          <cell r="BJ32">
            <v>536675.4</v>
          </cell>
          <cell r="BK32">
            <v>244631.49999999997</v>
          </cell>
          <cell r="BL32">
            <v>76133.700000000012</v>
          </cell>
          <cell r="BM32">
            <v>106904.20000000001</v>
          </cell>
          <cell r="BN32">
            <v>102885.79999999999</v>
          </cell>
          <cell r="BO32">
            <v>249371</v>
          </cell>
          <cell r="BP32">
            <v>116533.4</v>
          </cell>
          <cell r="BQ32">
            <v>10412.6</v>
          </cell>
          <cell r="BR32">
            <v>23360.400000000001</v>
          </cell>
          <cell r="BS32">
            <v>49678</v>
          </cell>
          <cell r="BT32">
            <v>736172.2</v>
          </cell>
          <cell r="BU32">
            <v>348270.82</v>
          </cell>
          <cell r="BV32">
            <v>99494.1</v>
          </cell>
          <cell r="BW32">
            <v>259468</v>
          </cell>
          <cell r="BX32">
            <v>4907.8146666666662</v>
          </cell>
          <cell r="BY32">
            <v>2321.8054666666667</v>
          </cell>
          <cell r="BZ32">
            <v>663.29399999999998</v>
          </cell>
          <cell r="CA32">
            <v>1729.7866666666666</v>
          </cell>
          <cell r="CB32">
            <v>504992.68900000007</v>
          </cell>
          <cell r="CC32">
            <v>109443.51000000001</v>
          </cell>
          <cell r="CD32">
            <v>58380.3</v>
          </cell>
          <cell r="CE32">
            <v>672816.49900000007</v>
          </cell>
          <cell r="CF32">
            <v>5295.9304108117603</v>
          </cell>
          <cell r="CG32">
            <v>4017.6023806158178</v>
          </cell>
          <cell r="CH32">
            <v>821.78230512596269</v>
          </cell>
          <cell r="CI32" t="b">
            <v>1</v>
          </cell>
          <cell r="CJ32">
            <v>2116876459.760715</v>
          </cell>
          <cell r="CK32">
            <v>458556439.01403236</v>
          </cell>
          <cell r="CL32">
            <v>243586512.90199345</v>
          </cell>
          <cell r="CM32">
            <v>2819019411.6767406</v>
          </cell>
          <cell r="CN32">
            <v>361647440.67674094</v>
          </cell>
          <cell r="CO32" t="str">
            <v>Laba</v>
          </cell>
        </row>
      </sheetData>
      <sheetData sheetId="1" refreshError="1"/>
      <sheetData sheetId="2" refreshError="1"/>
      <sheetData sheetId="3" refreshError="1"/>
      <sheetData sheetId="4"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tap"/>
      <sheetName val="kkwtdes"/>
      <sheetName val="KKWTnop"/>
      <sheetName val="pensiun1-2"/>
      <sheetName val="bank-bir (2)"/>
      <sheetName val="bank-mer (2)"/>
      <sheetName val="bank-mer"/>
      <sheetName val="bank-bir"/>
      <sheetName val="Sheet4"/>
      <sheetName val="kasbon potongan"/>
      <sheetName val="kampanye"/>
      <sheetName val="merahkop"/>
      <sheetName val="BIRUKOP"/>
      <sheetName val="konsep"/>
      <sheetName val="BIRUPG-12"/>
      <sheetName val="BIRUPG-34"/>
      <sheetName val="BIRUPGUMUM"/>
      <sheetName val="Sheet1"/>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Siar"/>
      <sheetName val="Past LK"/>
      <sheetName val="As"/>
      <sheetName val="InvRp&amp;$"/>
      <sheetName val="InvRp-$"/>
      <sheetName val="Skedul"/>
      <sheetName val="LK"/>
      <sheetName val="PB"/>
      <sheetName val="AP"/>
      <sheetName val="Jad"/>
      <sheetName val="Sheet1"/>
      <sheetName val="Jangkau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Siar"/>
      <sheetName val="Past LK"/>
      <sheetName val="As"/>
      <sheetName val="InvRp&amp;$"/>
      <sheetName val="InvRp-$"/>
      <sheetName val="Skedul"/>
      <sheetName val="LK"/>
      <sheetName val="PB"/>
      <sheetName val="Jad"/>
      <sheetName val="AP"/>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FORWARDER"/>
      <sheetName val="DATA SI"/>
      <sheetName val="Sheet3"/>
      <sheetName val="DATA_FORWARDER"/>
      <sheetName val="DATA_SI"/>
      <sheetName val="Family"/>
    </sheetNames>
    <sheetDataSet>
      <sheetData sheetId="0" refreshError="1">
        <row r="6">
          <cell r="A6">
            <v>1</v>
          </cell>
          <cell r="B6" t="str">
            <v>PT. RAHAYU PERDANA TRANS</v>
          </cell>
          <cell r="C6" t="str">
            <v>JL. Laksda M. Nasir No. 29 Blok B12-B15 SBY</v>
          </cell>
          <cell r="D6" t="str">
            <v>031.3283660</v>
          </cell>
          <cell r="E6" t="str">
            <v>MR. IAN</v>
          </cell>
        </row>
        <row r="7">
          <cell r="A7">
            <v>2</v>
          </cell>
          <cell r="B7" t="str">
            <v>PT. REFCON CARGO INT.</v>
          </cell>
          <cell r="C7" t="str">
            <v>JL. Wiratno No. 7 Kompl. AL, Kenjeran - SBY</v>
          </cell>
          <cell r="D7" t="str">
            <v>031.3898373</v>
          </cell>
          <cell r="E7" t="str">
            <v>MS. DEWI</v>
          </cell>
        </row>
        <row r="8">
          <cell r="A8">
            <v>3</v>
          </cell>
          <cell r="B8" t="str">
            <v>PT. MULIGUNA INT. PERSADA</v>
          </cell>
          <cell r="D8" t="str">
            <v>031.7458239</v>
          </cell>
          <cell r="E8" t="str">
            <v>MR. CAHYO</v>
          </cell>
        </row>
      </sheetData>
      <sheetData sheetId="1" refreshError="1"/>
      <sheetData sheetId="2" refreshError="1"/>
      <sheetData sheetId="3"/>
      <sheetData sheetId="4"/>
      <sheetData sheetId="5"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LEASING"/>
      <sheetName val="Bunga leasing"/>
      <sheetName val="AA"/>
      <sheetName val="AA-1"/>
      <sheetName val="AA-2"/>
      <sheetName val="AT"/>
      <sheetName val="WTB 31-12-2007 "/>
    </sheetNames>
    <sheetDataSet>
      <sheetData sheetId="0" refreshError="1"/>
      <sheetData sheetId="1" refreshError="1"/>
      <sheetData sheetId="2" refreshError="1"/>
      <sheetData sheetId="3" refreshError="1"/>
      <sheetData sheetId="4"/>
      <sheetData sheetId="5" refreshError="1"/>
      <sheetData sheetId="6"/>
      <sheetData sheetId="7">
        <row r="1">
          <cell r="C1" t="str">
            <v>PT.MENTARI SEJATI PERKASA</v>
          </cell>
        </row>
        <row r="2">
          <cell r="C2" t="str">
            <v>DAFTAR PERINCIAN AKTIVA TETAP DAN PENYUSUTANNYA</v>
          </cell>
        </row>
        <row r="3">
          <cell r="C3" t="str">
            <v>TAHUN 2007</v>
          </cell>
        </row>
        <row r="5">
          <cell r="C5" t="str">
            <v>REKAPITULASI</v>
          </cell>
        </row>
        <row r="6">
          <cell r="C6" t="str">
            <v>NO</v>
          </cell>
          <cell r="D6" t="str">
            <v>JENIS AKTIVA TETAP</v>
          </cell>
          <cell r="F6" t="str">
            <v>UNIT</v>
          </cell>
          <cell r="G6" t="str">
            <v>TAHUN</v>
          </cell>
          <cell r="H6" t="str">
            <v>PROSENT</v>
          </cell>
          <cell r="I6" t="str">
            <v>HP</v>
          </cell>
          <cell r="J6" t="str">
            <v>MUTASI</v>
          </cell>
          <cell r="L6" t="str">
            <v>HP</v>
          </cell>
          <cell r="M6" t="str">
            <v>AKUMULASI PENYUSUTAN</v>
          </cell>
          <cell r="Q6" t="str">
            <v>NILAI</v>
          </cell>
        </row>
        <row r="7">
          <cell r="H7" t="str">
            <v>PENYST/TH</v>
          </cell>
          <cell r="I7">
            <v>2006</v>
          </cell>
          <cell r="J7" t="str">
            <v>TAMBAH</v>
          </cell>
          <cell r="K7" t="str">
            <v>KURANG</v>
          </cell>
          <cell r="L7" t="str">
            <v>2007</v>
          </cell>
          <cell r="M7" t="str">
            <v>PER BULAN</v>
          </cell>
          <cell r="N7" t="str">
            <v>S/D TAHUN LALU</v>
          </cell>
          <cell r="O7" t="str">
            <v>S/D BULAN INI</v>
          </cell>
          <cell r="P7" t="str">
            <v>S/D TAHUN INI</v>
          </cell>
          <cell r="Q7" t="str">
            <v>BUKU</v>
          </cell>
        </row>
        <row r="8">
          <cell r="C8">
            <v>1</v>
          </cell>
          <cell r="D8">
            <v>2</v>
          </cell>
          <cell r="F8">
            <v>3</v>
          </cell>
          <cell r="G8">
            <v>4</v>
          </cell>
          <cell r="I8">
            <v>5</v>
          </cell>
          <cell r="L8">
            <v>6</v>
          </cell>
          <cell r="M8">
            <v>7</v>
          </cell>
          <cell r="N8">
            <v>8</v>
          </cell>
          <cell r="O8">
            <v>9</v>
          </cell>
          <cell r="P8">
            <v>10</v>
          </cell>
          <cell r="Q8">
            <v>11</v>
          </cell>
        </row>
        <row r="10">
          <cell r="C10" t="str">
            <v>A</v>
          </cell>
          <cell r="D10" t="str">
            <v>TANAH</v>
          </cell>
        </row>
        <row r="11">
          <cell r="C11" t="str">
            <v>B</v>
          </cell>
          <cell r="D11" t="str">
            <v>BANGUNAN</v>
          </cell>
          <cell r="H11">
            <v>0.1</v>
          </cell>
          <cell r="I11">
            <v>4092300276</v>
          </cell>
          <cell r="L11">
            <v>4150812776</v>
          </cell>
          <cell r="M11">
            <v>0</v>
          </cell>
          <cell r="N11">
            <v>0</v>
          </cell>
          <cell r="O11">
            <v>0</v>
          </cell>
          <cell r="P11">
            <v>0</v>
          </cell>
          <cell r="Q11">
            <v>0</v>
          </cell>
        </row>
        <row r="12">
          <cell r="C12" t="str">
            <v>C</v>
          </cell>
          <cell r="D12" t="str">
            <v>ANGKUTAN LAUT</v>
          </cell>
          <cell r="H12">
            <v>0.1</v>
          </cell>
          <cell r="I12">
            <v>8111373900</v>
          </cell>
          <cell r="L12">
            <v>8111373900</v>
          </cell>
          <cell r="M12">
            <v>0</v>
          </cell>
          <cell r="N12">
            <v>0</v>
          </cell>
          <cell r="O12">
            <v>0</v>
          </cell>
          <cell r="P12">
            <v>0</v>
          </cell>
          <cell r="Q12">
            <v>0</v>
          </cell>
        </row>
        <row r="13">
          <cell r="C13" t="str">
            <v>D</v>
          </cell>
          <cell r="D13" t="str">
            <v>PERLENGKAPAN KAPAL</v>
          </cell>
          <cell r="H13">
            <v>0.2</v>
          </cell>
          <cell r="I13">
            <v>198948270</v>
          </cell>
          <cell r="L13">
            <v>243369270</v>
          </cell>
          <cell r="M13" t="e">
            <v>#REF!</v>
          </cell>
          <cell r="N13">
            <v>0</v>
          </cell>
          <cell r="O13" t="e">
            <v>#REF!</v>
          </cell>
          <cell r="P13" t="e">
            <v>#REF!</v>
          </cell>
          <cell r="Q13" t="e">
            <v>#REF!</v>
          </cell>
        </row>
        <row r="14">
          <cell r="C14" t="str">
            <v>E</v>
          </cell>
          <cell r="D14" t="str">
            <v>KONTAINER DAN PERLENGKAPAN</v>
          </cell>
          <cell r="H14">
            <v>0.2</v>
          </cell>
          <cell r="I14">
            <v>14203957115.799999</v>
          </cell>
          <cell r="L14">
            <v>21141457115.799999</v>
          </cell>
          <cell r="M14">
            <v>0</v>
          </cell>
          <cell r="N14">
            <v>0</v>
          </cell>
          <cell r="O14">
            <v>0</v>
          </cell>
          <cell r="P14">
            <v>0</v>
          </cell>
          <cell r="Q14">
            <v>0</v>
          </cell>
        </row>
        <row r="15">
          <cell r="C15" t="str">
            <v>F</v>
          </cell>
          <cell r="D15" t="str">
            <v>SARANA ANGKUTAN DARAT</v>
          </cell>
          <cell r="H15">
            <v>0.25</v>
          </cell>
          <cell r="I15">
            <v>1911100960</v>
          </cell>
          <cell r="L15">
            <v>4411100960</v>
          </cell>
          <cell r="M15" t="e">
            <v>#REF!</v>
          </cell>
          <cell r="N15">
            <v>0</v>
          </cell>
          <cell r="O15" t="e">
            <v>#REF!</v>
          </cell>
          <cell r="P15" t="e">
            <v>#REF!</v>
          </cell>
          <cell r="Q15" t="e">
            <v>#REF!</v>
          </cell>
        </row>
        <row r="16">
          <cell r="C16" t="str">
            <v>G</v>
          </cell>
          <cell r="D16" t="str">
            <v>INVENTARIS KANTOR</v>
          </cell>
          <cell r="H16">
            <v>0.5</v>
          </cell>
        </row>
        <row r="17">
          <cell r="C17" t="str">
            <v>H</v>
          </cell>
          <cell r="D17" t="str">
            <v>LCM SUBUR PERMAI</v>
          </cell>
        </row>
        <row r="18">
          <cell r="C18" t="str">
            <v>I</v>
          </cell>
          <cell r="D18" t="str">
            <v>ASET SEWA GUNA USAHA</v>
          </cell>
        </row>
        <row r="20">
          <cell r="D20" t="str">
            <v>TOTAL</v>
          </cell>
          <cell r="I20">
            <v>28517680521.799999</v>
          </cell>
          <cell r="L20">
            <v>38058114021.800003</v>
          </cell>
          <cell r="M20" t="e">
            <v>#REF!</v>
          </cell>
          <cell r="N20">
            <v>0</v>
          </cell>
          <cell r="O20" t="e">
            <v>#REF!</v>
          </cell>
          <cell r="P20" t="e">
            <v>#REF!</v>
          </cell>
          <cell r="Q20" t="e">
            <v>#REF!</v>
          </cell>
        </row>
        <row r="22">
          <cell r="C22" t="str">
            <v>DETAILS</v>
          </cell>
        </row>
        <row r="23">
          <cell r="C23" t="str">
            <v>NO</v>
          </cell>
          <cell r="D23" t="str">
            <v>JENIS AKTIVA TETAP</v>
          </cell>
          <cell r="F23" t="str">
            <v>UNIT</v>
          </cell>
          <cell r="G23" t="str">
            <v>TAHUN</v>
          </cell>
          <cell r="H23" t="str">
            <v>PROSENT</v>
          </cell>
          <cell r="I23" t="str">
            <v>HARGA</v>
          </cell>
          <cell r="L23" t="str">
            <v>HARGA</v>
          </cell>
          <cell r="M23" t="str">
            <v>AKUMULASI PENYUSUTAN</v>
          </cell>
          <cell r="Q23" t="str">
            <v>NILAI</v>
          </cell>
        </row>
        <row r="24">
          <cell r="H24" t="str">
            <v>PENYST/TH</v>
          </cell>
          <cell r="I24" t="str">
            <v>PEROLEHAN</v>
          </cell>
          <cell r="L24" t="str">
            <v>PEROLEHAN</v>
          </cell>
          <cell r="M24" t="str">
            <v>PER BULAN</v>
          </cell>
          <cell r="N24" t="str">
            <v>S/D TAHUN LALU</v>
          </cell>
          <cell r="O24" t="str">
            <v>S/D BULAN INI</v>
          </cell>
          <cell r="P24" t="str">
            <v>S/D TAHUN INI</v>
          </cell>
          <cell r="Q24" t="str">
            <v>BUKU</v>
          </cell>
        </row>
        <row r="25">
          <cell r="C25">
            <v>1</v>
          </cell>
          <cell r="D25">
            <v>2</v>
          </cell>
          <cell r="F25">
            <v>3</v>
          </cell>
          <cell r="G25">
            <v>4</v>
          </cell>
          <cell r="I25">
            <v>5</v>
          </cell>
        </row>
        <row r="27">
          <cell r="C27" t="str">
            <v>A</v>
          </cell>
          <cell r="D27" t="str">
            <v>TANAH</v>
          </cell>
        </row>
        <row r="29">
          <cell r="D29" t="str">
            <v>Jumlah</v>
          </cell>
          <cell r="K29">
            <v>0</v>
          </cell>
          <cell r="L29">
            <v>0</v>
          </cell>
          <cell r="M29">
            <v>0</v>
          </cell>
          <cell r="N29">
            <v>0</v>
          </cell>
          <cell r="O29">
            <v>0</v>
          </cell>
          <cell r="P29">
            <v>0</v>
          </cell>
        </row>
        <row r="31">
          <cell r="C31" t="str">
            <v>B</v>
          </cell>
          <cell r="D31" t="str">
            <v>BANGUNAN</v>
          </cell>
          <cell r="F31" t="str">
            <v>10 TH</v>
          </cell>
          <cell r="H31">
            <v>0.1</v>
          </cell>
          <cell r="M31">
            <v>0</v>
          </cell>
          <cell r="N31">
            <v>0</v>
          </cell>
          <cell r="O31">
            <v>0</v>
          </cell>
          <cell r="P31">
            <v>0</v>
          </cell>
        </row>
        <row r="32">
          <cell r="C32">
            <v>1</v>
          </cell>
          <cell r="D32" t="str">
            <v>Ruko Perak Timur 512 Surabaya</v>
          </cell>
          <cell r="I32">
            <v>325000000</v>
          </cell>
          <cell r="L32">
            <v>325000000</v>
          </cell>
        </row>
        <row r="33">
          <cell r="C33">
            <v>2</v>
          </cell>
          <cell r="D33" t="str">
            <v>Depo Margomulyo</v>
          </cell>
          <cell r="I33">
            <v>155404227</v>
          </cell>
          <cell r="L33">
            <v>155404227</v>
          </cell>
        </row>
        <row r="34">
          <cell r="C34">
            <v>3</v>
          </cell>
          <cell r="D34" t="str">
            <v>Depo Luwuk</v>
          </cell>
          <cell r="I34">
            <v>41747945</v>
          </cell>
          <cell r="L34">
            <v>41747945</v>
          </cell>
        </row>
        <row r="35">
          <cell r="C35">
            <v>4</v>
          </cell>
          <cell r="D35" t="str">
            <v>Pos satpam &amp; pintu depan (depo)</v>
          </cell>
          <cell r="I35">
            <v>14401877</v>
          </cell>
          <cell r="L35">
            <v>14401877</v>
          </cell>
        </row>
        <row r="36">
          <cell r="C36">
            <v>5</v>
          </cell>
          <cell r="D36" t="str">
            <v>Bangunan bengkel via BSS</v>
          </cell>
          <cell r="I36">
            <v>25884166</v>
          </cell>
          <cell r="L36">
            <v>25884166</v>
          </cell>
        </row>
        <row r="37">
          <cell r="C37">
            <v>6</v>
          </cell>
          <cell r="D37" t="str">
            <v>Kantin,jembatan,dll</v>
          </cell>
          <cell r="I37">
            <v>20232646</v>
          </cell>
          <cell r="L37">
            <v>20232646</v>
          </cell>
        </row>
        <row r="38">
          <cell r="C38">
            <v>7</v>
          </cell>
          <cell r="D38" t="str">
            <v>Pemb. kantor depo, kantin, jembatan</v>
          </cell>
          <cell r="I38">
            <v>55653767</v>
          </cell>
          <cell r="L38">
            <v>55653767</v>
          </cell>
        </row>
        <row r="39">
          <cell r="C39">
            <v>8</v>
          </cell>
          <cell r="D39" t="str">
            <v>Pek. jembatan, kantin tahap 2  lpb no 1858</v>
          </cell>
          <cell r="I39">
            <v>9575579</v>
          </cell>
          <cell r="L39">
            <v>9575579</v>
          </cell>
        </row>
        <row r="40">
          <cell r="C40">
            <v>9</v>
          </cell>
          <cell r="D40" t="str">
            <v>Pekerjaan Depo</v>
          </cell>
          <cell r="I40">
            <v>12278750</v>
          </cell>
          <cell r="L40">
            <v>12278750</v>
          </cell>
        </row>
        <row r="41">
          <cell r="C41">
            <v>10</v>
          </cell>
          <cell r="D41" t="str">
            <v>Pengurusan pasir batu 20 cm &amp; pemadatan</v>
          </cell>
          <cell r="I41">
            <v>46475510</v>
          </cell>
          <cell r="L41">
            <v>46475510</v>
          </cell>
        </row>
        <row r="42">
          <cell r="C42">
            <v>11</v>
          </cell>
          <cell r="D42" t="str">
            <v>Biaya Balik Nama Kantor MSP Perak timur 512</v>
          </cell>
          <cell r="I42">
            <v>17000000</v>
          </cell>
          <cell r="L42">
            <v>17000000</v>
          </cell>
        </row>
        <row r="43">
          <cell r="C43">
            <v>12</v>
          </cell>
          <cell r="D43" t="str">
            <v>Biaya tambah Daya Kantor MSP Perak timur 512</v>
          </cell>
          <cell r="I43">
            <v>16694500</v>
          </cell>
          <cell r="L43">
            <v>16694500</v>
          </cell>
        </row>
        <row r="44">
          <cell r="C44">
            <v>13</v>
          </cell>
          <cell r="D44" t="str">
            <v>Biaya Pasang Listrik Baru Depo Luwuk ( 4400 KVA )</v>
          </cell>
          <cell r="I44">
            <v>4154800</v>
          </cell>
          <cell r="L44">
            <v>4154800</v>
          </cell>
        </row>
        <row r="45">
          <cell r="C45">
            <v>14</v>
          </cell>
          <cell r="D45" t="str">
            <v>Penerangan di lokasi Depo Cont. Luwuk</v>
          </cell>
          <cell r="I45">
            <v>6003000</v>
          </cell>
          <cell r="L45">
            <v>6003000</v>
          </cell>
        </row>
        <row r="46">
          <cell r="C46">
            <v>15</v>
          </cell>
          <cell r="D46" t="str">
            <v>Pekerjaan Kantor Depo Luwuk ( ruang P. Budhi )</v>
          </cell>
          <cell r="I46">
            <v>8433600</v>
          </cell>
          <cell r="L46">
            <v>8433600</v>
          </cell>
        </row>
        <row r="47">
          <cell r="C47">
            <v>16</v>
          </cell>
          <cell r="D47" t="str">
            <v>Kantor Perak Barat 231, Surabaya</v>
          </cell>
          <cell r="I47">
            <v>1548408187</v>
          </cell>
          <cell r="L47">
            <v>1548408187</v>
          </cell>
        </row>
        <row r="48">
          <cell r="C48">
            <v>17</v>
          </cell>
          <cell r="D48" t="str">
            <v>Landasan Depo ( paving )</v>
          </cell>
          <cell r="I48">
            <v>256399955</v>
          </cell>
          <cell r="L48">
            <v>256399955</v>
          </cell>
        </row>
        <row r="49">
          <cell r="C49">
            <v>18</v>
          </cell>
          <cell r="D49" t="str">
            <v>Pekerjaan Depo ( Gudang repair container )</v>
          </cell>
          <cell r="I49">
            <v>27641350</v>
          </cell>
          <cell r="L49">
            <v>27641350</v>
          </cell>
        </row>
        <row r="50">
          <cell r="C50">
            <v>19</v>
          </cell>
          <cell r="D50" t="str">
            <v>Kamar Mandi + Saptiktank + Resapan ( Depo MM )</v>
          </cell>
          <cell r="I50">
            <v>7372315</v>
          </cell>
          <cell r="L50">
            <v>7372315</v>
          </cell>
        </row>
        <row r="51">
          <cell r="C51">
            <v>20</v>
          </cell>
          <cell r="D51" t="str">
            <v>Pemasangan paving ( Depo MM )</v>
          </cell>
          <cell r="I51">
            <v>20109500</v>
          </cell>
          <cell r="L51">
            <v>20109500</v>
          </cell>
        </row>
        <row r="52">
          <cell r="C52">
            <v>21</v>
          </cell>
          <cell r="D52" t="str">
            <v>Rukan 4 lt. Enggano Megah - Jkt</v>
          </cell>
          <cell r="I52">
            <v>1132406150</v>
          </cell>
          <cell r="J52">
            <v>58512500</v>
          </cell>
          <cell r="L52">
            <v>1190918650</v>
          </cell>
        </row>
        <row r="53">
          <cell r="C53">
            <v>22</v>
          </cell>
          <cell r="D53" t="str">
            <v>Pekerjaan Depo Primkopal</v>
          </cell>
          <cell r="I53">
            <v>33668470</v>
          </cell>
          <cell r="L53">
            <v>33668470</v>
          </cell>
        </row>
        <row r="54">
          <cell r="C54">
            <v>23</v>
          </cell>
          <cell r="D54" t="str">
            <v>Kantor  - Depo Primkopal</v>
          </cell>
          <cell r="I54">
            <v>10118817</v>
          </cell>
          <cell r="L54">
            <v>10118817</v>
          </cell>
        </row>
        <row r="55">
          <cell r="C55">
            <v>24</v>
          </cell>
          <cell r="D55" t="str">
            <v>Landasan Depo ( paving )</v>
          </cell>
          <cell r="I55">
            <v>295726665</v>
          </cell>
          <cell r="L55">
            <v>295726665</v>
          </cell>
        </row>
        <row r="56">
          <cell r="C56">
            <v>25</v>
          </cell>
          <cell r="D56" t="str">
            <v>Pekerjaan gudang</v>
          </cell>
          <cell r="I56">
            <v>1508500</v>
          </cell>
          <cell r="L56">
            <v>1508500</v>
          </cell>
        </row>
        <row r="57">
          <cell r="D57" t="str">
            <v>Jumlah</v>
          </cell>
          <cell r="I57">
            <v>4092300276</v>
          </cell>
          <cell r="J57">
            <v>58512500</v>
          </cell>
          <cell r="K57">
            <v>0</v>
          </cell>
          <cell r="L57">
            <v>4150812776</v>
          </cell>
          <cell r="M57">
            <v>0</v>
          </cell>
          <cell r="N57">
            <v>0</v>
          </cell>
          <cell r="O57">
            <v>0</v>
          </cell>
          <cell r="P57">
            <v>0</v>
          </cell>
          <cell r="Q57">
            <v>0</v>
          </cell>
        </row>
        <row r="59">
          <cell r="C59" t="str">
            <v>C</v>
          </cell>
          <cell r="D59" t="str">
            <v>ANGKUTAN LAUT</v>
          </cell>
          <cell r="F59" t="str">
            <v>10 TH</v>
          </cell>
          <cell r="G59">
            <v>0.1</v>
          </cell>
          <cell r="M59">
            <v>0</v>
          </cell>
          <cell r="N59">
            <v>0</v>
          </cell>
          <cell r="O59">
            <v>0</v>
          </cell>
          <cell r="P59">
            <v>0</v>
          </cell>
          <cell r="Q59">
            <v>0</v>
          </cell>
        </row>
        <row r="60">
          <cell r="C60">
            <v>1</v>
          </cell>
          <cell r="D60" t="str">
            <v>KM. Mentari Sejati</v>
          </cell>
          <cell r="I60">
            <v>8111373900</v>
          </cell>
          <cell r="L60">
            <v>8111373900</v>
          </cell>
        </row>
        <row r="61">
          <cell r="D61" t="str">
            <v>Jumlah</v>
          </cell>
          <cell r="I61">
            <v>8111373900</v>
          </cell>
          <cell r="J61">
            <v>0</v>
          </cell>
          <cell r="K61">
            <v>0</v>
          </cell>
          <cell r="L61">
            <v>8111373900</v>
          </cell>
          <cell r="M61">
            <v>0</v>
          </cell>
          <cell r="N61">
            <v>0</v>
          </cell>
          <cell r="O61">
            <v>0</v>
          </cell>
          <cell r="P61">
            <v>0</v>
          </cell>
          <cell r="Q61">
            <v>0</v>
          </cell>
        </row>
        <row r="63">
          <cell r="C63" t="str">
            <v>D</v>
          </cell>
          <cell r="D63" t="str">
            <v>PERLENGKAPAN KAPAL</v>
          </cell>
          <cell r="F63" t="str">
            <v>5 TH</v>
          </cell>
        </row>
        <row r="64">
          <cell r="C64">
            <v>1</v>
          </cell>
          <cell r="D64" t="str">
            <v>Inventaris Kapal KM. Mentari Sejati :</v>
          </cell>
        </row>
        <row r="65">
          <cell r="C65">
            <v>2</v>
          </cell>
          <cell r="D65" t="str">
            <v>Lemari Es Toshiba GR D-260 ( KM. CJN III-01 )</v>
          </cell>
          <cell r="I65">
            <v>2250000</v>
          </cell>
          <cell r="L65">
            <v>2250000</v>
          </cell>
        </row>
        <row r="66">
          <cell r="C66">
            <v>3</v>
          </cell>
          <cell r="D66" t="str">
            <v>Lemari Es Toshiba 2 pintu ( KM. CJN III-01 )</v>
          </cell>
          <cell r="I66">
            <v>2185000</v>
          </cell>
          <cell r="L66">
            <v>2185000</v>
          </cell>
        </row>
        <row r="67">
          <cell r="C67">
            <v>4</v>
          </cell>
          <cell r="D67" t="str">
            <v>1 unit AC ( KM. CJN III-01 )</v>
          </cell>
          <cell r="I67">
            <v>2025000</v>
          </cell>
          <cell r="L67">
            <v>2025000</v>
          </cell>
        </row>
        <row r="68">
          <cell r="C68">
            <v>5</v>
          </cell>
          <cell r="D68" t="str">
            <v>Bantal</v>
          </cell>
          <cell r="I68">
            <v>300000</v>
          </cell>
          <cell r="L68">
            <v>300000</v>
          </cell>
        </row>
        <row r="69">
          <cell r="C69">
            <v>6</v>
          </cell>
          <cell r="D69" t="str">
            <v>1 Set Handy Talky</v>
          </cell>
          <cell r="I69">
            <v>925000</v>
          </cell>
          <cell r="L69">
            <v>925000</v>
          </cell>
        </row>
        <row r="70">
          <cell r="C70">
            <v>7</v>
          </cell>
          <cell r="D70" t="str">
            <v>1 bh Blender potong komplit</v>
          </cell>
          <cell r="I70">
            <v>275000</v>
          </cell>
          <cell r="L70">
            <v>275000</v>
          </cell>
        </row>
        <row r="71">
          <cell r="C71">
            <v>8</v>
          </cell>
          <cell r="D71" t="str">
            <v>Rantai Jangkar + kenter d = 34 m, p = 1 sege</v>
          </cell>
          <cell r="I71">
            <v>9400050</v>
          </cell>
          <cell r="L71">
            <v>9400050</v>
          </cell>
        </row>
        <row r="72">
          <cell r="C72">
            <v>9</v>
          </cell>
          <cell r="D72" t="str">
            <v>Blender jus Miyako</v>
          </cell>
          <cell r="I72">
            <v>115000</v>
          </cell>
          <cell r="L72">
            <v>115000</v>
          </cell>
        </row>
        <row r="73">
          <cell r="C73">
            <v>10</v>
          </cell>
          <cell r="D73" t="str">
            <v>Blender Las Potong Taiwan</v>
          </cell>
          <cell r="I73">
            <v>215000</v>
          </cell>
          <cell r="L73">
            <v>215000</v>
          </cell>
        </row>
        <row r="74">
          <cell r="C74">
            <v>11</v>
          </cell>
          <cell r="D74" t="str">
            <v>Rice Cooker</v>
          </cell>
          <cell r="I74">
            <v>325000</v>
          </cell>
          <cell r="L74">
            <v>325000</v>
          </cell>
        </row>
        <row r="75">
          <cell r="C75">
            <v>12</v>
          </cell>
          <cell r="D75" t="str">
            <v>HT - TH234 Kenwood</v>
          </cell>
          <cell r="I75">
            <v>1850000</v>
          </cell>
          <cell r="L75">
            <v>1850000</v>
          </cell>
        </row>
        <row r="76">
          <cell r="C76">
            <v>13</v>
          </cell>
          <cell r="D76" t="str">
            <v>Selang karet SF 1,5</v>
          </cell>
          <cell r="I76">
            <v>190000</v>
          </cell>
          <cell r="L76">
            <v>190000</v>
          </cell>
        </row>
        <row r="77">
          <cell r="C77">
            <v>14</v>
          </cell>
          <cell r="D77" t="str">
            <v>Pompa Celup 3"</v>
          </cell>
          <cell r="I77">
            <v>2100000</v>
          </cell>
          <cell r="L77">
            <v>2100000</v>
          </cell>
        </row>
        <row r="78">
          <cell r="C78">
            <v>15</v>
          </cell>
          <cell r="D78" t="str">
            <v>Selang karet 2"</v>
          </cell>
          <cell r="I78">
            <v>238000</v>
          </cell>
          <cell r="L78">
            <v>238000</v>
          </cell>
        </row>
        <row r="79">
          <cell r="C79">
            <v>16</v>
          </cell>
          <cell r="D79" t="str">
            <v>Kunci Shock Japan</v>
          </cell>
          <cell r="I79">
            <v>375000</v>
          </cell>
          <cell r="L79">
            <v>375000</v>
          </cell>
        </row>
        <row r="80">
          <cell r="C80">
            <v>17</v>
          </cell>
          <cell r="D80" t="str">
            <v>Kabel Las</v>
          </cell>
          <cell r="I80">
            <v>900000</v>
          </cell>
          <cell r="L80">
            <v>900000</v>
          </cell>
        </row>
        <row r="81">
          <cell r="C81">
            <v>18</v>
          </cell>
          <cell r="D81" t="str">
            <v>Kuku macan ( crosby ) full grip 2101</v>
          </cell>
          <cell r="I81">
            <v>324000</v>
          </cell>
          <cell r="L81">
            <v>324000</v>
          </cell>
        </row>
        <row r="82">
          <cell r="C82">
            <v>19</v>
          </cell>
          <cell r="D82" t="str">
            <v>Gerinda tangan</v>
          </cell>
          <cell r="I82">
            <v>425000</v>
          </cell>
          <cell r="L82">
            <v>425000</v>
          </cell>
        </row>
        <row r="83">
          <cell r="C83">
            <v>20</v>
          </cell>
          <cell r="D83" t="str">
            <v>Blender Potong</v>
          </cell>
          <cell r="I83">
            <v>215000</v>
          </cell>
          <cell r="L83">
            <v>215000</v>
          </cell>
        </row>
        <row r="84">
          <cell r="C84">
            <v>21</v>
          </cell>
          <cell r="D84" t="str">
            <v xml:space="preserve">Tool Set Listrik </v>
          </cell>
          <cell r="I84">
            <v>165000</v>
          </cell>
          <cell r="L84">
            <v>165000</v>
          </cell>
        </row>
        <row r="85">
          <cell r="C85">
            <v>22</v>
          </cell>
          <cell r="D85" t="str">
            <v>Selang angin karet 3 lapis</v>
          </cell>
          <cell r="I85">
            <v>360000</v>
          </cell>
          <cell r="L85">
            <v>360000</v>
          </cell>
        </row>
        <row r="86">
          <cell r="C86">
            <v>23</v>
          </cell>
          <cell r="D86" t="str">
            <v xml:space="preserve">Jas Hujan </v>
          </cell>
          <cell r="I86">
            <v>894000</v>
          </cell>
          <cell r="L86">
            <v>894000</v>
          </cell>
        </row>
        <row r="87">
          <cell r="C87">
            <v>24</v>
          </cell>
          <cell r="D87" t="str">
            <v xml:space="preserve">Mesin bor Bosch </v>
          </cell>
          <cell r="I87">
            <v>678000</v>
          </cell>
          <cell r="L87">
            <v>678000</v>
          </cell>
        </row>
        <row r="88">
          <cell r="C88">
            <v>25</v>
          </cell>
          <cell r="D88" t="str">
            <v>Tools Set Listrik</v>
          </cell>
          <cell r="I88">
            <v>195000</v>
          </cell>
          <cell r="L88">
            <v>195000</v>
          </cell>
        </row>
        <row r="89">
          <cell r="C89">
            <v>26</v>
          </cell>
          <cell r="D89" t="str">
            <v>Soundhing tape ritcher SS Germany</v>
          </cell>
          <cell r="I89">
            <v>725000</v>
          </cell>
          <cell r="L89">
            <v>725000</v>
          </cell>
        </row>
        <row r="90">
          <cell r="C90">
            <v>27</v>
          </cell>
          <cell r="D90" t="str">
            <v xml:space="preserve">4 pcs Segel SWL 8,5 ton Crosby </v>
          </cell>
          <cell r="I90">
            <v>2260000</v>
          </cell>
          <cell r="L90">
            <v>2260000</v>
          </cell>
        </row>
        <row r="91">
          <cell r="C91">
            <v>28</v>
          </cell>
          <cell r="D91" t="str">
            <v>4 pcs Spon Skruf 30 cm Crosby</v>
          </cell>
          <cell r="I91">
            <v>5400000</v>
          </cell>
          <cell r="L91">
            <v>5400000</v>
          </cell>
        </row>
        <row r="92">
          <cell r="C92">
            <v>29</v>
          </cell>
          <cell r="D92" t="str">
            <v>1 unit Electric Scalling Machine KJ 50 220V ( perontok karat )</v>
          </cell>
          <cell r="I92">
            <v>0</v>
          </cell>
          <cell r="J92">
            <v>11500000</v>
          </cell>
          <cell r="L92">
            <v>11500000</v>
          </cell>
        </row>
        <row r="93">
          <cell r="C93">
            <v>30</v>
          </cell>
          <cell r="D93" t="str">
            <v>1 set Flexible Shaft</v>
          </cell>
          <cell r="I93">
            <v>0</v>
          </cell>
          <cell r="J93">
            <v>3250000</v>
          </cell>
          <cell r="L93">
            <v>3250000</v>
          </cell>
        </row>
        <row r="94">
          <cell r="D94" t="str">
            <v>Jumlah Inventaris Kapal KM. Mentari Sejati :</v>
          </cell>
          <cell r="I94">
            <v>35309050</v>
          </cell>
          <cell r="J94">
            <v>14750000</v>
          </cell>
          <cell r="K94">
            <v>0</v>
          </cell>
          <cell r="L94">
            <v>50059050</v>
          </cell>
        </row>
        <row r="96">
          <cell r="D96" t="str">
            <v>Inventaris Kapal KM. Mentari Niaga 56 :</v>
          </cell>
          <cell r="I96">
            <v>0</v>
          </cell>
        </row>
        <row r="97">
          <cell r="C97">
            <v>1</v>
          </cell>
          <cell r="D97" t="str">
            <v>Oil pump second</v>
          </cell>
          <cell r="I97">
            <v>25500000</v>
          </cell>
          <cell r="L97">
            <v>25500000</v>
          </cell>
        </row>
        <row r="98">
          <cell r="C98">
            <v>2</v>
          </cell>
          <cell r="D98" t="str">
            <v>Pesawat Telp. Satelit PASTI</v>
          </cell>
          <cell r="I98">
            <v>3450000</v>
          </cell>
          <cell r="L98">
            <v>3450000</v>
          </cell>
        </row>
        <row r="99">
          <cell r="C99">
            <v>3</v>
          </cell>
          <cell r="D99" t="str">
            <v>AC Polytron + Accessories pemasangan</v>
          </cell>
          <cell r="I99">
            <v>1708000</v>
          </cell>
          <cell r="L99">
            <v>1708000</v>
          </cell>
        </row>
        <row r="100">
          <cell r="C100">
            <v>4</v>
          </cell>
          <cell r="D100" t="str">
            <v>Kasur Busa 70 x 190 x 14 cm</v>
          </cell>
          <cell r="I100">
            <v>1110000</v>
          </cell>
          <cell r="L100">
            <v>1110000</v>
          </cell>
        </row>
        <row r="101">
          <cell r="C101">
            <v>5</v>
          </cell>
          <cell r="D101" t="str">
            <v>Kasur Busa 80 x 190 x 14 cm</v>
          </cell>
          <cell r="I101">
            <v>1110000</v>
          </cell>
          <cell r="L101">
            <v>1110000</v>
          </cell>
        </row>
        <row r="102">
          <cell r="C102">
            <v>6</v>
          </cell>
          <cell r="D102" t="str">
            <v>Kasur Busa sweet home</v>
          </cell>
          <cell r="I102">
            <v>1665000</v>
          </cell>
          <cell r="L102">
            <v>1665000</v>
          </cell>
        </row>
        <row r="103">
          <cell r="C103">
            <v>7</v>
          </cell>
          <cell r="D103" t="str">
            <v>Engine pompa KAMA 2" / KM170F</v>
          </cell>
          <cell r="I103">
            <v>2750000</v>
          </cell>
          <cell r="L103">
            <v>2750000</v>
          </cell>
        </row>
        <row r="104">
          <cell r="C104">
            <v>8</v>
          </cell>
          <cell r="D104" t="str">
            <v>Tali nylon 16 mm</v>
          </cell>
          <cell r="I104">
            <v>1680000</v>
          </cell>
          <cell r="L104">
            <v>1680000</v>
          </cell>
        </row>
        <row r="105">
          <cell r="C105">
            <v>9</v>
          </cell>
          <cell r="D105" t="str">
            <v xml:space="preserve">Contact Cleaner </v>
          </cell>
          <cell r="I105">
            <v>1250000</v>
          </cell>
          <cell r="L105">
            <v>1250000</v>
          </cell>
        </row>
        <row r="106">
          <cell r="C106">
            <v>10</v>
          </cell>
          <cell r="D106" t="str">
            <v>Water pumph TAMBAK 6"</v>
          </cell>
          <cell r="I106">
            <v>1050000</v>
          </cell>
          <cell r="L106">
            <v>1050000</v>
          </cell>
        </row>
        <row r="107">
          <cell r="C107">
            <v>11</v>
          </cell>
          <cell r="D107" t="str">
            <v>HT - TH234 Kenwood</v>
          </cell>
          <cell r="I107">
            <v>2775000</v>
          </cell>
          <cell r="L107">
            <v>2775000</v>
          </cell>
        </row>
        <row r="108">
          <cell r="C108">
            <v>12</v>
          </cell>
          <cell r="D108" t="str">
            <v>Marine Radar Tokimek BR-900</v>
          </cell>
          <cell r="I108">
            <v>15000000</v>
          </cell>
          <cell r="L108">
            <v>15000000</v>
          </cell>
        </row>
        <row r="109">
          <cell r="C109">
            <v>13</v>
          </cell>
          <cell r="D109" t="str">
            <v>Selang Air 1"</v>
          </cell>
          <cell r="I109">
            <v>1050000</v>
          </cell>
          <cell r="L109">
            <v>1050000</v>
          </cell>
        </row>
        <row r="110">
          <cell r="C110">
            <v>14</v>
          </cell>
          <cell r="D110" t="str">
            <v>Refrigerator 2 door Uchida</v>
          </cell>
          <cell r="I110">
            <v>1658000</v>
          </cell>
          <cell r="L110">
            <v>1658000</v>
          </cell>
        </row>
        <row r="111">
          <cell r="C111">
            <v>15</v>
          </cell>
          <cell r="D111" t="str">
            <v>1 unit Compressor SC 5N Bekas</v>
          </cell>
          <cell r="I111">
            <v>17500000</v>
          </cell>
          <cell r="L111">
            <v>17500000</v>
          </cell>
        </row>
        <row r="112">
          <cell r="C112">
            <v>16</v>
          </cell>
          <cell r="D112" t="str">
            <v>1 bh Pompa Celup ( u/. Dek )</v>
          </cell>
          <cell r="I112">
            <v>0</v>
          </cell>
          <cell r="J112">
            <v>2250000</v>
          </cell>
          <cell r="L112">
            <v>2250000</v>
          </cell>
        </row>
        <row r="113">
          <cell r="C113">
            <v>17</v>
          </cell>
          <cell r="D113" t="str">
            <v>1 unit Water Pump ( u/. Dek )</v>
          </cell>
          <cell r="I113">
            <v>0</v>
          </cell>
          <cell r="J113">
            <v>2900000</v>
          </cell>
          <cell r="L113">
            <v>2900000</v>
          </cell>
        </row>
        <row r="114">
          <cell r="C114">
            <v>18</v>
          </cell>
          <cell r="D114" t="str">
            <v>18 set Thermometer Gas Buang</v>
          </cell>
          <cell r="I114">
            <v>0</v>
          </cell>
          <cell r="J114">
            <v>5625000</v>
          </cell>
          <cell r="L114">
            <v>5625000</v>
          </cell>
        </row>
        <row r="115">
          <cell r="C115">
            <v>19</v>
          </cell>
          <cell r="D115" t="str">
            <v>18 set Thermometer Pendingin</v>
          </cell>
          <cell r="I115">
            <v>0</v>
          </cell>
          <cell r="J115">
            <v>3375000</v>
          </cell>
          <cell r="L115">
            <v>3375000</v>
          </cell>
        </row>
        <row r="116">
          <cell r="D116" t="str">
            <v>Jumlah Inventaris Kapal KM. Mentari Niaga 56 :</v>
          </cell>
          <cell r="I116">
            <v>79256000</v>
          </cell>
          <cell r="J116">
            <v>14150000</v>
          </cell>
          <cell r="K116">
            <v>0</v>
          </cell>
          <cell r="L116">
            <v>93406000</v>
          </cell>
        </row>
        <row r="118">
          <cell r="D118" t="str">
            <v>Inventaris Kapal KM. Mentari Mentari Citra :</v>
          </cell>
          <cell r="I118">
            <v>0</v>
          </cell>
        </row>
        <row r="119">
          <cell r="C119">
            <v>1</v>
          </cell>
          <cell r="D119" t="str">
            <v>Kasur busa uk. 80x200x14</v>
          </cell>
          <cell r="I119">
            <v>1480000</v>
          </cell>
          <cell r="L119">
            <v>1480000</v>
          </cell>
        </row>
        <row r="120">
          <cell r="C120">
            <v>2</v>
          </cell>
          <cell r="D120" t="str">
            <v>Jangka Peta</v>
          </cell>
          <cell r="I120">
            <v>125000</v>
          </cell>
          <cell r="L120">
            <v>125000</v>
          </cell>
        </row>
        <row r="121">
          <cell r="C121">
            <v>3</v>
          </cell>
          <cell r="D121" t="str">
            <v>1 Unit Pesawat Telepon Pasti + Stavolt + By. Pasang</v>
          </cell>
          <cell r="I121">
            <v>5420000</v>
          </cell>
          <cell r="L121">
            <v>5420000</v>
          </cell>
        </row>
        <row r="122">
          <cell r="C122">
            <v>4</v>
          </cell>
          <cell r="D122" t="str">
            <v>TV. Sanyo Conventional</v>
          </cell>
          <cell r="I122">
            <v>995000</v>
          </cell>
          <cell r="L122">
            <v>995000</v>
          </cell>
        </row>
        <row r="123">
          <cell r="C123">
            <v>5</v>
          </cell>
          <cell r="D123" t="str">
            <v>Kursi Plastik merah</v>
          </cell>
          <cell r="I123">
            <v>337500</v>
          </cell>
          <cell r="L123">
            <v>337500</v>
          </cell>
        </row>
        <row r="124">
          <cell r="C124">
            <v>6</v>
          </cell>
          <cell r="D124" t="str">
            <v>Rice cooker besar</v>
          </cell>
          <cell r="I124">
            <v>1250000</v>
          </cell>
          <cell r="L124">
            <v>1250000</v>
          </cell>
        </row>
        <row r="125">
          <cell r="C125">
            <v>7</v>
          </cell>
          <cell r="D125" t="str">
            <v>Selang LPG safety</v>
          </cell>
          <cell r="I125">
            <v>190000</v>
          </cell>
          <cell r="L125">
            <v>190000</v>
          </cell>
        </row>
        <row r="126">
          <cell r="C126">
            <v>8</v>
          </cell>
          <cell r="D126" t="str">
            <v>Tester Air Accu</v>
          </cell>
          <cell r="I126">
            <v>75000</v>
          </cell>
          <cell r="L126">
            <v>75000</v>
          </cell>
        </row>
        <row r="127">
          <cell r="C127">
            <v>9</v>
          </cell>
          <cell r="D127" t="str">
            <v>Antena TV + kabel + connector</v>
          </cell>
          <cell r="I127">
            <v>250000</v>
          </cell>
          <cell r="L127">
            <v>250000</v>
          </cell>
        </row>
        <row r="128">
          <cell r="C128">
            <v>10</v>
          </cell>
          <cell r="D128" t="str">
            <v>Blander Juice Miyako</v>
          </cell>
          <cell r="I128">
            <v>105000</v>
          </cell>
          <cell r="L128">
            <v>105000</v>
          </cell>
        </row>
        <row r="129">
          <cell r="C129">
            <v>11</v>
          </cell>
          <cell r="D129" t="str">
            <v>Engine Pompa KAMA 2"</v>
          </cell>
          <cell r="I129">
            <v>2750000</v>
          </cell>
          <cell r="L129">
            <v>2750000</v>
          </cell>
        </row>
        <row r="130">
          <cell r="C130">
            <v>12</v>
          </cell>
          <cell r="D130" t="str">
            <v>Selang spiral 2"</v>
          </cell>
          <cell r="I130">
            <v>925000</v>
          </cell>
          <cell r="L130">
            <v>925000</v>
          </cell>
        </row>
        <row r="131">
          <cell r="C131">
            <v>13</v>
          </cell>
          <cell r="D131" t="str">
            <v>Ganco</v>
          </cell>
          <cell r="I131">
            <v>350000</v>
          </cell>
          <cell r="L131">
            <v>350000</v>
          </cell>
        </row>
        <row r="132">
          <cell r="C132">
            <v>14</v>
          </cell>
          <cell r="D132" t="str">
            <v xml:space="preserve">Mesin tik Brother </v>
          </cell>
          <cell r="I132">
            <v>425000</v>
          </cell>
          <cell r="L132">
            <v>425000</v>
          </cell>
        </row>
        <row r="133">
          <cell r="C133">
            <v>15</v>
          </cell>
          <cell r="D133" t="str">
            <v xml:space="preserve">Pompa Air rep rmh pompa </v>
          </cell>
          <cell r="I133">
            <v>600000</v>
          </cell>
          <cell r="L133">
            <v>600000</v>
          </cell>
        </row>
        <row r="134">
          <cell r="C134">
            <v>16</v>
          </cell>
          <cell r="D134" t="str">
            <v>Engine Pompa KAMA 3"</v>
          </cell>
          <cell r="I134">
            <v>3200000</v>
          </cell>
          <cell r="L134">
            <v>3200000</v>
          </cell>
        </row>
        <row r="135">
          <cell r="C135">
            <v>17</v>
          </cell>
          <cell r="D135" t="str">
            <v>Selang spiral 3"</v>
          </cell>
          <cell r="I135">
            <v>875000</v>
          </cell>
          <cell r="L135">
            <v>875000</v>
          </cell>
        </row>
        <row r="136">
          <cell r="C136">
            <v>18</v>
          </cell>
          <cell r="D136" t="str">
            <v xml:space="preserve">Adaptor Pasti FR-190 original </v>
          </cell>
          <cell r="I136">
            <v>275000</v>
          </cell>
          <cell r="L136">
            <v>275000</v>
          </cell>
        </row>
        <row r="137">
          <cell r="C137">
            <v>19</v>
          </cell>
          <cell r="D137" t="str">
            <v>Handtap u/. Drat</v>
          </cell>
          <cell r="I137">
            <v>1650000</v>
          </cell>
          <cell r="L137">
            <v>1650000</v>
          </cell>
        </row>
        <row r="138">
          <cell r="C138">
            <v>20</v>
          </cell>
          <cell r="D138" t="str">
            <v xml:space="preserve">Tang Ampere </v>
          </cell>
          <cell r="I138">
            <v>650000</v>
          </cell>
          <cell r="L138">
            <v>650000</v>
          </cell>
        </row>
        <row r="139">
          <cell r="C139">
            <v>21</v>
          </cell>
          <cell r="D139" t="str">
            <v>Jas Hujan kapal</v>
          </cell>
          <cell r="I139">
            <v>600000</v>
          </cell>
          <cell r="L139">
            <v>600000</v>
          </cell>
        </row>
        <row r="140">
          <cell r="C140">
            <v>22</v>
          </cell>
          <cell r="D140" t="str">
            <v>Sounding tape steel richer</v>
          </cell>
          <cell r="I140">
            <v>650000</v>
          </cell>
          <cell r="L140">
            <v>650000</v>
          </cell>
        </row>
        <row r="141">
          <cell r="C141">
            <v>23</v>
          </cell>
          <cell r="D141" t="str">
            <v>Saringan air laut 3"</v>
          </cell>
          <cell r="I141">
            <v>2100000</v>
          </cell>
          <cell r="L141">
            <v>2100000</v>
          </cell>
        </row>
        <row r="142">
          <cell r="C142">
            <v>24</v>
          </cell>
          <cell r="D142" t="str">
            <v>Kunci Ring Pas</v>
          </cell>
          <cell r="I142">
            <v>640000</v>
          </cell>
          <cell r="L142">
            <v>640000</v>
          </cell>
        </row>
        <row r="143">
          <cell r="C143">
            <v>25</v>
          </cell>
          <cell r="D143" t="str">
            <v>Life Jacket Orange</v>
          </cell>
          <cell r="I143">
            <v>2530740</v>
          </cell>
          <cell r="L143">
            <v>2530740</v>
          </cell>
        </row>
        <row r="144">
          <cell r="C144">
            <v>26</v>
          </cell>
          <cell r="D144" t="str">
            <v>Smoke  Signal</v>
          </cell>
          <cell r="I144">
            <v>1750000</v>
          </cell>
          <cell r="L144">
            <v>1750000</v>
          </cell>
        </row>
        <row r="145">
          <cell r="C145">
            <v>27</v>
          </cell>
          <cell r="D145" t="str">
            <v>Parachute Signal</v>
          </cell>
          <cell r="I145">
            <v>3223260</v>
          </cell>
          <cell r="L145">
            <v>3223260</v>
          </cell>
        </row>
        <row r="146">
          <cell r="C146">
            <v>28</v>
          </cell>
          <cell r="D146" t="str">
            <v>Selang Air Canvas 2"</v>
          </cell>
          <cell r="I146">
            <v>1650000</v>
          </cell>
          <cell r="L146">
            <v>1650000</v>
          </cell>
        </row>
        <row r="147">
          <cell r="C147">
            <v>29</v>
          </cell>
          <cell r="D147" t="str">
            <v>Tangga pandu 8 mtr</v>
          </cell>
          <cell r="I147">
            <v>1000000</v>
          </cell>
          <cell r="L147">
            <v>1000000</v>
          </cell>
        </row>
        <row r="148">
          <cell r="C148">
            <v>30</v>
          </cell>
          <cell r="D148" t="str">
            <v>Pompa celup 2</v>
          </cell>
          <cell r="I148">
            <v>2014240</v>
          </cell>
          <cell r="L148">
            <v>2014240</v>
          </cell>
        </row>
        <row r="149">
          <cell r="C149">
            <v>31</v>
          </cell>
          <cell r="D149" t="str">
            <v>Safety life jacket</v>
          </cell>
          <cell r="I149">
            <v>1505000</v>
          </cell>
          <cell r="L149">
            <v>1505000</v>
          </cell>
        </row>
        <row r="150">
          <cell r="C150">
            <v>32</v>
          </cell>
          <cell r="D150" t="str">
            <v>Pompa celup 2</v>
          </cell>
          <cell r="I150">
            <v>2100000</v>
          </cell>
          <cell r="L150">
            <v>2100000</v>
          </cell>
        </row>
        <row r="151">
          <cell r="C151">
            <v>33</v>
          </cell>
          <cell r="D151" t="str">
            <v>Life jacket + lampu</v>
          </cell>
          <cell r="I151">
            <v>1580000</v>
          </cell>
          <cell r="L151">
            <v>1580000</v>
          </cell>
        </row>
        <row r="152">
          <cell r="C152">
            <v>34</v>
          </cell>
          <cell r="D152" t="str">
            <v>Rice cooker besar ( 10 ltr )</v>
          </cell>
          <cell r="I152">
            <v>1925000</v>
          </cell>
          <cell r="L152">
            <v>1925000</v>
          </cell>
        </row>
        <row r="153">
          <cell r="C153">
            <v>35</v>
          </cell>
          <cell r="D153" t="str">
            <v>Blander Juice Miyako</v>
          </cell>
          <cell r="I153">
            <v>225000</v>
          </cell>
          <cell r="L153">
            <v>225000</v>
          </cell>
        </row>
        <row r="154">
          <cell r="C154">
            <v>36</v>
          </cell>
          <cell r="D154" t="str">
            <v>2 bh pompa submersible-HSZ3.75S ( 0,75 KW ) type Tsunami3 inch</v>
          </cell>
          <cell r="I154">
            <v>7500000</v>
          </cell>
          <cell r="L154">
            <v>7500000</v>
          </cell>
        </row>
        <row r="155">
          <cell r="C155">
            <v>37</v>
          </cell>
          <cell r="D155" t="str">
            <v>21 pcs sprei set no-3</v>
          </cell>
          <cell r="I155">
            <v>1680000</v>
          </cell>
          <cell r="L155">
            <v>1680000</v>
          </cell>
        </row>
        <row r="156">
          <cell r="C156">
            <v>38</v>
          </cell>
          <cell r="D156" t="str">
            <v>1 unit pompa celup 3" ( u/. Dek )</v>
          </cell>
          <cell r="I156">
            <v>0</v>
          </cell>
          <cell r="J156">
            <v>2250000</v>
          </cell>
          <cell r="L156">
            <v>2250000</v>
          </cell>
        </row>
        <row r="157">
          <cell r="C157">
            <v>39</v>
          </cell>
          <cell r="D157" t="str">
            <v>1 unit Pompa Celup ( submersible pump )</v>
          </cell>
          <cell r="I157">
            <v>0</v>
          </cell>
          <cell r="J157">
            <v>5921000</v>
          </cell>
          <cell r="L157">
            <v>5921000</v>
          </cell>
        </row>
        <row r="158">
          <cell r="D158" t="str">
            <v>Jumlah Inventaris Kapal KM. Mentari Mentari Citra :</v>
          </cell>
          <cell r="I158">
            <v>54600740</v>
          </cell>
          <cell r="J158">
            <v>8171000</v>
          </cell>
          <cell r="K158">
            <v>0</v>
          </cell>
          <cell r="L158">
            <v>62771740</v>
          </cell>
        </row>
        <row r="160">
          <cell r="D160" t="str">
            <v>Inventaris Kapal KM. Mentari Sejahtera</v>
          </cell>
        </row>
        <row r="161">
          <cell r="C161">
            <v>1</v>
          </cell>
          <cell r="D161" t="str">
            <v>1 unit Byru Marine - Radio</v>
          </cell>
          <cell r="I161">
            <v>6950000</v>
          </cell>
          <cell r="L161">
            <v>6950000</v>
          </cell>
        </row>
        <row r="162">
          <cell r="C162">
            <v>2</v>
          </cell>
          <cell r="D162" t="str">
            <v>20 bh helm kerja USA ( u/. Bag. Deck )</v>
          </cell>
          <cell r="I162">
            <v>530000</v>
          </cell>
          <cell r="L162">
            <v>530000</v>
          </cell>
        </row>
        <row r="163">
          <cell r="C163">
            <v>3</v>
          </cell>
          <cell r="D163" t="str">
            <v>10 bh Jas Hujan kapal lengkap ( u/. Bag. Deck )</v>
          </cell>
          <cell r="I163">
            <v>860000</v>
          </cell>
          <cell r="L163">
            <v>860000</v>
          </cell>
        </row>
        <row r="164">
          <cell r="C164">
            <v>4</v>
          </cell>
          <cell r="D164" t="str">
            <v>1 set Alat Sounding 30 mtr Germany ( u/. Bag. Deck )</v>
          </cell>
          <cell r="I164">
            <v>875000</v>
          </cell>
          <cell r="L164">
            <v>875000</v>
          </cell>
        </row>
        <row r="165">
          <cell r="C165">
            <v>5</v>
          </cell>
          <cell r="D165" t="str">
            <v>3 pcs Kunci Sock 19 mm Japan ( u/. Bag. Deck )</v>
          </cell>
          <cell r="I165">
            <v>138000</v>
          </cell>
          <cell r="L165">
            <v>138000</v>
          </cell>
        </row>
        <row r="166">
          <cell r="C166">
            <v>6</v>
          </cell>
          <cell r="D166" t="str">
            <v>3 pcs Kunci Sock 17 mm Japan ( u/. Bag. Deck )</v>
          </cell>
          <cell r="I166">
            <v>99000</v>
          </cell>
          <cell r="L166">
            <v>99000</v>
          </cell>
        </row>
        <row r="167">
          <cell r="C167">
            <v>7</v>
          </cell>
          <cell r="D167" t="str">
            <v>2 pcs Blender potong Strong 25 Japan ( u/. Bag. Deck )</v>
          </cell>
          <cell r="I167">
            <v>3950000</v>
          </cell>
          <cell r="L167">
            <v>3950000</v>
          </cell>
        </row>
        <row r="168">
          <cell r="C168">
            <v>8</v>
          </cell>
          <cell r="D168" t="str">
            <v>2 set mesin gerinda tangan ( u/. Bag. Deck )</v>
          </cell>
          <cell r="I168">
            <v>1990000</v>
          </cell>
          <cell r="L168">
            <v>1990000</v>
          </cell>
        </row>
        <row r="169">
          <cell r="C169">
            <v>9</v>
          </cell>
          <cell r="D169" t="str">
            <v>1 set mesin gerinda tangan ( u/. Bag. Mesin )</v>
          </cell>
          <cell r="I169">
            <v>995000</v>
          </cell>
          <cell r="L169">
            <v>995000</v>
          </cell>
        </row>
        <row r="170">
          <cell r="C170">
            <v>10</v>
          </cell>
          <cell r="D170" t="str">
            <v>2 pcs Regulator LPG ( u/. Bag. Mesin )</v>
          </cell>
          <cell r="I170">
            <v>450000</v>
          </cell>
          <cell r="L170">
            <v>450000</v>
          </cell>
        </row>
        <row r="171">
          <cell r="C171">
            <v>11</v>
          </cell>
          <cell r="D171" t="str">
            <v>2 pcs Regulator Oxygen ( u/. Bag. Mesin )</v>
          </cell>
          <cell r="I171">
            <v>450000</v>
          </cell>
          <cell r="L171">
            <v>450000</v>
          </cell>
        </row>
        <row r="172">
          <cell r="C172">
            <v>12</v>
          </cell>
          <cell r="D172" t="str">
            <v>1 pcs Blender potong Strong 25 Japan ( u/. Bag. Mesin )</v>
          </cell>
          <cell r="I172">
            <v>1975000</v>
          </cell>
          <cell r="L172">
            <v>1975000</v>
          </cell>
        </row>
        <row r="173">
          <cell r="C173">
            <v>13</v>
          </cell>
          <cell r="D173" t="str">
            <v>2 set Blender Las Potong Japan ( u/. Bag. Deck )</v>
          </cell>
          <cell r="I173">
            <v>1770000</v>
          </cell>
          <cell r="L173">
            <v>1770000</v>
          </cell>
        </row>
        <row r="174">
          <cell r="C174">
            <v>14</v>
          </cell>
          <cell r="D174" t="str">
            <v>1 Roll selang Las Double ( u/. Bag. Deck )</v>
          </cell>
          <cell r="I174">
            <v>1425000</v>
          </cell>
          <cell r="L174">
            <v>1425000</v>
          </cell>
        </row>
        <row r="175">
          <cell r="C175">
            <v>15</v>
          </cell>
          <cell r="D175" t="str">
            <v xml:space="preserve">1 unit mesin Bor Japan RV </v>
          </cell>
          <cell r="I175">
            <v>765000</v>
          </cell>
          <cell r="L175">
            <v>765000</v>
          </cell>
        </row>
        <row r="176">
          <cell r="C176">
            <v>16</v>
          </cell>
          <cell r="D176" t="str">
            <v>3 set HT DJ 195 AL</v>
          </cell>
          <cell r="I176">
            <v>2925000</v>
          </cell>
          <cell r="L176">
            <v>2925000</v>
          </cell>
        </row>
        <row r="177">
          <cell r="C177">
            <v>17</v>
          </cell>
          <cell r="D177" t="str">
            <v>24 pcs bantal busa</v>
          </cell>
          <cell r="I177">
            <v>540000</v>
          </cell>
          <cell r="L177">
            <v>540000</v>
          </cell>
        </row>
        <row r="178">
          <cell r="C178">
            <v>18</v>
          </cell>
          <cell r="D178" t="str">
            <v>1 set blender masak</v>
          </cell>
          <cell r="I178">
            <v>147290</v>
          </cell>
          <cell r="L178">
            <v>147290</v>
          </cell>
        </row>
        <row r="179">
          <cell r="C179">
            <v>19</v>
          </cell>
          <cell r="D179" t="str">
            <v>1 bh setrika</v>
          </cell>
          <cell r="I179">
            <v>124190</v>
          </cell>
          <cell r="L179">
            <v>124190</v>
          </cell>
        </row>
        <row r="180">
          <cell r="C180">
            <v>20</v>
          </cell>
          <cell r="D180" t="str">
            <v>1 bh kompor gas</v>
          </cell>
          <cell r="I180">
            <v>209000</v>
          </cell>
          <cell r="L180">
            <v>209000</v>
          </cell>
        </row>
        <row r="181">
          <cell r="C181">
            <v>21</v>
          </cell>
          <cell r="D181" t="str">
            <v>1 bh termos air panas</v>
          </cell>
          <cell r="I181">
            <v>100000</v>
          </cell>
          <cell r="L181">
            <v>100000</v>
          </cell>
        </row>
        <row r="182">
          <cell r="C182">
            <v>22</v>
          </cell>
          <cell r="D182" t="str">
            <v>1 bh Sounding meter ( u/. Mesin )</v>
          </cell>
          <cell r="I182">
            <v>985000</v>
          </cell>
          <cell r="L182">
            <v>985000</v>
          </cell>
        </row>
        <row r="183">
          <cell r="C183">
            <v>23</v>
          </cell>
          <cell r="D183" t="str">
            <v>1 set Kunci Ring Pas Japan</v>
          </cell>
          <cell r="I183">
            <v>565000</v>
          </cell>
          <cell r="L183">
            <v>565000</v>
          </cell>
        </row>
        <row r="184">
          <cell r="C184">
            <v>24</v>
          </cell>
          <cell r="D184" t="str">
            <v>1 bh Blender Las Yamato Japan Stainless</v>
          </cell>
          <cell r="I184">
            <v>965000</v>
          </cell>
          <cell r="L184">
            <v>965000</v>
          </cell>
        </row>
        <row r="185">
          <cell r="C185">
            <v>25</v>
          </cell>
          <cell r="D185" t="str">
            <v>6 roll Selang pemadam KD 65 ( 20 mtr )</v>
          </cell>
          <cell r="I185">
            <v>0</v>
          </cell>
          <cell r="J185">
            <v>4650000</v>
          </cell>
          <cell r="L185">
            <v>4650000</v>
          </cell>
        </row>
        <row r="186">
          <cell r="C186">
            <v>26</v>
          </cell>
          <cell r="D186" t="str">
            <v>6 bh Manometer themperatur</v>
          </cell>
          <cell r="I186">
            <v>0</v>
          </cell>
          <cell r="J186">
            <v>2700000</v>
          </cell>
          <cell r="L186">
            <v>2700000</v>
          </cell>
        </row>
        <row r="187">
          <cell r="D187" t="str">
            <v>Jumlah Inventaris Kapal KM. Mentari Sejahtera</v>
          </cell>
          <cell r="I187">
            <v>29782480</v>
          </cell>
          <cell r="J187">
            <v>7350000</v>
          </cell>
          <cell r="K187">
            <v>0</v>
          </cell>
          <cell r="L187">
            <v>37132480</v>
          </cell>
        </row>
        <row r="188">
          <cell r="D188" t="str">
            <v>Jumlah Perlengkapan Kapal</v>
          </cell>
          <cell r="I188">
            <v>198948270</v>
          </cell>
          <cell r="J188">
            <v>44421000</v>
          </cell>
          <cell r="K188">
            <v>0</v>
          </cell>
          <cell r="L188">
            <v>243369270</v>
          </cell>
          <cell r="M188" t="e">
            <v>#REF!</v>
          </cell>
          <cell r="N188" t="e">
            <v>#REF!</v>
          </cell>
          <cell r="O188" t="e">
            <v>#REF!</v>
          </cell>
          <cell r="P188" t="e">
            <v>#REF!</v>
          </cell>
          <cell r="Q188" t="e">
            <v>#REF!</v>
          </cell>
        </row>
        <row r="190">
          <cell r="C190" t="str">
            <v>E</v>
          </cell>
          <cell r="D190" t="str">
            <v>KONTAINER DAN PERLENGKAPAN</v>
          </cell>
          <cell r="F190" t="str">
            <v>5 TH</v>
          </cell>
          <cell r="I190">
            <v>0</v>
          </cell>
          <cell r="L190">
            <v>0</v>
          </cell>
          <cell r="M190">
            <v>0</v>
          </cell>
          <cell r="N190">
            <v>0</v>
          </cell>
          <cell r="O190">
            <v>0</v>
          </cell>
          <cell r="P190">
            <v>0</v>
          </cell>
          <cell r="Q190">
            <v>0</v>
          </cell>
        </row>
        <row r="191">
          <cell r="C191">
            <v>1</v>
          </cell>
          <cell r="D191" t="str">
            <v>Kontainer</v>
          </cell>
          <cell r="I191">
            <v>115651921</v>
          </cell>
          <cell r="L191">
            <v>115651921</v>
          </cell>
        </row>
        <row r="192">
          <cell r="C192">
            <v>2</v>
          </cell>
          <cell r="D192" t="str">
            <v>Kontainer</v>
          </cell>
          <cell r="I192">
            <v>535000000</v>
          </cell>
          <cell r="L192">
            <v>535000000</v>
          </cell>
        </row>
        <row r="193">
          <cell r="C193">
            <v>3</v>
          </cell>
          <cell r="D193" t="str">
            <v>Kontainer</v>
          </cell>
          <cell r="I193">
            <v>447750000</v>
          </cell>
          <cell r="L193">
            <v>447750000</v>
          </cell>
        </row>
        <row r="194">
          <cell r="C194">
            <v>4</v>
          </cell>
          <cell r="D194" t="str">
            <v>Kontainer</v>
          </cell>
          <cell r="I194">
            <v>821500000</v>
          </cell>
          <cell r="L194">
            <v>821500000</v>
          </cell>
        </row>
        <row r="195">
          <cell r="C195">
            <v>5</v>
          </cell>
          <cell r="D195" t="str">
            <v>Kontainer</v>
          </cell>
          <cell r="I195">
            <v>411500000</v>
          </cell>
          <cell r="L195">
            <v>411500000</v>
          </cell>
        </row>
        <row r="196">
          <cell r="C196">
            <v>6</v>
          </cell>
          <cell r="D196" t="str">
            <v>Kontainer</v>
          </cell>
          <cell r="I196">
            <v>119000000</v>
          </cell>
          <cell r="L196">
            <v>119000000</v>
          </cell>
        </row>
        <row r="197">
          <cell r="C197">
            <v>7</v>
          </cell>
          <cell r="D197" t="str">
            <v>Kontainer</v>
          </cell>
          <cell r="I197">
            <v>156600000</v>
          </cell>
          <cell r="L197">
            <v>156600000</v>
          </cell>
        </row>
        <row r="198">
          <cell r="C198">
            <v>8</v>
          </cell>
          <cell r="D198" t="str">
            <v>Kontainer</v>
          </cell>
          <cell r="I198">
            <v>29000000</v>
          </cell>
          <cell r="L198">
            <v>29000000</v>
          </cell>
        </row>
        <row r="199">
          <cell r="C199">
            <v>9</v>
          </cell>
          <cell r="D199" t="str">
            <v>Kontainer  LPB no 1879  u/ km bp</v>
          </cell>
          <cell r="I199">
            <v>24000000</v>
          </cell>
          <cell r="L199">
            <v>24000000</v>
          </cell>
        </row>
        <row r="200">
          <cell r="C200">
            <v>10</v>
          </cell>
          <cell r="D200" t="str">
            <v>Kontainer</v>
          </cell>
          <cell r="I200">
            <v>20000000</v>
          </cell>
          <cell r="L200">
            <v>20000000</v>
          </cell>
        </row>
        <row r="201">
          <cell r="C201">
            <v>11</v>
          </cell>
          <cell r="D201" t="str">
            <v>Kontainer bekas warna hijau</v>
          </cell>
          <cell r="I201">
            <v>50000000</v>
          </cell>
          <cell r="L201">
            <v>50000000</v>
          </cell>
        </row>
        <row r="202">
          <cell r="C202">
            <v>12</v>
          </cell>
          <cell r="D202" t="str">
            <v>Kontainer</v>
          </cell>
          <cell r="I202">
            <v>18750000</v>
          </cell>
          <cell r="L202">
            <v>18750000</v>
          </cell>
        </row>
        <row r="203">
          <cell r="C203">
            <v>13</v>
          </cell>
          <cell r="D203" t="str">
            <v>Kontainer 10x D 20'</v>
          </cell>
          <cell r="I203">
            <v>60500000</v>
          </cell>
          <cell r="L203">
            <v>60500000</v>
          </cell>
        </row>
        <row r="204">
          <cell r="C204">
            <v>14</v>
          </cell>
          <cell r="D204" t="str">
            <v>Kontainer 14x D 20'</v>
          </cell>
          <cell r="I204">
            <v>79800000</v>
          </cell>
          <cell r="L204">
            <v>79800000</v>
          </cell>
        </row>
        <row r="205">
          <cell r="C205">
            <v>15</v>
          </cell>
          <cell r="D205" t="str">
            <v xml:space="preserve">Kontainer </v>
          </cell>
          <cell r="I205">
            <v>23000000</v>
          </cell>
          <cell r="L205">
            <v>23000000</v>
          </cell>
        </row>
        <row r="206">
          <cell r="C206">
            <v>16</v>
          </cell>
          <cell r="D206" t="str">
            <v>Kontainer  20'</v>
          </cell>
          <cell r="I206">
            <v>130500000</v>
          </cell>
          <cell r="L206">
            <v>130500000</v>
          </cell>
        </row>
        <row r="207">
          <cell r="C207">
            <v>17</v>
          </cell>
          <cell r="D207" t="str">
            <v>Kontainer @5700000 via PT CMS</v>
          </cell>
          <cell r="I207">
            <v>34200000</v>
          </cell>
          <cell r="L207">
            <v>34200000</v>
          </cell>
        </row>
        <row r="208">
          <cell r="C208">
            <v>18</v>
          </cell>
          <cell r="D208" t="str">
            <v>Kontainer 5700000 dr Ibu Jane</v>
          </cell>
          <cell r="I208">
            <v>57000000</v>
          </cell>
          <cell r="L208">
            <v>57000000</v>
          </cell>
        </row>
        <row r="209">
          <cell r="C209">
            <v>19</v>
          </cell>
          <cell r="D209" t="str">
            <v>Kontainer</v>
          </cell>
          <cell r="I209">
            <v>36000000</v>
          </cell>
          <cell r="L209">
            <v>36000000</v>
          </cell>
        </row>
        <row r="210">
          <cell r="C210">
            <v>20</v>
          </cell>
          <cell r="D210" t="str">
            <v>Kontainer</v>
          </cell>
          <cell r="I210">
            <v>34200000</v>
          </cell>
          <cell r="L210">
            <v>34200000</v>
          </cell>
        </row>
        <row r="211">
          <cell r="C211">
            <v>21</v>
          </cell>
          <cell r="D211" t="str">
            <v>Kontainer</v>
          </cell>
          <cell r="I211">
            <v>22800000</v>
          </cell>
          <cell r="L211">
            <v>22800000</v>
          </cell>
        </row>
        <row r="212">
          <cell r="C212">
            <v>22</v>
          </cell>
          <cell r="D212" t="str">
            <v>Kontainer</v>
          </cell>
          <cell r="I212">
            <v>89600000</v>
          </cell>
          <cell r="L212">
            <v>89600000</v>
          </cell>
        </row>
        <row r="213">
          <cell r="C213">
            <v>23</v>
          </cell>
          <cell r="D213" t="str">
            <v>Kontainer 6 x D20'</v>
          </cell>
          <cell r="I213">
            <v>33600000</v>
          </cell>
          <cell r="L213">
            <v>33600000</v>
          </cell>
        </row>
        <row r="214">
          <cell r="C214">
            <v>24</v>
          </cell>
          <cell r="D214" t="str">
            <v>Kontainer 1 x D20'</v>
          </cell>
          <cell r="I214">
            <v>5600000</v>
          </cell>
          <cell r="L214">
            <v>5600000</v>
          </cell>
        </row>
        <row r="215">
          <cell r="C215">
            <v>25</v>
          </cell>
          <cell r="D215" t="str">
            <v>Kontainer 14 x D20'</v>
          </cell>
          <cell r="I215">
            <v>22575000</v>
          </cell>
          <cell r="L215">
            <v>22575000</v>
          </cell>
        </row>
        <row r="216">
          <cell r="C216">
            <v>26</v>
          </cell>
          <cell r="D216" t="str">
            <v>Kontainer</v>
          </cell>
          <cell r="I216">
            <v>56000000</v>
          </cell>
          <cell r="L216">
            <v>56000000</v>
          </cell>
        </row>
        <row r="217">
          <cell r="C217">
            <v>27</v>
          </cell>
          <cell r="D217" t="str">
            <v>Kontainer</v>
          </cell>
          <cell r="I217">
            <v>55825000</v>
          </cell>
          <cell r="L217">
            <v>55825000</v>
          </cell>
        </row>
        <row r="218">
          <cell r="C218">
            <v>28</v>
          </cell>
          <cell r="D218" t="str">
            <v>Kontainer</v>
          </cell>
          <cell r="I218">
            <v>49941667</v>
          </cell>
          <cell r="L218">
            <v>49941667</v>
          </cell>
        </row>
        <row r="219">
          <cell r="C219">
            <v>29</v>
          </cell>
          <cell r="D219" t="str">
            <v>Kontainer</v>
          </cell>
          <cell r="I219">
            <v>2500000</v>
          </cell>
          <cell r="L219">
            <v>2500000</v>
          </cell>
        </row>
        <row r="220">
          <cell r="C220">
            <v>30</v>
          </cell>
          <cell r="D220" t="str">
            <v>Kontainer</v>
          </cell>
          <cell r="I220">
            <v>127666667</v>
          </cell>
          <cell r="L220">
            <v>127666667</v>
          </cell>
        </row>
        <row r="221">
          <cell r="C221">
            <v>31</v>
          </cell>
          <cell r="D221" t="str">
            <v>Kontainer</v>
          </cell>
          <cell r="I221">
            <v>56080000</v>
          </cell>
          <cell r="L221">
            <v>56080000</v>
          </cell>
        </row>
        <row r="222">
          <cell r="C222">
            <v>32</v>
          </cell>
          <cell r="D222" t="str">
            <v>Kontainer 20' MT</v>
          </cell>
          <cell r="I222">
            <v>17250000</v>
          </cell>
          <cell r="L222">
            <v>17250000</v>
          </cell>
        </row>
        <row r="223">
          <cell r="C223">
            <v>33</v>
          </cell>
          <cell r="D223" t="str">
            <v>Kontainer</v>
          </cell>
          <cell r="I223">
            <v>2970326872.8000002</v>
          </cell>
          <cell r="L223">
            <v>2970326872.8000002</v>
          </cell>
        </row>
        <row r="224">
          <cell r="C224">
            <v>34</v>
          </cell>
          <cell r="D224" t="str">
            <v>Kontainer 20' MT</v>
          </cell>
          <cell r="I224">
            <v>201250000</v>
          </cell>
          <cell r="L224">
            <v>201250000</v>
          </cell>
        </row>
        <row r="225">
          <cell r="C225">
            <v>35</v>
          </cell>
          <cell r="D225" t="str">
            <v>Kontainer 20' MT</v>
          </cell>
          <cell r="I225">
            <v>2160750000</v>
          </cell>
          <cell r="L225">
            <v>2160750000</v>
          </cell>
        </row>
        <row r="226">
          <cell r="C226">
            <v>36</v>
          </cell>
          <cell r="D226" t="str">
            <v>Kontainer 20' MT</v>
          </cell>
          <cell r="I226">
            <v>85500000</v>
          </cell>
          <cell r="L226">
            <v>85500000</v>
          </cell>
        </row>
        <row r="227">
          <cell r="C227">
            <v>37</v>
          </cell>
          <cell r="D227" t="str">
            <v>Kontainer 20' MT</v>
          </cell>
          <cell r="I227">
            <v>0</v>
          </cell>
          <cell r="J227">
            <v>6937500000</v>
          </cell>
          <cell r="L227">
            <v>6937500000</v>
          </cell>
        </row>
        <row r="228">
          <cell r="D228" t="str">
            <v>Jumlah Kontainer</v>
          </cell>
          <cell r="I228">
            <v>9161217127.7999992</v>
          </cell>
          <cell r="J228">
            <v>6937500000</v>
          </cell>
          <cell r="K228">
            <v>0</v>
          </cell>
          <cell r="L228">
            <v>16098717127.799999</v>
          </cell>
        </row>
        <row r="230">
          <cell r="D230" t="str">
            <v>PERLENGKAPAN DEPO DAN BENGKEL :</v>
          </cell>
        </row>
        <row r="231">
          <cell r="C231">
            <v>1</v>
          </cell>
          <cell r="D231" t="str">
            <v>Lifting wire rope u/ depo</v>
          </cell>
          <cell r="I231">
            <v>10840000</v>
          </cell>
          <cell r="L231">
            <v>10840000</v>
          </cell>
        </row>
        <row r="232">
          <cell r="C232">
            <v>2</v>
          </cell>
          <cell r="D232" t="str">
            <v>Lifting wire rope 4 lg cap. 25 ton u/ depo</v>
          </cell>
          <cell r="I232">
            <v>21680000</v>
          </cell>
          <cell r="L232">
            <v>21680000</v>
          </cell>
        </row>
        <row r="233">
          <cell r="C233">
            <v>3</v>
          </cell>
          <cell r="D233" t="str">
            <v xml:space="preserve">Pompa forklip Depo Margomulyo </v>
          </cell>
          <cell r="I233">
            <v>13850000</v>
          </cell>
          <cell r="L233">
            <v>13850000</v>
          </cell>
        </row>
        <row r="234">
          <cell r="C234">
            <v>4</v>
          </cell>
          <cell r="D234" t="str">
            <v>Forklif 6 ton</v>
          </cell>
          <cell r="I234">
            <v>110000000</v>
          </cell>
          <cell r="L234">
            <v>110000000</v>
          </cell>
        </row>
        <row r="235">
          <cell r="C235">
            <v>5</v>
          </cell>
          <cell r="D235" t="str">
            <v>Mesin las</v>
          </cell>
          <cell r="I235">
            <v>11500000</v>
          </cell>
          <cell r="L235">
            <v>11500000</v>
          </cell>
        </row>
        <row r="236">
          <cell r="C236">
            <v>6</v>
          </cell>
          <cell r="D236" t="str">
            <v>Sepatu, pengecatan, coating exterior panel</v>
          </cell>
          <cell r="I236">
            <v>47770000</v>
          </cell>
          <cell r="L236">
            <v>47770000</v>
          </cell>
        </row>
        <row r="237">
          <cell r="C237">
            <v>7</v>
          </cell>
          <cell r="D237" t="str">
            <v>Lifting sling, master link</v>
          </cell>
          <cell r="I237">
            <v>30470000</v>
          </cell>
          <cell r="L237">
            <v>30470000</v>
          </cell>
        </row>
        <row r="238">
          <cell r="C238">
            <v>8</v>
          </cell>
          <cell r="D238" t="str">
            <v>Inventaris bengkel</v>
          </cell>
          <cell r="I238">
            <v>24379701</v>
          </cell>
          <cell r="L238">
            <v>24379701</v>
          </cell>
        </row>
        <row r="239">
          <cell r="C239">
            <v>9</v>
          </cell>
          <cell r="D239" t="str">
            <v>Tower HT</v>
          </cell>
          <cell r="I239">
            <v>20605000</v>
          </cell>
          <cell r="L239">
            <v>20605000</v>
          </cell>
        </row>
        <row r="240">
          <cell r="C240">
            <v>10</v>
          </cell>
          <cell r="D240" t="str">
            <v>Plat 50 mm x 1500 x 1500</v>
          </cell>
          <cell r="I240">
            <v>14033252</v>
          </cell>
          <cell r="L240">
            <v>14033252</v>
          </cell>
        </row>
        <row r="241">
          <cell r="C241">
            <v>11</v>
          </cell>
          <cell r="D241" t="str">
            <v>Crane ( ex. Bu Sisca ) Ternate</v>
          </cell>
          <cell r="I241">
            <v>250000000</v>
          </cell>
          <cell r="L241">
            <v>250000000</v>
          </cell>
        </row>
        <row r="242">
          <cell r="C242">
            <v>12</v>
          </cell>
          <cell r="D242" t="str">
            <v>Plat 2 mm x 4' x 8'</v>
          </cell>
          <cell r="I242">
            <v>3120000</v>
          </cell>
          <cell r="L242">
            <v>3120000</v>
          </cell>
        </row>
        <row r="243">
          <cell r="C243">
            <v>13</v>
          </cell>
          <cell r="D243" t="str">
            <v>Wire Rope 6 x 371 WRC dia 22 mm</v>
          </cell>
          <cell r="I243">
            <v>5040000</v>
          </cell>
          <cell r="L243">
            <v>5040000</v>
          </cell>
        </row>
        <row r="244">
          <cell r="C244">
            <v>14</v>
          </cell>
          <cell r="D244" t="str">
            <v>Wire Rope 6 x 371 WRC dia 18 mm</v>
          </cell>
          <cell r="I244">
            <v>1680000</v>
          </cell>
          <cell r="L244">
            <v>1680000</v>
          </cell>
        </row>
        <row r="245">
          <cell r="C245">
            <v>15</v>
          </cell>
          <cell r="D245" t="str">
            <v>AC Kirin split 1,0 PK ( Kantor Depo )</v>
          </cell>
          <cell r="I245">
            <v>1689000</v>
          </cell>
          <cell r="L245">
            <v>1689000</v>
          </cell>
        </row>
        <row r="246">
          <cell r="C246">
            <v>16</v>
          </cell>
          <cell r="D246" t="str">
            <v>Wire Rope 6 x 37 IWRC - 22 mm Yongheng</v>
          </cell>
          <cell r="I246">
            <v>3080000</v>
          </cell>
          <cell r="L246">
            <v>3080000</v>
          </cell>
        </row>
        <row r="247">
          <cell r="C247">
            <v>17</v>
          </cell>
          <cell r="D247" t="str">
            <v>Sling Talurit 28 mm x 4,5 m - kiswire ( u/. Lwk )</v>
          </cell>
          <cell r="I247">
            <v>1800000</v>
          </cell>
          <cell r="L247">
            <v>1800000</v>
          </cell>
        </row>
        <row r="248">
          <cell r="C248">
            <v>18</v>
          </cell>
          <cell r="D248" t="str">
            <v>Sling Talurit 28 mm x 5 m - kiswire ( u/. Lwk )</v>
          </cell>
          <cell r="I248">
            <v>1900000</v>
          </cell>
          <cell r="L248">
            <v>1900000</v>
          </cell>
        </row>
        <row r="249">
          <cell r="C249">
            <v>19</v>
          </cell>
          <cell r="D249" t="str">
            <v>Shackle WWL 8,5 ton-screw pin</v>
          </cell>
          <cell r="I249">
            <v>1680000</v>
          </cell>
          <cell r="L249">
            <v>1680000</v>
          </cell>
        </row>
        <row r="250">
          <cell r="C250">
            <v>20</v>
          </cell>
          <cell r="D250" t="str">
            <v>Eye hook crosby S-320 cap. 7 ton</v>
          </cell>
          <cell r="I250">
            <v>2051722</v>
          </cell>
          <cell r="L250">
            <v>2051722</v>
          </cell>
        </row>
        <row r="251">
          <cell r="C251">
            <v>21</v>
          </cell>
          <cell r="D251" t="str">
            <v>Sling Talurit for Steel Wire Rope kiswire ex. Korea 8x5mm</v>
          </cell>
          <cell r="I251">
            <v>1900000</v>
          </cell>
          <cell r="L251">
            <v>1900000</v>
          </cell>
        </row>
        <row r="252">
          <cell r="C252">
            <v>22</v>
          </cell>
          <cell r="D252" t="str">
            <v>Shackle type Omega -Pin 1" Swl 8,5 ton</v>
          </cell>
          <cell r="I252">
            <v>740000</v>
          </cell>
          <cell r="L252">
            <v>740000</v>
          </cell>
        </row>
        <row r="253">
          <cell r="C253">
            <v>23</v>
          </cell>
          <cell r="D253" t="str">
            <v>Eye hook crosby S-320 cap. 7 ton</v>
          </cell>
          <cell r="I253">
            <v>1400000</v>
          </cell>
          <cell r="L253">
            <v>1400000</v>
          </cell>
        </row>
        <row r="254">
          <cell r="C254">
            <v>24</v>
          </cell>
          <cell r="D254" t="str">
            <v>Tangki air 5000 ltr ( Teluk Kumai )</v>
          </cell>
          <cell r="I254">
            <v>3500000</v>
          </cell>
          <cell r="L254">
            <v>3500000</v>
          </cell>
        </row>
        <row r="255">
          <cell r="C255">
            <v>25</v>
          </cell>
          <cell r="D255" t="str">
            <v>Biaya pembuatan rak sepeda motor div. kontainer</v>
          </cell>
          <cell r="I255">
            <v>6090500</v>
          </cell>
          <cell r="L255">
            <v>6090500</v>
          </cell>
        </row>
        <row r="256">
          <cell r="C256">
            <v>26</v>
          </cell>
          <cell r="D256" t="str">
            <v>1 Unit Forklift Komatsu FD JC-12 ( u/. Luwuk )</v>
          </cell>
          <cell r="I256">
            <v>168735000</v>
          </cell>
          <cell r="L256">
            <v>168735000</v>
          </cell>
        </row>
        <row r="257">
          <cell r="C257">
            <v>27</v>
          </cell>
          <cell r="D257" t="str">
            <v>Unolock ( segel container )</v>
          </cell>
          <cell r="I257">
            <v>3640000</v>
          </cell>
          <cell r="L257">
            <v>3640000</v>
          </cell>
        </row>
        <row r="258">
          <cell r="C258">
            <v>28</v>
          </cell>
          <cell r="D258" t="str">
            <v>Crane Sumitomo HC 108 BC ( Luwuk ) Kuning</v>
          </cell>
          <cell r="I258">
            <v>700000000</v>
          </cell>
          <cell r="L258">
            <v>700000000</v>
          </cell>
        </row>
        <row r="259">
          <cell r="C259">
            <v>29</v>
          </cell>
          <cell r="D259" t="str">
            <v>Floe Meter 3 inch u/. Keperluan Bunker</v>
          </cell>
          <cell r="I259">
            <v>15000000</v>
          </cell>
          <cell r="L259">
            <v>15000000</v>
          </cell>
        </row>
        <row r="260">
          <cell r="C260">
            <v>30</v>
          </cell>
          <cell r="D260" t="str">
            <v>Bikin Rak Sepeda Motor</v>
          </cell>
          <cell r="I260">
            <v>10052500</v>
          </cell>
          <cell r="L260">
            <v>10052500</v>
          </cell>
        </row>
        <row r="261">
          <cell r="C261">
            <v>31</v>
          </cell>
          <cell r="D261" t="str">
            <v>Alat-alat bengkel ( Tang, Obeng, Kunci …… )</v>
          </cell>
          <cell r="I261">
            <v>3124500</v>
          </cell>
          <cell r="L261">
            <v>3124500</v>
          </cell>
        </row>
        <row r="262">
          <cell r="C262">
            <v>32</v>
          </cell>
          <cell r="D262" t="str">
            <v>AC Merk Nasional ( u/. Depo Luwuk )</v>
          </cell>
          <cell r="I262">
            <v>2000000</v>
          </cell>
          <cell r="L262">
            <v>2000000</v>
          </cell>
        </row>
        <row r="263">
          <cell r="C263">
            <v>33</v>
          </cell>
          <cell r="D263" t="str">
            <v>AC Merk Star Way ( u/. Depo Luwuk )</v>
          </cell>
          <cell r="I263">
            <v>1750000</v>
          </cell>
          <cell r="L263">
            <v>1750000</v>
          </cell>
        </row>
        <row r="264">
          <cell r="C264">
            <v>34</v>
          </cell>
          <cell r="D264" t="str">
            <v>Stamper Mikasa ( u/. Meratakan tanah )</v>
          </cell>
          <cell r="I264">
            <v>5000000</v>
          </cell>
          <cell r="L264">
            <v>5000000</v>
          </cell>
        </row>
        <row r="265">
          <cell r="C265">
            <v>35</v>
          </cell>
          <cell r="D265" t="str">
            <v>Top Loader ( KALMAR ) Depo MM</v>
          </cell>
          <cell r="I265">
            <v>650000000</v>
          </cell>
          <cell r="L265">
            <v>650000000</v>
          </cell>
        </row>
        <row r="266">
          <cell r="C266">
            <v>36</v>
          </cell>
          <cell r="D266" t="str">
            <v>Eye Hook Crosby 7,5 ton</v>
          </cell>
          <cell r="I266">
            <v>3800000</v>
          </cell>
          <cell r="L266">
            <v>3800000</v>
          </cell>
        </row>
        <row r="267">
          <cell r="C267">
            <v>37</v>
          </cell>
          <cell r="D267" t="str">
            <v>Sling Talurit 28 mm x 4,5 mtr</v>
          </cell>
          <cell r="I267">
            <v>5560000</v>
          </cell>
          <cell r="L267">
            <v>5560000</v>
          </cell>
        </row>
        <row r="268">
          <cell r="C268">
            <v>38</v>
          </cell>
          <cell r="D268" t="str">
            <v>Shakle Omega Pin 8,5 ton</v>
          </cell>
          <cell r="I268">
            <v>1960000</v>
          </cell>
          <cell r="L268">
            <v>1960000</v>
          </cell>
        </row>
        <row r="269">
          <cell r="C269">
            <v>39</v>
          </cell>
          <cell r="D269" t="str">
            <v>Sling Talurit 28 mm x 6 mtr</v>
          </cell>
          <cell r="I269">
            <v>6680000</v>
          </cell>
          <cell r="L269">
            <v>6680000</v>
          </cell>
        </row>
        <row r="270">
          <cell r="C270">
            <v>40</v>
          </cell>
          <cell r="D270" t="str">
            <v>Eye Hook Crosby 7 ton</v>
          </cell>
          <cell r="I270">
            <v>3800000</v>
          </cell>
          <cell r="L270">
            <v>3800000</v>
          </cell>
        </row>
        <row r="271">
          <cell r="C271">
            <v>41</v>
          </cell>
          <cell r="D271" t="str">
            <v>Shakle Omega Pin 8,5 ton</v>
          </cell>
          <cell r="I271">
            <v>1960000</v>
          </cell>
          <cell r="L271">
            <v>1960000</v>
          </cell>
        </row>
        <row r="272">
          <cell r="C272">
            <v>42</v>
          </cell>
          <cell r="D272" t="str">
            <v>Wire Rope full baja 28 mm</v>
          </cell>
          <cell r="I272">
            <v>1580000</v>
          </cell>
          <cell r="L272">
            <v>1580000</v>
          </cell>
        </row>
        <row r="273">
          <cell r="C273">
            <v>43</v>
          </cell>
          <cell r="D273" t="str">
            <v>Segel Omega  8,5 ton</v>
          </cell>
          <cell r="I273">
            <v>1380000</v>
          </cell>
          <cell r="L273">
            <v>1380000</v>
          </cell>
        </row>
        <row r="274">
          <cell r="C274">
            <v>44</v>
          </cell>
          <cell r="D274" t="str">
            <v>Tali nylon 1,5"</v>
          </cell>
          <cell r="I274">
            <v>3987500</v>
          </cell>
          <cell r="L274">
            <v>3987500</v>
          </cell>
        </row>
        <row r="275">
          <cell r="C275">
            <v>45</v>
          </cell>
          <cell r="D275" t="str">
            <v>Segel Omega  12 ton</v>
          </cell>
          <cell r="I275">
            <v>1192000</v>
          </cell>
          <cell r="L275">
            <v>1192000</v>
          </cell>
        </row>
        <row r="276">
          <cell r="C276">
            <v>46</v>
          </cell>
          <cell r="D276" t="str">
            <v>Pipa Baja d=9 cm</v>
          </cell>
          <cell r="I276">
            <v>2900000</v>
          </cell>
          <cell r="L276">
            <v>2900000</v>
          </cell>
        </row>
        <row r="277">
          <cell r="C277">
            <v>47</v>
          </cell>
          <cell r="D277" t="str">
            <v>Shackle 18 ton</v>
          </cell>
          <cell r="I277">
            <v>3240000</v>
          </cell>
          <cell r="L277">
            <v>3240000</v>
          </cell>
        </row>
        <row r="278">
          <cell r="C278">
            <v>48</v>
          </cell>
          <cell r="D278" t="str">
            <v>Kit Set + Stater Amper 6022-OA ( u/. Genset Refeer Depo Luwuk )</v>
          </cell>
          <cell r="I278">
            <v>25000000</v>
          </cell>
          <cell r="L278">
            <v>25000000</v>
          </cell>
        </row>
        <row r="279">
          <cell r="C279">
            <v>49</v>
          </cell>
          <cell r="D279" t="str">
            <v>Dinamo u/. Genset merk. Leroy Somer LSG ( Depo Luwuk )</v>
          </cell>
          <cell r="I279">
            <v>29596770</v>
          </cell>
          <cell r="L279">
            <v>29596770</v>
          </cell>
        </row>
        <row r="280">
          <cell r="C280">
            <v>50</v>
          </cell>
          <cell r="D280" t="str">
            <v>Gunting besi beton</v>
          </cell>
          <cell r="I280">
            <v>760000</v>
          </cell>
          <cell r="L280">
            <v>760000</v>
          </cell>
        </row>
        <row r="281">
          <cell r="C281">
            <v>51</v>
          </cell>
          <cell r="D281" t="str">
            <v>Kabel Las + bodem + socket connector kabel las ( roll )</v>
          </cell>
          <cell r="I281">
            <v>1014158</v>
          </cell>
          <cell r="L281">
            <v>1014158</v>
          </cell>
        </row>
        <row r="282">
          <cell r="C282">
            <v>52</v>
          </cell>
          <cell r="D282" t="str">
            <v xml:space="preserve">Tali nylon 1,5 " KOREA </v>
          </cell>
          <cell r="I282">
            <v>8250000</v>
          </cell>
          <cell r="L282">
            <v>8250000</v>
          </cell>
        </row>
        <row r="283">
          <cell r="C283">
            <v>53</v>
          </cell>
          <cell r="D283" t="str">
            <v>Tali nylon 2 " / 56 mm</v>
          </cell>
          <cell r="I283">
            <v>12375000</v>
          </cell>
          <cell r="L283">
            <v>12375000</v>
          </cell>
        </row>
        <row r="284">
          <cell r="C284">
            <v>54</v>
          </cell>
          <cell r="D284" t="str">
            <v>2 bh Stang Las listrik 800 A</v>
          </cell>
          <cell r="I284">
            <v>310000</v>
          </cell>
          <cell r="L284">
            <v>310000</v>
          </cell>
        </row>
        <row r="285">
          <cell r="C285">
            <v>55</v>
          </cell>
          <cell r="D285" t="str">
            <v>5 bh Stang Las listrik 800 A Germany</v>
          </cell>
          <cell r="I285">
            <v>875000</v>
          </cell>
          <cell r="L285">
            <v>875000</v>
          </cell>
        </row>
        <row r="286">
          <cell r="C286">
            <v>56</v>
          </cell>
          <cell r="D286" t="str">
            <v>1 set Blender potong ( set )</v>
          </cell>
          <cell r="I286">
            <v>255000</v>
          </cell>
          <cell r="L286">
            <v>255000</v>
          </cell>
        </row>
        <row r="287">
          <cell r="C287">
            <v>57</v>
          </cell>
          <cell r="D287" t="str">
            <v>1 set Kunci Ring Pas 8-3mm ( set )</v>
          </cell>
          <cell r="I287">
            <v>265000</v>
          </cell>
          <cell r="L287">
            <v>265000</v>
          </cell>
        </row>
        <row r="288">
          <cell r="C288">
            <v>58</v>
          </cell>
          <cell r="D288" t="str">
            <v>1 bh Mesin gerinda tangan</v>
          </cell>
          <cell r="I288">
            <v>525000</v>
          </cell>
          <cell r="L288">
            <v>525000</v>
          </cell>
        </row>
        <row r="289">
          <cell r="C289">
            <v>59</v>
          </cell>
          <cell r="D289" t="str">
            <v>1 unit Reach Stacker DC 4161 thn 1994 " KALMAR "</v>
          </cell>
          <cell r="I289">
            <v>2254504000</v>
          </cell>
          <cell r="L289">
            <v>2254504000</v>
          </cell>
        </row>
        <row r="290">
          <cell r="C290">
            <v>60</v>
          </cell>
          <cell r="D290" t="str">
            <v>1 unit Pompa Test nozzle ( u/. Test injector )</v>
          </cell>
          <cell r="I290">
            <v>850000</v>
          </cell>
          <cell r="L290">
            <v>850000</v>
          </cell>
        </row>
        <row r="291">
          <cell r="C291">
            <v>61</v>
          </cell>
          <cell r="D291" t="str">
            <v>1 unit Forklift Mitsubishi capacity 7000 kg model FD70T-2SP65-PD/PD</v>
          </cell>
          <cell r="I291">
            <v>456426785</v>
          </cell>
          <cell r="L291">
            <v>456426785</v>
          </cell>
        </row>
        <row r="292">
          <cell r="C292">
            <v>62</v>
          </cell>
          <cell r="D292" t="str">
            <v>1 unit Pompa Grease Oil Pump ( Depo Primkopal )</v>
          </cell>
          <cell r="I292">
            <v>165000</v>
          </cell>
          <cell r="L292">
            <v>165000</v>
          </cell>
        </row>
        <row r="293">
          <cell r="C293">
            <v>63</v>
          </cell>
          <cell r="D293" t="str">
            <v>1 bh Kunci Sock kecil ( Depo Primkopal )</v>
          </cell>
          <cell r="I293">
            <v>215000</v>
          </cell>
          <cell r="L293">
            <v>215000</v>
          </cell>
        </row>
        <row r="294">
          <cell r="C294">
            <v>64</v>
          </cell>
          <cell r="D294" t="str">
            <v>2 Set Tang kombinasi 12 ( Depo Primkopal )</v>
          </cell>
          <cell r="I294">
            <v>112000</v>
          </cell>
          <cell r="L294">
            <v>112000</v>
          </cell>
        </row>
        <row r="295">
          <cell r="C295">
            <v>65</v>
          </cell>
          <cell r="D295" t="str">
            <v>1 bh Kunci Inggris 12 ( Depo Primkopal )</v>
          </cell>
          <cell r="I295">
            <v>165000</v>
          </cell>
          <cell r="L295">
            <v>165000</v>
          </cell>
        </row>
        <row r="296">
          <cell r="C296">
            <v>66</v>
          </cell>
          <cell r="D296" t="str">
            <v>1 bhKunci Ring Set ( Depo Primkopal )</v>
          </cell>
          <cell r="I296">
            <v>565000</v>
          </cell>
          <cell r="L296">
            <v>565000</v>
          </cell>
        </row>
        <row r="297">
          <cell r="C297">
            <v>67</v>
          </cell>
          <cell r="D297" t="str">
            <v>1 bh Kunci Sock Besar ( Depo Primkopal )</v>
          </cell>
          <cell r="I297">
            <v>485000</v>
          </cell>
          <cell r="L297">
            <v>485000</v>
          </cell>
        </row>
        <row r="298">
          <cell r="C298">
            <v>68</v>
          </cell>
          <cell r="D298" t="str">
            <v>1 bh Mata Bor Nachi ( Depo Primkopal )</v>
          </cell>
          <cell r="I298">
            <v>575000</v>
          </cell>
          <cell r="L298">
            <v>575000</v>
          </cell>
        </row>
        <row r="299">
          <cell r="C299">
            <v>69</v>
          </cell>
          <cell r="D299" t="str">
            <v>1 bh Tang Vise grip 10 ( Depo Primkopal )</v>
          </cell>
          <cell r="I299">
            <v>112000</v>
          </cell>
          <cell r="L299">
            <v>112000</v>
          </cell>
        </row>
        <row r="300">
          <cell r="C300">
            <v>70</v>
          </cell>
          <cell r="D300" t="str">
            <v>1 unit Takel 2 ton ( Depo Primkopal )</v>
          </cell>
          <cell r="I300">
            <v>415000</v>
          </cell>
          <cell r="L300">
            <v>415000</v>
          </cell>
        </row>
        <row r="301">
          <cell r="C301">
            <v>71</v>
          </cell>
          <cell r="D301" t="str">
            <v>1 set Kunci Ring Pas ( Depo Primkopal )</v>
          </cell>
          <cell r="I301">
            <v>565000</v>
          </cell>
          <cell r="L301">
            <v>565000</v>
          </cell>
        </row>
        <row r="302">
          <cell r="C302">
            <v>72</v>
          </cell>
          <cell r="D302" t="str">
            <v xml:space="preserve">2 bh Terpal Uk. 8x12 m ( u/. Tutup cargo di depo MM ) </v>
          </cell>
          <cell r="I302">
            <v>1334400</v>
          </cell>
          <cell r="L302">
            <v>1334400</v>
          </cell>
        </row>
        <row r="303">
          <cell r="C303">
            <v>73</v>
          </cell>
          <cell r="D303" t="str">
            <v>6 bh Terpal Uk. 8x12 m ( u/. Tutup cargo di depo MM )</v>
          </cell>
          <cell r="I303">
            <v>4003200</v>
          </cell>
          <cell r="L303">
            <v>4003200</v>
          </cell>
        </row>
        <row r="304">
          <cell r="C304">
            <v>74</v>
          </cell>
          <cell r="D304" t="str">
            <v>1 unit mesin bekas Nissan Diesel RD.8 ( ex Bp. Bayan Akochi - Jkt )</v>
          </cell>
          <cell r="I304">
            <v>25300000</v>
          </cell>
          <cell r="L304">
            <v>25300000</v>
          </cell>
        </row>
        <row r="305">
          <cell r="C305">
            <v>75</v>
          </cell>
          <cell r="D305" t="str">
            <v xml:space="preserve">1 bh Trafo Las 300 A, 3 phase Merk Matari BX-300 ( Bengkel ARM ) </v>
          </cell>
          <cell r="I305">
            <v>2200000</v>
          </cell>
          <cell r="L305">
            <v>2200000</v>
          </cell>
        </row>
        <row r="306">
          <cell r="C306">
            <v>76</v>
          </cell>
          <cell r="D306" t="str">
            <v>1 bh gurinda listrik ( Sorong )</v>
          </cell>
          <cell r="I306">
            <v>723000</v>
          </cell>
          <cell r="L306">
            <v>723000</v>
          </cell>
        </row>
        <row r="307">
          <cell r="C307">
            <v>77</v>
          </cell>
          <cell r="D307" t="str">
            <v>1 roll selang Las Double</v>
          </cell>
          <cell r="I307">
            <v>2250000</v>
          </cell>
          <cell r="L307">
            <v>2250000</v>
          </cell>
        </row>
        <row r="308">
          <cell r="C308">
            <v>78</v>
          </cell>
          <cell r="D308" t="str">
            <v>1 lonjor Tangga Aluminium 5 mtr / 10 mtr</v>
          </cell>
          <cell r="I308">
            <v>2950000</v>
          </cell>
          <cell r="L308">
            <v>2950000</v>
          </cell>
        </row>
        <row r="309">
          <cell r="C309">
            <v>79</v>
          </cell>
          <cell r="D309" t="str">
            <v>2 bh Pompa Olie HD</v>
          </cell>
          <cell r="I309">
            <v>450000</v>
          </cell>
          <cell r="L309">
            <v>450000</v>
          </cell>
        </row>
        <row r="310">
          <cell r="C310">
            <v>80</v>
          </cell>
          <cell r="D310" t="str">
            <v>1 bh Stang Magnet</v>
          </cell>
          <cell r="I310">
            <v>187000</v>
          </cell>
          <cell r="L310">
            <v>187000</v>
          </cell>
        </row>
        <row r="311">
          <cell r="C311">
            <v>81</v>
          </cell>
          <cell r="D311" t="str">
            <v>1 bh Schutmaat 20 inchi</v>
          </cell>
          <cell r="I311">
            <v>182000</v>
          </cell>
          <cell r="L311">
            <v>182000</v>
          </cell>
        </row>
        <row r="312">
          <cell r="C312">
            <v>82</v>
          </cell>
          <cell r="D312" t="str">
            <v>1 set Kunci Ring Pas</v>
          </cell>
          <cell r="I312">
            <v>565000</v>
          </cell>
          <cell r="L312">
            <v>565000</v>
          </cell>
        </row>
        <row r="313">
          <cell r="C313">
            <v>83</v>
          </cell>
          <cell r="D313" t="str">
            <v>1 pcs Dial Mitutoyo</v>
          </cell>
          <cell r="I313">
            <v>369000</v>
          </cell>
          <cell r="L313">
            <v>369000</v>
          </cell>
        </row>
        <row r="314">
          <cell r="C314">
            <v>84</v>
          </cell>
          <cell r="D314" t="str">
            <v>5 pcs Pipa SCH 40 2 dim x 6 mtr ( u/. Tobelo )</v>
          </cell>
          <cell r="I314">
            <v>2925000</v>
          </cell>
          <cell r="L314">
            <v>2925000</v>
          </cell>
        </row>
        <row r="315">
          <cell r="C315">
            <v>85</v>
          </cell>
          <cell r="D315" t="str">
            <v>4 pcs Segel Omega SWL 10 ton Crosby ( u/. Tobelo )</v>
          </cell>
          <cell r="I315">
            <v>2500000</v>
          </cell>
          <cell r="L315">
            <v>2500000</v>
          </cell>
        </row>
        <row r="316">
          <cell r="C316">
            <v>86</v>
          </cell>
          <cell r="D316" t="str">
            <v>4 pcs Segel Container 8,5 ton Crosby ( u/. Tobelo )</v>
          </cell>
          <cell r="I316">
            <v>2260000</v>
          </cell>
          <cell r="L316">
            <v>2260000</v>
          </cell>
        </row>
        <row r="317">
          <cell r="C317">
            <v>87</v>
          </cell>
          <cell r="D317" t="str">
            <v>2 pcs Sling kain SWL 5 ton ( u/. Tobelo )</v>
          </cell>
          <cell r="I317">
            <v>3700000</v>
          </cell>
          <cell r="L317">
            <v>3700000</v>
          </cell>
        </row>
        <row r="318">
          <cell r="C318">
            <v>88</v>
          </cell>
          <cell r="D318" t="str">
            <v>4 pcs Hook Container 7,5 ton Crosby ( u/. Tobelo )</v>
          </cell>
          <cell r="I318">
            <v>3460000</v>
          </cell>
          <cell r="L318">
            <v>3460000</v>
          </cell>
        </row>
        <row r="319">
          <cell r="C319">
            <v>89</v>
          </cell>
          <cell r="D319" t="str">
            <v xml:space="preserve">1 bh  Wire Rope 12 mm ( 30 mtr ) u/. Tobelo </v>
          </cell>
          <cell r="I319">
            <v>360000</v>
          </cell>
          <cell r="L319">
            <v>360000</v>
          </cell>
        </row>
        <row r="320">
          <cell r="C320">
            <v>90</v>
          </cell>
          <cell r="D320" t="str">
            <v>4 pcs Segel Omega SWL 5 ton Crosby ( u/. Tobelo )</v>
          </cell>
          <cell r="I320">
            <v>1300000</v>
          </cell>
          <cell r="L320">
            <v>1300000</v>
          </cell>
        </row>
        <row r="321">
          <cell r="C321">
            <v>91</v>
          </cell>
          <cell r="D321" t="str">
            <v>4 pcs Sling Container 4,5 mm x dia 28 mm ( u/. Tobelo )</v>
          </cell>
          <cell r="I321">
            <v>3200000</v>
          </cell>
          <cell r="L321">
            <v>3200000</v>
          </cell>
        </row>
        <row r="322">
          <cell r="D322" t="str">
            <v>Jumlah PERLENGKAPAN DEPO DAN BENGKEL :</v>
          </cell>
          <cell r="I322">
            <v>5042739988</v>
          </cell>
          <cell r="J322">
            <v>0</v>
          </cell>
          <cell r="K322">
            <v>0</v>
          </cell>
          <cell r="L322">
            <v>5042739988</v>
          </cell>
        </row>
        <row r="323">
          <cell r="D323" t="str">
            <v>Jumlah Kontainer &amp; Perlengkapan Kapal</v>
          </cell>
          <cell r="I323">
            <v>14203957115.799999</v>
          </cell>
          <cell r="J323">
            <v>6937500000</v>
          </cell>
          <cell r="K323">
            <v>0</v>
          </cell>
          <cell r="L323">
            <v>21141457115.799999</v>
          </cell>
          <cell r="M323">
            <v>0</v>
          </cell>
          <cell r="N323">
            <v>0</v>
          </cell>
          <cell r="O323">
            <v>0</v>
          </cell>
          <cell r="P323">
            <v>0</v>
          </cell>
          <cell r="Q323">
            <v>0</v>
          </cell>
        </row>
        <row r="324">
          <cell r="M324">
            <v>0</v>
          </cell>
          <cell r="N324">
            <v>0</v>
          </cell>
          <cell r="O324">
            <v>0</v>
          </cell>
          <cell r="P324">
            <v>0</v>
          </cell>
          <cell r="Q324">
            <v>0</v>
          </cell>
        </row>
        <row r="325">
          <cell r="C325" t="str">
            <v>F</v>
          </cell>
          <cell r="D325" t="str">
            <v>SARANA ANGKUTAN DARAT</v>
          </cell>
          <cell r="F325" t="str">
            <v>4 TH</v>
          </cell>
          <cell r="M325">
            <v>0</v>
          </cell>
          <cell r="N325">
            <v>0</v>
          </cell>
          <cell r="O325">
            <v>0</v>
          </cell>
          <cell r="P325">
            <v>0</v>
          </cell>
          <cell r="Q325">
            <v>0</v>
          </cell>
        </row>
        <row r="326">
          <cell r="C326">
            <v>1</v>
          </cell>
          <cell r="D326" t="str">
            <v>Honda Astrea Supra 800 '99 Hitam</v>
          </cell>
          <cell r="I326">
            <v>21456000</v>
          </cell>
          <cell r="L326">
            <v>21456000</v>
          </cell>
        </row>
        <row r="327">
          <cell r="C327">
            <v>2</v>
          </cell>
          <cell r="D327" t="str">
            <v>Honda Impressa '97</v>
          </cell>
          <cell r="I327">
            <v>6500000</v>
          </cell>
          <cell r="L327">
            <v>6500000</v>
          </cell>
        </row>
        <row r="328">
          <cell r="C328">
            <v>3</v>
          </cell>
          <cell r="D328" t="str">
            <v>Panther L 1686 AE</v>
          </cell>
          <cell r="I328">
            <v>100000000</v>
          </cell>
          <cell r="L328">
            <v>100000000</v>
          </cell>
        </row>
        <row r="329">
          <cell r="C329">
            <v>4</v>
          </cell>
          <cell r="D329" t="str">
            <v>Panther B 2721 XJ</v>
          </cell>
          <cell r="I329">
            <v>104688000</v>
          </cell>
          <cell r="L329">
            <v>104688000</v>
          </cell>
        </row>
        <row r="330">
          <cell r="C330">
            <v>5</v>
          </cell>
          <cell r="D330" t="str">
            <v>Honda Impressa th '98 L-8545-AO</v>
          </cell>
          <cell r="I330">
            <v>6000000</v>
          </cell>
          <cell r="L330">
            <v>6000000</v>
          </cell>
        </row>
        <row r="331">
          <cell r="C331">
            <v>6</v>
          </cell>
          <cell r="D331" t="str">
            <v>Pick up L-3015-DV</v>
          </cell>
          <cell r="I331">
            <v>27500000</v>
          </cell>
          <cell r="L331">
            <v>27500000</v>
          </cell>
        </row>
        <row r="332">
          <cell r="C332">
            <v>7</v>
          </cell>
          <cell r="D332" t="str">
            <v>Suzuki L-2733 KF</v>
          </cell>
          <cell r="I332">
            <v>60000000</v>
          </cell>
          <cell r="L332">
            <v>60000000</v>
          </cell>
        </row>
        <row r="333">
          <cell r="C333">
            <v>8</v>
          </cell>
          <cell r="D333" t="str">
            <v>Mobil L 1874 CO</v>
          </cell>
          <cell r="I333">
            <v>37500000</v>
          </cell>
          <cell r="L333">
            <v>37500000</v>
          </cell>
        </row>
        <row r="334">
          <cell r="C334">
            <v>9</v>
          </cell>
          <cell r="D334" t="str">
            <v>Sepeda motor Legenda</v>
          </cell>
          <cell r="I334">
            <v>9300000</v>
          </cell>
          <cell r="L334">
            <v>9300000</v>
          </cell>
        </row>
        <row r="335">
          <cell r="C335">
            <v>10</v>
          </cell>
          <cell r="D335" t="str">
            <v>Sepeda motor (via Bp. Santoso)</v>
          </cell>
          <cell r="I335">
            <v>6695000</v>
          </cell>
          <cell r="L335">
            <v>6695000</v>
          </cell>
        </row>
        <row r="336">
          <cell r="C336">
            <v>11</v>
          </cell>
          <cell r="D336" t="str">
            <v>Aktiva Tetap yang bernilai satu</v>
          </cell>
          <cell r="I336">
            <v>4340000</v>
          </cell>
          <cell r="L336">
            <v>4340000</v>
          </cell>
        </row>
        <row r="337">
          <cell r="C337">
            <v>12</v>
          </cell>
          <cell r="D337" t="str">
            <v>Crane ( ex. Surabaya Express ) Depo MM</v>
          </cell>
          <cell r="I337">
            <v>325000000</v>
          </cell>
          <cell r="L337">
            <v>325000000</v>
          </cell>
        </row>
        <row r="338">
          <cell r="C338">
            <v>13</v>
          </cell>
          <cell r="D338" t="str">
            <v>Mobil Taft DN 8192 G ( ex. Perbaikan invt. Luwuk / Trijaya )</v>
          </cell>
          <cell r="I338">
            <v>11000000</v>
          </cell>
          <cell r="L338">
            <v>11000000</v>
          </cell>
        </row>
        <row r="339">
          <cell r="C339">
            <v>14</v>
          </cell>
          <cell r="D339" t="str">
            <v>1 Unit L-300 warna Coklat  tembakau ( u/. Luwuk )</v>
          </cell>
          <cell r="I339">
            <v>88100000</v>
          </cell>
          <cell r="L339">
            <v>88100000</v>
          </cell>
        </row>
        <row r="340">
          <cell r="C340">
            <v>15</v>
          </cell>
          <cell r="D340" t="str">
            <v>1 Unit Mobil Toyota Avanza E 1,3 M/T/Minibus/2004</v>
          </cell>
          <cell r="I340">
            <v>100852480</v>
          </cell>
          <cell r="L340">
            <v>100852480</v>
          </cell>
        </row>
        <row r="341">
          <cell r="C341">
            <v>16</v>
          </cell>
          <cell r="D341" t="str">
            <v>1 Unit Sepeda Motor Honda Supra Fit Tromol ( u/. Ampana )</v>
          </cell>
          <cell r="I341">
            <v>10477720</v>
          </cell>
          <cell r="L341">
            <v>10477720</v>
          </cell>
        </row>
        <row r="342">
          <cell r="C342">
            <v>17</v>
          </cell>
          <cell r="D342" t="str">
            <v>1 Unit Tronton ( FUSO 413.U ) u/. Sorong  via BOT</v>
          </cell>
          <cell r="I342">
            <v>173778000</v>
          </cell>
          <cell r="L342">
            <v>173778000</v>
          </cell>
        </row>
        <row r="343">
          <cell r="C343">
            <v>18</v>
          </cell>
          <cell r="D343" t="str">
            <v>1 Unit Mobil Toyota Innova type V Diesel 2,5 th. 2004</v>
          </cell>
          <cell r="I343">
            <v>217548800</v>
          </cell>
          <cell r="L343">
            <v>217548800</v>
          </cell>
        </row>
        <row r="344">
          <cell r="C344">
            <v>19</v>
          </cell>
          <cell r="D344" t="str">
            <v xml:space="preserve">1 Unit Mobil Toyota Kijang L 2536 AH th. 2001 ( u/. P. Ferry ) </v>
          </cell>
          <cell r="I344">
            <v>148950000</v>
          </cell>
          <cell r="L344">
            <v>148950000</v>
          </cell>
        </row>
        <row r="345">
          <cell r="C345">
            <v>20</v>
          </cell>
          <cell r="D345" t="str">
            <v>1 Unit Tronton ( FUSO 415.U ) u/. Gorontalo  via BOT</v>
          </cell>
          <cell r="I345">
            <v>264105000</v>
          </cell>
          <cell r="L345">
            <v>264105000</v>
          </cell>
        </row>
        <row r="346">
          <cell r="C346">
            <v>21</v>
          </cell>
          <cell r="D346" t="str">
            <v>Sepeda Motor Sanex DN 2430 C ( Luwuk )</v>
          </cell>
          <cell r="I346">
            <v>5000000</v>
          </cell>
          <cell r="L346">
            <v>5000000</v>
          </cell>
        </row>
        <row r="347">
          <cell r="C347">
            <v>22</v>
          </cell>
          <cell r="D347" t="str">
            <v>Mobil Toyota Innova type G 40E M/T/Silver Met. ( u/. P. Eston )</v>
          </cell>
          <cell r="I347">
            <v>173809960</v>
          </cell>
          <cell r="L347">
            <v>173809960</v>
          </cell>
        </row>
        <row r="348">
          <cell r="C348">
            <v>23</v>
          </cell>
          <cell r="D348" t="str">
            <v>1 unit sepeda motor Honda Supra DM 5238 A ( u/. Hermanzed Gto )</v>
          </cell>
          <cell r="I348">
            <v>8500000</v>
          </cell>
          <cell r="L348">
            <v>8500000</v>
          </cell>
        </row>
        <row r="349">
          <cell r="C349">
            <v>24</v>
          </cell>
          <cell r="D349" t="str">
            <v>Crane Link Belt HC 218 J thn 1999</v>
          </cell>
          <cell r="J349">
            <v>1500000000</v>
          </cell>
          <cell r="L349">
            <v>1500000000</v>
          </cell>
        </row>
        <row r="350">
          <cell r="C350">
            <v>25</v>
          </cell>
          <cell r="D350" t="str">
            <v>Crane Sumitomo HC 108 BC</v>
          </cell>
          <cell r="J350">
            <v>1000000000</v>
          </cell>
          <cell r="L350">
            <v>1000000000</v>
          </cell>
        </row>
        <row r="351">
          <cell r="D351" t="str">
            <v>Jumlah SAD</v>
          </cell>
          <cell r="I351">
            <v>1911100960</v>
          </cell>
          <cell r="J351">
            <v>2500000000</v>
          </cell>
          <cell r="K351">
            <v>0</v>
          </cell>
          <cell r="L351">
            <v>4411100960</v>
          </cell>
          <cell r="M351" t="e">
            <v>#REF!</v>
          </cell>
          <cell r="N351" t="e">
            <v>#REF!</v>
          </cell>
          <cell r="O351" t="e">
            <v>#REF!</v>
          </cell>
          <cell r="P351" t="e">
            <v>#REF!</v>
          </cell>
          <cell r="Q351" t="e">
            <v>#REF!</v>
          </cell>
        </row>
      </sheetData>
      <sheetData sheetId="8"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NOTE"/>
      <sheetName val="CF"/>
      <sheetName val="SALES_1"/>
      <sheetName val="SALES_2"/>
      <sheetName val="SALES_3"/>
      <sheetName val="SALES_4"/>
      <sheetName val="SALES_4_1"/>
      <sheetName val="SALE_5"/>
      <sheetName val="Sales _6"/>
      <sheetName val="EBIT"/>
      <sheetName val="Perputaran Botol"/>
      <sheetName val="PIUTANG"/>
      <sheetName val="PRODUKSI"/>
      <sheetName val="BI OVER BUDGET"/>
      <sheetName val="PERMASALAHAN"/>
      <sheetName val="Prospek"/>
      <sheetName val="EST_2"/>
      <sheetName val="PENURUNAN"/>
      <sheetName val="TD_CP_TGT"/>
      <sheetName val="M_PLAN"/>
      <sheetName val="COST"/>
      <sheetName val="ALK2"/>
      <sheetName val="PIUTANG _2_"/>
      <sheetName val="UMUR PIUT"/>
      <sheetName val="STORAGE TANK"/>
      <sheetName val="ASSET"/>
      <sheetName val="BIAYA OVER"/>
      <sheetName val="data btl n_aktif_macet"/>
      <sheetName val="Daftar Rincian Asset "/>
      <sheetName val="Rencana Kerja"/>
      <sheetName val="Produk T_tercapai"/>
      <sheetName val="Penurunan "/>
      <sheetName val="Share O2"/>
      <sheetName val="Share C2H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YA OVER"/>
    </sheetNames>
    <sheetDataSet>
      <sheetData sheetId="0"/>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spek"/>
      <sheetName val="Almt"/>
      <sheetName val="Schedule alat"/>
      <sheetName val="schedule BHN"/>
      <sheetName val="1A RKAB TTL"/>
      <sheetName val="rekap"/>
      <sheetName val="01A- RAB"/>
      <sheetName val="DAFTAR BHN"/>
      <sheetName val="anls"/>
      <sheetName val="sch"/>
      <sheetName val="daftar alat"/>
      <sheetName val="hrg alat"/>
      <sheetName val="Sheet2"/>
      <sheetName val="BHN"/>
      <sheetName val="hsat-SD"/>
      <sheetName val="an-satuan"/>
      <sheetName val="Rekap-SD"/>
      <sheetName val="skets"/>
      <sheetName val="RAB"/>
    </sheetNames>
    <sheetDataSet>
      <sheetData sheetId="0"/>
      <sheetData sheetId="1"/>
      <sheetData sheetId="2"/>
      <sheetData sheetId="3"/>
      <sheetData sheetId="4"/>
      <sheetData sheetId="5"/>
      <sheetData sheetId="6">
        <row r="1">
          <cell r="K1" t="str">
            <v>Tgl. 27 - 11 - 2007</v>
          </cell>
          <cell r="N1" t="str">
            <v>Tgl. 27 - 11 - 2007</v>
          </cell>
        </row>
        <row r="3">
          <cell r="B3" t="str">
            <v>BANK NEGARA INDONESIA CABANG  CEPU  Jl. PEMUDA   -  JAWA TENGAH.</v>
          </cell>
        </row>
        <row r="4">
          <cell r="B4" t="str">
            <v/>
          </cell>
        </row>
        <row r="5">
          <cell r="B5" t="str">
            <v>NO</v>
          </cell>
          <cell r="D5" t="str">
            <v xml:space="preserve">                            URAIAN PEKERJAAN</v>
          </cell>
          <cell r="G5" t="str">
            <v/>
          </cell>
          <cell r="H5" t="str">
            <v>VOL</v>
          </cell>
          <cell r="I5" t="str">
            <v>SAT.</v>
          </cell>
          <cell r="J5" t="str">
            <v>HARGA SAT</v>
          </cell>
          <cell r="K5" t="str">
            <v xml:space="preserve">JUMLAH </v>
          </cell>
          <cell r="M5" t="str">
            <v>HARGA SAT</v>
          </cell>
          <cell r="N5" t="str">
            <v xml:space="preserve">JUMLAH </v>
          </cell>
        </row>
        <row r="7">
          <cell r="B7" t="str">
            <v/>
          </cell>
        </row>
        <row r="8">
          <cell r="B8" t="str">
            <v>I.</v>
          </cell>
          <cell r="C8" t="str">
            <v>PEKERJAAN PENDAHULUAN</v>
          </cell>
        </row>
        <row r="10">
          <cell r="C10" t="str">
            <v>Catatan :</v>
          </cell>
        </row>
        <row r="11">
          <cell r="C11" t="str">
            <v>-</v>
          </cell>
          <cell r="D11" t="str">
            <v>Harga satuan pekerjaan sudah termasuk</v>
          </cell>
        </row>
        <row r="12">
          <cell r="D12" t="str">
            <v>resiko biaya-biaya pekerjaan tak terduga</v>
          </cell>
        </row>
        <row r="13">
          <cell r="D13" t="str">
            <v>yang terjadi dilapangan termasuk biaya -</v>
          </cell>
        </row>
        <row r="14">
          <cell r="D14" t="str">
            <v>biaya izin-izin proyek.</v>
          </cell>
        </row>
        <row r="15">
          <cell r="C15" t="str">
            <v>-</v>
          </cell>
          <cell r="D15" t="str">
            <v xml:space="preserve">Pekerjaan   harus   disesuaikan  dengan </v>
          </cell>
        </row>
        <row r="16">
          <cell r="D16" t="str">
            <v>gambar, spesifikasi teknis dan RKS.</v>
          </cell>
        </row>
        <row r="18">
          <cell r="B18" t="str">
            <v>1.</v>
          </cell>
          <cell r="C18" t="str">
            <v>Pengukuran Tapak Bangunan (BM)</v>
          </cell>
          <cell r="H18">
            <v>576</v>
          </cell>
          <cell r="I18" t="str">
            <v>M2</v>
          </cell>
          <cell r="J18">
            <v>13690</v>
          </cell>
          <cell r="K18">
            <v>7885440</v>
          </cell>
          <cell r="L18">
            <v>1.0496712929145362</v>
          </cell>
          <cell r="M18">
            <v>14370</v>
          </cell>
          <cell r="N18">
            <v>8277120</v>
          </cell>
        </row>
        <row r="20">
          <cell r="B20" t="str">
            <v>2.</v>
          </cell>
          <cell r="C20" t="str">
            <v>Pekerjan Bouwplank</v>
          </cell>
          <cell r="H20">
            <v>108</v>
          </cell>
          <cell r="I20" t="str">
            <v>M'</v>
          </cell>
          <cell r="J20">
            <v>26380</v>
          </cell>
          <cell r="K20">
            <v>2849040</v>
          </cell>
          <cell r="L20">
            <v>1.050037907505686</v>
          </cell>
          <cell r="M20">
            <v>27700</v>
          </cell>
          <cell r="N20">
            <v>2991600</v>
          </cell>
        </row>
        <row r="21">
          <cell r="H21" t="str">
            <v/>
          </cell>
        </row>
        <row r="22">
          <cell r="B22" t="str">
            <v>3.</v>
          </cell>
          <cell r="C22" t="str">
            <v>Pembuatan Direksikeet</v>
          </cell>
          <cell r="H22">
            <v>28</v>
          </cell>
          <cell r="I22" t="str">
            <v>M2</v>
          </cell>
          <cell r="J22">
            <v>855650</v>
          </cell>
          <cell r="K22">
            <v>23958200</v>
          </cell>
          <cell r="L22">
            <v>1.0499970782446093</v>
          </cell>
          <cell r="M22">
            <v>898430</v>
          </cell>
          <cell r="N22">
            <v>25156040</v>
          </cell>
        </row>
        <row r="24">
          <cell r="B24" t="str">
            <v>4.</v>
          </cell>
          <cell r="C24" t="str">
            <v>Pembuatan gudang dan los kerja</v>
          </cell>
          <cell r="H24">
            <v>1</v>
          </cell>
          <cell r="I24" t="str">
            <v>Ls</v>
          </cell>
          <cell r="J24">
            <v>17101860</v>
          </cell>
          <cell r="K24">
            <v>17101860</v>
          </cell>
          <cell r="L24">
            <v>1.049992223068134</v>
          </cell>
          <cell r="M24">
            <v>17956820</v>
          </cell>
          <cell r="N24">
            <v>17956820</v>
          </cell>
        </row>
        <row r="26">
          <cell r="B26" t="str">
            <v>5.</v>
          </cell>
          <cell r="C26" t="str">
            <v>Pengadaan listrik kerja</v>
          </cell>
          <cell r="H26">
            <v>1</v>
          </cell>
          <cell r="I26" t="str">
            <v>Lsm</v>
          </cell>
          <cell r="J26">
            <v>38095000</v>
          </cell>
          <cell r="K26">
            <v>38095000</v>
          </cell>
          <cell r="L26">
            <v>1.0503412521328259</v>
          </cell>
          <cell r="M26">
            <v>40012750</v>
          </cell>
          <cell r="N26">
            <v>40012750</v>
          </cell>
        </row>
        <row r="27">
          <cell r="C27" t="str">
            <v xml:space="preserve">( Biaya beban PLN ditanggung BNI dan Biaya </v>
          </cell>
        </row>
        <row r="28">
          <cell r="C28" t="str">
            <v>Pemakaian tanggungan Kontraktor )</v>
          </cell>
        </row>
        <row r="30">
          <cell r="B30" t="str">
            <v>6.</v>
          </cell>
          <cell r="C30" t="str">
            <v>Pengadaan air kerja</v>
          </cell>
          <cell r="H30">
            <v>1</v>
          </cell>
          <cell r="I30" t="str">
            <v>Lsm</v>
          </cell>
          <cell r="J30">
            <v>7800000</v>
          </cell>
          <cell r="K30">
            <v>7800000</v>
          </cell>
          <cell r="L30">
            <v>1.05</v>
          </cell>
          <cell r="M30">
            <v>8190000</v>
          </cell>
          <cell r="N30">
            <v>8190000</v>
          </cell>
        </row>
        <row r="32">
          <cell r="B32" t="str">
            <v>7.</v>
          </cell>
          <cell r="C32" t="str">
            <v>Mobilisasi dan termasuk biaya ijin - ijin ,</v>
          </cell>
        </row>
        <row r="33">
          <cell r="C33" t="str">
            <v>keamanan, dalam pelaksanaan lingkungan</v>
          </cell>
        </row>
        <row r="34">
          <cell r="B34" t="str">
            <v/>
          </cell>
          <cell r="C34" t="str">
            <v>proyek menjadi beban kontraktor.</v>
          </cell>
          <cell r="H34">
            <v>1</v>
          </cell>
          <cell r="I34" t="str">
            <v>Lsm</v>
          </cell>
          <cell r="J34">
            <v>10000000</v>
          </cell>
          <cell r="K34">
            <v>10000000</v>
          </cell>
          <cell r="L34">
            <v>1.1200000000000001</v>
          </cell>
          <cell r="M34">
            <v>11200000.000000002</v>
          </cell>
          <cell r="N34">
            <v>11200000.000000002</v>
          </cell>
        </row>
        <row r="36">
          <cell r="B36" t="str">
            <v>8.</v>
          </cell>
          <cell r="C36" t="str">
            <v>Poto Proyek  ( 3 set Tiap termyn lampirkan Poto )</v>
          </cell>
          <cell r="H36">
            <v>1</v>
          </cell>
          <cell r="I36" t="str">
            <v>Lsm</v>
          </cell>
          <cell r="J36">
            <v>1500000</v>
          </cell>
          <cell r="K36">
            <v>1500000</v>
          </cell>
          <cell r="L36">
            <v>8.1375000000000003E-2</v>
          </cell>
          <cell r="M36">
            <v>122062.5</v>
          </cell>
          <cell r="N36">
            <v>122062.5</v>
          </cell>
        </row>
        <row r="38">
          <cell r="B38" t="str">
            <v>9.</v>
          </cell>
          <cell r="C38" t="str">
            <v>Pagar Proyek ( Bagian muka jalan )</v>
          </cell>
          <cell r="H38">
            <v>0</v>
          </cell>
          <cell r="I38" t="str">
            <v>M'</v>
          </cell>
          <cell r="J38">
            <v>104190</v>
          </cell>
          <cell r="K38">
            <v>0</v>
          </cell>
          <cell r="L38" t="e">
            <v>#DIV/0!</v>
          </cell>
          <cell r="M38">
            <v>109400</v>
          </cell>
          <cell r="N38">
            <v>0</v>
          </cell>
        </row>
        <row r="40">
          <cell r="B40" t="str">
            <v>10.</v>
          </cell>
          <cell r="C40" t="str">
            <v>Papan nama proyek</v>
          </cell>
          <cell r="H40">
            <v>1</v>
          </cell>
          <cell r="I40" t="str">
            <v>Lsm</v>
          </cell>
          <cell r="J40">
            <v>1500000</v>
          </cell>
          <cell r="K40">
            <v>1500000</v>
          </cell>
          <cell r="L40">
            <v>1.1200000000000001</v>
          </cell>
          <cell r="M40">
            <v>1680000.0000000002</v>
          </cell>
          <cell r="N40">
            <v>1680000.0000000002</v>
          </cell>
        </row>
        <row r="42">
          <cell r="B42" t="str">
            <v>11.</v>
          </cell>
          <cell r="C42" t="str">
            <v>Resiko akibat Claim Kerusakan Bangunan Tetangga</v>
          </cell>
          <cell r="H42">
            <v>1</v>
          </cell>
          <cell r="I42" t="str">
            <v>Lsm</v>
          </cell>
          <cell r="K42">
            <v>0</v>
          </cell>
          <cell r="L42" t="e">
            <v>#DIV/0!</v>
          </cell>
          <cell r="M42">
            <v>0</v>
          </cell>
          <cell r="N42">
            <v>0</v>
          </cell>
        </row>
        <row r="43">
          <cell r="C43" t="str">
            <v>dan Lingkungan.</v>
          </cell>
        </row>
        <row r="44">
          <cell r="K44" t="str">
            <v>-</v>
          </cell>
          <cell r="N44" t="str">
            <v>-</v>
          </cell>
        </row>
        <row r="45">
          <cell r="G45" t="str">
            <v>Jumlah        (  I. )</v>
          </cell>
          <cell r="K45">
            <v>110689540</v>
          </cell>
          <cell r="N45">
            <v>115586392.5</v>
          </cell>
        </row>
        <row r="46">
          <cell r="K46" t="str">
            <v>=</v>
          </cell>
          <cell r="N46" t="str">
            <v>=</v>
          </cell>
        </row>
        <row r="62">
          <cell r="B62" t="str">
            <v>II.</v>
          </cell>
          <cell r="C62" t="str">
            <v>PEKERJAAN TANAH</v>
          </cell>
        </row>
        <row r="64">
          <cell r="C64" t="str">
            <v>Catatan Harga :</v>
          </cell>
        </row>
        <row r="65">
          <cell r="C65" t="str">
            <v>a.</v>
          </cell>
          <cell r="D65" t="str">
            <v>Harga satuan galian sudah termasuk :</v>
          </cell>
        </row>
        <row r="66">
          <cell r="D66" t="str">
            <v>- Galian pd semua jenis material, kecuali batu.</v>
          </cell>
        </row>
        <row r="67">
          <cell r="D67" t="str">
            <v>- Leveling dan Grading.</v>
          </cell>
        </row>
        <row r="68">
          <cell r="D68" t="str">
            <v>- Pemadatan pada bagian bawah galian.</v>
          </cell>
        </row>
        <row r="69">
          <cell r="C69" t="str">
            <v>b.</v>
          </cell>
          <cell r="D69" t="str">
            <v xml:space="preserve">Volume galian dihitung netto, galian untuk </v>
          </cell>
        </row>
        <row r="70">
          <cell r="D70" t="str">
            <v>area kerja tidak diperhitungkan.</v>
          </cell>
        </row>
        <row r="71">
          <cell r="C71" t="str">
            <v>c.</v>
          </cell>
          <cell r="D71" t="str">
            <v>Galian disekeliling pile, diperhitungkan</v>
          </cell>
        </row>
        <row r="72">
          <cell r="D72" t="str">
            <v>berdasarkan galian manual.</v>
          </cell>
        </row>
        <row r="73">
          <cell r="C73" t="str">
            <v>d.</v>
          </cell>
          <cell r="D73" t="str">
            <v>Pekerjaan Tanah termasuk pekerjaan site,</v>
          </cell>
        </row>
        <row r="74">
          <cell r="D74" t="str">
            <v>Bangunan Utama dan dan Penunjang.</v>
          </cell>
        </row>
        <row r="75">
          <cell r="D75" t="str">
            <v/>
          </cell>
        </row>
        <row r="76">
          <cell r="B76" t="str">
            <v xml:space="preserve">1. </v>
          </cell>
          <cell r="C76" t="str">
            <v>Pekerjaan Galian tanah</v>
          </cell>
          <cell r="F76" t="str">
            <v/>
          </cell>
        </row>
        <row r="77">
          <cell r="C77" t="str">
            <v>-</v>
          </cell>
          <cell r="D77" t="str">
            <v xml:space="preserve">Galian pondasi, Poer dan Tie Beam, Ground </v>
          </cell>
          <cell r="F77" t="str">
            <v/>
          </cell>
          <cell r="H77">
            <v>809.05</v>
          </cell>
          <cell r="I77" t="str">
            <v>M3</v>
          </cell>
          <cell r="J77">
            <v>17500</v>
          </cell>
          <cell r="K77">
            <v>14158375</v>
          </cell>
          <cell r="L77">
            <v>1.05</v>
          </cell>
          <cell r="M77">
            <v>18375</v>
          </cell>
          <cell r="N77">
            <v>14866293.75</v>
          </cell>
        </row>
        <row r="78">
          <cell r="D78" t="str">
            <v>resevoir, Septitank, dan Kupas lahan penyesuain site</v>
          </cell>
        </row>
        <row r="79">
          <cell r="D79" t="str">
            <v>dengen elevasi 0,00 lantai terhadap jalan.</v>
          </cell>
        </row>
        <row r="80">
          <cell r="F80" t="str">
            <v/>
          </cell>
        </row>
        <row r="81">
          <cell r="B81" t="str">
            <v xml:space="preserve">2. </v>
          </cell>
          <cell r="C81" t="str">
            <v>Pengurugan dan pemadatan tanah kembali</v>
          </cell>
          <cell r="F81" t="str">
            <v/>
          </cell>
          <cell r="H81" t="str">
            <v/>
          </cell>
        </row>
        <row r="82">
          <cell r="C82" t="str">
            <v>-</v>
          </cell>
          <cell r="D82" t="str">
            <v>Urugan tanah ke pondasi</v>
          </cell>
          <cell r="F82" t="str">
            <v/>
          </cell>
          <cell r="H82">
            <v>85.47</v>
          </cell>
          <cell r="I82" t="str">
            <v>M3</v>
          </cell>
          <cell r="J82">
            <v>9000</v>
          </cell>
          <cell r="K82">
            <v>769230</v>
          </cell>
          <cell r="L82">
            <v>1.05</v>
          </cell>
          <cell r="M82">
            <v>9450</v>
          </cell>
          <cell r="N82">
            <v>807691.5</v>
          </cell>
        </row>
        <row r="83">
          <cell r="C83" t="str">
            <v>-</v>
          </cell>
          <cell r="D83" t="str">
            <v>Urugan perataan tanah ke bangunan Ex galian</v>
          </cell>
          <cell r="F83" t="str">
            <v/>
          </cell>
          <cell r="H83">
            <v>723.58</v>
          </cell>
          <cell r="I83" t="str">
            <v>M3</v>
          </cell>
          <cell r="J83">
            <v>9000</v>
          </cell>
          <cell r="K83">
            <v>6512220</v>
          </cell>
          <cell r="L83">
            <v>1.05</v>
          </cell>
          <cell r="M83">
            <v>9450</v>
          </cell>
          <cell r="N83">
            <v>6837831</v>
          </cell>
        </row>
        <row r="85">
          <cell r="B85" t="str">
            <v xml:space="preserve">3. </v>
          </cell>
          <cell r="C85" t="str">
            <v>Pekerjaan urugan pasir tebal 10 cm</v>
          </cell>
        </row>
        <row r="86">
          <cell r="C86" t="str">
            <v>-</v>
          </cell>
          <cell r="D86" t="str">
            <v>Dibawah Pondasi dan lantai</v>
          </cell>
          <cell r="H86">
            <v>50.8</v>
          </cell>
          <cell r="I86" t="str">
            <v>M3</v>
          </cell>
          <cell r="J86">
            <v>69250</v>
          </cell>
          <cell r="K86">
            <v>3517900</v>
          </cell>
          <cell r="L86">
            <v>1.0501083032490974</v>
          </cell>
          <cell r="M86">
            <v>72720</v>
          </cell>
          <cell r="N86">
            <v>3694176</v>
          </cell>
        </row>
        <row r="88">
          <cell r="B88" t="str">
            <v xml:space="preserve">5. </v>
          </cell>
          <cell r="C88" t="str">
            <v>Pekerjaan anti rayap pada lantai dan muka tanah pondasi .</v>
          </cell>
          <cell r="H88">
            <v>508</v>
          </cell>
          <cell r="I88" t="str">
            <v>M2</v>
          </cell>
          <cell r="J88">
            <v>21700</v>
          </cell>
          <cell r="K88">
            <v>11023600</v>
          </cell>
          <cell r="L88">
            <v>1.0502304147465438</v>
          </cell>
          <cell r="M88">
            <v>22790</v>
          </cell>
          <cell r="N88">
            <v>11577320</v>
          </cell>
        </row>
        <row r="90">
          <cell r="K90" t="str">
            <v>-</v>
          </cell>
          <cell r="N90" t="str">
            <v>-</v>
          </cell>
        </row>
        <row r="91">
          <cell r="G91" t="str">
            <v>Jumlah       (  II. )</v>
          </cell>
          <cell r="K91">
            <v>35981325</v>
          </cell>
          <cell r="N91">
            <v>37783312.25</v>
          </cell>
        </row>
        <row r="92">
          <cell r="K92" t="str">
            <v>=</v>
          </cell>
          <cell r="N92" t="str">
            <v>=</v>
          </cell>
        </row>
        <row r="118">
          <cell r="B118" t="str">
            <v>III.</v>
          </cell>
          <cell r="C118" t="str">
            <v>PEKERJAAN PONDASI</v>
          </cell>
        </row>
        <row r="119">
          <cell r="C119" t="str">
            <v>Harga pengeboran sumuran sudah termasuk :</v>
          </cell>
        </row>
        <row r="120">
          <cell r="C120" t="str">
            <v>-</v>
          </cell>
          <cell r="D120" t="str">
            <v xml:space="preserve">Seluruh tenaga kerja, bahan dan peralatan </v>
          </cell>
        </row>
        <row r="121">
          <cell r="D121" t="str">
            <v>untuk tiang pancang , termasuk alat bantu</v>
          </cell>
        </row>
        <row r="122">
          <cell r="D122" t="str">
            <v>dan penunjang lainnya yang diperlukan.</v>
          </cell>
        </row>
        <row r="123">
          <cell r="C123" t="str">
            <v>-</v>
          </cell>
          <cell r="D123" t="str">
            <v xml:space="preserve">Seluruh pekerjaan  galian  yang  diperlukan </v>
          </cell>
        </row>
        <row r="124">
          <cell r="D124" t="str">
            <v>pada pelaksanaan tiang pancang.</v>
          </cell>
        </row>
        <row r="125">
          <cell r="C125" t="str">
            <v>-</v>
          </cell>
          <cell r="D125" t="str">
            <v>Seluruh tenaga kerja, bahan dan peralatan</v>
          </cell>
        </row>
        <row r="126">
          <cell r="D126" t="str">
            <v xml:space="preserve">yang diperlukan untuk tiang pancang </v>
          </cell>
        </row>
        <row r="127">
          <cell r="D127" t="str">
            <v>hingga kelevel yang diperlukan.</v>
          </cell>
        </row>
        <row r="128">
          <cell r="C128" t="str">
            <v xml:space="preserve">Syarat-syarat bahan : </v>
          </cell>
        </row>
        <row r="129">
          <cell r="C129" t="str">
            <v>-</v>
          </cell>
          <cell r="D129" t="str">
            <v>Mutu beton  fc' = 25 MPa ,  K. 300</v>
          </cell>
        </row>
        <row r="130">
          <cell r="C130" t="str">
            <v>-</v>
          </cell>
          <cell r="D130" t="str">
            <v xml:space="preserve">Mutu baja </v>
          </cell>
        </row>
        <row r="131">
          <cell r="C131" t="str">
            <v/>
          </cell>
          <cell r="D131" t="str">
            <v>-  fy = 300 MPa &lt; Dia 12 mm</v>
          </cell>
        </row>
        <row r="132">
          <cell r="C132" t="str">
            <v/>
          </cell>
          <cell r="D132" t="str">
            <v>-  fy = 400 MPa &gt; Dia 13 mm</v>
          </cell>
        </row>
        <row r="134">
          <cell r="B134" t="str">
            <v>1.</v>
          </cell>
          <cell r="C134" t="str">
            <v xml:space="preserve">Tiang Pancang System tekan </v>
          </cell>
        </row>
        <row r="135">
          <cell r="C135" t="str">
            <v>Design, Pembuatan, supply dan pelaksanaan</v>
          </cell>
        </row>
        <row r="136">
          <cell r="C136" t="str">
            <v>lengkap peralatan dan kebutuhan yang diperlu-</v>
          </cell>
        </row>
        <row r="137">
          <cell r="C137" t="str">
            <v>kan sesuai dengan gambar dan spesifikasi.</v>
          </cell>
        </row>
        <row r="138">
          <cell r="C138" t="str">
            <v>Terpasang termasuk pemotongan Kepala Beton.</v>
          </cell>
        </row>
        <row r="139">
          <cell r="C139" t="str">
            <v>-</v>
          </cell>
          <cell r="D139" t="str">
            <v>Tiang Pancang / Push Pile PF20  t=12M'  20x20 Cm,   64 Ttk</v>
          </cell>
          <cell r="I139" t="str">
            <v/>
          </cell>
          <cell r="K139" t="str">
            <v/>
          </cell>
          <cell r="N139" t="str">
            <v/>
          </cell>
        </row>
        <row r="140">
          <cell r="D140" t="str">
            <v>Pemancangan sampai ketanah keras</v>
          </cell>
          <cell r="H140">
            <v>768</v>
          </cell>
          <cell r="I140" t="str">
            <v>M'</v>
          </cell>
          <cell r="J140">
            <v>145980</v>
          </cell>
          <cell r="K140">
            <v>112112640</v>
          </cell>
          <cell r="L140">
            <v>1.0500753527880531</v>
          </cell>
          <cell r="M140">
            <v>153290</v>
          </cell>
          <cell r="N140">
            <v>117726720</v>
          </cell>
        </row>
        <row r="141">
          <cell r="D141" t="str">
            <v/>
          </cell>
        </row>
        <row r="142">
          <cell r="B142" t="str">
            <v>2.</v>
          </cell>
          <cell r="C142" t="str">
            <v>Test Beton  PDA ( Test Beban )</v>
          </cell>
          <cell r="H142">
            <v>2</v>
          </cell>
          <cell r="I142" t="str">
            <v>Ttk</v>
          </cell>
          <cell r="J142">
            <v>25000000</v>
          </cell>
          <cell r="K142">
            <v>50000000</v>
          </cell>
          <cell r="L142">
            <v>1</v>
          </cell>
          <cell r="M142">
            <v>25000000</v>
          </cell>
          <cell r="N142">
            <v>50000000</v>
          </cell>
        </row>
        <row r="143">
          <cell r="C143" t="str">
            <v/>
          </cell>
          <cell r="D143" t="str">
            <v/>
          </cell>
          <cell r="F143" t="str">
            <v/>
          </cell>
          <cell r="G143" t="str">
            <v/>
          </cell>
          <cell r="I143" t="str">
            <v/>
          </cell>
        </row>
        <row r="144">
          <cell r="B144" t="str">
            <v>3.</v>
          </cell>
          <cell r="C144" t="str">
            <v>Lt. kerja tebal  5 cm   1 : 3 : 5</v>
          </cell>
          <cell r="I144" t="str">
            <v/>
          </cell>
        </row>
        <row r="145">
          <cell r="C145" t="str">
            <v>-</v>
          </cell>
          <cell r="D145" t="str">
            <v>Dibawah Pondasi, lantai,,Pile Cap, Ground Tank &amp; STP</v>
          </cell>
          <cell r="G145" t="str">
            <v/>
          </cell>
          <cell r="H145">
            <v>25.4</v>
          </cell>
          <cell r="I145" t="str">
            <v>M3</v>
          </cell>
          <cell r="J145">
            <v>374230</v>
          </cell>
          <cell r="K145">
            <v>9505442</v>
          </cell>
          <cell r="L145">
            <v>1.0499692702348824</v>
          </cell>
          <cell r="M145">
            <v>392930</v>
          </cell>
          <cell r="N145">
            <v>9980422</v>
          </cell>
        </row>
        <row r="147">
          <cell r="B147" t="str">
            <v>4.</v>
          </cell>
          <cell r="C147" t="str">
            <v>Beton Poer</v>
          </cell>
        </row>
        <row r="148">
          <cell r="B148" t="str">
            <v/>
          </cell>
          <cell r="C148" t="str">
            <v>-</v>
          </cell>
          <cell r="D148" t="str">
            <v>Bekisting</v>
          </cell>
          <cell r="G148" t="str">
            <v/>
          </cell>
          <cell r="H148">
            <v>72.239999999999995</v>
          </cell>
          <cell r="I148" t="str">
            <v>M2</v>
          </cell>
          <cell r="J148">
            <v>53840</v>
          </cell>
          <cell r="K148">
            <v>3889401.5999999996</v>
          </cell>
          <cell r="L148">
            <v>1.0512630014858841</v>
          </cell>
          <cell r="M148">
            <v>56600</v>
          </cell>
          <cell r="N148">
            <v>4088783.9999999995</v>
          </cell>
        </row>
        <row r="149">
          <cell r="C149" t="str">
            <v>-</v>
          </cell>
          <cell r="D149" t="str">
            <v>Beton</v>
          </cell>
          <cell r="G149" t="str">
            <v/>
          </cell>
          <cell r="H149">
            <v>17.18</v>
          </cell>
          <cell r="I149" t="str">
            <v>M3</v>
          </cell>
          <cell r="J149">
            <v>547000</v>
          </cell>
          <cell r="K149">
            <v>9397460</v>
          </cell>
          <cell r="L149">
            <v>1.05</v>
          </cell>
          <cell r="M149">
            <v>574350</v>
          </cell>
          <cell r="N149">
            <v>9867333</v>
          </cell>
        </row>
        <row r="150">
          <cell r="B150" t="str">
            <v/>
          </cell>
          <cell r="C150" t="str">
            <v>-</v>
          </cell>
          <cell r="D150" t="str">
            <v>Besi</v>
          </cell>
          <cell r="G150" t="str">
            <v/>
          </cell>
          <cell r="I150" t="str">
            <v/>
          </cell>
          <cell r="K150" t="str">
            <v/>
          </cell>
          <cell r="N150" t="str">
            <v/>
          </cell>
        </row>
        <row r="151">
          <cell r="D151" t="str">
            <v>- Dia 16</v>
          </cell>
          <cell r="H151">
            <v>1651.71</v>
          </cell>
          <cell r="I151" t="str">
            <v>Kg</v>
          </cell>
          <cell r="J151">
            <v>7980</v>
          </cell>
          <cell r="K151">
            <v>13180645.800000001</v>
          </cell>
          <cell r="L151">
            <v>1.050125313283208</v>
          </cell>
          <cell r="M151">
            <v>8380</v>
          </cell>
          <cell r="N151">
            <v>13841329.800000001</v>
          </cell>
        </row>
        <row r="152">
          <cell r="B152" t="str">
            <v/>
          </cell>
          <cell r="D152" t="str">
            <v>- Dia 13</v>
          </cell>
          <cell r="H152">
            <v>495.04</v>
          </cell>
          <cell r="I152" t="str">
            <v>Kg</v>
          </cell>
          <cell r="J152">
            <v>7980</v>
          </cell>
          <cell r="K152">
            <v>3950419.2</v>
          </cell>
          <cell r="L152">
            <v>1.050125313283208</v>
          </cell>
          <cell r="M152">
            <v>8380</v>
          </cell>
          <cell r="N152">
            <v>4148435.2</v>
          </cell>
        </row>
        <row r="153">
          <cell r="D153" t="str">
            <v>- Dia 10</v>
          </cell>
          <cell r="H153">
            <v>58.84</v>
          </cell>
          <cell r="I153" t="str">
            <v>Kg</v>
          </cell>
          <cell r="J153">
            <v>7790</v>
          </cell>
          <cell r="K153">
            <v>458363.60000000003</v>
          </cell>
          <cell r="L153">
            <v>1.0500641848523748</v>
          </cell>
          <cell r="M153">
            <v>8180</v>
          </cell>
          <cell r="N153">
            <v>481311.2</v>
          </cell>
        </row>
        <row r="155">
          <cell r="B155" t="str">
            <v>5.</v>
          </cell>
          <cell r="C155" t="str">
            <v>Beton Tie Beam</v>
          </cell>
        </row>
        <row r="156">
          <cell r="C156" t="str">
            <v>-</v>
          </cell>
          <cell r="D156" t="str">
            <v>Bekisting</v>
          </cell>
          <cell r="G156" t="str">
            <v/>
          </cell>
          <cell r="H156">
            <v>405.99</v>
          </cell>
          <cell r="I156" t="str">
            <v>M2</v>
          </cell>
          <cell r="J156">
            <v>53840</v>
          </cell>
          <cell r="K156">
            <v>21858501.600000001</v>
          </cell>
          <cell r="L156">
            <v>1.0512630014858839</v>
          </cell>
          <cell r="M156">
            <v>56600</v>
          </cell>
          <cell r="N156">
            <v>22979034</v>
          </cell>
        </row>
        <row r="157">
          <cell r="C157" t="str">
            <v>-</v>
          </cell>
          <cell r="D157" t="str">
            <v>Beton</v>
          </cell>
          <cell r="G157" t="str">
            <v/>
          </cell>
          <cell r="H157">
            <v>50.19</v>
          </cell>
          <cell r="I157" t="str">
            <v>M3</v>
          </cell>
          <cell r="J157">
            <v>547000</v>
          </cell>
          <cell r="K157">
            <v>27453930</v>
          </cell>
          <cell r="L157">
            <v>1.05</v>
          </cell>
          <cell r="M157">
            <v>574350</v>
          </cell>
          <cell r="N157">
            <v>28826626.5</v>
          </cell>
        </row>
        <row r="158">
          <cell r="C158" t="str">
            <v>-</v>
          </cell>
          <cell r="D158" t="str">
            <v>Besi</v>
          </cell>
          <cell r="G158" t="str">
            <v/>
          </cell>
          <cell r="I158" t="str">
            <v/>
          </cell>
          <cell r="K158" t="str">
            <v/>
          </cell>
          <cell r="N158" t="str">
            <v/>
          </cell>
        </row>
        <row r="159">
          <cell r="D159" t="str">
            <v>- Dia 19</v>
          </cell>
          <cell r="H159">
            <v>4027.11</v>
          </cell>
          <cell r="I159" t="str">
            <v>Kg</v>
          </cell>
          <cell r="J159">
            <v>7980</v>
          </cell>
          <cell r="K159">
            <v>32136337.800000001</v>
          </cell>
          <cell r="L159">
            <v>1.0501253132832082</v>
          </cell>
          <cell r="M159">
            <v>8380</v>
          </cell>
          <cell r="N159">
            <v>33747181.800000004</v>
          </cell>
        </row>
        <row r="160">
          <cell r="D160" t="str">
            <v>- Dia 16</v>
          </cell>
          <cell r="H160">
            <v>284.45999999999998</v>
          </cell>
          <cell r="I160" t="str">
            <v>Kg</v>
          </cell>
          <cell r="J160">
            <v>7980</v>
          </cell>
          <cell r="K160">
            <v>2269990.7999999998</v>
          </cell>
          <cell r="L160">
            <v>1.050125313283208</v>
          </cell>
          <cell r="M160">
            <v>8380</v>
          </cell>
          <cell r="N160">
            <v>2383774.7999999998</v>
          </cell>
        </row>
        <row r="161">
          <cell r="D161" t="str">
            <v>- Dia 13</v>
          </cell>
          <cell r="H161">
            <v>62.82</v>
          </cell>
          <cell r="I161" t="str">
            <v>Kg</v>
          </cell>
          <cell r="J161">
            <v>7980</v>
          </cell>
          <cell r="K161">
            <v>501303.6</v>
          </cell>
          <cell r="L161">
            <v>1.050125313283208</v>
          </cell>
          <cell r="M161">
            <v>8380</v>
          </cell>
          <cell r="N161">
            <v>526431.6</v>
          </cell>
        </row>
        <row r="162">
          <cell r="D162" t="str">
            <v>- Dia 12</v>
          </cell>
          <cell r="H162">
            <v>41.37</v>
          </cell>
          <cell r="I162" t="str">
            <v>Kg</v>
          </cell>
          <cell r="J162">
            <v>7790</v>
          </cell>
          <cell r="K162">
            <v>322272.3</v>
          </cell>
          <cell r="L162">
            <v>1.0500641848523748</v>
          </cell>
          <cell r="M162">
            <v>8180</v>
          </cell>
          <cell r="N162">
            <v>338406.6</v>
          </cell>
        </row>
        <row r="163">
          <cell r="D163" t="str">
            <v>- Dia 10</v>
          </cell>
          <cell r="H163">
            <v>2649.01</v>
          </cell>
          <cell r="I163" t="str">
            <v>Kg</v>
          </cell>
          <cell r="J163">
            <v>7790</v>
          </cell>
          <cell r="K163">
            <v>20635787.900000002</v>
          </cell>
          <cell r="L163">
            <v>1.0500641848523748</v>
          </cell>
          <cell r="M163">
            <v>8180</v>
          </cell>
          <cell r="N163">
            <v>21668901.800000001</v>
          </cell>
        </row>
        <row r="164">
          <cell r="D164" t="str">
            <v>- Dia  8</v>
          </cell>
          <cell r="H164">
            <v>167.78</v>
          </cell>
          <cell r="I164" t="str">
            <v>Kg</v>
          </cell>
          <cell r="J164">
            <v>7790</v>
          </cell>
          <cell r="K164">
            <v>1307006.2</v>
          </cell>
          <cell r="L164">
            <v>1.0500641848523748</v>
          </cell>
          <cell r="M164">
            <v>8180</v>
          </cell>
          <cell r="N164">
            <v>1372440.4</v>
          </cell>
        </row>
        <row r="176">
          <cell r="B176" t="str">
            <v>6.</v>
          </cell>
          <cell r="C176" t="str">
            <v>Kolom Beton Pondasi</v>
          </cell>
        </row>
        <row r="177">
          <cell r="C177" t="str">
            <v>-</v>
          </cell>
          <cell r="D177" t="str">
            <v>Bekisting</v>
          </cell>
          <cell r="F177" t="str">
            <v/>
          </cell>
          <cell r="G177" t="str">
            <v/>
          </cell>
          <cell r="H177">
            <v>68.739999999999995</v>
          </cell>
          <cell r="I177" t="str">
            <v>M2</v>
          </cell>
          <cell r="J177">
            <v>66360</v>
          </cell>
          <cell r="K177">
            <v>4561586.3999999994</v>
          </cell>
          <cell r="L177">
            <v>1.0500301386377335</v>
          </cell>
          <cell r="M177">
            <v>69680</v>
          </cell>
          <cell r="N177">
            <v>4789803.1999999993</v>
          </cell>
        </row>
        <row r="178">
          <cell r="C178" t="str">
            <v>-</v>
          </cell>
          <cell r="D178" t="str">
            <v>Beton</v>
          </cell>
          <cell r="F178" t="str">
            <v/>
          </cell>
          <cell r="G178" t="str">
            <v/>
          </cell>
          <cell r="H178">
            <v>6.36</v>
          </cell>
          <cell r="I178" t="str">
            <v>M3</v>
          </cell>
          <cell r="J178">
            <v>547000</v>
          </cell>
          <cell r="K178">
            <v>3478920</v>
          </cell>
          <cell r="L178">
            <v>1.05</v>
          </cell>
          <cell r="M178">
            <v>574350</v>
          </cell>
          <cell r="N178">
            <v>3652866</v>
          </cell>
        </row>
        <row r="179">
          <cell r="C179" t="str">
            <v>-</v>
          </cell>
          <cell r="D179" t="str">
            <v>Besi</v>
          </cell>
          <cell r="F179" t="str">
            <v/>
          </cell>
          <cell r="G179" t="str">
            <v/>
          </cell>
          <cell r="I179" t="str">
            <v/>
          </cell>
          <cell r="K179" t="str">
            <v/>
          </cell>
          <cell r="N179" t="str">
            <v/>
          </cell>
        </row>
        <row r="180">
          <cell r="D180" t="str">
            <v>- Dia 19</v>
          </cell>
          <cell r="H180">
            <v>686.84</v>
          </cell>
          <cell r="I180" t="str">
            <v>Kg</v>
          </cell>
          <cell r="J180">
            <v>7980</v>
          </cell>
          <cell r="K180">
            <v>5480983.2000000002</v>
          </cell>
          <cell r="L180">
            <v>1.050125313283208</v>
          </cell>
          <cell r="M180">
            <v>8380</v>
          </cell>
          <cell r="N180">
            <v>5755719.2000000002</v>
          </cell>
        </row>
        <row r="181">
          <cell r="D181" t="str">
            <v>- Dia 13</v>
          </cell>
          <cell r="H181">
            <v>104.83</v>
          </cell>
          <cell r="I181" t="str">
            <v>Kg</v>
          </cell>
          <cell r="J181">
            <v>7980</v>
          </cell>
          <cell r="K181">
            <v>836543.4</v>
          </cell>
          <cell r="L181">
            <v>1.050125313283208</v>
          </cell>
          <cell r="M181">
            <v>8380</v>
          </cell>
          <cell r="N181">
            <v>878475.4</v>
          </cell>
        </row>
        <row r="182">
          <cell r="D182" t="str">
            <v>- Dia 12</v>
          </cell>
          <cell r="H182">
            <v>19.940000000000001</v>
          </cell>
          <cell r="I182" t="str">
            <v>Kg</v>
          </cell>
          <cell r="J182">
            <v>7790</v>
          </cell>
          <cell r="K182">
            <v>155332.6</v>
          </cell>
          <cell r="L182">
            <v>1.0500641848523748</v>
          </cell>
          <cell r="M182">
            <v>8180</v>
          </cell>
          <cell r="N182">
            <v>163109.20000000001</v>
          </cell>
        </row>
        <row r="183">
          <cell r="D183" t="str">
            <v>- Dia 10</v>
          </cell>
          <cell r="H183">
            <v>219.34</v>
          </cell>
          <cell r="I183" t="str">
            <v>Kg</v>
          </cell>
          <cell r="J183">
            <v>7790</v>
          </cell>
          <cell r="K183">
            <v>1708658.6</v>
          </cell>
          <cell r="L183">
            <v>1.0500641848523748</v>
          </cell>
          <cell r="M183">
            <v>8180</v>
          </cell>
          <cell r="N183">
            <v>1794201.2</v>
          </cell>
        </row>
        <row r="184">
          <cell r="D184" t="str">
            <v>- Dia   8</v>
          </cell>
          <cell r="H184">
            <v>53.56</v>
          </cell>
          <cell r="I184" t="str">
            <v>Kg</v>
          </cell>
          <cell r="J184">
            <v>7790</v>
          </cell>
          <cell r="K184">
            <v>417232.4</v>
          </cell>
          <cell r="L184">
            <v>1.0500641848523748</v>
          </cell>
          <cell r="M184">
            <v>8180</v>
          </cell>
          <cell r="N184">
            <v>438120.80000000005</v>
          </cell>
        </row>
        <row r="186">
          <cell r="B186" t="str">
            <v>7.</v>
          </cell>
          <cell r="C186" t="str">
            <v>Beton Plat Lantai dan Plat Khasanah</v>
          </cell>
        </row>
        <row r="187">
          <cell r="C187" t="str">
            <v>-</v>
          </cell>
          <cell r="D187" t="str">
            <v>Plat Lantai t=30Cm</v>
          </cell>
        </row>
        <row r="188">
          <cell r="C188" t="str">
            <v/>
          </cell>
          <cell r="D188" t="str">
            <v>- Bekisting</v>
          </cell>
          <cell r="F188" t="str">
            <v/>
          </cell>
          <cell r="G188" t="str">
            <v/>
          </cell>
          <cell r="H188">
            <v>1.0125</v>
          </cell>
          <cell r="I188" t="str">
            <v>M2</v>
          </cell>
          <cell r="J188">
            <v>52164.05547226387</v>
          </cell>
          <cell r="K188">
            <v>52816.106165667166</v>
          </cell>
          <cell r="L188">
            <v>1.0499567087747181</v>
          </cell>
          <cell r="M188">
            <v>54770</v>
          </cell>
          <cell r="N188">
            <v>55454.625</v>
          </cell>
        </row>
        <row r="189">
          <cell r="C189" t="str">
            <v/>
          </cell>
          <cell r="D189" t="str">
            <v>- Beton</v>
          </cell>
          <cell r="F189" t="str">
            <v/>
          </cell>
          <cell r="G189" t="str">
            <v/>
          </cell>
          <cell r="H189">
            <v>4.05</v>
          </cell>
          <cell r="I189" t="str">
            <v>M3</v>
          </cell>
          <cell r="J189">
            <v>588000</v>
          </cell>
          <cell r="K189">
            <v>2381400</v>
          </cell>
          <cell r="L189">
            <v>1.05</v>
          </cell>
          <cell r="M189">
            <v>617400</v>
          </cell>
          <cell r="N189">
            <v>2500470</v>
          </cell>
        </row>
        <row r="190">
          <cell r="C190" t="str">
            <v/>
          </cell>
          <cell r="D190" t="str">
            <v>- Besi</v>
          </cell>
          <cell r="F190" t="str">
            <v/>
          </cell>
          <cell r="G190" t="str">
            <v/>
          </cell>
          <cell r="I190" t="str">
            <v/>
          </cell>
          <cell r="K190" t="str">
            <v/>
          </cell>
          <cell r="N190" t="str">
            <v/>
          </cell>
        </row>
        <row r="191">
          <cell r="D191" t="str">
            <v>- Dia 16</v>
          </cell>
          <cell r="H191">
            <v>895.86</v>
          </cell>
          <cell r="I191" t="str">
            <v>Kg</v>
          </cell>
          <cell r="J191">
            <v>7980</v>
          </cell>
          <cell r="K191">
            <v>7148962.7999999998</v>
          </cell>
          <cell r="L191">
            <v>1.050125313283208</v>
          </cell>
          <cell r="M191">
            <v>8380</v>
          </cell>
          <cell r="N191">
            <v>7507306.7999999998</v>
          </cell>
        </row>
        <row r="192">
          <cell r="C192" t="str">
            <v>-</v>
          </cell>
          <cell r="D192" t="str">
            <v>Plat Lantai t=12Cm</v>
          </cell>
        </row>
        <row r="193">
          <cell r="C193" t="str">
            <v/>
          </cell>
          <cell r="D193" t="str">
            <v>- Bekisting</v>
          </cell>
          <cell r="F193" t="str">
            <v/>
          </cell>
          <cell r="G193" t="str">
            <v/>
          </cell>
          <cell r="H193">
            <v>15.2425</v>
          </cell>
          <cell r="I193" t="str">
            <v>M2</v>
          </cell>
          <cell r="J193">
            <v>59790</v>
          </cell>
          <cell r="K193">
            <v>911349.07499999995</v>
          </cell>
          <cell r="L193">
            <v>1.0500083626024419</v>
          </cell>
          <cell r="M193">
            <v>62780</v>
          </cell>
          <cell r="N193">
            <v>956924.15</v>
          </cell>
        </row>
        <row r="194">
          <cell r="C194" t="str">
            <v/>
          </cell>
          <cell r="D194" t="str">
            <v>- Beton</v>
          </cell>
          <cell r="F194" t="str">
            <v/>
          </cell>
          <cell r="G194" t="str">
            <v/>
          </cell>
          <cell r="H194">
            <v>60.97</v>
          </cell>
          <cell r="I194" t="str">
            <v>M3</v>
          </cell>
          <cell r="J194">
            <v>588000</v>
          </cell>
          <cell r="K194">
            <v>35850360</v>
          </cell>
          <cell r="L194">
            <v>1.05</v>
          </cell>
          <cell r="M194">
            <v>617400</v>
          </cell>
          <cell r="N194">
            <v>37642878</v>
          </cell>
        </row>
        <row r="195">
          <cell r="C195" t="str">
            <v/>
          </cell>
          <cell r="D195" t="str">
            <v>- Besi</v>
          </cell>
          <cell r="F195" t="str">
            <v/>
          </cell>
          <cell r="G195" t="str">
            <v/>
          </cell>
          <cell r="H195" t="str">
            <v/>
          </cell>
          <cell r="I195" t="str">
            <v/>
          </cell>
          <cell r="K195" t="str">
            <v/>
          </cell>
          <cell r="N195" t="str">
            <v/>
          </cell>
        </row>
        <row r="196">
          <cell r="D196" t="str">
            <v>- Dia 10</v>
          </cell>
          <cell r="H196">
            <v>8820.7800000000007</v>
          </cell>
          <cell r="I196" t="str">
            <v>Kg</v>
          </cell>
          <cell r="J196">
            <v>7790</v>
          </cell>
          <cell r="K196">
            <v>68713876.200000003</v>
          </cell>
          <cell r="L196">
            <v>1.0500641848523748</v>
          </cell>
          <cell r="M196">
            <v>8180</v>
          </cell>
          <cell r="N196">
            <v>72153980.400000006</v>
          </cell>
        </row>
        <row r="197">
          <cell r="H197" t="str">
            <v/>
          </cell>
        </row>
        <row r="198">
          <cell r="B198" t="str">
            <v>8.</v>
          </cell>
          <cell r="C198" t="str">
            <v>Beton Septic Tank.</v>
          </cell>
        </row>
        <row r="199">
          <cell r="B199" t="str">
            <v>8.1.</v>
          </cell>
          <cell r="C199" t="str">
            <v>Beton lantai Plat Dasar Ground Tank</v>
          </cell>
        </row>
        <row r="200">
          <cell r="C200" t="str">
            <v>-</v>
          </cell>
          <cell r="D200" t="str">
            <v>Bekisting</v>
          </cell>
          <cell r="F200" t="str">
            <v/>
          </cell>
          <cell r="G200" t="str">
            <v/>
          </cell>
          <cell r="H200">
            <v>6.23</v>
          </cell>
          <cell r="I200" t="str">
            <v>M2</v>
          </cell>
          <cell r="J200">
            <v>52164.05547226387</v>
          </cell>
          <cell r="K200">
            <v>324982.06559220393</v>
          </cell>
          <cell r="L200">
            <v>1.0499567087747181</v>
          </cell>
          <cell r="M200">
            <v>54770</v>
          </cell>
          <cell r="N200">
            <v>341217.10000000003</v>
          </cell>
        </row>
        <row r="201">
          <cell r="C201" t="str">
            <v>-</v>
          </cell>
          <cell r="D201" t="str">
            <v>Beton</v>
          </cell>
          <cell r="F201" t="str">
            <v/>
          </cell>
          <cell r="G201" t="str">
            <v/>
          </cell>
          <cell r="H201">
            <v>3.74</v>
          </cell>
          <cell r="I201" t="str">
            <v>M3</v>
          </cell>
          <cell r="J201">
            <v>547000</v>
          </cell>
          <cell r="K201">
            <v>2045780.0000000002</v>
          </cell>
          <cell r="L201">
            <v>1.0499999999999998</v>
          </cell>
          <cell r="M201">
            <v>574350</v>
          </cell>
          <cell r="N201">
            <v>2148069</v>
          </cell>
        </row>
        <row r="202">
          <cell r="C202" t="str">
            <v>-</v>
          </cell>
          <cell r="D202" t="str">
            <v>Besi</v>
          </cell>
          <cell r="F202" t="str">
            <v/>
          </cell>
          <cell r="G202" t="str">
            <v/>
          </cell>
          <cell r="H202" t="str">
            <v/>
          </cell>
          <cell r="I202" t="str">
            <v/>
          </cell>
          <cell r="K202" t="str">
            <v/>
          </cell>
          <cell r="N202" t="str">
            <v/>
          </cell>
        </row>
        <row r="203">
          <cell r="D203" t="str">
            <v>- Dia 10</v>
          </cell>
          <cell r="H203">
            <v>432.71</v>
          </cell>
          <cell r="I203" t="str">
            <v>Kg</v>
          </cell>
          <cell r="J203">
            <v>7790</v>
          </cell>
          <cell r="K203">
            <v>3370810.9</v>
          </cell>
          <cell r="L203">
            <v>1.0500641848523748</v>
          </cell>
          <cell r="M203">
            <v>8180</v>
          </cell>
          <cell r="N203">
            <v>3539567.8</v>
          </cell>
        </row>
        <row r="204">
          <cell r="H204" t="str">
            <v/>
          </cell>
        </row>
        <row r="205">
          <cell r="B205" t="str">
            <v>8.2.</v>
          </cell>
          <cell r="C205" t="str">
            <v xml:space="preserve">Beton Dinding Plat </v>
          </cell>
          <cell r="H205" t="str">
            <v/>
          </cell>
          <cell r="K205" t="str">
            <v/>
          </cell>
          <cell r="N205" t="str">
            <v/>
          </cell>
        </row>
        <row r="206">
          <cell r="C206" t="str">
            <v>-</v>
          </cell>
          <cell r="D206" t="str">
            <v>Bekisting</v>
          </cell>
          <cell r="F206" t="str">
            <v/>
          </cell>
          <cell r="G206" t="str">
            <v/>
          </cell>
          <cell r="H206">
            <v>175.52</v>
          </cell>
          <cell r="I206" t="str">
            <v>M2</v>
          </cell>
          <cell r="J206">
            <v>70500</v>
          </cell>
          <cell r="K206">
            <v>12374160</v>
          </cell>
          <cell r="L206">
            <v>1.0499290780141843</v>
          </cell>
          <cell r="M206">
            <v>74020</v>
          </cell>
          <cell r="N206">
            <v>12991990.4</v>
          </cell>
        </row>
        <row r="207">
          <cell r="C207" t="str">
            <v>-</v>
          </cell>
          <cell r="D207" t="str">
            <v>Beton</v>
          </cell>
          <cell r="F207" t="str">
            <v/>
          </cell>
          <cell r="G207" t="str">
            <v/>
          </cell>
          <cell r="H207">
            <v>13.16</v>
          </cell>
          <cell r="I207" t="str">
            <v>M3</v>
          </cell>
          <cell r="J207">
            <v>547000</v>
          </cell>
          <cell r="K207">
            <v>7198520</v>
          </cell>
          <cell r="L207">
            <v>1.05</v>
          </cell>
          <cell r="M207">
            <v>574350</v>
          </cell>
          <cell r="N207">
            <v>7558446</v>
          </cell>
        </row>
        <row r="208">
          <cell r="C208" t="str">
            <v>-</v>
          </cell>
          <cell r="D208" t="str">
            <v>Besi</v>
          </cell>
          <cell r="F208" t="str">
            <v/>
          </cell>
          <cell r="G208" t="str">
            <v/>
          </cell>
          <cell r="H208" t="str">
            <v/>
          </cell>
          <cell r="I208" t="str">
            <v/>
          </cell>
          <cell r="K208" t="str">
            <v/>
          </cell>
          <cell r="N208" t="str">
            <v/>
          </cell>
        </row>
        <row r="209">
          <cell r="D209" t="str">
            <v>- Dia 13</v>
          </cell>
          <cell r="H209">
            <v>487.46</v>
          </cell>
          <cell r="I209" t="str">
            <v>Kg</v>
          </cell>
          <cell r="J209">
            <v>7980</v>
          </cell>
          <cell r="K209">
            <v>3889930.8</v>
          </cell>
          <cell r="L209">
            <v>1.050125313283208</v>
          </cell>
          <cell r="M209">
            <v>8380</v>
          </cell>
          <cell r="N209">
            <v>4084914.8</v>
          </cell>
        </row>
        <row r="210">
          <cell r="D210" t="str">
            <v>- Dia 10</v>
          </cell>
          <cell r="H210">
            <v>692.62</v>
          </cell>
          <cell r="I210" t="str">
            <v>Kg</v>
          </cell>
          <cell r="J210">
            <v>7790</v>
          </cell>
          <cell r="K210">
            <v>5395509.7999999998</v>
          </cell>
          <cell r="L210">
            <v>1.0500641848523748</v>
          </cell>
          <cell r="M210">
            <v>8180</v>
          </cell>
          <cell r="N210">
            <v>5665631.5999999996</v>
          </cell>
        </row>
        <row r="211">
          <cell r="H211" t="str">
            <v/>
          </cell>
        </row>
        <row r="212">
          <cell r="B212" t="str">
            <v>8.3.</v>
          </cell>
          <cell r="C212" t="str">
            <v>Beton Lantai Plat Atap</v>
          </cell>
          <cell r="H212" t="str">
            <v/>
          </cell>
        </row>
        <row r="213">
          <cell r="C213" t="str">
            <v>-</v>
          </cell>
          <cell r="D213" t="str">
            <v>Bekisting</v>
          </cell>
          <cell r="F213" t="str">
            <v/>
          </cell>
          <cell r="G213" t="str">
            <v/>
          </cell>
          <cell r="H213">
            <v>26.12</v>
          </cell>
          <cell r="I213" t="str">
            <v>M2</v>
          </cell>
          <cell r="J213">
            <v>59790</v>
          </cell>
          <cell r="K213">
            <v>1561714.8</v>
          </cell>
          <cell r="L213">
            <v>1.0500083626024419</v>
          </cell>
          <cell r="M213">
            <v>62780</v>
          </cell>
          <cell r="N213">
            <v>1639813.6</v>
          </cell>
        </row>
        <row r="214">
          <cell r="C214" t="str">
            <v>-</v>
          </cell>
          <cell r="D214" t="str">
            <v>Beton</v>
          </cell>
          <cell r="F214" t="str">
            <v/>
          </cell>
          <cell r="G214" t="str">
            <v/>
          </cell>
          <cell r="H214">
            <v>3.92</v>
          </cell>
          <cell r="I214" t="str">
            <v>M3</v>
          </cell>
          <cell r="J214">
            <v>547000</v>
          </cell>
          <cell r="K214">
            <v>2144240</v>
          </cell>
          <cell r="L214">
            <v>1.05</v>
          </cell>
          <cell r="M214">
            <v>574350</v>
          </cell>
          <cell r="N214">
            <v>2251452</v>
          </cell>
        </row>
        <row r="215">
          <cell r="C215" t="str">
            <v>-</v>
          </cell>
          <cell r="D215" t="str">
            <v>Besi</v>
          </cell>
          <cell r="F215" t="str">
            <v/>
          </cell>
          <cell r="G215" t="str">
            <v/>
          </cell>
          <cell r="H215" t="str">
            <v/>
          </cell>
          <cell r="I215" t="str">
            <v/>
          </cell>
          <cell r="K215" t="str">
            <v/>
          </cell>
          <cell r="N215" t="str">
            <v/>
          </cell>
        </row>
        <row r="216">
          <cell r="D216" t="str">
            <v>- Dia 10</v>
          </cell>
          <cell r="H216">
            <v>483.85</v>
          </cell>
          <cell r="I216" t="str">
            <v>Kg</v>
          </cell>
          <cell r="J216">
            <v>7790</v>
          </cell>
          <cell r="K216">
            <v>3769191.5</v>
          </cell>
          <cell r="L216">
            <v>1.0500641848523748</v>
          </cell>
          <cell r="M216">
            <v>8180</v>
          </cell>
          <cell r="N216">
            <v>3957893</v>
          </cell>
        </row>
        <row r="218">
          <cell r="B218" t="str">
            <v>8.4.</v>
          </cell>
          <cell r="C218" t="str">
            <v>Beton Balok Pondasi</v>
          </cell>
          <cell r="H218" t="str">
            <v/>
          </cell>
        </row>
        <row r="219">
          <cell r="C219" t="str">
            <v>-</v>
          </cell>
          <cell r="D219" t="str">
            <v>Bekisting</v>
          </cell>
          <cell r="F219" t="str">
            <v/>
          </cell>
          <cell r="G219" t="str">
            <v/>
          </cell>
          <cell r="H219">
            <v>34.72</v>
          </cell>
          <cell r="I219" t="str">
            <v>M2</v>
          </cell>
          <cell r="J219">
            <v>69480</v>
          </cell>
          <cell r="K219">
            <v>2412345.6</v>
          </cell>
          <cell r="L219">
            <v>1.0499424294761082</v>
          </cell>
          <cell r="M219">
            <v>72950</v>
          </cell>
          <cell r="N219">
            <v>2532824</v>
          </cell>
        </row>
        <row r="220">
          <cell r="C220" t="str">
            <v>-</v>
          </cell>
          <cell r="D220" t="str">
            <v>Beton</v>
          </cell>
          <cell r="F220" t="str">
            <v/>
          </cell>
          <cell r="G220" t="str">
            <v/>
          </cell>
          <cell r="H220">
            <v>7.68</v>
          </cell>
          <cell r="I220" t="str">
            <v>M3</v>
          </cell>
          <cell r="J220">
            <v>547000</v>
          </cell>
          <cell r="K220">
            <v>4200960</v>
          </cell>
          <cell r="L220">
            <v>1.05</v>
          </cell>
          <cell r="M220">
            <v>574350</v>
          </cell>
          <cell r="N220">
            <v>4411008</v>
          </cell>
        </row>
        <row r="221">
          <cell r="C221" t="str">
            <v>-</v>
          </cell>
          <cell r="D221" t="str">
            <v>Besi</v>
          </cell>
          <cell r="F221" t="str">
            <v/>
          </cell>
          <cell r="G221" t="str">
            <v/>
          </cell>
          <cell r="H221" t="str">
            <v/>
          </cell>
          <cell r="I221" t="str">
            <v/>
          </cell>
          <cell r="K221" t="str">
            <v/>
          </cell>
          <cell r="N221" t="str">
            <v/>
          </cell>
        </row>
        <row r="222">
          <cell r="D222" t="str">
            <v>- Dia 16</v>
          </cell>
          <cell r="H222">
            <v>274.3</v>
          </cell>
          <cell r="I222" t="str">
            <v>Kg</v>
          </cell>
          <cell r="J222">
            <v>7980</v>
          </cell>
          <cell r="K222">
            <v>2188914</v>
          </cell>
          <cell r="L222">
            <v>1.050125313283208</v>
          </cell>
          <cell r="M222">
            <v>8380</v>
          </cell>
          <cell r="N222">
            <v>2298634</v>
          </cell>
        </row>
        <row r="223">
          <cell r="D223" t="str">
            <v>- Dia 10</v>
          </cell>
          <cell r="H223">
            <v>122.43</v>
          </cell>
          <cell r="I223" t="str">
            <v>Kg</v>
          </cell>
          <cell r="J223">
            <v>7790</v>
          </cell>
          <cell r="K223">
            <v>953729.70000000007</v>
          </cell>
          <cell r="L223">
            <v>1.0500641848523748</v>
          </cell>
          <cell r="M223">
            <v>8180</v>
          </cell>
          <cell r="N223">
            <v>1001477.4</v>
          </cell>
        </row>
        <row r="233">
          <cell r="B233" t="str">
            <v>9.</v>
          </cell>
          <cell r="C233" t="str">
            <v>Beton Ground Tank</v>
          </cell>
        </row>
        <row r="234">
          <cell r="B234" t="str">
            <v>9.1.</v>
          </cell>
          <cell r="C234" t="str">
            <v>Beton lantai Plat Dasar Ground Tank</v>
          </cell>
        </row>
        <row r="235">
          <cell r="C235" t="str">
            <v>-</v>
          </cell>
          <cell r="D235" t="str">
            <v>Bekisting</v>
          </cell>
          <cell r="F235" t="str">
            <v/>
          </cell>
          <cell r="G235" t="str">
            <v/>
          </cell>
          <cell r="H235">
            <v>8.77</v>
          </cell>
          <cell r="I235" t="str">
            <v>M2</v>
          </cell>
          <cell r="J235">
            <v>52164.05547226387</v>
          </cell>
          <cell r="K235">
            <v>457478.7664917541</v>
          </cell>
          <cell r="L235">
            <v>1.0499567087747181</v>
          </cell>
          <cell r="M235">
            <v>54770</v>
          </cell>
          <cell r="N235">
            <v>480332.89999999997</v>
          </cell>
        </row>
        <row r="236">
          <cell r="C236" t="str">
            <v>-</v>
          </cell>
          <cell r="D236" t="str">
            <v>Beton</v>
          </cell>
          <cell r="F236" t="str">
            <v/>
          </cell>
          <cell r="G236" t="str">
            <v/>
          </cell>
          <cell r="H236">
            <v>7.01</v>
          </cell>
          <cell r="I236" t="str">
            <v>M3</v>
          </cell>
          <cell r="J236">
            <v>547000</v>
          </cell>
          <cell r="K236">
            <v>3834470</v>
          </cell>
          <cell r="L236">
            <v>1.05</v>
          </cell>
          <cell r="M236">
            <v>574350</v>
          </cell>
          <cell r="N236">
            <v>4026193.5</v>
          </cell>
        </row>
        <row r="237">
          <cell r="C237" t="str">
            <v>-</v>
          </cell>
          <cell r="D237" t="str">
            <v>Besi</v>
          </cell>
          <cell r="F237" t="str">
            <v/>
          </cell>
          <cell r="G237" t="str">
            <v/>
          </cell>
          <cell r="I237" t="str">
            <v/>
          </cell>
          <cell r="K237" t="str">
            <v/>
          </cell>
          <cell r="N237" t="str">
            <v/>
          </cell>
        </row>
        <row r="238">
          <cell r="D238" t="str">
            <v>- Dia 13</v>
          </cell>
          <cell r="H238">
            <v>1021.02</v>
          </cell>
          <cell r="I238" t="str">
            <v>Kg</v>
          </cell>
          <cell r="J238">
            <v>7980</v>
          </cell>
          <cell r="K238">
            <v>8147739.5999999996</v>
          </cell>
          <cell r="L238">
            <v>1.050125313283208</v>
          </cell>
          <cell r="M238">
            <v>8380</v>
          </cell>
          <cell r="N238">
            <v>8556147.5999999996</v>
          </cell>
        </row>
        <row r="240">
          <cell r="B240" t="str">
            <v>9.2.</v>
          </cell>
          <cell r="C240" t="str">
            <v>Beton Dinding Plat Ground Tank</v>
          </cell>
          <cell r="K240" t="str">
            <v/>
          </cell>
          <cell r="N240" t="str">
            <v/>
          </cell>
        </row>
        <row r="241">
          <cell r="C241" t="str">
            <v>-</v>
          </cell>
          <cell r="D241" t="str">
            <v>Bekisting</v>
          </cell>
          <cell r="G241" t="str">
            <v/>
          </cell>
          <cell r="H241">
            <v>234.55</v>
          </cell>
          <cell r="I241" t="str">
            <v>M2</v>
          </cell>
          <cell r="J241">
            <v>70500</v>
          </cell>
          <cell r="K241">
            <v>16535775</v>
          </cell>
          <cell r="L241">
            <v>1.0499290780141843</v>
          </cell>
          <cell r="M241">
            <v>74020</v>
          </cell>
          <cell r="N241">
            <v>17361391</v>
          </cell>
        </row>
        <row r="242">
          <cell r="C242" t="str">
            <v>-</v>
          </cell>
          <cell r="D242" t="str">
            <v>Beton</v>
          </cell>
          <cell r="F242" t="str">
            <v/>
          </cell>
          <cell r="G242" t="str">
            <v/>
          </cell>
          <cell r="H242">
            <v>18.8</v>
          </cell>
          <cell r="I242" t="str">
            <v>M3</v>
          </cell>
          <cell r="J242">
            <v>547000</v>
          </cell>
          <cell r="K242">
            <v>10283600</v>
          </cell>
          <cell r="L242">
            <v>1.05</v>
          </cell>
          <cell r="M242">
            <v>574350</v>
          </cell>
          <cell r="N242">
            <v>10797780</v>
          </cell>
        </row>
        <row r="243">
          <cell r="C243" t="str">
            <v>-</v>
          </cell>
          <cell r="D243" t="str">
            <v>Besi</v>
          </cell>
          <cell r="F243" t="str">
            <v/>
          </cell>
          <cell r="G243" t="str">
            <v/>
          </cell>
          <cell r="I243" t="str">
            <v/>
          </cell>
          <cell r="K243" t="str">
            <v/>
          </cell>
          <cell r="N243" t="str">
            <v/>
          </cell>
        </row>
        <row r="244">
          <cell r="D244" t="str">
            <v>- Dia 13</v>
          </cell>
          <cell r="H244">
            <v>882.88</v>
          </cell>
          <cell r="I244" t="str">
            <v>Kg</v>
          </cell>
          <cell r="J244">
            <v>7980</v>
          </cell>
          <cell r="K244">
            <v>7045382.4000000004</v>
          </cell>
          <cell r="L244">
            <v>1.050125313283208</v>
          </cell>
          <cell r="M244">
            <v>8380</v>
          </cell>
          <cell r="N244">
            <v>7398534.4000000004</v>
          </cell>
        </row>
        <row r="245">
          <cell r="D245" t="str">
            <v>- Dia 10</v>
          </cell>
          <cell r="H245">
            <v>1246.97</v>
          </cell>
          <cell r="I245" t="str">
            <v>Kg</v>
          </cell>
          <cell r="J245">
            <v>7790</v>
          </cell>
          <cell r="K245">
            <v>9713896.3000000007</v>
          </cell>
          <cell r="L245">
            <v>1.0500641848523746</v>
          </cell>
          <cell r="M245">
            <v>8180</v>
          </cell>
          <cell r="N245">
            <v>10200214.6</v>
          </cell>
        </row>
        <row r="247">
          <cell r="B247" t="str">
            <v>9.3.</v>
          </cell>
          <cell r="C247" t="str">
            <v>Beton Lantai Plat Atap Ground Tank</v>
          </cell>
        </row>
        <row r="248">
          <cell r="C248" t="str">
            <v>-</v>
          </cell>
          <cell r="D248" t="str">
            <v>Bekisting</v>
          </cell>
          <cell r="F248" t="str">
            <v/>
          </cell>
          <cell r="G248" t="str">
            <v/>
          </cell>
          <cell r="H248">
            <v>35.06</v>
          </cell>
          <cell r="I248" t="str">
            <v>M2</v>
          </cell>
          <cell r="J248">
            <v>59790</v>
          </cell>
          <cell r="K248">
            <v>2096237.4000000001</v>
          </cell>
          <cell r="L248">
            <v>1.0500083626024419</v>
          </cell>
          <cell r="M248">
            <v>62780</v>
          </cell>
          <cell r="N248">
            <v>2201066.8000000003</v>
          </cell>
        </row>
        <row r="249">
          <cell r="C249" t="str">
            <v>-</v>
          </cell>
          <cell r="D249" t="str">
            <v>Beton</v>
          </cell>
          <cell r="F249" t="str">
            <v/>
          </cell>
          <cell r="G249" t="str">
            <v/>
          </cell>
          <cell r="H249">
            <v>5.26</v>
          </cell>
          <cell r="I249" t="str">
            <v>M3</v>
          </cell>
          <cell r="J249">
            <v>547000</v>
          </cell>
          <cell r="K249">
            <v>2877220</v>
          </cell>
          <cell r="L249">
            <v>1.05</v>
          </cell>
          <cell r="M249">
            <v>574350</v>
          </cell>
          <cell r="N249">
            <v>3021081</v>
          </cell>
        </row>
        <row r="250">
          <cell r="C250" t="str">
            <v>-</v>
          </cell>
          <cell r="D250" t="str">
            <v>Besi</v>
          </cell>
          <cell r="F250" t="str">
            <v/>
          </cell>
          <cell r="G250" t="str">
            <v/>
          </cell>
          <cell r="I250" t="str">
            <v/>
          </cell>
          <cell r="K250" t="str">
            <v/>
          </cell>
          <cell r="N250" t="str">
            <v/>
          </cell>
        </row>
        <row r="251">
          <cell r="D251" t="str">
            <v>- Dia 10</v>
          </cell>
          <cell r="H251">
            <v>608.69000000000005</v>
          </cell>
          <cell r="I251" t="str">
            <v>Kg</v>
          </cell>
          <cell r="J251">
            <v>7790</v>
          </cell>
          <cell r="K251">
            <v>4741695.1000000006</v>
          </cell>
          <cell r="L251">
            <v>1.0500641848523748</v>
          </cell>
          <cell r="M251">
            <v>8180</v>
          </cell>
          <cell r="N251">
            <v>4979084.2</v>
          </cell>
        </row>
        <row r="253">
          <cell r="B253" t="str">
            <v>9.4.</v>
          </cell>
          <cell r="C253" t="str">
            <v>Finishing Ground Tank</v>
          </cell>
        </row>
        <row r="254">
          <cell r="C254">
            <v>1</v>
          </cell>
          <cell r="D254" t="str">
            <v xml:space="preserve">Tutup man hole </v>
          </cell>
          <cell r="H254">
            <v>3</v>
          </cell>
          <cell r="I254" t="str">
            <v>Bh</v>
          </cell>
          <cell r="J254">
            <v>750000</v>
          </cell>
          <cell r="K254">
            <v>2250000</v>
          </cell>
          <cell r="L254">
            <v>1.1200000000000001</v>
          </cell>
          <cell r="M254">
            <v>840000.00000000012</v>
          </cell>
          <cell r="N254">
            <v>2520000.0000000005</v>
          </cell>
        </row>
        <row r="255">
          <cell r="C255">
            <v>2</v>
          </cell>
          <cell r="D255" t="str">
            <v>Lantai Keramik   30 x 30 CM</v>
          </cell>
          <cell r="H255">
            <v>28.86</v>
          </cell>
          <cell r="I255" t="str">
            <v>M2</v>
          </cell>
          <cell r="J255">
            <v>67260</v>
          </cell>
          <cell r="K255">
            <v>1941123.5999999999</v>
          </cell>
          <cell r="L255">
            <v>1.0502527505203687</v>
          </cell>
          <cell r="M255">
            <v>70640</v>
          </cell>
          <cell r="N255">
            <v>2038670.4</v>
          </cell>
        </row>
        <row r="256">
          <cell r="C256">
            <v>3</v>
          </cell>
          <cell r="D256" t="str">
            <v>Dinding Keramik 30 x 30 CM</v>
          </cell>
          <cell r="H256">
            <v>144.05000000000001</v>
          </cell>
          <cell r="I256" t="str">
            <v>M2</v>
          </cell>
          <cell r="J256">
            <v>71780</v>
          </cell>
          <cell r="K256">
            <v>10339909</v>
          </cell>
          <cell r="L256">
            <v>1.0501532460295346</v>
          </cell>
          <cell r="M256">
            <v>75380</v>
          </cell>
          <cell r="N256">
            <v>10858489</v>
          </cell>
        </row>
        <row r="257">
          <cell r="C257">
            <v>4</v>
          </cell>
          <cell r="D257" t="str">
            <v>Tangga St Steel</v>
          </cell>
          <cell r="H257">
            <v>3</v>
          </cell>
          <cell r="I257" t="str">
            <v>Unt</v>
          </cell>
          <cell r="J257">
            <v>1500000</v>
          </cell>
          <cell r="K257">
            <v>4500000</v>
          </cell>
          <cell r="L257">
            <v>1.05</v>
          </cell>
          <cell r="M257">
            <v>1575000</v>
          </cell>
          <cell r="N257">
            <v>4725000</v>
          </cell>
        </row>
        <row r="259">
          <cell r="K259" t="str">
            <v>-</v>
          </cell>
          <cell r="N259" t="str">
            <v>-</v>
          </cell>
        </row>
        <row r="260">
          <cell r="G260" t="str">
            <v>Jumlah       (  III. )</v>
          </cell>
          <cell r="K260">
            <v>577272839.51324964</v>
          </cell>
          <cell r="N260">
            <v>603853365.77499998</v>
          </cell>
        </row>
        <row r="261">
          <cell r="K261" t="str">
            <v>=</v>
          </cell>
          <cell r="N261" t="str">
            <v>=</v>
          </cell>
        </row>
        <row r="289">
          <cell r="B289" t="str">
            <v>IV.</v>
          </cell>
          <cell r="C289" t="str">
            <v>PEKERJAAN STRUKTUR ATAS (BETON)</v>
          </cell>
        </row>
        <row r="290">
          <cell r="C290" t="str">
            <v>Catatan :</v>
          </cell>
        </row>
        <row r="291">
          <cell r="B291" t="str">
            <v xml:space="preserve">*.  </v>
          </cell>
          <cell r="C291" t="str">
            <v>Harga satuan Fabric mesh sudah termasuk</v>
          </cell>
        </row>
        <row r="292">
          <cell r="C292" t="str">
            <v>overlapping pada sambungan dan pelaksan -</v>
          </cell>
        </row>
        <row r="293">
          <cell r="C293" t="str">
            <v>naan harus sesuai dengan spesifikasi (kuan-</v>
          </cell>
        </row>
        <row r="294">
          <cell r="C294" t="str">
            <v>titas dihitung netto).</v>
          </cell>
        </row>
        <row r="295">
          <cell r="B295" t="str">
            <v xml:space="preserve">*.  </v>
          </cell>
          <cell r="C295" t="str">
            <v>Harga satuan pada kolom sudah termasuk</v>
          </cell>
        </row>
        <row r="296">
          <cell r="C296" t="str">
            <v>squeeze joint pada sambungan pembesian.</v>
          </cell>
        </row>
        <row r="297">
          <cell r="B297" t="str">
            <v xml:space="preserve">*.  </v>
          </cell>
          <cell r="C297" t="str">
            <v>Setiap penyimpangan dari ketentuan yang te -</v>
          </cell>
        </row>
        <row r="298">
          <cell r="C298" t="str">
            <v xml:space="preserve">lah ditetapkan sepenuhnya menjadi tanggung </v>
          </cell>
        </row>
        <row r="299">
          <cell r="C299" t="str">
            <v>jawab Kontraktor.</v>
          </cell>
        </row>
        <row r="300">
          <cell r="B300" t="str">
            <v xml:space="preserve">*.  </v>
          </cell>
          <cell r="C300" t="str">
            <v>Harga satuan sudah termasuk  :</v>
          </cell>
        </row>
        <row r="301">
          <cell r="C301" t="str">
            <v>- Bekisting sesuai dengan gambar dan RKS.</v>
          </cell>
        </row>
        <row r="302">
          <cell r="C302" t="str">
            <v>- Water stop bila diperlukan sesuai ketentuan</v>
          </cell>
        </row>
        <row r="303">
          <cell r="B303" t="str">
            <v xml:space="preserve">*.  </v>
          </cell>
          <cell r="C303" t="str">
            <v xml:space="preserve">Syarat-syarat bahan : </v>
          </cell>
        </row>
        <row r="304">
          <cell r="C304" t="str">
            <v>-</v>
          </cell>
          <cell r="D304" t="str">
            <v>Mutu beton  fc' = 20 MPa ( K. 250 )</v>
          </cell>
        </row>
        <row r="305">
          <cell r="C305" t="str">
            <v>-</v>
          </cell>
          <cell r="D305" t="str">
            <v xml:space="preserve">Mutu baja </v>
          </cell>
        </row>
        <row r="306">
          <cell r="C306" t="str">
            <v/>
          </cell>
          <cell r="D306" t="str">
            <v>-  fy = 240 MPa &lt; Dia 12 mm</v>
          </cell>
        </row>
        <row r="307">
          <cell r="B307" t="str">
            <v/>
          </cell>
          <cell r="C307" t="str">
            <v/>
          </cell>
          <cell r="D307" t="str">
            <v>-  fy = 400 MPa &gt; Dia 13 mm</v>
          </cell>
        </row>
        <row r="309">
          <cell r="B309" t="str">
            <v xml:space="preserve">1. </v>
          </cell>
          <cell r="C309" t="str">
            <v>Lantai Satu</v>
          </cell>
        </row>
        <row r="311">
          <cell r="B311" t="str">
            <v>1.1.</v>
          </cell>
          <cell r="C311" t="str">
            <v>Kolom Beton</v>
          </cell>
        </row>
        <row r="312">
          <cell r="C312" t="str">
            <v>-</v>
          </cell>
          <cell r="D312" t="str">
            <v>Bekisting</v>
          </cell>
          <cell r="F312" t="str">
            <v/>
          </cell>
          <cell r="G312" t="str">
            <v/>
          </cell>
          <cell r="H312">
            <v>209.05</v>
          </cell>
          <cell r="I312" t="str">
            <v>M2</v>
          </cell>
          <cell r="J312">
            <v>66360</v>
          </cell>
          <cell r="K312">
            <v>13872558</v>
          </cell>
          <cell r="L312">
            <v>1.0500301386377335</v>
          </cell>
          <cell r="M312">
            <v>69680</v>
          </cell>
          <cell r="N312">
            <v>14566604</v>
          </cell>
        </row>
        <row r="313">
          <cell r="C313" t="str">
            <v>-</v>
          </cell>
          <cell r="D313" t="str">
            <v>Beton</v>
          </cell>
          <cell r="F313" t="str">
            <v/>
          </cell>
          <cell r="G313" t="str">
            <v/>
          </cell>
          <cell r="H313">
            <v>20.22</v>
          </cell>
          <cell r="I313" t="str">
            <v>M3</v>
          </cell>
          <cell r="J313">
            <v>547000</v>
          </cell>
          <cell r="K313">
            <v>11060340</v>
          </cell>
          <cell r="L313">
            <v>1.05</v>
          </cell>
          <cell r="M313">
            <v>574350</v>
          </cell>
          <cell r="N313">
            <v>11613357</v>
          </cell>
        </row>
        <row r="314">
          <cell r="C314" t="str">
            <v>-</v>
          </cell>
          <cell r="D314" t="str">
            <v>Besi</v>
          </cell>
          <cell r="F314" t="str">
            <v/>
          </cell>
          <cell r="G314" t="str">
            <v/>
          </cell>
          <cell r="I314" t="str">
            <v/>
          </cell>
          <cell r="K314" t="str">
            <v/>
          </cell>
          <cell r="N314" t="str">
            <v/>
          </cell>
        </row>
        <row r="315">
          <cell r="D315" t="str">
            <v>- Dia 19</v>
          </cell>
          <cell r="H315">
            <v>2286.1999999999998</v>
          </cell>
          <cell r="I315" t="str">
            <v>Kg</v>
          </cell>
          <cell r="J315">
            <v>7980</v>
          </cell>
          <cell r="K315">
            <v>18243876</v>
          </cell>
          <cell r="L315">
            <v>1.050125313283208</v>
          </cell>
          <cell r="M315">
            <v>8380</v>
          </cell>
          <cell r="N315">
            <v>19158356</v>
          </cell>
        </row>
        <row r="316">
          <cell r="D316" t="str">
            <v>- Dia 13</v>
          </cell>
          <cell r="H316">
            <v>232.63</v>
          </cell>
          <cell r="I316" t="str">
            <v>Kg</v>
          </cell>
          <cell r="J316">
            <v>7980</v>
          </cell>
          <cell r="K316">
            <v>1856387.4</v>
          </cell>
          <cell r="L316">
            <v>1.050125313283208</v>
          </cell>
          <cell r="M316">
            <v>8380</v>
          </cell>
          <cell r="N316">
            <v>1949439.4</v>
          </cell>
        </row>
        <row r="317">
          <cell r="D317" t="str">
            <v>- Dia 12</v>
          </cell>
          <cell r="H317">
            <v>66.36</v>
          </cell>
          <cell r="I317" t="str">
            <v>Kg</v>
          </cell>
          <cell r="J317">
            <v>7790</v>
          </cell>
          <cell r="K317">
            <v>516944.4</v>
          </cell>
          <cell r="L317">
            <v>1.0500641848523748</v>
          </cell>
          <cell r="M317">
            <v>8180</v>
          </cell>
          <cell r="N317">
            <v>542824.80000000005</v>
          </cell>
        </row>
        <row r="318">
          <cell r="D318" t="str">
            <v>- Dia 10</v>
          </cell>
          <cell r="H318">
            <v>730.1</v>
          </cell>
          <cell r="I318" t="str">
            <v>Kg</v>
          </cell>
          <cell r="J318">
            <v>7790</v>
          </cell>
          <cell r="K318">
            <v>5687479</v>
          </cell>
          <cell r="L318">
            <v>1.0500641848523748</v>
          </cell>
          <cell r="M318">
            <v>8180</v>
          </cell>
          <cell r="N318">
            <v>5972218</v>
          </cell>
        </row>
        <row r="319">
          <cell r="D319" t="str">
            <v>- Dia   8</v>
          </cell>
          <cell r="H319">
            <v>127.54</v>
          </cell>
          <cell r="I319" t="str">
            <v>Kg</v>
          </cell>
          <cell r="J319">
            <v>7790</v>
          </cell>
          <cell r="K319">
            <v>993536.60000000009</v>
          </cell>
          <cell r="L319">
            <v>1.0500641848523748</v>
          </cell>
          <cell r="M319">
            <v>8180</v>
          </cell>
          <cell r="N319">
            <v>1043277.2000000001</v>
          </cell>
        </row>
        <row r="321">
          <cell r="B321" t="str">
            <v>1.2</v>
          </cell>
          <cell r="C321" t="str">
            <v>Beton Dinding Plat Khasanah</v>
          </cell>
          <cell r="H321" t="str">
            <v/>
          </cell>
        </row>
        <row r="322">
          <cell r="C322" t="str">
            <v>-</v>
          </cell>
          <cell r="D322" t="str">
            <v>Bekisting</v>
          </cell>
          <cell r="H322">
            <v>140.86666666666667</v>
          </cell>
          <cell r="I322" t="str">
            <v>M2</v>
          </cell>
          <cell r="J322">
            <v>70500</v>
          </cell>
          <cell r="K322">
            <v>9931100</v>
          </cell>
          <cell r="L322">
            <v>1.0499290780141846</v>
          </cell>
          <cell r="M322">
            <v>74020</v>
          </cell>
          <cell r="N322">
            <v>10426950.666666668</v>
          </cell>
        </row>
        <row r="323">
          <cell r="C323" t="str">
            <v>-</v>
          </cell>
          <cell r="D323" t="str">
            <v>Beton</v>
          </cell>
          <cell r="H323">
            <v>21.13</v>
          </cell>
          <cell r="I323" t="str">
            <v>M3</v>
          </cell>
          <cell r="J323">
            <v>588000</v>
          </cell>
          <cell r="K323">
            <v>12424440</v>
          </cell>
          <cell r="L323">
            <v>1.05</v>
          </cell>
          <cell r="M323">
            <v>617400</v>
          </cell>
          <cell r="N323">
            <v>13045662</v>
          </cell>
        </row>
        <row r="324">
          <cell r="C324" t="str">
            <v>-</v>
          </cell>
          <cell r="D324" t="str">
            <v>Besi</v>
          </cell>
          <cell r="H324" t="str">
            <v/>
          </cell>
          <cell r="I324" t="str">
            <v/>
          </cell>
          <cell r="K324" t="str">
            <v/>
          </cell>
          <cell r="N324" t="str">
            <v/>
          </cell>
        </row>
        <row r="325">
          <cell r="D325" t="str">
            <v>- Dia 16</v>
          </cell>
          <cell r="H325">
            <v>4673.9559999999992</v>
          </cell>
          <cell r="I325" t="str">
            <v>Kg</v>
          </cell>
          <cell r="J325">
            <v>7980</v>
          </cell>
          <cell r="K325">
            <v>37298168.879999995</v>
          </cell>
          <cell r="L325">
            <v>1.050125313283208</v>
          </cell>
          <cell r="M325">
            <v>8380</v>
          </cell>
          <cell r="N325">
            <v>39167751.279999994</v>
          </cell>
        </row>
        <row r="327">
          <cell r="B327" t="str">
            <v>1.3.</v>
          </cell>
          <cell r="C327" t="str">
            <v>Beton Tangga</v>
          </cell>
        </row>
        <row r="328">
          <cell r="C328" t="str">
            <v>-</v>
          </cell>
          <cell r="D328" t="str">
            <v>Bekisting</v>
          </cell>
          <cell r="H328">
            <v>37.932307692307695</v>
          </cell>
          <cell r="I328" t="str">
            <v>M2</v>
          </cell>
          <cell r="J328">
            <v>66360</v>
          </cell>
          <cell r="K328">
            <v>2517187.9384615389</v>
          </cell>
          <cell r="L328">
            <v>1.0500301386377335</v>
          </cell>
          <cell r="M328">
            <v>69680</v>
          </cell>
          <cell r="N328">
            <v>2643123.2000000002</v>
          </cell>
        </row>
        <row r="329">
          <cell r="C329" t="str">
            <v>-</v>
          </cell>
          <cell r="D329" t="str">
            <v>Beton</v>
          </cell>
          <cell r="F329" t="str">
            <v/>
          </cell>
          <cell r="G329" t="str">
            <v/>
          </cell>
          <cell r="H329">
            <v>11.606153846153845</v>
          </cell>
          <cell r="I329" t="str">
            <v>M3</v>
          </cell>
          <cell r="J329">
            <v>547000</v>
          </cell>
          <cell r="K329">
            <v>6348566.1538461531</v>
          </cell>
          <cell r="L329">
            <v>1.05</v>
          </cell>
          <cell r="M329">
            <v>574350</v>
          </cell>
          <cell r="N329">
            <v>6665994.461538461</v>
          </cell>
        </row>
        <row r="330">
          <cell r="C330" t="str">
            <v>-</v>
          </cell>
          <cell r="D330" t="str">
            <v>Besi</v>
          </cell>
          <cell r="F330" t="str">
            <v/>
          </cell>
          <cell r="G330" t="str">
            <v/>
          </cell>
          <cell r="I330" t="str">
            <v/>
          </cell>
          <cell r="K330" t="str">
            <v/>
          </cell>
          <cell r="N330" t="str">
            <v/>
          </cell>
        </row>
        <row r="331">
          <cell r="D331" t="str">
            <v>- Dia 16</v>
          </cell>
          <cell r="H331">
            <v>1198.6538461538462</v>
          </cell>
          <cell r="I331" t="str">
            <v>Kg</v>
          </cell>
          <cell r="J331">
            <v>7980</v>
          </cell>
          <cell r="K331">
            <v>9565257.692307692</v>
          </cell>
          <cell r="L331">
            <v>1.0501253132832082</v>
          </cell>
          <cell r="M331">
            <v>8380</v>
          </cell>
          <cell r="N331">
            <v>10044719.230769232</v>
          </cell>
        </row>
        <row r="332">
          <cell r="D332" t="str">
            <v>- Dia 12</v>
          </cell>
          <cell r="H332">
            <v>141.68</v>
          </cell>
          <cell r="I332" t="str">
            <v>Kg</v>
          </cell>
          <cell r="J332">
            <v>7790</v>
          </cell>
          <cell r="K332">
            <v>1103687.2</v>
          </cell>
          <cell r="L332">
            <v>1.0500641848523751</v>
          </cell>
          <cell r="M332">
            <v>8180</v>
          </cell>
          <cell r="N332">
            <v>1158942.4000000001</v>
          </cell>
        </row>
        <row r="333">
          <cell r="D333" t="str">
            <v>- Dia  8</v>
          </cell>
          <cell r="H333">
            <v>382.40153846153839</v>
          </cell>
          <cell r="I333" t="str">
            <v>Kg</v>
          </cell>
          <cell r="J333">
            <v>7790</v>
          </cell>
          <cell r="K333">
            <v>2978907.9846153841</v>
          </cell>
          <cell r="L333">
            <v>1.0500641848523748</v>
          </cell>
          <cell r="M333">
            <v>8180</v>
          </cell>
          <cell r="N333">
            <v>3128044.5846153842</v>
          </cell>
        </row>
        <row r="335">
          <cell r="H335" t="str">
            <v/>
          </cell>
        </row>
        <row r="346">
          <cell r="B346" t="str">
            <v xml:space="preserve">2. </v>
          </cell>
          <cell r="C346" t="str">
            <v>Lantai Dua</v>
          </cell>
        </row>
        <row r="347">
          <cell r="B347" t="str">
            <v>2.1.</v>
          </cell>
          <cell r="C347" t="str">
            <v>Balok Beton</v>
          </cell>
        </row>
        <row r="348">
          <cell r="C348" t="str">
            <v>-</v>
          </cell>
          <cell r="D348" t="str">
            <v>Bekisting</v>
          </cell>
          <cell r="F348" t="str">
            <v/>
          </cell>
          <cell r="G348" t="str">
            <v/>
          </cell>
          <cell r="H348">
            <v>429.26</v>
          </cell>
          <cell r="I348" t="str">
            <v>M2</v>
          </cell>
          <cell r="J348">
            <v>69480</v>
          </cell>
          <cell r="K348">
            <v>29824984.800000001</v>
          </cell>
          <cell r="L348">
            <v>1.0499424294761082</v>
          </cell>
          <cell r="M348">
            <v>72950</v>
          </cell>
          <cell r="N348">
            <v>31314517</v>
          </cell>
        </row>
        <row r="349">
          <cell r="C349" t="str">
            <v>-</v>
          </cell>
          <cell r="D349" t="str">
            <v>Beton</v>
          </cell>
          <cell r="F349" t="str">
            <v/>
          </cell>
          <cell r="G349" t="str">
            <v/>
          </cell>
          <cell r="H349">
            <v>69.78</v>
          </cell>
          <cell r="I349" t="str">
            <v>M3</v>
          </cell>
          <cell r="J349">
            <v>547000</v>
          </cell>
          <cell r="K349">
            <v>38169660</v>
          </cell>
          <cell r="L349">
            <v>1.05</v>
          </cell>
          <cell r="M349">
            <v>574350</v>
          </cell>
          <cell r="N349">
            <v>40078143</v>
          </cell>
        </row>
        <row r="350">
          <cell r="C350" t="str">
            <v>-</v>
          </cell>
          <cell r="D350" t="str">
            <v>Besi</v>
          </cell>
          <cell r="F350" t="str">
            <v/>
          </cell>
          <cell r="G350" t="str">
            <v/>
          </cell>
          <cell r="I350" t="str">
            <v/>
          </cell>
          <cell r="K350" t="str">
            <v/>
          </cell>
          <cell r="N350" t="str">
            <v/>
          </cell>
        </row>
        <row r="351">
          <cell r="D351" t="str">
            <v>- Dia 25</v>
          </cell>
          <cell r="H351">
            <v>117.04</v>
          </cell>
          <cell r="I351" t="str">
            <v>Kg</v>
          </cell>
          <cell r="J351">
            <v>7980</v>
          </cell>
          <cell r="K351">
            <v>933979.20000000007</v>
          </cell>
          <cell r="L351">
            <v>1.050125313283208</v>
          </cell>
          <cell r="M351">
            <v>8380</v>
          </cell>
          <cell r="N351">
            <v>980795.20000000007</v>
          </cell>
        </row>
        <row r="352">
          <cell r="D352" t="str">
            <v>- Dia 19</v>
          </cell>
          <cell r="H352">
            <v>4094.73</v>
          </cell>
          <cell r="I352" t="str">
            <v>Kg</v>
          </cell>
          <cell r="J352">
            <v>7980</v>
          </cell>
          <cell r="K352">
            <v>32675945.399999999</v>
          </cell>
          <cell r="L352">
            <v>1.050125313283208</v>
          </cell>
          <cell r="M352">
            <v>8380</v>
          </cell>
          <cell r="N352">
            <v>34313837.399999999</v>
          </cell>
        </row>
        <row r="353">
          <cell r="D353" t="str">
            <v>- Dia 16</v>
          </cell>
          <cell r="H353">
            <v>1890.34</v>
          </cell>
          <cell r="I353" t="str">
            <v>Kg</v>
          </cell>
          <cell r="J353">
            <v>7980</v>
          </cell>
          <cell r="K353">
            <v>15084913.199999999</v>
          </cell>
          <cell r="L353">
            <v>1.050125313283208</v>
          </cell>
          <cell r="M353">
            <v>8380</v>
          </cell>
          <cell r="N353">
            <v>15841049.199999999</v>
          </cell>
        </row>
        <row r="354">
          <cell r="D354" t="str">
            <v>- Dia 13</v>
          </cell>
          <cell r="H354">
            <v>86.2</v>
          </cell>
          <cell r="I354" t="str">
            <v>Kg</v>
          </cell>
          <cell r="J354">
            <v>7980</v>
          </cell>
          <cell r="K354">
            <v>687876</v>
          </cell>
          <cell r="L354">
            <v>1.050125313283208</v>
          </cell>
          <cell r="M354">
            <v>8380</v>
          </cell>
          <cell r="N354">
            <v>722356</v>
          </cell>
        </row>
        <row r="355">
          <cell r="D355" t="str">
            <v>- Dia 12</v>
          </cell>
          <cell r="H355">
            <v>192.63</v>
          </cell>
          <cell r="I355" t="str">
            <v>Kg</v>
          </cell>
          <cell r="J355">
            <v>7790</v>
          </cell>
          <cell r="K355">
            <v>1500587.7</v>
          </cell>
          <cell r="L355">
            <v>1.0500641848523748</v>
          </cell>
          <cell r="M355">
            <v>8180</v>
          </cell>
          <cell r="N355">
            <v>1575713.4</v>
          </cell>
        </row>
        <row r="356">
          <cell r="D356" t="str">
            <v>- Dia 10</v>
          </cell>
          <cell r="H356">
            <v>2909.01</v>
          </cell>
          <cell r="I356" t="str">
            <v>Kg</v>
          </cell>
          <cell r="J356">
            <v>7790</v>
          </cell>
          <cell r="K356">
            <v>22661187.900000002</v>
          </cell>
          <cell r="L356">
            <v>1.0500641848523748</v>
          </cell>
          <cell r="M356">
            <v>8180</v>
          </cell>
          <cell r="N356">
            <v>23795701.800000001</v>
          </cell>
        </row>
        <row r="357">
          <cell r="D357" t="str">
            <v>- Dia  8</v>
          </cell>
          <cell r="H357">
            <v>441.21</v>
          </cell>
          <cell r="I357" t="str">
            <v>Kg</v>
          </cell>
          <cell r="J357">
            <v>7790</v>
          </cell>
          <cell r="K357">
            <v>3437025.9</v>
          </cell>
          <cell r="L357">
            <v>1.0500641848523748</v>
          </cell>
          <cell r="M357">
            <v>8180</v>
          </cell>
          <cell r="N357">
            <v>3609097.8</v>
          </cell>
        </row>
        <row r="359">
          <cell r="B359" t="str">
            <v>2.2.</v>
          </cell>
          <cell r="C359" t="str">
            <v>Kolom Beton</v>
          </cell>
        </row>
        <row r="360">
          <cell r="C360" t="str">
            <v>-</v>
          </cell>
          <cell r="D360" t="str">
            <v>Bekisting</v>
          </cell>
          <cell r="F360" t="str">
            <v/>
          </cell>
          <cell r="G360" t="str">
            <v/>
          </cell>
          <cell r="H360">
            <v>141.34</v>
          </cell>
          <cell r="I360" t="str">
            <v>M2</v>
          </cell>
          <cell r="J360">
            <v>66360</v>
          </cell>
          <cell r="K360">
            <v>9379322.4000000004</v>
          </cell>
          <cell r="L360">
            <v>1.0500301386377338</v>
          </cell>
          <cell r="M360">
            <v>69680</v>
          </cell>
          <cell r="N360">
            <v>9848571.2000000011</v>
          </cell>
        </row>
        <row r="361">
          <cell r="C361" t="str">
            <v>-</v>
          </cell>
          <cell r="D361" t="str">
            <v>Beton</v>
          </cell>
          <cell r="F361" t="str">
            <v/>
          </cell>
          <cell r="G361" t="str">
            <v/>
          </cell>
          <cell r="H361">
            <v>11.73</v>
          </cell>
          <cell r="I361" t="str">
            <v>M3</v>
          </cell>
          <cell r="J361">
            <v>547000</v>
          </cell>
          <cell r="K361">
            <v>6416310</v>
          </cell>
          <cell r="L361">
            <v>1.05</v>
          </cell>
          <cell r="M361">
            <v>574350</v>
          </cell>
          <cell r="N361">
            <v>6737125.5</v>
          </cell>
        </row>
        <row r="362">
          <cell r="C362" t="str">
            <v>-</v>
          </cell>
          <cell r="D362" t="str">
            <v>Besi</v>
          </cell>
          <cell r="F362" t="str">
            <v/>
          </cell>
          <cell r="G362" t="str">
            <v/>
          </cell>
          <cell r="I362" t="str">
            <v/>
          </cell>
          <cell r="K362" t="str">
            <v/>
          </cell>
          <cell r="N362" t="str">
            <v/>
          </cell>
        </row>
        <row r="363">
          <cell r="D363" t="str">
            <v>- Dia 19</v>
          </cell>
          <cell r="H363">
            <v>1766.16</v>
          </cell>
          <cell r="I363" t="str">
            <v>Kg</v>
          </cell>
          <cell r="J363">
            <v>7980</v>
          </cell>
          <cell r="K363">
            <v>14093956.800000001</v>
          </cell>
          <cell r="L363">
            <v>1.050125313283208</v>
          </cell>
          <cell r="M363">
            <v>8380</v>
          </cell>
          <cell r="N363">
            <v>14800420.800000001</v>
          </cell>
        </row>
        <row r="364">
          <cell r="D364" t="str">
            <v>- Dia 13</v>
          </cell>
          <cell r="H364">
            <v>179.71</v>
          </cell>
          <cell r="I364" t="str">
            <v>Kg</v>
          </cell>
          <cell r="J364">
            <v>7980</v>
          </cell>
          <cell r="K364">
            <v>1434085.8</v>
          </cell>
          <cell r="L364">
            <v>1.050125313283208</v>
          </cell>
          <cell r="M364">
            <v>8380</v>
          </cell>
          <cell r="N364">
            <v>1505969.8</v>
          </cell>
        </row>
        <row r="365">
          <cell r="D365" t="str">
            <v>- Dia 12</v>
          </cell>
          <cell r="H365">
            <v>51.26</v>
          </cell>
          <cell r="I365" t="str">
            <v>Kg</v>
          </cell>
          <cell r="J365">
            <v>7790</v>
          </cell>
          <cell r="K365">
            <v>399315.39999999997</v>
          </cell>
          <cell r="L365">
            <v>1.0500641848523748</v>
          </cell>
          <cell r="M365">
            <v>8180</v>
          </cell>
          <cell r="N365">
            <v>419306.8</v>
          </cell>
        </row>
        <row r="366">
          <cell r="D366" t="str">
            <v>- Dia 10</v>
          </cell>
          <cell r="H366">
            <v>476.53</v>
          </cell>
          <cell r="I366" t="str">
            <v>Kg</v>
          </cell>
          <cell r="J366">
            <v>7790</v>
          </cell>
          <cell r="K366">
            <v>3712168.6999999997</v>
          </cell>
          <cell r="L366">
            <v>1.0500641848523748</v>
          </cell>
          <cell r="M366">
            <v>8180</v>
          </cell>
          <cell r="N366">
            <v>3898015.4</v>
          </cell>
        </row>
        <row r="367">
          <cell r="D367" t="str">
            <v>- Dia   8</v>
          </cell>
          <cell r="H367">
            <v>98.53</v>
          </cell>
          <cell r="I367" t="str">
            <v>Kg</v>
          </cell>
          <cell r="J367">
            <v>7790</v>
          </cell>
          <cell r="K367">
            <v>767548.7</v>
          </cell>
          <cell r="L367">
            <v>1.0500641848523748</v>
          </cell>
          <cell r="M367">
            <v>8180</v>
          </cell>
          <cell r="N367">
            <v>805975.4</v>
          </cell>
        </row>
        <row r="369">
          <cell r="B369" t="str">
            <v>2.3.</v>
          </cell>
          <cell r="C369" t="str">
            <v>Beton Plat Lantai , Plat Khasanah dan Arsip</v>
          </cell>
        </row>
        <row r="370">
          <cell r="C370" t="str">
            <v>-</v>
          </cell>
          <cell r="D370" t="str">
            <v xml:space="preserve">Beton Plat 30 Cm </v>
          </cell>
        </row>
        <row r="371">
          <cell r="C371" t="str">
            <v/>
          </cell>
          <cell r="D371" t="str">
            <v>- Bekisting</v>
          </cell>
          <cell r="F371" t="str">
            <v/>
          </cell>
          <cell r="H371">
            <v>13.51</v>
          </cell>
          <cell r="I371" t="str">
            <v>M2</v>
          </cell>
          <cell r="J371">
            <v>59790</v>
          </cell>
          <cell r="K371">
            <v>807762.9</v>
          </cell>
          <cell r="L371">
            <v>1.0500083626024417</v>
          </cell>
          <cell r="M371">
            <v>62780</v>
          </cell>
          <cell r="N371">
            <v>848157.79999999993</v>
          </cell>
        </row>
        <row r="372">
          <cell r="C372" t="str">
            <v/>
          </cell>
          <cell r="D372" t="str">
            <v>- Beton</v>
          </cell>
          <cell r="F372" t="str">
            <v/>
          </cell>
          <cell r="G372" t="str">
            <v/>
          </cell>
          <cell r="H372">
            <v>4.0529999999999999</v>
          </cell>
          <cell r="I372" t="str">
            <v>M3</v>
          </cell>
          <cell r="J372">
            <v>588000</v>
          </cell>
          <cell r="K372">
            <v>2383164</v>
          </cell>
          <cell r="L372">
            <v>1.05</v>
          </cell>
          <cell r="M372">
            <v>617400</v>
          </cell>
          <cell r="N372">
            <v>2502322.2000000002</v>
          </cell>
        </row>
        <row r="373">
          <cell r="C373" t="str">
            <v/>
          </cell>
          <cell r="D373" t="str">
            <v>- Besi:</v>
          </cell>
          <cell r="F373" t="str">
            <v/>
          </cell>
          <cell r="G373" t="str">
            <v/>
          </cell>
          <cell r="I373" t="str">
            <v/>
          </cell>
          <cell r="K373" t="str">
            <v/>
          </cell>
          <cell r="N373" t="str">
            <v/>
          </cell>
        </row>
        <row r="374">
          <cell r="D374" t="str">
            <v xml:space="preserve">    Dia 16</v>
          </cell>
          <cell r="H374">
            <v>896.52359999999999</v>
          </cell>
          <cell r="I374" t="str">
            <v>Kg</v>
          </cell>
          <cell r="J374">
            <v>7980</v>
          </cell>
          <cell r="K374">
            <v>7154258.3279999997</v>
          </cell>
          <cell r="L374">
            <v>1.050125313283208</v>
          </cell>
          <cell r="M374">
            <v>8380</v>
          </cell>
          <cell r="N374">
            <v>7512867.7680000002</v>
          </cell>
        </row>
        <row r="377">
          <cell r="C377" t="str">
            <v>-</v>
          </cell>
          <cell r="D377" t="str">
            <v xml:space="preserve">Beton Plat 15 Cm </v>
          </cell>
        </row>
        <row r="378">
          <cell r="C378" t="str">
            <v/>
          </cell>
          <cell r="D378" t="str">
            <v>- Bekisting</v>
          </cell>
          <cell r="F378" t="str">
            <v/>
          </cell>
          <cell r="H378">
            <v>25.8</v>
          </cell>
          <cell r="I378" t="str">
            <v>M2</v>
          </cell>
          <cell r="J378">
            <v>59790</v>
          </cell>
          <cell r="K378">
            <v>1542582</v>
          </cell>
          <cell r="L378">
            <v>1.0500083626024419</v>
          </cell>
          <cell r="M378">
            <v>62780</v>
          </cell>
          <cell r="N378">
            <v>1619724</v>
          </cell>
        </row>
        <row r="379">
          <cell r="C379" t="str">
            <v/>
          </cell>
          <cell r="D379" t="str">
            <v>- Beton</v>
          </cell>
          <cell r="F379" t="str">
            <v/>
          </cell>
          <cell r="G379" t="str">
            <v/>
          </cell>
          <cell r="H379">
            <v>3.87</v>
          </cell>
          <cell r="I379" t="str">
            <v>M3</v>
          </cell>
          <cell r="J379">
            <v>547000</v>
          </cell>
          <cell r="K379">
            <v>2116890</v>
          </cell>
          <cell r="L379">
            <v>1.05</v>
          </cell>
          <cell r="M379">
            <v>574350</v>
          </cell>
          <cell r="N379">
            <v>2222734.5</v>
          </cell>
        </row>
        <row r="380">
          <cell r="C380" t="str">
            <v/>
          </cell>
          <cell r="D380" t="str">
            <v>- Besi:</v>
          </cell>
          <cell r="F380" t="str">
            <v/>
          </cell>
          <cell r="G380" t="str">
            <v/>
          </cell>
          <cell r="I380" t="str">
            <v/>
          </cell>
          <cell r="K380" t="str">
            <v/>
          </cell>
          <cell r="N380" t="str">
            <v/>
          </cell>
        </row>
        <row r="381">
          <cell r="D381" t="str">
            <v xml:space="preserve">  Dia 16</v>
          </cell>
          <cell r="H381">
            <v>570.67020000000002</v>
          </cell>
          <cell r="I381" t="str">
            <v>Kg</v>
          </cell>
          <cell r="J381">
            <v>7980</v>
          </cell>
          <cell r="K381">
            <v>4553948.1960000005</v>
          </cell>
          <cell r="L381">
            <v>1.050125313283208</v>
          </cell>
          <cell r="M381">
            <v>8380</v>
          </cell>
          <cell r="N381">
            <v>4782216.2760000005</v>
          </cell>
        </row>
        <row r="384">
          <cell r="C384" t="str">
            <v>-</v>
          </cell>
          <cell r="D384" t="str">
            <v xml:space="preserve">Beton Plat 12 Cm </v>
          </cell>
        </row>
        <row r="385">
          <cell r="C385" t="str">
            <v/>
          </cell>
          <cell r="D385" t="str">
            <v>- Bekisting</v>
          </cell>
          <cell r="F385" t="str">
            <v/>
          </cell>
          <cell r="H385">
            <v>404.2</v>
          </cell>
          <cell r="I385" t="str">
            <v>M2</v>
          </cell>
          <cell r="J385">
            <v>59790</v>
          </cell>
          <cell r="K385">
            <v>24167118</v>
          </cell>
          <cell r="L385">
            <v>1.0500083626024419</v>
          </cell>
          <cell r="M385">
            <v>62780</v>
          </cell>
          <cell r="N385">
            <v>25375676</v>
          </cell>
        </row>
        <row r="386">
          <cell r="C386" t="str">
            <v/>
          </cell>
          <cell r="D386" t="str">
            <v>- Beton</v>
          </cell>
          <cell r="F386" t="str">
            <v/>
          </cell>
          <cell r="G386" t="str">
            <v/>
          </cell>
          <cell r="H386">
            <v>48.48</v>
          </cell>
          <cell r="I386" t="str">
            <v>M3</v>
          </cell>
          <cell r="J386">
            <v>547000</v>
          </cell>
          <cell r="K386">
            <v>26518560</v>
          </cell>
          <cell r="L386">
            <v>1.05</v>
          </cell>
          <cell r="M386">
            <v>574350</v>
          </cell>
          <cell r="N386">
            <v>27844488</v>
          </cell>
        </row>
        <row r="387">
          <cell r="C387" t="str">
            <v/>
          </cell>
          <cell r="D387" t="str">
            <v>- Besi:</v>
          </cell>
          <cell r="F387" t="str">
            <v/>
          </cell>
          <cell r="G387" t="str">
            <v/>
          </cell>
          <cell r="I387" t="str">
            <v/>
          </cell>
          <cell r="K387" t="str">
            <v/>
          </cell>
          <cell r="N387" t="str">
            <v/>
          </cell>
        </row>
        <row r="388">
          <cell r="D388" t="str">
            <v>- Dia 10</v>
          </cell>
          <cell r="H388">
            <v>7013.44</v>
          </cell>
          <cell r="I388" t="str">
            <v>Kg</v>
          </cell>
          <cell r="J388">
            <v>7790</v>
          </cell>
          <cell r="K388">
            <v>54634697.599999994</v>
          </cell>
          <cell r="L388">
            <v>1.0500641848523748</v>
          </cell>
          <cell r="M388">
            <v>8180</v>
          </cell>
          <cell r="N388">
            <v>57369939.199999996</v>
          </cell>
        </row>
        <row r="390">
          <cell r="B390" t="str">
            <v>2.4.</v>
          </cell>
          <cell r="C390" t="str">
            <v>Beton Dinding Plat 15 Cm</v>
          </cell>
        </row>
        <row r="391">
          <cell r="C391" t="str">
            <v>-</v>
          </cell>
          <cell r="D391" t="str">
            <v>Bekisting</v>
          </cell>
          <cell r="H391">
            <v>220.53333333333333</v>
          </cell>
          <cell r="I391" t="str">
            <v>M2</v>
          </cell>
          <cell r="J391">
            <v>70500</v>
          </cell>
          <cell r="K391">
            <v>15547600</v>
          </cell>
          <cell r="L391">
            <v>1.0499290780141843</v>
          </cell>
          <cell r="M391">
            <v>74020</v>
          </cell>
          <cell r="N391">
            <v>16323877.333333334</v>
          </cell>
        </row>
        <row r="392">
          <cell r="C392" t="str">
            <v>-</v>
          </cell>
          <cell r="D392" t="str">
            <v>Beton</v>
          </cell>
          <cell r="H392">
            <v>16.54</v>
          </cell>
          <cell r="I392" t="str">
            <v>M3</v>
          </cell>
          <cell r="J392">
            <v>547000</v>
          </cell>
          <cell r="K392">
            <v>9047380</v>
          </cell>
          <cell r="L392">
            <v>1.05</v>
          </cell>
          <cell r="M392">
            <v>574350</v>
          </cell>
          <cell r="N392">
            <v>9499749</v>
          </cell>
        </row>
        <row r="393">
          <cell r="C393" t="str">
            <v>-</v>
          </cell>
          <cell r="D393" t="str">
            <v>Besi:</v>
          </cell>
          <cell r="H393" t="str">
            <v/>
          </cell>
          <cell r="I393" t="str">
            <v/>
          </cell>
          <cell r="K393" t="str">
            <v/>
          </cell>
          <cell r="N393" t="str">
            <v/>
          </cell>
        </row>
        <row r="394">
          <cell r="D394" t="str">
            <v>- Dia 16</v>
          </cell>
          <cell r="H394">
            <v>2443.9503999999997</v>
          </cell>
          <cell r="I394" t="str">
            <v>Kg</v>
          </cell>
          <cell r="J394">
            <v>7980</v>
          </cell>
          <cell r="K394">
            <v>19502724.191999998</v>
          </cell>
          <cell r="L394">
            <v>1.050125313283208</v>
          </cell>
          <cell r="M394">
            <v>8380</v>
          </cell>
          <cell r="N394">
            <v>20480304.351999998</v>
          </cell>
        </row>
        <row r="396">
          <cell r="B396" t="str">
            <v>2..4</v>
          </cell>
          <cell r="C396" t="str">
            <v>Beton Tangga</v>
          </cell>
        </row>
        <row r="397">
          <cell r="C397" t="str">
            <v>-</v>
          </cell>
          <cell r="D397" t="str">
            <v>Bekisting</v>
          </cell>
          <cell r="H397">
            <v>21.204395604395607</v>
          </cell>
          <cell r="I397" t="str">
            <v>M2</v>
          </cell>
          <cell r="J397">
            <v>66360</v>
          </cell>
          <cell r="K397">
            <v>1407123.6923076925</v>
          </cell>
          <cell r="L397">
            <v>1.0500301386377335</v>
          </cell>
          <cell r="M397">
            <v>69680</v>
          </cell>
          <cell r="N397">
            <v>1477522.2857142859</v>
          </cell>
        </row>
        <row r="398">
          <cell r="C398" t="str">
            <v>-</v>
          </cell>
          <cell r="D398" t="str">
            <v>Beton</v>
          </cell>
          <cell r="F398" t="str">
            <v/>
          </cell>
          <cell r="G398" t="str">
            <v/>
          </cell>
          <cell r="H398">
            <v>6.487912087912088</v>
          </cell>
          <cell r="I398" t="str">
            <v>M3</v>
          </cell>
          <cell r="J398">
            <v>547000</v>
          </cell>
          <cell r="K398">
            <v>3548887.9120879122</v>
          </cell>
          <cell r="L398">
            <v>1.0499999999999998</v>
          </cell>
          <cell r="M398">
            <v>574350</v>
          </cell>
          <cell r="N398">
            <v>3726332.3076923075</v>
          </cell>
        </row>
        <row r="399">
          <cell r="C399" t="str">
            <v>-</v>
          </cell>
          <cell r="D399" t="str">
            <v>Besi</v>
          </cell>
          <cell r="F399" t="str">
            <v/>
          </cell>
          <cell r="G399" t="str">
            <v/>
          </cell>
          <cell r="I399" t="str">
            <v/>
          </cell>
          <cell r="K399" t="str">
            <v/>
          </cell>
          <cell r="N399" t="str">
            <v/>
          </cell>
        </row>
        <row r="400">
          <cell r="D400" t="str">
            <v>- Dia 16</v>
          </cell>
          <cell r="H400">
            <v>670.05494505494505</v>
          </cell>
          <cell r="I400" t="str">
            <v>Kg</v>
          </cell>
          <cell r="J400">
            <v>7980</v>
          </cell>
          <cell r="K400">
            <v>5347038.461538462</v>
          </cell>
          <cell r="L400">
            <v>1.050125313283208</v>
          </cell>
          <cell r="M400">
            <v>8380</v>
          </cell>
          <cell r="N400">
            <v>5615060.4395604394</v>
          </cell>
        </row>
        <row r="401">
          <cell r="D401" t="str">
            <v>- Dia 12</v>
          </cell>
          <cell r="H401">
            <v>79.2</v>
          </cell>
          <cell r="I401" t="str">
            <v>Kg</v>
          </cell>
          <cell r="J401">
            <v>7790</v>
          </cell>
          <cell r="K401">
            <v>616968</v>
          </cell>
          <cell r="L401">
            <v>1.0500641848523748</v>
          </cell>
          <cell r="M401">
            <v>8180</v>
          </cell>
          <cell r="N401">
            <v>647856</v>
          </cell>
        </row>
        <row r="402">
          <cell r="D402" t="str">
            <v>- Dia  8</v>
          </cell>
          <cell r="H402">
            <v>213.76483516483512</v>
          </cell>
          <cell r="I402" t="str">
            <v>Kg</v>
          </cell>
          <cell r="J402">
            <v>7790</v>
          </cell>
          <cell r="K402">
            <v>1665228.0659340655</v>
          </cell>
          <cell r="L402">
            <v>1.0500641848523748</v>
          </cell>
          <cell r="M402">
            <v>8180</v>
          </cell>
          <cell r="N402">
            <v>1748596.3516483512</v>
          </cell>
        </row>
        <row r="407">
          <cell r="B407" t="str">
            <v>3.</v>
          </cell>
          <cell r="C407" t="str">
            <v>Lantai Atap</v>
          </cell>
        </row>
        <row r="408">
          <cell r="B408" t="str">
            <v>3.1.</v>
          </cell>
          <cell r="C408" t="str">
            <v>Balok Beton Atap, Ring Balk penutp atap dan Talang Beton</v>
          </cell>
        </row>
        <row r="409">
          <cell r="C409" t="str">
            <v>-</v>
          </cell>
          <cell r="D409" t="str">
            <v>Bekisting</v>
          </cell>
          <cell r="H409">
            <v>446.22</v>
          </cell>
          <cell r="I409" t="str">
            <v>M2</v>
          </cell>
          <cell r="J409">
            <v>59790</v>
          </cell>
          <cell r="K409">
            <v>26679493.800000001</v>
          </cell>
          <cell r="L409">
            <v>1.0500083626024419</v>
          </cell>
          <cell r="M409">
            <v>62780</v>
          </cell>
          <cell r="N409">
            <v>28013691.600000001</v>
          </cell>
        </row>
        <row r="410">
          <cell r="C410" t="str">
            <v>-</v>
          </cell>
          <cell r="D410" t="str">
            <v>Beton</v>
          </cell>
          <cell r="H410">
            <v>71.12</v>
          </cell>
          <cell r="I410" t="str">
            <v>M3</v>
          </cell>
          <cell r="J410">
            <v>547000</v>
          </cell>
          <cell r="K410">
            <v>38902640</v>
          </cell>
          <cell r="L410">
            <v>1.05</v>
          </cell>
          <cell r="M410">
            <v>574350</v>
          </cell>
          <cell r="N410">
            <v>40847772</v>
          </cell>
        </row>
        <row r="411">
          <cell r="C411" t="str">
            <v>-</v>
          </cell>
          <cell r="D411" t="str">
            <v>Besi</v>
          </cell>
          <cell r="I411" t="str">
            <v/>
          </cell>
          <cell r="K411" t="str">
            <v/>
          </cell>
          <cell r="N411" t="str">
            <v/>
          </cell>
        </row>
        <row r="412">
          <cell r="D412" t="str">
            <v>- Dia 19</v>
          </cell>
          <cell r="H412">
            <v>3781.99</v>
          </cell>
          <cell r="I412" t="str">
            <v>Kg</v>
          </cell>
          <cell r="J412">
            <v>7980</v>
          </cell>
          <cell r="K412">
            <v>30180280.199999999</v>
          </cell>
          <cell r="L412">
            <v>1.050125313283208</v>
          </cell>
          <cell r="M412">
            <v>8380</v>
          </cell>
          <cell r="N412">
            <v>31693076.199999999</v>
          </cell>
        </row>
        <row r="413">
          <cell r="D413" t="str">
            <v>- Dia 16</v>
          </cell>
          <cell r="H413">
            <v>1914.9</v>
          </cell>
          <cell r="I413" t="str">
            <v>Kg</v>
          </cell>
          <cell r="J413">
            <v>7980</v>
          </cell>
          <cell r="K413">
            <v>15280902</v>
          </cell>
          <cell r="L413">
            <v>1.050125313283208</v>
          </cell>
          <cell r="M413">
            <v>8380</v>
          </cell>
          <cell r="N413">
            <v>16046862</v>
          </cell>
        </row>
        <row r="414">
          <cell r="D414" t="str">
            <v>- Dia 13</v>
          </cell>
          <cell r="H414">
            <v>147.68</v>
          </cell>
          <cell r="I414" t="str">
            <v>Kg</v>
          </cell>
          <cell r="J414">
            <v>7980</v>
          </cell>
          <cell r="K414">
            <v>1178486.4000000001</v>
          </cell>
          <cell r="L414">
            <v>1.050125313283208</v>
          </cell>
          <cell r="M414">
            <v>8380</v>
          </cell>
          <cell r="N414">
            <v>1237558.4000000001</v>
          </cell>
        </row>
        <row r="415">
          <cell r="D415" t="str">
            <v>- Dia 12</v>
          </cell>
          <cell r="H415">
            <v>203.31</v>
          </cell>
          <cell r="I415" t="str">
            <v>Kg</v>
          </cell>
          <cell r="J415">
            <v>7790</v>
          </cell>
          <cell r="K415">
            <v>1583784.9</v>
          </cell>
          <cell r="L415">
            <v>1.0500641848523748</v>
          </cell>
          <cell r="M415">
            <v>8180</v>
          </cell>
          <cell r="N415">
            <v>1663075.8</v>
          </cell>
        </row>
        <row r="416">
          <cell r="D416" t="str">
            <v>- Dia 10</v>
          </cell>
          <cell r="H416">
            <v>2757.66</v>
          </cell>
          <cell r="I416" t="str">
            <v>Kg</v>
          </cell>
          <cell r="J416">
            <v>7790</v>
          </cell>
          <cell r="K416">
            <v>21482171.399999999</v>
          </cell>
          <cell r="L416">
            <v>1.0500641848523748</v>
          </cell>
          <cell r="M416">
            <v>8180</v>
          </cell>
          <cell r="N416">
            <v>22557658.799999997</v>
          </cell>
        </row>
        <row r="417">
          <cell r="D417" t="str">
            <v>- Dia  8</v>
          </cell>
          <cell r="H417">
            <v>643.36</v>
          </cell>
          <cell r="I417" t="str">
            <v>Kg</v>
          </cell>
          <cell r="J417">
            <v>7790</v>
          </cell>
          <cell r="K417">
            <v>5011774.4000000004</v>
          </cell>
          <cell r="L417">
            <v>1.0500641848523746</v>
          </cell>
          <cell r="M417">
            <v>8180</v>
          </cell>
          <cell r="N417">
            <v>5262684.8</v>
          </cell>
        </row>
        <row r="418">
          <cell r="B418" t="str">
            <v>3.2.</v>
          </cell>
          <cell r="C418" t="str">
            <v>Kolom Beton</v>
          </cell>
        </row>
        <row r="419">
          <cell r="C419" t="str">
            <v>-</v>
          </cell>
          <cell r="D419" t="str">
            <v>Bekisting</v>
          </cell>
          <cell r="F419" t="str">
            <v/>
          </cell>
          <cell r="G419" t="str">
            <v/>
          </cell>
          <cell r="H419">
            <v>44.88</v>
          </cell>
          <cell r="I419" t="str">
            <v>M2</v>
          </cell>
          <cell r="J419">
            <v>66360</v>
          </cell>
          <cell r="K419">
            <v>2978236.8000000003</v>
          </cell>
          <cell r="L419">
            <v>1.0500301386377335</v>
          </cell>
          <cell r="M419">
            <v>69680</v>
          </cell>
          <cell r="N419">
            <v>3127238.4000000004</v>
          </cell>
        </row>
        <row r="420">
          <cell r="C420" t="str">
            <v>-</v>
          </cell>
          <cell r="D420" t="str">
            <v>Beton</v>
          </cell>
          <cell r="F420" t="str">
            <v/>
          </cell>
          <cell r="G420" t="str">
            <v/>
          </cell>
          <cell r="H420">
            <v>2.39</v>
          </cell>
          <cell r="I420" t="str">
            <v>M3</v>
          </cell>
          <cell r="J420">
            <v>547000</v>
          </cell>
          <cell r="K420">
            <v>1307330</v>
          </cell>
          <cell r="L420">
            <v>1.05</v>
          </cell>
          <cell r="M420">
            <v>574350</v>
          </cell>
          <cell r="N420">
            <v>1372696.5</v>
          </cell>
        </row>
        <row r="421">
          <cell r="C421" t="str">
            <v>-</v>
          </cell>
          <cell r="D421" t="str">
            <v>Besi</v>
          </cell>
          <cell r="F421" t="str">
            <v/>
          </cell>
          <cell r="G421" t="str">
            <v/>
          </cell>
          <cell r="I421" t="str">
            <v/>
          </cell>
          <cell r="K421" t="str">
            <v/>
          </cell>
          <cell r="N421" t="str">
            <v/>
          </cell>
        </row>
        <row r="422">
          <cell r="D422" t="str">
            <v>- Dia 19</v>
          </cell>
          <cell r="H422">
            <v>535.20000000000005</v>
          </cell>
          <cell r="I422" t="str">
            <v>Kg</v>
          </cell>
          <cell r="J422">
            <v>7980</v>
          </cell>
          <cell r="K422">
            <v>4270896</v>
          </cell>
          <cell r="L422">
            <v>1.050125313283208</v>
          </cell>
          <cell r="M422">
            <v>8380</v>
          </cell>
          <cell r="N422">
            <v>4484976</v>
          </cell>
        </row>
        <row r="423">
          <cell r="D423" t="str">
            <v>- Dia 13</v>
          </cell>
          <cell r="H423">
            <v>112.32</v>
          </cell>
          <cell r="I423" t="str">
            <v>Kg</v>
          </cell>
          <cell r="J423">
            <v>7980</v>
          </cell>
          <cell r="K423">
            <v>896313.6</v>
          </cell>
          <cell r="L423">
            <v>1.050125313283208</v>
          </cell>
          <cell r="M423">
            <v>8380</v>
          </cell>
          <cell r="N423">
            <v>941241.6</v>
          </cell>
        </row>
        <row r="424">
          <cell r="D424" t="str">
            <v>- Dia 10</v>
          </cell>
          <cell r="H424">
            <v>135.41</v>
          </cell>
          <cell r="I424" t="str">
            <v>Kg</v>
          </cell>
          <cell r="J424">
            <v>7790</v>
          </cell>
          <cell r="K424">
            <v>1054843.8999999999</v>
          </cell>
          <cell r="L424">
            <v>1.0500641848523751</v>
          </cell>
          <cell r="M424">
            <v>8180</v>
          </cell>
          <cell r="N424">
            <v>1107653.8</v>
          </cell>
        </row>
        <row r="425">
          <cell r="D425" t="str">
            <v>- Dia  8</v>
          </cell>
          <cell r="H425">
            <v>35.119999999999997</v>
          </cell>
          <cell r="I425" t="str">
            <v>Kg</v>
          </cell>
          <cell r="J425">
            <v>7790</v>
          </cell>
          <cell r="K425">
            <v>273584.8</v>
          </cell>
          <cell r="L425">
            <v>1.0500641848523748</v>
          </cell>
          <cell r="M425">
            <v>8180</v>
          </cell>
          <cell r="N425">
            <v>287281.59999999998</v>
          </cell>
        </row>
        <row r="427">
          <cell r="B427" t="str">
            <v>3.3.</v>
          </cell>
          <cell r="C427" t="str">
            <v xml:space="preserve">Beton Plat Atap </v>
          </cell>
        </row>
        <row r="428">
          <cell r="C428" t="str">
            <v>-</v>
          </cell>
          <cell r="D428" t="str">
            <v xml:space="preserve">Beton Plat Atap 15 Cm </v>
          </cell>
        </row>
        <row r="429">
          <cell r="C429" t="str">
            <v/>
          </cell>
          <cell r="D429" t="str">
            <v>- Bekisting</v>
          </cell>
          <cell r="F429" t="str">
            <v/>
          </cell>
          <cell r="H429">
            <v>33.6</v>
          </cell>
          <cell r="I429" t="str">
            <v>M2</v>
          </cell>
          <cell r="J429">
            <v>59790</v>
          </cell>
          <cell r="K429">
            <v>2008944</v>
          </cell>
          <cell r="L429">
            <v>1.0500083626024419</v>
          </cell>
          <cell r="M429">
            <v>62780</v>
          </cell>
          <cell r="N429">
            <v>2109408</v>
          </cell>
        </row>
        <row r="430">
          <cell r="C430" t="str">
            <v/>
          </cell>
          <cell r="D430" t="str">
            <v>- Beton</v>
          </cell>
          <cell r="F430" t="str">
            <v/>
          </cell>
          <cell r="G430" t="str">
            <v/>
          </cell>
          <cell r="H430">
            <v>5.04</v>
          </cell>
          <cell r="I430" t="str">
            <v>M3</v>
          </cell>
          <cell r="J430">
            <v>547000</v>
          </cell>
          <cell r="K430">
            <v>2756880</v>
          </cell>
          <cell r="L430">
            <v>1.05</v>
          </cell>
          <cell r="M430">
            <v>574350</v>
          </cell>
          <cell r="N430">
            <v>2894724</v>
          </cell>
        </row>
        <row r="431">
          <cell r="C431" t="str">
            <v/>
          </cell>
          <cell r="D431" t="str">
            <v>- Besi</v>
          </cell>
          <cell r="F431" t="str">
            <v/>
          </cell>
          <cell r="G431" t="str">
            <v/>
          </cell>
          <cell r="I431" t="str">
            <v/>
          </cell>
          <cell r="K431" t="str">
            <v/>
          </cell>
          <cell r="N431" t="str">
            <v/>
          </cell>
        </row>
        <row r="432">
          <cell r="D432" t="str">
            <v>- Dia 16</v>
          </cell>
          <cell r="H432">
            <v>743.19839999999999</v>
          </cell>
          <cell r="I432" t="str">
            <v>Kg</v>
          </cell>
          <cell r="J432">
            <v>7980</v>
          </cell>
          <cell r="K432">
            <v>5930723.2319999998</v>
          </cell>
          <cell r="L432">
            <v>1.050125313283208</v>
          </cell>
          <cell r="M432">
            <v>8380</v>
          </cell>
          <cell r="N432">
            <v>6228002.5920000002</v>
          </cell>
        </row>
        <row r="433">
          <cell r="C433" t="str">
            <v>-</v>
          </cell>
          <cell r="D433" t="str">
            <v xml:space="preserve">Beton Plat Atap 12 Cm </v>
          </cell>
        </row>
        <row r="434">
          <cell r="C434" t="str">
            <v/>
          </cell>
          <cell r="D434" t="str">
            <v>- Bekisting</v>
          </cell>
          <cell r="H434">
            <v>209.16</v>
          </cell>
          <cell r="I434" t="str">
            <v>M2</v>
          </cell>
          <cell r="J434">
            <v>59790</v>
          </cell>
          <cell r="K434">
            <v>12505676.4</v>
          </cell>
          <cell r="L434">
            <v>1.0500083626024417</v>
          </cell>
          <cell r="M434">
            <v>62780</v>
          </cell>
          <cell r="N434">
            <v>13131064.799999999</v>
          </cell>
        </row>
        <row r="435">
          <cell r="C435" t="str">
            <v/>
          </cell>
          <cell r="D435" t="str">
            <v>- Beton</v>
          </cell>
          <cell r="G435" t="str">
            <v/>
          </cell>
          <cell r="H435">
            <v>25.1</v>
          </cell>
          <cell r="I435" t="str">
            <v>M3</v>
          </cell>
          <cell r="J435">
            <v>547000</v>
          </cell>
          <cell r="K435">
            <v>13729700</v>
          </cell>
          <cell r="L435">
            <v>1.05</v>
          </cell>
          <cell r="M435">
            <v>574350</v>
          </cell>
          <cell r="N435">
            <v>14416185</v>
          </cell>
        </row>
        <row r="436">
          <cell r="C436" t="str">
            <v/>
          </cell>
          <cell r="D436" t="str">
            <v>- Besi</v>
          </cell>
          <cell r="G436" t="str">
            <v/>
          </cell>
          <cell r="I436" t="str">
            <v/>
          </cell>
          <cell r="K436" t="str">
            <v/>
          </cell>
          <cell r="N436" t="str">
            <v/>
          </cell>
        </row>
        <row r="437">
          <cell r="D437" t="str">
            <v>- Dia 16</v>
          </cell>
          <cell r="H437">
            <v>3631.01</v>
          </cell>
          <cell r="I437" t="str">
            <v>Kg</v>
          </cell>
          <cell r="J437">
            <v>7980</v>
          </cell>
          <cell r="K437">
            <v>28975459.800000001</v>
          </cell>
          <cell r="L437">
            <v>1.050125313283208</v>
          </cell>
          <cell r="M437">
            <v>8380</v>
          </cell>
          <cell r="N437">
            <v>30427863.800000001</v>
          </cell>
        </row>
        <row r="438">
          <cell r="C438" t="str">
            <v>-</v>
          </cell>
          <cell r="D438" t="str">
            <v xml:space="preserve">Beton Plat Atap Tangga 12 Cm </v>
          </cell>
        </row>
        <row r="439">
          <cell r="C439" t="str">
            <v/>
          </cell>
          <cell r="D439" t="str">
            <v>- Bekisting</v>
          </cell>
          <cell r="H439">
            <v>40.39</v>
          </cell>
          <cell r="I439" t="str">
            <v>M2</v>
          </cell>
          <cell r="J439">
            <v>59790</v>
          </cell>
          <cell r="K439">
            <v>2414918.1</v>
          </cell>
          <cell r="L439">
            <v>1.0500083626024419</v>
          </cell>
          <cell r="M439">
            <v>62780</v>
          </cell>
          <cell r="N439">
            <v>2535684.2000000002</v>
          </cell>
        </row>
        <row r="440">
          <cell r="C440" t="str">
            <v/>
          </cell>
          <cell r="D440" t="str">
            <v>- Beton</v>
          </cell>
          <cell r="G440" t="str">
            <v/>
          </cell>
          <cell r="H440">
            <v>4.84</v>
          </cell>
          <cell r="I440" t="str">
            <v>M3</v>
          </cell>
          <cell r="J440">
            <v>547000</v>
          </cell>
          <cell r="K440">
            <v>2647480</v>
          </cell>
          <cell r="L440">
            <v>1.05</v>
          </cell>
          <cell r="M440">
            <v>574350</v>
          </cell>
          <cell r="N440">
            <v>2779854</v>
          </cell>
        </row>
        <row r="441">
          <cell r="C441" t="str">
            <v/>
          </cell>
          <cell r="D441" t="str">
            <v>- Besi</v>
          </cell>
          <cell r="G441" t="str">
            <v/>
          </cell>
          <cell r="I441" t="str">
            <v/>
          </cell>
          <cell r="K441" t="str">
            <v/>
          </cell>
          <cell r="N441" t="str">
            <v/>
          </cell>
        </row>
        <row r="442">
          <cell r="D442" t="str">
            <v>- Dia 10</v>
          </cell>
          <cell r="H442">
            <v>701.17</v>
          </cell>
          <cell r="I442" t="str">
            <v>Kg</v>
          </cell>
          <cell r="J442">
            <v>7790</v>
          </cell>
          <cell r="K442">
            <v>5462114.2999999998</v>
          </cell>
          <cell r="L442">
            <v>1.0500641848523748</v>
          </cell>
          <cell r="M442">
            <v>8180</v>
          </cell>
          <cell r="N442">
            <v>5735570.5999999996</v>
          </cell>
        </row>
        <row r="444">
          <cell r="K444" t="str">
            <v>-</v>
          </cell>
          <cell r="N444" t="str">
            <v>-</v>
          </cell>
        </row>
        <row r="445">
          <cell r="G445" t="str">
            <v>Jumlah       (  IV. )</v>
          </cell>
          <cell r="K445">
            <v>723651870.52909851</v>
          </cell>
          <cell r="N445">
            <v>759873108.2295382</v>
          </cell>
        </row>
        <row r="446">
          <cell r="K446" t="str">
            <v>=</v>
          </cell>
          <cell r="N446" t="str">
            <v>=</v>
          </cell>
        </row>
        <row r="468">
          <cell r="B468" t="str">
            <v>V.</v>
          </cell>
          <cell r="C468" t="str">
            <v>PEKERJAAN ATAP BAJA</v>
          </cell>
        </row>
        <row r="469">
          <cell r="B469" t="str">
            <v xml:space="preserve">*.  </v>
          </cell>
          <cell r="C469" t="str">
            <v>Penawaran termasuk  :</v>
          </cell>
        </row>
        <row r="470">
          <cell r="C470" t="str">
            <v>-</v>
          </cell>
          <cell r="D470" t="str">
            <v>Pekerjaan atap Konstruksi baja Sudah termasuk pengadaan</v>
          </cell>
        </row>
        <row r="471">
          <cell r="C471" t="str">
            <v/>
          </cell>
          <cell r="D471" t="str">
            <v>matrial , alat bantu, dicat meni, dan termasuk matrial lainnya</v>
          </cell>
        </row>
        <row r="472">
          <cell r="D472" t="str">
            <v>yang dibutuhkan dalam pekerjaan tersebut.</v>
          </cell>
        </row>
        <row r="473">
          <cell r="C473" t="str">
            <v>-</v>
          </cell>
          <cell r="D473" t="str">
            <v>Pekerjaan disesuaikan gambar dengan spesifikasi teknis dan RKS.</v>
          </cell>
        </row>
        <row r="475">
          <cell r="B475" t="str">
            <v>5.1.</v>
          </cell>
          <cell r="C475" t="str">
            <v>Pekerjaan  Atap Utama</v>
          </cell>
        </row>
        <row r="476">
          <cell r="C476">
            <v>1</v>
          </cell>
          <cell r="D476" t="str">
            <v>WF 250.125.6.9</v>
          </cell>
          <cell r="H476">
            <v>1110.8</v>
          </cell>
          <cell r="I476" t="str">
            <v>Kg</v>
          </cell>
          <cell r="J476">
            <v>10280</v>
          </cell>
          <cell r="K476">
            <v>11419024</v>
          </cell>
          <cell r="L476">
            <v>1.0505836575875487</v>
          </cell>
          <cell r="M476">
            <v>10800</v>
          </cell>
          <cell r="N476">
            <v>11996640</v>
          </cell>
        </row>
        <row r="477">
          <cell r="C477">
            <v>2</v>
          </cell>
          <cell r="D477" t="str">
            <v>C. 150.65.20.3,2</v>
          </cell>
          <cell r="H477">
            <v>504.5</v>
          </cell>
          <cell r="I477" t="str">
            <v>Kg</v>
          </cell>
          <cell r="J477">
            <v>10240</v>
          </cell>
          <cell r="K477">
            <v>5166080</v>
          </cell>
          <cell r="L477">
            <v>1.05078125</v>
          </cell>
          <cell r="M477">
            <v>10760</v>
          </cell>
          <cell r="N477">
            <v>5428420</v>
          </cell>
        </row>
        <row r="478">
          <cell r="C478">
            <v>3</v>
          </cell>
          <cell r="D478" t="str">
            <v>L.60.60.6</v>
          </cell>
          <cell r="H478">
            <v>26.6</v>
          </cell>
          <cell r="I478" t="str">
            <v>Kg</v>
          </cell>
          <cell r="J478">
            <v>9770</v>
          </cell>
          <cell r="K478">
            <v>259882</v>
          </cell>
          <cell r="L478">
            <v>1.0511770726714431</v>
          </cell>
          <cell r="M478">
            <v>10270</v>
          </cell>
          <cell r="N478">
            <v>273182</v>
          </cell>
        </row>
        <row r="479">
          <cell r="C479">
            <v>4</v>
          </cell>
          <cell r="D479" t="str">
            <v>Baut angkur  Dia  19 mm</v>
          </cell>
          <cell r="H479">
            <v>24</v>
          </cell>
          <cell r="I479" t="str">
            <v>Bh</v>
          </cell>
          <cell r="J479">
            <v>40000</v>
          </cell>
          <cell r="K479">
            <v>960000</v>
          </cell>
          <cell r="L479">
            <v>1.1200000000000003</v>
          </cell>
          <cell r="M479">
            <v>44800.000000000007</v>
          </cell>
          <cell r="N479">
            <v>1075200.0000000002</v>
          </cell>
        </row>
        <row r="480">
          <cell r="C480">
            <v>5</v>
          </cell>
          <cell r="D480" t="str">
            <v>Baut    Dia 19 mm</v>
          </cell>
          <cell r="H480">
            <v>72</v>
          </cell>
          <cell r="I480" t="str">
            <v>Bh</v>
          </cell>
          <cell r="J480">
            <v>7500</v>
          </cell>
          <cell r="K480">
            <v>540000</v>
          </cell>
          <cell r="L480">
            <v>1.1200000000000001</v>
          </cell>
          <cell r="M480">
            <v>8400</v>
          </cell>
          <cell r="N480">
            <v>604800</v>
          </cell>
        </row>
        <row r="481">
          <cell r="C481">
            <v>6</v>
          </cell>
          <cell r="D481" t="str">
            <v>Baut    Dia 16 mm</v>
          </cell>
          <cell r="H481">
            <v>24</v>
          </cell>
          <cell r="I481" t="str">
            <v>Bh</v>
          </cell>
          <cell r="J481">
            <v>5000</v>
          </cell>
          <cell r="K481">
            <v>120000</v>
          </cell>
          <cell r="L481">
            <v>1.1200000000000003</v>
          </cell>
          <cell r="M481">
            <v>5600.0000000000009</v>
          </cell>
          <cell r="N481">
            <v>134400.00000000003</v>
          </cell>
        </row>
        <row r="482">
          <cell r="C482">
            <v>7</v>
          </cell>
          <cell r="D482" t="str">
            <v>Plat baja    12 mm</v>
          </cell>
          <cell r="H482">
            <v>152.9</v>
          </cell>
          <cell r="I482" t="str">
            <v>Kg</v>
          </cell>
          <cell r="J482">
            <v>9770</v>
          </cell>
          <cell r="K482">
            <v>1493833</v>
          </cell>
          <cell r="L482">
            <v>1.0511770726714431</v>
          </cell>
          <cell r="M482">
            <v>10270</v>
          </cell>
          <cell r="N482">
            <v>1570283</v>
          </cell>
        </row>
        <row r="483">
          <cell r="C483">
            <v>8</v>
          </cell>
          <cell r="D483" t="str">
            <v>Plat baja    10 mm</v>
          </cell>
          <cell r="H483">
            <v>29.9</v>
          </cell>
          <cell r="I483" t="str">
            <v>Kg</v>
          </cell>
          <cell r="J483">
            <v>9770</v>
          </cell>
          <cell r="K483">
            <v>292123</v>
          </cell>
          <cell r="L483">
            <v>1.0511770726714431</v>
          </cell>
          <cell r="M483">
            <v>10270</v>
          </cell>
          <cell r="N483">
            <v>307073</v>
          </cell>
        </row>
        <row r="484">
          <cell r="C484">
            <v>9</v>
          </cell>
          <cell r="D484" t="str">
            <v>Plat baja      8 mm</v>
          </cell>
          <cell r="H484">
            <v>30.05</v>
          </cell>
          <cell r="I484" t="str">
            <v>Kg</v>
          </cell>
          <cell r="J484">
            <v>9770</v>
          </cell>
          <cell r="K484">
            <v>293588.5</v>
          </cell>
          <cell r="L484">
            <v>1.0511770726714431</v>
          </cell>
          <cell r="M484">
            <v>10270</v>
          </cell>
          <cell r="N484">
            <v>308613.5</v>
          </cell>
        </row>
        <row r="485">
          <cell r="C485">
            <v>10</v>
          </cell>
          <cell r="D485" t="str">
            <v>Ikatan angin  &amp; Strak stang</v>
          </cell>
          <cell r="H485">
            <v>190.6</v>
          </cell>
          <cell r="I485" t="str">
            <v>Kg</v>
          </cell>
          <cell r="J485">
            <v>9770</v>
          </cell>
          <cell r="K485">
            <v>1862162</v>
          </cell>
          <cell r="L485">
            <v>1.0511770726714431</v>
          </cell>
          <cell r="M485">
            <v>10270</v>
          </cell>
          <cell r="N485">
            <v>1957462</v>
          </cell>
        </row>
        <row r="486">
          <cell r="C486">
            <v>11</v>
          </cell>
          <cell r="D486" t="str">
            <v>Atap Metal BHP</v>
          </cell>
          <cell r="H486">
            <v>223.2</v>
          </cell>
          <cell r="I486" t="str">
            <v>M2</v>
          </cell>
          <cell r="J486">
            <v>85890</v>
          </cell>
          <cell r="K486">
            <v>19170648</v>
          </cell>
          <cell r="L486">
            <v>1.0499476074048202</v>
          </cell>
          <cell r="M486">
            <v>90180</v>
          </cell>
          <cell r="N486">
            <v>20128176</v>
          </cell>
        </row>
        <row r="487">
          <cell r="C487">
            <v>12</v>
          </cell>
          <cell r="D487" t="str">
            <v>Nok Metal BHP</v>
          </cell>
          <cell r="H487">
            <v>18</v>
          </cell>
          <cell r="I487" t="str">
            <v>M'</v>
          </cell>
          <cell r="J487">
            <v>30250</v>
          </cell>
          <cell r="K487">
            <v>544500</v>
          </cell>
          <cell r="L487">
            <v>1.0499173553719008</v>
          </cell>
          <cell r="M487">
            <v>31760</v>
          </cell>
          <cell r="N487">
            <v>571680</v>
          </cell>
        </row>
        <row r="488">
          <cell r="C488">
            <v>13</v>
          </cell>
          <cell r="D488" t="str">
            <v>Alumunium Foil , Rock Woll + kawat Ayam</v>
          </cell>
          <cell r="H488">
            <v>223.2</v>
          </cell>
          <cell r="I488" t="str">
            <v>M2</v>
          </cell>
          <cell r="J488">
            <v>30960</v>
          </cell>
          <cell r="K488">
            <v>6910272</v>
          </cell>
          <cell r="L488">
            <v>1.0500645994832041</v>
          </cell>
          <cell r="M488">
            <v>32510</v>
          </cell>
          <cell r="N488">
            <v>7256232</v>
          </cell>
        </row>
        <row r="489">
          <cell r="C489">
            <v>14</v>
          </cell>
          <cell r="D489" t="str">
            <v>Flashing</v>
          </cell>
          <cell r="H489">
            <v>26</v>
          </cell>
          <cell r="I489" t="str">
            <v>M'</v>
          </cell>
          <cell r="J489">
            <v>46000</v>
          </cell>
          <cell r="K489">
            <v>1196000</v>
          </cell>
          <cell r="L489">
            <v>1.05</v>
          </cell>
          <cell r="M489">
            <v>48300</v>
          </cell>
          <cell r="N489">
            <v>1255800</v>
          </cell>
        </row>
        <row r="492">
          <cell r="B492" t="str">
            <v>5.2.</v>
          </cell>
          <cell r="C492" t="str">
            <v>Atap Baja Canopy Entrance</v>
          </cell>
        </row>
        <row r="493">
          <cell r="C493" t="str">
            <v>-</v>
          </cell>
          <cell r="D493" t="str">
            <v>Rangka atap Baja WF 450x200x9x14 Pipa Baja 50x100x3,2</v>
          </cell>
        </row>
        <row r="494">
          <cell r="D494" t="str">
            <v>T 200x120x9x14  &amp; T 200x330x9x14</v>
          </cell>
        </row>
        <row r="495">
          <cell r="C495" t="str">
            <v>-</v>
          </cell>
          <cell r="D495" t="str">
            <v xml:space="preserve">Rangka baja dilapis Alumunium Composite Panel  dan </v>
          </cell>
        </row>
        <row r="496">
          <cell r="D496" t="str">
            <v xml:space="preserve">Penutup Atap Kaca Laminated tebal 12mm </v>
          </cell>
        </row>
        <row r="497">
          <cell r="C497" t="str">
            <v>-</v>
          </cell>
          <cell r="D497" t="str">
            <v>Penggantung Kawat Baja Dia ,25 mm, dibungkus St Steel</v>
          </cell>
        </row>
        <row r="498">
          <cell r="D498" t="str">
            <v>Uk 765X400 (Ukuran menyesuaikan/Disesuaikan dengan gambar)</v>
          </cell>
          <cell r="H498">
            <v>1</v>
          </cell>
          <cell r="I498" t="str">
            <v>Lsm</v>
          </cell>
          <cell r="J498">
            <v>50502290</v>
          </cell>
          <cell r="K498">
            <v>50502290</v>
          </cell>
          <cell r="M498">
            <v>53021190</v>
          </cell>
          <cell r="N498">
            <v>53021190</v>
          </cell>
        </row>
        <row r="499">
          <cell r="K499" t="str">
            <v>-</v>
          </cell>
          <cell r="N499" t="str">
            <v>-</v>
          </cell>
        </row>
        <row r="500">
          <cell r="G500" t="str">
            <v>Jumlah       ( V. )</v>
          </cell>
          <cell r="K500">
            <v>100730402.5</v>
          </cell>
          <cell r="N500">
            <v>105889151.5</v>
          </cell>
        </row>
        <row r="501">
          <cell r="K501" t="str">
            <v>=</v>
          </cell>
          <cell r="N501" t="str">
            <v>=</v>
          </cell>
        </row>
        <row r="524">
          <cell r="B524" t="str">
            <v>VI.</v>
          </cell>
          <cell r="C524" t="str">
            <v xml:space="preserve">PEKERJAAN WATER PROFING </v>
          </cell>
        </row>
        <row r="525">
          <cell r="C525" t="str">
            <v>Penawaran termasuk  :</v>
          </cell>
        </row>
        <row r="526">
          <cell r="C526" t="str">
            <v>-</v>
          </cell>
          <cell r="D526" t="str">
            <v>Garansi-garansi yang diperlukan sesuai</v>
          </cell>
        </row>
        <row r="527">
          <cell r="C527" t="str">
            <v/>
          </cell>
          <cell r="D527" t="str">
            <v>dengan RKS</v>
          </cell>
        </row>
        <row r="528">
          <cell r="C528" t="str">
            <v>-</v>
          </cell>
          <cell r="D528" t="str">
            <v>Screeding untuk kemiringan aliran air.</v>
          </cell>
        </row>
        <row r="529">
          <cell r="C529" t="str">
            <v>-</v>
          </cell>
          <cell r="D529" t="str">
            <v>Lantai toilet + dinding  t= 30 cm dari Lantai toilet</v>
          </cell>
        </row>
        <row r="530">
          <cell r="C530" t="str">
            <v>Bahan  :</v>
          </cell>
        </row>
        <row r="531">
          <cell r="C531" t="str">
            <v>-</v>
          </cell>
          <cell r="D531" t="str">
            <v xml:space="preserve">Formdex Plus 1 kg / m2 ( Cementitious membrane, liquid applied) untuk lantai Area Toilet </v>
          </cell>
        </row>
        <row r="532">
          <cell r="D532" t="str">
            <v>Formdek Uniflex 2 kg untuk Dinding.</v>
          </cell>
        </row>
        <row r="533">
          <cell r="C533" t="str">
            <v>-</v>
          </cell>
          <cell r="D533" t="str">
            <v>Traffigard + Screed 5cm, untuk Atap.</v>
          </cell>
        </row>
        <row r="534">
          <cell r="C534" t="str">
            <v>-</v>
          </cell>
          <cell r="D534" t="str">
            <v>Pekerjaan dan bahan disesuaikan dengan</v>
          </cell>
        </row>
        <row r="535">
          <cell r="D535" t="str">
            <v>spesifikasi Teknis gambar dan RKS.</v>
          </cell>
        </row>
        <row r="537">
          <cell r="B537" t="str">
            <v>1.1.</v>
          </cell>
          <cell r="C537" t="str">
            <v>PEKERJAAN LANTAI DAN DINDING</v>
          </cell>
        </row>
        <row r="538">
          <cell r="C538" t="str">
            <v xml:space="preserve">Ruang Toilet, Pantry, Tempat Wudhu dan Janitor </v>
          </cell>
        </row>
        <row r="539">
          <cell r="C539" t="str">
            <v>Bahan :</v>
          </cell>
        </row>
        <row r="540">
          <cell r="C540">
            <v>1</v>
          </cell>
          <cell r="D540" t="str">
            <v>Lantai Dua</v>
          </cell>
          <cell r="F540" t="str">
            <v/>
          </cell>
          <cell r="H540">
            <v>44.32</v>
          </cell>
          <cell r="I540" t="str">
            <v>M2</v>
          </cell>
          <cell r="J540">
            <v>36100</v>
          </cell>
          <cell r="K540">
            <v>1599952</v>
          </cell>
          <cell r="L540">
            <v>1.0501385041551246</v>
          </cell>
          <cell r="M540">
            <v>37910</v>
          </cell>
          <cell r="N540">
            <v>1680171.2</v>
          </cell>
        </row>
        <row r="541">
          <cell r="C541">
            <v>2</v>
          </cell>
          <cell r="D541" t="str">
            <v>Lantai   Groundreservoir</v>
          </cell>
          <cell r="F541">
            <v>0</v>
          </cell>
          <cell r="H541">
            <v>28.86</v>
          </cell>
          <cell r="I541" t="str">
            <v>M2</v>
          </cell>
          <cell r="J541">
            <v>36100</v>
          </cell>
          <cell r="K541">
            <v>1041846</v>
          </cell>
          <cell r="L541">
            <v>1.0501385041551248</v>
          </cell>
          <cell r="M541">
            <v>37910</v>
          </cell>
          <cell r="N541">
            <v>1094082.6000000001</v>
          </cell>
        </row>
        <row r="542">
          <cell r="C542">
            <v>3</v>
          </cell>
          <cell r="D542" t="str">
            <v>Dinding Groundreservoir</v>
          </cell>
          <cell r="F542">
            <v>0</v>
          </cell>
          <cell r="H542">
            <v>126.9</v>
          </cell>
          <cell r="I542" t="str">
            <v>M2</v>
          </cell>
          <cell r="J542">
            <v>39300</v>
          </cell>
          <cell r="K542">
            <v>4987170</v>
          </cell>
          <cell r="L542">
            <v>1.0501272264631043</v>
          </cell>
          <cell r="M542">
            <v>41270</v>
          </cell>
          <cell r="N542">
            <v>5237163</v>
          </cell>
        </row>
        <row r="543">
          <cell r="C543">
            <v>4</v>
          </cell>
          <cell r="D543" t="str">
            <v>Lantai   STP</v>
          </cell>
          <cell r="F543">
            <v>0</v>
          </cell>
          <cell r="H543">
            <v>37.4</v>
          </cell>
          <cell r="I543" t="str">
            <v>M2</v>
          </cell>
          <cell r="J543">
            <v>36100</v>
          </cell>
          <cell r="K543">
            <v>1350140</v>
          </cell>
          <cell r="L543">
            <v>1.0501385041551246</v>
          </cell>
          <cell r="M543">
            <v>37910</v>
          </cell>
          <cell r="N543">
            <v>1417834</v>
          </cell>
        </row>
        <row r="544">
          <cell r="C544">
            <v>5</v>
          </cell>
          <cell r="D544" t="str">
            <v>Dinding STP</v>
          </cell>
          <cell r="F544">
            <v>0</v>
          </cell>
          <cell r="H544">
            <v>87.73</v>
          </cell>
          <cell r="I544" t="str">
            <v>M2</v>
          </cell>
          <cell r="J544">
            <v>39300</v>
          </cell>
          <cell r="K544">
            <v>3447789</v>
          </cell>
          <cell r="L544">
            <v>1.0501272264631043</v>
          </cell>
          <cell r="M544">
            <v>41270</v>
          </cell>
          <cell r="N544">
            <v>3620617.1</v>
          </cell>
        </row>
        <row r="546">
          <cell r="B546" t="str">
            <v>1.2.</v>
          </cell>
          <cell r="C546" t="str">
            <v>PEKERJAAN DAK ATAP BETON</v>
          </cell>
        </row>
        <row r="547">
          <cell r="C547" t="str">
            <v>Bahan :</v>
          </cell>
        </row>
        <row r="548">
          <cell r="C548">
            <v>1</v>
          </cell>
          <cell r="D548" t="str">
            <v>Atap Elevasi     5,41</v>
          </cell>
          <cell r="E548" t="str">
            <v>Atap Beton</v>
          </cell>
          <cell r="H548">
            <v>38.603999999999992</v>
          </cell>
          <cell r="I548" t="str">
            <v>M2</v>
          </cell>
          <cell r="J548">
            <v>55420</v>
          </cell>
          <cell r="K548">
            <v>2139433.6799999997</v>
          </cell>
          <cell r="L548">
            <v>1.0499819559725729</v>
          </cell>
          <cell r="M548">
            <v>58190</v>
          </cell>
          <cell r="N548">
            <v>2246366.7599999993</v>
          </cell>
        </row>
        <row r="549">
          <cell r="C549">
            <v>2</v>
          </cell>
          <cell r="D549" t="str">
            <v>Atap Elevasi     8,16</v>
          </cell>
          <cell r="E549" t="str">
            <v>Atap Beton</v>
          </cell>
          <cell r="H549">
            <v>271.89999999999998</v>
          </cell>
          <cell r="I549" t="str">
            <v>M2</v>
          </cell>
          <cell r="J549">
            <v>55420</v>
          </cell>
          <cell r="K549">
            <v>15068697.999999998</v>
          </cell>
          <cell r="L549">
            <v>1.0499819559725732</v>
          </cell>
          <cell r="M549">
            <v>58190</v>
          </cell>
          <cell r="N549">
            <v>15821860.999999998</v>
          </cell>
        </row>
        <row r="550">
          <cell r="C550">
            <v>3</v>
          </cell>
          <cell r="D550" t="str">
            <v>Atap Elevasi   11,76</v>
          </cell>
          <cell r="E550" t="str">
            <v>Atap Beton</v>
          </cell>
          <cell r="H550">
            <v>49.07</v>
          </cell>
          <cell r="I550" t="str">
            <v>M2</v>
          </cell>
          <cell r="J550">
            <v>55420</v>
          </cell>
          <cell r="K550">
            <v>2719459.4</v>
          </cell>
          <cell r="L550">
            <v>1.0499819559725732</v>
          </cell>
          <cell r="M550">
            <v>58190</v>
          </cell>
          <cell r="N550">
            <v>2855383.3</v>
          </cell>
        </row>
        <row r="552">
          <cell r="K552" t="str">
            <v>-</v>
          </cell>
          <cell r="N552" t="str">
            <v>-</v>
          </cell>
        </row>
        <row r="553">
          <cell r="G553" t="str">
            <v>Jumlah       ( VII. )</v>
          </cell>
          <cell r="K553">
            <v>32354488.079999998</v>
          </cell>
          <cell r="N553">
            <v>33973478.959999993</v>
          </cell>
        </row>
        <row r="554">
          <cell r="K554" t="str">
            <v>=</v>
          </cell>
          <cell r="N554" t="str">
            <v>=</v>
          </cell>
        </row>
        <row r="580">
          <cell r="B580" t="str">
            <v>VII.</v>
          </cell>
          <cell r="C580" t="str">
            <v>PEKERJAAN PASANGAN DAN PLESTERAN</v>
          </cell>
        </row>
        <row r="582">
          <cell r="B582" t="str">
            <v xml:space="preserve">*.  </v>
          </cell>
          <cell r="C582" t="str">
            <v>Penawaran termasuk  :</v>
          </cell>
        </row>
        <row r="583">
          <cell r="C583" t="str">
            <v>-</v>
          </cell>
          <cell r="D583" t="str">
            <v>Termasuk dinding pot bunga</v>
          </cell>
        </row>
        <row r="584">
          <cell r="C584" t="str">
            <v>-</v>
          </cell>
          <cell r="D584" t="str">
            <v>Pembuatan  naat  (siar)  pada  plesteran di</v>
          </cell>
        </row>
        <row r="585">
          <cell r="D585" t="str">
            <v>mana diperlukan.</v>
          </cell>
        </row>
        <row r="586">
          <cell r="C586" t="str">
            <v>-</v>
          </cell>
          <cell r="D586" t="str">
            <v>Pemasangan stek-stek besi beton dia.8 mm</v>
          </cell>
        </row>
        <row r="587">
          <cell r="C587" t="str">
            <v>-</v>
          </cell>
          <cell r="D587" t="str">
            <v xml:space="preserve">Mortar additive </v>
          </cell>
        </row>
        <row r="588">
          <cell r="C588" t="str">
            <v>Bahan :</v>
          </cell>
        </row>
        <row r="589">
          <cell r="C589" t="str">
            <v>-</v>
          </cell>
          <cell r="D589" t="str">
            <v>Disesuaikan dengan gambar, Spesifikasi</v>
          </cell>
        </row>
        <row r="590">
          <cell r="D590" t="str">
            <v>teknis dan RKS</v>
          </cell>
        </row>
        <row r="592">
          <cell r="B592" t="str">
            <v>1.</v>
          </cell>
          <cell r="C592" t="str">
            <v>LANTAI SATU</v>
          </cell>
        </row>
        <row r="593">
          <cell r="C593" t="str">
            <v>-</v>
          </cell>
          <cell r="D593" t="str">
            <v>Pasangan Bata 1/2 batu 1 pc : 2 ps</v>
          </cell>
          <cell r="H593">
            <v>90.3</v>
          </cell>
          <cell r="I593" t="str">
            <v>M2</v>
          </cell>
          <cell r="J593">
            <v>39090</v>
          </cell>
          <cell r="K593">
            <v>3529827</v>
          </cell>
          <cell r="L593">
            <v>1.0483499616270147</v>
          </cell>
          <cell r="M593">
            <v>40980</v>
          </cell>
          <cell r="N593">
            <v>3700494</v>
          </cell>
        </row>
        <row r="594">
          <cell r="C594" t="str">
            <v>-</v>
          </cell>
          <cell r="D594" t="str">
            <v>Pasangan Bata 1/2 batu 1 pc : 5 ps</v>
          </cell>
          <cell r="H594">
            <v>681.4</v>
          </cell>
          <cell r="I594" t="str">
            <v>M2</v>
          </cell>
          <cell r="J594">
            <v>35090</v>
          </cell>
          <cell r="K594">
            <v>23910326</v>
          </cell>
          <cell r="L594">
            <v>1.048161869478484</v>
          </cell>
          <cell r="M594">
            <v>36780</v>
          </cell>
          <cell r="N594">
            <v>25061892</v>
          </cell>
        </row>
        <row r="595">
          <cell r="C595" t="str">
            <v>-</v>
          </cell>
          <cell r="D595" t="str">
            <v>Plesteran 1 pc : 2 ps + Aci</v>
          </cell>
          <cell r="H595">
            <v>180.6</v>
          </cell>
          <cell r="I595" t="str">
            <v>M2</v>
          </cell>
          <cell r="J595">
            <v>20620</v>
          </cell>
          <cell r="K595">
            <v>3723972</v>
          </cell>
          <cell r="L595">
            <v>1.0499515033947624</v>
          </cell>
          <cell r="M595">
            <v>21650</v>
          </cell>
          <cell r="N595">
            <v>3909990</v>
          </cell>
        </row>
        <row r="596">
          <cell r="C596" t="str">
            <v>-</v>
          </cell>
          <cell r="D596" t="str">
            <v>Plesteran 1 pc : 5 ps +Aci</v>
          </cell>
          <cell r="H596">
            <v>1362.8</v>
          </cell>
          <cell r="I596" t="str">
            <v>M2</v>
          </cell>
          <cell r="J596">
            <v>18980</v>
          </cell>
          <cell r="K596">
            <v>25865944</v>
          </cell>
          <cell r="L596">
            <v>1.0500526870389884</v>
          </cell>
          <cell r="M596">
            <v>19930</v>
          </cell>
          <cell r="N596">
            <v>27160604</v>
          </cell>
        </row>
        <row r="597">
          <cell r="C597" t="str">
            <v>-</v>
          </cell>
          <cell r="D597" t="str">
            <v>Pasangan kolom praktis</v>
          </cell>
          <cell r="H597">
            <v>9.1999999999999993</v>
          </cell>
          <cell r="I597" t="str">
            <v>M3</v>
          </cell>
          <cell r="J597">
            <v>1970480</v>
          </cell>
          <cell r="K597">
            <v>18128416</v>
          </cell>
          <cell r="L597">
            <v>1.0500182696601843</v>
          </cell>
          <cell r="M597">
            <v>2069040</v>
          </cell>
          <cell r="N597">
            <v>19035168</v>
          </cell>
        </row>
        <row r="598">
          <cell r="C598" t="str">
            <v>-</v>
          </cell>
          <cell r="D598" t="str">
            <v>Plesteran  1 pc : 2 ps + Aci</v>
          </cell>
        </row>
        <row r="599">
          <cell r="C599" t="str">
            <v/>
          </cell>
          <cell r="D599" t="str">
            <v>Kolom, Dinding Khasanah , tangga dan</v>
          </cell>
          <cell r="I599" t="str">
            <v/>
          </cell>
          <cell r="K599" t="str">
            <v/>
          </cell>
          <cell r="N599" t="str">
            <v/>
          </cell>
        </row>
        <row r="600">
          <cell r="D600" t="str">
            <v>area beton yang terbuka.</v>
          </cell>
          <cell r="H600">
            <v>259.27999999999997</v>
          </cell>
          <cell r="I600" t="str">
            <v>M2</v>
          </cell>
          <cell r="J600">
            <v>20620</v>
          </cell>
          <cell r="K600">
            <v>5346353.5999999996</v>
          </cell>
          <cell r="L600">
            <v>1.0499515033947622</v>
          </cell>
          <cell r="M600">
            <v>21650</v>
          </cell>
          <cell r="N600">
            <v>5613411.9999999991</v>
          </cell>
        </row>
        <row r="602">
          <cell r="B602" t="str">
            <v>2.</v>
          </cell>
          <cell r="C602" t="str">
            <v>LANTAI DUA</v>
          </cell>
        </row>
        <row r="603">
          <cell r="C603" t="str">
            <v>-</v>
          </cell>
          <cell r="D603" t="str">
            <v>Pasangan Bata 1/2 batu 1 pc : 2 ps</v>
          </cell>
          <cell r="H603">
            <v>110.32</v>
          </cell>
          <cell r="I603" t="str">
            <v>M2</v>
          </cell>
          <cell r="J603">
            <v>39090</v>
          </cell>
          <cell r="K603">
            <v>4312408.8</v>
          </cell>
          <cell r="L603">
            <v>1.0483499616270144</v>
          </cell>
          <cell r="M603">
            <v>40980</v>
          </cell>
          <cell r="N603">
            <v>4520913.5999999996</v>
          </cell>
        </row>
        <row r="604">
          <cell r="C604" t="str">
            <v>-</v>
          </cell>
          <cell r="D604" t="str">
            <v>Pasangan Bata 1/2 batu 1 pc : 5 ps</v>
          </cell>
          <cell r="H604">
            <v>342.25</v>
          </cell>
          <cell r="I604" t="str">
            <v>M2</v>
          </cell>
          <cell r="J604">
            <v>35090</v>
          </cell>
          <cell r="K604">
            <v>12009552.5</v>
          </cell>
          <cell r="L604">
            <v>1.048161869478484</v>
          </cell>
          <cell r="M604">
            <v>36780</v>
          </cell>
          <cell r="N604">
            <v>12587955</v>
          </cell>
        </row>
        <row r="605">
          <cell r="C605" t="str">
            <v>-</v>
          </cell>
          <cell r="D605" t="str">
            <v>Plesteran 1 pc : 2 ps + Aci</v>
          </cell>
          <cell r="H605">
            <v>220.64</v>
          </cell>
          <cell r="I605" t="str">
            <v>M2</v>
          </cell>
          <cell r="J605">
            <v>20620</v>
          </cell>
          <cell r="K605">
            <v>4549596.8</v>
          </cell>
          <cell r="L605">
            <v>1.0499515033947624</v>
          </cell>
          <cell r="M605">
            <v>21650</v>
          </cell>
          <cell r="N605">
            <v>4776856</v>
          </cell>
        </row>
        <row r="606">
          <cell r="C606" t="str">
            <v>-</v>
          </cell>
          <cell r="D606" t="str">
            <v>Plesteran 1 pc : 5 ps +Aci</v>
          </cell>
          <cell r="H606">
            <v>684.5</v>
          </cell>
          <cell r="I606" t="str">
            <v>M2</v>
          </cell>
          <cell r="J606">
            <v>18980</v>
          </cell>
          <cell r="K606">
            <v>12991810</v>
          </cell>
          <cell r="L606">
            <v>1.0500526870389884</v>
          </cell>
          <cell r="M606">
            <v>19930</v>
          </cell>
          <cell r="N606">
            <v>13642085</v>
          </cell>
        </row>
        <row r="607">
          <cell r="C607" t="str">
            <v>-</v>
          </cell>
          <cell r="D607" t="str">
            <v>Pasangan kolom praktis</v>
          </cell>
          <cell r="H607">
            <v>4.2699999999999996</v>
          </cell>
          <cell r="I607" t="str">
            <v>M3</v>
          </cell>
          <cell r="J607">
            <v>1970480</v>
          </cell>
          <cell r="K607">
            <v>8413949.5999999996</v>
          </cell>
          <cell r="L607">
            <v>1.0500182696601843</v>
          </cell>
          <cell r="M607">
            <v>2069040</v>
          </cell>
          <cell r="N607">
            <v>8834800.7999999989</v>
          </cell>
        </row>
        <row r="608">
          <cell r="C608" t="str">
            <v>-</v>
          </cell>
          <cell r="D608" t="str">
            <v>Plesteran  1 pc : 2 ps + Aci</v>
          </cell>
        </row>
        <row r="609">
          <cell r="D609" t="str">
            <v>Dinding , tangga, lysplank dan area permukaan beton.</v>
          </cell>
          <cell r="H609">
            <v>253.11</v>
          </cell>
          <cell r="I609" t="str">
            <v>M2</v>
          </cell>
          <cell r="J609">
            <v>20620</v>
          </cell>
          <cell r="K609">
            <v>5219128.2</v>
          </cell>
          <cell r="L609">
            <v>1.0499515033947624</v>
          </cell>
          <cell r="M609">
            <v>21650</v>
          </cell>
          <cell r="N609">
            <v>5479831.5</v>
          </cell>
        </row>
        <row r="610">
          <cell r="H610" t="str">
            <v/>
          </cell>
          <cell r="I610" t="str">
            <v/>
          </cell>
          <cell r="K610" t="str">
            <v/>
          </cell>
          <cell r="N610" t="str">
            <v/>
          </cell>
        </row>
        <row r="611">
          <cell r="B611" t="str">
            <v>3.</v>
          </cell>
          <cell r="C611" t="str">
            <v>LANTAI ATAP</v>
          </cell>
        </row>
        <row r="612">
          <cell r="C612" t="str">
            <v>-</v>
          </cell>
          <cell r="D612" t="str">
            <v>Pasangan Bata 1/2 batu 1 pc : 2 ps</v>
          </cell>
          <cell r="H612">
            <v>38.36</v>
          </cell>
          <cell r="I612" t="str">
            <v>M2</v>
          </cell>
          <cell r="J612">
            <v>39090</v>
          </cell>
          <cell r="K612">
            <v>1499492.4</v>
          </cell>
          <cell r="L612">
            <v>1.0483499616270147</v>
          </cell>
          <cell r="M612">
            <v>40980</v>
          </cell>
          <cell r="N612">
            <v>1571992.8</v>
          </cell>
        </row>
        <row r="613">
          <cell r="C613" t="str">
            <v>-</v>
          </cell>
          <cell r="D613" t="str">
            <v>Pasangan Bata 1/2 batu 1 pc : 5 ps</v>
          </cell>
          <cell r="H613">
            <v>163.85</v>
          </cell>
          <cell r="I613" t="str">
            <v>M2</v>
          </cell>
          <cell r="J613">
            <v>35090</v>
          </cell>
          <cell r="K613">
            <v>5749496.5</v>
          </cell>
          <cell r="L613">
            <v>1.048161869478484</v>
          </cell>
          <cell r="M613">
            <v>36780</v>
          </cell>
          <cell r="N613">
            <v>6026403</v>
          </cell>
        </row>
        <row r="614">
          <cell r="C614" t="str">
            <v>-</v>
          </cell>
          <cell r="D614" t="str">
            <v>Plesteran 1 pc : 2 ps + Aci</v>
          </cell>
          <cell r="H614">
            <v>76.72</v>
          </cell>
          <cell r="I614" t="str">
            <v>M2</v>
          </cell>
          <cell r="J614">
            <v>20620</v>
          </cell>
          <cell r="K614">
            <v>1581966.4</v>
          </cell>
          <cell r="L614">
            <v>1.0499515033947624</v>
          </cell>
          <cell r="M614">
            <v>21650</v>
          </cell>
          <cell r="N614">
            <v>1660988</v>
          </cell>
        </row>
        <row r="615">
          <cell r="C615" t="str">
            <v>-</v>
          </cell>
          <cell r="D615" t="str">
            <v>Plesteran 1 pc : 5 ps</v>
          </cell>
          <cell r="H615">
            <v>327.7</v>
          </cell>
          <cell r="I615" t="str">
            <v>M2</v>
          </cell>
          <cell r="J615">
            <v>18980</v>
          </cell>
          <cell r="K615">
            <v>6219746</v>
          </cell>
          <cell r="L615">
            <v>1.0500526870389884</v>
          </cell>
          <cell r="M615">
            <v>19930</v>
          </cell>
          <cell r="N615">
            <v>6531061</v>
          </cell>
        </row>
        <row r="616">
          <cell r="C616" t="str">
            <v>-</v>
          </cell>
          <cell r="D616" t="str">
            <v>Pasangan kolom praktis</v>
          </cell>
          <cell r="H616">
            <v>2.4700000000000002</v>
          </cell>
          <cell r="I616" t="str">
            <v>M3</v>
          </cell>
          <cell r="J616">
            <v>1970480</v>
          </cell>
          <cell r="K616">
            <v>4867085.6000000006</v>
          </cell>
          <cell r="L616">
            <v>1.0500182696601843</v>
          </cell>
          <cell r="M616">
            <v>2069040</v>
          </cell>
          <cell r="N616">
            <v>5110528.8000000007</v>
          </cell>
        </row>
        <row r="617">
          <cell r="C617" t="str">
            <v>-</v>
          </cell>
          <cell r="D617" t="str">
            <v>Plesteran  1 pc : 2 ps + Aci</v>
          </cell>
        </row>
        <row r="618">
          <cell r="D618" t="str">
            <v>Dinding , tangga, lysplank dan area permukaan beton.</v>
          </cell>
          <cell r="H618">
            <v>31.86</v>
          </cell>
          <cell r="I618" t="str">
            <v>M2</v>
          </cell>
          <cell r="J618">
            <v>20620</v>
          </cell>
          <cell r="K618">
            <v>656953.19999999995</v>
          </cell>
          <cell r="L618">
            <v>1.0499515033947624</v>
          </cell>
          <cell r="M618">
            <v>21650</v>
          </cell>
          <cell r="N618">
            <v>689769</v>
          </cell>
        </row>
        <row r="620">
          <cell r="K620" t="str">
            <v>-</v>
          </cell>
          <cell r="N620" t="str">
            <v>-</v>
          </cell>
        </row>
        <row r="621">
          <cell r="G621" t="str">
            <v>Jumlah       ( VII. )</v>
          </cell>
          <cell r="K621">
            <v>148576024.59999996</v>
          </cell>
          <cell r="N621">
            <v>155914744.5</v>
          </cell>
        </row>
        <row r="622">
          <cell r="K622" t="str">
            <v>=</v>
          </cell>
          <cell r="N622" t="str">
            <v>=</v>
          </cell>
        </row>
        <row r="636">
          <cell r="B636" t="str">
            <v>VIII.</v>
          </cell>
          <cell r="C636" t="str">
            <v>PEKERJAAN PELAPIS LANTAI</v>
          </cell>
        </row>
        <row r="637">
          <cell r="C637" t="str">
            <v>Catatan  :</v>
          </cell>
        </row>
        <row r="638">
          <cell r="C638" t="str">
            <v>-</v>
          </cell>
          <cell r="D638" t="str">
            <v>Harga satuan pelapis lantai sudah termasuk</v>
          </cell>
        </row>
        <row r="639">
          <cell r="D639" t="str">
            <v>adukan, bahan perekat, pemotongan, pengi -</v>
          </cell>
        </row>
        <row r="640">
          <cell r="D640" t="str">
            <v>sian naad, pemolesan, dan alat bantu.</v>
          </cell>
        </row>
        <row r="641">
          <cell r="C641" t="str">
            <v>-</v>
          </cell>
          <cell r="D641" t="str">
            <v>Semua pekerjaan disesuaikan dengan gambar</v>
          </cell>
        </row>
        <row r="642">
          <cell r="D642" t="str">
            <v>dan RKS, kecuali tertulis lain.</v>
          </cell>
        </row>
        <row r="644">
          <cell r="B644" t="str">
            <v>8.1.</v>
          </cell>
          <cell r="C644" t="str">
            <v>PEK. LANTAI HOMOGONEUS TILE  40X40 Cm</v>
          </cell>
        </row>
        <row r="645">
          <cell r="C645" t="str">
            <v>Penawaran termasuk  :</v>
          </cell>
        </row>
        <row r="646">
          <cell r="C646" t="str">
            <v>-</v>
          </cell>
          <cell r="D646" t="str">
            <v>Pekerjaan termasuk matrial dan alat bantu.</v>
          </cell>
        </row>
        <row r="647">
          <cell r="C647" t="str">
            <v>-</v>
          </cell>
          <cell r="D647" t="str">
            <v>Plesteran tebal 4 cm , Pemotongan.</v>
          </cell>
        </row>
        <row r="648">
          <cell r="C648" t="str">
            <v>-</v>
          </cell>
          <cell r="D648" t="str">
            <v xml:space="preserve">Pengisian sela-sela antar keramik dgn </v>
          </cell>
        </row>
        <row r="649">
          <cell r="D649" t="str">
            <v>bahan pewarna semen.</v>
          </cell>
        </row>
        <row r="650">
          <cell r="C650" t="str">
            <v>-</v>
          </cell>
          <cell r="D650" t="str">
            <v>Pembersihan dengan bahan G0-Getter, Jhonson wax.</v>
          </cell>
        </row>
        <row r="651">
          <cell r="C651" t="str">
            <v>B a h a n  :</v>
          </cell>
        </row>
        <row r="652">
          <cell r="D652" t="str">
            <v>Homogoneus tile 40X40 Cm</v>
          </cell>
        </row>
        <row r="653">
          <cell r="D653" t="str">
            <v>Merk Nero Granito  abu abu &amp; hitam</v>
          </cell>
        </row>
        <row r="654">
          <cell r="D654" t="str">
            <v>disesuaikan dengan gambar dan RKS</v>
          </cell>
        </row>
        <row r="656">
          <cell r="B656" t="str">
            <v>1.1.</v>
          </cell>
          <cell r="C656" t="str">
            <v>Lantai Satu</v>
          </cell>
        </row>
        <row r="657">
          <cell r="C657">
            <v>1</v>
          </cell>
          <cell r="D657" t="str">
            <v>Area Entrance</v>
          </cell>
          <cell r="F657" t="str">
            <v xml:space="preserve">( I -01 ) </v>
          </cell>
          <cell r="G657" t="str">
            <v>Abu2</v>
          </cell>
          <cell r="H657">
            <v>13.8</v>
          </cell>
          <cell r="I657" t="str">
            <v>M2</v>
          </cell>
          <cell r="J657">
            <v>159350</v>
          </cell>
          <cell r="K657">
            <v>2199030</v>
          </cell>
          <cell r="L657">
            <v>1.0500156887354879</v>
          </cell>
          <cell r="M657">
            <v>167320</v>
          </cell>
          <cell r="N657">
            <v>2309016</v>
          </cell>
        </row>
        <row r="658">
          <cell r="C658">
            <v>2</v>
          </cell>
          <cell r="D658" t="str">
            <v>Ruang Area Hall Tangga</v>
          </cell>
          <cell r="F658" t="str">
            <v xml:space="preserve">( I -02 ) </v>
          </cell>
          <cell r="G658" t="str">
            <v>Abu2</v>
          </cell>
          <cell r="H658">
            <v>20.49</v>
          </cell>
          <cell r="I658" t="str">
            <v>M2</v>
          </cell>
          <cell r="J658">
            <v>159350</v>
          </cell>
          <cell r="K658">
            <v>3265081.4999999995</v>
          </cell>
          <cell r="L658">
            <v>1.0500156887354881</v>
          </cell>
          <cell r="M658">
            <v>167320</v>
          </cell>
          <cell r="N658">
            <v>3428386.8</v>
          </cell>
        </row>
        <row r="659">
          <cell r="C659">
            <v>3</v>
          </cell>
          <cell r="D659" t="str">
            <v>Ruang  CSO As 1-4 / C-D</v>
          </cell>
          <cell r="F659" t="str">
            <v xml:space="preserve">( I -03 ) </v>
          </cell>
          <cell r="G659" t="str">
            <v>Hitam</v>
          </cell>
          <cell r="H659">
            <v>61.35</v>
          </cell>
          <cell r="I659" t="str">
            <v>M2</v>
          </cell>
          <cell r="J659">
            <v>159350</v>
          </cell>
          <cell r="K659">
            <v>9776122.5</v>
          </cell>
          <cell r="L659">
            <v>1.0500156887354879</v>
          </cell>
          <cell r="M659">
            <v>167320</v>
          </cell>
          <cell r="N659">
            <v>10265082</v>
          </cell>
        </row>
        <row r="660">
          <cell r="C660">
            <v>4</v>
          </cell>
          <cell r="D660" t="str">
            <v xml:space="preserve">Area Bangking Hall  </v>
          </cell>
          <cell r="F660" t="str">
            <v xml:space="preserve">( I -04 ) </v>
          </cell>
          <cell r="G660" t="str">
            <v>Abu2</v>
          </cell>
          <cell r="H660">
            <v>91.74</v>
          </cell>
          <cell r="I660" t="str">
            <v>M2</v>
          </cell>
          <cell r="J660">
            <v>159350</v>
          </cell>
          <cell r="K660">
            <v>14618769</v>
          </cell>
          <cell r="L660">
            <v>1.0500156887354879</v>
          </cell>
          <cell r="M660">
            <v>167320</v>
          </cell>
          <cell r="N660">
            <v>15349936.799999999</v>
          </cell>
        </row>
        <row r="661">
          <cell r="C661">
            <v>5</v>
          </cell>
          <cell r="D661" t="str">
            <v>Ruang PBN</v>
          </cell>
          <cell r="F661" t="str">
            <v xml:space="preserve">( I -05 ) </v>
          </cell>
          <cell r="G661" t="str">
            <v>Hitam</v>
          </cell>
          <cell r="H661">
            <v>47.46</v>
          </cell>
          <cell r="I661" t="str">
            <v>M2</v>
          </cell>
          <cell r="J661">
            <v>159350</v>
          </cell>
          <cell r="K661">
            <v>7562751</v>
          </cell>
          <cell r="L661">
            <v>1.0500156887354879</v>
          </cell>
          <cell r="M661">
            <v>167320</v>
          </cell>
          <cell r="N661">
            <v>7941007.2000000002</v>
          </cell>
        </row>
        <row r="662">
          <cell r="C662">
            <v>6</v>
          </cell>
          <cell r="D662" t="str">
            <v>Ruang Supervisor, Hall Uang, Kasir, Hall</v>
          </cell>
          <cell r="F662" t="str">
            <v xml:space="preserve">( I -06 ) </v>
          </cell>
          <cell r="G662" t="str">
            <v>Hitam</v>
          </cell>
          <cell r="H662">
            <v>28.8</v>
          </cell>
          <cell r="I662" t="str">
            <v>M2</v>
          </cell>
          <cell r="J662">
            <v>159350</v>
          </cell>
          <cell r="K662">
            <v>4589280</v>
          </cell>
          <cell r="L662">
            <v>1.0500156887354879</v>
          </cell>
          <cell r="M662">
            <v>167320</v>
          </cell>
          <cell r="N662">
            <v>4818816</v>
          </cell>
        </row>
        <row r="663">
          <cell r="D663" t="str">
            <v>( I - 06 ), '( I -12 ), ( I -13 )</v>
          </cell>
        </row>
        <row r="664">
          <cell r="C664">
            <v>7</v>
          </cell>
          <cell r="D664" t="str">
            <v>Area Counter Teller, Greeser</v>
          </cell>
          <cell r="F664" t="str">
            <v xml:space="preserve">( I -07 ) </v>
          </cell>
          <cell r="G664" t="str">
            <v>Hitam</v>
          </cell>
          <cell r="H664">
            <v>29.02</v>
          </cell>
          <cell r="I664" t="str">
            <v>M2</v>
          </cell>
          <cell r="J664">
            <v>159350</v>
          </cell>
          <cell r="K664">
            <v>4624337</v>
          </cell>
          <cell r="L664">
            <v>1.0500156887354879</v>
          </cell>
          <cell r="M664">
            <v>167320</v>
          </cell>
          <cell r="N664">
            <v>4855626.4000000004</v>
          </cell>
        </row>
        <row r="665">
          <cell r="C665">
            <v>8</v>
          </cell>
          <cell r="D665" t="str">
            <v>Ruang Kas Besar</v>
          </cell>
          <cell r="F665" t="str">
            <v>( I -08 )</v>
          </cell>
          <cell r="G665" t="str">
            <v>Hitam</v>
          </cell>
          <cell r="H665">
            <v>6.29</v>
          </cell>
          <cell r="I665" t="str">
            <v>M2</v>
          </cell>
          <cell r="J665">
            <v>159350</v>
          </cell>
          <cell r="K665">
            <v>1002311.5</v>
          </cell>
          <cell r="L665">
            <v>1.0500156887354879</v>
          </cell>
          <cell r="M665">
            <v>167320</v>
          </cell>
          <cell r="N665">
            <v>1052442.8</v>
          </cell>
        </row>
        <row r="666">
          <cell r="C666">
            <v>9</v>
          </cell>
          <cell r="D666" t="str">
            <v>Area Hall Tangga ( Tg - 02 )</v>
          </cell>
          <cell r="F666" t="str">
            <v>( I -09 )</v>
          </cell>
          <cell r="G666" t="str">
            <v>Hitam</v>
          </cell>
          <cell r="H666">
            <v>34.79</v>
          </cell>
          <cell r="I666" t="str">
            <v>M2</v>
          </cell>
          <cell r="J666">
            <v>159350</v>
          </cell>
          <cell r="K666">
            <v>5543786.5</v>
          </cell>
          <cell r="L666">
            <v>1.0500156887354879</v>
          </cell>
          <cell r="M666">
            <v>167320</v>
          </cell>
          <cell r="N666">
            <v>5821062.7999999998</v>
          </cell>
        </row>
        <row r="667">
          <cell r="D667" t="str">
            <v>Area Coridor Lift</v>
          </cell>
        </row>
        <row r="668">
          <cell r="C668">
            <v>10</v>
          </cell>
          <cell r="D668" t="str">
            <v>Ruang Khasanah</v>
          </cell>
          <cell r="F668" t="str">
            <v>( I - 11 )</v>
          </cell>
          <cell r="G668" t="str">
            <v>Hitam</v>
          </cell>
          <cell r="H668">
            <v>10.41</v>
          </cell>
          <cell r="I668" t="str">
            <v>M2</v>
          </cell>
          <cell r="J668">
            <v>159350</v>
          </cell>
          <cell r="K668">
            <v>1658833.5</v>
          </cell>
          <cell r="L668">
            <v>1.0500156887354879</v>
          </cell>
          <cell r="M668">
            <v>167320</v>
          </cell>
          <cell r="N668">
            <v>1741801.2</v>
          </cell>
        </row>
        <row r="669">
          <cell r="C669">
            <v>11</v>
          </cell>
          <cell r="D669" t="str">
            <v>Line Garis lantai St Steel Area Banking Hall ( 5 x 20 )mm</v>
          </cell>
          <cell r="H669">
            <v>32.9</v>
          </cell>
          <cell r="I669" t="str">
            <v>M'</v>
          </cell>
          <cell r="J669">
            <v>159350</v>
          </cell>
          <cell r="K669">
            <v>5242615</v>
          </cell>
          <cell r="L669">
            <v>1.0500156887354879</v>
          </cell>
          <cell r="M669">
            <v>167320</v>
          </cell>
          <cell r="N669">
            <v>5504828</v>
          </cell>
        </row>
        <row r="670">
          <cell r="C670">
            <v>12</v>
          </cell>
          <cell r="D670" t="str">
            <v xml:space="preserve">Tangga </v>
          </cell>
          <cell r="E670" t="str">
            <v/>
          </cell>
          <cell r="F670" t="str">
            <v>( TG - 01 )</v>
          </cell>
          <cell r="G670" t="str">
            <v>Hitam</v>
          </cell>
          <cell r="H670">
            <v>13.08</v>
          </cell>
          <cell r="I670" t="str">
            <v>M2</v>
          </cell>
          <cell r="J670">
            <v>159350</v>
          </cell>
          <cell r="K670">
            <v>2084298</v>
          </cell>
          <cell r="L670">
            <v>1.0500156887354879</v>
          </cell>
          <cell r="M670">
            <v>167320</v>
          </cell>
          <cell r="N670">
            <v>2188545.6</v>
          </cell>
        </row>
        <row r="671">
          <cell r="C671">
            <v>13</v>
          </cell>
          <cell r="D671" t="str">
            <v xml:space="preserve">Tangga </v>
          </cell>
          <cell r="E671" t="str">
            <v/>
          </cell>
          <cell r="F671" t="str">
            <v>( TG - 02 )</v>
          </cell>
          <cell r="G671" t="str">
            <v>Abu2</v>
          </cell>
          <cell r="H671">
            <v>22.87</v>
          </cell>
          <cell r="I671" t="str">
            <v>M2</v>
          </cell>
          <cell r="J671">
            <v>159350</v>
          </cell>
          <cell r="K671">
            <v>3644334.5</v>
          </cell>
          <cell r="L671">
            <v>1.0500156887354881</v>
          </cell>
          <cell r="M671">
            <v>167320</v>
          </cell>
          <cell r="N671">
            <v>3826608.4000000004</v>
          </cell>
        </row>
        <row r="673">
          <cell r="B673" t="str">
            <v>1.2.</v>
          </cell>
          <cell r="C673" t="str">
            <v>Lantai Dua</v>
          </cell>
        </row>
        <row r="674">
          <cell r="C674">
            <v>1</v>
          </cell>
          <cell r="D674" t="str">
            <v xml:space="preserve">Tangga </v>
          </cell>
          <cell r="E674" t="str">
            <v/>
          </cell>
          <cell r="F674" t="str">
            <v>( TG - 01 )</v>
          </cell>
          <cell r="G674" t="str">
            <v>Hitam</v>
          </cell>
          <cell r="H674">
            <v>10.44</v>
          </cell>
          <cell r="I674" t="str">
            <v>M2</v>
          </cell>
          <cell r="J674">
            <v>159350</v>
          </cell>
          <cell r="K674">
            <v>1663614</v>
          </cell>
          <cell r="L674">
            <v>1.0500156887354879</v>
          </cell>
          <cell r="M674">
            <v>167320</v>
          </cell>
          <cell r="N674">
            <v>1746820.7999999998</v>
          </cell>
        </row>
        <row r="675">
          <cell r="H675" t="str">
            <v/>
          </cell>
        </row>
        <row r="692">
          <cell r="B692" t="str">
            <v>8.2.</v>
          </cell>
          <cell r="C692" t="str">
            <v>PEK. LANTAI HOMOGONEUS TILE  30X30 Cm ( GLASURE )</v>
          </cell>
        </row>
        <row r="693">
          <cell r="C693" t="str">
            <v>Penawaran termasuk  :</v>
          </cell>
        </row>
        <row r="694">
          <cell r="C694" t="str">
            <v>-</v>
          </cell>
          <cell r="D694" t="str">
            <v>Harga termasuk Pola dot ukuran 10 x 10 Cm</v>
          </cell>
        </row>
        <row r="695">
          <cell r="C695" t="str">
            <v>-</v>
          </cell>
          <cell r="D695" t="str">
            <v>Plesteran tebal 4 cm , Pemotongan.</v>
          </cell>
        </row>
        <row r="696">
          <cell r="C696" t="str">
            <v>-</v>
          </cell>
          <cell r="D696" t="str">
            <v xml:space="preserve">Pengisian sela-sela antar keramik dgn </v>
          </cell>
        </row>
        <row r="697">
          <cell r="D697" t="str">
            <v>bahan pewarna semen.</v>
          </cell>
        </row>
        <row r="698">
          <cell r="C698" t="str">
            <v>-</v>
          </cell>
          <cell r="D698" t="str">
            <v>Pembersihan dengan bahan G0-Getter, Jhonson wax.</v>
          </cell>
        </row>
        <row r="699">
          <cell r="C699" t="str">
            <v>B a h a n  :</v>
          </cell>
        </row>
        <row r="700">
          <cell r="D700" t="str">
            <v xml:space="preserve">Homogoneus tile 30X30 Cm </v>
          </cell>
        </row>
        <row r="701">
          <cell r="D701" t="str">
            <v xml:space="preserve">Merk D'eurogres Type abu2 </v>
          </cell>
        </row>
        <row r="702">
          <cell r="D702" t="str">
            <v>disesuaikan dengan gambar dan RKS</v>
          </cell>
        </row>
        <row r="704">
          <cell r="B704" t="str">
            <v>2.1.</v>
          </cell>
          <cell r="C704" t="str">
            <v>Lantai Dua</v>
          </cell>
        </row>
        <row r="705">
          <cell r="C705">
            <v>1</v>
          </cell>
          <cell r="D705" t="str">
            <v>Ruang Toilet Pinca</v>
          </cell>
          <cell r="F705" t="str">
            <v>( II - 02 )</v>
          </cell>
          <cell r="H705">
            <v>4.3</v>
          </cell>
          <cell r="I705" t="str">
            <v>M2</v>
          </cell>
          <cell r="J705">
            <v>67260</v>
          </cell>
          <cell r="K705">
            <v>289218</v>
          </cell>
          <cell r="L705">
            <v>1.0502527505203687</v>
          </cell>
          <cell r="M705">
            <v>70640</v>
          </cell>
          <cell r="N705">
            <v>303752</v>
          </cell>
        </row>
        <row r="706">
          <cell r="C706">
            <v>2</v>
          </cell>
          <cell r="D706" t="str">
            <v>Ruang Toilet Non Antrian</v>
          </cell>
          <cell r="F706" t="str">
            <v>( II - 04 )</v>
          </cell>
          <cell r="H706">
            <v>3.42</v>
          </cell>
          <cell r="I706" t="str">
            <v>M2</v>
          </cell>
          <cell r="J706">
            <v>67260</v>
          </cell>
          <cell r="K706">
            <v>230029.19999999998</v>
          </cell>
          <cell r="L706">
            <v>1.0502527505203687</v>
          </cell>
          <cell r="M706">
            <v>70640</v>
          </cell>
          <cell r="N706">
            <v>241588.8</v>
          </cell>
        </row>
        <row r="707">
          <cell r="C707">
            <v>3</v>
          </cell>
          <cell r="D707" t="str">
            <v>Ruang Toilet Pria</v>
          </cell>
          <cell r="F707" t="str">
            <v xml:space="preserve">   ( I -16 )</v>
          </cell>
          <cell r="H707">
            <v>9.61</v>
          </cell>
          <cell r="I707" t="str">
            <v>M2</v>
          </cell>
          <cell r="J707">
            <v>67260</v>
          </cell>
          <cell r="K707">
            <v>646368.6</v>
          </cell>
          <cell r="L707">
            <v>1.0502527505203687</v>
          </cell>
          <cell r="M707">
            <v>70640</v>
          </cell>
          <cell r="N707">
            <v>678850.39999999991</v>
          </cell>
        </row>
        <row r="708">
          <cell r="C708">
            <v>4</v>
          </cell>
          <cell r="D708" t="str">
            <v>Ruang Toilet Wanita</v>
          </cell>
          <cell r="F708" t="str">
            <v>( I - 17 ).</v>
          </cell>
          <cell r="H708">
            <v>9.61</v>
          </cell>
          <cell r="I708" t="str">
            <v>M2</v>
          </cell>
          <cell r="J708">
            <v>67260</v>
          </cell>
          <cell r="K708">
            <v>646368.6</v>
          </cell>
          <cell r="L708">
            <v>1.0502527505203687</v>
          </cell>
          <cell r="M708">
            <v>70640</v>
          </cell>
          <cell r="N708">
            <v>678850.39999999991</v>
          </cell>
        </row>
        <row r="709">
          <cell r="C709">
            <v>5</v>
          </cell>
          <cell r="D709" t="str">
            <v>Pantry.</v>
          </cell>
          <cell r="F709" t="str">
            <v>( I - 18 )</v>
          </cell>
          <cell r="H709">
            <v>3.06</v>
          </cell>
          <cell r="I709" t="str">
            <v>M2</v>
          </cell>
          <cell r="J709">
            <v>67260</v>
          </cell>
          <cell r="K709">
            <v>205815.6</v>
          </cell>
          <cell r="L709">
            <v>1.0502527505203687</v>
          </cell>
          <cell r="M709">
            <v>70640</v>
          </cell>
          <cell r="N709">
            <v>216158.4</v>
          </cell>
        </row>
        <row r="711">
          <cell r="B711" t="str">
            <v>8.3.</v>
          </cell>
          <cell r="C711" t="str">
            <v>PEK. LANTAI KERAMIK TILE  33,33X33,33 Cm ( GLASURE )</v>
          </cell>
        </row>
        <row r="712">
          <cell r="C712" t="str">
            <v>Penawaran termasuk  :</v>
          </cell>
        </row>
        <row r="713">
          <cell r="C713" t="str">
            <v>-</v>
          </cell>
          <cell r="D713" t="str">
            <v>Harga termasuk Pola dot ukuran 10 x 10 Cm</v>
          </cell>
        </row>
        <row r="714">
          <cell r="C714" t="str">
            <v>-</v>
          </cell>
          <cell r="D714" t="str">
            <v>Plesteran tebal 4 cm , Pemotongan.</v>
          </cell>
        </row>
        <row r="715">
          <cell r="C715" t="str">
            <v>-</v>
          </cell>
          <cell r="D715" t="str">
            <v xml:space="preserve">Pengisian sela-sela antar keramik dgn </v>
          </cell>
        </row>
        <row r="716">
          <cell r="D716" t="str">
            <v>bahan pewarna semen.</v>
          </cell>
        </row>
        <row r="717">
          <cell r="C717" t="str">
            <v>-</v>
          </cell>
          <cell r="D717" t="str">
            <v>Pembersihan dengan bahan G0-Getter, Jhonson wax.</v>
          </cell>
        </row>
        <row r="718">
          <cell r="C718" t="str">
            <v>B a h a n  :</v>
          </cell>
        </row>
        <row r="719">
          <cell r="D719" t="str">
            <v xml:space="preserve">Keramik tile 33,33X33,33 Cm </v>
          </cell>
        </row>
        <row r="720">
          <cell r="D720" t="str">
            <v>Romans Gress</v>
          </cell>
        </row>
        <row r="721">
          <cell r="D721" t="str">
            <v>disesuaikan dengan gambar dan RKS</v>
          </cell>
        </row>
        <row r="723">
          <cell r="B723" t="str">
            <v>3.1.</v>
          </cell>
          <cell r="C723" t="str">
            <v>Lantai Satu</v>
          </cell>
        </row>
        <row r="724">
          <cell r="C724">
            <v>1</v>
          </cell>
          <cell r="D724" t="str">
            <v>Ruang Area Panel Listrik</v>
          </cell>
          <cell r="F724" t="str">
            <v xml:space="preserve">  ( 1 - 19 )</v>
          </cell>
          <cell r="H724">
            <v>5.25</v>
          </cell>
          <cell r="I724" t="str">
            <v>M2</v>
          </cell>
          <cell r="J724">
            <v>82490</v>
          </cell>
          <cell r="K724">
            <v>433072.5</v>
          </cell>
          <cell r="L724">
            <v>1.0500666747484544</v>
          </cell>
          <cell r="M724">
            <v>86620</v>
          </cell>
          <cell r="N724">
            <v>454755</v>
          </cell>
        </row>
        <row r="725">
          <cell r="C725">
            <v>2</v>
          </cell>
          <cell r="D725" t="str">
            <v>Tangga</v>
          </cell>
          <cell r="E725" t="str">
            <v>Stair Corner</v>
          </cell>
          <cell r="F725" t="str">
            <v>( TG - 02 )</v>
          </cell>
          <cell r="H725">
            <v>11.14</v>
          </cell>
          <cell r="I725" t="str">
            <v>M2</v>
          </cell>
          <cell r="J725">
            <v>82490</v>
          </cell>
          <cell r="K725">
            <v>918938.60000000009</v>
          </cell>
          <cell r="L725">
            <v>1.0500666747484544</v>
          </cell>
          <cell r="M725">
            <v>86620</v>
          </cell>
          <cell r="N725">
            <v>964946.8</v>
          </cell>
        </row>
        <row r="726">
          <cell r="C726">
            <v>3</v>
          </cell>
          <cell r="D726" t="str">
            <v>Pendestrian Keliling luar Bangnan( rock tile)</v>
          </cell>
          <cell r="F726" t="str">
            <v/>
          </cell>
          <cell r="H726">
            <v>115.42</v>
          </cell>
          <cell r="I726" t="str">
            <v>M2</v>
          </cell>
          <cell r="J726">
            <v>82490</v>
          </cell>
          <cell r="K726">
            <v>9520995.8000000007</v>
          </cell>
          <cell r="L726">
            <v>1.0500666747484544</v>
          </cell>
          <cell r="M726">
            <v>86620</v>
          </cell>
          <cell r="N726">
            <v>9997680.4000000004</v>
          </cell>
        </row>
        <row r="727">
          <cell r="C727" t="str">
            <v/>
          </cell>
          <cell r="D727" t="str">
            <v>As, 0-6/C_D, 1-6/A-C, 0-1/A_C, 1/A_C</v>
          </cell>
          <cell r="G727" t="str">
            <v/>
          </cell>
          <cell r="H727" t="str">
            <v/>
          </cell>
          <cell r="I727" t="str">
            <v/>
          </cell>
          <cell r="K727" t="str">
            <v/>
          </cell>
          <cell r="N727" t="str">
            <v/>
          </cell>
        </row>
        <row r="728">
          <cell r="C728">
            <v>4</v>
          </cell>
          <cell r="D728" t="str">
            <v xml:space="preserve">Tangga </v>
          </cell>
          <cell r="F728" t="str">
            <v xml:space="preserve">  ( TG - 02 )</v>
          </cell>
          <cell r="H728">
            <v>18.25</v>
          </cell>
          <cell r="I728" t="str">
            <v>M2</v>
          </cell>
          <cell r="J728">
            <v>82490</v>
          </cell>
          <cell r="K728">
            <v>1505442.5</v>
          </cell>
          <cell r="L728">
            <v>1.0500666747484544</v>
          </cell>
          <cell r="M728">
            <v>86620</v>
          </cell>
          <cell r="N728">
            <v>1580815</v>
          </cell>
        </row>
        <row r="729">
          <cell r="C729">
            <v>5</v>
          </cell>
          <cell r="D729" t="str">
            <v>Ruang Arsip</v>
          </cell>
          <cell r="F729" t="str">
            <v xml:space="preserve">  ( I - 10 )</v>
          </cell>
          <cell r="H729">
            <v>16.72</v>
          </cell>
          <cell r="I729" t="str">
            <v>M2</v>
          </cell>
          <cell r="J729">
            <v>82490</v>
          </cell>
          <cell r="K729">
            <v>1379232.7999999998</v>
          </cell>
          <cell r="L729">
            <v>1.0500666747484544</v>
          </cell>
          <cell r="M729">
            <v>86620</v>
          </cell>
          <cell r="N729">
            <v>1448286.4</v>
          </cell>
        </row>
        <row r="730">
          <cell r="C730">
            <v>6</v>
          </cell>
          <cell r="D730" t="str">
            <v>Ruang Wudhu</v>
          </cell>
          <cell r="F730" t="str">
            <v xml:space="preserve">  ( I - 20 )</v>
          </cell>
          <cell r="H730">
            <v>2.17</v>
          </cell>
          <cell r="I730" t="str">
            <v>M2</v>
          </cell>
          <cell r="J730">
            <v>82490</v>
          </cell>
          <cell r="K730">
            <v>179003.3</v>
          </cell>
          <cell r="L730">
            <v>1.0500666747484544</v>
          </cell>
          <cell r="M730">
            <v>86620</v>
          </cell>
          <cell r="N730">
            <v>187965.4</v>
          </cell>
        </row>
        <row r="732">
          <cell r="B732" t="str">
            <v>3.2.</v>
          </cell>
          <cell r="C732" t="str">
            <v>Lantai Dua</v>
          </cell>
        </row>
        <row r="733">
          <cell r="C733">
            <v>1</v>
          </cell>
          <cell r="D733" t="str">
            <v xml:space="preserve">Ruang Kerja </v>
          </cell>
          <cell r="F733" t="str">
            <v>( II - 06 )</v>
          </cell>
          <cell r="H733">
            <v>184.59</v>
          </cell>
          <cell r="I733" t="str">
            <v>M2</v>
          </cell>
          <cell r="J733">
            <v>82490</v>
          </cell>
          <cell r="K733">
            <v>15226829.1</v>
          </cell>
          <cell r="L733">
            <v>1.0500666747484544</v>
          </cell>
          <cell r="M733">
            <v>86620</v>
          </cell>
          <cell r="N733">
            <v>15989185.800000001</v>
          </cell>
        </row>
        <row r="734">
          <cell r="C734">
            <v>2</v>
          </cell>
          <cell r="D734" t="str">
            <v>Area Hall Tangga &amp; Toilet   As 5-5'/B'-C</v>
          </cell>
          <cell r="F734" t="str">
            <v/>
          </cell>
          <cell r="H734">
            <v>13.26</v>
          </cell>
          <cell r="I734" t="str">
            <v>M2</v>
          </cell>
          <cell r="J734">
            <v>82490</v>
          </cell>
          <cell r="K734">
            <v>1093817.3999999999</v>
          </cell>
          <cell r="L734">
            <v>1.0500666747484544</v>
          </cell>
          <cell r="M734">
            <v>86620</v>
          </cell>
          <cell r="N734">
            <v>1148581.2</v>
          </cell>
        </row>
        <row r="735">
          <cell r="C735">
            <v>3</v>
          </cell>
          <cell r="D735" t="str">
            <v>Area Coridor As 6'-4/A-A'</v>
          </cell>
          <cell r="F735" t="str">
            <v/>
          </cell>
          <cell r="H735">
            <v>25.53</v>
          </cell>
          <cell r="I735" t="str">
            <v>M2</v>
          </cell>
          <cell r="J735">
            <v>82490</v>
          </cell>
          <cell r="K735">
            <v>2105969.7000000002</v>
          </cell>
          <cell r="L735">
            <v>1.0500666747484544</v>
          </cell>
          <cell r="M735">
            <v>86620</v>
          </cell>
          <cell r="N735">
            <v>2211408.6</v>
          </cell>
        </row>
        <row r="736">
          <cell r="C736">
            <v>4</v>
          </cell>
          <cell r="D736" t="str">
            <v>Ruang Arsip Biasa</v>
          </cell>
          <cell r="F736" t="str">
            <v>( II - 07 )</v>
          </cell>
          <cell r="H736">
            <v>21.12</v>
          </cell>
          <cell r="I736" t="str">
            <v>M2</v>
          </cell>
          <cell r="J736">
            <v>82490</v>
          </cell>
          <cell r="K736">
            <v>1742188.8</v>
          </cell>
          <cell r="L736">
            <v>1.0500666747484544</v>
          </cell>
          <cell r="M736">
            <v>86620</v>
          </cell>
          <cell r="N736">
            <v>1829414.4000000001</v>
          </cell>
        </row>
        <row r="737">
          <cell r="C737">
            <v>5</v>
          </cell>
          <cell r="D737" t="str">
            <v>Ruang Arsip tahan Api</v>
          </cell>
          <cell r="F737" t="str">
            <v>( II - 08 )</v>
          </cell>
          <cell r="H737">
            <v>16.32</v>
          </cell>
          <cell r="I737" t="str">
            <v>M2</v>
          </cell>
          <cell r="J737">
            <v>82490</v>
          </cell>
          <cell r="K737">
            <v>1346236.8</v>
          </cell>
          <cell r="L737">
            <v>1.0500666747484544</v>
          </cell>
          <cell r="M737">
            <v>86620</v>
          </cell>
          <cell r="N737">
            <v>1413638.4000000001</v>
          </cell>
        </row>
        <row r="738">
          <cell r="C738">
            <v>6</v>
          </cell>
          <cell r="D738" t="str">
            <v>Ruang ATK</v>
          </cell>
          <cell r="F738" t="str">
            <v>( II - 09 )</v>
          </cell>
          <cell r="H738">
            <v>5.85</v>
          </cell>
          <cell r="I738" t="str">
            <v>M2</v>
          </cell>
          <cell r="J738">
            <v>82490</v>
          </cell>
          <cell r="K738">
            <v>482566.49999999994</v>
          </cell>
          <cell r="L738">
            <v>1.0500666747484544</v>
          </cell>
          <cell r="M738">
            <v>86620</v>
          </cell>
          <cell r="N738">
            <v>506726.99999999994</v>
          </cell>
        </row>
        <row r="739">
          <cell r="C739">
            <v>7</v>
          </cell>
          <cell r="D739" t="str">
            <v>Ruang Server &amp; PABX</v>
          </cell>
          <cell r="F739" t="str">
            <v>( II - 10 )</v>
          </cell>
          <cell r="H739">
            <v>11.52</v>
          </cell>
          <cell r="I739" t="str">
            <v>M2</v>
          </cell>
          <cell r="J739">
            <v>82490</v>
          </cell>
          <cell r="K739">
            <v>950284.79999999993</v>
          </cell>
          <cell r="L739">
            <v>1.0500666747484544</v>
          </cell>
          <cell r="M739">
            <v>86620</v>
          </cell>
          <cell r="N739">
            <v>997862.39999999991</v>
          </cell>
        </row>
        <row r="740">
          <cell r="C740">
            <v>8</v>
          </cell>
          <cell r="D740" t="str">
            <v>Tangga</v>
          </cell>
          <cell r="E740" t="str">
            <v>Stair Corner</v>
          </cell>
          <cell r="F740" t="str">
            <v>( TG - 01 )</v>
          </cell>
          <cell r="H740">
            <v>22.41</v>
          </cell>
          <cell r="I740" t="str">
            <v>M2</v>
          </cell>
          <cell r="J740">
            <v>82490</v>
          </cell>
          <cell r="K740">
            <v>1848600.9</v>
          </cell>
          <cell r="L740">
            <v>1.0500666747484544</v>
          </cell>
          <cell r="M740">
            <v>86620</v>
          </cell>
          <cell r="N740">
            <v>1941154.2</v>
          </cell>
        </row>
        <row r="741">
          <cell r="C741">
            <v>9</v>
          </cell>
          <cell r="D741" t="str">
            <v>Tangga</v>
          </cell>
          <cell r="E741" t="str">
            <v>Stair Corner</v>
          </cell>
          <cell r="F741" t="str">
            <v>( TG - 02 )</v>
          </cell>
          <cell r="H741">
            <v>14.37</v>
          </cell>
          <cell r="I741" t="str">
            <v>M2</v>
          </cell>
          <cell r="J741">
            <v>82490</v>
          </cell>
          <cell r="K741">
            <v>1185381.3</v>
          </cell>
          <cell r="L741">
            <v>1.0500666747484542</v>
          </cell>
          <cell r="M741">
            <v>86620</v>
          </cell>
          <cell r="N741">
            <v>1244729.3999999999</v>
          </cell>
        </row>
        <row r="742">
          <cell r="C742">
            <v>10</v>
          </cell>
          <cell r="D742" t="str">
            <v>Area Teras ( TG - 01 )</v>
          </cell>
          <cell r="F742" t="str">
            <v/>
          </cell>
          <cell r="H742">
            <v>9</v>
          </cell>
          <cell r="I742" t="str">
            <v>M2</v>
          </cell>
          <cell r="J742">
            <v>82490</v>
          </cell>
          <cell r="K742">
            <v>742410</v>
          </cell>
          <cell r="L742">
            <v>1.0500666747484544</v>
          </cell>
          <cell r="M742">
            <v>86620</v>
          </cell>
          <cell r="N742">
            <v>779580</v>
          </cell>
        </row>
        <row r="743">
          <cell r="C743">
            <v>11</v>
          </cell>
          <cell r="D743" t="str">
            <v>Ruang Musholla</v>
          </cell>
          <cell r="F743" t="str">
            <v>( II - 14 )</v>
          </cell>
          <cell r="H743">
            <v>5.32</v>
          </cell>
          <cell r="I743" t="str">
            <v>M2</v>
          </cell>
          <cell r="J743">
            <v>82490</v>
          </cell>
          <cell r="K743">
            <v>438846.80000000005</v>
          </cell>
          <cell r="L743">
            <v>1.0500666747484544</v>
          </cell>
          <cell r="M743">
            <v>86620</v>
          </cell>
          <cell r="N743">
            <v>460818.4</v>
          </cell>
        </row>
        <row r="750">
          <cell r="B750" t="str">
            <v>8.4.</v>
          </cell>
          <cell r="C750" t="str">
            <v>PEK. LANTAI KERAMIK 33.3 X33.3Cm ( GLASURE )</v>
          </cell>
        </row>
        <row r="751">
          <cell r="C751" t="str">
            <v>Penawaran termasuk  :</v>
          </cell>
        </row>
        <row r="752">
          <cell r="C752" t="str">
            <v>-</v>
          </cell>
          <cell r="D752" t="str">
            <v>Harga termasuk Pola dot ukuran 10 x 10 Cm</v>
          </cell>
        </row>
        <row r="753">
          <cell r="C753" t="str">
            <v>-</v>
          </cell>
          <cell r="D753" t="str">
            <v>Plesteran tebal 4 cm , Pemotongan.</v>
          </cell>
        </row>
        <row r="754">
          <cell r="C754" t="str">
            <v>-</v>
          </cell>
          <cell r="D754" t="str">
            <v xml:space="preserve">Pengisian sela-sela antar keramik dgn </v>
          </cell>
        </row>
        <row r="755">
          <cell r="D755" t="str">
            <v>bahan pewarna semen.</v>
          </cell>
        </row>
        <row r="756">
          <cell r="C756" t="str">
            <v>-</v>
          </cell>
          <cell r="D756" t="str">
            <v xml:space="preserve">Pembersihan dengan bahan G0-Getter, </v>
          </cell>
        </row>
        <row r="757">
          <cell r="D757" t="str">
            <v>Jhonson wax</v>
          </cell>
        </row>
        <row r="758">
          <cell r="C758" t="str">
            <v>B a h a n  :</v>
          </cell>
        </row>
        <row r="759">
          <cell r="D759" t="str">
            <v>Keramik  33.3 x 33.3 Cm   ( Roman Gress )</v>
          </cell>
        </row>
        <row r="760">
          <cell r="D760" t="str">
            <v>Merk Roman atau  setara, corak/warna</v>
          </cell>
        </row>
        <row r="761">
          <cell r="D761" t="str">
            <v>atau setara sesuai dengan gambar dan RKS</v>
          </cell>
        </row>
        <row r="763">
          <cell r="B763">
            <v>1</v>
          </cell>
          <cell r="C763" t="str">
            <v>Lantai Satu</v>
          </cell>
        </row>
        <row r="764">
          <cell r="C764">
            <v>1</v>
          </cell>
          <cell r="D764" t="str">
            <v>Ruang Mobil Uang</v>
          </cell>
          <cell r="E764" t="str">
            <v/>
          </cell>
          <cell r="F764" t="str">
            <v>( I - 15 )</v>
          </cell>
          <cell r="H764">
            <v>24.65</v>
          </cell>
          <cell r="I764" t="str">
            <v>M2</v>
          </cell>
          <cell r="J764">
            <v>82490</v>
          </cell>
          <cell r="K764">
            <v>2033378.4999999998</v>
          </cell>
          <cell r="L764">
            <v>1.0500666747484544</v>
          </cell>
          <cell r="M764">
            <v>86620</v>
          </cell>
          <cell r="N764">
            <v>2135183</v>
          </cell>
        </row>
        <row r="765">
          <cell r="C765" t="str">
            <v/>
          </cell>
          <cell r="D765" t="str">
            <v/>
          </cell>
          <cell r="E765" t="str">
            <v/>
          </cell>
          <cell r="F765" t="str">
            <v/>
          </cell>
          <cell r="H765" t="str">
            <v/>
          </cell>
        </row>
        <row r="766">
          <cell r="B766">
            <v>2</v>
          </cell>
          <cell r="C766" t="str">
            <v>Lantai Dua</v>
          </cell>
        </row>
        <row r="767">
          <cell r="C767">
            <v>1</v>
          </cell>
          <cell r="D767" t="str">
            <v>Ruang Toilet Pria</v>
          </cell>
          <cell r="F767" t="str">
            <v>( II - 11 )</v>
          </cell>
          <cell r="H767">
            <v>9.61</v>
          </cell>
          <cell r="I767" t="str">
            <v>M2</v>
          </cell>
          <cell r="J767">
            <v>82490</v>
          </cell>
          <cell r="K767">
            <v>792728.89999999991</v>
          </cell>
          <cell r="L767">
            <v>1.0500666747484544</v>
          </cell>
          <cell r="M767">
            <v>86620</v>
          </cell>
          <cell r="N767">
            <v>832418.2</v>
          </cell>
        </row>
        <row r="768">
          <cell r="C768">
            <v>2</v>
          </cell>
          <cell r="D768" t="str">
            <v>Ruang Toilet Wanita</v>
          </cell>
          <cell r="F768" t="str">
            <v>( II - 12 )</v>
          </cell>
          <cell r="H768">
            <v>9.61</v>
          </cell>
          <cell r="I768" t="str">
            <v>M2</v>
          </cell>
          <cell r="J768">
            <v>82490</v>
          </cell>
          <cell r="K768">
            <v>792728.89999999991</v>
          </cell>
          <cell r="L768">
            <v>1.0500666747484544</v>
          </cell>
          <cell r="M768">
            <v>86620</v>
          </cell>
          <cell r="N768">
            <v>832418.2</v>
          </cell>
        </row>
        <row r="769">
          <cell r="C769">
            <v>3</v>
          </cell>
          <cell r="D769" t="str">
            <v>Ruang Pantry</v>
          </cell>
          <cell r="F769" t="str">
            <v>( II - 13 )</v>
          </cell>
          <cell r="H769">
            <v>3.06</v>
          </cell>
          <cell r="I769" t="str">
            <v>M2</v>
          </cell>
          <cell r="J769">
            <v>82490</v>
          </cell>
          <cell r="K769">
            <v>252419.4</v>
          </cell>
          <cell r="L769">
            <v>1.0500666747484544</v>
          </cell>
          <cell r="M769">
            <v>86620</v>
          </cell>
          <cell r="N769">
            <v>265057.2</v>
          </cell>
        </row>
        <row r="770">
          <cell r="C770">
            <v>4</v>
          </cell>
          <cell r="D770" t="str">
            <v>Ruang Wudhu</v>
          </cell>
          <cell r="F770" t="str">
            <v>( II - 15 )</v>
          </cell>
          <cell r="H770">
            <v>2.17</v>
          </cell>
          <cell r="I770" t="str">
            <v>M2</v>
          </cell>
          <cell r="J770">
            <v>82490</v>
          </cell>
          <cell r="K770">
            <v>179003.3</v>
          </cell>
          <cell r="L770">
            <v>1.0500666747484544</v>
          </cell>
          <cell r="M770">
            <v>86620</v>
          </cell>
          <cell r="N770">
            <v>187965.4</v>
          </cell>
        </row>
        <row r="771">
          <cell r="C771">
            <v>5</v>
          </cell>
          <cell r="D771" t="str">
            <v>Ruang Mushala</v>
          </cell>
          <cell r="F771" t="str">
            <v>( II - 14 )</v>
          </cell>
          <cell r="H771">
            <v>5.25</v>
          </cell>
          <cell r="I771" t="str">
            <v>M2</v>
          </cell>
          <cell r="J771">
            <v>82490</v>
          </cell>
          <cell r="K771">
            <v>433072.5</v>
          </cell>
          <cell r="L771">
            <v>1.0500666747484544</v>
          </cell>
          <cell r="M771">
            <v>86620</v>
          </cell>
          <cell r="N771">
            <v>454755</v>
          </cell>
        </row>
        <row r="773">
          <cell r="B773" t="str">
            <v>8.5.</v>
          </cell>
          <cell r="C773" t="str">
            <v>PEK. LANTAI KARPET TILE</v>
          </cell>
        </row>
        <row r="774">
          <cell r="C774" t="str">
            <v>Penawaran termasuk  :</v>
          </cell>
        </row>
        <row r="775">
          <cell r="C775" t="str">
            <v>-</v>
          </cell>
          <cell r="D775" t="str">
            <v>Plesteran 1 Pc : 5 Ps untuk mencapai elevasi</v>
          </cell>
        </row>
        <row r="776">
          <cell r="D776" t="str">
            <v>finish yang direncanakan</v>
          </cell>
        </row>
        <row r="777">
          <cell r="C777" t="str">
            <v>-</v>
          </cell>
          <cell r="D777" t="str">
            <v>Perekatan dan pemotongan yang diperlukan</v>
          </cell>
        </row>
        <row r="778">
          <cell r="C778" t="str">
            <v>B a h a n  :</v>
          </cell>
        </row>
        <row r="779">
          <cell r="C779" t="str">
            <v>-</v>
          </cell>
          <cell r="D779" t="str">
            <v>Carpet Tile SMJ Rtype 23 &amp; 13 tebal 5mm</v>
          </cell>
        </row>
        <row r="780">
          <cell r="C780" t="str">
            <v>-</v>
          </cell>
          <cell r="D780" t="str">
            <v>Pekerjaan disesuaikan dengan spesifikasi Teknis</v>
          </cell>
        </row>
        <row r="781">
          <cell r="D781" t="str">
            <v>dan RKS.</v>
          </cell>
        </row>
        <row r="783">
          <cell r="B783">
            <v>1</v>
          </cell>
          <cell r="C783" t="str">
            <v>Lantai Dua</v>
          </cell>
        </row>
        <row r="784">
          <cell r="C784">
            <v>1</v>
          </cell>
          <cell r="D784" t="str">
            <v xml:space="preserve">Ruang Pinca </v>
          </cell>
          <cell r="F784" t="str">
            <v>( II - 01 )</v>
          </cell>
          <cell r="H784">
            <v>23.07</v>
          </cell>
          <cell r="I784" t="str">
            <v>M2</v>
          </cell>
          <cell r="J784">
            <v>154000</v>
          </cell>
          <cell r="K784">
            <v>3552780</v>
          </cell>
          <cell r="L784">
            <v>1.0500649350649351</v>
          </cell>
          <cell r="M784">
            <v>161710</v>
          </cell>
          <cell r="N784">
            <v>3730649.7</v>
          </cell>
        </row>
        <row r="785">
          <cell r="C785">
            <v>2</v>
          </cell>
          <cell r="D785" t="str">
            <v>Ruang Layanan Non Antrian</v>
          </cell>
          <cell r="F785" t="str">
            <v>( II - 03 )</v>
          </cell>
          <cell r="H785">
            <v>23.74</v>
          </cell>
          <cell r="I785" t="str">
            <v>M2</v>
          </cell>
          <cell r="J785">
            <v>154000</v>
          </cell>
          <cell r="K785">
            <v>3655959.9999999995</v>
          </cell>
          <cell r="L785">
            <v>1.0500649350649351</v>
          </cell>
          <cell r="M785">
            <v>161710</v>
          </cell>
          <cell r="N785">
            <v>3838995.4</v>
          </cell>
        </row>
        <row r="786">
          <cell r="C786">
            <v>3</v>
          </cell>
          <cell r="D786" t="str">
            <v>Ruang Rapat</v>
          </cell>
          <cell r="F786" t="str">
            <v>( II - 05 )</v>
          </cell>
          <cell r="H786">
            <v>17.100000000000001</v>
          </cell>
          <cell r="I786" t="str">
            <v>M2</v>
          </cell>
          <cell r="J786">
            <v>154000</v>
          </cell>
          <cell r="K786">
            <v>2633400</v>
          </cell>
          <cell r="L786">
            <v>1.0500649350649351</v>
          </cell>
          <cell r="M786">
            <v>161710</v>
          </cell>
          <cell r="N786">
            <v>2765241</v>
          </cell>
        </row>
        <row r="788">
          <cell r="G788" t="str">
            <v>Jumlah</v>
          </cell>
          <cell r="H788" t="str">
            <v xml:space="preserve"> ( VIII. )</v>
          </cell>
          <cell r="K788">
            <v>124918253.09999998</v>
          </cell>
          <cell r="N788">
            <v>131169412.70000008</v>
          </cell>
        </row>
        <row r="855">
          <cell r="B855" t="str">
            <v xml:space="preserve">        IX.</v>
          </cell>
          <cell r="C855" t="str">
            <v>PEKERJAAN  PELAPIS DINDING DALAM DAN DINDING LUAR</v>
          </cell>
        </row>
        <row r="856">
          <cell r="C856" t="str">
            <v>Catatan  :</v>
          </cell>
        </row>
        <row r="857">
          <cell r="C857" t="str">
            <v>-</v>
          </cell>
          <cell r="D857" t="str">
            <v xml:space="preserve">Harga satuan pelapis  dinding sudah termasuk </v>
          </cell>
        </row>
        <row r="858">
          <cell r="D858" t="str">
            <v>kawat anyam, adukan, bahan perekat, pemotong,</v>
          </cell>
        </row>
        <row r="859">
          <cell r="D859" t="str">
            <v>pengisian naad, pemolesan, dan penebalan dinding</v>
          </cell>
        </row>
        <row r="860">
          <cell r="C860" t="str">
            <v>-</v>
          </cell>
          <cell r="D860" t="str">
            <v>Harga satuan dinding granit, sudah termasuk</v>
          </cell>
        </row>
        <row r="861">
          <cell r="D861" t="str">
            <v>alat bantu dan matrial lainnya.</v>
          </cell>
        </row>
        <row r="862">
          <cell r="C862" t="str">
            <v>-</v>
          </cell>
          <cell r="D862" t="str">
            <v>Harga satuan dinding sudah termasuk  list</v>
          </cell>
        </row>
        <row r="863">
          <cell r="D863" t="str">
            <v>penyedian  5 %</v>
          </cell>
        </row>
        <row r="864">
          <cell r="D864" t="str">
            <v>bahan finishing unruk cadangan maintenance.</v>
          </cell>
        </row>
        <row r="865">
          <cell r="C865" t="str">
            <v>-</v>
          </cell>
          <cell r="D865" t="str">
            <v xml:space="preserve"> Semua pekerjaan harus disesuaikan dengan</v>
          </cell>
        </row>
        <row r="866">
          <cell r="D866" t="str">
            <v>gambar dan RKS</v>
          </cell>
        </row>
        <row r="868">
          <cell r="B868" t="str">
            <v xml:space="preserve">       9.1.</v>
          </cell>
          <cell r="C868" t="str">
            <v>PEKERJAAN DINDING DALAM</v>
          </cell>
        </row>
        <row r="869">
          <cell r="C869" t="str">
            <v>PEK. DINDING HOMOGONEUS TILE  30X30 Cm ( POLISHED )</v>
          </cell>
        </row>
        <row r="870">
          <cell r="C870" t="str">
            <v>Penawaran termasuk  :</v>
          </cell>
        </row>
        <row r="871">
          <cell r="C871" t="str">
            <v>-</v>
          </cell>
          <cell r="D871" t="str">
            <v>Plester tebal 2cm dengan laticrete untuk perekat.</v>
          </cell>
        </row>
        <row r="872">
          <cell r="C872" t="str">
            <v>-</v>
          </cell>
          <cell r="D872" t="str">
            <v>Pemotongan</v>
          </cell>
        </row>
        <row r="873">
          <cell r="C873" t="str">
            <v>-</v>
          </cell>
          <cell r="D873" t="str">
            <v>Pengisian sela-sela antar keramik sesuai</v>
          </cell>
        </row>
        <row r="874">
          <cell r="D874" t="str">
            <v>spesifikasi.</v>
          </cell>
        </row>
        <row r="875">
          <cell r="C875" t="str">
            <v>-</v>
          </cell>
          <cell r="D875" t="str">
            <v>Ukuran  30 x 30 cm</v>
          </cell>
        </row>
        <row r="876">
          <cell r="C876" t="str">
            <v>-</v>
          </cell>
          <cell r="D876" t="str">
            <v>Disesuaikan dengan gambar dan RKS.</v>
          </cell>
        </row>
        <row r="878">
          <cell r="B878" t="str">
            <v xml:space="preserve">      1.1.</v>
          </cell>
          <cell r="C878" t="str">
            <v>Lantai satu</v>
          </cell>
        </row>
        <row r="879">
          <cell r="C879">
            <v>1</v>
          </cell>
          <cell r="D879" t="str">
            <v>Ruang Toilet Pria.</v>
          </cell>
          <cell r="F879" t="str">
            <v>( I - 16 )</v>
          </cell>
          <cell r="H879">
            <v>6.75</v>
          </cell>
          <cell r="I879" t="str">
            <v>M2</v>
          </cell>
          <cell r="J879">
            <v>67260</v>
          </cell>
          <cell r="K879">
            <v>454005</v>
          </cell>
          <cell r="L879">
            <v>1.0502527505203687</v>
          </cell>
          <cell r="M879">
            <v>70640</v>
          </cell>
          <cell r="N879">
            <v>476820</v>
          </cell>
        </row>
        <row r="880">
          <cell r="C880">
            <v>2</v>
          </cell>
          <cell r="D880" t="str">
            <v>Ruang Toilet Wanita</v>
          </cell>
          <cell r="F880" t="str">
            <v>( I - 17 )</v>
          </cell>
          <cell r="H880">
            <v>12.2</v>
          </cell>
          <cell r="I880" t="str">
            <v>M2</v>
          </cell>
          <cell r="J880">
            <v>67260</v>
          </cell>
          <cell r="K880">
            <v>820572</v>
          </cell>
          <cell r="L880">
            <v>1.0502527505203687</v>
          </cell>
          <cell r="M880">
            <v>70640</v>
          </cell>
          <cell r="N880">
            <v>861808</v>
          </cell>
        </row>
        <row r="882">
          <cell r="B882">
            <v>1.2</v>
          </cell>
          <cell r="C882" t="str">
            <v>Lantai Dua</v>
          </cell>
        </row>
        <row r="883">
          <cell r="C883">
            <v>1</v>
          </cell>
          <cell r="D883" t="str">
            <v>Ruang Toilet Pinca</v>
          </cell>
          <cell r="F883" t="str">
            <v>( II - 02 )</v>
          </cell>
          <cell r="H883">
            <v>57.36</v>
          </cell>
          <cell r="I883" t="str">
            <v>M2</v>
          </cell>
          <cell r="J883">
            <v>67260</v>
          </cell>
          <cell r="K883">
            <v>3858033.6</v>
          </cell>
          <cell r="L883">
            <v>1.0502527505203687</v>
          </cell>
          <cell r="M883">
            <v>70640</v>
          </cell>
          <cell r="N883">
            <v>4051910.4</v>
          </cell>
        </row>
        <row r="884">
          <cell r="C884">
            <v>2</v>
          </cell>
          <cell r="D884" t="str">
            <v>Ruang Toilet Non Antrian</v>
          </cell>
          <cell r="F884" t="str">
            <v>( II - 04 )</v>
          </cell>
          <cell r="H884">
            <v>57.36</v>
          </cell>
          <cell r="I884" t="str">
            <v>M2</v>
          </cell>
          <cell r="J884">
            <v>67260</v>
          </cell>
          <cell r="K884">
            <v>3858033.6</v>
          </cell>
          <cell r="L884">
            <v>1.0502527505203687</v>
          </cell>
          <cell r="M884">
            <v>70640</v>
          </cell>
          <cell r="N884">
            <v>4051910.4</v>
          </cell>
        </row>
        <row r="885">
          <cell r="C885">
            <v>3</v>
          </cell>
          <cell r="D885" t="str">
            <v>Ruang Pantry</v>
          </cell>
          <cell r="F885" t="str">
            <v>( II - 13 )</v>
          </cell>
          <cell r="H885">
            <v>21.01</v>
          </cell>
          <cell r="I885" t="str">
            <v>M2</v>
          </cell>
          <cell r="J885">
            <v>67260</v>
          </cell>
          <cell r="K885">
            <v>1413132.6</v>
          </cell>
          <cell r="L885">
            <v>1.0502527505203687</v>
          </cell>
          <cell r="M885">
            <v>70640</v>
          </cell>
          <cell r="N885">
            <v>1484146.4000000001</v>
          </cell>
        </row>
        <row r="887">
          <cell r="B887">
            <v>2</v>
          </cell>
          <cell r="C887" t="str">
            <v>PEK. DINDING KERAMIK 33.3 x 50 Cm</v>
          </cell>
        </row>
        <row r="888">
          <cell r="C888" t="str">
            <v>Penawaran termasuk  :</v>
          </cell>
        </row>
        <row r="889">
          <cell r="C889" t="str">
            <v>-</v>
          </cell>
          <cell r="D889" t="str">
            <v>Plester tebal 2cm dengan laticrete untuk perekat.</v>
          </cell>
        </row>
        <row r="890">
          <cell r="C890" t="str">
            <v>-</v>
          </cell>
          <cell r="D890" t="str">
            <v>Pemotongan</v>
          </cell>
        </row>
        <row r="891">
          <cell r="C891" t="str">
            <v>-</v>
          </cell>
          <cell r="D891" t="str">
            <v>Pengisian sela-sela antar keramik sesuai</v>
          </cell>
        </row>
        <row r="892">
          <cell r="D892" t="str">
            <v>spesifikasi.</v>
          </cell>
        </row>
        <row r="893">
          <cell r="C893" t="str">
            <v>-</v>
          </cell>
          <cell r="D893" t="str">
            <v>Ukuran  33.3 x 50 cm ( Royal )</v>
          </cell>
        </row>
        <row r="894">
          <cell r="C894" t="str">
            <v>-</v>
          </cell>
          <cell r="D894" t="str">
            <v>Disesuaikan dengan gambar dan RKS.</v>
          </cell>
        </row>
        <row r="896">
          <cell r="B896" t="str">
            <v xml:space="preserve">      1.1.</v>
          </cell>
          <cell r="C896" t="str">
            <v>Lantai Satu</v>
          </cell>
        </row>
        <row r="897">
          <cell r="C897">
            <v>1</v>
          </cell>
          <cell r="D897" t="str">
            <v>Ruang Janitor</v>
          </cell>
          <cell r="E897" t="str">
            <v/>
          </cell>
          <cell r="F897" t="str">
            <v>( I - 20 )</v>
          </cell>
          <cell r="H897">
            <v>12.2</v>
          </cell>
          <cell r="I897" t="str">
            <v>M2</v>
          </cell>
          <cell r="J897">
            <v>95090</v>
          </cell>
          <cell r="K897">
            <v>1160098</v>
          </cell>
          <cell r="L897">
            <v>1.0500578399411085</v>
          </cell>
          <cell r="M897">
            <v>99850</v>
          </cell>
          <cell r="N897">
            <v>1218170</v>
          </cell>
        </row>
        <row r="898">
          <cell r="E898" t="str">
            <v/>
          </cell>
        </row>
        <row r="899">
          <cell r="B899" t="str">
            <v xml:space="preserve">      1.2.</v>
          </cell>
          <cell r="C899" t="str">
            <v>Lantai Dua</v>
          </cell>
        </row>
        <row r="900">
          <cell r="C900">
            <v>1</v>
          </cell>
          <cell r="D900" t="str">
            <v>Ruang Toilet Pria</v>
          </cell>
          <cell r="F900" t="str">
            <v>( II - 11 )</v>
          </cell>
          <cell r="H900">
            <v>6.75</v>
          </cell>
          <cell r="I900" t="str">
            <v>M2</v>
          </cell>
          <cell r="J900">
            <v>95090</v>
          </cell>
          <cell r="K900">
            <v>641857.5</v>
          </cell>
          <cell r="L900">
            <v>1.0500578399411085</v>
          </cell>
          <cell r="M900">
            <v>99850</v>
          </cell>
          <cell r="N900">
            <v>673987.5</v>
          </cell>
        </row>
        <row r="901">
          <cell r="C901">
            <v>2</v>
          </cell>
          <cell r="D901" t="str">
            <v>Ruang Toilet Wanita</v>
          </cell>
          <cell r="F901" t="str">
            <v>( II - 12 )</v>
          </cell>
          <cell r="H901">
            <v>12.2</v>
          </cell>
          <cell r="I901" t="str">
            <v>M2</v>
          </cell>
          <cell r="J901">
            <v>95090</v>
          </cell>
          <cell r="K901">
            <v>1160098</v>
          </cell>
          <cell r="L901">
            <v>1.0500578399411085</v>
          </cell>
          <cell r="M901">
            <v>99850</v>
          </cell>
          <cell r="N901">
            <v>1218170</v>
          </cell>
        </row>
        <row r="902">
          <cell r="C902">
            <v>3</v>
          </cell>
          <cell r="D902" t="str">
            <v>Ruang Pantry</v>
          </cell>
          <cell r="F902" t="str">
            <v>( II - 13 )</v>
          </cell>
          <cell r="H902">
            <v>21.01</v>
          </cell>
          <cell r="I902" t="str">
            <v>M2</v>
          </cell>
          <cell r="J902">
            <v>95090</v>
          </cell>
          <cell r="K902">
            <v>1997840.9000000001</v>
          </cell>
          <cell r="L902">
            <v>1.0500578399411082</v>
          </cell>
          <cell r="M902">
            <v>99850</v>
          </cell>
          <cell r="N902">
            <v>2097848.5</v>
          </cell>
        </row>
        <row r="903">
          <cell r="C903">
            <v>4</v>
          </cell>
          <cell r="D903" t="str">
            <v>Ruang Wudhu</v>
          </cell>
          <cell r="F903" t="str">
            <v>( II - 15 )</v>
          </cell>
          <cell r="H903">
            <v>22.07</v>
          </cell>
          <cell r="I903" t="str">
            <v>M2</v>
          </cell>
          <cell r="J903">
            <v>95090</v>
          </cell>
          <cell r="K903">
            <v>2098636.2999999998</v>
          </cell>
          <cell r="L903">
            <v>1.0500578399411085</v>
          </cell>
          <cell r="M903">
            <v>99850</v>
          </cell>
          <cell r="N903">
            <v>2203689.5</v>
          </cell>
        </row>
        <row r="913">
          <cell r="B913">
            <v>3</v>
          </cell>
          <cell r="C913" t="str">
            <v>PEKERJAAN PLINT ( AREA DINDING &amp; TANGGA )</v>
          </cell>
        </row>
        <row r="914">
          <cell r="C914">
            <v>1</v>
          </cell>
          <cell r="D914" t="str">
            <v>Homogoneus Tile</v>
          </cell>
          <cell r="K914" t="str">
            <v/>
          </cell>
          <cell r="N914" t="str">
            <v/>
          </cell>
        </row>
        <row r="915">
          <cell r="D915" t="str">
            <v>-  Lantai Satu</v>
          </cell>
          <cell r="H915">
            <v>140.79</v>
          </cell>
          <cell r="I915" t="str">
            <v>M'</v>
          </cell>
          <cell r="J915">
            <v>45830</v>
          </cell>
          <cell r="K915">
            <v>6452405.6999999993</v>
          </cell>
          <cell r="L915">
            <v>1.0499672703469345</v>
          </cell>
          <cell r="M915">
            <v>48120</v>
          </cell>
          <cell r="N915">
            <v>6774814.7999999998</v>
          </cell>
        </row>
        <row r="917">
          <cell r="C917">
            <v>2</v>
          </cell>
          <cell r="D917" t="str">
            <v>Karamik Glassure  ( Plint Romans )</v>
          </cell>
        </row>
        <row r="918">
          <cell r="D918" t="str">
            <v>-  Lantai Satu</v>
          </cell>
          <cell r="H918">
            <v>31.72</v>
          </cell>
          <cell r="I918" t="str">
            <v>M'</v>
          </cell>
          <cell r="J918">
            <v>45830</v>
          </cell>
          <cell r="K918">
            <v>1453727.5999999999</v>
          </cell>
          <cell r="L918">
            <v>1.0499672703469343</v>
          </cell>
          <cell r="M918">
            <v>48120</v>
          </cell>
          <cell r="N918">
            <v>1526366.4</v>
          </cell>
        </row>
        <row r="919">
          <cell r="C919" t="str">
            <v/>
          </cell>
          <cell r="D919" t="str">
            <v>-  Lantai Dua</v>
          </cell>
          <cell r="H919">
            <v>131.04</v>
          </cell>
          <cell r="I919" t="str">
            <v>M'</v>
          </cell>
          <cell r="J919">
            <v>45830</v>
          </cell>
          <cell r="K919">
            <v>6005563.1999999993</v>
          </cell>
          <cell r="L919">
            <v>1.0499672703469345</v>
          </cell>
          <cell r="M919">
            <v>48120</v>
          </cell>
          <cell r="N919">
            <v>6305644.7999999998</v>
          </cell>
        </row>
        <row r="921">
          <cell r="C921">
            <v>3</v>
          </cell>
          <cell r="D921" t="str">
            <v>Kayu Plywood dilapis laminated / HPL</v>
          </cell>
        </row>
        <row r="922">
          <cell r="C922" t="str">
            <v/>
          </cell>
          <cell r="D922" t="str">
            <v>-  Lantai Dua</v>
          </cell>
          <cell r="H922">
            <v>61.76</v>
          </cell>
          <cell r="I922" t="str">
            <v>M'</v>
          </cell>
          <cell r="J922">
            <v>45000</v>
          </cell>
          <cell r="K922">
            <v>2779200</v>
          </cell>
          <cell r="L922">
            <v>1.05</v>
          </cell>
          <cell r="M922">
            <v>47250</v>
          </cell>
          <cell r="N922">
            <v>2918160</v>
          </cell>
        </row>
        <row r="924">
          <cell r="C924">
            <v>4</v>
          </cell>
          <cell r="D924" t="str">
            <v>Plester Coak</v>
          </cell>
        </row>
        <row r="925">
          <cell r="D925" t="str">
            <v>-  Lantai Satu</v>
          </cell>
          <cell r="H925">
            <v>19.2</v>
          </cell>
          <cell r="I925" t="str">
            <v>M'</v>
          </cell>
          <cell r="J925">
            <v>22500</v>
          </cell>
          <cell r="K925">
            <v>432000</v>
          </cell>
          <cell r="L925">
            <v>1.05</v>
          </cell>
          <cell r="M925">
            <v>23625</v>
          </cell>
          <cell r="N925">
            <v>453600</v>
          </cell>
        </row>
        <row r="927">
          <cell r="C927">
            <v>5</v>
          </cell>
          <cell r="D927" t="str">
            <v>Parapet Alumunium Composite Panel,</v>
          </cell>
        </row>
        <row r="928">
          <cell r="D928" t="str">
            <v>Rangka Besi C 100.5.4,6.6</v>
          </cell>
          <cell r="H928">
            <v>15.8</v>
          </cell>
          <cell r="I928" t="str">
            <v>M'</v>
          </cell>
          <cell r="J928">
            <v>300000</v>
          </cell>
          <cell r="K928">
            <v>4740000</v>
          </cell>
          <cell r="L928">
            <v>1.0500666666666667</v>
          </cell>
          <cell r="M928">
            <v>315020</v>
          </cell>
          <cell r="N928">
            <v>4977316</v>
          </cell>
        </row>
        <row r="929">
          <cell r="C929" t="str">
            <v/>
          </cell>
          <cell r="D929" t="str">
            <v/>
          </cell>
          <cell r="I929" t="str">
            <v/>
          </cell>
        </row>
        <row r="931">
          <cell r="B931" t="str">
            <v xml:space="preserve">      9.2.</v>
          </cell>
          <cell r="C931" t="str">
            <v>PEK. DINDING LUAR</v>
          </cell>
        </row>
        <row r="932">
          <cell r="B932">
            <v>1</v>
          </cell>
          <cell r="C932" t="str">
            <v>Dinding Alumunium Panel</v>
          </cell>
        </row>
        <row r="933">
          <cell r="C933" t="str">
            <v>Penawaran termasuk  :</v>
          </cell>
        </row>
        <row r="934">
          <cell r="C934" t="str">
            <v>-</v>
          </cell>
          <cell r="D934" t="str">
            <v>Rangka Galvanis + Alumunium Panel</v>
          </cell>
        </row>
        <row r="935">
          <cell r="D935" t="str">
            <v>Dikerjakan pemasangan permukaan rata Finish</v>
          </cell>
        </row>
        <row r="936">
          <cell r="C936" t="str">
            <v/>
          </cell>
          <cell r="D936" t="str">
            <v>termasuk alat bantu dan material lainnya.</v>
          </cell>
        </row>
        <row r="937">
          <cell r="C937" t="str">
            <v>-</v>
          </cell>
          <cell r="D937" t="str">
            <v xml:space="preserve">Harga penawaran disesuaikan dengan Spesifikasi </v>
          </cell>
        </row>
        <row r="938">
          <cell r="C938" t="str">
            <v/>
          </cell>
          <cell r="D938" t="str">
            <v>teknis gambar dan RKS</v>
          </cell>
        </row>
        <row r="939">
          <cell r="D939" t="str">
            <v/>
          </cell>
        </row>
        <row r="940">
          <cell r="B940" t="str">
            <v/>
          </cell>
          <cell r="C940">
            <v>1</v>
          </cell>
          <cell r="D940" t="str">
            <v>Tampak Depan / Timur laut</v>
          </cell>
          <cell r="F940" t="str">
            <v/>
          </cell>
          <cell r="G940" t="str">
            <v/>
          </cell>
          <cell r="H940">
            <v>79.944000000000003</v>
          </cell>
          <cell r="I940" t="str">
            <v>M2</v>
          </cell>
          <cell r="J940">
            <v>450920</v>
          </cell>
          <cell r="K940">
            <v>36048348.480000004</v>
          </cell>
          <cell r="L940">
            <v>1.0500532245187615</v>
          </cell>
          <cell r="M940">
            <v>473490</v>
          </cell>
          <cell r="N940">
            <v>37852684.560000002</v>
          </cell>
        </row>
        <row r="941">
          <cell r="C941">
            <v>2</v>
          </cell>
          <cell r="D941" t="str">
            <v>Tampak Samping / Barat daya</v>
          </cell>
          <cell r="F941" t="str">
            <v/>
          </cell>
          <cell r="G941" t="str">
            <v/>
          </cell>
          <cell r="H941">
            <v>30.12</v>
          </cell>
          <cell r="I941" t="str">
            <v>M2</v>
          </cell>
          <cell r="J941">
            <v>450920</v>
          </cell>
          <cell r="K941">
            <v>13581710.4</v>
          </cell>
          <cell r="L941">
            <v>1.0500532245187617</v>
          </cell>
          <cell r="M941">
            <v>473490</v>
          </cell>
          <cell r="N941">
            <v>14261518.800000001</v>
          </cell>
        </row>
        <row r="942">
          <cell r="C942">
            <v>3</v>
          </cell>
          <cell r="D942" t="str">
            <v>Tampak Samping / barat laut</v>
          </cell>
          <cell r="F942" t="str">
            <v/>
          </cell>
          <cell r="G942" t="str">
            <v/>
          </cell>
          <cell r="H942">
            <v>80.28</v>
          </cell>
          <cell r="I942" t="str">
            <v>M2</v>
          </cell>
          <cell r="J942">
            <v>450920</v>
          </cell>
          <cell r="K942">
            <v>36199857.600000001</v>
          </cell>
          <cell r="L942">
            <v>1.0500532245187617</v>
          </cell>
          <cell r="M942">
            <v>473490</v>
          </cell>
          <cell r="N942">
            <v>38011777.200000003</v>
          </cell>
        </row>
        <row r="943">
          <cell r="K943" t="str">
            <v/>
          </cell>
          <cell r="N943" t="str">
            <v/>
          </cell>
        </row>
        <row r="944">
          <cell r="B944">
            <v>1</v>
          </cell>
          <cell r="C944" t="str">
            <v>Dinding Nat Alumunium</v>
          </cell>
        </row>
        <row r="945">
          <cell r="C945" t="str">
            <v>Penawaran termasuk  :</v>
          </cell>
        </row>
        <row r="946">
          <cell r="C946" t="str">
            <v>-</v>
          </cell>
          <cell r="D946" t="str">
            <v>Matrial alumunium  U</v>
          </cell>
        </row>
        <row r="947">
          <cell r="D947" t="str">
            <v>Dikerjakan pemasangan permukaan rata dengan</v>
          </cell>
        </row>
        <row r="948">
          <cell r="C948" t="str">
            <v/>
          </cell>
          <cell r="D948" t="str">
            <v>finish plesteran aci.</v>
          </cell>
        </row>
        <row r="949">
          <cell r="C949" t="str">
            <v>-</v>
          </cell>
          <cell r="D949" t="str">
            <v xml:space="preserve">Harga penawaran disesuaikan dengan Spesifikasi </v>
          </cell>
        </row>
        <row r="950">
          <cell r="C950" t="str">
            <v/>
          </cell>
          <cell r="D950" t="str">
            <v>teknis gambar dan RKS</v>
          </cell>
        </row>
        <row r="951">
          <cell r="B951" t="str">
            <v>2.</v>
          </cell>
          <cell r="C951" t="str">
            <v>Bahan :</v>
          </cell>
        </row>
        <row r="952">
          <cell r="B952" t="str">
            <v/>
          </cell>
          <cell r="D952" t="str">
            <v>Alumunium</v>
          </cell>
        </row>
        <row r="953">
          <cell r="C953">
            <v>1</v>
          </cell>
          <cell r="D953" t="str">
            <v>Tampak Depan / Timur laut</v>
          </cell>
          <cell r="F953" t="str">
            <v/>
          </cell>
          <cell r="G953" t="str">
            <v/>
          </cell>
          <cell r="H953">
            <v>1.2</v>
          </cell>
          <cell r="I953" t="str">
            <v>M'</v>
          </cell>
          <cell r="J953">
            <v>10380</v>
          </cell>
          <cell r="K953">
            <v>12456</v>
          </cell>
          <cell r="L953">
            <v>1.0500963391136802</v>
          </cell>
          <cell r="M953">
            <v>10900</v>
          </cell>
          <cell r="N953">
            <v>13080</v>
          </cell>
        </row>
        <row r="954">
          <cell r="C954">
            <v>2</v>
          </cell>
          <cell r="D954" t="str">
            <v>Tampat Utara</v>
          </cell>
          <cell r="F954" t="str">
            <v/>
          </cell>
          <cell r="G954" t="str">
            <v/>
          </cell>
          <cell r="H954">
            <v>238.5</v>
          </cell>
          <cell r="I954" t="str">
            <v>M'</v>
          </cell>
          <cell r="J954">
            <v>10380</v>
          </cell>
          <cell r="K954">
            <v>2475630</v>
          </cell>
          <cell r="L954">
            <v>1.0500963391136802</v>
          </cell>
          <cell r="M954">
            <v>10900</v>
          </cell>
          <cell r="N954">
            <v>2599650</v>
          </cell>
        </row>
        <row r="955">
          <cell r="C955">
            <v>3</v>
          </cell>
          <cell r="D955" t="str">
            <v>Tampak Selatan</v>
          </cell>
          <cell r="F955" t="str">
            <v/>
          </cell>
          <cell r="G955" t="str">
            <v/>
          </cell>
          <cell r="H955">
            <v>134.19999999999999</v>
          </cell>
          <cell r="I955" t="str">
            <v>M'</v>
          </cell>
          <cell r="J955">
            <v>10380</v>
          </cell>
          <cell r="K955">
            <v>1392995.9999999998</v>
          </cell>
          <cell r="L955">
            <v>1.0500963391136802</v>
          </cell>
          <cell r="M955">
            <v>10900</v>
          </cell>
          <cell r="N955">
            <v>1462779.9999999998</v>
          </cell>
        </row>
        <row r="956">
          <cell r="C956">
            <v>4</v>
          </cell>
          <cell r="D956" t="str">
            <v>Tampak Timur</v>
          </cell>
          <cell r="H956">
            <v>132.6</v>
          </cell>
          <cell r="I956" t="str">
            <v>M'</v>
          </cell>
          <cell r="J956">
            <v>10380</v>
          </cell>
          <cell r="K956">
            <v>1376388</v>
          </cell>
          <cell r="L956">
            <v>1.0500963391136802</v>
          </cell>
          <cell r="M956">
            <v>10900</v>
          </cell>
          <cell r="N956">
            <v>1445340</v>
          </cell>
        </row>
        <row r="958">
          <cell r="B958">
            <v>3</v>
          </cell>
          <cell r="C958" t="str">
            <v>Dinding Batu Alam</v>
          </cell>
        </row>
        <row r="959">
          <cell r="C959">
            <v>1</v>
          </cell>
          <cell r="D959" t="str">
            <v>Dinding luar batu Alam susun sirih  ( t=50CM, t=60Cm )</v>
          </cell>
          <cell r="H959">
            <v>39.51</v>
          </cell>
          <cell r="I959" t="str">
            <v>M2</v>
          </cell>
          <cell r="J959">
            <v>148210</v>
          </cell>
          <cell r="K959">
            <v>5855777.0999999996</v>
          </cell>
          <cell r="L959">
            <v>1.0499966264084744</v>
          </cell>
          <cell r="M959">
            <v>155620</v>
          </cell>
          <cell r="N959">
            <v>6148546.1999999993</v>
          </cell>
        </row>
        <row r="960">
          <cell r="K960" t="str">
            <v>-----------------------</v>
          </cell>
          <cell r="N960" t="str">
            <v>-----------------------</v>
          </cell>
        </row>
        <row r="961">
          <cell r="G961" t="str">
            <v>Jumlah        (  IX. )</v>
          </cell>
          <cell r="K961">
            <v>136268367.58000001</v>
          </cell>
          <cell r="N961">
            <v>143089739.45999998</v>
          </cell>
        </row>
        <row r="970">
          <cell r="B970" t="str">
            <v xml:space="preserve">         X.</v>
          </cell>
          <cell r="C970" t="str">
            <v>PEKERJAAN LANGIT-LANGIT</v>
          </cell>
        </row>
        <row r="971">
          <cell r="C971" t="str">
            <v>Catatan  :</v>
          </cell>
        </row>
        <row r="972">
          <cell r="C972" t="str">
            <v>-</v>
          </cell>
          <cell r="D972" t="str">
            <v xml:space="preserve">Harga satuan sudah termasuk </v>
          </cell>
        </row>
        <row r="973">
          <cell r="D973" t="str">
            <v>bahan dan upah</v>
          </cell>
        </row>
        <row r="974">
          <cell r="C974" t="str">
            <v>-</v>
          </cell>
          <cell r="D974" t="str">
            <v>Alat penggantung</v>
          </cell>
        </row>
        <row r="975">
          <cell r="C975" t="str">
            <v>-</v>
          </cell>
          <cell r="D975" t="str">
            <v>Harga satuan sudah termasuk angkur -</v>
          </cell>
        </row>
        <row r="976">
          <cell r="D976" t="str">
            <v>angkur  skrup-skrup dan penggantung.</v>
          </cell>
        </row>
        <row r="977">
          <cell r="C977" t="str">
            <v>-</v>
          </cell>
          <cell r="D977" t="str">
            <v xml:space="preserve">Harga satuan sudah termasuk pelubang </v>
          </cell>
        </row>
        <row r="978">
          <cell r="D978" t="str">
            <v>untuk  alat-alat mekanikal dan elektrikal.</v>
          </cell>
        </row>
        <row r="979">
          <cell r="C979" t="str">
            <v>-</v>
          </cell>
          <cell r="D979" t="str">
            <v>Harga satuan gypsum board.</v>
          </cell>
        </row>
        <row r="980">
          <cell r="C980" t="str">
            <v>-</v>
          </cell>
          <cell r="D980" t="str">
            <v xml:space="preserve">Semua pekerjaan disesuaikan dengan  </v>
          </cell>
        </row>
        <row r="981">
          <cell r="D981" t="str">
            <v>gambar spesifikasi teknis dan RKS.</v>
          </cell>
        </row>
        <row r="983">
          <cell r="B983" t="str">
            <v xml:space="preserve">    10.1.</v>
          </cell>
          <cell r="C983" t="str">
            <v xml:space="preserve">PEK. PLAFOND GYPSUMBOARD 9 MM  </v>
          </cell>
        </row>
        <row r="984">
          <cell r="C984" t="str">
            <v>Penawaran termasuk  :</v>
          </cell>
        </row>
        <row r="985">
          <cell r="C985" t="str">
            <v>-</v>
          </cell>
          <cell r="D985" t="str">
            <v>Rangka dan penggantung.</v>
          </cell>
        </row>
        <row r="986">
          <cell r="C986" t="str">
            <v>-</v>
          </cell>
          <cell r="D986" t="str">
            <v>Plafond pola sudah termasuk , lis plafond</v>
          </cell>
        </row>
        <row r="987">
          <cell r="D987" t="str">
            <v>matrial lainnya yang diperlukan finish.</v>
          </cell>
        </row>
        <row r="988">
          <cell r="C988" t="str">
            <v>-</v>
          </cell>
          <cell r="D988" t="str">
            <v>Alumunium  'W' trim</v>
          </cell>
        </row>
        <row r="989">
          <cell r="C989" t="str">
            <v>-</v>
          </cell>
          <cell r="D989" t="str">
            <v xml:space="preserve">Lis Plafon Alumunium </v>
          </cell>
        </row>
        <row r="990">
          <cell r="C990" t="str">
            <v>B a h a n  :</v>
          </cell>
        </row>
        <row r="991">
          <cell r="C991" t="str">
            <v>-</v>
          </cell>
          <cell r="D991" t="str">
            <v>Gypsum Board  9 mm</v>
          </cell>
        </row>
        <row r="992">
          <cell r="C992" t="str">
            <v>-</v>
          </cell>
          <cell r="D992" t="str">
            <v>Rangka metal furing</v>
          </cell>
        </row>
        <row r="993">
          <cell r="C993" t="str">
            <v/>
          </cell>
          <cell r="D993" t="str">
            <v/>
          </cell>
        </row>
        <row r="994">
          <cell r="C994" t="str">
            <v>Lantai Satu</v>
          </cell>
        </row>
        <row r="995">
          <cell r="C995">
            <v>1</v>
          </cell>
          <cell r="D995" t="str">
            <v>Area Entrance</v>
          </cell>
          <cell r="F995" t="str">
            <v xml:space="preserve">( I -01 ) </v>
          </cell>
          <cell r="H995">
            <v>11.34</v>
          </cell>
          <cell r="I995" t="str">
            <v>M2</v>
          </cell>
          <cell r="J995">
            <v>68300</v>
          </cell>
          <cell r="K995">
            <v>774522</v>
          </cell>
          <cell r="L995">
            <v>1.0505124450951684</v>
          </cell>
          <cell r="M995">
            <v>71750</v>
          </cell>
          <cell r="N995">
            <v>813645</v>
          </cell>
        </row>
        <row r="996">
          <cell r="C996">
            <v>2</v>
          </cell>
          <cell r="D996" t="str">
            <v>Ruang Area Hall Tangga</v>
          </cell>
          <cell r="F996" t="str">
            <v xml:space="preserve">( I -02 ) </v>
          </cell>
          <cell r="H996">
            <v>5.75</v>
          </cell>
          <cell r="I996" t="str">
            <v>M2</v>
          </cell>
          <cell r="J996">
            <v>68300</v>
          </cell>
          <cell r="K996">
            <v>392725</v>
          </cell>
          <cell r="L996">
            <v>1.0505124450951684</v>
          </cell>
          <cell r="M996">
            <v>71750</v>
          </cell>
          <cell r="N996">
            <v>412562.5</v>
          </cell>
        </row>
        <row r="997">
          <cell r="C997">
            <v>3</v>
          </cell>
          <cell r="D997" t="str">
            <v>Ruang  CSO As 1-4 / C-D</v>
          </cell>
          <cell r="F997" t="str">
            <v xml:space="preserve">( I -03 ) </v>
          </cell>
          <cell r="H997">
            <v>74.739999999999995</v>
          </cell>
          <cell r="I997" t="str">
            <v>M2</v>
          </cell>
          <cell r="J997">
            <v>68300</v>
          </cell>
          <cell r="K997">
            <v>5104742</v>
          </cell>
          <cell r="L997">
            <v>1.0505124450951684</v>
          </cell>
          <cell r="M997">
            <v>71750</v>
          </cell>
          <cell r="N997">
            <v>5362595</v>
          </cell>
        </row>
        <row r="998">
          <cell r="C998">
            <v>4</v>
          </cell>
          <cell r="D998" t="str">
            <v xml:space="preserve">Area Bangking Hall  </v>
          </cell>
          <cell r="F998" t="str">
            <v xml:space="preserve">( I -04 ) </v>
          </cell>
          <cell r="H998">
            <v>91.74</v>
          </cell>
          <cell r="I998" t="str">
            <v>M2</v>
          </cell>
          <cell r="J998">
            <v>68300</v>
          </cell>
          <cell r="K998">
            <v>6265842</v>
          </cell>
          <cell r="L998">
            <v>1.0505124450951684</v>
          </cell>
          <cell r="M998">
            <v>71750</v>
          </cell>
          <cell r="N998">
            <v>6582345</v>
          </cell>
        </row>
        <row r="999">
          <cell r="C999">
            <v>5</v>
          </cell>
          <cell r="D999" t="str">
            <v>Ruang PBN</v>
          </cell>
          <cell r="F999" t="str">
            <v xml:space="preserve">( I -05 ) </v>
          </cell>
          <cell r="H999">
            <v>59.1</v>
          </cell>
          <cell r="I999" t="str">
            <v>M2</v>
          </cell>
          <cell r="J999">
            <v>68300</v>
          </cell>
          <cell r="K999">
            <v>4036530</v>
          </cell>
          <cell r="L999">
            <v>1.0505124450951684</v>
          </cell>
          <cell r="M999">
            <v>71750</v>
          </cell>
          <cell r="N999">
            <v>4240425</v>
          </cell>
        </row>
        <row r="1000">
          <cell r="C1000">
            <v>6</v>
          </cell>
          <cell r="D1000" t="str">
            <v>Ruang Supervisor, Hall Uang, Kasir, Hall</v>
          </cell>
          <cell r="F1000" t="str">
            <v xml:space="preserve">( I -06 ) </v>
          </cell>
          <cell r="H1000">
            <v>28.88</v>
          </cell>
          <cell r="I1000" t="str">
            <v>M2</v>
          </cell>
          <cell r="J1000">
            <v>68300</v>
          </cell>
          <cell r="K1000">
            <v>1972504</v>
          </cell>
          <cell r="L1000">
            <v>1.0505124450951684</v>
          </cell>
          <cell r="M1000">
            <v>71750</v>
          </cell>
          <cell r="N1000">
            <v>2072140</v>
          </cell>
        </row>
        <row r="1001">
          <cell r="B1001" t="str">
            <v>1.1.</v>
          </cell>
          <cell r="D1001" t="str">
            <v>( I - 06 ), '( I -12 ), ( I -13 )</v>
          </cell>
        </row>
        <row r="1002">
          <cell r="C1002">
            <v>7</v>
          </cell>
          <cell r="D1002" t="str">
            <v xml:space="preserve">Area Counter Teller, </v>
          </cell>
          <cell r="F1002" t="str">
            <v xml:space="preserve">( I -07 ) </v>
          </cell>
          <cell r="H1002">
            <v>38.14</v>
          </cell>
          <cell r="I1002" t="str">
            <v>M2</v>
          </cell>
          <cell r="J1002">
            <v>68300</v>
          </cell>
          <cell r="K1002">
            <v>2604962</v>
          </cell>
          <cell r="L1002">
            <v>1.0505124450951684</v>
          </cell>
          <cell r="M1002">
            <v>71750</v>
          </cell>
          <cell r="N1002">
            <v>2736545</v>
          </cell>
        </row>
        <row r="1003">
          <cell r="C1003">
            <v>8</v>
          </cell>
          <cell r="D1003" t="str">
            <v>Ruang Kas Besar</v>
          </cell>
          <cell r="F1003" t="str">
            <v>( I -08 )</v>
          </cell>
          <cell r="H1003">
            <v>6.29</v>
          </cell>
          <cell r="I1003" t="str">
            <v>M2</v>
          </cell>
          <cell r="J1003">
            <v>68300</v>
          </cell>
          <cell r="K1003">
            <v>429607</v>
          </cell>
          <cell r="L1003">
            <v>1.0505124450951684</v>
          </cell>
          <cell r="M1003">
            <v>71750</v>
          </cell>
          <cell r="N1003">
            <v>451307.5</v>
          </cell>
        </row>
        <row r="1004">
          <cell r="C1004">
            <v>9</v>
          </cell>
          <cell r="D1004" t="str">
            <v>Area Hall Tangga ( Tg - 02 )</v>
          </cell>
          <cell r="F1004" t="str">
            <v>( I -09 )</v>
          </cell>
          <cell r="H1004">
            <v>34.79</v>
          </cell>
          <cell r="I1004" t="str">
            <v>M2</v>
          </cell>
          <cell r="J1004">
            <v>68300</v>
          </cell>
          <cell r="K1004">
            <v>2376157</v>
          </cell>
          <cell r="L1004">
            <v>1.0505124450951684</v>
          </cell>
          <cell r="M1004">
            <v>71750</v>
          </cell>
          <cell r="N1004">
            <v>2496182.5</v>
          </cell>
        </row>
        <row r="1005">
          <cell r="D1005" t="str">
            <v>Area Coridor Lift</v>
          </cell>
        </row>
        <row r="1006">
          <cell r="C1006">
            <v>10</v>
          </cell>
          <cell r="D1006" t="str">
            <v>Ruang Area Panel</v>
          </cell>
          <cell r="F1006" t="str">
            <v>( I -19 )</v>
          </cell>
          <cell r="H1006">
            <v>5.25</v>
          </cell>
          <cell r="I1006" t="str">
            <v>M2</v>
          </cell>
          <cell r="J1006">
            <v>68300</v>
          </cell>
          <cell r="K1006">
            <v>358575</v>
          </cell>
          <cell r="L1006">
            <v>1.0505124450951684</v>
          </cell>
          <cell r="M1006">
            <v>71750</v>
          </cell>
          <cell r="N1006">
            <v>376687.5</v>
          </cell>
        </row>
        <row r="1007">
          <cell r="C1007" t="str">
            <v/>
          </cell>
          <cell r="D1007" t="str">
            <v/>
          </cell>
          <cell r="F1007" t="str">
            <v/>
          </cell>
          <cell r="H1007" t="str">
            <v/>
          </cell>
          <cell r="I1007" t="str">
            <v/>
          </cell>
        </row>
        <row r="1008">
          <cell r="C1008" t="str">
            <v>Lantai Dua</v>
          </cell>
        </row>
        <row r="1009">
          <cell r="C1009">
            <v>1</v>
          </cell>
          <cell r="D1009" t="str">
            <v xml:space="preserve">Ruang Pinca </v>
          </cell>
          <cell r="F1009" t="str">
            <v>( II - 01 )</v>
          </cell>
          <cell r="H1009">
            <v>22.95</v>
          </cell>
          <cell r="I1009" t="str">
            <v>M2</v>
          </cell>
          <cell r="J1009">
            <v>68300</v>
          </cell>
          <cell r="K1009">
            <v>1567485</v>
          </cell>
          <cell r="L1009">
            <v>1.0505124450951684</v>
          </cell>
          <cell r="M1009">
            <v>71750</v>
          </cell>
          <cell r="N1009">
            <v>1646662.5</v>
          </cell>
        </row>
        <row r="1010">
          <cell r="C1010">
            <v>2</v>
          </cell>
          <cell r="D1010" t="str">
            <v>Ruang Layanan Non Antrian</v>
          </cell>
          <cell r="F1010" t="str">
            <v>( II - 03 )</v>
          </cell>
          <cell r="H1010">
            <v>23.62</v>
          </cell>
          <cell r="I1010" t="str">
            <v>M2</v>
          </cell>
          <cell r="J1010">
            <v>68300</v>
          </cell>
          <cell r="K1010">
            <v>1613246</v>
          </cell>
          <cell r="L1010">
            <v>1.0505124450951684</v>
          </cell>
          <cell r="M1010">
            <v>71750</v>
          </cell>
          <cell r="N1010">
            <v>1694735</v>
          </cell>
        </row>
        <row r="1011">
          <cell r="C1011">
            <v>3</v>
          </cell>
          <cell r="D1011" t="str">
            <v>Ruang Rapat</v>
          </cell>
          <cell r="F1011" t="str">
            <v>( II - 05 )</v>
          </cell>
          <cell r="H1011">
            <v>17.100000000000001</v>
          </cell>
          <cell r="I1011" t="str">
            <v>M2</v>
          </cell>
          <cell r="J1011">
            <v>68300</v>
          </cell>
          <cell r="K1011">
            <v>1167930</v>
          </cell>
          <cell r="L1011">
            <v>1.0505124450951684</v>
          </cell>
          <cell r="M1011">
            <v>71750</v>
          </cell>
          <cell r="N1011">
            <v>1226925</v>
          </cell>
        </row>
        <row r="1012">
          <cell r="C1012">
            <v>4</v>
          </cell>
          <cell r="D1012" t="str">
            <v>Ruang Arsip Biasa</v>
          </cell>
          <cell r="F1012" t="str">
            <v>( II - 07 )</v>
          </cell>
          <cell r="H1012">
            <v>21</v>
          </cell>
          <cell r="I1012" t="str">
            <v>M2</v>
          </cell>
          <cell r="J1012">
            <v>68300</v>
          </cell>
          <cell r="K1012">
            <v>1434300</v>
          </cell>
          <cell r="L1012">
            <v>1.0505124450951684</v>
          </cell>
          <cell r="M1012">
            <v>71750</v>
          </cell>
          <cell r="N1012">
            <v>1506750</v>
          </cell>
        </row>
        <row r="1013">
          <cell r="C1013">
            <v>5</v>
          </cell>
          <cell r="D1013" t="str">
            <v>Ruang Arsip tahan Api</v>
          </cell>
          <cell r="E1013" t="str">
            <v/>
          </cell>
          <cell r="F1013" t="str">
            <v>( II - 08 )</v>
          </cell>
          <cell r="H1013">
            <v>16.2</v>
          </cell>
          <cell r="I1013" t="str">
            <v>M2</v>
          </cell>
          <cell r="J1013">
            <v>68300</v>
          </cell>
          <cell r="K1013">
            <v>1106460</v>
          </cell>
          <cell r="L1013">
            <v>1.0505124450951684</v>
          </cell>
          <cell r="M1013">
            <v>71750</v>
          </cell>
          <cell r="N1013">
            <v>1162350</v>
          </cell>
        </row>
        <row r="1014">
          <cell r="C1014">
            <v>6</v>
          </cell>
          <cell r="D1014" t="str">
            <v>Ruang ATK</v>
          </cell>
          <cell r="F1014" t="str">
            <v>( II - 09 )</v>
          </cell>
          <cell r="H1014">
            <v>5.77</v>
          </cell>
          <cell r="I1014" t="str">
            <v>M2</v>
          </cell>
          <cell r="J1014">
            <v>68300</v>
          </cell>
          <cell r="K1014">
            <v>394091</v>
          </cell>
          <cell r="L1014">
            <v>1.0505124450951682</v>
          </cell>
          <cell r="M1014">
            <v>71750</v>
          </cell>
          <cell r="N1014">
            <v>413997.49999999994</v>
          </cell>
        </row>
        <row r="1015">
          <cell r="B1015" t="str">
            <v>1.2.</v>
          </cell>
          <cell r="C1015">
            <v>7</v>
          </cell>
          <cell r="D1015" t="str">
            <v>Ruang Server &amp; PABX</v>
          </cell>
          <cell r="F1015" t="str">
            <v>( II - 10 )</v>
          </cell>
          <cell r="H1015">
            <v>10.62</v>
          </cell>
          <cell r="I1015" t="str">
            <v>M2</v>
          </cell>
          <cell r="J1015">
            <v>68300</v>
          </cell>
          <cell r="K1015">
            <v>725346</v>
          </cell>
          <cell r="L1015">
            <v>1.0505124450951684</v>
          </cell>
          <cell r="M1015">
            <v>71750</v>
          </cell>
          <cell r="N1015">
            <v>761985</v>
          </cell>
        </row>
        <row r="1016">
          <cell r="C1016">
            <v>8</v>
          </cell>
          <cell r="D1016" t="str">
            <v>Ruang Musholla</v>
          </cell>
          <cell r="F1016" t="str">
            <v>( II - 14 )</v>
          </cell>
          <cell r="H1016">
            <v>5.32</v>
          </cell>
          <cell r="I1016" t="str">
            <v>M2</v>
          </cell>
          <cell r="J1016">
            <v>68300</v>
          </cell>
          <cell r="K1016">
            <v>363356</v>
          </cell>
          <cell r="L1016">
            <v>1.0505124450951684</v>
          </cell>
          <cell r="M1016">
            <v>71750</v>
          </cell>
          <cell r="N1016">
            <v>381710</v>
          </cell>
        </row>
        <row r="1017">
          <cell r="C1017">
            <v>9</v>
          </cell>
          <cell r="D1017" t="str">
            <v>Area Hall Tangga &amp; Toilet   As 5-5'/B'-C</v>
          </cell>
          <cell r="F1017" t="str">
            <v/>
          </cell>
          <cell r="H1017">
            <v>12.66</v>
          </cell>
          <cell r="I1017" t="str">
            <v>M2</v>
          </cell>
          <cell r="J1017">
            <v>68300</v>
          </cell>
          <cell r="K1017">
            <v>864678</v>
          </cell>
          <cell r="L1017">
            <v>1.0505124450951684</v>
          </cell>
          <cell r="M1017">
            <v>71750</v>
          </cell>
          <cell r="N1017">
            <v>908355</v>
          </cell>
        </row>
        <row r="1018">
          <cell r="C1018">
            <v>8</v>
          </cell>
          <cell r="D1018" t="str">
            <v>Area Tangga</v>
          </cell>
          <cell r="F1018" t="str">
            <v>( TG - 01 )</v>
          </cell>
          <cell r="H1018">
            <v>30.1</v>
          </cell>
          <cell r="I1018" t="str">
            <v>M2</v>
          </cell>
          <cell r="J1018">
            <v>68300</v>
          </cell>
          <cell r="K1018">
            <v>2055830</v>
          </cell>
          <cell r="L1018">
            <v>1.0505124450951684</v>
          </cell>
          <cell r="M1018">
            <v>71750</v>
          </cell>
          <cell r="N1018">
            <v>2159675</v>
          </cell>
        </row>
        <row r="1019">
          <cell r="C1019">
            <v>9</v>
          </cell>
          <cell r="D1019" t="str">
            <v>Area Tangga</v>
          </cell>
          <cell r="F1019" t="str">
            <v>( TG - 02 )</v>
          </cell>
          <cell r="H1019">
            <v>13.4</v>
          </cell>
          <cell r="I1019" t="str">
            <v>M2</v>
          </cell>
          <cell r="J1019">
            <v>68300</v>
          </cell>
          <cell r="K1019">
            <v>915220</v>
          </cell>
          <cell r="L1019">
            <v>1.0505124450951684</v>
          </cell>
          <cell r="M1019">
            <v>71750</v>
          </cell>
          <cell r="N1019">
            <v>961450</v>
          </cell>
        </row>
        <row r="1020">
          <cell r="E1020" t="str">
            <v/>
          </cell>
        </row>
        <row r="1024">
          <cell r="E1024" t="str">
            <v/>
          </cell>
          <cell r="K1024" t="str">
            <v/>
          </cell>
          <cell r="N1024" t="str">
            <v/>
          </cell>
        </row>
        <row r="1026">
          <cell r="B1026" t="str">
            <v>10.2.</v>
          </cell>
          <cell r="C1026" t="str">
            <v>PEK. PLAFOND GYPSUMBOARD 9 MM  ( 60 x 120 Cm )</v>
          </cell>
        </row>
        <row r="1027">
          <cell r="D1027" t="str">
            <v>GYP TILE, COLOUR FINISH</v>
          </cell>
        </row>
        <row r="1028">
          <cell r="C1028" t="str">
            <v>Penawaran termasuk  :</v>
          </cell>
        </row>
        <row r="1029">
          <cell r="C1029" t="str">
            <v>-</v>
          </cell>
          <cell r="D1029" t="str">
            <v>Rangka dan penggantung.</v>
          </cell>
        </row>
        <row r="1030">
          <cell r="C1030" t="str">
            <v>-</v>
          </cell>
          <cell r="D1030" t="str">
            <v>Alumunium  'W' trim</v>
          </cell>
        </row>
        <row r="1031">
          <cell r="C1031" t="str">
            <v>B a h a n  :</v>
          </cell>
        </row>
        <row r="1032">
          <cell r="C1032" t="str">
            <v>-</v>
          </cell>
          <cell r="D1032" t="str">
            <v>Panel Vinyl  ( 600x1200x 9mm )</v>
          </cell>
        </row>
        <row r="1033">
          <cell r="C1033" t="str">
            <v>-</v>
          </cell>
          <cell r="D1033" t="str">
            <v>Gypsum Board tile Colour finish</v>
          </cell>
        </row>
        <row r="1034">
          <cell r="C1034" t="str">
            <v>-</v>
          </cell>
          <cell r="D1034" t="str">
            <v>Rangka metal furing</v>
          </cell>
        </row>
        <row r="1036">
          <cell r="B1036" t="str">
            <v>2.1.</v>
          </cell>
          <cell r="C1036" t="str">
            <v>Lantai Dua</v>
          </cell>
        </row>
        <row r="1037">
          <cell r="C1037">
            <v>1</v>
          </cell>
          <cell r="D1037" t="str">
            <v xml:space="preserve">Ruang Kerja </v>
          </cell>
          <cell r="F1037" t="str">
            <v>( II - 06 )</v>
          </cell>
          <cell r="H1037">
            <v>184.33</v>
          </cell>
          <cell r="I1037" t="str">
            <v>M2</v>
          </cell>
          <cell r="J1037">
            <v>70400</v>
          </cell>
          <cell r="K1037">
            <v>12976832</v>
          </cell>
          <cell r="L1037">
            <v>1.0498579545454545</v>
          </cell>
          <cell r="M1037">
            <v>73910</v>
          </cell>
          <cell r="N1037">
            <v>13623830.300000001</v>
          </cell>
        </row>
        <row r="1038">
          <cell r="C1038">
            <v>2</v>
          </cell>
          <cell r="D1038" t="str">
            <v>Area Coridor</v>
          </cell>
          <cell r="F1038" t="str">
            <v/>
          </cell>
          <cell r="H1038">
            <v>11.93</v>
          </cell>
          <cell r="I1038" t="str">
            <v>M2</v>
          </cell>
          <cell r="J1038">
            <v>70400</v>
          </cell>
          <cell r="K1038">
            <v>839872</v>
          </cell>
          <cell r="L1038">
            <v>1.0498579545454545</v>
          </cell>
          <cell r="M1038">
            <v>73910</v>
          </cell>
          <cell r="N1038">
            <v>881746.29999999993</v>
          </cell>
        </row>
        <row r="1039">
          <cell r="C1039">
            <v>3</v>
          </cell>
          <cell r="D1039" t="str">
            <v>Area Coridor</v>
          </cell>
          <cell r="F1039" t="str">
            <v/>
          </cell>
          <cell r="H1039">
            <v>9.24</v>
          </cell>
          <cell r="I1039" t="str">
            <v>M2</v>
          </cell>
          <cell r="J1039">
            <v>70400</v>
          </cell>
          <cell r="K1039">
            <v>650496</v>
          </cell>
          <cell r="L1039">
            <v>1.0498579545454545</v>
          </cell>
          <cell r="M1039">
            <v>73910</v>
          </cell>
          <cell r="N1039">
            <v>682928.4</v>
          </cell>
        </row>
        <row r="1040">
          <cell r="E1040" t="str">
            <v>As 4-5' / A-B</v>
          </cell>
        </row>
        <row r="1041">
          <cell r="E1041" t="str">
            <v>As 4-5 / C_D</v>
          </cell>
        </row>
        <row r="1042">
          <cell r="B1042" t="str">
            <v>10.3.</v>
          </cell>
          <cell r="C1042" t="str">
            <v xml:space="preserve">PEK. PLAFOND GYPSUMBOARD 9 MM  </v>
          </cell>
        </row>
        <row r="1043">
          <cell r="D1043" t="str">
            <v>WATER RESISTANCE</v>
          </cell>
        </row>
        <row r="1044">
          <cell r="C1044" t="str">
            <v>Penawaran termasuk  :</v>
          </cell>
        </row>
        <row r="1045">
          <cell r="C1045" t="str">
            <v>-</v>
          </cell>
          <cell r="D1045" t="str">
            <v>Rangka dan penggantung.</v>
          </cell>
        </row>
        <row r="1046">
          <cell r="C1046" t="str">
            <v>-</v>
          </cell>
          <cell r="D1046" t="str">
            <v>Termasuk list plafond alumunium sisi tepi dinding .</v>
          </cell>
        </row>
        <row r="1047">
          <cell r="D1047" t="str">
            <v>antara sudut plafond dan dinding.</v>
          </cell>
        </row>
        <row r="1048">
          <cell r="C1048" t="str">
            <v>-</v>
          </cell>
          <cell r="D1048" t="str">
            <v>Alumunium  'W' trim</v>
          </cell>
        </row>
        <row r="1049">
          <cell r="C1049" t="str">
            <v>B a h a n  :</v>
          </cell>
        </row>
        <row r="1050">
          <cell r="C1050" t="str">
            <v>-</v>
          </cell>
          <cell r="D1050" t="str">
            <v>GypsumBoard  Water resestan</v>
          </cell>
        </row>
        <row r="1051">
          <cell r="C1051" t="str">
            <v>-</v>
          </cell>
          <cell r="D1051" t="str">
            <v>Boral metal System GypsumBoard rangka metal</v>
          </cell>
        </row>
        <row r="1053">
          <cell r="B1053" t="str">
            <v>3.1.</v>
          </cell>
          <cell r="C1053" t="str">
            <v>Lantai Satu</v>
          </cell>
        </row>
        <row r="1054">
          <cell r="C1054">
            <v>1</v>
          </cell>
          <cell r="D1054" t="str">
            <v>Ruang Toilet Pria</v>
          </cell>
          <cell r="F1054" t="str">
            <v>( I - 16 )</v>
          </cell>
          <cell r="H1054">
            <v>9.61</v>
          </cell>
          <cell r="I1054" t="str">
            <v>M2</v>
          </cell>
          <cell r="J1054">
            <v>71300</v>
          </cell>
          <cell r="K1054">
            <v>685193</v>
          </cell>
          <cell r="L1054">
            <v>1.050070126227209</v>
          </cell>
          <cell r="M1054">
            <v>74870</v>
          </cell>
          <cell r="N1054">
            <v>719500.7</v>
          </cell>
        </row>
        <row r="1055">
          <cell r="C1055">
            <v>2</v>
          </cell>
          <cell r="D1055" t="str">
            <v>Ruang Toilet Wanita</v>
          </cell>
          <cell r="F1055" t="str">
            <v>( I - 17 )</v>
          </cell>
          <cell r="H1055">
            <v>9.61</v>
          </cell>
          <cell r="I1055" t="str">
            <v>M2</v>
          </cell>
          <cell r="J1055">
            <v>71300</v>
          </cell>
          <cell r="K1055">
            <v>685193</v>
          </cell>
          <cell r="L1055">
            <v>1.050070126227209</v>
          </cell>
          <cell r="M1055">
            <v>74870</v>
          </cell>
          <cell r="N1055">
            <v>719500.7</v>
          </cell>
        </row>
        <row r="1056">
          <cell r="C1056">
            <v>3</v>
          </cell>
          <cell r="D1056" t="str">
            <v>Ruang Pantry</v>
          </cell>
          <cell r="E1056" t="str">
            <v/>
          </cell>
          <cell r="F1056" t="str">
            <v>( I - 18 )</v>
          </cell>
          <cell r="H1056">
            <v>3.06</v>
          </cell>
          <cell r="I1056" t="str">
            <v>M2</v>
          </cell>
          <cell r="J1056">
            <v>71300</v>
          </cell>
          <cell r="K1056">
            <v>218178</v>
          </cell>
          <cell r="L1056">
            <v>1.050070126227209</v>
          </cell>
          <cell r="M1056">
            <v>74870</v>
          </cell>
          <cell r="N1056">
            <v>229102.2</v>
          </cell>
        </row>
        <row r="1057">
          <cell r="C1057">
            <v>4</v>
          </cell>
          <cell r="D1057" t="str">
            <v>Ruang Janitor</v>
          </cell>
          <cell r="E1057" t="str">
            <v/>
          </cell>
          <cell r="F1057" t="str">
            <v>( I - 20 )</v>
          </cell>
          <cell r="H1057">
            <v>2.17</v>
          </cell>
          <cell r="I1057" t="str">
            <v>M2</v>
          </cell>
          <cell r="J1057">
            <v>71300</v>
          </cell>
          <cell r="K1057">
            <v>154721</v>
          </cell>
          <cell r="L1057">
            <v>1.050070126227209</v>
          </cell>
          <cell r="M1057">
            <v>74870</v>
          </cell>
          <cell r="N1057">
            <v>162467.9</v>
          </cell>
        </row>
        <row r="1058">
          <cell r="E1058" t="str">
            <v/>
          </cell>
        </row>
        <row r="1059">
          <cell r="B1059" t="str">
            <v>3.2.</v>
          </cell>
          <cell r="C1059" t="str">
            <v>Lantai Dua</v>
          </cell>
        </row>
        <row r="1060">
          <cell r="C1060">
            <v>1</v>
          </cell>
          <cell r="D1060" t="str">
            <v>Ruang Toilet Pinca</v>
          </cell>
          <cell r="F1060" t="str">
            <v>( II - 02 )</v>
          </cell>
          <cell r="H1060">
            <v>4.3</v>
          </cell>
          <cell r="I1060" t="str">
            <v>M2</v>
          </cell>
          <cell r="J1060">
            <v>71300</v>
          </cell>
          <cell r="K1060">
            <v>306590</v>
          </cell>
          <cell r="L1060">
            <v>1.050070126227209</v>
          </cell>
          <cell r="M1060">
            <v>74870</v>
          </cell>
          <cell r="N1060">
            <v>321941</v>
          </cell>
        </row>
        <row r="1061">
          <cell r="C1061">
            <v>2</v>
          </cell>
          <cell r="D1061" t="str">
            <v>Ruang Toilet Non Antrian</v>
          </cell>
          <cell r="F1061" t="str">
            <v>( II - 04 )</v>
          </cell>
          <cell r="H1061">
            <v>3.42</v>
          </cell>
          <cell r="I1061" t="str">
            <v>M2</v>
          </cell>
          <cell r="J1061">
            <v>71300</v>
          </cell>
          <cell r="K1061">
            <v>243846</v>
          </cell>
          <cell r="L1061">
            <v>1.050070126227209</v>
          </cell>
          <cell r="M1061">
            <v>74870</v>
          </cell>
          <cell r="N1061">
            <v>256055.4</v>
          </cell>
        </row>
        <row r="1062">
          <cell r="C1062">
            <v>3</v>
          </cell>
          <cell r="D1062" t="str">
            <v>Ruang Toilet Pria</v>
          </cell>
          <cell r="F1062" t="str">
            <v>( II - 11 )</v>
          </cell>
          <cell r="H1062">
            <v>9.61</v>
          </cell>
          <cell r="I1062" t="str">
            <v>M2</v>
          </cell>
          <cell r="J1062">
            <v>71300</v>
          </cell>
          <cell r="K1062">
            <v>685193</v>
          </cell>
          <cell r="L1062">
            <v>1.050070126227209</v>
          </cell>
          <cell r="M1062">
            <v>74870</v>
          </cell>
          <cell r="N1062">
            <v>719500.7</v>
          </cell>
        </row>
        <row r="1063">
          <cell r="C1063">
            <v>4</v>
          </cell>
          <cell r="D1063" t="str">
            <v>Ruang Toilet Wanita</v>
          </cell>
          <cell r="F1063" t="str">
            <v>( II - 12 )</v>
          </cell>
          <cell r="H1063">
            <v>9.61</v>
          </cell>
          <cell r="I1063" t="str">
            <v>M2</v>
          </cell>
          <cell r="J1063">
            <v>71300</v>
          </cell>
          <cell r="K1063">
            <v>685193</v>
          </cell>
          <cell r="L1063">
            <v>1.050070126227209</v>
          </cell>
          <cell r="M1063">
            <v>74870</v>
          </cell>
          <cell r="N1063">
            <v>719500.7</v>
          </cell>
        </row>
        <row r="1064">
          <cell r="C1064">
            <v>5</v>
          </cell>
          <cell r="D1064" t="str">
            <v>Ruang Pantry</v>
          </cell>
          <cell r="F1064" t="str">
            <v>( II - 13 )</v>
          </cell>
          <cell r="H1064">
            <v>3.06</v>
          </cell>
          <cell r="I1064" t="str">
            <v>M2</v>
          </cell>
          <cell r="J1064">
            <v>71300</v>
          </cell>
          <cell r="K1064">
            <v>218178</v>
          </cell>
          <cell r="L1064">
            <v>1.050070126227209</v>
          </cell>
          <cell r="M1064">
            <v>74870</v>
          </cell>
          <cell r="N1064">
            <v>229102.2</v>
          </cell>
        </row>
        <row r="1065">
          <cell r="C1065">
            <v>6</v>
          </cell>
          <cell r="D1065" t="str">
            <v>Ruang Wudhu</v>
          </cell>
          <cell r="F1065" t="str">
            <v>( II - 15 )</v>
          </cell>
          <cell r="H1065">
            <v>2.17</v>
          </cell>
          <cell r="I1065" t="str">
            <v>M2</v>
          </cell>
          <cell r="J1065">
            <v>71300</v>
          </cell>
          <cell r="K1065">
            <v>154721</v>
          </cell>
          <cell r="L1065">
            <v>1.050070126227209</v>
          </cell>
          <cell r="M1065">
            <v>74870</v>
          </cell>
          <cell r="N1065">
            <v>162467.9</v>
          </cell>
        </row>
        <row r="1067">
          <cell r="B1067" t="str">
            <v>10.4.</v>
          </cell>
          <cell r="C1067" t="str">
            <v xml:space="preserve">PEK. FINSHING EXPOSED PLAFON  DAK BETON </v>
          </cell>
        </row>
        <row r="1068">
          <cell r="C1068" t="str">
            <v>Penawaran termasuk  :</v>
          </cell>
        </row>
        <row r="1069">
          <cell r="D1069" t="str">
            <v>Pekerjaan sudah termasuk matrial dan alat</v>
          </cell>
        </row>
        <row r="1070">
          <cell r="D1070" t="str">
            <v>bantu finish.</v>
          </cell>
        </row>
        <row r="1072">
          <cell r="B1072" t="str">
            <v>4.1.</v>
          </cell>
          <cell r="C1072" t="str">
            <v>Lantai Satu</v>
          </cell>
        </row>
        <row r="1073">
          <cell r="C1073">
            <v>1</v>
          </cell>
          <cell r="D1073" t="str">
            <v>Ruang Mobil</v>
          </cell>
          <cell r="F1073" t="str">
            <v>( I - 15 )</v>
          </cell>
          <cell r="H1073">
            <v>24.53</v>
          </cell>
          <cell r="I1073" t="str">
            <v>M2</v>
          </cell>
          <cell r="J1073">
            <v>15300</v>
          </cell>
          <cell r="K1073">
            <v>375309</v>
          </cell>
          <cell r="L1073">
            <v>1.0509803921568628</v>
          </cell>
          <cell r="M1073">
            <v>16080</v>
          </cell>
          <cell r="N1073">
            <v>394442.4</v>
          </cell>
        </row>
        <row r="1074">
          <cell r="C1074">
            <v>2</v>
          </cell>
          <cell r="D1074" t="str">
            <v>Ruang Arsip</v>
          </cell>
          <cell r="F1074" t="str">
            <v>( I - 10 )</v>
          </cell>
          <cell r="G1074" t="str">
            <v/>
          </cell>
          <cell r="H1074">
            <v>16.62</v>
          </cell>
          <cell r="I1074" t="str">
            <v>M2</v>
          </cell>
          <cell r="J1074">
            <v>15300</v>
          </cell>
          <cell r="K1074">
            <v>254286.00000000003</v>
          </cell>
          <cell r="L1074">
            <v>1.0509803921568628</v>
          </cell>
          <cell r="M1074">
            <v>16080</v>
          </cell>
          <cell r="N1074">
            <v>267249.60000000003</v>
          </cell>
        </row>
        <row r="1075">
          <cell r="C1075">
            <v>3</v>
          </cell>
          <cell r="D1075" t="str">
            <v>Ruang Khasanah</v>
          </cell>
          <cell r="F1075" t="str">
            <v>( I - 11 )</v>
          </cell>
          <cell r="G1075" t="str">
            <v/>
          </cell>
          <cell r="H1075">
            <v>10.17</v>
          </cell>
          <cell r="I1075" t="str">
            <v>M2</v>
          </cell>
          <cell r="J1075">
            <v>15300</v>
          </cell>
          <cell r="K1075">
            <v>155601</v>
          </cell>
          <cell r="L1075">
            <v>1.0509803921568628</v>
          </cell>
          <cell r="M1075">
            <v>16080</v>
          </cell>
          <cell r="N1075">
            <v>163533.6</v>
          </cell>
        </row>
        <row r="1076">
          <cell r="C1076">
            <v>4</v>
          </cell>
          <cell r="D1076" t="str">
            <v>Area Tangga  ( Beton tangga )</v>
          </cell>
          <cell r="F1076" t="str">
            <v>( TG - 01 )</v>
          </cell>
          <cell r="G1076" t="str">
            <v/>
          </cell>
          <cell r="H1076">
            <v>16.46</v>
          </cell>
          <cell r="I1076" t="str">
            <v>M2</v>
          </cell>
          <cell r="J1076">
            <v>15300</v>
          </cell>
          <cell r="K1076">
            <v>251838</v>
          </cell>
          <cell r="L1076">
            <v>1.0509803921568628</v>
          </cell>
          <cell r="M1076">
            <v>16080</v>
          </cell>
          <cell r="N1076">
            <v>264676.8</v>
          </cell>
        </row>
        <row r="1077">
          <cell r="C1077">
            <v>5</v>
          </cell>
          <cell r="D1077" t="str">
            <v>Area Tangga  ( Beton tangga )</v>
          </cell>
          <cell r="F1077" t="str">
            <v>( TG - 02 )</v>
          </cell>
          <cell r="G1077" t="str">
            <v/>
          </cell>
          <cell r="H1077">
            <v>14.57</v>
          </cell>
          <cell r="I1077" t="str">
            <v>M2</v>
          </cell>
          <cell r="J1077">
            <v>15300</v>
          </cell>
          <cell r="K1077">
            <v>222921</v>
          </cell>
          <cell r="L1077">
            <v>1.0509803921568628</v>
          </cell>
          <cell r="M1077">
            <v>16080</v>
          </cell>
          <cell r="N1077">
            <v>234285.6</v>
          </cell>
        </row>
        <row r="1078">
          <cell r="C1078">
            <v>6</v>
          </cell>
          <cell r="D1078" t="str">
            <v>Area Teras       ( Centilever )</v>
          </cell>
          <cell r="F1078" t="str">
            <v/>
          </cell>
          <cell r="G1078" t="str">
            <v/>
          </cell>
          <cell r="H1078">
            <v>10.57</v>
          </cell>
          <cell r="I1078" t="str">
            <v>M2</v>
          </cell>
          <cell r="J1078">
            <v>15300</v>
          </cell>
          <cell r="K1078">
            <v>161721</v>
          </cell>
          <cell r="L1078">
            <v>1.0509803921568628</v>
          </cell>
          <cell r="M1078">
            <v>16080</v>
          </cell>
          <cell r="N1078">
            <v>169965.6</v>
          </cell>
        </row>
        <row r="1082">
          <cell r="B1082" t="str">
            <v>4.2.</v>
          </cell>
          <cell r="C1082" t="str">
            <v>Lantai Dua</v>
          </cell>
        </row>
        <row r="1083">
          <cell r="C1083">
            <v>1</v>
          </cell>
          <cell r="D1083" t="str">
            <v>Area Tangga  ( Beton tangga )</v>
          </cell>
          <cell r="F1083" t="str">
            <v>( TG - 01 )</v>
          </cell>
          <cell r="G1083" t="str">
            <v/>
          </cell>
          <cell r="H1083">
            <v>13.72</v>
          </cell>
          <cell r="I1083" t="str">
            <v>M2</v>
          </cell>
          <cell r="J1083">
            <v>15300</v>
          </cell>
          <cell r="K1083">
            <v>209916</v>
          </cell>
          <cell r="L1083">
            <v>1.0509803921568628</v>
          </cell>
          <cell r="M1083">
            <v>16080</v>
          </cell>
          <cell r="N1083">
            <v>220617.60000000001</v>
          </cell>
        </row>
        <row r="1084">
          <cell r="C1084">
            <v>2</v>
          </cell>
          <cell r="D1084" t="str">
            <v>Area Tangga  ( Beton tangga )</v>
          </cell>
          <cell r="F1084" t="str">
            <v>( TG - 02 )</v>
          </cell>
          <cell r="G1084" t="str">
            <v/>
          </cell>
          <cell r="H1084">
            <v>13.4</v>
          </cell>
          <cell r="I1084" t="str">
            <v>M2</v>
          </cell>
          <cell r="J1084">
            <v>15300</v>
          </cell>
          <cell r="K1084">
            <v>205020</v>
          </cell>
          <cell r="L1084">
            <v>1.0509803921568628</v>
          </cell>
          <cell r="M1084">
            <v>16080</v>
          </cell>
          <cell r="N1084">
            <v>215472</v>
          </cell>
        </row>
        <row r="1086">
          <cell r="B1086" t="str">
            <v>10.5.</v>
          </cell>
          <cell r="C1086" t="str">
            <v>PEKERJAAN COVE PLAFON &amp; LIS PLAFON</v>
          </cell>
        </row>
        <row r="1087">
          <cell r="C1087" t="str">
            <v>-</v>
          </cell>
          <cell r="D1087" t="str">
            <v>Rangka dan penggantung.</v>
          </cell>
        </row>
        <row r="1088">
          <cell r="C1088" t="str">
            <v>-</v>
          </cell>
          <cell r="D1088" t="str">
            <v xml:space="preserve">Cove miltipleks 18mm </v>
          </cell>
        </row>
        <row r="1089">
          <cell r="C1089" t="str">
            <v>-</v>
          </cell>
          <cell r="D1089" t="str">
            <v>Alumunium  'W' trim</v>
          </cell>
        </row>
        <row r="1090">
          <cell r="C1090" t="str">
            <v>-</v>
          </cell>
          <cell r="D1090" t="str">
            <v>Cove termasuk Cat Emulsi finish</v>
          </cell>
        </row>
        <row r="1091">
          <cell r="C1091" t="str">
            <v>-</v>
          </cell>
          <cell r="D1091" t="str">
            <v>Material kualitas baik.</v>
          </cell>
        </row>
        <row r="1092">
          <cell r="C1092" t="str">
            <v>-</v>
          </cell>
          <cell r="D1092" t="str">
            <v>Perhitungan harga disesaikan dengan notasi gambar</v>
          </cell>
        </row>
        <row r="1093">
          <cell r="D1093" t="str">
            <v>atau Spesifikasi Teknis dan RKS.</v>
          </cell>
        </row>
        <row r="1094">
          <cell r="C1094" t="str">
            <v>B a h a n :</v>
          </cell>
        </row>
        <row r="1095">
          <cell r="C1095" t="str">
            <v>-</v>
          </cell>
          <cell r="D1095" t="str">
            <v>Mutipleks 18mm , GypsumBoard 12mm</v>
          </cell>
        </row>
        <row r="1096">
          <cell r="C1096" t="str">
            <v>-</v>
          </cell>
          <cell r="D1096" t="str">
            <v>Rangka metal furing</v>
          </cell>
        </row>
        <row r="1097">
          <cell r="C1097" t="str">
            <v>-</v>
          </cell>
          <cell r="D1097" t="str">
            <v>Pekerjaan ini sudah termasuk finishing</v>
          </cell>
        </row>
        <row r="1099">
          <cell r="B1099" t="str">
            <v>5.1.</v>
          </cell>
          <cell r="C1099" t="str">
            <v>Lantai Satu</v>
          </cell>
          <cell r="I1099" t="str">
            <v/>
          </cell>
        </row>
        <row r="1100">
          <cell r="C1100" t="str">
            <v>1.1.</v>
          </cell>
          <cell r="D1100" t="str">
            <v xml:space="preserve">Cove Detail  </v>
          </cell>
          <cell r="H1100">
            <v>23.1</v>
          </cell>
          <cell r="I1100" t="str">
            <v>M'</v>
          </cell>
          <cell r="J1100">
            <v>286200</v>
          </cell>
          <cell r="K1100">
            <v>6611220</v>
          </cell>
          <cell r="L1100">
            <v>1.05</v>
          </cell>
          <cell r="M1100">
            <v>300510</v>
          </cell>
          <cell r="N1100">
            <v>6941781</v>
          </cell>
        </row>
        <row r="1102">
          <cell r="B1102" t="str">
            <v>5.2.</v>
          </cell>
          <cell r="C1102" t="str">
            <v>Lantai Dua</v>
          </cell>
        </row>
        <row r="1103">
          <cell r="C1103" t="str">
            <v>2.1.</v>
          </cell>
          <cell r="D1103" t="str">
            <v xml:space="preserve">Cove Detail   </v>
          </cell>
          <cell r="H1103">
            <v>58.2</v>
          </cell>
          <cell r="I1103" t="str">
            <v>M'</v>
          </cell>
          <cell r="J1103">
            <v>286200</v>
          </cell>
          <cell r="K1103">
            <v>16656840</v>
          </cell>
          <cell r="L1103">
            <v>1.05</v>
          </cell>
          <cell r="M1103">
            <v>300510</v>
          </cell>
          <cell r="N1103">
            <v>17489682</v>
          </cell>
        </row>
        <row r="1106">
          <cell r="G1106" t="str">
            <v>Jumlah       (  X. )</v>
          </cell>
          <cell r="K1106">
            <v>80132986</v>
          </cell>
          <cell r="N1106">
            <v>84158380.600000009</v>
          </cell>
        </row>
        <row r="1138">
          <cell r="B1138" t="str">
            <v xml:space="preserve">        XI.</v>
          </cell>
          <cell r="C1138" t="str">
            <v>PEKERJAAN KOSEN DAUN PINTU, JENDELA DAN PARTISI</v>
          </cell>
        </row>
        <row r="1139">
          <cell r="C1139" t="str">
            <v>Penawaran  :</v>
          </cell>
        </row>
        <row r="1140">
          <cell r="C1140" t="str">
            <v>-</v>
          </cell>
          <cell r="D1140" t="str">
            <v xml:space="preserve">Perkuatan-perkuatan pipa hollow tebal </v>
          </cell>
        </row>
        <row r="1141">
          <cell r="D1141" t="str">
            <v>12 mmdimana diperlukan.</v>
          </cell>
        </row>
        <row r="1142">
          <cell r="C1142" t="str">
            <v>-</v>
          </cell>
          <cell r="D1142" t="str">
            <v>Neo prene gasket untuk pasangan kaca.</v>
          </cell>
        </row>
        <row r="1143">
          <cell r="C1143" t="str">
            <v>-</v>
          </cell>
          <cell r="D1143" t="str">
            <v>Mohair untuk pintu rangka alm.</v>
          </cell>
        </row>
        <row r="1144">
          <cell r="C1144" t="str">
            <v>-</v>
          </cell>
          <cell r="D1144" t="str">
            <v>Pelubang kaca, pemotongan kaca dll.</v>
          </cell>
        </row>
        <row r="1145">
          <cell r="C1145" t="str">
            <v>-</v>
          </cell>
          <cell r="D1145" t="str">
            <v xml:space="preserve">pelapis dengan silicon sealant pada </v>
          </cell>
        </row>
        <row r="1146">
          <cell r="D1146" t="str">
            <v>tempat yang diperlukan.</v>
          </cell>
        </row>
        <row r="1147">
          <cell r="C1147" t="str">
            <v>-</v>
          </cell>
          <cell r="D1147" t="str">
            <v>System penggantungan/pemasangan dgn</v>
          </cell>
        </row>
        <row r="1148">
          <cell r="D1148" t="str">
            <v>peralatan dan penguat yang diperlukan.</v>
          </cell>
        </row>
        <row r="1149">
          <cell r="C1149" t="str">
            <v>-</v>
          </cell>
          <cell r="D1149" t="str">
            <v>Penawaran termasuk Iron mongery, Kecuali tertulid lain.</v>
          </cell>
        </row>
        <row r="1150">
          <cell r="C1150" t="str">
            <v>-</v>
          </cell>
          <cell r="D1150" t="str">
            <v>Penawaran termasuk finishing dan pengecatan</v>
          </cell>
        </row>
        <row r="1151">
          <cell r="C1151" t="str">
            <v>-</v>
          </cell>
          <cell r="D1151" t="str">
            <v>Semua Pekerjaan disesuaikan dengan</v>
          </cell>
        </row>
        <row r="1152">
          <cell r="D1152" t="str">
            <v>gambar, Spesifikasi teknis dan RKS.</v>
          </cell>
        </row>
        <row r="1153">
          <cell r="C1153" t="str">
            <v>B a h a n  :</v>
          </cell>
        </row>
        <row r="1154">
          <cell r="C1154" t="str">
            <v>-</v>
          </cell>
          <cell r="D1154" t="str">
            <v>Khusus pekerjaan kayu memakai kayu -</v>
          </cell>
        </row>
        <row r="1155">
          <cell r="D1155" t="str">
            <v>kamper oven samarinda kelas I.</v>
          </cell>
        </row>
        <row r="1156">
          <cell r="C1156" t="str">
            <v>-</v>
          </cell>
          <cell r="D1156" t="str">
            <v>Profil alum  Alumunium   Anodized,</v>
          </cell>
        </row>
        <row r="1157">
          <cell r="D1157" t="str">
            <v xml:space="preserve">berwarna tebal nominal alumunium 2 mm, </v>
          </cell>
        </row>
        <row r="1158">
          <cell r="D1158" t="str">
            <v xml:space="preserve">tebal powder coating.  </v>
          </cell>
        </row>
        <row r="1159">
          <cell r="C1159" t="str">
            <v>-</v>
          </cell>
          <cell r="D1159" t="str">
            <v>Sealant silicone,  merk Dow Corning 9mm</v>
          </cell>
        </row>
        <row r="1160">
          <cell r="C1160" t="str">
            <v>-</v>
          </cell>
          <cell r="D1160" t="str">
            <v>Teak Block tebal 9 mm</v>
          </cell>
        </row>
        <row r="1161">
          <cell r="C1161" t="str">
            <v>-</v>
          </cell>
          <cell r="D1161" t="str">
            <v>Formika merk FORMICA ex. Lokal</v>
          </cell>
        </row>
        <row r="1162">
          <cell r="C1162" t="str">
            <v>-</v>
          </cell>
          <cell r="D1162" t="str">
            <v>Gasket : Neoprene</v>
          </cell>
        </row>
        <row r="1163">
          <cell r="C1163" t="str">
            <v>-</v>
          </cell>
          <cell r="D1163" t="str">
            <v>Pintu Besi:</v>
          </cell>
        </row>
        <row r="1164">
          <cell r="C1164" t="str">
            <v>-</v>
          </cell>
          <cell r="D1164" t="str">
            <v>Partisi termasuk Plint , Lis Plafond terpasang</v>
          </cell>
        </row>
        <row r="1165">
          <cell r="D1165" t="str">
            <v>Finishing :</v>
          </cell>
        </row>
        <row r="1166">
          <cell r="D1166" t="str">
            <v>- Alumunium Anodized, Laquered</v>
          </cell>
        </row>
        <row r="1167">
          <cell r="D1167" t="str">
            <v>- Daun pintu kayu melamic finish</v>
          </cell>
        </row>
        <row r="1168">
          <cell r="D1168" t="str">
            <v>- Pintu besi cat enamel</v>
          </cell>
        </row>
        <row r="1170">
          <cell r="B1170" t="str">
            <v xml:space="preserve">    10.1.</v>
          </cell>
          <cell r="C1170" t="str">
            <v xml:space="preserve">KOSEN DAN DAUN PINTU / DAUN JENDELA </v>
          </cell>
        </row>
        <row r="1172">
          <cell r="C1172" t="str">
            <v>Type PJAL - 01</v>
          </cell>
          <cell r="E1172">
            <v>1</v>
          </cell>
          <cell r="F1172" t="str">
            <v>Unt</v>
          </cell>
        </row>
        <row r="1173">
          <cell r="B1173">
            <v>1</v>
          </cell>
          <cell r="C1173" t="str">
            <v>Area Banking Hall</v>
          </cell>
        </row>
        <row r="1174">
          <cell r="C1174" t="str">
            <v>-</v>
          </cell>
          <cell r="D1174" t="str">
            <v>Kosen Alumunium</v>
          </cell>
          <cell r="H1174">
            <v>16.8</v>
          </cell>
          <cell r="I1174" t="str">
            <v>M'</v>
          </cell>
          <cell r="J1174">
            <v>92330</v>
          </cell>
          <cell r="K1174">
            <v>1551144</v>
          </cell>
          <cell r="L1174">
            <v>1.050037907505686</v>
          </cell>
          <cell r="M1174">
            <v>96950</v>
          </cell>
          <cell r="N1174">
            <v>1628760</v>
          </cell>
        </row>
        <row r="1175">
          <cell r="C1175" t="str">
            <v>-</v>
          </cell>
          <cell r="D1175" t="str">
            <v>Kaca Tempered 12 mm  DP</v>
          </cell>
          <cell r="H1175">
            <v>4.32</v>
          </cell>
          <cell r="I1175" t="str">
            <v>M2</v>
          </cell>
          <cell r="J1175">
            <v>331500</v>
          </cell>
          <cell r="K1175">
            <v>1432080</v>
          </cell>
          <cell r="L1175">
            <v>1.0500150829562596</v>
          </cell>
          <cell r="M1175">
            <v>348080</v>
          </cell>
          <cell r="N1175">
            <v>1503705.6</v>
          </cell>
        </row>
        <row r="1176">
          <cell r="C1176" t="str">
            <v>-</v>
          </cell>
          <cell r="D1176" t="str">
            <v>Kaca Tempered 10 mm</v>
          </cell>
          <cell r="H1176">
            <v>7.38</v>
          </cell>
          <cell r="I1176" t="str">
            <v>M2</v>
          </cell>
          <cell r="J1176">
            <v>237000</v>
          </cell>
          <cell r="K1176">
            <v>1749060</v>
          </cell>
          <cell r="L1176">
            <v>1.05</v>
          </cell>
          <cell r="M1176">
            <v>248850</v>
          </cell>
          <cell r="N1176">
            <v>1836513</v>
          </cell>
        </row>
        <row r="1177">
          <cell r="C1177" t="str">
            <v>-</v>
          </cell>
          <cell r="D1177" t="str">
            <v>Kaca     8 mm</v>
          </cell>
          <cell r="H1177">
            <v>2.95</v>
          </cell>
          <cell r="I1177" t="str">
            <v>M2</v>
          </cell>
          <cell r="J1177">
            <v>174000</v>
          </cell>
          <cell r="K1177">
            <v>513300.00000000006</v>
          </cell>
          <cell r="L1177">
            <v>1.0499999999999998</v>
          </cell>
          <cell r="M1177">
            <v>182700</v>
          </cell>
          <cell r="N1177">
            <v>538965</v>
          </cell>
        </row>
        <row r="1178">
          <cell r="C1178" t="str">
            <v>-</v>
          </cell>
          <cell r="D1178" t="str">
            <v>Cover Logo BNI 50 x 240</v>
          </cell>
          <cell r="H1178">
            <v>1</v>
          </cell>
          <cell r="I1178" t="str">
            <v>M2</v>
          </cell>
          <cell r="J1178">
            <v>7500000</v>
          </cell>
          <cell r="K1178">
            <v>7500000</v>
          </cell>
          <cell r="L1178">
            <v>1.05</v>
          </cell>
          <cell r="M1178">
            <v>7875000</v>
          </cell>
          <cell r="N1178">
            <v>7875000</v>
          </cell>
        </row>
        <row r="1179">
          <cell r="C1179" t="str">
            <v>-</v>
          </cell>
          <cell r="D1179" t="str">
            <v>Pembuatan StIcker Bagian Pintu dilengkapi Push &amp; Pull.</v>
          </cell>
          <cell r="H1179">
            <v>1</v>
          </cell>
          <cell r="I1179" t="str">
            <v xml:space="preserve"> set</v>
          </cell>
          <cell r="J1179">
            <v>1500000</v>
          </cell>
          <cell r="K1179">
            <v>1500000</v>
          </cell>
          <cell r="L1179">
            <v>1.05</v>
          </cell>
          <cell r="M1179">
            <v>1575000</v>
          </cell>
          <cell r="N1179">
            <v>1575000</v>
          </cell>
        </row>
        <row r="1180">
          <cell r="C1180" t="str">
            <v>-</v>
          </cell>
          <cell r="D1180" t="str">
            <v>Handle GHD0031 D3Bx175cm US32D+US32</v>
          </cell>
          <cell r="H1180">
            <v>2</v>
          </cell>
          <cell r="I1180" t="str">
            <v>Psg</v>
          </cell>
          <cell r="J1180">
            <v>760000</v>
          </cell>
          <cell r="K1180">
            <v>1520000</v>
          </cell>
          <cell r="L1180">
            <v>1.05</v>
          </cell>
          <cell r="M1180">
            <v>798000</v>
          </cell>
          <cell r="N1180">
            <v>1596000</v>
          </cell>
        </row>
        <row r="1181">
          <cell r="C1181" t="str">
            <v>-</v>
          </cell>
          <cell r="D1181" t="str">
            <v>Floor Hinge</v>
          </cell>
          <cell r="E1181" t="str">
            <v xml:space="preserve">KEND 09584 KOMPLIT </v>
          </cell>
          <cell r="H1181">
            <v>2</v>
          </cell>
          <cell r="I1181" t="str">
            <v>Bh</v>
          </cell>
          <cell r="J1181">
            <v>960000</v>
          </cell>
          <cell r="K1181">
            <v>1920000</v>
          </cell>
          <cell r="L1181">
            <v>1.05</v>
          </cell>
          <cell r="M1181">
            <v>1008000</v>
          </cell>
          <cell r="N1181">
            <v>2016000</v>
          </cell>
        </row>
        <row r="1182">
          <cell r="C1182" t="str">
            <v>-</v>
          </cell>
          <cell r="D1182" t="str">
            <v xml:space="preserve">Bottom Pivot Patch </v>
          </cell>
          <cell r="E1182" t="str">
            <v>PT 2210 / D US32</v>
          </cell>
          <cell r="H1182">
            <v>2</v>
          </cell>
          <cell r="I1182" t="str">
            <v>Bh</v>
          </cell>
          <cell r="J1182">
            <v>330000</v>
          </cell>
          <cell r="K1182">
            <v>660000</v>
          </cell>
          <cell r="L1182">
            <v>1.05</v>
          </cell>
          <cell r="M1182">
            <v>346500</v>
          </cell>
          <cell r="N1182">
            <v>693000</v>
          </cell>
        </row>
        <row r="1183">
          <cell r="C1183" t="str">
            <v>-</v>
          </cell>
          <cell r="D1183" t="str">
            <v xml:space="preserve">Top Pivot Patch </v>
          </cell>
          <cell r="E1183" t="str">
            <v>PT 2220 US32</v>
          </cell>
          <cell r="H1183">
            <v>2</v>
          </cell>
          <cell r="I1183" t="str">
            <v>Bh</v>
          </cell>
          <cell r="J1183">
            <v>330000</v>
          </cell>
          <cell r="K1183">
            <v>660000</v>
          </cell>
          <cell r="L1183">
            <v>1.05</v>
          </cell>
          <cell r="M1183">
            <v>346500</v>
          </cell>
          <cell r="N1183">
            <v>693000</v>
          </cell>
        </row>
        <row r="1184">
          <cell r="C1184" t="str">
            <v>-</v>
          </cell>
          <cell r="D1184" t="str">
            <v xml:space="preserve">Top Pin </v>
          </cell>
          <cell r="E1184" t="str">
            <v>PT 2221</v>
          </cell>
          <cell r="H1184">
            <v>2</v>
          </cell>
          <cell r="I1184" t="str">
            <v>Bh</v>
          </cell>
          <cell r="J1184">
            <v>224000</v>
          </cell>
          <cell r="K1184">
            <v>448000</v>
          </cell>
          <cell r="L1184">
            <v>1.05</v>
          </cell>
          <cell r="M1184">
            <v>235200</v>
          </cell>
          <cell r="N1184">
            <v>470400</v>
          </cell>
        </row>
        <row r="1185">
          <cell r="C1185" t="str">
            <v>-</v>
          </cell>
          <cell r="D1185" t="str">
            <v xml:space="preserve">Patch Lock </v>
          </cell>
          <cell r="E1185" t="str">
            <v>PT 2210 US32</v>
          </cell>
          <cell r="H1185">
            <v>2</v>
          </cell>
          <cell r="I1185" t="str">
            <v>Bh</v>
          </cell>
          <cell r="J1185">
            <v>538000</v>
          </cell>
          <cell r="K1185">
            <v>1076000</v>
          </cell>
          <cell r="L1185">
            <v>1.05</v>
          </cell>
          <cell r="M1185">
            <v>564900</v>
          </cell>
          <cell r="N1185">
            <v>1129800</v>
          </cell>
        </row>
        <row r="1186">
          <cell r="C1186" t="str">
            <v>-</v>
          </cell>
          <cell r="D1186" t="str">
            <v xml:space="preserve">Double Cylinder </v>
          </cell>
          <cell r="E1186" t="str">
            <v>Fino F0920-60 US14</v>
          </cell>
          <cell r="H1186">
            <v>2</v>
          </cell>
          <cell r="I1186" t="str">
            <v>Bh</v>
          </cell>
          <cell r="J1186">
            <v>73000</v>
          </cell>
          <cell r="K1186">
            <v>146000</v>
          </cell>
          <cell r="L1186">
            <v>1.05</v>
          </cell>
          <cell r="M1186">
            <v>76650</v>
          </cell>
          <cell r="N1186">
            <v>153300</v>
          </cell>
        </row>
        <row r="1194">
          <cell r="B1194">
            <v>2</v>
          </cell>
          <cell r="C1194" t="str">
            <v>Type   PJAL - 02</v>
          </cell>
          <cell r="E1194">
            <v>1</v>
          </cell>
          <cell r="F1194" t="str">
            <v>Unt</v>
          </cell>
        </row>
        <row r="1195">
          <cell r="C1195" t="str">
            <v>Banking Hall Entrance</v>
          </cell>
        </row>
        <row r="1196">
          <cell r="C1196" t="str">
            <v>-</v>
          </cell>
          <cell r="D1196" t="str">
            <v>Kosen Alumunium</v>
          </cell>
          <cell r="H1196">
            <v>12.83</v>
          </cell>
          <cell r="I1196" t="str">
            <v>M'</v>
          </cell>
          <cell r="J1196">
            <v>92330</v>
          </cell>
          <cell r="K1196">
            <v>1184593.8999999999</v>
          </cell>
          <cell r="L1196">
            <v>1.0500379075056863</v>
          </cell>
          <cell r="M1196">
            <v>96950</v>
          </cell>
          <cell r="N1196">
            <v>1243868.5</v>
          </cell>
        </row>
        <row r="1197">
          <cell r="C1197" t="str">
            <v>-</v>
          </cell>
          <cell r="D1197" t="str">
            <v xml:space="preserve">Kaca Tempered 12 mm </v>
          </cell>
          <cell r="H1197">
            <v>2.16</v>
          </cell>
          <cell r="I1197" t="str">
            <v>M2</v>
          </cell>
          <cell r="J1197">
            <v>331500</v>
          </cell>
          <cell r="K1197">
            <v>716040</v>
          </cell>
          <cell r="L1197">
            <v>1.0500150829562596</v>
          </cell>
          <cell r="M1197">
            <v>348080</v>
          </cell>
          <cell r="N1197">
            <v>751852.8</v>
          </cell>
        </row>
        <row r="1198">
          <cell r="C1198" t="str">
            <v>-</v>
          </cell>
          <cell r="D1198" t="str">
            <v>Kaca  10 mm</v>
          </cell>
          <cell r="H1198">
            <v>1.62</v>
          </cell>
          <cell r="I1198" t="str">
            <v>M2</v>
          </cell>
          <cell r="J1198">
            <v>237000</v>
          </cell>
          <cell r="K1198">
            <v>383940</v>
          </cell>
          <cell r="L1198">
            <v>1.05</v>
          </cell>
          <cell r="M1198">
            <v>248850</v>
          </cell>
          <cell r="N1198">
            <v>403137</v>
          </cell>
        </row>
        <row r="1199">
          <cell r="C1199" t="str">
            <v>-</v>
          </cell>
          <cell r="D1199" t="str">
            <v>Kaca     8 mm</v>
          </cell>
          <cell r="H1199">
            <v>0.86</v>
          </cell>
          <cell r="I1199" t="str">
            <v>M2</v>
          </cell>
          <cell r="J1199">
            <v>174000</v>
          </cell>
          <cell r="K1199">
            <v>149640</v>
          </cell>
          <cell r="L1199">
            <v>1.05</v>
          </cell>
          <cell r="M1199">
            <v>182700</v>
          </cell>
          <cell r="N1199">
            <v>157122</v>
          </cell>
        </row>
        <row r="1200">
          <cell r="C1200" t="str">
            <v>-</v>
          </cell>
          <cell r="D1200" t="str">
            <v>Handle GHD0031 D3Bx175cm US32D+US32</v>
          </cell>
          <cell r="H1200">
            <v>1</v>
          </cell>
          <cell r="I1200" t="str">
            <v>Psg</v>
          </cell>
          <cell r="J1200">
            <v>760000</v>
          </cell>
          <cell r="K1200">
            <v>760000</v>
          </cell>
          <cell r="L1200">
            <v>1.05</v>
          </cell>
          <cell r="M1200">
            <v>798000</v>
          </cell>
          <cell r="N1200">
            <v>798000</v>
          </cell>
        </row>
        <row r="1201">
          <cell r="C1201" t="str">
            <v>-</v>
          </cell>
          <cell r="D1201" t="str">
            <v>Floor Hinge</v>
          </cell>
          <cell r="E1201" t="str">
            <v xml:space="preserve">KEND 09584 KOMPLIT </v>
          </cell>
          <cell r="H1201">
            <v>1</v>
          </cell>
          <cell r="I1201" t="str">
            <v>Bh</v>
          </cell>
          <cell r="J1201">
            <v>960000</v>
          </cell>
          <cell r="K1201">
            <v>960000</v>
          </cell>
          <cell r="L1201">
            <v>1.05</v>
          </cell>
          <cell r="M1201">
            <v>1008000</v>
          </cell>
          <cell r="N1201">
            <v>1008000</v>
          </cell>
        </row>
        <row r="1202">
          <cell r="C1202" t="str">
            <v>-</v>
          </cell>
          <cell r="D1202" t="str">
            <v xml:space="preserve">Bottom Pivot Patch </v>
          </cell>
          <cell r="E1202" t="str">
            <v>PT 2210 / D US32</v>
          </cell>
          <cell r="H1202">
            <v>1</v>
          </cell>
          <cell r="I1202" t="str">
            <v>Bh</v>
          </cell>
          <cell r="J1202">
            <v>330000</v>
          </cell>
          <cell r="K1202">
            <v>330000</v>
          </cell>
          <cell r="L1202">
            <v>1.05</v>
          </cell>
          <cell r="M1202">
            <v>346500</v>
          </cell>
          <cell r="N1202">
            <v>346500</v>
          </cell>
        </row>
        <row r="1203">
          <cell r="B1203" t="str">
            <v/>
          </cell>
          <cell r="C1203" t="str">
            <v>-</v>
          </cell>
          <cell r="D1203" t="str">
            <v xml:space="preserve">Top Pivot Patch </v>
          </cell>
          <cell r="E1203" t="str">
            <v>PT 2220 US32</v>
          </cell>
          <cell r="H1203">
            <v>1</v>
          </cell>
          <cell r="I1203" t="str">
            <v>Bh</v>
          </cell>
          <cell r="J1203">
            <v>330000</v>
          </cell>
          <cell r="K1203">
            <v>330000</v>
          </cell>
          <cell r="L1203">
            <v>1.05</v>
          </cell>
          <cell r="M1203">
            <v>346500</v>
          </cell>
          <cell r="N1203">
            <v>346500</v>
          </cell>
        </row>
        <row r="1204">
          <cell r="C1204" t="str">
            <v>-</v>
          </cell>
          <cell r="D1204" t="str">
            <v xml:space="preserve">Top Pin </v>
          </cell>
          <cell r="E1204" t="str">
            <v>PT 2221</v>
          </cell>
          <cell r="H1204">
            <v>1</v>
          </cell>
          <cell r="I1204" t="str">
            <v>Bh</v>
          </cell>
          <cell r="J1204">
            <v>224000</v>
          </cell>
          <cell r="K1204">
            <v>224000</v>
          </cell>
          <cell r="L1204">
            <v>1.05</v>
          </cell>
          <cell r="M1204">
            <v>235200</v>
          </cell>
          <cell r="N1204">
            <v>235200</v>
          </cell>
        </row>
        <row r="1205">
          <cell r="C1205" t="str">
            <v>-</v>
          </cell>
          <cell r="D1205" t="str">
            <v xml:space="preserve">Patch Lock </v>
          </cell>
          <cell r="E1205" t="str">
            <v>PT 2210 US32</v>
          </cell>
          <cell r="H1205">
            <v>1</v>
          </cell>
          <cell r="I1205" t="str">
            <v>Bh</v>
          </cell>
          <cell r="J1205">
            <v>538000</v>
          </cell>
          <cell r="K1205">
            <v>538000</v>
          </cell>
          <cell r="L1205">
            <v>1.05</v>
          </cell>
          <cell r="M1205">
            <v>564900</v>
          </cell>
          <cell r="N1205">
            <v>564900</v>
          </cell>
        </row>
        <row r="1206">
          <cell r="C1206" t="str">
            <v>-</v>
          </cell>
          <cell r="D1206" t="str">
            <v xml:space="preserve">Double Cylinder </v>
          </cell>
          <cell r="E1206" t="str">
            <v>Fino F0920-60 US14</v>
          </cell>
          <cell r="H1206">
            <v>1</v>
          </cell>
          <cell r="I1206" t="str">
            <v>Bh</v>
          </cell>
          <cell r="J1206">
            <v>73000</v>
          </cell>
          <cell r="K1206">
            <v>73000</v>
          </cell>
          <cell r="L1206">
            <v>1.05</v>
          </cell>
          <cell r="M1206">
            <v>76650</v>
          </cell>
          <cell r="N1206">
            <v>76650</v>
          </cell>
        </row>
        <row r="1208">
          <cell r="B1208">
            <v>3</v>
          </cell>
          <cell r="C1208" t="str">
            <v>Type   PJAL - 03</v>
          </cell>
          <cell r="E1208">
            <v>1</v>
          </cell>
          <cell r="F1208" t="str">
            <v>Unt</v>
          </cell>
          <cell r="G1208" t="str">
            <v/>
          </cell>
        </row>
        <row r="1209">
          <cell r="B1209" t="str">
            <v/>
          </cell>
          <cell r="C1209" t="str">
            <v xml:space="preserve">Area Hall Tangga </v>
          </cell>
        </row>
        <row r="1210">
          <cell r="C1210" t="str">
            <v>-</v>
          </cell>
          <cell r="D1210" t="str">
            <v>Kosen Alumunium</v>
          </cell>
          <cell r="H1210">
            <v>26.7</v>
          </cell>
          <cell r="I1210" t="str">
            <v>M'</v>
          </cell>
          <cell r="J1210">
            <v>92330</v>
          </cell>
          <cell r="K1210">
            <v>2465211</v>
          </cell>
          <cell r="L1210">
            <v>1.050037907505686</v>
          </cell>
          <cell r="M1210">
            <v>96950</v>
          </cell>
          <cell r="N1210">
            <v>2588565</v>
          </cell>
        </row>
        <row r="1211">
          <cell r="C1211" t="str">
            <v>-</v>
          </cell>
          <cell r="D1211" t="str">
            <v xml:space="preserve">Kaca Tempered 12 mm </v>
          </cell>
          <cell r="H1211">
            <v>2.16</v>
          </cell>
          <cell r="I1211" t="str">
            <v>M2</v>
          </cell>
          <cell r="J1211">
            <v>331500</v>
          </cell>
          <cell r="K1211">
            <v>716040</v>
          </cell>
          <cell r="L1211">
            <v>1.0500150829562596</v>
          </cell>
          <cell r="M1211">
            <v>348080</v>
          </cell>
          <cell r="N1211">
            <v>751852.8</v>
          </cell>
        </row>
        <row r="1212">
          <cell r="C1212" t="str">
            <v>-</v>
          </cell>
          <cell r="D1212" t="str">
            <v>Kaca  10 mm</v>
          </cell>
          <cell r="H1212">
            <v>75.599999999999994</v>
          </cell>
          <cell r="I1212" t="str">
            <v>M2</v>
          </cell>
          <cell r="J1212">
            <v>237000</v>
          </cell>
          <cell r="K1212">
            <v>17917200</v>
          </cell>
          <cell r="L1212">
            <v>1.05</v>
          </cell>
          <cell r="M1212">
            <v>248850</v>
          </cell>
          <cell r="N1212">
            <v>18813060</v>
          </cell>
        </row>
        <row r="1213">
          <cell r="C1213" t="str">
            <v>-</v>
          </cell>
          <cell r="D1213" t="str">
            <v>Kaca     8 mm</v>
          </cell>
          <cell r="H1213">
            <v>2.31</v>
          </cell>
          <cell r="I1213" t="str">
            <v>M2</v>
          </cell>
          <cell r="J1213">
            <v>174000</v>
          </cell>
          <cell r="K1213">
            <v>401940</v>
          </cell>
          <cell r="L1213">
            <v>1.05</v>
          </cell>
          <cell r="M1213">
            <v>182700</v>
          </cell>
          <cell r="N1213">
            <v>422037</v>
          </cell>
        </row>
        <row r="1214">
          <cell r="C1214" t="str">
            <v>-</v>
          </cell>
          <cell r="D1214" t="str">
            <v>Handle GHD0031 D3Bx175cm US32D+US32</v>
          </cell>
          <cell r="H1214">
            <v>1</v>
          </cell>
          <cell r="I1214" t="str">
            <v>Psg</v>
          </cell>
          <cell r="J1214">
            <v>760000</v>
          </cell>
          <cell r="K1214">
            <v>760000</v>
          </cell>
          <cell r="L1214">
            <v>1.05</v>
          </cell>
          <cell r="M1214">
            <v>798000</v>
          </cell>
          <cell r="N1214">
            <v>798000</v>
          </cell>
        </row>
        <row r="1215">
          <cell r="C1215" t="str">
            <v>-</v>
          </cell>
          <cell r="D1215" t="str">
            <v>Floor Hinge</v>
          </cell>
          <cell r="E1215" t="str">
            <v xml:space="preserve">KEND 09584 KOMPLIT </v>
          </cell>
          <cell r="H1215">
            <v>1</v>
          </cell>
          <cell r="I1215" t="str">
            <v>Bh</v>
          </cell>
          <cell r="J1215">
            <v>960000</v>
          </cell>
          <cell r="K1215">
            <v>960000</v>
          </cell>
          <cell r="L1215">
            <v>1.05</v>
          </cell>
          <cell r="M1215">
            <v>1008000</v>
          </cell>
          <cell r="N1215">
            <v>1008000</v>
          </cell>
        </row>
        <row r="1216">
          <cell r="C1216" t="str">
            <v>-</v>
          </cell>
          <cell r="D1216" t="str">
            <v xml:space="preserve">Bottom Pivot Patch </v>
          </cell>
          <cell r="E1216" t="str">
            <v>PT 2210 / D US32</v>
          </cell>
          <cell r="H1216">
            <v>1</v>
          </cell>
          <cell r="I1216" t="str">
            <v>Bh</v>
          </cell>
          <cell r="J1216">
            <v>330000</v>
          </cell>
          <cell r="K1216">
            <v>330000</v>
          </cell>
          <cell r="L1216">
            <v>1.05</v>
          </cell>
          <cell r="M1216">
            <v>346500</v>
          </cell>
          <cell r="N1216">
            <v>346500</v>
          </cell>
        </row>
        <row r="1217">
          <cell r="B1217" t="str">
            <v/>
          </cell>
          <cell r="C1217" t="str">
            <v>-</v>
          </cell>
          <cell r="D1217" t="str">
            <v xml:space="preserve">Top Pivot Patch </v>
          </cell>
          <cell r="E1217" t="str">
            <v>PT 2220 US32</v>
          </cell>
          <cell r="H1217">
            <v>1</v>
          </cell>
          <cell r="I1217" t="str">
            <v>Bh</v>
          </cell>
          <cell r="J1217">
            <v>330000</v>
          </cell>
          <cell r="K1217">
            <v>330000</v>
          </cell>
          <cell r="L1217">
            <v>1.05</v>
          </cell>
          <cell r="M1217">
            <v>346500</v>
          </cell>
          <cell r="N1217">
            <v>346500</v>
          </cell>
        </row>
        <row r="1218">
          <cell r="C1218" t="str">
            <v>-</v>
          </cell>
          <cell r="D1218" t="str">
            <v xml:space="preserve">Top Pin </v>
          </cell>
          <cell r="E1218" t="str">
            <v>PT 2221</v>
          </cell>
          <cell r="H1218">
            <v>1</v>
          </cell>
          <cell r="I1218" t="str">
            <v>Bh</v>
          </cell>
          <cell r="J1218">
            <v>224000</v>
          </cell>
          <cell r="K1218">
            <v>224000</v>
          </cell>
          <cell r="L1218">
            <v>1.05</v>
          </cell>
          <cell r="M1218">
            <v>235200</v>
          </cell>
          <cell r="N1218">
            <v>235200</v>
          </cell>
        </row>
        <row r="1219">
          <cell r="C1219" t="str">
            <v>-</v>
          </cell>
          <cell r="D1219" t="str">
            <v xml:space="preserve">Patch Lock </v>
          </cell>
          <cell r="E1219" t="str">
            <v>PT 2210 US32</v>
          </cell>
          <cell r="H1219">
            <v>1</v>
          </cell>
          <cell r="I1219" t="str">
            <v>Bh</v>
          </cell>
          <cell r="J1219">
            <v>538000</v>
          </cell>
          <cell r="K1219">
            <v>538000</v>
          </cell>
          <cell r="L1219">
            <v>1.05</v>
          </cell>
          <cell r="M1219">
            <v>564900</v>
          </cell>
          <cell r="N1219">
            <v>564900</v>
          </cell>
        </row>
        <row r="1220">
          <cell r="C1220" t="str">
            <v>-</v>
          </cell>
          <cell r="D1220" t="str">
            <v xml:space="preserve">Double Cylinder </v>
          </cell>
          <cell r="E1220" t="str">
            <v>Fino F0920-60 US14</v>
          </cell>
          <cell r="H1220">
            <v>1</v>
          </cell>
          <cell r="I1220" t="str">
            <v>Bh</v>
          </cell>
          <cell r="J1220">
            <v>73000</v>
          </cell>
          <cell r="K1220">
            <v>73000</v>
          </cell>
          <cell r="L1220">
            <v>1.05</v>
          </cell>
          <cell r="M1220">
            <v>76650</v>
          </cell>
          <cell r="N1220">
            <v>76650</v>
          </cell>
        </row>
        <row r="1222">
          <cell r="B1222">
            <v>4</v>
          </cell>
          <cell r="C1222" t="str">
            <v>Type   PJAL - 06</v>
          </cell>
          <cell r="E1222">
            <v>1</v>
          </cell>
          <cell r="F1222" t="str">
            <v>Unt</v>
          </cell>
          <cell r="G1222" t="str">
            <v/>
          </cell>
        </row>
        <row r="1223">
          <cell r="C1223" t="str">
            <v>Area Ruang Pemimpin Cabang.</v>
          </cell>
        </row>
        <row r="1224">
          <cell r="B1224" t="str">
            <v/>
          </cell>
          <cell r="C1224" t="str">
            <v>-</v>
          </cell>
          <cell r="D1224" t="str">
            <v xml:space="preserve">Kosen Alumunium </v>
          </cell>
          <cell r="H1224">
            <v>16.95</v>
          </cell>
          <cell r="I1224" t="str">
            <v>M'</v>
          </cell>
          <cell r="J1224">
            <v>92330</v>
          </cell>
          <cell r="K1224">
            <v>1564993.5</v>
          </cell>
          <cell r="L1224">
            <v>1.050037907505686</v>
          </cell>
          <cell r="M1224">
            <v>96950</v>
          </cell>
          <cell r="N1224">
            <v>1643302.5</v>
          </cell>
        </row>
        <row r="1225">
          <cell r="B1225" t="str">
            <v/>
          </cell>
          <cell r="C1225" t="str">
            <v>-</v>
          </cell>
          <cell r="D1225" t="str">
            <v>Frame daun Pintu Alumunium</v>
          </cell>
          <cell r="H1225">
            <v>6.7</v>
          </cell>
          <cell r="I1225" t="str">
            <v>M2</v>
          </cell>
          <cell r="J1225">
            <v>250000</v>
          </cell>
          <cell r="K1225">
            <v>1675000</v>
          </cell>
          <cell r="L1225">
            <v>1</v>
          </cell>
          <cell r="M1225">
            <v>250000</v>
          </cell>
          <cell r="N1225">
            <v>1675000</v>
          </cell>
        </row>
        <row r="1226">
          <cell r="C1226" t="str">
            <v>-</v>
          </cell>
          <cell r="D1226" t="str">
            <v>Kaca  10 mm</v>
          </cell>
          <cell r="H1226">
            <v>3.84</v>
          </cell>
          <cell r="I1226" t="str">
            <v>M2</v>
          </cell>
          <cell r="J1226">
            <v>237000</v>
          </cell>
          <cell r="K1226">
            <v>910080</v>
          </cell>
          <cell r="L1226">
            <v>1.05</v>
          </cell>
          <cell r="M1226">
            <v>248850</v>
          </cell>
          <cell r="N1226">
            <v>955584</v>
          </cell>
        </row>
        <row r="1227">
          <cell r="C1227" t="str">
            <v>-</v>
          </cell>
          <cell r="D1227" t="str">
            <v>Kaca     8 mm</v>
          </cell>
          <cell r="H1227">
            <v>4.32</v>
          </cell>
          <cell r="I1227" t="str">
            <v>M2</v>
          </cell>
          <cell r="J1227">
            <v>174000</v>
          </cell>
          <cell r="K1227">
            <v>751680</v>
          </cell>
          <cell r="L1227">
            <v>1.05</v>
          </cell>
          <cell r="M1227">
            <v>182700</v>
          </cell>
          <cell r="N1227">
            <v>789264</v>
          </cell>
        </row>
        <row r="1228">
          <cell r="C1228" t="str">
            <v>-</v>
          </cell>
          <cell r="D1228" t="str">
            <v xml:space="preserve">Lever Handle </v>
          </cell>
          <cell r="E1228" t="str">
            <v>KEND HREO 75.59. US32D</v>
          </cell>
          <cell r="H1228">
            <v>1</v>
          </cell>
          <cell r="I1228" t="str">
            <v>Psg</v>
          </cell>
          <cell r="J1228">
            <v>227000</v>
          </cell>
          <cell r="K1228">
            <v>227000</v>
          </cell>
          <cell r="L1228">
            <v>1.05</v>
          </cell>
          <cell r="M1228">
            <v>238350</v>
          </cell>
          <cell r="N1228">
            <v>238350</v>
          </cell>
        </row>
        <row r="1229">
          <cell r="C1229" t="str">
            <v>-</v>
          </cell>
          <cell r="D1229" t="str">
            <v>Lockcase Swing AL</v>
          </cell>
          <cell r="E1229" t="str">
            <v>KEND K 30940-25 US32D</v>
          </cell>
          <cell r="H1229">
            <v>1</v>
          </cell>
          <cell r="I1229" t="str">
            <v>Bh</v>
          </cell>
          <cell r="J1229">
            <v>129000</v>
          </cell>
          <cell r="K1229">
            <v>129000</v>
          </cell>
          <cell r="L1229">
            <v>1.05</v>
          </cell>
          <cell r="M1229">
            <v>135450</v>
          </cell>
          <cell r="N1229">
            <v>135450</v>
          </cell>
        </row>
        <row r="1230">
          <cell r="C1230" t="str">
            <v>-</v>
          </cell>
          <cell r="D1230" t="str">
            <v xml:space="preserve">Double Cylinder </v>
          </cell>
          <cell r="E1230" t="str">
            <v>FINO F0920-60 US14</v>
          </cell>
          <cell r="H1230">
            <v>1</v>
          </cell>
          <cell r="I1230" t="str">
            <v>Bh</v>
          </cell>
          <cell r="J1230">
            <v>73000</v>
          </cell>
          <cell r="K1230">
            <v>73000</v>
          </cell>
          <cell r="L1230">
            <v>1.05</v>
          </cell>
          <cell r="M1230">
            <v>76650</v>
          </cell>
          <cell r="N1230">
            <v>76650</v>
          </cell>
        </row>
        <row r="1231">
          <cell r="B1231" t="str">
            <v/>
          </cell>
          <cell r="C1231" t="str">
            <v>-</v>
          </cell>
          <cell r="D1231" t="str">
            <v>Hinges Fino</v>
          </cell>
          <cell r="E1231" t="str">
            <v>Fino SEL0056 4x3x2.5, 2BB US32D</v>
          </cell>
          <cell r="H1231">
            <v>1.5</v>
          </cell>
          <cell r="I1231" t="str">
            <v>Psg</v>
          </cell>
          <cell r="J1231">
            <v>10000</v>
          </cell>
          <cell r="K1231">
            <v>15000</v>
          </cell>
          <cell r="L1231">
            <v>1.05</v>
          </cell>
          <cell r="M1231">
            <v>10500</v>
          </cell>
          <cell r="N1231">
            <v>15750</v>
          </cell>
        </row>
        <row r="1232">
          <cell r="C1232" t="str">
            <v>-</v>
          </cell>
          <cell r="D1232" t="str">
            <v>Door Closer</v>
          </cell>
          <cell r="E1232" t="str">
            <v>CISA 71410-03 Silver</v>
          </cell>
          <cell r="H1232">
            <v>1</v>
          </cell>
          <cell r="I1232" t="str">
            <v>Bh</v>
          </cell>
          <cell r="J1232">
            <v>1122000</v>
          </cell>
          <cell r="K1232">
            <v>1122000</v>
          </cell>
          <cell r="L1232">
            <v>1.05</v>
          </cell>
          <cell r="M1232">
            <v>1178100</v>
          </cell>
          <cell r="N1232">
            <v>1178100</v>
          </cell>
        </row>
        <row r="1234">
          <cell r="B1234">
            <v>5</v>
          </cell>
          <cell r="C1234" t="str">
            <v>Type   PJAL - 07</v>
          </cell>
          <cell r="E1234">
            <v>1</v>
          </cell>
          <cell r="F1234" t="str">
            <v>Unt</v>
          </cell>
          <cell r="G1234" t="str">
            <v/>
          </cell>
        </row>
        <row r="1235">
          <cell r="C1235" t="str">
            <v>Ruang Payment Point</v>
          </cell>
        </row>
        <row r="1236">
          <cell r="C1236" t="str">
            <v>-</v>
          </cell>
          <cell r="D1236" t="str">
            <v xml:space="preserve">Kosen Alumunium </v>
          </cell>
          <cell r="H1236">
            <v>12.4</v>
          </cell>
          <cell r="I1236" t="str">
            <v>M'</v>
          </cell>
          <cell r="J1236">
            <v>92330</v>
          </cell>
          <cell r="K1236">
            <v>1144892</v>
          </cell>
          <cell r="L1236">
            <v>1.050037907505686</v>
          </cell>
          <cell r="M1236">
            <v>96950</v>
          </cell>
          <cell r="N1236">
            <v>1202180</v>
          </cell>
        </row>
        <row r="1237">
          <cell r="C1237" t="str">
            <v>-</v>
          </cell>
          <cell r="D1237" t="str">
            <v>Frame daun Pintu Alumunium</v>
          </cell>
          <cell r="H1237">
            <v>6.7</v>
          </cell>
          <cell r="I1237" t="str">
            <v>M2</v>
          </cell>
          <cell r="J1237">
            <v>250000</v>
          </cell>
          <cell r="K1237">
            <v>1675000</v>
          </cell>
          <cell r="L1237">
            <v>1</v>
          </cell>
          <cell r="M1237">
            <v>250000</v>
          </cell>
          <cell r="N1237">
            <v>1675000</v>
          </cell>
        </row>
        <row r="1238">
          <cell r="C1238" t="str">
            <v>-</v>
          </cell>
          <cell r="D1238" t="str">
            <v>Kaca  10 mm</v>
          </cell>
          <cell r="H1238">
            <v>1.92</v>
          </cell>
          <cell r="I1238" t="str">
            <v>M2</v>
          </cell>
          <cell r="J1238">
            <v>237000</v>
          </cell>
          <cell r="K1238">
            <v>455040</v>
          </cell>
          <cell r="L1238">
            <v>1.05</v>
          </cell>
          <cell r="M1238">
            <v>248850</v>
          </cell>
          <cell r="N1238">
            <v>477792</v>
          </cell>
        </row>
        <row r="1239">
          <cell r="C1239" t="str">
            <v>-</v>
          </cell>
          <cell r="D1239" t="str">
            <v>Kaca     8 mm</v>
          </cell>
          <cell r="H1239">
            <v>2.62</v>
          </cell>
          <cell r="I1239" t="str">
            <v>M2</v>
          </cell>
          <cell r="J1239">
            <v>174000</v>
          </cell>
          <cell r="K1239">
            <v>455880</v>
          </cell>
          <cell r="L1239">
            <v>1.05</v>
          </cell>
          <cell r="M1239">
            <v>182700</v>
          </cell>
          <cell r="N1239">
            <v>478674</v>
          </cell>
        </row>
        <row r="1240">
          <cell r="C1240" t="str">
            <v>-</v>
          </cell>
          <cell r="D1240" t="str">
            <v xml:space="preserve">Lever Handle </v>
          </cell>
          <cell r="E1240" t="str">
            <v>KEND HREO 75.59. US32D</v>
          </cell>
          <cell r="H1240">
            <v>1</v>
          </cell>
          <cell r="I1240" t="str">
            <v>Psg</v>
          </cell>
          <cell r="J1240">
            <v>227000</v>
          </cell>
          <cell r="K1240">
            <v>227000</v>
          </cell>
          <cell r="L1240">
            <v>1.05</v>
          </cell>
          <cell r="M1240">
            <v>238350</v>
          </cell>
          <cell r="N1240">
            <v>238350</v>
          </cell>
        </row>
        <row r="1241">
          <cell r="C1241" t="str">
            <v>-</v>
          </cell>
          <cell r="D1241" t="str">
            <v>Lockcase Swing AL</v>
          </cell>
          <cell r="E1241" t="str">
            <v>KEND K 30940-25 US32D</v>
          </cell>
          <cell r="H1241">
            <v>1</v>
          </cell>
          <cell r="I1241" t="str">
            <v>Bh</v>
          </cell>
          <cell r="J1241">
            <v>129000</v>
          </cell>
          <cell r="K1241">
            <v>129000</v>
          </cell>
          <cell r="L1241">
            <v>1.05</v>
          </cell>
          <cell r="M1241">
            <v>135450</v>
          </cell>
          <cell r="N1241">
            <v>135450</v>
          </cell>
        </row>
        <row r="1242">
          <cell r="C1242" t="str">
            <v>-</v>
          </cell>
          <cell r="D1242" t="str">
            <v xml:space="preserve">Double Cylinder </v>
          </cell>
          <cell r="E1242" t="str">
            <v>FINO F0920-60 US14</v>
          </cell>
          <cell r="H1242">
            <v>1</v>
          </cell>
          <cell r="I1242" t="str">
            <v>Bh</v>
          </cell>
          <cell r="J1242">
            <v>73000</v>
          </cell>
          <cell r="K1242">
            <v>73000</v>
          </cell>
          <cell r="L1242">
            <v>1.05</v>
          </cell>
          <cell r="M1242">
            <v>76650</v>
          </cell>
          <cell r="N1242">
            <v>76650</v>
          </cell>
        </row>
        <row r="1243">
          <cell r="B1243" t="str">
            <v/>
          </cell>
          <cell r="C1243" t="str">
            <v>-</v>
          </cell>
          <cell r="D1243" t="str">
            <v>Hinges Fino</v>
          </cell>
          <cell r="E1243" t="str">
            <v>Fino SEL0056 4x3x2.5, 2BB US32D</v>
          </cell>
          <cell r="H1243">
            <v>1.5</v>
          </cell>
          <cell r="I1243" t="str">
            <v>Psg</v>
          </cell>
          <cell r="J1243">
            <v>10000</v>
          </cell>
          <cell r="K1243">
            <v>15000</v>
          </cell>
          <cell r="L1243">
            <v>1.05</v>
          </cell>
          <cell r="M1243">
            <v>10500</v>
          </cell>
          <cell r="N1243">
            <v>15750</v>
          </cell>
        </row>
        <row r="1244">
          <cell r="C1244" t="str">
            <v>-</v>
          </cell>
          <cell r="D1244" t="str">
            <v>Door Closer</v>
          </cell>
          <cell r="E1244" t="str">
            <v>CISA 71410-03 Silver</v>
          </cell>
          <cell r="H1244">
            <v>1</v>
          </cell>
          <cell r="I1244" t="str">
            <v>Bh</v>
          </cell>
          <cell r="J1244">
            <v>1122000</v>
          </cell>
          <cell r="K1244">
            <v>1122000</v>
          </cell>
          <cell r="L1244">
            <v>1.05</v>
          </cell>
          <cell r="M1244">
            <v>1178100</v>
          </cell>
          <cell r="N1244">
            <v>1178100</v>
          </cell>
        </row>
        <row r="1245">
          <cell r="C1245" t="str">
            <v>-</v>
          </cell>
          <cell r="D1245" t="str">
            <v>Partisi Double Gypsum Board 12mm &amp; Rangka</v>
          </cell>
          <cell r="H1245">
            <v>1.57</v>
          </cell>
          <cell r="I1245" t="str">
            <v>M2</v>
          </cell>
          <cell r="J1245">
            <v>122400</v>
          </cell>
          <cell r="K1245">
            <v>192168</v>
          </cell>
          <cell r="L1245">
            <v>1.0504084967320262</v>
          </cell>
          <cell r="M1245">
            <v>128570</v>
          </cell>
          <cell r="N1245">
            <v>201854.9</v>
          </cell>
        </row>
        <row r="1251">
          <cell r="B1251">
            <v>6</v>
          </cell>
          <cell r="C1251" t="str">
            <v>Type   JAL - 01</v>
          </cell>
          <cell r="E1251">
            <v>1</v>
          </cell>
          <cell r="F1251" t="str">
            <v>Unt</v>
          </cell>
          <cell r="G1251" t="str">
            <v/>
          </cell>
        </row>
        <row r="1252">
          <cell r="C1252" t="str">
            <v>Bangking Hall</v>
          </cell>
        </row>
        <row r="1253">
          <cell r="C1253" t="str">
            <v>-</v>
          </cell>
          <cell r="D1253" t="str">
            <v>Kosen Alumunium</v>
          </cell>
          <cell r="H1253">
            <v>16.579999999999998</v>
          </cell>
          <cell r="I1253" t="str">
            <v>M'</v>
          </cell>
          <cell r="J1253">
            <v>92330</v>
          </cell>
          <cell r="K1253">
            <v>1530831.4</v>
          </cell>
          <cell r="L1253">
            <v>1.050037907505686</v>
          </cell>
          <cell r="M1253">
            <v>96950</v>
          </cell>
          <cell r="N1253">
            <v>1607430.9999999998</v>
          </cell>
        </row>
        <row r="1254">
          <cell r="C1254" t="str">
            <v>-</v>
          </cell>
          <cell r="D1254" t="str">
            <v>Kaca  10 mm</v>
          </cell>
          <cell r="H1254">
            <v>6.04</v>
          </cell>
          <cell r="I1254" t="str">
            <v>M2</v>
          </cell>
          <cell r="J1254">
            <v>237000</v>
          </cell>
          <cell r="K1254">
            <v>1431480</v>
          </cell>
          <cell r="L1254">
            <v>1.05</v>
          </cell>
          <cell r="M1254">
            <v>248850</v>
          </cell>
          <cell r="N1254">
            <v>1503054</v>
          </cell>
        </row>
        <row r="1255">
          <cell r="C1255" t="str">
            <v>-</v>
          </cell>
          <cell r="D1255" t="str">
            <v>Kaca  Reflektif   8 mm</v>
          </cell>
          <cell r="E1255" t="str">
            <v/>
          </cell>
          <cell r="G1255" t="str">
            <v/>
          </cell>
          <cell r="H1255">
            <v>1.38</v>
          </cell>
          <cell r="I1255" t="str">
            <v>M'</v>
          </cell>
          <cell r="J1255">
            <v>478500</v>
          </cell>
          <cell r="K1255">
            <v>660330</v>
          </cell>
          <cell r="L1255">
            <v>1.050010449320794</v>
          </cell>
          <cell r="M1255">
            <v>502430</v>
          </cell>
          <cell r="N1255">
            <v>693353.39999999991</v>
          </cell>
        </row>
        <row r="1256">
          <cell r="C1256" t="str">
            <v>-</v>
          </cell>
          <cell r="D1256" t="str">
            <v>Pembuatan Stecker</v>
          </cell>
          <cell r="H1256">
            <v>1.62</v>
          </cell>
          <cell r="I1256" t="str">
            <v>M'</v>
          </cell>
          <cell r="J1256">
            <v>11500</v>
          </cell>
          <cell r="K1256">
            <v>18630</v>
          </cell>
          <cell r="L1256">
            <v>1.05</v>
          </cell>
          <cell r="M1256">
            <v>12075</v>
          </cell>
          <cell r="N1256">
            <v>19561.5</v>
          </cell>
        </row>
        <row r="1258">
          <cell r="B1258">
            <v>7</v>
          </cell>
          <cell r="C1258" t="str">
            <v>Type   JAL - 02</v>
          </cell>
          <cell r="E1258">
            <v>1</v>
          </cell>
          <cell r="F1258" t="str">
            <v>Unt</v>
          </cell>
          <cell r="G1258" t="str">
            <v/>
          </cell>
        </row>
        <row r="1259">
          <cell r="C1259" t="str">
            <v xml:space="preserve">HALL TANGGA </v>
          </cell>
        </row>
        <row r="1260">
          <cell r="B1260" t="str">
            <v/>
          </cell>
          <cell r="C1260" t="str">
            <v>-</v>
          </cell>
          <cell r="D1260" t="str">
            <v>Kosen Alumunium</v>
          </cell>
          <cell r="H1260">
            <v>5.14</v>
          </cell>
          <cell r="I1260" t="str">
            <v>M'</v>
          </cell>
          <cell r="J1260">
            <v>92330</v>
          </cell>
          <cell r="K1260">
            <v>474576.19999999995</v>
          </cell>
          <cell r="L1260">
            <v>1.050037907505686</v>
          </cell>
          <cell r="M1260">
            <v>96950</v>
          </cell>
          <cell r="N1260">
            <v>498322.99999999994</v>
          </cell>
        </row>
        <row r="1261">
          <cell r="C1261" t="str">
            <v>-</v>
          </cell>
          <cell r="D1261" t="str">
            <v>Kaca  10 mm</v>
          </cell>
          <cell r="H1261">
            <v>1.48</v>
          </cell>
          <cell r="I1261" t="str">
            <v>M2</v>
          </cell>
          <cell r="J1261">
            <v>237000</v>
          </cell>
          <cell r="K1261">
            <v>350760</v>
          </cell>
          <cell r="L1261">
            <v>1.05</v>
          </cell>
          <cell r="M1261">
            <v>248850</v>
          </cell>
          <cell r="N1261">
            <v>368298</v>
          </cell>
        </row>
        <row r="1262">
          <cell r="C1262" t="str">
            <v>-</v>
          </cell>
          <cell r="D1262" t="str">
            <v>Pembuatan Stecker</v>
          </cell>
          <cell r="E1262" t="str">
            <v/>
          </cell>
          <cell r="H1262">
            <v>0.72</v>
          </cell>
          <cell r="I1262" t="str">
            <v>M'</v>
          </cell>
          <cell r="J1262">
            <v>11500</v>
          </cell>
          <cell r="K1262">
            <v>8280</v>
          </cell>
          <cell r="L1262">
            <v>1.05</v>
          </cell>
          <cell r="M1262">
            <v>12075</v>
          </cell>
          <cell r="N1262">
            <v>8694</v>
          </cell>
        </row>
        <row r="1264">
          <cell r="B1264">
            <v>8</v>
          </cell>
          <cell r="C1264" t="str">
            <v>Type   JAL - 03</v>
          </cell>
          <cell r="E1264">
            <v>1</v>
          </cell>
          <cell r="F1264" t="str">
            <v>Unt</v>
          </cell>
          <cell r="G1264" t="str">
            <v/>
          </cell>
        </row>
        <row r="1265">
          <cell r="C1265" t="str">
            <v xml:space="preserve">HALL TANGGA </v>
          </cell>
        </row>
        <row r="1266">
          <cell r="C1266" t="str">
            <v>-</v>
          </cell>
          <cell r="D1266" t="str">
            <v>Kosen Alumunium</v>
          </cell>
          <cell r="H1266">
            <v>16.05</v>
          </cell>
          <cell r="I1266" t="str">
            <v>M'</v>
          </cell>
          <cell r="J1266">
            <v>92330</v>
          </cell>
          <cell r="K1266">
            <v>1481896.5</v>
          </cell>
          <cell r="L1266">
            <v>1.050037907505686</v>
          </cell>
          <cell r="M1266">
            <v>96950</v>
          </cell>
          <cell r="N1266">
            <v>1556047.5</v>
          </cell>
        </row>
        <row r="1267">
          <cell r="B1267" t="str">
            <v/>
          </cell>
          <cell r="C1267" t="str">
            <v>-</v>
          </cell>
          <cell r="D1267" t="str">
            <v>Kaca  10 mm</v>
          </cell>
          <cell r="H1267">
            <v>6.24</v>
          </cell>
          <cell r="I1267" t="str">
            <v>M2</v>
          </cell>
          <cell r="J1267">
            <v>237000</v>
          </cell>
          <cell r="K1267">
            <v>1478880</v>
          </cell>
          <cell r="L1267">
            <v>1.05</v>
          </cell>
          <cell r="M1267">
            <v>248850</v>
          </cell>
          <cell r="N1267">
            <v>1552824</v>
          </cell>
        </row>
        <row r="1268">
          <cell r="C1268" t="str">
            <v>-</v>
          </cell>
          <cell r="D1268" t="str">
            <v>Partisi Double Gypsum Board 12mm &amp; Rangka</v>
          </cell>
          <cell r="E1268" t="str">
            <v/>
          </cell>
          <cell r="H1268">
            <v>3.18</v>
          </cell>
          <cell r="I1268" t="str">
            <v>M2</v>
          </cell>
          <cell r="J1268">
            <v>122400</v>
          </cell>
          <cell r="K1268">
            <v>389232</v>
          </cell>
          <cell r="L1268">
            <v>1.0504084967320262</v>
          </cell>
          <cell r="M1268">
            <v>128570</v>
          </cell>
          <cell r="N1268">
            <v>408852.60000000003</v>
          </cell>
        </row>
        <row r="1270">
          <cell r="B1270">
            <v>9</v>
          </cell>
          <cell r="C1270" t="str">
            <v>Type   P - 01</v>
          </cell>
          <cell r="E1270">
            <v>3</v>
          </cell>
          <cell r="F1270" t="str">
            <v>Unt</v>
          </cell>
        </row>
        <row r="1271">
          <cell r="C1271" t="str">
            <v>Ruang Arsip, Arsip Biasa, Musholla</v>
          </cell>
        </row>
        <row r="1272">
          <cell r="C1272" t="str">
            <v>-</v>
          </cell>
          <cell r="D1272" t="str">
            <v>Kosen Alumunium</v>
          </cell>
          <cell r="H1272">
            <v>17.7</v>
          </cell>
          <cell r="I1272" t="str">
            <v>M'</v>
          </cell>
          <cell r="J1272">
            <v>92330</v>
          </cell>
          <cell r="K1272">
            <v>1634241</v>
          </cell>
          <cell r="L1272">
            <v>1.050037907505686</v>
          </cell>
          <cell r="M1272">
            <v>96950</v>
          </cell>
          <cell r="N1272">
            <v>1716015</v>
          </cell>
        </row>
        <row r="1273">
          <cell r="B1273" t="str">
            <v/>
          </cell>
          <cell r="C1273" t="str">
            <v>-</v>
          </cell>
          <cell r="D1273" t="str">
            <v>Daun Pintu HPL</v>
          </cell>
          <cell r="H1273">
            <v>6.84</v>
          </cell>
          <cell r="I1273" t="str">
            <v>M2</v>
          </cell>
          <cell r="J1273">
            <v>599010</v>
          </cell>
          <cell r="K1273">
            <v>4097228.4</v>
          </cell>
          <cell r="L1273">
            <v>1.0499991652893943</v>
          </cell>
          <cell r="M1273">
            <v>628960</v>
          </cell>
          <cell r="N1273">
            <v>4302086.4000000004</v>
          </cell>
        </row>
        <row r="1274">
          <cell r="C1274" t="str">
            <v>-</v>
          </cell>
          <cell r="D1274" t="str">
            <v xml:space="preserve">Lever Handle </v>
          </cell>
          <cell r="E1274" t="str">
            <v>KEND HRE 75.15  US32D+ US32</v>
          </cell>
          <cell r="H1274">
            <v>3</v>
          </cell>
          <cell r="I1274" t="str">
            <v>Bh</v>
          </cell>
          <cell r="J1274">
            <v>10000</v>
          </cell>
          <cell r="K1274">
            <v>30000</v>
          </cell>
          <cell r="L1274">
            <v>1.05</v>
          </cell>
          <cell r="M1274">
            <v>10500</v>
          </cell>
          <cell r="N1274">
            <v>31500</v>
          </cell>
        </row>
        <row r="1275">
          <cell r="C1275" t="str">
            <v>-</v>
          </cell>
          <cell r="D1275" t="str">
            <v>Lockcase Swing Kayu</v>
          </cell>
          <cell r="E1275" t="str">
            <v>FINO F7435-40 US26</v>
          </cell>
          <cell r="H1275">
            <v>3</v>
          </cell>
          <cell r="I1275" t="str">
            <v>Bh</v>
          </cell>
          <cell r="J1275">
            <v>82000</v>
          </cell>
          <cell r="K1275">
            <v>246000</v>
          </cell>
          <cell r="L1275">
            <v>1.05</v>
          </cell>
          <cell r="M1275">
            <v>86100</v>
          </cell>
          <cell r="N1275">
            <v>258300</v>
          </cell>
        </row>
        <row r="1276">
          <cell r="C1276" t="str">
            <v>-</v>
          </cell>
          <cell r="D1276" t="str">
            <v xml:space="preserve">Double Cylinder </v>
          </cell>
          <cell r="E1276" t="str">
            <v>FINO F0920-60 US14</v>
          </cell>
          <cell r="H1276">
            <v>3</v>
          </cell>
          <cell r="I1276" t="str">
            <v>Bh</v>
          </cell>
          <cell r="J1276">
            <v>73000</v>
          </cell>
          <cell r="K1276">
            <v>219000</v>
          </cell>
          <cell r="L1276">
            <v>1.05</v>
          </cell>
          <cell r="M1276">
            <v>76650</v>
          </cell>
          <cell r="N1276">
            <v>229950</v>
          </cell>
        </row>
        <row r="1277">
          <cell r="C1277" t="str">
            <v>-</v>
          </cell>
          <cell r="D1277" t="str">
            <v>Hinges</v>
          </cell>
          <cell r="E1277" t="str">
            <v>FINO SEL0056 4x3x2,5-2BBUS32D</v>
          </cell>
          <cell r="H1277">
            <v>4.5</v>
          </cell>
          <cell r="I1277" t="str">
            <v>Bh</v>
          </cell>
          <cell r="J1277">
            <v>10000</v>
          </cell>
          <cell r="K1277">
            <v>45000</v>
          </cell>
          <cell r="L1277">
            <v>1.05</v>
          </cell>
          <cell r="M1277">
            <v>10500</v>
          </cell>
          <cell r="N1277">
            <v>47250</v>
          </cell>
        </row>
        <row r="1279">
          <cell r="B1279">
            <v>10</v>
          </cell>
          <cell r="C1279" t="str">
            <v>Type   P - 02</v>
          </cell>
          <cell r="E1279">
            <v>4</v>
          </cell>
          <cell r="F1279" t="str">
            <v>Unt</v>
          </cell>
        </row>
        <row r="1280">
          <cell r="C1280" t="str">
            <v>-</v>
          </cell>
          <cell r="D1280" t="str">
            <v>Kosen Alumunium</v>
          </cell>
          <cell r="H1280">
            <v>23.2</v>
          </cell>
          <cell r="I1280" t="str">
            <v>M'</v>
          </cell>
          <cell r="J1280">
            <v>92330</v>
          </cell>
          <cell r="K1280">
            <v>2142056</v>
          </cell>
          <cell r="L1280">
            <v>1.050037907505686</v>
          </cell>
          <cell r="M1280">
            <v>96950</v>
          </cell>
          <cell r="N1280">
            <v>2249240</v>
          </cell>
        </row>
        <row r="1281">
          <cell r="C1281" t="str">
            <v>-</v>
          </cell>
          <cell r="D1281" t="str">
            <v>Daun Pintu HPL</v>
          </cell>
          <cell r="H1281">
            <v>8.16</v>
          </cell>
          <cell r="I1281" t="str">
            <v>M2</v>
          </cell>
          <cell r="J1281">
            <v>599010</v>
          </cell>
          <cell r="K1281">
            <v>4887921.5999999996</v>
          </cell>
          <cell r="L1281">
            <v>1.0499991652893941</v>
          </cell>
          <cell r="M1281">
            <v>628960</v>
          </cell>
          <cell r="N1281">
            <v>5132313.5999999996</v>
          </cell>
        </row>
        <row r="1282">
          <cell r="C1282" t="str">
            <v>-</v>
          </cell>
          <cell r="D1282" t="str">
            <v>Pull Plate</v>
          </cell>
          <cell r="E1282" t="str">
            <v>PP.73.06 US32D</v>
          </cell>
          <cell r="H1282">
            <v>4</v>
          </cell>
          <cell r="I1282" t="str">
            <v>Bh</v>
          </cell>
          <cell r="J1282">
            <v>258000</v>
          </cell>
          <cell r="K1282">
            <v>1032000</v>
          </cell>
          <cell r="L1282">
            <v>1.05</v>
          </cell>
          <cell r="M1282">
            <v>270900</v>
          </cell>
          <cell r="N1282">
            <v>1083600</v>
          </cell>
        </row>
        <row r="1283">
          <cell r="C1283" t="str">
            <v>-</v>
          </cell>
          <cell r="D1283" t="str">
            <v xml:space="preserve">Push Plate </v>
          </cell>
          <cell r="E1283" t="str">
            <v>PUSH 73.07 US32D</v>
          </cell>
          <cell r="H1283">
            <v>4</v>
          </cell>
          <cell r="I1283" t="str">
            <v>Bh</v>
          </cell>
          <cell r="J1283">
            <v>114000</v>
          </cell>
          <cell r="K1283">
            <v>456000</v>
          </cell>
          <cell r="L1283">
            <v>1.05</v>
          </cell>
          <cell r="M1283">
            <v>119700</v>
          </cell>
          <cell r="N1283">
            <v>478800</v>
          </cell>
        </row>
        <row r="1284">
          <cell r="B1284" t="str">
            <v/>
          </cell>
          <cell r="C1284" t="str">
            <v>-</v>
          </cell>
          <cell r="D1284" t="str">
            <v>Loskcase Pelor</v>
          </cell>
          <cell r="E1284" t="str">
            <v>FINO  F7438-60 US14</v>
          </cell>
          <cell r="H1284">
            <v>4</v>
          </cell>
          <cell r="I1284" t="str">
            <v>Bh</v>
          </cell>
          <cell r="J1284">
            <v>114000</v>
          </cell>
          <cell r="K1284">
            <v>456000</v>
          </cell>
          <cell r="L1284">
            <v>1.05</v>
          </cell>
          <cell r="M1284">
            <v>119700</v>
          </cell>
          <cell r="N1284">
            <v>478800</v>
          </cell>
        </row>
        <row r="1285">
          <cell r="C1285" t="str">
            <v>-</v>
          </cell>
          <cell r="D1285" t="str">
            <v xml:space="preserve">Double Cylinder </v>
          </cell>
          <cell r="E1285" t="str">
            <v>FINO F0920-60 US14</v>
          </cell>
          <cell r="H1285">
            <v>4</v>
          </cell>
          <cell r="I1285" t="str">
            <v>Bh</v>
          </cell>
          <cell r="J1285">
            <v>73000</v>
          </cell>
          <cell r="K1285">
            <v>292000</v>
          </cell>
          <cell r="L1285">
            <v>1.05</v>
          </cell>
          <cell r="M1285">
            <v>76650</v>
          </cell>
          <cell r="N1285">
            <v>306600</v>
          </cell>
        </row>
        <row r="1286">
          <cell r="C1286" t="str">
            <v>-</v>
          </cell>
          <cell r="D1286" t="str">
            <v>Hinges</v>
          </cell>
          <cell r="E1286" t="str">
            <v>FINO SEL0056 4x3x2,5-2BBUS32D</v>
          </cell>
          <cell r="H1286">
            <v>6</v>
          </cell>
          <cell r="I1286" t="str">
            <v>Bh</v>
          </cell>
          <cell r="J1286">
            <v>10000</v>
          </cell>
          <cell r="K1286">
            <v>60000</v>
          </cell>
          <cell r="L1286">
            <v>1.05</v>
          </cell>
          <cell r="M1286">
            <v>10500</v>
          </cell>
          <cell r="N1286">
            <v>63000</v>
          </cell>
        </row>
        <row r="1287">
          <cell r="C1287" t="str">
            <v>-</v>
          </cell>
          <cell r="D1287" t="str">
            <v>Door Closer</v>
          </cell>
          <cell r="E1287" t="str">
            <v>CISA 71410-03 Silver</v>
          </cell>
          <cell r="H1287">
            <v>4</v>
          </cell>
          <cell r="I1287" t="str">
            <v>Bh</v>
          </cell>
          <cell r="J1287">
            <v>1122000</v>
          </cell>
          <cell r="K1287">
            <v>4488000</v>
          </cell>
          <cell r="L1287">
            <v>1.05</v>
          </cell>
          <cell r="M1287">
            <v>1178100</v>
          </cell>
          <cell r="N1287">
            <v>4712400</v>
          </cell>
        </row>
        <row r="1289">
          <cell r="B1289">
            <v>11</v>
          </cell>
          <cell r="C1289" t="str">
            <v>Type   P - 03</v>
          </cell>
          <cell r="E1289">
            <v>8</v>
          </cell>
          <cell r="F1289" t="str">
            <v>Unt</v>
          </cell>
        </row>
        <row r="1290">
          <cell r="C1290" t="str">
            <v>-</v>
          </cell>
          <cell r="D1290" t="str">
            <v>Kosen Alumunium</v>
          </cell>
          <cell r="H1290">
            <v>45.6</v>
          </cell>
          <cell r="I1290" t="str">
            <v>M'</v>
          </cell>
          <cell r="J1290">
            <v>92330</v>
          </cell>
          <cell r="K1290">
            <v>4210248</v>
          </cell>
          <cell r="L1290">
            <v>1.050037907505686</v>
          </cell>
          <cell r="M1290">
            <v>96950</v>
          </cell>
          <cell r="N1290">
            <v>4420920</v>
          </cell>
        </row>
        <row r="1291">
          <cell r="B1291" t="str">
            <v/>
          </cell>
          <cell r="C1291" t="str">
            <v>-</v>
          </cell>
          <cell r="D1291" t="str">
            <v>Daun Pintu HPL</v>
          </cell>
          <cell r="H1291">
            <v>12.32</v>
          </cell>
          <cell r="I1291" t="str">
            <v>M2</v>
          </cell>
          <cell r="J1291">
            <v>599010</v>
          </cell>
          <cell r="K1291">
            <v>7379803.2000000002</v>
          </cell>
          <cell r="L1291">
            <v>1.0499991652893941</v>
          </cell>
          <cell r="M1291">
            <v>628960</v>
          </cell>
          <cell r="N1291">
            <v>7748787.2000000002</v>
          </cell>
        </row>
        <row r="1292">
          <cell r="B1292" t="str">
            <v/>
          </cell>
          <cell r="C1292" t="str">
            <v>-</v>
          </cell>
          <cell r="D1292" t="str">
            <v xml:space="preserve">Lever Handle </v>
          </cell>
          <cell r="E1292" t="str">
            <v>KEND HRE 75.15  US32D+ US32</v>
          </cell>
          <cell r="H1292">
            <v>8</v>
          </cell>
          <cell r="I1292" t="str">
            <v>Bh</v>
          </cell>
          <cell r="J1292">
            <v>10000</v>
          </cell>
          <cell r="K1292">
            <v>80000</v>
          </cell>
          <cell r="L1292">
            <v>1.05</v>
          </cell>
          <cell r="M1292">
            <v>10500</v>
          </cell>
          <cell r="N1292">
            <v>84000</v>
          </cell>
        </row>
        <row r="1293">
          <cell r="C1293" t="str">
            <v>-</v>
          </cell>
          <cell r="D1293" t="str">
            <v>Lockcase Swing Kayu</v>
          </cell>
          <cell r="E1293" t="str">
            <v>FINO F7435-40 US26</v>
          </cell>
          <cell r="H1293">
            <v>8</v>
          </cell>
          <cell r="I1293" t="str">
            <v>Bh</v>
          </cell>
          <cell r="J1293">
            <v>82000</v>
          </cell>
          <cell r="K1293">
            <v>656000</v>
          </cell>
          <cell r="L1293">
            <v>1.05</v>
          </cell>
          <cell r="M1293">
            <v>86100</v>
          </cell>
          <cell r="N1293">
            <v>688800</v>
          </cell>
        </row>
        <row r="1294">
          <cell r="C1294" t="str">
            <v>-</v>
          </cell>
          <cell r="D1294" t="str">
            <v xml:space="preserve">Double Cylinder </v>
          </cell>
          <cell r="E1294" t="str">
            <v>FINO F0920-60 US14</v>
          </cell>
          <cell r="H1294">
            <v>8</v>
          </cell>
          <cell r="I1294" t="str">
            <v>Bh</v>
          </cell>
          <cell r="J1294">
            <v>73000</v>
          </cell>
          <cell r="K1294">
            <v>584000</v>
          </cell>
          <cell r="L1294">
            <v>1.05</v>
          </cell>
          <cell r="M1294">
            <v>76650</v>
          </cell>
          <cell r="N1294">
            <v>613200</v>
          </cell>
        </row>
        <row r="1295">
          <cell r="C1295" t="str">
            <v>-</v>
          </cell>
          <cell r="D1295" t="str">
            <v>Hinges</v>
          </cell>
          <cell r="E1295" t="str">
            <v>FINO SEL0056 4x3x2,5-2BBUS32D</v>
          </cell>
          <cell r="H1295">
            <v>12</v>
          </cell>
          <cell r="I1295" t="str">
            <v>Bh</v>
          </cell>
          <cell r="J1295">
            <v>10000</v>
          </cell>
          <cell r="K1295">
            <v>120000</v>
          </cell>
          <cell r="L1295">
            <v>1.05</v>
          </cell>
          <cell r="M1295">
            <v>10500</v>
          </cell>
          <cell r="N1295">
            <v>126000</v>
          </cell>
        </row>
        <row r="1297">
          <cell r="B1297">
            <v>12</v>
          </cell>
          <cell r="C1297" t="str">
            <v>Type   P - 04</v>
          </cell>
          <cell r="E1297">
            <v>8</v>
          </cell>
          <cell r="F1297" t="str">
            <v>Unt</v>
          </cell>
        </row>
        <row r="1298">
          <cell r="C1298" t="str">
            <v>-</v>
          </cell>
          <cell r="D1298" t="str">
            <v>Kosen Alumunium</v>
          </cell>
          <cell r="H1298">
            <v>40.08</v>
          </cell>
          <cell r="I1298" t="str">
            <v>M'</v>
          </cell>
          <cell r="J1298">
            <v>92330</v>
          </cell>
          <cell r="K1298">
            <v>3700586.4</v>
          </cell>
          <cell r="L1298">
            <v>1.0500379075056863</v>
          </cell>
          <cell r="M1298">
            <v>96950</v>
          </cell>
          <cell r="N1298">
            <v>3885756</v>
          </cell>
        </row>
        <row r="1299">
          <cell r="C1299" t="str">
            <v>-</v>
          </cell>
          <cell r="D1299" t="str">
            <v>Daun Pintu HPL</v>
          </cell>
          <cell r="H1299">
            <v>12.32</v>
          </cell>
          <cell r="I1299" t="str">
            <v>M2</v>
          </cell>
          <cell r="J1299">
            <v>599010</v>
          </cell>
          <cell r="K1299">
            <v>7379803.2000000002</v>
          </cell>
          <cell r="L1299">
            <v>1.0499991652893941</v>
          </cell>
          <cell r="M1299">
            <v>628960</v>
          </cell>
          <cell r="N1299">
            <v>7748787.2000000002</v>
          </cell>
        </row>
        <row r="1300">
          <cell r="C1300" t="str">
            <v>-</v>
          </cell>
          <cell r="D1300" t="str">
            <v>Privacy lock KEND T200x551 US32D</v>
          </cell>
          <cell r="E1300" t="str">
            <v>KEND SEL0007 4X3X2 US32D</v>
          </cell>
          <cell r="H1300">
            <v>12</v>
          </cell>
          <cell r="I1300" t="str">
            <v>Bh</v>
          </cell>
          <cell r="J1300">
            <v>129000</v>
          </cell>
          <cell r="K1300">
            <v>1548000</v>
          </cell>
          <cell r="L1300">
            <v>1.05</v>
          </cell>
          <cell r="M1300">
            <v>135450</v>
          </cell>
          <cell r="N1300">
            <v>1625400</v>
          </cell>
        </row>
        <row r="1301">
          <cell r="B1301" t="str">
            <v/>
          </cell>
          <cell r="C1301" t="str">
            <v>-</v>
          </cell>
          <cell r="D1301" t="str">
            <v>Hinges FINO SEL0053 4x3x2 US32D</v>
          </cell>
          <cell r="E1301" t="str">
            <v>KEND T200 X 551 US32D</v>
          </cell>
          <cell r="H1301">
            <v>8</v>
          </cell>
          <cell r="I1301" t="str">
            <v>Bh</v>
          </cell>
          <cell r="J1301">
            <v>62000</v>
          </cell>
          <cell r="K1301">
            <v>496000</v>
          </cell>
          <cell r="L1301">
            <v>1.05</v>
          </cell>
          <cell r="M1301">
            <v>65100</v>
          </cell>
          <cell r="N1301">
            <v>520800</v>
          </cell>
        </row>
        <row r="1302">
          <cell r="B1302" t="str">
            <v/>
          </cell>
        </row>
        <row r="1305">
          <cell r="B1305" t="str">
            <v/>
          </cell>
        </row>
        <row r="1309">
          <cell r="B1309">
            <v>13</v>
          </cell>
          <cell r="C1309" t="str">
            <v>Type   PB - 01  ( 2450 x 1000 )</v>
          </cell>
          <cell r="E1309">
            <v>6</v>
          </cell>
          <cell r="F1309" t="str">
            <v>Unt</v>
          </cell>
        </row>
        <row r="1310">
          <cell r="C1310" t="str">
            <v>-</v>
          </cell>
          <cell r="D1310" t="str">
            <v xml:space="preserve">Single Fire Door ( BR-BRSNN ) 2450 x 1000 </v>
          </cell>
          <cell r="H1310">
            <v>6</v>
          </cell>
          <cell r="I1310" t="str">
            <v>Unt</v>
          </cell>
          <cell r="J1310">
            <v>4223175</v>
          </cell>
          <cell r="K1310">
            <v>25339050</v>
          </cell>
          <cell r="L1310">
            <v>1.05</v>
          </cell>
          <cell r="M1310">
            <v>4434333.75</v>
          </cell>
          <cell r="N1310">
            <v>26606002.5</v>
          </cell>
        </row>
        <row r="1311">
          <cell r="C1311" t="str">
            <v/>
          </cell>
          <cell r="D1311" t="str">
            <v>Daun Pintu Rangka Besi lapis</v>
          </cell>
          <cell r="H1311" t="str">
            <v/>
          </cell>
          <cell r="I1311" t="str">
            <v/>
          </cell>
        </row>
        <row r="1312">
          <cell r="C1312" t="str">
            <v>-</v>
          </cell>
          <cell r="D1312" t="str">
            <v>Lockcase Griff</v>
          </cell>
          <cell r="H1312">
            <v>6</v>
          </cell>
          <cell r="I1312" t="str">
            <v>Bh</v>
          </cell>
          <cell r="J1312">
            <v>300000</v>
          </cell>
          <cell r="K1312">
            <v>1800000</v>
          </cell>
          <cell r="L1312">
            <v>1.05</v>
          </cell>
          <cell r="M1312">
            <v>315000</v>
          </cell>
          <cell r="N1312">
            <v>1890000</v>
          </cell>
        </row>
        <row r="1313">
          <cell r="C1313" t="str">
            <v>-</v>
          </cell>
          <cell r="D1313" t="str">
            <v>Handle Bakplate</v>
          </cell>
          <cell r="H1313">
            <v>6</v>
          </cell>
          <cell r="I1313" t="str">
            <v>Bh</v>
          </cell>
          <cell r="J1313">
            <v>15000</v>
          </cell>
          <cell r="K1313">
            <v>90000</v>
          </cell>
          <cell r="L1313">
            <v>1.05</v>
          </cell>
          <cell r="M1313">
            <v>15750</v>
          </cell>
          <cell r="N1313">
            <v>94500</v>
          </cell>
        </row>
        <row r="1314">
          <cell r="C1314" t="str">
            <v>-</v>
          </cell>
          <cell r="D1314" t="str">
            <v>Cylinder Griff</v>
          </cell>
          <cell r="H1314">
            <v>6</v>
          </cell>
          <cell r="I1314" t="str">
            <v>Bh</v>
          </cell>
          <cell r="J1314">
            <v>300000</v>
          </cell>
          <cell r="K1314">
            <v>1800000</v>
          </cell>
          <cell r="L1314">
            <v>1.05</v>
          </cell>
          <cell r="M1314">
            <v>315000</v>
          </cell>
          <cell r="N1314">
            <v>1890000</v>
          </cell>
        </row>
        <row r="1315">
          <cell r="C1315" t="str">
            <v>-</v>
          </cell>
          <cell r="D1315" t="str">
            <v>Finish Cat Duco</v>
          </cell>
          <cell r="H1315" t="str">
            <v/>
          </cell>
          <cell r="I1315" t="str">
            <v/>
          </cell>
        </row>
        <row r="1316">
          <cell r="C1316" t="str">
            <v/>
          </cell>
          <cell r="D1316" t="str">
            <v/>
          </cell>
          <cell r="H1316" t="str">
            <v/>
          </cell>
          <cell r="I1316" t="str">
            <v/>
          </cell>
        </row>
        <row r="1317">
          <cell r="B1317">
            <v>14</v>
          </cell>
          <cell r="C1317" t="str">
            <v>Type   PB - 02  ( 850 x 1000 )</v>
          </cell>
          <cell r="E1317" t="str">
            <v/>
          </cell>
        </row>
        <row r="1318">
          <cell r="B1318" t="str">
            <v/>
          </cell>
          <cell r="C1318" t="str">
            <v xml:space="preserve">SHAF FHR, LAL, LAK  </v>
          </cell>
          <cell r="E1318" t="str">
            <v/>
          </cell>
          <cell r="F1318" t="str">
            <v>Unt</v>
          </cell>
          <cell r="H1318" t="str">
            <v>Bostinco</v>
          </cell>
        </row>
        <row r="1319">
          <cell r="B1319" t="str">
            <v/>
          </cell>
          <cell r="C1319" t="str">
            <v>-</v>
          </cell>
          <cell r="D1319" t="str">
            <v xml:space="preserve">Single Fire Door ( BR-BRSNN )   850 x 1000 </v>
          </cell>
          <cell r="H1319">
            <v>4</v>
          </cell>
          <cell r="I1319" t="str">
            <v>Unt</v>
          </cell>
          <cell r="J1319">
            <v>1139000</v>
          </cell>
          <cell r="K1319">
            <v>4556000</v>
          </cell>
          <cell r="L1319">
            <v>1.05</v>
          </cell>
          <cell r="M1319">
            <v>1195950</v>
          </cell>
          <cell r="N1319">
            <v>4783800</v>
          </cell>
        </row>
        <row r="1320">
          <cell r="B1320" t="str">
            <v/>
          </cell>
          <cell r="C1320" t="str">
            <v/>
          </cell>
          <cell r="D1320" t="str">
            <v>Daun Pintu Rangka Besi lapis</v>
          </cell>
          <cell r="E1320">
            <v>4</v>
          </cell>
          <cell r="H1320" t="str">
            <v/>
          </cell>
        </row>
        <row r="1321">
          <cell r="B1321" t="str">
            <v/>
          </cell>
          <cell r="C1321" t="str">
            <v>-</v>
          </cell>
          <cell r="D1321" t="str">
            <v>Lockcase Griff</v>
          </cell>
          <cell r="H1321">
            <v>4</v>
          </cell>
          <cell r="I1321" t="str">
            <v>Bh</v>
          </cell>
          <cell r="J1321">
            <v>300000</v>
          </cell>
          <cell r="K1321">
            <v>1200000</v>
          </cell>
          <cell r="L1321">
            <v>1.05</v>
          </cell>
          <cell r="M1321">
            <v>315000</v>
          </cell>
          <cell r="N1321">
            <v>1260000</v>
          </cell>
        </row>
        <row r="1322">
          <cell r="C1322" t="str">
            <v>-</v>
          </cell>
          <cell r="D1322" t="str">
            <v>Handle Bakplate</v>
          </cell>
          <cell r="H1322">
            <v>4</v>
          </cell>
          <cell r="I1322" t="str">
            <v>Bh</v>
          </cell>
          <cell r="J1322">
            <v>15000</v>
          </cell>
          <cell r="K1322">
            <v>60000</v>
          </cell>
          <cell r="L1322">
            <v>1.05</v>
          </cell>
          <cell r="M1322">
            <v>15750</v>
          </cell>
          <cell r="N1322">
            <v>63000</v>
          </cell>
        </row>
        <row r="1323">
          <cell r="C1323" t="str">
            <v>-</v>
          </cell>
          <cell r="D1323" t="str">
            <v>Cylinder Griff</v>
          </cell>
          <cell r="E1323">
            <v>2202</v>
          </cell>
          <cell r="H1323">
            <v>4</v>
          </cell>
          <cell r="I1323" t="str">
            <v>Bh</v>
          </cell>
          <cell r="J1323">
            <v>300000</v>
          </cell>
          <cell r="K1323">
            <v>1200000</v>
          </cell>
          <cell r="L1323">
            <v>1.05</v>
          </cell>
          <cell r="M1323">
            <v>315000</v>
          </cell>
          <cell r="N1323">
            <v>1260000</v>
          </cell>
        </row>
        <row r="1324">
          <cell r="C1324" t="str">
            <v>-</v>
          </cell>
          <cell r="D1324" t="str">
            <v>Finish Cat Duco</v>
          </cell>
          <cell r="E1324">
            <v>7301.05</v>
          </cell>
          <cell r="H1324" t="str">
            <v/>
          </cell>
          <cell r="I1324" t="str">
            <v/>
          </cell>
        </row>
        <row r="1325">
          <cell r="E1325">
            <v>3301.7</v>
          </cell>
          <cell r="K1325" t="str">
            <v/>
          </cell>
          <cell r="N1325" t="str">
            <v/>
          </cell>
        </row>
        <row r="1326">
          <cell r="B1326" t="str">
            <v>10.2.</v>
          </cell>
          <cell r="C1326" t="str">
            <v>CURTAIN WAL</v>
          </cell>
          <cell r="E1326" t="str">
            <v/>
          </cell>
        </row>
        <row r="1327">
          <cell r="B1327" t="str">
            <v>2.1.</v>
          </cell>
          <cell r="C1327" t="str">
            <v>Type   CW - 01</v>
          </cell>
          <cell r="E1327">
            <v>1</v>
          </cell>
          <cell r="F1327" t="str">
            <v>Unt</v>
          </cell>
        </row>
        <row r="1328">
          <cell r="C1328" t="str">
            <v>-</v>
          </cell>
          <cell r="D1328" t="str">
            <v>Kosen Alumunium</v>
          </cell>
          <cell r="H1328">
            <v>137.49</v>
          </cell>
          <cell r="I1328" t="str">
            <v>M'</v>
          </cell>
          <cell r="J1328">
            <v>92330</v>
          </cell>
          <cell r="K1328">
            <v>12694451.700000001</v>
          </cell>
          <cell r="L1328">
            <v>1.050037907505686</v>
          </cell>
          <cell r="M1328">
            <v>96950</v>
          </cell>
          <cell r="N1328">
            <v>13329655.5</v>
          </cell>
        </row>
        <row r="1329">
          <cell r="B1329" t="str">
            <v/>
          </cell>
          <cell r="C1329" t="str">
            <v>-</v>
          </cell>
          <cell r="D1329" t="str">
            <v>Kaca Reflektif 8mm</v>
          </cell>
          <cell r="H1329">
            <v>44.3</v>
          </cell>
          <cell r="I1329" t="str">
            <v>M2</v>
          </cell>
          <cell r="J1329">
            <v>478500</v>
          </cell>
          <cell r="K1329">
            <v>21197550</v>
          </cell>
          <cell r="L1329">
            <v>1.0500104493207942</v>
          </cell>
          <cell r="M1329">
            <v>502430</v>
          </cell>
          <cell r="N1329">
            <v>22257649</v>
          </cell>
        </row>
        <row r="1330">
          <cell r="C1330" t="str">
            <v>-</v>
          </cell>
          <cell r="D1330" t="str">
            <v>Caping Alumunum Panel Composite</v>
          </cell>
          <cell r="H1330">
            <v>42.45</v>
          </cell>
          <cell r="I1330" t="str">
            <v>M'</v>
          </cell>
          <cell r="J1330">
            <v>300000</v>
          </cell>
          <cell r="K1330">
            <v>12735000</v>
          </cell>
          <cell r="L1330">
            <v>1.05</v>
          </cell>
          <cell r="M1330">
            <v>315000</v>
          </cell>
          <cell r="N1330">
            <v>13371750</v>
          </cell>
        </row>
        <row r="1332">
          <cell r="B1332" t="str">
            <v>2.2.</v>
          </cell>
          <cell r="C1332" t="str">
            <v>Type   CW - 02</v>
          </cell>
          <cell r="E1332">
            <v>1</v>
          </cell>
          <cell r="F1332" t="str">
            <v>Unt</v>
          </cell>
        </row>
        <row r="1333">
          <cell r="C1333" t="str">
            <v>-</v>
          </cell>
          <cell r="D1333" t="str">
            <v>Kosen Alumunium</v>
          </cell>
          <cell r="H1333">
            <v>82.69</v>
          </cell>
          <cell r="I1333" t="str">
            <v>M'</v>
          </cell>
          <cell r="J1333">
            <v>92330</v>
          </cell>
          <cell r="K1333">
            <v>7634767.7000000002</v>
          </cell>
          <cell r="L1333">
            <v>1.050037907505686</v>
          </cell>
          <cell r="M1333">
            <v>96950</v>
          </cell>
          <cell r="N1333">
            <v>8016795.5</v>
          </cell>
        </row>
        <row r="1334">
          <cell r="C1334" t="str">
            <v>-</v>
          </cell>
          <cell r="D1334" t="str">
            <v>Kaca Reflektif 8mm</v>
          </cell>
          <cell r="H1334">
            <v>46.07</v>
          </cell>
          <cell r="I1334" t="str">
            <v>M2</v>
          </cell>
          <cell r="J1334">
            <v>478500</v>
          </cell>
          <cell r="K1334">
            <v>22044495</v>
          </cell>
          <cell r="L1334">
            <v>1.0500104493207942</v>
          </cell>
          <cell r="M1334">
            <v>502430</v>
          </cell>
          <cell r="N1334">
            <v>23146950.100000001</v>
          </cell>
        </row>
        <row r="1335">
          <cell r="B1335" t="str">
            <v/>
          </cell>
          <cell r="C1335" t="str">
            <v>-</v>
          </cell>
          <cell r="D1335" t="str">
            <v>Caping Alumunum Panel Aloucobond</v>
          </cell>
          <cell r="H1335">
            <v>18.52</v>
          </cell>
          <cell r="I1335" t="str">
            <v>M'</v>
          </cell>
          <cell r="J1335">
            <v>300000</v>
          </cell>
          <cell r="K1335">
            <v>5556000</v>
          </cell>
          <cell r="L1335">
            <v>1.05</v>
          </cell>
          <cell r="M1335">
            <v>315000</v>
          </cell>
          <cell r="N1335">
            <v>5833800</v>
          </cell>
        </row>
        <row r="1337">
          <cell r="B1337" t="str">
            <v>2.3.</v>
          </cell>
          <cell r="C1337" t="str">
            <v>Type   CW - 03</v>
          </cell>
          <cell r="E1337">
            <v>1</v>
          </cell>
          <cell r="F1337" t="str">
            <v>Unt</v>
          </cell>
        </row>
        <row r="1338">
          <cell r="C1338" t="str">
            <v>-</v>
          </cell>
          <cell r="D1338" t="str">
            <v>Kosen Alumunium</v>
          </cell>
          <cell r="H1338">
            <v>11.7</v>
          </cell>
          <cell r="I1338" t="str">
            <v>M'</v>
          </cell>
          <cell r="J1338">
            <v>92330</v>
          </cell>
          <cell r="K1338">
            <v>1080261</v>
          </cell>
          <cell r="L1338">
            <v>1.050037907505686</v>
          </cell>
          <cell r="M1338">
            <v>96950</v>
          </cell>
          <cell r="N1338">
            <v>1134315</v>
          </cell>
        </row>
        <row r="1339">
          <cell r="C1339" t="str">
            <v>-</v>
          </cell>
          <cell r="D1339" t="str">
            <v>Kaca Reflektif 8mm</v>
          </cell>
          <cell r="H1339">
            <v>2.2000000000000002</v>
          </cell>
          <cell r="I1339" t="str">
            <v>M2</v>
          </cell>
          <cell r="J1339">
            <v>478500</v>
          </cell>
          <cell r="K1339">
            <v>1052700</v>
          </cell>
          <cell r="L1339">
            <v>1.0500104493207942</v>
          </cell>
          <cell r="M1339">
            <v>502430</v>
          </cell>
          <cell r="N1339">
            <v>1105346</v>
          </cell>
        </row>
        <row r="1340">
          <cell r="B1340" t="str">
            <v/>
          </cell>
        </row>
        <row r="1341">
          <cell r="B1341" t="str">
            <v>2.4.</v>
          </cell>
          <cell r="C1341" t="str">
            <v>Type   CW - 04</v>
          </cell>
          <cell r="E1341">
            <v>1</v>
          </cell>
          <cell r="F1341" t="str">
            <v>Unt</v>
          </cell>
        </row>
        <row r="1342">
          <cell r="C1342" t="str">
            <v>-</v>
          </cell>
          <cell r="D1342" t="str">
            <v>Kosen Alumunium</v>
          </cell>
          <cell r="H1342">
            <v>55.7</v>
          </cell>
          <cell r="I1342" t="str">
            <v>M'</v>
          </cell>
          <cell r="J1342">
            <v>92330</v>
          </cell>
          <cell r="K1342">
            <v>5142781</v>
          </cell>
          <cell r="L1342">
            <v>1.050037907505686</v>
          </cell>
          <cell r="M1342">
            <v>96950</v>
          </cell>
          <cell r="N1342">
            <v>5400115</v>
          </cell>
        </row>
        <row r="1343">
          <cell r="C1343" t="str">
            <v>-</v>
          </cell>
          <cell r="D1343" t="str">
            <v>Kaca Reflektif 8mm</v>
          </cell>
          <cell r="H1343">
            <v>9.35</v>
          </cell>
          <cell r="I1343" t="str">
            <v>M2</v>
          </cell>
          <cell r="J1343">
            <v>478500</v>
          </cell>
          <cell r="K1343">
            <v>4473975</v>
          </cell>
          <cell r="L1343">
            <v>1.0500104493207942</v>
          </cell>
          <cell r="M1343">
            <v>502430</v>
          </cell>
          <cell r="N1343">
            <v>4697720.5</v>
          </cell>
        </row>
        <row r="1344">
          <cell r="C1344" t="str">
            <v>-</v>
          </cell>
          <cell r="D1344" t="str">
            <v>Caping Alumunum Panel Aloucobond</v>
          </cell>
          <cell r="H1344">
            <v>18.52</v>
          </cell>
          <cell r="I1344" t="str">
            <v>M'</v>
          </cell>
          <cell r="J1344">
            <v>300000</v>
          </cell>
          <cell r="K1344">
            <v>5556000</v>
          </cell>
          <cell r="L1344">
            <v>1.05</v>
          </cell>
          <cell r="M1344">
            <v>315000</v>
          </cell>
          <cell r="N1344">
            <v>5833800</v>
          </cell>
        </row>
        <row r="1345">
          <cell r="B1345" t="str">
            <v/>
          </cell>
        </row>
        <row r="1346">
          <cell r="B1346" t="str">
            <v>2.5.</v>
          </cell>
          <cell r="C1346" t="str">
            <v>Type   CW - 05</v>
          </cell>
          <cell r="E1346">
            <v>1</v>
          </cell>
          <cell r="F1346" t="str">
            <v>Unt</v>
          </cell>
        </row>
        <row r="1347">
          <cell r="C1347" t="str">
            <v>-</v>
          </cell>
          <cell r="D1347" t="str">
            <v>Kosen Alumunium</v>
          </cell>
          <cell r="H1347">
            <v>22</v>
          </cell>
          <cell r="I1347" t="str">
            <v>M'</v>
          </cell>
          <cell r="J1347">
            <v>92330</v>
          </cell>
          <cell r="K1347">
            <v>2031260</v>
          </cell>
          <cell r="L1347">
            <v>1.050037907505686</v>
          </cell>
          <cell r="M1347">
            <v>96950</v>
          </cell>
          <cell r="N1347">
            <v>2132900</v>
          </cell>
        </row>
        <row r="1348">
          <cell r="C1348" t="str">
            <v>-</v>
          </cell>
          <cell r="D1348" t="str">
            <v>Kaca Reflektif 8mm</v>
          </cell>
          <cell r="H1348">
            <v>4.9000000000000004</v>
          </cell>
          <cell r="I1348" t="str">
            <v>M2</v>
          </cell>
          <cell r="J1348">
            <v>478500</v>
          </cell>
          <cell r="K1348">
            <v>2344650</v>
          </cell>
          <cell r="L1348">
            <v>1.0500104493207942</v>
          </cell>
          <cell r="M1348">
            <v>502430</v>
          </cell>
          <cell r="N1348">
            <v>2461907</v>
          </cell>
        </row>
        <row r="1349">
          <cell r="B1349" t="str">
            <v/>
          </cell>
          <cell r="C1349" t="str">
            <v>-</v>
          </cell>
          <cell r="D1349" t="str">
            <v>Caping Alumunum Panel Composite</v>
          </cell>
          <cell r="H1349">
            <v>9.9</v>
          </cell>
          <cell r="I1349" t="str">
            <v>M'</v>
          </cell>
          <cell r="J1349">
            <v>300000</v>
          </cell>
          <cell r="K1349">
            <v>2970000</v>
          </cell>
          <cell r="L1349">
            <v>1.05</v>
          </cell>
          <cell r="M1349">
            <v>315000</v>
          </cell>
          <cell r="N1349">
            <v>3118500</v>
          </cell>
        </row>
        <row r="1351">
          <cell r="B1351" t="str">
            <v>2.6.</v>
          </cell>
          <cell r="C1351" t="str">
            <v>Type   CW - 06</v>
          </cell>
          <cell r="E1351">
            <v>1</v>
          </cell>
          <cell r="F1351" t="str">
            <v>Unt</v>
          </cell>
        </row>
        <row r="1352">
          <cell r="C1352" t="str">
            <v>-</v>
          </cell>
          <cell r="D1352" t="str">
            <v>Kosen Alumunium</v>
          </cell>
          <cell r="H1352">
            <v>22</v>
          </cell>
          <cell r="I1352" t="str">
            <v>M'</v>
          </cell>
          <cell r="J1352">
            <v>92330</v>
          </cell>
          <cell r="K1352">
            <v>2031260</v>
          </cell>
          <cell r="L1352">
            <v>1.050037907505686</v>
          </cell>
          <cell r="M1352">
            <v>96950</v>
          </cell>
          <cell r="N1352">
            <v>2132900</v>
          </cell>
        </row>
        <row r="1353">
          <cell r="C1353" t="str">
            <v>-</v>
          </cell>
          <cell r="D1353" t="str">
            <v>Kaca Reflektif 8mm</v>
          </cell>
          <cell r="H1353">
            <v>4.9000000000000004</v>
          </cell>
          <cell r="I1353" t="str">
            <v>M2</v>
          </cell>
          <cell r="J1353">
            <v>478500</v>
          </cell>
          <cell r="K1353">
            <v>2344650</v>
          </cell>
          <cell r="L1353">
            <v>1.0500104493207942</v>
          </cell>
          <cell r="M1353">
            <v>502430</v>
          </cell>
          <cell r="N1353">
            <v>2461907</v>
          </cell>
        </row>
        <row r="1354">
          <cell r="B1354" t="str">
            <v/>
          </cell>
          <cell r="C1354" t="str">
            <v>-</v>
          </cell>
          <cell r="D1354" t="str">
            <v>Caping Alumunum Panel Composite</v>
          </cell>
          <cell r="H1354">
            <v>9.9</v>
          </cell>
          <cell r="I1354" t="str">
            <v>M'</v>
          </cell>
          <cell r="J1354">
            <v>300000</v>
          </cell>
          <cell r="K1354">
            <v>2970000</v>
          </cell>
          <cell r="L1354">
            <v>1.05</v>
          </cell>
          <cell r="M1354">
            <v>315000</v>
          </cell>
          <cell r="N1354">
            <v>3118500</v>
          </cell>
        </row>
        <row r="1356">
          <cell r="B1356" t="str">
            <v>2.7.</v>
          </cell>
          <cell r="C1356" t="str">
            <v>Type   CW - 07</v>
          </cell>
          <cell r="E1356">
            <v>1</v>
          </cell>
          <cell r="F1356" t="str">
            <v>Unt</v>
          </cell>
        </row>
        <row r="1357">
          <cell r="C1357" t="str">
            <v>-</v>
          </cell>
          <cell r="D1357" t="str">
            <v>Kosen Alumunium</v>
          </cell>
          <cell r="H1357">
            <v>33.229999999999997</v>
          </cell>
          <cell r="I1357" t="str">
            <v>M'</v>
          </cell>
          <cell r="J1357">
            <v>92330</v>
          </cell>
          <cell r="K1357">
            <v>3068125.9</v>
          </cell>
          <cell r="L1357">
            <v>1.050037907505686</v>
          </cell>
          <cell r="M1357">
            <v>96950</v>
          </cell>
          <cell r="N1357">
            <v>3221648.4999999995</v>
          </cell>
        </row>
        <row r="1358">
          <cell r="C1358" t="str">
            <v>-</v>
          </cell>
          <cell r="D1358" t="str">
            <v>Kaca Reflektif 8mm</v>
          </cell>
          <cell r="H1358">
            <v>7.56</v>
          </cell>
          <cell r="I1358" t="str">
            <v>M2</v>
          </cell>
          <cell r="J1358">
            <v>478500</v>
          </cell>
          <cell r="K1358">
            <v>3617460</v>
          </cell>
          <cell r="L1358">
            <v>1.050010449320794</v>
          </cell>
          <cell r="M1358">
            <v>502430</v>
          </cell>
          <cell r="N1358">
            <v>3798370.8</v>
          </cell>
        </row>
        <row r="1359">
          <cell r="B1359" t="str">
            <v/>
          </cell>
          <cell r="C1359" t="str">
            <v>-</v>
          </cell>
          <cell r="D1359" t="str">
            <v>Caping Alumunum Panel Composite</v>
          </cell>
          <cell r="H1359">
            <v>9.1199999999999992</v>
          </cell>
          <cell r="I1359" t="str">
            <v>M'</v>
          </cell>
          <cell r="J1359">
            <v>300000</v>
          </cell>
          <cell r="K1359">
            <v>2735999.9999999995</v>
          </cell>
          <cell r="L1359">
            <v>1.05</v>
          </cell>
          <cell r="M1359">
            <v>315000</v>
          </cell>
          <cell r="N1359">
            <v>2872799.9999999995</v>
          </cell>
        </row>
        <row r="1367">
          <cell r="B1367" t="str">
            <v>2.8.</v>
          </cell>
          <cell r="C1367" t="str">
            <v>Type   CW - 08</v>
          </cell>
          <cell r="E1367">
            <v>1</v>
          </cell>
          <cell r="F1367" t="str">
            <v>Unt</v>
          </cell>
        </row>
        <row r="1368">
          <cell r="C1368" t="str">
            <v>-</v>
          </cell>
          <cell r="D1368" t="str">
            <v>Kosen Alumunium</v>
          </cell>
          <cell r="H1368">
            <v>16.5</v>
          </cell>
          <cell r="I1368" t="str">
            <v>M'</v>
          </cell>
          <cell r="J1368">
            <v>92330</v>
          </cell>
          <cell r="K1368">
            <v>1523445</v>
          </cell>
          <cell r="L1368">
            <v>1.050037907505686</v>
          </cell>
          <cell r="M1368">
            <v>96950</v>
          </cell>
          <cell r="N1368">
            <v>1599675</v>
          </cell>
        </row>
        <row r="1369">
          <cell r="C1369" t="str">
            <v>-</v>
          </cell>
          <cell r="D1369" t="str">
            <v>Kaca Reflektif 8mm</v>
          </cell>
          <cell r="H1369">
            <v>3.78</v>
          </cell>
          <cell r="I1369" t="str">
            <v>M2</v>
          </cell>
          <cell r="J1369">
            <v>478500</v>
          </cell>
          <cell r="K1369">
            <v>1808730</v>
          </cell>
          <cell r="L1369">
            <v>1.050010449320794</v>
          </cell>
          <cell r="M1369">
            <v>502430</v>
          </cell>
          <cell r="N1369">
            <v>1899185.4</v>
          </cell>
        </row>
        <row r="1370">
          <cell r="C1370" t="str">
            <v>-</v>
          </cell>
          <cell r="D1370" t="str">
            <v>Caping Alumunum Panel Composite</v>
          </cell>
          <cell r="H1370">
            <v>5.2</v>
          </cell>
          <cell r="I1370" t="str">
            <v>M'</v>
          </cell>
          <cell r="J1370">
            <v>300000</v>
          </cell>
          <cell r="K1370">
            <v>1560000</v>
          </cell>
          <cell r="L1370">
            <v>1.05</v>
          </cell>
          <cell r="M1370">
            <v>315000</v>
          </cell>
          <cell r="N1370">
            <v>1638000</v>
          </cell>
        </row>
        <row r="1372">
          <cell r="B1372" t="str">
            <v>2.9.</v>
          </cell>
          <cell r="C1372" t="str">
            <v>Type   CW - 09</v>
          </cell>
          <cell r="E1372">
            <v>1</v>
          </cell>
          <cell r="F1372" t="str">
            <v>Unt</v>
          </cell>
        </row>
        <row r="1373">
          <cell r="C1373" t="str">
            <v>-</v>
          </cell>
          <cell r="D1373" t="str">
            <v>Kosen Alumunium</v>
          </cell>
          <cell r="H1373">
            <v>211.6</v>
          </cell>
          <cell r="I1373" t="str">
            <v>M'</v>
          </cell>
          <cell r="J1373">
            <v>92330</v>
          </cell>
          <cell r="K1373">
            <v>19537028</v>
          </cell>
          <cell r="L1373">
            <v>1.050037907505686</v>
          </cell>
          <cell r="M1373">
            <v>96950</v>
          </cell>
          <cell r="N1373">
            <v>20514620</v>
          </cell>
        </row>
        <row r="1374">
          <cell r="C1374" t="str">
            <v>-</v>
          </cell>
          <cell r="D1374" t="str">
            <v>Kaca Reflektif 8mm</v>
          </cell>
          <cell r="H1374">
            <v>83.08</v>
          </cell>
          <cell r="I1374" t="str">
            <v>M2</v>
          </cell>
          <cell r="J1374">
            <v>478500</v>
          </cell>
          <cell r="K1374">
            <v>39753780</v>
          </cell>
          <cell r="L1374">
            <v>1.050010449320794</v>
          </cell>
          <cell r="M1374">
            <v>502430</v>
          </cell>
          <cell r="N1374">
            <v>41741884.399999999</v>
          </cell>
        </row>
        <row r="1375">
          <cell r="B1375" t="str">
            <v/>
          </cell>
          <cell r="C1375" t="str">
            <v>-</v>
          </cell>
          <cell r="D1375" t="str">
            <v>Caping Alumunum Panel Composite</v>
          </cell>
          <cell r="H1375">
            <v>19.59</v>
          </cell>
          <cell r="I1375" t="str">
            <v>M'</v>
          </cell>
          <cell r="J1375">
            <v>300000</v>
          </cell>
          <cell r="K1375">
            <v>5877000</v>
          </cell>
          <cell r="L1375">
            <v>1.05</v>
          </cell>
          <cell r="M1375">
            <v>315000</v>
          </cell>
          <cell r="N1375">
            <v>6170850</v>
          </cell>
        </row>
        <row r="1377">
          <cell r="B1377" t="str">
            <v>2.10.</v>
          </cell>
          <cell r="C1377" t="str">
            <v>Type   CW - 10</v>
          </cell>
          <cell r="E1377">
            <v>1</v>
          </cell>
          <cell r="F1377" t="str">
            <v>Unt</v>
          </cell>
        </row>
        <row r="1378">
          <cell r="C1378" t="str">
            <v>-</v>
          </cell>
          <cell r="D1378" t="str">
            <v>Kosen Alumunium</v>
          </cell>
          <cell r="H1378">
            <v>231.27</v>
          </cell>
          <cell r="I1378" t="str">
            <v>M'</v>
          </cell>
          <cell r="J1378">
            <v>92330</v>
          </cell>
          <cell r="K1378">
            <v>21353159.100000001</v>
          </cell>
          <cell r="L1378">
            <v>1.050037907505686</v>
          </cell>
          <cell r="M1378">
            <v>96950</v>
          </cell>
          <cell r="N1378">
            <v>22421626.5</v>
          </cell>
        </row>
        <row r="1379">
          <cell r="C1379" t="str">
            <v>-</v>
          </cell>
          <cell r="D1379" t="str">
            <v>Frame daun Jendela Alumunium</v>
          </cell>
          <cell r="H1379">
            <v>59.2</v>
          </cell>
          <cell r="I1379" t="str">
            <v>M2</v>
          </cell>
          <cell r="J1379">
            <v>250000</v>
          </cell>
          <cell r="K1379">
            <v>14800000</v>
          </cell>
          <cell r="L1379">
            <v>1</v>
          </cell>
          <cell r="M1379">
            <v>250000</v>
          </cell>
          <cell r="N1379">
            <v>14800000</v>
          </cell>
        </row>
        <row r="1380">
          <cell r="B1380" t="str">
            <v/>
          </cell>
          <cell r="C1380" t="str">
            <v>-</v>
          </cell>
          <cell r="D1380" t="str">
            <v>Kaca Reflektif 8mm</v>
          </cell>
          <cell r="H1380">
            <v>70.09</v>
          </cell>
          <cell r="I1380" t="str">
            <v>M2</v>
          </cell>
          <cell r="J1380">
            <v>478500</v>
          </cell>
          <cell r="K1380">
            <v>33538065</v>
          </cell>
          <cell r="L1380">
            <v>1.0500104493207942</v>
          </cell>
          <cell r="M1380">
            <v>502430</v>
          </cell>
          <cell r="N1380">
            <v>35215318.700000003</v>
          </cell>
        </row>
        <row r="1381">
          <cell r="C1381" t="str">
            <v>-</v>
          </cell>
          <cell r="D1381" t="str">
            <v>Caping Alumunum Panel Composite</v>
          </cell>
          <cell r="H1381">
            <v>23.16</v>
          </cell>
          <cell r="I1381" t="str">
            <v>M'</v>
          </cell>
          <cell r="J1381">
            <v>300000</v>
          </cell>
          <cell r="K1381">
            <v>6948000</v>
          </cell>
          <cell r="L1381">
            <v>1.05</v>
          </cell>
          <cell r="M1381">
            <v>315000</v>
          </cell>
          <cell r="N1381">
            <v>7295400</v>
          </cell>
        </row>
        <row r="1382">
          <cell r="C1382" t="str">
            <v>-</v>
          </cell>
          <cell r="D1382" t="str">
            <v>Casement</v>
          </cell>
          <cell r="E1382" t="str">
            <v>KEND CMT0004 20" U52G</v>
          </cell>
          <cell r="H1382">
            <v>6</v>
          </cell>
          <cell r="I1382" t="str">
            <v>Psg</v>
          </cell>
          <cell r="J1382">
            <v>186000</v>
          </cell>
          <cell r="K1382">
            <v>1116000</v>
          </cell>
          <cell r="L1382">
            <v>1.05</v>
          </cell>
          <cell r="M1382">
            <v>195300</v>
          </cell>
          <cell r="N1382">
            <v>1171800</v>
          </cell>
        </row>
        <row r="1383">
          <cell r="C1383" t="str">
            <v>-</v>
          </cell>
          <cell r="D1383" t="str">
            <v>Spring Knip</v>
          </cell>
          <cell r="E1383" t="str">
            <v>318 US26</v>
          </cell>
          <cell r="H1383">
            <v>6</v>
          </cell>
          <cell r="I1383" t="str">
            <v>Bh</v>
          </cell>
          <cell r="J1383">
            <v>129000</v>
          </cell>
          <cell r="K1383">
            <v>774000</v>
          </cell>
          <cell r="L1383">
            <v>1.05</v>
          </cell>
          <cell r="M1383">
            <v>135450</v>
          </cell>
          <cell r="N1383">
            <v>812700</v>
          </cell>
        </row>
        <row r="1385">
          <cell r="B1385" t="str">
            <v/>
          </cell>
        </row>
        <row r="1386">
          <cell r="B1386" t="str">
            <v>10.3.</v>
          </cell>
          <cell r="C1386" t="str">
            <v>KOSEN DAN DAUN PINTU / DAUN JENDELA  &amp; PARTISI</v>
          </cell>
        </row>
        <row r="1388">
          <cell r="B1388" t="str">
            <v>3.1.</v>
          </cell>
          <cell r="C1388" t="str">
            <v>Type   PTS - 01</v>
          </cell>
          <cell r="E1388">
            <v>1</v>
          </cell>
          <cell r="F1388" t="str">
            <v>Unt</v>
          </cell>
        </row>
        <row r="1389">
          <cell r="C1389" t="str">
            <v>Ruang CSO. Lt.1</v>
          </cell>
          <cell r="H1389" t="str">
            <v/>
          </cell>
          <cell r="I1389" t="str">
            <v/>
          </cell>
        </row>
        <row r="1390">
          <cell r="C1390" t="str">
            <v>-</v>
          </cell>
          <cell r="D1390" t="str">
            <v>Kosen Alumunium</v>
          </cell>
          <cell r="H1390">
            <v>20.58</v>
          </cell>
          <cell r="I1390" t="str">
            <v>M'</v>
          </cell>
          <cell r="J1390">
            <v>92330</v>
          </cell>
          <cell r="K1390">
            <v>1900151.4</v>
          </cell>
          <cell r="L1390">
            <v>1.050037907505686</v>
          </cell>
          <cell r="M1390">
            <v>96950</v>
          </cell>
          <cell r="N1390">
            <v>1995230.9999999998</v>
          </cell>
        </row>
        <row r="1391">
          <cell r="C1391" t="str">
            <v>-</v>
          </cell>
          <cell r="D1391" t="str">
            <v>Kaca  8mm</v>
          </cell>
          <cell r="H1391">
            <v>4.57</v>
          </cell>
          <cell r="I1391" t="str">
            <v>M2</v>
          </cell>
          <cell r="J1391">
            <v>174000</v>
          </cell>
          <cell r="K1391">
            <v>795180</v>
          </cell>
          <cell r="L1391">
            <v>1.05</v>
          </cell>
          <cell r="M1391">
            <v>182700</v>
          </cell>
          <cell r="N1391">
            <v>834939</v>
          </cell>
        </row>
        <row r="1393">
          <cell r="B1393" t="str">
            <v>3.2.</v>
          </cell>
          <cell r="C1393" t="str">
            <v>Type   PTS - 02</v>
          </cell>
          <cell r="E1393">
            <v>1</v>
          </cell>
          <cell r="F1393" t="str">
            <v>Unt</v>
          </cell>
        </row>
        <row r="1394">
          <cell r="C1394" t="str">
            <v>Ruang Kas Besar Lt. 1</v>
          </cell>
          <cell r="H1394" t="str">
            <v/>
          </cell>
          <cell r="I1394" t="str">
            <v/>
          </cell>
        </row>
        <row r="1395">
          <cell r="C1395" t="str">
            <v>-</v>
          </cell>
          <cell r="D1395" t="str">
            <v>Kosen Alumunium</v>
          </cell>
          <cell r="H1395">
            <v>5.9</v>
          </cell>
          <cell r="I1395" t="str">
            <v>M'</v>
          </cell>
          <cell r="J1395">
            <v>92330</v>
          </cell>
          <cell r="K1395">
            <v>544747</v>
          </cell>
          <cell r="L1395">
            <v>1.050037907505686</v>
          </cell>
          <cell r="M1395">
            <v>96950</v>
          </cell>
          <cell r="N1395">
            <v>572005</v>
          </cell>
        </row>
        <row r="1396">
          <cell r="C1396" t="str">
            <v>-</v>
          </cell>
          <cell r="D1396" t="str">
            <v>Daun Pintu HPL</v>
          </cell>
          <cell r="H1396">
            <v>2.16</v>
          </cell>
          <cell r="I1396" t="str">
            <v>M2</v>
          </cell>
          <cell r="J1396">
            <v>599010</v>
          </cell>
          <cell r="K1396">
            <v>1293861.6000000001</v>
          </cell>
          <cell r="L1396">
            <v>1.0499991652893941</v>
          </cell>
          <cell r="M1396">
            <v>628960</v>
          </cell>
          <cell r="N1396">
            <v>1358553.6</v>
          </cell>
        </row>
        <row r="1397">
          <cell r="C1397" t="str">
            <v>-</v>
          </cell>
          <cell r="D1397" t="str">
            <v>Handle GHD0031 D3Bx175cm US32D+US32</v>
          </cell>
          <cell r="H1397">
            <v>1</v>
          </cell>
          <cell r="I1397" t="str">
            <v>Psg</v>
          </cell>
          <cell r="J1397">
            <v>760000</v>
          </cell>
          <cell r="K1397">
            <v>760000</v>
          </cell>
          <cell r="L1397">
            <v>1.05</v>
          </cell>
          <cell r="M1397">
            <v>798000</v>
          </cell>
          <cell r="N1397">
            <v>798000</v>
          </cell>
        </row>
        <row r="1398">
          <cell r="C1398" t="str">
            <v>-</v>
          </cell>
          <cell r="D1398" t="str">
            <v xml:space="preserve">Lockcase Pelor </v>
          </cell>
          <cell r="E1398" t="str">
            <v>FINO F7438-60 US14</v>
          </cell>
          <cell r="H1398">
            <v>1</v>
          </cell>
          <cell r="I1398" t="str">
            <v>Bh</v>
          </cell>
          <cell r="J1398">
            <v>114000</v>
          </cell>
          <cell r="K1398">
            <v>114000</v>
          </cell>
          <cell r="L1398">
            <v>1.05</v>
          </cell>
          <cell r="M1398">
            <v>119700</v>
          </cell>
          <cell r="N1398">
            <v>119700</v>
          </cell>
        </row>
        <row r="1399">
          <cell r="C1399" t="str">
            <v>-</v>
          </cell>
          <cell r="D1399" t="str">
            <v xml:space="preserve">Double Cylinder </v>
          </cell>
          <cell r="E1399" t="str">
            <v>FINO F0920-60 US14</v>
          </cell>
          <cell r="H1399">
            <v>1.5</v>
          </cell>
          <cell r="I1399" t="str">
            <v>Psg</v>
          </cell>
          <cell r="J1399">
            <v>73000</v>
          </cell>
          <cell r="K1399">
            <v>109500</v>
          </cell>
          <cell r="L1399">
            <v>1.05</v>
          </cell>
          <cell r="M1399">
            <v>76650</v>
          </cell>
          <cell r="N1399">
            <v>114975</v>
          </cell>
        </row>
        <row r="1400">
          <cell r="C1400" t="str">
            <v>-</v>
          </cell>
          <cell r="D1400" t="str">
            <v>Hinges</v>
          </cell>
          <cell r="E1400" t="str">
            <v>FINO SEL0056 4x3x2,5-2BBUS32D</v>
          </cell>
          <cell r="H1400">
            <v>1</v>
          </cell>
          <cell r="I1400" t="str">
            <v>Bh</v>
          </cell>
          <cell r="J1400">
            <v>10000</v>
          </cell>
          <cell r="K1400">
            <v>10000</v>
          </cell>
          <cell r="L1400">
            <v>1.05</v>
          </cell>
          <cell r="M1400">
            <v>10500</v>
          </cell>
          <cell r="N1400">
            <v>10500</v>
          </cell>
        </row>
        <row r="1401">
          <cell r="C1401" t="str">
            <v>-</v>
          </cell>
          <cell r="D1401" t="str">
            <v>Door Closer</v>
          </cell>
          <cell r="E1401" t="str">
            <v>CISA 71410-03 Silver</v>
          </cell>
          <cell r="H1401">
            <v>1</v>
          </cell>
          <cell r="I1401" t="str">
            <v>Bh</v>
          </cell>
          <cell r="J1401">
            <v>1122000</v>
          </cell>
          <cell r="K1401">
            <v>1122000</v>
          </cell>
          <cell r="L1401">
            <v>1.05</v>
          </cell>
          <cell r="M1401">
            <v>1178100</v>
          </cell>
          <cell r="N1401">
            <v>1178100</v>
          </cell>
        </row>
        <row r="1402">
          <cell r="C1402" t="str">
            <v>-</v>
          </cell>
          <cell r="D1402" t="str">
            <v>Partisi Double Gypsum Board 12mm &amp; Rangka</v>
          </cell>
          <cell r="H1402">
            <v>9.35</v>
          </cell>
          <cell r="I1402" t="str">
            <v>M2</v>
          </cell>
          <cell r="J1402">
            <v>122400</v>
          </cell>
          <cell r="K1402">
            <v>1144440</v>
          </cell>
          <cell r="L1402">
            <v>1.0504084967320262</v>
          </cell>
          <cell r="M1402">
            <v>128570</v>
          </cell>
          <cell r="N1402">
            <v>1202129.5</v>
          </cell>
        </row>
        <row r="1404">
          <cell r="B1404" t="str">
            <v>3.3.</v>
          </cell>
          <cell r="C1404" t="str">
            <v>Type   PTS - 03</v>
          </cell>
          <cell r="E1404">
            <v>2</v>
          </cell>
          <cell r="F1404" t="str">
            <v>Unt</v>
          </cell>
        </row>
        <row r="1405">
          <cell r="C1405" t="str">
            <v xml:space="preserve">Ruang Kas Besar, Ruang Supervisor   Lt.1. </v>
          </cell>
          <cell r="H1405" t="str">
            <v/>
          </cell>
          <cell r="I1405" t="str">
            <v/>
          </cell>
        </row>
        <row r="1406">
          <cell r="C1406" t="str">
            <v>-</v>
          </cell>
          <cell r="D1406" t="str">
            <v>Partisi Double Gypsum Board 12mm &amp; Rangka</v>
          </cell>
          <cell r="H1406">
            <v>13.86</v>
          </cell>
          <cell r="I1406" t="str">
            <v>M2</v>
          </cell>
          <cell r="J1406">
            <v>122400</v>
          </cell>
          <cell r="K1406">
            <v>1696464</v>
          </cell>
          <cell r="L1406">
            <v>1.0504084967320262</v>
          </cell>
          <cell r="M1406">
            <v>128570</v>
          </cell>
          <cell r="N1406">
            <v>1781980.2</v>
          </cell>
        </row>
        <row r="1407">
          <cell r="B1407" t="str">
            <v>3.4.</v>
          </cell>
          <cell r="C1407" t="str">
            <v>Type   PTS - 04</v>
          </cell>
          <cell r="E1407">
            <v>2</v>
          </cell>
          <cell r="F1407" t="str">
            <v>Unt</v>
          </cell>
        </row>
        <row r="1408">
          <cell r="C1408" t="str">
            <v xml:space="preserve">Ruang Kas Besar, Ruang Supervisor   Lt.1. </v>
          </cell>
          <cell r="H1408" t="str">
            <v/>
          </cell>
          <cell r="I1408" t="str">
            <v/>
          </cell>
        </row>
        <row r="1409">
          <cell r="C1409" t="str">
            <v>-</v>
          </cell>
          <cell r="D1409" t="str">
            <v>Partisi Double Gypsum Board 12mm &amp; Rangka</v>
          </cell>
          <cell r="H1409">
            <v>9.9</v>
          </cell>
          <cell r="I1409" t="str">
            <v>M2</v>
          </cell>
          <cell r="J1409">
            <v>122400</v>
          </cell>
          <cell r="K1409">
            <v>1211760</v>
          </cell>
          <cell r="L1409">
            <v>1.0504084967320262</v>
          </cell>
          <cell r="M1409">
            <v>128570</v>
          </cell>
          <cell r="N1409">
            <v>1272843</v>
          </cell>
        </row>
        <row r="1410">
          <cell r="D1410" t="str">
            <v/>
          </cell>
        </row>
        <row r="1423">
          <cell r="B1423" t="str">
            <v>3.5.</v>
          </cell>
          <cell r="C1423" t="str">
            <v>Type   PTS - 05</v>
          </cell>
          <cell r="E1423">
            <v>1</v>
          </cell>
          <cell r="F1423" t="str">
            <v>Unt</v>
          </cell>
        </row>
        <row r="1424">
          <cell r="C1424" t="str">
            <v>Ruang Supervisor Lt. 1</v>
          </cell>
          <cell r="H1424" t="str">
            <v/>
          </cell>
          <cell r="I1424" t="str">
            <v/>
          </cell>
        </row>
        <row r="1425">
          <cell r="C1425" t="str">
            <v>-</v>
          </cell>
          <cell r="D1425" t="str">
            <v>Kosen Alumunium</v>
          </cell>
          <cell r="H1425">
            <v>5.9</v>
          </cell>
          <cell r="I1425" t="str">
            <v>M'</v>
          </cell>
          <cell r="J1425">
            <v>92330</v>
          </cell>
          <cell r="K1425">
            <v>544747</v>
          </cell>
          <cell r="L1425">
            <v>1.050037907505686</v>
          </cell>
          <cell r="M1425">
            <v>96950</v>
          </cell>
          <cell r="N1425">
            <v>572005</v>
          </cell>
        </row>
        <row r="1426">
          <cell r="C1426" t="str">
            <v>-</v>
          </cell>
          <cell r="D1426" t="str">
            <v>Daun Pintu HPL</v>
          </cell>
          <cell r="H1426">
            <v>2.16</v>
          </cell>
          <cell r="I1426" t="str">
            <v>M2</v>
          </cell>
          <cell r="J1426">
            <v>599010</v>
          </cell>
          <cell r="K1426">
            <v>1293861.6000000001</v>
          </cell>
          <cell r="L1426">
            <v>1.0499991652893941</v>
          </cell>
          <cell r="M1426">
            <v>628960</v>
          </cell>
          <cell r="N1426">
            <v>1358553.6</v>
          </cell>
        </row>
        <row r="1427">
          <cell r="C1427" t="str">
            <v>-</v>
          </cell>
          <cell r="D1427" t="str">
            <v>Handle GHD0031 D3Bx175cm US32D+US32</v>
          </cell>
          <cell r="H1427">
            <v>1</v>
          </cell>
          <cell r="I1427" t="str">
            <v>Psg</v>
          </cell>
          <cell r="J1427">
            <v>760000</v>
          </cell>
          <cell r="K1427">
            <v>760000</v>
          </cell>
          <cell r="L1427">
            <v>1.05</v>
          </cell>
          <cell r="M1427">
            <v>798000</v>
          </cell>
          <cell r="N1427">
            <v>798000</v>
          </cell>
        </row>
        <row r="1428">
          <cell r="C1428" t="str">
            <v>-</v>
          </cell>
          <cell r="D1428" t="str">
            <v xml:space="preserve">Lockcase Pelor </v>
          </cell>
          <cell r="E1428" t="str">
            <v>FINO F7438-60 US14</v>
          </cell>
          <cell r="H1428">
            <v>1</v>
          </cell>
          <cell r="I1428" t="str">
            <v>Bh</v>
          </cell>
          <cell r="J1428">
            <v>114000</v>
          </cell>
          <cell r="K1428">
            <v>114000</v>
          </cell>
          <cell r="L1428">
            <v>1.05</v>
          </cell>
          <cell r="M1428">
            <v>119700</v>
          </cell>
          <cell r="N1428">
            <v>119700</v>
          </cell>
        </row>
        <row r="1429">
          <cell r="C1429" t="str">
            <v>-</v>
          </cell>
          <cell r="D1429" t="str">
            <v xml:space="preserve">Double Cylinder </v>
          </cell>
          <cell r="E1429" t="str">
            <v>FINO F0920-60 US14</v>
          </cell>
          <cell r="H1429">
            <v>1.5</v>
          </cell>
          <cell r="I1429" t="str">
            <v>Psg</v>
          </cell>
          <cell r="J1429">
            <v>73000</v>
          </cell>
          <cell r="K1429">
            <v>109500</v>
          </cell>
          <cell r="L1429">
            <v>1.05</v>
          </cell>
          <cell r="M1429">
            <v>76650</v>
          </cell>
          <cell r="N1429">
            <v>114975</v>
          </cell>
        </row>
        <row r="1430">
          <cell r="C1430" t="str">
            <v>-</v>
          </cell>
          <cell r="D1430" t="str">
            <v>Hinges</v>
          </cell>
          <cell r="E1430" t="str">
            <v>FINO SEL0056 4x3x2,5-2BBUS32D</v>
          </cell>
          <cell r="H1430">
            <v>1</v>
          </cell>
          <cell r="I1430" t="str">
            <v>Bh</v>
          </cell>
          <cell r="J1430">
            <v>10000</v>
          </cell>
          <cell r="K1430">
            <v>10000</v>
          </cell>
          <cell r="L1430">
            <v>1.05</v>
          </cell>
          <cell r="M1430">
            <v>10500</v>
          </cell>
          <cell r="N1430">
            <v>10500</v>
          </cell>
        </row>
        <row r="1431">
          <cell r="C1431" t="str">
            <v>-</v>
          </cell>
          <cell r="D1431" t="str">
            <v>Door Closer</v>
          </cell>
          <cell r="E1431" t="str">
            <v>CISA 71410-03 Silver</v>
          </cell>
          <cell r="H1431">
            <v>1</v>
          </cell>
          <cell r="I1431" t="str">
            <v>Bh</v>
          </cell>
          <cell r="J1431">
            <v>1122000</v>
          </cell>
          <cell r="K1431">
            <v>1122000</v>
          </cell>
          <cell r="L1431">
            <v>1.05</v>
          </cell>
          <cell r="M1431">
            <v>1178100</v>
          </cell>
          <cell r="N1431">
            <v>1178100</v>
          </cell>
        </row>
        <row r="1432">
          <cell r="C1432" t="str">
            <v>-</v>
          </cell>
          <cell r="D1432" t="str">
            <v>Partisi Double Gypsum Board 12mm &amp; Rangka</v>
          </cell>
          <cell r="H1432">
            <v>1.69</v>
          </cell>
          <cell r="I1432" t="str">
            <v>M2</v>
          </cell>
          <cell r="J1432">
            <v>122400</v>
          </cell>
          <cell r="K1432">
            <v>206856</v>
          </cell>
          <cell r="L1432">
            <v>1.0504084967320262</v>
          </cell>
          <cell r="M1432">
            <v>128570</v>
          </cell>
          <cell r="N1432">
            <v>217283.3</v>
          </cell>
        </row>
        <row r="1434">
          <cell r="B1434" t="str">
            <v>3.6.</v>
          </cell>
          <cell r="C1434" t="str">
            <v>Type   PTS - 06</v>
          </cell>
          <cell r="E1434">
            <v>1</v>
          </cell>
          <cell r="F1434" t="str">
            <v>Unt</v>
          </cell>
        </row>
        <row r="1435">
          <cell r="C1435" t="str">
            <v>Ruang Kasir  Lt. 1</v>
          </cell>
          <cell r="H1435" t="str">
            <v/>
          </cell>
          <cell r="I1435" t="str">
            <v/>
          </cell>
        </row>
        <row r="1436">
          <cell r="C1436" t="str">
            <v>-</v>
          </cell>
          <cell r="D1436" t="str">
            <v>Kosen Alumunium</v>
          </cell>
          <cell r="H1436">
            <v>5.9</v>
          </cell>
          <cell r="I1436" t="str">
            <v>M'</v>
          </cell>
          <cell r="J1436">
            <v>92330</v>
          </cell>
          <cell r="K1436">
            <v>544747</v>
          </cell>
          <cell r="L1436">
            <v>1.050037907505686</v>
          </cell>
          <cell r="M1436">
            <v>96950</v>
          </cell>
          <cell r="N1436">
            <v>572005</v>
          </cell>
        </row>
        <row r="1437">
          <cell r="C1437" t="str">
            <v>-</v>
          </cell>
          <cell r="D1437" t="str">
            <v>Daun Pintu HPL</v>
          </cell>
          <cell r="H1437">
            <v>2.16</v>
          </cell>
          <cell r="I1437" t="str">
            <v>M2</v>
          </cell>
          <cell r="J1437">
            <v>599010</v>
          </cell>
          <cell r="K1437">
            <v>1293861.6000000001</v>
          </cell>
          <cell r="L1437">
            <v>1.0499991652893941</v>
          </cell>
          <cell r="M1437">
            <v>628960</v>
          </cell>
          <cell r="N1437">
            <v>1358553.6</v>
          </cell>
        </row>
        <row r="1438">
          <cell r="C1438" t="str">
            <v>-</v>
          </cell>
          <cell r="D1438" t="str">
            <v>Lever Handle HREO 75.59. US32D</v>
          </cell>
          <cell r="H1438">
            <v>1</v>
          </cell>
          <cell r="I1438" t="str">
            <v>Psg</v>
          </cell>
          <cell r="J1438">
            <v>227000</v>
          </cell>
          <cell r="K1438">
            <v>227000</v>
          </cell>
          <cell r="L1438">
            <v>1.05</v>
          </cell>
          <cell r="M1438">
            <v>238350</v>
          </cell>
          <cell r="N1438">
            <v>238350</v>
          </cell>
        </row>
        <row r="1439">
          <cell r="C1439" t="str">
            <v>-</v>
          </cell>
          <cell r="D1439" t="str">
            <v>Lockcase Swing AL</v>
          </cell>
          <cell r="E1439" t="str">
            <v>KEND. K31940-25 US32D</v>
          </cell>
          <cell r="H1439">
            <v>1</v>
          </cell>
          <cell r="I1439" t="str">
            <v>Bh</v>
          </cell>
          <cell r="J1439">
            <v>129000</v>
          </cell>
          <cell r="K1439">
            <v>129000</v>
          </cell>
          <cell r="L1439">
            <v>1.05</v>
          </cell>
          <cell r="M1439">
            <v>135450</v>
          </cell>
          <cell r="N1439">
            <v>135450</v>
          </cell>
        </row>
        <row r="1440">
          <cell r="C1440" t="str">
            <v>-</v>
          </cell>
          <cell r="D1440" t="str">
            <v xml:space="preserve">Double Cylinder </v>
          </cell>
          <cell r="E1440" t="str">
            <v>FINO F0920-60 US14</v>
          </cell>
          <cell r="H1440">
            <v>1.5</v>
          </cell>
          <cell r="I1440" t="str">
            <v>Psg</v>
          </cell>
          <cell r="J1440">
            <v>73000</v>
          </cell>
          <cell r="K1440">
            <v>109500</v>
          </cell>
          <cell r="L1440">
            <v>1.05</v>
          </cell>
          <cell r="M1440">
            <v>76650</v>
          </cell>
          <cell r="N1440">
            <v>114975</v>
          </cell>
        </row>
        <row r="1441">
          <cell r="C1441" t="str">
            <v>-</v>
          </cell>
          <cell r="D1441" t="str">
            <v>Hinges</v>
          </cell>
          <cell r="E1441" t="str">
            <v>FINO SEL0056 4x3x2,5-2BBUS32D</v>
          </cell>
          <cell r="H1441">
            <v>1</v>
          </cell>
          <cell r="I1441" t="str">
            <v>Bh</v>
          </cell>
          <cell r="J1441">
            <v>10000</v>
          </cell>
          <cell r="K1441">
            <v>10000</v>
          </cell>
          <cell r="L1441">
            <v>1.05</v>
          </cell>
          <cell r="M1441">
            <v>10500</v>
          </cell>
          <cell r="N1441">
            <v>10500</v>
          </cell>
        </row>
        <row r="1442">
          <cell r="C1442" t="str">
            <v>-</v>
          </cell>
          <cell r="D1442" t="str">
            <v>Door Closer</v>
          </cell>
          <cell r="E1442" t="str">
            <v>CISA 71410-03 Silver</v>
          </cell>
          <cell r="H1442">
            <v>1</v>
          </cell>
          <cell r="I1442" t="str">
            <v>Bh</v>
          </cell>
          <cell r="J1442">
            <v>1122000</v>
          </cell>
          <cell r="K1442">
            <v>1122000</v>
          </cell>
          <cell r="L1442">
            <v>1.05</v>
          </cell>
          <cell r="M1442">
            <v>1178100</v>
          </cell>
          <cell r="N1442">
            <v>1178100</v>
          </cell>
        </row>
        <row r="1443">
          <cell r="C1443" t="str">
            <v>-</v>
          </cell>
          <cell r="D1443" t="str">
            <v>Partisi Double Gypsum Board 12mm &amp; Rangka</v>
          </cell>
          <cell r="H1443">
            <v>5.15</v>
          </cell>
          <cell r="I1443" t="str">
            <v>M2</v>
          </cell>
          <cell r="J1443">
            <v>122400</v>
          </cell>
          <cell r="K1443">
            <v>630360</v>
          </cell>
          <cell r="L1443">
            <v>1.0504084967320262</v>
          </cell>
          <cell r="M1443">
            <v>128570</v>
          </cell>
          <cell r="N1443">
            <v>662135.5</v>
          </cell>
        </row>
        <row r="1445">
          <cell r="B1445" t="str">
            <v>3.7.</v>
          </cell>
          <cell r="C1445" t="str">
            <v>Type   PTS - 07</v>
          </cell>
          <cell r="E1445">
            <v>1</v>
          </cell>
          <cell r="F1445" t="str">
            <v>Unt</v>
          </cell>
        </row>
        <row r="1446">
          <cell r="C1446" t="str">
            <v xml:space="preserve">Ruang Kas Besar   Lt.1. </v>
          </cell>
          <cell r="H1446" t="str">
            <v/>
          </cell>
          <cell r="I1446" t="str">
            <v/>
          </cell>
        </row>
        <row r="1447">
          <cell r="C1447" t="str">
            <v>-</v>
          </cell>
          <cell r="D1447" t="str">
            <v>Partisi Double Gypsum Board 12mm &amp; Rangka</v>
          </cell>
          <cell r="H1447">
            <v>3.8</v>
          </cell>
          <cell r="I1447" t="str">
            <v>M2</v>
          </cell>
          <cell r="J1447">
            <v>122400</v>
          </cell>
          <cell r="K1447">
            <v>465120</v>
          </cell>
          <cell r="L1447">
            <v>1.0504084967320262</v>
          </cell>
          <cell r="M1447">
            <v>128570</v>
          </cell>
          <cell r="N1447">
            <v>488566</v>
          </cell>
        </row>
        <row r="1449">
          <cell r="B1449" t="str">
            <v>3.8.</v>
          </cell>
          <cell r="C1449" t="str">
            <v>Type   PTS - 08</v>
          </cell>
          <cell r="E1449">
            <v>1</v>
          </cell>
          <cell r="F1449" t="str">
            <v>Unt</v>
          </cell>
        </row>
        <row r="1450">
          <cell r="C1450" t="str">
            <v>Area Ruang Hall  Lt. 1</v>
          </cell>
          <cell r="H1450" t="str">
            <v/>
          </cell>
          <cell r="I1450" t="str">
            <v/>
          </cell>
        </row>
        <row r="1451">
          <cell r="C1451" t="str">
            <v>-</v>
          </cell>
          <cell r="D1451" t="str">
            <v>Kosen Alumunium</v>
          </cell>
          <cell r="H1451">
            <v>5.9</v>
          </cell>
          <cell r="I1451" t="str">
            <v>M'</v>
          </cell>
          <cell r="J1451">
            <v>92330</v>
          </cell>
          <cell r="K1451">
            <v>544747</v>
          </cell>
          <cell r="L1451">
            <v>1.050037907505686</v>
          </cell>
          <cell r="M1451">
            <v>96950</v>
          </cell>
          <cell r="N1451">
            <v>572005</v>
          </cell>
        </row>
        <row r="1452">
          <cell r="C1452" t="str">
            <v>-</v>
          </cell>
          <cell r="D1452" t="str">
            <v>Daun Pintu HPL</v>
          </cell>
          <cell r="H1452">
            <v>2.16</v>
          </cell>
          <cell r="I1452" t="str">
            <v>M2</v>
          </cell>
          <cell r="J1452">
            <v>599010</v>
          </cell>
          <cell r="K1452">
            <v>1293861.6000000001</v>
          </cell>
          <cell r="L1452">
            <v>1.0499991652893941</v>
          </cell>
          <cell r="M1452">
            <v>628960</v>
          </cell>
          <cell r="N1452">
            <v>1358553.6</v>
          </cell>
        </row>
        <row r="1453">
          <cell r="C1453" t="str">
            <v>-</v>
          </cell>
          <cell r="D1453" t="str">
            <v>Lever Handle HREO 75.59. US32D</v>
          </cell>
          <cell r="H1453">
            <v>1</v>
          </cell>
          <cell r="I1453" t="str">
            <v>Psg</v>
          </cell>
          <cell r="J1453">
            <v>227000</v>
          </cell>
          <cell r="K1453">
            <v>227000</v>
          </cell>
          <cell r="L1453">
            <v>1.05</v>
          </cell>
          <cell r="M1453">
            <v>238350</v>
          </cell>
          <cell r="N1453">
            <v>238350</v>
          </cell>
        </row>
        <row r="1454">
          <cell r="C1454" t="str">
            <v>-</v>
          </cell>
          <cell r="D1454" t="str">
            <v>Lockcase Swing AL</v>
          </cell>
          <cell r="E1454" t="str">
            <v>KEND. K31940-25 US32D</v>
          </cell>
          <cell r="H1454">
            <v>1</v>
          </cell>
          <cell r="I1454" t="str">
            <v>Bh</v>
          </cell>
          <cell r="J1454">
            <v>129000</v>
          </cell>
          <cell r="K1454">
            <v>129000</v>
          </cell>
          <cell r="L1454">
            <v>1.05</v>
          </cell>
          <cell r="M1454">
            <v>135450</v>
          </cell>
          <cell r="N1454">
            <v>135450</v>
          </cell>
        </row>
        <row r="1455">
          <cell r="C1455" t="str">
            <v>-</v>
          </cell>
          <cell r="D1455" t="str">
            <v xml:space="preserve">Double Cylinder </v>
          </cell>
          <cell r="E1455" t="str">
            <v>FINO F0920-60 US14</v>
          </cell>
          <cell r="H1455">
            <v>1.5</v>
          </cell>
          <cell r="I1455" t="str">
            <v>Psg</v>
          </cell>
          <cell r="J1455">
            <v>73000</v>
          </cell>
          <cell r="K1455">
            <v>109500</v>
          </cell>
          <cell r="L1455">
            <v>1.05</v>
          </cell>
          <cell r="M1455">
            <v>76650</v>
          </cell>
          <cell r="N1455">
            <v>114975</v>
          </cell>
        </row>
        <row r="1456">
          <cell r="C1456" t="str">
            <v>-</v>
          </cell>
          <cell r="D1456" t="str">
            <v>Hinges</v>
          </cell>
          <cell r="E1456" t="str">
            <v>FINO SEL0056 4x3x2,5-2BBUS32D</v>
          </cell>
          <cell r="H1456">
            <v>1</v>
          </cell>
          <cell r="I1456" t="str">
            <v>Bh</v>
          </cell>
          <cell r="J1456">
            <v>10000</v>
          </cell>
          <cell r="K1456">
            <v>10000</v>
          </cell>
          <cell r="L1456">
            <v>1.05</v>
          </cell>
          <cell r="M1456">
            <v>10500</v>
          </cell>
          <cell r="N1456">
            <v>10500</v>
          </cell>
        </row>
        <row r="1457">
          <cell r="C1457" t="str">
            <v>-</v>
          </cell>
          <cell r="D1457" t="str">
            <v>Door Closer</v>
          </cell>
          <cell r="E1457" t="str">
            <v>CISA 71410-03 Silver</v>
          </cell>
          <cell r="H1457">
            <v>1</v>
          </cell>
          <cell r="I1457" t="str">
            <v>Bh</v>
          </cell>
          <cell r="J1457">
            <v>1122000</v>
          </cell>
          <cell r="K1457">
            <v>1122000</v>
          </cell>
          <cell r="L1457">
            <v>1.05</v>
          </cell>
          <cell r="M1457">
            <v>1178100</v>
          </cell>
          <cell r="N1457">
            <v>1178100</v>
          </cell>
        </row>
        <row r="1458">
          <cell r="C1458" t="str">
            <v>-</v>
          </cell>
          <cell r="D1458" t="str">
            <v>Partisi Double Gypsum Board 12mm &amp; Rangka</v>
          </cell>
          <cell r="H1458">
            <v>8.52</v>
          </cell>
          <cell r="I1458" t="str">
            <v>M2</v>
          </cell>
          <cell r="J1458">
            <v>122400</v>
          </cell>
          <cell r="K1458">
            <v>1042848</v>
          </cell>
          <cell r="L1458">
            <v>1.050408496732026</v>
          </cell>
          <cell r="M1458">
            <v>128570</v>
          </cell>
          <cell r="N1458">
            <v>1095416.3999999999</v>
          </cell>
        </row>
        <row r="1460">
          <cell r="B1460" t="str">
            <v>3.9.</v>
          </cell>
          <cell r="C1460" t="str">
            <v>Type   PTS - 09</v>
          </cell>
          <cell r="E1460">
            <v>1</v>
          </cell>
          <cell r="F1460" t="str">
            <v>Unt</v>
          </cell>
        </row>
        <row r="1461">
          <cell r="C1461" t="str">
            <v>Area Hall Tangga  Ly. 1</v>
          </cell>
          <cell r="H1461" t="str">
            <v/>
          </cell>
          <cell r="I1461" t="str">
            <v/>
          </cell>
        </row>
        <row r="1462">
          <cell r="C1462" t="str">
            <v>-</v>
          </cell>
          <cell r="D1462" t="str">
            <v>Kosen Alumunium</v>
          </cell>
          <cell r="H1462">
            <v>5.9</v>
          </cell>
          <cell r="I1462" t="str">
            <v>M'</v>
          </cell>
          <cell r="J1462">
            <v>92330</v>
          </cell>
          <cell r="K1462">
            <v>544747</v>
          </cell>
          <cell r="L1462">
            <v>1.050037907505686</v>
          </cell>
          <cell r="M1462">
            <v>96950</v>
          </cell>
          <cell r="N1462">
            <v>572005</v>
          </cell>
        </row>
        <row r="1463">
          <cell r="C1463" t="str">
            <v>-</v>
          </cell>
          <cell r="D1463" t="str">
            <v>Daun Pintu HPL</v>
          </cell>
          <cell r="H1463">
            <v>2.16</v>
          </cell>
          <cell r="I1463" t="str">
            <v>M2</v>
          </cell>
          <cell r="J1463">
            <v>599010</v>
          </cell>
          <cell r="K1463">
            <v>1293861.6000000001</v>
          </cell>
          <cell r="L1463">
            <v>1.0499991652893941</v>
          </cell>
          <cell r="M1463">
            <v>628960</v>
          </cell>
          <cell r="N1463">
            <v>1358553.6</v>
          </cell>
        </row>
        <row r="1464">
          <cell r="C1464" t="str">
            <v>-</v>
          </cell>
          <cell r="D1464" t="str">
            <v>Lever Handle HREO 75.59. US32D</v>
          </cell>
          <cell r="H1464">
            <v>1</v>
          </cell>
          <cell r="I1464" t="str">
            <v>Psg</v>
          </cell>
          <cell r="J1464">
            <v>227000</v>
          </cell>
          <cell r="K1464">
            <v>227000</v>
          </cell>
          <cell r="L1464">
            <v>1.05</v>
          </cell>
          <cell r="M1464">
            <v>238350</v>
          </cell>
          <cell r="N1464">
            <v>238350</v>
          </cell>
        </row>
        <row r="1465">
          <cell r="C1465" t="str">
            <v>-</v>
          </cell>
          <cell r="D1465" t="str">
            <v>Lockcase Swing AL</v>
          </cell>
          <cell r="E1465" t="str">
            <v>KEND. K31940-25 US32D</v>
          </cell>
          <cell r="H1465">
            <v>1</v>
          </cell>
          <cell r="I1465" t="str">
            <v>Bh</v>
          </cell>
          <cell r="J1465">
            <v>129000</v>
          </cell>
          <cell r="K1465">
            <v>129000</v>
          </cell>
          <cell r="L1465">
            <v>1.05</v>
          </cell>
          <cell r="M1465">
            <v>135450</v>
          </cell>
          <cell r="N1465">
            <v>135450</v>
          </cell>
        </row>
        <row r="1466">
          <cell r="C1466" t="str">
            <v>-</v>
          </cell>
          <cell r="D1466" t="str">
            <v xml:space="preserve">Double Cylinder </v>
          </cell>
          <cell r="E1466" t="str">
            <v>FINO F0920-60 US14</v>
          </cell>
          <cell r="H1466">
            <v>1.5</v>
          </cell>
          <cell r="I1466" t="str">
            <v>Psg</v>
          </cell>
          <cell r="J1466">
            <v>73000</v>
          </cell>
          <cell r="K1466">
            <v>109500</v>
          </cell>
          <cell r="L1466">
            <v>1.05</v>
          </cell>
          <cell r="M1466">
            <v>76650</v>
          </cell>
          <cell r="N1466">
            <v>114975</v>
          </cell>
        </row>
        <row r="1467">
          <cell r="C1467" t="str">
            <v>-</v>
          </cell>
          <cell r="D1467" t="str">
            <v>Hinges</v>
          </cell>
          <cell r="E1467" t="str">
            <v>FINO SEL0056 4x3x2,5-2BBUS32D</v>
          </cell>
          <cell r="H1467">
            <v>1</v>
          </cell>
          <cell r="I1467" t="str">
            <v>Bh</v>
          </cell>
          <cell r="J1467">
            <v>10000</v>
          </cell>
          <cell r="K1467">
            <v>10000</v>
          </cell>
          <cell r="L1467">
            <v>1.05</v>
          </cell>
          <cell r="M1467">
            <v>10500</v>
          </cell>
          <cell r="N1467">
            <v>10500</v>
          </cell>
        </row>
        <row r="1468">
          <cell r="C1468" t="str">
            <v>-</v>
          </cell>
          <cell r="D1468" t="str">
            <v>Door Closer</v>
          </cell>
          <cell r="E1468" t="str">
            <v>CISA 71410-03 Silver</v>
          </cell>
          <cell r="H1468">
            <v>1</v>
          </cell>
          <cell r="I1468" t="str">
            <v>Bh</v>
          </cell>
          <cell r="J1468">
            <v>1122000</v>
          </cell>
          <cell r="K1468">
            <v>1122000</v>
          </cell>
          <cell r="L1468">
            <v>1.05</v>
          </cell>
          <cell r="M1468">
            <v>1178100</v>
          </cell>
          <cell r="N1468">
            <v>1178100</v>
          </cell>
        </row>
        <row r="1469">
          <cell r="C1469" t="str">
            <v>-</v>
          </cell>
          <cell r="D1469" t="str">
            <v>Partisi Double Gypsum Board 12mm &amp; Rangka</v>
          </cell>
          <cell r="H1469">
            <v>6.54</v>
          </cell>
          <cell r="I1469" t="str">
            <v>M2</v>
          </cell>
          <cell r="J1469">
            <v>122400</v>
          </cell>
          <cell r="K1469">
            <v>800496</v>
          </cell>
          <cell r="L1469">
            <v>1.0504084967320262</v>
          </cell>
          <cell r="M1469">
            <v>128570</v>
          </cell>
          <cell r="N1469">
            <v>840847.8</v>
          </cell>
        </row>
        <row r="1478">
          <cell r="B1478" t="str">
            <v>3.10.</v>
          </cell>
          <cell r="C1478" t="str">
            <v>Type   PTS - 10</v>
          </cell>
          <cell r="E1478">
            <v>1</v>
          </cell>
          <cell r="F1478" t="str">
            <v>Unt</v>
          </cell>
        </row>
        <row r="1479">
          <cell r="C1479" t="str">
            <v xml:space="preserve">Ruang Layanan Non Antrian  Lt. 2 </v>
          </cell>
          <cell r="H1479" t="str">
            <v/>
          </cell>
          <cell r="I1479" t="str">
            <v/>
          </cell>
        </row>
        <row r="1480">
          <cell r="C1480" t="str">
            <v>-</v>
          </cell>
          <cell r="D1480" t="str">
            <v>Kosen Alumunium</v>
          </cell>
          <cell r="H1480">
            <v>5.9</v>
          </cell>
          <cell r="I1480" t="str">
            <v>M'</v>
          </cell>
          <cell r="J1480">
            <v>92330</v>
          </cell>
          <cell r="K1480">
            <v>544747</v>
          </cell>
          <cell r="L1480">
            <v>1.050037907505686</v>
          </cell>
          <cell r="M1480">
            <v>96950</v>
          </cell>
          <cell r="N1480">
            <v>572005</v>
          </cell>
        </row>
        <row r="1481">
          <cell r="C1481" t="str">
            <v>-</v>
          </cell>
          <cell r="D1481" t="str">
            <v>Daun Pintu HPL</v>
          </cell>
          <cell r="H1481">
            <v>2.16</v>
          </cell>
          <cell r="I1481" t="str">
            <v>M2</v>
          </cell>
          <cell r="J1481">
            <v>599010</v>
          </cell>
          <cell r="K1481">
            <v>1293861.6000000001</v>
          </cell>
          <cell r="L1481">
            <v>1.0499991652893941</v>
          </cell>
          <cell r="M1481">
            <v>628960</v>
          </cell>
          <cell r="N1481">
            <v>1358553.6</v>
          </cell>
        </row>
        <row r="1482">
          <cell r="C1482" t="str">
            <v>-</v>
          </cell>
          <cell r="D1482" t="str">
            <v>Handle GHD0031 D3Bx175cm US32D+US32</v>
          </cell>
          <cell r="H1482">
            <v>1</v>
          </cell>
          <cell r="I1482" t="str">
            <v>Psg</v>
          </cell>
          <cell r="J1482">
            <v>760000</v>
          </cell>
          <cell r="K1482">
            <v>760000</v>
          </cell>
          <cell r="L1482">
            <v>1.05</v>
          </cell>
          <cell r="M1482">
            <v>798000</v>
          </cell>
          <cell r="N1482">
            <v>798000</v>
          </cell>
        </row>
        <row r="1483">
          <cell r="C1483" t="str">
            <v>-</v>
          </cell>
          <cell r="D1483" t="str">
            <v xml:space="preserve">Lockcase Pelor </v>
          </cell>
          <cell r="E1483" t="str">
            <v>FINO F7438-60 US14</v>
          </cell>
          <cell r="H1483">
            <v>1</v>
          </cell>
          <cell r="I1483" t="str">
            <v>Bh</v>
          </cell>
          <cell r="J1483">
            <v>114000</v>
          </cell>
          <cell r="K1483">
            <v>114000</v>
          </cell>
          <cell r="L1483">
            <v>1.05</v>
          </cell>
          <cell r="M1483">
            <v>119700</v>
          </cell>
          <cell r="N1483">
            <v>119700</v>
          </cell>
        </row>
        <row r="1484">
          <cell r="C1484" t="str">
            <v>-</v>
          </cell>
          <cell r="D1484" t="str">
            <v xml:space="preserve">Double Cylinder </v>
          </cell>
          <cell r="E1484" t="str">
            <v>FINO F0920-60 US14</v>
          </cell>
          <cell r="H1484">
            <v>1.5</v>
          </cell>
          <cell r="I1484" t="str">
            <v>Psg</v>
          </cell>
          <cell r="J1484">
            <v>73000</v>
          </cell>
          <cell r="K1484">
            <v>109500</v>
          </cell>
          <cell r="L1484">
            <v>1.05</v>
          </cell>
          <cell r="M1484">
            <v>76650</v>
          </cell>
          <cell r="N1484">
            <v>114975</v>
          </cell>
        </row>
        <row r="1485">
          <cell r="C1485" t="str">
            <v>-</v>
          </cell>
          <cell r="D1485" t="str">
            <v>Hinges</v>
          </cell>
          <cell r="E1485" t="str">
            <v>FINO SEL0056 4x3x2,5-2BBUS32D</v>
          </cell>
          <cell r="H1485">
            <v>1</v>
          </cell>
          <cell r="I1485" t="str">
            <v>Bh</v>
          </cell>
          <cell r="J1485">
            <v>10000</v>
          </cell>
          <cell r="K1485">
            <v>10000</v>
          </cell>
          <cell r="L1485">
            <v>1.05</v>
          </cell>
          <cell r="M1485">
            <v>10500</v>
          </cell>
          <cell r="N1485">
            <v>10500</v>
          </cell>
        </row>
        <row r="1486">
          <cell r="C1486" t="str">
            <v>-</v>
          </cell>
          <cell r="D1486" t="str">
            <v>Door Closer</v>
          </cell>
          <cell r="E1486" t="str">
            <v>CISA 71410-03 Silver</v>
          </cell>
          <cell r="H1486">
            <v>1</v>
          </cell>
          <cell r="I1486" t="str">
            <v>Bh</v>
          </cell>
          <cell r="J1486">
            <v>1122000</v>
          </cell>
          <cell r="K1486">
            <v>1122000</v>
          </cell>
          <cell r="L1486">
            <v>1.05</v>
          </cell>
          <cell r="M1486">
            <v>1178100</v>
          </cell>
          <cell r="N1486">
            <v>1178100</v>
          </cell>
        </row>
        <row r="1487">
          <cell r="C1487" t="str">
            <v>-</v>
          </cell>
          <cell r="D1487" t="str">
            <v>Partisi Double Gypsum Board 12mm &amp; Rangka</v>
          </cell>
          <cell r="H1487">
            <v>5.2</v>
          </cell>
          <cell r="I1487" t="str">
            <v>M2</v>
          </cell>
          <cell r="J1487">
            <v>122400</v>
          </cell>
          <cell r="K1487">
            <v>636480</v>
          </cell>
          <cell r="L1487">
            <v>1.0504084967320262</v>
          </cell>
          <cell r="M1487">
            <v>128570</v>
          </cell>
          <cell r="N1487">
            <v>668564</v>
          </cell>
        </row>
        <row r="1489">
          <cell r="B1489" t="str">
            <v>3.11.</v>
          </cell>
          <cell r="C1489" t="str">
            <v>Type   PTS - 11</v>
          </cell>
          <cell r="E1489">
            <v>1</v>
          </cell>
          <cell r="F1489" t="str">
            <v>Unt</v>
          </cell>
        </row>
        <row r="1490">
          <cell r="C1490" t="str">
            <v>Ruang Pimpinan cabang Lt. 2</v>
          </cell>
          <cell r="H1490" t="str">
            <v/>
          </cell>
          <cell r="I1490" t="str">
            <v/>
          </cell>
        </row>
        <row r="1491">
          <cell r="C1491" t="str">
            <v>-</v>
          </cell>
          <cell r="D1491" t="str">
            <v>Kosen Alumunium</v>
          </cell>
          <cell r="H1491">
            <v>5.9</v>
          </cell>
          <cell r="I1491" t="str">
            <v>M'</v>
          </cell>
          <cell r="J1491">
            <v>92330</v>
          </cell>
          <cell r="K1491">
            <v>544747</v>
          </cell>
          <cell r="L1491">
            <v>1.050037907505686</v>
          </cell>
          <cell r="M1491">
            <v>96950</v>
          </cell>
          <cell r="N1491">
            <v>572005</v>
          </cell>
        </row>
        <row r="1492">
          <cell r="C1492" t="str">
            <v>-</v>
          </cell>
          <cell r="D1492" t="str">
            <v>Daun Pintu HPL</v>
          </cell>
          <cell r="H1492">
            <v>2.16</v>
          </cell>
          <cell r="I1492" t="str">
            <v>M2</v>
          </cell>
          <cell r="J1492">
            <v>599010</v>
          </cell>
          <cell r="K1492">
            <v>1293861.6000000001</v>
          </cell>
          <cell r="L1492">
            <v>1.0499991652893941</v>
          </cell>
          <cell r="M1492">
            <v>628960</v>
          </cell>
          <cell r="N1492">
            <v>1358553.6</v>
          </cell>
        </row>
        <row r="1493">
          <cell r="C1493" t="str">
            <v>-</v>
          </cell>
          <cell r="D1493" t="str">
            <v>Flush Pull Handle  FPP. 75.07 US32D</v>
          </cell>
          <cell r="H1493">
            <v>1</v>
          </cell>
          <cell r="I1493" t="str">
            <v>Psg</v>
          </cell>
          <cell r="J1493">
            <v>258000</v>
          </cell>
          <cell r="K1493">
            <v>258000</v>
          </cell>
          <cell r="L1493">
            <v>1.05</v>
          </cell>
          <cell r="M1493">
            <v>270900</v>
          </cell>
          <cell r="N1493">
            <v>270900</v>
          </cell>
        </row>
        <row r="1494">
          <cell r="C1494" t="str">
            <v>-</v>
          </cell>
          <cell r="D1494" t="str">
            <v>Escutchean E 73.01. US32D</v>
          </cell>
          <cell r="H1494">
            <v>1</v>
          </cell>
          <cell r="I1494" t="str">
            <v>Psg</v>
          </cell>
          <cell r="J1494">
            <v>54000</v>
          </cell>
          <cell r="K1494">
            <v>54000</v>
          </cell>
          <cell r="L1494">
            <v>1.05</v>
          </cell>
          <cell r="M1494">
            <v>56700</v>
          </cell>
          <cell r="N1494">
            <v>56700</v>
          </cell>
        </row>
        <row r="1495">
          <cell r="C1495" t="str">
            <v>-</v>
          </cell>
          <cell r="D1495" t="str">
            <v>Lockcase Sliding CISA 45110-60 US14</v>
          </cell>
          <cell r="H1495">
            <v>1</v>
          </cell>
          <cell r="I1495" t="str">
            <v>Bh</v>
          </cell>
          <cell r="J1495">
            <v>197000</v>
          </cell>
          <cell r="K1495">
            <v>197000</v>
          </cell>
          <cell r="L1495">
            <v>1.05</v>
          </cell>
          <cell r="M1495">
            <v>206850</v>
          </cell>
          <cell r="N1495">
            <v>206850</v>
          </cell>
        </row>
        <row r="1496">
          <cell r="C1496" t="str">
            <v>-</v>
          </cell>
          <cell r="D1496" t="str">
            <v xml:space="preserve">Double Cylinder </v>
          </cell>
          <cell r="H1496">
            <v>1</v>
          </cell>
          <cell r="I1496" t="str">
            <v>Bh</v>
          </cell>
          <cell r="J1496">
            <v>73000</v>
          </cell>
          <cell r="K1496">
            <v>73000</v>
          </cell>
          <cell r="L1496">
            <v>1.05</v>
          </cell>
          <cell r="M1496">
            <v>76650</v>
          </cell>
          <cell r="N1496">
            <v>76650</v>
          </cell>
        </row>
        <row r="1497">
          <cell r="C1497" t="str">
            <v>-</v>
          </cell>
          <cell r="D1497" t="str">
            <v>Rel  Atas  1-12 / 4M</v>
          </cell>
          <cell r="H1497">
            <v>0.5</v>
          </cell>
          <cell r="I1497" t="str">
            <v>Btg</v>
          </cell>
          <cell r="J1497">
            <v>365000</v>
          </cell>
          <cell r="K1497">
            <v>182500</v>
          </cell>
          <cell r="L1497">
            <v>1.05</v>
          </cell>
          <cell r="M1497">
            <v>383250</v>
          </cell>
          <cell r="N1497">
            <v>191625</v>
          </cell>
        </row>
        <row r="1498">
          <cell r="C1498" t="str">
            <v>-</v>
          </cell>
          <cell r="D1498" t="str">
            <v>Rel  Bawah SERIE  100/ 1M</v>
          </cell>
          <cell r="H1498">
            <v>1</v>
          </cell>
          <cell r="I1498" t="str">
            <v>Btg</v>
          </cell>
          <cell r="J1498">
            <v>46000</v>
          </cell>
          <cell r="K1498">
            <v>46000</v>
          </cell>
          <cell r="L1498">
            <v>1.05</v>
          </cell>
          <cell r="M1498">
            <v>48300</v>
          </cell>
          <cell r="N1498">
            <v>48300</v>
          </cell>
        </row>
        <row r="1499">
          <cell r="C1499" t="str">
            <v>-</v>
          </cell>
          <cell r="D1499" t="str">
            <v>Roda Tas  1 - 246</v>
          </cell>
          <cell r="H1499">
            <v>2</v>
          </cell>
          <cell r="I1499" t="str">
            <v>Bh</v>
          </cell>
          <cell r="J1499">
            <v>193000</v>
          </cell>
          <cell r="K1499">
            <v>386000</v>
          </cell>
          <cell r="L1499">
            <v>1.05</v>
          </cell>
          <cell r="M1499">
            <v>202650</v>
          </cell>
          <cell r="N1499">
            <v>405300</v>
          </cell>
        </row>
        <row r="1500">
          <cell r="C1500" t="str">
            <v>-</v>
          </cell>
          <cell r="D1500" t="str">
            <v>Breket Samping ( Netto ) 1 - 005</v>
          </cell>
          <cell r="H1500">
            <v>4</v>
          </cell>
          <cell r="I1500" t="str">
            <v>Bh</v>
          </cell>
          <cell r="J1500">
            <v>60000</v>
          </cell>
          <cell r="K1500">
            <v>240000</v>
          </cell>
          <cell r="L1500">
            <v>1.05</v>
          </cell>
          <cell r="M1500">
            <v>63000</v>
          </cell>
          <cell r="N1500">
            <v>252000</v>
          </cell>
        </row>
        <row r="1501">
          <cell r="C1501" t="str">
            <v>-</v>
          </cell>
          <cell r="D1501" t="str">
            <v>Karet Setopan  1 - 719</v>
          </cell>
          <cell r="H1501">
            <v>2</v>
          </cell>
          <cell r="I1501" t="str">
            <v>Bh</v>
          </cell>
          <cell r="J1501">
            <v>54000</v>
          </cell>
          <cell r="K1501">
            <v>108000</v>
          </cell>
          <cell r="L1501">
            <v>1.05</v>
          </cell>
          <cell r="M1501">
            <v>56700</v>
          </cell>
          <cell r="N1501">
            <v>113400</v>
          </cell>
        </row>
        <row r="1502">
          <cell r="C1502" t="str">
            <v>-</v>
          </cell>
          <cell r="D1502" t="str">
            <v>Penahan Bawah 42 371</v>
          </cell>
          <cell r="H1502">
            <v>1</v>
          </cell>
          <cell r="I1502" t="str">
            <v>Bh</v>
          </cell>
          <cell r="J1502">
            <v>20500</v>
          </cell>
          <cell r="K1502">
            <v>20500</v>
          </cell>
          <cell r="L1502">
            <v>1.05</v>
          </cell>
          <cell r="M1502">
            <v>21525</v>
          </cell>
          <cell r="N1502">
            <v>21525</v>
          </cell>
        </row>
        <row r="1503">
          <cell r="C1503" t="str">
            <v>-</v>
          </cell>
          <cell r="D1503" t="str">
            <v>Partisi Double Gypsum Board 12mm &amp; Rangka</v>
          </cell>
          <cell r="H1503">
            <v>28.32</v>
          </cell>
          <cell r="I1503" t="str">
            <v>M2</v>
          </cell>
          <cell r="J1503">
            <v>122400</v>
          </cell>
          <cell r="K1503">
            <v>3466368</v>
          </cell>
          <cell r="L1503">
            <v>1.0504084967320262</v>
          </cell>
          <cell r="M1503">
            <v>128570</v>
          </cell>
          <cell r="N1503">
            <v>3641102.4</v>
          </cell>
        </row>
        <row r="1505">
          <cell r="B1505" t="str">
            <v>3.12.</v>
          </cell>
          <cell r="C1505" t="str">
            <v>Type   PTS - 12</v>
          </cell>
          <cell r="E1505">
            <v>1</v>
          </cell>
          <cell r="F1505" t="str">
            <v>Unt</v>
          </cell>
        </row>
        <row r="1506">
          <cell r="C1506" t="str">
            <v>Ruang Rapat Lt. 2</v>
          </cell>
          <cell r="H1506" t="str">
            <v/>
          </cell>
          <cell r="I1506" t="str">
            <v/>
          </cell>
        </row>
        <row r="1507">
          <cell r="C1507" t="str">
            <v>-</v>
          </cell>
          <cell r="D1507" t="str">
            <v>Partisi Double Gypsum Board 12mm &amp; Rangka</v>
          </cell>
          <cell r="H1507">
            <v>8.0500000000000007</v>
          </cell>
          <cell r="I1507" t="str">
            <v>M2</v>
          </cell>
          <cell r="J1507">
            <v>122400</v>
          </cell>
          <cell r="K1507">
            <v>985320.00000000012</v>
          </cell>
          <cell r="L1507">
            <v>1.0504084967320262</v>
          </cell>
          <cell r="M1507">
            <v>128570</v>
          </cell>
          <cell r="N1507">
            <v>1034988.5000000001</v>
          </cell>
        </row>
        <row r="1508">
          <cell r="D1508" t="str">
            <v/>
          </cell>
        </row>
        <row r="1509">
          <cell r="B1509" t="str">
            <v>3.13.</v>
          </cell>
          <cell r="C1509" t="str">
            <v>Type   PTS - 13</v>
          </cell>
          <cell r="E1509">
            <v>1</v>
          </cell>
          <cell r="F1509" t="str">
            <v>Unt</v>
          </cell>
        </row>
        <row r="1510">
          <cell r="C1510" t="str">
            <v>Ruang Rapat  Lt. 2</v>
          </cell>
          <cell r="H1510" t="str">
            <v/>
          </cell>
          <cell r="I1510" t="str">
            <v/>
          </cell>
        </row>
        <row r="1511">
          <cell r="C1511" t="str">
            <v>-</v>
          </cell>
          <cell r="D1511" t="str">
            <v>Kosen Alumunium</v>
          </cell>
          <cell r="H1511">
            <v>5.9</v>
          </cell>
          <cell r="I1511" t="str">
            <v>M'</v>
          </cell>
          <cell r="J1511">
            <v>92330</v>
          </cell>
          <cell r="K1511">
            <v>544747</v>
          </cell>
          <cell r="L1511">
            <v>1.050037907505686</v>
          </cell>
          <cell r="M1511">
            <v>96950</v>
          </cell>
          <cell r="N1511">
            <v>572005</v>
          </cell>
        </row>
        <row r="1512">
          <cell r="C1512" t="str">
            <v>-</v>
          </cell>
          <cell r="D1512" t="str">
            <v>Daun Pintu HPL</v>
          </cell>
          <cell r="H1512">
            <v>2.16</v>
          </cell>
          <cell r="I1512" t="str">
            <v>M2</v>
          </cell>
          <cell r="J1512">
            <v>599010</v>
          </cell>
          <cell r="K1512">
            <v>1293861.6000000001</v>
          </cell>
          <cell r="L1512">
            <v>1.0499991652893941</v>
          </cell>
          <cell r="M1512">
            <v>628960</v>
          </cell>
          <cell r="N1512">
            <v>1358553.6</v>
          </cell>
        </row>
        <row r="1513">
          <cell r="C1513" t="str">
            <v>-</v>
          </cell>
          <cell r="D1513" t="str">
            <v>Lever Handle HREO 75.59. US32D</v>
          </cell>
          <cell r="H1513">
            <v>1</v>
          </cell>
          <cell r="I1513" t="str">
            <v>Psg</v>
          </cell>
          <cell r="J1513">
            <v>227000</v>
          </cell>
          <cell r="K1513">
            <v>227000</v>
          </cell>
          <cell r="L1513">
            <v>1.05</v>
          </cell>
          <cell r="M1513">
            <v>238350</v>
          </cell>
          <cell r="N1513">
            <v>238350</v>
          </cell>
        </row>
        <row r="1514">
          <cell r="C1514" t="str">
            <v>-</v>
          </cell>
          <cell r="D1514" t="str">
            <v>Lockcase Swing AL</v>
          </cell>
          <cell r="E1514" t="str">
            <v>KEND. K31940-25 US32D</v>
          </cell>
          <cell r="H1514">
            <v>1</v>
          </cell>
          <cell r="I1514" t="str">
            <v>Bh</v>
          </cell>
          <cell r="J1514">
            <v>129000</v>
          </cell>
          <cell r="K1514">
            <v>129000</v>
          </cell>
          <cell r="L1514">
            <v>1.05</v>
          </cell>
          <cell r="M1514">
            <v>135450</v>
          </cell>
          <cell r="N1514">
            <v>135450</v>
          </cell>
        </row>
        <row r="1515">
          <cell r="C1515" t="str">
            <v>-</v>
          </cell>
          <cell r="D1515" t="str">
            <v xml:space="preserve">Double Cylinder </v>
          </cell>
          <cell r="E1515" t="str">
            <v>FINO F0920-60 US14</v>
          </cell>
          <cell r="H1515">
            <v>1.5</v>
          </cell>
          <cell r="I1515" t="str">
            <v>Psg</v>
          </cell>
          <cell r="J1515">
            <v>73000</v>
          </cell>
          <cell r="K1515">
            <v>109500</v>
          </cell>
          <cell r="L1515">
            <v>1.05</v>
          </cell>
          <cell r="M1515">
            <v>76650</v>
          </cell>
          <cell r="N1515">
            <v>114975</v>
          </cell>
        </row>
        <row r="1516">
          <cell r="C1516" t="str">
            <v>-</v>
          </cell>
          <cell r="D1516" t="str">
            <v>Hinges</v>
          </cell>
          <cell r="E1516" t="str">
            <v>FINO SEL0056 4x3x2,5-2BBUS32D</v>
          </cell>
          <cell r="H1516">
            <v>1</v>
          </cell>
          <cell r="I1516" t="str">
            <v>Bh</v>
          </cell>
          <cell r="J1516">
            <v>10000</v>
          </cell>
          <cell r="K1516">
            <v>10000</v>
          </cell>
          <cell r="L1516">
            <v>1.05</v>
          </cell>
          <cell r="M1516">
            <v>10500</v>
          </cell>
          <cell r="N1516">
            <v>10500</v>
          </cell>
        </row>
        <row r="1517">
          <cell r="C1517" t="str">
            <v>-</v>
          </cell>
          <cell r="D1517" t="str">
            <v>Door Closer</v>
          </cell>
          <cell r="E1517" t="str">
            <v>CISA 71410-03 Silver</v>
          </cell>
          <cell r="H1517">
            <v>1</v>
          </cell>
          <cell r="I1517" t="str">
            <v>Bh</v>
          </cell>
          <cell r="J1517">
            <v>1122000</v>
          </cell>
          <cell r="K1517">
            <v>1122000</v>
          </cell>
          <cell r="L1517">
            <v>1.05</v>
          </cell>
          <cell r="M1517">
            <v>1178100</v>
          </cell>
          <cell r="N1517">
            <v>1178100</v>
          </cell>
        </row>
        <row r="1518">
          <cell r="C1518" t="str">
            <v>-</v>
          </cell>
          <cell r="D1518" t="str">
            <v>Partisi Double Gypsum Board 12mm &amp; Rangka</v>
          </cell>
          <cell r="H1518">
            <v>12.32</v>
          </cell>
          <cell r="I1518" t="str">
            <v>M2</v>
          </cell>
          <cell r="J1518">
            <v>122400</v>
          </cell>
          <cell r="K1518">
            <v>1507968</v>
          </cell>
          <cell r="L1518">
            <v>1.0504084967320262</v>
          </cell>
          <cell r="M1518">
            <v>128570</v>
          </cell>
          <cell r="N1518">
            <v>1583982.4000000001</v>
          </cell>
        </row>
        <row r="1520">
          <cell r="B1520" t="str">
            <v>3.14.</v>
          </cell>
          <cell r="C1520" t="str">
            <v>Type   PTS - 14</v>
          </cell>
          <cell r="E1520">
            <v>1</v>
          </cell>
          <cell r="F1520" t="str">
            <v>Unt</v>
          </cell>
        </row>
        <row r="1521">
          <cell r="C1521" t="str">
            <v>Ruang ATK  Lt. 2</v>
          </cell>
          <cell r="H1521" t="str">
            <v/>
          </cell>
          <cell r="I1521" t="str">
            <v/>
          </cell>
        </row>
        <row r="1522">
          <cell r="C1522" t="str">
            <v>-</v>
          </cell>
          <cell r="D1522" t="str">
            <v>Kosen Alumunium</v>
          </cell>
          <cell r="H1522">
            <v>5.9</v>
          </cell>
          <cell r="I1522" t="str">
            <v>M'</v>
          </cell>
          <cell r="J1522">
            <v>92330</v>
          </cell>
          <cell r="K1522">
            <v>544747</v>
          </cell>
          <cell r="L1522">
            <v>1.050037907505686</v>
          </cell>
          <cell r="M1522">
            <v>96950</v>
          </cell>
          <cell r="N1522">
            <v>572005</v>
          </cell>
        </row>
        <row r="1523">
          <cell r="C1523" t="str">
            <v>-</v>
          </cell>
          <cell r="D1523" t="str">
            <v>Daun Pintu HPL</v>
          </cell>
          <cell r="H1523">
            <v>2.16</v>
          </cell>
          <cell r="I1523" t="str">
            <v>M2</v>
          </cell>
          <cell r="J1523">
            <v>599010</v>
          </cell>
          <cell r="K1523">
            <v>1293861.6000000001</v>
          </cell>
          <cell r="L1523">
            <v>1.0499991652893941</v>
          </cell>
          <cell r="M1523">
            <v>628960</v>
          </cell>
          <cell r="N1523">
            <v>1358553.6</v>
          </cell>
        </row>
        <row r="1524">
          <cell r="C1524" t="str">
            <v>-</v>
          </cell>
          <cell r="D1524" t="str">
            <v>Lever Handle HREO 75.59. US32D</v>
          </cell>
          <cell r="H1524">
            <v>1</v>
          </cell>
          <cell r="I1524" t="str">
            <v>Psg</v>
          </cell>
          <cell r="J1524">
            <v>227000</v>
          </cell>
          <cell r="K1524">
            <v>227000</v>
          </cell>
          <cell r="L1524">
            <v>1.05</v>
          </cell>
          <cell r="M1524">
            <v>238350</v>
          </cell>
          <cell r="N1524">
            <v>238350</v>
          </cell>
        </row>
        <row r="1525">
          <cell r="C1525" t="str">
            <v>-</v>
          </cell>
          <cell r="D1525" t="str">
            <v>Lockcase Swing AL</v>
          </cell>
          <cell r="E1525" t="str">
            <v>KEND. K31940-25 US32D</v>
          </cell>
          <cell r="H1525">
            <v>1</v>
          </cell>
          <cell r="I1525" t="str">
            <v>Bh</v>
          </cell>
          <cell r="J1525">
            <v>129000</v>
          </cell>
          <cell r="K1525">
            <v>129000</v>
          </cell>
          <cell r="L1525">
            <v>1.05</v>
          </cell>
          <cell r="M1525">
            <v>135450</v>
          </cell>
          <cell r="N1525">
            <v>135450</v>
          </cell>
        </row>
        <row r="1526">
          <cell r="C1526" t="str">
            <v>-</v>
          </cell>
          <cell r="D1526" t="str">
            <v xml:space="preserve">Double Cylinder </v>
          </cell>
          <cell r="E1526" t="str">
            <v>FINO F0920-60 US14</v>
          </cell>
          <cell r="H1526">
            <v>1.5</v>
          </cell>
          <cell r="I1526" t="str">
            <v>Psg</v>
          </cell>
          <cell r="J1526">
            <v>73000</v>
          </cell>
          <cell r="K1526">
            <v>109500</v>
          </cell>
          <cell r="L1526">
            <v>1.05</v>
          </cell>
          <cell r="M1526">
            <v>76650</v>
          </cell>
          <cell r="N1526">
            <v>114975</v>
          </cell>
        </row>
        <row r="1527">
          <cell r="C1527" t="str">
            <v>-</v>
          </cell>
          <cell r="D1527" t="str">
            <v>Hinges</v>
          </cell>
          <cell r="E1527" t="str">
            <v>FINO SEL0056 4x3x2,5-2BBUS32D</v>
          </cell>
          <cell r="H1527">
            <v>1</v>
          </cell>
          <cell r="I1527" t="str">
            <v>Bh</v>
          </cell>
          <cell r="J1527">
            <v>10000</v>
          </cell>
          <cell r="K1527">
            <v>10000</v>
          </cell>
          <cell r="L1527">
            <v>1.05</v>
          </cell>
          <cell r="M1527">
            <v>10500</v>
          </cell>
          <cell r="N1527">
            <v>10500</v>
          </cell>
        </row>
        <row r="1528">
          <cell r="C1528" t="str">
            <v>-</v>
          </cell>
          <cell r="D1528" t="str">
            <v>Door Closer</v>
          </cell>
          <cell r="E1528" t="str">
            <v>CISA 71410-03 Silver</v>
          </cell>
          <cell r="H1528">
            <v>1</v>
          </cell>
          <cell r="I1528" t="str">
            <v>Bh</v>
          </cell>
          <cell r="J1528">
            <v>1122000</v>
          </cell>
          <cell r="K1528">
            <v>1122000</v>
          </cell>
          <cell r="L1528">
            <v>1.05</v>
          </cell>
          <cell r="M1528">
            <v>1178100</v>
          </cell>
          <cell r="N1528">
            <v>1178100</v>
          </cell>
        </row>
        <row r="1529">
          <cell r="C1529" t="str">
            <v>-</v>
          </cell>
          <cell r="D1529" t="str">
            <v>Partisi Double Gypsum Board 12mm &amp; Rangka</v>
          </cell>
          <cell r="H1529">
            <v>5.3</v>
          </cell>
          <cell r="I1529" t="str">
            <v>M2</v>
          </cell>
          <cell r="J1529">
            <v>122400</v>
          </cell>
          <cell r="K1529">
            <v>648720</v>
          </cell>
          <cell r="L1529">
            <v>1.0504084967320262</v>
          </cell>
          <cell r="M1529">
            <v>128570</v>
          </cell>
          <cell r="N1529">
            <v>681421</v>
          </cell>
        </row>
        <row r="1531">
          <cell r="B1531" t="str">
            <v>3.15.</v>
          </cell>
          <cell r="C1531" t="str">
            <v>Type   PTS - 15</v>
          </cell>
          <cell r="E1531">
            <v>1</v>
          </cell>
          <cell r="F1531" t="str">
            <v>Unt</v>
          </cell>
        </row>
        <row r="1532">
          <cell r="C1532" t="str">
            <v>Ruang Server &amp; PABX  Lt. 2</v>
          </cell>
          <cell r="H1532" t="str">
            <v/>
          </cell>
          <cell r="I1532" t="str">
            <v/>
          </cell>
        </row>
        <row r="1533">
          <cell r="C1533" t="str">
            <v>-</v>
          </cell>
          <cell r="D1533" t="str">
            <v>Kosen Alumunium</v>
          </cell>
          <cell r="H1533">
            <v>5.9</v>
          </cell>
          <cell r="I1533" t="str">
            <v>M'</v>
          </cell>
          <cell r="J1533">
            <v>92330</v>
          </cell>
          <cell r="K1533">
            <v>544747</v>
          </cell>
          <cell r="L1533">
            <v>1.050037907505686</v>
          </cell>
          <cell r="M1533">
            <v>96950</v>
          </cell>
          <cell r="N1533">
            <v>572005</v>
          </cell>
        </row>
        <row r="1534">
          <cell r="C1534" t="str">
            <v>-</v>
          </cell>
          <cell r="D1534" t="str">
            <v>Daun Pintu HPL</v>
          </cell>
          <cell r="H1534">
            <v>2.16</v>
          </cell>
          <cell r="I1534" t="str">
            <v>M2</v>
          </cell>
          <cell r="J1534">
            <v>599010</v>
          </cell>
          <cell r="K1534">
            <v>1293861.6000000001</v>
          </cell>
          <cell r="L1534">
            <v>1.0499991652893941</v>
          </cell>
          <cell r="M1534">
            <v>628960</v>
          </cell>
          <cell r="N1534">
            <v>1358553.6</v>
          </cell>
        </row>
        <row r="1535">
          <cell r="C1535" t="str">
            <v>-</v>
          </cell>
          <cell r="D1535" t="str">
            <v>Lever Handle HREO 75.59. US32D</v>
          </cell>
          <cell r="H1535">
            <v>1</v>
          </cell>
          <cell r="I1535" t="str">
            <v>Psg</v>
          </cell>
          <cell r="J1535">
            <v>227000</v>
          </cell>
          <cell r="K1535">
            <v>227000</v>
          </cell>
          <cell r="L1535">
            <v>1.05</v>
          </cell>
          <cell r="M1535">
            <v>238350</v>
          </cell>
          <cell r="N1535">
            <v>238350</v>
          </cell>
        </row>
        <row r="1536">
          <cell r="C1536" t="str">
            <v>-</v>
          </cell>
          <cell r="D1536" t="str">
            <v>Lockcase Swing AL</v>
          </cell>
          <cell r="E1536" t="str">
            <v>KEND. K31940-25 US32D</v>
          </cell>
          <cell r="H1536">
            <v>1</v>
          </cell>
          <cell r="I1536" t="str">
            <v>Bh</v>
          </cell>
          <cell r="J1536">
            <v>129000</v>
          </cell>
          <cell r="K1536">
            <v>129000</v>
          </cell>
          <cell r="L1536">
            <v>1.05</v>
          </cell>
          <cell r="M1536">
            <v>135450</v>
          </cell>
          <cell r="N1536">
            <v>135450</v>
          </cell>
        </row>
        <row r="1537">
          <cell r="C1537" t="str">
            <v>-</v>
          </cell>
          <cell r="D1537" t="str">
            <v xml:space="preserve">Double Cylinder </v>
          </cell>
          <cell r="E1537" t="str">
            <v>FINO F0920-60 US14</v>
          </cell>
          <cell r="H1537">
            <v>1.5</v>
          </cell>
          <cell r="I1537" t="str">
            <v>Psg</v>
          </cell>
          <cell r="J1537">
            <v>73000</v>
          </cell>
          <cell r="K1537">
            <v>109500</v>
          </cell>
          <cell r="L1537">
            <v>1.05</v>
          </cell>
          <cell r="M1537">
            <v>76650</v>
          </cell>
          <cell r="N1537">
            <v>114975</v>
          </cell>
        </row>
        <row r="1538">
          <cell r="C1538" t="str">
            <v>-</v>
          </cell>
          <cell r="D1538" t="str">
            <v>Hinges</v>
          </cell>
          <cell r="E1538" t="str">
            <v>FINO SEL0056 4x3x2,5-2BBUS32D</v>
          </cell>
          <cell r="H1538">
            <v>1</v>
          </cell>
          <cell r="I1538" t="str">
            <v>Bh</v>
          </cell>
          <cell r="J1538">
            <v>10000</v>
          </cell>
          <cell r="K1538">
            <v>10000</v>
          </cell>
          <cell r="L1538">
            <v>1.05</v>
          </cell>
          <cell r="M1538">
            <v>10500</v>
          </cell>
          <cell r="N1538">
            <v>10500</v>
          </cell>
        </row>
        <row r="1539">
          <cell r="C1539" t="str">
            <v>-</v>
          </cell>
          <cell r="D1539" t="str">
            <v>Door Closer</v>
          </cell>
          <cell r="E1539" t="str">
            <v>CISA 71410-03 Silver</v>
          </cell>
          <cell r="H1539">
            <v>1</v>
          </cell>
          <cell r="I1539" t="str">
            <v>Bh</v>
          </cell>
          <cell r="J1539">
            <v>1122000</v>
          </cell>
          <cell r="K1539">
            <v>1122000</v>
          </cell>
          <cell r="L1539">
            <v>1.05</v>
          </cell>
          <cell r="M1539">
            <v>1178100</v>
          </cell>
          <cell r="N1539">
            <v>1178100</v>
          </cell>
        </row>
        <row r="1540">
          <cell r="C1540" t="str">
            <v>-</v>
          </cell>
          <cell r="D1540" t="str">
            <v>Partisi Double Gypsum Board 12mm &amp; Rangka</v>
          </cell>
          <cell r="H1540">
            <v>8.11</v>
          </cell>
          <cell r="I1540" t="str">
            <v>M2</v>
          </cell>
          <cell r="J1540">
            <v>122400</v>
          </cell>
          <cell r="K1540">
            <v>992663.99999999988</v>
          </cell>
          <cell r="L1540">
            <v>1.0504084967320262</v>
          </cell>
          <cell r="M1540">
            <v>128570</v>
          </cell>
          <cell r="N1540">
            <v>1042702.7</v>
          </cell>
        </row>
        <row r="1542">
          <cell r="B1542" t="str">
            <v>3.16.</v>
          </cell>
          <cell r="C1542" t="str">
            <v>Type   PTS - 16</v>
          </cell>
          <cell r="E1542">
            <v>1</v>
          </cell>
          <cell r="F1542" t="str">
            <v>Unt</v>
          </cell>
        </row>
        <row r="1543">
          <cell r="C1543" t="str">
            <v>Ruang Rapat  Lt.2.</v>
          </cell>
          <cell r="H1543" t="str">
            <v/>
          </cell>
          <cell r="I1543" t="str">
            <v/>
          </cell>
        </row>
        <row r="1544">
          <cell r="C1544" t="str">
            <v>-</v>
          </cell>
          <cell r="D1544" t="str">
            <v>Partisi Double Gypsum Board 12mm &amp; Rangka</v>
          </cell>
          <cell r="H1544">
            <v>2.33</v>
          </cell>
          <cell r="I1544" t="str">
            <v>M2</v>
          </cell>
          <cell r="J1544">
            <v>122400</v>
          </cell>
          <cell r="K1544">
            <v>285192</v>
          </cell>
          <cell r="L1544">
            <v>1.0504084967320262</v>
          </cell>
          <cell r="M1544">
            <v>128570</v>
          </cell>
          <cell r="N1544">
            <v>299568.10000000003</v>
          </cell>
        </row>
        <row r="1545">
          <cell r="D1545" t="str">
            <v/>
          </cell>
        </row>
        <row r="1546">
          <cell r="B1546" t="str">
            <v>3.17.</v>
          </cell>
          <cell r="C1546" t="str">
            <v>Type   PTS - 17</v>
          </cell>
          <cell r="E1546">
            <v>1</v>
          </cell>
          <cell r="F1546" t="str">
            <v>Unt</v>
          </cell>
        </row>
        <row r="1547">
          <cell r="C1547" t="str">
            <v>Area Ruang Hall Tangg  ( TG - 02 )</v>
          </cell>
          <cell r="H1547" t="str">
            <v/>
          </cell>
          <cell r="I1547" t="str">
            <v/>
          </cell>
        </row>
        <row r="1548">
          <cell r="C1548" t="str">
            <v>-</v>
          </cell>
          <cell r="D1548" t="str">
            <v>Partisi Double Gypsum Board 12mm &amp; Rangka</v>
          </cell>
          <cell r="H1548">
            <v>8.0500000000000007</v>
          </cell>
          <cell r="I1548" t="str">
            <v>M2</v>
          </cell>
          <cell r="J1548">
            <v>122400</v>
          </cell>
          <cell r="K1548">
            <v>985320.00000000012</v>
          </cell>
          <cell r="L1548">
            <v>1.0504084967320262</v>
          </cell>
          <cell r="M1548">
            <v>128570</v>
          </cell>
          <cell r="N1548">
            <v>1034988.5000000001</v>
          </cell>
        </row>
        <row r="1549">
          <cell r="D1549" t="str">
            <v/>
          </cell>
        </row>
        <row r="1550">
          <cell r="B1550" t="str">
            <v>3.18.</v>
          </cell>
          <cell r="C1550" t="str">
            <v>Type   PTS - 18</v>
          </cell>
          <cell r="E1550">
            <v>1</v>
          </cell>
          <cell r="F1550" t="str">
            <v>Unt</v>
          </cell>
        </row>
        <row r="1551">
          <cell r="C1551" t="str">
            <v>Ruang Payment Point / Bangunan Penunjang</v>
          </cell>
          <cell r="H1551" t="str">
            <v/>
          </cell>
          <cell r="I1551" t="str">
            <v/>
          </cell>
        </row>
        <row r="1552">
          <cell r="C1552" t="str">
            <v>-</v>
          </cell>
          <cell r="D1552" t="str">
            <v>Kosen Alumunium</v>
          </cell>
          <cell r="H1552">
            <v>5.9</v>
          </cell>
          <cell r="I1552" t="str">
            <v>M'</v>
          </cell>
          <cell r="J1552">
            <v>92330</v>
          </cell>
          <cell r="K1552">
            <v>544747</v>
          </cell>
          <cell r="L1552">
            <v>1.050037907505686</v>
          </cell>
          <cell r="M1552">
            <v>96950</v>
          </cell>
          <cell r="N1552">
            <v>572005</v>
          </cell>
        </row>
        <row r="1553">
          <cell r="C1553" t="str">
            <v>-</v>
          </cell>
          <cell r="D1553" t="str">
            <v>Daun Pintu HPL</v>
          </cell>
          <cell r="H1553">
            <v>2.16</v>
          </cell>
          <cell r="I1553" t="str">
            <v>M2</v>
          </cell>
          <cell r="J1553">
            <v>599010</v>
          </cell>
          <cell r="K1553">
            <v>1293861.6000000001</v>
          </cell>
          <cell r="L1553">
            <v>1.0499991652893941</v>
          </cell>
          <cell r="M1553">
            <v>628960</v>
          </cell>
          <cell r="N1553">
            <v>1358553.6</v>
          </cell>
        </row>
        <row r="1554">
          <cell r="C1554" t="str">
            <v>-</v>
          </cell>
          <cell r="D1554" t="str">
            <v>Lever Handle HREO 75.59. US32D</v>
          </cell>
          <cell r="H1554">
            <v>1</v>
          </cell>
          <cell r="I1554" t="str">
            <v>Psg</v>
          </cell>
          <cell r="J1554">
            <v>227000</v>
          </cell>
          <cell r="K1554">
            <v>227000</v>
          </cell>
          <cell r="L1554">
            <v>1.05</v>
          </cell>
          <cell r="M1554">
            <v>238350</v>
          </cell>
          <cell r="N1554">
            <v>238350</v>
          </cell>
        </row>
        <row r="1555">
          <cell r="C1555" t="str">
            <v>-</v>
          </cell>
          <cell r="D1555" t="str">
            <v>Lockcase Swing AL</v>
          </cell>
          <cell r="E1555" t="str">
            <v>KEND. K31940-25 US32D</v>
          </cell>
          <cell r="H1555">
            <v>1</v>
          </cell>
          <cell r="I1555" t="str">
            <v>Bh</v>
          </cell>
          <cell r="J1555">
            <v>129000</v>
          </cell>
          <cell r="K1555">
            <v>129000</v>
          </cell>
          <cell r="L1555">
            <v>1.05</v>
          </cell>
          <cell r="M1555">
            <v>135450</v>
          </cell>
          <cell r="N1555">
            <v>135450</v>
          </cell>
        </row>
        <row r="1556">
          <cell r="C1556" t="str">
            <v>-</v>
          </cell>
          <cell r="D1556" t="str">
            <v xml:space="preserve">Double Cylinder </v>
          </cell>
          <cell r="E1556" t="str">
            <v>FINO F0920-60 US14</v>
          </cell>
          <cell r="H1556">
            <v>1.5</v>
          </cell>
          <cell r="I1556" t="str">
            <v>Psg</v>
          </cell>
          <cell r="J1556">
            <v>73000</v>
          </cell>
          <cell r="K1556">
            <v>109500</v>
          </cell>
          <cell r="L1556">
            <v>1.05</v>
          </cell>
          <cell r="M1556">
            <v>76650</v>
          </cell>
          <cell r="N1556">
            <v>114975</v>
          </cell>
        </row>
        <row r="1557">
          <cell r="C1557" t="str">
            <v>-</v>
          </cell>
          <cell r="D1557" t="str">
            <v>Hinges</v>
          </cell>
          <cell r="E1557" t="str">
            <v>FINO SEL0056 4x3x2,5-2BBUS32D</v>
          </cell>
          <cell r="H1557">
            <v>1</v>
          </cell>
          <cell r="I1557" t="str">
            <v>Bh</v>
          </cell>
          <cell r="J1557">
            <v>10000</v>
          </cell>
          <cell r="K1557">
            <v>10000</v>
          </cell>
          <cell r="L1557">
            <v>1.05</v>
          </cell>
          <cell r="M1557">
            <v>10500</v>
          </cell>
          <cell r="N1557">
            <v>10500</v>
          </cell>
        </row>
        <row r="1558">
          <cell r="C1558" t="str">
            <v>-</v>
          </cell>
          <cell r="D1558" t="str">
            <v>Door Closer</v>
          </cell>
          <cell r="E1558" t="str">
            <v>CISA 71410-03 Silver</v>
          </cell>
          <cell r="H1558">
            <v>1</v>
          </cell>
          <cell r="I1558" t="str">
            <v>Bh</v>
          </cell>
          <cell r="J1558">
            <v>1122000</v>
          </cell>
          <cell r="K1558">
            <v>1122000</v>
          </cell>
          <cell r="L1558">
            <v>1.05</v>
          </cell>
          <cell r="M1558">
            <v>1178100</v>
          </cell>
          <cell r="N1558">
            <v>1178100</v>
          </cell>
        </row>
        <row r="1559">
          <cell r="C1559" t="str">
            <v>-</v>
          </cell>
          <cell r="D1559" t="str">
            <v>Partisi Double Gypsum Board 12mm &amp; Rangka</v>
          </cell>
          <cell r="H1559">
            <v>2.61</v>
          </cell>
          <cell r="I1559" t="str">
            <v>M2</v>
          </cell>
          <cell r="J1559">
            <v>122400</v>
          </cell>
          <cell r="K1559">
            <v>319464</v>
          </cell>
          <cell r="L1559">
            <v>1.0504084967320262</v>
          </cell>
          <cell r="M1559">
            <v>128570</v>
          </cell>
          <cell r="N1559">
            <v>335567.7</v>
          </cell>
        </row>
        <row r="1562">
          <cell r="B1562" t="str">
            <v>10.4.</v>
          </cell>
          <cell r="C1562" t="str">
            <v>ROLLING DOOR &amp; GRILL</v>
          </cell>
        </row>
        <row r="1564">
          <cell r="B1564">
            <v>1</v>
          </cell>
          <cell r="C1564" t="str">
            <v>Roling</v>
          </cell>
          <cell r="D1564" t="str">
            <v>door tebal 2mm As E-F/0-1</v>
          </cell>
          <cell r="H1564">
            <v>12.25</v>
          </cell>
          <cell r="I1564" t="str">
            <v>M2</v>
          </cell>
          <cell r="J1564">
            <v>600000</v>
          </cell>
          <cell r="K1564">
            <v>7350000</v>
          </cell>
          <cell r="L1564">
            <v>1.05</v>
          </cell>
          <cell r="M1564">
            <v>630000</v>
          </cell>
          <cell r="N1564">
            <v>7717500</v>
          </cell>
        </row>
        <row r="1565">
          <cell r="D1565" t="str">
            <v>3,50 X 3,50 Cm  ( 1 Unit )</v>
          </cell>
        </row>
        <row r="1566">
          <cell r="B1566">
            <v>2</v>
          </cell>
          <cell r="C1566" t="str">
            <v>Rolling grill ( 1 unit )</v>
          </cell>
          <cell r="H1566">
            <v>12.25</v>
          </cell>
          <cell r="I1566" t="str">
            <v>M2</v>
          </cell>
          <cell r="J1566">
            <v>900000</v>
          </cell>
          <cell r="K1566">
            <v>11025000</v>
          </cell>
          <cell r="L1566">
            <v>1.05</v>
          </cell>
          <cell r="M1566">
            <v>945000</v>
          </cell>
          <cell r="N1566">
            <v>11576250</v>
          </cell>
        </row>
        <row r="1568">
          <cell r="B1568" t="str">
            <v>10.5.</v>
          </cell>
          <cell r="C1568" t="str">
            <v>LOUVER ATAP.</v>
          </cell>
        </row>
        <row r="1570">
          <cell r="B1570">
            <v>1</v>
          </cell>
          <cell r="C1570" t="str">
            <v>Kosen Louver Tampak Depan / Timur Laut.</v>
          </cell>
          <cell r="F1570" t="str">
            <v>1.  Unt.</v>
          </cell>
        </row>
        <row r="1571">
          <cell r="C1571" t="str">
            <v>-</v>
          </cell>
          <cell r="D1571" t="str">
            <v>Kosen Aluminium</v>
          </cell>
          <cell r="H1571">
            <v>45.55</v>
          </cell>
          <cell r="I1571" t="str">
            <v xml:space="preserve">   M'</v>
          </cell>
          <cell r="J1571">
            <v>92330</v>
          </cell>
          <cell r="K1571">
            <v>4205631.5</v>
          </cell>
          <cell r="L1571">
            <v>1.050037907505686</v>
          </cell>
          <cell r="M1571">
            <v>96950</v>
          </cell>
          <cell r="N1571">
            <v>4416072.5</v>
          </cell>
        </row>
        <row r="1572">
          <cell r="C1572" t="str">
            <v>-</v>
          </cell>
          <cell r="D1572" t="str">
            <v>Aluminium Louver</v>
          </cell>
          <cell r="H1572">
            <v>75.150000000000006</v>
          </cell>
          <cell r="I1572" t="str">
            <v xml:space="preserve">   M'</v>
          </cell>
          <cell r="J1572">
            <v>350000</v>
          </cell>
          <cell r="K1572">
            <v>26302500.000000004</v>
          </cell>
          <cell r="L1572">
            <v>1.05</v>
          </cell>
          <cell r="M1572">
            <v>367500</v>
          </cell>
          <cell r="N1572">
            <v>27617625.000000004</v>
          </cell>
        </row>
        <row r="1573">
          <cell r="C1573" t="str">
            <v>-</v>
          </cell>
          <cell r="D1573" t="str">
            <v>Penutup Rangka Baja &amp; Capping</v>
          </cell>
          <cell r="H1573">
            <v>26.69</v>
          </cell>
          <cell r="I1573" t="str">
            <v xml:space="preserve">  M2</v>
          </cell>
          <cell r="J1573">
            <v>450920</v>
          </cell>
          <cell r="K1573">
            <v>12035054.800000001</v>
          </cell>
          <cell r="L1573">
            <v>1.0500532245187617</v>
          </cell>
          <cell r="M1573">
            <v>473490</v>
          </cell>
          <cell r="N1573">
            <v>12637448.100000001</v>
          </cell>
        </row>
        <row r="1574">
          <cell r="C1574" t="str">
            <v>-</v>
          </cell>
          <cell r="D1574" t="str">
            <v>Rangka Baja, Bout, Angkur dan Plat</v>
          </cell>
          <cell r="H1574">
            <v>157.6</v>
          </cell>
          <cell r="I1574" t="str">
            <v xml:space="preserve">  Kg</v>
          </cell>
          <cell r="J1574">
            <v>10280</v>
          </cell>
          <cell r="K1574">
            <v>1620128</v>
          </cell>
          <cell r="L1574">
            <v>1.0505836575875487</v>
          </cell>
          <cell r="M1574">
            <v>10800</v>
          </cell>
          <cell r="N1574">
            <v>1702080</v>
          </cell>
        </row>
        <row r="1576">
          <cell r="B1576">
            <v>2</v>
          </cell>
          <cell r="C1576" t="str">
            <v>Kosen Louver Tampak Samping / Barat Laut.</v>
          </cell>
          <cell r="F1576" t="str">
            <v>1   Unt</v>
          </cell>
        </row>
        <row r="1577">
          <cell r="C1577" t="str">
            <v>-</v>
          </cell>
          <cell r="D1577" t="str">
            <v>Kosen Aluminium</v>
          </cell>
          <cell r="H1577">
            <v>59.88</v>
          </cell>
          <cell r="I1577" t="str">
            <v xml:space="preserve">  M'</v>
          </cell>
          <cell r="J1577">
            <v>92330</v>
          </cell>
          <cell r="K1577">
            <v>5528720.4000000004</v>
          </cell>
          <cell r="L1577">
            <v>1.050037907505686</v>
          </cell>
          <cell r="M1577">
            <v>96950</v>
          </cell>
          <cell r="N1577">
            <v>5805366</v>
          </cell>
        </row>
        <row r="1578">
          <cell r="C1578" t="str">
            <v>-</v>
          </cell>
          <cell r="D1578" t="str">
            <v>Aluminium Louver</v>
          </cell>
          <cell r="H1578">
            <v>102.6</v>
          </cell>
          <cell r="I1578" t="str">
            <v xml:space="preserve">  M'</v>
          </cell>
          <cell r="J1578">
            <v>350000</v>
          </cell>
          <cell r="K1578">
            <v>35910000</v>
          </cell>
          <cell r="L1578">
            <v>1.05</v>
          </cell>
          <cell r="M1578">
            <v>367500</v>
          </cell>
          <cell r="N1578">
            <v>37705500</v>
          </cell>
        </row>
        <row r="1579">
          <cell r="C1579" t="str">
            <v>-</v>
          </cell>
          <cell r="D1579" t="str">
            <v>Penutup Rangka Baja &amp; Capping</v>
          </cell>
          <cell r="G1579">
            <v>0</v>
          </cell>
          <cell r="H1579">
            <v>43.18</v>
          </cell>
          <cell r="I1579" t="str">
            <v xml:space="preserve">  M2</v>
          </cell>
          <cell r="J1579">
            <v>450920</v>
          </cell>
          <cell r="K1579">
            <v>19470725.600000001</v>
          </cell>
          <cell r="L1579">
            <v>1.0500532245187615</v>
          </cell>
          <cell r="M1579">
            <v>473490</v>
          </cell>
          <cell r="N1579">
            <v>20445298.199999999</v>
          </cell>
        </row>
        <row r="1580">
          <cell r="C1580" t="str">
            <v>-</v>
          </cell>
          <cell r="D1580" t="str">
            <v xml:space="preserve">Rangka Baja, Baut, Angkur dan Pelat </v>
          </cell>
          <cell r="H1580">
            <v>342.8</v>
          </cell>
          <cell r="I1580" t="str">
            <v xml:space="preserve"> Kg</v>
          </cell>
          <cell r="J1580">
            <v>10280</v>
          </cell>
          <cell r="K1580">
            <v>3523984</v>
          </cell>
          <cell r="L1580">
            <v>1.0505836575875487</v>
          </cell>
          <cell r="M1580">
            <v>10800</v>
          </cell>
          <cell r="N1580">
            <v>3702240</v>
          </cell>
        </row>
        <row r="1582">
          <cell r="B1582">
            <v>3</v>
          </cell>
          <cell r="C1582" t="str">
            <v>Kosen Louver Tampak Samping / Tenggara.</v>
          </cell>
          <cell r="F1582" t="str">
            <v>1   Unt.</v>
          </cell>
        </row>
        <row r="1583">
          <cell r="C1583" t="str">
            <v>-</v>
          </cell>
          <cell r="D1583" t="str">
            <v>Kosen Aluminium</v>
          </cell>
          <cell r="H1583">
            <v>71.349999999999994</v>
          </cell>
          <cell r="I1583" t="str">
            <v xml:space="preserve">  M'</v>
          </cell>
          <cell r="J1583">
            <v>92330</v>
          </cell>
          <cell r="K1583">
            <v>6587745.4999999991</v>
          </cell>
          <cell r="L1583">
            <v>1.050037907505686</v>
          </cell>
          <cell r="M1583">
            <v>96950</v>
          </cell>
          <cell r="N1583">
            <v>6917382.4999999991</v>
          </cell>
        </row>
        <row r="1584">
          <cell r="C1584" t="str">
            <v>-</v>
          </cell>
          <cell r="D1584" t="str">
            <v>Aluminium Louver</v>
          </cell>
          <cell r="H1584">
            <v>120.45</v>
          </cell>
          <cell r="I1584" t="str">
            <v xml:space="preserve">  M'</v>
          </cell>
          <cell r="J1584">
            <v>350000</v>
          </cell>
          <cell r="K1584">
            <v>42157500</v>
          </cell>
          <cell r="L1584">
            <v>1.05</v>
          </cell>
          <cell r="M1584">
            <v>367500</v>
          </cell>
          <cell r="N1584">
            <v>44265375</v>
          </cell>
        </row>
        <row r="1585">
          <cell r="C1585" t="str">
            <v>-</v>
          </cell>
          <cell r="D1585" t="str">
            <v>Penutup Rangka Baja &amp; Capping</v>
          </cell>
          <cell r="H1585">
            <v>43.32</v>
          </cell>
          <cell r="I1585" t="str">
            <v xml:space="preserve">  M2</v>
          </cell>
          <cell r="J1585">
            <v>450920</v>
          </cell>
          <cell r="K1585">
            <v>19533854.399999999</v>
          </cell>
          <cell r="L1585">
            <v>1.0500532245187617</v>
          </cell>
          <cell r="M1585">
            <v>473490</v>
          </cell>
          <cell r="N1585">
            <v>20511586.800000001</v>
          </cell>
        </row>
        <row r="1586">
          <cell r="C1586" t="str">
            <v>-</v>
          </cell>
          <cell r="D1586" t="str">
            <v>Rangka Baja, Bout, Angkur dan Pelat.</v>
          </cell>
          <cell r="H1586">
            <v>501.8</v>
          </cell>
          <cell r="I1586" t="str">
            <v xml:space="preserve">  Kg</v>
          </cell>
          <cell r="J1586">
            <v>10280</v>
          </cell>
          <cell r="K1586">
            <v>5158504</v>
          </cell>
          <cell r="L1586">
            <v>1.0505836575875487</v>
          </cell>
          <cell r="M1586">
            <v>10800</v>
          </cell>
          <cell r="N1586">
            <v>5419440</v>
          </cell>
        </row>
        <row r="1588">
          <cell r="G1588" t="str">
            <v>Jumlah   (  XI. )</v>
          </cell>
          <cell r="K1588">
            <v>684426564.90000021</v>
          </cell>
          <cell r="N1588">
            <v>717762392.60000026</v>
          </cell>
        </row>
        <row r="1591">
          <cell r="B1591" t="str">
            <v>XII.</v>
          </cell>
          <cell r="C1591" t="str">
            <v>PEKERJAAN PERALATAN SANITAIR</v>
          </cell>
        </row>
        <row r="1592">
          <cell r="C1592" t="str">
            <v>Catatan  :</v>
          </cell>
          <cell r="I1592" t="str">
            <v/>
          </cell>
        </row>
        <row r="1593">
          <cell r="C1593" t="str">
            <v>-</v>
          </cell>
          <cell r="D1593" t="str">
            <v xml:space="preserve">Harga meja wastafel sudah termasuk </v>
          </cell>
          <cell r="I1593" t="str">
            <v/>
          </cell>
        </row>
        <row r="1594">
          <cell r="D1594" t="str">
            <v>pemotongan lubang whastafel, pinggul</v>
          </cell>
          <cell r="I1594" t="str">
            <v/>
          </cell>
        </row>
        <row r="1595">
          <cell r="D1595" t="str">
            <v>dan struktur meja beton.</v>
          </cell>
        </row>
        <row r="1596">
          <cell r="C1596" t="str">
            <v>-</v>
          </cell>
          <cell r="D1596" t="str">
            <v xml:space="preserve">Harga satuan armatur toilet dan pantry </v>
          </cell>
        </row>
        <row r="1597">
          <cell r="D1597" t="str">
            <v>sudah termasuk pemasangan.</v>
          </cell>
        </row>
        <row r="1598">
          <cell r="C1598" t="str">
            <v>-</v>
          </cell>
          <cell r="D1598" t="str">
            <v>Warna closet, wastafel, urinoir disesuai-</v>
          </cell>
        </row>
        <row r="1599">
          <cell r="D1599" t="str">
            <v>kan dengan spesifikasi.</v>
          </cell>
        </row>
        <row r="1600">
          <cell r="C1600" t="str">
            <v>-</v>
          </cell>
          <cell r="D1600" t="str">
            <v>Peralatan sanitair Merk TOTO</v>
          </cell>
        </row>
        <row r="1601">
          <cell r="C1601" t="str">
            <v>-</v>
          </cell>
          <cell r="D1601" t="str">
            <v>Pekerjaan disesuaikan gambar dan RKS.</v>
          </cell>
        </row>
        <row r="1603">
          <cell r="B1603" t="str">
            <v>12.1.</v>
          </cell>
          <cell r="C1603" t="str">
            <v>LANTAI SATU</v>
          </cell>
        </row>
        <row r="1605">
          <cell r="B1605" t="str">
            <v>1.1.</v>
          </cell>
          <cell r="C1605" t="str">
            <v>RUANG TOILET PRIA</v>
          </cell>
          <cell r="E1605" t="str">
            <v>( I -17 )</v>
          </cell>
          <cell r="F1605" t="str">
            <v/>
          </cell>
        </row>
        <row r="1606">
          <cell r="B1606">
            <v>1</v>
          </cell>
          <cell r="C1606" t="str">
            <v xml:space="preserve">Closet Duduk </v>
          </cell>
          <cell r="E1606" t="str">
            <v>CW 420 J/SW 516 JPT 4</v>
          </cell>
          <cell r="H1606">
            <v>1</v>
          </cell>
          <cell r="I1606" t="str">
            <v>Unt</v>
          </cell>
          <cell r="J1606">
            <v>1467390</v>
          </cell>
          <cell r="K1606">
            <v>1467390</v>
          </cell>
          <cell r="L1606">
            <v>1.0500003407410436</v>
          </cell>
          <cell r="M1606">
            <v>1540760</v>
          </cell>
          <cell r="N1606">
            <v>1540760</v>
          </cell>
        </row>
        <row r="1607">
          <cell r="B1607">
            <v>2</v>
          </cell>
          <cell r="C1607" t="str">
            <v xml:space="preserve">Closet Jongkok </v>
          </cell>
          <cell r="E1607" t="str">
            <v>CE 6 /TV 150 NWV 12</v>
          </cell>
          <cell r="H1607">
            <v>1</v>
          </cell>
          <cell r="I1607" t="str">
            <v>Unt</v>
          </cell>
          <cell r="J1607">
            <v>1632610</v>
          </cell>
          <cell r="K1607">
            <v>1632610</v>
          </cell>
          <cell r="L1607">
            <v>1.0499996937419225</v>
          </cell>
          <cell r="M1607">
            <v>1714240</v>
          </cell>
          <cell r="N1607">
            <v>1714240</v>
          </cell>
        </row>
        <row r="1608">
          <cell r="B1608">
            <v>3</v>
          </cell>
          <cell r="C1608" t="str">
            <v xml:space="preserve">Urinoir </v>
          </cell>
          <cell r="E1608" t="str">
            <v>U 57 M Moslem Type</v>
          </cell>
          <cell r="H1608">
            <v>2</v>
          </cell>
          <cell r="I1608" t="str">
            <v>Unt</v>
          </cell>
          <cell r="J1608">
            <v>679780</v>
          </cell>
          <cell r="K1608">
            <v>1359560</v>
          </cell>
          <cell r="L1608">
            <v>1.0500014710641679</v>
          </cell>
          <cell r="M1608">
            <v>713770</v>
          </cell>
          <cell r="N1608">
            <v>1427540</v>
          </cell>
        </row>
        <row r="1609">
          <cell r="B1609">
            <v>4</v>
          </cell>
          <cell r="C1609" t="str">
            <v xml:space="preserve">Whastafel </v>
          </cell>
          <cell r="E1609" t="str">
            <v>LW 660 CJ  ( Set Unit )</v>
          </cell>
          <cell r="H1609">
            <v>2</v>
          </cell>
          <cell r="I1609" t="str">
            <v>Unt</v>
          </cell>
          <cell r="J1609">
            <v>1328480</v>
          </cell>
          <cell r="K1609">
            <v>2656960</v>
          </cell>
          <cell r="L1609">
            <v>1.049996989040106</v>
          </cell>
          <cell r="M1609">
            <v>1394900</v>
          </cell>
          <cell r="N1609">
            <v>2789800</v>
          </cell>
        </row>
        <row r="1610">
          <cell r="B1610">
            <v>5</v>
          </cell>
          <cell r="C1610" t="str">
            <v>Partisi Urinoir</v>
          </cell>
          <cell r="E1610" t="str">
            <v>A 100</v>
          </cell>
          <cell r="H1610">
            <v>2</v>
          </cell>
          <cell r="I1610" t="str">
            <v>Unt</v>
          </cell>
          <cell r="J1610">
            <v>628910</v>
          </cell>
          <cell r="K1610">
            <v>1257820</v>
          </cell>
          <cell r="L1610">
            <v>1.0500071552368384</v>
          </cell>
          <cell r="M1610">
            <v>660360</v>
          </cell>
          <cell r="N1610">
            <v>1320720</v>
          </cell>
        </row>
        <row r="1611">
          <cell r="B1611">
            <v>6</v>
          </cell>
          <cell r="C1611" t="str">
            <v xml:space="preserve">Kran &amp; Hand Shower </v>
          </cell>
          <cell r="E1611" t="str">
            <v>TX 403 SW</v>
          </cell>
          <cell r="H1611">
            <v>2</v>
          </cell>
          <cell r="I1611" t="str">
            <v>Bh</v>
          </cell>
          <cell r="J1611">
            <v>302730</v>
          </cell>
          <cell r="K1611">
            <v>605460</v>
          </cell>
          <cell r="L1611">
            <v>1.0499785287219634</v>
          </cell>
          <cell r="M1611">
            <v>317860</v>
          </cell>
          <cell r="N1611">
            <v>635720</v>
          </cell>
        </row>
        <row r="1612">
          <cell r="B1612">
            <v>7</v>
          </cell>
          <cell r="C1612" t="str">
            <v xml:space="preserve">Paper Holder </v>
          </cell>
          <cell r="E1612" t="str">
            <v>TS  116 R</v>
          </cell>
          <cell r="H1612">
            <v>2</v>
          </cell>
          <cell r="I1612" t="str">
            <v>Unt</v>
          </cell>
          <cell r="J1612">
            <v>214350</v>
          </cell>
          <cell r="K1612">
            <v>428700</v>
          </cell>
          <cell r="L1612">
            <v>1.0500116631677163</v>
          </cell>
          <cell r="M1612">
            <v>225070</v>
          </cell>
          <cell r="N1612">
            <v>450140</v>
          </cell>
        </row>
        <row r="1613">
          <cell r="B1613">
            <v>8</v>
          </cell>
          <cell r="C1613" t="str">
            <v>Floor Drain</v>
          </cell>
          <cell r="E1613" t="str">
            <v>TX 1 A</v>
          </cell>
          <cell r="H1613">
            <v>2</v>
          </cell>
          <cell r="I1613" t="str">
            <v>Bh</v>
          </cell>
          <cell r="J1613">
            <v>152610</v>
          </cell>
          <cell r="K1613">
            <v>305220</v>
          </cell>
          <cell r="L1613">
            <v>1.0499967236747265</v>
          </cell>
          <cell r="M1613">
            <v>160240</v>
          </cell>
          <cell r="N1613">
            <v>320480</v>
          </cell>
        </row>
        <row r="1614">
          <cell r="B1614">
            <v>9</v>
          </cell>
          <cell r="C1614" t="str">
            <v xml:space="preserve">Double Robe Hook </v>
          </cell>
          <cell r="E1614" t="str">
            <v>TS  118 WS</v>
          </cell>
          <cell r="H1614">
            <v>2</v>
          </cell>
          <cell r="I1614" t="str">
            <v>Bh</v>
          </cell>
          <cell r="J1614">
            <v>90870</v>
          </cell>
          <cell r="K1614">
            <v>181740</v>
          </cell>
          <cell r="L1614">
            <v>1.0499614834378783</v>
          </cell>
          <cell r="M1614">
            <v>95410</v>
          </cell>
          <cell r="N1614">
            <v>190820</v>
          </cell>
        </row>
        <row r="1615">
          <cell r="B1615">
            <v>10</v>
          </cell>
          <cell r="C1615" t="str">
            <v>Tempat sabun</v>
          </cell>
          <cell r="E1615" t="str">
            <v>S 6 N</v>
          </cell>
          <cell r="H1615">
            <v>2</v>
          </cell>
          <cell r="I1615" t="str">
            <v>Bh</v>
          </cell>
          <cell r="J1615">
            <v>50870</v>
          </cell>
          <cell r="K1615">
            <v>101740</v>
          </cell>
          <cell r="L1615">
            <v>1.0499311971692549</v>
          </cell>
          <cell r="M1615">
            <v>53410</v>
          </cell>
          <cell r="N1615">
            <v>106820</v>
          </cell>
        </row>
        <row r="1616">
          <cell r="B1616">
            <v>11</v>
          </cell>
          <cell r="C1616" t="str">
            <v>Meja beton Top Table Whastafel Homogoneus Tile.</v>
          </cell>
        </row>
        <row r="1617">
          <cell r="C1617" t="str">
            <v>"Golden Black " 30 x 30 Cm</v>
          </cell>
        </row>
        <row r="1618">
          <cell r="B1618" t="str">
            <v/>
          </cell>
          <cell r="C1618" t="str">
            <v>-</v>
          </cell>
          <cell r="D1618" t="str">
            <v>Ukuran  110 x  60 cm</v>
          </cell>
          <cell r="H1618">
            <v>1</v>
          </cell>
          <cell r="I1618" t="str">
            <v>Bh</v>
          </cell>
          <cell r="J1618">
            <v>594000</v>
          </cell>
          <cell r="K1618">
            <v>594000</v>
          </cell>
          <cell r="L1618">
            <v>1.05</v>
          </cell>
          <cell r="M1618">
            <v>623700</v>
          </cell>
          <cell r="N1618">
            <v>623700</v>
          </cell>
        </row>
        <row r="1619">
          <cell r="B1619">
            <v>12</v>
          </cell>
          <cell r="C1619" t="str">
            <v>Cermin danta mirror biru 6mm</v>
          </cell>
        </row>
        <row r="1620">
          <cell r="B1620" t="str">
            <v/>
          </cell>
          <cell r="C1620" t="str">
            <v>-</v>
          </cell>
          <cell r="D1620" t="str">
            <v>Ukuran  110 x  110 cm</v>
          </cell>
          <cell r="H1620">
            <v>1</v>
          </cell>
          <cell r="I1620" t="str">
            <v>Bh</v>
          </cell>
          <cell r="J1620">
            <v>1089000.0000000002</v>
          </cell>
          <cell r="K1620">
            <v>1089000.0000000002</v>
          </cell>
          <cell r="L1620">
            <v>1.05</v>
          </cell>
          <cell r="M1620">
            <v>1143450.0000000002</v>
          </cell>
          <cell r="N1620">
            <v>1143450.0000000002</v>
          </cell>
        </row>
        <row r="1621">
          <cell r="B1621">
            <v>13</v>
          </cell>
          <cell r="C1621" t="str">
            <v>Cove lampu</v>
          </cell>
        </row>
        <row r="1622">
          <cell r="B1622" t="str">
            <v/>
          </cell>
          <cell r="C1622" t="str">
            <v>-</v>
          </cell>
          <cell r="D1622" t="str">
            <v>Cove lampu diatas Whastafel</v>
          </cell>
          <cell r="H1622">
            <v>1.1000000000000001</v>
          </cell>
          <cell r="I1622" t="str">
            <v>M'</v>
          </cell>
          <cell r="J1622">
            <v>286200</v>
          </cell>
          <cell r="K1622">
            <v>314820</v>
          </cell>
          <cell r="L1622">
            <v>1.05</v>
          </cell>
          <cell r="M1622">
            <v>300510</v>
          </cell>
          <cell r="N1622">
            <v>330561</v>
          </cell>
        </row>
        <row r="1624">
          <cell r="B1624" t="str">
            <v>1.2.</v>
          </cell>
          <cell r="C1624" t="str">
            <v>RUANG TOILET WANITA</v>
          </cell>
          <cell r="E1624" t="str">
            <v>( I - 16 )</v>
          </cell>
          <cell r="F1624" t="str">
            <v/>
          </cell>
          <cell r="J1624" t="str">
            <v>`</v>
          </cell>
        </row>
        <row r="1625">
          <cell r="B1625">
            <v>1</v>
          </cell>
          <cell r="C1625" t="str">
            <v xml:space="preserve">Closet Duduk </v>
          </cell>
          <cell r="E1625" t="str">
            <v>CW 420 J/SW 516 JPT 4</v>
          </cell>
          <cell r="H1625">
            <v>1</v>
          </cell>
          <cell r="I1625" t="str">
            <v>Unt</v>
          </cell>
          <cell r="J1625">
            <v>1467390</v>
          </cell>
          <cell r="K1625">
            <v>1467390</v>
          </cell>
          <cell r="L1625">
            <v>1.0500003407410436</v>
          </cell>
          <cell r="M1625">
            <v>1540760</v>
          </cell>
          <cell r="N1625">
            <v>1540760</v>
          </cell>
        </row>
        <row r="1626">
          <cell r="B1626">
            <v>2</v>
          </cell>
          <cell r="C1626" t="str">
            <v xml:space="preserve">Closet Jongkok </v>
          </cell>
          <cell r="E1626" t="str">
            <v>CE 6 /TV 150 NWV 12</v>
          </cell>
          <cell r="H1626">
            <v>1</v>
          </cell>
          <cell r="I1626" t="str">
            <v>Unt</v>
          </cell>
          <cell r="J1626">
            <v>1632610</v>
          </cell>
          <cell r="K1626">
            <v>1632610</v>
          </cell>
          <cell r="L1626">
            <v>1.0499996937419225</v>
          </cell>
          <cell r="M1626">
            <v>1714240</v>
          </cell>
          <cell r="N1626">
            <v>1714240</v>
          </cell>
        </row>
        <row r="1627">
          <cell r="B1627">
            <v>3</v>
          </cell>
          <cell r="C1627" t="str">
            <v xml:space="preserve">Whastafel </v>
          </cell>
          <cell r="E1627" t="str">
            <v>LW 660 CJ  ( Set Unit )</v>
          </cell>
          <cell r="H1627">
            <v>2</v>
          </cell>
          <cell r="I1627" t="str">
            <v>Unt</v>
          </cell>
          <cell r="J1627">
            <v>1328480</v>
          </cell>
          <cell r="K1627">
            <v>2656960</v>
          </cell>
          <cell r="L1627">
            <v>1.049996989040106</v>
          </cell>
          <cell r="M1627">
            <v>1394900</v>
          </cell>
          <cell r="N1627">
            <v>2789800</v>
          </cell>
        </row>
        <row r="1628">
          <cell r="B1628">
            <v>4</v>
          </cell>
          <cell r="C1628" t="str">
            <v xml:space="preserve">Paper Holder </v>
          </cell>
          <cell r="E1628" t="str">
            <v>TS  116 R</v>
          </cell>
          <cell r="H1628">
            <v>2</v>
          </cell>
          <cell r="I1628" t="str">
            <v>Unt</v>
          </cell>
          <cell r="J1628">
            <v>214350</v>
          </cell>
          <cell r="K1628">
            <v>428700</v>
          </cell>
          <cell r="L1628">
            <v>1.0500116631677163</v>
          </cell>
          <cell r="M1628">
            <v>225070</v>
          </cell>
          <cell r="N1628">
            <v>450140</v>
          </cell>
        </row>
        <row r="1629">
          <cell r="B1629">
            <v>5</v>
          </cell>
          <cell r="C1629" t="str">
            <v>Floor Drain</v>
          </cell>
          <cell r="E1629" t="str">
            <v>TX 1 A</v>
          </cell>
          <cell r="H1629">
            <v>2</v>
          </cell>
          <cell r="I1629" t="str">
            <v>Bh</v>
          </cell>
          <cell r="J1629">
            <v>152610</v>
          </cell>
          <cell r="K1629">
            <v>305220</v>
          </cell>
          <cell r="L1629">
            <v>1.0499967236747265</v>
          </cell>
          <cell r="M1629">
            <v>160240</v>
          </cell>
          <cell r="N1629">
            <v>320480</v>
          </cell>
        </row>
        <row r="1630">
          <cell r="B1630">
            <v>6</v>
          </cell>
          <cell r="C1630" t="str">
            <v xml:space="preserve">Double Robe Hook </v>
          </cell>
          <cell r="E1630" t="str">
            <v>TS  118 WS</v>
          </cell>
          <cell r="H1630">
            <v>2</v>
          </cell>
          <cell r="I1630" t="str">
            <v>Bh</v>
          </cell>
          <cell r="J1630">
            <v>90870</v>
          </cell>
          <cell r="K1630">
            <v>181740</v>
          </cell>
          <cell r="L1630">
            <v>1.0499614834378783</v>
          </cell>
          <cell r="M1630">
            <v>95410</v>
          </cell>
          <cell r="N1630">
            <v>190820</v>
          </cell>
        </row>
        <row r="1631">
          <cell r="B1631">
            <v>7</v>
          </cell>
          <cell r="C1631" t="str">
            <v xml:space="preserve">Kran &amp; Hand Shower </v>
          </cell>
          <cell r="E1631" t="str">
            <v>TX 403 SW</v>
          </cell>
          <cell r="H1631">
            <v>2</v>
          </cell>
          <cell r="I1631" t="str">
            <v>Bh</v>
          </cell>
          <cell r="J1631">
            <v>302730</v>
          </cell>
          <cell r="K1631">
            <v>605460</v>
          </cell>
          <cell r="L1631">
            <v>1.0499785287219634</v>
          </cell>
          <cell r="M1631">
            <v>317860</v>
          </cell>
          <cell r="N1631">
            <v>635720</v>
          </cell>
        </row>
        <row r="1632">
          <cell r="B1632">
            <v>8</v>
          </cell>
          <cell r="C1632" t="str">
            <v>Tempat sabun</v>
          </cell>
          <cell r="E1632" t="str">
            <v>S 6 N</v>
          </cell>
          <cell r="H1632">
            <v>2</v>
          </cell>
          <cell r="I1632" t="str">
            <v>Bh</v>
          </cell>
          <cell r="J1632">
            <v>50870</v>
          </cell>
          <cell r="K1632">
            <v>101740</v>
          </cell>
          <cell r="L1632">
            <v>1.0499311971692549</v>
          </cell>
          <cell r="M1632">
            <v>53410</v>
          </cell>
          <cell r="N1632">
            <v>106820</v>
          </cell>
        </row>
        <row r="1633">
          <cell r="B1633">
            <v>9</v>
          </cell>
          <cell r="C1633" t="str">
            <v>Meja beton Top Table Whastafel Homogoneus Tile.</v>
          </cell>
          <cell r="K1633" t="str">
            <v/>
          </cell>
          <cell r="N1633" t="str">
            <v/>
          </cell>
        </row>
        <row r="1634">
          <cell r="C1634" t="str">
            <v>"Golden Black " 30 x 30 Cm</v>
          </cell>
        </row>
        <row r="1635">
          <cell r="B1635" t="str">
            <v/>
          </cell>
          <cell r="C1635" t="str">
            <v>-</v>
          </cell>
          <cell r="D1635" t="str">
            <v>Ukuran  235 x  60 cm</v>
          </cell>
          <cell r="H1635">
            <v>1</v>
          </cell>
          <cell r="I1635" t="str">
            <v>Bh</v>
          </cell>
          <cell r="J1635">
            <v>1269000</v>
          </cell>
          <cell r="K1635">
            <v>1269000</v>
          </cell>
          <cell r="L1635">
            <v>1.05</v>
          </cell>
          <cell r="M1635">
            <v>1332450</v>
          </cell>
          <cell r="N1635">
            <v>1332450</v>
          </cell>
        </row>
        <row r="1636">
          <cell r="B1636">
            <v>10</v>
          </cell>
          <cell r="C1636" t="str">
            <v>Cermin danta mirror biru 6mm</v>
          </cell>
        </row>
        <row r="1637">
          <cell r="B1637" t="str">
            <v/>
          </cell>
          <cell r="C1637" t="str">
            <v>-</v>
          </cell>
          <cell r="D1637" t="str">
            <v>Ukuran  235 x  60 cm</v>
          </cell>
          <cell r="H1637">
            <v>1</v>
          </cell>
          <cell r="I1637" t="str">
            <v>Bh</v>
          </cell>
          <cell r="J1637">
            <v>350000</v>
          </cell>
          <cell r="K1637">
            <v>350000</v>
          </cell>
          <cell r="L1637">
            <v>1.05</v>
          </cell>
          <cell r="M1637">
            <v>367500</v>
          </cell>
          <cell r="N1637">
            <v>367500</v>
          </cell>
        </row>
        <row r="1638">
          <cell r="B1638">
            <v>11</v>
          </cell>
          <cell r="C1638" t="str">
            <v>Cove lampu</v>
          </cell>
        </row>
        <row r="1639">
          <cell r="B1639">
            <v>12</v>
          </cell>
          <cell r="C1639" t="str">
            <v>-</v>
          </cell>
          <cell r="D1639" t="str">
            <v>Cove lampu diatas Whastafel</v>
          </cell>
          <cell r="H1639">
            <v>2.35</v>
          </cell>
          <cell r="I1639" t="str">
            <v>M'</v>
          </cell>
          <cell r="J1639">
            <v>286200</v>
          </cell>
          <cell r="K1639">
            <v>672570</v>
          </cell>
          <cell r="L1639">
            <v>1.05</v>
          </cell>
          <cell r="M1639">
            <v>300510</v>
          </cell>
          <cell r="N1639">
            <v>706198.5</v>
          </cell>
        </row>
        <row r="1645">
          <cell r="B1645" t="str">
            <v/>
          </cell>
        </row>
        <row r="1647">
          <cell r="B1647" t="str">
            <v>1.3.</v>
          </cell>
          <cell r="C1647" t="str">
            <v>RUANG JANITOR</v>
          </cell>
          <cell r="E1647" t="str">
            <v>( I - 20 )</v>
          </cell>
          <cell r="F1647" t="str">
            <v/>
          </cell>
        </row>
        <row r="1648">
          <cell r="B1648">
            <v>1</v>
          </cell>
          <cell r="C1648" t="str">
            <v xml:space="preserve">Kran Wudhu </v>
          </cell>
          <cell r="E1648" t="str">
            <v>T23B13</v>
          </cell>
          <cell r="H1648">
            <v>1</v>
          </cell>
          <cell r="I1648" t="str">
            <v>Unt</v>
          </cell>
          <cell r="J1648">
            <v>232610</v>
          </cell>
          <cell r="K1648">
            <v>232610</v>
          </cell>
          <cell r="L1648">
            <v>1.049997850479343</v>
          </cell>
          <cell r="M1648">
            <v>244240</v>
          </cell>
          <cell r="N1648">
            <v>244240</v>
          </cell>
        </row>
        <row r="1649">
          <cell r="B1649">
            <v>2</v>
          </cell>
          <cell r="C1649" t="str">
            <v>Floor Drain</v>
          </cell>
          <cell r="E1649" t="str">
            <v>TX 1 BN</v>
          </cell>
          <cell r="H1649">
            <v>1</v>
          </cell>
          <cell r="I1649" t="str">
            <v>Bh</v>
          </cell>
          <cell r="J1649">
            <v>187390</v>
          </cell>
          <cell r="K1649">
            <v>187390</v>
          </cell>
          <cell r="L1649">
            <v>1.0500026682320294</v>
          </cell>
          <cell r="M1649">
            <v>196760</v>
          </cell>
          <cell r="N1649">
            <v>196760</v>
          </cell>
        </row>
        <row r="1650">
          <cell r="B1650" t="str">
            <v/>
          </cell>
          <cell r="C1650" t="str">
            <v/>
          </cell>
          <cell r="D1650" t="str">
            <v/>
          </cell>
          <cell r="I1650" t="str">
            <v/>
          </cell>
        </row>
        <row r="1651">
          <cell r="B1651" t="str">
            <v>1.4.</v>
          </cell>
          <cell r="C1651" t="str">
            <v>RUANG PANTRY</v>
          </cell>
          <cell r="E1651" t="str">
            <v>( I - 18 )</v>
          </cell>
          <cell r="F1651" t="str">
            <v/>
          </cell>
        </row>
        <row r="1652">
          <cell r="B1652" t="str">
            <v>1.</v>
          </cell>
          <cell r="C1652" t="str">
            <v xml:space="preserve">Kitchen Zink </v>
          </cell>
          <cell r="E1652" t="str">
            <v>FSW 420 GS</v>
          </cell>
          <cell r="H1652">
            <v>1</v>
          </cell>
          <cell r="I1652" t="str">
            <v>Unt</v>
          </cell>
          <cell r="J1652">
            <v>325000</v>
          </cell>
          <cell r="K1652">
            <v>325000</v>
          </cell>
          <cell r="L1652">
            <v>1.05</v>
          </cell>
          <cell r="M1652">
            <v>341250</v>
          </cell>
          <cell r="N1652">
            <v>341250</v>
          </cell>
        </row>
        <row r="1653">
          <cell r="B1653" t="str">
            <v>2.</v>
          </cell>
          <cell r="C1653" t="str">
            <v>Kran kichen Zink</v>
          </cell>
          <cell r="E1653" t="str">
            <v>T 30 AR13V7N</v>
          </cell>
          <cell r="H1653">
            <v>1</v>
          </cell>
          <cell r="I1653" t="str">
            <v>Unt</v>
          </cell>
          <cell r="J1653">
            <v>174350</v>
          </cell>
          <cell r="K1653">
            <v>174350</v>
          </cell>
          <cell r="L1653">
            <v>1.0500143389733294</v>
          </cell>
          <cell r="M1653">
            <v>183070</v>
          </cell>
          <cell r="N1653">
            <v>183070</v>
          </cell>
        </row>
        <row r="1654">
          <cell r="B1654" t="str">
            <v>3.</v>
          </cell>
          <cell r="C1654" t="str">
            <v>Pekerjaan Almari</v>
          </cell>
          <cell r="I1654" t="str">
            <v/>
          </cell>
        </row>
        <row r="1655">
          <cell r="B1655" t="str">
            <v/>
          </cell>
          <cell r="C1655" t="str">
            <v>-</v>
          </cell>
          <cell r="D1655" t="str">
            <v>Almari Bawah</v>
          </cell>
          <cell r="H1655">
            <v>2.6</v>
          </cell>
          <cell r="I1655" t="str">
            <v>M'</v>
          </cell>
          <cell r="J1655">
            <v>950000</v>
          </cell>
          <cell r="K1655">
            <v>2470000</v>
          </cell>
          <cell r="L1655">
            <v>1.06</v>
          </cell>
          <cell r="M1655">
            <v>1007000</v>
          </cell>
          <cell r="N1655">
            <v>2618200</v>
          </cell>
        </row>
        <row r="1656">
          <cell r="B1656" t="str">
            <v/>
          </cell>
          <cell r="C1656" t="str">
            <v>-</v>
          </cell>
          <cell r="D1656" t="str">
            <v>Almari Atas</v>
          </cell>
          <cell r="H1656">
            <v>2.6</v>
          </cell>
          <cell r="I1656" t="str">
            <v>M'</v>
          </cell>
          <cell r="J1656">
            <v>1250000</v>
          </cell>
          <cell r="K1656">
            <v>3250000</v>
          </cell>
          <cell r="L1656">
            <v>1.06</v>
          </cell>
          <cell r="M1656">
            <v>1325000</v>
          </cell>
          <cell r="N1656">
            <v>3445000</v>
          </cell>
        </row>
        <row r="1658">
          <cell r="B1658" t="str">
            <v>12.2.</v>
          </cell>
          <cell r="C1658" t="str">
            <v>LANTAI DUA</v>
          </cell>
        </row>
        <row r="1659">
          <cell r="B1659" t="str">
            <v>2.1.</v>
          </cell>
          <cell r="C1659" t="str">
            <v>RUANG TOILET PINCA</v>
          </cell>
          <cell r="E1659" t="str">
            <v>( II - 02 )</v>
          </cell>
          <cell r="F1659" t="str">
            <v/>
          </cell>
        </row>
        <row r="1660">
          <cell r="B1660">
            <v>1</v>
          </cell>
          <cell r="C1660" t="str">
            <v xml:space="preserve">Closet Duduk </v>
          </cell>
          <cell r="E1660" t="str">
            <v>CW 661/SW 516 JP/TX212</v>
          </cell>
          <cell r="H1660">
            <v>1</v>
          </cell>
          <cell r="I1660" t="str">
            <v>Unt</v>
          </cell>
          <cell r="J1660">
            <v>1858700</v>
          </cell>
          <cell r="K1660">
            <v>1858700</v>
          </cell>
          <cell r="L1660">
            <v>1.049997309947813</v>
          </cell>
          <cell r="M1660">
            <v>1951630</v>
          </cell>
          <cell r="N1660">
            <v>1951630</v>
          </cell>
        </row>
        <row r="1661">
          <cell r="B1661">
            <v>2</v>
          </cell>
          <cell r="C1661" t="str">
            <v>Dinding  kaca tempered  12 mm lengkap</v>
          </cell>
          <cell r="I1661" t="str">
            <v/>
          </cell>
        </row>
        <row r="1662">
          <cell r="B1662" t="str">
            <v/>
          </cell>
          <cell r="C1662" t="str">
            <v>daun pintu cove alumunium ( 150 x 180 )</v>
          </cell>
          <cell r="H1662">
            <v>1</v>
          </cell>
          <cell r="I1662" t="str">
            <v>Unt</v>
          </cell>
          <cell r="J1662">
            <v>1518750</v>
          </cell>
          <cell r="K1662">
            <v>1518750</v>
          </cell>
          <cell r="L1662">
            <v>1.05</v>
          </cell>
          <cell r="M1662">
            <v>1594687.5</v>
          </cell>
          <cell r="N1662">
            <v>1594687.5</v>
          </cell>
        </row>
        <row r="1663">
          <cell r="B1663">
            <v>3</v>
          </cell>
          <cell r="C1663" t="str">
            <v xml:space="preserve">Whastafel </v>
          </cell>
          <cell r="E1663" t="str">
            <v>LW 660 CJ  ( Set Unit )</v>
          </cell>
          <cell r="H1663">
            <v>1</v>
          </cell>
          <cell r="I1663" t="str">
            <v>Unt</v>
          </cell>
          <cell r="J1663">
            <v>1328480</v>
          </cell>
          <cell r="K1663">
            <v>1328480</v>
          </cell>
          <cell r="L1663">
            <v>1.049996989040106</v>
          </cell>
          <cell r="M1663">
            <v>1394900</v>
          </cell>
          <cell r="N1663">
            <v>1394900</v>
          </cell>
        </row>
        <row r="1664">
          <cell r="B1664">
            <v>4</v>
          </cell>
          <cell r="C1664" t="str">
            <v xml:space="preserve">Paper Holder </v>
          </cell>
          <cell r="E1664" t="str">
            <v>ts 116 R</v>
          </cell>
          <cell r="H1664">
            <v>1</v>
          </cell>
          <cell r="I1664" t="str">
            <v>Unt</v>
          </cell>
          <cell r="J1664">
            <v>214350</v>
          </cell>
          <cell r="K1664">
            <v>214350</v>
          </cell>
          <cell r="L1664">
            <v>1.0500116631677163</v>
          </cell>
          <cell r="M1664">
            <v>225070</v>
          </cell>
          <cell r="N1664">
            <v>225070</v>
          </cell>
        </row>
        <row r="1665">
          <cell r="B1665">
            <v>5</v>
          </cell>
          <cell r="C1665" t="str">
            <v>Floor Drain</v>
          </cell>
          <cell r="E1665" t="str">
            <v>TX 1 BN</v>
          </cell>
          <cell r="H1665">
            <v>2</v>
          </cell>
          <cell r="I1665" t="str">
            <v>Bh</v>
          </cell>
          <cell r="J1665">
            <v>187390</v>
          </cell>
          <cell r="K1665">
            <v>374780</v>
          </cell>
          <cell r="L1665">
            <v>1.0500026682320294</v>
          </cell>
          <cell r="M1665">
            <v>196760</v>
          </cell>
          <cell r="N1665">
            <v>393520</v>
          </cell>
        </row>
        <row r="1666">
          <cell r="B1666">
            <v>6</v>
          </cell>
          <cell r="C1666" t="str">
            <v>Towel Bar</v>
          </cell>
          <cell r="E1666" t="str">
            <v>TS  113 A2</v>
          </cell>
          <cell r="H1666">
            <v>1</v>
          </cell>
          <cell r="I1666" t="str">
            <v>Bh</v>
          </cell>
          <cell r="J1666">
            <v>140430</v>
          </cell>
          <cell r="K1666">
            <v>140430</v>
          </cell>
          <cell r="L1666">
            <v>1.0500605283771274</v>
          </cell>
          <cell r="M1666">
            <v>147460</v>
          </cell>
          <cell r="N1666">
            <v>147460</v>
          </cell>
        </row>
        <row r="1667">
          <cell r="B1667">
            <v>7</v>
          </cell>
          <cell r="C1667" t="str">
            <v xml:space="preserve">Kran &amp; Hand Shower </v>
          </cell>
          <cell r="E1667" t="str">
            <v>TX 403 SW</v>
          </cell>
          <cell r="H1667">
            <v>1</v>
          </cell>
          <cell r="I1667" t="str">
            <v>Bh</v>
          </cell>
          <cell r="J1667">
            <v>302730</v>
          </cell>
          <cell r="K1667">
            <v>302730</v>
          </cell>
          <cell r="L1667">
            <v>1.0499785287219634</v>
          </cell>
          <cell r="M1667">
            <v>317860</v>
          </cell>
          <cell r="N1667">
            <v>317860</v>
          </cell>
        </row>
        <row r="1668">
          <cell r="B1668">
            <v>8</v>
          </cell>
          <cell r="C1668" t="str">
            <v>Fixed head TX 436 S Adjustable spary+Mixine valve for shower TR 341 A</v>
          </cell>
          <cell r="H1668">
            <v>1</v>
          </cell>
          <cell r="I1668" t="str">
            <v>Bh</v>
          </cell>
          <cell r="J1668">
            <v>279550</v>
          </cell>
          <cell r="K1668">
            <v>279550</v>
          </cell>
          <cell r="L1668">
            <v>1.0499731711679485</v>
          </cell>
          <cell r="M1668">
            <v>293520</v>
          </cell>
          <cell r="N1668">
            <v>293520</v>
          </cell>
        </row>
        <row r="1669">
          <cell r="B1669">
            <v>9</v>
          </cell>
          <cell r="C1669" t="str">
            <v>Tempat sabun</v>
          </cell>
          <cell r="E1669" t="str">
            <v>S 6 N Cl Semi Reccesed</v>
          </cell>
          <cell r="H1669">
            <v>1</v>
          </cell>
          <cell r="I1669" t="str">
            <v>Bh</v>
          </cell>
          <cell r="J1669">
            <v>50870</v>
          </cell>
          <cell r="K1669">
            <v>50870</v>
          </cell>
          <cell r="L1669">
            <v>1.0499311971692549</v>
          </cell>
          <cell r="M1669">
            <v>53410</v>
          </cell>
          <cell r="N1669">
            <v>53410</v>
          </cell>
        </row>
        <row r="1670">
          <cell r="B1670">
            <v>10</v>
          </cell>
          <cell r="C1670" t="str">
            <v>Meja beton Top Table Whastafel Homogoneus Tile.</v>
          </cell>
        </row>
        <row r="1671">
          <cell r="C1671" t="str">
            <v>"Golden Black " 30 x 30 Cm</v>
          </cell>
        </row>
        <row r="1672">
          <cell r="B1672" t="str">
            <v/>
          </cell>
          <cell r="C1672" t="str">
            <v>-</v>
          </cell>
          <cell r="D1672" t="str">
            <v>Ukuran 100 x  60 cm</v>
          </cell>
          <cell r="H1672">
            <v>1</v>
          </cell>
          <cell r="I1672" t="str">
            <v>Bh</v>
          </cell>
          <cell r="J1672">
            <v>540000</v>
          </cell>
          <cell r="K1672">
            <v>540000</v>
          </cell>
          <cell r="L1672">
            <v>1.05</v>
          </cell>
          <cell r="M1672">
            <v>567000</v>
          </cell>
          <cell r="N1672">
            <v>567000</v>
          </cell>
        </row>
        <row r="1673">
          <cell r="B1673">
            <v>11</v>
          </cell>
          <cell r="C1673" t="str">
            <v>Cermin danta mirror biru 6mm</v>
          </cell>
        </row>
        <row r="1674">
          <cell r="B1674" t="str">
            <v/>
          </cell>
          <cell r="C1674" t="str">
            <v>-</v>
          </cell>
          <cell r="D1674" t="str">
            <v>Ukuran 100 x  120 cm</v>
          </cell>
          <cell r="H1674">
            <v>1</v>
          </cell>
          <cell r="I1674" t="str">
            <v>Bh</v>
          </cell>
          <cell r="J1674">
            <v>250000</v>
          </cell>
          <cell r="K1674">
            <v>250000</v>
          </cell>
          <cell r="L1674">
            <v>1.05</v>
          </cell>
          <cell r="M1674">
            <v>262500</v>
          </cell>
          <cell r="N1674">
            <v>262500</v>
          </cell>
        </row>
        <row r="1675">
          <cell r="B1675">
            <v>12</v>
          </cell>
          <cell r="C1675" t="str">
            <v>Cove lampu</v>
          </cell>
          <cell r="K1675" t="str">
            <v/>
          </cell>
          <cell r="N1675" t="str">
            <v/>
          </cell>
        </row>
        <row r="1676">
          <cell r="B1676" t="str">
            <v/>
          </cell>
          <cell r="C1676" t="str">
            <v>-</v>
          </cell>
          <cell r="D1676" t="str">
            <v>Cove lampu diatas Whastafel</v>
          </cell>
          <cell r="H1676">
            <v>1</v>
          </cell>
          <cell r="I1676" t="str">
            <v>M'</v>
          </cell>
          <cell r="J1676">
            <v>286200</v>
          </cell>
          <cell r="K1676">
            <v>286200</v>
          </cell>
          <cell r="L1676">
            <v>1.05</v>
          </cell>
          <cell r="M1676">
            <v>300510</v>
          </cell>
          <cell r="N1676">
            <v>300510</v>
          </cell>
        </row>
        <row r="1678">
          <cell r="B1678" t="str">
            <v>2.2.</v>
          </cell>
          <cell r="C1678" t="str">
            <v>RUANG TOILET NON ANTRIAN</v>
          </cell>
          <cell r="F1678" t="str">
            <v>( II - 04 )</v>
          </cell>
        </row>
        <row r="1679">
          <cell r="B1679">
            <v>1</v>
          </cell>
          <cell r="C1679" t="str">
            <v xml:space="preserve">Closet Duduk </v>
          </cell>
          <cell r="E1679" t="str">
            <v>CW 661/SW 661 JP</v>
          </cell>
          <cell r="H1679">
            <v>1</v>
          </cell>
          <cell r="I1679" t="str">
            <v>Unt</v>
          </cell>
          <cell r="J1679">
            <v>1858700</v>
          </cell>
          <cell r="K1679">
            <v>1858700</v>
          </cell>
          <cell r="L1679">
            <v>1.049997309947813</v>
          </cell>
          <cell r="M1679">
            <v>1951630</v>
          </cell>
          <cell r="N1679">
            <v>1951630</v>
          </cell>
        </row>
        <row r="1680">
          <cell r="B1680">
            <v>2</v>
          </cell>
          <cell r="C1680" t="str">
            <v xml:space="preserve">Whastafel </v>
          </cell>
          <cell r="E1680" t="str">
            <v>LW 662J/TGL 600 RYRVIN  ( Set Unit )</v>
          </cell>
          <cell r="H1680">
            <v>1</v>
          </cell>
          <cell r="I1680" t="str">
            <v>Unt</v>
          </cell>
          <cell r="J1680">
            <v>1901520</v>
          </cell>
          <cell r="K1680">
            <v>1901520</v>
          </cell>
          <cell r="L1680">
            <v>1.0500021035802936</v>
          </cell>
          <cell r="M1680">
            <v>1996600</v>
          </cell>
          <cell r="N1680">
            <v>1996600</v>
          </cell>
        </row>
        <row r="1681">
          <cell r="B1681">
            <v>3</v>
          </cell>
          <cell r="C1681" t="str">
            <v xml:space="preserve">Paper Holder </v>
          </cell>
          <cell r="E1681" t="str">
            <v>TS 116 R</v>
          </cell>
          <cell r="H1681">
            <v>1</v>
          </cell>
          <cell r="I1681" t="str">
            <v>Unt</v>
          </cell>
          <cell r="J1681">
            <v>214350</v>
          </cell>
          <cell r="K1681">
            <v>214350</v>
          </cell>
          <cell r="L1681">
            <v>1.0500116631677163</v>
          </cell>
          <cell r="M1681">
            <v>225070</v>
          </cell>
          <cell r="N1681">
            <v>225070</v>
          </cell>
        </row>
        <row r="1682">
          <cell r="B1682">
            <v>4</v>
          </cell>
          <cell r="C1682" t="str">
            <v>Floor Drain</v>
          </cell>
          <cell r="E1682" t="str">
            <v>TX 1 X</v>
          </cell>
          <cell r="H1682">
            <v>2</v>
          </cell>
          <cell r="I1682" t="str">
            <v>Bh</v>
          </cell>
          <cell r="J1682">
            <v>187390</v>
          </cell>
          <cell r="K1682">
            <v>374780</v>
          </cell>
          <cell r="L1682">
            <v>1.0500026682320294</v>
          </cell>
          <cell r="M1682">
            <v>196760</v>
          </cell>
          <cell r="N1682">
            <v>393520</v>
          </cell>
        </row>
        <row r="1683">
          <cell r="B1683">
            <v>5</v>
          </cell>
          <cell r="C1683" t="str">
            <v xml:space="preserve">Double Robe Hook </v>
          </cell>
          <cell r="E1683" t="str">
            <v>TS  118 WS</v>
          </cell>
          <cell r="H1683">
            <v>1</v>
          </cell>
          <cell r="I1683" t="str">
            <v>Bh</v>
          </cell>
          <cell r="J1683">
            <v>90870</v>
          </cell>
          <cell r="K1683">
            <v>90870</v>
          </cell>
          <cell r="L1683">
            <v>1.0499614834378783</v>
          </cell>
          <cell r="M1683">
            <v>95410</v>
          </cell>
          <cell r="N1683">
            <v>95410</v>
          </cell>
        </row>
        <row r="1684">
          <cell r="B1684">
            <v>6</v>
          </cell>
          <cell r="C1684" t="str">
            <v xml:space="preserve">Kran &amp; Hand Shower </v>
          </cell>
          <cell r="E1684" t="str">
            <v>TX 403 SW3</v>
          </cell>
          <cell r="H1684">
            <v>1</v>
          </cell>
          <cell r="I1684" t="str">
            <v>Bh</v>
          </cell>
          <cell r="J1684">
            <v>302730</v>
          </cell>
          <cell r="K1684">
            <v>302730</v>
          </cell>
          <cell r="L1684">
            <v>1.0499785287219634</v>
          </cell>
          <cell r="M1684">
            <v>317860</v>
          </cell>
          <cell r="N1684">
            <v>317860</v>
          </cell>
        </row>
        <row r="1685">
          <cell r="B1685">
            <v>7</v>
          </cell>
          <cell r="C1685" t="str">
            <v>Tempat sabun</v>
          </cell>
          <cell r="E1685" t="str">
            <v>S 6 N</v>
          </cell>
          <cell r="H1685">
            <v>1</v>
          </cell>
          <cell r="I1685" t="str">
            <v>Bh</v>
          </cell>
          <cell r="J1685">
            <v>50870</v>
          </cell>
          <cell r="K1685">
            <v>50870</v>
          </cell>
          <cell r="L1685">
            <v>1.0499311971692549</v>
          </cell>
          <cell r="M1685">
            <v>53410</v>
          </cell>
          <cell r="N1685">
            <v>53410</v>
          </cell>
        </row>
        <row r="1686">
          <cell r="B1686">
            <v>8</v>
          </cell>
          <cell r="C1686" t="str">
            <v>Meja beton Top Table Whastafel Homogoneus Tile.</v>
          </cell>
        </row>
        <row r="1687">
          <cell r="C1687" t="str">
            <v>"Golden Black " 30 x 30 Cm</v>
          </cell>
        </row>
        <row r="1688">
          <cell r="B1688" t="str">
            <v/>
          </cell>
          <cell r="C1688" t="str">
            <v>-</v>
          </cell>
          <cell r="D1688" t="str">
            <v>Ukuran 100 x  60 cm</v>
          </cell>
          <cell r="H1688">
            <v>1</v>
          </cell>
          <cell r="I1688" t="str">
            <v>Bh</v>
          </cell>
          <cell r="J1688">
            <v>540000</v>
          </cell>
          <cell r="K1688">
            <v>540000</v>
          </cell>
          <cell r="L1688">
            <v>1.05</v>
          </cell>
          <cell r="M1688">
            <v>567000</v>
          </cell>
          <cell r="N1688">
            <v>567000</v>
          </cell>
        </row>
        <row r="1689">
          <cell r="B1689">
            <v>9</v>
          </cell>
          <cell r="C1689" t="str">
            <v>Cermin danta mirror biru 6mm</v>
          </cell>
        </row>
        <row r="1690">
          <cell r="B1690" t="str">
            <v/>
          </cell>
          <cell r="C1690" t="str">
            <v>-</v>
          </cell>
          <cell r="D1690" t="str">
            <v>Ukuran 100 x  120 cm</v>
          </cell>
          <cell r="H1690">
            <v>1</v>
          </cell>
          <cell r="I1690" t="str">
            <v>Bh</v>
          </cell>
          <cell r="J1690">
            <v>250000</v>
          </cell>
          <cell r="K1690">
            <v>250000</v>
          </cell>
          <cell r="L1690">
            <v>1.05</v>
          </cell>
          <cell r="M1690">
            <v>262500</v>
          </cell>
          <cell r="N1690">
            <v>262500</v>
          </cell>
        </row>
        <row r="1691">
          <cell r="B1691">
            <v>10</v>
          </cell>
          <cell r="C1691" t="str">
            <v>Cove lampu</v>
          </cell>
        </row>
        <row r="1692">
          <cell r="B1692" t="str">
            <v/>
          </cell>
          <cell r="C1692" t="str">
            <v>-</v>
          </cell>
          <cell r="D1692" t="str">
            <v>Cove lampu diatas Whastafel</v>
          </cell>
          <cell r="H1692">
            <v>1</v>
          </cell>
          <cell r="I1692" t="str">
            <v>M'</v>
          </cell>
          <cell r="J1692">
            <v>286200</v>
          </cell>
          <cell r="K1692">
            <v>286200</v>
          </cell>
          <cell r="L1692">
            <v>1.05</v>
          </cell>
          <cell r="M1692">
            <v>300510</v>
          </cell>
          <cell r="N1692">
            <v>300510</v>
          </cell>
        </row>
        <row r="1694">
          <cell r="B1694" t="str">
            <v/>
          </cell>
        </row>
        <row r="1695">
          <cell r="B1695" t="str">
            <v/>
          </cell>
        </row>
        <row r="1697">
          <cell r="B1697" t="str">
            <v/>
          </cell>
        </row>
        <row r="1702">
          <cell r="B1702" t="str">
            <v/>
          </cell>
        </row>
        <row r="1704">
          <cell r="B1704" t="str">
            <v>2.2.</v>
          </cell>
          <cell r="C1704" t="str">
            <v>RUANG TOILET PRIA</v>
          </cell>
          <cell r="E1704" t="str">
            <v>( II-11 )</v>
          </cell>
          <cell r="F1704" t="str">
            <v/>
          </cell>
        </row>
        <row r="1705">
          <cell r="B1705">
            <v>1</v>
          </cell>
          <cell r="C1705" t="str">
            <v xml:space="preserve">Closet Duduk </v>
          </cell>
          <cell r="E1705" t="str">
            <v>CW 420 J/SW 516 JPT 14</v>
          </cell>
          <cell r="H1705">
            <v>1</v>
          </cell>
          <cell r="I1705" t="str">
            <v>Unt</v>
          </cell>
          <cell r="J1705">
            <v>1467390</v>
          </cell>
          <cell r="K1705">
            <v>1467390</v>
          </cell>
          <cell r="L1705">
            <v>1.0500003407410436</v>
          </cell>
          <cell r="M1705">
            <v>1540760</v>
          </cell>
          <cell r="N1705">
            <v>1540760</v>
          </cell>
        </row>
        <row r="1706">
          <cell r="B1706">
            <v>2</v>
          </cell>
          <cell r="C1706" t="str">
            <v xml:space="preserve">Closet Jongkok </v>
          </cell>
          <cell r="E1706" t="str">
            <v>CE 6 /TV 150 NWV 12</v>
          </cell>
          <cell r="H1706">
            <v>1</v>
          </cell>
          <cell r="I1706" t="str">
            <v>Unt</v>
          </cell>
          <cell r="J1706">
            <v>1632610</v>
          </cell>
          <cell r="K1706">
            <v>1632610</v>
          </cell>
          <cell r="L1706">
            <v>1.0499996937419225</v>
          </cell>
          <cell r="M1706">
            <v>1714240</v>
          </cell>
          <cell r="N1706">
            <v>1714240</v>
          </cell>
        </row>
        <row r="1707">
          <cell r="B1707">
            <v>3</v>
          </cell>
          <cell r="C1707" t="str">
            <v xml:space="preserve">Urinoir </v>
          </cell>
          <cell r="E1707" t="str">
            <v>U 57 M Moslem Type</v>
          </cell>
          <cell r="H1707">
            <v>2</v>
          </cell>
          <cell r="I1707" t="str">
            <v>Unt</v>
          </cell>
          <cell r="J1707">
            <v>679780</v>
          </cell>
          <cell r="K1707">
            <v>1359560</v>
          </cell>
          <cell r="L1707">
            <v>1.0500014710641679</v>
          </cell>
          <cell r="M1707">
            <v>713770</v>
          </cell>
          <cell r="N1707">
            <v>1427540</v>
          </cell>
        </row>
        <row r="1708">
          <cell r="B1708">
            <v>4</v>
          </cell>
          <cell r="C1708" t="str">
            <v xml:space="preserve">Whastafel </v>
          </cell>
          <cell r="E1708" t="str">
            <v>LW 660 CJ  ( Set Unit )</v>
          </cell>
          <cell r="H1708">
            <v>2</v>
          </cell>
          <cell r="I1708" t="str">
            <v>Unt</v>
          </cell>
          <cell r="J1708">
            <v>1328480</v>
          </cell>
          <cell r="K1708">
            <v>2656960</v>
          </cell>
          <cell r="L1708">
            <v>1.049996989040106</v>
          </cell>
          <cell r="M1708">
            <v>1394900</v>
          </cell>
          <cell r="N1708">
            <v>2789800</v>
          </cell>
        </row>
        <row r="1709">
          <cell r="B1709">
            <v>5</v>
          </cell>
          <cell r="C1709" t="str">
            <v>Partisi Urinoir</v>
          </cell>
          <cell r="E1709" t="str">
            <v>A 100</v>
          </cell>
          <cell r="H1709">
            <v>2</v>
          </cell>
          <cell r="I1709" t="str">
            <v>Unt</v>
          </cell>
          <cell r="J1709">
            <v>628910</v>
          </cell>
          <cell r="K1709">
            <v>1257820</v>
          </cell>
          <cell r="L1709">
            <v>1.0500071552368384</v>
          </cell>
          <cell r="M1709">
            <v>660360</v>
          </cell>
          <cell r="N1709">
            <v>1320720</v>
          </cell>
        </row>
        <row r="1710">
          <cell r="B1710">
            <v>6</v>
          </cell>
          <cell r="C1710" t="str">
            <v xml:space="preserve">Kran &amp; Hand Shower </v>
          </cell>
          <cell r="E1710" t="str">
            <v>TX 403 SW</v>
          </cell>
          <cell r="H1710">
            <v>2</v>
          </cell>
          <cell r="I1710" t="str">
            <v>Bh</v>
          </cell>
          <cell r="J1710">
            <v>302730</v>
          </cell>
          <cell r="K1710">
            <v>605460</v>
          </cell>
          <cell r="L1710">
            <v>1.0499785287219634</v>
          </cell>
          <cell r="M1710">
            <v>317860</v>
          </cell>
          <cell r="N1710">
            <v>635720</v>
          </cell>
        </row>
        <row r="1711">
          <cell r="B1711">
            <v>7</v>
          </cell>
          <cell r="C1711" t="str">
            <v xml:space="preserve">Paper Holder </v>
          </cell>
          <cell r="E1711" t="str">
            <v>TS  116 R</v>
          </cell>
          <cell r="H1711">
            <v>2</v>
          </cell>
          <cell r="I1711" t="str">
            <v>Unt</v>
          </cell>
          <cell r="J1711">
            <v>214350</v>
          </cell>
          <cell r="K1711">
            <v>428700</v>
          </cell>
          <cell r="L1711">
            <v>1.0500116631677163</v>
          </cell>
          <cell r="M1711">
            <v>225070</v>
          </cell>
          <cell r="N1711">
            <v>450140</v>
          </cell>
        </row>
        <row r="1712">
          <cell r="B1712">
            <v>8</v>
          </cell>
          <cell r="C1712" t="str">
            <v>Floor Drain</v>
          </cell>
          <cell r="E1712" t="str">
            <v>TX 1 A</v>
          </cell>
          <cell r="H1712">
            <v>2</v>
          </cell>
          <cell r="I1712" t="str">
            <v>Bh</v>
          </cell>
          <cell r="J1712">
            <v>152610</v>
          </cell>
          <cell r="K1712">
            <v>305220</v>
          </cell>
          <cell r="L1712">
            <v>1.0499967236747265</v>
          </cell>
          <cell r="M1712">
            <v>160240</v>
          </cell>
          <cell r="N1712">
            <v>320480</v>
          </cell>
        </row>
        <row r="1713">
          <cell r="B1713">
            <v>9</v>
          </cell>
          <cell r="C1713" t="str">
            <v xml:space="preserve">Double Robe Hook </v>
          </cell>
          <cell r="E1713" t="str">
            <v>TS  118 WS</v>
          </cell>
          <cell r="H1713">
            <v>2</v>
          </cell>
          <cell r="I1713" t="str">
            <v>Bh</v>
          </cell>
          <cell r="J1713">
            <v>90870</v>
          </cell>
          <cell r="K1713">
            <v>181740</v>
          </cell>
          <cell r="L1713">
            <v>1.0499614834378783</v>
          </cell>
          <cell r="M1713">
            <v>95410</v>
          </cell>
          <cell r="N1713">
            <v>190820</v>
          </cell>
        </row>
        <row r="1714">
          <cell r="B1714">
            <v>10</v>
          </cell>
          <cell r="C1714" t="str">
            <v>Tempat sabun</v>
          </cell>
          <cell r="E1714" t="str">
            <v>S 6 N</v>
          </cell>
          <cell r="H1714">
            <v>2</v>
          </cell>
          <cell r="I1714" t="str">
            <v>Bh</v>
          </cell>
          <cell r="J1714">
            <v>50870</v>
          </cell>
          <cell r="K1714">
            <v>101740</v>
          </cell>
          <cell r="L1714">
            <v>1.0499311971692549</v>
          </cell>
          <cell r="M1714">
            <v>53410</v>
          </cell>
          <cell r="N1714">
            <v>106820</v>
          </cell>
        </row>
        <row r="1715">
          <cell r="B1715">
            <v>11</v>
          </cell>
          <cell r="C1715" t="str">
            <v>Meja beton Top Table Whastafel Homogoneus Tile</v>
          </cell>
        </row>
        <row r="1716">
          <cell r="C1716" t="str">
            <v>"Golden Black " 30 x 30 Cm</v>
          </cell>
        </row>
        <row r="1717">
          <cell r="B1717" t="str">
            <v/>
          </cell>
          <cell r="C1717" t="str">
            <v>-</v>
          </cell>
          <cell r="D1717" t="str">
            <v>Ukuran  110 x  60 cm</v>
          </cell>
          <cell r="H1717">
            <v>1</v>
          </cell>
          <cell r="I1717" t="str">
            <v>Bh</v>
          </cell>
          <cell r="J1717">
            <v>540000</v>
          </cell>
          <cell r="K1717">
            <v>540000</v>
          </cell>
          <cell r="L1717">
            <v>1.05</v>
          </cell>
          <cell r="M1717">
            <v>567000</v>
          </cell>
          <cell r="N1717">
            <v>567000</v>
          </cell>
        </row>
        <row r="1718">
          <cell r="B1718">
            <v>12</v>
          </cell>
          <cell r="C1718" t="str">
            <v>Cermin danta mirror biru 6mm</v>
          </cell>
        </row>
        <row r="1719">
          <cell r="B1719" t="str">
            <v/>
          </cell>
          <cell r="C1719" t="str">
            <v>-</v>
          </cell>
          <cell r="D1719" t="str">
            <v>Ukuran  110 x  110 cm</v>
          </cell>
          <cell r="H1719">
            <v>1</v>
          </cell>
          <cell r="I1719" t="str">
            <v>Bh</v>
          </cell>
          <cell r="J1719">
            <v>250000</v>
          </cell>
          <cell r="K1719">
            <v>250000</v>
          </cell>
          <cell r="L1719">
            <v>1.05</v>
          </cell>
          <cell r="M1719">
            <v>262500</v>
          </cell>
          <cell r="N1719">
            <v>262500</v>
          </cell>
        </row>
        <row r="1720">
          <cell r="B1720">
            <v>13</v>
          </cell>
          <cell r="C1720" t="str">
            <v>Cove lampu</v>
          </cell>
        </row>
        <row r="1721">
          <cell r="B1721" t="str">
            <v/>
          </cell>
          <cell r="C1721" t="str">
            <v>-</v>
          </cell>
          <cell r="D1721" t="str">
            <v>Cove lampu diatas Whastafel</v>
          </cell>
          <cell r="H1721">
            <v>1.1000000000000001</v>
          </cell>
          <cell r="I1721" t="str">
            <v>M'</v>
          </cell>
          <cell r="J1721">
            <v>286200</v>
          </cell>
          <cell r="K1721">
            <v>314820</v>
          </cell>
          <cell r="L1721">
            <v>1.05</v>
          </cell>
          <cell r="M1721">
            <v>300510</v>
          </cell>
          <cell r="N1721">
            <v>330561</v>
          </cell>
        </row>
        <row r="1724">
          <cell r="B1724" t="str">
            <v>2.3.</v>
          </cell>
          <cell r="C1724" t="str">
            <v>RUANG TOILET WANITA</v>
          </cell>
          <cell r="E1724" t="str">
            <v>( II - 12 )</v>
          </cell>
          <cell r="F1724" t="str">
            <v/>
          </cell>
        </row>
        <row r="1725">
          <cell r="B1725">
            <v>1</v>
          </cell>
          <cell r="C1725" t="str">
            <v xml:space="preserve">Closet Duduk </v>
          </cell>
          <cell r="E1725" t="str">
            <v>CW 420 J/SW 516 JPT 14</v>
          </cell>
          <cell r="H1725">
            <v>1</v>
          </cell>
          <cell r="I1725" t="str">
            <v>Unt</v>
          </cell>
          <cell r="J1725">
            <v>1467390</v>
          </cell>
          <cell r="K1725">
            <v>1467390</v>
          </cell>
          <cell r="L1725">
            <v>1.0500003407410436</v>
          </cell>
          <cell r="M1725">
            <v>1540760</v>
          </cell>
          <cell r="N1725">
            <v>1540760</v>
          </cell>
        </row>
        <row r="1726">
          <cell r="B1726">
            <v>2</v>
          </cell>
          <cell r="C1726" t="str">
            <v xml:space="preserve">Closet Jongkok </v>
          </cell>
          <cell r="E1726" t="str">
            <v>CE 6 /TV 150 NWV 12</v>
          </cell>
          <cell r="H1726">
            <v>1</v>
          </cell>
          <cell r="I1726" t="str">
            <v>Unt</v>
          </cell>
          <cell r="J1726">
            <v>1632610</v>
          </cell>
          <cell r="K1726">
            <v>1632610</v>
          </cell>
          <cell r="L1726">
            <v>1.0499996937419225</v>
          </cell>
          <cell r="M1726">
            <v>1714240</v>
          </cell>
          <cell r="N1726">
            <v>1714240</v>
          </cell>
        </row>
        <row r="1727">
          <cell r="B1727">
            <v>3</v>
          </cell>
          <cell r="C1727" t="str">
            <v xml:space="preserve">Whastafel </v>
          </cell>
          <cell r="E1727" t="str">
            <v>LW 660 CJ  ( Set Unit )</v>
          </cell>
          <cell r="H1727">
            <v>2</v>
          </cell>
          <cell r="I1727" t="str">
            <v>Unt</v>
          </cell>
          <cell r="J1727">
            <v>1328480</v>
          </cell>
          <cell r="K1727">
            <v>2656960</v>
          </cell>
          <cell r="L1727">
            <v>1.049996989040106</v>
          </cell>
          <cell r="M1727">
            <v>1394900</v>
          </cell>
          <cell r="N1727">
            <v>2789800</v>
          </cell>
        </row>
        <row r="1728">
          <cell r="B1728">
            <v>4</v>
          </cell>
          <cell r="C1728" t="str">
            <v xml:space="preserve">Paper Holder </v>
          </cell>
          <cell r="E1728" t="str">
            <v>TS  116 R</v>
          </cell>
          <cell r="H1728">
            <v>2</v>
          </cell>
          <cell r="I1728" t="str">
            <v>Unt</v>
          </cell>
          <cell r="J1728">
            <v>214350</v>
          </cell>
          <cell r="K1728">
            <v>428700</v>
          </cell>
          <cell r="L1728">
            <v>1.0500116631677163</v>
          </cell>
          <cell r="M1728">
            <v>225070</v>
          </cell>
          <cell r="N1728">
            <v>450140</v>
          </cell>
        </row>
        <row r="1729">
          <cell r="B1729">
            <v>5</v>
          </cell>
          <cell r="C1729" t="str">
            <v>Floor Drain</v>
          </cell>
          <cell r="E1729" t="str">
            <v>TX 1 A</v>
          </cell>
          <cell r="H1729">
            <v>2</v>
          </cell>
          <cell r="I1729" t="str">
            <v>Bh</v>
          </cell>
          <cell r="J1729">
            <v>152610</v>
          </cell>
          <cell r="K1729">
            <v>305220</v>
          </cell>
          <cell r="L1729">
            <v>1.0499967236747265</v>
          </cell>
          <cell r="M1729">
            <v>160240</v>
          </cell>
          <cell r="N1729">
            <v>320480</v>
          </cell>
        </row>
        <row r="1730">
          <cell r="B1730">
            <v>6</v>
          </cell>
          <cell r="C1730" t="str">
            <v xml:space="preserve">Double Robe Hook </v>
          </cell>
          <cell r="E1730" t="str">
            <v>TS  118 WS</v>
          </cell>
          <cell r="H1730">
            <v>2</v>
          </cell>
          <cell r="I1730" t="str">
            <v>Bh</v>
          </cell>
          <cell r="J1730">
            <v>90870</v>
          </cell>
          <cell r="K1730">
            <v>181740</v>
          </cell>
          <cell r="L1730">
            <v>1.0499614834378783</v>
          </cell>
          <cell r="M1730">
            <v>95410</v>
          </cell>
          <cell r="N1730">
            <v>190820</v>
          </cell>
        </row>
        <row r="1731">
          <cell r="B1731">
            <v>7</v>
          </cell>
          <cell r="C1731" t="str">
            <v xml:space="preserve">Kran &amp; Hand Shower </v>
          </cell>
          <cell r="E1731" t="str">
            <v>TX 403 SW3</v>
          </cell>
          <cell r="H1731">
            <v>2</v>
          </cell>
          <cell r="I1731" t="str">
            <v>Bh</v>
          </cell>
          <cell r="J1731">
            <v>302730</v>
          </cell>
          <cell r="K1731">
            <v>605460</v>
          </cell>
          <cell r="L1731">
            <v>1.0499785287219634</v>
          </cell>
          <cell r="M1731">
            <v>317860</v>
          </cell>
          <cell r="N1731">
            <v>635720</v>
          </cell>
        </row>
        <row r="1732">
          <cell r="B1732">
            <v>8</v>
          </cell>
          <cell r="C1732" t="str">
            <v>Tempat sabun</v>
          </cell>
          <cell r="E1732" t="str">
            <v>S 6 N</v>
          </cell>
          <cell r="H1732">
            <v>2</v>
          </cell>
          <cell r="I1732" t="str">
            <v>Bh</v>
          </cell>
          <cell r="J1732">
            <v>50870</v>
          </cell>
          <cell r="K1732">
            <v>101740</v>
          </cell>
          <cell r="L1732">
            <v>1.0499311971692549</v>
          </cell>
          <cell r="M1732">
            <v>53410</v>
          </cell>
          <cell r="N1732">
            <v>106820</v>
          </cell>
        </row>
        <row r="1733">
          <cell r="B1733">
            <v>9</v>
          </cell>
          <cell r="C1733" t="str">
            <v>Meja beton Top Table Whastafel Homogoneus Tile</v>
          </cell>
        </row>
        <row r="1734">
          <cell r="C1734" t="str">
            <v>"Golden Black " 30 x 30 Cm</v>
          </cell>
        </row>
        <row r="1735">
          <cell r="B1735" t="str">
            <v/>
          </cell>
          <cell r="C1735" t="str">
            <v>-</v>
          </cell>
          <cell r="D1735" t="str">
            <v>Ukuran  235 x  60 cm</v>
          </cell>
          <cell r="H1735">
            <v>1</v>
          </cell>
          <cell r="I1735" t="str">
            <v>Bh</v>
          </cell>
          <cell r="J1735">
            <v>1269000</v>
          </cell>
          <cell r="K1735">
            <v>1269000</v>
          </cell>
          <cell r="L1735">
            <v>1.05</v>
          </cell>
          <cell r="M1735">
            <v>1332450</v>
          </cell>
          <cell r="N1735">
            <v>1332450</v>
          </cell>
        </row>
        <row r="1736">
          <cell r="B1736">
            <v>10</v>
          </cell>
          <cell r="C1736" t="str">
            <v>Cermin danta mirror biru 6mm</v>
          </cell>
        </row>
        <row r="1737">
          <cell r="B1737" t="str">
            <v/>
          </cell>
          <cell r="C1737" t="str">
            <v>-</v>
          </cell>
          <cell r="D1737" t="str">
            <v>Ukuran  235 x  60 cm</v>
          </cell>
          <cell r="H1737">
            <v>1</v>
          </cell>
          <cell r="I1737" t="str">
            <v>Bh</v>
          </cell>
          <cell r="J1737">
            <v>350000</v>
          </cell>
          <cell r="K1737">
            <v>350000</v>
          </cell>
          <cell r="L1737">
            <v>1.05</v>
          </cell>
          <cell r="M1737">
            <v>367500</v>
          </cell>
          <cell r="N1737">
            <v>367500</v>
          </cell>
        </row>
        <row r="1738">
          <cell r="B1738">
            <v>11</v>
          </cell>
          <cell r="C1738" t="str">
            <v>Cove lampu</v>
          </cell>
        </row>
        <row r="1739">
          <cell r="B1739" t="str">
            <v/>
          </cell>
          <cell r="C1739" t="str">
            <v>-</v>
          </cell>
          <cell r="D1739" t="str">
            <v>Cove lampu diatas Whastafel</v>
          </cell>
          <cell r="H1739">
            <v>2.35</v>
          </cell>
          <cell r="I1739" t="str">
            <v>M'</v>
          </cell>
          <cell r="J1739">
            <v>286200</v>
          </cell>
          <cell r="K1739">
            <v>672570</v>
          </cell>
          <cell r="L1739">
            <v>1.05</v>
          </cell>
          <cell r="M1739">
            <v>300510</v>
          </cell>
          <cell r="N1739">
            <v>706198.5</v>
          </cell>
        </row>
        <row r="1741">
          <cell r="B1741" t="str">
            <v>1.3.</v>
          </cell>
          <cell r="C1741" t="str">
            <v>RUANG WUDHU</v>
          </cell>
          <cell r="E1741" t="str">
            <v>( II - 15 )</v>
          </cell>
          <cell r="F1741" t="str">
            <v/>
          </cell>
        </row>
        <row r="1742">
          <cell r="B1742">
            <v>1</v>
          </cell>
          <cell r="C1742" t="str">
            <v xml:space="preserve">Kran Wudhu </v>
          </cell>
          <cell r="E1742" t="str">
            <v>T23B13V7N</v>
          </cell>
          <cell r="H1742">
            <v>1</v>
          </cell>
          <cell r="I1742" t="str">
            <v>Unt</v>
          </cell>
          <cell r="J1742">
            <v>232610</v>
          </cell>
          <cell r="K1742">
            <v>232610</v>
          </cell>
          <cell r="L1742">
            <v>1.049997850479343</v>
          </cell>
          <cell r="M1742">
            <v>244240</v>
          </cell>
          <cell r="N1742">
            <v>244240</v>
          </cell>
        </row>
        <row r="1743">
          <cell r="B1743">
            <v>2</v>
          </cell>
          <cell r="C1743" t="str">
            <v>Floor Drain</v>
          </cell>
          <cell r="E1743" t="str">
            <v>TX 1 BN</v>
          </cell>
          <cell r="H1743">
            <v>1</v>
          </cell>
          <cell r="I1743" t="str">
            <v>Bh</v>
          </cell>
          <cell r="J1743">
            <v>187390</v>
          </cell>
          <cell r="K1743">
            <v>187390</v>
          </cell>
          <cell r="L1743">
            <v>1.0500026682320294</v>
          </cell>
          <cell r="M1743">
            <v>196760</v>
          </cell>
          <cell r="N1743">
            <v>196760</v>
          </cell>
        </row>
        <row r="1744">
          <cell r="B1744" t="str">
            <v/>
          </cell>
          <cell r="C1744" t="str">
            <v/>
          </cell>
          <cell r="D1744" t="str">
            <v/>
          </cell>
          <cell r="I1744" t="str">
            <v/>
          </cell>
        </row>
        <row r="1745">
          <cell r="B1745" t="str">
            <v>1.4.</v>
          </cell>
          <cell r="C1745" t="str">
            <v>RUANG PANTRY</v>
          </cell>
          <cell r="E1745" t="str">
            <v>( II - 13 )</v>
          </cell>
          <cell r="F1745" t="str">
            <v/>
          </cell>
        </row>
        <row r="1746">
          <cell r="B1746" t="str">
            <v>1.</v>
          </cell>
          <cell r="C1746" t="str">
            <v xml:space="preserve">Kitchen Zink </v>
          </cell>
          <cell r="E1746" t="str">
            <v>FSW 420 GS</v>
          </cell>
          <cell r="H1746">
            <v>1</v>
          </cell>
          <cell r="I1746" t="str">
            <v>Unt</v>
          </cell>
          <cell r="J1746">
            <v>325000</v>
          </cell>
          <cell r="K1746">
            <v>325000</v>
          </cell>
          <cell r="L1746">
            <v>1.05</v>
          </cell>
          <cell r="M1746">
            <v>341250</v>
          </cell>
          <cell r="N1746">
            <v>341250</v>
          </cell>
        </row>
        <row r="1747">
          <cell r="B1747" t="str">
            <v>2.</v>
          </cell>
          <cell r="C1747" t="str">
            <v>Kran kichen Zink</v>
          </cell>
          <cell r="E1747" t="str">
            <v>T 30 AR13V7N</v>
          </cell>
          <cell r="H1747">
            <v>1</v>
          </cell>
          <cell r="I1747" t="str">
            <v>Unt</v>
          </cell>
          <cell r="J1747">
            <v>174350</v>
          </cell>
          <cell r="K1747">
            <v>174350</v>
          </cell>
          <cell r="L1747">
            <v>1.0500143389733294</v>
          </cell>
          <cell r="M1747">
            <v>183070</v>
          </cell>
          <cell r="N1747">
            <v>183070</v>
          </cell>
        </row>
        <row r="1748">
          <cell r="B1748" t="str">
            <v>3.</v>
          </cell>
          <cell r="C1748" t="str">
            <v>Pekerjaan Almari</v>
          </cell>
          <cell r="I1748" t="str">
            <v/>
          </cell>
        </row>
        <row r="1749">
          <cell r="C1749" t="str">
            <v>-</v>
          </cell>
          <cell r="D1749" t="str">
            <v>Almari Bawah</v>
          </cell>
          <cell r="H1749">
            <v>2.6</v>
          </cell>
          <cell r="I1749" t="str">
            <v>M'</v>
          </cell>
          <cell r="J1749">
            <v>950000</v>
          </cell>
          <cell r="K1749">
            <v>2470000</v>
          </cell>
          <cell r="L1749">
            <v>1.06</v>
          </cell>
          <cell r="M1749">
            <v>1007000</v>
          </cell>
          <cell r="N1749">
            <v>2618200</v>
          </cell>
        </row>
        <row r="1750">
          <cell r="C1750" t="str">
            <v>-</v>
          </cell>
          <cell r="D1750" t="str">
            <v>Almari Atas</v>
          </cell>
          <cell r="H1750">
            <v>2.6</v>
          </cell>
          <cell r="I1750" t="str">
            <v>M'</v>
          </cell>
          <cell r="J1750">
            <v>1250000</v>
          </cell>
          <cell r="K1750">
            <v>3250000</v>
          </cell>
          <cell r="L1750">
            <v>1.06</v>
          </cell>
          <cell r="M1750">
            <v>1325000</v>
          </cell>
          <cell r="N1750">
            <v>3445000</v>
          </cell>
        </row>
        <row r="1753">
          <cell r="G1753" t="str">
            <v>Jumlah   (  XII. )</v>
          </cell>
          <cell r="K1753">
            <v>68733380</v>
          </cell>
          <cell r="N1753">
            <v>72284326.5</v>
          </cell>
        </row>
        <row r="1758">
          <cell r="B1758" t="str">
            <v/>
          </cell>
        </row>
        <row r="1759">
          <cell r="B1759" t="str">
            <v>XIII.</v>
          </cell>
          <cell r="C1759" t="str">
            <v>PEKERJAAN PENGECATAN</v>
          </cell>
        </row>
        <row r="1760">
          <cell r="C1760" t="str">
            <v>Catatan :</v>
          </cell>
        </row>
        <row r="1761">
          <cell r="C1761" t="str">
            <v xml:space="preserve">- </v>
          </cell>
          <cell r="D1761" t="str">
            <v>Penawaran termasuk penyedian cat</v>
          </cell>
        </row>
        <row r="1762">
          <cell r="D1762" t="str">
            <v>permukaan rata , Plamur, cat dasar</v>
          </cell>
        </row>
        <row r="1763">
          <cell r="D1763" t="str">
            <v>prime coat , akan dibersihkan dahulu</v>
          </cell>
        </row>
        <row r="1764">
          <cell r="D1764" t="str">
            <v>semua cat dipakai Produk Dana Paint ,</v>
          </cell>
          <cell r="K1764" t="str">
            <v/>
          </cell>
          <cell r="N1764" t="str">
            <v/>
          </cell>
        </row>
        <row r="1765">
          <cell r="D1765" t="str">
            <v>ICI, jumlah lapisan disesuaikan dengan</v>
          </cell>
        </row>
        <row r="1766">
          <cell r="D1766" t="str">
            <v>spseifikasi teknis dan RKS.</v>
          </cell>
        </row>
        <row r="1767">
          <cell r="C1767" t="str">
            <v xml:space="preserve">- </v>
          </cell>
          <cell r="D1767" t="str">
            <v>Plafond Gypsum Board Tile 60 x 120Cm</v>
          </cell>
        </row>
        <row r="1768">
          <cell r="D1768" t="str">
            <v>Colour finish.</v>
          </cell>
        </row>
        <row r="1771">
          <cell r="B1771">
            <v>1</v>
          </cell>
          <cell r="C1771" t="str">
            <v xml:space="preserve">CAT PLAFOND </v>
          </cell>
        </row>
        <row r="1772">
          <cell r="G1772" t="str">
            <v/>
          </cell>
        </row>
        <row r="1773">
          <cell r="B1773" t="str">
            <v>1.1.</v>
          </cell>
          <cell r="C1773" t="str">
            <v>CAT PLAFOND (Permukaan Rata)</v>
          </cell>
        </row>
        <row r="1774">
          <cell r="C1774" t="str">
            <v>-</v>
          </cell>
          <cell r="D1774" t="str">
            <v>Lantai Satu</v>
          </cell>
          <cell r="H1774">
            <v>473.39</v>
          </cell>
          <cell r="I1774" t="str">
            <v>M2</v>
          </cell>
          <cell r="J1774">
            <v>11900</v>
          </cell>
          <cell r="K1774">
            <v>5633341</v>
          </cell>
          <cell r="L1774">
            <v>1.0512605042016805</v>
          </cell>
          <cell r="M1774">
            <v>12510</v>
          </cell>
          <cell r="N1774">
            <v>5922108.8999999994</v>
          </cell>
        </row>
        <row r="1775">
          <cell r="C1775" t="str">
            <v>-</v>
          </cell>
          <cell r="D1775" t="str">
            <v>Lantai Dua</v>
          </cell>
          <cell r="H1775">
            <v>238.03</v>
          </cell>
          <cell r="I1775" t="str">
            <v>M2</v>
          </cell>
          <cell r="J1775">
            <v>11900</v>
          </cell>
          <cell r="K1775">
            <v>2832557</v>
          </cell>
          <cell r="L1775">
            <v>1.0512605042016807</v>
          </cell>
          <cell r="M1775">
            <v>12510</v>
          </cell>
          <cell r="N1775">
            <v>2977755.3</v>
          </cell>
        </row>
        <row r="1776">
          <cell r="C1776" t="str">
            <v>-</v>
          </cell>
          <cell r="D1776" t="str">
            <v>Lantai Atap</v>
          </cell>
          <cell r="F1776" t="str">
            <v/>
          </cell>
          <cell r="G1776" t="str">
            <v/>
          </cell>
          <cell r="H1776">
            <v>40.89</v>
          </cell>
          <cell r="I1776" t="str">
            <v>M2</v>
          </cell>
          <cell r="J1776">
            <v>11900</v>
          </cell>
          <cell r="K1776">
            <v>486591</v>
          </cell>
          <cell r="L1776">
            <v>1.0512605042016807</v>
          </cell>
          <cell r="M1776">
            <v>12510</v>
          </cell>
          <cell r="N1776">
            <v>511533.9</v>
          </cell>
        </row>
        <row r="1777">
          <cell r="F1777" t="str">
            <v/>
          </cell>
          <cell r="G1777" t="str">
            <v/>
          </cell>
        </row>
        <row r="1778">
          <cell r="B1778">
            <v>2</v>
          </cell>
          <cell r="C1778" t="str">
            <v>CAT DINDING</v>
          </cell>
        </row>
        <row r="1780">
          <cell r="B1780" t="str">
            <v>2.1.</v>
          </cell>
          <cell r="C1780" t="str">
            <v>CAT DINDING DINDING DALAM DAN KOLOM</v>
          </cell>
        </row>
        <row r="1781">
          <cell r="C1781" t="str">
            <v>-</v>
          </cell>
          <cell r="D1781" t="str">
            <v>Lantai Satu</v>
          </cell>
          <cell r="H1781">
            <v>1511.7591237515492</v>
          </cell>
          <cell r="I1781" t="str">
            <v>M2</v>
          </cell>
          <cell r="J1781">
            <v>11200</v>
          </cell>
          <cell r="K1781">
            <v>16931702.186017349</v>
          </cell>
          <cell r="L1781">
            <v>1.0517857142857143</v>
          </cell>
          <cell r="M1781">
            <v>11780</v>
          </cell>
          <cell r="N1781">
            <v>17808522.47779325</v>
          </cell>
        </row>
        <row r="1782">
          <cell r="C1782" t="str">
            <v>-</v>
          </cell>
          <cell r="D1782" t="str">
            <v>Lantai Dua</v>
          </cell>
          <cell r="H1782">
            <v>971.32880216412877</v>
          </cell>
          <cell r="I1782" t="str">
            <v>M2</v>
          </cell>
          <cell r="J1782">
            <v>11200</v>
          </cell>
          <cell r="K1782">
            <v>10878882.584238242</v>
          </cell>
          <cell r="L1782">
            <v>1.0517857142857143</v>
          </cell>
          <cell r="M1782">
            <v>11780</v>
          </cell>
          <cell r="N1782">
            <v>11442253.289493438</v>
          </cell>
        </row>
        <row r="1783">
          <cell r="C1783" t="str">
            <v>-</v>
          </cell>
          <cell r="D1783" t="str">
            <v>Lantai Atap</v>
          </cell>
          <cell r="H1783">
            <v>365.87207408432209</v>
          </cell>
          <cell r="I1783" t="str">
            <v>M2</v>
          </cell>
          <cell r="J1783">
            <v>11200</v>
          </cell>
          <cell r="K1783">
            <v>4097767.2297444073</v>
          </cell>
          <cell r="L1783">
            <v>1.0517857142857143</v>
          </cell>
          <cell r="M1783">
            <v>11780</v>
          </cell>
          <cell r="N1783">
            <v>4309973.0327133145</v>
          </cell>
        </row>
        <row r="1785">
          <cell r="B1785" t="str">
            <v>2.2.</v>
          </cell>
          <cell r="C1785" t="str">
            <v>CAT DINDING DINDING PARTISI</v>
          </cell>
        </row>
        <row r="1786">
          <cell r="C1786" t="str">
            <v>-</v>
          </cell>
          <cell r="D1786" t="str">
            <v>Lantai Satu</v>
          </cell>
          <cell r="H1786">
            <v>127.12</v>
          </cell>
          <cell r="I1786" t="str">
            <v>M2</v>
          </cell>
          <cell r="J1786">
            <v>11200</v>
          </cell>
          <cell r="K1786">
            <v>1423744</v>
          </cell>
          <cell r="L1786">
            <v>1.0517857142857143</v>
          </cell>
          <cell r="M1786">
            <v>11780</v>
          </cell>
          <cell r="N1786">
            <v>1497473.6</v>
          </cell>
        </row>
        <row r="1787">
          <cell r="C1787" t="str">
            <v>-</v>
          </cell>
          <cell r="D1787" t="str">
            <v>Lantai Dua</v>
          </cell>
          <cell r="H1787">
            <v>160.58000000000001</v>
          </cell>
          <cell r="I1787" t="str">
            <v>M2</v>
          </cell>
          <cell r="J1787">
            <v>11200</v>
          </cell>
          <cell r="K1787">
            <v>1798496.0000000002</v>
          </cell>
          <cell r="L1787">
            <v>1.0517857142857143</v>
          </cell>
          <cell r="M1787">
            <v>11780</v>
          </cell>
          <cell r="N1787">
            <v>1891632.4000000001</v>
          </cell>
        </row>
        <row r="1789">
          <cell r="B1789" t="str">
            <v>2.3.</v>
          </cell>
          <cell r="C1789" t="str">
            <v>CAT TAHAN CUACA DINDING DAN KOLOM LUAR ( Wheaters Shield)</v>
          </cell>
        </row>
        <row r="1790">
          <cell r="C1790">
            <v>1</v>
          </cell>
          <cell r="D1790" t="str">
            <v>Tampak Depan / Timur laut</v>
          </cell>
          <cell r="H1790">
            <v>5.7</v>
          </cell>
          <cell r="I1790" t="str">
            <v>M2</v>
          </cell>
          <cell r="J1790">
            <v>17000</v>
          </cell>
          <cell r="K1790">
            <v>96900</v>
          </cell>
          <cell r="L1790">
            <v>1.0482352941176472</v>
          </cell>
          <cell r="M1790">
            <v>17820</v>
          </cell>
          <cell r="N1790">
            <v>101574</v>
          </cell>
        </row>
        <row r="1791">
          <cell r="C1791">
            <v>2</v>
          </cell>
          <cell r="D1791" t="str">
            <v>Tampat Utara</v>
          </cell>
          <cell r="H1791">
            <v>256.7</v>
          </cell>
          <cell r="I1791" t="str">
            <v>M2</v>
          </cell>
          <cell r="J1791">
            <v>17000</v>
          </cell>
          <cell r="K1791">
            <v>4363900</v>
          </cell>
          <cell r="L1791">
            <v>1.0482352941176472</v>
          </cell>
          <cell r="M1791">
            <v>17820</v>
          </cell>
          <cell r="N1791">
            <v>4574394</v>
          </cell>
        </row>
        <row r="1792">
          <cell r="C1792">
            <v>3</v>
          </cell>
          <cell r="D1792" t="str">
            <v>Tampak Selatan</v>
          </cell>
          <cell r="H1792">
            <v>162.06</v>
          </cell>
          <cell r="I1792" t="str">
            <v>M2</v>
          </cell>
          <cell r="J1792">
            <v>17000</v>
          </cell>
          <cell r="K1792">
            <v>2755020</v>
          </cell>
          <cell r="L1792">
            <v>1.0482352941176472</v>
          </cell>
          <cell r="M1792">
            <v>17820</v>
          </cell>
          <cell r="N1792">
            <v>2887909.2</v>
          </cell>
        </row>
        <row r="1793">
          <cell r="C1793">
            <v>4</v>
          </cell>
          <cell r="D1793" t="str">
            <v>Tampak Timur</v>
          </cell>
          <cell r="H1793">
            <v>123.79</v>
          </cell>
          <cell r="I1793" t="str">
            <v>M2</v>
          </cell>
          <cell r="J1793">
            <v>17000</v>
          </cell>
          <cell r="K1793">
            <v>2104430</v>
          </cell>
          <cell r="L1793">
            <v>1.0482352941176472</v>
          </cell>
          <cell r="M1793">
            <v>17820</v>
          </cell>
          <cell r="N1793">
            <v>2205937.8000000003</v>
          </cell>
        </row>
        <row r="1794">
          <cell r="D1794" t="str">
            <v/>
          </cell>
          <cell r="K1794" t="str">
            <v/>
          </cell>
          <cell r="N1794" t="str">
            <v/>
          </cell>
        </row>
        <row r="1796">
          <cell r="G1796" t="str">
            <v>Jumlah   (  XIII. )</v>
          </cell>
          <cell r="K1796">
            <v>53403331</v>
          </cell>
          <cell r="N1796">
            <v>56131067.899999999</v>
          </cell>
        </row>
        <row r="1815">
          <cell r="B1815" t="str">
            <v>XIV.</v>
          </cell>
          <cell r="C1815" t="str">
            <v>PEKERJAAN TAPAK BANGUNAN</v>
          </cell>
        </row>
        <row r="1816">
          <cell r="C1816" t="str">
            <v>Catatan :</v>
          </cell>
        </row>
        <row r="1817">
          <cell r="C1817" t="str">
            <v>-</v>
          </cell>
          <cell r="D1817" t="str">
            <v>Seluruh pekerjaan perlengkapan sudah</v>
          </cell>
        </row>
        <row r="1818">
          <cell r="D1818" t="str">
            <v>termasuk bahan matrial , alat bantu dan</v>
          </cell>
        </row>
        <row r="1819">
          <cell r="D1819" t="str">
            <v>perlengkapan lainnya,  pelaksanaan  di-</v>
          </cell>
        </row>
        <row r="1820">
          <cell r="D1820" t="str">
            <v xml:space="preserve">sesuaikan dengan gambar, spesifikasi </v>
          </cell>
        </row>
        <row r="1821">
          <cell r="D1821" t="str">
            <v>teknis  dan RKS,  kecuali tertulis lain.</v>
          </cell>
        </row>
        <row r="1823">
          <cell r="B1823" t="str">
            <v>1.</v>
          </cell>
          <cell r="C1823" t="str">
            <v>Pekerjaan Parkir, Jalan dan Pendestrian.</v>
          </cell>
        </row>
        <row r="1824">
          <cell r="B1824" t="str">
            <v/>
          </cell>
          <cell r="C1824" t="str">
            <v>1.1.</v>
          </cell>
          <cell r="D1824" t="str">
            <v>Parkir dan jalan Paving Block 8 Cm</v>
          </cell>
          <cell r="H1824">
            <v>639.70000000000005</v>
          </cell>
          <cell r="I1824" t="str">
            <v>M2</v>
          </cell>
          <cell r="J1824">
            <v>52850</v>
          </cell>
          <cell r="K1824">
            <v>33808145</v>
          </cell>
          <cell r="L1824">
            <v>1.0501419110690633</v>
          </cell>
          <cell r="M1824">
            <v>55500</v>
          </cell>
          <cell r="N1824">
            <v>35503350</v>
          </cell>
        </row>
        <row r="1825">
          <cell r="D1825" t="str">
            <v>-  Urugan  Macadam 30 Cm</v>
          </cell>
          <cell r="H1825">
            <v>128.33000000000001</v>
          </cell>
          <cell r="I1825" t="str">
            <v>M2</v>
          </cell>
          <cell r="J1825">
            <v>25500</v>
          </cell>
          <cell r="K1825">
            <v>3272415.0000000005</v>
          </cell>
          <cell r="L1825">
            <v>1.05</v>
          </cell>
          <cell r="M1825">
            <v>26775</v>
          </cell>
          <cell r="N1825">
            <v>3436035.7500000005</v>
          </cell>
        </row>
        <row r="1826">
          <cell r="D1826" t="str">
            <v>-  Urugan  Sirtu         20 Cm</v>
          </cell>
        </row>
        <row r="1827">
          <cell r="D1827" t="str">
            <v>-  Pasir Pasang           10 Cm</v>
          </cell>
        </row>
        <row r="1828">
          <cell r="D1828" t="str">
            <v>-  Pengerasan  3 Kali  ( Stum walles )</v>
          </cell>
        </row>
        <row r="1829">
          <cell r="D1829" t="str">
            <v>-  Paving Block 8 Cm</v>
          </cell>
        </row>
        <row r="1831">
          <cell r="C1831" t="str">
            <v>1.2.</v>
          </cell>
          <cell r="D1831" t="str">
            <v>Rump</v>
          </cell>
        </row>
        <row r="1832">
          <cell r="D1832" t="str">
            <v>Beton Plat bertulang 20 Cm &amp; Floor Hardener</v>
          </cell>
        </row>
        <row r="1833">
          <cell r="D1833" t="str">
            <v>dilengkapi dengan besi siku untuk angkur melintang</v>
          </cell>
          <cell r="H1833">
            <v>47.5</v>
          </cell>
          <cell r="I1833" t="str">
            <v>M2</v>
          </cell>
          <cell r="J1833">
            <v>312500</v>
          </cell>
          <cell r="K1833">
            <v>14843750</v>
          </cell>
          <cell r="L1833">
            <v>1.04992</v>
          </cell>
          <cell r="M1833">
            <v>328100</v>
          </cell>
          <cell r="N1833">
            <v>15584750</v>
          </cell>
        </row>
        <row r="1835">
          <cell r="C1835" t="str">
            <v>1.3.</v>
          </cell>
          <cell r="D1835" t="str">
            <v>Jalan Pendestrian Keramik &amp; Area Bendera</v>
          </cell>
          <cell r="I1835" t="str">
            <v/>
          </cell>
        </row>
        <row r="1836">
          <cell r="D1836" t="str">
            <v xml:space="preserve">Pendestrian keliling Bangunan </v>
          </cell>
        </row>
        <row r="1837">
          <cell r="D1837" t="str">
            <v>Area sisi tepi jalan.</v>
          </cell>
          <cell r="H1837">
            <v>120.71</v>
          </cell>
          <cell r="I1837" t="str">
            <v>M2</v>
          </cell>
          <cell r="J1837">
            <v>49460</v>
          </cell>
          <cell r="K1837">
            <v>5970316.5999999996</v>
          </cell>
          <cell r="L1837">
            <v>1.0493327941771129</v>
          </cell>
          <cell r="M1837">
            <v>51900</v>
          </cell>
          <cell r="N1837">
            <v>6264849</v>
          </cell>
        </row>
        <row r="1838">
          <cell r="C1838" t="str">
            <v/>
          </cell>
        </row>
        <row r="1839">
          <cell r="C1839" t="str">
            <v>1.4.</v>
          </cell>
          <cell r="D1839" t="str">
            <v>Car Stoper</v>
          </cell>
          <cell r="H1839">
            <v>16</v>
          </cell>
          <cell r="I1839" t="str">
            <v>Bh</v>
          </cell>
          <cell r="J1839">
            <v>36000</v>
          </cell>
          <cell r="K1839">
            <v>576000</v>
          </cell>
          <cell r="L1839">
            <v>1.05</v>
          </cell>
          <cell r="M1839">
            <v>37800</v>
          </cell>
          <cell r="N1839">
            <v>604800</v>
          </cell>
        </row>
        <row r="1840">
          <cell r="C1840" t="str">
            <v>1.5.</v>
          </cell>
          <cell r="D1840" t="str">
            <v>Garis line</v>
          </cell>
          <cell r="H1840">
            <v>90.52</v>
          </cell>
          <cell r="I1840" t="str">
            <v>M'</v>
          </cell>
          <cell r="J1840">
            <v>17500</v>
          </cell>
          <cell r="K1840">
            <v>1584100</v>
          </cell>
          <cell r="L1840">
            <v>1.05</v>
          </cell>
          <cell r="M1840">
            <v>18375</v>
          </cell>
          <cell r="N1840">
            <v>1663305</v>
          </cell>
        </row>
        <row r="1842">
          <cell r="B1842" t="str">
            <v>2.</v>
          </cell>
          <cell r="C1842" t="str">
            <v>Pekerjaan Kanstin</v>
          </cell>
        </row>
        <row r="1843">
          <cell r="B1843" t="str">
            <v/>
          </cell>
          <cell r="C1843" t="str">
            <v>2.1.</v>
          </cell>
          <cell r="D1843" t="str">
            <v>Pasang Beton Jepit  10 x 40 Cm</v>
          </cell>
          <cell r="H1843">
            <v>233.6</v>
          </cell>
          <cell r="I1843" t="str">
            <v>M'</v>
          </cell>
          <cell r="J1843">
            <v>40970</v>
          </cell>
          <cell r="K1843">
            <v>9570592</v>
          </cell>
          <cell r="L1843">
            <v>1.0495484500854284</v>
          </cell>
          <cell r="M1843">
            <v>43000</v>
          </cell>
          <cell r="N1843">
            <v>10044800</v>
          </cell>
        </row>
        <row r="1844">
          <cell r="C1844" t="str">
            <v>2.2.</v>
          </cell>
          <cell r="D1844" t="str">
            <v>Pasang Kanstin        10 x 40 Cm</v>
          </cell>
          <cell r="H1844">
            <v>233.6</v>
          </cell>
          <cell r="I1844" t="str">
            <v>M'</v>
          </cell>
          <cell r="J1844">
            <v>40970</v>
          </cell>
          <cell r="K1844">
            <v>9570592</v>
          </cell>
          <cell r="L1844">
            <v>1.0495484500854284</v>
          </cell>
          <cell r="M1844">
            <v>43000</v>
          </cell>
          <cell r="N1844">
            <v>10044800</v>
          </cell>
        </row>
        <row r="1845">
          <cell r="C1845" t="str">
            <v>2.3.</v>
          </cell>
          <cell r="D1845" t="str">
            <v>Pasang Beton Jepit  10 x 40 Cm Keliling diluar site.</v>
          </cell>
          <cell r="H1845">
            <v>66.3</v>
          </cell>
          <cell r="I1845" t="str">
            <v>M2</v>
          </cell>
          <cell r="J1845">
            <v>40970</v>
          </cell>
          <cell r="K1845">
            <v>2716311</v>
          </cell>
          <cell r="L1845">
            <v>1.0495484500854284</v>
          </cell>
          <cell r="M1845">
            <v>43000</v>
          </cell>
          <cell r="N1845">
            <v>2850900</v>
          </cell>
        </row>
        <row r="1846">
          <cell r="C1846" t="str">
            <v>2.4.</v>
          </cell>
          <cell r="D1846" t="str">
            <v>Pasang Kanstin        10 x 40 Cm Keliling diluar site.</v>
          </cell>
          <cell r="H1846">
            <v>155.30000000000001</v>
          </cell>
          <cell r="I1846" t="str">
            <v>M2</v>
          </cell>
          <cell r="J1846">
            <v>40970</v>
          </cell>
          <cell r="K1846">
            <v>6362641</v>
          </cell>
          <cell r="L1846">
            <v>1.0495484500854284</v>
          </cell>
          <cell r="M1846">
            <v>43000</v>
          </cell>
          <cell r="N1846">
            <v>6677900.0000000009</v>
          </cell>
        </row>
        <row r="1848">
          <cell r="B1848" t="str">
            <v>3.</v>
          </cell>
          <cell r="C1848" t="str">
            <v xml:space="preserve">Pekerjaan Pagar </v>
          </cell>
          <cell r="F1848" t="str">
            <v/>
          </cell>
        </row>
        <row r="1849">
          <cell r="B1849" t="str">
            <v>3.1.</v>
          </cell>
          <cell r="C1849" t="str">
            <v xml:space="preserve">Pekerjaan Pagar Samping Tinggi = 2,50 Mtr </v>
          </cell>
          <cell r="F1849">
            <v>110.5</v>
          </cell>
          <cell r="G1849" t="str">
            <v>M'</v>
          </cell>
          <cell r="I1849" t="str">
            <v/>
          </cell>
        </row>
        <row r="1850">
          <cell r="C1850" t="str">
            <v>-</v>
          </cell>
          <cell r="D1850" t="str">
            <v xml:space="preserve">Galian, Pondasi, </v>
          </cell>
          <cell r="H1850">
            <v>133.71</v>
          </cell>
          <cell r="I1850" t="str">
            <v>M3</v>
          </cell>
          <cell r="J1850">
            <v>17500</v>
          </cell>
          <cell r="K1850">
            <v>2339925</v>
          </cell>
          <cell r="L1850">
            <v>1.05</v>
          </cell>
          <cell r="M1850">
            <v>18375</v>
          </cell>
          <cell r="N1850">
            <v>2456921.25</v>
          </cell>
        </row>
        <row r="1851">
          <cell r="C1851" t="str">
            <v>-</v>
          </cell>
          <cell r="D1851" t="str">
            <v>Pondasi batu belah bagian luar menjadi batu</v>
          </cell>
          <cell r="K1851" t="str">
            <v/>
          </cell>
          <cell r="N1851" t="str">
            <v/>
          </cell>
        </row>
        <row r="1852">
          <cell r="B1852" t="str">
            <v/>
          </cell>
          <cell r="C1852" t="str">
            <v/>
          </cell>
          <cell r="D1852" t="str">
            <v>muka dan disiar, termasuk pipa suling PVC</v>
          </cell>
          <cell r="H1852">
            <v>55.26</v>
          </cell>
          <cell r="I1852" t="str">
            <v>M3</v>
          </cell>
          <cell r="J1852">
            <v>335640</v>
          </cell>
          <cell r="K1852">
            <v>18547466.399999999</v>
          </cell>
          <cell r="L1852">
            <v>1.0499940412346562</v>
          </cell>
          <cell r="M1852">
            <v>352420</v>
          </cell>
          <cell r="N1852">
            <v>19474729.199999999</v>
          </cell>
        </row>
        <row r="1853">
          <cell r="C1853" t="str">
            <v>-</v>
          </cell>
          <cell r="D1853" t="str">
            <v xml:space="preserve">Urugan tanah kepondasi </v>
          </cell>
          <cell r="H1853">
            <v>26.74</v>
          </cell>
          <cell r="I1853" t="str">
            <v>M3</v>
          </cell>
          <cell r="J1853">
            <v>9000</v>
          </cell>
          <cell r="K1853">
            <v>240660</v>
          </cell>
          <cell r="L1853">
            <v>1.0499999999999998</v>
          </cell>
          <cell r="M1853">
            <v>9450</v>
          </cell>
          <cell r="N1853">
            <v>252692.99999999997</v>
          </cell>
        </row>
        <row r="1854">
          <cell r="C1854" t="str">
            <v>-</v>
          </cell>
          <cell r="D1854" t="str">
            <v xml:space="preserve">Perataan tanah </v>
          </cell>
          <cell r="H1854">
            <v>106.98</v>
          </cell>
          <cell r="I1854" t="str">
            <v>M3</v>
          </cell>
          <cell r="J1854">
            <v>9000</v>
          </cell>
          <cell r="K1854">
            <v>962820</v>
          </cell>
          <cell r="L1854">
            <v>1.05</v>
          </cell>
          <cell r="M1854">
            <v>9450</v>
          </cell>
          <cell r="N1854">
            <v>1010961</v>
          </cell>
        </row>
        <row r="1855">
          <cell r="C1855" t="str">
            <v>-</v>
          </cell>
          <cell r="D1855" t="str">
            <v>Urugan pasir dibawah Pondasi</v>
          </cell>
          <cell r="H1855">
            <v>12.16</v>
          </cell>
          <cell r="I1855" t="str">
            <v>M3</v>
          </cell>
          <cell r="J1855">
            <v>69250</v>
          </cell>
          <cell r="K1855">
            <v>842080</v>
          </cell>
          <cell r="L1855">
            <v>1.0501083032490974</v>
          </cell>
          <cell r="M1855">
            <v>72720</v>
          </cell>
          <cell r="N1855">
            <v>884275.19999999995</v>
          </cell>
        </row>
        <row r="1856">
          <cell r="C1856" t="str">
            <v>-</v>
          </cell>
          <cell r="D1856" t="str">
            <v>Sloof 20 x 40 Cm</v>
          </cell>
          <cell r="H1856">
            <v>8.84</v>
          </cell>
          <cell r="I1856" t="str">
            <v>M3</v>
          </cell>
          <cell r="J1856">
            <v>1864550</v>
          </cell>
          <cell r="K1856">
            <v>16482622</v>
          </cell>
          <cell r="L1856">
            <v>1.050017430479204</v>
          </cell>
          <cell r="M1856">
            <v>1957810</v>
          </cell>
          <cell r="N1856">
            <v>17307040.399999999</v>
          </cell>
        </row>
        <row r="1857">
          <cell r="C1857" t="str">
            <v>-</v>
          </cell>
          <cell r="D1857" t="str">
            <v>Kolom 20 x 20 Cm</v>
          </cell>
          <cell r="H1857">
            <v>3.68</v>
          </cell>
          <cell r="I1857" t="str">
            <v>M3</v>
          </cell>
          <cell r="J1857">
            <v>2170050</v>
          </cell>
          <cell r="K1857">
            <v>7985784</v>
          </cell>
          <cell r="L1857">
            <v>1.0500264970853208</v>
          </cell>
          <cell r="M1857">
            <v>2278610</v>
          </cell>
          <cell r="N1857">
            <v>8385284.8000000007</v>
          </cell>
        </row>
        <row r="1858">
          <cell r="C1858" t="str">
            <v>-</v>
          </cell>
          <cell r="D1858" t="str">
            <v>Ring Balk 15 x15 Cm</v>
          </cell>
          <cell r="H1858">
            <v>4.42</v>
          </cell>
          <cell r="I1858" t="str">
            <v>M3</v>
          </cell>
          <cell r="J1858">
            <v>1970480</v>
          </cell>
          <cell r="K1858">
            <v>8709521.5999999996</v>
          </cell>
          <cell r="L1858">
            <v>1.0500182696601845</v>
          </cell>
          <cell r="M1858">
            <v>2069040</v>
          </cell>
          <cell r="N1858">
            <v>9145156.8000000007</v>
          </cell>
        </row>
        <row r="1859">
          <cell r="C1859" t="str">
            <v>-</v>
          </cell>
          <cell r="D1859" t="str">
            <v>Pasangan batu bata 1:2</v>
          </cell>
          <cell r="H1859">
            <v>33.15</v>
          </cell>
          <cell r="I1859" t="str">
            <v>M2</v>
          </cell>
          <cell r="J1859">
            <v>39090</v>
          </cell>
          <cell r="K1859">
            <v>1295833.5</v>
          </cell>
          <cell r="L1859">
            <v>1.0483499616270147</v>
          </cell>
          <cell r="M1859">
            <v>40980</v>
          </cell>
          <cell r="N1859">
            <v>1358487</v>
          </cell>
        </row>
        <row r="1860">
          <cell r="C1860" t="str">
            <v>-</v>
          </cell>
          <cell r="D1860" t="str">
            <v>Pasangan batu bata 1:5</v>
          </cell>
          <cell r="H1860">
            <v>226.52500000000001</v>
          </cell>
          <cell r="I1860" t="str">
            <v>M2</v>
          </cell>
          <cell r="J1860">
            <v>35090</v>
          </cell>
          <cell r="K1860">
            <v>7948762.25</v>
          </cell>
          <cell r="L1860">
            <v>1.048161869478484</v>
          </cell>
          <cell r="M1860">
            <v>36780</v>
          </cell>
          <cell r="N1860">
            <v>8331589.5</v>
          </cell>
        </row>
        <row r="1861">
          <cell r="C1861" t="str">
            <v>-</v>
          </cell>
          <cell r="D1861" t="str">
            <v>Plesteran 1:2</v>
          </cell>
          <cell r="H1861">
            <v>66.3</v>
          </cell>
          <cell r="I1861" t="str">
            <v>M2</v>
          </cell>
          <cell r="J1861">
            <v>20620</v>
          </cell>
          <cell r="K1861">
            <v>1367106</v>
          </cell>
          <cell r="L1861">
            <v>1.0499515033947624</v>
          </cell>
          <cell r="M1861">
            <v>21650</v>
          </cell>
          <cell r="N1861">
            <v>1435395</v>
          </cell>
        </row>
        <row r="1862">
          <cell r="C1862" t="str">
            <v>-</v>
          </cell>
          <cell r="D1862" t="str">
            <v>Plesteran 1:5</v>
          </cell>
          <cell r="H1862">
            <v>453.05</v>
          </cell>
          <cell r="I1862" t="str">
            <v>M2</v>
          </cell>
          <cell r="J1862">
            <v>18980</v>
          </cell>
          <cell r="K1862">
            <v>8598889</v>
          </cell>
          <cell r="L1862">
            <v>1.0500526870389884</v>
          </cell>
          <cell r="M1862">
            <v>19930</v>
          </cell>
          <cell r="N1862">
            <v>9029286.5</v>
          </cell>
        </row>
        <row r="1863">
          <cell r="C1863" t="str">
            <v>-</v>
          </cell>
          <cell r="D1863" t="str">
            <v xml:space="preserve">Pembuatan Nat </v>
          </cell>
          <cell r="H1863">
            <v>442</v>
          </cell>
          <cell r="I1863" t="str">
            <v>M'</v>
          </cell>
          <cell r="J1863">
            <v>12500</v>
          </cell>
          <cell r="K1863">
            <v>5525000</v>
          </cell>
          <cell r="L1863">
            <v>1.05</v>
          </cell>
          <cell r="M1863">
            <v>13125</v>
          </cell>
          <cell r="N1863">
            <v>5801250</v>
          </cell>
        </row>
        <row r="1864">
          <cell r="C1864" t="str">
            <v>-</v>
          </cell>
          <cell r="D1864" t="str">
            <v>Dinding Cat Luar dalam</v>
          </cell>
          <cell r="H1864">
            <v>519.35</v>
          </cell>
          <cell r="I1864" t="str">
            <v>M2</v>
          </cell>
          <cell r="J1864">
            <v>17000</v>
          </cell>
          <cell r="K1864">
            <v>8828950</v>
          </cell>
          <cell r="L1864">
            <v>1.0482352941176472</v>
          </cell>
          <cell r="M1864">
            <v>17820</v>
          </cell>
          <cell r="N1864">
            <v>9254817</v>
          </cell>
        </row>
        <row r="1865">
          <cell r="C1865" t="str">
            <v>-</v>
          </cell>
          <cell r="D1865" t="str">
            <v>Besi siku 40.40.4 Kawat Duri 80Cm 7 Jalur finish</v>
          </cell>
          <cell r="H1865">
            <v>110.5</v>
          </cell>
          <cell r="I1865" t="str">
            <v>M'</v>
          </cell>
          <cell r="J1865">
            <v>63005.48</v>
          </cell>
          <cell r="K1865">
            <v>6962105.54</v>
          </cell>
          <cell r="L1865">
            <v>1.05</v>
          </cell>
          <cell r="M1865">
            <v>66155.754000000001</v>
          </cell>
          <cell r="N1865">
            <v>7310210.8169999998</v>
          </cell>
        </row>
        <row r="1866">
          <cell r="I1866" t="str">
            <v/>
          </cell>
        </row>
        <row r="1867">
          <cell r="I1867" t="str">
            <v/>
          </cell>
        </row>
        <row r="1871">
          <cell r="B1871" t="str">
            <v>3.2.</v>
          </cell>
          <cell r="C1871" t="str">
            <v>Pekerjaan Pagar Muka 71,50M', Pintu 11,50 M'</v>
          </cell>
          <cell r="F1871">
            <v>71.599999999999994</v>
          </cell>
          <cell r="G1871" t="str">
            <v>M'</v>
          </cell>
          <cell r="I1871" t="str">
            <v/>
          </cell>
        </row>
        <row r="1872">
          <cell r="C1872" t="str">
            <v>-</v>
          </cell>
          <cell r="D1872" t="str">
            <v xml:space="preserve">Galian, Pondasi, </v>
          </cell>
          <cell r="H1872">
            <v>86.64</v>
          </cell>
          <cell r="I1872" t="str">
            <v>M3</v>
          </cell>
          <cell r="J1872">
            <v>17500</v>
          </cell>
          <cell r="K1872">
            <v>1516200</v>
          </cell>
          <cell r="L1872">
            <v>1.05</v>
          </cell>
          <cell r="M1872">
            <v>18375</v>
          </cell>
          <cell r="N1872">
            <v>1592010</v>
          </cell>
        </row>
        <row r="1873">
          <cell r="C1873" t="str">
            <v>-</v>
          </cell>
          <cell r="D1873" t="str">
            <v>Pondasi turap batu belah bagian luar diekspos termasuk pipa suling.</v>
          </cell>
          <cell r="H1873">
            <v>60.14</v>
          </cell>
          <cell r="I1873" t="str">
            <v>M3</v>
          </cell>
          <cell r="J1873">
            <v>335640</v>
          </cell>
          <cell r="K1873">
            <v>20185389.600000001</v>
          </cell>
          <cell r="L1873">
            <v>1.0499940412346562</v>
          </cell>
          <cell r="M1873">
            <v>352420</v>
          </cell>
          <cell r="N1873">
            <v>21194538.800000001</v>
          </cell>
        </row>
        <row r="1874">
          <cell r="C1874" t="str">
            <v>-</v>
          </cell>
          <cell r="D1874" t="str">
            <v>Urugan tanah kepondasi</v>
          </cell>
          <cell r="H1874">
            <v>17.329999999999998</v>
          </cell>
          <cell r="I1874" t="str">
            <v>M3</v>
          </cell>
          <cell r="J1874">
            <v>9000</v>
          </cell>
          <cell r="K1874">
            <v>155969.99999999997</v>
          </cell>
          <cell r="L1874">
            <v>1.05</v>
          </cell>
          <cell r="M1874">
            <v>9450</v>
          </cell>
          <cell r="N1874">
            <v>163768.49999999997</v>
          </cell>
        </row>
        <row r="1875">
          <cell r="C1875" t="str">
            <v>-</v>
          </cell>
          <cell r="D1875" t="str">
            <v>Perataan tanah kedalam site halaman</v>
          </cell>
          <cell r="H1875">
            <v>69.31</v>
          </cell>
          <cell r="I1875" t="str">
            <v>M3</v>
          </cell>
          <cell r="J1875">
            <v>9000</v>
          </cell>
          <cell r="K1875">
            <v>623790</v>
          </cell>
          <cell r="L1875">
            <v>1.05</v>
          </cell>
          <cell r="M1875">
            <v>9450</v>
          </cell>
          <cell r="N1875">
            <v>654979.5</v>
          </cell>
        </row>
        <row r="1876">
          <cell r="C1876" t="str">
            <v>-</v>
          </cell>
          <cell r="D1876" t="str">
            <v>Urugan pasir dibawah Pondasi</v>
          </cell>
          <cell r="H1876">
            <v>7.88</v>
          </cell>
          <cell r="I1876" t="str">
            <v>M3</v>
          </cell>
          <cell r="J1876">
            <v>69250</v>
          </cell>
          <cell r="K1876">
            <v>545690</v>
          </cell>
          <cell r="L1876">
            <v>1.0501083032490974</v>
          </cell>
          <cell r="M1876">
            <v>72720</v>
          </cell>
          <cell r="N1876">
            <v>573033.6</v>
          </cell>
        </row>
        <row r="1877">
          <cell r="C1877" t="str">
            <v>-</v>
          </cell>
          <cell r="D1877" t="str">
            <v>Sloof  20 x 40 Cm</v>
          </cell>
          <cell r="H1877">
            <v>6.73</v>
          </cell>
          <cell r="I1877" t="str">
            <v>M3</v>
          </cell>
          <cell r="J1877">
            <v>1864550</v>
          </cell>
          <cell r="K1877">
            <v>12548421.5</v>
          </cell>
          <cell r="L1877">
            <v>1.0500174304792043</v>
          </cell>
          <cell r="M1877">
            <v>1957810</v>
          </cell>
          <cell r="N1877">
            <v>13176061.300000001</v>
          </cell>
        </row>
        <row r="1878">
          <cell r="C1878" t="str">
            <v>-</v>
          </cell>
          <cell r="D1878" t="str">
            <v>Kolom 15 x20 Cm</v>
          </cell>
          <cell r="H1878">
            <v>2.2400000000000002</v>
          </cell>
          <cell r="I1878" t="str">
            <v>M3</v>
          </cell>
          <cell r="J1878">
            <v>2170050</v>
          </cell>
          <cell r="K1878">
            <v>4860912</v>
          </cell>
          <cell r="L1878">
            <v>1.0500264970853206</v>
          </cell>
          <cell r="M1878">
            <v>2278610</v>
          </cell>
          <cell r="N1878">
            <v>5104086.4000000004</v>
          </cell>
        </row>
        <row r="1879">
          <cell r="C1879" t="str">
            <v>-</v>
          </cell>
          <cell r="D1879" t="str">
            <v>Pasang Pelapis dinding Batu muka Candi</v>
          </cell>
          <cell r="H1879">
            <v>39.655384615384612</v>
          </cell>
          <cell r="I1879" t="str">
            <v>M2</v>
          </cell>
          <cell r="J1879">
            <v>120640</v>
          </cell>
          <cell r="K1879">
            <v>4784025.5999999996</v>
          </cell>
          <cell r="L1879">
            <v>1.0499834217506632</v>
          </cell>
          <cell r="M1879">
            <v>126670</v>
          </cell>
          <cell r="N1879">
            <v>5023147.5692307688</v>
          </cell>
        </row>
        <row r="1880">
          <cell r="C1880" t="str">
            <v>-</v>
          </cell>
          <cell r="D1880" t="str">
            <v>Pembuatan Band diatas batu Candi 20x40 Cm</v>
          </cell>
          <cell r="H1880">
            <v>27.538461538461537</v>
          </cell>
          <cell r="I1880" t="str">
            <v>M'</v>
          </cell>
          <cell r="J1880">
            <v>19160</v>
          </cell>
          <cell r="K1880">
            <v>527636.92307692301</v>
          </cell>
          <cell r="L1880">
            <v>1.0501043841336117</v>
          </cell>
          <cell r="M1880">
            <v>20120</v>
          </cell>
          <cell r="N1880">
            <v>554073.84615384613</v>
          </cell>
        </row>
        <row r="1881">
          <cell r="C1881" t="str">
            <v>-</v>
          </cell>
          <cell r="D1881" t="str">
            <v>Pagar Besi Rangka Sq tube Metal galvanis  20x20 / 40x40</v>
          </cell>
        </row>
        <row r="1882">
          <cell r="C1882" t="str">
            <v/>
          </cell>
          <cell r="D1882" t="str">
            <v>Ukuran 20x20 / 40x40 &amp; Rangka</v>
          </cell>
          <cell r="H1882">
            <v>41.307692307692307</v>
          </cell>
          <cell r="I1882" t="str">
            <v>M2</v>
          </cell>
          <cell r="J1882">
            <v>450000</v>
          </cell>
          <cell r="K1882">
            <v>18588461.538461536</v>
          </cell>
          <cell r="L1882">
            <v>1.0500000000000003</v>
          </cell>
          <cell r="M1882">
            <v>472500</v>
          </cell>
          <cell r="N1882">
            <v>19517884.615384616</v>
          </cell>
        </row>
        <row r="1883">
          <cell r="C1883" t="str">
            <v>-</v>
          </cell>
          <cell r="D1883" t="str">
            <v>Pembuatan Pintu Pagar sq tube  20x20 / 40x40 Rangka</v>
          </cell>
          <cell r="H1883">
            <v>17.25</v>
          </cell>
          <cell r="I1883" t="str">
            <v>M2</v>
          </cell>
          <cell r="J1883">
            <v>475000</v>
          </cell>
          <cell r="K1883">
            <v>8193750</v>
          </cell>
          <cell r="L1883">
            <v>1.05</v>
          </cell>
          <cell r="M1883">
            <v>498750</v>
          </cell>
          <cell r="N1883">
            <v>8603437.5</v>
          </cell>
        </row>
        <row r="1884">
          <cell r="D1884" t="str">
            <v>Rell dan Roda Kwalitas terbaik bahan Metal galvanis</v>
          </cell>
        </row>
        <row r="1885">
          <cell r="C1885" t="str">
            <v>-</v>
          </cell>
          <cell r="D1885" t="str">
            <v>Cat Pagar dan Pintu Duco Silver  ( Luar dalam )</v>
          </cell>
          <cell r="H1885">
            <v>99.855999999999995</v>
          </cell>
          <cell r="I1885" t="str">
            <v>M2</v>
          </cell>
          <cell r="J1885">
            <v>25040</v>
          </cell>
          <cell r="K1885">
            <v>2500394.2399999998</v>
          </cell>
          <cell r="L1885">
            <v>1.0503194888178915</v>
          </cell>
          <cell r="M1885">
            <v>26300</v>
          </cell>
          <cell r="N1885">
            <v>2626212.7999999998</v>
          </cell>
        </row>
        <row r="1886">
          <cell r="C1886" t="str">
            <v>-</v>
          </cell>
          <cell r="D1886" t="str">
            <v>cat emulsi Kolom dan Band</v>
          </cell>
          <cell r="H1886">
            <v>65.224615384615376</v>
          </cell>
          <cell r="I1886" t="str">
            <v>M2</v>
          </cell>
          <cell r="J1886">
            <v>17000</v>
          </cell>
          <cell r="K1886">
            <v>1108818.4615384615</v>
          </cell>
          <cell r="L1886">
            <v>1.0482352941176469</v>
          </cell>
          <cell r="M1886">
            <v>17820</v>
          </cell>
          <cell r="N1886">
            <v>1162302.6461538461</v>
          </cell>
        </row>
        <row r="1887">
          <cell r="C1887" t="str">
            <v/>
          </cell>
          <cell r="D1887" t="str">
            <v/>
          </cell>
          <cell r="H1887" t="str">
            <v/>
          </cell>
          <cell r="I1887" t="str">
            <v/>
          </cell>
        </row>
        <row r="1888">
          <cell r="B1888">
            <v>4</v>
          </cell>
          <cell r="C1888" t="str">
            <v>Pekerjaan Taman</v>
          </cell>
        </row>
        <row r="1889">
          <cell r="B1889" t="str">
            <v/>
          </cell>
          <cell r="C1889" t="str">
            <v>Pekerjaan taman lihat gambar landscape</v>
          </cell>
        </row>
        <row r="1890">
          <cell r="C1890" t="str">
            <v>7.1.</v>
          </cell>
          <cell r="D1890" t="str">
            <v>Pek. Tanaman Rumput ( Area terbuka )</v>
          </cell>
          <cell r="H1890">
            <v>148.51</v>
          </cell>
          <cell r="I1890" t="str">
            <v>M2</v>
          </cell>
          <cell r="J1890">
            <v>16500</v>
          </cell>
          <cell r="K1890">
            <v>2450415</v>
          </cell>
          <cell r="L1890">
            <v>1.0484848484848486</v>
          </cell>
          <cell r="M1890">
            <v>17300</v>
          </cell>
          <cell r="N1890">
            <v>2569223</v>
          </cell>
        </row>
        <row r="1891">
          <cell r="C1891" t="str">
            <v>7.2.</v>
          </cell>
          <cell r="D1891" t="str">
            <v>Pek. Pohon Palem Putri  a   t =2,5 M'</v>
          </cell>
          <cell r="H1891">
            <v>21</v>
          </cell>
          <cell r="I1891" t="str">
            <v>Bh</v>
          </cell>
          <cell r="J1891">
            <v>397500</v>
          </cell>
          <cell r="K1891">
            <v>8347500</v>
          </cell>
          <cell r="L1891">
            <v>1.050062893081761</v>
          </cell>
          <cell r="M1891">
            <v>417400</v>
          </cell>
          <cell r="N1891">
            <v>8765400</v>
          </cell>
        </row>
        <row r="1892">
          <cell r="C1892" t="str">
            <v>7.3.</v>
          </cell>
          <cell r="D1892" t="str">
            <v>Pek. Glodogan tiang      b   t = 2,5 M'</v>
          </cell>
          <cell r="H1892">
            <v>12</v>
          </cell>
          <cell r="I1892" t="str">
            <v>Bh</v>
          </cell>
          <cell r="J1892">
            <v>137500</v>
          </cell>
          <cell r="K1892">
            <v>1650000</v>
          </cell>
          <cell r="L1892">
            <v>1.0501818181818181</v>
          </cell>
          <cell r="M1892">
            <v>144400</v>
          </cell>
          <cell r="N1892">
            <v>1732800</v>
          </cell>
        </row>
        <row r="1893">
          <cell r="C1893" t="str">
            <v/>
          </cell>
          <cell r="D1893" t="str">
            <v/>
          </cell>
          <cell r="I1893" t="str">
            <v/>
          </cell>
        </row>
        <row r="1894">
          <cell r="B1894">
            <v>5</v>
          </cell>
          <cell r="C1894" t="str">
            <v>Pekerjaan Tiang Bendera</v>
          </cell>
          <cell r="F1894" t="str">
            <v>t = 8 Mtr</v>
          </cell>
          <cell r="H1894">
            <v>1</v>
          </cell>
          <cell r="I1894" t="str">
            <v>Lsm</v>
          </cell>
          <cell r="J1894">
            <v>7500000</v>
          </cell>
          <cell r="K1894">
            <v>7500000</v>
          </cell>
          <cell r="L1894">
            <v>1.05</v>
          </cell>
          <cell r="M1894">
            <v>7875000</v>
          </cell>
          <cell r="N1894">
            <v>7875000</v>
          </cell>
        </row>
        <row r="1895">
          <cell r="C1895" t="str">
            <v>-</v>
          </cell>
          <cell r="D1895" t="str">
            <v>Galian Tanah, Urugan tanah</v>
          </cell>
        </row>
        <row r="1896">
          <cell r="C1896" t="str">
            <v>-</v>
          </cell>
          <cell r="D1896" t="str">
            <v>Pondasi beton bertulang</v>
          </cell>
        </row>
        <row r="1897">
          <cell r="C1897" t="str">
            <v>-</v>
          </cell>
          <cell r="D1897" t="str">
            <v>Pipa Gip Dia 3" Plat Sirip tbl 6mm</v>
          </cell>
        </row>
        <row r="1898">
          <cell r="C1898" t="str">
            <v>-</v>
          </cell>
          <cell r="D1898" t="str">
            <v xml:space="preserve">Sirip Besi Trap  tangga pada tiang Besi  t=4mm </v>
          </cell>
        </row>
        <row r="1899">
          <cell r="C1899" t="str">
            <v>-</v>
          </cell>
          <cell r="D1899" t="str">
            <v xml:space="preserve">Bola Dia 12 mm lapis Plat 0,6mm </v>
          </cell>
        </row>
        <row r="1900">
          <cell r="C1900" t="str">
            <v>-</v>
          </cell>
          <cell r="D1900" t="str">
            <v>Keliling pasangan Pondasi lantai 40 Cm</v>
          </cell>
        </row>
        <row r="1901">
          <cell r="C1901" t="str">
            <v>-</v>
          </cell>
          <cell r="D1901" t="str">
            <v>Area Keliling tiang rumput</v>
          </cell>
        </row>
        <row r="1902">
          <cell r="C1902" t="str">
            <v>-</v>
          </cell>
          <cell r="D1902" t="str">
            <v>Taly Nylon Katrol  lengkap</v>
          </cell>
        </row>
        <row r="1903">
          <cell r="C1903" t="str">
            <v>-</v>
          </cell>
          <cell r="D1903" t="str">
            <v>Keliling lingkaran Granit 0.20 Cm</v>
          </cell>
        </row>
        <row r="1904">
          <cell r="C1904" t="str">
            <v>-</v>
          </cell>
          <cell r="D1904" t="str">
            <v>Cincin GIP  t=6mm Cat duco</v>
          </cell>
        </row>
        <row r="1905">
          <cell r="C1905" t="str">
            <v>-</v>
          </cell>
          <cell r="D1905" t="str">
            <v>Tiang bendera galvanis di finish cat Duco</v>
          </cell>
        </row>
        <row r="1907">
          <cell r="B1907">
            <v>6</v>
          </cell>
          <cell r="C1907" t="str">
            <v>Pekerjaan LOGO BNI 46</v>
          </cell>
        </row>
        <row r="1908">
          <cell r="C1908" t="str">
            <v>-</v>
          </cell>
          <cell r="D1908" t="str">
            <v>Pengadaan dan Pemasangan Logo Bank Negara Indonseia 46</v>
          </cell>
          <cell r="H1908">
            <v>1</v>
          </cell>
          <cell r="I1908" t="str">
            <v>Lsm</v>
          </cell>
          <cell r="J1908">
            <v>14793450</v>
          </cell>
          <cell r="K1908">
            <v>14793450</v>
          </cell>
          <cell r="L1908">
            <v>1.05</v>
          </cell>
          <cell r="M1908">
            <v>15533122.5</v>
          </cell>
          <cell r="N1908">
            <v>15533122.5</v>
          </cell>
        </row>
        <row r="1909">
          <cell r="C1909" t="str">
            <v/>
          </cell>
          <cell r="D1909" t="str">
            <v>di Bangunan Gedung termasuk Instalasi Lampu</v>
          </cell>
        </row>
        <row r="1911">
          <cell r="B1911">
            <v>7</v>
          </cell>
          <cell r="C1911" t="str">
            <v>Pekerjaan Bak sampah termasuk</v>
          </cell>
          <cell r="I1911" t="str">
            <v/>
          </cell>
        </row>
        <row r="1912">
          <cell r="C1912" t="str">
            <v>penutup Sesuai gambar dan RKS</v>
          </cell>
          <cell r="H1912">
            <v>1</v>
          </cell>
          <cell r="I1912" t="str">
            <v>Unt</v>
          </cell>
          <cell r="J1912">
            <v>2500000</v>
          </cell>
          <cell r="K1912">
            <v>2500000</v>
          </cell>
          <cell r="L1912">
            <v>1.05</v>
          </cell>
          <cell r="M1912">
            <v>2625000</v>
          </cell>
          <cell r="N1912">
            <v>2625000</v>
          </cell>
        </row>
        <row r="1914">
          <cell r="B1914">
            <v>8</v>
          </cell>
          <cell r="C1914" t="str">
            <v>Pekerjaan Saluran Luar Bangunan</v>
          </cell>
          <cell r="I1914" t="str">
            <v/>
          </cell>
        </row>
        <row r="1915">
          <cell r="C1915" t="str">
            <v>8.1.</v>
          </cell>
          <cell r="D1915" t="str">
            <v>Saluran Luar Bangunan Untuk Lingkungan Bangunan Utama</v>
          </cell>
        </row>
        <row r="1916">
          <cell r="C1916" t="str">
            <v/>
          </cell>
          <cell r="D1916" t="str">
            <v xml:space="preserve">-  Saluran Terbuka Penutup Grill  Besi  tebal = 5mm </v>
          </cell>
          <cell r="H1916">
            <v>59</v>
          </cell>
          <cell r="I1916" t="str">
            <v>M'</v>
          </cell>
          <cell r="J1916">
            <v>502300</v>
          </cell>
          <cell r="K1916">
            <v>29635700</v>
          </cell>
          <cell r="L1916">
            <v>1.0499701373681067</v>
          </cell>
          <cell r="M1916">
            <v>527400</v>
          </cell>
          <cell r="N1916">
            <v>31116600</v>
          </cell>
        </row>
        <row r="1917">
          <cell r="D1917" t="str">
            <v xml:space="preserve">-  Saluran Tertutup  Beton </v>
          </cell>
          <cell r="H1917">
            <v>168.8</v>
          </cell>
          <cell r="I1917" t="str">
            <v>M'</v>
          </cell>
          <cell r="J1917">
            <v>272160</v>
          </cell>
          <cell r="K1917">
            <v>45940608</v>
          </cell>
          <cell r="L1917">
            <v>1.0501175778953558</v>
          </cell>
          <cell r="M1917">
            <v>285800</v>
          </cell>
          <cell r="N1917">
            <v>48243040</v>
          </cell>
        </row>
        <row r="1918">
          <cell r="C1918" t="str">
            <v/>
          </cell>
          <cell r="D1918" t="str">
            <v>-  Bak Kontrol</v>
          </cell>
          <cell r="H1918">
            <v>14</v>
          </cell>
          <cell r="I1918" t="str">
            <v>Bh</v>
          </cell>
          <cell r="J1918">
            <v>250000</v>
          </cell>
          <cell r="K1918">
            <v>3500000</v>
          </cell>
          <cell r="L1918">
            <v>1</v>
          </cell>
          <cell r="M1918">
            <v>250000</v>
          </cell>
          <cell r="N1918">
            <v>3500000</v>
          </cell>
        </row>
        <row r="1920">
          <cell r="B1920">
            <v>9</v>
          </cell>
          <cell r="C1920" t="str">
            <v>Pembuatan Jembatan Masuk Gedung</v>
          </cell>
        </row>
        <row r="1921">
          <cell r="C1921" t="str">
            <v>-</v>
          </cell>
          <cell r="D1921" t="str">
            <v>Pembuatan Jembatan dan Pondasi 600 x 150</v>
          </cell>
          <cell r="H1921">
            <v>2</v>
          </cell>
          <cell r="I1921" t="str">
            <v>Unit</v>
          </cell>
          <cell r="J1921">
            <v>2500000</v>
          </cell>
          <cell r="K1921">
            <v>5000000</v>
          </cell>
          <cell r="L1921">
            <v>1.05</v>
          </cell>
          <cell r="M1921">
            <v>2625000</v>
          </cell>
          <cell r="N1921">
            <v>5250000</v>
          </cell>
        </row>
        <row r="1922">
          <cell r="D1922" t="str">
            <v>Saluran luar Site ukuran 60 x 80 cm, Pondasi batu kali</v>
          </cell>
          <cell r="H1922">
            <v>66</v>
          </cell>
          <cell r="I1922" t="str">
            <v>m"</v>
          </cell>
          <cell r="J1922">
            <v>175000</v>
          </cell>
          <cell r="K1922">
            <v>11550000</v>
          </cell>
          <cell r="L1922">
            <v>1.05</v>
          </cell>
          <cell r="M1922">
            <v>183750</v>
          </cell>
          <cell r="N1922">
            <v>12127500</v>
          </cell>
        </row>
        <row r="1923">
          <cell r="D1923" t="str">
            <v>Trotoir Paving block</v>
          </cell>
          <cell r="I1923" t="str">
            <v xml:space="preserve">    M2</v>
          </cell>
          <cell r="K1923">
            <v>0</v>
          </cell>
          <cell r="L1923" t="e">
            <v>#DIV/0!</v>
          </cell>
          <cell r="N1923">
            <v>0</v>
          </cell>
        </row>
        <row r="1924">
          <cell r="K1924" t="str">
            <v>-</v>
          </cell>
          <cell r="N1924" t="str">
            <v>-</v>
          </cell>
        </row>
        <row r="1925">
          <cell r="G1925" t="str">
            <v>Jumlah   (  XIV. )</v>
          </cell>
          <cell r="K1925">
            <v>393919520.75307691</v>
          </cell>
          <cell r="N1925">
            <v>413396809.79392314</v>
          </cell>
        </row>
        <row r="1926">
          <cell r="K1926" t="str">
            <v>=</v>
          </cell>
          <cell r="N1926" t="str">
            <v>=</v>
          </cell>
        </row>
        <row r="1928">
          <cell r="B1928" t="str">
            <v>XV.</v>
          </cell>
          <cell r="C1928" t="str">
            <v>PEKERJAAN PERLENGKAPAN</v>
          </cell>
        </row>
        <row r="1929">
          <cell r="C1929" t="str">
            <v>Catatan :</v>
          </cell>
          <cell r="K1929" t="str">
            <v/>
          </cell>
          <cell r="N1929" t="str">
            <v/>
          </cell>
        </row>
        <row r="1930">
          <cell r="C1930" t="str">
            <v>-</v>
          </cell>
          <cell r="D1930" t="str">
            <v>Seluruh pekerjaan perlengkapan sudah</v>
          </cell>
        </row>
        <row r="1931">
          <cell r="D1931" t="str">
            <v>termasuk bahan matrial , alat bantu dan</v>
          </cell>
        </row>
        <row r="1932">
          <cell r="D1932" t="str">
            <v>perlengkapan lainnya,  pelaksanaan  di-</v>
          </cell>
        </row>
        <row r="1933">
          <cell r="D1933" t="str">
            <v xml:space="preserve">sesuaikan dengan gambar, spesifikasi </v>
          </cell>
        </row>
        <row r="1934">
          <cell r="D1934" t="str">
            <v>teknis  dan RKS,  kecuali tertulis lain.</v>
          </cell>
        </row>
        <row r="1935">
          <cell r="C1935" t="str">
            <v/>
          </cell>
          <cell r="I1935" t="str">
            <v/>
          </cell>
        </row>
        <row r="1936">
          <cell r="B1936" t="str">
            <v>1.</v>
          </cell>
          <cell r="C1936" t="str">
            <v xml:space="preserve">Pekerjaan Railing Tangga </v>
          </cell>
        </row>
        <row r="1937">
          <cell r="C1937" t="str">
            <v>Bahan :</v>
          </cell>
        </row>
        <row r="1938">
          <cell r="C1938" t="str">
            <v>-</v>
          </cell>
          <cell r="D1938" t="str">
            <v>Bahan Galvanis Ukuran sesuai Gambar</v>
          </cell>
        </row>
        <row r="1939">
          <cell r="C1939" t="str">
            <v>-</v>
          </cell>
          <cell r="D1939" t="str">
            <v>Besi Plat Black Steel pipe, Cat Duco</v>
          </cell>
        </row>
        <row r="1940">
          <cell r="C1940" t="str">
            <v>-</v>
          </cell>
          <cell r="D1940" t="str">
            <v>Hand Railing Kayu Sunkai  r Oven Dia  5 Cm</v>
          </cell>
        </row>
        <row r="1941">
          <cell r="C1941" t="str">
            <v>-</v>
          </cell>
          <cell r="D1941" t="str">
            <v>Melamic finish</v>
          </cell>
        </row>
        <row r="1942">
          <cell r="C1942" t="str">
            <v>-</v>
          </cell>
          <cell r="D1942" t="str">
            <v>Termasuk alat bantu dan perlengkapan lainnya.</v>
          </cell>
        </row>
        <row r="1944">
          <cell r="B1944" t="str">
            <v>1.1.</v>
          </cell>
          <cell r="C1944" t="str">
            <v>Tangga Railing Galvanis dia. 2, 1/2"</v>
          </cell>
        </row>
        <row r="1945">
          <cell r="C1945" t="str">
            <v>Tiang penyangga plat 50 x 10mm ke lantai Galvanis</v>
          </cell>
        </row>
        <row r="1946">
          <cell r="C1946" t="str">
            <v>Rangka melintang Besi Dia 10 mm Galvanis</v>
          </cell>
        </row>
        <row r="1947">
          <cell r="C1947" t="str">
            <v>penutup ujung pipa dop 6 mm,  t = 80cm,</v>
          </cell>
        </row>
        <row r="1948">
          <cell r="C1948" t="str">
            <v>angkurnya ke lantai dan tiang penutupnya Galvanis</v>
          </cell>
        </row>
        <row r="1949">
          <cell r="C1949" t="str">
            <v>Hand Railing Kayu Sunkai  Oven Dia  5 Cm melamic finish</v>
          </cell>
        </row>
        <row r="1950">
          <cell r="C1950" t="str">
            <v>a</v>
          </cell>
          <cell r="D1950" t="str">
            <v>Lantai Satu</v>
          </cell>
          <cell r="F1950" t="str">
            <v/>
          </cell>
        </row>
        <row r="1951">
          <cell r="C1951" t="str">
            <v/>
          </cell>
          <cell r="D1951" t="str">
            <v>-  Railing Tangga</v>
          </cell>
          <cell r="E1951" t="str">
            <v>As.  A-B / 1</v>
          </cell>
          <cell r="F1951" t="str">
            <v/>
          </cell>
          <cell r="H1951">
            <v>17.239999999999998</v>
          </cell>
          <cell r="I1951" t="str">
            <v>M'</v>
          </cell>
          <cell r="J1951">
            <v>675000</v>
          </cell>
          <cell r="K1951">
            <v>11636999.999999998</v>
          </cell>
          <cell r="L1951">
            <v>1.05</v>
          </cell>
          <cell r="M1951">
            <v>708750</v>
          </cell>
          <cell r="N1951">
            <v>12218849.999999998</v>
          </cell>
        </row>
        <row r="1952">
          <cell r="D1952" t="str">
            <v>-  Railing Tangga</v>
          </cell>
          <cell r="E1952" t="str">
            <v>As.      D / 5-6</v>
          </cell>
          <cell r="F1952" t="str">
            <v/>
          </cell>
          <cell r="H1952">
            <v>11.8</v>
          </cell>
          <cell r="I1952" t="str">
            <v>M'</v>
          </cell>
          <cell r="J1952">
            <v>675000</v>
          </cell>
          <cell r="K1952">
            <v>7965000.0000000009</v>
          </cell>
          <cell r="L1952">
            <v>1.05</v>
          </cell>
          <cell r="M1952">
            <v>708750</v>
          </cell>
          <cell r="N1952">
            <v>8363250.0000000009</v>
          </cell>
        </row>
        <row r="1954">
          <cell r="C1954" t="str">
            <v>b</v>
          </cell>
          <cell r="D1954" t="str">
            <v>Lantai Dua</v>
          </cell>
          <cell r="F1954" t="str">
            <v/>
          </cell>
        </row>
        <row r="1955">
          <cell r="C1955" t="str">
            <v/>
          </cell>
          <cell r="D1955" t="str">
            <v>-  Railing Tangga</v>
          </cell>
          <cell r="E1955" t="str">
            <v>As.  A-B / 1</v>
          </cell>
          <cell r="F1955" t="str">
            <v/>
          </cell>
          <cell r="H1955">
            <v>18.350000000000001</v>
          </cell>
          <cell r="I1955" t="str">
            <v>M'</v>
          </cell>
          <cell r="J1955">
            <v>675000</v>
          </cell>
          <cell r="K1955">
            <v>12386250.000000002</v>
          </cell>
          <cell r="L1955">
            <v>1.05</v>
          </cell>
          <cell r="M1955">
            <v>708750</v>
          </cell>
          <cell r="N1955">
            <v>13005562.500000002</v>
          </cell>
        </row>
        <row r="1956">
          <cell r="D1956" t="str">
            <v>-  Railing Tangga</v>
          </cell>
          <cell r="E1956" t="str">
            <v>As.      D / 5-6</v>
          </cell>
          <cell r="H1956">
            <v>11.9</v>
          </cell>
          <cell r="I1956" t="str">
            <v>M'</v>
          </cell>
          <cell r="J1956">
            <v>675000</v>
          </cell>
          <cell r="K1956">
            <v>8032500</v>
          </cell>
          <cell r="L1956">
            <v>1.05</v>
          </cell>
          <cell r="M1956">
            <v>708750</v>
          </cell>
          <cell r="N1956">
            <v>8434125</v>
          </cell>
        </row>
        <row r="1957">
          <cell r="C1957" t="str">
            <v/>
          </cell>
        </row>
        <row r="1958">
          <cell r="B1958" t="str">
            <v>1.2.</v>
          </cell>
          <cell r="C1958" t="str">
            <v>Hand Railing Galvanis dia. 2" Ukuran sesuai dengan gambar</v>
          </cell>
        </row>
        <row r="1959">
          <cell r="C1959" t="str">
            <v>Tiang penyangga plat 50 x 10mm kedinding Galvanis</v>
          </cell>
        </row>
        <row r="1960">
          <cell r="C1960" t="str">
            <v>penutup ujung Plat dop 6 mm,  t = 15cm, Galvanis</v>
          </cell>
        </row>
        <row r="1961">
          <cell r="C1961" t="str">
            <v>angkurnya ke dinding dan tiang penutupnya, Cat Duco finish</v>
          </cell>
        </row>
        <row r="1962">
          <cell r="C1962" t="str">
            <v>Hand Railing Kayu Sunkai  Oven Dia  5 Cm melamic finish</v>
          </cell>
        </row>
        <row r="1964">
          <cell r="C1964" t="str">
            <v>a</v>
          </cell>
          <cell r="D1964" t="str">
            <v>Lantai Satu</v>
          </cell>
          <cell r="F1964" t="str">
            <v/>
          </cell>
        </row>
        <row r="1965">
          <cell r="C1965" t="str">
            <v/>
          </cell>
          <cell r="D1965" t="str">
            <v>-  Railing Tangga</v>
          </cell>
          <cell r="E1965" t="str">
            <v>As.  A-B / 1</v>
          </cell>
          <cell r="F1965" t="str">
            <v/>
          </cell>
          <cell r="H1965">
            <v>15.24</v>
          </cell>
          <cell r="I1965" t="str">
            <v>M'</v>
          </cell>
          <cell r="J1965">
            <v>675000</v>
          </cell>
          <cell r="K1965">
            <v>10287000</v>
          </cell>
          <cell r="L1965">
            <v>1.05</v>
          </cell>
          <cell r="M1965">
            <v>708750</v>
          </cell>
          <cell r="N1965">
            <v>10801350</v>
          </cell>
        </row>
        <row r="1966">
          <cell r="D1966" t="str">
            <v>-  Railing Tangga</v>
          </cell>
          <cell r="E1966" t="str">
            <v>As.      D / 5-6</v>
          </cell>
          <cell r="F1966" t="str">
            <v/>
          </cell>
          <cell r="H1966">
            <v>10.4</v>
          </cell>
          <cell r="I1966" t="str">
            <v>M'</v>
          </cell>
          <cell r="J1966">
            <v>675000</v>
          </cell>
          <cell r="K1966">
            <v>7020000</v>
          </cell>
          <cell r="L1966">
            <v>1.05</v>
          </cell>
          <cell r="M1966">
            <v>708750</v>
          </cell>
          <cell r="N1966">
            <v>7371000</v>
          </cell>
        </row>
        <row r="1968">
          <cell r="C1968" t="str">
            <v>b</v>
          </cell>
          <cell r="D1968" t="str">
            <v>Lantai Dua</v>
          </cell>
          <cell r="F1968" t="str">
            <v/>
          </cell>
        </row>
        <row r="1969">
          <cell r="C1969" t="str">
            <v/>
          </cell>
          <cell r="D1969" t="str">
            <v>-  Railing Tangga</v>
          </cell>
          <cell r="E1969" t="str">
            <v>As.  A-B / 1</v>
          </cell>
          <cell r="F1969" t="str">
            <v/>
          </cell>
          <cell r="H1969">
            <v>11.4</v>
          </cell>
          <cell r="I1969" t="str">
            <v>M'</v>
          </cell>
          <cell r="J1969">
            <v>675000</v>
          </cell>
          <cell r="K1969">
            <v>7695000</v>
          </cell>
          <cell r="L1969">
            <v>1.05</v>
          </cell>
          <cell r="M1969">
            <v>708750</v>
          </cell>
          <cell r="N1969">
            <v>8079750</v>
          </cell>
        </row>
        <row r="1970">
          <cell r="D1970" t="str">
            <v>-  Railing Tangga</v>
          </cell>
          <cell r="E1970" t="str">
            <v>As.      D / 5-6</v>
          </cell>
          <cell r="H1970">
            <v>10.4</v>
          </cell>
          <cell r="I1970" t="str">
            <v>M'</v>
          </cell>
          <cell r="J1970">
            <v>675000</v>
          </cell>
          <cell r="K1970">
            <v>7020000</v>
          </cell>
          <cell r="L1970">
            <v>1.05</v>
          </cell>
          <cell r="M1970">
            <v>708750</v>
          </cell>
          <cell r="N1970">
            <v>7371000</v>
          </cell>
        </row>
        <row r="1971">
          <cell r="E1971" t="str">
            <v>As.  A-B / 1</v>
          </cell>
        </row>
        <row r="1972">
          <cell r="B1972" t="str">
            <v>2.</v>
          </cell>
          <cell r="C1972" t="str">
            <v>Pekerjaan " ENTRY SIGN"  di Pintu Utama</v>
          </cell>
          <cell r="E1972" t="str">
            <v>As.      D / 5-6</v>
          </cell>
        </row>
        <row r="1973">
          <cell r="C1973" t="str">
            <v>termasuk lampu dan Instalasi, Sesuai dengan gambar AD-22</v>
          </cell>
          <cell r="H1973">
            <v>1</v>
          </cell>
          <cell r="I1973" t="str">
            <v>Lsm</v>
          </cell>
          <cell r="J1973">
            <v>7323750</v>
          </cell>
          <cell r="K1973">
            <v>7323750</v>
          </cell>
          <cell r="L1973">
            <v>1.05</v>
          </cell>
          <cell r="M1973">
            <v>7689937.5</v>
          </cell>
          <cell r="N1973">
            <v>7689937.5</v>
          </cell>
        </row>
        <row r="1975">
          <cell r="B1975" t="str">
            <v>3.</v>
          </cell>
          <cell r="C1975" t="str">
            <v>Pekerjaan " ATM SIGN POLE "  tinggi = 4,50 M'</v>
          </cell>
        </row>
        <row r="1976">
          <cell r="C1976" t="str">
            <v>Pekerjaan ATM SIGN POLE , Pondasi, Rangka baja, St Steel,</v>
          </cell>
          <cell r="H1976">
            <v>1</v>
          </cell>
          <cell r="I1976" t="str">
            <v>Lsm</v>
          </cell>
          <cell r="J1976">
            <v>40162500</v>
          </cell>
          <cell r="K1976">
            <v>40162500</v>
          </cell>
          <cell r="L1976">
            <v>1.05</v>
          </cell>
          <cell r="M1976">
            <v>42170625</v>
          </cell>
          <cell r="N1976">
            <v>42170625</v>
          </cell>
        </row>
        <row r="1977">
          <cell r="C1977" t="str">
            <v>Acrilyc Desain Reklame ATM  Sesuai dengan gambar AD-23</v>
          </cell>
        </row>
        <row r="1979">
          <cell r="G1979" t="str">
            <v>Jumlah   (  XV. )</v>
          </cell>
          <cell r="K1979">
            <v>119529000</v>
          </cell>
          <cell r="N1979">
            <v>125505450</v>
          </cell>
        </row>
        <row r="1985">
          <cell r="B1985" t="str">
            <v>XVI.</v>
          </cell>
          <cell r="C1985" t="str">
            <v xml:space="preserve">PEKERJAAN POS JAGA </v>
          </cell>
        </row>
        <row r="1986">
          <cell r="C1986" t="str">
            <v>Catatan :</v>
          </cell>
        </row>
        <row r="1987">
          <cell r="C1987" t="str">
            <v>-</v>
          </cell>
          <cell r="D1987" t="str">
            <v>Seluruh pekerjaan perlengkapan sudah</v>
          </cell>
        </row>
        <row r="1988">
          <cell r="D1988" t="str">
            <v>termasuk bahan matrial , alat bantu dan</v>
          </cell>
        </row>
        <row r="1989">
          <cell r="D1989" t="str">
            <v>perlengkapan lainnya,  pelaksanaan  di-</v>
          </cell>
        </row>
        <row r="1990">
          <cell r="D1990" t="str">
            <v xml:space="preserve">sesuaikan dengan gambar, spesifikasi </v>
          </cell>
        </row>
        <row r="1991">
          <cell r="D1991" t="str">
            <v>teknis  dan RKS,  kecuali tertulis lain.</v>
          </cell>
        </row>
        <row r="1993">
          <cell r="B1993">
            <v>1</v>
          </cell>
          <cell r="C1993" t="str">
            <v>Pekerjaan Tapak bangunan</v>
          </cell>
          <cell r="H1993">
            <v>18.54</v>
          </cell>
          <cell r="I1993" t="str">
            <v>M2</v>
          </cell>
          <cell r="J1993">
            <v>13690</v>
          </cell>
          <cell r="K1993">
            <v>253812.59999999998</v>
          </cell>
          <cell r="L1993">
            <v>1.0496712929145362</v>
          </cell>
          <cell r="M1993">
            <v>14370</v>
          </cell>
          <cell r="N1993">
            <v>266419.8</v>
          </cell>
        </row>
        <row r="1994">
          <cell r="B1994">
            <v>2</v>
          </cell>
          <cell r="C1994" t="str">
            <v>Pekerjaan Bouwplank</v>
          </cell>
          <cell r="H1994">
            <v>20.9</v>
          </cell>
          <cell r="I1994" t="str">
            <v>M'</v>
          </cell>
          <cell r="J1994">
            <v>26380</v>
          </cell>
          <cell r="K1994">
            <v>551342</v>
          </cell>
          <cell r="L1994">
            <v>1.050037907505686</v>
          </cell>
          <cell r="M1994">
            <v>27700</v>
          </cell>
          <cell r="N1994">
            <v>578930</v>
          </cell>
        </row>
        <row r="1995">
          <cell r="B1995">
            <v>3</v>
          </cell>
          <cell r="C1995" t="str">
            <v>Pekerjaan Tanah</v>
          </cell>
        </row>
        <row r="1996">
          <cell r="C1996" t="str">
            <v>-</v>
          </cell>
          <cell r="D1996" t="str">
            <v>Galian tanah</v>
          </cell>
          <cell r="H1996">
            <v>10.220000000000001</v>
          </cell>
          <cell r="I1996" t="str">
            <v>M3</v>
          </cell>
          <cell r="J1996">
            <v>17500</v>
          </cell>
          <cell r="K1996">
            <v>178850</v>
          </cell>
          <cell r="L1996">
            <v>1.05</v>
          </cell>
          <cell r="M1996">
            <v>18375</v>
          </cell>
          <cell r="N1996">
            <v>187792.5</v>
          </cell>
        </row>
        <row r="1997">
          <cell r="B1997" t="str">
            <v/>
          </cell>
          <cell r="C1997" t="str">
            <v>-</v>
          </cell>
          <cell r="D1997" t="str">
            <v>Urugan kembali</v>
          </cell>
          <cell r="H1997">
            <v>6.4</v>
          </cell>
          <cell r="I1997" t="str">
            <v>M3</v>
          </cell>
          <cell r="J1997">
            <v>6000</v>
          </cell>
          <cell r="K1997">
            <v>38400</v>
          </cell>
          <cell r="L1997">
            <v>1</v>
          </cell>
          <cell r="M1997">
            <v>6000</v>
          </cell>
          <cell r="N1997">
            <v>38400</v>
          </cell>
        </row>
        <row r="1998">
          <cell r="B1998" t="str">
            <v/>
          </cell>
          <cell r="C1998" t="str">
            <v>-</v>
          </cell>
          <cell r="D1998" t="str">
            <v>Perataan tanah Ex Galian</v>
          </cell>
          <cell r="H1998">
            <v>3.82</v>
          </cell>
          <cell r="I1998" t="str">
            <v>M3</v>
          </cell>
          <cell r="J1998">
            <v>8000</v>
          </cell>
          <cell r="K1998">
            <v>30560</v>
          </cell>
          <cell r="L1998">
            <v>1</v>
          </cell>
          <cell r="M1998">
            <v>8000</v>
          </cell>
          <cell r="N1998">
            <v>30560</v>
          </cell>
        </row>
        <row r="1999">
          <cell r="B1999">
            <v>4</v>
          </cell>
          <cell r="C1999" t="str">
            <v>Urugan pasir</v>
          </cell>
          <cell r="H1999">
            <v>1.84</v>
          </cell>
          <cell r="I1999" t="str">
            <v>M3</v>
          </cell>
          <cell r="J1999">
            <v>69250</v>
          </cell>
          <cell r="K1999">
            <v>127420</v>
          </cell>
          <cell r="L1999">
            <v>1.0501083032490977</v>
          </cell>
          <cell r="M1999">
            <v>72720</v>
          </cell>
          <cell r="N1999">
            <v>133804.80000000002</v>
          </cell>
        </row>
        <row r="2000">
          <cell r="B2000">
            <v>5</v>
          </cell>
          <cell r="C2000" t="str">
            <v>Lantai Kerja 1 : 3 : 5</v>
          </cell>
          <cell r="H2000">
            <v>0.92</v>
          </cell>
          <cell r="I2000" t="str">
            <v>M3</v>
          </cell>
          <cell r="J2000">
            <v>374230</v>
          </cell>
          <cell r="K2000">
            <v>344291.60000000003</v>
          </cell>
          <cell r="L2000">
            <v>1.0499692702348822</v>
          </cell>
          <cell r="M2000">
            <v>392930</v>
          </cell>
          <cell r="N2000">
            <v>361495.60000000003</v>
          </cell>
        </row>
        <row r="2001">
          <cell r="B2001">
            <v>6</v>
          </cell>
          <cell r="C2001" t="str">
            <v>Pekerjaan Struktur</v>
          </cell>
        </row>
        <row r="2002">
          <cell r="B2002">
            <v>1</v>
          </cell>
          <cell r="C2002" t="str">
            <v>Beton Put Plat</v>
          </cell>
          <cell r="I2002" t="str">
            <v/>
          </cell>
        </row>
        <row r="2003">
          <cell r="C2003" t="str">
            <v>-</v>
          </cell>
          <cell r="D2003" t="str">
            <v>Bekisting</v>
          </cell>
          <cell r="F2003" t="str">
            <v/>
          </cell>
          <cell r="G2003" t="str">
            <v/>
          </cell>
          <cell r="H2003">
            <v>6.36</v>
          </cell>
          <cell r="I2003" t="str">
            <v>M2</v>
          </cell>
          <cell r="J2003">
            <v>52164.05547226387</v>
          </cell>
          <cell r="K2003">
            <v>331763.39280359825</v>
          </cell>
          <cell r="L2003">
            <v>1.0499567087747181</v>
          </cell>
          <cell r="M2003">
            <v>54770</v>
          </cell>
          <cell r="N2003">
            <v>348337.2</v>
          </cell>
        </row>
        <row r="2004">
          <cell r="C2004" t="str">
            <v>-</v>
          </cell>
          <cell r="D2004" t="str">
            <v>Beton</v>
          </cell>
          <cell r="F2004" t="str">
            <v/>
          </cell>
          <cell r="G2004" t="str">
            <v/>
          </cell>
          <cell r="H2004">
            <v>0.92</v>
          </cell>
          <cell r="I2004" t="str">
            <v>M3</v>
          </cell>
          <cell r="J2004">
            <v>547000</v>
          </cell>
          <cell r="K2004">
            <v>503240</v>
          </cell>
          <cell r="L2004">
            <v>0.96266910420475327</v>
          </cell>
          <cell r="M2004">
            <v>526580</v>
          </cell>
          <cell r="N2004">
            <v>484453.60000000003</v>
          </cell>
        </row>
        <row r="2005">
          <cell r="C2005" t="str">
            <v>-</v>
          </cell>
          <cell r="D2005" t="str">
            <v>Besi</v>
          </cell>
          <cell r="F2005" t="str">
            <v/>
          </cell>
          <cell r="G2005" t="str">
            <v/>
          </cell>
          <cell r="I2005" t="str">
            <v/>
          </cell>
        </row>
        <row r="2006">
          <cell r="D2006" t="str">
            <v>- Dia 13</v>
          </cell>
          <cell r="H2006">
            <v>42.41</v>
          </cell>
          <cell r="I2006" t="str">
            <v>Kg</v>
          </cell>
          <cell r="J2006">
            <v>7980</v>
          </cell>
          <cell r="K2006">
            <v>338431.8</v>
          </cell>
          <cell r="L2006">
            <v>1.050125313283208</v>
          </cell>
          <cell r="M2006">
            <v>8380</v>
          </cell>
          <cell r="N2006">
            <v>355395.8</v>
          </cell>
        </row>
        <row r="2007">
          <cell r="D2007" t="str">
            <v>- Dia 10</v>
          </cell>
          <cell r="H2007">
            <v>74.17</v>
          </cell>
          <cell r="I2007" t="str">
            <v>Kg</v>
          </cell>
          <cell r="J2007">
            <v>7790</v>
          </cell>
          <cell r="K2007">
            <v>577784.30000000005</v>
          </cell>
          <cell r="L2007">
            <v>1.0500641848523746</v>
          </cell>
          <cell r="M2007">
            <v>8180</v>
          </cell>
          <cell r="N2007">
            <v>606710.6</v>
          </cell>
        </row>
        <row r="2008">
          <cell r="D2008" t="str">
            <v>- Dia  8</v>
          </cell>
          <cell r="H2008">
            <v>12.22</v>
          </cell>
          <cell r="I2008" t="str">
            <v>Kg</v>
          </cell>
          <cell r="J2008">
            <v>7790</v>
          </cell>
          <cell r="K2008">
            <v>95193.8</v>
          </cell>
          <cell r="L2008">
            <v>1.0500641848523748</v>
          </cell>
          <cell r="M2008">
            <v>8180</v>
          </cell>
          <cell r="N2008">
            <v>99959.6</v>
          </cell>
        </row>
        <row r="2009">
          <cell r="B2009">
            <v>2</v>
          </cell>
          <cell r="C2009" t="str">
            <v>Beton Sloof</v>
          </cell>
          <cell r="I2009" t="str">
            <v/>
          </cell>
        </row>
        <row r="2010">
          <cell r="C2010" t="str">
            <v>-</v>
          </cell>
          <cell r="D2010" t="str">
            <v>Bekisting</v>
          </cell>
          <cell r="F2010" t="str">
            <v/>
          </cell>
          <cell r="G2010" t="str">
            <v/>
          </cell>
          <cell r="H2010">
            <v>10.24</v>
          </cell>
          <cell r="I2010" t="str">
            <v>M2</v>
          </cell>
          <cell r="J2010">
            <v>52164.05547226387</v>
          </cell>
          <cell r="K2010">
            <v>534159.92803598207</v>
          </cell>
          <cell r="L2010">
            <v>1.0499567087747181</v>
          </cell>
          <cell r="M2010">
            <v>54770</v>
          </cell>
          <cell r="N2010">
            <v>560844.80000000005</v>
          </cell>
        </row>
        <row r="2011">
          <cell r="C2011" t="str">
            <v>-</v>
          </cell>
          <cell r="D2011" t="str">
            <v>Beton</v>
          </cell>
          <cell r="F2011" t="str">
            <v/>
          </cell>
          <cell r="G2011" t="str">
            <v/>
          </cell>
          <cell r="H2011">
            <v>1.02</v>
          </cell>
          <cell r="I2011" t="str">
            <v>M3</v>
          </cell>
          <cell r="J2011">
            <v>547000</v>
          </cell>
          <cell r="K2011">
            <v>557940</v>
          </cell>
          <cell r="L2011">
            <v>0.96266910420475316</v>
          </cell>
          <cell r="M2011">
            <v>526580</v>
          </cell>
          <cell r="N2011">
            <v>537111.6</v>
          </cell>
        </row>
        <row r="2012">
          <cell r="C2012" t="str">
            <v>-</v>
          </cell>
          <cell r="D2012" t="str">
            <v>Besi</v>
          </cell>
          <cell r="F2012" t="str">
            <v/>
          </cell>
          <cell r="G2012" t="str">
            <v/>
          </cell>
          <cell r="I2012" t="str">
            <v/>
          </cell>
        </row>
        <row r="2013">
          <cell r="D2013" t="str">
            <v>- Dia 16</v>
          </cell>
          <cell r="H2013">
            <v>80.89</v>
          </cell>
          <cell r="I2013" t="str">
            <v>Kg</v>
          </cell>
          <cell r="J2013">
            <v>7980</v>
          </cell>
          <cell r="K2013">
            <v>645502.19999999995</v>
          </cell>
          <cell r="L2013">
            <v>1.050125313283208</v>
          </cell>
          <cell r="M2013">
            <v>8380</v>
          </cell>
          <cell r="N2013">
            <v>677858.2</v>
          </cell>
        </row>
        <row r="2014">
          <cell r="D2014" t="str">
            <v>- Dia  8</v>
          </cell>
          <cell r="H2014">
            <v>40.92</v>
          </cell>
          <cell r="I2014" t="str">
            <v>Kg</v>
          </cell>
          <cell r="J2014">
            <v>7790</v>
          </cell>
          <cell r="K2014">
            <v>318766.8</v>
          </cell>
          <cell r="L2014">
            <v>1.0500641848523751</v>
          </cell>
          <cell r="M2014">
            <v>8180</v>
          </cell>
          <cell r="N2014">
            <v>334725.60000000003</v>
          </cell>
        </row>
        <row r="2015">
          <cell r="B2015">
            <v>3</v>
          </cell>
          <cell r="C2015" t="str">
            <v>Beton Plat lantai dasar</v>
          </cell>
          <cell r="I2015" t="str">
            <v/>
          </cell>
        </row>
        <row r="2016">
          <cell r="C2016" t="str">
            <v>-</v>
          </cell>
          <cell r="D2016" t="str">
            <v>Bekisting</v>
          </cell>
          <cell r="F2016" t="str">
            <v/>
          </cell>
          <cell r="G2016" t="str">
            <v/>
          </cell>
          <cell r="H2016">
            <v>18.54</v>
          </cell>
          <cell r="I2016" t="str">
            <v>M2</v>
          </cell>
          <cell r="J2016">
            <v>52164.05547226387</v>
          </cell>
          <cell r="K2016">
            <v>967121.58845577214</v>
          </cell>
          <cell r="L2016">
            <v>1.0499567087747181</v>
          </cell>
          <cell r="M2016">
            <v>54770</v>
          </cell>
          <cell r="N2016">
            <v>1015435.7999999999</v>
          </cell>
        </row>
        <row r="2017">
          <cell r="C2017" t="str">
            <v>-</v>
          </cell>
          <cell r="D2017" t="str">
            <v>Beton</v>
          </cell>
          <cell r="F2017" t="str">
            <v/>
          </cell>
          <cell r="G2017" t="str">
            <v/>
          </cell>
          <cell r="H2017">
            <v>1.8540000000000001</v>
          </cell>
          <cell r="I2017" t="str">
            <v>M3</v>
          </cell>
          <cell r="J2017">
            <v>547000</v>
          </cell>
          <cell r="K2017">
            <v>1014138</v>
          </cell>
          <cell r="L2017">
            <v>0.96266910420475327</v>
          </cell>
          <cell r="M2017">
            <v>526580</v>
          </cell>
          <cell r="N2017">
            <v>976279.32000000007</v>
          </cell>
        </row>
        <row r="2018">
          <cell r="C2018" t="str">
            <v>-</v>
          </cell>
          <cell r="D2018" t="str">
            <v>Besi</v>
          </cell>
          <cell r="F2018" t="str">
            <v/>
          </cell>
          <cell r="G2018" t="str">
            <v/>
          </cell>
          <cell r="I2018" t="str">
            <v/>
          </cell>
        </row>
        <row r="2019">
          <cell r="D2019" t="str">
            <v>- Dia 10</v>
          </cell>
          <cell r="H2019">
            <v>114.94799999999999</v>
          </cell>
          <cell r="I2019" t="str">
            <v>Kg</v>
          </cell>
          <cell r="J2019">
            <v>7790</v>
          </cell>
          <cell r="K2019">
            <v>895444.91999999993</v>
          </cell>
          <cell r="L2019">
            <v>1.0500641848523748</v>
          </cell>
          <cell r="M2019">
            <v>8180</v>
          </cell>
          <cell r="N2019">
            <v>940274.6399999999</v>
          </cell>
        </row>
        <row r="2020">
          <cell r="B2020">
            <v>4</v>
          </cell>
          <cell r="C2020" t="str">
            <v>Kolom Beton</v>
          </cell>
          <cell r="I2020" t="str">
            <v/>
          </cell>
        </row>
        <row r="2021">
          <cell r="C2021" t="str">
            <v>-</v>
          </cell>
          <cell r="D2021" t="str">
            <v>Bekisting</v>
          </cell>
          <cell r="F2021" t="str">
            <v/>
          </cell>
          <cell r="G2021" t="str">
            <v/>
          </cell>
          <cell r="H2021">
            <v>13.608000000000001</v>
          </cell>
          <cell r="I2021" t="str">
            <v>M2</v>
          </cell>
          <cell r="J2021">
            <v>66360</v>
          </cell>
          <cell r="K2021">
            <v>903026.88</v>
          </cell>
          <cell r="L2021">
            <v>1.0500301386377335</v>
          </cell>
          <cell r="M2021">
            <v>69680</v>
          </cell>
          <cell r="N2021">
            <v>948205.44000000006</v>
          </cell>
        </row>
        <row r="2022">
          <cell r="C2022" t="str">
            <v>-</v>
          </cell>
          <cell r="D2022" t="str">
            <v>Beton</v>
          </cell>
          <cell r="F2022" t="str">
            <v/>
          </cell>
          <cell r="G2022" t="str">
            <v/>
          </cell>
          <cell r="H2022">
            <v>0.63</v>
          </cell>
          <cell r="I2022" t="str">
            <v>M3</v>
          </cell>
          <cell r="J2022">
            <v>547000</v>
          </cell>
          <cell r="K2022">
            <v>344610</v>
          </cell>
          <cell r="L2022">
            <v>0.96266910420475327</v>
          </cell>
          <cell r="M2022">
            <v>526580</v>
          </cell>
          <cell r="N2022">
            <v>331745.40000000002</v>
          </cell>
        </row>
        <row r="2023">
          <cell r="C2023" t="str">
            <v>-</v>
          </cell>
          <cell r="D2023" t="str">
            <v>Besi</v>
          </cell>
          <cell r="F2023" t="str">
            <v/>
          </cell>
          <cell r="G2023" t="str">
            <v/>
          </cell>
          <cell r="I2023" t="str">
            <v/>
          </cell>
        </row>
        <row r="2024">
          <cell r="D2024" t="str">
            <v>- Dia 16</v>
          </cell>
          <cell r="H2024">
            <v>87.401999999999987</v>
          </cell>
          <cell r="I2024" t="str">
            <v>Kg</v>
          </cell>
          <cell r="J2024">
            <v>7980</v>
          </cell>
          <cell r="K2024">
            <v>697467.95999999985</v>
          </cell>
          <cell r="L2024">
            <v>1.050125313283208</v>
          </cell>
          <cell r="M2024">
            <v>8380</v>
          </cell>
          <cell r="N2024">
            <v>732428.75999999989</v>
          </cell>
        </row>
        <row r="2025">
          <cell r="D2025" t="str">
            <v>- Dia  8</v>
          </cell>
          <cell r="H2025">
            <v>108.54900000000001</v>
          </cell>
          <cell r="I2025" t="str">
            <v>Kg</v>
          </cell>
          <cell r="J2025">
            <v>7790</v>
          </cell>
          <cell r="K2025">
            <v>845596.71000000008</v>
          </cell>
          <cell r="L2025">
            <v>1.0500641848523748</v>
          </cell>
          <cell r="M2025">
            <v>8180</v>
          </cell>
          <cell r="N2025">
            <v>887930.82000000007</v>
          </cell>
        </row>
        <row r="2026">
          <cell r="B2026">
            <v>5</v>
          </cell>
          <cell r="C2026" t="str">
            <v>Balok Atap</v>
          </cell>
          <cell r="I2026" t="str">
            <v/>
          </cell>
          <cell r="K2026" t="str">
            <v/>
          </cell>
          <cell r="N2026" t="str">
            <v/>
          </cell>
        </row>
        <row r="2027">
          <cell r="C2027" t="str">
            <v>-</v>
          </cell>
          <cell r="D2027" t="str">
            <v>Bekisting</v>
          </cell>
          <cell r="F2027" t="str">
            <v/>
          </cell>
          <cell r="G2027" t="str">
            <v/>
          </cell>
          <cell r="H2027">
            <v>11.52</v>
          </cell>
          <cell r="I2027" t="str">
            <v>M2</v>
          </cell>
          <cell r="J2027">
            <v>59790</v>
          </cell>
          <cell r="K2027">
            <v>688780.79999999993</v>
          </cell>
          <cell r="L2027">
            <v>1.0500083626024419</v>
          </cell>
          <cell r="M2027">
            <v>62780</v>
          </cell>
          <cell r="N2027">
            <v>723225.59999999998</v>
          </cell>
        </row>
        <row r="2028">
          <cell r="C2028" t="str">
            <v>-</v>
          </cell>
          <cell r="D2028" t="str">
            <v>Beton</v>
          </cell>
          <cell r="F2028" t="str">
            <v/>
          </cell>
          <cell r="G2028" t="str">
            <v/>
          </cell>
          <cell r="H2028">
            <v>1.02</v>
          </cell>
          <cell r="I2028" t="str">
            <v>M3</v>
          </cell>
          <cell r="J2028">
            <v>547000</v>
          </cell>
          <cell r="K2028">
            <v>557940</v>
          </cell>
          <cell r="L2028">
            <v>0.96266910420475316</v>
          </cell>
          <cell r="M2028">
            <v>526580</v>
          </cell>
          <cell r="N2028">
            <v>537111.6</v>
          </cell>
        </row>
        <row r="2029">
          <cell r="C2029" t="str">
            <v>-</v>
          </cell>
          <cell r="D2029" t="str">
            <v>Besi</v>
          </cell>
          <cell r="F2029" t="str">
            <v/>
          </cell>
          <cell r="G2029" t="str">
            <v/>
          </cell>
          <cell r="I2029" t="str">
            <v/>
          </cell>
          <cell r="K2029" t="str">
            <v/>
          </cell>
          <cell r="N2029" t="str">
            <v/>
          </cell>
        </row>
        <row r="2030">
          <cell r="D2030" t="str">
            <v>- Dia  8</v>
          </cell>
          <cell r="H2030">
            <v>83.43</v>
          </cell>
          <cell r="I2030" t="str">
            <v>Kg</v>
          </cell>
          <cell r="J2030">
            <v>7790</v>
          </cell>
          <cell r="K2030">
            <v>649919.70000000007</v>
          </cell>
          <cell r="L2030">
            <v>1.0500641848523748</v>
          </cell>
          <cell r="M2030">
            <v>8180</v>
          </cell>
          <cell r="N2030">
            <v>682457.4</v>
          </cell>
        </row>
        <row r="2032">
          <cell r="B2032">
            <v>6</v>
          </cell>
          <cell r="C2032" t="str">
            <v>Beton Plat Atap</v>
          </cell>
          <cell r="I2032" t="str">
            <v/>
          </cell>
          <cell r="K2032" t="str">
            <v/>
          </cell>
          <cell r="N2032" t="str">
            <v/>
          </cell>
        </row>
        <row r="2033">
          <cell r="C2033" t="str">
            <v>-</v>
          </cell>
          <cell r="D2033" t="str">
            <v>Bekisting</v>
          </cell>
          <cell r="F2033" t="str">
            <v/>
          </cell>
          <cell r="G2033" t="str">
            <v/>
          </cell>
          <cell r="H2033">
            <v>12.16</v>
          </cell>
          <cell r="I2033" t="str">
            <v>M2</v>
          </cell>
          <cell r="J2033">
            <v>59790</v>
          </cell>
          <cell r="K2033">
            <v>727046.4</v>
          </cell>
          <cell r="L2033">
            <v>1.0500083626024419</v>
          </cell>
          <cell r="M2033">
            <v>62780</v>
          </cell>
          <cell r="N2033">
            <v>763404.80000000005</v>
          </cell>
        </row>
        <row r="2034">
          <cell r="C2034" t="str">
            <v>-</v>
          </cell>
          <cell r="D2034" t="str">
            <v>Beton</v>
          </cell>
          <cell r="F2034" t="str">
            <v/>
          </cell>
          <cell r="G2034" t="str">
            <v/>
          </cell>
          <cell r="H2034">
            <v>0.76</v>
          </cell>
          <cell r="I2034" t="str">
            <v>M3</v>
          </cell>
          <cell r="J2034">
            <v>547000</v>
          </cell>
          <cell r="K2034">
            <v>415720</v>
          </cell>
          <cell r="L2034">
            <v>0.96266910420475316</v>
          </cell>
          <cell r="M2034">
            <v>526580</v>
          </cell>
          <cell r="N2034">
            <v>400200.8</v>
          </cell>
        </row>
        <row r="2035">
          <cell r="C2035" t="str">
            <v>-</v>
          </cell>
          <cell r="D2035" t="str">
            <v>Besi</v>
          </cell>
          <cell r="F2035" t="str">
            <v/>
          </cell>
          <cell r="G2035" t="str">
            <v/>
          </cell>
          <cell r="I2035" t="str">
            <v/>
          </cell>
        </row>
        <row r="2036">
          <cell r="D2036" t="str">
            <v>- Dia 16</v>
          </cell>
          <cell r="H2036">
            <v>80.84</v>
          </cell>
          <cell r="I2036" t="str">
            <v>Kg</v>
          </cell>
          <cell r="J2036">
            <v>7980</v>
          </cell>
          <cell r="K2036">
            <v>645103.20000000007</v>
          </cell>
          <cell r="L2036">
            <v>1.050125313283208</v>
          </cell>
          <cell r="M2036">
            <v>8380</v>
          </cell>
          <cell r="N2036">
            <v>677439.20000000007</v>
          </cell>
        </row>
        <row r="2037">
          <cell r="D2037" t="str">
            <v>- Dia  8</v>
          </cell>
          <cell r="H2037">
            <v>38.93</v>
          </cell>
          <cell r="I2037" t="str">
            <v>Kg</v>
          </cell>
          <cell r="J2037">
            <v>7790</v>
          </cell>
          <cell r="K2037">
            <v>303264.7</v>
          </cell>
          <cell r="L2037">
            <v>1.0500641848523748</v>
          </cell>
          <cell r="M2037">
            <v>8180</v>
          </cell>
          <cell r="N2037">
            <v>318447.40000000002</v>
          </cell>
        </row>
        <row r="2040">
          <cell r="I2040" t="str">
            <v/>
          </cell>
        </row>
        <row r="2041">
          <cell r="I2041" t="str">
            <v/>
          </cell>
        </row>
        <row r="2042">
          <cell r="I2042" t="str">
            <v/>
          </cell>
        </row>
        <row r="2043">
          <cell r="B2043">
            <v>7</v>
          </cell>
          <cell r="C2043" t="str">
            <v>Pekerjaan Pasangan</v>
          </cell>
        </row>
        <row r="2044">
          <cell r="C2044" t="str">
            <v>-</v>
          </cell>
          <cell r="D2044" t="str">
            <v>Pasangan batu bata 1:2</v>
          </cell>
          <cell r="H2044">
            <v>12.3</v>
          </cell>
          <cell r="I2044" t="str">
            <v>M2</v>
          </cell>
          <cell r="J2044">
            <v>39090</v>
          </cell>
          <cell r="K2044">
            <v>480807</v>
          </cell>
          <cell r="L2044">
            <v>1.0483499616270147</v>
          </cell>
          <cell r="M2044">
            <v>40980</v>
          </cell>
          <cell r="N2044">
            <v>504054</v>
          </cell>
        </row>
        <row r="2045">
          <cell r="C2045" t="str">
            <v>-</v>
          </cell>
          <cell r="D2045" t="str">
            <v>Pasangan batu bata 1:5</v>
          </cell>
          <cell r="H2045">
            <v>30.63</v>
          </cell>
          <cell r="I2045" t="str">
            <v>M2</v>
          </cell>
          <cell r="J2045">
            <v>35090</v>
          </cell>
          <cell r="K2045">
            <v>1074806.7</v>
          </cell>
          <cell r="L2045">
            <v>1.0481618694784838</v>
          </cell>
          <cell r="M2045">
            <v>36780</v>
          </cell>
          <cell r="N2045">
            <v>1126571.3999999999</v>
          </cell>
        </row>
        <row r="2046">
          <cell r="C2046" t="str">
            <v>-</v>
          </cell>
          <cell r="D2046" t="str">
            <v>Plesteran 1:2</v>
          </cell>
          <cell r="H2046">
            <v>24.6</v>
          </cell>
          <cell r="I2046" t="str">
            <v>M2</v>
          </cell>
          <cell r="J2046">
            <v>20620</v>
          </cell>
          <cell r="K2046">
            <v>507252.00000000006</v>
          </cell>
          <cell r="L2046">
            <v>1.0499515033947622</v>
          </cell>
          <cell r="M2046">
            <v>21650</v>
          </cell>
          <cell r="N2046">
            <v>532590</v>
          </cell>
        </row>
        <row r="2047">
          <cell r="C2047" t="str">
            <v>-</v>
          </cell>
          <cell r="D2047" t="str">
            <v>Plesteran 1:5</v>
          </cell>
          <cell r="H2047">
            <v>61.26</v>
          </cell>
          <cell r="I2047" t="str">
            <v>M2</v>
          </cell>
          <cell r="J2047">
            <v>18980</v>
          </cell>
          <cell r="K2047">
            <v>1162714.8</v>
          </cell>
          <cell r="L2047">
            <v>1.0500526870389884</v>
          </cell>
          <cell r="M2047">
            <v>19930</v>
          </cell>
          <cell r="N2047">
            <v>1220911.8</v>
          </cell>
        </row>
        <row r="2048">
          <cell r="C2048" t="str">
            <v>-</v>
          </cell>
          <cell r="D2048" t="str">
            <v>Plesteran  1 pc : 2 ps + Aci</v>
          </cell>
          <cell r="K2048" t="str">
            <v/>
          </cell>
          <cell r="N2048" t="str">
            <v/>
          </cell>
        </row>
        <row r="2049">
          <cell r="D2049" t="str">
            <v>Kolom  dan area permukaan beton.</v>
          </cell>
          <cell r="H2049">
            <v>8.7799999999999994</v>
          </cell>
          <cell r="I2049" t="str">
            <v>M2</v>
          </cell>
          <cell r="J2049">
            <v>20620</v>
          </cell>
          <cell r="K2049">
            <v>181043.59999999998</v>
          </cell>
          <cell r="L2049">
            <v>1.0499515033947624</v>
          </cell>
          <cell r="M2049">
            <v>21650</v>
          </cell>
          <cell r="N2049">
            <v>190087</v>
          </cell>
        </row>
        <row r="2050">
          <cell r="B2050" t="str">
            <v/>
          </cell>
          <cell r="I2050" t="str">
            <v/>
          </cell>
        </row>
        <row r="2051">
          <cell r="B2051">
            <v>8</v>
          </cell>
          <cell r="C2051" t="str">
            <v>PEKERJAAN WATER PROOFING</v>
          </cell>
          <cell r="K2051" t="str">
            <v/>
          </cell>
          <cell r="N2051" t="str">
            <v/>
          </cell>
        </row>
        <row r="2052">
          <cell r="B2052" t="str">
            <v/>
          </cell>
          <cell r="C2052" t="str">
            <v>-</v>
          </cell>
          <cell r="D2052" t="str">
            <v>Formdex Uniflex = Screed 5cm, Atap</v>
          </cell>
          <cell r="H2052">
            <v>11.86</v>
          </cell>
          <cell r="I2052" t="str">
            <v>M2</v>
          </cell>
          <cell r="J2052">
            <v>55420</v>
          </cell>
          <cell r="K2052">
            <v>657281.19999999995</v>
          </cell>
          <cell r="L2052">
            <v>1.0499819559725732</v>
          </cell>
          <cell r="M2052">
            <v>58190</v>
          </cell>
          <cell r="N2052">
            <v>690133.4</v>
          </cell>
        </row>
        <row r="2053">
          <cell r="B2053" t="str">
            <v/>
          </cell>
        </row>
        <row r="2054">
          <cell r="B2054">
            <v>9</v>
          </cell>
          <cell r="C2054" t="str">
            <v>PEKERJAAN LANTAI</v>
          </cell>
          <cell r="I2054" t="str">
            <v/>
          </cell>
          <cell r="K2054" t="str">
            <v/>
          </cell>
          <cell r="N2054" t="str">
            <v/>
          </cell>
        </row>
        <row r="2055">
          <cell r="B2055" t="str">
            <v>9.1.</v>
          </cell>
          <cell r="C2055" t="str">
            <v>PEK. LANTAI KERAMIK TILE  33,33X33,33 Cm ( GLASURE )</v>
          </cell>
          <cell r="I2055" t="str">
            <v/>
          </cell>
          <cell r="K2055" t="str">
            <v/>
          </cell>
          <cell r="N2055" t="str">
            <v/>
          </cell>
        </row>
        <row r="2056">
          <cell r="C2056" t="str">
            <v>-</v>
          </cell>
          <cell r="D2056" t="str">
            <v>Ruang Pos Jaga</v>
          </cell>
          <cell r="F2056" t="str">
            <v/>
          </cell>
          <cell r="G2056" t="str">
            <v/>
          </cell>
          <cell r="H2056">
            <v>7.27</v>
          </cell>
          <cell r="I2056" t="str">
            <v>M2</v>
          </cell>
          <cell r="J2056">
            <v>82490</v>
          </cell>
          <cell r="K2056">
            <v>599702.29999999993</v>
          </cell>
          <cell r="L2056">
            <v>1.0500666747484544</v>
          </cell>
          <cell r="M2056">
            <v>86620</v>
          </cell>
          <cell r="N2056">
            <v>629727.39999999991</v>
          </cell>
        </row>
        <row r="2057">
          <cell r="C2057" t="str">
            <v>-</v>
          </cell>
          <cell r="D2057" t="str">
            <v>Area Selasar Pos Jaga</v>
          </cell>
          <cell r="F2057" t="str">
            <v/>
          </cell>
          <cell r="G2057" t="str">
            <v/>
          </cell>
          <cell r="H2057">
            <v>8.19</v>
          </cell>
          <cell r="I2057" t="str">
            <v>M2</v>
          </cell>
          <cell r="J2057">
            <v>82490</v>
          </cell>
          <cell r="K2057">
            <v>675593.1</v>
          </cell>
          <cell r="L2057">
            <v>1.0500666747484544</v>
          </cell>
          <cell r="M2057">
            <v>86620</v>
          </cell>
          <cell r="N2057">
            <v>709417.79999999993</v>
          </cell>
        </row>
        <row r="2058">
          <cell r="C2058" t="str">
            <v>-</v>
          </cell>
          <cell r="D2058" t="str">
            <v>Ruang Toilet</v>
          </cell>
          <cell r="F2058" t="str">
            <v/>
          </cell>
          <cell r="G2058" t="str">
            <v/>
          </cell>
          <cell r="H2058">
            <v>1.64</v>
          </cell>
          <cell r="I2058" t="str">
            <v>M2</v>
          </cell>
          <cell r="J2058">
            <v>82490</v>
          </cell>
          <cell r="K2058">
            <v>135283.6</v>
          </cell>
          <cell r="L2058">
            <v>1.0500666747484542</v>
          </cell>
          <cell r="M2058">
            <v>86620</v>
          </cell>
          <cell r="N2058">
            <v>142056.79999999999</v>
          </cell>
        </row>
        <row r="2059">
          <cell r="B2059" t="str">
            <v>9.2.</v>
          </cell>
          <cell r="C2059" t="str">
            <v xml:space="preserve">Plint </v>
          </cell>
          <cell r="I2059" t="str">
            <v/>
          </cell>
        </row>
        <row r="2060">
          <cell r="C2060" t="str">
            <v>-</v>
          </cell>
          <cell r="D2060" t="str">
            <v>Homogoneus Tile</v>
          </cell>
          <cell r="H2060">
            <v>0</v>
          </cell>
          <cell r="I2060" t="str">
            <v>M'</v>
          </cell>
          <cell r="J2060">
            <v>45830</v>
          </cell>
          <cell r="K2060">
            <v>0</v>
          </cell>
          <cell r="L2060" t="e">
            <v>#DIV/0!</v>
          </cell>
          <cell r="M2060">
            <v>48120</v>
          </cell>
          <cell r="N2060">
            <v>0</v>
          </cell>
        </row>
        <row r="2061">
          <cell r="C2061" t="str">
            <v>-</v>
          </cell>
          <cell r="D2061" t="str">
            <v>Keramik</v>
          </cell>
          <cell r="H2061">
            <v>8.19</v>
          </cell>
          <cell r="I2061" t="str">
            <v>M'</v>
          </cell>
          <cell r="J2061">
            <v>45830</v>
          </cell>
          <cell r="K2061">
            <v>375347.69999999995</v>
          </cell>
          <cell r="L2061">
            <v>1.0499672703469345</v>
          </cell>
          <cell r="M2061">
            <v>48120</v>
          </cell>
          <cell r="N2061">
            <v>394102.8</v>
          </cell>
        </row>
        <row r="2062">
          <cell r="B2062">
            <v>10</v>
          </cell>
          <cell r="C2062" t="str">
            <v xml:space="preserve">PEK. DINDING KERAMIK 33.3 x 50 Cm </v>
          </cell>
          <cell r="I2062" t="str">
            <v/>
          </cell>
        </row>
        <row r="2063">
          <cell r="C2063" t="str">
            <v>-</v>
          </cell>
          <cell r="D2063" t="str">
            <v>Ruang Toilet</v>
          </cell>
          <cell r="H2063">
            <v>12.64</v>
          </cell>
          <cell r="I2063" t="str">
            <v>M2</v>
          </cell>
          <cell r="J2063">
            <v>95090</v>
          </cell>
          <cell r="K2063">
            <v>1201937.6000000001</v>
          </cell>
          <cell r="L2063">
            <v>1.0500578399411082</v>
          </cell>
          <cell r="M2063">
            <v>99850</v>
          </cell>
          <cell r="N2063">
            <v>1262104</v>
          </cell>
        </row>
        <row r="2064">
          <cell r="I2064" t="str">
            <v/>
          </cell>
        </row>
        <row r="2065">
          <cell r="B2065">
            <v>11</v>
          </cell>
          <cell r="C2065" t="str">
            <v>PEKERJAAN PELAPIS PLAFON</v>
          </cell>
          <cell r="I2065" t="str">
            <v/>
          </cell>
        </row>
        <row r="2066">
          <cell r="B2066" t="str">
            <v>11.1.</v>
          </cell>
          <cell r="C2066" t="str">
            <v>Pekerjaan Plafon Gypsum Board</v>
          </cell>
        </row>
        <row r="2067">
          <cell r="C2067">
            <v>1</v>
          </cell>
          <cell r="D2067" t="str">
            <v>Ruang Pos Jaga</v>
          </cell>
          <cell r="F2067" t="str">
            <v/>
          </cell>
          <cell r="H2067">
            <v>7.15</v>
          </cell>
          <cell r="I2067" t="str">
            <v>M2</v>
          </cell>
          <cell r="J2067">
            <v>68300</v>
          </cell>
          <cell r="K2067">
            <v>488345</v>
          </cell>
          <cell r="L2067">
            <v>1.0505124450951684</v>
          </cell>
          <cell r="M2067">
            <v>71750</v>
          </cell>
          <cell r="N2067">
            <v>513012.5</v>
          </cell>
        </row>
        <row r="2068">
          <cell r="C2068">
            <v>2</v>
          </cell>
          <cell r="D2068" t="str">
            <v>Ruang Toilet</v>
          </cell>
          <cell r="F2068" t="str">
            <v/>
          </cell>
          <cell r="H2068">
            <v>1.48</v>
          </cell>
          <cell r="I2068" t="str">
            <v>M2</v>
          </cell>
          <cell r="J2068">
            <v>68300</v>
          </cell>
          <cell r="K2068">
            <v>101084</v>
          </cell>
          <cell r="L2068">
            <v>1.0505124450951684</v>
          </cell>
          <cell r="M2068">
            <v>71750</v>
          </cell>
          <cell r="N2068">
            <v>106190</v>
          </cell>
        </row>
        <row r="2070">
          <cell r="B2070" t="str">
            <v>11.2.</v>
          </cell>
          <cell r="C2070" t="str">
            <v>Pek Lis Plafond Pos jaga</v>
          </cell>
          <cell r="E2070" t="str">
            <v>Gypsum WR</v>
          </cell>
          <cell r="H2070">
            <v>16.8</v>
          </cell>
          <cell r="I2070" t="str">
            <v>M'</v>
          </cell>
          <cell r="J2070">
            <v>12500</v>
          </cell>
          <cell r="K2070">
            <v>210000</v>
          </cell>
          <cell r="L2070">
            <v>1</v>
          </cell>
          <cell r="M2070">
            <v>12500</v>
          </cell>
          <cell r="N2070">
            <v>210000</v>
          </cell>
        </row>
        <row r="2072">
          <cell r="C2072" t="str">
            <v/>
          </cell>
          <cell r="D2072" t="str">
            <v/>
          </cell>
          <cell r="F2072" t="str">
            <v/>
          </cell>
          <cell r="H2072" t="str">
            <v/>
          </cell>
          <cell r="I2072" t="str">
            <v/>
          </cell>
        </row>
        <row r="2073">
          <cell r="B2073">
            <v>12</v>
          </cell>
          <cell r="C2073" t="str">
            <v>PEKERJAAN KOSEN DAUN PINTU DAN JENDELA</v>
          </cell>
          <cell r="I2073" t="str">
            <v/>
          </cell>
        </row>
        <row r="2075">
          <cell r="B2075" t="str">
            <v>12.1.</v>
          </cell>
          <cell r="C2075" t="str">
            <v>Type   JAL - 04</v>
          </cell>
          <cell r="E2075">
            <v>1</v>
          </cell>
          <cell r="F2075" t="str">
            <v>Unt</v>
          </cell>
          <cell r="G2075" t="str">
            <v/>
          </cell>
        </row>
        <row r="2076">
          <cell r="C2076" t="str">
            <v>Pos Jaga</v>
          </cell>
        </row>
        <row r="2077">
          <cell r="B2077" t="str">
            <v/>
          </cell>
          <cell r="C2077" t="str">
            <v>-</v>
          </cell>
          <cell r="D2077" t="str">
            <v>Kosen Alumunium</v>
          </cell>
          <cell r="E2077" t="str">
            <v/>
          </cell>
          <cell r="H2077">
            <v>18.619999999999997</v>
          </cell>
          <cell r="I2077" t="str">
            <v>M'</v>
          </cell>
          <cell r="J2077">
            <v>92330</v>
          </cell>
          <cell r="K2077">
            <v>1719184.5999999999</v>
          </cell>
          <cell r="L2077">
            <v>1.050037907505686</v>
          </cell>
          <cell r="M2077">
            <v>96950</v>
          </cell>
          <cell r="N2077">
            <v>1805208.9999999998</v>
          </cell>
        </row>
        <row r="2078">
          <cell r="C2078" t="str">
            <v>-</v>
          </cell>
          <cell r="D2078" t="str">
            <v>Alumunium louver</v>
          </cell>
          <cell r="E2078" t="str">
            <v/>
          </cell>
          <cell r="H2078">
            <v>10.71</v>
          </cell>
          <cell r="I2078" t="str">
            <v>M'</v>
          </cell>
          <cell r="J2078">
            <v>450920</v>
          </cell>
          <cell r="K2078">
            <v>4829353.2</v>
          </cell>
          <cell r="L2078">
            <v>1.0500532245187617</v>
          </cell>
          <cell r="M2078">
            <v>473490</v>
          </cell>
          <cell r="N2078">
            <v>5071077.9000000004</v>
          </cell>
        </row>
        <row r="2079">
          <cell r="C2079" t="str">
            <v>-</v>
          </cell>
          <cell r="D2079" t="str">
            <v>Kaca     8 mm</v>
          </cell>
          <cell r="H2079">
            <v>4.21</v>
          </cell>
          <cell r="I2079" t="str">
            <v>M2</v>
          </cell>
          <cell r="J2079">
            <v>174000</v>
          </cell>
          <cell r="K2079">
            <v>732540</v>
          </cell>
          <cell r="L2079">
            <v>1.05</v>
          </cell>
          <cell r="M2079">
            <v>182700</v>
          </cell>
          <cell r="N2079">
            <v>769167</v>
          </cell>
        </row>
        <row r="2081">
          <cell r="B2081" t="str">
            <v>12.2.</v>
          </cell>
          <cell r="C2081" t="str">
            <v>Type   JAL - 05</v>
          </cell>
          <cell r="E2081">
            <v>1</v>
          </cell>
          <cell r="F2081" t="str">
            <v>Unt</v>
          </cell>
          <cell r="G2081" t="str">
            <v/>
          </cell>
        </row>
        <row r="2082">
          <cell r="C2082" t="str">
            <v>Pos Jaga</v>
          </cell>
        </row>
        <row r="2083">
          <cell r="B2083" t="str">
            <v/>
          </cell>
          <cell r="C2083" t="str">
            <v>-</v>
          </cell>
          <cell r="D2083" t="str">
            <v>Kosen Alumunium</v>
          </cell>
          <cell r="E2083" t="str">
            <v/>
          </cell>
          <cell r="H2083">
            <v>5.95</v>
          </cell>
          <cell r="I2083" t="str">
            <v>M'</v>
          </cell>
          <cell r="J2083">
            <v>92330</v>
          </cell>
          <cell r="K2083">
            <v>549363.5</v>
          </cell>
          <cell r="L2083">
            <v>1.050037907505686</v>
          </cell>
          <cell r="M2083">
            <v>96950</v>
          </cell>
          <cell r="N2083">
            <v>576852.5</v>
          </cell>
        </row>
        <row r="2084">
          <cell r="C2084" t="str">
            <v>-</v>
          </cell>
          <cell r="D2084" t="str">
            <v>Alumunium louver</v>
          </cell>
          <cell r="E2084" t="str">
            <v/>
          </cell>
          <cell r="H2084">
            <v>2.35</v>
          </cell>
          <cell r="I2084" t="str">
            <v>M'</v>
          </cell>
          <cell r="J2084">
            <v>450920</v>
          </cell>
          <cell r="K2084">
            <v>1059662</v>
          </cell>
          <cell r="L2084">
            <v>1.0500532245187617</v>
          </cell>
          <cell r="M2084">
            <v>473490</v>
          </cell>
          <cell r="N2084">
            <v>1112701.5</v>
          </cell>
        </row>
        <row r="2085">
          <cell r="C2085" t="str">
            <v>-</v>
          </cell>
          <cell r="D2085" t="str">
            <v>Kaca     8 mm</v>
          </cell>
          <cell r="H2085">
            <v>0.95</v>
          </cell>
          <cell r="I2085" t="str">
            <v>M2</v>
          </cell>
          <cell r="J2085">
            <v>174000</v>
          </cell>
          <cell r="K2085">
            <v>165300</v>
          </cell>
          <cell r="L2085">
            <v>1.05</v>
          </cell>
          <cell r="M2085">
            <v>182700</v>
          </cell>
          <cell r="N2085">
            <v>173565</v>
          </cell>
        </row>
        <row r="2086">
          <cell r="K2086" t="str">
            <v/>
          </cell>
          <cell r="N2086" t="str">
            <v/>
          </cell>
        </row>
        <row r="2087">
          <cell r="B2087" t="str">
            <v>12.3.</v>
          </cell>
          <cell r="C2087" t="str">
            <v>Type   P - 03</v>
          </cell>
          <cell r="E2087">
            <v>2</v>
          </cell>
          <cell r="F2087" t="str">
            <v>Unt</v>
          </cell>
        </row>
        <row r="2088">
          <cell r="C2088" t="str">
            <v>-</v>
          </cell>
          <cell r="D2088" t="str">
            <v>Kosen Alumunium</v>
          </cell>
          <cell r="H2088">
            <v>14.6</v>
          </cell>
          <cell r="I2088" t="str">
            <v>M'</v>
          </cell>
          <cell r="J2088">
            <v>92330</v>
          </cell>
          <cell r="K2088">
            <v>1348018</v>
          </cell>
          <cell r="L2088">
            <v>1.050037907505686</v>
          </cell>
          <cell r="M2088">
            <v>96950</v>
          </cell>
          <cell r="N2088">
            <v>1415470</v>
          </cell>
        </row>
        <row r="2089">
          <cell r="B2089" t="str">
            <v/>
          </cell>
          <cell r="C2089" t="str">
            <v>-</v>
          </cell>
          <cell r="D2089" t="str">
            <v>Alumunium louver</v>
          </cell>
          <cell r="E2089" t="str">
            <v/>
          </cell>
          <cell r="H2089">
            <v>4.26</v>
          </cell>
          <cell r="I2089" t="str">
            <v>M'</v>
          </cell>
          <cell r="J2089">
            <v>450920</v>
          </cell>
          <cell r="K2089">
            <v>1920919.2</v>
          </cell>
          <cell r="L2089">
            <v>1.0500532245187617</v>
          </cell>
          <cell r="M2089">
            <v>473490</v>
          </cell>
          <cell r="N2089">
            <v>2017067.4</v>
          </cell>
        </row>
        <row r="2090">
          <cell r="C2090" t="str">
            <v>-</v>
          </cell>
          <cell r="D2090" t="str">
            <v>Daun Pintu HPL</v>
          </cell>
          <cell r="H2090">
            <v>3.08</v>
          </cell>
          <cell r="I2090" t="str">
            <v>M2</v>
          </cell>
          <cell r="J2090">
            <v>599010</v>
          </cell>
          <cell r="K2090">
            <v>1844950.8</v>
          </cell>
          <cell r="L2090">
            <v>1.0499991652893941</v>
          </cell>
          <cell r="M2090">
            <v>628960</v>
          </cell>
          <cell r="N2090">
            <v>1937196.8</v>
          </cell>
        </row>
        <row r="2091">
          <cell r="C2091" t="str">
            <v>-</v>
          </cell>
          <cell r="D2091" t="str">
            <v xml:space="preserve">Lever Handle </v>
          </cell>
          <cell r="E2091" t="str">
            <v>KEND HRE 75.15  US32D+ US32</v>
          </cell>
          <cell r="H2091">
            <v>2</v>
          </cell>
          <cell r="I2091" t="str">
            <v>Bh</v>
          </cell>
          <cell r="J2091">
            <v>10000</v>
          </cell>
          <cell r="K2091">
            <v>20000</v>
          </cell>
          <cell r="L2091">
            <v>1.05</v>
          </cell>
          <cell r="M2091">
            <v>10500</v>
          </cell>
          <cell r="N2091">
            <v>21000</v>
          </cell>
        </row>
        <row r="2092">
          <cell r="C2092" t="str">
            <v>-</v>
          </cell>
          <cell r="D2092" t="str">
            <v>Lockcase Swing Kayu</v>
          </cell>
          <cell r="E2092" t="str">
            <v>FINO F7435-40 US26</v>
          </cell>
          <cell r="H2092">
            <v>2</v>
          </cell>
          <cell r="I2092" t="str">
            <v>Bh</v>
          </cell>
          <cell r="J2092">
            <v>82000</v>
          </cell>
          <cell r="K2092">
            <v>164000</v>
          </cell>
          <cell r="L2092">
            <v>1.05</v>
          </cell>
          <cell r="M2092">
            <v>86100</v>
          </cell>
          <cell r="N2092">
            <v>172200</v>
          </cell>
        </row>
        <row r="2093">
          <cell r="B2093" t="str">
            <v>12.3.</v>
          </cell>
          <cell r="C2093" t="str">
            <v>-</v>
          </cell>
          <cell r="D2093" t="str">
            <v xml:space="preserve">Double Cylinder </v>
          </cell>
          <cell r="E2093" t="str">
            <v>FINO F0920-60 US14</v>
          </cell>
          <cell r="H2093">
            <v>2</v>
          </cell>
          <cell r="I2093" t="str">
            <v>Bh</v>
          </cell>
          <cell r="J2093">
            <v>73000</v>
          </cell>
          <cell r="K2093">
            <v>146000</v>
          </cell>
          <cell r="L2093">
            <v>1.05</v>
          </cell>
          <cell r="M2093">
            <v>76650</v>
          </cell>
          <cell r="N2093">
            <v>153300</v>
          </cell>
        </row>
        <row r="2094">
          <cell r="C2094" t="str">
            <v>-</v>
          </cell>
          <cell r="D2094" t="str">
            <v>Hinges</v>
          </cell>
          <cell r="E2094" t="str">
            <v>FINO SEL0056 4x3x2,5-2BBUS32D</v>
          </cell>
          <cell r="H2094">
            <v>3</v>
          </cell>
          <cell r="I2094" t="str">
            <v>Bh</v>
          </cell>
          <cell r="J2094">
            <v>10000</v>
          </cell>
          <cell r="K2094">
            <v>30000</v>
          </cell>
          <cell r="L2094">
            <v>1.05</v>
          </cell>
          <cell r="M2094">
            <v>10500</v>
          </cell>
          <cell r="N2094">
            <v>31500</v>
          </cell>
        </row>
        <row r="2100">
          <cell r="B2100">
            <v>13</v>
          </cell>
          <cell r="C2100" t="str">
            <v>PEKERJAAN PERLENGKAPAN SANITAIR</v>
          </cell>
          <cell r="F2100" t="str">
            <v>( I - 23 )</v>
          </cell>
          <cell r="I2100" t="str">
            <v/>
          </cell>
        </row>
        <row r="2101">
          <cell r="C2101" t="str">
            <v>-</v>
          </cell>
          <cell r="D2101" t="str">
            <v xml:space="preserve">Closet Jongkok </v>
          </cell>
          <cell r="E2101" t="str">
            <v>CE 6 /TV 150 NWV 12</v>
          </cell>
          <cell r="H2101">
            <v>1</v>
          </cell>
          <cell r="I2101" t="str">
            <v>Unt</v>
          </cell>
          <cell r="J2101">
            <v>1632610</v>
          </cell>
          <cell r="K2101">
            <v>1632610</v>
          </cell>
          <cell r="L2101">
            <v>1.0499996937419225</v>
          </cell>
          <cell r="M2101">
            <v>1714240</v>
          </cell>
          <cell r="N2101">
            <v>1714240</v>
          </cell>
        </row>
        <row r="2102">
          <cell r="C2102" t="str">
            <v>-</v>
          </cell>
          <cell r="D2102" t="str">
            <v xml:space="preserve">Paper Holder </v>
          </cell>
          <cell r="E2102" t="str">
            <v>TS  116 R</v>
          </cell>
          <cell r="H2102">
            <v>1</v>
          </cell>
          <cell r="I2102" t="str">
            <v>Unt</v>
          </cell>
          <cell r="J2102">
            <v>214350</v>
          </cell>
          <cell r="K2102">
            <v>214350</v>
          </cell>
          <cell r="L2102">
            <v>1.0500116631677163</v>
          </cell>
          <cell r="M2102">
            <v>225070</v>
          </cell>
          <cell r="N2102">
            <v>225070</v>
          </cell>
        </row>
        <row r="2103">
          <cell r="C2103" t="str">
            <v>-</v>
          </cell>
          <cell r="D2103" t="str">
            <v>Floor Drain</v>
          </cell>
          <cell r="E2103" t="str">
            <v>TX 1 BN</v>
          </cell>
          <cell r="H2103">
            <v>1</v>
          </cell>
          <cell r="I2103" t="str">
            <v>Bh</v>
          </cell>
          <cell r="J2103">
            <v>187390</v>
          </cell>
          <cell r="K2103">
            <v>187390</v>
          </cell>
          <cell r="L2103">
            <v>1.0500026682320294</v>
          </cell>
          <cell r="M2103">
            <v>196760</v>
          </cell>
          <cell r="N2103">
            <v>196760</v>
          </cell>
        </row>
        <row r="2104">
          <cell r="C2104" t="str">
            <v>-</v>
          </cell>
          <cell r="D2104" t="str">
            <v xml:space="preserve">Double Robe Hook </v>
          </cell>
          <cell r="E2104" t="str">
            <v>TS  118 WS</v>
          </cell>
          <cell r="H2104">
            <v>1</v>
          </cell>
          <cell r="I2104" t="str">
            <v>Bh</v>
          </cell>
          <cell r="J2104">
            <v>90870</v>
          </cell>
          <cell r="K2104">
            <v>90870</v>
          </cell>
          <cell r="L2104">
            <v>1.0499614834378783</v>
          </cell>
          <cell r="M2104">
            <v>95410</v>
          </cell>
          <cell r="N2104">
            <v>95410</v>
          </cell>
        </row>
        <row r="2105">
          <cell r="C2105" t="str">
            <v>-</v>
          </cell>
          <cell r="D2105" t="str">
            <v xml:space="preserve">Kran &amp; Hand Shower </v>
          </cell>
          <cell r="E2105" t="str">
            <v>T 30 AR13V7N</v>
          </cell>
          <cell r="H2105">
            <v>1</v>
          </cell>
          <cell r="I2105" t="str">
            <v>Bh</v>
          </cell>
          <cell r="J2105">
            <v>302730</v>
          </cell>
          <cell r="K2105">
            <v>302730</v>
          </cell>
          <cell r="L2105">
            <v>1.0499785287219634</v>
          </cell>
          <cell r="M2105">
            <v>317860</v>
          </cell>
          <cell r="N2105">
            <v>317860</v>
          </cell>
        </row>
        <row r="2107">
          <cell r="B2107">
            <v>14</v>
          </cell>
          <cell r="C2107" t="str">
            <v>PEKERJAAN PENGECATAN</v>
          </cell>
          <cell r="I2107" t="str">
            <v/>
          </cell>
        </row>
        <row r="2108">
          <cell r="B2108" t="str">
            <v>14.1.</v>
          </cell>
          <cell r="C2108" t="str">
            <v>Pengecatan Plafond Pos Jaga</v>
          </cell>
          <cell r="I2108" t="str">
            <v/>
          </cell>
        </row>
        <row r="2109">
          <cell r="B2109" t="str">
            <v/>
          </cell>
          <cell r="C2109" t="str">
            <v>-</v>
          </cell>
          <cell r="D2109" t="str">
            <v>Plafond Luar dalam dalam</v>
          </cell>
          <cell r="H2109">
            <v>8.6300000000000008</v>
          </cell>
          <cell r="I2109" t="str">
            <v>M2</v>
          </cell>
          <cell r="J2109">
            <v>11900</v>
          </cell>
          <cell r="K2109">
            <v>102697.00000000001</v>
          </cell>
          <cell r="L2109">
            <v>1.0512605042016805</v>
          </cell>
          <cell r="M2109">
            <v>12510</v>
          </cell>
          <cell r="N2109">
            <v>107961.3</v>
          </cell>
        </row>
        <row r="2110">
          <cell r="B2110" t="str">
            <v/>
          </cell>
        </row>
        <row r="2111">
          <cell r="B2111" t="str">
            <v>14.2.</v>
          </cell>
          <cell r="C2111" t="str">
            <v>Pengecatan dinding Pos Jaga</v>
          </cell>
          <cell r="I2111" t="str">
            <v/>
          </cell>
        </row>
        <row r="2112">
          <cell r="B2112" t="str">
            <v/>
          </cell>
          <cell r="C2112" t="str">
            <v>-</v>
          </cell>
          <cell r="D2112" t="str">
            <v>Dinding Luar dan dalam</v>
          </cell>
          <cell r="H2112">
            <v>52.22</v>
          </cell>
          <cell r="I2112" t="str">
            <v>M2</v>
          </cell>
          <cell r="J2112">
            <v>17000</v>
          </cell>
          <cell r="K2112">
            <v>887740</v>
          </cell>
          <cell r="L2112">
            <v>1.0482352941176472</v>
          </cell>
          <cell r="M2112">
            <v>17820</v>
          </cell>
          <cell r="N2112">
            <v>930560.4</v>
          </cell>
        </row>
        <row r="2114">
          <cell r="B2114" t="str">
            <v>15.</v>
          </cell>
          <cell r="C2114" t="str">
            <v>PEKERJAAN ATAP CANOPY POS JAGA</v>
          </cell>
          <cell r="I2114" t="str">
            <v/>
          </cell>
          <cell r="K2114" t="str">
            <v/>
          </cell>
          <cell r="N2114" t="str">
            <v/>
          </cell>
        </row>
        <row r="2115">
          <cell r="B2115" t="str">
            <v>15.1.</v>
          </cell>
          <cell r="C2115" t="str">
            <v xml:space="preserve">Atap Canopy rangka besi hollow galvanis </v>
          </cell>
          <cell r="I2115" t="str">
            <v/>
          </cell>
        </row>
        <row r="2116">
          <cell r="B2116" t="str">
            <v/>
          </cell>
          <cell r="C2116" t="str">
            <v>Cat Duco Silver finish lapis Polycarbonate</v>
          </cell>
          <cell r="H2116">
            <v>12.11</v>
          </cell>
          <cell r="I2116" t="str">
            <v>M2</v>
          </cell>
          <cell r="J2116">
            <v>450000</v>
          </cell>
          <cell r="K2116">
            <v>5449500</v>
          </cell>
          <cell r="L2116">
            <v>1.05</v>
          </cell>
          <cell r="M2116">
            <v>472500</v>
          </cell>
          <cell r="N2116">
            <v>5721975</v>
          </cell>
        </row>
        <row r="2118">
          <cell r="B2118" t="str">
            <v/>
          </cell>
        </row>
        <row r="2120">
          <cell r="G2120" t="str">
            <v>Jumlah      ( XVI. )</v>
          </cell>
          <cell r="K2120">
            <v>46331016.179295354</v>
          </cell>
          <cell r="N2120">
            <v>48334489.379999988</v>
          </cell>
        </row>
        <row r="2121">
          <cell r="K2121" t="str">
            <v/>
          </cell>
          <cell r="N2121" t="str">
            <v/>
          </cell>
        </row>
        <row r="2122">
          <cell r="B2122" t="str">
            <v/>
          </cell>
          <cell r="K2122" t="str">
            <v/>
          </cell>
          <cell r="N2122" t="str">
            <v/>
          </cell>
        </row>
        <row r="2156">
          <cell r="B2156" t="str">
            <v>XVII.</v>
          </cell>
          <cell r="C2156" t="str">
            <v>PEKERJAAN ATM</v>
          </cell>
        </row>
        <row r="2157">
          <cell r="C2157" t="str">
            <v>Catatan :</v>
          </cell>
        </row>
        <row r="2158">
          <cell r="C2158" t="str">
            <v>-</v>
          </cell>
          <cell r="D2158" t="str">
            <v>Seluruh pekerjaan perlengkapan sudah</v>
          </cell>
        </row>
        <row r="2159">
          <cell r="D2159" t="str">
            <v>termasuk bahan matrial , alat bantu dan</v>
          </cell>
        </row>
        <row r="2160">
          <cell r="D2160" t="str">
            <v>perlengkapan lainnya,  pelaksanaan  di-</v>
          </cell>
        </row>
        <row r="2161">
          <cell r="D2161" t="str">
            <v xml:space="preserve">sesuaikan dengan gambar, spesifikasi </v>
          </cell>
        </row>
        <row r="2162">
          <cell r="D2162" t="str">
            <v>teknis  dan RKS,  kecuali tertulis lain.</v>
          </cell>
        </row>
        <row r="2164">
          <cell r="B2164">
            <v>1</v>
          </cell>
          <cell r="C2164" t="str">
            <v>Pekerjaan Tapak bangunan</v>
          </cell>
          <cell r="H2164">
            <v>14.64</v>
          </cell>
          <cell r="I2164" t="str">
            <v>M2</v>
          </cell>
          <cell r="J2164">
            <v>13690</v>
          </cell>
          <cell r="K2164">
            <v>200421.6</v>
          </cell>
          <cell r="L2164">
            <v>1.0496712929145362</v>
          </cell>
          <cell r="M2164">
            <v>14370</v>
          </cell>
          <cell r="N2164">
            <v>210376.80000000002</v>
          </cell>
        </row>
        <row r="2165">
          <cell r="B2165">
            <v>2</v>
          </cell>
          <cell r="C2165" t="str">
            <v>Pekerjaan Bouwplank</v>
          </cell>
          <cell r="H2165">
            <v>20.100000000000001</v>
          </cell>
          <cell r="I2165" t="str">
            <v>M'</v>
          </cell>
          <cell r="J2165">
            <v>26380</v>
          </cell>
          <cell r="K2165">
            <v>530238</v>
          </cell>
          <cell r="L2165">
            <v>1.050037907505686</v>
          </cell>
          <cell r="M2165">
            <v>27700</v>
          </cell>
          <cell r="N2165">
            <v>556770</v>
          </cell>
        </row>
        <row r="2166">
          <cell r="B2166">
            <v>3</v>
          </cell>
          <cell r="C2166" t="str">
            <v>Pekerjaan Tanah</v>
          </cell>
        </row>
        <row r="2167">
          <cell r="C2167" t="str">
            <v>-</v>
          </cell>
          <cell r="D2167" t="str">
            <v>Galian tanah</v>
          </cell>
          <cell r="H2167">
            <v>12.97</v>
          </cell>
          <cell r="I2167" t="str">
            <v>M3</v>
          </cell>
          <cell r="J2167">
            <v>17500</v>
          </cell>
          <cell r="K2167">
            <v>226975</v>
          </cell>
          <cell r="L2167">
            <v>1.05</v>
          </cell>
          <cell r="M2167">
            <v>18375</v>
          </cell>
          <cell r="N2167">
            <v>238323.75</v>
          </cell>
        </row>
        <row r="2168">
          <cell r="B2168" t="str">
            <v/>
          </cell>
          <cell r="C2168" t="str">
            <v>-</v>
          </cell>
          <cell r="D2168" t="str">
            <v>Urugan kembali</v>
          </cell>
          <cell r="H2168">
            <v>8.4</v>
          </cell>
          <cell r="I2168" t="str">
            <v>M3</v>
          </cell>
          <cell r="J2168">
            <v>6000</v>
          </cell>
          <cell r="K2168">
            <v>50400</v>
          </cell>
          <cell r="L2168">
            <v>1</v>
          </cell>
          <cell r="M2168">
            <v>6000</v>
          </cell>
          <cell r="N2168">
            <v>50400</v>
          </cell>
        </row>
        <row r="2169">
          <cell r="B2169" t="str">
            <v/>
          </cell>
          <cell r="C2169" t="str">
            <v>-</v>
          </cell>
          <cell r="D2169" t="str">
            <v>Perataan tanah Ex Galian</v>
          </cell>
          <cell r="H2169">
            <v>4.57</v>
          </cell>
          <cell r="I2169" t="str">
            <v>M3</v>
          </cell>
          <cell r="J2169">
            <v>8000</v>
          </cell>
          <cell r="K2169">
            <v>36560</v>
          </cell>
          <cell r="L2169">
            <v>1</v>
          </cell>
          <cell r="M2169">
            <v>8000</v>
          </cell>
          <cell r="N2169">
            <v>36560</v>
          </cell>
        </row>
        <row r="2170">
          <cell r="B2170">
            <v>4</v>
          </cell>
          <cell r="C2170" t="str">
            <v>Urugan pasir</v>
          </cell>
          <cell r="H2170">
            <v>1.46</v>
          </cell>
          <cell r="I2170" t="str">
            <v>M3</v>
          </cell>
          <cell r="J2170">
            <v>69250</v>
          </cell>
          <cell r="K2170">
            <v>101105</v>
          </cell>
          <cell r="L2170">
            <v>1.0501083032490974</v>
          </cell>
          <cell r="M2170">
            <v>72720</v>
          </cell>
          <cell r="N2170">
            <v>106171.2</v>
          </cell>
        </row>
        <row r="2171">
          <cell r="B2171">
            <v>5</v>
          </cell>
          <cell r="C2171" t="str">
            <v>Lantai Kerja 1 : 3 : 5</v>
          </cell>
          <cell r="H2171">
            <v>0.75</v>
          </cell>
          <cell r="I2171" t="str">
            <v>M3</v>
          </cell>
          <cell r="J2171">
            <v>374230</v>
          </cell>
          <cell r="K2171">
            <v>280672.5</v>
          </cell>
          <cell r="L2171">
            <v>1.0499692702348824</v>
          </cell>
          <cell r="M2171">
            <v>392930</v>
          </cell>
          <cell r="N2171">
            <v>294697.5</v>
          </cell>
        </row>
        <row r="2172">
          <cell r="B2172">
            <v>6</v>
          </cell>
          <cell r="C2172" t="str">
            <v>Pekerjaan Struktur</v>
          </cell>
        </row>
        <row r="2173">
          <cell r="B2173">
            <v>1</v>
          </cell>
          <cell r="C2173" t="str">
            <v>Beton Put Plat</v>
          </cell>
          <cell r="I2173" t="str">
            <v/>
          </cell>
        </row>
        <row r="2174">
          <cell r="C2174" t="str">
            <v>-</v>
          </cell>
          <cell r="D2174" t="str">
            <v>Bekisting</v>
          </cell>
          <cell r="F2174" t="str">
            <v/>
          </cell>
          <cell r="G2174" t="str">
            <v/>
          </cell>
          <cell r="H2174">
            <v>11.32</v>
          </cell>
          <cell r="I2174" t="str">
            <v>M2</v>
          </cell>
          <cell r="J2174">
            <v>52164.05547226387</v>
          </cell>
          <cell r="K2174">
            <v>590497.10794602707</v>
          </cell>
          <cell r="L2174">
            <v>1.0499567087747181</v>
          </cell>
          <cell r="M2174">
            <v>54770</v>
          </cell>
          <cell r="N2174">
            <v>619996.4</v>
          </cell>
        </row>
        <row r="2175">
          <cell r="C2175" t="str">
            <v>-</v>
          </cell>
          <cell r="D2175" t="str">
            <v>Beton</v>
          </cell>
          <cell r="F2175" t="str">
            <v/>
          </cell>
          <cell r="G2175" t="str">
            <v/>
          </cell>
          <cell r="H2175">
            <v>2.25</v>
          </cell>
          <cell r="I2175" t="str">
            <v>M3</v>
          </cell>
          <cell r="J2175">
            <v>547000</v>
          </cell>
          <cell r="K2175">
            <v>1230750</v>
          </cell>
          <cell r="L2175">
            <v>0.96266910420475316</v>
          </cell>
          <cell r="M2175">
            <v>526580</v>
          </cell>
          <cell r="N2175">
            <v>1184805</v>
          </cell>
        </row>
        <row r="2176">
          <cell r="C2176" t="str">
            <v>-</v>
          </cell>
          <cell r="D2176" t="str">
            <v>Besi</v>
          </cell>
          <cell r="F2176" t="str">
            <v/>
          </cell>
          <cell r="G2176" t="str">
            <v/>
          </cell>
          <cell r="I2176" t="str">
            <v/>
          </cell>
        </row>
        <row r="2177">
          <cell r="D2177" t="str">
            <v>- Dia 16</v>
          </cell>
          <cell r="H2177">
            <v>18.579999999999998</v>
          </cell>
          <cell r="I2177" t="str">
            <v>Kg</v>
          </cell>
          <cell r="J2177">
            <v>7980</v>
          </cell>
          <cell r="K2177">
            <v>148268.4</v>
          </cell>
          <cell r="L2177">
            <v>1.050125313283208</v>
          </cell>
          <cell r="M2177">
            <v>8380</v>
          </cell>
          <cell r="N2177">
            <v>155700.4</v>
          </cell>
        </row>
        <row r="2178">
          <cell r="D2178" t="str">
            <v>- Dia 13</v>
          </cell>
          <cell r="H2178">
            <v>22.56</v>
          </cell>
          <cell r="I2178" t="str">
            <v>Kg</v>
          </cell>
          <cell r="J2178">
            <v>7980</v>
          </cell>
          <cell r="K2178">
            <v>180028.79999999999</v>
          </cell>
          <cell r="L2178">
            <v>1.050125313283208</v>
          </cell>
          <cell r="M2178">
            <v>8380</v>
          </cell>
          <cell r="N2178">
            <v>189052.79999999999</v>
          </cell>
        </row>
        <row r="2179">
          <cell r="D2179" t="str">
            <v>- Dia 10</v>
          </cell>
          <cell r="H2179">
            <v>114.78</v>
          </cell>
          <cell r="I2179" t="str">
            <v>Kg</v>
          </cell>
          <cell r="J2179">
            <v>7790</v>
          </cell>
          <cell r="K2179">
            <v>894136.2</v>
          </cell>
          <cell r="L2179">
            <v>1.0500641848523748</v>
          </cell>
          <cell r="M2179">
            <v>8180</v>
          </cell>
          <cell r="N2179">
            <v>938900.4</v>
          </cell>
        </row>
        <row r="2180">
          <cell r="D2180" t="str">
            <v>- Dia  8</v>
          </cell>
          <cell r="H2180">
            <v>14.96</v>
          </cell>
          <cell r="I2180" t="str">
            <v>Kg</v>
          </cell>
          <cell r="J2180">
            <v>7790</v>
          </cell>
          <cell r="K2180">
            <v>116538.40000000001</v>
          </cell>
          <cell r="L2180">
            <v>1.0500641848523748</v>
          </cell>
          <cell r="M2180">
            <v>8180</v>
          </cell>
          <cell r="N2180">
            <v>122372.8</v>
          </cell>
        </row>
        <row r="2181">
          <cell r="B2181">
            <v>2</v>
          </cell>
          <cell r="C2181" t="str">
            <v>Beton Sloof</v>
          </cell>
          <cell r="I2181" t="str">
            <v/>
          </cell>
        </row>
        <row r="2182">
          <cell r="C2182" t="str">
            <v>-</v>
          </cell>
          <cell r="D2182" t="str">
            <v>Bekisting</v>
          </cell>
          <cell r="F2182" t="str">
            <v/>
          </cell>
          <cell r="G2182" t="str">
            <v/>
          </cell>
          <cell r="H2182">
            <v>14.21</v>
          </cell>
          <cell r="I2182" t="str">
            <v>M2</v>
          </cell>
          <cell r="J2182">
            <v>52164.05547226387</v>
          </cell>
          <cell r="K2182">
            <v>741251.22826086963</v>
          </cell>
          <cell r="L2182">
            <v>1.0499567087747181</v>
          </cell>
          <cell r="M2182">
            <v>54770</v>
          </cell>
          <cell r="N2182">
            <v>778281.70000000007</v>
          </cell>
        </row>
        <row r="2183">
          <cell r="C2183" t="str">
            <v>-</v>
          </cell>
          <cell r="D2183" t="str">
            <v>Beton</v>
          </cell>
          <cell r="F2183" t="str">
            <v/>
          </cell>
          <cell r="G2183" t="str">
            <v/>
          </cell>
          <cell r="H2183">
            <v>1.45</v>
          </cell>
          <cell r="I2183" t="str">
            <v>M3</v>
          </cell>
          <cell r="J2183">
            <v>547000</v>
          </cell>
          <cell r="K2183">
            <v>793150</v>
          </cell>
          <cell r="L2183">
            <v>0.96266910420475316</v>
          </cell>
          <cell r="M2183">
            <v>526580</v>
          </cell>
          <cell r="N2183">
            <v>763541</v>
          </cell>
        </row>
        <row r="2184">
          <cell r="C2184" t="str">
            <v>-</v>
          </cell>
          <cell r="D2184" t="str">
            <v>Besi</v>
          </cell>
          <cell r="F2184" t="str">
            <v/>
          </cell>
          <cell r="G2184" t="str">
            <v/>
          </cell>
          <cell r="I2184" t="str">
            <v/>
          </cell>
        </row>
        <row r="2185">
          <cell r="D2185" t="str">
            <v>- Dia 16</v>
          </cell>
          <cell r="H2185">
            <v>109.12</v>
          </cell>
          <cell r="I2185" t="str">
            <v>Kg</v>
          </cell>
          <cell r="J2185">
            <v>7980</v>
          </cell>
          <cell r="K2185">
            <v>870777.60000000009</v>
          </cell>
          <cell r="L2185">
            <v>1.050125313283208</v>
          </cell>
          <cell r="M2185">
            <v>8380</v>
          </cell>
          <cell r="N2185">
            <v>914425.60000000009</v>
          </cell>
        </row>
        <row r="2186">
          <cell r="D2186" t="str">
            <v>- Dia 13</v>
          </cell>
          <cell r="H2186">
            <v>4.8600000000000003</v>
          </cell>
          <cell r="I2186" t="str">
            <v>Kg</v>
          </cell>
          <cell r="J2186">
            <v>7980</v>
          </cell>
          <cell r="K2186">
            <v>38782.800000000003</v>
          </cell>
          <cell r="L2186">
            <v>1.050125313283208</v>
          </cell>
          <cell r="M2186">
            <v>8380</v>
          </cell>
          <cell r="N2186">
            <v>40726.800000000003</v>
          </cell>
        </row>
        <row r="2187">
          <cell r="D2187" t="str">
            <v>- Dia  8</v>
          </cell>
          <cell r="H2187">
            <v>60.14</v>
          </cell>
          <cell r="I2187" t="str">
            <v>Kg</v>
          </cell>
          <cell r="J2187">
            <v>7790</v>
          </cell>
          <cell r="K2187">
            <v>468490.6</v>
          </cell>
          <cell r="L2187">
            <v>1.0500641848523748</v>
          </cell>
          <cell r="M2187">
            <v>8180</v>
          </cell>
          <cell r="N2187">
            <v>491945.2</v>
          </cell>
        </row>
        <row r="2188">
          <cell r="B2188">
            <v>3</v>
          </cell>
          <cell r="C2188" t="str">
            <v>Beton Plat lantai dasar</v>
          </cell>
          <cell r="I2188" t="str">
            <v/>
          </cell>
        </row>
        <row r="2189">
          <cell r="C2189" t="str">
            <v>-</v>
          </cell>
          <cell r="D2189" t="str">
            <v>Bekisting</v>
          </cell>
          <cell r="F2189" t="str">
            <v/>
          </cell>
          <cell r="G2189" t="str">
            <v/>
          </cell>
          <cell r="H2189">
            <v>14.64</v>
          </cell>
          <cell r="I2189" t="str">
            <v>M2</v>
          </cell>
          <cell r="J2189">
            <v>52164.05547226387</v>
          </cell>
          <cell r="K2189">
            <v>763681.77211394312</v>
          </cell>
          <cell r="L2189">
            <v>1.0499567087747181</v>
          </cell>
          <cell r="M2189">
            <v>54770</v>
          </cell>
          <cell r="N2189">
            <v>801832.8</v>
          </cell>
        </row>
        <row r="2190">
          <cell r="C2190" t="str">
            <v>-</v>
          </cell>
          <cell r="D2190" t="str">
            <v>Beton</v>
          </cell>
          <cell r="F2190" t="str">
            <v/>
          </cell>
          <cell r="G2190" t="str">
            <v/>
          </cell>
          <cell r="H2190">
            <v>1.4640000000000002</v>
          </cell>
          <cell r="I2190" t="str">
            <v>M3</v>
          </cell>
          <cell r="J2190">
            <v>547000</v>
          </cell>
          <cell r="K2190">
            <v>800808.00000000012</v>
          </cell>
          <cell r="L2190">
            <v>0.96266910420475316</v>
          </cell>
          <cell r="M2190">
            <v>526580</v>
          </cell>
          <cell r="N2190">
            <v>770913.12000000011</v>
          </cell>
        </row>
        <row r="2191">
          <cell r="C2191" t="str">
            <v>-</v>
          </cell>
          <cell r="D2191" t="str">
            <v>Besi</v>
          </cell>
          <cell r="F2191" t="str">
            <v/>
          </cell>
          <cell r="G2191" t="str">
            <v/>
          </cell>
          <cell r="I2191" t="str">
            <v/>
          </cell>
        </row>
        <row r="2192">
          <cell r="D2192" t="str">
            <v>- Dia 10</v>
          </cell>
          <cell r="H2192">
            <v>90.768000000000001</v>
          </cell>
          <cell r="I2192" t="str">
            <v>Kg</v>
          </cell>
          <cell r="J2192">
            <v>7790</v>
          </cell>
          <cell r="K2192">
            <v>707082.72</v>
          </cell>
          <cell r="L2192">
            <v>1.0500641848523748</v>
          </cell>
          <cell r="M2192">
            <v>8180</v>
          </cell>
          <cell r="N2192">
            <v>742482.24</v>
          </cell>
        </row>
        <row r="2193">
          <cell r="B2193">
            <v>4</v>
          </cell>
          <cell r="C2193" t="str">
            <v>Kolom Beton</v>
          </cell>
          <cell r="I2193" t="str">
            <v/>
          </cell>
        </row>
        <row r="2194">
          <cell r="C2194" t="str">
            <v>-</v>
          </cell>
          <cell r="D2194" t="str">
            <v>Bekisting</v>
          </cell>
          <cell r="F2194" t="str">
            <v/>
          </cell>
          <cell r="G2194" t="str">
            <v/>
          </cell>
          <cell r="H2194">
            <v>13.824000000000002</v>
          </cell>
          <cell r="I2194" t="str">
            <v>M2</v>
          </cell>
          <cell r="J2194">
            <v>66360</v>
          </cell>
          <cell r="K2194">
            <v>917360.64000000013</v>
          </cell>
          <cell r="L2194">
            <v>1.0500301386377335</v>
          </cell>
          <cell r="M2194">
            <v>69680</v>
          </cell>
          <cell r="N2194">
            <v>963256.32000000007</v>
          </cell>
        </row>
        <row r="2195">
          <cell r="C2195" t="str">
            <v>-</v>
          </cell>
          <cell r="D2195" t="str">
            <v>Beton</v>
          </cell>
          <cell r="F2195" t="str">
            <v/>
          </cell>
          <cell r="G2195" t="str">
            <v/>
          </cell>
          <cell r="H2195">
            <v>0.64</v>
          </cell>
          <cell r="I2195" t="str">
            <v>M3</v>
          </cell>
          <cell r="J2195">
            <v>547000</v>
          </cell>
          <cell r="K2195">
            <v>350080</v>
          </cell>
          <cell r="L2195">
            <v>0.96266910420475327</v>
          </cell>
          <cell r="M2195">
            <v>526580</v>
          </cell>
          <cell r="N2195">
            <v>337011.20000000001</v>
          </cell>
        </row>
        <row r="2196">
          <cell r="C2196" t="str">
            <v>-</v>
          </cell>
          <cell r="D2196" t="str">
            <v>Besi</v>
          </cell>
          <cell r="F2196" t="str">
            <v/>
          </cell>
          <cell r="G2196" t="str">
            <v/>
          </cell>
          <cell r="I2196" t="str">
            <v/>
          </cell>
        </row>
        <row r="2197">
          <cell r="D2197" t="str">
            <v>- Dia 16</v>
          </cell>
          <cell r="H2197">
            <v>88.789333333333332</v>
          </cell>
          <cell r="I2197" t="str">
            <v>Kg</v>
          </cell>
          <cell r="J2197">
            <v>7980</v>
          </cell>
          <cell r="K2197">
            <v>708538.88</v>
          </cell>
          <cell r="L2197">
            <v>1.050125313283208</v>
          </cell>
          <cell r="M2197">
            <v>8380</v>
          </cell>
          <cell r="N2197">
            <v>744054.61333333328</v>
          </cell>
        </row>
        <row r="2198">
          <cell r="D2198" t="str">
            <v>- Dia  8</v>
          </cell>
          <cell r="H2198">
            <v>110.27200000000001</v>
          </cell>
          <cell r="I2198" t="str">
            <v>Kg</v>
          </cell>
          <cell r="J2198">
            <v>7790</v>
          </cell>
          <cell r="K2198">
            <v>859018.88</v>
          </cell>
          <cell r="L2198">
            <v>1.0500641848523748</v>
          </cell>
          <cell r="M2198">
            <v>8180</v>
          </cell>
          <cell r="N2198">
            <v>902024.96000000008</v>
          </cell>
        </row>
        <row r="2199">
          <cell r="B2199">
            <v>5</v>
          </cell>
          <cell r="C2199" t="str">
            <v>Balok Atap</v>
          </cell>
          <cell r="I2199" t="str">
            <v/>
          </cell>
        </row>
        <row r="2200">
          <cell r="C2200" t="str">
            <v>-</v>
          </cell>
          <cell r="D2200" t="str">
            <v>Bekisting</v>
          </cell>
          <cell r="F2200" t="str">
            <v/>
          </cell>
          <cell r="G2200" t="str">
            <v/>
          </cell>
          <cell r="H2200">
            <v>15.12</v>
          </cell>
          <cell r="I2200" t="str">
            <v>M2</v>
          </cell>
          <cell r="J2200">
            <v>59790</v>
          </cell>
          <cell r="K2200">
            <v>904024.79999999993</v>
          </cell>
          <cell r="L2200">
            <v>1.0500083626024419</v>
          </cell>
          <cell r="M2200">
            <v>62780</v>
          </cell>
          <cell r="N2200">
            <v>949233.6</v>
          </cell>
        </row>
        <row r="2201">
          <cell r="C2201" t="str">
            <v>-</v>
          </cell>
          <cell r="D2201" t="str">
            <v>Beton</v>
          </cell>
          <cell r="F2201" t="str">
            <v/>
          </cell>
          <cell r="G2201" t="str">
            <v/>
          </cell>
          <cell r="H2201">
            <v>1.1000000000000001</v>
          </cell>
          <cell r="I2201" t="str">
            <v>M3</v>
          </cell>
          <cell r="J2201">
            <v>547000</v>
          </cell>
          <cell r="K2201">
            <v>601700</v>
          </cell>
          <cell r="L2201">
            <v>0.96266910420475316</v>
          </cell>
          <cell r="M2201">
            <v>526580</v>
          </cell>
          <cell r="N2201">
            <v>579238</v>
          </cell>
        </row>
        <row r="2202">
          <cell r="C2202" t="str">
            <v>-</v>
          </cell>
          <cell r="D2202" t="str">
            <v>Besi</v>
          </cell>
          <cell r="F2202" t="str">
            <v/>
          </cell>
          <cell r="G2202" t="str">
            <v/>
          </cell>
          <cell r="I2202" t="str">
            <v/>
          </cell>
          <cell r="K2202" t="str">
            <v/>
          </cell>
          <cell r="N2202" t="str">
            <v/>
          </cell>
        </row>
        <row r="2203">
          <cell r="D2203" t="str">
            <v>- Dia 16</v>
          </cell>
          <cell r="H2203">
            <v>106.48</v>
          </cell>
          <cell r="I2203" t="str">
            <v>Kg</v>
          </cell>
          <cell r="J2203">
            <v>7980</v>
          </cell>
          <cell r="K2203">
            <v>849710.4</v>
          </cell>
          <cell r="L2203">
            <v>1.050125313283208</v>
          </cell>
          <cell r="M2203">
            <v>8380</v>
          </cell>
          <cell r="N2203">
            <v>892302.4</v>
          </cell>
        </row>
        <row r="2204">
          <cell r="D2204" t="str">
            <v>- Dia  8</v>
          </cell>
          <cell r="H2204">
            <v>49.79</v>
          </cell>
          <cell r="I2204" t="str">
            <v>Kg</v>
          </cell>
          <cell r="J2204">
            <v>7790</v>
          </cell>
          <cell r="K2204">
            <v>387864.1</v>
          </cell>
          <cell r="L2204">
            <v>1.0500641848523748</v>
          </cell>
          <cell r="M2204">
            <v>8180</v>
          </cell>
          <cell r="N2204">
            <v>407282.2</v>
          </cell>
        </row>
        <row r="2205">
          <cell r="B2205">
            <v>6</v>
          </cell>
          <cell r="C2205" t="str">
            <v>Beton Plat Atap</v>
          </cell>
          <cell r="I2205" t="str">
            <v/>
          </cell>
          <cell r="K2205" t="str">
            <v/>
          </cell>
          <cell r="N2205" t="str">
            <v/>
          </cell>
        </row>
        <row r="2206">
          <cell r="C2206" t="str">
            <v>-</v>
          </cell>
          <cell r="D2206" t="str">
            <v>Bekisting</v>
          </cell>
          <cell r="F2206" t="str">
            <v/>
          </cell>
          <cell r="G2206" t="str">
            <v/>
          </cell>
          <cell r="H2206">
            <v>20.5</v>
          </cell>
          <cell r="I2206" t="str">
            <v>M2</v>
          </cell>
          <cell r="J2206">
            <v>59790</v>
          </cell>
          <cell r="K2206">
            <v>1225695</v>
          </cell>
          <cell r="L2206">
            <v>1.0500083626024419</v>
          </cell>
          <cell r="M2206">
            <v>62780</v>
          </cell>
          <cell r="N2206">
            <v>1286990</v>
          </cell>
        </row>
        <row r="2207">
          <cell r="C2207" t="str">
            <v>-</v>
          </cell>
          <cell r="D2207" t="str">
            <v>Beton</v>
          </cell>
          <cell r="F2207" t="str">
            <v/>
          </cell>
          <cell r="G2207" t="str">
            <v/>
          </cell>
          <cell r="H2207">
            <v>1.98</v>
          </cell>
          <cell r="I2207" t="str">
            <v>M3</v>
          </cell>
          <cell r="J2207">
            <v>547000</v>
          </cell>
          <cell r="K2207">
            <v>1083060</v>
          </cell>
          <cell r="L2207">
            <v>0.96266910420475327</v>
          </cell>
          <cell r="M2207">
            <v>526580</v>
          </cell>
          <cell r="N2207">
            <v>1042628.4</v>
          </cell>
        </row>
        <row r="2208">
          <cell r="C2208" t="str">
            <v>-</v>
          </cell>
          <cell r="D2208" t="str">
            <v>Besi</v>
          </cell>
          <cell r="F2208" t="str">
            <v/>
          </cell>
          <cell r="G2208" t="str">
            <v/>
          </cell>
          <cell r="I2208" t="str">
            <v/>
          </cell>
        </row>
        <row r="2209">
          <cell r="D2209" t="str">
            <v>- Dia  8</v>
          </cell>
          <cell r="H2209">
            <v>94.9</v>
          </cell>
          <cell r="I2209" t="str">
            <v>Kg</v>
          </cell>
          <cell r="J2209">
            <v>7790</v>
          </cell>
          <cell r="K2209">
            <v>739271</v>
          </cell>
          <cell r="L2209">
            <v>1.0500641848523748</v>
          </cell>
          <cell r="M2209">
            <v>8180</v>
          </cell>
          <cell r="N2209">
            <v>776282</v>
          </cell>
        </row>
        <row r="2212">
          <cell r="I2212" t="str">
            <v/>
          </cell>
          <cell r="K2212" t="str">
            <v/>
          </cell>
          <cell r="N2212" t="str">
            <v/>
          </cell>
        </row>
        <row r="2213">
          <cell r="I2213" t="str">
            <v/>
          </cell>
        </row>
        <row r="2214">
          <cell r="B2214">
            <v>7</v>
          </cell>
          <cell r="C2214" t="str">
            <v>PEKERJAAN PASANGAN</v>
          </cell>
        </row>
        <row r="2215">
          <cell r="C2215" t="str">
            <v>-</v>
          </cell>
          <cell r="D2215" t="str">
            <v>Pasangan batu bata 1:2</v>
          </cell>
          <cell r="H2215">
            <v>2.85</v>
          </cell>
          <cell r="I2215" t="str">
            <v>M2</v>
          </cell>
          <cell r="J2215">
            <v>39090</v>
          </cell>
          <cell r="K2215">
            <v>111406.5</v>
          </cell>
          <cell r="L2215">
            <v>1.0483499616270147</v>
          </cell>
          <cell r="M2215">
            <v>40980</v>
          </cell>
          <cell r="N2215">
            <v>116793</v>
          </cell>
        </row>
        <row r="2216">
          <cell r="C2216" t="str">
            <v>-</v>
          </cell>
          <cell r="D2216" t="str">
            <v>Pasangan batu bata 1:5</v>
          </cell>
          <cell r="H2216">
            <v>15.43</v>
          </cell>
          <cell r="I2216" t="str">
            <v>M2</v>
          </cell>
          <cell r="J2216">
            <v>35090</v>
          </cell>
          <cell r="K2216">
            <v>541438.69999999995</v>
          </cell>
          <cell r="L2216">
            <v>1.048161869478484</v>
          </cell>
          <cell r="M2216">
            <v>36780</v>
          </cell>
          <cell r="N2216">
            <v>567515.4</v>
          </cell>
        </row>
        <row r="2217">
          <cell r="C2217" t="str">
            <v>-</v>
          </cell>
          <cell r="D2217" t="str">
            <v>Plesteran 1:2</v>
          </cell>
          <cell r="H2217">
            <v>5.7</v>
          </cell>
          <cell r="I2217" t="str">
            <v>M2</v>
          </cell>
          <cell r="J2217">
            <v>20620</v>
          </cell>
          <cell r="K2217">
            <v>117534</v>
          </cell>
          <cell r="L2217">
            <v>1.0499515033947624</v>
          </cell>
          <cell r="M2217">
            <v>21650</v>
          </cell>
          <cell r="N2217">
            <v>123405</v>
          </cell>
        </row>
        <row r="2218">
          <cell r="C2218" t="str">
            <v>-</v>
          </cell>
          <cell r="D2218" t="str">
            <v>Plesteran 1:5</v>
          </cell>
          <cell r="H2218">
            <v>30.86</v>
          </cell>
          <cell r="I2218" t="str">
            <v>M2</v>
          </cell>
          <cell r="J2218">
            <v>18980</v>
          </cell>
          <cell r="K2218">
            <v>585722.80000000005</v>
          </cell>
          <cell r="L2218">
            <v>1.0500526870389884</v>
          </cell>
          <cell r="M2218">
            <v>19930</v>
          </cell>
          <cell r="N2218">
            <v>615039.80000000005</v>
          </cell>
        </row>
        <row r="2219">
          <cell r="C2219" t="str">
            <v>-</v>
          </cell>
          <cell r="D2219" t="str">
            <v>Plesteran  1 pc : 2 ps + Aci</v>
          </cell>
        </row>
        <row r="2220">
          <cell r="D2220" t="str">
            <v>Kolom  dan area permukaan beton.</v>
          </cell>
          <cell r="H2220">
            <v>8.58</v>
          </cell>
          <cell r="I2220" t="str">
            <v>M2</v>
          </cell>
          <cell r="J2220">
            <v>20620</v>
          </cell>
          <cell r="K2220">
            <v>176919.6</v>
          </cell>
          <cell r="L2220">
            <v>1.0499515033947624</v>
          </cell>
          <cell r="M2220">
            <v>21650</v>
          </cell>
          <cell r="N2220">
            <v>185757</v>
          </cell>
        </row>
        <row r="2221">
          <cell r="B2221" t="str">
            <v/>
          </cell>
          <cell r="I2221" t="str">
            <v/>
          </cell>
          <cell r="K2221" t="str">
            <v/>
          </cell>
          <cell r="N2221" t="str">
            <v/>
          </cell>
        </row>
        <row r="2222">
          <cell r="B2222">
            <v>8</v>
          </cell>
          <cell r="C2222" t="str">
            <v>PEKERJAAN WATER PROOFING</v>
          </cell>
        </row>
        <row r="2223">
          <cell r="B2223" t="str">
            <v/>
          </cell>
          <cell r="C2223" t="str">
            <v>-</v>
          </cell>
          <cell r="D2223" t="str">
            <v>Formdex Uniflex = Screed 5cm, Atap</v>
          </cell>
          <cell r="H2223">
            <v>11.86</v>
          </cell>
          <cell r="I2223" t="str">
            <v>M2</v>
          </cell>
          <cell r="J2223">
            <v>55420</v>
          </cell>
          <cell r="K2223">
            <v>657281.19999999995</v>
          </cell>
          <cell r="L2223">
            <v>1.0499819559725732</v>
          </cell>
          <cell r="M2223">
            <v>58190</v>
          </cell>
          <cell r="N2223">
            <v>690133.4</v>
          </cell>
        </row>
        <row r="2224">
          <cell r="B2224" t="str">
            <v/>
          </cell>
          <cell r="K2224" t="str">
            <v/>
          </cell>
          <cell r="N2224" t="str">
            <v/>
          </cell>
        </row>
        <row r="2225">
          <cell r="B2225">
            <v>9</v>
          </cell>
          <cell r="C2225" t="str">
            <v>PEKERJAAN LANTAI</v>
          </cell>
          <cell r="I2225" t="str">
            <v/>
          </cell>
        </row>
        <row r="2226">
          <cell r="B2226" t="str">
            <v>9.1.</v>
          </cell>
          <cell r="C2226" t="str">
            <v>PEK. LANTAI KERAMIK TILE  33,33X33,33 Cm ( GLASURE )</v>
          </cell>
          <cell r="I2226" t="str">
            <v/>
          </cell>
          <cell r="K2226" t="str">
            <v/>
          </cell>
          <cell r="N2226" t="str">
            <v/>
          </cell>
        </row>
        <row r="2227">
          <cell r="C2227" t="str">
            <v>-</v>
          </cell>
          <cell r="D2227" t="str">
            <v>Ruang ATM</v>
          </cell>
          <cell r="F2227" t="str">
            <v/>
          </cell>
          <cell r="G2227" t="str">
            <v/>
          </cell>
          <cell r="H2227">
            <v>10.35</v>
          </cell>
          <cell r="I2227" t="str">
            <v>M2</v>
          </cell>
          <cell r="J2227">
            <v>82490</v>
          </cell>
          <cell r="K2227">
            <v>853771.5</v>
          </cell>
          <cell r="L2227">
            <v>1.0500666747484544</v>
          </cell>
          <cell r="M2227">
            <v>86620</v>
          </cell>
          <cell r="N2227">
            <v>896517</v>
          </cell>
        </row>
        <row r="2228">
          <cell r="C2228" t="str">
            <v>-</v>
          </cell>
          <cell r="D2228" t="str">
            <v>Area Selasar ATM</v>
          </cell>
          <cell r="F2228" t="str">
            <v/>
          </cell>
          <cell r="G2228" t="str">
            <v/>
          </cell>
          <cell r="H2228">
            <v>5.19</v>
          </cell>
          <cell r="I2228" t="str">
            <v>M2</v>
          </cell>
          <cell r="J2228">
            <v>82490</v>
          </cell>
          <cell r="K2228">
            <v>428123.10000000003</v>
          </cell>
          <cell r="L2228">
            <v>1.0500666747484544</v>
          </cell>
          <cell r="M2228">
            <v>86620</v>
          </cell>
          <cell r="N2228">
            <v>449557.80000000005</v>
          </cell>
        </row>
        <row r="2229">
          <cell r="C2229" t="str">
            <v>-</v>
          </cell>
          <cell r="D2229" t="str">
            <v>Pilnt Homogoneus Tile</v>
          </cell>
          <cell r="H2229">
            <v>8.9499999999999993</v>
          </cell>
          <cell r="I2229" t="str">
            <v>M'</v>
          </cell>
          <cell r="J2229">
            <v>82490</v>
          </cell>
          <cell r="K2229">
            <v>738285.49999999988</v>
          </cell>
          <cell r="L2229">
            <v>1.0500666747484544</v>
          </cell>
          <cell r="M2229">
            <v>86620</v>
          </cell>
          <cell r="N2229">
            <v>775248.99999999988</v>
          </cell>
        </row>
        <row r="2230">
          <cell r="I2230" t="str">
            <v/>
          </cell>
        </row>
        <row r="2231">
          <cell r="B2231">
            <v>10</v>
          </cell>
          <cell r="C2231" t="str">
            <v>PEKERJAAN PELAPIS PLAFON</v>
          </cell>
          <cell r="I2231" t="str">
            <v/>
          </cell>
        </row>
        <row r="2232">
          <cell r="B2232" t="str">
            <v>10.1.</v>
          </cell>
          <cell r="C2232" t="str">
            <v>Pekerjaan Plafon Gypsum Board</v>
          </cell>
        </row>
        <row r="2233">
          <cell r="C2233" t="str">
            <v>-</v>
          </cell>
          <cell r="D2233" t="str">
            <v>Ruang GALERY ATM</v>
          </cell>
          <cell r="F2233" t="str">
            <v/>
          </cell>
          <cell r="H2233">
            <v>8.9700000000000006</v>
          </cell>
          <cell r="I2233" t="str">
            <v>M2</v>
          </cell>
          <cell r="J2233">
            <v>11900</v>
          </cell>
          <cell r="K2233">
            <v>106743.00000000001</v>
          </cell>
          <cell r="L2233">
            <v>1.0512605042016807</v>
          </cell>
          <cell r="M2233">
            <v>12510</v>
          </cell>
          <cell r="N2233">
            <v>112214.70000000001</v>
          </cell>
        </row>
        <row r="2234">
          <cell r="B2234" t="str">
            <v>10.2.</v>
          </cell>
          <cell r="C2234" t="str">
            <v>Pek Lis Plafond ATM</v>
          </cell>
          <cell r="H2234">
            <v>17.7</v>
          </cell>
          <cell r="I2234" t="str">
            <v>M'</v>
          </cell>
          <cell r="J2234">
            <v>22500</v>
          </cell>
          <cell r="K2234">
            <v>398250</v>
          </cell>
          <cell r="L2234">
            <v>1.05</v>
          </cell>
          <cell r="M2234">
            <v>23625</v>
          </cell>
          <cell r="N2234">
            <v>418162.5</v>
          </cell>
        </row>
        <row r="2235">
          <cell r="C2235" t="str">
            <v/>
          </cell>
          <cell r="D2235" t="str">
            <v/>
          </cell>
          <cell r="F2235" t="str">
            <v/>
          </cell>
          <cell r="H2235" t="str">
            <v/>
          </cell>
          <cell r="I2235" t="str">
            <v/>
          </cell>
        </row>
        <row r="2236">
          <cell r="B2236">
            <v>11</v>
          </cell>
          <cell r="C2236" t="str">
            <v>PEKERJAAN KOSEN DAUN PINTU DAN JENDELA</v>
          </cell>
          <cell r="I2236" t="str">
            <v/>
          </cell>
        </row>
        <row r="2237">
          <cell r="B2237" t="str">
            <v>11.1.</v>
          </cell>
          <cell r="C2237" t="str">
            <v>Type   JAL - 06</v>
          </cell>
          <cell r="F2237" t="str">
            <v>Unt</v>
          </cell>
          <cell r="G2237" t="str">
            <v/>
          </cell>
        </row>
        <row r="2238">
          <cell r="C2238" t="str">
            <v>Area ATM</v>
          </cell>
        </row>
        <row r="2239">
          <cell r="C2239" t="str">
            <v>-</v>
          </cell>
          <cell r="D2239" t="str">
            <v>Kosen Alumunium</v>
          </cell>
          <cell r="E2239">
            <v>2</v>
          </cell>
          <cell r="H2239">
            <v>36.4</v>
          </cell>
          <cell r="I2239" t="str">
            <v>M'</v>
          </cell>
          <cell r="J2239">
            <v>92330</v>
          </cell>
          <cell r="K2239">
            <v>3360812</v>
          </cell>
          <cell r="L2239">
            <v>1.050037907505686</v>
          </cell>
          <cell r="M2239">
            <v>96950</v>
          </cell>
          <cell r="N2239">
            <v>3528980</v>
          </cell>
        </row>
        <row r="2240">
          <cell r="C2240" t="str">
            <v>-</v>
          </cell>
          <cell r="D2240" t="str">
            <v>Kaca     8 mm</v>
          </cell>
          <cell r="H2240">
            <v>10.96</v>
          </cell>
          <cell r="I2240" t="str">
            <v>M2</v>
          </cell>
          <cell r="J2240">
            <v>174000</v>
          </cell>
          <cell r="K2240">
            <v>1907040.0000000002</v>
          </cell>
          <cell r="L2240">
            <v>1.05</v>
          </cell>
          <cell r="M2240">
            <v>182700</v>
          </cell>
          <cell r="N2240">
            <v>2002392.0000000002</v>
          </cell>
        </row>
        <row r="2241">
          <cell r="E2241" t="str">
            <v/>
          </cell>
        </row>
        <row r="2242">
          <cell r="B2242" t="str">
            <v>11.2.</v>
          </cell>
          <cell r="C2242" t="str">
            <v>Type   PJAL - 08</v>
          </cell>
          <cell r="F2242" t="str">
            <v>Unt</v>
          </cell>
          <cell r="G2242" t="str">
            <v/>
          </cell>
        </row>
        <row r="2243">
          <cell r="C2243" t="str">
            <v>Area Ruang ATM</v>
          </cell>
        </row>
        <row r="2244">
          <cell r="C2244" t="str">
            <v>-</v>
          </cell>
          <cell r="D2244" t="str">
            <v>Cover Alumunium</v>
          </cell>
          <cell r="E2244">
            <v>1</v>
          </cell>
          <cell r="H2244">
            <v>10.7</v>
          </cell>
          <cell r="I2244" t="str">
            <v>M'</v>
          </cell>
          <cell r="J2244">
            <v>175000</v>
          </cell>
          <cell r="K2244">
            <v>1872499.9999999998</v>
          </cell>
          <cell r="L2244">
            <v>1.05</v>
          </cell>
          <cell r="M2244">
            <v>183750</v>
          </cell>
          <cell r="N2244">
            <v>1966124.9999999998</v>
          </cell>
        </row>
        <row r="2245">
          <cell r="B2245" t="str">
            <v/>
          </cell>
          <cell r="C2245" t="str">
            <v>-</v>
          </cell>
          <cell r="D2245" t="str">
            <v>Kaca Tempered 12 mm  DP</v>
          </cell>
          <cell r="H2245">
            <v>1.89</v>
          </cell>
          <cell r="I2245" t="str">
            <v>M2</v>
          </cell>
          <cell r="J2245">
            <v>331500</v>
          </cell>
          <cell r="K2245">
            <v>626535</v>
          </cell>
          <cell r="L2245">
            <v>1.0500150829562593</v>
          </cell>
          <cell r="M2245">
            <v>348080</v>
          </cell>
          <cell r="N2245">
            <v>657871.19999999995</v>
          </cell>
        </row>
        <row r="2246">
          <cell r="C2246" t="str">
            <v>-</v>
          </cell>
          <cell r="D2246" t="str">
            <v xml:space="preserve">Kaca Tempered 12 mm  </v>
          </cell>
          <cell r="H2246">
            <v>1.89</v>
          </cell>
          <cell r="I2246" t="str">
            <v>M2</v>
          </cell>
          <cell r="J2246">
            <v>331500</v>
          </cell>
          <cell r="K2246">
            <v>626535</v>
          </cell>
          <cell r="L2246">
            <v>1.0500150829562593</v>
          </cell>
          <cell r="M2246">
            <v>348080</v>
          </cell>
          <cell r="N2246">
            <v>657871.19999999995</v>
          </cell>
        </row>
        <row r="2247">
          <cell r="C2247" t="str">
            <v>-</v>
          </cell>
          <cell r="D2247" t="str">
            <v>Kaca  10 mm</v>
          </cell>
          <cell r="H2247">
            <v>1.92</v>
          </cell>
          <cell r="I2247" t="str">
            <v>M2</v>
          </cell>
          <cell r="J2247">
            <v>237000</v>
          </cell>
          <cell r="K2247">
            <v>455040</v>
          </cell>
          <cell r="L2247">
            <v>1.05</v>
          </cell>
          <cell r="M2247">
            <v>248850</v>
          </cell>
          <cell r="N2247">
            <v>477792</v>
          </cell>
        </row>
        <row r="2248">
          <cell r="C2248" t="str">
            <v>-</v>
          </cell>
          <cell r="D2248" t="str">
            <v>Cover Logo BNI 50 x 240</v>
          </cell>
          <cell r="H2248">
            <v>1</v>
          </cell>
          <cell r="I2248" t="str">
            <v>M2</v>
          </cell>
          <cell r="J2248">
            <v>7323750</v>
          </cell>
          <cell r="K2248">
            <v>7323750</v>
          </cell>
          <cell r="L2248">
            <v>1.05</v>
          </cell>
          <cell r="M2248">
            <v>7689937.5</v>
          </cell>
          <cell r="N2248">
            <v>7689937.5</v>
          </cell>
        </row>
        <row r="2249">
          <cell r="C2249" t="str">
            <v>-</v>
          </cell>
          <cell r="D2249" t="str">
            <v>Handle GHD0031 D3Bx175cm US32D+US32</v>
          </cell>
          <cell r="H2249">
            <v>1</v>
          </cell>
          <cell r="I2249" t="str">
            <v>Psg</v>
          </cell>
          <cell r="J2249">
            <v>760000</v>
          </cell>
          <cell r="K2249">
            <v>760000</v>
          </cell>
          <cell r="L2249">
            <v>1.05</v>
          </cell>
          <cell r="M2249">
            <v>798000</v>
          </cell>
          <cell r="N2249">
            <v>798000</v>
          </cell>
        </row>
        <row r="2250">
          <cell r="B2250" t="str">
            <v/>
          </cell>
          <cell r="C2250" t="str">
            <v>-</v>
          </cell>
          <cell r="D2250" t="str">
            <v>Floor Hinge</v>
          </cell>
          <cell r="H2250">
            <v>1</v>
          </cell>
          <cell r="I2250" t="str">
            <v>Bh</v>
          </cell>
          <cell r="J2250">
            <v>960000</v>
          </cell>
          <cell r="K2250">
            <v>960000</v>
          </cell>
          <cell r="L2250">
            <v>1.05</v>
          </cell>
          <cell r="M2250">
            <v>1008000</v>
          </cell>
          <cell r="N2250">
            <v>1008000</v>
          </cell>
        </row>
        <row r="2251">
          <cell r="C2251" t="str">
            <v>-</v>
          </cell>
          <cell r="D2251" t="str">
            <v xml:space="preserve">Bottom Pivot Patch </v>
          </cell>
          <cell r="H2251">
            <v>1</v>
          </cell>
          <cell r="I2251" t="str">
            <v>Bh</v>
          </cell>
          <cell r="J2251">
            <v>330000</v>
          </cell>
          <cell r="K2251">
            <v>330000</v>
          </cell>
          <cell r="L2251">
            <v>1.05</v>
          </cell>
          <cell r="M2251">
            <v>346500</v>
          </cell>
          <cell r="N2251">
            <v>346500</v>
          </cell>
        </row>
        <row r="2252">
          <cell r="C2252" t="str">
            <v>-</v>
          </cell>
          <cell r="D2252" t="str">
            <v xml:space="preserve">Top Pivot Patch </v>
          </cell>
          <cell r="E2252" t="str">
            <v xml:space="preserve">KEND 09584 KOMPLIT </v>
          </cell>
          <cell r="H2252">
            <v>1</v>
          </cell>
          <cell r="I2252" t="str">
            <v>Bh</v>
          </cell>
          <cell r="J2252">
            <v>330000</v>
          </cell>
          <cell r="K2252">
            <v>330000</v>
          </cell>
          <cell r="L2252">
            <v>1.05</v>
          </cell>
          <cell r="M2252">
            <v>346500</v>
          </cell>
          <cell r="N2252">
            <v>346500</v>
          </cell>
        </row>
        <row r="2253">
          <cell r="C2253" t="str">
            <v>-</v>
          </cell>
          <cell r="D2253" t="str">
            <v xml:space="preserve">Top Pin </v>
          </cell>
          <cell r="E2253" t="str">
            <v>PT 2210 / D US32</v>
          </cell>
          <cell r="H2253">
            <v>1</v>
          </cell>
          <cell r="I2253" t="str">
            <v>Bh</v>
          </cell>
          <cell r="J2253">
            <v>224000</v>
          </cell>
          <cell r="K2253">
            <v>224000</v>
          </cell>
          <cell r="L2253">
            <v>1.05</v>
          </cell>
          <cell r="M2253">
            <v>235200</v>
          </cell>
          <cell r="N2253">
            <v>235200</v>
          </cell>
        </row>
        <row r="2254">
          <cell r="C2254" t="str">
            <v>-</v>
          </cell>
          <cell r="D2254" t="str">
            <v xml:space="preserve">Patch Lock </v>
          </cell>
          <cell r="E2254" t="str">
            <v>PT 2220 US32</v>
          </cell>
          <cell r="H2254">
            <v>1</v>
          </cell>
          <cell r="I2254" t="str">
            <v>Bh</v>
          </cell>
          <cell r="J2254">
            <v>538000</v>
          </cell>
          <cell r="K2254">
            <v>538000</v>
          </cell>
          <cell r="L2254">
            <v>1.05</v>
          </cell>
          <cell r="M2254">
            <v>564900</v>
          </cell>
          <cell r="N2254">
            <v>564900</v>
          </cell>
        </row>
        <row r="2255">
          <cell r="C2255" t="str">
            <v>-</v>
          </cell>
          <cell r="D2255" t="str">
            <v xml:space="preserve">Double Cylinder </v>
          </cell>
          <cell r="E2255" t="str">
            <v>PT 2221</v>
          </cell>
          <cell r="H2255">
            <v>1</v>
          </cell>
          <cell r="I2255" t="str">
            <v>Bh</v>
          </cell>
          <cell r="J2255">
            <v>73000</v>
          </cell>
          <cell r="K2255">
            <v>73000</v>
          </cell>
          <cell r="L2255">
            <v>1.05</v>
          </cell>
          <cell r="M2255">
            <v>76650</v>
          </cell>
          <cell r="N2255">
            <v>76650</v>
          </cell>
        </row>
        <row r="2256">
          <cell r="E2256" t="str">
            <v>PT 2210 US32</v>
          </cell>
        </row>
        <row r="2257">
          <cell r="B2257">
            <v>12</v>
          </cell>
          <cell r="C2257" t="str">
            <v>PEKERJAAN PENGECATAN</v>
          </cell>
          <cell r="E2257" t="str">
            <v>Fino F0920-60 US14</v>
          </cell>
          <cell r="I2257" t="str">
            <v/>
          </cell>
        </row>
        <row r="2258">
          <cell r="B2258" t="str">
            <v>12.1.</v>
          </cell>
          <cell r="C2258" t="str">
            <v>Pengecatan Plafond ATM</v>
          </cell>
          <cell r="I2258" t="str">
            <v/>
          </cell>
        </row>
        <row r="2259">
          <cell r="C2259" t="str">
            <v>-</v>
          </cell>
          <cell r="D2259" t="str">
            <v>Plafond Luar dalam dalam</v>
          </cell>
          <cell r="H2259">
            <v>8.9700000000000006</v>
          </cell>
          <cell r="I2259" t="str">
            <v>M2</v>
          </cell>
          <cell r="J2259">
            <v>11900</v>
          </cell>
          <cell r="K2259">
            <v>106743.00000000001</v>
          </cell>
          <cell r="L2259">
            <v>1.0512605042016807</v>
          </cell>
          <cell r="M2259">
            <v>12510</v>
          </cell>
          <cell r="N2259">
            <v>112214.70000000001</v>
          </cell>
        </row>
        <row r="2260">
          <cell r="B2260" t="str">
            <v>12.2.</v>
          </cell>
          <cell r="C2260" t="str">
            <v>Pengecatan dinding ATM</v>
          </cell>
          <cell r="I2260" t="str">
            <v/>
          </cell>
        </row>
        <row r="2261">
          <cell r="C2261" t="str">
            <v>-</v>
          </cell>
          <cell r="D2261" t="str">
            <v>Dinding Luar dan dalam</v>
          </cell>
          <cell r="H2261">
            <v>40.21</v>
          </cell>
          <cell r="I2261" t="str">
            <v>M2</v>
          </cell>
          <cell r="J2261">
            <v>17000</v>
          </cell>
          <cell r="K2261">
            <v>683570</v>
          </cell>
          <cell r="L2261">
            <v>1.0482352941176472</v>
          </cell>
          <cell r="M2261">
            <v>17820</v>
          </cell>
          <cell r="N2261">
            <v>716542.20000000007</v>
          </cell>
        </row>
        <row r="2263">
          <cell r="B2263">
            <v>13</v>
          </cell>
          <cell r="C2263" t="str">
            <v>PEKERJAAN ATAP CANOPY ATM</v>
          </cell>
          <cell r="I2263" t="str">
            <v/>
          </cell>
        </row>
        <row r="2264">
          <cell r="B2264" t="str">
            <v>13.1.</v>
          </cell>
          <cell r="C2264" t="str">
            <v xml:space="preserve">Atap Canopy rangka Besi Hollow galvanis </v>
          </cell>
          <cell r="I2264" t="str">
            <v/>
          </cell>
        </row>
        <row r="2265">
          <cell r="B2265" t="str">
            <v/>
          </cell>
          <cell r="C2265" t="str">
            <v>Cat Duco Silver finish lapis PolyCarbonate</v>
          </cell>
          <cell r="H2265">
            <v>9.75</v>
          </cell>
          <cell r="I2265" t="str">
            <v>M2</v>
          </cell>
          <cell r="J2265">
            <v>450000</v>
          </cell>
          <cell r="K2265">
            <v>4387500</v>
          </cell>
          <cell r="L2265">
            <v>1.05</v>
          </cell>
          <cell r="M2265">
            <v>472500</v>
          </cell>
          <cell r="N2265">
            <v>4606875</v>
          </cell>
        </row>
        <row r="2267">
          <cell r="G2267" t="str">
            <v>Jumlah      ( XVI. )</v>
          </cell>
          <cell r="K2267">
            <v>47677440.328320846</v>
          </cell>
          <cell r="N2267">
            <v>49631274.603333339</v>
          </cell>
        </row>
        <row r="2273">
          <cell r="B2273" t="str">
            <v>XVIII.</v>
          </cell>
          <cell r="C2273" t="str">
            <v>PEKERJAAN PENUNJANG</v>
          </cell>
        </row>
        <row r="2274">
          <cell r="C2274" t="str">
            <v>Catatan :</v>
          </cell>
        </row>
        <row r="2275">
          <cell r="C2275" t="str">
            <v>-</v>
          </cell>
          <cell r="D2275" t="str">
            <v>Seluruh pekerjaan perlengkapan sudah</v>
          </cell>
        </row>
        <row r="2276">
          <cell r="D2276" t="str">
            <v>termasuk bahan matrial , alat bantu dan</v>
          </cell>
        </row>
        <row r="2277">
          <cell r="D2277" t="str">
            <v>perlengkapan lainnya,  pelaksanaan  di-</v>
          </cell>
        </row>
        <row r="2278">
          <cell r="D2278" t="str">
            <v xml:space="preserve">sesuaikan dengan gambar, spesifikasi </v>
          </cell>
        </row>
        <row r="2279">
          <cell r="D2279" t="str">
            <v>teknis  dan RKS,  kecuali tertulis lain.</v>
          </cell>
        </row>
        <row r="2281">
          <cell r="B2281">
            <v>1</v>
          </cell>
          <cell r="C2281" t="str">
            <v>Pekerjaan Tapak bangunan</v>
          </cell>
          <cell r="H2281">
            <v>322.82</v>
          </cell>
          <cell r="I2281" t="str">
            <v>M2</v>
          </cell>
          <cell r="J2281">
            <v>13690</v>
          </cell>
          <cell r="K2281">
            <v>4419405.8</v>
          </cell>
          <cell r="L2281">
            <v>1.049671292914536</v>
          </cell>
          <cell r="M2281">
            <v>14370</v>
          </cell>
          <cell r="N2281">
            <v>4638923.3999999994</v>
          </cell>
        </row>
        <row r="2282">
          <cell r="B2282">
            <v>2</v>
          </cell>
          <cell r="C2282" t="str">
            <v>Pekerjaan Bouwplank</v>
          </cell>
          <cell r="H2282">
            <v>104</v>
          </cell>
          <cell r="I2282" t="str">
            <v>M'</v>
          </cell>
          <cell r="J2282">
            <v>26380</v>
          </cell>
          <cell r="K2282">
            <v>2743520</v>
          </cell>
          <cell r="L2282">
            <v>1.050037907505686</v>
          </cell>
          <cell r="M2282">
            <v>27700</v>
          </cell>
          <cell r="N2282">
            <v>2880800</v>
          </cell>
        </row>
        <row r="2283">
          <cell r="B2283">
            <v>3</v>
          </cell>
          <cell r="C2283" t="str">
            <v>Pekerjaan Tanah</v>
          </cell>
        </row>
        <row r="2284">
          <cell r="C2284" t="str">
            <v>-</v>
          </cell>
          <cell r="D2284" t="str">
            <v>Galian tanah</v>
          </cell>
          <cell r="H2284">
            <v>124.16</v>
          </cell>
          <cell r="I2284" t="str">
            <v>M3</v>
          </cell>
          <cell r="J2284">
            <v>17500</v>
          </cell>
          <cell r="K2284">
            <v>2172800</v>
          </cell>
          <cell r="L2284">
            <v>1.05</v>
          </cell>
          <cell r="M2284">
            <v>18375</v>
          </cell>
          <cell r="N2284">
            <v>2281440</v>
          </cell>
        </row>
        <row r="2285">
          <cell r="B2285" t="str">
            <v/>
          </cell>
          <cell r="C2285" t="str">
            <v>-</v>
          </cell>
          <cell r="D2285" t="str">
            <v>Urugan kembali</v>
          </cell>
          <cell r="H2285">
            <v>28.65</v>
          </cell>
          <cell r="I2285" t="str">
            <v>M3</v>
          </cell>
          <cell r="J2285">
            <v>6000</v>
          </cell>
          <cell r="K2285">
            <v>171900</v>
          </cell>
          <cell r="L2285">
            <v>1</v>
          </cell>
          <cell r="M2285">
            <v>6000</v>
          </cell>
          <cell r="N2285">
            <v>171900</v>
          </cell>
        </row>
        <row r="2286">
          <cell r="B2286" t="str">
            <v/>
          </cell>
          <cell r="C2286" t="str">
            <v>-</v>
          </cell>
          <cell r="D2286" t="str">
            <v>Perataan tanah Ex Galian</v>
          </cell>
          <cell r="H2286">
            <v>95.51</v>
          </cell>
          <cell r="I2286" t="str">
            <v>M3</v>
          </cell>
          <cell r="J2286">
            <v>8000</v>
          </cell>
          <cell r="K2286">
            <v>764080</v>
          </cell>
          <cell r="L2286">
            <v>1</v>
          </cell>
          <cell r="M2286">
            <v>8000</v>
          </cell>
          <cell r="N2286">
            <v>764080</v>
          </cell>
        </row>
        <row r="2287">
          <cell r="B2287">
            <v>4</v>
          </cell>
          <cell r="C2287" t="str">
            <v>Urugan pasir</v>
          </cell>
          <cell r="H2287">
            <v>32.799999999999997</v>
          </cell>
          <cell r="I2287" t="str">
            <v>M3</v>
          </cell>
          <cell r="J2287">
            <v>69250</v>
          </cell>
          <cell r="K2287">
            <v>2271400</v>
          </cell>
          <cell r="L2287">
            <v>1.0501083032490974</v>
          </cell>
          <cell r="M2287">
            <v>72720</v>
          </cell>
          <cell r="N2287">
            <v>2385216</v>
          </cell>
        </row>
        <row r="2288">
          <cell r="B2288">
            <v>5</v>
          </cell>
          <cell r="C2288" t="str">
            <v>Lantai Kerja 1 : 3 : 5</v>
          </cell>
          <cell r="H2288">
            <v>16.14</v>
          </cell>
          <cell r="I2288" t="str">
            <v>M3</v>
          </cell>
          <cell r="J2288">
            <v>374230</v>
          </cell>
          <cell r="K2288">
            <v>6040072.2000000002</v>
          </cell>
          <cell r="L2288">
            <v>1.0499692702348822</v>
          </cell>
          <cell r="M2288">
            <v>392930</v>
          </cell>
          <cell r="N2288">
            <v>6341890.2000000002</v>
          </cell>
        </row>
        <row r="2289">
          <cell r="B2289">
            <v>6</v>
          </cell>
          <cell r="C2289" t="str">
            <v>Pondasi dalam</v>
          </cell>
          <cell r="I2289" t="str">
            <v/>
          </cell>
        </row>
        <row r="2290">
          <cell r="C2290" t="str">
            <v>-</v>
          </cell>
          <cell r="D2290" t="str">
            <v>Pondasi Batu Belah</v>
          </cell>
          <cell r="H2290">
            <v>56.16</v>
          </cell>
          <cell r="I2290" t="str">
            <v>M3</v>
          </cell>
          <cell r="J2290">
            <v>261750</v>
          </cell>
          <cell r="K2290">
            <v>14699880</v>
          </cell>
          <cell r="L2290">
            <v>1.0500095510983762</v>
          </cell>
          <cell r="M2290">
            <v>274840</v>
          </cell>
          <cell r="N2290">
            <v>15435014.399999999</v>
          </cell>
        </row>
        <row r="2291">
          <cell r="B2291">
            <v>7</v>
          </cell>
          <cell r="C2291" t="str">
            <v>Pekerjaan Struktur</v>
          </cell>
        </row>
        <row r="2292">
          <cell r="B2292" t="str">
            <v>7.1.</v>
          </cell>
          <cell r="C2292" t="str">
            <v>Beton Poer</v>
          </cell>
          <cell r="I2292" t="str">
            <v/>
          </cell>
        </row>
        <row r="2293">
          <cell r="C2293" t="str">
            <v>-</v>
          </cell>
          <cell r="D2293" t="str">
            <v>Bekisting</v>
          </cell>
          <cell r="F2293" t="str">
            <v/>
          </cell>
          <cell r="G2293" t="str">
            <v/>
          </cell>
          <cell r="H2293">
            <v>64.8</v>
          </cell>
          <cell r="I2293" t="str">
            <v>M2</v>
          </cell>
          <cell r="J2293">
            <v>52164.05547226387</v>
          </cell>
          <cell r="K2293">
            <v>3380230.7946026986</v>
          </cell>
          <cell r="L2293">
            <v>1.0499567087747181</v>
          </cell>
          <cell r="M2293">
            <v>54770</v>
          </cell>
          <cell r="N2293">
            <v>3549096</v>
          </cell>
        </row>
        <row r="2294">
          <cell r="C2294" t="str">
            <v>-</v>
          </cell>
          <cell r="D2294" t="str">
            <v>Beton</v>
          </cell>
          <cell r="F2294" t="str">
            <v/>
          </cell>
          <cell r="G2294" t="str">
            <v/>
          </cell>
          <cell r="H2294">
            <v>18.59</v>
          </cell>
          <cell r="I2294" t="str">
            <v>M3</v>
          </cell>
          <cell r="J2294">
            <v>547000</v>
          </cell>
          <cell r="K2294">
            <v>10168730</v>
          </cell>
          <cell r="L2294">
            <v>0.96266910420475316</v>
          </cell>
          <cell r="M2294">
            <v>526580</v>
          </cell>
          <cell r="N2294">
            <v>9789122.1999999993</v>
          </cell>
        </row>
        <row r="2295">
          <cell r="C2295" t="str">
            <v>-</v>
          </cell>
          <cell r="D2295" t="str">
            <v>Besi</v>
          </cell>
          <cell r="F2295" t="str">
            <v/>
          </cell>
          <cell r="G2295" t="str">
            <v/>
          </cell>
          <cell r="I2295" t="str">
            <v/>
          </cell>
        </row>
        <row r="2296">
          <cell r="D2296" t="str">
            <v>- Dia 16</v>
          </cell>
          <cell r="H2296">
            <v>691.8</v>
          </cell>
          <cell r="I2296" t="str">
            <v>Kg</v>
          </cell>
          <cell r="J2296">
            <v>7980</v>
          </cell>
          <cell r="K2296">
            <v>5520564</v>
          </cell>
          <cell r="L2296">
            <v>1.050125313283208</v>
          </cell>
          <cell r="M2296">
            <v>8380</v>
          </cell>
          <cell r="N2296">
            <v>5797284</v>
          </cell>
        </row>
        <row r="2297">
          <cell r="D2297" t="str">
            <v>- Dia 13</v>
          </cell>
          <cell r="H2297">
            <v>622.70000000000005</v>
          </cell>
          <cell r="I2297" t="str">
            <v>Kg</v>
          </cell>
          <cell r="J2297">
            <v>7980</v>
          </cell>
          <cell r="K2297">
            <v>4969146</v>
          </cell>
          <cell r="L2297">
            <v>1.050125313283208</v>
          </cell>
          <cell r="M2297">
            <v>8380</v>
          </cell>
          <cell r="N2297">
            <v>5218226</v>
          </cell>
        </row>
        <row r="2298">
          <cell r="D2298" t="str">
            <v>- Dia  8</v>
          </cell>
          <cell r="H2298">
            <v>1188.5999999999999</v>
          </cell>
          <cell r="I2298" t="str">
            <v>Kg</v>
          </cell>
          <cell r="J2298">
            <v>7790</v>
          </cell>
          <cell r="K2298">
            <v>9259194</v>
          </cell>
          <cell r="L2298">
            <v>1.0500641848523748</v>
          </cell>
          <cell r="M2298">
            <v>8180</v>
          </cell>
          <cell r="N2298">
            <v>9722748</v>
          </cell>
        </row>
        <row r="2299">
          <cell r="B2299" t="str">
            <v>7.2.</v>
          </cell>
          <cell r="C2299" t="str">
            <v>Beton Sloof</v>
          </cell>
          <cell r="I2299" t="str">
            <v/>
          </cell>
        </row>
        <row r="2300">
          <cell r="C2300" t="str">
            <v>-</v>
          </cell>
          <cell r="D2300" t="str">
            <v>Bekisting</v>
          </cell>
          <cell r="F2300" t="str">
            <v/>
          </cell>
          <cell r="G2300" t="str">
            <v/>
          </cell>
          <cell r="H2300">
            <v>131.6</v>
          </cell>
          <cell r="I2300" t="str">
            <v>M2</v>
          </cell>
          <cell r="J2300">
            <v>52164.05547226387</v>
          </cell>
          <cell r="K2300">
            <v>6864789.7001499254</v>
          </cell>
          <cell r="L2300">
            <v>1.0499567087747181</v>
          </cell>
          <cell r="M2300">
            <v>54770</v>
          </cell>
          <cell r="N2300">
            <v>7207732</v>
          </cell>
        </row>
        <row r="2301">
          <cell r="C2301" t="str">
            <v>-</v>
          </cell>
          <cell r="D2301" t="str">
            <v>Beton</v>
          </cell>
          <cell r="F2301" t="str">
            <v/>
          </cell>
          <cell r="G2301" t="str">
            <v/>
          </cell>
          <cell r="H2301">
            <v>17.28</v>
          </cell>
          <cell r="I2301" t="str">
            <v>M3</v>
          </cell>
          <cell r="J2301">
            <v>547000</v>
          </cell>
          <cell r="K2301">
            <v>9452160</v>
          </cell>
          <cell r="L2301">
            <v>0.96266910420475327</v>
          </cell>
          <cell r="M2301">
            <v>526580</v>
          </cell>
          <cell r="N2301">
            <v>9099302.4000000004</v>
          </cell>
        </row>
        <row r="2302">
          <cell r="C2302" t="str">
            <v>-</v>
          </cell>
          <cell r="D2302" t="str">
            <v>Besi</v>
          </cell>
          <cell r="F2302" t="str">
            <v/>
          </cell>
          <cell r="G2302" t="str">
            <v/>
          </cell>
          <cell r="I2302" t="str">
            <v/>
          </cell>
        </row>
        <row r="2303">
          <cell r="D2303" t="str">
            <v>- Dia 16</v>
          </cell>
          <cell r="H2303">
            <v>1228.3</v>
          </cell>
          <cell r="I2303" t="str">
            <v>Kg</v>
          </cell>
          <cell r="J2303">
            <v>7980</v>
          </cell>
          <cell r="K2303">
            <v>9801834</v>
          </cell>
          <cell r="L2303">
            <v>1.050125313283208</v>
          </cell>
          <cell r="M2303">
            <v>8380</v>
          </cell>
          <cell r="N2303">
            <v>10293154</v>
          </cell>
        </row>
        <row r="2304">
          <cell r="D2304" t="str">
            <v>-Dia 13</v>
          </cell>
          <cell r="H2304">
            <v>189.9</v>
          </cell>
          <cell r="I2304" t="str">
            <v>Kg</v>
          </cell>
          <cell r="J2304">
            <v>7980</v>
          </cell>
          <cell r="K2304">
            <v>1515402</v>
          </cell>
          <cell r="L2304">
            <v>1.050125313283208</v>
          </cell>
          <cell r="M2304">
            <v>8380</v>
          </cell>
          <cell r="N2304">
            <v>1591362</v>
          </cell>
        </row>
        <row r="2305">
          <cell r="D2305" t="str">
            <v>- Dia 10</v>
          </cell>
          <cell r="H2305">
            <v>453.8</v>
          </cell>
          <cell r="I2305" t="str">
            <v>Kg</v>
          </cell>
          <cell r="J2305">
            <v>7790</v>
          </cell>
          <cell r="K2305">
            <v>3535102</v>
          </cell>
          <cell r="L2305">
            <v>1.0500641848523748</v>
          </cell>
          <cell r="M2305">
            <v>8180</v>
          </cell>
          <cell r="N2305">
            <v>3712084</v>
          </cell>
        </row>
        <row r="2306">
          <cell r="D2306" t="str">
            <v>- Dia  8</v>
          </cell>
          <cell r="H2306">
            <v>325.3</v>
          </cell>
          <cell r="I2306" t="str">
            <v>Kg</v>
          </cell>
          <cell r="J2306">
            <v>7790</v>
          </cell>
          <cell r="K2306">
            <v>2534087</v>
          </cell>
          <cell r="L2306">
            <v>1.0500641848523748</v>
          </cell>
          <cell r="M2306">
            <v>8180</v>
          </cell>
          <cell r="N2306">
            <v>2660954</v>
          </cell>
        </row>
        <row r="2307">
          <cell r="B2307" t="str">
            <v>7.3.</v>
          </cell>
          <cell r="C2307" t="str">
            <v>Beton Plat lantai dasar dan Genset</v>
          </cell>
          <cell r="I2307" t="str">
            <v/>
          </cell>
        </row>
        <row r="2308">
          <cell r="C2308" t="str">
            <v>-</v>
          </cell>
          <cell r="D2308" t="str">
            <v>Bekisting</v>
          </cell>
          <cell r="F2308" t="str">
            <v/>
          </cell>
          <cell r="G2308" t="str">
            <v/>
          </cell>
          <cell r="H2308">
            <v>7.59</v>
          </cell>
          <cell r="I2308" t="str">
            <v>M2</v>
          </cell>
          <cell r="J2308">
            <v>52164.05547226387</v>
          </cell>
          <cell r="K2308">
            <v>395925.18103448278</v>
          </cell>
          <cell r="L2308">
            <v>1.0499567087747181</v>
          </cell>
          <cell r="M2308">
            <v>54770</v>
          </cell>
          <cell r="N2308">
            <v>415704.3</v>
          </cell>
        </row>
        <row r="2309">
          <cell r="C2309" t="str">
            <v>-</v>
          </cell>
          <cell r="D2309" t="str">
            <v>Beton</v>
          </cell>
          <cell r="F2309" t="str">
            <v/>
          </cell>
          <cell r="G2309" t="str">
            <v/>
          </cell>
          <cell r="H2309">
            <v>19.39</v>
          </cell>
          <cell r="I2309" t="str">
            <v>M3</v>
          </cell>
          <cell r="J2309">
            <v>547000</v>
          </cell>
          <cell r="K2309">
            <v>10606330</v>
          </cell>
          <cell r="L2309">
            <v>0.96266910420475327</v>
          </cell>
          <cell r="M2309">
            <v>526580</v>
          </cell>
          <cell r="N2309">
            <v>10210386.200000001</v>
          </cell>
        </row>
        <row r="2310">
          <cell r="C2310" t="str">
            <v>-</v>
          </cell>
          <cell r="D2310" t="str">
            <v>Besi</v>
          </cell>
          <cell r="F2310" t="str">
            <v/>
          </cell>
          <cell r="G2310" t="str">
            <v/>
          </cell>
          <cell r="I2310" t="str">
            <v/>
          </cell>
          <cell r="K2310" t="str">
            <v/>
          </cell>
          <cell r="N2310" t="str">
            <v/>
          </cell>
        </row>
        <row r="2311">
          <cell r="D2311" t="str">
            <v>- Dia 10</v>
          </cell>
          <cell r="H2311">
            <v>1847.9</v>
          </cell>
          <cell r="I2311" t="str">
            <v>Kg</v>
          </cell>
          <cell r="J2311">
            <v>7790</v>
          </cell>
          <cell r="K2311">
            <v>14395141</v>
          </cell>
          <cell r="L2311">
            <v>1.0500641848523748</v>
          </cell>
          <cell r="M2311">
            <v>8180</v>
          </cell>
          <cell r="N2311">
            <v>15115822</v>
          </cell>
        </row>
        <row r="2312">
          <cell r="B2312" t="str">
            <v>7.4.</v>
          </cell>
          <cell r="C2312" t="str">
            <v>Kolom Beton</v>
          </cell>
          <cell r="I2312" t="str">
            <v/>
          </cell>
        </row>
        <row r="2313">
          <cell r="C2313" t="str">
            <v>-</v>
          </cell>
          <cell r="D2313" t="str">
            <v>Bekisting</v>
          </cell>
          <cell r="F2313" t="str">
            <v/>
          </cell>
          <cell r="G2313" t="str">
            <v/>
          </cell>
          <cell r="H2313">
            <v>127.51</v>
          </cell>
          <cell r="I2313" t="str">
            <v>M2</v>
          </cell>
          <cell r="J2313">
            <v>66360</v>
          </cell>
          <cell r="K2313">
            <v>8461563.5999999996</v>
          </cell>
          <cell r="L2313">
            <v>1.0500301386377338</v>
          </cell>
          <cell r="M2313">
            <v>69680</v>
          </cell>
          <cell r="N2313">
            <v>8884896.8000000007</v>
          </cell>
        </row>
        <row r="2314">
          <cell r="C2314" t="str">
            <v>-</v>
          </cell>
          <cell r="D2314" t="str">
            <v>Beton</v>
          </cell>
          <cell r="F2314" t="str">
            <v/>
          </cell>
          <cell r="G2314" t="str">
            <v/>
          </cell>
          <cell r="H2314">
            <v>8.9700000000000006</v>
          </cell>
          <cell r="I2314" t="str">
            <v>M3</v>
          </cell>
          <cell r="J2314">
            <v>547000</v>
          </cell>
          <cell r="K2314">
            <v>4906590</v>
          </cell>
          <cell r="L2314">
            <v>0.96266910420475327</v>
          </cell>
          <cell r="M2314">
            <v>526580</v>
          </cell>
          <cell r="N2314">
            <v>4723422.6000000006</v>
          </cell>
        </row>
        <row r="2315">
          <cell r="C2315" t="str">
            <v>-</v>
          </cell>
          <cell r="D2315" t="str">
            <v>Besi</v>
          </cell>
          <cell r="F2315" t="str">
            <v/>
          </cell>
          <cell r="G2315" t="str">
            <v/>
          </cell>
          <cell r="I2315" t="str">
            <v/>
          </cell>
        </row>
        <row r="2316">
          <cell r="D2316" t="str">
            <v>- Dia 16</v>
          </cell>
          <cell r="H2316">
            <v>683.9</v>
          </cell>
          <cell r="I2316" t="str">
            <v>kg</v>
          </cell>
          <cell r="J2316">
            <v>7980</v>
          </cell>
          <cell r="K2316">
            <v>5457522</v>
          </cell>
          <cell r="L2316">
            <v>1.050125313283208</v>
          </cell>
          <cell r="M2316">
            <v>8380</v>
          </cell>
          <cell r="N2316">
            <v>5731082</v>
          </cell>
        </row>
        <row r="2317">
          <cell r="D2317" t="str">
            <v>- Dia 13</v>
          </cell>
          <cell r="H2317">
            <v>384.4</v>
          </cell>
          <cell r="I2317" t="str">
            <v>Kg</v>
          </cell>
          <cell r="J2317">
            <v>7980</v>
          </cell>
          <cell r="K2317">
            <v>3067512</v>
          </cell>
          <cell r="L2317">
            <v>1.050125313283208</v>
          </cell>
          <cell r="M2317">
            <v>8380</v>
          </cell>
          <cell r="N2317">
            <v>3221272</v>
          </cell>
        </row>
        <row r="2318">
          <cell r="D2318" t="str">
            <v>- Dia 12</v>
          </cell>
          <cell r="H2318">
            <v>543.69000000000005</v>
          </cell>
          <cell r="I2318" t="str">
            <v>Kg</v>
          </cell>
          <cell r="J2318">
            <v>7790</v>
          </cell>
          <cell r="K2318">
            <v>4235345.1000000006</v>
          </cell>
          <cell r="L2318">
            <v>1.0500641848523748</v>
          </cell>
          <cell r="M2318">
            <v>8180</v>
          </cell>
          <cell r="N2318">
            <v>4447384.2</v>
          </cell>
        </row>
        <row r="2319">
          <cell r="D2319" t="str">
            <v>- Dia  8</v>
          </cell>
          <cell r="H2319">
            <v>46.9</v>
          </cell>
          <cell r="I2319" t="str">
            <v>Kg</v>
          </cell>
          <cell r="J2319">
            <v>7790</v>
          </cell>
          <cell r="K2319">
            <v>365351</v>
          </cell>
          <cell r="L2319">
            <v>1.0500641848523748</v>
          </cell>
          <cell r="M2319">
            <v>8180</v>
          </cell>
          <cell r="N2319">
            <v>383642</v>
          </cell>
        </row>
        <row r="2320">
          <cell r="B2320" t="str">
            <v>7.5.</v>
          </cell>
          <cell r="C2320" t="str">
            <v>Balok Pelat  Atap</v>
          </cell>
          <cell r="I2320" t="str">
            <v/>
          </cell>
        </row>
        <row r="2321">
          <cell r="B2321" t="str">
            <v>7.5.1.</v>
          </cell>
          <cell r="C2321" t="str">
            <v>Balok beton Atap</v>
          </cell>
        </row>
        <row r="2322">
          <cell r="C2322" t="str">
            <v>-</v>
          </cell>
          <cell r="D2322" t="str">
            <v>Bekisting</v>
          </cell>
          <cell r="F2322" t="str">
            <v/>
          </cell>
          <cell r="G2322" t="str">
            <v/>
          </cell>
          <cell r="H2322">
            <v>252.95</v>
          </cell>
          <cell r="I2322" t="str">
            <v>M2</v>
          </cell>
          <cell r="J2322">
            <v>59790</v>
          </cell>
          <cell r="K2322">
            <v>15123880.5</v>
          </cell>
          <cell r="L2322">
            <v>1.0500083626024419</v>
          </cell>
          <cell r="M2322">
            <v>62780</v>
          </cell>
          <cell r="N2322">
            <v>15880201</v>
          </cell>
        </row>
        <row r="2323">
          <cell r="C2323" t="str">
            <v>-</v>
          </cell>
          <cell r="D2323" t="str">
            <v>Beton</v>
          </cell>
          <cell r="F2323" t="str">
            <v/>
          </cell>
          <cell r="G2323" t="str">
            <v/>
          </cell>
          <cell r="H2323">
            <v>18.79</v>
          </cell>
          <cell r="I2323" t="str">
            <v>M3</v>
          </cell>
          <cell r="J2323">
            <v>547000</v>
          </cell>
          <cell r="K2323">
            <v>10278130</v>
          </cell>
          <cell r="L2323">
            <v>0.96266910420475316</v>
          </cell>
          <cell r="M2323">
            <v>526580</v>
          </cell>
          <cell r="N2323">
            <v>9894438.1999999993</v>
          </cell>
        </row>
        <row r="2324">
          <cell r="C2324" t="str">
            <v>-</v>
          </cell>
          <cell r="D2324" t="str">
            <v>Besi</v>
          </cell>
          <cell r="F2324" t="str">
            <v/>
          </cell>
          <cell r="G2324" t="str">
            <v/>
          </cell>
          <cell r="I2324" t="str">
            <v/>
          </cell>
        </row>
        <row r="2325">
          <cell r="D2325" t="str">
            <v>- Dia 16</v>
          </cell>
          <cell r="H2325">
            <v>625.4</v>
          </cell>
          <cell r="I2325" t="str">
            <v>Kg</v>
          </cell>
          <cell r="J2325">
            <v>7980</v>
          </cell>
          <cell r="K2325">
            <v>4990692</v>
          </cell>
          <cell r="L2325">
            <v>1.050125313283208</v>
          </cell>
          <cell r="M2325">
            <v>8380</v>
          </cell>
          <cell r="N2325">
            <v>5240852</v>
          </cell>
        </row>
        <row r="2326">
          <cell r="D2326" t="str">
            <v>- Dia  8</v>
          </cell>
          <cell r="H2326">
            <v>852.2</v>
          </cell>
          <cell r="I2326" t="str">
            <v>Kg</v>
          </cell>
          <cell r="J2326">
            <v>7790</v>
          </cell>
          <cell r="K2326">
            <v>6638638</v>
          </cell>
          <cell r="L2326">
            <v>1.0500641848523748</v>
          </cell>
          <cell r="M2326">
            <v>8180</v>
          </cell>
          <cell r="N2326">
            <v>6970996</v>
          </cell>
        </row>
        <row r="2327">
          <cell r="D2327" t="str">
            <v>- Dia 13</v>
          </cell>
          <cell r="H2327">
            <v>427.3</v>
          </cell>
          <cell r="I2327" t="str">
            <v>kg</v>
          </cell>
          <cell r="J2327">
            <v>7980</v>
          </cell>
          <cell r="K2327">
            <v>3409854</v>
          </cell>
          <cell r="L2327">
            <v>1.050125313283208</v>
          </cell>
          <cell r="M2327">
            <v>8380</v>
          </cell>
          <cell r="N2327">
            <v>3580774</v>
          </cell>
        </row>
        <row r="2328">
          <cell r="D2328" t="str">
            <v>- Dia 10</v>
          </cell>
          <cell r="H2328">
            <v>164.62</v>
          </cell>
          <cell r="I2328" t="str">
            <v>kg</v>
          </cell>
          <cell r="J2328">
            <v>7790</v>
          </cell>
          <cell r="K2328">
            <v>1282389.8</v>
          </cell>
          <cell r="L2328">
            <v>1.0500641848523748</v>
          </cell>
          <cell r="M2328">
            <v>8180</v>
          </cell>
          <cell r="N2328">
            <v>1346591.6</v>
          </cell>
        </row>
        <row r="2332">
          <cell r="B2332" t="str">
            <v>7.5.2.</v>
          </cell>
          <cell r="C2332" t="str">
            <v>Beton Pelat Lantai Atap</v>
          </cell>
          <cell r="I2332" t="str">
            <v/>
          </cell>
        </row>
        <row r="2333">
          <cell r="C2333" t="str">
            <v>-</v>
          </cell>
          <cell r="D2333" t="str">
            <v>Bekisting</v>
          </cell>
          <cell r="F2333" t="str">
            <v/>
          </cell>
          <cell r="G2333" t="str">
            <v/>
          </cell>
          <cell r="H2333">
            <v>116.21</v>
          </cell>
          <cell r="I2333" t="str">
            <v>M2</v>
          </cell>
          <cell r="J2333">
            <v>59790</v>
          </cell>
          <cell r="K2333">
            <v>6948195.8999999994</v>
          </cell>
          <cell r="L2333">
            <v>1.0500083626024419</v>
          </cell>
          <cell r="M2333">
            <v>62780</v>
          </cell>
          <cell r="N2333">
            <v>7295663.7999999998</v>
          </cell>
        </row>
        <row r="2334">
          <cell r="C2334" t="str">
            <v>-</v>
          </cell>
          <cell r="D2334" t="str">
            <v>Beton</v>
          </cell>
          <cell r="F2334" t="str">
            <v/>
          </cell>
          <cell r="G2334" t="str">
            <v/>
          </cell>
          <cell r="H2334">
            <v>13.07</v>
          </cell>
          <cell r="I2334" t="str">
            <v>M3</v>
          </cell>
          <cell r="J2334">
            <v>547000</v>
          </cell>
          <cell r="K2334">
            <v>7149290</v>
          </cell>
          <cell r="L2334">
            <v>0.96266910420475327</v>
          </cell>
          <cell r="M2334">
            <v>526580</v>
          </cell>
          <cell r="N2334">
            <v>6882400.6000000006</v>
          </cell>
        </row>
        <row r="2335">
          <cell r="C2335" t="str">
            <v>-</v>
          </cell>
          <cell r="D2335" t="str">
            <v>Besi</v>
          </cell>
          <cell r="F2335" t="str">
            <v/>
          </cell>
          <cell r="G2335" t="str">
            <v/>
          </cell>
          <cell r="I2335" t="str">
            <v/>
          </cell>
          <cell r="K2335" t="str">
            <v/>
          </cell>
          <cell r="N2335" t="str">
            <v/>
          </cell>
        </row>
        <row r="2336">
          <cell r="D2336" t="str">
            <v>- Dia  10</v>
          </cell>
          <cell r="H2336">
            <v>1254.2</v>
          </cell>
          <cell r="I2336" t="str">
            <v>Kg</v>
          </cell>
          <cell r="J2336">
            <v>7790</v>
          </cell>
          <cell r="K2336">
            <v>9770218</v>
          </cell>
          <cell r="L2336">
            <v>1.0500641848523748</v>
          </cell>
          <cell r="M2336">
            <v>8180</v>
          </cell>
          <cell r="N2336">
            <v>10259356</v>
          </cell>
        </row>
        <row r="2337">
          <cell r="D2337" t="str">
            <v>- Dia 8</v>
          </cell>
          <cell r="H2337">
            <v>478.89</v>
          </cell>
          <cell r="I2337" t="str">
            <v>Kg</v>
          </cell>
          <cell r="J2337">
            <v>7790</v>
          </cell>
          <cell r="K2337">
            <v>3730553.1</v>
          </cell>
          <cell r="L2337">
            <v>1.0500641848523748</v>
          </cell>
          <cell r="M2337">
            <v>8180</v>
          </cell>
          <cell r="N2337">
            <v>3917320.1999999997</v>
          </cell>
        </row>
        <row r="2339">
          <cell r="B2339" t="str">
            <v>7.6.</v>
          </cell>
          <cell r="C2339" t="str">
            <v>Peke</v>
          </cell>
          <cell r="D2339" t="str">
            <v>rjaan Atap</v>
          </cell>
        </row>
        <row r="2340">
          <cell r="B2340" t="str">
            <v>7.6.1.</v>
          </cell>
          <cell r="C2340" t="str">
            <v>L</v>
          </cell>
          <cell r="D2340" t="str">
            <v>60.60.6</v>
          </cell>
          <cell r="H2340">
            <v>507.3</v>
          </cell>
          <cell r="I2340" t="str">
            <v>kg</v>
          </cell>
          <cell r="J2340">
            <v>9770</v>
          </cell>
          <cell r="K2340">
            <v>4956321</v>
          </cell>
          <cell r="L2340">
            <v>1.0511770726714431</v>
          </cell>
          <cell r="M2340">
            <v>10270</v>
          </cell>
          <cell r="N2340">
            <v>5209971</v>
          </cell>
        </row>
        <row r="2341">
          <cell r="B2341" t="str">
            <v>7.6.2.</v>
          </cell>
          <cell r="C2341" t="str">
            <v>L</v>
          </cell>
          <cell r="D2341" t="str">
            <v>50.50.5</v>
          </cell>
          <cell r="H2341">
            <v>175.8</v>
          </cell>
          <cell r="I2341" t="str">
            <v>kg</v>
          </cell>
          <cell r="J2341">
            <v>9770</v>
          </cell>
          <cell r="K2341">
            <v>1717566</v>
          </cell>
          <cell r="L2341">
            <v>1.0511770726714433</v>
          </cell>
          <cell r="M2341">
            <v>10270</v>
          </cell>
          <cell r="N2341">
            <v>1805466.0000000002</v>
          </cell>
        </row>
        <row r="2342">
          <cell r="B2342" t="str">
            <v>7.6.3.</v>
          </cell>
          <cell r="C2342" t="str">
            <v>C</v>
          </cell>
          <cell r="D2342" t="str">
            <v>125.50.20.3.</v>
          </cell>
          <cell r="H2342">
            <v>775.44</v>
          </cell>
          <cell r="I2342" t="str">
            <v>kg</v>
          </cell>
          <cell r="J2342">
            <v>10240</v>
          </cell>
          <cell r="K2342">
            <v>7940505.6000000006</v>
          </cell>
          <cell r="L2342">
            <v>1.05078125</v>
          </cell>
          <cell r="M2342">
            <v>10760</v>
          </cell>
          <cell r="N2342">
            <v>8343734.4000000004</v>
          </cell>
        </row>
        <row r="2343">
          <cell r="B2343" t="str">
            <v>7.6.4.</v>
          </cell>
          <cell r="C2343" t="str">
            <v>Bau</v>
          </cell>
          <cell r="D2343" t="str">
            <v>t angkur Dia 19 mm, 40 cm</v>
          </cell>
          <cell r="H2343">
            <v>16</v>
          </cell>
          <cell r="I2343" t="str">
            <v>bh</v>
          </cell>
          <cell r="J2343">
            <v>40000</v>
          </cell>
          <cell r="K2343">
            <v>640000</v>
          </cell>
          <cell r="L2343">
            <v>1.05</v>
          </cell>
          <cell r="M2343">
            <v>42000</v>
          </cell>
          <cell r="N2343">
            <v>672000</v>
          </cell>
        </row>
        <row r="2344">
          <cell r="B2344" t="str">
            <v>7.6.5.</v>
          </cell>
          <cell r="C2344" t="str">
            <v>Bau</v>
          </cell>
          <cell r="D2344" t="str">
            <v>t angkur Dia 19 mm, 15 cm</v>
          </cell>
          <cell r="H2344">
            <v>41</v>
          </cell>
          <cell r="I2344" t="str">
            <v>bh</v>
          </cell>
          <cell r="J2344">
            <v>5000</v>
          </cell>
          <cell r="K2344">
            <v>205000</v>
          </cell>
          <cell r="L2344">
            <v>1.05</v>
          </cell>
          <cell r="M2344">
            <v>5250</v>
          </cell>
          <cell r="N2344">
            <v>215250</v>
          </cell>
        </row>
        <row r="2345">
          <cell r="B2345" t="str">
            <v>7.6.6.</v>
          </cell>
          <cell r="C2345" t="str">
            <v>Bau</v>
          </cell>
          <cell r="D2345" t="str">
            <v>t Dia 1/2</v>
          </cell>
          <cell r="H2345">
            <v>80</v>
          </cell>
          <cell r="I2345" t="str">
            <v>bh</v>
          </cell>
          <cell r="J2345">
            <v>3500</v>
          </cell>
          <cell r="K2345">
            <v>280000</v>
          </cell>
          <cell r="L2345">
            <v>1.05</v>
          </cell>
          <cell r="M2345">
            <v>3675</v>
          </cell>
          <cell r="N2345">
            <v>294000</v>
          </cell>
        </row>
        <row r="2346">
          <cell r="B2346" t="str">
            <v>7.6.7.</v>
          </cell>
          <cell r="C2346" t="str">
            <v>Pela</v>
          </cell>
          <cell r="D2346" t="str">
            <v>t baja 8 mm</v>
          </cell>
          <cell r="H2346">
            <v>123.4</v>
          </cell>
          <cell r="I2346" t="str">
            <v>bh</v>
          </cell>
          <cell r="J2346">
            <v>9770</v>
          </cell>
          <cell r="K2346">
            <v>1205618</v>
          </cell>
          <cell r="L2346">
            <v>1.0511770726714431</v>
          </cell>
          <cell r="M2346">
            <v>10270</v>
          </cell>
          <cell r="N2346">
            <v>1267318</v>
          </cell>
        </row>
        <row r="2347">
          <cell r="B2347" t="str">
            <v>7.6.8.</v>
          </cell>
          <cell r="C2347" t="str">
            <v>Ikat</v>
          </cell>
          <cell r="D2347" t="str">
            <v>an angin &amp; strek stang</v>
          </cell>
          <cell r="H2347">
            <v>91.43</v>
          </cell>
          <cell r="I2347" t="str">
            <v>kg</v>
          </cell>
          <cell r="J2347">
            <v>9770</v>
          </cell>
          <cell r="K2347">
            <v>893271.10000000009</v>
          </cell>
          <cell r="L2347">
            <v>1.0511770726714431</v>
          </cell>
          <cell r="M2347">
            <v>10270</v>
          </cell>
          <cell r="N2347">
            <v>938986.10000000009</v>
          </cell>
        </row>
        <row r="2348">
          <cell r="B2348" t="str">
            <v>7.6.9.</v>
          </cell>
          <cell r="C2348" t="str">
            <v>Atap</v>
          </cell>
          <cell r="D2348" t="str">
            <v xml:space="preserve"> Metal BHP</v>
          </cell>
          <cell r="H2348">
            <v>131.6</v>
          </cell>
          <cell r="I2348" t="str">
            <v>M2</v>
          </cell>
          <cell r="J2348">
            <v>85890</v>
          </cell>
          <cell r="K2348">
            <v>11303124</v>
          </cell>
          <cell r="L2348">
            <v>1.0499476074048202</v>
          </cell>
          <cell r="M2348">
            <v>90180</v>
          </cell>
          <cell r="N2348">
            <v>11867688</v>
          </cell>
        </row>
        <row r="2349">
          <cell r="B2349" t="str">
            <v>7.6.10.</v>
          </cell>
          <cell r="C2349" t="str">
            <v>Alu</v>
          </cell>
          <cell r="D2349" t="str">
            <v>minium Foil, Rock Woll, dan</v>
          </cell>
        </row>
        <row r="2350">
          <cell r="D2350" t="str">
            <v>kawat ayam.</v>
          </cell>
          <cell r="H2350">
            <v>131.6</v>
          </cell>
          <cell r="I2350" t="str">
            <v>M2</v>
          </cell>
          <cell r="J2350">
            <v>30960</v>
          </cell>
          <cell r="K2350">
            <v>4074336</v>
          </cell>
          <cell r="L2350">
            <v>1.0500645994832041</v>
          </cell>
          <cell r="M2350">
            <v>32510</v>
          </cell>
          <cell r="N2350">
            <v>4278316</v>
          </cell>
        </row>
        <row r="2351">
          <cell r="B2351" t="str">
            <v>7.6.11.</v>
          </cell>
          <cell r="C2351" t="str">
            <v>Flus</v>
          </cell>
          <cell r="D2351" t="str">
            <v>hing</v>
          </cell>
          <cell r="H2351">
            <v>38</v>
          </cell>
          <cell r="I2351" t="str">
            <v>M2</v>
          </cell>
          <cell r="J2351">
            <v>46000</v>
          </cell>
          <cell r="K2351">
            <v>1748000</v>
          </cell>
          <cell r="L2351">
            <v>1.05</v>
          </cell>
          <cell r="M2351">
            <v>48300</v>
          </cell>
          <cell r="N2351">
            <v>1835400</v>
          </cell>
        </row>
        <row r="2353">
          <cell r="B2353">
            <v>8</v>
          </cell>
          <cell r="C2353" t="str">
            <v>Peke</v>
          </cell>
          <cell r="D2353" t="str">
            <v>rjaan Pasangan :</v>
          </cell>
        </row>
        <row r="2354">
          <cell r="C2354" t="str">
            <v>-</v>
          </cell>
          <cell r="D2354" t="str">
            <v>Pasangan batu bata 1:2</v>
          </cell>
          <cell r="H2354">
            <v>65.709999999999994</v>
          </cell>
          <cell r="I2354" t="str">
            <v>M2</v>
          </cell>
          <cell r="J2354">
            <v>39090</v>
          </cell>
          <cell r="K2354">
            <v>2568603.9</v>
          </cell>
          <cell r="L2354">
            <v>1.0483499616270144</v>
          </cell>
          <cell r="M2354">
            <v>40980</v>
          </cell>
          <cell r="N2354">
            <v>2692795.8</v>
          </cell>
        </row>
        <row r="2355">
          <cell r="C2355" t="str">
            <v xml:space="preserve">  '-</v>
          </cell>
          <cell r="D2355" t="str">
            <v>Pasangan batu bata 1:5</v>
          </cell>
          <cell r="H2355">
            <v>306.98</v>
          </cell>
          <cell r="I2355" t="str">
            <v>M2</v>
          </cell>
          <cell r="J2355">
            <v>35090</v>
          </cell>
          <cell r="K2355">
            <v>10771928.200000001</v>
          </cell>
          <cell r="L2355">
            <v>1.0481618694784838</v>
          </cell>
          <cell r="M2355">
            <v>36780</v>
          </cell>
          <cell r="N2355">
            <v>11290724.4</v>
          </cell>
        </row>
        <row r="2356">
          <cell r="C2356" t="str">
            <v>-</v>
          </cell>
          <cell r="D2356" t="str">
            <v>Plesteran 1:2</v>
          </cell>
          <cell r="H2356">
            <v>131.41999999999999</v>
          </cell>
          <cell r="I2356" t="str">
            <v>M2</v>
          </cell>
          <cell r="J2356">
            <v>20620</v>
          </cell>
          <cell r="K2356">
            <v>2709880.4</v>
          </cell>
          <cell r="L2356">
            <v>1.0499515033947622</v>
          </cell>
          <cell r="M2356">
            <v>21650</v>
          </cell>
          <cell r="N2356">
            <v>2845242.9999999995</v>
          </cell>
        </row>
        <row r="2357">
          <cell r="C2357" t="str">
            <v>-</v>
          </cell>
          <cell r="D2357" t="str">
            <v>Plesteran 1:5</v>
          </cell>
          <cell r="H2357">
            <v>613.96</v>
          </cell>
          <cell r="I2357" t="str">
            <v>M2</v>
          </cell>
          <cell r="J2357">
            <v>18980</v>
          </cell>
          <cell r="K2357">
            <v>11652960.800000001</v>
          </cell>
          <cell r="L2357">
            <v>1.0500526870389884</v>
          </cell>
          <cell r="M2357">
            <v>19930</v>
          </cell>
          <cell r="N2357">
            <v>12236222.800000001</v>
          </cell>
        </row>
        <row r="2358">
          <cell r="C2358" t="str">
            <v>-</v>
          </cell>
          <cell r="D2358" t="str">
            <v>Pasangan kolom praktis</v>
          </cell>
          <cell r="H2358">
            <v>2.61</v>
          </cell>
          <cell r="I2358" t="str">
            <v>M3</v>
          </cell>
          <cell r="J2358">
            <v>1970480</v>
          </cell>
          <cell r="K2358">
            <v>5142952.8</v>
          </cell>
          <cell r="L2358">
            <v>1.0500182696601843</v>
          </cell>
          <cell r="M2358">
            <v>2069040</v>
          </cell>
          <cell r="N2358">
            <v>5400194.3999999994</v>
          </cell>
        </row>
        <row r="2359">
          <cell r="C2359" t="str">
            <v>-</v>
          </cell>
          <cell r="D2359" t="str">
            <v>Plesteran  1 pc : 2 ps + Aci</v>
          </cell>
        </row>
        <row r="2360">
          <cell r="D2360" t="str">
            <v>Dinding , tangga, listplank dan area permukaan beton.</v>
          </cell>
          <cell r="H2360">
            <v>216.49</v>
          </cell>
          <cell r="I2360" t="str">
            <v>M2</v>
          </cell>
          <cell r="J2360">
            <v>20620</v>
          </cell>
          <cell r="K2360">
            <v>4464023.8</v>
          </cell>
          <cell r="L2360">
            <v>1.0499515033947624</v>
          </cell>
          <cell r="M2360">
            <v>21650</v>
          </cell>
          <cell r="N2360">
            <v>4687008.5</v>
          </cell>
        </row>
        <row r="2362">
          <cell r="B2362" t="str">
            <v>9.</v>
          </cell>
          <cell r="C2362" t="str">
            <v>PEKERJAAN WATER PROOFING</v>
          </cell>
        </row>
        <row r="2363">
          <cell r="B2363" t="str">
            <v/>
          </cell>
          <cell r="C2363" t="str">
            <v>-</v>
          </cell>
          <cell r="D2363" t="str">
            <v>Atap dak beton Supply &amp; Apply Trafigard System</v>
          </cell>
          <cell r="H2363">
            <v>136.24</v>
          </cell>
          <cell r="I2363" t="str">
            <v>M2</v>
          </cell>
          <cell r="J2363">
            <v>55420</v>
          </cell>
          <cell r="K2363">
            <v>7550420.8000000007</v>
          </cell>
          <cell r="L2363">
            <v>1.0499819559725732</v>
          </cell>
          <cell r="M2363">
            <v>58190</v>
          </cell>
          <cell r="N2363">
            <v>7927805.6000000006</v>
          </cell>
        </row>
        <row r="2364">
          <cell r="B2364" t="str">
            <v/>
          </cell>
        </row>
        <row r="2365">
          <cell r="B2365">
            <v>10</v>
          </cell>
          <cell r="C2365" t="str">
            <v>PEKERJAAN PELAPIS LANTAI</v>
          </cell>
          <cell r="I2365" t="str">
            <v/>
          </cell>
        </row>
        <row r="2366">
          <cell r="B2366" t="str">
            <v>10.1.</v>
          </cell>
          <cell r="C2366" t="str">
            <v>PEK. LANTAI KERAMIK TILE  33,33X33,33 Cm ( GLASURE )</v>
          </cell>
          <cell r="I2366" t="str">
            <v/>
          </cell>
          <cell r="K2366" t="str">
            <v/>
          </cell>
          <cell r="N2366" t="str">
            <v/>
          </cell>
        </row>
        <row r="2367">
          <cell r="C2367">
            <v>1</v>
          </cell>
          <cell r="D2367" t="str">
            <v>Ruang Area Panel</v>
          </cell>
          <cell r="F2367" t="str">
            <v>( P - 23 )</v>
          </cell>
          <cell r="H2367">
            <v>34.21</v>
          </cell>
          <cell r="I2367" t="str">
            <v>M2</v>
          </cell>
          <cell r="J2367">
            <v>82490</v>
          </cell>
          <cell r="K2367">
            <v>2821982.9</v>
          </cell>
          <cell r="L2367">
            <v>1.0500666747484544</v>
          </cell>
          <cell r="M2367">
            <v>86620</v>
          </cell>
          <cell r="N2367">
            <v>2963270.2</v>
          </cell>
        </row>
        <row r="2368">
          <cell r="C2368">
            <v>2</v>
          </cell>
          <cell r="D2368" t="str">
            <v>Pendestrian keliling Bangunan</v>
          </cell>
          <cell r="F2368" t="str">
            <v/>
          </cell>
          <cell r="H2368">
            <v>42.29</v>
          </cell>
          <cell r="I2368" t="str">
            <v>M2</v>
          </cell>
          <cell r="J2368">
            <v>82490</v>
          </cell>
          <cell r="K2368">
            <v>3488502.1</v>
          </cell>
          <cell r="L2368">
            <v>1.0500666747484544</v>
          </cell>
          <cell r="M2368">
            <v>86620</v>
          </cell>
          <cell r="N2368">
            <v>3663159.8</v>
          </cell>
        </row>
        <row r="2369">
          <cell r="C2369">
            <v>3</v>
          </cell>
          <cell r="D2369" t="str">
            <v>Mushollah</v>
          </cell>
          <cell r="F2369" t="str">
            <v>( P - 25 )</v>
          </cell>
          <cell r="H2369">
            <v>17.3</v>
          </cell>
          <cell r="I2369" t="str">
            <v>M2</v>
          </cell>
          <cell r="J2369">
            <v>82490</v>
          </cell>
          <cell r="K2369">
            <v>1427077</v>
          </cell>
          <cell r="L2369">
            <v>1.0500666747484544</v>
          </cell>
          <cell r="M2369">
            <v>86620</v>
          </cell>
          <cell r="N2369">
            <v>1498526</v>
          </cell>
        </row>
        <row r="2371">
          <cell r="B2371" t="str">
            <v>10.2.</v>
          </cell>
          <cell r="C2371" t="str">
            <v>PEK. FLOOR HARDENER</v>
          </cell>
          <cell r="I2371" t="str">
            <v/>
          </cell>
        </row>
        <row r="2372">
          <cell r="C2372">
            <v>1</v>
          </cell>
          <cell r="D2372" t="str">
            <v>Ruang Pompa</v>
          </cell>
          <cell r="F2372" t="str">
            <v>( P - 24 )</v>
          </cell>
          <cell r="H2372">
            <v>15.36</v>
          </cell>
          <cell r="I2372" t="str">
            <v>M2</v>
          </cell>
          <cell r="J2372">
            <v>13630</v>
          </cell>
          <cell r="K2372">
            <v>209356.79999999999</v>
          </cell>
          <cell r="L2372">
            <v>1.0506236243580338</v>
          </cell>
          <cell r="M2372">
            <v>14320</v>
          </cell>
          <cell r="N2372">
            <v>219955.19999999998</v>
          </cell>
        </row>
        <row r="2373">
          <cell r="C2373">
            <v>2</v>
          </cell>
          <cell r="D2373" t="str">
            <v>Ruang Genset</v>
          </cell>
          <cell r="F2373" t="str">
            <v>( P - 25 )</v>
          </cell>
          <cell r="H2373">
            <v>50.63</v>
          </cell>
          <cell r="I2373" t="str">
            <v>M2</v>
          </cell>
          <cell r="J2373">
            <v>13630</v>
          </cell>
          <cell r="K2373">
            <v>690086.9</v>
          </cell>
          <cell r="L2373">
            <v>1.0506236243580338</v>
          </cell>
          <cell r="M2373">
            <v>14320</v>
          </cell>
          <cell r="N2373">
            <v>725021.60000000009</v>
          </cell>
        </row>
        <row r="2375">
          <cell r="B2375" t="str">
            <v>10.3.</v>
          </cell>
          <cell r="C2375" t="str">
            <v>PEK. LANTAI KERAMIK 30 X30 Cm ( GLASURE )</v>
          </cell>
          <cell r="I2375" t="str">
            <v/>
          </cell>
        </row>
        <row r="2376">
          <cell r="C2376" t="str">
            <v>-</v>
          </cell>
          <cell r="D2376" t="str">
            <v>Rg. Wushu</v>
          </cell>
          <cell r="F2376" t="str">
            <v>( P - 27 )</v>
          </cell>
          <cell r="H2376">
            <v>2.12</v>
          </cell>
          <cell r="I2376" t="str">
            <v>M2</v>
          </cell>
          <cell r="J2376">
            <v>67260</v>
          </cell>
          <cell r="K2376">
            <v>142591.20000000001</v>
          </cell>
          <cell r="L2376">
            <v>1.0502527505203687</v>
          </cell>
          <cell r="M2376">
            <v>70640</v>
          </cell>
          <cell r="N2376">
            <v>149756.80000000002</v>
          </cell>
        </row>
        <row r="2377">
          <cell r="D2377" t="str">
            <v>Ruang Toilet</v>
          </cell>
          <cell r="F2377" t="str">
            <v>( P - 26 )</v>
          </cell>
          <cell r="H2377">
            <v>2.4</v>
          </cell>
          <cell r="I2377" t="str">
            <v>M2</v>
          </cell>
          <cell r="J2377">
            <v>67260</v>
          </cell>
          <cell r="K2377">
            <v>161424</v>
          </cell>
          <cell r="L2377">
            <v>1.0502527505203687</v>
          </cell>
          <cell r="M2377">
            <v>70640</v>
          </cell>
          <cell r="N2377">
            <v>169536</v>
          </cell>
        </row>
        <row r="2378">
          <cell r="E2378" t="str">
            <v/>
          </cell>
        </row>
        <row r="2379">
          <cell r="B2379" t="str">
            <v>11.</v>
          </cell>
          <cell r="C2379" t="str">
            <v>PEKERJAAN PELAPIS DINDING</v>
          </cell>
          <cell r="I2379" t="str">
            <v/>
          </cell>
        </row>
        <row r="2380">
          <cell r="C2380">
            <v>1</v>
          </cell>
          <cell r="D2380" t="str">
            <v>Ruang Toilet Pria</v>
          </cell>
          <cell r="F2380" t="str">
            <v>( P - 27 )</v>
          </cell>
          <cell r="H2380">
            <v>11.36</v>
          </cell>
          <cell r="I2380" t="str">
            <v>M2</v>
          </cell>
          <cell r="J2380">
            <v>74890</v>
          </cell>
          <cell r="K2380">
            <v>850750.39999999991</v>
          </cell>
          <cell r="L2380">
            <v>1.0500734410468688</v>
          </cell>
          <cell r="M2380">
            <v>78640</v>
          </cell>
          <cell r="N2380">
            <v>893350.39999999991</v>
          </cell>
        </row>
        <row r="2381">
          <cell r="C2381">
            <v>2</v>
          </cell>
          <cell r="D2381" t="str">
            <v>Ruang Toilet Wanita</v>
          </cell>
          <cell r="F2381" t="str">
            <v>( P - 26 )</v>
          </cell>
          <cell r="H2381">
            <v>15.68</v>
          </cell>
          <cell r="I2381" t="str">
            <v>M2</v>
          </cell>
          <cell r="J2381">
            <v>74890</v>
          </cell>
          <cell r="K2381">
            <v>1174275.2</v>
          </cell>
          <cell r="L2381">
            <v>1.0500734410468688</v>
          </cell>
          <cell r="M2381">
            <v>78640</v>
          </cell>
          <cell r="N2381">
            <v>1233075.2</v>
          </cell>
        </row>
        <row r="2382">
          <cell r="C2382">
            <v>3</v>
          </cell>
          <cell r="D2382" t="str">
            <v>Plint Alumunium</v>
          </cell>
          <cell r="E2382" t="str">
            <v/>
          </cell>
          <cell r="H2382">
            <v>86</v>
          </cell>
          <cell r="I2382" t="str">
            <v>M'</v>
          </cell>
          <cell r="J2382">
            <v>74890</v>
          </cell>
          <cell r="K2382">
            <v>6440540</v>
          </cell>
          <cell r="L2382">
            <v>1.0500734410468688</v>
          </cell>
          <cell r="M2382">
            <v>78640</v>
          </cell>
          <cell r="N2382">
            <v>6763040</v>
          </cell>
        </row>
        <row r="2387">
          <cell r="E2387" t="str">
            <v/>
          </cell>
        </row>
        <row r="2388">
          <cell r="I2388" t="str">
            <v/>
          </cell>
        </row>
        <row r="2389">
          <cell r="B2389">
            <v>12</v>
          </cell>
          <cell r="C2389" t="str">
            <v>PEKERJAAN PELAPIS PLAFON</v>
          </cell>
          <cell r="I2389" t="str">
            <v/>
          </cell>
        </row>
        <row r="2390">
          <cell r="B2390" t="str">
            <v xml:space="preserve">    '12.1.</v>
          </cell>
          <cell r="C2390" t="str">
            <v xml:space="preserve">PEK. PLAFOND GYPSUMBOARD 9 MM  </v>
          </cell>
        </row>
        <row r="2391">
          <cell r="C2391">
            <v>1</v>
          </cell>
          <cell r="D2391" t="str">
            <v>Ruang Paymanet Point</v>
          </cell>
          <cell r="F2391" t="str">
            <v>( P - 27 )</v>
          </cell>
          <cell r="H2391">
            <v>33.97</v>
          </cell>
          <cell r="I2391" t="str">
            <v>M2</v>
          </cell>
          <cell r="J2391">
            <v>68300</v>
          </cell>
          <cell r="K2391">
            <v>2320151</v>
          </cell>
          <cell r="L2391">
            <v>1.0505124450951684</v>
          </cell>
          <cell r="M2391">
            <v>71750</v>
          </cell>
          <cell r="N2391">
            <v>2437347.5</v>
          </cell>
        </row>
        <row r="2392">
          <cell r="C2392">
            <v>2</v>
          </cell>
          <cell r="D2392" t="str">
            <v>Ruang Pompa</v>
          </cell>
          <cell r="F2392" t="str">
            <v>( P - 26 )</v>
          </cell>
          <cell r="H2392">
            <v>15.24</v>
          </cell>
          <cell r="I2392" t="str">
            <v>M2</v>
          </cell>
          <cell r="J2392">
            <v>68300</v>
          </cell>
          <cell r="K2392">
            <v>1040892</v>
          </cell>
          <cell r="L2392">
            <v>1.0505124450951684</v>
          </cell>
          <cell r="M2392">
            <v>71750</v>
          </cell>
          <cell r="N2392">
            <v>1093470</v>
          </cell>
        </row>
        <row r="2393">
          <cell r="C2393">
            <v>3</v>
          </cell>
          <cell r="D2393" t="str">
            <v>Ruang Mushola</v>
          </cell>
          <cell r="H2393">
            <v>17.03</v>
          </cell>
          <cell r="I2393" t="str">
            <v>M2</v>
          </cell>
          <cell r="J2393">
            <v>68300</v>
          </cell>
          <cell r="K2393">
            <v>1163149</v>
          </cell>
          <cell r="L2393">
            <v>1.0505124450951684</v>
          </cell>
          <cell r="M2393">
            <v>71750</v>
          </cell>
          <cell r="N2393">
            <v>1221902.5</v>
          </cell>
        </row>
        <row r="2395">
          <cell r="B2395" t="str">
            <v xml:space="preserve">   '12.2.</v>
          </cell>
          <cell r="C2395" t="str">
            <v>PEK. PLAFOND GYPSUMBOARD 9 MM  WR</v>
          </cell>
        </row>
        <row r="2396">
          <cell r="C2396">
            <v>1</v>
          </cell>
          <cell r="D2396" t="str">
            <v>Ruang Wudhu</v>
          </cell>
          <cell r="F2396" t="str">
            <v>( P - 27 )</v>
          </cell>
          <cell r="H2396">
            <v>1.73</v>
          </cell>
          <cell r="I2396" t="str">
            <v>M2</v>
          </cell>
          <cell r="J2396">
            <v>71300</v>
          </cell>
          <cell r="K2396">
            <v>123349</v>
          </cell>
          <cell r="L2396">
            <v>1.050070126227209</v>
          </cell>
          <cell r="M2396">
            <v>74870</v>
          </cell>
          <cell r="N2396">
            <v>129525.1</v>
          </cell>
        </row>
        <row r="2397">
          <cell r="C2397">
            <v>2</v>
          </cell>
          <cell r="D2397" t="str">
            <v>Ruang Toilet</v>
          </cell>
          <cell r="F2397" t="str">
            <v>( P - 26 )</v>
          </cell>
          <cell r="H2397">
            <v>2.4</v>
          </cell>
          <cell r="I2397" t="str">
            <v>M2</v>
          </cell>
          <cell r="J2397">
            <v>71300</v>
          </cell>
          <cell r="K2397">
            <v>171120</v>
          </cell>
          <cell r="L2397">
            <v>1.050070126227209</v>
          </cell>
          <cell r="M2397">
            <v>74870</v>
          </cell>
          <cell r="N2397">
            <v>179688</v>
          </cell>
        </row>
        <row r="2398">
          <cell r="C2398">
            <v>3</v>
          </cell>
          <cell r="D2398" t="str">
            <v>Area Teras / Selasar</v>
          </cell>
          <cell r="E2398" t="str">
            <v/>
          </cell>
          <cell r="H2398">
            <v>38.549999999999997</v>
          </cell>
          <cell r="I2398" t="str">
            <v>M2</v>
          </cell>
          <cell r="J2398">
            <v>71300</v>
          </cell>
          <cell r="K2398">
            <v>2748615</v>
          </cell>
          <cell r="L2398">
            <v>1.050070126227209</v>
          </cell>
          <cell r="M2398">
            <v>74870</v>
          </cell>
          <cell r="N2398">
            <v>2886238.5</v>
          </cell>
        </row>
        <row r="2399">
          <cell r="E2399" t="str">
            <v/>
          </cell>
        </row>
        <row r="2400">
          <cell r="B2400" t="str">
            <v>12.3.</v>
          </cell>
          <cell r="C2400" t="str">
            <v xml:space="preserve">PEK. FINSHING EXPOSED PLAFON  DAK BETON </v>
          </cell>
          <cell r="E2400" t="str">
            <v>ON PELAT BETON</v>
          </cell>
        </row>
        <row r="2401">
          <cell r="C2401">
            <v>1</v>
          </cell>
          <cell r="D2401" t="str">
            <v>Ruang Genset</v>
          </cell>
          <cell r="F2401" t="str">
            <v>( P - 28 )</v>
          </cell>
          <cell r="H2401">
            <v>57.68</v>
          </cell>
          <cell r="I2401" t="str">
            <v>M2</v>
          </cell>
          <cell r="J2401">
            <v>15300</v>
          </cell>
          <cell r="K2401">
            <v>882504</v>
          </cell>
          <cell r="L2401">
            <v>1.0509803921568628</v>
          </cell>
          <cell r="M2401">
            <v>16080</v>
          </cell>
          <cell r="N2401">
            <v>927494.4</v>
          </cell>
        </row>
        <row r="2404">
          <cell r="B2404" t="str">
            <v>13.</v>
          </cell>
          <cell r="C2404" t="str">
            <v>PEKERJAAN KOSEN DAUN PINTU DAN JENDELA</v>
          </cell>
          <cell r="G2404" t="str">
            <v/>
          </cell>
        </row>
        <row r="2406">
          <cell r="B2406">
            <v>1</v>
          </cell>
          <cell r="C2406" t="str">
            <v>Type   PJAL - 05</v>
          </cell>
          <cell r="E2406">
            <v>1</v>
          </cell>
          <cell r="F2406" t="str">
            <v>Unt</v>
          </cell>
        </row>
        <row r="2407">
          <cell r="C2407" t="str">
            <v>RUANG PAYMENT POINT.</v>
          </cell>
        </row>
        <row r="2408">
          <cell r="C2408" t="str">
            <v>-</v>
          </cell>
          <cell r="D2408" t="str">
            <v xml:space="preserve">Kosen Alumunium </v>
          </cell>
          <cell r="H2408">
            <v>22.5</v>
          </cell>
          <cell r="I2408" t="str">
            <v>M'</v>
          </cell>
          <cell r="J2408">
            <v>92330</v>
          </cell>
          <cell r="K2408">
            <v>2077425</v>
          </cell>
          <cell r="L2408">
            <v>1.050037907505686</v>
          </cell>
          <cell r="M2408">
            <v>96950</v>
          </cell>
          <cell r="N2408">
            <v>2181375</v>
          </cell>
        </row>
        <row r="2409">
          <cell r="C2409" t="str">
            <v>-</v>
          </cell>
          <cell r="D2409" t="str">
            <v>Frame daun Pintu Alumunium</v>
          </cell>
          <cell r="H2409">
            <v>12.2</v>
          </cell>
          <cell r="I2409" t="str">
            <v>M2</v>
          </cell>
          <cell r="J2409">
            <v>250000</v>
          </cell>
          <cell r="K2409">
            <v>3050000</v>
          </cell>
          <cell r="L2409">
            <v>1.05</v>
          </cell>
          <cell r="M2409">
            <v>262500</v>
          </cell>
          <cell r="N2409">
            <v>3202500</v>
          </cell>
        </row>
        <row r="2410">
          <cell r="B2410" t="str">
            <v/>
          </cell>
          <cell r="C2410" t="str">
            <v>-</v>
          </cell>
          <cell r="D2410" t="str">
            <v>Kaca  Tempered 12 mm  DP</v>
          </cell>
          <cell r="H2410">
            <v>3.15</v>
          </cell>
          <cell r="I2410" t="str">
            <v>M2</v>
          </cell>
          <cell r="J2410">
            <v>331500</v>
          </cell>
          <cell r="K2410">
            <v>1044225</v>
          </cell>
          <cell r="L2410">
            <v>1.0500150829562593</v>
          </cell>
          <cell r="M2410">
            <v>348080</v>
          </cell>
          <cell r="N2410">
            <v>1096452</v>
          </cell>
        </row>
        <row r="2411">
          <cell r="C2411" t="str">
            <v>-</v>
          </cell>
          <cell r="D2411" t="str">
            <v>Kaca  10 mm</v>
          </cell>
          <cell r="H2411">
            <v>5.16</v>
          </cell>
          <cell r="I2411" t="str">
            <v>M2</v>
          </cell>
          <cell r="J2411">
            <v>237000</v>
          </cell>
          <cell r="K2411">
            <v>1222920</v>
          </cell>
          <cell r="L2411">
            <v>1.05</v>
          </cell>
          <cell r="M2411">
            <v>248850</v>
          </cell>
          <cell r="N2411">
            <v>1284066</v>
          </cell>
        </row>
        <row r="2412">
          <cell r="C2412" t="str">
            <v>-</v>
          </cell>
          <cell r="D2412" t="str">
            <v>Kaca     8 mm</v>
          </cell>
          <cell r="H2412">
            <v>2.31</v>
          </cell>
          <cell r="I2412" t="str">
            <v>M2</v>
          </cell>
          <cell r="J2412">
            <v>174000</v>
          </cell>
          <cell r="K2412">
            <v>401940</v>
          </cell>
          <cell r="L2412">
            <v>1.05</v>
          </cell>
          <cell r="M2412">
            <v>182700</v>
          </cell>
          <cell r="N2412">
            <v>422037</v>
          </cell>
        </row>
        <row r="2413">
          <cell r="C2413" t="str">
            <v>-</v>
          </cell>
          <cell r="D2413" t="str">
            <v xml:space="preserve">Lever Handle </v>
          </cell>
          <cell r="E2413" t="str">
            <v>KEND HREO 75.59. US32D</v>
          </cell>
          <cell r="H2413">
            <v>2</v>
          </cell>
          <cell r="I2413" t="str">
            <v>Psg</v>
          </cell>
          <cell r="J2413">
            <v>227000</v>
          </cell>
          <cell r="K2413">
            <v>454000</v>
          </cell>
          <cell r="L2413">
            <v>1.05</v>
          </cell>
          <cell r="M2413">
            <v>238350</v>
          </cell>
          <cell r="N2413">
            <v>476700</v>
          </cell>
        </row>
        <row r="2414">
          <cell r="C2414" t="str">
            <v>-</v>
          </cell>
          <cell r="D2414" t="str">
            <v>Lockcase Swing AL</v>
          </cell>
          <cell r="E2414" t="str">
            <v xml:space="preserve">KEND 31940-25 US32D </v>
          </cell>
          <cell r="H2414">
            <v>1</v>
          </cell>
          <cell r="I2414" t="str">
            <v>Bh</v>
          </cell>
          <cell r="J2414">
            <v>129000</v>
          </cell>
          <cell r="K2414">
            <v>129000</v>
          </cell>
          <cell r="L2414">
            <v>1.05</v>
          </cell>
          <cell r="M2414">
            <v>135450</v>
          </cell>
          <cell r="N2414">
            <v>135450</v>
          </cell>
        </row>
        <row r="2415">
          <cell r="C2415" t="str">
            <v>-</v>
          </cell>
          <cell r="D2415" t="str">
            <v xml:space="preserve">Double Cylinder </v>
          </cell>
          <cell r="E2415" t="str">
            <v>FINO F0920-60 US14</v>
          </cell>
          <cell r="H2415">
            <v>1</v>
          </cell>
          <cell r="I2415" t="str">
            <v>Bh</v>
          </cell>
          <cell r="J2415">
            <v>73000</v>
          </cell>
          <cell r="K2415">
            <v>73000</v>
          </cell>
          <cell r="L2415">
            <v>1.05</v>
          </cell>
          <cell r="M2415">
            <v>76650</v>
          </cell>
          <cell r="N2415">
            <v>76650</v>
          </cell>
        </row>
        <row r="2416">
          <cell r="C2416" t="str">
            <v>-</v>
          </cell>
          <cell r="D2416" t="str">
            <v>Hinges Fino</v>
          </cell>
          <cell r="E2416" t="str">
            <v>Fino SEL0056 4x3x2.5, 2BB US32D</v>
          </cell>
          <cell r="H2416">
            <v>3</v>
          </cell>
          <cell r="I2416" t="str">
            <v>Psg</v>
          </cell>
          <cell r="J2416">
            <v>10000</v>
          </cell>
          <cell r="K2416">
            <v>30000</v>
          </cell>
          <cell r="L2416">
            <v>1.05</v>
          </cell>
          <cell r="M2416">
            <v>10500</v>
          </cell>
          <cell r="N2416">
            <v>31500</v>
          </cell>
        </row>
        <row r="2417">
          <cell r="C2417" t="str">
            <v>-</v>
          </cell>
          <cell r="D2417" t="str">
            <v>Flush Bolt KEND   333    6"  US14</v>
          </cell>
          <cell r="H2417">
            <v>1</v>
          </cell>
          <cell r="I2417" t="str">
            <v>Bh</v>
          </cell>
          <cell r="J2417">
            <v>159000</v>
          </cell>
          <cell r="K2417">
            <v>159000</v>
          </cell>
          <cell r="L2417">
            <v>1.05</v>
          </cell>
          <cell r="M2417">
            <v>166950</v>
          </cell>
          <cell r="N2417">
            <v>166950</v>
          </cell>
        </row>
        <row r="2418">
          <cell r="C2418" t="str">
            <v>-</v>
          </cell>
          <cell r="D2418" t="str">
            <v>Flush Bolt KEND   333  12"  US14</v>
          </cell>
          <cell r="H2418">
            <v>1</v>
          </cell>
          <cell r="I2418" t="str">
            <v>Bh</v>
          </cell>
          <cell r="J2418">
            <v>229000</v>
          </cell>
          <cell r="K2418">
            <v>229000</v>
          </cell>
          <cell r="L2418">
            <v>1.05</v>
          </cell>
          <cell r="M2418">
            <v>240450</v>
          </cell>
          <cell r="N2418">
            <v>240450</v>
          </cell>
        </row>
        <row r="2419">
          <cell r="C2419" t="str">
            <v>-</v>
          </cell>
          <cell r="D2419" t="str">
            <v>Door Closer</v>
          </cell>
          <cell r="E2419" t="str">
            <v>CISA 71410-03 Silver</v>
          </cell>
          <cell r="H2419">
            <v>1</v>
          </cell>
          <cell r="I2419" t="str">
            <v>Bh</v>
          </cell>
          <cell r="J2419">
            <v>1122000</v>
          </cell>
          <cell r="K2419">
            <v>1122000</v>
          </cell>
          <cell r="L2419">
            <v>1.05</v>
          </cell>
          <cell r="M2419">
            <v>1178100</v>
          </cell>
          <cell r="N2419">
            <v>1178100</v>
          </cell>
        </row>
        <row r="2420">
          <cell r="C2420" t="str">
            <v>-</v>
          </cell>
        </row>
        <row r="2421">
          <cell r="B2421" t="str">
            <v xml:space="preserve">      '2.</v>
          </cell>
          <cell r="C2421" t="str">
            <v>Type   P - 03</v>
          </cell>
          <cell r="E2421">
            <v>2</v>
          </cell>
          <cell r="F2421" t="str">
            <v>Unt</v>
          </cell>
        </row>
        <row r="2422">
          <cell r="C2422" t="str">
            <v>-</v>
          </cell>
          <cell r="D2422" t="str">
            <v>Kosen Alumunium</v>
          </cell>
          <cell r="H2422">
            <v>11.4</v>
          </cell>
          <cell r="I2422" t="str">
            <v>M'</v>
          </cell>
          <cell r="J2422">
            <v>92330</v>
          </cell>
          <cell r="K2422">
            <v>1052562</v>
          </cell>
          <cell r="L2422">
            <v>1.050037907505686</v>
          </cell>
          <cell r="M2422">
            <v>96950</v>
          </cell>
          <cell r="N2422">
            <v>1105230</v>
          </cell>
        </row>
        <row r="2423">
          <cell r="C2423" t="str">
            <v>-</v>
          </cell>
          <cell r="D2423" t="str">
            <v>Daun Pintu HPL</v>
          </cell>
          <cell r="H2423">
            <v>3.08</v>
          </cell>
          <cell r="I2423" t="str">
            <v>M2</v>
          </cell>
          <cell r="J2423">
            <v>599010</v>
          </cell>
          <cell r="K2423">
            <v>1844950.8</v>
          </cell>
          <cell r="L2423">
            <v>1.0499991652893941</v>
          </cell>
          <cell r="M2423">
            <v>628960</v>
          </cell>
          <cell r="N2423">
            <v>1937196.8</v>
          </cell>
        </row>
        <row r="2424">
          <cell r="C2424" t="str">
            <v>-</v>
          </cell>
          <cell r="D2424" t="str">
            <v xml:space="preserve">Lever Handle </v>
          </cell>
          <cell r="E2424" t="str">
            <v>KEND HRE 75.15  US32D+ US32</v>
          </cell>
          <cell r="H2424">
            <v>2</v>
          </cell>
          <cell r="I2424" t="str">
            <v>Bh</v>
          </cell>
          <cell r="J2424">
            <v>10000</v>
          </cell>
          <cell r="K2424">
            <v>20000</v>
          </cell>
          <cell r="L2424">
            <v>1.05</v>
          </cell>
          <cell r="M2424">
            <v>10500</v>
          </cell>
          <cell r="N2424">
            <v>21000</v>
          </cell>
        </row>
        <row r="2425">
          <cell r="C2425" t="str">
            <v>-</v>
          </cell>
          <cell r="D2425" t="str">
            <v>Lockcase Swing Kayu</v>
          </cell>
          <cell r="E2425" t="str">
            <v>FINO F7435-40 US26</v>
          </cell>
          <cell r="H2425">
            <v>2</v>
          </cell>
          <cell r="I2425" t="str">
            <v>Bh</v>
          </cell>
          <cell r="J2425">
            <v>82000</v>
          </cell>
          <cell r="K2425">
            <v>164000</v>
          </cell>
          <cell r="L2425">
            <v>1.05</v>
          </cell>
          <cell r="M2425">
            <v>86100</v>
          </cell>
          <cell r="N2425">
            <v>172200</v>
          </cell>
        </row>
        <row r="2426">
          <cell r="C2426" t="str">
            <v>-</v>
          </cell>
          <cell r="D2426" t="str">
            <v xml:space="preserve">Double Cylinder </v>
          </cell>
          <cell r="E2426" t="str">
            <v>FINO F0920-60 US14</v>
          </cell>
          <cell r="H2426">
            <v>2</v>
          </cell>
          <cell r="I2426" t="str">
            <v>Bh</v>
          </cell>
          <cell r="J2426">
            <v>73000</v>
          </cell>
          <cell r="K2426">
            <v>146000</v>
          </cell>
          <cell r="L2426">
            <v>1.05</v>
          </cell>
          <cell r="M2426">
            <v>76650</v>
          </cell>
          <cell r="N2426">
            <v>153300</v>
          </cell>
        </row>
        <row r="2427">
          <cell r="C2427" t="str">
            <v>-</v>
          </cell>
          <cell r="D2427" t="str">
            <v>Hinges</v>
          </cell>
          <cell r="E2427" t="str">
            <v>FINO SEL0056 4x3x2,5-2BBUS32D</v>
          </cell>
          <cell r="H2427">
            <v>3</v>
          </cell>
          <cell r="I2427" t="str">
            <v>Bh</v>
          </cell>
          <cell r="J2427">
            <v>10000</v>
          </cell>
          <cell r="K2427">
            <v>30000</v>
          </cell>
          <cell r="L2427">
            <v>1.05</v>
          </cell>
          <cell r="M2427">
            <v>10500</v>
          </cell>
          <cell r="N2427">
            <v>31500</v>
          </cell>
        </row>
        <row r="2428">
          <cell r="B2428" t="str">
            <v/>
          </cell>
        </row>
        <row r="2429">
          <cell r="B2429" t="str">
            <v>3.</v>
          </cell>
          <cell r="C2429" t="str">
            <v>Type   PB - 01  ( 2450 x 1000 )</v>
          </cell>
          <cell r="E2429">
            <v>1</v>
          </cell>
          <cell r="F2429" t="str">
            <v>Unt</v>
          </cell>
        </row>
        <row r="2430">
          <cell r="B2430" t="str">
            <v/>
          </cell>
          <cell r="C2430" t="str">
            <v>-</v>
          </cell>
          <cell r="D2430" t="str">
            <v xml:space="preserve">Single Fire Door ( BR-BRSNN ) 2450 x 1000 </v>
          </cell>
          <cell r="H2430">
            <v>1</v>
          </cell>
          <cell r="I2430" t="str">
            <v>Unt</v>
          </cell>
          <cell r="J2430">
            <v>7500000</v>
          </cell>
          <cell r="K2430">
            <v>7500000</v>
          </cell>
          <cell r="L2430">
            <v>1.05</v>
          </cell>
          <cell r="M2430">
            <v>7875000</v>
          </cell>
          <cell r="N2430">
            <v>7875000</v>
          </cell>
        </row>
        <row r="2431">
          <cell r="B2431" t="str">
            <v/>
          </cell>
          <cell r="C2431" t="str">
            <v/>
          </cell>
          <cell r="D2431" t="str">
            <v>Daun Pintu Rangka Besi lapis</v>
          </cell>
          <cell r="H2431" t="str">
            <v/>
          </cell>
          <cell r="I2431" t="str">
            <v/>
          </cell>
        </row>
        <row r="2432">
          <cell r="B2432" t="str">
            <v/>
          </cell>
          <cell r="C2432" t="str">
            <v>-</v>
          </cell>
          <cell r="D2432" t="str">
            <v>Lockcase Griff</v>
          </cell>
          <cell r="H2432">
            <v>1</v>
          </cell>
          <cell r="I2432" t="str">
            <v>Bh</v>
          </cell>
          <cell r="J2432">
            <v>230000</v>
          </cell>
          <cell r="K2432">
            <v>230000</v>
          </cell>
          <cell r="L2432">
            <v>1.05</v>
          </cell>
          <cell r="M2432">
            <v>241500</v>
          </cell>
          <cell r="N2432">
            <v>241500</v>
          </cell>
        </row>
        <row r="2433">
          <cell r="B2433" t="str">
            <v/>
          </cell>
          <cell r="C2433" t="str">
            <v>-</v>
          </cell>
          <cell r="D2433" t="str">
            <v>Handle Bakplate</v>
          </cell>
          <cell r="H2433">
            <v>1</v>
          </cell>
          <cell r="I2433" t="str">
            <v>Bh</v>
          </cell>
          <cell r="J2433">
            <v>15000</v>
          </cell>
          <cell r="K2433">
            <v>15000</v>
          </cell>
          <cell r="L2433">
            <v>1.05</v>
          </cell>
          <cell r="M2433">
            <v>15750</v>
          </cell>
          <cell r="N2433">
            <v>15750</v>
          </cell>
        </row>
        <row r="2434">
          <cell r="B2434" t="str">
            <v/>
          </cell>
          <cell r="C2434" t="str">
            <v>-</v>
          </cell>
          <cell r="D2434" t="str">
            <v>Cylinder Griff</v>
          </cell>
          <cell r="H2434">
            <v>1</v>
          </cell>
          <cell r="I2434" t="str">
            <v>Bh</v>
          </cell>
          <cell r="J2434">
            <v>300000</v>
          </cell>
          <cell r="K2434">
            <v>300000</v>
          </cell>
          <cell r="L2434">
            <v>1.05</v>
          </cell>
          <cell r="M2434">
            <v>315000</v>
          </cell>
          <cell r="N2434">
            <v>315000</v>
          </cell>
        </row>
        <row r="2435">
          <cell r="C2435" t="str">
            <v>-</v>
          </cell>
          <cell r="D2435" t="str">
            <v>Finish Cat Duco</v>
          </cell>
          <cell r="H2435" t="str">
            <v/>
          </cell>
          <cell r="I2435" t="str">
            <v/>
          </cell>
        </row>
        <row r="2437">
          <cell r="B2437">
            <v>4</v>
          </cell>
          <cell r="C2437" t="str">
            <v xml:space="preserve">Pintu Grill   PG - 04 </v>
          </cell>
          <cell r="E2437">
            <v>1</v>
          </cell>
          <cell r="F2437" t="str">
            <v>Unt</v>
          </cell>
          <cell r="H2437" t="str">
            <v/>
          </cell>
          <cell r="I2437" t="str">
            <v/>
          </cell>
        </row>
        <row r="2438">
          <cell r="B2438" t="str">
            <v/>
          </cell>
          <cell r="C2438" t="str">
            <v>Ruang Genset</v>
          </cell>
        </row>
        <row r="2439">
          <cell r="B2439" t="str">
            <v/>
          </cell>
          <cell r="C2439" t="str">
            <v>-</v>
          </cell>
          <cell r="D2439" t="str">
            <v>Penutup Genset Rangka Besi hollow  2mm galvanis</v>
          </cell>
          <cell r="H2439">
            <v>5.22</v>
          </cell>
          <cell r="I2439" t="str">
            <v>M2</v>
          </cell>
          <cell r="J2439">
            <v>250000</v>
          </cell>
          <cell r="K2439">
            <v>1305000</v>
          </cell>
          <cell r="L2439">
            <v>1.05</v>
          </cell>
          <cell r="M2439">
            <v>262500</v>
          </cell>
          <cell r="N2439">
            <v>1370250</v>
          </cell>
        </row>
        <row r="2440">
          <cell r="B2440" t="str">
            <v/>
          </cell>
          <cell r="C2440" t="str">
            <v/>
          </cell>
          <cell r="D2440" t="str">
            <v xml:space="preserve">lapis Grill ( Kasa ) Finish cat Duco </v>
          </cell>
        </row>
        <row r="2441">
          <cell r="C2441" t="str">
            <v>-</v>
          </cell>
          <cell r="D2441" t="str">
            <v>Daun Pintu Grill + Iron Mongery finish cat duco</v>
          </cell>
          <cell r="H2441">
            <v>3.4</v>
          </cell>
          <cell r="I2441" t="str">
            <v>M2</v>
          </cell>
          <cell r="J2441">
            <v>250000</v>
          </cell>
          <cell r="K2441">
            <v>850000</v>
          </cell>
          <cell r="L2441">
            <v>1.05</v>
          </cell>
          <cell r="M2441">
            <v>262500</v>
          </cell>
          <cell r="N2441">
            <v>892500</v>
          </cell>
        </row>
        <row r="2442">
          <cell r="C2442" t="str">
            <v/>
          </cell>
        </row>
        <row r="2445">
          <cell r="K2445" t="str">
            <v/>
          </cell>
          <cell r="N2445" t="str">
            <v/>
          </cell>
        </row>
        <row r="2447">
          <cell r="B2447">
            <v>1</v>
          </cell>
          <cell r="C2447" t="str">
            <v>PEKERJAAN PERLENGKAPAN SANITAIR</v>
          </cell>
        </row>
        <row r="2448">
          <cell r="B2448" t="str">
            <v>14.1.</v>
          </cell>
          <cell r="C2448" t="str">
            <v>RUANG TOILET PRIA</v>
          </cell>
          <cell r="E2448" t="str">
            <v>( P - 26 )</v>
          </cell>
        </row>
        <row r="2449">
          <cell r="B2449">
            <v>1</v>
          </cell>
          <cell r="C2449" t="str">
            <v xml:space="preserve">Closet Jongkok </v>
          </cell>
          <cell r="E2449" t="str">
            <v>CE 6 /TV 150 NWV 12</v>
          </cell>
          <cell r="H2449">
            <v>1</v>
          </cell>
          <cell r="I2449" t="str">
            <v>Unt</v>
          </cell>
          <cell r="J2449">
            <v>1632610</v>
          </cell>
          <cell r="K2449">
            <v>1632610</v>
          </cell>
          <cell r="L2449">
            <v>1.0499996937419225</v>
          </cell>
          <cell r="M2449">
            <v>1714240</v>
          </cell>
          <cell r="N2449">
            <v>1714240</v>
          </cell>
        </row>
        <row r="2450">
          <cell r="B2450">
            <v>2</v>
          </cell>
          <cell r="C2450" t="str">
            <v xml:space="preserve">Paper Holder </v>
          </cell>
          <cell r="E2450" t="str">
            <v>TS  116 R</v>
          </cell>
          <cell r="H2450">
            <v>2</v>
          </cell>
          <cell r="I2450" t="str">
            <v>Unt</v>
          </cell>
          <cell r="J2450">
            <v>214350</v>
          </cell>
          <cell r="K2450">
            <v>428700</v>
          </cell>
          <cell r="L2450">
            <v>1.0500116631677163</v>
          </cell>
          <cell r="M2450">
            <v>225070</v>
          </cell>
          <cell r="N2450">
            <v>450140</v>
          </cell>
        </row>
        <row r="2451">
          <cell r="B2451">
            <v>3</v>
          </cell>
          <cell r="C2451" t="str">
            <v>Floor Drain</v>
          </cell>
          <cell r="E2451" t="str">
            <v>TX 1 BN</v>
          </cell>
          <cell r="H2451">
            <v>2</v>
          </cell>
          <cell r="I2451" t="str">
            <v>Bh</v>
          </cell>
          <cell r="J2451">
            <v>152610</v>
          </cell>
          <cell r="K2451">
            <v>305220</v>
          </cell>
          <cell r="L2451">
            <v>1.0499967236747265</v>
          </cell>
          <cell r="M2451">
            <v>160240</v>
          </cell>
          <cell r="N2451">
            <v>320480</v>
          </cell>
        </row>
        <row r="2452">
          <cell r="B2452">
            <v>4</v>
          </cell>
          <cell r="C2452" t="str">
            <v xml:space="preserve">Double Robe Hook </v>
          </cell>
          <cell r="E2452" t="str">
            <v>TS  118 WS</v>
          </cell>
          <cell r="H2452">
            <v>2</v>
          </cell>
          <cell r="I2452" t="str">
            <v>Bh</v>
          </cell>
          <cell r="J2452">
            <v>90870</v>
          </cell>
          <cell r="K2452">
            <v>181740</v>
          </cell>
          <cell r="L2452">
            <v>1.0499614834378783</v>
          </cell>
          <cell r="M2452">
            <v>95410</v>
          </cell>
          <cell r="N2452">
            <v>190820</v>
          </cell>
        </row>
        <row r="2453">
          <cell r="B2453">
            <v>5</v>
          </cell>
          <cell r="C2453" t="str">
            <v>Tempat sabun</v>
          </cell>
          <cell r="E2453" t="str">
            <v>S 6 N</v>
          </cell>
          <cell r="F2453" t="str">
            <v/>
          </cell>
          <cell r="H2453">
            <v>2</v>
          </cell>
          <cell r="I2453" t="str">
            <v>Bh</v>
          </cell>
          <cell r="J2453">
            <v>50870</v>
          </cell>
          <cell r="K2453">
            <v>101740</v>
          </cell>
          <cell r="L2453">
            <v>1.0499311971692549</v>
          </cell>
          <cell r="M2453">
            <v>53410</v>
          </cell>
          <cell r="N2453">
            <v>106820</v>
          </cell>
        </row>
        <row r="2455">
          <cell r="B2455" t="str">
            <v>14.2.</v>
          </cell>
          <cell r="C2455" t="str">
            <v>RUANG JANITOR</v>
          </cell>
          <cell r="E2455" t="str">
            <v>( P - 27 )</v>
          </cell>
        </row>
        <row r="2456">
          <cell r="B2456">
            <v>1</v>
          </cell>
          <cell r="C2456" t="str">
            <v xml:space="preserve">Kran Wudhu </v>
          </cell>
          <cell r="E2456" t="str">
            <v>T23B13</v>
          </cell>
          <cell r="H2456">
            <v>1</v>
          </cell>
          <cell r="I2456" t="str">
            <v>Unt</v>
          </cell>
          <cell r="J2456">
            <v>232610</v>
          </cell>
          <cell r="K2456">
            <v>232610</v>
          </cell>
          <cell r="L2456">
            <v>1.049997850479343</v>
          </cell>
          <cell r="M2456">
            <v>244240</v>
          </cell>
          <cell r="N2456">
            <v>244240</v>
          </cell>
        </row>
        <row r="2457">
          <cell r="B2457">
            <v>2</v>
          </cell>
          <cell r="C2457" t="str">
            <v>Floor Drain</v>
          </cell>
          <cell r="E2457" t="str">
            <v>TX 1 BN</v>
          </cell>
          <cell r="H2457">
            <v>2</v>
          </cell>
          <cell r="I2457" t="str">
            <v>Bh</v>
          </cell>
          <cell r="J2457">
            <v>187390</v>
          </cell>
          <cell r="K2457">
            <v>374780</v>
          </cell>
          <cell r="L2457">
            <v>1.0500026682320294</v>
          </cell>
          <cell r="M2457">
            <v>196760</v>
          </cell>
          <cell r="N2457">
            <v>393520</v>
          </cell>
        </row>
        <row r="2459">
          <cell r="B2459" t="str">
            <v>15.</v>
          </cell>
          <cell r="C2459" t="str">
            <v>PEK</v>
          </cell>
          <cell r="D2459" t="str">
            <v>ERJAAN PENGECATAN.</v>
          </cell>
          <cell r="I2459" t="str">
            <v/>
          </cell>
          <cell r="K2459" t="str">
            <v/>
          </cell>
          <cell r="N2459" t="str">
            <v/>
          </cell>
        </row>
        <row r="2460">
          <cell r="B2460" t="str">
            <v>15.1.</v>
          </cell>
          <cell r="C2460" t="str">
            <v>Pengecatan Plafond</v>
          </cell>
          <cell r="I2460" t="str">
            <v/>
          </cell>
        </row>
        <row r="2461">
          <cell r="B2461" t="str">
            <v/>
          </cell>
          <cell r="C2461" t="str">
            <v>-</v>
          </cell>
          <cell r="D2461" t="str">
            <v>Plafond Luar dalam dalam</v>
          </cell>
          <cell r="H2461">
            <v>166.84</v>
          </cell>
          <cell r="I2461" t="str">
            <v>M2</v>
          </cell>
          <cell r="J2461">
            <v>11900</v>
          </cell>
          <cell r="K2461">
            <v>1985396</v>
          </cell>
          <cell r="L2461">
            <v>1.0512605042016807</v>
          </cell>
          <cell r="M2461">
            <v>12510</v>
          </cell>
          <cell r="N2461">
            <v>2087168.4000000001</v>
          </cell>
        </row>
        <row r="2462">
          <cell r="B2462" t="str">
            <v/>
          </cell>
        </row>
        <row r="2463">
          <cell r="B2463" t="str">
            <v>15.2.</v>
          </cell>
          <cell r="C2463" t="str">
            <v>Pengecatan dinding dan listplank.( Cat Tahan Cuaca )</v>
          </cell>
          <cell r="I2463" t="str">
            <v/>
          </cell>
        </row>
        <row r="2464">
          <cell r="B2464" t="str">
            <v/>
          </cell>
          <cell r="C2464" t="str">
            <v>-</v>
          </cell>
          <cell r="D2464" t="str">
            <v>Dinding Luar dan dalam</v>
          </cell>
          <cell r="H2464">
            <v>619.76</v>
          </cell>
          <cell r="I2464" t="str">
            <v>M2</v>
          </cell>
          <cell r="J2464">
            <v>17000</v>
          </cell>
          <cell r="K2464">
            <v>10535920</v>
          </cell>
          <cell r="L2464">
            <v>1.0482352941176469</v>
          </cell>
          <cell r="M2464">
            <v>17820</v>
          </cell>
          <cell r="N2464">
            <v>11044123.199999999</v>
          </cell>
        </row>
        <row r="2465">
          <cell r="K2465" t="str">
            <v/>
          </cell>
          <cell r="N2465" t="str">
            <v/>
          </cell>
        </row>
        <row r="2468">
          <cell r="F2468" t="str">
            <v>Jumlah      ( XVI. )</v>
          </cell>
          <cell r="J2468" t="str">
            <v/>
          </cell>
          <cell r="K2468">
            <v>366407036.37578708</v>
          </cell>
          <cell r="M2468" t="str">
            <v/>
          </cell>
          <cell r="N2468">
            <v>380079223.69999993</v>
          </cell>
        </row>
        <row r="2471">
          <cell r="B2471" t="str">
            <v/>
          </cell>
          <cell r="J2471" t="str">
            <v/>
          </cell>
          <cell r="M2471" t="str">
            <v/>
          </cell>
        </row>
      </sheetData>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Kesepakatan"/>
      <sheetName val="Prog.Tag."/>
      <sheetName val="Asuransi"/>
      <sheetName val="MONITORING"/>
      <sheetName val="REKAP 3"/>
      <sheetName val="BANKJATIM-MJKT"/>
      <sheetName val="BEA CUKAI-MLG"/>
      <sheetName val="PASAR BOYOLALI"/>
      <sheetName val="JEPARA"/>
      <sheetName val="Satker-Jepara"/>
      <sheetName val="RSUD SOLO"/>
      <sheetName val="BNI CEPU"/>
      <sheetName val="BHIRAWA"/>
      <sheetName val="RSUD PWKT II"/>
      <sheetName val="MASTERSTEEL"/>
      <sheetName val="LIS 2"/>
      <sheetName val="Pekalongan"/>
      <sheetName val="ciputra mal -1"/>
      <sheetName val="BG"/>
      <sheetName val="Sheet1"/>
      <sheetName val="BungaExpo"/>
      <sheetName val="Perincian"/>
      <sheetName val="EXPO-Emil"/>
      <sheetName val="EXPO"/>
      <sheetName val="BCF"/>
      <sheetName val="NAROTAMA"/>
      <sheetName val="Rinc pen adi"/>
      <sheetName val="ADI -1"/>
      <sheetName val="Bunga"/>
      <sheetName val="ADIPRIMA"/>
      <sheetName val="ANTASARI"/>
      <sheetName val="DICS"/>
      <sheetName val="DISC -1"/>
      <sheetName val="rinc kios"/>
      <sheetName val="Konsorsium-Jalan"/>
      <sheetName val="Konsorsium"/>
      <sheetName val="PERDAGANGAN"/>
      <sheetName val="ITC"/>
      <sheetName val="Karet _2"/>
      <sheetName val="bunga DISC"/>
      <sheetName val="LIS"/>
      <sheetName val="intr"/>
      <sheetName val="Sheet7"/>
      <sheetName val="nsc"/>
      <sheetName val="Sheet6"/>
      <sheetName val="SAS-JL"/>
      <sheetName val="SAS"/>
      <sheetName val="perb expo"/>
      <sheetName val="ruko sas"/>
      <sheetName val="darmala isen"/>
      <sheetName val="RSAL"/>
      <sheetName val="PIKB"/>
      <sheetName val="UNCIP"/>
      <sheetName val="LIS 1"/>
      <sheetName val="Satker"/>
      <sheetName val="cat"/>
      <sheetName val="robert"/>
      <sheetName val="rsud"/>
      <sheetName val="renc_dp"/>
      <sheetName val="BNI JBG"/>
      <sheetName val="fee bni"/>
      <sheetName val="RENC DP"/>
      <sheetName val="Pemby "/>
      <sheetName val="sosro Vo Inv"/>
      <sheetName val="sosro VO pagar"/>
      <sheetName val="INVOICE"/>
      <sheetName val="made"/>
      <sheetName val="FRONT R"/>
      <sheetName val="syarat"/>
      <sheetName val="Sheet3"/>
      <sheetName val="SOSRO"/>
      <sheetName val="DPC_PDI_P"/>
      <sheetName val="Ren dp"/>
      <sheetName val="UNAIR"/>
      <sheetName val="kronologis"/>
      <sheetName val="fee unair"/>
      <sheetName val="Fee unbraw"/>
      <sheetName val="UNBRAW"/>
      <sheetName val="RUSUN JEPARA"/>
      <sheetName val="fee RSN JPR"/>
      <sheetName val="RUSUN PKLG"/>
      <sheetName val="fee rsn pkl"/>
      <sheetName val="CIPUTRA"/>
      <sheetName val="CIPUTRA MALL"/>
      <sheetName val="ciputra kalim"/>
      <sheetName val="cp BNI Cepu"/>
      <sheetName val="BAST-II-Cepu"/>
      <sheetName val="Sheet8"/>
      <sheetName val="cp ciputra"/>
      <sheetName val="fee rsud II"/>
      <sheetName val="cp rsud pwkt"/>
      <sheetName val="JAMSOSTEK"/>
      <sheetName val="BEA CUKAI"/>
      <sheetName val="fee BEA CUKAI"/>
      <sheetName val="pc.B.C"/>
      <sheetName val="fee solo"/>
      <sheetName val="kios"/>
      <sheetName val="Blanko"/>
      <sheetName val="Sheet5"/>
      <sheetName val="HTG UM"/>
      <sheetName val="TTD LAWYER"/>
      <sheetName val="Rinc Lawyer"/>
      <sheetName val="UNDIP"/>
      <sheetName val="fee undup"/>
      <sheetName val="Sheet2"/>
      <sheetName val="pm yg blm lapor"/>
      <sheetName val="Sheet9"/>
      <sheetName val="perb pjk"/>
      <sheetName val="P. Nyoman"/>
      <sheetName val="ttd p.jam"/>
      <sheetName val="PROGO"/>
      <sheetName val="data"/>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sheetData sheetId="75" refreshError="1"/>
      <sheetData sheetId="76" refreshError="1"/>
      <sheetData sheetId="77" refreshError="1"/>
      <sheetData sheetId="78"/>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s"/>
      <sheetName val="Results"/>
      <sheetName val="Manual"/>
      <sheetName val="Input"/>
      <sheetName val="DataV2"/>
      <sheetName val="DataV1"/>
      <sheetName val="DataV"/>
      <sheetName val="CalcV2"/>
      <sheetName val="CalcV1"/>
      <sheetName val="CalcV"/>
      <sheetName val="lamp.1"/>
      <sheetName val="lamp.1 (2)"/>
      <sheetName val="lamp.2"/>
      <sheetName val="lamp.3"/>
      <sheetName val="PSAK-24-formatbaru"/>
      <sheetName val="indrec 2008"/>
      <sheetName val="Form-Ind"/>
      <sheetName val="Factors"/>
      <sheetName val="Act"/>
      <sheetName val="cuti"/>
    </sheetNames>
    <sheetDataSet>
      <sheetData sheetId="0" refreshError="1"/>
      <sheetData sheetId="1" refreshError="1"/>
      <sheetData sheetId="2" refreshError="1"/>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6">
          <cell r="B16">
            <v>0</v>
          </cell>
          <cell r="C16">
            <v>1000000</v>
          </cell>
          <cell r="D16">
            <v>1023102</v>
          </cell>
          <cell r="E16">
            <v>10000000</v>
          </cell>
          <cell r="F16">
            <v>10000000</v>
          </cell>
          <cell r="L16">
            <v>0</v>
          </cell>
          <cell r="M16">
            <v>4.1799999999999997E-3</v>
          </cell>
          <cell r="N16">
            <v>0</v>
          </cell>
          <cell r="O16">
            <v>0</v>
          </cell>
          <cell r="P16">
            <v>0</v>
          </cell>
          <cell r="R16">
            <v>0</v>
          </cell>
          <cell r="S16">
            <v>1</v>
          </cell>
          <cell r="T16">
            <v>0</v>
          </cell>
          <cell r="U16">
            <v>4.1799999999999997E-3</v>
          </cell>
          <cell r="V16">
            <v>0</v>
          </cell>
          <cell r="W16">
            <v>0</v>
          </cell>
        </row>
        <row r="17">
          <cell r="B17">
            <v>1</v>
          </cell>
          <cell r="C17">
            <v>996790</v>
          </cell>
          <cell r="D17">
            <v>1000000</v>
          </cell>
          <cell r="E17">
            <v>9929200</v>
          </cell>
          <cell r="F17">
            <v>9958200</v>
          </cell>
          <cell r="L17">
            <v>1</v>
          </cell>
          <cell r="M17">
            <v>1.0699724849872467E-3</v>
          </cell>
          <cell r="N17">
            <v>0</v>
          </cell>
          <cell r="O17">
            <v>0</v>
          </cell>
          <cell r="P17">
            <v>0</v>
          </cell>
          <cell r="R17">
            <v>1</v>
          </cell>
          <cell r="S17">
            <v>0.99582000000000004</v>
          </cell>
          <cell r="T17">
            <v>0</v>
          </cell>
          <cell r="U17">
            <v>1.0655E-3</v>
          </cell>
          <cell r="V17">
            <v>0</v>
          </cell>
          <cell r="W17">
            <v>0</v>
          </cell>
        </row>
        <row r="18">
          <cell r="B18">
            <v>2</v>
          </cell>
          <cell r="C18">
            <v>995973</v>
          </cell>
          <cell r="D18">
            <v>994230</v>
          </cell>
          <cell r="E18">
            <v>9911725</v>
          </cell>
          <cell r="F18">
            <v>9947545</v>
          </cell>
          <cell r="L18">
            <v>2</v>
          </cell>
          <cell r="M18">
            <v>9.8999300832516976E-4</v>
          </cell>
          <cell r="N18">
            <v>0</v>
          </cell>
          <cell r="O18">
            <v>0</v>
          </cell>
          <cell r="P18">
            <v>0</v>
          </cell>
          <cell r="R18">
            <v>2</v>
          </cell>
          <cell r="S18">
            <v>0.99475449999999999</v>
          </cell>
          <cell r="T18">
            <v>0</v>
          </cell>
          <cell r="U18">
            <v>9.8480000000000009E-4</v>
          </cell>
          <cell r="V18">
            <v>0</v>
          </cell>
          <cell r="W18">
            <v>0</v>
          </cell>
        </row>
        <row r="19">
          <cell r="B19">
            <v>3</v>
          </cell>
          <cell r="C19">
            <v>995216</v>
          </cell>
          <cell r="D19">
            <v>990114</v>
          </cell>
          <cell r="E19">
            <v>9896659</v>
          </cell>
          <cell r="F19">
            <v>9937697</v>
          </cell>
          <cell r="L19">
            <v>3</v>
          </cell>
          <cell r="M19">
            <v>9.8000572969773577E-4</v>
          </cell>
          <cell r="N19">
            <v>0</v>
          </cell>
          <cell r="O19">
            <v>0</v>
          </cell>
          <cell r="P19">
            <v>0</v>
          </cell>
          <cell r="R19">
            <v>3</v>
          </cell>
          <cell r="S19">
            <v>0.99376969999999998</v>
          </cell>
          <cell r="T19">
            <v>0</v>
          </cell>
          <cell r="U19">
            <v>9.7389999999999998E-4</v>
          </cell>
          <cell r="V19">
            <v>0</v>
          </cell>
          <cell r="W19">
            <v>0</v>
          </cell>
        </row>
        <row r="20">
          <cell r="B20">
            <v>4</v>
          </cell>
          <cell r="C20">
            <v>994469</v>
          </cell>
          <cell r="D20">
            <v>986767</v>
          </cell>
          <cell r="E20">
            <v>9882210</v>
          </cell>
          <cell r="F20">
            <v>9927958</v>
          </cell>
          <cell r="L20">
            <v>4</v>
          </cell>
          <cell r="M20">
            <v>9.5004430921242816E-4</v>
          </cell>
          <cell r="N20">
            <v>0</v>
          </cell>
          <cell r="O20">
            <v>0</v>
          </cell>
          <cell r="P20">
            <v>0</v>
          </cell>
          <cell r="R20">
            <v>4</v>
          </cell>
          <cell r="S20">
            <v>0.99279580000000001</v>
          </cell>
          <cell r="T20">
            <v>0</v>
          </cell>
          <cell r="U20">
            <v>9.4319999999999994E-4</v>
          </cell>
          <cell r="V20">
            <v>0</v>
          </cell>
          <cell r="W20">
            <v>0</v>
          </cell>
        </row>
        <row r="21">
          <cell r="B21">
            <v>5</v>
          </cell>
          <cell r="C21">
            <v>993743</v>
          </cell>
          <cell r="D21">
            <v>983817</v>
          </cell>
          <cell r="E21">
            <v>9868375</v>
          </cell>
          <cell r="F21">
            <v>9918526</v>
          </cell>
          <cell r="L21">
            <v>5</v>
          </cell>
          <cell r="M21">
            <v>9.0003292827986741E-4</v>
          </cell>
          <cell r="N21">
            <v>0</v>
          </cell>
          <cell r="O21">
            <v>0</v>
          </cell>
          <cell r="P21">
            <v>0</v>
          </cell>
          <cell r="R21">
            <v>5</v>
          </cell>
          <cell r="S21">
            <v>0.99185259999999997</v>
          </cell>
          <cell r="T21">
            <v>0</v>
          </cell>
          <cell r="U21">
            <v>8.9269999999999996E-4</v>
          </cell>
          <cell r="V21">
            <v>0</v>
          </cell>
          <cell r="W21">
            <v>0</v>
          </cell>
        </row>
        <row r="22">
          <cell r="B22">
            <v>6</v>
          </cell>
          <cell r="C22">
            <v>993058</v>
          </cell>
          <cell r="D22">
            <v>981102</v>
          </cell>
          <cell r="E22">
            <v>9855053</v>
          </cell>
          <cell r="F22">
            <v>9909599</v>
          </cell>
          <cell r="L22">
            <v>6</v>
          </cell>
          <cell r="M22">
            <v>8.599742532467762E-4</v>
          </cell>
          <cell r="N22">
            <v>0</v>
          </cell>
          <cell r="O22">
            <v>0</v>
          </cell>
          <cell r="P22">
            <v>0</v>
          </cell>
          <cell r="R22">
            <v>6</v>
          </cell>
          <cell r="S22">
            <v>0.9909599</v>
          </cell>
          <cell r="T22">
            <v>0</v>
          </cell>
          <cell r="U22">
            <v>8.5220000000000001E-4</v>
          </cell>
          <cell r="V22">
            <v>0</v>
          </cell>
          <cell r="W22">
            <v>0</v>
          </cell>
        </row>
        <row r="23">
          <cell r="B23">
            <v>7</v>
          </cell>
          <cell r="C23">
            <v>992402</v>
          </cell>
          <cell r="D23">
            <v>978541</v>
          </cell>
          <cell r="E23">
            <v>9842241</v>
          </cell>
          <cell r="F23">
            <v>9901077</v>
          </cell>
          <cell r="L23">
            <v>7</v>
          </cell>
          <cell r="M23">
            <v>8.000139782773127E-4</v>
          </cell>
          <cell r="N23">
            <v>0</v>
          </cell>
          <cell r="O23">
            <v>0</v>
          </cell>
          <cell r="P23">
            <v>0</v>
          </cell>
          <cell r="R23">
            <v>7</v>
          </cell>
          <cell r="S23">
            <v>0.99010770000000003</v>
          </cell>
          <cell r="T23">
            <v>0</v>
          </cell>
          <cell r="U23">
            <v>7.9210000000000012E-4</v>
          </cell>
          <cell r="V23">
            <v>0</v>
          </cell>
          <cell r="W23">
            <v>0</v>
          </cell>
          <cell r="AD23">
            <v>20</v>
          </cell>
          <cell r="AE23">
            <v>10</v>
          </cell>
          <cell r="AF23">
            <v>0.01</v>
          </cell>
        </row>
        <row r="24">
          <cell r="B24">
            <v>8</v>
          </cell>
          <cell r="C24">
            <v>991787</v>
          </cell>
          <cell r="D24">
            <v>976124</v>
          </cell>
          <cell r="E24">
            <v>9829840</v>
          </cell>
          <cell r="F24">
            <v>9893156</v>
          </cell>
          <cell r="L24">
            <v>8</v>
          </cell>
          <cell r="M24">
            <v>7.5991928157202813E-4</v>
          </cell>
          <cell r="N24">
            <v>0</v>
          </cell>
          <cell r="O24">
            <v>0</v>
          </cell>
          <cell r="P24">
            <v>0</v>
          </cell>
          <cell r="R24">
            <v>8</v>
          </cell>
          <cell r="S24">
            <v>0.98931560000000007</v>
          </cell>
          <cell r="T24">
            <v>0</v>
          </cell>
          <cell r="U24">
            <v>7.5180000000000006E-4</v>
          </cell>
          <cell r="V24">
            <v>0</v>
          </cell>
          <cell r="W24">
            <v>0</v>
          </cell>
          <cell r="AD24">
            <v>21</v>
          </cell>
          <cell r="AE24">
            <v>9.7200000000000006</v>
          </cell>
          <cell r="AF24">
            <v>9.7200000000000012E-3</v>
          </cell>
        </row>
        <row r="25">
          <cell r="B25">
            <v>9</v>
          </cell>
          <cell r="C25">
            <v>991212</v>
          </cell>
          <cell r="D25">
            <v>973869</v>
          </cell>
          <cell r="E25">
            <v>9817749</v>
          </cell>
          <cell r="F25">
            <v>9885638</v>
          </cell>
          <cell r="L25">
            <v>9</v>
          </cell>
          <cell r="M25">
            <v>7.4006351436295761E-4</v>
          </cell>
          <cell r="N25">
            <v>0</v>
          </cell>
          <cell r="O25">
            <v>0</v>
          </cell>
          <cell r="P25">
            <v>0</v>
          </cell>
          <cell r="R25">
            <v>9</v>
          </cell>
          <cell r="S25">
            <v>0.9885638000000001</v>
          </cell>
          <cell r="T25">
            <v>0</v>
          </cell>
          <cell r="U25">
            <v>7.316E-4</v>
          </cell>
          <cell r="V25">
            <v>0</v>
          </cell>
          <cell r="W25">
            <v>0</v>
          </cell>
          <cell r="AD25">
            <v>22</v>
          </cell>
          <cell r="AE25">
            <v>9.44</v>
          </cell>
          <cell r="AF25">
            <v>9.4399999999999987E-3</v>
          </cell>
        </row>
        <row r="26">
          <cell r="B26">
            <v>10</v>
          </cell>
          <cell r="C26">
            <v>990647</v>
          </cell>
          <cell r="D26">
            <v>971804</v>
          </cell>
          <cell r="E26">
            <v>9805870</v>
          </cell>
          <cell r="F26">
            <v>9878322</v>
          </cell>
          <cell r="L26">
            <v>10</v>
          </cell>
          <cell r="M26">
            <v>7.2998227836671044E-4</v>
          </cell>
          <cell r="N26">
            <v>0</v>
          </cell>
          <cell r="O26">
            <v>0</v>
          </cell>
          <cell r="P26">
            <v>0</v>
          </cell>
          <cell r="R26">
            <v>10</v>
          </cell>
          <cell r="S26">
            <v>0.98783220000000005</v>
          </cell>
          <cell r="T26">
            <v>0</v>
          </cell>
          <cell r="U26">
            <v>7.2110000000000002E-4</v>
          </cell>
          <cell r="V26">
            <v>0</v>
          </cell>
          <cell r="W26">
            <v>0</v>
          </cell>
          <cell r="AD26">
            <v>23</v>
          </cell>
          <cell r="AE26">
            <v>9.17</v>
          </cell>
          <cell r="AF26">
            <v>9.1699999999999993E-3</v>
          </cell>
        </row>
        <row r="27">
          <cell r="B27">
            <v>11</v>
          </cell>
          <cell r="C27">
            <v>990092</v>
          </cell>
          <cell r="D27">
            <v>969890</v>
          </cell>
          <cell r="E27">
            <v>9794005</v>
          </cell>
          <cell r="F27">
            <v>9871111</v>
          </cell>
          <cell r="L27">
            <v>11</v>
          </cell>
          <cell r="M27">
            <v>7.7002477228753688E-4</v>
          </cell>
          <cell r="N27">
            <v>0</v>
          </cell>
          <cell r="O27">
            <v>0</v>
          </cell>
          <cell r="P27">
            <v>0</v>
          </cell>
          <cell r="R27">
            <v>11</v>
          </cell>
          <cell r="S27">
            <v>0.98711110000000002</v>
          </cell>
          <cell r="T27">
            <v>0</v>
          </cell>
          <cell r="U27">
            <v>7.601000000000001E-4</v>
          </cell>
          <cell r="V27">
            <v>0</v>
          </cell>
          <cell r="W27">
            <v>0</v>
          </cell>
          <cell r="AD27">
            <v>24</v>
          </cell>
          <cell r="AE27">
            <v>8.89</v>
          </cell>
          <cell r="AF27">
            <v>8.8900000000000003E-3</v>
          </cell>
        </row>
        <row r="28">
          <cell r="B28">
            <v>12</v>
          </cell>
          <cell r="C28">
            <v>989508</v>
          </cell>
          <cell r="D28">
            <v>968038</v>
          </cell>
          <cell r="E28">
            <v>9781958</v>
          </cell>
          <cell r="F28">
            <v>9863510</v>
          </cell>
          <cell r="G28">
            <v>26626547.640408799</v>
          </cell>
          <cell r="H28">
            <v>99041.77</v>
          </cell>
          <cell r="I28">
            <v>1000000</v>
          </cell>
          <cell r="L28">
            <v>12</v>
          </cell>
          <cell r="M28">
            <v>8.5000167283249065E-4</v>
          </cell>
          <cell r="N28">
            <v>0</v>
          </cell>
          <cell r="O28">
            <v>0</v>
          </cell>
          <cell r="P28">
            <v>0</v>
          </cell>
          <cell r="R28">
            <v>12</v>
          </cell>
          <cell r="S28">
            <v>0.98635099999999998</v>
          </cell>
          <cell r="T28">
            <v>0</v>
          </cell>
          <cell r="U28">
            <v>8.384E-4</v>
          </cell>
          <cell r="V28">
            <v>0</v>
          </cell>
          <cell r="W28">
            <v>0</v>
          </cell>
          <cell r="AD28">
            <v>25</v>
          </cell>
          <cell r="AE28">
            <v>8.61</v>
          </cell>
          <cell r="AF28">
            <v>8.6099999999999996E-3</v>
          </cell>
        </row>
        <row r="29">
          <cell r="B29">
            <v>13</v>
          </cell>
          <cell r="C29">
            <v>988865</v>
          </cell>
          <cell r="D29">
            <v>966179</v>
          </cell>
          <cell r="E29">
            <v>9769633</v>
          </cell>
          <cell r="F29">
            <v>9855126</v>
          </cell>
          <cell r="G29">
            <v>26615904.988279499</v>
          </cell>
          <cell r="H29">
            <v>98959.93</v>
          </cell>
          <cell r="I29">
            <v>999547.8</v>
          </cell>
          <cell r="L29">
            <v>13</v>
          </cell>
          <cell r="M29">
            <v>9.8994168111092638E-4</v>
          </cell>
          <cell r="N29">
            <v>0</v>
          </cell>
          <cell r="O29">
            <v>0</v>
          </cell>
          <cell r="P29">
            <v>0</v>
          </cell>
          <cell r="R29">
            <v>13</v>
          </cell>
          <cell r="S29">
            <v>0.98551259999999996</v>
          </cell>
          <cell r="T29">
            <v>0</v>
          </cell>
          <cell r="U29">
            <v>9.7559999999999986E-4</v>
          </cell>
          <cell r="V29">
            <v>0</v>
          </cell>
          <cell r="W29">
            <v>0</v>
          </cell>
          <cell r="AD29">
            <v>26</v>
          </cell>
          <cell r="AE29">
            <v>8.33</v>
          </cell>
          <cell r="AF29">
            <v>8.3300000000000006E-3</v>
          </cell>
        </row>
        <row r="30">
          <cell r="B30">
            <v>14</v>
          </cell>
          <cell r="C30">
            <v>988113</v>
          </cell>
          <cell r="D30">
            <v>964266</v>
          </cell>
          <cell r="E30">
            <v>9756737</v>
          </cell>
          <cell r="F30">
            <v>9845370</v>
          </cell>
          <cell r="G30">
            <v>26605015.435200501</v>
          </cell>
          <cell r="H30">
            <v>98876.98</v>
          </cell>
          <cell r="I30">
            <v>999080.91122262005</v>
          </cell>
          <cell r="L30">
            <v>14</v>
          </cell>
          <cell r="M30">
            <v>1.1499821743621622E-3</v>
          </cell>
          <cell r="N30">
            <v>0</v>
          </cell>
          <cell r="O30">
            <v>0</v>
          </cell>
          <cell r="P30">
            <v>0</v>
          </cell>
          <cell r="R30">
            <v>14</v>
          </cell>
          <cell r="S30">
            <v>0.984537</v>
          </cell>
          <cell r="T30">
            <v>0</v>
          </cell>
          <cell r="U30">
            <v>1.1322000000000001E-3</v>
          </cell>
          <cell r="V30">
            <v>0</v>
          </cell>
          <cell r="W30">
            <v>0</v>
          </cell>
          <cell r="AD30">
            <v>27</v>
          </cell>
          <cell r="AE30">
            <v>8.06</v>
          </cell>
          <cell r="AF30">
            <v>8.0600000000000012E-3</v>
          </cell>
        </row>
        <row r="31">
          <cell r="B31">
            <v>15</v>
          </cell>
          <cell r="C31">
            <v>987244</v>
          </cell>
          <cell r="D31">
            <v>962270</v>
          </cell>
          <cell r="E31">
            <v>9743175</v>
          </cell>
          <cell r="F31">
            <v>9834048</v>
          </cell>
          <cell r="G31">
            <v>26593853.898589801</v>
          </cell>
          <cell r="H31">
            <v>98792.8</v>
          </cell>
          <cell r="I31">
            <v>998597.75569395302</v>
          </cell>
          <cell r="L31">
            <v>15</v>
          </cell>
          <cell r="M31">
            <v>1.3300728245377693E-3</v>
          </cell>
          <cell r="N31">
            <v>1.3300728245377694E-5</v>
          </cell>
          <cell r="O31">
            <v>0</v>
          </cell>
          <cell r="P31">
            <v>0</v>
          </cell>
          <cell r="R31">
            <v>15</v>
          </cell>
          <cell r="S31">
            <v>0.98340479999999997</v>
          </cell>
          <cell r="T31">
            <v>0</v>
          </cell>
          <cell r="U31">
            <v>1.3080000000000001E-3</v>
          </cell>
          <cell r="V31">
            <v>1.3080000000000002E-5</v>
          </cell>
          <cell r="W31">
            <v>0</v>
          </cell>
          <cell r="AD31">
            <v>28</v>
          </cell>
          <cell r="AE31">
            <v>7.78</v>
          </cell>
          <cell r="AF31">
            <v>7.7800000000000005E-3</v>
          </cell>
        </row>
        <row r="32">
          <cell r="B32">
            <v>16</v>
          </cell>
          <cell r="C32">
            <v>986237</v>
          </cell>
          <cell r="D32">
            <v>960201</v>
          </cell>
          <cell r="E32">
            <v>9728950</v>
          </cell>
          <cell r="F32">
            <v>9820968</v>
          </cell>
          <cell r="G32">
            <v>26582392.779772699</v>
          </cell>
          <cell r="H32">
            <v>98707.23</v>
          </cell>
          <cell r="I32">
            <v>998096.75919992104</v>
          </cell>
          <cell r="L32">
            <v>16</v>
          </cell>
          <cell r="M32">
            <v>1.5099326257859715E-3</v>
          </cell>
          <cell r="N32">
            <v>1.5099326257859715E-5</v>
          </cell>
          <cell r="O32">
            <v>0</v>
          </cell>
          <cell r="P32">
            <v>0</v>
          </cell>
          <cell r="R32">
            <v>16</v>
          </cell>
          <cell r="S32">
            <v>0.98208371999999999</v>
          </cell>
          <cell r="T32">
            <v>0</v>
          </cell>
          <cell r="U32">
            <v>1.4828802500812548E-3</v>
          </cell>
          <cell r="V32">
            <v>1.4828802500812548E-5</v>
          </cell>
          <cell r="W32">
            <v>0</v>
          </cell>
          <cell r="AD32">
            <v>29</v>
          </cell>
          <cell r="AE32">
            <v>7.5</v>
          </cell>
          <cell r="AF32">
            <v>7.4999999999999997E-3</v>
          </cell>
        </row>
        <row r="33">
          <cell r="B33">
            <v>17</v>
          </cell>
          <cell r="C33">
            <v>985093</v>
          </cell>
          <cell r="D33">
            <v>958098</v>
          </cell>
          <cell r="E33">
            <v>9713967</v>
          </cell>
          <cell r="F33">
            <v>9806139</v>
          </cell>
          <cell r="G33">
            <v>26570601.712920099</v>
          </cell>
          <cell r="H33">
            <v>98620.14</v>
          </cell>
          <cell r="I33">
            <v>997576.05212064704</v>
          </cell>
          <cell r="L33">
            <v>17</v>
          </cell>
          <cell r="M33">
            <v>1.6700762654904239E-3</v>
          </cell>
          <cell r="N33">
            <v>1.6700762654904239E-5</v>
          </cell>
          <cell r="O33">
            <v>0</v>
          </cell>
          <cell r="P33">
            <v>0</v>
          </cell>
          <cell r="R33">
            <v>17</v>
          </cell>
          <cell r="S33">
            <v>0.98058601094741793</v>
          </cell>
          <cell r="T33">
            <v>0</v>
          </cell>
          <cell r="U33">
            <v>1.6376534231552157E-3</v>
          </cell>
          <cell r="V33">
            <v>1.6376534231552158E-5</v>
          </cell>
          <cell r="W33">
            <v>0</v>
          </cell>
          <cell r="AD33">
            <v>30</v>
          </cell>
          <cell r="AE33">
            <v>7.22</v>
          </cell>
          <cell r="AF33">
            <v>7.2199999999999999E-3</v>
          </cell>
        </row>
        <row r="34">
          <cell r="B34">
            <v>18</v>
          </cell>
          <cell r="C34">
            <v>983832</v>
          </cell>
          <cell r="D34">
            <v>955942</v>
          </cell>
          <cell r="E34">
            <v>9698230</v>
          </cell>
          <cell r="F34">
            <v>9789762</v>
          </cell>
          <cell r="G34">
            <v>26558447.2892204</v>
          </cell>
          <cell r="H34">
            <v>98531.34</v>
          </cell>
          <cell r="I34">
            <v>997033.570263503</v>
          </cell>
          <cell r="L34">
            <v>18</v>
          </cell>
          <cell r="M34">
            <v>1.7799206967442109E-3</v>
          </cell>
          <cell r="N34">
            <v>1.779920696744211E-5</v>
          </cell>
          <cell r="O34">
            <v>0</v>
          </cell>
          <cell r="P34">
            <v>0</v>
          </cell>
          <cell r="R34">
            <v>18</v>
          </cell>
          <cell r="S34">
            <v>0.97893198099003109</v>
          </cell>
          <cell r="T34">
            <v>0</v>
          </cell>
          <cell r="U34">
            <v>1.7424212936689668E-3</v>
          </cell>
          <cell r="V34">
            <v>1.7424212936689668E-5</v>
          </cell>
          <cell r="W34">
            <v>0</v>
          </cell>
          <cell r="AD34">
            <v>31</v>
          </cell>
          <cell r="AE34">
            <v>6.94</v>
          </cell>
          <cell r="AF34">
            <v>6.94E-3</v>
          </cell>
        </row>
        <row r="35">
          <cell r="B35">
            <v>19</v>
          </cell>
          <cell r="C35">
            <v>982484</v>
          </cell>
          <cell r="D35">
            <v>953743</v>
          </cell>
          <cell r="E35">
            <v>9681840</v>
          </cell>
          <cell r="F35">
            <v>9772337</v>
          </cell>
          <cell r="G35">
            <v>26545892.7539028</v>
          </cell>
          <cell r="H35">
            <v>98440.68</v>
          </cell>
          <cell r="I35">
            <v>996467.25519559404</v>
          </cell>
          <cell r="L35">
            <v>19</v>
          </cell>
          <cell r="M35">
            <v>1.8600463737589075E-3</v>
          </cell>
          <cell r="N35">
            <v>1.8600463737589075E-5</v>
          </cell>
          <cell r="O35">
            <v>0</v>
          </cell>
          <cell r="P35">
            <v>0</v>
          </cell>
          <cell r="R35">
            <v>19</v>
          </cell>
          <cell r="S35">
            <v>0.97717213548342541</v>
          </cell>
          <cell r="T35">
            <v>0</v>
          </cell>
          <cell r="U35">
            <v>1.8175854871441933E-3</v>
          </cell>
          <cell r="V35">
            <v>1.8175854871441934E-5</v>
          </cell>
          <cell r="W35">
            <v>0</v>
          </cell>
          <cell r="AD35">
            <v>32</v>
          </cell>
          <cell r="AE35">
            <v>6.67</v>
          </cell>
          <cell r="AF35">
            <v>6.6699999999999997E-3</v>
          </cell>
        </row>
        <row r="36">
          <cell r="B36">
            <v>20</v>
          </cell>
          <cell r="C36">
            <v>981079</v>
          </cell>
          <cell r="D36">
            <v>951483</v>
          </cell>
          <cell r="E36">
            <v>9664994</v>
          </cell>
          <cell r="F36">
            <v>9754160</v>
          </cell>
          <cell r="G36">
            <v>26532977.051444199</v>
          </cell>
          <cell r="H36">
            <v>98347.95</v>
          </cell>
          <cell r="I36">
            <v>995874.65611892904</v>
          </cell>
          <cell r="L36">
            <v>20</v>
          </cell>
          <cell r="M36">
            <v>1.9000098419546122E-3</v>
          </cell>
          <cell r="N36">
            <v>1.9000098419546121E-5</v>
          </cell>
          <cell r="O36">
            <v>0.06</v>
          </cell>
          <cell r="P36">
            <v>0</v>
          </cell>
          <cell r="R36">
            <v>20</v>
          </cell>
          <cell r="S36">
            <v>0.97533637414140983</v>
          </cell>
          <cell r="T36">
            <v>0</v>
          </cell>
          <cell r="U36">
            <v>1.8531487100850047E-3</v>
          </cell>
          <cell r="V36">
            <v>1.8531487100850045E-5</v>
          </cell>
          <cell r="W36">
            <v>5.8520182448484587E-2</v>
          </cell>
          <cell r="AD36">
            <v>33</v>
          </cell>
          <cell r="AE36">
            <v>6.39</v>
          </cell>
          <cell r="AF36">
            <v>6.3899999999999998E-3</v>
          </cell>
        </row>
        <row r="37">
          <cell r="B37">
            <v>21</v>
          </cell>
          <cell r="C37">
            <v>979646</v>
          </cell>
          <cell r="D37">
            <v>949171</v>
          </cell>
          <cell r="E37">
            <v>9647694</v>
          </cell>
          <cell r="F37">
            <v>9735627</v>
          </cell>
          <cell r="G37">
            <v>26519445.2304947</v>
          </cell>
          <cell r="H37">
            <v>98252.89</v>
          </cell>
          <cell r="I37">
            <v>995253.13074604503</v>
          </cell>
          <cell r="L37">
            <v>21</v>
          </cell>
          <cell r="M37">
            <v>1.909995113822664E-3</v>
          </cell>
          <cell r="N37">
            <v>1.9099951138226642E-5</v>
          </cell>
          <cell r="O37">
            <v>0.06</v>
          </cell>
          <cell r="P37">
            <v>0</v>
          </cell>
          <cell r="R37">
            <v>21</v>
          </cell>
          <cell r="S37">
            <v>0.91494451149573941</v>
          </cell>
          <cell r="T37">
            <v>0</v>
          </cell>
          <cell r="U37">
            <v>1.7475395463757266E-3</v>
          </cell>
          <cell r="V37">
            <v>1.7475395463757266E-5</v>
          </cell>
          <cell r="W37">
            <v>5.489667068974436E-2</v>
          </cell>
          <cell r="AD37">
            <v>34</v>
          </cell>
          <cell r="AE37">
            <v>6.11</v>
          </cell>
          <cell r="AF37">
            <v>6.11E-3</v>
          </cell>
        </row>
        <row r="38">
          <cell r="B38">
            <v>22</v>
          </cell>
          <cell r="C38">
            <v>978206</v>
          </cell>
          <cell r="D38">
            <v>946789</v>
          </cell>
          <cell r="E38">
            <v>9630039</v>
          </cell>
          <cell r="F38">
            <v>9717032</v>
          </cell>
          <cell r="G38">
            <v>26505389.928036701</v>
          </cell>
          <cell r="H38">
            <v>98155.31</v>
          </cell>
          <cell r="I38">
            <v>994599.74706571002</v>
          </cell>
          <cell r="L38">
            <v>22</v>
          </cell>
          <cell r="M38">
            <v>1.8899803973065027E-3</v>
          </cell>
          <cell r="N38">
            <v>1.8899803973065026E-5</v>
          </cell>
          <cell r="O38">
            <v>0.06</v>
          </cell>
          <cell r="P38">
            <v>0</v>
          </cell>
          <cell r="R38">
            <v>22</v>
          </cell>
          <cell r="S38">
            <v>0.85828282586415561</v>
          </cell>
          <cell r="T38">
            <v>0</v>
          </cell>
          <cell r="U38">
            <v>1.6221377162280847E-3</v>
          </cell>
          <cell r="V38">
            <v>1.6221377162280844E-5</v>
          </cell>
          <cell r="W38">
            <v>5.1496969551849334E-2</v>
          </cell>
          <cell r="AD38">
            <v>35</v>
          </cell>
          <cell r="AE38">
            <v>5.83</v>
          </cell>
          <cell r="AF38">
            <v>5.8300000000000001E-3</v>
          </cell>
        </row>
        <row r="39">
          <cell r="B39">
            <v>23</v>
          </cell>
          <cell r="C39">
            <v>976788</v>
          </cell>
          <cell r="D39">
            <v>944337</v>
          </cell>
          <cell r="E39">
            <v>9612127</v>
          </cell>
          <cell r="F39">
            <v>9698667</v>
          </cell>
          <cell r="G39">
            <v>26490811.9555948</v>
          </cell>
          <cell r="H39">
            <v>98054.91</v>
          </cell>
          <cell r="I39">
            <v>993911.28512079199</v>
          </cell>
          <cell r="L39">
            <v>23</v>
          </cell>
          <cell r="M39">
            <v>1.8600494274110041E-3</v>
          </cell>
          <cell r="N39">
            <v>1.8600494274110043E-5</v>
          </cell>
          <cell r="O39">
            <v>0.06</v>
          </cell>
          <cell r="P39">
            <v>0</v>
          </cell>
          <cell r="R39">
            <v>23</v>
          </cell>
          <cell r="S39">
            <v>0.80514749721891588</v>
          </cell>
          <cell r="T39">
            <v>0</v>
          </cell>
          <cell r="U39">
            <v>1.4976141411834475E-3</v>
          </cell>
          <cell r="V39">
            <v>1.4976141411834476E-5</v>
          </cell>
          <cell r="W39">
            <v>4.8308849833134951E-2</v>
          </cell>
          <cell r="AD39">
            <v>36</v>
          </cell>
          <cell r="AE39">
            <v>5.56</v>
          </cell>
          <cell r="AF39">
            <v>5.5599999999999998E-3</v>
          </cell>
        </row>
        <row r="40">
          <cell r="B40">
            <v>24</v>
          </cell>
          <cell r="C40">
            <v>975391</v>
          </cell>
          <cell r="D40">
            <v>941806</v>
          </cell>
          <cell r="E40">
            <v>9593960</v>
          </cell>
          <cell r="F40">
            <v>9680627</v>
          </cell>
          <cell r="G40">
            <v>26475447.306097299</v>
          </cell>
          <cell r="H40">
            <v>97951.360000000001</v>
          </cell>
          <cell r="I40">
            <v>993184.13962459704</v>
          </cell>
          <cell r="L40">
            <v>24</v>
          </cell>
          <cell r="M40">
            <v>1.8199234409093544E-3</v>
          </cell>
          <cell r="N40">
            <v>1.8199234409093545E-5</v>
          </cell>
          <cell r="O40">
            <v>0.06</v>
          </cell>
          <cell r="P40">
            <v>0</v>
          </cell>
          <cell r="R40">
            <v>24</v>
          </cell>
          <cell r="S40">
            <v>0.75532605710318557</v>
          </cell>
          <cell r="T40">
            <v>0</v>
          </cell>
          <cell r="U40">
            <v>1.3746355968517249E-3</v>
          </cell>
          <cell r="V40">
            <v>1.3746355968517251E-5</v>
          </cell>
          <cell r="W40">
            <v>4.5319563426191131E-2</v>
          </cell>
          <cell r="AD40">
            <v>37</v>
          </cell>
          <cell r="AE40">
            <v>5.28</v>
          </cell>
          <cell r="AF40">
            <v>5.28E-3</v>
          </cell>
        </row>
        <row r="41">
          <cell r="B41">
            <v>25</v>
          </cell>
          <cell r="C41">
            <v>974035</v>
          </cell>
          <cell r="D41">
            <v>939197</v>
          </cell>
          <cell r="E41">
            <v>9575636</v>
          </cell>
          <cell r="F41">
            <v>9663009</v>
          </cell>
          <cell r="G41">
            <v>26459562.011822499</v>
          </cell>
          <cell r="H41">
            <v>97844.41</v>
          </cell>
          <cell r="I41">
            <v>992414.52123480197</v>
          </cell>
          <cell r="L41">
            <v>25</v>
          </cell>
          <cell r="M41">
            <v>1.7700490602875357E-3</v>
          </cell>
          <cell r="N41">
            <v>1.7700490602875358E-5</v>
          </cell>
          <cell r="O41">
            <v>0.06</v>
          </cell>
          <cell r="P41">
            <v>0</v>
          </cell>
          <cell r="R41">
            <v>25</v>
          </cell>
          <cell r="S41">
            <v>0.70861811172417422</v>
          </cell>
          <cell r="T41">
            <v>0</v>
          </cell>
          <cell r="U41">
            <v>1.2542888227601026E-3</v>
          </cell>
          <cell r="V41">
            <v>1.2542888227601026E-5</v>
          </cell>
          <cell r="W41">
            <v>4.2517086703450453E-2</v>
          </cell>
          <cell r="AD41">
            <v>38</v>
          </cell>
          <cell r="AE41">
            <v>5</v>
          </cell>
          <cell r="AF41">
            <v>5.0000000000000001E-3</v>
          </cell>
        </row>
        <row r="42">
          <cell r="B42">
            <v>26</v>
          </cell>
          <cell r="C42">
            <v>972701</v>
          </cell>
          <cell r="D42">
            <v>936492</v>
          </cell>
          <cell r="E42">
            <v>9557155</v>
          </cell>
          <cell r="F42">
            <v>9645905</v>
          </cell>
          <cell r="G42">
            <v>26442892.496762801</v>
          </cell>
          <cell r="H42">
            <v>97733.62</v>
          </cell>
          <cell r="I42">
            <v>991598.16104963399</v>
          </cell>
          <cell r="L42">
            <v>26</v>
          </cell>
          <cell r="M42">
            <v>1.729956909175448E-3</v>
          </cell>
          <cell r="N42">
            <v>1.7299569091754479E-5</v>
          </cell>
          <cell r="O42">
            <v>0.06</v>
          </cell>
          <cell r="P42">
            <v>0</v>
          </cell>
          <cell r="R42">
            <v>26</v>
          </cell>
          <cell r="S42">
            <v>0.66483419330973603</v>
          </cell>
          <cell r="T42">
            <v>0</v>
          </cell>
          <cell r="U42">
            <v>1.1501345061722633E-3</v>
          </cell>
          <cell r="V42">
            <v>1.1501345061722633E-5</v>
          </cell>
          <cell r="W42">
            <v>3.9890051598584157E-2</v>
          </cell>
          <cell r="AD42">
            <v>39</v>
          </cell>
          <cell r="AE42">
            <v>4.72</v>
          </cell>
          <cell r="AF42">
            <v>4.7199999999999994E-3</v>
          </cell>
        </row>
        <row r="43">
          <cell r="B43">
            <v>27</v>
          </cell>
          <cell r="C43">
            <v>971378</v>
          </cell>
          <cell r="D43">
            <v>933692</v>
          </cell>
          <cell r="E43">
            <v>9538423</v>
          </cell>
          <cell r="F43">
            <v>9629218</v>
          </cell>
          <cell r="G43">
            <v>26425175.772686899</v>
          </cell>
          <cell r="H43">
            <v>97618.62</v>
          </cell>
          <cell r="I43">
            <v>990730.31433908397</v>
          </cell>
          <cell r="L43">
            <v>27</v>
          </cell>
          <cell r="M43">
            <v>1.7100038653190736E-3</v>
          </cell>
          <cell r="N43">
            <v>1.7100038653190738E-5</v>
          </cell>
          <cell r="O43">
            <v>0.06</v>
          </cell>
          <cell r="P43">
            <v>0</v>
          </cell>
          <cell r="R43">
            <v>27</v>
          </cell>
          <cell r="S43">
            <v>0.6237825058599179</v>
          </cell>
          <cell r="T43">
            <v>0</v>
          </cell>
          <cell r="U43">
            <v>1.0666704961388774E-3</v>
          </cell>
          <cell r="V43">
            <v>1.0666704961388773E-5</v>
          </cell>
          <cell r="W43">
            <v>3.7426950351595073E-2</v>
          </cell>
          <cell r="AD43">
            <v>40</v>
          </cell>
          <cell r="AE43">
            <v>4.4400000000000004</v>
          </cell>
          <cell r="AF43">
            <v>4.4400000000000004E-3</v>
          </cell>
        </row>
        <row r="44">
          <cell r="B44">
            <v>28</v>
          </cell>
          <cell r="C44">
            <v>970067</v>
          </cell>
          <cell r="D44">
            <v>930788</v>
          </cell>
          <cell r="E44">
            <v>9519442</v>
          </cell>
          <cell r="F44">
            <v>9612752</v>
          </cell>
          <cell r="G44">
            <v>26406678.1337303</v>
          </cell>
          <cell r="H44">
            <v>97498.98</v>
          </cell>
          <cell r="I44">
            <v>989805.86388277402</v>
          </cell>
          <cell r="L44">
            <v>28</v>
          </cell>
          <cell r="M44">
            <v>1.7000334555598647E-3</v>
          </cell>
          <cell r="N44">
            <v>1.7000334555598648E-5</v>
          </cell>
          <cell r="O44">
            <v>0.06</v>
          </cell>
          <cell r="P44">
            <v>0</v>
          </cell>
          <cell r="R44">
            <v>28</v>
          </cell>
          <cell r="S44">
            <v>0.5852782183072226</v>
          </cell>
          <cell r="T44">
            <v>0</v>
          </cell>
          <cell r="U44">
            <v>9.9499255193274852E-4</v>
          </cell>
          <cell r="V44">
            <v>9.9499255193274851E-6</v>
          </cell>
          <cell r="W44">
            <v>3.5116693098433356E-2</v>
          </cell>
          <cell r="AD44">
            <v>41</v>
          </cell>
          <cell r="AE44">
            <v>4.17</v>
          </cell>
          <cell r="AF44">
            <v>4.1700000000000001E-3</v>
          </cell>
        </row>
        <row r="45">
          <cell r="B45">
            <v>29</v>
          </cell>
          <cell r="C45">
            <v>968747</v>
          </cell>
          <cell r="D45">
            <v>927763</v>
          </cell>
          <cell r="E45">
            <v>9500118</v>
          </cell>
          <cell r="F45">
            <v>9596410</v>
          </cell>
          <cell r="G45">
            <v>26387137.213165499</v>
          </cell>
          <cell r="H45">
            <v>97374.2</v>
          </cell>
          <cell r="I45">
            <v>988819.126417069</v>
          </cell>
          <cell r="L45">
            <v>29</v>
          </cell>
          <cell r="M45">
            <v>1.7100144741627338E-3</v>
          </cell>
          <cell r="N45">
            <v>1.7100144741627337E-5</v>
          </cell>
          <cell r="O45">
            <v>0.06</v>
          </cell>
          <cell r="P45">
            <v>0</v>
          </cell>
          <cell r="R45">
            <v>29</v>
          </cell>
          <cell r="S45">
            <v>0.54915658273133727</v>
          </cell>
          <cell r="T45">
            <v>0</v>
          </cell>
          <cell r="U45">
            <v>9.3906570505233151E-4</v>
          </cell>
          <cell r="V45">
            <v>9.3906570505233152E-6</v>
          </cell>
          <cell r="W45">
            <v>3.2949394963880232E-2</v>
          </cell>
          <cell r="AD45">
            <v>42</v>
          </cell>
          <cell r="AE45">
            <v>3.89</v>
          </cell>
          <cell r="AF45">
            <v>3.8900000000000002E-3</v>
          </cell>
        </row>
        <row r="46">
          <cell r="B46">
            <v>30</v>
          </cell>
          <cell r="C46">
            <v>967420</v>
          </cell>
          <cell r="D46">
            <v>924609</v>
          </cell>
          <cell r="E46">
            <v>9480358</v>
          </cell>
          <cell r="F46">
            <v>9580000</v>
          </cell>
          <cell r="G46">
            <v>26366291.336688399</v>
          </cell>
          <cell r="H46">
            <v>97243.73</v>
          </cell>
          <cell r="I46">
            <v>987763.95752726996</v>
          </cell>
          <cell r="L46">
            <v>30</v>
          </cell>
          <cell r="M46">
            <v>1.7299582463465553E-3</v>
          </cell>
          <cell r="N46">
            <v>1.7299582463465553E-5</v>
          </cell>
          <cell r="O46">
            <v>0.05</v>
          </cell>
          <cell r="P46">
            <v>0</v>
          </cell>
          <cell r="R46">
            <v>30</v>
          </cell>
          <cell r="S46">
            <v>0.51525873140535416</v>
          </cell>
          <cell r="T46">
            <v>0</v>
          </cell>
          <cell r="U46">
            <v>8.9137609139675728E-4</v>
          </cell>
          <cell r="V46">
            <v>8.9137609139675726E-6</v>
          </cell>
          <cell r="W46">
            <v>2.5762936570267708E-2</v>
          </cell>
          <cell r="AD46">
            <v>43</v>
          </cell>
          <cell r="AE46">
            <v>3.61</v>
          </cell>
          <cell r="AF46">
            <v>3.6099999999999999E-3</v>
          </cell>
        </row>
        <row r="47">
          <cell r="B47">
            <v>31</v>
          </cell>
          <cell r="C47">
            <v>966095</v>
          </cell>
          <cell r="D47">
            <v>921317</v>
          </cell>
          <cell r="E47">
            <v>9460165</v>
          </cell>
          <cell r="F47">
            <v>9563427</v>
          </cell>
          <cell r="G47">
            <v>26344407.347866599</v>
          </cell>
          <cell r="H47">
            <v>97107</v>
          </cell>
          <cell r="I47">
            <v>986633.46167788003</v>
          </cell>
          <cell r="L47">
            <v>31</v>
          </cell>
          <cell r="M47">
            <v>1.7800104502287725E-3</v>
          </cell>
          <cell r="N47">
            <v>1.7800104502287726E-5</v>
          </cell>
          <cell r="O47">
            <v>0.05</v>
          </cell>
          <cell r="P47">
            <v>0</v>
          </cell>
          <cell r="R47">
            <v>31</v>
          </cell>
          <cell r="S47">
            <v>0.48859550498277571</v>
          </cell>
          <cell r="T47">
            <v>0</v>
          </cell>
          <cell r="U47">
            <v>8.6970510480414509E-4</v>
          </cell>
          <cell r="V47">
            <v>8.69705104804145E-6</v>
          </cell>
          <cell r="W47">
            <v>2.4429775249138787E-2</v>
          </cell>
          <cell r="AD47">
            <v>44</v>
          </cell>
          <cell r="AE47">
            <v>3.33</v>
          </cell>
          <cell r="AF47">
            <v>3.3300000000000001E-3</v>
          </cell>
        </row>
        <row r="48">
          <cell r="B48">
            <v>32</v>
          </cell>
          <cell r="C48">
            <v>964752</v>
          </cell>
          <cell r="D48">
            <v>917880</v>
          </cell>
          <cell r="E48">
            <v>9439447</v>
          </cell>
          <cell r="F48">
            <v>9546404</v>
          </cell>
          <cell r="G48">
            <v>26320960.8293899</v>
          </cell>
          <cell r="H48">
            <v>96963.31</v>
          </cell>
          <cell r="I48">
            <v>985420.19851005403</v>
          </cell>
          <cell r="L48">
            <v>32</v>
          </cell>
          <cell r="M48">
            <v>1.8300084513498485E-3</v>
          </cell>
          <cell r="N48">
            <v>1.8300084513498485E-5</v>
          </cell>
          <cell r="O48">
            <v>0.05</v>
          </cell>
          <cell r="P48">
            <v>0</v>
          </cell>
          <cell r="R48">
            <v>32</v>
          </cell>
          <cell r="S48">
            <v>0.46328732757778468</v>
          </cell>
          <cell r="T48">
            <v>0</v>
          </cell>
          <cell r="U48">
            <v>8.4781972487063171E-4</v>
          </cell>
          <cell r="V48">
            <v>8.4781972487063168E-6</v>
          </cell>
          <cell r="W48">
            <v>2.3164366378889235E-2</v>
          </cell>
          <cell r="AD48">
            <v>45</v>
          </cell>
          <cell r="AE48">
            <v>3.06</v>
          </cell>
          <cell r="AF48">
            <v>3.0600000000000002E-3</v>
          </cell>
        </row>
        <row r="49">
          <cell r="B49">
            <v>33</v>
          </cell>
          <cell r="C49">
            <v>963382</v>
          </cell>
          <cell r="D49">
            <v>914282</v>
          </cell>
          <cell r="E49">
            <v>9418208</v>
          </cell>
          <cell r="F49">
            <v>9528934</v>
          </cell>
          <cell r="G49">
            <v>26295955.915136699</v>
          </cell>
          <cell r="H49">
            <v>96811.98</v>
          </cell>
          <cell r="I49">
            <v>984115.896335306</v>
          </cell>
          <cell r="L49">
            <v>33</v>
          </cell>
          <cell r="M49">
            <v>1.9099723012038913E-3</v>
          </cell>
          <cell r="N49">
            <v>1.9099723012038912E-5</v>
          </cell>
          <cell r="O49">
            <v>0.05</v>
          </cell>
          <cell r="P49">
            <v>0</v>
          </cell>
          <cell r="R49">
            <v>33</v>
          </cell>
          <cell r="S49">
            <v>0.4392666632767761</v>
          </cell>
          <cell r="T49">
            <v>0</v>
          </cell>
          <cell r="U49">
            <v>8.389871597008989E-4</v>
          </cell>
          <cell r="V49">
            <v>8.3898715970089888E-6</v>
          </cell>
          <cell r="W49">
            <v>2.1963333163838805E-2</v>
          </cell>
          <cell r="AD49">
            <v>46</v>
          </cell>
          <cell r="AE49">
            <v>2.78</v>
          </cell>
          <cell r="AF49">
            <v>2.7799999999999999E-3</v>
          </cell>
        </row>
        <row r="50">
          <cell r="B50">
            <v>34</v>
          </cell>
          <cell r="C50">
            <v>961966</v>
          </cell>
          <cell r="D50">
            <v>910515</v>
          </cell>
          <cell r="E50">
            <v>9396358</v>
          </cell>
          <cell r="F50">
            <v>9510734</v>
          </cell>
          <cell r="G50">
            <v>26269396.989080202</v>
          </cell>
          <cell r="H50">
            <v>96652.22</v>
          </cell>
          <cell r="I50">
            <v>982711.56295123603</v>
          </cell>
          <cell r="L50">
            <v>34</v>
          </cell>
          <cell r="M50">
            <v>2.000055936797307E-3</v>
          </cell>
          <cell r="N50">
            <v>2.0000559367973072E-5</v>
          </cell>
          <cell r="O50">
            <v>0.05</v>
          </cell>
          <cell r="P50">
            <v>0</v>
          </cell>
          <cell r="R50">
            <v>34</v>
          </cell>
          <cell r="S50">
            <v>0.41645595308163941</v>
          </cell>
          <cell r="T50">
            <v>0</v>
          </cell>
          <cell r="U50">
            <v>8.3293520137551363E-4</v>
          </cell>
          <cell r="V50">
            <v>8.3293520137551364E-6</v>
          </cell>
          <cell r="W50">
            <v>2.0822797654081973E-2</v>
          </cell>
          <cell r="AD50">
            <v>47</v>
          </cell>
          <cell r="AE50">
            <v>2.5</v>
          </cell>
          <cell r="AF50">
            <v>2.5000000000000001E-3</v>
          </cell>
        </row>
        <row r="51">
          <cell r="B51">
            <v>35</v>
          </cell>
          <cell r="C51">
            <v>960475</v>
          </cell>
          <cell r="D51">
            <v>906554</v>
          </cell>
          <cell r="E51">
            <v>9373807</v>
          </cell>
          <cell r="F51">
            <v>9491712</v>
          </cell>
          <cell r="G51">
            <v>26241026.0469722</v>
          </cell>
          <cell r="H51">
            <v>96483.13</v>
          </cell>
          <cell r="I51">
            <v>981197.30270388396</v>
          </cell>
          <cell r="L51">
            <v>35</v>
          </cell>
          <cell r="M51">
            <v>2.1099460244895759E-3</v>
          </cell>
          <cell r="N51">
            <v>2.1099460244895759E-5</v>
          </cell>
          <cell r="O51">
            <v>0.05</v>
          </cell>
          <cell r="P51">
            <v>0</v>
          </cell>
          <cell r="R51">
            <v>35</v>
          </cell>
          <cell r="S51">
            <v>0.39479189087416816</v>
          </cell>
          <cell r="T51">
            <v>0</v>
          </cell>
          <cell r="U51">
            <v>8.3298958065067361E-4</v>
          </cell>
          <cell r="V51">
            <v>8.3298958065067365E-6</v>
          </cell>
          <cell r="W51">
            <v>1.9739594543708411E-2</v>
          </cell>
          <cell r="AD51">
            <v>48</v>
          </cell>
          <cell r="AE51">
            <v>2.2200000000000002</v>
          </cell>
          <cell r="AF51">
            <v>2.2200000000000002E-3</v>
          </cell>
        </row>
        <row r="52">
          <cell r="B52">
            <v>36</v>
          </cell>
          <cell r="C52">
            <v>958900</v>
          </cell>
          <cell r="D52">
            <v>902393</v>
          </cell>
          <cell r="E52">
            <v>9350279</v>
          </cell>
          <cell r="F52">
            <v>9471685</v>
          </cell>
          <cell r="G52">
            <v>26210586.437429599</v>
          </cell>
          <cell r="H52">
            <v>96303.76</v>
          </cell>
          <cell r="I52">
            <v>979562.33363838901</v>
          </cell>
          <cell r="L52">
            <v>36</v>
          </cell>
          <cell r="M52">
            <v>2.2400449339267511E-3</v>
          </cell>
          <cell r="N52">
            <v>2.2400449339267511E-5</v>
          </cell>
          <cell r="O52">
            <v>0.05</v>
          </cell>
          <cell r="P52">
            <v>0</v>
          </cell>
          <cell r="R52">
            <v>36</v>
          </cell>
          <cell r="S52">
            <v>0.37421097685400251</v>
          </cell>
          <cell r="T52">
            <v>0</v>
          </cell>
          <cell r="U52">
            <v>8.38249402921589E-4</v>
          </cell>
          <cell r="V52">
            <v>8.382494029215891E-6</v>
          </cell>
          <cell r="W52">
            <v>1.8710548842700125E-2</v>
          </cell>
          <cell r="AD52">
            <v>49</v>
          </cell>
          <cell r="AE52">
            <v>1.94</v>
          </cell>
          <cell r="AF52">
            <v>1.9399999999999999E-3</v>
          </cell>
        </row>
        <row r="53">
          <cell r="B53">
            <v>37</v>
          </cell>
          <cell r="C53">
            <v>957222</v>
          </cell>
          <cell r="D53">
            <v>898007</v>
          </cell>
          <cell r="E53">
            <v>9325594</v>
          </cell>
          <cell r="F53">
            <v>9450468</v>
          </cell>
          <cell r="G53">
            <v>26177823.213722099</v>
          </cell>
          <cell r="H53">
            <v>96113.04</v>
          </cell>
          <cell r="I53">
            <v>977794.81136357202</v>
          </cell>
          <cell r="L53">
            <v>37</v>
          </cell>
          <cell r="M53">
            <v>2.3999869636085747E-3</v>
          </cell>
          <cell r="N53">
            <v>2.3999869636085747E-5</v>
          </cell>
          <cell r="O53">
            <v>0.05</v>
          </cell>
          <cell r="P53">
            <v>0</v>
          </cell>
          <cell r="R53">
            <v>37</v>
          </cell>
          <cell r="S53">
            <v>0.35465379611435155</v>
          </cell>
          <cell r="T53">
            <v>0</v>
          </cell>
          <cell r="U53">
            <v>8.5116448726873714E-4</v>
          </cell>
          <cell r="V53">
            <v>8.5116448726873716E-6</v>
          </cell>
          <cell r="W53">
            <v>1.7732689805717579E-2</v>
          </cell>
          <cell r="AD53">
            <v>50</v>
          </cell>
          <cell r="AE53">
            <v>1.67</v>
          </cell>
          <cell r="AF53">
            <v>1.6699999999999998E-3</v>
          </cell>
        </row>
        <row r="54">
          <cell r="B54">
            <v>38</v>
          </cell>
          <cell r="C54">
            <v>955422</v>
          </cell>
          <cell r="D54">
            <v>893382</v>
          </cell>
          <cell r="E54">
            <v>9299482</v>
          </cell>
          <cell r="F54">
            <v>9427787</v>
          </cell>
          <cell r="G54">
            <v>26142483.157586299</v>
          </cell>
          <cell r="H54">
            <v>95909.82</v>
          </cell>
          <cell r="I54">
            <v>975881.75581513904</v>
          </cell>
          <cell r="L54">
            <v>38</v>
          </cell>
          <cell r="M54">
            <v>2.5800328327315837E-3</v>
          </cell>
          <cell r="N54">
            <v>2.5800328327315836E-5</v>
          </cell>
          <cell r="O54">
            <v>0.05</v>
          </cell>
          <cell r="P54">
            <v>0</v>
          </cell>
          <cell r="R54">
            <v>38</v>
          </cell>
          <cell r="S54">
            <v>0.33606143017649254</v>
          </cell>
          <cell r="T54">
            <v>0</v>
          </cell>
          <cell r="U54">
            <v>8.6704952367008337E-4</v>
          </cell>
          <cell r="V54">
            <v>8.6704952367008337E-6</v>
          </cell>
          <cell r="W54">
            <v>1.6803071508824628E-2</v>
          </cell>
          <cell r="AD54">
            <v>51</v>
          </cell>
          <cell r="AE54">
            <v>1.39</v>
          </cell>
          <cell r="AF54">
            <v>1.39E-3</v>
          </cell>
        </row>
        <row r="55">
          <cell r="B55">
            <v>39</v>
          </cell>
          <cell r="C55">
            <v>953502</v>
          </cell>
          <cell r="D55">
            <v>888504</v>
          </cell>
          <cell r="E55">
            <v>9271491</v>
          </cell>
          <cell r="F55">
            <v>9403463</v>
          </cell>
          <cell r="G55">
            <v>26104576.5730321</v>
          </cell>
          <cell r="H55">
            <v>95692.83</v>
          </cell>
          <cell r="I55">
            <v>973808.88537761196</v>
          </cell>
          <cell r="L55">
            <v>39</v>
          </cell>
          <cell r="M55">
            <v>2.7899296248626703E-3</v>
          </cell>
          <cell r="N55">
            <v>2.7899296248626703E-5</v>
          </cell>
          <cell r="O55">
            <v>0.05</v>
          </cell>
          <cell r="P55">
            <v>0</v>
          </cell>
          <cell r="R55">
            <v>39</v>
          </cell>
          <cell r="S55">
            <v>0.31838263864876115</v>
          </cell>
          <cell r="T55">
            <v>0</v>
          </cell>
          <cell r="U55">
            <v>8.882651556081253E-4</v>
          </cell>
          <cell r="V55">
            <v>8.882651556081253E-6</v>
          </cell>
          <cell r="W55">
            <v>1.5919131932438057E-2</v>
          </cell>
          <cell r="AD55">
            <v>52</v>
          </cell>
          <cell r="AE55">
            <v>1.1100000000000001</v>
          </cell>
          <cell r="AF55">
            <v>1.1100000000000001E-3</v>
          </cell>
        </row>
        <row r="56">
          <cell r="B56">
            <v>40</v>
          </cell>
          <cell r="C56">
            <v>951461</v>
          </cell>
          <cell r="D56">
            <v>883342</v>
          </cell>
          <cell r="E56">
            <v>9241359</v>
          </cell>
          <cell r="F56">
            <v>9377228</v>
          </cell>
          <cell r="G56">
            <v>26063853.402975</v>
          </cell>
          <cell r="H56">
            <v>95460.65</v>
          </cell>
          <cell r="I56">
            <v>971560.750184829</v>
          </cell>
          <cell r="L56">
            <v>40</v>
          </cell>
          <cell r="M56">
            <v>3.0200822673822156E-3</v>
          </cell>
          <cell r="N56">
            <v>3.0200822673822157E-5</v>
          </cell>
          <cell r="O56">
            <v>0.03</v>
          </cell>
          <cell r="P56">
            <v>0</v>
          </cell>
          <cell r="R56">
            <v>40</v>
          </cell>
          <cell r="S56">
            <v>0.30156635890915889</v>
          </cell>
          <cell r="T56">
            <v>0</v>
          </cell>
          <cell r="U56">
            <v>9.1075521298057162E-4</v>
          </cell>
          <cell r="V56">
            <v>9.1075521298057165E-6</v>
          </cell>
          <cell r="W56">
            <v>9.0469907672747658E-3</v>
          </cell>
          <cell r="AD56">
            <v>53</v>
          </cell>
          <cell r="AE56">
            <v>0.83</v>
          </cell>
          <cell r="AF56">
            <v>8.3000000000000001E-4</v>
          </cell>
        </row>
        <row r="57">
          <cell r="B57">
            <v>41</v>
          </cell>
          <cell r="C57">
            <v>949301</v>
          </cell>
          <cell r="D57">
            <v>877883</v>
          </cell>
          <cell r="E57">
            <v>9208737</v>
          </cell>
          <cell r="F57">
            <v>9348908</v>
          </cell>
          <cell r="G57">
            <v>26019284.241156898</v>
          </cell>
          <cell r="H57">
            <v>95211.74</v>
          </cell>
          <cell r="I57">
            <v>969120.38389251498</v>
          </cell>
          <cell r="L57">
            <v>41</v>
          </cell>
          <cell r="M57">
            <v>3.2899029490930918E-3</v>
          </cell>
          <cell r="N57">
            <v>3.2899029490930922E-5</v>
          </cell>
          <cell r="O57">
            <v>0.03</v>
          </cell>
          <cell r="P57">
            <v>0</v>
          </cell>
          <cell r="R57">
            <v>41</v>
          </cell>
          <cell r="S57">
            <v>0.29159950537677376</v>
          </cell>
          <cell r="T57">
            <v>0</v>
          </cell>
          <cell r="U57">
            <v>9.5933407269313488E-4</v>
          </cell>
          <cell r="V57">
            <v>9.5933407269313507E-6</v>
          </cell>
          <cell r="W57">
            <v>8.7479851613032119E-3</v>
          </cell>
          <cell r="AD57">
            <v>54</v>
          </cell>
          <cell r="AE57">
            <v>0.56000000000000005</v>
          </cell>
          <cell r="AF57">
            <v>5.6000000000000006E-4</v>
          </cell>
        </row>
        <row r="58">
          <cell r="B58">
            <v>42</v>
          </cell>
          <cell r="C58">
            <v>947004</v>
          </cell>
          <cell r="D58">
            <v>872098</v>
          </cell>
          <cell r="E58">
            <v>9173375</v>
          </cell>
          <cell r="F58">
            <v>9318151</v>
          </cell>
          <cell r="G58">
            <v>25970107.801846199</v>
          </cell>
          <cell r="H58">
            <v>94944.43</v>
          </cell>
          <cell r="I58">
            <v>966469.25817033905</v>
          </cell>
          <cell r="L58">
            <v>42</v>
          </cell>
          <cell r="M58">
            <v>3.5600410424772039E-3</v>
          </cell>
          <cell r="N58">
            <v>3.560041042477204E-5</v>
          </cell>
          <cell r="O58">
            <v>0.03</v>
          </cell>
          <cell r="P58">
            <v>0</v>
          </cell>
          <cell r="R58">
            <v>42</v>
          </cell>
          <cell r="S58">
            <v>0.28188259280205052</v>
          </cell>
          <cell r="T58">
            <v>0</v>
          </cell>
          <cell r="U58">
            <v>1.0035135995351892E-3</v>
          </cell>
          <cell r="V58">
            <v>1.0035135995351891E-5</v>
          </cell>
          <cell r="W58">
            <v>8.4564777840615158E-3</v>
          </cell>
          <cell r="AD58">
            <v>55</v>
          </cell>
          <cell r="AE58">
            <v>0</v>
          </cell>
          <cell r="AF58">
            <v>0</v>
          </cell>
        </row>
        <row r="59">
          <cell r="B59">
            <v>43</v>
          </cell>
          <cell r="C59">
            <v>944551</v>
          </cell>
          <cell r="D59">
            <v>865967</v>
          </cell>
          <cell r="E59">
            <v>9135122</v>
          </cell>
          <cell r="F59">
            <v>9284978</v>
          </cell>
          <cell r="G59">
            <v>25915051.147398099</v>
          </cell>
          <cell r="H59">
            <v>94656.85</v>
          </cell>
          <cell r="I59">
            <v>963587.24684247503</v>
          </cell>
          <cell r="L59">
            <v>43</v>
          </cell>
          <cell r="M59">
            <v>3.8700145546925369E-3</v>
          </cell>
          <cell r="N59">
            <v>3.8700145546925368E-5</v>
          </cell>
          <cell r="O59">
            <v>0.03</v>
          </cell>
          <cell r="P59">
            <v>0</v>
          </cell>
          <cell r="R59">
            <v>43</v>
          </cell>
          <cell r="S59">
            <v>0.27241256628245847</v>
          </cell>
          <cell r="T59">
            <v>0</v>
          </cell>
          <cell r="U59">
            <v>1.0542405963942596E-3</v>
          </cell>
          <cell r="V59">
            <v>1.0542405963942598E-5</v>
          </cell>
          <cell r="W59">
            <v>8.1723769884737545E-3</v>
          </cell>
        </row>
        <row r="60">
          <cell r="B60">
            <v>44</v>
          </cell>
          <cell r="C60">
            <v>941906</v>
          </cell>
          <cell r="D60">
            <v>859464</v>
          </cell>
          <cell r="E60">
            <v>9093740</v>
          </cell>
          <cell r="F60">
            <v>9249045</v>
          </cell>
          <cell r="G60">
            <v>25852595.869245499</v>
          </cell>
          <cell r="H60">
            <v>94346.96</v>
          </cell>
          <cell r="I60">
            <v>960452.31209359702</v>
          </cell>
          <cell r="L60">
            <v>44</v>
          </cell>
          <cell r="M60">
            <v>4.1899460971375965E-3</v>
          </cell>
          <cell r="N60">
            <v>4.1899460971375966E-5</v>
          </cell>
          <cell r="O60">
            <v>0.03</v>
          </cell>
          <cell r="P60">
            <v>0</v>
          </cell>
          <cell r="R60">
            <v>44</v>
          </cell>
          <cell r="S60">
            <v>0.26317540629162656</v>
          </cell>
          <cell r="T60">
            <v>0</v>
          </cell>
          <cell r="U60">
            <v>1.1026907664542019E-3</v>
          </cell>
          <cell r="V60">
            <v>1.102690766454202E-5</v>
          </cell>
          <cell r="W60">
            <v>7.8952621887487962E-3</v>
          </cell>
        </row>
        <row r="61">
          <cell r="B61">
            <v>45</v>
          </cell>
          <cell r="C61">
            <v>939034</v>
          </cell>
          <cell r="D61">
            <v>852554</v>
          </cell>
          <cell r="E61">
            <v>9048999</v>
          </cell>
          <cell r="F61">
            <v>9210292</v>
          </cell>
          <cell r="G61">
            <v>25781759.804903101</v>
          </cell>
          <cell r="H61">
            <v>94012.57</v>
          </cell>
          <cell r="I61">
            <v>957040.59339057805</v>
          </cell>
          <cell r="L61">
            <v>45</v>
          </cell>
          <cell r="M61">
            <v>4.5500186096162857E-3</v>
          </cell>
          <cell r="N61">
            <v>4.5500186096162861E-5</v>
          </cell>
          <cell r="O61">
            <v>0.02</v>
          </cell>
          <cell r="P61">
            <v>0</v>
          </cell>
          <cell r="R61">
            <v>45</v>
          </cell>
          <cell r="S61">
            <v>0.25416642642875903</v>
          </cell>
          <cell r="T61">
            <v>0</v>
          </cell>
          <cell r="U61">
            <v>1.1564619701905222E-3</v>
          </cell>
          <cell r="V61">
            <v>1.1564619701905222E-5</v>
          </cell>
          <cell r="W61">
            <v>5.0833285285751808E-3</v>
          </cell>
        </row>
        <row r="62">
          <cell r="B62">
            <v>46</v>
          </cell>
          <cell r="C62">
            <v>935860</v>
          </cell>
          <cell r="D62">
            <v>845214</v>
          </cell>
          <cell r="E62">
            <v>9000587</v>
          </cell>
          <cell r="F62">
            <v>9168385</v>
          </cell>
          <cell r="G62">
            <v>25701578.525302298</v>
          </cell>
          <cell r="H62">
            <v>93651.23</v>
          </cell>
          <cell r="I62">
            <v>953326.03173545201</v>
          </cell>
          <cell r="L62">
            <v>46</v>
          </cell>
          <cell r="M62">
            <v>4.9200595306588893E-3</v>
          </cell>
          <cell r="N62">
            <v>4.9200595306588892E-5</v>
          </cell>
          <cell r="O62">
            <v>0.02</v>
          </cell>
          <cell r="P62">
            <v>0</v>
          </cell>
          <cell r="R62">
            <v>46</v>
          </cell>
          <cell r="S62">
            <v>0.24791507131029139</v>
          </cell>
          <cell r="T62">
            <v>0</v>
          </cell>
          <cell r="U62">
            <v>1.2197569093941774E-3</v>
          </cell>
          <cell r="V62">
            <v>1.2197569093941773E-5</v>
          </cell>
          <cell r="W62">
            <v>4.9583014262058276E-3</v>
          </cell>
        </row>
        <row r="63">
          <cell r="B63">
            <v>47</v>
          </cell>
          <cell r="C63">
            <v>932313</v>
          </cell>
          <cell r="D63">
            <v>837413</v>
          </cell>
          <cell r="E63">
            <v>8948114</v>
          </cell>
          <cell r="F63">
            <v>9123276</v>
          </cell>
          <cell r="G63">
            <v>25610851.896512799</v>
          </cell>
          <cell r="H63">
            <v>93260.32</v>
          </cell>
          <cell r="I63">
            <v>949280.49738717906</v>
          </cell>
          <cell r="L63">
            <v>47</v>
          </cell>
          <cell r="M63">
            <v>5.3200188178018507E-3</v>
          </cell>
          <cell r="N63">
            <v>5.3200188178018509E-5</v>
          </cell>
          <cell r="O63">
            <v>0.02</v>
          </cell>
          <cell r="P63">
            <v>0</v>
          </cell>
          <cell r="R63">
            <v>47</v>
          </cell>
          <cell r="S63">
            <v>0.24172481540559745</v>
          </cell>
          <cell r="T63">
            <v>0</v>
          </cell>
          <cell r="U63">
            <v>1.2859805666874571E-3</v>
          </cell>
          <cell r="V63">
            <v>1.2859805666874573E-5</v>
          </cell>
          <cell r="W63">
            <v>4.8344963081119489E-3</v>
          </cell>
        </row>
        <row r="64">
          <cell r="B64">
            <v>48</v>
          </cell>
          <cell r="C64">
            <v>928313</v>
          </cell>
          <cell r="D64">
            <v>829114</v>
          </cell>
          <cell r="E64">
            <v>8891208</v>
          </cell>
          <cell r="F64">
            <v>9074740</v>
          </cell>
          <cell r="G64">
            <v>25508664.578289501</v>
          </cell>
          <cell r="H64">
            <v>92836.96</v>
          </cell>
          <cell r="I64">
            <v>944873.36775000906</v>
          </cell>
          <cell r="L64">
            <v>48</v>
          </cell>
          <cell r="M64">
            <v>5.7399991625104408E-3</v>
          </cell>
          <cell r="N64">
            <v>5.7399991625104408E-5</v>
          </cell>
          <cell r="O64">
            <v>0.02</v>
          </cell>
          <cell r="P64">
            <v>0</v>
          </cell>
          <cell r="R64">
            <v>48</v>
          </cell>
          <cell r="S64">
            <v>0.23559147872513117</v>
          </cell>
          <cell r="T64">
            <v>0</v>
          </cell>
          <cell r="U64">
            <v>1.3522948905768492E-3</v>
          </cell>
          <cell r="V64">
            <v>1.3522948905768492E-5</v>
          </cell>
          <cell r="W64">
            <v>4.7118295745026233E-3</v>
          </cell>
        </row>
        <row r="65">
          <cell r="B65">
            <v>49</v>
          </cell>
          <cell r="C65">
            <v>923811</v>
          </cell>
          <cell r="D65">
            <v>820292</v>
          </cell>
          <cell r="E65">
            <v>8829410</v>
          </cell>
          <cell r="F65">
            <v>9022651</v>
          </cell>
          <cell r="G65">
            <v>25394385.797474802</v>
          </cell>
          <cell r="H65">
            <v>92378.02</v>
          </cell>
          <cell r="I65">
            <v>940071.61578244006</v>
          </cell>
          <cell r="L65">
            <v>49</v>
          </cell>
          <cell r="M65">
            <v>6.2099265504118465E-3</v>
          </cell>
          <cell r="N65">
            <v>6.2099265504118463E-5</v>
          </cell>
          <cell r="O65">
            <v>0.02</v>
          </cell>
          <cell r="P65">
            <v>0</v>
          </cell>
          <cell r="R65">
            <v>49</v>
          </cell>
          <cell r="S65">
            <v>0.22951383131114594</v>
          </cell>
          <cell r="T65">
            <v>0</v>
          </cell>
          <cell r="U65">
            <v>1.4252640347458309E-3</v>
          </cell>
          <cell r="V65">
            <v>1.425264034745831E-5</v>
          </cell>
          <cell r="W65">
            <v>4.5902766262229189E-3</v>
          </cell>
        </row>
        <row r="66">
          <cell r="B66">
            <v>50</v>
          </cell>
          <cell r="C66">
            <v>918767</v>
          </cell>
          <cell r="D66">
            <v>810900</v>
          </cell>
          <cell r="E66">
            <v>8762306</v>
          </cell>
          <cell r="F66">
            <v>8966621</v>
          </cell>
          <cell r="G66">
            <v>25267159.976979699</v>
          </cell>
          <cell r="H66">
            <v>91880.11</v>
          </cell>
          <cell r="I66">
            <v>934839.55319764197</v>
          </cell>
          <cell r="L66">
            <v>50</v>
          </cell>
          <cell r="M66">
            <v>6.7099969988694734E-3</v>
          </cell>
          <cell r="N66">
            <v>6.7099969988694742E-5</v>
          </cell>
          <cell r="O66">
            <v>0.01</v>
          </cell>
          <cell r="P66">
            <v>0</v>
          </cell>
          <cell r="R66">
            <v>50</v>
          </cell>
          <cell r="S66">
            <v>0.22348403800982974</v>
          </cell>
          <cell r="T66">
            <v>0</v>
          </cell>
          <cell r="U66">
            <v>1.4995772243411888E-3</v>
          </cell>
          <cell r="V66">
            <v>1.4995772243411892E-5</v>
          </cell>
          <cell r="W66">
            <v>2.2348403800982975E-3</v>
          </cell>
        </row>
        <row r="67">
          <cell r="B67">
            <v>51</v>
          </cell>
          <cell r="C67">
            <v>913172</v>
          </cell>
          <cell r="D67">
            <v>800910</v>
          </cell>
          <cell r="E67">
            <v>8689404</v>
          </cell>
          <cell r="F67">
            <v>8906455</v>
          </cell>
          <cell r="G67">
            <v>25126421.898160201</v>
          </cell>
          <cell r="H67">
            <v>91339.51</v>
          </cell>
          <cell r="I67">
            <v>929138.80811828701</v>
          </cell>
          <cell r="L67">
            <v>51</v>
          </cell>
          <cell r="M67">
            <v>7.2999863582087375E-3</v>
          </cell>
          <cell r="N67">
            <v>7.2999863582087375E-5</v>
          </cell>
          <cell r="O67">
            <v>0.01</v>
          </cell>
          <cell r="P67">
            <v>0</v>
          </cell>
          <cell r="R67">
            <v>51</v>
          </cell>
          <cell r="S67">
            <v>0.21973462463314683</v>
          </cell>
          <cell r="T67">
            <v>0</v>
          </cell>
          <cell r="U67">
            <v>1.6040597622480894E-3</v>
          </cell>
          <cell r="V67">
            <v>1.6040597622480893E-5</v>
          </cell>
          <cell r="W67">
            <v>2.1973462463314684E-3</v>
          </cell>
        </row>
        <row r="68">
          <cell r="B68">
            <v>52</v>
          </cell>
          <cell r="C68">
            <v>907035</v>
          </cell>
          <cell r="D68">
            <v>790282</v>
          </cell>
          <cell r="E68">
            <v>8610244</v>
          </cell>
          <cell r="F68">
            <v>8841438</v>
          </cell>
          <cell r="G68">
            <v>24971391.791714299</v>
          </cell>
          <cell r="H68">
            <v>90752.29</v>
          </cell>
          <cell r="I68">
            <v>922928.16558318201</v>
          </cell>
          <cell r="L68">
            <v>52</v>
          </cell>
          <cell r="M68">
            <v>7.9600173636912904E-3</v>
          </cell>
          <cell r="N68">
            <v>7.960017363691291E-5</v>
          </cell>
          <cell r="O68">
            <v>0.01</v>
          </cell>
          <cell r="P68">
            <v>0</v>
          </cell>
          <cell r="R68">
            <v>52</v>
          </cell>
          <cell r="S68">
            <v>0.21591717802694479</v>
          </cell>
          <cell r="T68">
            <v>0</v>
          </cell>
          <cell r="U68">
            <v>1.7187044862137042E-3</v>
          </cell>
          <cell r="V68">
            <v>1.7187044862137043E-5</v>
          </cell>
          <cell r="W68">
            <v>2.1591717802694481E-3</v>
          </cell>
        </row>
        <row r="69">
          <cell r="B69">
            <v>53</v>
          </cell>
          <cell r="C69">
            <v>900414</v>
          </cell>
          <cell r="D69">
            <v>778981</v>
          </cell>
          <cell r="E69">
            <v>8524486</v>
          </cell>
          <cell r="F69">
            <v>8771060</v>
          </cell>
          <cell r="G69">
            <v>24801586.347708602</v>
          </cell>
          <cell r="H69">
            <v>90114.12</v>
          </cell>
          <cell r="I69">
            <v>916163.47130072303</v>
          </cell>
          <cell r="L69">
            <v>53</v>
          </cell>
          <cell r="M69">
            <v>8.7100076843619808E-3</v>
          </cell>
          <cell r="N69">
            <v>8.7100076843619808E-5</v>
          </cell>
          <cell r="O69">
            <v>0.01</v>
          </cell>
          <cell r="P69">
            <v>0</v>
          </cell>
          <cell r="R69">
            <v>53</v>
          </cell>
          <cell r="S69">
            <v>0.21202211471559951</v>
          </cell>
          <cell r="T69">
            <v>0</v>
          </cell>
          <cell r="U69">
            <v>1.8467142484275491E-3</v>
          </cell>
          <cell r="V69">
            <v>1.8467142484275492E-5</v>
          </cell>
          <cell r="W69">
            <v>2.1202211471559951E-3</v>
          </cell>
        </row>
        <row r="70">
          <cell r="B70">
            <v>54</v>
          </cell>
          <cell r="C70">
            <v>893354</v>
          </cell>
          <cell r="D70">
            <v>766961</v>
          </cell>
          <cell r="E70">
            <v>8431654</v>
          </cell>
          <cell r="F70">
            <v>8694664</v>
          </cell>
          <cell r="G70">
            <v>24616566.544761401</v>
          </cell>
          <cell r="H70">
            <v>89420.42</v>
          </cell>
          <cell r="I70">
            <v>908798.06668954797</v>
          </cell>
          <cell r="L70">
            <v>54</v>
          </cell>
          <cell r="M70">
            <v>9.5600013985589326E-3</v>
          </cell>
          <cell r="N70">
            <v>9.5600013985589331E-5</v>
          </cell>
          <cell r="O70">
            <v>0.01</v>
          </cell>
          <cell r="P70">
            <v>0</v>
          </cell>
          <cell r="R70">
            <v>54</v>
          </cell>
          <cell r="S70">
            <v>0.2080367121775317</v>
          </cell>
          <cell r="T70">
            <v>0</v>
          </cell>
          <cell r="U70">
            <v>1.988831259368805E-3</v>
          </cell>
          <cell r="V70">
            <v>1.9888312593688053E-5</v>
          </cell>
          <cell r="W70">
            <v>2.0803671217753169E-3</v>
          </cell>
        </row>
        <row r="71">
          <cell r="B71">
            <v>55</v>
          </cell>
          <cell r="C71">
            <v>885841</v>
          </cell>
          <cell r="D71">
            <v>754191</v>
          </cell>
          <cell r="E71">
            <v>8331317</v>
          </cell>
          <cell r="F71">
            <v>8611543</v>
          </cell>
          <cell r="G71">
            <v>24415695.305142801</v>
          </cell>
          <cell r="H71">
            <v>88666.240000000005</v>
          </cell>
          <cell r="I71">
            <v>900780.83190482704</v>
          </cell>
          <cell r="L71">
            <v>55</v>
          </cell>
          <cell r="M71">
            <v>1.0470016813479303E-2</v>
          </cell>
          <cell r="N71">
            <v>1.0470016813479303E-4</v>
          </cell>
          <cell r="O71">
            <v>0</v>
          </cell>
          <cell r="P71">
            <v>1</v>
          </cell>
          <cell r="R71">
            <v>55</v>
          </cell>
          <cell r="S71">
            <v>0.20394762548379389</v>
          </cell>
          <cell r="T71">
            <v>0.20394762548379389</v>
          </cell>
          <cell r="U71">
            <v>0</v>
          </cell>
          <cell r="V71">
            <v>0</v>
          </cell>
          <cell r="W71">
            <v>0</v>
          </cell>
        </row>
        <row r="72">
          <cell r="B72">
            <v>56</v>
          </cell>
          <cell r="C72">
            <v>877798</v>
          </cell>
          <cell r="D72">
            <v>740631</v>
          </cell>
          <cell r="E72">
            <v>8223010</v>
          </cell>
          <cell r="F72">
            <v>8521380</v>
          </cell>
          <cell r="G72">
            <v>24198639.802608401</v>
          </cell>
          <cell r="H72">
            <v>87846.31</v>
          </cell>
          <cell r="I72">
            <v>892059.29173415795</v>
          </cell>
          <cell r="L72">
            <v>56</v>
          </cell>
          <cell r="M72">
            <v>1.1459998263192111E-2</v>
          </cell>
          <cell r="N72">
            <v>1.1459998263192111E-4</v>
          </cell>
          <cell r="O72">
            <v>0</v>
          </cell>
          <cell r="P72">
            <v>0</v>
          </cell>
          <cell r="R72">
            <v>56</v>
          </cell>
          <cell r="S72">
            <v>0</v>
          </cell>
          <cell r="T72">
            <v>0</v>
          </cell>
          <cell r="U72">
            <v>0</v>
          </cell>
          <cell r="V72">
            <v>0</v>
          </cell>
          <cell r="W72">
            <v>0</v>
          </cell>
        </row>
        <row r="73">
          <cell r="B73">
            <v>57</v>
          </cell>
          <cell r="C73">
            <v>869081</v>
          </cell>
          <cell r="D73">
            <v>726241</v>
          </cell>
          <cell r="E73">
            <v>8106161</v>
          </cell>
          <cell r="F73">
            <v>8423725</v>
          </cell>
          <cell r="G73">
            <v>23965364.924850799</v>
          </cell>
          <cell r="H73">
            <v>86954.98</v>
          </cell>
          <cell r="I73">
            <v>882577.41511045699</v>
          </cell>
          <cell r="L73">
            <v>57</v>
          </cell>
          <cell r="M73">
            <v>1.2489961388815519E-2</v>
          </cell>
          <cell r="N73">
            <v>1.2489961388815519E-4</v>
          </cell>
          <cell r="O73">
            <v>0</v>
          </cell>
          <cell r="P73">
            <v>0</v>
          </cell>
          <cell r="R73">
            <v>57</v>
          </cell>
          <cell r="S73">
            <v>0</v>
          </cell>
          <cell r="T73">
            <v>0</v>
          </cell>
          <cell r="U73">
            <v>0</v>
          </cell>
          <cell r="V73">
            <v>0</v>
          </cell>
          <cell r="W73">
            <v>0</v>
          </cell>
        </row>
        <row r="74">
          <cell r="B74">
            <v>58</v>
          </cell>
          <cell r="C74">
            <v>859521</v>
          </cell>
          <cell r="D74">
            <v>710990</v>
          </cell>
          <cell r="E74">
            <v>7980191</v>
          </cell>
          <cell r="F74">
            <v>8318513</v>
          </cell>
          <cell r="G74">
            <v>23714926.849139102</v>
          </cell>
          <cell r="H74">
            <v>85986.41</v>
          </cell>
          <cell r="I74">
            <v>872276.58932547795</v>
          </cell>
          <cell r="L74">
            <v>58</v>
          </cell>
          <cell r="M74">
            <v>1.3590049086898103E-2</v>
          </cell>
          <cell r="N74">
            <v>1.3590049086898104E-4</v>
          </cell>
          <cell r="O74">
            <v>0</v>
          </cell>
          <cell r="P74">
            <v>0</v>
          </cell>
          <cell r="R74">
            <v>58</v>
          </cell>
          <cell r="S74">
            <v>0</v>
          </cell>
          <cell r="T74">
            <v>0</v>
          </cell>
          <cell r="U74">
            <v>0</v>
          </cell>
          <cell r="V74">
            <v>0</v>
          </cell>
          <cell r="W74">
            <v>0</v>
          </cell>
        </row>
        <row r="75">
          <cell r="B75">
            <v>59</v>
          </cell>
          <cell r="C75">
            <v>848958</v>
          </cell>
          <cell r="D75">
            <v>694843</v>
          </cell>
          <cell r="E75">
            <v>7844528</v>
          </cell>
          <cell r="F75">
            <v>8205464</v>
          </cell>
          <cell r="G75">
            <v>23445051.021780301</v>
          </cell>
          <cell r="H75">
            <v>84934.31</v>
          </cell>
          <cell r="I75">
            <v>861095.92245882202</v>
          </cell>
          <cell r="L75">
            <v>59</v>
          </cell>
          <cell r="M75">
            <v>1.47700361612701E-2</v>
          </cell>
          <cell r="N75">
            <v>1.47700361612701E-4</v>
          </cell>
          <cell r="O75">
            <v>0</v>
          </cell>
          <cell r="P75">
            <v>0</v>
          </cell>
          <cell r="R75">
            <v>59</v>
          </cell>
          <cell r="S75">
            <v>0</v>
          </cell>
          <cell r="T75">
            <v>0</v>
          </cell>
          <cell r="U75">
            <v>0</v>
          </cell>
          <cell r="V75">
            <v>0</v>
          </cell>
          <cell r="W75">
            <v>0</v>
          </cell>
        </row>
        <row r="76">
          <cell r="B76">
            <v>60</v>
          </cell>
          <cell r="C76">
            <v>837336</v>
          </cell>
          <cell r="D76">
            <v>677771</v>
          </cell>
          <cell r="E76">
            <v>7698698</v>
          </cell>
          <cell r="F76">
            <v>8084269</v>
          </cell>
          <cell r="G76">
            <v>23151987.937377099</v>
          </cell>
          <cell r="H76">
            <v>83792.240000000005</v>
          </cell>
          <cell r="I76">
            <v>848972.38074734004</v>
          </cell>
          <cell r="L76">
            <v>60</v>
          </cell>
          <cell r="M76">
            <v>1.6079994369311561E-2</v>
          </cell>
          <cell r="N76">
            <v>1.6079994369311561E-4</v>
          </cell>
          <cell r="O76">
            <v>0</v>
          </cell>
          <cell r="P76">
            <v>0</v>
          </cell>
          <cell r="R76">
            <v>60</v>
          </cell>
          <cell r="S76">
            <v>0</v>
          </cell>
          <cell r="T76">
            <v>0</v>
          </cell>
          <cell r="U76">
            <v>0</v>
          </cell>
          <cell r="V76">
            <v>0</v>
          </cell>
          <cell r="W76">
            <v>0</v>
          </cell>
        </row>
        <row r="77">
          <cell r="B77">
            <v>61</v>
          </cell>
          <cell r="C77">
            <v>824734</v>
          </cell>
          <cell r="D77">
            <v>659749</v>
          </cell>
          <cell r="E77">
            <v>7542106</v>
          </cell>
          <cell r="F77">
            <v>7954274</v>
          </cell>
          <cell r="G77">
            <v>22833185.078908499</v>
          </cell>
          <cell r="H77">
            <v>82553.42</v>
          </cell>
          <cell r="I77">
            <v>835841.494728797</v>
          </cell>
          <cell r="L77">
            <v>61</v>
          </cell>
          <cell r="M77">
            <v>1.7540004279460324E-2</v>
          </cell>
          <cell r="N77">
            <v>1.7540004279460324E-4</v>
          </cell>
          <cell r="O77">
            <v>0</v>
          </cell>
          <cell r="P77">
            <v>0</v>
          </cell>
          <cell r="R77">
            <v>61</v>
          </cell>
          <cell r="S77">
            <v>0</v>
          </cell>
          <cell r="T77">
            <v>0</v>
          </cell>
          <cell r="U77">
            <v>0</v>
          </cell>
          <cell r="V77">
            <v>0</v>
          </cell>
          <cell r="W77">
            <v>0</v>
          </cell>
        </row>
        <row r="78">
          <cell r="B78">
            <v>62</v>
          </cell>
          <cell r="C78">
            <v>811084</v>
          </cell>
          <cell r="D78">
            <v>640761</v>
          </cell>
          <cell r="E78">
            <v>7374370</v>
          </cell>
          <cell r="F78">
            <v>7814756</v>
          </cell>
          <cell r="G78">
            <v>22487490.518925499</v>
          </cell>
          <cell r="H78">
            <v>81211</v>
          </cell>
          <cell r="I78">
            <v>821638.04020887101</v>
          </cell>
          <cell r="L78">
            <v>62</v>
          </cell>
          <cell r="M78">
            <v>1.9189978548274571E-2</v>
          </cell>
          <cell r="N78">
            <v>1.9189978548274573E-4</v>
          </cell>
          <cell r="O78">
            <v>0</v>
          </cell>
          <cell r="P78">
            <v>0</v>
          </cell>
          <cell r="R78">
            <v>62</v>
          </cell>
          <cell r="S78">
            <v>0</v>
          </cell>
          <cell r="T78">
            <v>0</v>
          </cell>
          <cell r="U78">
            <v>0</v>
          </cell>
          <cell r="V78">
            <v>0</v>
          </cell>
          <cell r="W78">
            <v>0</v>
          </cell>
        </row>
        <row r="79">
          <cell r="B79">
            <v>63</v>
          </cell>
          <cell r="C79">
            <v>796331</v>
          </cell>
          <cell r="D79">
            <v>620782</v>
          </cell>
          <cell r="E79">
            <v>7195099</v>
          </cell>
          <cell r="F79">
            <v>7664791</v>
          </cell>
          <cell r="G79">
            <v>22113748.394938901</v>
          </cell>
          <cell r="H79">
            <v>79757.960000000006</v>
          </cell>
          <cell r="I79">
            <v>806296.98986871901</v>
          </cell>
          <cell r="L79">
            <v>63</v>
          </cell>
          <cell r="M79">
            <v>2.1059934967567934E-2</v>
          </cell>
          <cell r="N79">
            <v>2.1059934967567934E-4</v>
          </cell>
          <cell r="O79">
            <v>0</v>
          </cell>
          <cell r="P79">
            <v>0</v>
          </cell>
          <cell r="R79">
            <v>63</v>
          </cell>
          <cell r="S79">
            <v>0</v>
          </cell>
          <cell r="T79">
            <v>0</v>
          </cell>
          <cell r="U79">
            <v>0</v>
          </cell>
          <cell r="V79">
            <v>0</v>
          </cell>
          <cell r="W79">
            <v>0</v>
          </cell>
        </row>
        <row r="80">
          <cell r="B80">
            <v>64</v>
          </cell>
          <cell r="C80">
            <v>780412</v>
          </cell>
          <cell r="D80">
            <v>599824</v>
          </cell>
          <cell r="E80">
            <v>7003925</v>
          </cell>
          <cell r="F80">
            <v>7503371</v>
          </cell>
          <cell r="G80">
            <v>21709730.291768201</v>
          </cell>
          <cell r="H80">
            <v>78187.39</v>
          </cell>
          <cell r="I80">
            <v>789754.43641667895</v>
          </cell>
          <cell r="L80">
            <v>64</v>
          </cell>
          <cell r="M80">
            <v>2.3139999341629251E-2</v>
          </cell>
          <cell r="N80">
            <v>2.313999934162925E-4</v>
          </cell>
          <cell r="O80">
            <v>0</v>
          </cell>
          <cell r="P80">
            <v>0</v>
          </cell>
          <cell r="R80">
            <v>64</v>
          </cell>
          <cell r="S80">
            <v>0</v>
          </cell>
          <cell r="T80">
            <v>0</v>
          </cell>
          <cell r="U80">
            <v>0</v>
          </cell>
          <cell r="V80">
            <v>0</v>
          </cell>
          <cell r="W80">
            <v>0</v>
          </cell>
        </row>
        <row r="81">
          <cell r="B81">
            <v>65</v>
          </cell>
          <cell r="C81">
            <v>763267</v>
          </cell>
          <cell r="D81">
            <v>577882</v>
          </cell>
          <cell r="E81">
            <v>6800531</v>
          </cell>
          <cell r="F81">
            <v>7329743</v>
          </cell>
          <cell r="G81">
            <v>21271627.833539899</v>
          </cell>
          <cell r="H81">
            <v>76492.39</v>
          </cell>
          <cell r="I81">
            <v>771949.10674589104</v>
          </cell>
          <cell r="L81">
            <v>65</v>
          </cell>
          <cell r="M81">
            <v>2.5419990850975266E-2</v>
          </cell>
          <cell r="N81">
            <v>2.5419990850975265E-4</v>
          </cell>
          <cell r="O81">
            <v>0</v>
          </cell>
          <cell r="P81">
            <v>0</v>
          </cell>
          <cell r="R81">
            <v>65</v>
          </cell>
          <cell r="S81">
            <v>0</v>
          </cell>
          <cell r="T81">
            <v>0</v>
          </cell>
          <cell r="U81">
            <v>0</v>
          </cell>
          <cell r="V81">
            <v>0</v>
          </cell>
          <cell r="W81">
            <v>0</v>
          </cell>
        </row>
        <row r="82">
          <cell r="B82">
            <v>66</v>
          </cell>
          <cell r="C82">
            <v>744834</v>
          </cell>
          <cell r="D82">
            <v>554975</v>
          </cell>
          <cell r="E82">
            <v>6584614</v>
          </cell>
          <cell r="F82">
            <v>7143421</v>
          </cell>
          <cell r="G82">
            <v>20794930.855854899</v>
          </cell>
          <cell r="H82">
            <v>74666.47</v>
          </cell>
          <cell r="I82">
            <v>752823.91323644004</v>
          </cell>
          <cell r="L82">
            <v>66</v>
          </cell>
          <cell r="M82">
            <v>2.7850101512986565E-2</v>
          </cell>
          <cell r="N82">
            <v>2.7850101512986563E-4</v>
          </cell>
          <cell r="O82">
            <v>0</v>
          </cell>
          <cell r="P82">
            <v>0</v>
          </cell>
          <cell r="R82">
            <v>66</v>
          </cell>
          <cell r="S82">
            <v>0</v>
          </cell>
          <cell r="T82">
            <v>0</v>
          </cell>
          <cell r="U82">
            <v>0</v>
          </cell>
          <cell r="V82">
            <v>0</v>
          </cell>
          <cell r="W82">
            <v>0</v>
          </cell>
        </row>
        <row r="83">
          <cell r="B83">
            <v>67</v>
          </cell>
          <cell r="C83">
            <v>725073</v>
          </cell>
          <cell r="D83">
            <v>531133</v>
          </cell>
          <cell r="E83">
            <v>6355865</v>
          </cell>
          <cell r="F83">
            <v>6944476</v>
          </cell>
          <cell r="G83">
            <v>20276097.1715982</v>
          </cell>
          <cell r="H83">
            <v>72703.570000000007</v>
          </cell>
          <cell r="I83">
            <v>732327.98106901196</v>
          </cell>
          <cell r="L83">
            <v>67</v>
          </cell>
          <cell r="M83">
            <v>1.6040087113844154E-2</v>
          </cell>
          <cell r="N83">
            <v>1.6040087113844154E-4</v>
          </cell>
          <cell r="O83">
            <v>0</v>
          </cell>
          <cell r="P83">
            <v>0</v>
          </cell>
          <cell r="R83">
            <v>67</v>
          </cell>
          <cell r="S83">
            <v>0</v>
          </cell>
          <cell r="T83">
            <v>0</v>
          </cell>
          <cell r="U83">
            <v>0</v>
          </cell>
          <cell r="V83">
            <v>0</v>
          </cell>
          <cell r="W83">
            <v>0</v>
          </cell>
        </row>
        <row r="84">
          <cell r="B84">
            <v>68</v>
          </cell>
          <cell r="C84">
            <v>703937</v>
          </cell>
          <cell r="D84">
            <v>506403</v>
          </cell>
          <cell r="E84">
            <v>6114088</v>
          </cell>
          <cell r="F84">
            <v>6833086</v>
          </cell>
          <cell r="G84">
            <v>19714043.903916899</v>
          </cell>
          <cell r="H84">
            <v>70598.36</v>
          </cell>
          <cell r="I84">
            <v>710418.77839377499</v>
          </cell>
          <cell r="L84">
            <v>68</v>
          </cell>
          <cell r="M84">
            <v>4.7338932950646312E-2</v>
          </cell>
          <cell r="N84">
            <v>4.7338932950646313E-4</v>
          </cell>
          <cell r="O84">
            <v>0</v>
          </cell>
          <cell r="P84">
            <v>0</v>
          </cell>
          <cell r="R84">
            <v>68</v>
          </cell>
          <cell r="S84">
            <v>0</v>
          </cell>
          <cell r="T84">
            <v>0</v>
          </cell>
          <cell r="U84">
            <v>0</v>
          </cell>
          <cell r="V84">
            <v>0</v>
          </cell>
          <cell r="W84">
            <v>0</v>
          </cell>
        </row>
        <row r="85">
          <cell r="B85">
            <v>69</v>
          </cell>
          <cell r="C85">
            <v>681390</v>
          </cell>
          <cell r="D85">
            <v>480850</v>
          </cell>
          <cell r="E85">
            <v>5859253</v>
          </cell>
          <cell r="F85">
            <v>6509615</v>
          </cell>
          <cell r="G85">
            <v>19107639.9166448</v>
          </cell>
          <cell r="H85">
            <v>68346.48</v>
          </cell>
          <cell r="I85">
            <v>687039.60681561404</v>
          </cell>
          <cell r="L85">
            <v>69</v>
          </cell>
          <cell r="M85">
            <v>3.6169881014468601E-2</v>
          </cell>
          <cell r="N85">
            <v>3.6169881014468602E-4</v>
          </cell>
          <cell r="O85">
            <v>0</v>
          </cell>
          <cell r="P85">
            <v>0</v>
          </cell>
          <cell r="R85">
            <v>69</v>
          </cell>
          <cell r="S85">
            <v>0</v>
          </cell>
          <cell r="T85">
            <v>0</v>
          </cell>
          <cell r="U85">
            <v>0</v>
          </cell>
          <cell r="V85">
            <v>0</v>
          </cell>
          <cell r="W85">
            <v>0</v>
          </cell>
        </row>
        <row r="86">
          <cell r="B86">
            <v>70</v>
          </cell>
          <cell r="C86">
            <v>657419</v>
          </cell>
          <cell r="D86">
            <v>454548</v>
          </cell>
          <cell r="E86">
            <v>5592012</v>
          </cell>
          <cell r="F86">
            <v>6274163</v>
          </cell>
          <cell r="G86">
            <v>18453585.4030862</v>
          </cell>
          <cell r="H86">
            <v>65944.91</v>
          </cell>
          <cell r="I86">
            <v>662196.32333712198</v>
          </cell>
          <cell r="L86">
            <v>70</v>
          </cell>
          <cell r="M86">
            <v>3.951013067400385E-2</v>
          </cell>
          <cell r="N86">
            <v>3.951013067400385E-4</v>
          </cell>
          <cell r="O86">
            <v>0</v>
          </cell>
          <cell r="P86">
            <v>0</v>
          </cell>
          <cell r="R86">
            <v>70</v>
          </cell>
          <cell r="S86">
            <v>0</v>
          </cell>
          <cell r="T86">
            <v>0</v>
          </cell>
          <cell r="U86">
            <v>0</v>
          </cell>
          <cell r="V86">
            <v>0</v>
          </cell>
          <cell r="W86">
            <v>0</v>
          </cell>
        </row>
        <row r="87">
          <cell r="B87">
            <v>71</v>
          </cell>
          <cell r="C87">
            <v>632023</v>
          </cell>
          <cell r="D87">
            <v>427593</v>
          </cell>
          <cell r="E87">
            <v>5313586</v>
          </cell>
          <cell r="F87">
            <v>6026270</v>
          </cell>
          <cell r="G87">
            <v>17751426.231177598</v>
          </cell>
          <cell r="H87">
            <v>63392.15</v>
          </cell>
          <cell r="I87">
            <v>635888.32292505505</v>
          </cell>
          <cell r="L87">
            <v>71</v>
          </cell>
          <cell r="M87">
            <v>4.3299918523398387E-2</v>
          </cell>
          <cell r="N87">
            <v>4.3299918523398385E-4</v>
          </cell>
          <cell r="O87">
            <v>0</v>
          </cell>
          <cell r="P87">
            <v>0</v>
          </cell>
          <cell r="R87">
            <v>71</v>
          </cell>
          <cell r="S87">
            <v>0</v>
          </cell>
          <cell r="T87">
            <v>0</v>
          </cell>
          <cell r="U87">
            <v>0</v>
          </cell>
          <cell r="V87">
            <v>0</v>
          </cell>
          <cell r="W87">
            <v>0</v>
          </cell>
        </row>
        <row r="88">
          <cell r="B88">
            <v>72</v>
          </cell>
          <cell r="C88">
            <v>605212</v>
          </cell>
          <cell r="D88">
            <v>400112</v>
          </cell>
          <cell r="E88">
            <v>5025855</v>
          </cell>
          <cell r="F88">
            <v>5765333</v>
          </cell>
          <cell r="G88">
            <v>17007110.6290331</v>
          </cell>
          <cell r="H88">
            <v>60688.83</v>
          </cell>
          <cell r="I88">
            <v>608135.61295931402</v>
          </cell>
          <cell r="L88">
            <v>72</v>
          </cell>
          <cell r="M88">
            <v>4.7649979628236562E-2</v>
          </cell>
          <cell r="N88">
            <v>4.7649979628236564E-4</v>
          </cell>
          <cell r="O88">
            <v>0</v>
          </cell>
          <cell r="P88">
            <v>0</v>
          </cell>
          <cell r="R88">
            <v>72</v>
          </cell>
          <cell r="S88">
            <v>0</v>
          </cell>
          <cell r="T88">
            <v>0</v>
          </cell>
          <cell r="U88">
            <v>0</v>
          </cell>
          <cell r="V88">
            <v>0</v>
          </cell>
          <cell r="W88">
            <v>0</v>
          </cell>
        </row>
        <row r="89">
          <cell r="B89">
            <v>73</v>
          </cell>
          <cell r="C89">
            <v>577028</v>
          </cell>
          <cell r="D89">
            <v>372240</v>
          </cell>
          <cell r="E89">
            <v>4731089</v>
          </cell>
          <cell r="F89">
            <v>5490615</v>
          </cell>
          <cell r="G89">
            <v>16230564.355622601</v>
          </cell>
          <cell r="H89">
            <v>57837.919999999998</v>
          </cell>
          <cell r="I89">
            <v>578982.38225034205</v>
          </cell>
          <cell r="L89">
            <v>73</v>
          </cell>
          <cell r="M89">
            <v>5.2640004808204542E-2</v>
          </cell>
          <cell r="N89">
            <v>5.264000480820454E-4</v>
          </cell>
          <cell r="O89">
            <v>0</v>
          </cell>
          <cell r="P89">
            <v>0</v>
          </cell>
          <cell r="R89">
            <v>73</v>
          </cell>
          <cell r="S89">
            <v>0</v>
          </cell>
          <cell r="T89">
            <v>0</v>
          </cell>
          <cell r="U89">
            <v>0</v>
          </cell>
          <cell r="V89">
            <v>0</v>
          </cell>
          <cell r="W89">
            <v>0</v>
          </cell>
        </row>
        <row r="90">
          <cell r="B90">
            <v>74</v>
          </cell>
          <cell r="C90">
            <v>547530</v>
          </cell>
          <cell r="D90">
            <v>344136</v>
          </cell>
          <cell r="E90">
            <v>4431800</v>
          </cell>
          <cell r="F90">
            <v>5201589</v>
          </cell>
          <cell r="G90">
            <v>15429910.716406999</v>
          </cell>
          <cell r="H90">
            <v>54845.21</v>
          </cell>
          <cell r="I90">
            <v>548500.58097553102</v>
          </cell>
          <cell r="L90">
            <v>74</v>
          </cell>
          <cell r="M90">
            <v>5.8190103062737177E-2</v>
          </cell>
          <cell r="N90">
            <v>5.8190103062737174E-4</v>
          </cell>
          <cell r="O90">
            <v>0</v>
          </cell>
          <cell r="P90">
            <v>0</v>
          </cell>
          <cell r="R90">
            <v>74</v>
          </cell>
          <cell r="S90">
            <v>0</v>
          </cell>
          <cell r="T90">
            <v>0</v>
          </cell>
          <cell r="U90">
            <v>0</v>
          </cell>
          <cell r="V90">
            <v>0</v>
          </cell>
          <cell r="W90">
            <v>0</v>
          </cell>
        </row>
        <row r="91">
          <cell r="B91">
            <v>75</v>
          </cell>
          <cell r="C91">
            <v>516819</v>
          </cell>
          <cell r="D91">
            <v>315982</v>
          </cell>
          <cell r="E91">
            <v>4129906</v>
          </cell>
          <cell r="F91">
            <v>4898908</v>
          </cell>
          <cell r="G91">
            <v>14609193.900557499</v>
          </cell>
          <cell r="H91">
            <v>51719.75</v>
          </cell>
          <cell r="I91">
            <v>516793.40789107903</v>
          </cell>
          <cell r="L91">
            <v>75</v>
          </cell>
          <cell r="M91">
            <v>6.4190019490057787E-2</v>
          </cell>
          <cell r="N91">
            <v>6.4190019490057793E-4</v>
          </cell>
          <cell r="O91">
            <v>0</v>
          </cell>
          <cell r="P91">
            <v>0</v>
          </cell>
          <cell r="R91">
            <v>75</v>
          </cell>
          <cell r="S91">
            <v>0</v>
          </cell>
          <cell r="T91">
            <v>0</v>
          </cell>
          <cell r="U91">
            <v>0</v>
          </cell>
          <cell r="V91">
            <v>0</v>
          </cell>
          <cell r="W91">
            <v>0</v>
          </cell>
        </row>
        <row r="92">
          <cell r="B92">
            <v>76</v>
          </cell>
          <cell r="C92">
            <v>485014</v>
          </cell>
          <cell r="D92">
            <v>287973</v>
          </cell>
          <cell r="E92">
            <v>3826895</v>
          </cell>
          <cell r="F92">
            <v>4584447</v>
          </cell>
          <cell r="G92">
            <v>13768142.3857076</v>
          </cell>
          <cell r="H92">
            <v>48474.26</v>
          </cell>
          <cell r="I92">
            <v>483998.62845444499</v>
          </cell>
          <cell r="L92">
            <v>76</v>
          </cell>
          <cell r="M92">
            <v>7.0529989767577198E-2</v>
          </cell>
          <cell r="N92">
            <v>7.0529989767577198E-4</v>
          </cell>
          <cell r="O92">
            <v>0</v>
          </cell>
          <cell r="P92">
            <v>0</v>
          </cell>
          <cell r="R92">
            <v>76</v>
          </cell>
          <cell r="S92">
            <v>0</v>
          </cell>
          <cell r="T92">
            <v>0</v>
          </cell>
          <cell r="U92">
            <v>0</v>
          </cell>
          <cell r="V92">
            <v>0</v>
          </cell>
          <cell r="W92">
            <v>0</v>
          </cell>
        </row>
        <row r="93">
          <cell r="B93">
            <v>77</v>
          </cell>
          <cell r="C93">
            <v>452280</v>
          </cell>
          <cell r="D93">
            <v>260322</v>
          </cell>
          <cell r="E93">
            <v>3523881</v>
          </cell>
          <cell r="F93">
            <v>4261106</v>
          </cell>
          <cell r="G93">
            <v>12902401.611250499</v>
          </cell>
          <cell r="H93">
            <v>45125.42</v>
          </cell>
          <cell r="I93">
            <v>450291.027974364</v>
          </cell>
          <cell r="L93">
            <v>77</v>
          </cell>
          <cell r="M93">
            <v>7.7119883898687333E-2</v>
          </cell>
          <cell r="N93">
            <v>7.7119883898687331E-4</v>
          </cell>
          <cell r="O93">
            <v>0</v>
          </cell>
          <cell r="P93">
            <v>0</v>
          </cell>
          <cell r="R93">
            <v>77</v>
          </cell>
          <cell r="S93">
            <v>0</v>
          </cell>
          <cell r="T93">
            <v>0</v>
          </cell>
          <cell r="U93">
            <v>0</v>
          </cell>
          <cell r="V93">
            <v>0</v>
          </cell>
          <cell r="W93">
            <v>0</v>
          </cell>
        </row>
        <row r="94">
          <cell r="B94">
            <v>78</v>
          </cell>
          <cell r="C94">
            <v>418812</v>
          </cell>
          <cell r="D94">
            <v>233251</v>
          </cell>
          <cell r="E94">
            <v>3221884</v>
          </cell>
          <cell r="F94">
            <v>3932490</v>
          </cell>
          <cell r="G94">
            <v>12009813.361787699</v>
          </cell>
          <cell r="H94">
            <v>41694.129999999997</v>
          </cell>
          <cell r="I94">
            <v>415883.93029401999</v>
          </cell>
          <cell r="L94">
            <v>78</v>
          </cell>
          <cell r="M94">
            <v>8.3900022631971091E-2</v>
          </cell>
          <cell r="N94">
            <v>8.3900022631971092E-4</v>
          </cell>
          <cell r="O94">
            <v>0</v>
          </cell>
          <cell r="P94">
            <v>0</v>
          </cell>
          <cell r="R94">
            <v>78</v>
          </cell>
          <cell r="S94">
            <v>0</v>
          </cell>
          <cell r="T94">
            <v>0</v>
          </cell>
          <cell r="U94">
            <v>0</v>
          </cell>
          <cell r="V94">
            <v>0</v>
          </cell>
          <cell r="W94">
            <v>0</v>
          </cell>
        </row>
        <row r="95">
          <cell r="B95">
            <v>79</v>
          </cell>
          <cell r="C95">
            <v>384842</v>
          </cell>
          <cell r="D95">
            <v>206989</v>
          </cell>
          <cell r="E95">
            <v>2922055</v>
          </cell>
          <cell r="F95">
            <v>3602554</v>
          </cell>
          <cell r="G95">
            <v>11096107.130526399</v>
          </cell>
          <cell r="H95">
            <v>38205.68</v>
          </cell>
          <cell r="I95">
            <v>381029.57145233202</v>
          </cell>
          <cell r="L95">
            <v>79</v>
          </cell>
          <cell r="M95">
            <v>9.1050127215303367E-2</v>
          </cell>
          <cell r="N95">
            <v>9.105012721530337E-4</v>
          </cell>
          <cell r="O95">
            <v>0</v>
          </cell>
          <cell r="P95">
            <v>0</v>
          </cell>
          <cell r="R95">
            <v>79</v>
          </cell>
          <cell r="S95">
            <v>0</v>
          </cell>
          <cell r="T95">
            <v>0</v>
          </cell>
          <cell r="U95">
            <v>0</v>
          </cell>
          <cell r="V95">
            <v>0</v>
          </cell>
          <cell r="W95">
            <v>0</v>
          </cell>
        </row>
        <row r="96">
          <cell r="B96">
            <v>80</v>
          </cell>
          <cell r="C96">
            <v>350641</v>
          </cell>
          <cell r="D96">
            <v>181765</v>
          </cell>
          <cell r="E96">
            <v>2626372</v>
          </cell>
          <cell r="F96">
            <v>3274541</v>
          </cell>
          <cell r="G96">
            <v>10169581.974137301</v>
          </cell>
          <cell r="H96">
            <v>34689.61</v>
          </cell>
          <cell r="I96">
            <v>346017.71670550603</v>
          </cell>
          <cell r="L96">
            <v>80</v>
          </cell>
          <cell r="M96">
            <v>9.8839806861480736E-2</v>
          </cell>
          <cell r="N96">
            <v>9.8839806861480734E-4</v>
          </cell>
          <cell r="O96">
            <v>0</v>
          </cell>
          <cell r="P96">
            <v>0</v>
          </cell>
          <cell r="R96">
            <v>80</v>
          </cell>
          <cell r="S96">
            <v>0</v>
          </cell>
          <cell r="T96">
            <v>0</v>
          </cell>
          <cell r="U96">
            <v>0</v>
          </cell>
          <cell r="V96">
            <v>0</v>
          </cell>
          <cell r="W96">
            <v>0</v>
          </cell>
        </row>
        <row r="97">
          <cell r="B97">
            <v>81</v>
          </cell>
          <cell r="C97">
            <v>316513</v>
          </cell>
          <cell r="D97">
            <v>157799</v>
          </cell>
          <cell r="E97">
            <v>2337524</v>
          </cell>
          <cell r="F97">
            <v>2950886</v>
          </cell>
          <cell r="G97">
            <v>9239980.3514757697</v>
          </cell>
          <cell r="H97">
            <v>31179.42</v>
          </cell>
          <cell r="I97">
            <v>311171.93334113498</v>
          </cell>
          <cell r="L97">
            <v>81</v>
          </cell>
          <cell r="M97">
            <v>0.1074799229790646</v>
          </cell>
          <cell r="N97">
            <v>1.0747992297906459E-3</v>
          </cell>
          <cell r="O97">
            <v>0</v>
          </cell>
          <cell r="P97">
            <v>0</v>
          </cell>
          <cell r="R97">
            <v>81</v>
          </cell>
          <cell r="S97">
            <v>0</v>
          </cell>
          <cell r="T97">
            <v>0</v>
          </cell>
          <cell r="U97">
            <v>0</v>
          </cell>
          <cell r="V97">
            <v>0</v>
          </cell>
          <cell r="W97">
            <v>0</v>
          </cell>
        </row>
        <row r="98">
          <cell r="B98">
            <v>82</v>
          </cell>
          <cell r="C98">
            <v>282789</v>
          </cell>
          <cell r="D98">
            <v>135297</v>
          </cell>
          <cell r="E98">
            <v>2058541</v>
          </cell>
          <cell r="F98">
            <v>2633725</v>
          </cell>
          <cell r="G98">
            <v>8320325.0657375902</v>
          </cell>
          <cell r="H98">
            <v>27712</v>
          </cell>
          <cell r="I98">
            <v>276843.63235810102</v>
          </cell>
          <cell r="L98">
            <v>82</v>
          </cell>
          <cell r="M98">
            <v>0.11725028239470711</v>
          </cell>
          <cell r="N98">
            <v>1.1725028239470711E-3</v>
          </cell>
          <cell r="O98">
            <v>0</v>
          </cell>
          <cell r="P98">
            <v>0</v>
          </cell>
          <cell r="R98">
            <v>82</v>
          </cell>
          <cell r="S98">
            <v>0</v>
          </cell>
          <cell r="T98">
            <v>0</v>
          </cell>
          <cell r="U98">
            <v>0</v>
          </cell>
          <cell r="V98">
            <v>0</v>
          </cell>
          <cell r="W98">
            <v>0</v>
          </cell>
        </row>
        <row r="99">
          <cell r="B99">
            <v>83</v>
          </cell>
          <cell r="C99">
            <v>249821</v>
          </cell>
          <cell r="D99">
            <v>114440</v>
          </cell>
          <cell r="E99">
            <v>1792639</v>
          </cell>
          <cell r="F99">
            <v>2324920</v>
          </cell>
          <cell r="G99">
            <v>7422062.7307687197</v>
          </cell>
          <cell r="H99">
            <v>24326.75</v>
          </cell>
          <cell r="I99">
            <v>243403.44084629699</v>
          </cell>
          <cell r="L99">
            <v>83</v>
          </cell>
          <cell r="M99">
            <v>0.12825989711473942</v>
          </cell>
          <cell r="N99">
            <v>1.2825989711473943E-3</v>
          </cell>
          <cell r="O99">
            <v>0</v>
          </cell>
          <cell r="P99">
            <v>0</v>
          </cell>
          <cell r="R99">
            <v>83</v>
          </cell>
          <cell r="S99">
            <v>0</v>
          </cell>
          <cell r="T99">
            <v>0</v>
          </cell>
          <cell r="U99">
            <v>0</v>
          </cell>
          <cell r="V99">
            <v>0</v>
          </cell>
          <cell r="W99">
            <v>0</v>
          </cell>
        </row>
        <row r="100">
          <cell r="B100">
            <v>84</v>
          </cell>
          <cell r="C100">
            <v>217971</v>
          </cell>
          <cell r="D100">
            <v>95378</v>
          </cell>
          <cell r="E100">
            <v>1542781</v>
          </cell>
          <cell r="F100">
            <v>2026726</v>
          </cell>
          <cell r="G100">
            <v>6555982.4021991696</v>
          </cell>
          <cell r="H100">
            <v>21064.31</v>
          </cell>
          <cell r="I100">
            <v>211229.595144222</v>
          </cell>
          <cell r="L100">
            <v>84</v>
          </cell>
          <cell r="M100">
            <v>0.1402498413697757</v>
          </cell>
          <cell r="N100">
            <v>1.4024984136977569E-3</v>
          </cell>
          <cell r="O100">
            <v>0</v>
          </cell>
          <cell r="P100">
            <v>0</v>
          </cell>
          <cell r="R100">
            <v>84</v>
          </cell>
          <cell r="S100">
            <v>0</v>
          </cell>
          <cell r="T100">
            <v>0</v>
          </cell>
          <cell r="U100">
            <v>0</v>
          </cell>
          <cell r="V100">
            <v>0</v>
          </cell>
          <cell r="W100">
            <v>0</v>
          </cell>
        </row>
        <row r="101">
          <cell r="B101">
            <v>85</v>
          </cell>
          <cell r="C101">
            <v>187599</v>
          </cell>
          <cell r="D101">
            <v>78221</v>
          </cell>
          <cell r="E101">
            <v>1311348</v>
          </cell>
          <cell r="F101">
            <v>1742478</v>
          </cell>
          <cell r="G101">
            <v>5732681.96104303</v>
          </cell>
          <cell r="H101">
            <v>17965.009999999998</v>
          </cell>
          <cell r="I101">
            <v>180693.885779862</v>
          </cell>
          <cell r="L101">
            <v>85</v>
          </cell>
          <cell r="M101">
            <v>0.1529499942036571</v>
          </cell>
          <cell r="N101">
            <v>1.5294999420365711E-3</v>
          </cell>
          <cell r="O101">
            <v>0</v>
          </cell>
          <cell r="P101">
            <v>0</v>
          </cell>
          <cell r="R101">
            <v>85</v>
          </cell>
          <cell r="S101">
            <v>0</v>
          </cell>
          <cell r="T101">
            <v>0</v>
          </cell>
          <cell r="U101">
            <v>0</v>
          </cell>
          <cell r="V101">
            <v>0</v>
          </cell>
          <cell r="W101">
            <v>0</v>
          </cell>
        </row>
        <row r="102">
          <cell r="B102">
            <v>86</v>
          </cell>
          <cell r="C102">
            <v>159049</v>
          </cell>
          <cell r="D102">
            <v>63036</v>
          </cell>
          <cell r="E102">
            <v>1100037</v>
          </cell>
          <cell r="F102">
            <v>1475966</v>
          </cell>
          <cell r="G102">
            <v>4960604.699519</v>
          </cell>
          <cell r="H102">
            <v>15067.05</v>
          </cell>
          <cell r="I102">
            <v>152145.51668384401</v>
          </cell>
          <cell r="L102">
            <v>86</v>
          </cell>
          <cell r="M102">
            <v>0.16608986927883163</v>
          </cell>
          <cell r="N102">
            <v>1.6608986927883164E-3</v>
          </cell>
          <cell r="O102">
            <v>0</v>
          </cell>
          <cell r="P102">
            <v>0</v>
          </cell>
          <cell r="R102">
            <v>86</v>
          </cell>
          <cell r="S102">
            <v>0</v>
          </cell>
          <cell r="T102">
            <v>0</v>
          </cell>
          <cell r="U102">
            <v>0</v>
          </cell>
          <cell r="V102">
            <v>0</v>
          </cell>
          <cell r="W102">
            <v>0</v>
          </cell>
        </row>
        <row r="103">
          <cell r="B103">
            <v>87</v>
          </cell>
          <cell r="C103">
            <v>132631</v>
          </cell>
          <cell r="D103">
            <v>49838</v>
          </cell>
          <cell r="E103">
            <v>909929</v>
          </cell>
          <cell r="F103">
            <v>1230823</v>
          </cell>
          <cell r="G103">
            <v>4246376.4048981303</v>
          </cell>
          <cell r="H103">
            <v>12404.5</v>
          </cell>
          <cell r="I103">
            <v>125893.690224044</v>
          </cell>
          <cell r="L103">
            <v>87</v>
          </cell>
          <cell r="M103">
            <v>0.17955059338345156</v>
          </cell>
          <cell r="N103">
            <v>1.7955059338345155E-3</v>
          </cell>
          <cell r="O103">
            <v>0</v>
          </cell>
          <cell r="P103">
            <v>0</v>
          </cell>
          <cell r="R103">
            <v>87</v>
          </cell>
          <cell r="S103">
            <v>0</v>
          </cell>
          <cell r="T103">
            <v>0</v>
          </cell>
          <cell r="U103">
            <v>0</v>
          </cell>
          <cell r="V103">
            <v>0</v>
          </cell>
          <cell r="W103">
            <v>0</v>
          </cell>
        </row>
        <row r="104">
          <cell r="B104">
            <v>88</v>
          </cell>
          <cell r="C104">
            <v>108605</v>
          </cell>
          <cell r="D104">
            <v>38593</v>
          </cell>
          <cell r="E104">
            <v>741474</v>
          </cell>
          <cell r="F104">
            <v>1009828</v>
          </cell>
          <cell r="G104">
            <v>3594345.77792477</v>
          </cell>
          <cell r="H104">
            <v>10005.290000000001</v>
          </cell>
          <cell r="I104">
            <v>102190.13667317299</v>
          </cell>
          <cell r="L104">
            <v>88</v>
          </cell>
          <cell r="M104">
            <v>0.19326954689313428</v>
          </cell>
          <cell r="N104">
            <v>1.9326954689313429E-3</v>
          </cell>
          <cell r="O104">
            <v>0</v>
          </cell>
          <cell r="P104">
            <v>0</v>
          </cell>
          <cell r="R104">
            <v>88</v>
          </cell>
          <cell r="S104">
            <v>0</v>
          </cell>
          <cell r="T104">
            <v>0</v>
          </cell>
          <cell r="U104">
            <v>0</v>
          </cell>
          <cell r="V104">
            <v>0</v>
          </cell>
          <cell r="W104">
            <v>0</v>
          </cell>
        </row>
        <row r="105">
          <cell r="B105">
            <v>89</v>
          </cell>
          <cell r="C105">
            <v>87167</v>
          </cell>
          <cell r="D105">
            <v>29215</v>
          </cell>
          <cell r="E105">
            <v>594477</v>
          </cell>
          <cell r="F105">
            <v>814659</v>
          </cell>
          <cell r="G105">
            <v>3006526.4252923201</v>
          </cell>
          <cell r="H105">
            <v>7889.2759999999998</v>
          </cell>
          <cell r="I105">
            <v>81213.322061942905</v>
          </cell>
          <cell r="L105">
            <v>89</v>
          </cell>
          <cell r="M105">
            <v>0.2072904123074808</v>
          </cell>
          <cell r="N105">
            <v>2.0729041230748081E-3</v>
          </cell>
          <cell r="O105">
            <v>0</v>
          </cell>
          <cell r="P105">
            <v>0</v>
          </cell>
          <cell r="R105">
            <v>89</v>
          </cell>
          <cell r="S105">
            <v>0</v>
          </cell>
          <cell r="T105">
            <v>0</v>
          </cell>
          <cell r="U105">
            <v>0</v>
          </cell>
          <cell r="V105">
            <v>0</v>
          </cell>
          <cell r="W105">
            <v>0</v>
          </cell>
        </row>
        <row r="106">
          <cell r="B106">
            <v>90</v>
          </cell>
          <cell r="C106">
            <v>68436</v>
          </cell>
          <cell r="D106">
            <v>21577</v>
          </cell>
          <cell r="E106">
            <v>468174</v>
          </cell>
          <cell r="F106">
            <v>645788</v>
          </cell>
          <cell r="G106">
            <v>2483300.7429681099</v>
          </cell>
          <cell r="H106">
            <v>6066.8140000000003</v>
          </cell>
          <cell r="I106">
            <v>63055.923640628702</v>
          </cell>
          <cell r="L106">
            <v>90</v>
          </cell>
          <cell r="M106">
            <v>0.22176937323084356</v>
          </cell>
          <cell r="N106">
            <v>2.2176937323084354E-3</v>
          </cell>
          <cell r="O106">
            <v>0</v>
          </cell>
          <cell r="P106">
            <v>0</v>
          </cell>
          <cell r="R106">
            <v>90</v>
          </cell>
          <cell r="S106">
            <v>0</v>
          </cell>
          <cell r="T106">
            <v>0</v>
          </cell>
          <cell r="U106">
            <v>0</v>
          </cell>
          <cell r="V106">
            <v>0</v>
          </cell>
          <cell r="W106">
            <v>0</v>
          </cell>
        </row>
        <row r="107">
          <cell r="B107">
            <v>91</v>
          </cell>
          <cell r="C107">
            <v>52442</v>
          </cell>
          <cell r="D107">
            <v>15514</v>
          </cell>
          <cell r="E107">
            <v>361365</v>
          </cell>
          <cell r="F107">
            <v>502572</v>
          </cell>
          <cell r="G107">
            <v>2024039.05707904</v>
          </cell>
          <cell r="H107">
            <v>4537.8389999999999</v>
          </cell>
          <cell r="I107">
            <v>47717.444103198497</v>
          </cell>
          <cell r="L107">
            <v>91</v>
          </cell>
          <cell r="M107">
            <v>0.2369809698908813</v>
          </cell>
          <cell r="N107">
            <v>2.3698096989088128E-3</v>
          </cell>
          <cell r="O107">
            <v>0</v>
          </cell>
          <cell r="P107">
            <v>0</v>
          </cell>
          <cell r="R107">
            <v>91</v>
          </cell>
          <cell r="S107">
            <v>0</v>
          </cell>
          <cell r="T107">
            <v>0</v>
          </cell>
          <cell r="U107">
            <v>0</v>
          </cell>
          <cell r="V107">
            <v>0</v>
          </cell>
          <cell r="W107">
            <v>0</v>
          </cell>
        </row>
        <row r="108">
          <cell r="B108">
            <v>92</v>
          </cell>
          <cell r="C108">
            <v>39127</v>
          </cell>
          <cell r="D108">
            <v>10833</v>
          </cell>
          <cell r="E108">
            <v>272552</v>
          </cell>
          <cell r="F108">
            <v>383472</v>
          </cell>
          <cell r="G108">
            <v>1627185.5580750499</v>
          </cell>
          <cell r="H108">
            <v>3291.77</v>
          </cell>
          <cell r="I108">
            <v>35103.3950154509</v>
          </cell>
          <cell r="L108">
            <v>92</v>
          </cell>
          <cell r="M108">
            <v>0.25345005632745027</v>
          </cell>
          <cell r="N108">
            <v>2.5345005632745029E-3</v>
          </cell>
          <cell r="O108">
            <v>0</v>
          </cell>
          <cell r="P108">
            <v>0</v>
          </cell>
          <cell r="R108">
            <v>92</v>
          </cell>
          <cell r="S108">
            <v>0</v>
          </cell>
          <cell r="T108">
            <v>0</v>
          </cell>
          <cell r="U108">
            <v>0</v>
          </cell>
          <cell r="V108">
            <v>0</v>
          </cell>
          <cell r="W108">
            <v>0</v>
          </cell>
        </row>
        <row r="109">
          <cell r="B109">
            <v>93</v>
          </cell>
          <cell r="C109">
            <v>28348</v>
          </cell>
          <cell r="D109">
            <v>7327</v>
          </cell>
          <cell r="E109">
            <v>200072</v>
          </cell>
          <cell r="F109">
            <v>286281</v>
          </cell>
          <cell r="G109">
            <v>1290049.2878435201</v>
          </cell>
          <cell r="H109">
            <v>2308.3020000000001</v>
          </cell>
          <cell r="I109">
            <v>25031.9501583579</v>
          </cell>
          <cell r="L109">
            <v>93</v>
          </cell>
          <cell r="M109">
            <v>0.27211026928088139</v>
          </cell>
          <cell r="N109">
            <v>2.7211026928088138E-3</v>
          </cell>
          <cell r="O109">
            <v>0</v>
          </cell>
          <cell r="P109">
            <v>0</v>
          </cell>
          <cell r="R109">
            <v>93</v>
          </cell>
          <cell r="S109">
            <v>0</v>
          </cell>
          <cell r="T109">
            <v>0</v>
          </cell>
          <cell r="U109">
            <v>0</v>
          </cell>
          <cell r="V109">
            <v>0</v>
          </cell>
          <cell r="W109">
            <v>0</v>
          </cell>
        </row>
        <row r="110">
          <cell r="B110">
            <v>94</v>
          </cell>
          <cell r="C110">
            <v>19886</v>
          </cell>
          <cell r="D110">
            <v>4787</v>
          </cell>
          <cell r="E110">
            <v>142191</v>
          </cell>
          <cell r="F110">
            <v>208381</v>
          </cell>
          <cell r="G110">
            <v>1006818.55077383</v>
          </cell>
          <cell r="H110">
            <v>1559.1310000000001</v>
          </cell>
          <cell r="I110">
            <v>17248.0599946252</v>
          </cell>
          <cell r="L110">
            <v>94</v>
          </cell>
          <cell r="M110">
            <v>0.29590029801181489</v>
          </cell>
          <cell r="N110">
            <v>2.959002980118149E-3</v>
          </cell>
          <cell r="O110">
            <v>0</v>
          </cell>
          <cell r="P110">
            <v>0</v>
          </cell>
          <cell r="R110">
            <v>94</v>
          </cell>
          <cell r="S110">
            <v>0</v>
          </cell>
          <cell r="T110">
            <v>0</v>
          </cell>
          <cell r="U110">
            <v>0</v>
          </cell>
          <cell r="V110">
            <v>0</v>
          </cell>
          <cell r="W110">
            <v>0</v>
          </cell>
        </row>
        <row r="111">
          <cell r="B111">
            <v>95</v>
          </cell>
          <cell r="C111">
            <v>13463</v>
          </cell>
          <cell r="D111">
            <v>3011</v>
          </cell>
          <cell r="E111">
            <v>97165</v>
          </cell>
          <cell r="F111">
            <v>146721</v>
          </cell>
          <cell r="G111">
            <v>771464.92746278504</v>
          </cell>
          <cell r="H111">
            <v>1010.364</v>
          </cell>
          <cell r="I111">
            <v>11443.863581653901</v>
          </cell>
          <cell r="L111">
            <v>95</v>
          </cell>
          <cell r="M111">
            <v>0.32995958315442236</v>
          </cell>
          <cell r="N111">
            <v>3.2995958315442239E-3</v>
          </cell>
          <cell r="O111">
            <v>0</v>
          </cell>
          <cell r="P111">
            <v>0</v>
          </cell>
          <cell r="R111">
            <v>95</v>
          </cell>
          <cell r="S111">
            <v>0</v>
          </cell>
          <cell r="T111">
            <v>0</v>
          </cell>
          <cell r="U111">
            <v>0</v>
          </cell>
          <cell r="V111">
            <v>0</v>
          </cell>
          <cell r="W111">
            <v>0</v>
          </cell>
        </row>
        <row r="112">
          <cell r="B112">
            <v>96</v>
          </cell>
          <cell r="C112">
            <v>8765</v>
          </cell>
          <cell r="D112">
            <v>1818</v>
          </cell>
          <cell r="E112">
            <v>63037</v>
          </cell>
          <cell r="F112">
            <v>98309</v>
          </cell>
          <cell r="G112">
            <v>579694.16027706303</v>
          </cell>
          <cell r="H112">
            <v>625.4239</v>
          </cell>
          <cell r="I112">
            <v>7283.2489977036703</v>
          </cell>
          <cell r="L112">
            <v>96</v>
          </cell>
          <cell r="M112">
            <v>0.38455278763897505</v>
          </cell>
          <cell r="N112">
            <v>3.8455278763897508E-3</v>
          </cell>
          <cell r="O112">
            <v>0</v>
          </cell>
          <cell r="P112">
            <v>0</v>
          </cell>
          <cell r="R112">
            <v>96</v>
          </cell>
          <cell r="S112">
            <v>0</v>
          </cell>
          <cell r="T112">
            <v>0</v>
          </cell>
          <cell r="U112">
            <v>0</v>
          </cell>
          <cell r="V112">
            <v>0</v>
          </cell>
          <cell r="W112">
            <v>0</v>
          </cell>
        </row>
        <row r="113">
          <cell r="B113">
            <v>97</v>
          </cell>
          <cell r="C113">
            <v>5466</v>
          </cell>
          <cell r="D113">
            <v>1005</v>
          </cell>
          <cell r="E113">
            <v>37787</v>
          </cell>
          <cell r="F113">
            <v>60504</v>
          </cell>
          <cell r="G113">
            <v>426550.833128425</v>
          </cell>
          <cell r="H113">
            <v>368.01749999999998</v>
          </cell>
          <cell r="I113">
            <v>4427.5307651980502</v>
          </cell>
          <cell r="L113">
            <v>97</v>
          </cell>
          <cell r="M113">
            <v>0.4801996562210763</v>
          </cell>
          <cell r="N113">
            <v>4.8019965622107634E-3</v>
          </cell>
          <cell r="O113">
            <v>0</v>
          </cell>
          <cell r="P113">
            <v>0</v>
          </cell>
          <cell r="R113">
            <v>97</v>
          </cell>
          <cell r="S113">
            <v>0</v>
          </cell>
          <cell r="T113">
            <v>0</v>
          </cell>
          <cell r="U113">
            <v>0</v>
          </cell>
          <cell r="V113">
            <v>0</v>
          </cell>
          <cell r="W113">
            <v>0</v>
          </cell>
        </row>
        <row r="114">
          <cell r="B114">
            <v>98</v>
          </cell>
          <cell r="C114">
            <v>3251</v>
          </cell>
          <cell r="D114">
            <v>454</v>
          </cell>
          <cell r="E114">
            <v>19331</v>
          </cell>
          <cell r="F114">
            <v>31450</v>
          </cell>
          <cell r="G114">
            <v>306626.34339755803</v>
          </cell>
          <cell r="H114">
            <v>204.75299999999999</v>
          </cell>
          <cell r="I114">
            <v>2558.9365665600199</v>
          </cell>
          <cell r="L114">
            <v>98</v>
          </cell>
          <cell r="M114">
            <v>0.65796502384737676</v>
          </cell>
          <cell r="N114">
            <v>6.5796502384737679E-3</v>
          </cell>
          <cell r="O114">
            <v>0</v>
          </cell>
          <cell r="P114">
            <v>0</v>
          </cell>
          <cell r="R114">
            <v>98</v>
          </cell>
          <cell r="S114">
            <v>0</v>
          </cell>
          <cell r="T114">
            <v>0</v>
          </cell>
          <cell r="U114">
            <v>0</v>
          </cell>
          <cell r="V114">
            <v>0</v>
          </cell>
          <cell r="W114">
            <v>0</v>
          </cell>
        </row>
        <row r="115">
          <cell r="B115">
            <v>99</v>
          </cell>
          <cell r="C115">
            <v>1835</v>
          </cell>
          <cell r="D115">
            <v>125</v>
          </cell>
          <cell r="E115">
            <v>6415</v>
          </cell>
          <cell r="F115">
            <v>10757</v>
          </cell>
          <cell r="G115">
            <v>214804.173709608</v>
          </cell>
          <cell r="H115">
            <v>107.07470000000001</v>
          </cell>
          <cell r="I115">
            <v>1398.91406844024</v>
          </cell>
          <cell r="L115">
            <v>99</v>
          </cell>
          <cell r="M115">
            <v>1</v>
          </cell>
          <cell r="N115">
            <v>0.01</v>
          </cell>
          <cell r="O115">
            <v>0</v>
          </cell>
          <cell r="P115">
            <v>0</v>
          </cell>
          <cell r="R115">
            <v>99</v>
          </cell>
          <cell r="S115">
            <v>0</v>
          </cell>
          <cell r="T115">
            <v>0</v>
          </cell>
          <cell r="U115">
            <v>0</v>
          </cell>
          <cell r="V115">
            <v>0</v>
          </cell>
          <cell r="W115">
            <v>0</v>
          </cell>
        </row>
        <row r="116">
          <cell r="B116">
            <v>100</v>
          </cell>
          <cell r="C116">
            <v>978</v>
          </cell>
          <cell r="G116">
            <v>146228.08371251199</v>
          </cell>
          <cell r="H116">
            <v>52.286900000000003</v>
          </cell>
          <cell r="I116">
            <v>719.28650124885303</v>
          </cell>
        </row>
        <row r="117">
          <cell r="B117">
            <v>101</v>
          </cell>
          <cell r="G117">
            <v>96380.033401970999</v>
          </cell>
          <cell r="H117">
            <v>23.67</v>
          </cell>
          <cell r="I117">
            <v>345.69153807430303</v>
          </cell>
        </row>
        <row r="118">
          <cell r="B118">
            <v>102</v>
          </cell>
          <cell r="G118">
            <v>61255.5575890377</v>
          </cell>
          <cell r="H118">
            <v>9.8543000000000003</v>
          </cell>
          <cell r="I118">
            <v>154.23169704715599</v>
          </cell>
        </row>
        <row r="119">
          <cell r="B119">
            <v>103</v>
          </cell>
          <cell r="G119">
            <v>37300.707059818698</v>
          </cell>
          <cell r="H119">
            <v>3.7395999999999998</v>
          </cell>
          <cell r="I119">
            <v>63.3980958089615</v>
          </cell>
        </row>
        <row r="120">
          <cell r="B120">
            <v>104</v>
          </cell>
          <cell r="G120">
            <v>21525.733709068601</v>
          </cell>
          <cell r="H120">
            <v>1.2809999999999999</v>
          </cell>
          <cell r="I120">
            <v>23.811297736693799</v>
          </cell>
        </row>
        <row r="121">
          <cell r="B121">
            <v>105</v>
          </cell>
          <cell r="G121">
            <v>11577.094874984299</v>
          </cell>
          <cell r="H121">
            <v>0.39179999999999998</v>
          </cell>
          <cell r="I121">
            <v>8.0968055880342398</v>
          </cell>
        </row>
        <row r="122">
          <cell r="B122">
            <v>106</v>
          </cell>
          <cell r="G122">
            <v>5663.8477927818703</v>
          </cell>
          <cell r="H122">
            <v>0.1057</v>
          </cell>
          <cell r="I122">
            <v>2.4676496744956999</v>
          </cell>
        </row>
        <row r="123">
          <cell r="B123">
            <v>107</v>
          </cell>
          <cell r="G123">
            <v>2429.5157932541201</v>
          </cell>
          <cell r="H123">
            <v>2.46E-2</v>
          </cell>
          <cell r="I123">
            <v>0.66659558364028504</v>
          </cell>
        </row>
        <row r="124">
          <cell r="B124">
            <v>108</v>
          </cell>
          <cell r="G124">
            <v>862.63538675938196</v>
          </cell>
          <cell r="I124">
            <v>0.15766312078304201</v>
          </cell>
        </row>
        <row r="125">
          <cell r="B125">
            <v>109</v>
          </cell>
          <cell r="G125">
            <v>234.601853493683</v>
          </cell>
          <cell r="I125">
            <v>3.2212609430233602E-2</v>
          </cell>
        </row>
        <row r="126">
          <cell r="B126">
            <v>110</v>
          </cell>
          <cell r="G126">
            <v>23.5621861552351</v>
          </cell>
          <cell r="I126">
            <v>5.6013636797778502E-3</v>
          </cell>
        </row>
      </sheetData>
      <sheetData sheetId="18">
        <row r="4">
          <cell r="B4">
            <v>0</v>
          </cell>
          <cell r="C4">
            <v>1</v>
          </cell>
          <cell r="D4">
            <v>0</v>
          </cell>
          <cell r="E4">
            <v>0.15</v>
          </cell>
          <cell r="F4">
            <v>2.2999999999999998</v>
          </cell>
          <cell r="G4">
            <v>0.15</v>
          </cell>
          <cell r="H4">
            <v>2.2999999999999998</v>
          </cell>
          <cell r="I4">
            <v>1.1499999999999999</v>
          </cell>
        </row>
        <row r="5">
          <cell r="B5">
            <v>1</v>
          </cell>
          <cell r="C5">
            <v>2</v>
          </cell>
          <cell r="D5">
            <v>0</v>
          </cell>
          <cell r="E5">
            <v>0.15</v>
          </cell>
          <cell r="F5">
            <v>4.5999999999999996</v>
          </cell>
          <cell r="G5">
            <v>0.3</v>
          </cell>
          <cell r="H5">
            <v>4.5999999999999996</v>
          </cell>
          <cell r="I5">
            <v>2.2999999999999998</v>
          </cell>
        </row>
        <row r="6">
          <cell r="B6">
            <v>2</v>
          </cell>
          <cell r="C6">
            <v>3</v>
          </cell>
          <cell r="D6">
            <v>0</v>
          </cell>
          <cell r="E6">
            <v>0.15</v>
          </cell>
          <cell r="F6">
            <v>6.8999999999999995</v>
          </cell>
          <cell r="G6">
            <v>0.44999999999999996</v>
          </cell>
          <cell r="H6">
            <v>6.8999999999999995</v>
          </cell>
          <cell r="I6">
            <v>3.4499999999999997</v>
          </cell>
        </row>
        <row r="7">
          <cell r="B7">
            <v>3</v>
          </cell>
          <cell r="C7">
            <v>4</v>
          </cell>
          <cell r="D7">
            <v>2</v>
          </cell>
          <cell r="E7">
            <v>0.15</v>
          </cell>
          <cell r="F7">
            <v>11.5</v>
          </cell>
          <cell r="G7">
            <v>0.89999999999999991</v>
          </cell>
          <cell r="H7">
            <v>13.799999999999999</v>
          </cell>
          <cell r="I7">
            <v>6.8999999999999995</v>
          </cell>
        </row>
        <row r="8">
          <cell r="B8">
            <v>4</v>
          </cell>
          <cell r="C8">
            <v>5</v>
          </cell>
          <cell r="D8">
            <v>2</v>
          </cell>
          <cell r="E8">
            <v>0.15</v>
          </cell>
          <cell r="F8">
            <v>13.799999999999999</v>
          </cell>
          <cell r="G8">
            <v>1.05</v>
          </cell>
          <cell r="H8">
            <v>16.099999999999998</v>
          </cell>
          <cell r="I8">
            <v>8.0499999999999989</v>
          </cell>
        </row>
        <row r="9">
          <cell r="B9">
            <v>5</v>
          </cell>
          <cell r="C9">
            <v>6</v>
          </cell>
          <cell r="D9">
            <v>2</v>
          </cell>
          <cell r="E9">
            <v>0.15</v>
          </cell>
          <cell r="F9">
            <v>16.099999999999998</v>
          </cell>
          <cell r="G9">
            <v>1.2</v>
          </cell>
          <cell r="H9">
            <v>18.399999999999999</v>
          </cell>
          <cell r="I9">
            <v>9.1999999999999993</v>
          </cell>
        </row>
        <row r="10">
          <cell r="B10">
            <v>6</v>
          </cell>
          <cell r="C10">
            <v>7</v>
          </cell>
          <cell r="D10">
            <v>3</v>
          </cell>
          <cell r="E10">
            <v>0.15</v>
          </cell>
          <cell r="F10">
            <v>19.549999999999997</v>
          </cell>
          <cell r="G10">
            <v>1.5</v>
          </cell>
          <cell r="H10">
            <v>23</v>
          </cell>
          <cell r="I10">
            <v>11.5</v>
          </cell>
        </row>
        <row r="11">
          <cell r="B11">
            <v>7</v>
          </cell>
          <cell r="C11">
            <v>8</v>
          </cell>
          <cell r="D11">
            <v>3</v>
          </cell>
          <cell r="E11">
            <v>0.15</v>
          </cell>
          <cell r="F11">
            <v>21.849999999999998</v>
          </cell>
          <cell r="G11">
            <v>1.65</v>
          </cell>
          <cell r="H11">
            <v>25.299999999999997</v>
          </cell>
          <cell r="I11">
            <v>12.649999999999999</v>
          </cell>
        </row>
        <row r="12">
          <cell r="B12">
            <v>8</v>
          </cell>
          <cell r="C12">
            <v>9</v>
          </cell>
          <cell r="D12">
            <v>3</v>
          </cell>
          <cell r="E12">
            <v>0.15</v>
          </cell>
          <cell r="F12">
            <v>24.15</v>
          </cell>
          <cell r="G12">
            <v>1.7999999999999998</v>
          </cell>
          <cell r="H12">
            <v>27.599999999999998</v>
          </cell>
          <cell r="I12">
            <v>13.799999999999999</v>
          </cell>
        </row>
        <row r="13">
          <cell r="B13">
            <v>9</v>
          </cell>
          <cell r="C13">
            <v>9</v>
          </cell>
          <cell r="D13">
            <v>4</v>
          </cell>
          <cell r="E13">
            <v>0.15</v>
          </cell>
          <cell r="F13">
            <v>25.299999999999997</v>
          </cell>
          <cell r="G13">
            <v>1.95</v>
          </cell>
          <cell r="H13">
            <v>29.9</v>
          </cell>
          <cell r="I13">
            <v>14.95</v>
          </cell>
        </row>
        <row r="14">
          <cell r="B14">
            <v>10</v>
          </cell>
          <cell r="C14">
            <v>9</v>
          </cell>
          <cell r="D14">
            <v>4</v>
          </cell>
          <cell r="E14">
            <v>0.15</v>
          </cell>
          <cell r="F14">
            <v>25.299999999999997</v>
          </cell>
          <cell r="G14">
            <v>1.95</v>
          </cell>
          <cell r="H14">
            <v>29.9</v>
          </cell>
          <cell r="I14">
            <v>14.95</v>
          </cell>
        </row>
        <row r="15">
          <cell r="B15">
            <v>11</v>
          </cell>
          <cell r="C15">
            <v>9</v>
          </cell>
          <cell r="D15">
            <v>4</v>
          </cell>
          <cell r="E15">
            <v>0.15</v>
          </cell>
          <cell r="F15">
            <v>25.299999999999997</v>
          </cell>
          <cell r="G15">
            <v>1.95</v>
          </cell>
          <cell r="H15">
            <v>29.9</v>
          </cell>
          <cell r="I15">
            <v>14.95</v>
          </cell>
        </row>
        <row r="16">
          <cell r="B16">
            <v>12</v>
          </cell>
          <cell r="C16">
            <v>9</v>
          </cell>
          <cell r="D16">
            <v>5</v>
          </cell>
          <cell r="E16">
            <v>0.15</v>
          </cell>
          <cell r="F16">
            <v>26.45</v>
          </cell>
          <cell r="G16">
            <v>2.1</v>
          </cell>
          <cell r="H16">
            <v>32.199999999999996</v>
          </cell>
          <cell r="I16">
            <v>16.099999999999998</v>
          </cell>
        </row>
        <row r="17">
          <cell r="B17">
            <v>13</v>
          </cell>
          <cell r="C17">
            <v>9</v>
          </cell>
          <cell r="D17">
            <v>5</v>
          </cell>
          <cell r="E17">
            <v>0.15</v>
          </cell>
          <cell r="F17">
            <v>26.45</v>
          </cell>
          <cell r="G17">
            <v>2.1</v>
          </cell>
          <cell r="H17">
            <v>32.199999999999996</v>
          </cell>
          <cell r="I17">
            <v>16.099999999999998</v>
          </cell>
        </row>
        <row r="18">
          <cell r="B18">
            <v>14</v>
          </cell>
          <cell r="C18">
            <v>9</v>
          </cell>
          <cell r="D18">
            <v>5</v>
          </cell>
          <cell r="E18">
            <v>0.15</v>
          </cell>
          <cell r="F18">
            <v>26.45</v>
          </cell>
          <cell r="G18">
            <v>2.1</v>
          </cell>
          <cell r="H18">
            <v>32.199999999999996</v>
          </cell>
          <cell r="I18">
            <v>16.099999999999998</v>
          </cell>
        </row>
        <row r="19">
          <cell r="B19">
            <v>15</v>
          </cell>
          <cell r="C19">
            <v>9</v>
          </cell>
          <cell r="D19">
            <v>6</v>
          </cell>
          <cell r="E19">
            <v>0.15</v>
          </cell>
          <cell r="F19">
            <v>27.599999999999998</v>
          </cell>
          <cell r="G19">
            <v>2.25</v>
          </cell>
          <cell r="H19">
            <v>34.5</v>
          </cell>
          <cell r="I19">
            <v>17.25</v>
          </cell>
        </row>
        <row r="20">
          <cell r="B20">
            <v>16</v>
          </cell>
          <cell r="C20">
            <v>9</v>
          </cell>
          <cell r="D20">
            <v>6</v>
          </cell>
          <cell r="E20">
            <v>0.15</v>
          </cell>
          <cell r="F20">
            <v>27.599999999999998</v>
          </cell>
          <cell r="G20">
            <v>2.25</v>
          </cell>
          <cell r="H20">
            <v>34.5</v>
          </cell>
          <cell r="I20">
            <v>17.25</v>
          </cell>
        </row>
        <row r="21">
          <cell r="B21">
            <v>17</v>
          </cell>
          <cell r="C21">
            <v>9</v>
          </cell>
          <cell r="D21">
            <v>6</v>
          </cell>
          <cell r="E21">
            <v>0.15</v>
          </cell>
          <cell r="F21">
            <v>27.599999999999998</v>
          </cell>
          <cell r="G21">
            <v>2.25</v>
          </cell>
          <cell r="H21">
            <v>34.5</v>
          </cell>
          <cell r="I21">
            <v>17.25</v>
          </cell>
        </row>
        <row r="22">
          <cell r="B22">
            <v>18</v>
          </cell>
          <cell r="C22">
            <v>9</v>
          </cell>
          <cell r="D22">
            <v>7</v>
          </cell>
          <cell r="E22">
            <v>0.15</v>
          </cell>
          <cell r="F22">
            <v>28.749999999999996</v>
          </cell>
          <cell r="G22">
            <v>2.4</v>
          </cell>
          <cell r="H22">
            <v>36.799999999999997</v>
          </cell>
          <cell r="I22">
            <v>18.399999999999999</v>
          </cell>
        </row>
        <row r="23">
          <cell r="B23">
            <v>19</v>
          </cell>
          <cell r="C23">
            <v>9</v>
          </cell>
          <cell r="D23">
            <v>7</v>
          </cell>
          <cell r="E23">
            <v>0.15</v>
          </cell>
          <cell r="F23">
            <v>28.749999999999996</v>
          </cell>
          <cell r="G23">
            <v>2.4</v>
          </cell>
          <cell r="H23">
            <v>36.799999999999997</v>
          </cell>
          <cell r="I23">
            <v>18.399999999999999</v>
          </cell>
        </row>
        <row r="24">
          <cell r="B24">
            <v>20</v>
          </cell>
          <cell r="C24">
            <v>9</v>
          </cell>
          <cell r="D24">
            <v>7</v>
          </cell>
          <cell r="E24">
            <v>0.15</v>
          </cell>
          <cell r="F24">
            <v>28.749999999999996</v>
          </cell>
          <cell r="G24">
            <v>2.4</v>
          </cell>
          <cell r="H24">
            <v>36.799999999999997</v>
          </cell>
          <cell r="I24">
            <v>18.399999999999999</v>
          </cell>
        </row>
        <row r="25">
          <cell r="B25">
            <v>21</v>
          </cell>
          <cell r="C25">
            <v>9</v>
          </cell>
          <cell r="D25">
            <v>8</v>
          </cell>
          <cell r="E25">
            <v>0.15</v>
          </cell>
          <cell r="F25">
            <v>29.9</v>
          </cell>
          <cell r="G25">
            <v>2.5499999999999998</v>
          </cell>
          <cell r="H25">
            <v>39.099999999999994</v>
          </cell>
          <cell r="I25">
            <v>19.549999999999997</v>
          </cell>
        </row>
        <row r="26">
          <cell r="B26">
            <v>22</v>
          </cell>
          <cell r="C26">
            <v>9</v>
          </cell>
          <cell r="D26">
            <v>8</v>
          </cell>
          <cell r="E26">
            <v>0.15</v>
          </cell>
          <cell r="F26">
            <v>29.9</v>
          </cell>
          <cell r="G26">
            <v>2.5499999999999998</v>
          </cell>
          <cell r="H26">
            <v>39.099999999999994</v>
          </cell>
          <cell r="I26">
            <v>19.549999999999997</v>
          </cell>
        </row>
        <row r="27">
          <cell r="B27">
            <v>23</v>
          </cell>
          <cell r="C27">
            <v>9</v>
          </cell>
          <cell r="D27">
            <v>8</v>
          </cell>
          <cell r="E27">
            <v>0.15</v>
          </cell>
          <cell r="F27">
            <v>29.9</v>
          </cell>
          <cell r="G27">
            <v>2.5499999999999998</v>
          </cell>
          <cell r="H27">
            <v>39.099999999999994</v>
          </cell>
          <cell r="I27">
            <v>19.549999999999997</v>
          </cell>
        </row>
        <row r="28">
          <cell r="B28">
            <v>24</v>
          </cell>
          <cell r="C28">
            <v>9</v>
          </cell>
          <cell r="D28">
            <v>10</v>
          </cell>
          <cell r="E28">
            <v>0.15</v>
          </cell>
          <cell r="F28">
            <v>32.199999999999996</v>
          </cell>
          <cell r="G28">
            <v>2.85</v>
          </cell>
          <cell r="H28">
            <v>43.699999999999996</v>
          </cell>
          <cell r="I28">
            <v>21.849999999999998</v>
          </cell>
        </row>
        <row r="29">
          <cell r="B29">
            <v>25</v>
          </cell>
          <cell r="C29">
            <v>9</v>
          </cell>
          <cell r="D29">
            <v>10</v>
          </cell>
          <cell r="E29">
            <v>0.15</v>
          </cell>
          <cell r="F29">
            <v>32.199999999999996</v>
          </cell>
          <cell r="G29">
            <v>2.85</v>
          </cell>
          <cell r="H29">
            <v>43.699999999999996</v>
          </cell>
          <cell r="I29">
            <v>21.849999999999998</v>
          </cell>
        </row>
        <row r="30">
          <cell r="B30">
            <v>26</v>
          </cell>
          <cell r="C30">
            <v>9</v>
          </cell>
          <cell r="D30">
            <v>10</v>
          </cell>
          <cell r="E30">
            <v>0.15</v>
          </cell>
          <cell r="F30">
            <v>32.199999999999996</v>
          </cell>
          <cell r="G30">
            <v>2.85</v>
          </cell>
          <cell r="H30">
            <v>43.699999999999996</v>
          </cell>
          <cell r="I30">
            <v>21.849999999999998</v>
          </cell>
        </row>
        <row r="31">
          <cell r="B31">
            <v>27</v>
          </cell>
          <cell r="C31">
            <v>9</v>
          </cell>
          <cell r="D31">
            <v>10</v>
          </cell>
          <cell r="E31">
            <v>0.15</v>
          </cell>
          <cell r="F31">
            <v>32.199999999999996</v>
          </cell>
          <cell r="G31">
            <v>2.85</v>
          </cell>
          <cell r="H31">
            <v>43.699999999999996</v>
          </cell>
          <cell r="I31">
            <v>21.849999999999998</v>
          </cell>
        </row>
        <row r="32">
          <cell r="B32">
            <v>28</v>
          </cell>
          <cell r="C32">
            <v>9</v>
          </cell>
          <cell r="D32">
            <v>10</v>
          </cell>
          <cell r="E32">
            <v>0.15</v>
          </cell>
          <cell r="F32">
            <v>32.199999999999996</v>
          </cell>
          <cell r="G32">
            <v>2.85</v>
          </cell>
          <cell r="H32">
            <v>43.699999999999996</v>
          </cell>
          <cell r="I32">
            <v>21.849999999999998</v>
          </cell>
        </row>
        <row r="33">
          <cell r="B33">
            <v>29</v>
          </cell>
          <cell r="C33">
            <v>9</v>
          </cell>
          <cell r="D33">
            <v>10</v>
          </cell>
          <cell r="E33">
            <v>0.15</v>
          </cell>
          <cell r="F33">
            <v>32.199999999999996</v>
          </cell>
          <cell r="G33">
            <v>2.85</v>
          </cell>
          <cell r="H33">
            <v>43.699999999999996</v>
          </cell>
          <cell r="I33">
            <v>21.849999999999998</v>
          </cell>
        </row>
        <row r="34">
          <cell r="B34">
            <v>30</v>
          </cell>
          <cell r="C34">
            <v>9</v>
          </cell>
          <cell r="D34">
            <v>10</v>
          </cell>
          <cell r="E34">
            <v>0.15</v>
          </cell>
          <cell r="F34">
            <v>32.199999999999996</v>
          </cell>
          <cell r="G34">
            <v>2.85</v>
          </cell>
          <cell r="H34">
            <v>43.699999999999996</v>
          </cell>
          <cell r="I34">
            <v>21.849999999999998</v>
          </cell>
        </row>
        <row r="35">
          <cell r="B35">
            <v>31</v>
          </cell>
          <cell r="C35">
            <v>9</v>
          </cell>
          <cell r="D35">
            <v>10</v>
          </cell>
          <cell r="E35">
            <v>0.15</v>
          </cell>
          <cell r="F35">
            <v>32.199999999999996</v>
          </cell>
          <cell r="G35">
            <v>2.85</v>
          </cell>
          <cell r="H35">
            <v>43.699999999999996</v>
          </cell>
          <cell r="I35">
            <v>21.849999999999998</v>
          </cell>
        </row>
        <row r="36">
          <cell r="B36">
            <v>32</v>
          </cell>
          <cell r="C36">
            <v>9</v>
          </cell>
          <cell r="D36">
            <v>10</v>
          </cell>
          <cell r="E36">
            <v>0.15</v>
          </cell>
          <cell r="F36">
            <v>32.199999999999996</v>
          </cell>
          <cell r="G36">
            <v>2.85</v>
          </cell>
          <cell r="H36">
            <v>43.699999999999996</v>
          </cell>
          <cell r="I36">
            <v>21.849999999999998</v>
          </cell>
        </row>
        <row r="37">
          <cell r="B37">
            <v>33</v>
          </cell>
          <cell r="C37">
            <v>9</v>
          </cell>
          <cell r="D37">
            <v>10</v>
          </cell>
          <cell r="E37">
            <v>0.15</v>
          </cell>
          <cell r="F37">
            <v>32.199999999999996</v>
          </cell>
          <cell r="G37">
            <v>2.85</v>
          </cell>
          <cell r="H37">
            <v>43.699999999999996</v>
          </cell>
          <cell r="I37">
            <v>21.849999999999998</v>
          </cell>
        </row>
        <row r="38">
          <cell r="B38">
            <v>34</v>
          </cell>
          <cell r="C38">
            <v>9</v>
          </cell>
          <cell r="D38">
            <v>10</v>
          </cell>
          <cell r="E38">
            <v>0.15</v>
          </cell>
          <cell r="F38">
            <v>32.199999999999996</v>
          </cell>
          <cell r="G38">
            <v>2.85</v>
          </cell>
          <cell r="H38">
            <v>43.699999999999996</v>
          </cell>
          <cell r="I38">
            <v>21.849999999999998</v>
          </cell>
        </row>
        <row r="39">
          <cell r="B39">
            <v>35</v>
          </cell>
          <cell r="C39">
            <v>9</v>
          </cell>
          <cell r="D39">
            <v>10</v>
          </cell>
          <cell r="E39">
            <v>0.15</v>
          </cell>
          <cell r="F39">
            <v>32.199999999999996</v>
          </cell>
          <cell r="G39">
            <v>2.85</v>
          </cell>
          <cell r="H39">
            <v>43.699999999999996</v>
          </cell>
          <cell r="I39">
            <v>21.849999999999998</v>
          </cell>
        </row>
        <row r="40">
          <cell r="B40">
            <v>36</v>
          </cell>
          <cell r="C40">
            <v>9</v>
          </cell>
          <cell r="D40">
            <v>10</v>
          </cell>
          <cell r="E40">
            <v>0.15</v>
          </cell>
          <cell r="F40">
            <v>32.199999999999996</v>
          </cell>
          <cell r="G40">
            <v>2.85</v>
          </cell>
          <cell r="H40">
            <v>43.699999999999996</v>
          </cell>
          <cell r="I40">
            <v>21.849999999999998</v>
          </cell>
        </row>
        <row r="41">
          <cell r="B41">
            <v>37</v>
          </cell>
          <cell r="C41">
            <v>9</v>
          </cell>
          <cell r="D41">
            <v>10</v>
          </cell>
          <cell r="E41">
            <v>0.15</v>
          </cell>
          <cell r="F41">
            <v>32.199999999999996</v>
          </cell>
          <cell r="G41">
            <v>2.85</v>
          </cell>
          <cell r="H41">
            <v>43.699999999999996</v>
          </cell>
          <cell r="I41">
            <v>21.849999999999998</v>
          </cell>
        </row>
        <row r="42">
          <cell r="B42">
            <v>38</v>
          </cell>
          <cell r="C42">
            <v>9</v>
          </cell>
          <cell r="D42">
            <v>10</v>
          </cell>
          <cell r="E42">
            <v>0.15</v>
          </cell>
          <cell r="F42">
            <v>32.199999999999996</v>
          </cell>
          <cell r="G42">
            <v>2.85</v>
          </cell>
          <cell r="H42">
            <v>43.699999999999996</v>
          </cell>
          <cell r="I42">
            <v>21.849999999999998</v>
          </cell>
        </row>
        <row r="43">
          <cell r="B43">
            <v>39</v>
          </cell>
          <cell r="C43">
            <v>9</v>
          </cell>
          <cell r="D43">
            <v>10</v>
          </cell>
          <cell r="E43">
            <v>0.15</v>
          </cell>
          <cell r="F43">
            <v>32.199999999999996</v>
          </cell>
          <cell r="G43">
            <v>2.85</v>
          </cell>
          <cell r="H43">
            <v>43.699999999999996</v>
          </cell>
          <cell r="I43">
            <v>21.849999999999998</v>
          </cell>
        </row>
        <row r="44">
          <cell r="B44">
            <v>40</v>
          </cell>
          <cell r="C44">
            <v>9</v>
          </cell>
          <cell r="D44">
            <v>10</v>
          </cell>
          <cell r="E44">
            <v>0.15</v>
          </cell>
          <cell r="F44">
            <v>32.199999999999996</v>
          </cell>
          <cell r="G44">
            <v>2.85</v>
          </cell>
          <cell r="H44">
            <v>43.699999999999996</v>
          </cell>
          <cell r="I44">
            <v>21.849999999999998</v>
          </cell>
        </row>
      </sheetData>
      <sheetData sheetId="19"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Data Permintaan Produk"/>
      <sheetName val="B. Slip Permintaan"/>
      <sheetName val="C. Data Faktur "/>
      <sheetName val="D. Faktur kecil"/>
      <sheetName val="D. Faktur Produk"/>
      <sheetName val="E. Data Surat Jalan"/>
      <sheetName val="F. Surat Jalan"/>
      <sheetName val="G. Laporan Penjualan"/>
      <sheetName val="H. Data Setor"/>
      <sheetName val="I. Kwitansi Setor"/>
      <sheetName val="J. Slip Setor"/>
      <sheetName val="Data SPPB"/>
      <sheetName val="SPPB"/>
      <sheetName val="K. Data Biaya Kirim"/>
      <sheetName val="L. Kuitansi Kirim Barang"/>
      <sheetName val="Data Kalender"/>
      <sheetName val="Produk 2005"/>
      <sheetName val="Pembeli 2005"/>
      <sheetName val="Stock Produk "/>
      <sheetName val="a"/>
      <sheetName val="Pelunasan Piutang"/>
      <sheetName val="Pelu Piutang 2"/>
      <sheetName val="C_ Data Faktur "/>
      <sheetName val="A__Data_Permintaan_Produk"/>
      <sheetName val="B__Slip_Permintaan"/>
      <sheetName val="C__Data_Faktur_"/>
      <sheetName val="D__Faktur_kecil"/>
      <sheetName val="D__Faktur_Produk"/>
      <sheetName val="E__Data_Surat_Jalan"/>
      <sheetName val="F__Surat_Jalan"/>
      <sheetName val="G__Laporan_Penjualan"/>
      <sheetName val="H__Data_Setor"/>
      <sheetName val="I__Kwitansi_Setor"/>
      <sheetName val="J__Slip_Setor"/>
      <sheetName val="Data_SPPB"/>
      <sheetName val="K__Data_Biaya_Kirim"/>
      <sheetName val="L__Kuitansi_Kirim_Barang"/>
      <sheetName val="Data_Kalender"/>
      <sheetName val="Produk_2005"/>
      <sheetName val="Pembeli_2005"/>
      <sheetName val="Stock_Produk_"/>
      <sheetName val="Pelunasan_Piutang"/>
      <sheetName val="Pelu_Piutang_2"/>
      <sheetName val="C__Data_Faktur_1"/>
      <sheetName val="AT"/>
    </sheetNames>
    <sheetDataSet>
      <sheetData sheetId="0" refreshError="1"/>
      <sheetData sheetId="1" refreshError="1"/>
      <sheetData sheetId="2" refreshError="1">
        <row r="3">
          <cell r="C3" t="str">
            <v>No Faktur</v>
          </cell>
          <cell r="D3" t="str">
            <v>Tanggal Faktur</v>
          </cell>
          <cell r="E3" t="str">
            <v>Batas Pembayaran</v>
          </cell>
          <cell r="F3" t="str">
            <v>Pembeli</v>
          </cell>
          <cell r="H3" t="str">
            <v>Nama Produk</v>
          </cell>
          <cell r="J3" t="str">
            <v>Jumlah  (Kg)</v>
          </cell>
          <cell r="K3" t="str">
            <v>Harga Satuan</v>
          </cell>
          <cell r="L3" t="str">
            <v>Nilai</v>
          </cell>
          <cell r="M3" t="str">
            <v>Keterangan</v>
          </cell>
          <cell r="N3" t="str">
            <v>Alamat</v>
          </cell>
          <cell r="O3" t="str">
            <v>Telpon.</v>
          </cell>
          <cell r="P3" t="str">
            <v>Attn</v>
          </cell>
          <cell r="Q3" t="str">
            <v>NPWP</v>
          </cell>
          <cell r="R3" t="str">
            <v>No. PO</v>
          </cell>
        </row>
        <row r="7">
          <cell r="C7">
            <v>1305</v>
          </cell>
          <cell r="D7">
            <v>38353</v>
          </cell>
          <cell r="E7">
            <v>38383</v>
          </cell>
          <cell r="F7">
            <v>9</v>
          </cell>
          <cell r="G7" t="str">
            <v xml:space="preserve">UD. Fajar </v>
          </cell>
          <cell r="H7">
            <v>31</v>
          </cell>
          <cell r="I7" t="str">
            <v>Edamame Beku</v>
          </cell>
          <cell r="J7">
            <v>50</v>
          </cell>
          <cell r="K7">
            <v>3000</v>
          </cell>
          <cell r="L7">
            <v>150000</v>
          </cell>
          <cell r="M7" t="str">
            <v>Dijual</v>
          </cell>
          <cell r="N7" t="str">
            <v>Jl. Manggar 150 Jember</v>
          </cell>
          <cell r="O7" t="str">
            <v>0331 482641</v>
          </cell>
          <cell r="P7" t="str">
            <v>Sriwiyani</v>
          </cell>
          <cell r="Q7" t="str">
            <v>-</v>
          </cell>
        </row>
        <row r="8">
          <cell r="C8">
            <v>1306</v>
          </cell>
          <cell r="D8">
            <v>38353</v>
          </cell>
          <cell r="E8">
            <v>38383</v>
          </cell>
          <cell r="F8">
            <v>15</v>
          </cell>
          <cell r="G8" t="str">
            <v>UD. Vitta Prima</v>
          </cell>
          <cell r="H8">
            <v>32</v>
          </cell>
          <cell r="I8" t="str">
            <v>Edamame Beku</v>
          </cell>
          <cell r="J8">
            <v>50</v>
          </cell>
          <cell r="K8">
            <v>3000</v>
          </cell>
          <cell r="L8">
            <v>150000</v>
          </cell>
          <cell r="M8" t="str">
            <v>Dijual</v>
          </cell>
          <cell r="N8" t="str">
            <v>Jl. LetJend. Suprapto Gg. 3A No. 47 - Jember</v>
          </cell>
          <cell r="O8" t="str">
            <v>0331 334117</v>
          </cell>
          <cell r="P8" t="str">
            <v>Eko Pramudianto</v>
          </cell>
          <cell r="Q8" t="str">
            <v>-</v>
          </cell>
        </row>
        <row r="9">
          <cell r="C9">
            <v>1307</v>
          </cell>
          <cell r="D9">
            <v>38353</v>
          </cell>
          <cell r="E9">
            <v>38383</v>
          </cell>
          <cell r="F9">
            <v>18</v>
          </cell>
          <cell r="G9" t="str">
            <v xml:space="preserve">P. Sunyoto </v>
          </cell>
          <cell r="H9">
            <v>31</v>
          </cell>
          <cell r="I9" t="str">
            <v>Edamame Beku</v>
          </cell>
          <cell r="J9">
            <v>35</v>
          </cell>
          <cell r="K9">
            <v>3000</v>
          </cell>
          <cell r="L9">
            <v>105000</v>
          </cell>
          <cell r="M9" t="str">
            <v>Dijual</v>
          </cell>
          <cell r="N9" t="str">
            <v>Perum. Prasaja Mulya A 8 Probolinggo</v>
          </cell>
          <cell r="O9" t="str">
            <v>0335 422608</v>
          </cell>
          <cell r="P9" t="str">
            <v>P. Sunyoto</v>
          </cell>
          <cell r="Q9" t="str">
            <v>-</v>
          </cell>
        </row>
        <row r="10">
          <cell r="C10">
            <v>1308</v>
          </cell>
          <cell r="D10">
            <v>38353</v>
          </cell>
          <cell r="E10">
            <v>38383</v>
          </cell>
          <cell r="F10">
            <v>11</v>
          </cell>
          <cell r="G10" t="str">
            <v xml:space="preserve">UD. Harapan Maju  </v>
          </cell>
          <cell r="H10">
            <v>31</v>
          </cell>
          <cell r="I10" t="str">
            <v>Edamame Beku</v>
          </cell>
          <cell r="J10">
            <v>10</v>
          </cell>
          <cell r="K10">
            <v>3000</v>
          </cell>
          <cell r="L10">
            <v>30000</v>
          </cell>
          <cell r="M10" t="str">
            <v>Dijual</v>
          </cell>
          <cell r="N10" t="str">
            <v>Perum. Bedadung Indah Blok CC 7 - Jember</v>
          </cell>
          <cell r="O10" t="str">
            <v>0331 335637</v>
          </cell>
          <cell r="P10" t="str">
            <v>Slamet Sunarno</v>
          </cell>
          <cell r="Q10" t="str">
            <v>-</v>
          </cell>
        </row>
        <row r="11">
          <cell r="D11">
            <v>38353</v>
          </cell>
          <cell r="E11">
            <v>38383</v>
          </cell>
          <cell r="F11">
            <v>11</v>
          </cell>
          <cell r="G11" t="str">
            <v xml:space="preserve">UD. Harapan Maju  </v>
          </cell>
          <cell r="H11">
            <v>31</v>
          </cell>
          <cell r="I11" t="str">
            <v>Edamame Beku</v>
          </cell>
          <cell r="J11">
            <v>12</v>
          </cell>
          <cell r="K11">
            <v>3000</v>
          </cell>
          <cell r="L11">
            <v>36000</v>
          </cell>
          <cell r="M11" t="str">
            <v>Dijual</v>
          </cell>
          <cell r="N11" t="str">
            <v>Perum. Bedadung Indah Blok CC 7 - Jember</v>
          </cell>
          <cell r="O11" t="str">
            <v>0331 335637</v>
          </cell>
          <cell r="P11" t="str">
            <v>Slamet Sunarno</v>
          </cell>
          <cell r="Q11" t="str">
            <v>-</v>
          </cell>
        </row>
        <row r="12">
          <cell r="D12">
            <v>38353</v>
          </cell>
          <cell r="E12">
            <v>38383</v>
          </cell>
          <cell r="F12">
            <v>11</v>
          </cell>
          <cell r="G12" t="str">
            <v xml:space="preserve">UD. Harapan Maju  </v>
          </cell>
          <cell r="H12">
            <v>32</v>
          </cell>
          <cell r="I12" t="str">
            <v>Edamame Beku</v>
          </cell>
          <cell r="J12">
            <v>12</v>
          </cell>
          <cell r="K12">
            <v>3000</v>
          </cell>
          <cell r="L12">
            <v>36000</v>
          </cell>
          <cell r="M12" t="str">
            <v>Dijual</v>
          </cell>
          <cell r="N12" t="str">
            <v>Perum. Bedadung Indah Blok CC 7 - Jember</v>
          </cell>
          <cell r="O12" t="str">
            <v>0331 335637</v>
          </cell>
          <cell r="P12" t="str">
            <v>Slamet Sunarno</v>
          </cell>
          <cell r="Q12" t="str">
            <v>-</v>
          </cell>
        </row>
        <row r="13">
          <cell r="C13">
            <v>1309</v>
          </cell>
          <cell r="D13">
            <v>38353</v>
          </cell>
          <cell r="E13">
            <v>38383</v>
          </cell>
          <cell r="F13">
            <v>21</v>
          </cell>
          <cell r="G13" t="str">
            <v>Dr. Watik</v>
          </cell>
          <cell r="H13">
            <v>32</v>
          </cell>
          <cell r="I13" t="str">
            <v>Edamame Beku</v>
          </cell>
          <cell r="J13">
            <v>15</v>
          </cell>
          <cell r="K13">
            <v>3000</v>
          </cell>
          <cell r="L13">
            <v>45000</v>
          </cell>
          <cell r="M13" t="str">
            <v>Dijual</v>
          </cell>
          <cell r="N13" t="str">
            <v>Perum Iglas Jl.A Yani 74 Surabaya</v>
          </cell>
          <cell r="O13" t="str">
            <v>031 8291033</v>
          </cell>
          <cell r="P13" t="str">
            <v>Dr. Watik</v>
          </cell>
          <cell r="Q13" t="str">
            <v>-</v>
          </cell>
        </row>
        <row r="14">
          <cell r="D14">
            <v>38353</v>
          </cell>
          <cell r="E14">
            <v>38383</v>
          </cell>
          <cell r="F14">
            <v>21</v>
          </cell>
          <cell r="G14" t="str">
            <v>Dr. Watik</v>
          </cell>
          <cell r="H14">
            <v>32</v>
          </cell>
          <cell r="I14" t="str">
            <v>Edamame Beku</v>
          </cell>
          <cell r="J14">
            <v>15</v>
          </cell>
          <cell r="K14">
            <v>3000</v>
          </cell>
          <cell r="L14">
            <v>45000</v>
          </cell>
          <cell r="M14" t="str">
            <v>Dijual</v>
          </cell>
          <cell r="N14" t="str">
            <v>Perum Iglas Jl.A Yani 74 Surabaya</v>
          </cell>
          <cell r="O14" t="str">
            <v>031 8291033</v>
          </cell>
          <cell r="P14" t="str">
            <v>Dr. Watik</v>
          </cell>
          <cell r="Q14" t="str">
            <v>-</v>
          </cell>
        </row>
        <row r="15">
          <cell r="D15">
            <v>38353</v>
          </cell>
          <cell r="E15">
            <v>38383</v>
          </cell>
          <cell r="F15">
            <v>18</v>
          </cell>
          <cell r="G15" t="str">
            <v xml:space="preserve">P. Sunyoto </v>
          </cell>
          <cell r="H15">
            <v>41</v>
          </cell>
          <cell r="I15" t="str">
            <v>Mukimame</v>
          </cell>
          <cell r="J15">
            <v>25</v>
          </cell>
          <cell r="K15">
            <v>1250</v>
          </cell>
          <cell r="L15">
            <v>31250</v>
          </cell>
          <cell r="M15" t="str">
            <v>Faktur 1307</v>
          </cell>
          <cell r="N15" t="str">
            <v>Perum. Prasaja Mulya A 8 Probolinggo</v>
          </cell>
          <cell r="O15" t="str">
            <v>0335 422608</v>
          </cell>
          <cell r="P15" t="str">
            <v>P. Sunyoto</v>
          </cell>
          <cell r="Q15" t="str">
            <v>-</v>
          </cell>
        </row>
        <row r="16">
          <cell r="C16">
            <v>1310</v>
          </cell>
          <cell r="D16">
            <v>38355</v>
          </cell>
          <cell r="E16">
            <v>38385</v>
          </cell>
          <cell r="F16">
            <v>9</v>
          </cell>
          <cell r="G16" t="str">
            <v xml:space="preserve">UD. Fajar </v>
          </cell>
          <cell r="H16">
            <v>31</v>
          </cell>
          <cell r="I16" t="str">
            <v>Edamame Beku</v>
          </cell>
          <cell r="J16">
            <v>21</v>
          </cell>
          <cell r="K16">
            <v>3000</v>
          </cell>
          <cell r="L16">
            <v>63000</v>
          </cell>
          <cell r="M16" t="str">
            <v>Dijual</v>
          </cell>
          <cell r="N16" t="str">
            <v>Jl. Manggar 150 Jember</v>
          </cell>
          <cell r="O16" t="str">
            <v>0331 482641</v>
          </cell>
          <cell r="P16" t="str">
            <v>Sriwiyani</v>
          </cell>
          <cell r="Q16" t="str">
            <v>-</v>
          </cell>
        </row>
        <row r="17">
          <cell r="D17">
            <v>38355</v>
          </cell>
          <cell r="E17">
            <v>38385</v>
          </cell>
          <cell r="F17">
            <v>9</v>
          </cell>
          <cell r="G17" t="str">
            <v xml:space="preserve">UD. Fajar </v>
          </cell>
          <cell r="H17">
            <v>32</v>
          </cell>
          <cell r="I17" t="str">
            <v>Edamame Beku</v>
          </cell>
          <cell r="J17">
            <v>21</v>
          </cell>
          <cell r="K17">
            <v>3000</v>
          </cell>
          <cell r="L17">
            <v>63000</v>
          </cell>
          <cell r="M17" t="str">
            <v>Dijual</v>
          </cell>
          <cell r="N17" t="str">
            <v>Jl. Manggar 150 Jember</v>
          </cell>
          <cell r="O17" t="str">
            <v>0331 482641</v>
          </cell>
          <cell r="P17" t="str">
            <v>Sriwiyani</v>
          </cell>
          <cell r="Q17" t="str">
            <v>-</v>
          </cell>
        </row>
        <row r="18">
          <cell r="C18">
            <v>1311</v>
          </cell>
          <cell r="D18">
            <v>38356</v>
          </cell>
          <cell r="E18">
            <v>38386</v>
          </cell>
          <cell r="F18">
            <v>6</v>
          </cell>
          <cell r="G18" t="str">
            <v>Cosmo Surabaya</v>
          </cell>
          <cell r="H18">
            <v>11</v>
          </cell>
          <cell r="I18" t="str">
            <v>Edamame Beku</v>
          </cell>
          <cell r="J18">
            <v>50</v>
          </cell>
          <cell r="K18">
            <v>9000</v>
          </cell>
          <cell r="L18">
            <v>450000</v>
          </cell>
          <cell r="M18" t="str">
            <v>Dijual</v>
          </cell>
          <cell r="N18" t="str">
            <v>Jl. Mayjen Sungkono - Darmo Park  Blok V  4-6    Surabaya</v>
          </cell>
          <cell r="O18" t="str">
            <v>031 5684859</v>
          </cell>
          <cell r="P18" t="str">
            <v>Edy S / Ningsih</v>
          </cell>
          <cell r="Q18" t="str">
            <v>-</v>
          </cell>
        </row>
        <row r="19">
          <cell r="C19">
            <v>1312</v>
          </cell>
          <cell r="D19">
            <v>38356</v>
          </cell>
          <cell r="E19">
            <v>38386</v>
          </cell>
          <cell r="F19">
            <v>23</v>
          </cell>
          <cell r="G19" t="str">
            <v>Jember Outlet</v>
          </cell>
          <cell r="H19">
            <v>31</v>
          </cell>
          <cell r="I19" t="str">
            <v>Edamame Beku</v>
          </cell>
          <cell r="J19">
            <v>10</v>
          </cell>
          <cell r="K19">
            <v>3000</v>
          </cell>
          <cell r="L19">
            <v>30000</v>
          </cell>
          <cell r="M19" t="str">
            <v>Dijual</v>
          </cell>
          <cell r="N19" t="str">
            <v>Jl. PB Sudirman 11</v>
          </cell>
          <cell r="O19" t="str">
            <v>0331 426066</v>
          </cell>
          <cell r="P19" t="str">
            <v>Ibu Watik</v>
          </cell>
          <cell r="Q19" t="str">
            <v>-</v>
          </cell>
        </row>
        <row r="20">
          <cell r="D20">
            <v>38356</v>
          </cell>
          <cell r="E20">
            <v>38386</v>
          </cell>
          <cell r="F20">
            <v>23</v>
          </cell>
          <cell r="G20" t="str">
            <v>Jember Outlet</v>
          </cell>
          <cell r="H20">
            <v>31</v>
          </cell>
          <cell r="I20" t="str">
            <v>Edamame Beku</v>
          </cell>
          <cell r="J20">
            <v>15</v>
          </cell>
          <cell r="K20">
            <v>3000</v>
          </cell>
          <cell r="L20">
            <v>45000</v>
          </cell>
          <cell r="M20" t="str">
            <v>Dijual</v>
          </cell>
          <cell r="N20" t="str">
            <v>Jl. PB Sudirman 11</v>
          </cell>
          <cell r="O20" t="str">
            <v>0331 426066</v>
          </cell>
          <cell r="P20" t="str">
            <v>Ibu Watik</v>
          </cell>
          <cell r="Q20" t="str">
            <v>-</v>
          </cell>
        </row>
        <row r="21">
          <cell r="D21">
            <v>38356</v>
          </cell>
          <cell r="E21">
            <v>38386</v>
          </cell>
          <cell r="F21">
            <v>23</v>
          </cell>
          <cell r="G21" t="str">
            <v>Jember Outlet</v>
          </cell>
          <cell r="H21">
            <v>32</v>
          </cell>
          <cell r="I21" t="str">
            <v>Edamame Beku</v>
          </cell>
          <cell r="J21">
            <v>15</v>
          </cell>
          <cell r="K21">
            <v>3000</v>
          </cell>
          <cell r="L21">
            <v>45000</v>
          </cell>
          <cell r="M21" t="str">
            <v>Dijual</v>
          </cell>
          <cell r="N21" t="str">
            <v>Jl. PB Sudirman 11</v>
          </cell>
          <cell r="O21" t="str">
            <v>0331 426066</v>
          </cell>
          <cell r="P21" t="str">
            <v>Ibu Watik</v>
          </cell>
          <cell r="Q21" t="str">
            <v>-</v>
          </cell>
        </row>
        <row r="22">
          <cell r="C22">
            <v>1313</v>
          </cell>
          <cell r="D22">
            <v>38356</v>
          </cell>
          <cell r="E22">
            <v>38386</v>
          </cell>
          <cell r="F22">
            <v>21</v>
          </cell>
          <cell r="G22" t="str">
            <v>Dr. Watik</v>
          </cell>
          <cell r="H22">
            <v>32</v>
          </cell>
          <cell r="I22" t="str">
            <v>Edamame Beku</v>
          </cell>
          <cell r="J22">
            <v>10</v>
          </cell>
          <cell r="K22">
            <v>3000</v>
          </cell>
          <cell r="L22">
            <v>30000</v>
          </cell>
          <cell r="M22" t="str">
            <v>Dijual</v>
          </cell>
          <cell r="N22" t="str">
            <v>Perum Iglas Jl.A Yani 74 Surabaya</v>
          </cell>
          <cell r="O22" t="str">
            <v>031 8291033</v>
          </cell>
          <cell r="P22" t="str">
            <v>Dr. Watik</v>
          </cell>
          <cell r="Q22" t="str">
            <v>-</v>
          </cell>
        </row>
        <row r="23">
          <cell r="D23">
            <v>38356</v>
          </cell>
          <cell r="E23">
            <v>38386</v>
          </cell>
          <cell r="F23">
            <v>21</v>
          </cell>
          <cell r="G23" t="str">
            <v>Dr. Watik</v>
          </cell>
          <cell r="H23">
            <v>32</v>
          </cell>
          <cell r="I23" t="str">
            <v>Edamame Beku</v>
          </cell>
          <cell r="J23">
            <v>10</v>
          </cell>
          <cell r="K23">
            <v>3000</v>
          </cell>
          <cell r="L23">
            <v>30000</v>
          </cell>
          <cell r="M23" t="str">
            <v>Dijual</v>
          </cell>
          <cell r="N23" t="str">
            <v>Perum Iglas Jl.A Yani 74 Surabaya</v>
          </cell>
          <cell r="O23" t="str">
            <v>031 8291033</v>
          </cell>
          <cell r="P23" t="str">
            <v>Dr. Watik</v>
          </cell>
          <cell r="Q23" t="str">
            <v>-</v>
          </cell>
        </row>
        <row r="24">
          <cell r="D24">
            <v>38356</v>
          </cell>
          <cell r="E24">
            <v>38386</v>
          </cell>
          <cell r="F24">
            <v>21</v>
          </cell>
          <cell r="G24" t="str">
            <v>Dr. Watik</v>
          </cell>
          <cell r="H24">
            <v>31</v>
          </cell>
          <cell r="I24" t="str">
            <v>Edamame Beku</v>
          </cell>
          <cell r="J24">
            <v>10</v>
          </cell>
          <cell r="K24">
            <v>3000</v>
          </cell>
          <cell r="L24">
            <v>30000</v>
          </cell>
          <cell r="M24" t="str">
            <v>Dijual</v>
          </cell>
          <cell r="N24" t="str">
            <v>Perum Iglas Jl.A Yani 74 Surabaya</v>
          </cell>
          <cell r="O24" t="str">
            <v>031 8291033</v>
          </cell>
          <cell r="P24" t="str">
            <v>Dr. Watik</v>
          </cell>
          <cell r="Q24" t="str">
            <v>-</v>
          </cell>
        </row>
        <row r="25">
          <cell r="D25">
            <v>38356</v>
          </cell>
          <cell r="E25">
            <v>38386</v>
          </cell>
          <cell r="F25">
            <v>21</v>
          </cell>
          <cell r="G25" t="str">
            <v>Dr. Watik</v>
          </cell>
          <cell r="H25">
            <v>31</v>
          </cell>
          <cell r="I25" t="str">
            <v>Edamame Beku</v>
          </cell>
          <cell r="J25">
            <v>10</v>
          </cell>
          <cell r="K25">
            <v>3000</v>
          </cell>
          <cell r="L25">
            <v>30000</v>
          </cell>
          <cell r="M25" t="str">
            <v>Dijual</v>
          </cell>
          <cell r="N25" t="str">
            <v>Perum Iglas Jl.A Yani 74 Surabaya</v>
          </cell>
          <cell r="O25" t="str">
            <v>031 8291033</v>
          </cell>
          <cell r="P25" t="str">
            <v>Dr. Watik</v>
          </cell>
          <cell r="Q25" t="str">
            <v>-</v>
          </cell>
        </row>
        <row r="26">
          <cell r="C26">
            <v>1314</v>
          </cell>
          <cell r="D26">
            <v>38357</v>
          </cell>
          <cell r="E26">
            <v>38387</v>
          </cell>
          <cell r="F26">
            <v>22</v>
          </cell>
          <cell r="G26" t="str">
            <v>Hadi Patrang</v>
          </cell>
          <cell r="H26">
            <v>41</v>
          </cell>
          <cell r="I26" t="str">
            <v>Mukimame</v>
          </cell>
          <cell r="J26">
            <v>50</v>
          </cell>
          <cell r="K26">
            <v>1250</v>
          </cell>
          <cell r="L26">
            <v>62500</v>
          </cell>
          <cell r="M26" t="str">
            <v>Dijual</v>
          </cell>
          <cell r="N26" t="str">
            <v>Jl Blimbing 70 Patrang Jember</v>
          </cell>
          <cell r="O26" t="str">
            <v>0331 428850</v>
          </cell>
          <cell r="P26" t="str">
            <v>Hadi Purnomo</v>
          </cell>
          <cell r="Q26" t="str">
            <v>-</v>
          </cell>
        </row>
        <row r="27">
          <cell r="D27">
            <v>38357</v>
          </cell>
          <cell r="E27">
            <v>38387</v>
          </cell>
          <cell r="F27">
            <v>25</v>
          </cell>
          <cell r="G27" t="str">
            <v>UD. Jaya</v>
          </cell>
          <cell r="H27">
            <v>31</v>
          </cell>
          <cell r="I27" t="str">
            <v>Edamame Beku</v>
          </cell>
          <cell r="J27">
            <v>21</v>
          </cell>
          <cell r="K27">
            <v>0</v>
          </cell>
          <cell r="L27">
            <v>0</v>
          </cell>
          <cell r="M27" t="str">
            <v>Entertaint</v>
          </cell>
          <cell r="N27" t="str">
            <v>Jember</v>
          </cell>
          <cell r="O27">
            <v>0</v>
          </cell>
          <cell r="P27" t="str">
            <v>Didik</v>
          </cell>
          <cell r="Q27" t="str">
            <v>-</v>
          </cell>
        </row>
        <row r="28">
          <cell r="D28">
            <v>38357</v>
          </cell>
          <cell r="E28">
            <v>38387</v>
          </cell>
          <cell r="F28">
            <v>25</v>
          </cell>
          <cell r="G28" t="str">
            <v>UD. Jaya</v>
          </cell>
          <cell r="H28">
            <v>32</v>
          </cell>
          <cell r="I28" t="str">
            <v>Edamame Beku</v>
          </cell>
          <cell r="J28">
            <v>21</v>
          </cell>
          <cell r="K28">
            <v>0</v>
          </cell>
          <cell r="L28">
            <v>0</v>
          </cell>
          <cell r="M28" t="str">
            <v>Entertaint</v>
          </cell>
          <cell r="N28" t="str">
            <v>Jember</v>
          </cell>
          <cell r="O28">
            <v>0</v>
          </cell>
          <cell r="P28" t="str">
            <v>Didik</v>
          </cell>
          <cell r="Q28" t="str">
            <v>-</v>
          </cell>
        </row>
        <row r="29">
          <cell r="C29">
            <v>1315</v>
          </cell>
          <cell r="D29">
            <v>38357</v>
          </cell>
          <cell r="E29">
            <v>38387</v>
          </cell>
          <cell r="F29">
            <v>26</v>
          </cell>
          <cell r="G29" t="str">
            <v>Cosmo Denpasar</v>
          </cell>
          <cell r="H29">
            <v>11</v>
          </cell>
          <cell r="I29" t="str">
            <v>Edamame Beku</v>
          </cell>
          <cell r="J29">
            <v>50</v>
          </cell>
          <cell r="K29">
            <v>9000</v>
          </cell>
          <cell r="L29">
            <v>450000</v>
          </cell>
          <cell r="M29" t="str">
            <v>Dijual</v>
          </cell>
          <cell r="N29" t="str">
            <v>Jl. Mayjen Sungkono - Darmo Park  Blok V  4-6    Surabaya</v>
          </cell>
          <cell r="O29" t="str">
            <v>031 5684859</v>
          </cell>
          <cell r="P29" t="str">
            <v>Edy S / Ningsih</v>
          </cell>
          <cell r="Q29" t="str">
            <v>-</v>
          </cell>
        </row>
        <row r="30">
          <cell r="C30">
            <v>1316</v>
          </cell>
          <cell r="D30">
            <v>38357</v>
          </cell>
          <cell r="E30">
            <v>38387</v>
          </cell>
          <cell r="F30">
            <v>24</v>
          </cell>
          <cell r="G30" t="str">
            <v>Alfa Supermarket</v>
          </cell>
          <cell r="H30">
            <v>31</v>
          </cell>
          <cell r="I30" t="str">
            <v>Edamame Beku</v>
          </cell>
          <cell r="J30">
            <v>10</v>
          </cell>
          <cell r="K30">
            <v>3000</v>
          </cell>
          <cell r="L30">
            <v>30000</v>
          </cell>
          <cell r="M30" t="str">
            <v>Dijual</v>
          </cell>
          <cell r="N30" t="str">
            <v>Jl Hayam Wuruk 72 Jember</v>
          </cell>
          <cell r="O30" t="str">
            <v>-</v>
          </cell>
          <cell r="P30" t="str">
            <v>Ibu Nining</v>
          </cell>
          <cell r="Q30" t="str">
            <v>-</v>
          </cell>
        </row>
        <row r="31">
          <cell r="D31">
            <v>38357</v>
          </cell>
          <cell r="E31">
            <v>38387</v>
          </cell>
          <cell r="F31">
            <v>24</v>
          </cell>
          <cell r="G31" t="str">
            <v>Alfa Supermarket</v>
          </cell>
          <cell r="H31">
            <v>31</v>
          </cell>
          <cell r="I31" t="str">
            <v>Edamame Beku</v>
          </cell>
          <cell r="J31">
            <v>10</v>
          </cell>
          <cell r="K31">
            <v>3000</v>
          </cell>
          <cell r="L31">
            <v>30000</v>
          </cell>
          <cell r="M31" t="str">
            <v>Dijual</v>
          </cell>
          <cell r="N31" t="str">
            <v>Jl Hayam Wuruk 72 Jember</v>
          </cell>
          <cell r="O31" t="str">
            <v>-</v>
          </cell>
          <cell r="P31" t="str">
            <v>Ibu Nining</v>
          </cell>
          <cell r="Q31" t="str">
            <v>-</v>
          </cell>
        </row>
        <row r="32">
          <cell r="D32">
            <v>38357</v>
          </cell>
          <cell r="E32">
            <v>38387</v>
          </cell>
          <cell r="F32">
            <v>24</v>
          </cell>
          <cell r="G32" t="str">
            <v>Alfa Supermarket</v>
          </cell>
          <cell r="H32">
            <v>32</v>
          </cell>
          <cell r="I32" t="str">
            <v>Edamame Beku</v>
          </cell>
          <cell r="J32">
            <v>10</v>
          </cell>
          <cell r="K32">
            <v>3000</v>
          </cell>
          <cell r="L32">
            <v>30000</v>
          </cell>
          <cell r="M32" t="str">
            <v>Dijual</v>
          </cell>
          <cell r="N32" t="str">
            <v>Jl Hayam Wuruk 72 Jember</v>
          </cell>
          <cell r="O32" t="str">
            <v>-</v>
          </cell>
          <cell r="P32" t="str">
            <v>Ibu Nining</v>
          </cell>
          <cell r="Q32" t="str">
            <v>-</v>
          </cell>
        </row>
        <row r="33">
          <cell r="D33">
            <v>38357</v>
          </cell>
          <cell r="E33">
            <v>38387</v>
          </cell>
          <cell r="F33">
            <v>24</v>
          </cell>
          <cell r="G33" t="str">
            <v>Alfa Supermarket</v>
          </cell>
          <cell r="H33">
            <v>32</v>
          </cell>
          <cell r="I33" t="str">
            <v>Edamame Beku</v>
          </cell>
          <cell r="J33">
            <v>10</v>
          </cell>
          <cell r="K33">
            <v>3000</v>
          </cell>
          <cell r="L33">
            <v>30000</v>
          </cell>
          <cell r="M33" t="str">
            <v>Dijual</v>
          </cell>
          <cell r="N33" t="str">
            <v>Jl Hayam Wuruk 72 Jember</v>
          </cell>
          <cell r="O33" t="str">
            <v>-</v>
          </cell>
          <cell r="P33" t="str">
            <v>Ibu Nining</v>
          </cell>
          <cell r="Q33" t="str">
            <v>-</v>
          </cell>
        </row>
        <row r="34">
          <cell r="C34">
            <v>1317</v>
          </cell>
          <cell r="D34">
            <v>38358</v>
          </cell>
          <cell r="E34">
            <v>38388</v>
          </cell>
          <cell r="F34">
            <v>9</v>
          </cell>
          <cell r="G34" t="str">
            <v xml:space="preserve">UD. Fajar </v>
          </cell>
          <cell r="H34">
            <v>31</v>
          </cell>
          <cell r="I34" t="str">
            <v>Edamame Beku</v>
          </cell>
          <cell r="J34">
            <v>20</v>
          </cell>
          <cell r="K34">
            <v>3000</v>
          </cell>
          <cell r="L34">
            <v>60000</v>
          </cell>
          <cell r="M34" t="str">
            <v>Dijual</v>
          </cell>
          <cell r="N34" t="str">
            <v>Jl. Manggar 150 Jember</v>
          </cell>
          <cell r="O34" t="str">
            <v>0331 482641</v>
          </cell>
          <cell r="P34" t="str">
            <v>Sriwiyani</v>
          </cell>
          <cell r="Q34" t="str">
            <v>-</v>
          </cell>
        </row>
        <row r="35">
          <cell r="D35">
            <v>38358</v>
          </cell>
          <cell r="E35">
            <v>38388</v>
          </cell>
          <cell r="F35">
            <v>9</v>
          </cell>
          <cell r="G35" t="str">
            <v xml:space="preserve">UD. Fajar </v>
          </cell>
          <cell r="H35">
            <v>32</v>
          </cell>
          <cell r="I35" t="str">
            <v>Edamame Beku</v>
          </cell>
          <cell r="J35">
            <v>20</v>
          </cell>
          <cell r="K35">
            <v>3000</v>
          </cell>
          <cell r="L35">
            <v>60000</v>
          </cell>
          <cell r="M35" t="str">
            <v>Dijual</v>
          </cell>
          <cell r="N35" t="str">
            <v>Jl. Manggar 150 Jember</v>
          </cell>
          <cell r="O35" t="str">
            <v>0331 482641</v>
          </cell>
          <cell r="P35" t="str">
            <v>Sriwiyani</v>
          </cell>
          <cell r="Q35" t="str">
            <v>-</v>
          </cell>
        </row>
        <row r="36">
          <cell r="C36">
            <v>1318</v>
          </cell>
          <cell r="D36">
            <v>38357</v>
          </cell>
          <cell r="E36">
            <v>38387</v>
          </cell>
          <cell r="F36">
            <v>13</v>
          </cell>
          <cell r="G36" t="str">
            <v>UD. Tani Madani</v>
          </cell>
          <cell r="H36">
            <v>31</v>
          </cell>
          <cell r="I36" t="str">
            <v>Edamame Beku</v>
          </cell>
          <cell r="J36">
            <v>5</v>
          </cell>
          <cell r="K36">
            <v>3000</v>
          </cell>
          <cell r="L36">
            <v>15000</v>
          </cell>
          <cell r="M36" t="str">
            <v>Dijual</v>
          </cell>
          <cell r="N36" t="str">
            <v>BLKIP Singosari - Malang</v>
          </cell>
          <cell r="O36" t="str">
            <v>0341 450731</v>
          </cell>
          <cell r="P36" t="str">
            <v>Ny. Wahyu  Hendra</v>
          </cell>
          <cell r="Q36" t="str">
            <v>-</v>
          </cell>
        </row>
        <row r="37">
          <cell r="D37">
            <v>38357</v>
          </cell>
          <cell r="E37">
            <v>38387</v>
          </cell>
          <cell r="F37">
            <v>13</v>
          </cell>
          <cell r="G37" t="str">
            <v>UD. Tani Madani</v>
          </cell>
          <cell r="H37">
            <v>32</v>
          </cell>
          <cell r="I37" t="str">
            <v>Edamame Beku</v>
          </cell>
          <cell r="J37">
            <v>5</v>
          </cell>
          <cell r="K37">
            <v>3000</v>
          </cell>
          <cell r="L37">
            <v>15000</v>
          </cell>
          <cell r="M37" t="str">
            <v>Dijual</v>
          </cell>
          <cell r="N37" t="str">
            <v>BLKIP Singosari - Malang</v>
          </cell>
          <cell r="O37" t="str">
            <v>0341 450731</v>
          </cell>
          <cell r="P37" t="str">
            <v>Ny. Wahyu  Hendra</v>
          </cell>
          <cell r="Q37" t="str">
            <v>-</v>
          </cell>
        </row>
        <row r="38">
          <cell r="C38">
            <v>1319</v>
          </cell>
          <cell r="D38">
            <v>38358</v>
          </cell>
          <cell r="E38">
            <v>38388</v>
          </cell>
          <cell r="F38">
            <v>27</v>
          </cell>
          <cell r="G38" t="str">
            <v>UD. Rodeo Malang</v>
          </cell>
          <cell r="H38">
            <v>61</v>
          </cell>
          <cell r="I38" t="str">
            <v xml:space="preserve">Edamame Segar </v>
          </cell>
          <cell r="J38">
            <v>50</v>
          </cell>
          <cell r="K38">
            <v>1650</v>
          </cell>
          <cell r="L38">
            <v>82500</v>
          </cell>
          <cell r="M38" t="str">
            <v>Dijual</v>
          </cell>
          <cell r="N38" t="str">
            <v>Jl. Sumber Wuni 1 Lawang - Malang</v>
          </cell>
          <cell r="O38" t="str">
            <v>0341 427807</v>
          </cell>
          <cell r="P38" t="str">
            <v>Ir. H.M. Maulud</v>
          </cell>
          <cell r="Q38" t="str">
            <v>-</v>
          </cell>
        </row>
        <row r="39">
          <cell r="D39">
            <v>38358</v>
          </cell>
          <cell r="E39">
            <v>38388</v>
          </cell>
          <cell r="F39">
            <v>27</v>
          </cell>
          <cell r="G39" t="str">
            <v>UD. Rodeo Malang</v>
          </cell>
          <cell r="H39">
            <v>51</v>
          </cell>
          <cell r="I39" t="str">
            <v xml:space="preserve">Edamame Segar </v>
          </cell>
          <cell r="J39">
            <v>5</v>
          </cell>
          <cell r="K39">
            <v>3500</v>
          </cell>
          <cell r="L39">
            <v>17500</v>
          </cell>
          <cell r="M39" t="str">
            <v>Dijual</v>
          </cell>
          <cell r="N39" t="str">
            <v>Jl. Sumber Wuni 1 Lawang - Malang</v>
          </cell>
          <cell r="O39" t="str">
            <v>0341 427807</v>
          </cell>
          <cell r="P39" t="str">
            <v>Ir. H.M. Maulud</v>
          </cell>
          <cell r="Q39" t="str">
            <v>-</v>
          </cell>
        </row>
        <row r="40">
          <cell r="C40">
            <v>1320</v>
          </cell>
          <cell r="D40">
            <v>38358</v>
          </cell>
          <cell r="E40">
            <v>38388</v>
          </cell>
          <cell r="F40">
            <v>11</v>
          </cell>
          <cell r="G40" t="str">
            <v xml:space="preserve">UD. Harapan Maju  </v>
          </cell>
          <cell r="H40">
            <v>61</v>
          </cell>
          <cell r="I40" t="str">
            <v xml:space="preserve">Edamame Segar </v>
          </cell>
          <cell r="J40">
            <v>115</v>
          </cell>
          <cell r="K40">
            <v>1650</v>
          </cell>
          <cell r="L40">
            <v>189750</v>
          </cell>
          <cell r="M40" t="str">
            <v>Dijual</v>
          </cell>
          <cell r="N40" t="str">
            <v>Perum. Bedadung Indah Blok CC 7 - Jember</v>
          </cell>
          <cell r="O40" t="str">
            <v>0331 335637</v>
          </cell>
          <cell r="P40" t="str">
            <v>Slamet Sunarno</v>
          </cell>
          <cell r="Q40" t="str">
            <v>-</v>
          </cell>
        </row>
        <row r="41">
          <cell r="C41">
            <v>1321</v>
          </cell>
          <cell r="D41">
            <v>38360</v>
          </cell>
          <cell r="E41">
            <v>38390</v>
          </cell>
          <cell r="F41">
            <v>9</v>
          </cell>
          <cell r="G41" t="str">
            <v xml:space="preserve">UD. Fajar </v>
          </cell>
          <cell r="H41">
            <v>61</v>
          </cell>
          <cell r="I41" t="str">
            <v xml:space="preserve">Edamame Segar </v>
          </cell>
          <cell r="J41">
            <v>10</v>
          </cell>
          <cell r="K41">
            <v>1650</v>
          </cell>
          <cell r="L41">
            <v>16500</v>
          </cell>
          <cell r="M41" t="str">
            <v>Dijual</v>
          </cell>
          <cell r="N41" t="str">
            <v>Jl. Manggar 150 Jember</v>
          </cell>
          <cell r="O41" t="str">
            <v>0331 482641</v>
          </cell>
          <cell r="P41" t="str">
            <v>Sriwiyani</v>
          </cell>
          <cell r="Q41" t="str">
            <v>-</v>
          </cell>
        </row>
        <row r="42">
          <cell r="C42">
            <v>1322</v>
          </cell>
          <cell r="D42">
            <v>38359</v>
          </cell>
          <cell r="E42">
            <v>38389</v>
          </cell>
          <cell r="F42">
            <v>9</v>
          </cell>
          <cell r="G42" t="str">
            <v xml:space="preserve">UD. Fajar </v>
          </cell>
          <cell r="H42">
            <v>31</v>
          </cell>
          <cell r="I42" t="str">
            <v>Edamame Beku</v>
          </cell>
          <cell r="J42">
            <v>24</v>
          </cell>
          <cell r="K42">
            <v>3000</v>
          </cell>
          <cell r="L42">
            <v>72000</v>
          </cell>
          <cell r="M42" t="str">
            <v>Dijual</v>
          </cell>
          <cell r="N42" t="str">
            <v>Jl. Manggar 150 Jember</v>
          </cell>
          <cell r="O42" t="str">
            <v>0331 482641</v>
          </cell>
          <cell r="P42" t="str">
            <v>Sriwiyani</v>
          </cell>
          <cell r="Q42" t="str">
            <v>-</v>
          </cell>
        </row>
        <row r="43">
          <cell r="D43">
            <v>38359</v>
          </cell>
          <cell r="E43">
            <v>38389</v>
          </cell>
          <cell r="F43">
            <v>9</v>
          </cell>
          <cell r="G43" t="str">
            <v xml:space="preserve">UD. Fajar </v>
          </cell>
          <cell r="H43">
            <v>32</v>
          </cell>
          <cell r="I43" t="str">
            <v>Edamame Beku</v>
          </cell>
          <cell r="J43">
            <v>24</v>
          </cell>
          <cell r="K43">
            <v>3000</v>
          </cell>
          <cell r="L43">
            <v>72000</v>
          </cell>
          <cell r="M43" t="str">
            <v>Dijual</v>
          </cell>
          <cell r="N43" t="str">
            <v>Jl. Manggar 150 Jember</v>
          </cell>
          <cell r="O43" t="str">
            <v>0331 482641</v>
          </cell>
          <cell r="P43" t="str">
            <v>Sriwiyani</v>
          </cell>
          <cell r="Q43" t="str">
            <v>-</v>
          </cell>
        </row>
        <row r="44">
          <cell r="C44">
            <v>1323</v>
          </cell>
          <cell r="D44">
            <v>38359</v>
          </cell>
          <cell r="E44">
            <v>38389</v>
          </cell>
          <cell r="F44">
            <v>9</v>
          </cell>
          <cell r="G44" t="str">
            <v xml:space="preserve">UD. Fajar </v>
          </cell>
          <cell r="H44">
            <v>31</v>
          </cell>
          <cell r="I44" t="str">
            <v>Edamame Beku</v>
          </cell>
          <cell r="J44">
            <v>50</v>
          </cell>
          <cell r="K44">
            <v>3000</v>
          </cell>
          <cell r="L44">
            <v>150000</v>
          </cell>
          <cell r="M44" t="str">
            <v>Dijual</v>
          </cell>
          <cell r="N44" t="str">
            <v>Jl. Manggar 150 Jember</v>
          </cell>
          <cell r="O44" t="str">
            <v>0331 482641</v>
          </cell>
          <cell r="P44" t="str">
            <v>Sriwiyani</v>
          </cell>
          <cell r="Q44" t="str">
            <v>-</v>
          </cell>
        </row>
        <row r="45">
          <cell r="C45">
            <v>1324</v>
          </cell>
          <cell r="D45">
            <v>38359</v>
          </cell>
          <cell r="E45">
            <v>38389</v>
          </cell>
          <cell r="F45">
            <v>25</v>
          </cell>
          <cell r="G45" t="str">
            <v>UD. Jaya</v>
          </cell>
          <cell r="H45">
            <v>32</v>
          </cell>
          <cell r="I45" t="str">
            <v>Edamame Beku</v>
          </cell>
          <cell r="J45">
            <v>20</v>
          </cell>
          <cell r="K45">
            <v>3000</v>
          </cell>
          <cell r="L45">
            <v>60000</v>
          </cell>
          <cell r="M45" t="str">
            <v>Dijual</v>
          </cell>
          <cell r="N45" t="str">
            <v>Jember</v>
          </cell>
          <cell r="O45">
            <v>0</v>
          </cell>
          <cell r="P45" t="str">
            <v>Didik</v>
          </cell>
          <cell r="Q45" t="str">
            <v>-</v>
          </cell>
        </row>
        <row r="46">
          <cell r="C46">
            <v>1325</v>
          </cell>
          <cell r="D46">
            <v>38359</v>
          </cell>
          <cell r="E46">
            <v>38389</v>
          </cell>
          <cell r="F46">
            <v>28</v>
          </cell>
          <cell r="G46" t="str">
            <v>Bp. Aditya</v>
          </cell>
          <cell r="H46">
            <v>51</v>
          </cell>
          <cell r="I46" t="str">
            <v xml:space="preserve">Edamame Segar </v>
          </cell>
          <cell r="J46">
            <v>50</v>
          </cell>
          <cell r="K46">
            <v>3500</v>
          </cell>
          <cell r="L46">
            <v>175000</v>
          </cell>
          <cell r="M46" t="str">
            <v>Dijual</v>
          </cell>
          <cell r="N46" t="str">
            <v>Pasuruan</v>
          </cell>
          <cell r="O46" t="str">
            <v>-</v>
          </cell>
          <cell r="P46" t="str">
            <v>-</v>
          </cell>
          <cell r="Q46" t="str">
            <v>-</v>
          </cell>
        </row>
        <row r="47">
          <cell r="D47">
            <v>38359</v>
          </cell>
          <cell r="E47">
            <v>38389</v>
          </cell>
          <cell r="F47">
            <v>28</v>
          </cell>
          <cell r="G47" t="str">
            <v>Bp. Aditya</v>
          </cell>
          <cell r="H47">
            <v>61</v>
          </cell>
          <cell r="I47" t="str">
            <v xml:space="preserve">Edamame Segar </v>
          </cell>
          <cell r="J47">
            <v>30</v>
          </cell>
          <cell r="K47">
            <v>1650</v>
          </cell>
          <cell r="L47">
            <v>49500</v>
          </cell>
          <cell r="M47" t="str">
            <v>Dijual</v>
          </cell>
          <cell r="N47" t="str">
            <v>Pasuruan</v>
          </cell>
          <cell r="O47" t="str">
            <v>-</v>
          </cell>
          <cell r="P47" t="str">
            <v>-</v>
          </cell>
          <cell r="Q47" t="str">
            <v>-</v>
          </cell>
        </row>
        <row r="48">
          <cell r="C48">
            <v>1326</v>
          </cell>
          <cell r="D48">
            <v>38359</v>
          </cell>
          <cell r="E48">
            <v>38389</v>
          </cell>
          <cell r="F48">
            <v>15</v>
          </cell>
          <cell r="G48" t="str">
            <v>UD. Vitta Prima</v>
          </cell>
          <cell r="H48">
            <v>41</v>
          </cell>
          <cell r="I48" t="str">
            <v>Mukimame</v>
          </cell>
          <cell r="J48">
            <v>5</v>
          </cell>
          <cell r="K48">
            <v>1250</v>
          </cell>
          <cell r="L48">
            <v>6250</v>
          </cell>
          <cell r="M48" t="str">
            <v>Dijual</v>
          </cell>
          <cell r="N48" t="str">
            <v>Jl. LetJend. Suprapto Gg. 3A No. 47 - Jember</v>
          </cell>
          <cell r="O48" t="str">
            <v>0331 334117</v>
          </cell>
          <cell r="P48" t="str">
            <v>Eko Pramudianto</v>
          </cell>
          <cell r="Q48" t="str">
            <v>-</v>
          </cell>
        </row>
        <row r="49">
          <cell r="D49">
            <v>38360</v>
          </cell>
          <cell r="E49">
            <v>38390</v>
          </cell>
          <cell r="F49">
            <v>0</v>
          </cell>
          <cell r="G49" t="str">
            <v>Bp.Nursalim</v>
          </cell>
          <cell r="H49">
            <v>0</v>
          </cell>
          <cell r="I49" t="str">
            <v>Edamame Beku</v>
          </cell>
          <cell r="J49">
            <v>1</v>
          </cell>
          <cell r="M49" t="str">
            <v>Bingkisan</v>
          </cell>
          <cell r="N49" t="e">
            <v>#N/A</v>
          </cell>
          <cell r="O49" t="e">
            <v>#N/A</v>
          </cell>
          <cell r="P49" t="e">
            <v>#N/A</v>
          </cell>
          <cell r="Q49" t="e">
            <v>#N/A</v>
          </cell>
        </row>
        <row r="50">
          <cell r="D50">
            <v>38360</v>
          </cell>
          <cell r="E50">
            <v>38390</v>
          </cell>
          <cell r="F50">
            <v>0</v>
          </cell>
          <cell r="G50" t="str">
            <v>Bp.Nursalim</v>
          </cell>
          <cell r="H50">
            <v>32</v>
          </cell>
          <cell r="I50" t="str">
            <v>Edamame Beku</v>
          </cell>
          <cell r="J50">
            <v>5</v>
          </cell>
          <cell r="M50" t="str">
            <v>Bingkisan</v>
          </cell>
          <cell r="N50" t="e">
            <v>#N/A</v>
          </cell>
          <cell r="O50" t="e">
            <v>#N/A</v>
          </cell>
          <cell r="P50" t="e">
            <v>#N/A</v>
          </cell>
          <cell r="Q50" t="e">
            <v>#N/A</v>
          </cell>
        </row>
        <row r="51">
          <cell r="C51">
            <v>1327</v>
          </cell>
          <cell r="D51">
            <v>38359</v>
          </cell>
          <cell r="E51">
            <v>38389</v>
          </cell>
          <cell r="F51">
            <v>11</v>
          </cell>
          <cell r="G51" t="str">
            <v xml:space="preserve">UD. Harapan Maju  </v>
          </cell>
          <cell r="H51">
            <v>61</v>
          </cell>
          <cell r="I51" t="str">
            <v xml:space="preserve">Edamame Segar </v>
          </cell>
          <cell r="J51">
            <v>140</v>
          </cell>
          <cell r="K51">
            <v>1650</v>
          </cell>
          <cell r="L51">
            <v>231000</v>
          </cell>
          <cell r="M51" t="str">
            <v>Dijual</v>
          </cell>
          <cell r="N51" t="str">
            <v>Perum. Bedadung Indah Blok CC 7 - Jember</v>
          </cell>
          <cell r="O51" t="str">
            <v>0331 335637</v>
          </cell>
          <cell r="P51" t="str">
            <v>Slamet Sunarno</v>
          </cell>
          <cell r="Q51" t="str">
            <v>-</v>
          </cell>
        </row>
        <row r="52">
          <cell r="C52">
            <v>1328</v>
          </cell>
          <cell r="D52">
            <v>38360</v>
          </cell>
          <cell r="E52">
            <v>38390</v>
          </cell>
          <cell r="F52">
            <v>11</v>
          </cell>
          <cell r="G52" t="str">
            <v xml:space="preserve">UD. Harapan Maju  </v>
          </cell>
          <cell r="H52">
            <v>61</v>
          </cell>
          <cell r="I52" t="str">
            <v xml:space="preserve">Edamame Segar </v>
          </cell>
          <cell r="J52">
            <v>90</v>
          </cell>
          <cell r="K52">
            <v>1650</v>
          </cell>
          <cell r="L52">
            <v>148500</v>
          </cell>
          <cell r="M52" t="str">
            <v>Dijual</v>
          </cell>
          <cell r="N52" t="str">
            <v>Perum. Bedadung Indah Blok CC 7 - Jember</v>
          </cell>
          <cell r="O52" t="str">
            <v>0331 335637</v>
          </cell>
          <cell r="P52" t="str">
            <v>Slamet Sunarno</v>
          </cell>
          <cell r="Q52" t="str">
            <v>-</v>
          </cell>
        </row>
        <row r="53">
          <cell r="C53">
            <v>1329</v>
          </cell>
          <cell r="D53">
            <v>38362</v>
          </cell>
          <cell r="E53">
            <v>38392</v>
          </cell>
          <cell r="F53">
            <v>14</v>
          </cell>
          <cell r="G53" t="str">
            <v>UD. Slamet</v>
          </cell>
          <cell r="H53">
            <v>61</v>
          </cell>
          <cell r="I53" t="str">
            <v xml:space="preserve">Edamame Segar </v>
          </cell>
          <cell r="J53">
            <v>80</v>
          </cell>
          <cell r="K53">
            <v>1650</v>
          </cell>
          <cell r="L53">
            <v>132000</v>
          </cell>
          <cell r="M53" t="str">
            <v>Dijual</v>
          </cell>
          <cell r="N53" t="str">
            <v>Jl. Pahlawan  gg. Gangsiran - Probolinggo</v>
          </cell>
          <cell r="O53" t="str">
            <v>0335 424276</v>
          </cell>
          <cell r="P53" t="str">
            <v>Slamet Hariyadi</v>
          </cell>
          <cell r="Q53" t="str">
            <v>-</v>
          </cell>
        </row>
        <row r="54">
          <cell r="C54">
            <v>1330</v>
          </cell>
          <cell r="D54">
            <v>38362</v>
          </cell>
          <cell r="E54">
            <v>38392</v>
          </cell>
          <cell r="F54">
            <v>21</v>
          </cell>
          <cell r="G54" t="str">
            <v>Dr. Watik</v>
          </cell>
          <cell r="H54">
            <v>32</v>
          </cell>
          <cell r="I54" t="str">
            <v>Edamame Beku</v>
          </cell>
          <cell r="J54">
            <v>15</v>
          </cell>
          <cell r="K54">
            <v>3000</v>
          </cell>
          <cell r="L54">
            <v>45000</v>
          </cell>
          <cell r="M54" t="str">
            <v>Dijual</v>
          </cell>
          <cell r="N54" t="str">
            <v>Perum Iglas Jl.A Yani 74 Surabaya</v>
          </cell>
          <cell r="O54" t="str">
            <v>031 8291033</v>
          </cell>
          <cell r="P54" t="str">
            <v>Dr. Watik</v>
          </cell>
          <cell r="Q54" t="str">
            <v>-</v>
          </cell>
        </row>
        <row r="55">
          <cell r="C55">
            <v>1331</v>
          </cell>
          <cell r="D55">
            <v>38362</v>
          </cell>
          <cell r="E55">
            <v>38392</v>
          </cell>
          <cell r="F55">
            <v>15</v>
          </cell>
          <cell r="G55" t="str">
            <v>UD. Vitta Prima</v>
          </cell>
          <cell r="H55">
            <v>32</v>
          </cell>
          <cell r="I55" t="str">
            <v>Edamame Beku</v>
          </cell>
          <cell r="J55">
            <v>45</v>
          </cell>
          <cell r="K55">
            <v>3500</v>
          </cell>
          <cell r="L55">
            <v>157500</v>
          </cell>
          <cell r="M55" t="str">
            <v>Dijual</v>
          </cell>
          <cell r="N55" t="str">
            <v>Jl. LetJend. Suprapto Gg. 3A No. 47 - Jember</v>
          </cell>
          <cell r="O55" t="str">
            <v>0331 334117</v>
          </cell>
          <cell r="P55" t="str">
            <v>Eko Pramudianto</v>
          </cell>
          <cell r="Q55" t="str">
            <v>-</v>
          </cell>
        </row>
        <row r="56">
          <cell r="D56">
            <v>38362</v>
          </cell>
          <cell r="E56">
            <v>38392</v>
          </cell>
          <cell r="F56">
            <v>15</v>
          </cell>
          <cell r="G56" t="str">
            <v>UD. Vitta Prima</v>
          </cell>
          <cell r="H56">
            <v>32</v>
          </cell>
          <cell r="I56" t="str">
            <v>Edamame Beku</v>
          </cell>
          <cell r="J56">
            <v>5</v>
          </cell>
          <cell r="K56">
            <v>3000</v>
          </cell>
          <cell r="L56">
            <v>15000</v>
          </cell>
          <cell r="M56" t="str">
            <v>Dijual</v>
          </cell>
          <cell r="N56" t="str">
            <v>Jl. LetJend. Suprapto Gg. 3A No. 47 - Jember</v>
          </cell>
          <cell r="O56" t="str">
            <v>0331 334117</v>
          </cell>
          <cell r="P56" t="str">
            <v>Eko Pramudianto</v>
          </cell>
          <cell r="Q56" t="str">
            <v>-</v>
          </cell>
        </row>
        <row r="57">
          <cell r="D57">
            <v>38362</v>
          </cell>
          <cell r="E57">
            <v>38392</v>
          </cell>
          <cell r="F57">
            <v>15</v>
          </cell>
          <cell r="G57" t="str">
            <v>UD. Vitta Prima</v>
          </cell>
          <cell r="H57">
            <v>41</v>
          </cell>
          <cell r="I57" t="str">
            <v>Mukimame</v>
          </cell>
          <cell r="J57">
            <v>20</v>
          </cell>
          <cell r="K57">
            <v>1250</v>
          </cell>
          <cell r="L57">
            <v>25000</v>
          </cell>
          <cell r="M57" t="str">
            <v>Dijual</v>
          </cell>
          <cell r="N57" t="str">
            <v>Jl. LetJend. Suprapto Gg. 3A No. 47 - Jember</v>
          </cell>
          <cell r="O57" t="str">
            <v>0331 334117</v>
          </cell>
          <cell r="P57" t="str">
            <v>Eko Pramudianto</v>
          </cell>
          <cell r="Q57" t="str">
            <v>-</v>
          </cell>
        </row>
        <row r="58">
          <cell r="D58">
            <v>38362</v>
          </cell>
          <cell r="E58">
            <v>38392</v>
          </cell>
          <cell r="F58">
            <v>15</v>
          </cell>
          <cell r="G58" t="str">
            <v>UD. Vitta Prima</v>
          </cell>
          <cell r="H58">
            <v>31</v>
          </cell>
          <cell r="I58" t="str">
            <v>Edamame Beku</v>
          </cell>
          <cell r="J58">
            <v>5</v>
          </cell>
          <cell r="K58">
            <v>3000</v>
          </cell>
          <cell r="L58">
            <v>15000</v>
          </cell>
          <cell r="M58" t="str">
            <v>Dijual</v>
          </cell>
          <cell r="N58" t="str">
            <v>Jl. LetJend. Suprapto Gg. 3A No. 47 - Jember</v>
          </cell>
          <cell r="O58" t="str">
            <v>0331 334117</v>
          </cell>
          <cell r="P58" t="str">
            <v>Eko Pramudianto</v>
          </cell>
          <cell r="Q58" t="str">
            <v>-</v>
          </cell>
        </row>
        <row r="59">
          <cell r="C59">
            <v>1332</v>
          </cell>
          <cell r="D59">
            <v>38362</v>
          </cell>
          <cell r="E59">
            <v>38392</v>
          </cell>
          <cell r="F59">
            <v>23</v>
          </cell>
          <cell r="G59" t="str">
            <v>Jember Outlet</v>
          </cell>
          <cell r="H59">
            <v>31</v>
          </cell>
          <cell r="I59" t="str">
            <v>Edamame Beku</v>
          </cell>
          <cell r="J59">
            <v>10</v>
          </cell>
          <cell r="K59">
            <v>3000</v>
          </cell>
          <cell r="L59">
            <v>30000</v>
          </cell>
          <cell r="M59" t="str">
            <v>Dijual</v>
          </cell>
          <cell r="N59" t="str">
            <v>Jl. PB Sudirman 11</v>
          </cell>
          <cell r="O59" t="str">
            <v>0331 426066</v>
          </cell>
          <cell r="P59" t="str">
            <v>Ibu Watik</v>
          </cell>
          <cell r="Q59" t="str">
            <v>-</v>
          </cell>
        </row>
        <row r="60">
          <cell r="D60">
            <v>38362</v>
          </cell>
          <cell r="E60">
            <v>38392</v>
          </cell>
          <cell r="F60">
            <v>23</v>
          </cell>
          <cell r="G60" t="str">
            <v>Jember Outlet</v>
          </cell>
          <cell r="H60">
            <v>32</v>
          </cell>
          <cell r="I60" t="str">
            <v>Edamame Beku</v>
          </cell>
          <cell r="J60">
            <v>10</v>
          </cell>
          <cell r="K60">
            <v>3000</v>
          </cell>
          <cell r="L60">
            <v>30000</v>
          </cell>
          <cell r="M60" t="str">
            <v>Dijual</v>
          </cell>
          <cell r="N60" t="str">
            <v>Jl. PB Sudirman 11</v>
          </cell>
          <cell r="O60" t="str">
            <v>0331 426066</v>
          </cell>
          <cell r="P60" t="str">
            <v>Ibu Watik</v>
          </cell>
          <cell r="Q60" t="str">
            <v>-</v>
          </cell>
        </row>
        <row r="61">
          <cell r="C61">
            <v>1333</v>
          </cell>
          <cell r="D61">
            <v>38362</v>
          </cell>
          <cell r="E61">
            <v>38392</v>
          </cell>
          <cell r="F61">
            <v>22</v>
          </cell>
          <cell r="G61" t="str">
            <v>Hadi Patrang</v>
          </cell>
          <cell r="H61">
            <v>41</v>
          </cell>
          <cell r="I61" t="str">
            <v>Mukimame</v>
          </cell>
          <cell r="J61">
            <v>50</v>
          </cell>
          <cell r="K61">
            <v>1250</v>
          </cell>
          <cell r="L61">
            <v>62500</v>
          </cell>
          <cell r="M61" t="str">
            <v>Dijual</v>
          </cell>
          <cell r="N61" t="str">
            <v>Jl Blimbing 70 Patrang Jember</v>
          </cell>
          <cell r="O61" t="str">
            <v>0331 428850</v>
          </cell>
          <cell r="P61" t="str">
            <v>Hadi Purnomo</v>
          </cell>
          <cell r="Q61" t="str">
            <v>-</v>
          </cell>
        </row>
        <row r="62">
          <cell r="C62">
            <v>1334</v>
          </cell>
          <cell r="D62">
            <v>38363</v>
          </cell>
          <cell r="E62">
            <v>38393</v>
          </cell>
          <cell r="F62">
            <v>9</v>
          </cell>
          <cell r="G62" t="str">
            <v xml:space="preserve">UD. Fajar </v>
          </cell>
          <cell r="H62">
            <v>41</v>
          </cell>
          <cell r="I62" t="str">
            <v>Mukimame</v>
          </cell>
          <cell r="J62">
            <v>5</v>
          </cell>
          <cell r="K62">
            <v>1250</v>
          </cell>
          <cell r="L62">
            <v>6250</v>
          </cell>
          <cell r="M62" t="str">
            <v>Dijual</v>
          </cell>
          <cell r="N62" t="str">
            <v>Jl. Manggar 150 Jember</v>
          </cell>
          <cell r="O62" t="str">
            <v>0331 482641</v>
          </cell>
          <cell r="P62" t="str">
            <v>Sriwiyani</v>
          </cell>
          <cell r="Q62" t="str">
            <v>-</v>
          </cell>
        </row>
        <row r="63">
          <cell r="C63">
            <v>1335</v>
          </cell>
          <cell r="D63">
            <v>38363</v>
          </cell>
          <cell r="E63">
            <v>38393</v>
          </cell>
          <cell r="F63">
            <v>25</v>
          </cell>
          <cell r="G63" t="str">
            <v>UD. Jaya</v>
          </cell>
          <cell r="H63">
            <v>31</v>
          </cell>
          <cell r="I63" t="str">
            <v>Edamame Beku</v>
          </cell>
          <cell r="J63">
            <v>21</v>
          </cell>
          <cell r="K63">
            <v>3000</v>
          </cell>
          <cell r="L63">
            <v>63000</v>
          </cell>
          <cell r="M63" t="str">
            <v>Dijual</v>
          </cell>
          <cell r="N63" t="str">
            <v>Jember</v>
          </cell>
          <cell r="O63">
            <v>0</v>
          </cell>
          <cell r="P63" t="str">
            <v>Didik</v>
          </cell>
          <cell r="Q63" t="str">
            <v>-</v>
          </cell>
        </row>
        <row r="64">
          <cell r="D64">
            <v>38363</v>
          </cell>
          <cell r="E64">
            <v>38393</v>
          </cell>
          <cell r="F64">
            <v>25</v>
          </cell>
          <cell r="G64" t="str">
            <v>UD. Jaya</v>
          </cell>
          <cell r="H64">
            <v>32</v>
          </cell>
          <cell r="I64" t="str">
            <v>Edamame Beku</v>
          </cell>
          <cell r="J64">
            <v>21</v>
          </cell>
          <cell r="K64">
            <v>3000</v>
          </cell>
          <cell r="L64">
            <v>63000</v>
          </cell>
          <cell r="M64" t="str">
            <v>Dijual</v>
          </cell>
          <cell r="N64" t="str">
            <v>Jember</v>
          </cell>
          <cell r="O64">
            <v>0</v>
          </cell>
          <cell r="P64" t="str">
            <v>Didik</v>
          </cell>
          <cell r="Q64" t="str">
            <v>-</v>
          </cell>
        </row>
        <row r="65">
          <cell r="C65">
            <v>1336</v>
          </cell>
          <cell r="D65">
            <v>38362</v>
          </cell>
          <cell r="E65">
            <v>38392</v>
          </cell>
          <cell r="F65">
            <v>11</v>
          </cell>
          <cell r="G65" t="str">
            <v xml:space="preserve">UD. Harapan Maju  </v>
          </cell>
          <cell r="H65">
            <v>61</v>
          </cell>
          <cell r="I65" t="str">
            <v xml:space="preserve">Edamame Segar </v>
          </cell>
          <cell r="J65">
            <v>125</v>
          </cell>
          <cell r="K65">
            <v>1650</v>
          </cell>
          <cell r="L65">
            <v>206250</v>
          </cell>
          <cell r="M65" t="str">
            <v>Dijual</v>
          </cell>
          <cell r="N65" t="str">
            <v>Perum. Bedadung Indah Blok CC 7 - Jember</v>
          </cell>
          <cell r="O65" t="str">
            <v>0331 335637</v>
          </cell>
          <cell r="P65" t="str">
            <v>Slamet Sunarno</v>
          </cell>
          <cell r="Q65" t="str">
            <v>-</v>
          </cell>
        </row>
        <row r="66">
          <cell r="C66">
            <v>1337</v>
          </cell>
          <cell r="D66">
            <v>38364</v>
          </cell>
          <cell r="E66">
            <v>38394</v>
          </cell>
          <cell r="F66">
            <v>10</v>
          </cell>
          <cell r="G66" t="str">
            <v xml:space="preserve">PT. Saung Mirwan </v>
          </cell>
          <cell r="H66">
            <v>51</v>
          </cell>
          <cell r="I66" t="str">
            <v xml:space="preserve">Edamame Segar </v>
          </cell>
          <cell r="J66">
            <v>500</v>
          </cell>
          <cell r="K66">
            <v>3500</v>
          </cell>
          <cell r="L66">
            <v>1750000</v>
          </cell>
          <cell r="M66" t="str">
            <v>Dijual</v>
          </cell>
          <cell r="N66" t="str">
            <v>Jl. Cekopo Selatan Ds. Sukamana - Bogor</v>
          </cell>
          <cell r="O66" t="str">
            <v>0251 241269</v>
          </cell>
          <cell r="P66" t="str">
            <v>Bp. Rolis</v>
          </cell>
          <cell r="Q66" t="str">
            <v>-</v>
          </cell>
        </row>
        <row r="67">
          <cell r="C67">
            <v>1338</v>
          </cell>
          <cell r="D67">
            <v>38363</v>
          </cell>
          <cell r="E67">
            <v>38393</v>
          </cell>
          <cell r="F67">
            <v>21</v>
          </cell>
          <cell r="G67" t="str">
            <v>Dr. Watik</v>
          </cell>
          <cell r="H67">
            <v>31</v>
          </cell>
          <cell r="I67" t="str">
            <v>Edamame Beku</v>
          </cell>
          <cell r="J67">
            <v>20</v>
          </cell>
          <cell r="K67">
            <v>3000</v>
          </cell>
          <cell r="L67">
            <v>60000</v>
          </cell>
          <cell r="M67" t="str">
            <v>Dijual</v>
          </cell>
          <cell r="N67" t="str">
            <v>Perum Iglas Jl.A Yani 74 Surabaya</v>
          </cell>
          <cell r="O67" t="str">
            <v>031 8291033</v>
          </cell>
          <cell r="P67" t="str">
            <v>Dr. Watik</v>
          </cell>
          <cell r="Q67" t="str">
            <v>-</v>
          </cell>
        </row>
        <row r="68">
          <cell r="D68">
            <v>38363</v>
          </cell>
          <cell r="E68">
            <v>38393</v>
          </cell>
          <cell r="F68">
            <v>21</v>
          </cell>
          <cell r="G68" t="str">
            <v>Dr. Watik</v>
          </cell>
          <cell r="H68">
            <v>32</v>
          </cell>
          <cell r="I68" t="str">
            <v>Edamame Beku</v>
          </cell>
          <cell r="J68">
            <v>10</v>
          </cell>
          <cell r="K68">
            <v>3000</v>
          </cell>
          <cell r="L68">
            <v>30000</v>
          </cell>
          <cell r="M68" t="str">
            <v>Dijual</v>
          </cell>
          <cell r="N68" t="str">
            <v>Perum Iglas Jl.A Yani 74 Surabaya</v>
          </cell>
          <cell r="O68" t="str">
            <v>031 8291033</v>
          </cell>
          <cell r="P68" t="str">
            <v>Dr. Watik</v>
          </cell>
          <cell r="Q68" t="str">
            <v>-</v>
          </cell>
        </row>
        <row r="69">
          <cell r="D69">
            <v>38363</v>
          </cell>
          <cell r="E69">
            <v>38393</v>
          </cell>
          <cell r="F69">
            <v>16</v>
          </cell>
          <cell r="G69" t="str">
            <v>Kantor / Lain-lain</v>
          </cell>
          <cell r="H69">
            <v>32</v>
          </cell>
          <cell r="I69" t="str">
            <v>Edamame Beku</v>
          </cell>
          <cell r="J69">
            <v>18</v>
          </cell>
          <cell r="K69">
            <v>3000</v>
          </cell>
          <cell r="L69">
            <v>54000</v>
          </cell>
          <cell r="M69" t="str">
            <v>Bingkisan</v>
          </cell>
          <cell r="N69" t="str">
            <v>Jl. Brawijaya 83 - Jember</v>
          </cell>
          <cell r="O69" t="str">
            <v>0331 488881</v>
          </cell>
          <cell r="P69">
            <v>0</v>
          </cell>
          <cell r="Q69" t="str">
            <v>-</v>
          </cell>
        </row>
        <row r="70">
          <cell r="C70">
            <v>1339</v>
          </cell>
          <cell r="D70">
            <v>38364</v>
          </cell>
          <cell r="E70">
            <v>38394</v>
          </cell>
          <cell r="F70">
            <v>6</v>
          </cell>
          <cell r="G70" t="str">
            <v>Cosmo Surabaya</v>
          </cell>
          <cell r="H70">
            <v>11</v>
          </cell>
          <cell r="I70" t="str">
            <v>Edamame Beku</v>
          </cell>
          <cell r="J70">
            <v>50</v>
          </cell>
          <cell r="K70">
            <v>9000</v>
          </cell>
          <cell r="L70">
            <v>450000</v>
          </cell>
          <cell r="M70" t="str">
            <v>Dijual</v>
          </cell>
          <cell r="N70" t="str">
            <v>Jl. Mayjen Sungkono - Darmo Park  Blok V  4-6    Surabaya</v>
          </cell>
          <cell r="O70" t="str">
            <v>031 5684859</v>
          </cell>
          <cell r="P70" t="str">
            <v>Edy S / Ningsih</v>
          </cell>
          <cell r="Q70" t="str">
            <v>-</v>
          </cell>
        </row>
        <row r="71">
          <cell r="C71">
            <v>1340</v>
          </cell>
          <cell r="D71">
            <v>38364</v>
          </cell>
          <cell r="E71">
            <v>38394</v>
          </cell>
          <cell r="F71">
            <v>18</v>
          </cell>
          <cell r="G71" t="str">
            <v xml:space="preserve">P. Sunyoto </v>
          </cell>
          <cell r="H71">
            <v>31</v>
          </cell>
          <cell r="I71" t="str">
            <v>Edamame Beku</v>
          </cell>
          <cell r="J71">
            <v>75</v>
          </cell>
          <cell r="K71">
            <v>3000</v>
          </cell>
          <cell r="L71">
            <v>225000</v>
          </cell>
          <cell r="M71" t="str">
            <v>Dijual</v>
          </cell>
          <cell r="N71" t="str">
            <v>Perum. Prasaja Mulya A 8 Probolinggo</v>
          </cell>
          <cell r="O71" t="str">
            <v>0335 422608</v>
          </cell>
          <cell r="P71" t="str">
            <v>P. Sunyoto</v>
          </cell>
          <cell r="Q71" t="str">
            <v>-</v>
          </cell>
        </row>
        <row r="72">
          <cell r="D72">
            <v>38363</v>
          </cell>
          <cell r="E72">
            <v>38393</v>
          </cell>
          <cell r="F72">
            <v>18</v>
          </cell>
          <cell r="G72" t="str">
            <v xml:space="preserve">P. Sunyoto </v>
          </cell>
          <cell r="H72">
            <v>32</v>
          </cell>
          <cell r="I72" t="str">
            <v>Edamame Beku</v>
          </cell>
          <cell r="J72">
            <v>75</v>
          </cell>
          <cell r="K72">
            <v>3000</v>
          </cell>
          <cell r="L72">
            <v>225000</v>
          </cell>
          <cell r="M72" t="str">
            <v>Dijual</v>
          </cell>
          <cell r="N72" t="str">
            <v>Perum. Prasaja Mulya A 8 Probolinggo</v>
          </cell>
          <cell r="O72" t="str">
            <v>0335 422608</v>
          </cell>
          <cell r="P72" t="str">
            <v>P. Sunyoto</v>
          </cell>
          <cell r="Q72" t="str">
            <v>-</v>
          </cell>
        </row>
        <row r="73">
          <cell r="D73">
            <v>38363</v>
          </cell>
          <cell r="E73">
            <v>38393</v>
          </cell>
          <cell r="F73">
            <v>18</v>
          </cell>
          <cell r="G73" t="str">
            <v xml:space="preserve">P. Sunyoto </v>
          </cell>
          <cell r="H73">
            <v>41</v>
          </cell>
          <cell r="I73" t="str">
            <v>Mukimame</v>
          </cell>
          <cell r="J73">
            <v>50</v>
          </cell>
          <cell r="K73">
            <v>1250</v>
          </cell>
          <cell r="L73">
            <v>62500</v>
          </cell>
          <cell r="M73" t="str">
            <v>Dijual</v>
          </cell>
          <cell r="N73" t="str">
            <v>Perum. Prasaja Mulya A 8 Probolinggo</v>
          </cell>
          <cell r="O73" t="str">
            <v>0335 422608</v>
          </cell>
          <cell r="P73" t="str">
            <v>P. Sunyoto</v>
          </cell>
          <cell r="Q73" t="str">
            <v>-</v>
          </cell>
        </row>
        <row r="74">
          <cell r="C74">
            <v>1341</v>
          </cell>
          <cell r="D74">
            <v>38363</v>
          </cell>
          <cell r="E74">
            <v>38393</v>
          </cell>
          <cell r="F74">
            <v>28</v>
          </cell>
          <cell r="G74" t="str">
            <v>Bp. Aditya</v>
          </cell>
          <cell r="H74">
            <v>51</v>
          </cell>
          <cell r="I74" t="str">
            <v xml:space="preserve">Edamame Segar </v>
          </cell>
          <cell r="J74">
            <v>40</v>
          </cell>
          <cell r="K74">
            <v>3500</v>
          </cell>
          <cell r="L74">
            <v>140000</v>
          </cell>
          <cell r="M74" t="str">
            <v>Dijual</v>
          </cell>
          <cell r="N74" t="str">
            <v>Pasuruan</v>
          </cell>
          <cell r="O74" t="str">
            <v>-</v>
          </cell>
          <cell r="P74" t="str">
            <v>-</v>
          </cell>
          <cell r="Q74" t="str">
            <v>-</v>
          </cell>
        </row>
        <row r="75">
          <cell r="D75">
            <v>38363</v>
          </cell>
          <cell r="E75">
            <v>38393</v>
          </cell>
          <cell r="F75">
            <v>28</v>
          </cell>
          <cell r="G75" t="str">
            <v>Bp. Aditya</v>
          </cell>
          <cell r="H75">
            <v>61</v>
          </cell>
          <cell r="I75" t="str">
            <v xml:space="preserve">Edamame Segar </v>
          </cell>
          <cell r="J75">
            <v>20</v>
          </cell>
          <cell r="K75">
            <v>1650</v>
          </cell>
          <cell r="L75">
            <v>33000</v>
          </cell>
          <cell r="M75" t="str">
            <v>Dijual</v>
          </cell>
          <cell r="N75" t="str">
            <v>Pasuruan</v>
          </cell>
          <cell r="O75" t="str">
            <v>-</v>
          </cell>
          <cell r="P75" t="str">
            <v>-</v>
          </cell>
          <cell r="Q75" t="str">
            <v>-</v>
          </cell>
        </row>
        <row r="76">
          <cell r="D76">
            <v>38363</v>
          </cell>
          <cell r="E76">
            <v>38393</v>
          </cell>
          <cell r="F76">
            <v>6</v>
          </cell>
          <cell r="G76" t="str">
            <v>Cosmo Surabaya</v>
          </cell>
          <cell r="H76">
            <v>61</v>
          </cell>
          <cell r="I76" t="str">
            <v xml:space="preserve">Edamame Segar </v>
          </cell>
          <cell r="J76">
            <v>10</v>
          </cell>
          <cell r="K76">
            <v>1650</v>
          </cell>
          <cell r="L76">
            <v>16500</v>
          </cell>
          <cell r="M76" t="str">
            <v>Dijual</v>
          </cell>
          <cell r="N76" t="str">
            <v>Jl. Mayjen Sungkono - Darmo Park  Blok V  4-6    Surabaya</v>
          </cell>
          <cell r="O76" t="str">
            <v>031 5684859</v>
          </cell>
          <cell r="P76" t="str">
            <v>Edy S / Ningsih</v>
          </cell>
          <cell r="Q76" t="str">
            <v>-</v>
          </cell>
        </row>
        <row r="77">
          <cell r="C77">
            <v>1342</v>
          </cell>
          <cell r="D77">
            <v>38363</v>
          </cell>
          <cell r="E77">
            <v>38393</v>
          </cell>
          <cell r="F77">
            <v>0</v>
          </cell>
          <cell r="G77" t="str">
            <v>Bp.Mazani</v>
          </cell>
          <cell r="H77">
            <v>61</v>
          </cell>
          <cell r="I77" t="str">
            <v xml:space="preserve">Edamame Segar </v>
          </cell>
          <cell r="J77">
            <v>10</v>
          </cell>
          <cell r="K77">
            <v>1650</v>
          </cell>
          <cell r="L77">
            <v>16500</v>
          </cell>
          <cell r="M77" t="str">
            <v>Dijual</v>
          </cell>
          <cell r="N77" t="e">
            <v>#N/A</v>
          </cell>
          <cell r="O77" t="e">
            <v>#N/A</v>
          </cell>
          <cell r="P77" t="e">
            <v>#N/A</v>
          </cell>
          <cell r="Q77" t="e">
            <v>#N/A</v>
          </cell>
        </row>
        <row r="78">
          <cell r="C78">
            <v>1343</v>
          </cell>
          <cell r="D78">
            <v>38363</v>
          </cell>
          <cell r="E78">
            <v>38393</v>
          </cell>
          <cell r="F78">
            <v>11</v>
          </cell>
          <cell r="G78" t="str">
            <v xml:space="preserve">UD. Harapan Maju  </v>
          </cell>
          <cell r="H78">
            <v>61</v>
          </cell>
          <cell r="I78" t="str">
            <v xml:space="preserve">Edamame Segar </v>
          </cell>
          <cell r="J78">
            <v>100</v>
          </cell>
          <cell r="K78">
            <v>1650</v>
          </cell>
          <cell r="L78">
            <v>165000</v>
          </cell>
          <cell r="M78" t="str">
            <v>Dijual</v>
          </cell>
          <cell r="N78" t="str">
            <v>Perum. Bedadung Indah Blok CC 7 - Jember</v>
          </cell>
          <cell r="O78" t="str">
            <v>0331 335637</v>
          </cell>
          <cell r="P78" t="str">
            <v>Slamet Sunarno</v>
          </cell>
          <cell r="Q78" t="str">
            <v>-</v>
          </cell>
        </row>
        <row r="79">
          <cell r="C79">
            <v>1344</v>
          </cell>
          <cell r="D79">
            <v>38365</v>
          </cell>
          <cell r="E79">
            <v>38395</v>
          </cell>
          <cell r="F79">
            <v>9</v>
          </cell>
          <cell r="G79" t="str">
            <v xml:space="preserve">UD. Fajar </v>
          </cell>
          <cell r="H79">
            <v>31</v>
          </cell>
          <cell r="I79" t="str">
            <v>Edamame Beku</v>
          </cell>
          <cell r="J79">
            <v>50</v>
          </cell>
          <cell r="K79">
            <v>3000</v>
          </cell>
          <cell r="L79">
            <v>150000</v>
          </cell>
          <cell r="M79" t="str">
            <v>Dijual</v>
          </cell>
          <cell r="N79" t="str">
            <v>Jl. Manggar 150 Jember</v>
          </cell>
          <cell r="O79" t="str">
            <v>0331 482641</v>
          </cell>
          <cell r="P79" t="str">
            <v>Sriwiyani</v>
          </cell>
          <cell r="Q79" t="str">
            <v>-</v>
          </cell>
        </row>
        <row r="80">
          <cell r="C80">
            <v>1345</v>
          </cell>
          <cell r="D80">
            <v>38364</v>
          </cell>
          <cell r="E80">
            <v>38394</v>
          </cell>
          <cell r="F80">
            <v>11</v>
          </cell>
          <cell r="G80" t="str">
            <v xml:space="preserve">UD. Harapan Maju  </v>
          </cell>
          <cell r="H80">
            <v>61</v>
          </cell>
          <cell r="I80" t="str">
            <v xml:space="preserve">Edamame Segar </v>
          </cell>
          <cell r="J80">
            <v>125</v>
          </cell>
          <cell r="K80">
            <v>1650</v>
          </cell>
          <cell r="L80">
            <v>206250</v>
          </cell>
          <cell r="M80" t="str">
            <v>Dijual</v>
          </cell>
          <cell r="N80" t="str">
            <v>Perum. Bedadung Indah Blok CC 7 - Jember</v>
          </cell>
          <cell r="O80" t="str">
            <v>0331 335637</v>
          </cell>
          <cell r="P80" t="str">
            <v>Slamet Sunarno</v>
          </cell>
          <cell r="Q80" t="str">
            <v>-</v>
          </cell>
        </row>
        <row r="81">
          <cell r="C81">
            <v>1346</v>
          </cell>
          <cell r="D81">
            <v>38366</v>
          </cell>
          <cell r="E81">
            <v>38396</v>
          </cell>
          <cell r="F81">
            <v>21</v>
          </cell>
          <cell r="G81" t="str">
            <v>Dr. Watik</v>
          </cell>
          <cell r="H81">
            <v>32</v>
          </cell>
          <cell r="I81" t="str">
            <v>Edamame Beku</v>
          </cell>
          <cell r="J81">
            <v>10</v>
          </cell>
          <cell r="K81">
            <v>3000</v>
          </cell>
          <cell r="L81">
            <v>30000</v>
          </cell>
          <cell r="M81" t="str">
            <v>Dijual</v>
          </cell>
          <cell r="N81" t="str">
            <v>Perum Iglas Jl.A Yani 74 Surabaya</v>
          </cell>
          <cell r="O81" t="str">
            <v>031 8291033</v>
          </cell>
          <cell r="P81" t="str">
            <v>Dr. Watik</v>
          </cell>
          <cell r="Q81" t="str">
            <v>-</v>
          </cell>
        </row>
        <row r="82">
          <cell r="D82">
            <v>38366</v>
          </cell>
          <cell r="E82">
            <v>38396</v>
          </cell>
          <cell r="F82">
            <v>21</v>
          </cell>
          <cell r="G82" t="str">
            <v>Dr. Watik</v>
          </cell>
          <cell r="H82">
            <v>32</v>
          </cell>
          <cell r="I82" t="str">
            <v>Edamame Beku</v>
          </cell>
          <cell r="J82">
            <v>5</v>
          </cell>
          <cell r="K82">
            <v>3000</v>
          </cell>
          <cell r="L82">
            <v>15000</v>
          </cell>
          <cell r="M82" t="str">
            <v>Dijual</v>
          </cell>
          <cell r="N82" t="str">
            <v>Perum Iglas Jl.A Yani 74 Surabaya</v>
          </cell>
          <cell r="O82" t="str">
            <v>031 8291033</v>
          </cell>
          <cell r="P82" t="str">
            <v>Dr. Watik</v>
          </cell>
          <cell r="Q82" t="str">
            <v>-</v>
          </cell>
        </row>
        <row r="83">
          <cell r="C83">
            <v>1347</v>
          </cell>
          <cell r="D83">
            <v>38365</v>
          </cell>
          <cell r="E83">
            <v>38395</v>
          </cell>
          <cell r="F83">
            <v>15</v>
          </cell>
          <cell r="G83" t="str">
            <v>UD. Vitta Prima</v>
          </cell>
          <cell r="H83">
            <v>41</v>
          </cell>
          <cell r="I83" t="str">
            <v>Mukimame</v>
          </cell>
          <cell r="J83">
            <v>20</v>
          </cell>
          <cell r="K83">
            <v>1250</v>
          </cell>
          <cell r="L83">
            <v>25000</v>
          </cell>
          <cell r="M83" t="str">
            <v>Dijual</v>
          </cell>
          <cell r="N83" t="str">
            <v>Jl. LetJend. Suprapto Gg. 3A No. 47 - Jember</v>
          </cell>
          <cell r="O83" t="str">
            <v>0331 334117</v>
          </cell>
          <cell r="P83" t="str">
            <v>Eko Pramudianto</v>
          </cell>
          <cell r="Q83" t="str">
            <v>-</v>
          </cell>
        </row>
        <row r="84">
          <cell r="C84">
            <v>1348</v>
          </cell>
          <cell r="D84">
            <v>38371</v>
          </cell>
          <cell r="E84">
            <v>38401</v>
          </cell>
          <cell r="F84">
            <v>1</v>
          </cell>
          <cell r="G84" t="str">
            <v>Masuya Graha Trikencana</v>
          </cell>
          <cell r="H84">
            <v>11</v>
          </cell>
          <cell r="I84" t="str">
            <v>Edamame Beku</v>
          </cell>
          <cell r="J84">
            <v>2000</v>
          </cell>
          <cell r="K84">
            <v>9000</v>
          </cell>
          <cell r="L84">
            <v>18000000</v>
          </cell>
          <cell r="M84" t="str">
            <v>Dijual</v>
          </cell>
          <cell r="N84" t="str">
            <v>Jl. Agung Karya IV Blok B No. 22 - Jakarta</v>
          </cell>
          <cell r="O84" t="str">
            <v>021 6511180</v>
          </cell>
          <cell r="P84" t="str">
            <v>Nany S / Chia Fong</v>
          </cell>
          <cell r="Q84" t="str">
            <v>01.343.593.8-042.000</v>
          </cell>
        </row>
        <row r="85">
          <cell r="D85">
            <v>38371</v>
          </cell>
          <cell r="E85">
            <v>38401</v>
          </cell>
          <cell r="F85">
            <v>1</v>
          </cell>
          <cell r="G85" t="str">
            <v>Masuya Graha Trikencana</v>
          </cell>
          <cell r="H85">
            <v>11</v>
          </cell>
          <cell r="I85" t="str">
            <v>Edamame Beku</v>
          </cell>
          <cell r="J85">
            <v>110</v>
          </cell>
          <cell r="K85">
            <v>9000</v>
          </cell>
          <cell r="L85">
            <v>990000</v>
          </cell>
          <cell r="M85" t="str">
            <v>Dijual</v>
          </cell>
          <cell r="N85" t="str">
            <v>Jl. Agung Karya IV Blok B No. 22 - Jakarta</v>
          </cell>
          <cell r="O85" t="str">
            <v>021 6511180</v>
          </cell>
          <cell r="P85" t="str">
            <v>Nany S / Chia Fong</v>
          </cell>
          <cell r="Q85" t="str">
            <v>01.343.593.8-042.000</v>
          </cell>
        </row>
        <row r="86">
          <cell r="C86">
            <v>1349</v>
          </cell>
          <cell r="D86">
            <v>38366</v>
          </cell>
          <cell r="E86">
            <v>38396</v>
          </cell>
          <cell r="F86">
            <v>9</v>
          </cell>
          <cell r="G86" t="str">
            <v xml:space="preserve">UD. Fajar </v>
          </cell>
          <cell r="H86">
            <v>31</v>
          </cell>
          <cell r="I86" t="str">
            <v>Edamame Beku</v>
          </cell>
          <cell r="J86">
            <v>24</v>
          </cell>
          <cell r="K86">
            <v>3000</v>
          </cell>
          <cell r="L86">
            <v>72000</v>
          </cell>
          <cell r="M86" t="str">
            <v>Dijual</v>
          </cell>
          <cell r="N86" t="str">
            <v>Jl. Manggar 150 Jember</v>
          </cell>
          <cell r="O86" t="str">
            <v>0331 482641</v>
          </cell>
          <cell r="P86" t="str">
            <v>Sriwiyani</v>
          </cell>
          <cell r="Q86" t="str">
            <v>-</v>
          </cell>
        </row>
        <row r="87">
          <cell r="D87">
            <v>38366</v>
          </cell>
          <cell r="E87">
            <v>38396</v>
          </cell>
          <cell r="F87">
            <v>9</v>
          </cell>
          <cell r="G87" t="str">
            <v xml:space="preserve">UD. Fajar </v>
          </cell>
          <cell r="H87">
            <v>32</v>
          </cell>
          <cell r="I87" t="str">
            <v>Edamame Beku</v>
          </cell>
          <cell r="J87">
            <v>24</v>
          </cell>
          <cell r="K87">
            <v>3000</v>
          </cell>
          <cell r="L87">
            <v>72000</v>
          </cell>
          <cell r="M87" t="str">
            <v>Dijual</v>
          </cell>
          <cell r="N87" t="str">
            <v>Jl. Manggar 150 Jember</v>
          </cell>
          <cell r="O87" t="str">
            <v>0331 482641</v>
          </cell>
          <cell r="P87" t="str">
            <v>Sriwiyani</v>
          </cell>
          <cell r="Q87" t="str">
            <v>-</v>
          </cell>
        </row>
        <row r="88">
          <cell r="C88">
            <v>1350</v>
          </cell>
          <cell r="D88">
            <v>38365</v>
          </cell>
          <cell r="E88">
            <v>38395</v>
          </cell>
          <cell r="F88">
            <v>11</v>
          </cell>
          <cell r="G88" t="str">
            <v xml:space="preserve">UD. Harapan Maju  </v>
          </cell>
          <cell r="H88">
            <v>61</v>
          </cell>
          <cell r="I88" t="str">
            <v xml:space="preserve">Edamame Segar </v>
          </cell>
          <cell r="J88">
            <v>75</v>
          </cell>
          <cell r="K88">
            <v>1650</v>
          </cell>
          <cell r="L88">
            <v>123750</v>
          </cell>
          <cell r="M88" t="str">
            <v>Dijual</v>
          </cell>
          <cell r="N88" t="str">
            <v>Perum. Bedadung Indah Blok CC 7 - Jember</v>
          </cell>
          <cell r="O88" t="str">
            <v>0331 335637</v>
          </cell>
          <cell r="P88" t="str">
            <v>Slamet Sunarno</v>
          </cell>
          <cell r="Q88" t="str">
            <v>-</v>
          </cell>
        </row>
        <row r="89">
          <cell r="C89">
            <v>1351</v>
          </cell>
          <cell r="D89">
            <v>38366</v>
          </cell>
          <cell r="E89">
            <v>38396</v>
          </cell>
          <cell r="F89">
            <v>28</v>
          </cell>
          <cell r="G89" t="str">
            <v>Bp. Aditya</v>
          </cell>
          <cell r="H89">
            <v>51</v>
          </cell>
          <cell r="I89" t="str">
            <v xml:space="preserve">Edamame Segar </v>
          </cell>
          <cell r="J89">
            <v>40</v>
          </cell>
          <cell r="K89">
            <v>3500</v>
          </cell>
          <cell r="L89">
            <v>140000</v>
          </cell>
          <cell r="M89" t="str">
            <v>Dijual</v>
          </cell>
          <cell r="N89" t="str">
            <v>Pasuruan</v>
          </cell>
          <cell r="O89" t="str">
            <v>-</v>
          </cell>
          <cell r="P89" t="str">
            <v>-</v>
          </cell>
          <cell r="Q89" t="str">
            <v>-</v>
          </cell>
        </row>
        <row r="90">
          <cell r="D90">
            <v>38366</v>
          </cell>
          <cell r="E90">
            <v>38396</v>
          </cell>
          <cell r="F90">
            <v>28</v>
          </cell>
          <cell r="G90" t="str">
            <v>Bp. Aditya</v>
          </cell>
          <cell r="H90">
            <v>61</v>
          </cell>
          <cell r="I90" t="str">
            <v xml:space="preserve">Edamame Segar </v>
          </cell>
          <cell r="J90">
            <v>20</v>
          </cell>
          <cell r="K90">
            <v>1650</v>
          </cell>
          <cell r="L90">
            <v>33000</v>
          </cell>
          <cell r="M90" t="str">
            <v>Dijual</v>
          </cell>
          <cell r="N90" t="str">
            <v>Pasuruan</v>
          </cell>
          <cell r="O90" t="str">
            <v>-</v>
          </cell>
          <cell r="P90" t="str">
            <v>-</v>
          </cell>
          <cell r="Q90" t="str">
            <v>-</v>
          </cell>
        </row>
        <row r="91">
          <cell r="D91">
            <v>38371</v>
          </cell>
          <cell r="E91">
            <v>38401</v>
          </cell>
          <cell r="F91">
            <v>1</v>
          </cell>
          <cell r="G91" t="str">
            <v>Masuya Graha Trikencana</v>
          </cell>
          <cell r="H91">
            <v>0</v>
          </cell>
          <cell r="I91" t="str">
            <v>Okura Beku</v>
          </cell>
          <cell r="J91">
            <v>40</v>
          </cell>
          <cell r="K91">
            <v>9000</v>
          </cell>
          <cell r="L91">
            <v>360000</v>
          </cell>
          <cell r="M91" t="str">
            <v>Dijual</v>
          </cell>
          <cell r="N91" t="str">
            <v>Jl. Agung Karya IV Blok B No. 22 - Jakarta</v>
          </cell>
          <cell r="O91" t="str">
            <v>021 6511180</v>
          </cell>
          <cell r="P91" t="str">
            <v>Nany S / Chia Fong</v>
          </cell>
          <cell r="Q91" t="str">
            <v>01.343.593.8-042.000</v>
          </cell>
        </row>
        <row r="92">
          <cell r="D92">
            <v>38371</v>
          </cell>
          <cell r="E92">
            <v>38401</v>
          </cell>
          <cell r="F92">
            <v>1</v>
          </cell>
          <cell r="G92" t="str">
            <v>Masuya Graha Trikencana</v>
          </cell>
          <cell r="H92">
            <v>0</v>
          </cell>
          <cell r="I92" t="str">
            <v>Edamame Beku</v>
          </cell>
          <cell r="J92">
            <v>6</v>
          </cell>
          <cell r="M92" t="str">
            <v>Bingkisan</v>
          </cell>
          <cell r="N92" t="str">
            <v>Jl. Agung Karya IV Blok B No. 22 - Jakarta</v>
          </cell>
          <cell r="O92" t="str">
            <v>021 6511180</v>
          </cell>
          <cell r="P92" t="str">
            <v>Nany S / Chia Fong</v>
          </cell>
          <cell r="Q92" t="str">
            <v>01.343.593.8-042.000</v>
          </cell>
        </row>
        <row r="93">
          <cell r="C93">
            <v>1352</v>
          </cell>
          <cell r="D93">
            <v>38366</v>
          </cell>
          <cell r="E93">
            <v>38396</v>
          </cell>
          <cell r="F93">
            <v>11</v>
          </cell>
          <cell r="G93" t="str">
            <v xml:space="preserve">UD. Harapan Maju  </v>
          </cell>
          <cell r="H93">
            <v>61</v>
          </cell>
          <cell r="I93" t="str">
            <v xml:space="preserve">Edamame Segar </v>
          </cell>
          <cell r="J93">
            <v>40</v>
          </cell>
          <cell r="K93">
            <v>1650</v>
          </cell>
          <cell r="L93">
            <v>66000</v>
          </cell>
          <cell r="M93" t="str">
            <v>Dijual</v>
          </cell>
          <cell r="N93" t="str">
            <v>Perum. Bedadung Indah Blok CC 7 - Jember</v>
          </cell>
          <cell r="O93" t="str">
            <v>0331 335637</v>
          </cell>
          <cell r="P93" t="str">
            <v>Slamet Sunarno</v>
          </cell>
          <cell r="Q93" t="str">
            <v>-</v>
          </cell>
        </row>
        <row r="94">
          <cell r="C94">
            <v>1353</v>
          </cell>
          <cell r="D94">
            <v>38371</v>
          </cell>
          <cell r="E94">
            <v>38401</v>
          </cell>
          <cell r="F94">
            <v>10</v>
          </cell>
          <cell r="G94" t="str">
            <v xml:space="preserve">PT. Saung Mirwan </v>
          </cell>
          <cell r="H94">
            <v>51</v>
          </cell>
          <cell r="I94" t="str">
            <v xml:space="preserve">Edamame Segar </v>
          </cell>
          <cell r="J94">
            <v>700</v>
          </cell>
          <cell r="K94">
            <v>3500</v>
          </cell>
          <cell r="L94">
            <v>2450000</v>
          </cell>
          <cell r="M94" t="str">
            <v>Dijual</v>
          </cell>
          <cell r="N94" t="str">
            <v>Jl. Cekopo Selatan Ds. Sukamana - Bogor</v>
          </cell>
          <cell r="O94" t="str">
            <v>0251 241269</v>
          </cell>
          <cell r="P94" t="str">
            <v>Bp. Rolis</v>
          </cell>
          <cell r="Q94" t="str">
            <v>-</v>
          </cell>
        </row>
        <row r="95">
          <cell r="C95">
            <v>1354</v>
          </cell>
          <cell r="D95">
            <v>38367</v>
          </cell>
          <cell r="E95">
            <v>38397</v>
          </cell>
          <cell r="F95">
            <v>15</v>
          </cell>
          <cell r="G95" t="str">
            <v>UD. Vitta Prima</v>
          </cell>
          <cell r="H95">
            <v>31</v>
          </cell>
          <cell r="I95" t="str">
            <v>Edamame Beku</v>
          </cell>
          <cell r="J95">
            <v>25</v>
          </cell>
          <cell r="K95">
            <v>3000</v>
          </cell>
          <cell r="L95">
            <v>75000</v>
          </cell>
          <cell r="M95" t="str">
            <v>Dijual</v>
          </cell>
          <cell r="N95" t="str">
            <v>Jl. LetJend. Suprapto Gg. 3A No. 47 - Jember</v>
          </cell>
          <cell r="O95" t="str">
            <v>0331 334117</v>
          </cell>
          <cell r="P95" t="str">
            <v>Eko Pramudianto</v>
          </cell>
          <cell r="Q95" t="str">
            <v>-</v>
          </cell>
        </row>
        <row r="96">
          <cell r="D96">
            <v>38367</v>
          </cell>
          <cell r="E96">
            <v>38397</v>
          </cell>
          <cell r="F96">
            <v>15</v>
          </cell>
          <cell r="G96" t="str">
            <v>UD. Vitta Prima</v>
          </cell>
          <cell r="H96">
            <v>32</v>
          </cell>
          <cell r="I96" t="str">
            <v>Edamame Beku</v>
          </cell>
          <cell r="J96">
            <v>25</v>
          </cell>
          <cell r="K96">
            <v>3000</v>
          </cell>
          <cell r="L96">
            <v>75000</v>
          </cell>
          <cell r="M96" t="str">
            <v>Dijual</v>
          </cell>
          <cell r="N96" t="str">
            <v>Jl. LetJend. Suprapto Gg. 3A No. 47 - Jember</v>
          </cell>
          <cell r="O96" t="str">
            <v>0331 334117</v>
          </cell>
          <cell r="P96" t="str">
            <v>Eko Pramudianto</v>
          </cell>
          <cell r="Q96" t="str">
            <v>-</v>
          </cell>
        </row>
        <row r="97">
          <cell r="C97">
            <v>1355</v>
          </cell>
          <cell r="D97">
            <v>38369</v>
          </cell>
          <cell r="E97">
            <v>38399</v>
          </cell>
          <cell r="F97">
            <v>14</v>
          </cell>
          <cell r="G97" t="str">
            <v>UD. Slamet</v>
          </cell>
          <cell r="H97">
            <v>32</v>
          </cell>
          <cell r="I97" t="str">
            <v>Edamame Beku</v>
          </cell>
          <cell r="J97">
            <v>28</v>
          </cell>
          <cell r="K97">
            <v>3000</v>
          </cell>
          <cell r="L97">
            <v>84000</v>
          </cell>
          <cell r="M97" t="str">
            <v>Dijual</v>
          </cell>
          <cell r="N97" t="str">
            <v>Jl. Pahlawan  gg. Gangsiran - Probolinggo</v>
          </cell>
          <cell r="O97" t="str">
            <v>0335 424276</v>
          </cell>
          <cell r="P97" t="str">
            <v>Slamet Hariyadi</v>
          </cell>
          <cell r="Q97" t="str">
            <v>-</v>
          </cell>
        </row>
        <row r="98">
          <cell r="C98">
            <v>1356</v>
          </cell>
          <cell r="D98">
            <v>38370</v>
          </cell>
          <cell r="E98">
            <v>38400</v>
          </cell>
          <cell r="F98">
            <v>18</v>
          </cell>
          <cell r="G98" t="str">
            <v xml:space="preserve">P. Sunyoto </v>
          </cell>
          <cell r="H98">
            <v>32</v>
          </cell>
          <cell r="I98" t="str">
            <v>Edamame Beku</v>
          </cell>
          <cell r="J98">
            <v>100</v>
          </cell>
          <cell r="K98">
            <v>3000</v>
          </cell>
          <cell r="L98">
            <v>300000</v>
          </cell>
          <cell r="M98" t="str">
            <v>Dijual</v>
          </cell>
          <cell r="N98" t="str">
            <v>Perum. Prasaja Mulya A 8 Probolinggo</v>
          </cell>
          <cell r="O98" t="str">
            <v>0335 422608</v>
          </cell>
          <cell r="P98" t="str">
            <v>P. Sunyoto</v>
          </cell>
          <cell r="Q98" t="str">
            <v>-</v>
          </cell>
        </row>
        <row r="99">
          <cell r="C99">
            <v>1357</v>
          </cell>
          <cell r="D99">
            <v>38368</v>
          </cell>
          <cell r="E99">
            <v>38398</v>
          </cell>
          <cell r="F99">
            <v>22</v>
          </cell>
          <cell r="G99" t="str">
            <v>Hadi Patrang</v>
          </cell>
          <cell r="H99">
            <v>41</v>
          </cell>
          <cell r="I99" t="str">
            <v>Mukimame</v>
          </cell>
          <cell r="J99">
            <v>50</v>
          </cell>
          <cell r="K99">
            <v>1250</v>
          </cell>
          <cell r="L99">
            <v>62500</v>
          </cell>
          <cell r="M99" t="str">
            <v>Dijual</v>
          </cell>
          <cell r="N99" t="str">
            <v>Jl Blimbing 70 Patrang Jember</v>
          </cell>
          <cell r="O99" t="str">
            <v>0331 428850</v>
          </cell>
          <cell r="P99" t="str">
            <v>Hadi Purnomo</v>
          </cell>
          <cell r="Q99" t="str">
            <v>-</v>
          </cell>
        </row>
        <row r="100">
          <cell r="C100">
            <v>1358</v>
          </cell>
          <cell r="D100">
            <v>38369</v>
          </cell>
          <cell r="E100">
            <v>38399</v>
          </cell>
          <cell r="F100">
            <v>9</v>
          </cell>
          <cell r="G100" t="str">
            <v xml:space="preserve">UD. Fajar </v>
          </cell>
          <cell r="H100">
            <v>41</v>
          </cell>
          <cell r="I100" t="str">
            <v>Mukimame</v>
          </cell>
          <cell r="J100">
            <v>10</v>
          </cell>
          <cell r="K100">
            <v>1250</v>
          </cell>
          <cell r="L100">
            <v>12500</v>
          </cell>
          <cell r="M100" t="str">
            <v>Dijual</v>
          </cell>
          <cell r="N100" t="str">
            <v>Jl. Manggar 150 Jember</v>
          </cell>
          <cell r="O100" t="str">
            <v>0331 482641</v>
          </cell>
          <cell r="P100" t="str">
            <v>Sriwiyani</v>
          </cell>
          <cell r="Q100" t="str">
            <v>-</v>
          </cell>
        </row>
        <row r="101">
          <cell r="C101">
            <v>1359</v>
          </cell>
          <cell r="D101">
            <v>38369</v>
          </cell>
          <cell r="E101">
            <v>38399</v>
          </cell>
          <cell r="F101">
            <v>11</v>
          </cell>
          <cell r="G101" t="str">
            <v xml:space="preserve">UD. Harapan Maju  </v>
          </cell>
          <cell r="H101">
            <v>61</v>
          </cell>
          <cell r="I101" t="str">
            <v xml:space="preserve">Edamame Segar </v>
          </cell>
          <cell r="J101">
            <v>150</v>
          </cell>
          <cell r="K101">
            <v>1650</v>
          </cell>
          <cell r="L101">
            <v>247500</v>
          </cell>
          <cell r="M101" t="str">
            <v>Dijual</v>
          </cell>
          <cell r="N101" t="str">
            <v>Perum. Bedadung Indah Blok CC 7 - Jember</v>
          </cell>
          <cell r="O101" t="str">
            <v>0331 335637</v>
          </cell>
          <cell r="P101" t="str">
            <v>Slamet Sunarno</v>
          </cell>
          <cell r="Q101" t="str">
            <v>-</v>
          </cell>
        </row>
        <row r="102">
          <cell r="C102">
            <v>1360</v>
          </cell>
          <cell r="D102">
            <v>38370</v>
          </cell>
          <cell r="E102">
            <v>38400</v>
          </cell>
          <cell r="F102">
            <v>28</v>
          </cell>
          <cell r="G102" t="str">
            <v>Bp. Aditya</v>
          </cell>
          <cell r="H102">
            <v>51</v>
          </cell>
          <cell r="I102" t="str">
            <v xml:space="preserve">Edamame Segar </v>
          </cell>
          <cell r="J102">
            <v>40</v>
          </cell>
          <cell r="K102">
            <v>3500</v>
          </cell>
          <cell r="L102">
            <v>140000</v>
          </cell>
          <cell r="M102" t="str">
            <v>Dijual</v>
          </cell>
          <cell r="N102" t="str">
            <v>Pasuruan</v>
          </cell>
          <cell r="O102" t="str">
            <v>-</v>
          </cell>
          <cell r="P102" t="str">
            <v>-</v>
          </cell>
          <cell r="Q102" t="str">
            <v>-</v>
          </cell>
        </row>
        <row r="103">
          <cell r="D103">
            <v>38370</v>
          </cell>
          <cell r="E103">
            <v>38400</v>
          </cell>
          <cell r="F103">
            <v>28</v>
          </cell>
          <cell r="G103" t="str">
            <v>Bp. Aditya</v>
          </cell>
          <cell r="H103">
            <v>61</v>
          </cell>
          <cell r="I103" t="str">
            <v xml:space="preserve">Edamame Segar </v>
          </cell>
          <cell r="J103">
            <v>30</v>
          </cell>
          <cell r="K103">
            <v>1650</v>
          </cell>
          <cell r="L103">
            <v>49500</v>
          </cell>
          <cell r="M103" t="str">
            <v>Dijual</v>
          </cell>
          <cell r="N103" t="str">
            <v>Pasuruan</v>
          </cell>
          <cell r="O103" t="str">
            <v>-</v>
          </cell>
          <cell r="P103" t="str">
            <v>-</v>
          </cell>
          <cell r="Q103" t="str">
            <v>-</v>
          </cell>
        </row>
        <row r="104">
          <cell r="C104">
            <v>1361</v>
          </cell>
          <cell r="D104">
            <v>38370</v>
          </cell>
          <cell r="E104">
            <v>38400</v>
          </cell>
          <cell r="F104">
            <v>25</v>
          </cell>
          <cell r="G104" t="str">
            <v>UD. Jaya</v>
          </cell>
          <cell r="H104">
            <v>32</v>
          </cell>
          <cell r="I104" t="str">
            <v>Edamame Beku</v>
          </cell>
          <cell r="J104">
            <v>30</v>
          </cell>
          <cell r="K104">
            <v>3000</v>
          </cell>
          <cell r="L104">
            <v>90000</v>
          </cell>
          <cell r="M104" t="str">
            <v>Dijual</v>
          </cell>
          <cell r="N104" t="str">
            <v>Jember</v>
          </cell>
          <cell r="O104">
            <v>0</v>
          </cell>
          <cell r="P104" t="str">
            <v>Didik</v>
          </cell>
          <cell r="Q104" t="str">
            <v>-</v>
          </cell>
        </row>
        <row r="105">
          <cell r="C105">
            <v>1362</v>
          </cell>
          <cell r="D105">
            <v>38372</v>
          </cell>
          <cell r="E105">
            <v>38402</v>
          </cell>
          <cell r="F105">
            <v>9</v>
          </cell>
          <cell r="G105" t="str">
            <v xml:space="preserve">UD. Fajar </v>
          </cell>
          <cell r="H105">
            <v>31</v>
          </cell>
          <cell r="I105" t="str">
            <v>Edamame Beku</v>
          </cell>
          <cell r="J105">
            <v>50</v>
          </cell>
          <cell r="K105">
            <v>3000</v>
          </cell>
          <cell r="L105">
            <v>150000</v>
          </cell>
          <cell r="M105" t="str">
            <v>Dijual</v>
          </cell>
          <cell r="N105" t="str">
            <v>Jl. Manggar 150 Jember</v>
          </cell>
          <cell r="O105" t="str">
            <v>0331 482641</v>
          </cell>
          <cell r="P105" t="str">
            <v>Sriwiyani</v>
          </cell>
          <cell r="Q105" t="str">
            <v>-</v>
          </cell>
        </row>
        <row r="106">
          <cell r="C106">
            <v>1363</v>
          </cell>
          <cell r="D106">
            <v>38371</v>
          </cell>
          <cell r="E106">
            <v>38401</v>
          </cell>
          <cell r="F106">
            <v>18</v>
          </cell>
          <cell r="G106" t="str">
            <v xml:space="preserve">P. Sunyoto </v>
          </cell>
          <cell r="H106">
            <v>31</v>
          </cell>
          <cell r="I106" t="str">
            <v>Edamame Beku</v>
          </cell>
          <cell r="J106">
            <v>100</v>
          </cell>
          <cell r="K106">
            <v>3000</v>
          </cell>
          <cell r="L106">
            <v>300000</v>
          </cell>
          <cell r="M106" t="str">
            <v>Dijual</v>
          </cell>
          <cell r="N106" t="str">
            <v>Perum. Prasaja Mulya A 8 Probolinggo</v>
          </cell>
          <cell r="O106" t="str">
            <v>0335 422608</v>
          </cell>
          <cell r="P106" t="str">
            <v>P. Sunyoto</v>
          </cell>
          <cell r="Q106" t="str">
            <v>-</v>
          </cell>
        </row>
        <row r="107">
          <cell r="C107">
            <v>1364</v>
          </cell>
          <cell r="D107">
            <v>38372</v>
          </cell>
          <cell r="E107">
            <v>38402</v>
          </cell>
          <cell r="F107">
            <v>9</v>
          </cell>
          <cell r="G107" t="str">
            <v xml:space="preserve">UD. Fajar </v>
          </cell>
          <cell r="H107">
            <v>31</v>
          </cell>
          <cell r="I107" t="str">
            <v>Edamame Beku</v>
          </cell>
          <cell r="J107">
            <v>24</v>
          </cell>
          <cell r="K107">
            <v>3000</v>
          </cell>
          <cell r="L107">
            <v>72000</v>
          </cell>
          <cell r="M107" t="str">
            <v>Dijual</v>
          </cell>
          <cell r="N107" t="str">
            <v>Jl. Manggar 150 Jember</v>
          </cell>
          <cell r="O107" t="str">
            <v>0331 482641</v>
          </cell>
          <cell r="P107" t="str">
            <v>Sriwiyani</v>
          </cell>
          <cell r="Q107" t="str">
            <v>-</v>
          </cell>
        </row>
        <row r="108">
          <cell r="D108">
            <v>38372</v>
          </cell>
          <cell r="E108">
            <v>38402</v>
          </cell>
          <cell r="F108">
            <v>9</v>
          </cell>
          <cell r="G108" t="str">
            <v xml:space="preserve">UD. Fajar </v>
          </cell>
          <cell r="H108">
            <v>32</v>
          </cell>
          <cell r="I108" t="str">
            <v>Edamame Beku</v>
          </cell>
          <cell r="J108">
            <v>24</v>
          </cell>
          <cell r="K108">
            <v>3000</v>
          </cell>
          <cell r="L108">
            <v>72000</v>
          </cell>
          <cell r="M108" t="str">
            <v>Dijual</v>
          </cell>
          <cell r="N108" t="str">
            <v>Jl. Manggar 150 Jember</v>
          </cell>
          <cell r="O108" t="str">
            <v>0331 482641</v>
          </cell>
          <cell r="P108" t="str">
            <v>Sriwiyani</v>
          </cell>
          <cell r="Q108" t="str">
            <v>-</v>
          </cell>
        </row>
        <row r="109">
          <cell r="D109">
            <v>38372</v>
          </cell>
          <cell r="E109">
            <v>38402</v>
          </cell>
          <cell r="F109">
            <v>9</v>
          </cell>
          <cell r="G109" t="str">
            <v xml:space="preserve">UD. Fajar </v>
          </cell>
          <cell r="H109">
            <v>31</v>
          </cell>
          <cell r="I109" t="str">
            <v>Edamame Beku</v>
          </cell>
          <cell r="J109">
            <v>5</v>
          </cell>
          <cell r="M109" t="str">
            <v>Promosi</v>
          </cell>
          <cell r="N109" t="str">
            <v>Jl. Manggar 150 Jember</v>
          </cell>
          <cell r="O109" t="str">
            <v>0331 482641</v>
          </cell>
          <cell r="P109" t="str">
            <v>Sriwiyani</v>
          </cell>
          <cell r="Q109" t="str">
            <v>-</v>
          </cell>
        </row>
        <row r="110">
          <cell r="D110">
            <v>38372</v>
          </cell>
          <cell r="E110">
            <v>38402</v>
          </cell>
          <cell r="F110">
            <v>9</v>
          </cell>
          <cell r="G110" t="str">
            <v xml:space="preserve">UD. Fajar </v>
          </cell>
          <cell r="H110">
            <v>32</v>
          </cell>
          <cell r="I110" t="str">
            <v>Edamame Beku</v>
          </cell>
          <cell r="J110">
            <v>5</v>
          </cell>
          <cell r="M110" t="str">
            <v>Promosi</v>
          </cell>
          <cell r="N110" t="str">
            <v>Jl. Manggar 150 Jember</v>
          </cell>
          <cell r="O110" t="str">
            <v>0331 482641</v>
          </cell>
          <cell r="P110" t="str">
            <v>Sriwiyani</v>
          </cell>
          <cell r="Q110" t="str">
            <v>-</v>
          </cell>
        </row>
        <row r="111">
          <cell r="C111">
            <v>1365</v>
          </cell>
          <cell r="D111">
            <v>38371</v>
          </cell>
          <cell r="E111">
            <v>38401</v>
          </cell>
          <cell r="F111">
            <v>23</v>
          </cell>
          <cell r="G111" t="str">
            <v>Jember Outlet</v>
          </cell>
          <cell r="H111">
            <v>31</v>
          </cell>
          <cell r="I111" t="str">
            <v>Edamame Beku</v>
          </cell>
          <cell r="J111">
            <v>15</v>
          </cell>
          <cell r="K111">
            <v>3000</v>
          </cell>
          <cell r="L111">
            <v>45000</v>
          </cell>
          <cell r="M111" t="str">
            <v>Dijual</v>
          </cell>
          <cell r="N111" t="str">
            <v>Jl. PB Sudirman 11</v>
          </cell>
          <cell r="O111" t="str">
            <v>0331 426066</v>
          </cell>
          <cell r="P111" t="str">
            <v>Ibu Watik</v>
          </cell>
          <cell r="Q111" t="str">
            <v>-</v>
          </cell>
        </row>
        <row r="112">
          <cell r="D112">
            <v>38371</v>
          </cell>
          <cell r="E112">
            <v>38401</v>
          </cell>
          <cell r="F112">
            <v>23</v>
          </cell>
          <cell r="G112" t="str">
            <v>Jember Outlet</v>
          </cell>
          <cell r="H112">
            <v>32</v>
          </cell>
          <cell r="I112" t="str">
            <v>Edamame Beku</v>
          </cell>
          <cell r="J112">
            <v>15</v>
          </cell>
          <cell r="K112">
            <v>3000</v>
          </cell>
          <cell r="L112">
            <v>45000</v>
          </cell>
          <cell r="M112" t="str">
            <v>Dijual</v>
          </cell>
          <cell r="N112" t="str">
            <v>Jl. PB Sudirman 11</v>
          </cell>
          <cell r="O112" t="str">
            <v>0331 426066</v>
          </cell>
          <cell r="P112" t="str">
            <v>Ibu Watik</v>
          </cell>
          <cell r="Q112" t="str">
            <v>-</v>
          </cell>
        </row>
        <row r="113">
          <cell r="C113">
            <v>1366</v>
          </cell>
          <cell r="D113">
            <v>38371</v>
          </cell>
          <cell r="E113">
            <v>38401</v>
          </cell>
          <cell r="F113">
            <v>14</v>
          </cell>
          <cell r="G113" t="str">
            <v>UD. Slamet</v>
          </cell>
          <cell r="H113">
            <v>61</v>
          </cell>
          <cell r="I113" t="str">
            <v xml:space="preserve">Edamame Segar </v>
          </cell>
          <cell r="J113">
            <v>75</v>
          </cell>
          <cell r="K113">
            <v>1650</v>
          </cell>
          <cell r="L113">
            <v>123750</v>
          </cell>
          <cell r="M113" t="str">
            <v>Dijual</v>
          </cell>
          <cell r="N113" t="str">
            <v>Jl. Pahlawan  gg. Gangsiran - Probolinggo</v>
          </cell>
          <cell r="O113" t="str">
            <v>0335 424276</v>
          </cell>
          <cell r="P113" t="str">
            <v>Slamet Hariyadi</v>
          </cell>
          <cell r="Q113" t="str">
            <v>-</v>
          </cell>
        </row>
        <row r="114">
          <cell r="C114">
            <v>1367</v>
          </cell>
          <cell r="D114">
            <v>38371</v>
          </cell>
          <cell r="E114">
            <v>38401</v>
          </cell>
          <cell r="F114">
            <v>11</v>
          </cell>
          <cell r="G114" t="str">
            <v xml:space="preserve">UD. Harapan Maju  </v>
          </cell>
          <cell r="H114">
            <v>61</v>
          </cell>
          <cell r="I114" t="str">
            <v xml:space="preserve">Edamame Segar </v>
          </cell>
          <cell r="J114">
            <v>75</v>
          </cell>
          <cell r="K114">
            <v>1650</v>
          </cell>
          <cell r="L114">
            <v>123750</v>
          </cell>
          <cell r="M114" t="str">
            <v>Dijual</v>
          </cell>
          <cell r="N114" t="str">
            <v>Perum. Bedadung Indah Blok CC 7 - Jember</v>
          </cell>
          <cell r="O114" t="str">
            <v>0331 335637</v>
          </cell>
          <cell r="P114" t="str">
            <v>Slamet Sunarno</v>
          </cell>
          <cell r="Q114" t="str">
            <v>-</v>
          </cell>
        </row>
        <row r="115">
          <cell r="C115">
            <v>1368</v>
          </cell>
          <cell r="D115">
            <v>38372</v>
          </cell>
          <cell r="E115">
            <v>38402</v>
          </cell>
          <cell r="F115">
            <v>23</v>
          </cell>
          <cell r="G115" t="str">
            <v>Jember Outlet</v>
          </cell>
          <cell r="H115">
            <v>31</v>
          </cell>
          <cell r="I115" t="str">
            <v>Edamame Beku</v>
          </cell>
          <cell r="J115">
            <v>10</v>
          </cell>
          <cell r="K115">
            <v>3000</v>
          </cell>
          <cell r="L115">
            <v>30000</v>
          </cell>
          <cell r="M115" t="str">
            <v>Dijual</v>
          </cell>
          <cell r="N115" t="str">
            <v>Jl. PB Sudirman 11</v>
          </cell>
          <cell r="O115" t="str">
            <v>0331 426066</v>
          </cell>
          <cell r="P115" t="str">
            <v>Ibu Watik</v>
          </cell>
          <cell r="Q115" t="str">
            <v>-</v>
          </cell>
        </row>
        <row r="116">
          <cell r="D116">
            <v>38372</v>
          </cell>
          <cell r="E116">
            <v>38402</v>
          </cell>
          <cell r="F116">
            <v>23</v>
          </cell>
          <cell r="G116" t="str">
            <v>Jember Outlet</v>
          </cell>
          <cell r="H116">
            <v>32</v>
          </cell>
          <cell r="I116" t="str">
            <v>Edamame Beku</v>
          </cell>
          <cell r="J116">
            <v>10</v>
          </cell>
          <cell r="K116">
            <v>3000</v>
          </cell>
          <cell r="L116">
            <v>30000</v>
          </cell>
          <cell r="M116" t="str">
            <v>Dijual</v>
          </cell>
          <cell r="N116" t="str">
            <v>Jl. PB Sudirman 11</v>
          </cell>
          <cell r="O116" t="str">
            <v>0331 426066</v>
          </cell>
          <cell r="P116" t="str">
            <v>Ibu Watik</v>
          </cell>
          <cell r="Q116" t="str">
            <v>-</v>
          </cell>
        </row>
        <row r="117">
          <cell r="C117">
            <v>1369</v>
          </cell>
          <cell r="D117">
            <v>38375</v>
          </cell>
          <cell r="E117">
            <v>38405</v>
          </cell>
          <cell r="F117">
            <v>22</v>
          </cell>
          <cell r="G117" t="str">
            <v>Hadi Patrang</v>
          </cell>
          <cell r="H117">
            <v>41</v>
          </cell>
          <cell r="I117" t="str">
            <v>Mukimame</v>
          </cell>
          <cell r="J117">
            <v>50</v>
          </cell>
          <cell r="K117">
            <v>1250</v>
          </cell>
          <cell r="L117">
            <v>62500</v>
          </cell>
          <cell r="M117" t="str">
            <v>Dijual</v>
          </cell>
          <cell r="N117" t="str">
            <v>Jl Blimbing 70 Patrang Jember</v>
          </cell>
          <cell r="O117" t="str">
            <v>0331 428850</v>
          </cell>
          <cell r="P117" t="str">
            <v>Hadi Purnomo</v>
          </cell>
          <cell r="Q117" t="str">
            <v>-</v>
          </cell>
        </row>
        <row r="118">
          <cell r="C118">
            <v>1370</v>
          </cell>
          <cell r="D118">
            <v>38371</v>
          </cell>
          <cell r="E118">
            <v>38401</v>
          </cell>
          <cell r="F118">
            <v>11</v>
          </cell>
          <cell r="G118" t="str">
            <v xml:space="preserve">UD. Harapan Maju  </v>
          </cell>
          <cell r="H118">
            <v>61</v>
          </cell>
          <cell r="I118" t="str">
            <v xml:space="preserve">Edamame Segar </v>
          </cell>
          <cell r="J118">
            <v>60</v>
          </cell>
          <cell r="K118">
            <v>1650</v>
          </cell>
          <cell r="L118">
            <v>99000</v>
          </cell>
          <cell r="M118" t="str">
            <v>Dijual</v>
          </cell>
          <cell r="N118" t="str">
            <v>Perum. Bedadung Indah Blok CC 7 - Jember</v>
          </cell>
          <cell r="O118" t="str">
            <v>0331 335637</v>
          </cell>
          <cell r="P118" t="str">
            <v>Slamet Sunarno</v>
          </cell>
          <cell r="Q118" t="str">
            <v>-</v>
          </cell>
        </row>
        <row r="119">
          <cell r="C119">
            <v>1371</v>
          </cell>
          <cell r="D119">
            <v>38372</v>
          </cell>
          <cell r="E119">
            <v>38402</v>
          </cell>
          <cell r="F119">
            <v>6</v>
          </cell>
          <cell r="G119" t="str">
            <v>Cosmo Surabaya</v>
          </cell>
          <cell r="H119">
            <v>11</v>
          </cell>
          <cell r="I119" t="str">
            <v>Edamame Beku</v>
          </cell>
          <cell r="J119">
            <v>50</v>
          </cell>
          <cell r="K119">
            <v>9000</v>
          </cell>
          <cell r="L119">
            <v>450000</v>
          </cell>
          <cell r="M119" t="str">
            <v>Dijual</v>
          </cell>
          <cell r="N119" t="str">
            <v>Jl. Mayjen Sungkono - Darmo Park  Blok V  4-6    Surabaya</v>
          </cell>
          <cell r="O119" t="str">
            <v>031 5684859</v>
          </cell>
          <cell r="P119" t="str">
            <v>Edy S / Ningsih</v>
          </cell>
          <cell r="Q119" t="str">
            <v>-</v>
          </cell>
        </row>
        <row r="120">
          <cell r="D120">
            <v>38372</v>
          </cell>
          <cell r="E120">
            <v>38402</v>
          </cell>
          <cell r="F120">
            <v>6</v>
          </cell>
          <cell r="G120" t="str">
            <v>Cosmo Surabaya</v>
          </cell>
          <cell r="H120">
            <v>61</v>
          </cell>
          <cell r="I120" t="str">
            <v xml:space="preserve">Edamame Segar </v>
          </cell>
          <cell r="J120">
            <v>10</v>
          </cell>
          <cell r="K120">
            <v>1650</v>
          </cell>
          <cell r="L120">
            <v>16500</v>
          </cell>
          <cell r="M120" t="str">
            <v>Dijual</v>
          </cell>
          <cell r="N120" t="str">
            <v>Jl. Mayjen Sungkono - Darmo Park  Blok V  4-6    Surabaya</v>
          </cell>
          <cell r="O120" t="str">
            <v>031 5684859</v>
          </cell>
          <cell r="P120" t="str">
            <v>Edy S / Ningsih</v>
          </cell>
          <cell r="Q120" t="str">
            <v>-</v>
          </cell>
        </row>
        <row r="121">
          <cell r="C121">
            <v>1372</v>
          </cell>
          <cell r="D121">
            <v>38372</v>
          </cell>
          <cell r="E121">
            <v>38402</v>
          </cell>
          <cell r="F121">
            <v>21</v>
          </cell>
          <cell r="G121" t="str">
            <v>Dr. Watik</v>
          </cell>
          <cell r="H121">
            <v>32</v>
          </cell>
          <cell r="I121" t="str">
            <v>Edamame Beku</v>
          </cell>
          <cell r="J121">
            <v>20</v>
          </cell>
          <cell r="K121">
            <v>3000</v>
          </cell>
          <cell r="L121">
            <v>60000</v>
          </cell>
          <cell r="M121" t="str">
            <v>Dijual</v>
          </cell>
          <cell r="N121" t="str">
            <v>Perum Iglas Jl.A Yani 74 Surabaya</v>
          </cell>
          <cell r="O121" t="str">
            <v>031 8291033</v>
          </cell>
          <cell r="P121" t="str">
            <v>Dr. Watik</v>
          </cell>
          <cell r="Q121" t="str">
            <v>-</v>
          </cell>
        </row>
        <row r="122">
          <cell r="D122">
            <v>38372</v>
          </cell>
          <cell r="E122">
            <v>38402</v>
          </cell>
          <cell r="F122">
            <v>21</v>
          </cell>
          <cell r="G122" t="str">
            <v>Dr. Watik</v>
          </cell>
          <cell r="H122">
            <v>32</v>
          </cell>
          <cell r="I122" t="str">
            <v>Edamame Beku</v>
          </cell>
          <cell r="J122">
            <v>10</v>
          </cell>
          <cell r="K122">
            <v>3000</v>
          </cell>
          <cell r="L122">
            <v>30000</v>
          </cell>
          <cell r="M122" t="str">
            <v>Dijual</v>
          </cell>
          <cell r="N122" t="str">
            <v>Perum Iglas Jl.A Yani 74 Surabaya</v>
          </cell>
          <cell r="O122" t="str">
            <v>031 8291033</v>
          </cell>
          <cell r="P122" t="str">
            <v>Dr. Watik</v>
          </cell>
          <cell r="Q122" t="str">
            <v>-</v>
          </cell>
        </row>
        <row r="123">
          <cell r="D123">
            <v>38372</v>
          </cell>
          <cell r="E123">
            <v>38402</v>
          </cell>
          <cell r="F123">
            <v>21</v>
          </cell>
          <cell r="G123" t="str">
            <v>Dr. Watik</v>
          </cell>
          <cell r="H123">
            <v>31</v>
          </cell>
          <cell r="I123" t="str">
            <v>Edamame Beku</v>
          </cell>
          <cell r="J123">
            <v>10</v>
          </cell>
          <cell r="K123">
            <v>3000</v>
          </cell>
          <cell r="L123">
            <v>30000</v>
          </cell>
          <cell r="M123" t="str">
            <v>Dijual</v>
          </cell>
          <cell r="N123" t="str">
            <v>Perum Iglas Jl.A Yani 74 Surabaya</v>
          </cell>
          <cell r="O123" t="str">
            <v>031 8291033</v>
          </cell>
          <cell r="P123" t="str">
            <v>Dr. Watik</v>
          </cell>
          <cell r="Q123" t="str">
            <v>-</v>
          </cell>
        </row>
        <row r="124">
          <cell r="C124">
            <v>1373</v>
          </cell>
          <cell r="D124">
            <v>38372</v>
          </cell>
          <cell r="E124">
            <v>38402</v>
          </cell>
          <cell r="F124">
            <v>28</v>
          </cell>
          <cell r="G124" t="str">
            <v>Bp. Aditya</v>
          </cell>
          <cell r="H124">
            <v>61</v>
          </cell>
          <cell r="I124" t="str">
            <v xml:space="preserve">Edamame Segar </v>
          </cell>
          <cell r="J124">
            <v>300</v>
          </cell>
          <cell r="K124">
            <v>1650</v>
          </cell>
          <cell r="L124">
            <v>495000</v>
          </cell>
          <cell r="M124" t="str">
            <v>Dijual</v>
          </cell>
          <cell r="N124" t="str">
            <v>Pasuruan</v>
          </cell>
          <cell r="O124" t="str">
            <v>-</v>
          </cell>
          <cell r="P124" t="str">
            <v>-</v>
          </cell>
          <cell r="Q124" t="str">
            <v>-</v>
          </cell>
        </row>
        <row r="125">
          <cell r="C125">
            <v>1374</v>
          </cell>
          <cell r="D125">
            <v>38372</v>
          </cell>
          <cell r="E125">
            <v>38402</v>
          </cell>
          <cell r="F125">
            <v>11</v>
          </cell>
          <cell r="G125" t="str">
            <v xml:space="preserve">UD. Harapan Maju  </v>
          </cell>
          <cell r="H125">
            <v>61</v>
          </cell>
          <cell r="I125" t="str">
            <v xml:space="preserve">Edamame Segar </v>
          </cell>
          <cell r="J125">
            <v>350</v>
          </cell>
          <cell r="K125">
            <v>1650</v>
          </cell>
          <cell r="L125">
            <v>577500</v>
          </cell>
          <cell r="M125" t="str">
            <v>Dijual</v>
          </cell>
          <cell r="N125" t="str">
            <v>Perum. Bedadung Indah Blok CC 7 - Jember</v>
          </cell>
          <cell r="O125" t="str">
            <v>0331 335637</v>
          </cell>
          <cell r="P125" t="str">
            <v>Slamet Sunarno</v>
          </cell>
          <cell r="Q125" t="str">
            <v>-</v>
          </cell>
        </row>
        <row r="126">
          <cell r="D126">
            <v>38372</v>
          </cell>
          <cell r="E126">
            <v>38402</v>
          </cell>
          <cell r="F126">
            <v>16</v>
          </cell>
          <cell r="G126" t="str">
            <v>Irma (Litbang)</v>
          </cell>
          <cell r="H126">
            <v>61</v>
          </cell>
          <cell r="I126" t="str">
            <v xml:space="preserve">Edamame Segar </v>
          </cell>
          <cell r="J126">
            <v>10</v>
          </cell>
          <cell r="K126">
            <v>1650</v>
          </cell>
          <cell r="L126">
            <v>16500</v>
          </cell>
          <cell r="M126" t="str">
            <v>Dijual</v>
          </cell>
          <cell r="N126" t="str">
            <v>Jl. Brawijaya 83 - Jember</v>
          </cell>
          <cell r="O126" t="str">
            <v>0331 488881</v>
          </cell>
          <cell r="P126">
            <v>0</v>
          </cell>
          <cell r="Q126" t="str">
            <v>-</v>
          </cell>
        </row>
        <row r="127">
          <cell r="C127">
            <v>1376</v>
          </cell>
          <cell r="D127">
            <v>38374</v>
          </cell>
          <cell r="E127">
            <v>38404</v>
          </cell>
          <cell r="F127">
            <v>11</v>
          </cell>
          <cell r="G127" t="str">
            <v xml:space="preserve">UD. Harapan Maju  </v>
          </cell>
          <cell r="H127">
            <v>31</v>
          </cell>
          <cell r="I127" t="str">
            <v>Edamame Beku</v>
          </cell>
          <cell r="J127">
            <v>15</v>
          </cell>
          <cell r="K127">
            <v>3500</v>
          </cell>
          <cell r="L127">
            <v>52500</v>
          </cell>
          <cell r="M127" t="str">
            <v>Dijual</v>
          </cell>
          <cell r="N127" t="str">
            <v>Perum. Bedadung Indah Blok CC 7 - Jember</v>
          </cell>
          <cell r="O127" t="str">
            <v>0331 335637</v>
          </cell>
          <cell r="P127" t="str">
            <v>Slamet Sunarno</v>
          </cell>
          <cell r="Q127" t="str">
            <v>-</v>
          </cell>
        </row>
        <row r="128">
          <cell r="D128">
            <v>38374</v>
          </cell>
          <cell r="E128">
            <v>38404</v>
          </cell>
          <cell r="F128">
            <v>11</v>
          </cell>
          <cell r="G128" t="str">
            <v xml:space="preserve">UD. Harapan Maju  </v>
          </cell>
          <cell r="H128">
            <v>32</v>
          </cell>
          <cell r="I128" t="str">
            <v>Edamame Beku</v>
          </cell>
          <cell r="J128">
            <v>15</v>
          </cell>
          <cell r="K128">
            <v>3500</v>
          </cell>
          <cell r="L128">
            <v>52500</v>
          </cell>
          <cell r="M128" t="str">
            <v>Dijual</v>
          </cell>
          <cell r="N128" t="str">
            <v>Perum. Bedadung Indah Blok CC 7 - Jember</v>
          </cell>
          <cell r="O128" t="str">
            <v>0331 335637</v>
          </cell>
          <cell r="P128" t="str">
            <v>Slamet Sunarno</v>
          </cell>
          <cell r="Q128" t="str">
            <v>-</v>
          </cell>
        </row>
        <row r="129">
          <cell r="C129">
            <v>1375</v>
          </cell>
          <cell r="D129">
            <v>38376</v>
          </cell>
          <cell r="E129">
            <v>38406</v>
          </cell>
          <cell r="F129">
            <v>15</v>
          </cell>
          <cell r="G129" t="str">
            <v>UD. Vitta Prima</v>
          </cell>
          <cell r="H129">
            <v>32</v>
          </cell>
          <cell r="I129" t="str">
            <v>Edamame Beku</v>
          </cell>
          <cell r="J129">
            <v>15</v>
          </cell>
          <cell r="K129">
            <v>3000</v>
          </cell>
          <cell r="L129">
            <v>45000</v>
          </cell>
          <cell r="M129" t="str">
            <v>Dijual</v>
          </cell>
          <cell r="N129" t="str">
            <v>Jl. LetJend. Suprapto Gg. 3A No. 47 - Jember</v>
          </cell>
          <cell r="O129" t="str">
            <v>0331 334117</v>
          </cell>
          <cell r="P129" t="str">
            <v>Eko Pramudianto</v>
          </cell>
          <cell r="Q129" t="str">
            <v>-</v>
          </cell>
        </row>
        <row r="130">
          <cell r="C130">
            <v>1377</v>
          </cell>
          <cell r="D130">
            <v>38377</v>
          </cell>
          <cell r="E130">
            <v>38407</v>
          </cell>
          <cell r="F130">
            <v>24</v>
          </cell>
          <cell r="G130" t="str">
            <v>Alfa Supermarket</v>
          </cell>
          <cell r="H130">
            <v>31</v>
          </cell>
          <cell r="I130" t="str">
            <v>Edamame Beku</v>
          </cell>
          <cell r="J130">
            <v>9</v>
          </cell>
          <cell r="K130">
            <v>3000</v>
          </cell>
          <cell r="L130">
            <v>27000</v>
          </cell>
          <cell r="M130" t="str">
            <v>Dijual</v>
          </cell>
          <cell r="N130" t="str">
            <v>Jl Hayam Wuruk 72 Jember</v>
          </cell>
          <cell r="O130" t="str">
            <v>-</v>
          </cell>
          <cell r="P130" t="str">
            <v>Ibu Nining</v>
          </cell>
          <cell r="Q130" t="str">
            <v>-</v>
          </cell>
        </row>
        <row r="131">
          <cell r="D131">
            <v>38377</v>
          </cell>
          <cell r="E131">
            <v>38407</v>
          </cell>
          <cell r="F131">
            <v>24</v>
          </cell>
          <cell r="G131" t="str">
            <v>Alfa Supermarket</v>
          </cell>
          <cell r="H131">
            <v>32</v>
          </cell>
          <cell r="I131" t="str">
            <v>Edamame Beku</v>
          </cell>
          <cell r="J131">
            <v>9</v>
          </cell>
          <cell r="K131">
            <v>3000</v>
          </cell>
          <cell r="L131">
            <v>27000</v>
          </cell>
          <cell r="M131" t="str">
            <v>Dijual</v>
          </cell>
          <cell r="N131" t="str">
            <v>Jl Hayam Wuruk 72 Jember</v>
          </cell>
          <cell r="O131" t="str">
            <v>-</v>
          </cell>
          <cell r="P131" t="str">
            <v>Ibu Nining</v>
          </cell>
          <cell r="Q131" t="str">
            <v>-</v>
          </cell>
        </row>
        <row r="132">
          <cell r="D132">
            <v>38377</v>
          </cell>
          <cell r="E132">
            <v>38407</v>
          </cell>
          <cell r="F132">
            <v>24</v>
          </cell>
          <cell r="G132" t="str">
            <v>Alfa Supermarket</v>
          </cell>
          <cell r="H132">
            <v>32</v>
          </cell>
          <cell r="I132" t="str">
            <v>Edamame Beku</v>
          </cell>
          <cell r="J132">
            <v>10</v>
          </cell>
          <cell r="K132">
            <v>3000</v>
          </cell>
          <cell r="L132">
            <v>30000</v>
          </cell>
          <cell r="M132" t="str">
            <v>Dijual</v>
          </cell>
          <cell r="N132" t="str">
            <v>Jl Hayam Wuruk 72 Jember</v>
          </cell>
          <cell r="O132" t="str">
            <v>-</v>
          </cell>
          <cell r="P132" t="str">
            <v>Ibu Nining</v>
          </cell>
          <cell r="Q132" t="str">
            <v>-</v>
          </cell>
        </row>
        <row r="133">
          <cell r="C133">
            <v>1378</v>
          </cell>
          <cell r="D133">
            <v>38377</v>
          </cell>
          <cell r="E133">
            <v>38407</v>
          </cell>
          <cell r="F133">
            <v>25</v>
          </cell>
          <cell r="G133" t="str">
            <v>UD. Jaya</v>
          </cell>
          <cell r="H133">
            <v>31</v>
          </cell>
          <cell r="I133" t="str">
            <v>Edamame Beku</v>
          </cell>
          <cell r="J133">
            <v>18</v>
          </cell>
          <cell r="K133">
            <v>3000</v>
          </cell>
          <cell r="L133">
            <v>54000</v>
          </cell>
          <cell r="M133" t="str">
            <v>Dijual</v>
          </cell>
          <cell r="N133" t="str">
            <v>Jember</v>
          </cell>
          <cell r="O133">
            <v>0</v>
          </cell>
          <cell r="P133" t="str">
            <v>Didik</v>
          </cell>
          <cell r="Q133" t="str">
            <v>-</v>
          </cell>
        </row>
        <row r="134">
          <cell r="D134">
            <v>38377</v>
          </cell>
          <cell r="E134">
            <v>38407</v>
          </cell>
          <cell r="F134">
            <v>25</v>
          </cell>
          <cell r="G134" t="str">
            <v>UD. Jaya</v>
          </cell>
          <cell r="H134">
            <v>32</v>
          </cell>
          <cell r="I134" t="str">
            <v>Edamame Beku</v>
          </cell>
          <cell r="J134">
            <v>18</v>
          </cell>
          <cell r="K134">
            <v>3000</v>
          </cell>
          <cell r="L134">
            <v>54000</v>
          </cell>
          <cell r="M134" t="str">
            <v>Dijual</v>
          </cell>
          <cell r="N134" t="str">
            <v>Jember</v>
          </cell>
          <cell r="O134">
            <v>0</v>
          </cell>
          <cell r="P134" t="str">
            <v>Didik</v>
          </cell>
          <cell r="Q134" t="str">
            <v>-</v>
          </cell>
        </row>
        <row r="135">
          <cell r="D135">
            <v>38376</v>
          </cell>
          <cell r="E135">
            <v>38406</v>
          </cell>
          <cell r="F135">
            <v>15</v>
          </cell>
          <cell r="G135" t="str">
            <v>UD. Vitta Prima</v>
          </cell>
          <cell r="H135">
            <v>31</v>
          </cell>
          <cell r="I135" t="str">
            <v>Edamame Beku</v>
          </cell>
          <cell r="J135">
            <v>9</v>
          </cell>
          <cell r="K135">
            <v>3000</v>
          </cell>
          <cell r="L135">
            <v>27000</v>
          </cell>
          <cell r="M135" t="str">
            <v>Dijual</v>
          </cell>
          <cell r="N135" t="str">
            <v>Jl. LetJend. Suprapto Gg. 3A No. 47 - Jember</v>
          </cell>
          <cell r="O135" t="str">
            <v>0331 334117</v>
          </cell>
          <cell r="P135" t="str">
            <v>Eko Pramudianto</v>
          </cell>
          <cell r="Q135" t="str">
            <v>-</v>
          </cell>
        </row>
        <row r="136">
          <cell r="D136">
            <v>38376</v>
          </cell>
          <cell r="E136">
            <v>38406</v>
          </cell>
          <cell r="F136">
            <v>15</v>
          </cell>
          <cell r="G136" t="str">
            <v>UD. Vitta Prima</v>
          </cell>
          <cell r="H136">
            <v>32</v>
          </cell>
          <cell r="I136" t="str">
            <v>Edamame Beku</v>
          </cell>
          <cell r="J136">
            <v>15</v>
          </cell>
          <cell r="K136">
            <v>3000</v>
          </cell>
          <cell r="L136">
            <v>45000</v>
          </cell>
          <cell r="M136" t="str">
            <v>Dijual</v>
          </cell>
          <cell r="N136" t="str">
            <v>Jl. LetJend. Suprapto Gg. 3A No. 47 - Jember</v>
          </cell>
          <cell r="O136" t="str">
            <v>0331 334117</v>
          </cell>
          <cell r="P136" t="str">
            <v>Eko Pramudianto</v>
          </cell>
          <cell r="Q136" t="str">
            <v>-</v>
          </cell>
        </row>
        <row r="137">
          <cell r="C137">
            <v>1379</v>
          </cell>
          <cell r="D137">
            <v>38376</v>
          </cell>
          <cell r="E137">
            <v>38406</v>
          </cell>
          <cell r="F137">
            <v>9</v>
          </cell>
          <cell r="G137" t="str">
            <v xml:space="preserve">UD. Fajar </v>
          </cell>
          <cell r="H137">
            <v>31</v>
          </cell>
          <cell r="I137" t="str">
            <v>Edamame Beku</v>
          </cell>
          <cell r="J137">
            <v>24</v>
          </cell>
          <cell r="K137">
            <v>3000</v>
          </cell>
          <cell r="L137">
            <v>72000</v>
          </cell>
          <cell r="M137" t="str">
            <v>Dijual</v>
          </cell>
          <cell r="N137" t="str">
            <v>Jl. Manggar 150 Jember</v>
          </cell>
          <cell r="O137" t="str">
            <v>0331 482641</v>
          </cell>
          <cell r="P137" t="str">
            <v>Sriwiyani</v>
          </cell>
          <cell r="Q137" t="str">
            <v>-</v>
          </cell>
        </row>
        <row r="138">
          <cell r="D138">
            <v>38376</v>
          </cell>
          <cell r="E138">
            <v>38406</v>
          </cell>
          <cell r="F138">
            <v>9</v>
          </cell>
          <cell r="G138" t="str">
            <v xml:space="preserve">UD. Fajar </v>
          </cell>
          <cell r="H138">
            <v>32</v>
          </cell>
          <cell r="I138" t="str">
            <v>Edamame Beku</v>
          </cell>
          <cell r="J138">
            <v>24</v>
          </cell>
          <cell r="K138">
            <v>3000</v>
          </cell>
          <cell r="L138">
            <v>72000</v>
          </cell>
          <cell r="M138" t="str">
            <v>Dijual</v>
          </cell>
          <cell r="N138" t="str">
            <v>Jl. Manggar 150 Jember</v>
          </cell>
          <cell r="O138" t="str">
            <v>0331 482641</v>
          </cell>
          <cell r="P138" t="str">
            <v>Sriwiyani</v>
          </cell>
          <cell r="Q138" t="str">
            <v>-</v>
          </cell>
        </row>
        <row r="139">
          <cell r="D139">
            <v>38376</v>
          </cell>
          <cell r="E139">
            <v>38406</v>
          </cell>
          <cell r="F139">
            <v>15</v>
          </cell>
          <cell r="G139" t="str">
            <v>UD. Vitta Prima</v>
          </cell>
          <cell r="H139">
            <v>41</v>
          </cell>
          <cell r="I139" t="str">
            <v>Mukimame</v>
          </cell>
          <cell r="J139">
            <v>20</v>
          </cell>
          <cell r="K139">
            <v>1250</v>
          </cell>
          <cell r="L139">
            <v>25000</v>
          </cell>
          <cell r="M139" t="str">
            <v>Dijual</v>
          </cell>
          <cell r="N139" t="str">
            <v>Jl. LetJend. Suprapto Gg. 3A No. 47 - Jember</v>
          </cell>
          <cell r="O139" t="str">
            <v>0331 334117</v>
          </cell>
          <cell r="P139" t="str">
            <v>Eko Pramudianto</v>
          </cell>
          <cell r="Q139" t="str">
            <v>-</v>
          </cell>
        </row>
        <row r="140">
          <cell r="C140">
            <v>1380</v>
          </cell>
          <cell r="D140">
            <v>38376</v>
          </cell>
          <cell r="E140">
            <v>38406</v>
          </cell>
          <cell r="F140">
            <v>7</v>
          </cell>
          <cell r="G140" t="str">
            <v xml:space="preserve">UD. Arum Sari  </v>
          </cell>
          <cell r="H140">
            <v>31</v>
          </cell>
          <cell r="I140" t="str">
            <v>Edamame Beku</v>
          </cell>
          <cell r="J140">
            <v>75</v>
          </cell>
          <cell r="K140">
            <v>1000</v>
          </cell>
          <cell r="L140">
            <v>75000</v>
          </cell>
          <cell r="M140" t="str">
            <v>Dijual</v>
          </cell>
          <cell r="N140" t="str">
            <v>Jl. LetJend. Suprapto 11 - Jember</v>
          </cell>
          <cell r="O140" t="str">
            <v>0331 333052</v>
          </cell>
          <cell r="P140" t="str">
            <v>Ahmad Taufik</v>
          </cell>
          <cell r="Q140" t="str">
            <v>-</v>
          </cell>
        </row>
        <row r="141">
          <cell r="C141">
            <v>1381</v>
          </cell>
          <cell r="D141">
            <v>38377</v>
          </cell>
          <cell r="E141">
            <v>38407</v>
          </cell>
          <cell r="F141">
            <v>7</v>
          </cell>
          <cell r="G141" t="str">
            <v xml:space="preserve">UD. Arum Sari  </v>
          </cell>
          <cell r="H141">
            <v>31</v>
          </cell>
          <cell r="I141" t="str">
            <v>Edamame Beku</v>
          </cell>
          <cell r="J141">
            <v>75</v>
          </cell>
          <cell r="K141">
            <v>1000</v>
          </cell>
          <cell r="L141">
            <v>75000</v>
          </cell>
          <cell r="M141" t="str">
            <v>Dijual</v>
          </cell>
          <cell r="N141" t="str">
            <v>Jl. LetJend. Suprapto 11 - Jember</v>
          </cell>
          <cell r="O141" t="str">
            <v>0331 333052</v>
          </cell>
          <cell r="P141" t="str">
            <v>Ahmad Taufik</v>
          </cell>
          <cell r="Q141" t="str">
            <v>-</v>
          </cell>
        </row>
        <row r="142">
          <cell r="C142">
            <v>1382</v>
          </cell>
          <cell r="D142">
            <v>38377</v>
          </cell>
          <cell r="E142">
            <v>38407</v>
          </cell>
          <cell r="F142">
            <v>9</v>
          </cell>
          <cell r="G142" t="str">
            <v xml:space="preserve">UD. Fajar </v>
          </cell>
          <cell r="H142">
            <v>31</v>
          </cell>
          <cell r="I142" t="str">
            <v>Edamame Beku</v>
          </cell>
          <cell r="J142">
            <v>25</v>
          </cell>
          <cell r="K142">
            <v>1000</v>
          </cell>
          <cell r="L142">
            <v>25000</v>
          </cell>
          <cell r="M142" t="str">
            <v>Dijual</v>
          </cell>
          <cell r="N142" t="str">
            <v>Jl. Manggar 150 Jember</v>
          </cell>
          <cell r="O142" t="str">
            <v>0331 482641</v>
          </cell>
          <cell r="P142" t="str">
            <v>Sriwiyani</v>
          </cell>
          <cell r="Q142" t="str">
            <v>-</v>
          </cell>
        </row>
        <row r="143">
          <cell r="C143">
            <v>1383</v>
          </cell>
          <cell r="D143">
            <v>38377</v>
          </cell>
          <cell r="E143">
            <v>38407</v>
          </cell>
          <cell r="F143">
            <v>14</v>
          </cell>
          <cell r="G143" t="str">
            <v>UD. Slamet</v>
          </cell>
          <cell r="H143">
            <v>32</v>
          </cell>
          <cell r="I143" t="str">
            <v>Edamame Beku</v>
          </cell>
          <cell r="J143">
            <v>30</v>
          </cell>
          <cell r="K143">
            <v>3000</v>
          </cell>
          <cell r="L143">
            <v>90000</v>
          </cell>
          <cell r="M143" t="str">
            <v>Dijual</v>
          </cell>
          <cell r="N143" t="str">
            <v>Jl. Pahlawan  gg. Gangsiran - Probolinggo</v>
          </cell>
          <cell r="O143" t="str">
            <v>0335 424276</v>
          </cell>
          <cell r="P143" t="str">
            <v>Slamet Hariyadi</v>
          </cell>
          <cell r="Q143" t="str">
            <v>-</v>
          </cell>
        </row>
        <row r="144">
          <cell r="C144">
            <v>1384</v>
          </cell>
          <cell r="D144">
            <v>38377</v>
          </cell>
          <cell r="E144">
            <v>38407</v>
          </cell>
          <cell r="F144">
            <v>13</v>
          </cell>
          <cell r="G144" t="str">
            <v>UD. Tani Madani</v>
          </cell>
          <cell r="H144">
            <v>31</v>
          </cell>
          <cell r="I144" t="str">
            <v>Edamame Beku</v>
          </cell>
          <cell r="J144">
            <v>5</v>
          </cell>
          <cell r="K144">
            <v>3000</v>
          </cell>
          <cell r="L144">
            <v>15000</v>
          </cell>
          <cell r="M144" t="str">
            <v>Dijual</v>
          </cell>
          <cell r="N144" t="str">
            <v>BLKIP Singosari - Malang</v>
          </cell>
          <cell r="O144" t="str">
            <v>0341 450731</v>
          </cell>
          <cell r="P144" t="str">
            <v>Ny. Wahyu  Hendra</v>
          </cell>
          <cell r="Q144" t="str">
            <v>-</v>
          </cell>
        </row>
        <row r="145">
          <cell r="D145">
            <v>38377</v>
          </cell>
          <cell r="E145">
            <v>38407</v>
          </cell>
          <cell r="F145">
            <v>13</v>
          </cell>
          <cell r="G145" t="str">
            <v>UD. Tani Madani</v>
          </cell>
          <cell r="H145">
            <v>32</v>
          </cell>
          <cell r="I145" t="str">
            <v>Edamame Beku</v>
          </cell>
          <cell r="J145">
            <v>5</v>
          </cell>
          <cell r="K145">
            <v>3000</v>
          </cell>
          <cell r="L145">
            <v>15000</v>
          </cell>
          <cell r="M145" t="str">
            <v>Dijual</v>
          </cell>
          <cell r="N145" t="str">
            <v>BLKIP Singosari - Malang</v>
          </cell>
          <cell r="O145" t="str">
            <v>0341 450731</v>
          </cell>
          <cell r="P145" t="str">
            <v>Ny. Wahyu  Hendra</v>
          </cell>
          <cell r="Q145" t="str">
            <v>-</v>
          </cell>
        </row>
        <row r="146">
          <cell r="C146">
            <v>1385</v>
          </cell>
          <cell r="D146">
            <v>38377</v>
          </cell>
          <cell r="E146">
            <v>38407</v>
          </cell>
          <cell r="F146">
            <v>18</v>
          </cell>
          <cell r="G146" t="str">
            <v xml:space="preserve">P. Sunyoto </v>
          </cell>
          <cell r="H146">
            <v>31</v>
          </cell>
          <cell r="I146" t="str">
            <v>Edamame Beku</v>
          </cell>
          <cell r="J146">
            <v>50</v>
          </cell>
          <cell r="K146">
            <v>3000</v>
          </cell>
          <cell r="L146">
            <v>150000</v>
          </cell>
          <cell r="M146" t="str">
            <v>Dijual</v>
          </cell>
          <cell r="N146" t="str">
            <v>Perum. Prasaja Mulya A 8 Probolinggo</v>
          </cell>
          <cell r="O146" t="str">
            <v>0335 422608</v>
          </cell>
          <cell r="P146" t="str">
            <v>P. Sunyoto</v>
          </cell>
          <cell r="Q146" t="str">
            <v>-</v>
          </cell>
        </row>
        <row r="147">
          <cell r="D147">
            <v>38377</v>
          </cell>
          <cell r="E147">
            <v>38407</v>
          </cell>
          <cell r="F147">
            <v>18</v>
          </cell>
          <cell r="G147" t="str">
            <v xml:space="preserve">P. Sunyoto </v>
          </cell>
          <cell r="H147">
            <v>32</v>
          </cell>
          <cell r="I147" t="str">
            <v>Edamame Beku</v>
          </cell>
          <cell r="J147">
            <v>50</v>
          </cell>
          <cell r="K147">
            <v>3000</v>
          </cell>
          <cell r="L147">
            <v>150000</v>
          </cell>
          <cell r="M147" t="str">
            <v>Dijual</v>
          </cell>
          <cell r="N147" t="str">
            <v>Perum. Prasaja Mulya A 8 Probolinggo</v>
          </cell>
          <cell r="O147" t="str">
            <v>0335 422608</v>
          </cell>
          <cell r="P147" t="str">
            <v>P. Sunyoto</v>
          </cell>
          <cell r="Q147" t="str">
            <v>-</v>
          </cell>
        </row>
        <row r="148">
          <cell r="D148">
            <v>38377</v>
          </cell>
          <cell r="E148">
            <v>38407</v>
          </cell>
          <cell r="F148">
            <v>18</v>
          </cell>
          <cell r="G148" t="str">
            <v xml:space="preserve">P. Sunyoto </v>
          </cell>
          <cell r="H148">
            <v>41</v>
          </cell>
          <cell r="I148" t="str">
            <v>Mukimame</v>
          </cell>
          <cell r="J148">
            <v>50</v>
          </cell>
          <cell r="K148">
            <v>1250</v>
          </cell>
          <cell r="L148">
            <v>62500</v>
          </cell>
          <cell r="M148" t="str">
            <v>Dijual</v>
          </cell>
          <cell r="N148" t="str">
            <v>Perum. Prasaja Mulya A 8 Probolinggo</v>
          </cell>
          <cell r="O148" t="str">
            <v>0335 422608</v>
          </cell>
          <cell r="P148" t="str">
            <v>P. Sunyoto</v>
          </cell>
          <cell r="Q148" t="str">
            <v>-</v>
          </cell>
        </row>
        <row r="149">
          <cell r="C149">
            <v>1386</v>
          </cell>
          <cell r="D149">
            <v>38378</v>
          </cell>
          <cell r="E149">
            <v>38408</v>
          </cell>
          <cell r="F149">
            <v>7</v>
          </cell>
          <cell r="G149" t="str">
            <v xml:space="preserve">UD. Arum Sari  </v>
          </cell>
          <cell r="H149">
            <v>31</v>
          </cell>
          <cell r="I149" t="str">
            <v>Edamame Beku</v>
          </cell>
          <cell r="J149">
            <v>75</v>
          </cell>
          <cell r="K149">
            <v>1000</v>
          </cell>
          <cell r="L149">
            <v>75000</v>
          </cell>
          <cell r="M149" t="str">
            <v>Dijual</v>
          </cell>
          <cell r="N149" t="str">
            <v>Jl. LetJend. Suprapto 11 - Jember</v>
          </cell>
          <cell r="O149" t="str">
            <v>0331 333052</v>
          </cell>
          <cell r="P149" t="str">
            <v>Ahmad Taufik</v>
          </cell>
          <cell r="Q149" t="str">
            <v>-</v>
          </cell>
        </row>
        <row r="150">
          <cell r="C150">
            <v>1387</v>
          </cell>
          <cell r="D150">
            <v>38378</v>
          </cell>
          <cell r="E150">
            <v>38408</v>
          </cell>
          <cell r="F150">
            <v>9</v>
          </cell>
          <cell r="G150" t="str">
            <v xml:space="preserve">UD. Fajar </v>
          </cell>
          <cell r="H150">
            <v>31</v>
          </cell>
          <cell r="I150" t="str">
            <v>Edamame Beku</v>
          </cell>
          <cell r="J150">
            <v>50</v>
          </cell>
          <cell r="K150">
            <v>3000</v>
          </cell>
          <cell r="L150">
            <v>150000</v>
          </cell>
          <cell r="M150" t="str">
            <v>Dijual</v>
          </cell>
          <cell r="N150" t="str">
            <v>Jl. Manggar 150 Jember</v>
          </cell>
          <cell r="O150" t="str">
            <v>0331 482641</v>
          </cell>
          <cell r="P150" t="str">
            <v>Sriwiyani</v>
          </cell>
          <cell r="Q150" t="str">
            <v>-</v>
          </cell>
        </row>
        <row r="151">
          <cell r="C151">
            <v>1388</v>
          </cell>
          <cell r="D151">
            <v>38383</v>
          </cell>
          <cell r="E151">
            <v>38413</v>
          </cell>
          <cell r="F151">
            <v>9</v>
          </cell>
          <cell r="G151" t="str">
            <v xml:space="preserve">UD. Fajar </v>
          </cell>
          <cell r="H151">
            <v>31</v>
          </cell>
          <cell r="I151" t="str">
            <v>Edamame Beku</v>
          </cell>
          <cell r="J151">
            <v>50</v>
          </cell>
          <cell r="K151">
            <v>3000</v>
          </cell>
          <cell r="L151">
            <v>150000</v>
          </cell>
          <cell r="M151" t="str">
            <v>Dijual</v>
          </cell>
          <cell r="N151" t="str">
            <v>Jl. Manggar 150 Jember</v>
          </cell>
          <cell r="O151" t="str">
            <v>0331 482641</v>
          </cell>
          <cell r="P151" t="str">
            <v>Sriwiyani</v>
          </cell>
          <cell r="Q151" t="str">
            <v>-</v>
          </cell>
        </row>
        <row r="152">
          <cell r="C152">
            <v>1389</v>
          </cell>
          <cell r="D152">
            <v>38391</v>
          </cell>
          <cell r="E152">
            <v>38421</v>
          </cell>
          <cell r="F152">
            <v>9</v>
          </cell>
          <cell r="G152" t="str">
            <v xml:space="preserve">UD. Fajar </v>
          </cell>
          <cell r="H152">
            <v>31</v>
          </cell>
          <cell r="I152" t="str">
            <v>Edamame Beku</v>
          </cell>
          <cell r="J152">
            <v>50</v>
          </cell>
          <cell r="K152">
            <v>3000</v>
          </cell>
          <cell r="L152">
            <v>150000</v>
          </cell>
          <cell r="M152" t="str">
            <v>Dijual</v>
          </cell>
          <cell r="N152" t="str">
            <v>Jl. Manggar 150 Jember</v>
          </cell>
          <cell r="O152" t="str">
            <v>0331 482641</v>
          </cell>
          <cell r="P152" t="str">
            <v>Sriwiyani</v>
          </cell>
          <cell r="Q152" t="str">
            <v>-</v>
          </cell>
        </row>
        <row r="153">
          <cell r="C153">
            <v>1390</v>
          </cell>
          <cell r="D153">
            <v>38380</v>
          </cell>
          <cell r="E153">
            <v>38410</v>
          </cell>
          <cell r="F153">
            <v>18</v>
          </cell>
          <cell r="G153" t="str">
            <v xml:space="preserve">P. Sunyoto </v>
          </cell>
          <cell r="H153">
            <v>31</v>
          </cell>
          <cell r="I153" t="str">
            <v>Edamame Beku</v>
          </cell>
          <cell r="J153">
            <v>50</v>
          </cell>
          <cell r="K153">
            <v>3000</v>
          </cell>
          <cell r="L153">
            <v>150000</v>
          </cell>
          <cell r="M153" t="str">
            <v>Dijual</v>
          </cell>
          <cell r="N153" t="str">
            <v>Perum. Prasaja Mulya A 8 Probolinggo</v>
          </cell>
          <cell r="O153" t="str">
            <v>0335 422608</v>
          </cell>
          <cell r="P153" t="str">
            <v>P. Sunyoto</v>
          </cell>
          <cell r="Q153" t="str">
            <v>-</v>
          </cell>
        </row>
        <row r="154">
          <cell r="D154">
            <v>38380</v>
          </cell>
          <cell r="E154">
            <v>38410</v>
          </cell>
          <cell r="F154">
            <v>18</v>
          </cell>
          <cell r="G154" t="str">
            <v xml:space="preserve">P. Sunyoto </v>
          </cell>
          <cell r="H154">
            <v>32</v>
          </cell>
          <cell r="I154" t="str">
            <v>Edamame Beku</v>
          </cell>
          <cell r="J154">
            <v>100</v>
          </cell>
          <cell r="K154">
            <v>3000</v>
          </cell>
          <cell r="L154">
            <v>300000</v>
          </cell>
          <cell r="M154" t="str">
            <v>Dijual</v>
          </cell>
          <cell r="N154" t="str">
            <v>Perum. Prasaja Mulya A 8 Probolinggo</v>
          </cell>
          <cell r="O154" t="str">
            <v>0335 422608</v>
          </cell>
          <cell r="P154" t="str">
            <v>P. Sunyoto</v>
          </cell>
          <cell r="Q154" t="str">
            <v>-</v>
          </cell>
        </row>
        <row r="155">
          <cell r="C155">
            <v>1391</v>
          </cell>
          <cell r="D155">
            <v>38379</v>
          </cell>
          <cell r="E155">
            <v>38409</v>
          </cell>
          <cell r="F155">
            <v>23</v>
          </cell>
          <cell r="G155" t="str">
            <v>Jember Outlet</v>
          </cell>
          <cell r="H155">
            <v>31</v>
          </cell>
          <cell r="I155" t="str">
            <v>Edamame Beku</v>
          </cell>
          <cell r="J155">
            <v>15</v>
          </cell>
          <cell r="K155">
            <v>3000</v>
          </cell>
          <cell r="L155">
            <v>45000</v>
          </cell>
          <cell r="M155" t="str">
            <v>Dijual</v>
          </cell>
          <cell r="N155" t="str">
            <v>Jl. PB Sudirman 11</v>
          </cell>
          <cell r="O155" t="str">
            <v>0331 426066</v>
          </cell>
          <cell r="P155" t="str">
            <v>Ibu Watik</v>
          </cell>
          <cell r="Q155" t="str">
            <v>-</v>
          </cell>
        </row>
        <row r="156">
          <cell r="D156">
            <v>38379</v>
          </cell>
          <cell r="E156">
            <v>38409</v>
          </cell>
          <cell r="F156">
            <v>23</v>
          </cell>
          <cell r="G156" t="str">
            <v>Jember Outlet</v>
          </cell>
          <cell r="H156">
            <v>32</v>
          </cell>
          <cell r="I156" t="str">
            <v>Edamame Beku</v>
          </cell>
          <cell r="J156">
            <v>15</v>
          </cell>
          <cell r="K156">
            <v>3000</v>
          </cell>
          <cell r="L156">
            <v>45000</v>
          </cell>
          <cell r="M156" t="str">
            <v>Dijual</v>
          </cell>
          <cell r="N156" t="str">
            <v>Jl. PB Sudirman 11</v>
          </cell>
          <cell r="O156" t="str">
            <v>0331 426066</v>
          </cell>
          <cell r="P156" t="str">
            <v>Ibu Watik</v>
          </cell>
          <cell r="Q156" t="str">
            <v>-</v>
          </cell>
        </row>
        <row r="157">
          <cell r="D157">
            <v>38379</v>
          </cell>
          <cell r="E157">
            <v>38409</v>
          </cell>
          <cell r="F157">
            <v>23</v>
          </cell>
          <cell r="G157" t="str">
            <v>Jember Outlet</v>
          </cell>
          <cell r="H157">
            <v>32</v>
          </cell>
          <cell r="I157" t="str">
            <v>Edamame Beku</v>
          </cell>
          <cell r="J157">
            <v>10</v>
          </cell>
          <cell r="K157">
            <v>3000</v>
          </cell>
          <cell r="L157">
            <v>30000</v>
          </cell>
          <cell r="M157" t="str">
            <v>Dijual</v>
          </cell>
          <cell r="N157" t="str">
            <v>Jl. PB Sudirman 11</v>
          </cell>
          <cell r="O157" t="str">
            <v>0331 426066</v>
          </cell>
          <cell r="P157" t="str">
            <v>Ibu Watik</v>
          </cell>
          <cell r="Q157" t="str">
            <v>-</v>
          </cell>
        </row>
        <row r="158">
          <cell r="C158">
            <v>1392</v>
          </cell>
          <cell r="D158">
            <v>38379</v>
          </cell>
          <cell r="E158">
            <v>38409</v>
          </cell>
          <cell r="F158">
            <v>15</v>
          </cell>
          <cell r="G158" t="str">
            <v>UD. Vitta Prima</v>
          </cell>
          <cell r="H158">
            <v>31</v>
          </cell>
          <cell r="I158" t="str">
            <v>Edamame Beku</v>
          </cell>
          <cell r="J158">
            <v>10</v>
          </cell>
          <cell r="K158">
            <v>3000</v>
          </cell>
          <cell r="L158">
            <v>30000</v>
          </cell>
          <cell r="M158" t="str">
            <v>Dijual</v>
          </cell>
          <cell r="N158" t="str">
            <v>Jl. LetJend. Suprapto Gg. 3A No. 47 - Jember</v>
          </cell>
          <cell r="O158" t="str">
            <v>0331 334117</v>
          </cell>
          <cell r="P158" t="str">
            <v>Eko Pramudianto</v>
          </cell>
          <cell r="Q158" t="str">
            <v>-</v>
          </cell>
        </row>
        <row r="159">
          <cell r="D159">
            <v>38379</v>
          </cell>
          <cell r="E159">
            <v>38409</v>
          </cell>
          <cell r="F159">
            <v>15</v>
          </cell>
          <cell r="G159" t="str">
            <v>UD. Vitta Prima</v>
          </cell>
          <cell r="H159">
            <v>32</v>
          </cell>
          <cell r="I159" t="str">
            <v>Edamame Beku</v>
          </cell>
          <cell r="J159">
            <v>10</v>
          </cell>
          <cell r="K159">
            <v>3000</v>
          </cell>
          <cell r="L159">
            <v>30000</v>
          </cell>
          <cell r="M159" t="str">
            <v>Dijual</v>
          </cell>
          <cell r="N159" t="str">
            <v>Jl. LetJend. Suprapto Gg. 3A No. 47 - Jember</v>
          </cell>
          <cell r="O159" t="str">
            <v>0331 334117</v>
          </cell>
          <cell r="P159" t="str">
            <v>Eko Pramudianto</v>
          </cell>
          <cell r="Q159" t="str">
            <v>-</v>
          </cell>
        </row>
        <row r="160">
          <cell r="C160">
            <v>1393</v>
          </cell>
          <cell r="D160">
            <v>38380</v>
          </cell>
          <cell r="E160">
            <v>38410</v>
          </cell>
          <cell r="F160">
            <v>9</v>
          </cell>
          <cell r="G160" t="str">
            <v xml:space="preserve">UD. Fajar </v>
          </cell>
          <cell r="H160">
            <v>31</v>
          </cell>
          <cell r="I160" t="str">
            <v>Edamame Beku</v>
          </cell>
          <cell r="J160">
            <v>24</v>
          </cell>
          <cell r="K160">
            <v>3000</v>
          </cell>
          <cell r="L160">
            <v>72000</v>
          </cell>
          <cell r="M160" t="str">
            <v>Dijual</v>
          </cell>
          <cell r="N160" t="str">
            <v>Jl. Manggar 150 Jember</v>
          </cell>
          <cell r="O160" t="str">
            <v>0331 482641</v>
          </cell>
          <cell r="P160" t="str">
            <v>Sriwiyani</v>
          </cell>
          <cell r="Q160" t="str">
            <v>-</v>
          </cell>
        </row>
        <row r="161">
          <cell r="D161">
            <v>38380</v>
          </cell>
          <cell r="E161">
            <v>38410</v>
          </cell>
          <cell r="F161">
            <v>9</v>
          </cell>
          <cell r="G161" t="str">
            <v xml:space="preserve">UD. Fajar </v>
          </cell>
          <cell r="H161">
            <v>32</v>
          </cell>
          <cell r="I161" t="str">
            <v>Edamame Beku</v>
          </cell>
          <cell r="J161">
            <v>24</v>
          </cell>
          <cell r="K161">
            <v>3000</v>
          </cell>
          <cell r="L161">
            <v>72000</v>
          </cell>
          <cell r="M161" t="str">
            <v>Dijual</v>
          </cell>
          <cell r="N161" t="str">
            <v>Jl. Manggar 150 Jember</v>
          </cell>
          <cell r="O161" t="str">
            <v>0331 482641</v>
          </cell>
          <cell r="P161" t="str">
            <v>Sriwiyani</v>
          </cell>
          <cell r="Q161" t="str">
            <v>-</v>
          </cell>
        </row>
        <row r="162">
          <cell r="C162">
            <v>1394</v>
          </cell>
          <cell r="D162">
            <v>38379</v>
          </cell>
          <cell r="E162">
            <v>38409</v>
          </cell>
          <cell r="F162">
            <v>7</v>
          </cell>
          <cell r="G162" t="str">
            <v xml:space="preserve">UD. Arum Sari  </v>
          </cell>
          <cell r="H162">
            <v>32</v>
          </cell>
          <cell r="I162" t="str">
            <v>Edamame Beku</v>
          </cell>
          <cell r="J162">
            <v>75</v>
          </cell>
          <cell r="K162">
            <v>1000</v>
          </cell>
          <cell r="L162">
            <v>75000</v>
          </cell>
          <cell r="M162" t="str">
            <v>Dijual</v>
          </cell>
          <cell r="N162" t="str">
            <v>Jl. LetJend. Suprapto 11 - Jember</v>
          </cell>
          <cell r="O162" t="str">
            <v>0331 333052</v>
          </cell>
          <cell r="P162" t="str">
            <v>Ahmad Taufik</v>
          </cell>
          <cell r="Q162" t="str">
            <v>-</v>
          </cell>
        </row>
        <row r="163">
          <cell r="C163">
            <v>1395</v>
          </cell>
          <cell r="D163">
            <v>38379</v>
          </cell>
          <cell r="E163">
            <v>38409</v>
          </cell>
          <cell r="F163">
            <v>9</v>
          </cell>
          <cell r="G163" t="str">
            <v xml:space="preserve">UD. Fajar </v>
          </cell>
          <cell r="H163">
            <v>32</v>
          </cell>
          <cell r="I163" t="str">
            <v>Edamame Beku</v>
          </cell>
          <cell r="J163">
            <v>10</v>
          </cell>
          <cell r="K163">
            <v>3000</v>
          </cell>
          <cell r="L163">
            <v>30000</v>
          </cell>
          <cell r="M163" t="str">
            <v>Dijual</v>
          </cell>
          <cell r="N163" t="str">
            <v>Jl. Manggar 150 Jember</v>
          </cell>
          <cell r="O163" t="str">
            <v>0331 482641</v>
          </cell>
          <cell r="P163" t="str">
            <v>Sriwiyani</v>
          </cell>
          <cell r="Q163" t="str">
            <v>-</v>
          </cell>
        </row>
        <row r="164">
          <cell r="C164">
            <v>1396</v>
          </cell>
          <cell r="D164">
            <v>38380</v>
          </cell>
          <cell r="E164">
            <v>38410</v>
          </cell>
          <cell r="F164">
            <v>7</v>
          </cell>
          <cell r="G164" t="str">
            <v xml:space="preserve">UD. Arum Sari  </v>
          </cell>
          <cell r="H164">
            <v>32</v>
          </cell>
          <cell r="I164" t="str">
            <v>Edamame Beku</v>
          </cell>
          <cell r="J164">
            <v>75</v>
          </cell>
          <cell r="K164">
            <v>1000</v>
          </cell>
          <cell r="L164">
            <v>75000</v>
          </cell>
          <cell r="M164" t="str">
            <v>Dijual</v>
          </cell>
          <cell r="N164" t="str">
            <v>Jl. LetJend. Suprapto 11 - Jember</v>
          </cell>
          <cell r="O164" t="str">
            <v>0331 333052</v>
          </cell>
          <cell r="P164" t="str">
            <v>Ahmad Taufik</v>
          </cell>
          <cell r="Q164" t="str">
            <v>-</v>
          </cell>
        </row>
        <row r="165">
          <cell r="C165">
            <v>1397</v>
          </cell>
          <cell r="D165">
            <v>38380</v>
          </cell>
          <cell r="E165">
            <v>38410</v>
          </cell>
          <cell r="F165">
            <v>25</v>
          </cell>
          <cell r="G165" t="str">
            <v>UD. Jaya</v>
          </cell>
          <cell r="H165">
            <v>31</v>
          </cell>
          <cell r="I165" t="str">
            <v>Edamame Beku</v>
          </cell>
          <cell r="J165">
            <v>24</v>
          </cell>
          <cell r="K165">
            <v>3000</v>
          </cell>
          <cell r="L165">
            <v>72000</v>
          </cell>
          <cell r="M165" t="str">
            <v>Dijual</v>
          </cell>
          <cell r="N165" t="str">
            <v>Jember</v>
          </cell>
          <cell r="O165">
            <v>0</v>
          </cell>
          <cell r="P165" t="str">
            <v>Didik</v>
          </cell>
          <cell r="Q165" t="str">
            <v>-</v>
          </cell>
        </row>
        <row r="166">
          <cell r="D166">
            <v>38380</v>
          </cell>
          <cell r="E166">
            <v>38410</v>
          </cell>
          <cell r="F166">
            <v>25</v>
          </cell>
          <cell r="G166" t="str">
            <v>UD. Jaya</v>
          </cell>
          <cell r="H166">
            <v>32</v>
          </cell>
          <cell r="I166" t="str">
            <v>Edamame Beku</v>
          </cell>
          <cell r="J166">
            <v>6</v>
          </cell>
          <cell r="K166">
            <v>3000</v>
          </cell>
          <cell r="L166">
            <v>18000</v>
          </cell>
          <cell r="M166" t="str">
            <v>Dijual</v>
          </cell>
          <cell r="N166" t="str">
            <v>Jember</v>
          </cell>
          <cell r="O166">
            <v>0</v>
          </cell>
          <cell r="P166" t="str">
            <v>Didik</v>
          </cell>
          <cell r="Q166" t="str">
            <v>-</v>
          </cell>
        </row>
        <row r="167">
          <cell r="D167">
            <v>38381</v>
          </cell>
          <cell r="E167">
            <v>38411</v>
          </cell>
          <cell r="F167">
            <v>18</v>
          </cell>
          <cell r="G167" t="str">
            <v xml:space="preserve">P. Sunyoto </v>
          </cell>
          <cell r="H167">
            <v>41</v>
          </cell>
          <cell r="I167" t="str">
            <v>Mukimame</v>
          </cell>
          <cell r="J167">
            <v>25</v>
          </cell>
          <cell r="K167">
            <v>1250</v>
          </cell>
          <cell r="L167">
            <v>31250</v>
          </cell>
          <cell r="M167" t="str">
            <v>Dijual</v>
          </cell>
          <cell r="N167" t="str">
            <v>Perum. Prasaja Mulya A 8 Probolinggo</v>
          </cell>
          <cell r="O167" t="str">
            <v>0335 422608</v>
          </cell>
          <cell r="P167" t="str">
            <v>P. Sunyoto</v>
          </cell>
          <cell r="Q167" t="str">
            <v>-</v>
          </cell>
        </row>
        <row r="168">
          <cell r="C168">
            <v>1398</v>
          </cell>
          <cell r="D168">
            <v>38383</v>
          </cell>
          <cell r="E168">
            <v>38413</v>
          </cell>
          <cell r="F168">
            <v>7</v>
          </cell>
          <cell r="G168" t="str">
            <v xml:space="preserve">UD. Arum Sari  </v>
          </cell>
          <cell r="H168">
            <v>32</v>
          </cell>
          <cell r="I168" t="str">
            <v>Edamame Beku</v>
          </cell>
          <cell r="J168">
            <v>75</v>
          </cell>
          <cell r="K168">
            <v>1000</v>
          </cell>
          <cell r="L168">
            <v>75000</v>
          </cell>
          <cell r="M168" t="str">
            <v>Dijual</v>
          </cell>
          <cell r="N168" t="str">
            <v>Jl. LetJend. Suprapto 11 - Jember</v>
          </cell>
          <cell r="O168" t="str">
            <v>0331 333052</v>
          </cell>
          <cell r="P168" t="str">
            <v>Ahmad Taufik</v>
          </cell>
          <cell r="Q168" t="str">
            <v>-</v>
          </cell>
        </row>
        <row r="169">
          <cell r="C169">
            <v>1399</v>
          </cell>
          <cell r="D169">
            <v>38383</v>
          </cell>
          <cell r="E169">
            <v>38413</v>
          </cell>
          <cell r="F169">
            <v>14</v>
          </cell>
          <cell r="G169" t="str">
            <v>UD. Slamet</v>
          </cell>
          <cell r="H169">
            <v>32</v>
          </cell>
          <cell r="I169" t="str">
            <v>Edamame Beku</v>
          </cell>
          <cell r="J169">
            <v>55</v>
          </cell>
          <cell r="K169">
            <v>3000</v>
          </cell>
          <cell r="L169">
            <v>165000</v>
          </cell>
          <cell r="M169" t="str">
            <v>Dijual</v>
          </cell>
          <cell r="N169" t="str">
            <v>Jl. Pahlawan  gg. Gangsiran - Probolinggo</v>
          </cell>
          <cell r="O169" t="str">
            <v>0335 424276</v>
          </cell>
          <cell r="P169" t="str">
            <v>Slamet Hariyadi</v>
          </cell>
          <cell r="Q169" t="str">
            <v>-</v>
          </cell>
        </row>
        <row r="170">
          <cell r="C170">
            <v>1400</v>
          </cell>
          <cell r="D170">
            <v>38383</v>
          </cell>
          <cell r="E170">
            <v>38413</v>
          </cell>
          <cell r="F170">
            <v>16</v>
          </cell>
          <cell r="G170" t="str">
            <v>P. Rahmad</v>
          </cell>
          <cell r="H170">
            <v>12</v>
          </cell>
          <cell r="I170" t="str">
            <v>Edamame Beku</v>
          </cell>
          <cell r="J170">
            <v>5</v>
          </cell>
          <cell r="K170">
            <v>10000</v>
          </cell>
          <cell r="L170">
            <v>50000</v>
          </cell>
          <cell r="M170" t="str">
            <v>Dijual</v>
          </cell>
          <cell r="N170" t="str">
            <v>Jl. Brawijaya 83 - Jember</v>
          </cell>
          <cell r="O170" t="str">
            <v>0331 488881</v>
          </cell>
          <cell r="P170">
            <v>0</v>
          </cell>
          <cell r="Q170" t="str">
            <v>-</v>
          </cell>
        </row>
        <row r="171">
          <cell r="C171">
            <v>1401</v>
          </cell>
          <cell r="D171">
            <v>38383</v>
          </cell>
          <cell r="E171">
            <v>38413</v>
          </cell>
          <cell r="F171">
            <v>9</v>
          </cell>
          <cell r="G171" t="str">
            <v xml:space="preserve">UD. Fajar </v>
          </cell>
          <cell r="H171">
            <v>41</v>
          </cell>
          <cell r="I171" t="str">
            <v>Mukimame</v>
          </cell>
          <cell r="J171">
            <v>5</v>
          </cell>
          <cell r="K171">
            <v>1250</v>
          </cell>
          <cell r="L171">
            <v>6250</v>
          </cell>
          <cell r="M171" t="str">
            <v>Dijual</v>
          </cell>
          <cell r="N171" t="str">
            <v>Jl. Manggar 150 Jember</v>
          </cell>
          <cell r="O171" t="str">
            <v>0331 482641</v>
          </cell>
          <cell r="P171" t="str">
            <v>Sriwiyani</v>
          </cell>
          <cell r="Q171" t="str">
            <v>-</v>
          </cell>
        </row>
        <row r="172">
          <cell r="C172">
            <v>1402</v>
          </cell>
          <cell r="D172">
            <v>38383</v>
          </cell>
          <cell r="E172">
            <v>38413</v>
          </cell>
          <cell r="F172">
            <v>13</v>
          </cell>
          <cell r="G172" t="str">
            <v>UD. Tani Madani</v>
          </cell>
          <cell r="H172">
            <v>31</v>
          </cell>
          <cell r="I172" t="str">
            <v>Edamame Beku</v>
          </cell>
          <cell r="J172">
            <v>5</v>
          </cell>
          <cell r="K172">
            <v>3000</v>
          </cell>
          <cell r="L172">
            <v>15000</v>
          </cell>
          <cell r="M172" t="str">
            <v>Dijual</v>
          </cell>
          <cell r="N172" t="str">
            <v>BLKIP Singosari - Malang</v>
          </cell>
          <cell r="O172" t="str">
            <v>0341 450731</v>
          </cell>
          <cell r="P172" t="str">
            <v>Ny. Wahyu  Hendra</v>
          </cell>
          <cell r="Q172" t="str">
            <v>-</v>
          </cell>
        </row>
        <row r="173">
          <cell r="D173">
            <v>38383</v>
          </cell>
          <cell r="E173">
            <v>38413</v>
          </cell>
          <cell r="F173">
            <v>13</v>
          </cell>
          <cell r="G173" t="str">
            <v>UD. Tani Madani</v>
          </cell>
          <cell r="H173">
            <v>32</v>
          </cell>
          <cell r="I173" t="str">
            <v>Edamame Beku</v>
          </cell>
          <cell r="J173">
            <v>5</v>
          </cell>
          <cell r="K173">
            <v>3000</v>
          </cell>
          <cell r="L173">
            <v>15000</v>
          </cell>
          <cell r="M173" t="str">
            <v>Dijual</v>
          </cell>
          <cell r="N173" t="str">
            <v>BLKIP Singosari - Malang</v>
          </cell>
          <cell r="O173" t="str">
            <v>0341 450731</v>
          </cell>
          <cell r="P173" t="str">
            <v>Ny. Wahyu  Hendra</v>
          </cell>
          <cell r="Q173" t="str">
            <v>-</v>
          </cell>
        </row>
        <row r="174">
          <cell r="C174">
            <v>1403</v>
          </cell>
          <cell r="D174">
            <v>38384</v>
          </cell>
          <cell r="E174">
            <v>38414</v>
          </cell>
          <cell r="F174">
            <v>7</v>
          </cell>
          <cell r="G174" t="str">
            <v xml:space="preserve">UD. Arum Sari  </v>
          </cell>
          <cell r="H174">
            <v>32</v>
          </cell>
          <cell r="I174" t="str">
            <v>Edamame Beku</v>
          </cell>
          <cell r="J174">
            <v>75</v>
          </cell>
          <cell r="K174">
            <v>1000</v>
          </cell>
          <cell r="L174">
            <v>75000</v>
          </cell>
          <cell r="M174" t="str">
            <v>Dijual</v>
          </cell>
          <cell r="N174" t="str">
            <v>Jl. LetJend. Suprapto 11 - Jember</v>
          </cell>
          <cell r="O174" t="str">
            <v>0331 333052</v>
          </cell>
          <cell r="P174" t="str">
            <v>Ahmad Taufik</v>
          </cell>
          <cell r="Q174" t="str">
            <v>-</v>
          </cell>
        </row>
        <row r="175">
          <cell r="C175">
            <v>1404</v>
          </cell>
          <cell r="D175">
            <v>38383</v>
          </cell>
          <cell r="E175">
            <v>38413</v>
          </cell>
          <cell r="F175">
            <v>22</v>
          </cell>
          <cell r="G175" t="str">
            <v>Hadi Patrang</v>
          </cell>
          <cell r="H175">
            <v>41</v>
          </cell>
          <cell r="I175" t="str">
            <v>Mukimame</v>
          </cell>
          <cell r="J175">
            <v>75</v>
          </cell>
          <cell r="K175">
            <v>1250</v>
          </cell>
          <cell r="L175">
            <v>93750</v>
          </cell>
          <cell r="M175" t="str">
            <v>Dijual</v>
          </cell>
          <cell r="N175" t="str">
            <v>Jl Blimbing 70 Patrang Jember</v>
          </cell>
          <cell r="O175" t="str">
            <v>0331 428850</v>
          </cell>
          <cell r="P175" t="str">
            <v>Hadi Purnomo</v>
          </cell>
          <cell r="Q175" t="str">
            <v>-</v>
          </cell>
        </row>
        <row r="176">
          <cell r="C176">
            <v>1405</v>
          </cell>
          <cell r="D176">
            <v>38385</v>
          </cell>
          <cell r="E176">
            <v>38415</v>
          </cell>
          <cell r="F176">
            <v>7</v>
          </cell>
          <cell r="G176" t="str">
            <v xml:space="preserve">UD. Arum Sari  </v>
          </cell>
          <cell r="H176">
            <v>32</v>
          </cell>
          <cell r="I176" t="str">
            <v>Edamame Beku</v>
          </cell>
          <cell r="J176">
            <v>75</v>
          </cell>
          <cell r="K176">
            <v>1000</v>
          </cell>
          <cell r="L176">
            <v>75000</v>
          </cell>
          <cell r="M176" t="str">
            <v>Dijual</v>
          </cell>
          <cell r="N176" t="str">
            <v>Jl. LetJend. Suprapto 11 - Jember</v>
          </cell>
          <cell r="O176" t="str">
            <v>0331 333052</v>
          </cell>
          <cell r="P176" t="str">
            <v>Ahmad Taufik</v>
          </cell>
          <cell r="Q176" t="str">
            <v>-</v>
          </cell>
        </row>
        <row r="177">
          <cell r="C177">
            <v>1406</v>
          </cell>
          <cell r="D177">
            <v>38386</v>
          </cell>
          <cell r="E177">
            <v>38416</v>
          </cell>
          <cell r="F177">
            <v>22</v>
          </cell>
          <cell r="G177" t="str">
            <v>Hadi Patrang</v>
          </cell>
          <cell r="H177">
            <v>41</v>
          </cell>
          <cell r="I177" t="str">
            <v>Mukimame</v>
          </cell>
          <cell r="J177">
            <v>100</v>
          </cell>
          <cell r="K177">
            <v>1250</v>
          </cell>
          <cell r="L177">
            <v>125000</v>
          </cell>
          <cell r="M177" t="str">
            <v>Dijual</v>
          </cell>
          <cell r="N177" t="str">
            <v>Jl Blimbing 70 Patrang Jember</v>
          </cell>
          <cell r="O177" t="str">
            <v>0331 428850</v>
          </cell>
          <cell r="P177" t="str">
            <v>Hadi Purnomo</v>
          </cell>
          <cell r="Q177" t="str">
            <v>-</v>
          </cell>
        </row>
        <row r="178">
          <cell r="C178">
            <v>1407</v>
          </cell>
          <cell r="D178">
            <v>38385</v>
          </cell>
          <cell r="E178">
            <v>38415</v>
          </cell>
          <cell r="F178">
            <v>15</v>
          </cell>
          <cell r="G178" t="str">
            <v>UD. Vitta Prima</v>
          </cell>
          <cell r="H178">
            <v>31</v>
          </cell>
          <cell r="I178" t="str">
            <v>Edamame Beku</v>
          </cell>
          <cell r="J178">
            <v>30</v>
          </cell>
          <cell r="K178">
            <v>3000</v>
          </cell>
          <cell r="L178">
            <v>90000</v>
          </cell>
          <cell r="M178" t="str">
            <v>Dijual</v>
          </cell>
          <cell r="N178" t="str">
            <v>Jl. LetJend. Suprapto Gg. 3A No. 47 - Jember</v>
          </cell>
          <cell r="O178" t="str">
            <v>0331 334117</v>
          </cell>
          <cell r="P178" t="str">
            <v>Eko Pramudianto</v>
          </cell>
          <cell r="Q178" t="str">
            <v>-</v>
          </cell>
        </row>
        <row r="179">
          <cell r="D179">
            <v>38385</v>
          </cell>
          <cell r="E179">
            <v>38415</v>
          </cell>
          <cell r="F179">
            <v>15</v>
          </cell>
          <cell r="G179" t="str">
            <v>UD. Vitta Prima</v>
          </cell>
          <cell r="H179">
            <v>32</v>
          </cell>
          <cell r="I179" t="str">
            <v>Edamame Beku</v>
          </cell>
          <cell r="J179">
            <v>20</v>
          </cell>
          <cell r="K179">
            <v>3000</v>
          </cell>
          <cell r="L179">
            <v>60000</v>
          </cell>
          <cell r="M179" t="str">
            <v>Dijual</v>
          </cell>
          <cell r="N179" t="str">
            <v>Jl. LetJend. Suprapto Gg. 3A No. 47 - Jember</v>
          </cell>
          <cell r="O179" t="str">
            <v>0331 334117</v>
          </cell>
          <cell r="P179" t="str">
            <v>Eko Pramudianto</v>
          </cell>
          <cell r="Q179" t="str">
            <v>-</v>
          </cell>
        </row>
        <row r="180">
          <cell r="D180">
            <v>38385</v>
          </cell>
          <cell r="E180">
            <v>38415</v>
          </cell>
          <cell r="F180">
            <v>15</v>
          </cell>
          <cell r="G180" t="str">
            <v>UD. Vitta Prima</v>
          </cell>
          <cell r="H180">
            <v>32</v>
          </cell>
          <cell r="I180" t="str">
            <v>Edamame Beku</v>
          </cell>
          <cell r="J180">
            <v>50</v>
          </cell>
          <cell r="K180">
            <v>3000</v>
          </cell>
          <cell r="L180">
            <v>150000</v>
          </cell>
          <cell r="M180" t="str">
            <v>Dijual</v>
          </cell>
          <cell r="N180" t="str">
            <v>Jl. LetJend. Suprapto Gg. 3A No. 47 - Jember</v>
          </cell>
          <cell r="O180" t="str">
            <v>0331 334117</v>
          </cell>
          <cell r="P180" t="str">
            <v>Eko Pramudianto</v>
          </cell>
          <cell r="Q180" t="str">
            <v>-</v>
          </cell>
        </row>
        <row r="181">
          <cell r="C181">
            <v>1408</v>
          </cell>
          <cell r="D181">
            <v>38387</v>
          </cell>
          <cell r="E181">
            <v>38417</v>
          </cell>
          <cell r="F181">
            <v>6</v>
          </cell>
          <cell r="G181" t="str">
            <v>Cosmo Surabaya</v>
          </cell>
          <cell r="H181">
            <v>11</v>
          </cell>
          <cell r="I181" t="str">
            <v>Edamame Beku</v>
          </cell>
          <cell r="J181">
            <v>50</v>
          </cell>
          <cell r="K181">
            <v>9000</v>
          </cell>
          <cell r="L181">
            <v>450000</v>
          </cell>
          <cell r="M181" t="str">
            <v>Dijual</v>
          </cell>
          <cell r="N181" t="str">
            <v>Jl. Mayjen Sungkono - Darmo Park  Blok V  4-6    Surabaya</v>
          </cell>
          <cell r="O181" t="str">
            <v>031 5684859</v>
          </cell>
          <cell r="P181" t="str">
            <v>Edy S / Ningsih</v>
          </cell>
          <cell r="Q181" t="str">
            <v>-</v>
          </cell>
        </row>
        <row r="182">
          <cell r="C182">
            <v>1409</v>
          </cell>
          <cell r="D182">
            <v>38386</v>
          </cell>
          <cell r="E182">
            <v>38416</v>
          </cell>
          <cell r="F182">
            <v>28</v>
          </cell>
          <cell r="G182" t="str">
            <v>Bp. Aditya</v>
          </cell>
          <cell r="H182">
            <v>31</v>
          </cell>
          <cell r="I182" t="str">
            <v>Edamame Beku</v>
          </cell>
          <cell r="J182">
            <v>5</v>
          </cell>
          <cell r="K182">
            <v>3000</v>
          </cell>
          <cell r="L182">
            <v>15000</v>
          </cell>
          <cell r="M182" t="str">
            <v>Dijual</v>
          </cell>
          <cell r="N182" t="str">
            <v>Pasuruan</v>
          </cell>
          <cell r="O182" t="str">
            <v>-</v>
          </cell>
          <cell r="P182" t="str">
            <v>-</v>
          </cell>
          <cell r="Q182" t="str">
            <v>-</v>
          </cell>
        </row>
        <row r="183">
          <cell r="D183">
            <v>38386</v>
          </cell>
          <cell r="E183">
            <v>38416</v>
          </cell>
          <cell r="F183">
            <v>28</v>
          </cell>
          <cell r="G183" t="str">
            <v>Bp. Aditya</v>
          </cell>
          <cell r="H183">
            <v>32</v>
          </cell>
          <cell r="I183" t="str">
            <v>Edamame Beku</v>
          </cell>
          <cell r="J183">
            <v>5</v>
          </cell>
          <cell r="K183">
            <v>3000</v>
          </cell>
          <cell r="L183">
            <v>15000</v>
          </cell>
          <cell r="M183" t="str">
            <v>Dijual</v>
          </cell>
          <cell r="N183" t="str">
            <v>Pasuruan</v>
          </cell>
          <cell r="O183" t="str">
            <v>-</v>
          </cell>
          <cell r="P183" t="str">
            <v>-</v>
          </cell>
          <cell r="Q183" t="str">
            <v>-</v>
          </cell>
        </row>
        <row r="184">
          <cell r="C184">
            <v>1410</v>
          </cell>
          <cell r="D184">
            <v>38387</v>
          </cell>
          <cell r="E184">
            <v>38417</v>
          </cell>
          <cell r="F184">
            <v>9</v>
          </cell>
          <cell r="G184" t="str">
            <v xml:space="preserve">UD. Fajar </v>
          </cell>
          <cell r="H184">
            <v>31</v>
          </cell>
          <cell r="I184" t="str">
            <v>Edamame Beku</v>
          </cell>
          <cell r="J184">
            <v>24</v>
          </cell>
          <cell r="K184">
            <v>3500</v>
          </cell>
          <cell r="L184">
            <v>84000</v>
          </cell>
          <cell r="M184" t="str">
            <v>Dijual</v>
          </cell>
          <cell r="N184" t="str">
            <v>Jl. Manggar 150 Jember</v>
          </cell>
          <cell r="O184" t="str">
            <v>0331 482641</v>
          </cell>
          <cell r="P184" t="str">
            <v>Sriwiyani</v>
          </cell>
          <cell r="Q184" t="str">
            <v>-</v>
          </cell>
        </row>
        <row r="185">
          <cell r="D185">
            <v>38387</v>
          </cell>
          <cell r="E185">
            <v>38417</v>
          </cell>
          <cell r="F185">
            <v>9</v>
          </cell>
          <cell r="G185" t="str">
            <v xml:space="preserve">UD. Fajar </v>
          </cell>
          <cell r="H185">
            <v>32</v>
          </cell>
          <cell r="I185" t="str">
            <v>Edamame Beku</v>
          </cell>
          <cell r="J185">
            <v>24</v>
          </cell>
          <cell r="K185">
            <v>3500</v>
          </cell>
          <cell r="L185">
            <v>84000</v>
          </cell>
          <cell r="M185" t="str">
            <v>Dijual</v>
          </cell>
          <cell r="N185" t="str">
            <v>Jl. Manggar 150 Jember</v>
          </cell>
          <cell r="O185" t="str">
            <v>0331 482641</v>
          </cell>
          <cell r="P185" t="str">
            <v>Sriwiyani</v>
          </cell>
          <cell r="Q185" t="str">
            <v>-</v>
          </cell>
        </row>
        <row r="186">
          <cell r="C186">
            <v>1411</v>
          </cell>
          <cell r="D186">
            <v>38386</v>
          </cell>
          <cell r="E186">
            <v>38416</v>
          </cell>
          <cell r="F186">
            <v>26</v>
          </cell>
          <cell r="G186" t="str">
            <v>Cosmo Denpasar</v>
          </cell>
          <cell r="H186">
            <v>11</v>
          </cell>
          <cell r="I186" t="str">
            <v>Edamame Beku</v>
          </cell>
          <cell r="J186">
            <v>50</v>
          </cell>
          <cell r="K186">
            <v>9000</v>
          </cell>
          <cell r="L186">
            <v>450000</v>
          </cell>
          <cell r="M186" t="str">
            <v>Dijual</v>
          </cell>
          <cell r="N186" t="str">
            <v>Jl. Mayjen Sungkono - Darmo Park  Blok V  4-6    Surabaya</v>
          </cell>
          <cell r="O186" t="str">
            <v>031 5684859</v>
          </cell>
          <cell r="P186" t="str">
            <v>Edy S / Ningsih</v>
          </cell>
          <cell r="Q186" t="str">
            <v>-</v>
          </cell>
        </row>
        <row r="187">
          <cell r="C187">
            <v>1412</v>
          </cell>
          <cell r="D187">
            <v>38386</v>
          </cell>
          <cell r="E187">
            <v>38416</v>
          </cell>
          <cell r="F187">
            <v>7</v>
          </cell>
          <cell r="G187" t="str">
            <v xml:space="preserve">UD. Arum Sari  </v>
          </cell>
          <cell r="H187">
            <v>32</v>
          </cell>
          <cell r="I187" t="str">
            <v>Edamame Beku</v>
          </cell>
          <cell r="J187">
            <v>50</v>
          </cell>
          <cell r="K187">
            <v>1000</v>
          </cell>
          <cell r="L187">
            <v>50000</v>
          </cell>
          <cell r="M187" t="str">
            <v>Dijual</v>
          </cell>
          <cell r="N187" t="str">
            <v>Jl. LetJend. Suprapto 11 - Jember</v>
          </cell>
          <cell r="O187" t="str">
            <v>0331 333052</v>
          </cell>
          <cell r="P187" t="str">
            <v>Ahmad Taufik</v>
          </cell>
          <cell r="Q187" t="str">
            <v>-</v>
          </cell>
        </row>
        <row r="188">
          <cell r="C188">
            <v>1413</v>
          </cell>
          <cell r="D188">
            <v>38386</v>
          </cell>
          <cell r="E188">
            <v>38416</v>
          </cell>
          <cell r="F188">
            <v>9</v>
          </cell>
          <cell r="G188" t="str">
            <v xml:space="preserve">UD. Fajar </v>
          </cell>
          <cell r="H188">
            <v>31</v>
          </cell>
          <cell r="I188" t="str">
            <v>Edamame Beku</v>
          </cell>
          <cell r="J188">
            <v>15</v>
          </cell>
          <cell r="K188">
            <v>3500</v>
          </cell>
          <cell r="L188">
            <v>52500</v>
          </cell>
          <cell r="M188" t="str">
            <v>Dijual</v>
          </cell>
          <cell r="N188" t="str">
            <v>Jl. Manggar 150 Jember</v>
          </cell>
          <cell r="O188" t="str">
            <v>0331 482641</v>
          </cell>
          <cell r="P188" t="str">
            <v>Sriwiyani</v>
          </cell>
          <cell r="Q188" t="str">
            <v>-</v>
          </cell>
        </row>
        <row r="189">
          <cell r="D189">
            <v>38386</v>
          </cell>
          <cell r="E189">
            <v>38416</v>
          </cell>
          <cell r="F189">
            <v>9</v>
          </cell>
          <cell r="G189" t="str">
            <v xml:space="preserve">UD. Fajar </v>
          </cell>
          <cell r="H189">
            <v>32</v>
          </cell>
          <cell r="I189" t="str">
            <v>Edamame Beku</v>
          </cell>
          <cell r="J189">
            <v>15</v>
          </cell>
          <cell r="K189">
            <v>3500</v>
          </cell>
          <cell r="L189">
            <v>52500</v>
          </cell>
          <cell r="M189" t="str">
            <v>Dijual</v>
          </cell>
          <cell r="N189" t="str">
            <v>Jl. Manggar 150 Jember</v>
          </cell>
          <cell r="O189" t="str">
            <v>0331 482641</v>
          </cell>
          <cell r="P189" t="str">
            <v>Sriwiyani</v>
          </cell>
          <cell r="Q189" t="str">
            <v>-</v>
          </cell>
        </row>
        <row r="190">
          <cell r="C190">
            <v>1414</v>
          </cell>
          <cell r="D190">
            <v>38387</v>
          </cell>
          <cell r="E190">
            <v>38417</v>
          </cell>
          <cell r="F190">
            <v>10</v>
          </cell>
          <cell r="G190" t="str">
            <v xml:space="preserve">PT. Saung Mirwan </v>
          </cell>
          <cell r="H190">
            <v>31</v>
          </cell>
          <cell r="I190" t="str">
            <v>Edamame Beku</v>
          </cell>
          <cell r="J190">
            <v>10</v>
          </cell>
          <cell r="K190">
            <v>3000</v>
          </cell>
          <cell r="L190">
            <v>30000</v>
          </cell>
          <cell r="M190" t="str">
            <v>Dijual</v>
          </cell>
          <cell r="N190" t="str">
            <v>Jl. Cekopo Selatan Ds. Sukamana - Bogor</v>
          </cell>
          <cell r="O190" t="str">
            <v>0251 241269</v>
          </cell>
          <cell r="P190" t="str">
            <v>Bp. Rolis</v>
          </cell>
          <cell r="Q190" t="str">
            <v>-</v>
          </cell>
        </row>
        <row r="191">
          <cell r="D191">
            <v>38387</v>
          </cell>
          <cell r="E191">
            <v>38417</v>
          </cell>
          <cell r="F191">
            <v>10</v>
          </cell>
          <cell r="G191" t="str">
            <v xml:space="preserve">PT. Saung Mirwan </v>
          </cell>
          <cell r="H191">
            <v>32</v>
          </cell>
          <cell r="I191" t="str">
            <v>Edamame Beku</v>
          </cell>
          <cell r="J191">
            <v>40</v>
          </cell>
          <cell r="K191">
            <v>3000</v>
          </cell>
          <cell r="L191">
            <v>120000</v>
          </cell>
          <cell r="M191" t="str">
            <v>Dijual</v>
          </cell>
          <cell r="N191" t="str">
            <v>Jl. Cekopo Selatan Ds. Sukamana - Bogor</v>
          </cell>
          <cell r="O191" t="str">
            <v>0251 241269</v>
          </cell>
          <cell r="P191" t="str">
            <v>Bp. Rolis</v>
          </cell>
          <cell r="Q191" t="str">
            <v>-</v>
          </cell>
        </row>
        <row r="192">
          <cell r="C192">
            <v>1415</v>
          </cell>
          <cell r="D192">
            <v>38387</v>
          </cell>
          <cell r="E192">
            <v>38417</v>
          </cell>
          <cell r="F192">
            <v>18</v>
          </cell>
          <cell r="G192" t="str">
            <v xml:space="preserve">P. Sunyoto </v>
          </cell>
          <cell r="H192">
            <v>41</v>
          </cell>
          <cell r="I192" t="str">
            <v>Mukimame</v>
          </cell>
          <cell r="J192">
            <v>50</v>
          </cell>
          <cell r="K192">
            <v>1250</v>
          </cell>
          <cell r="L192">
            <v>62500</v>
          </cell>
          <cell r="M192" t="str">
            <v>Dijual</v>
          </cell>
          <cell r="N192" t="str">
            <v>Perum. Prasaja Mulya A 8 Probolinggo</v>
          </cell>
          <cell r="O192" t="str">
            <v>0335 422608</v>
          </cell>
          <cell r="P192" t="str">
            <v>P. Sunyoto</v>
          </cell>
          <cell r="Q192" t="str">
            <v>-</v>
          </cell>
        </row>
        <row r="193">
          <cell r="C193">
            <v>1416</v>
          </cell>
          <cell r="D193">
            <v>38387</v>
          </cell>
          <cell r="E193">
            <v>38417</v>
          </cell>
          <cell r="F193">
            <v>25</v>
          </cell>
          <cell r="G193" t="str">
            <v>UD. Jaya</v>
          </cell>
          <cell r="H193">
            <v>31</v>
          </cell>
          <cell r="I193" t="str">
            <v>Edamame Beku</v>
          </cell>
          <cell r="J193">
            <v>18</v>
          </cell>
          <cell r="K193">
            <v>3000</v>
          </cell>
          <cell r="L193">
            <v>54000</v>
          </cell>
          <cell r="M193" t="str">
            <v>Dijual</v>
          </cell>
          <cell r="N193" t="str">
            <v>Jember</v>
          </cell>
          <cell r="O193">
            <v>0</v>
          </cell>
          <cell r="P193" t="str">
            <v>Didik</v>
          </cell>
          <cell r="Q193" t="str">
            <v>-</v>
          </cell>
        </row>
        <row r="194">
          <cell r="D194">
            <v>38387</v>
          </cell>
          <cell r="E194">
            <v>38417</v>
          </cell>
          <cell r="F194">
            <v>25</v>
          </cell>
          <cell r="G194" t="str">
            <v>UD. Jaya</v>
          </cell>
          <cell r="H194">
            <v>32</v>
          </cell>
          <cell r="I194" t="str">
            <v>Edamame Beku</v>
          </cell>
          <cell r="J194">
            <v>18</v>
          </cell>
          <cell r="K194">
            <v>3000</v>
          </cell>
          <cell r="L194">
            <v>54000</v>
          </cell>
          <cell r="M194" t="str">
            <v>Dijual</v>
          </cell>
          <cell r="N194" t="str">
            <v>Jember</v>
          </cell>
          <cell r="O194">
            <v>0</v>
          </cell>
          <cell r="P194" t="str">
            <v>Didik</v>
          </cell>
          <cell r="Q194" t="str">
            <v>-</v>
          </cell>
        </row>
        <row r="195">
          <cell r="C195">
            <v>1417</v>
          </cell>
          <cell r="D195">
            <v>38388</v>
          </cell>
          <cell r="E195">
            <v>38418</v>
          </cell>
          <cell r="F195">
            <v>9</v>
          </cell>
          <cell r="G195" t="str">
            <v xml:space="preserve">UD. Fajar </v>
          </cell>
          <cell r="H195">
            <v>41</v>
          </cell>
          <cell r="I195" t="str">
            <v>Mukimame</v>
          </cell>
          <cell r="J195">
            <v>5</v>
          </cell>
          <cell r="K195">
            <v>1250</v>
          </cell>
          <cell r="L195">
            <v>6250</v>
          </cell>
          <cell r="M195" t="str">
            <v>Dijual</v>
          </cell>
          <cell r="N195" t="str">
            <v>Jl. Manggar 150 Jember</v>
          </cell>
          <cell r="O195" t="str">
            <v>0331 482641</v>
          </cell>
          <cell r="P195" t="str">
            <v>Sriwiyani</v>
          </cell>
          <cell r="Q195" t="str">
            <v>-</v>
          </cell>
        </row>
        <row r="196">
          <cell r="C196">
            <v>1418</v>
          </cell>
          <cell r="D196">
            <v>38391</v>
          </cell>
          <cell r="E196">
            <v>38421</v>
          </cell>
          <cell r="F196">
            <v>18</v>
          </cell>
          <cell r="G196" t="str">
            <v xml:space="preserve">P. Sunyoto </v>
          </cell>
          <cell r="H196">
            <v>31</v>
          </cell>
          <cell r="I196" t="str">
            <v>Edamame Beku</v>
          </cell>
          <cell r="J196">
            <v>70</v>
          </cell>
          <cell r="K196">
            <v>3000</v>
          </cell>
          <cell r="L196">
            <v>210000</v>
          </cell>
          <cell r="M196" t="str">
            <v>Dijual</v>
          </cell>
          <cell r="N196" t="str">
            <v>Perum. Prasaja Mulya A 8 Probolinggo</v>
          </cell>
          <cell r="O196" t="str">
            <v>0335 422608</v>
          </cell>
          <cell r="P196" t="str">
            <v>P. Sunyoto</v>
          </cell>
          <cell r="Q196" t="str">
            <v>-</v>
          </cell>
        </row>
        <row r="197">
          <cell r="D197">
            <v>38391</v>
          </cell>
          <cell r="E197">
            <v>38421</v>
          </cell>
          <cell r="F197">
            <v>18</v>
          </cell>
          <cell r="G197" t="str">
            <v xml:space="preserve">P. Sunyoto </v>
          </cell>
          <cell r="H197">
            <v>32</v>
          </cell>
          <cell r="I197" t="str">
            <v>Edamame Beku</v>
          </cell>
          <cell r="J197">
            <v>270</v>
          </cell>
          <cell r="K197">
            <v>3000</v>
          </cell>
          <cell r="L197">
            <v>810000</v>
          </cell>
          <cell r="M197" t="str">
            <v>Dijual</v>
          </cell>
          <cell r="N197" t="str">
            <v>Perum. Prasaja Mulya A 8 Probolinggo</v>
          </cell>
          <cell r="O197" t="str">
            <v>0335 422608</v>
          </cell>
          <cell r="P197" t="str">
            <v>P. Sunyoto</v>
          </cell>
          <cell r="Q197" t="str">
            <v>-</v>
          </cell>
        </row>
        <row r="198">
          <cell r="D198">
            <v>38391</v>
          </cell>
          <cell r="E198">
            <v>38421</v>
          </cell>
          <cell r="F198">
            <v>16</v>
          </cell>
          <cell r="G198" t="str">
            <v>Dirjen Hortikultura</v>
          </cell>
          <cell r="H198">
            <v>31</v>
          </cell>
          <cell r="I198" t="str">
            <v>Edamame Beku</v>
          </cell>
          <cell r="J198">
            <v>30</v>
          </cell>
          <cell r="M198" t="str">
            <v>Untuk Bazaar</v>
          </cell>
          <cell r="N198" t="str">
            <v>Jl. Brawijaya 83 - Jember</v>
          </cell>
          <cell r="O198" t="str">
            <v>0331 488881</v>
          </cell>
          <cell r="P198">
            <v>0</v>
          </cell>
          <cell r="Q198" t="str">
            <v>-</v>
          </cell>
        </row>
        <row r="199">
          <cell r="D199">
            <v>38391</v>
          </cell>
          <cell r="E199">
            <v>38421</v>
          </cell>
          <cell r="F199">
            <v>16</v>
          </cell>
          <cell r="G199" t="str">
            <v>Dirjen Hortikultura</v>
          </cell>
          <cell r="H199">
            <v>32</v>
          </cell>
          <cell r="I199" t="str">
            <v>Edamame Beku</v>
          </cell>
          <cell r="J199">
            <v>30</v>
          </cell>
          <cell r="M199" t="str">
            <v>Untuk Bazaar</v>
          </cell>
          <cell r="N199" t="str">
            <v>Jl. Brawijaya 83 - Jember</v>
          </cell>
          <cell r="O199" t="str">
            <v>0331 488881</v>
          </cell>
          <cell r="P199">
            <v>0</v>
          </cell>
          <cell r="Q199" t="str">
            <v>-</v>
          </cell>
        </row>
        <row r="200">
          <cell r="D200">
            <v>38391</v>
          </cell>
          <cell r="E200">
            <v>38421</v>
          </cell>
          <cell r="F200">
            <v>16</v>
          </cell>
          <cell r="G200" t="str">
            <v>Dirjen Hortikultura</v>
          </cell>
          <cell r="H200">
            <v>11</v>
          </cell>
          <cell r="I200" t="str">
            <v>Edamame Beku</v>
          </cell>
          <cell r="J200">
            <v>10</v>
          </cell>
          <cell r="M200" t="str">
            <v>Untuk Bazaar</v>
          </cell>
          <cell r="N200" t="str">
            <v>Jl. Brawijaya 83 - Jember</v>
          </cell>
          <cell r="O200" t="str">
            <v>0331 488881</v>
          </cell>
          <cell r="P200">
            <v>0</v>
          </cell>
          <cell r="Q200" t="str">
            <v>-</v>
          </cell>
        </row>
        <row r="201">
          <cell r="C201">
            <v>1419</v>
          </cell>
          <cell r="D201">
            <v>38390</v>
          </cell>
          <cell r="E201">
            <v>38420</v>
          </cell>
          <cell r="F201">
            <v>14</v>
          </cell>
          <cell r="G201" t="str">
            <v>UD. Slamet</v>
          </cell>
          <cell r="H201">
            <v>31</v>
          </cell>
          <cell r="I201" t="str">
            <v>Edamame Beku</v>
          </cell>
          <cell r="J201">
            <v>11</v>
          </cell>
          <cell r="K201">
            <v>3000</v>
          </cell>
          <cell r="L201">
            <v>33000</v>
          </cell>
          <cell r="M201" t="str">
            <v>Dijual</v>
          </cell>
          <cell r="N201" t="str">
            <v>Jl. Pahlawan  gg. Gangsiran - Probolinggo</v>
          </cell>
          <cell r="O201" t="str">
            <v>0335 424276</v>
          </cell>
          <cell r="P201" t="str">
            <v>Slamet Hariyadi</v>
          </cell>
          <cell r="Q201" t="str">
            <v>-</v>
          </cell>
        </row>
        <row r="202">
          <cell r="D202">
            <v>38390</v>
          </cell>
          <cell r="E202">
            <v>38420</v>
          </cell>
          <cell r="F202">
            <v>14</v>
          </cell>
          <cell r="G202" t="str">
            <v>UD. Slamet</v>
          </cell>
          <cell r="H202">
            <v>32</v>
          </cell>
          <cell r="I202" t="str">
            <v>Edamame Beku</v>
          </cell>
          <cell r="J202">
            <v>35</v>
          </cell>
          <cell r="K202">
            <v>3000</v>
          </cell>
          <cell r="L202">
            <v>105000</v>
          </cell>
          <cell r="M202" t="str">
            <v>Dijual</v>
          </cell>
          <cell r="N202" t="str">
            <v>Jl. Pahlawan  gg. Gangsiran - Probolinggo</v>
          </cell>
          <cell r="O202" t="str">
            <v>0335 424276</v>
          </cell>
          <cell r="P202" t="str">
            <v>Slamet Hariyadi</v>
          </cell>
          <cell r="Q202" t="str">
            <v>-</v>
          </cell>
        </row>
        <row r="203">
          <cell r="C203">
            <v>1420</v>
          </cell>
          <cell r="D203">
            <v>38391</v>
          </cell>
          <cell r="E203">
            <v>38421</v>
          </cell>
          <cell r="F203">
            <v>9</v>
          </cell>
          <cell r="G203" t="str">
            <v xml:space="preserve">UD. Fajar </v>
          </cell>
          <cell r="H203">
            <v>31</v>
          </cell>
          <cell r="I203" t="str">
            <v>Edamame Beku</v>
          </cell>
          <cell r="J203">
            <v>24</v>
          </cell>
          <cell r="K203">
            <v>3000</v>
          </cell>
          <cell r="L203">
            <v>72000</v>
          </cell>
          <cell r="M203" t="str">
            <v>Dijual</v>
          </cell>
          <cell r="N203" t="str">
            <v>Jl. Manggar 150 Jember</v>
          </cell>
          <cell r="O203" t="str">
            <v>0331 482641</v>
          </cell>
          <cell r="P203" t="str">
            <v>Sriwiyani</v>
          </cell>
          <cell r="Q203" t="str">
            <v>-</v>
          </cell>
        </row>
        <row r="204">
          <cell r="D204">
            <v>38391</v>
          </cell>
          <cell r="E204">
            <v>38421</v>
          </cell>
          <cell r="F204">
            <v>9</v>
          </cell>
          <cell r="G204" t="str">
            <v xml:space="preserve">UD. Fajar </v>
          </cell>
          <cell r="H204">
            <v>32</v>
          </cell>
          <cell r="I204" t="str">
            <v>Edamame Beku</v>
          </cell>
          <cell r="J204">
            <v>24</v>
          </cell>
          <cell r="K204">
            <v>3000</v>
          </cell>
          <cell r="L204">
            <v>72000</v>
          </cell>
          <cell r="M204" t="str">
            <v>Dijual</v>
          </cell>
          <cell r="N204" t="str">
            <v>Jl. Manggar 150 Jember</v>
          </cell>
          <cell r="O204" t="str">
            <v>0331 482641</v>
          </cell>
          <cell r="P204" t="str">
            <v>Sriwiyani</v>
          </cell>
          <cell r="Q204" t="str">
            <v>-</v>
          </cell>
        </row>
        <row r="205">
          <cell r="C205">
            <v>1421</v>
          </cell>
          <cell r="D205">
            <v>38391</v>
          </cell>
          <cell r="E205">
            <v>38421</v>
          </cell>
          <cell r="F205">
            <v>28</v>
          </cell>
          <cell r="G205" t="str">
            <v>Bp. Aditya</v>
          </cell>
          <cell r="H205">
            <v>31</v>
          </cell>
          <cell r="I205" t="str">
            <v>Edamame Beku</v>
          </cell>
          <cell r="J205">
            <v>20</v>
          </cell>
          <cell r="K205">
            <v>3000</v>
          </cell>
          <cell r="L205">
            <v>60000</v>
          </cell>
          <cell r="M205" t="str">
            <v>Dijual</v>
          </cell>
          <cell r="N205" t="str">
            <v>Pasuruan</v>
          </cell>
          <cell r="O205" t="str">
            <v>-</v>
          </cell>
          <cell r="P205" t="str">
            <v>-</v>
          </cell>
          <cell r="Q205" t="str">
            <v>-</v>
          </cell>
        </row>
        <row r="206">
          <cell r="D206">
            <v>38391</v>
          </cell>
          <cell r="E206">
            <v>38421</v>
          </cell>
          <cell r="F206">
            <v>28</v>
          </cell>
          <cell r="G206" t="str">
            <v>Bp. Aditya</v>
          </cell>
          <cell r="H206">
            <v>32</v>
          </cell>
          <cell r="I206" t="str">
            <v>Edamame Beku</v>
          </cell>
          <cell r="J206">
            <v>20</v>
          </cell>
          <cell r="K206">
            <v>3000</v>
          </cell>
          <cell r="L206">
            <v>60000</v>
          </cell>
          <cell r="M206" t="str">
            <v>Dijual</v>
          </cell>
          <cell r="N206" t="str">
            <v>Pasuruan</v>
          </cell>
          <cell r="O206" t="str">
            <v>-</v>
          </cell>
          <cell r="P206" t="str">
            <v>-</v>
          </cell>
          <cell r="Q206" t="str">
            <v>-</v>
          </cell>
        </row>
        <row r="207">
          <cell r="C207">
            <v>1422</v>
          </cell>
          <cell r="D207">
            <v>38391</v>
          </cell>
          <cell r="E207">
            <v>38421</v>
          </cell>
          <cell r="F207">
            <v>9</v>
          </cell>
          <cell r="G207" t="str">
            <v xml:space="preserve">UD. Fajar </v>
          </cell>
          <cell r="H207">
            <v>41</v>
          </cell>
          <cell r="I207" t="str">
            <v>Mukimame</v>
          </cell>
          <cell r="J207">
            <v>10</v>
          </cell>
          <cell r="K207">
            <v>1250</v>
          </cell>
          <cell r="L207">
            <v>12500</v>
          </cell>
          <cell r="M207" t="str">
            <v>Dijual</v>
          </cell>
          <cell r="N207" t="str">
            <v>Jl. Manggar 150 Jember</v>
          </cell>
          <cell r="O207" t="str">
            <v>0331 482641</v>
          </cell>
          <cell r="P207" t="str">
            <v>Sriwiyani</v>
          </cell>
          <cell r="Q207" t="str">
            <v>-</v>
          </cell>
        </row>
        <row r="208">
          <cell r="C208">
            <v>1423</v>
          </cell>
          <cell r="D208">
            <v>38391</v>
          </cell>
          <cell r="E208">
            <v>38421</v>
          </cell>
          <cell r="F208">
            <v>7</v>
          </cell>
          <cell r="G208" t="str">
            <v xml:space="preserve">UD. Arum Sari  </v>
          </cell>
          <cell r="H208">
            <v>32</v>
          </cell>
          <cell r="I208" t="str">
            <v>Edamame Beku</v>
          </cell>
          <cell r="J208">
            <v>125</v>
          </cell>
          <cell r="K208">
            <v>1000</v>
          </cell>
          <cell r="L208">
            <v>125000</v>
          </cell>
          <cell r="M208" t="str">
            <v>Dijual</v>
          </cell>
          <cell r="N208" t="str">
            <v>Jl. LetJend. Suprapto 11 - Jember</v>
          </cell>
          <cell r="O208" t="str">
            <v>0331 333052</v>
          </cell>
          <cell r="P208" t="str">
            <v>Ahmad Taufik</v>
          </cell>
          <cell r="Q208" t="str">
            <v>-</v>
          </cell>
        </row>
        <row r="209">
          <cell r="C209">
            <v>1424</v>
          </cell>
          <cell r="D209">
            <v>38394</v>
          </cell>
          <cell r="E209">
            <v>38424</v>
          </cell>
          <cell r="F209">
            <v>11</v>
          </cell>
          <cell r="G209" t="str">
            <v xml:space="preserve">UD. Harapan Maju  </v>
          </cell>
          <cell r="H209">
            <v>32</v>
          </cell>
          <cell r="I209" t="str">
            <v>Edamame Beku</v>
          </cell>
          <cell r="J209">
            <v>15</v>
          </cell>
          <cell r="K209">
            <v>3000</v>
          </cell>
          <cell r="L209">
            <v>45000</v>
          </cell>
          <cell r="M209" t="str">
            <v>Dijual</v>
          </cell>
          <cell r="N209" t="str">
            <v>Perum. Bedadung Indah Blok CC 7 - Jember</v>
          </cell>
          <cell r="O209" t="str">
            <v>0331 335637</v>
          </cell>
          <cell r="P209" t="str">
            <v>Slamet Sunarno</v>
          </cell>
          <cell r="Q209" t="str">
            <v>-</v>
          </cell>
        </row>
        <row r="210">
          <cell r="C210">
            <v>1425</v>
          </cell>
          <cell r="D210">
            <v>38394</v>
          </cell>
          <cell r="E210">
            <v>38424</v>
          </cell>
          <cell r="F210">
            <v>7</v>
          </cell>
          <cell r="G210" t="str">
            <v xml:space="preserve">UD. Arum Sari  </v>
          </cell>
          <cell r="H210">
            <v>32</v>
          </cell>
          <cell r="I210" t="str">
            <v>Edamame Beku</v>
          </cell>
          <cell r="J210">
            <v>75</v>
          </cell>
          <cell r="K210">
            <v>1000</v>
          </cell>
          <cell r="L210">
            <v>75000</v>
          </cell>
          <cell r="M210" t="str">
            <v>Dijual</v>
          </cell>
          <cell r="N210" t="str">
            <v>Jl. LetJend. Suprapto 11 - Jember</v>
          </cell>
          <cell r="O210" t="str">
            <v>0331 333052</v>
          </cell>
          <cell r="P210" t="str">
            <v>Ahmad Taufik</v>
          </cell>
          <cell r="Q210" t="str">
            <v>-</v>
          </cell>
        </row>
        <row r="211">
          <cell r="C211">
            <v>1426</v>
          </cell>
          <cell r="D211">
            <v>38394</v>
          </cell>
          <cell r="E211">
            <v>38424</v>
          </cell>
          <cell r="F211">
            <v>22</v>
          </cell>
          <cell r="G211" t="str">
            <v>Hadi Patrang</v>
          </cell>
          <cell r="H211">
            <v>41</v>
          </cell>
          <cell r="I211" t="str">
            <v>Mukimame</v>
          </cell>
          <cell r="J211">
            <v>100</v>
          </cell>
          <cell r="K211">
            <v>1250</v>
          </cell>
          <cell r="L211">
            <v>125000</v>
          </cell>
          <cell r="M211" t="str">
            <v>Dijual</v>
          </cell>
          <cell r="N211" t="str">
            <v>Jl Blimbing 70 Patrang Jember</v>
          </cell>
          <cell r="O211" t="str">
            <v>0331 428850</v>
          </cell>
          <cell r="P211" t="str">
            <v>Hadi Purnomo</v>
          </cell>
          <cell r="Q211" t="str">
            <v>-</v>
          </cell>
        </row>
        <row r="212">
          <cell r="C212">
            <v>1427</v>
          </cell>
          <cell r="D212">
            <v>38394</v>
          </cell>
          <cell r="E212">
            <v>38424</v>
          </cell>
          <cell r="F212">
            <v>28</v>
          </cell>
          <cell r="G212" t="str">
            <v>Bp. Aditya</v>
          </cell>
          <cell r="H212">
            <v>31</v>
          </cell>
          <cell r="I212" t="str">
            <v>Edamame Beku</v>
          </cell>
          <cell r="J212">
            <v>30</v>
          </cell>
          <cell r="K212">
            <v>3000</v>
          </cell>
          <cell r="L212">
            <v>90000</v>
          </cell>
          <cell r="M212" t="str">
            <v>Dijual</v>
          </cell>
          <cell r="N212" t="str">
            <v>Pasuruan</v>
          </cell>
          <cell r="O212" t="str">
            <v>-</v>
          </cell>
          <cell r="P212" t="str">
            <v>-</v>
          </cell>
          <cell r="Q212" t="str">
            <v>-</v>
          </cell>
        </row>
        <row r="213">
          <cell r="C213">
            <v>1428</v>
          </cell>
          <cell r="D213">
            <v>38395</v>
          </cell>
          <cell r="E213">
            <v>38425</v>
          </cell>
          <cell r="F213">
            <v>14</v>
          </cell>
          <cell r="G213" t="str">
            <v>UD. Slamet</v>
          </cell>
          <cell r="H213">
            <v>31</v>
          </cell>
          <cell r="I213" t="str">
            <v>Edamame Beku</v>
          </cell>
          <cell r="J213">
            <v>44</v>
          </cell>
          <cell r="K213">
            <v>3000</v>
          </cell>
          <cell r="L213">
            <v>132000</v>
          </cell>
          <cell r="M213" t="str">
            <v>Dijual</v>
          </cell>
          <cell r="N213" t="str">
            <v>Jl. Pahlawan  gg. Gangsiran - Probolinggo</v>
          </cell>
          <cell r="O213" t="str">
            <v>0335 424276</v>
          </cell>
          <cell r="P213" t="str">
            <v>Slamet Hariyadi</v>
          </cell>
          <cell r="Q213" t="str">
            <v>-</v>
          </cell>
        </row>
        <row r="214">
          <cell r="D214">
            <v>38395</v>
          </cell>
          <cell r="E214">
            <v>38425</v>
          </cell>
          <cell r="F214">
            <v>14</v>
          </cell>
          <cell r="G214" t="str">
            <v>UD. Slamet</v>
          </cell>
          <cell r="H214">
            <v>31</v>
          </cell>
          <cell r="I214" t="str">
            <v>Edamame Beku</v>
          </cell>
          <cell r="J214">
            <v>10</v>
          </cell>
          <cell r="K214">
            <v>3000</v>
          </cell>
          <cell r="L214">
            <v>30000</v>
          </cell>
          <cell r="M214" t="str">
            <v>Dijual</v>
          </cell>
          <cell r="N214" t="str">
            <v>Jl. Pahlawan  gg. Gangsiran - Probolinggo</v>
          </cell>
          <cell r="O214" t="str">
            <v>0335 424276</v>
          </cell>
          <cell r="P214" t="str">
            <v>Slamet Hariyadi</v>
          </cell>
          <cell r="Q214" t="str">
            <v>-</v>
          </cell>
        </row>
        <row r="215">
          <cell r="C215">
            <v>1429</v>
          </cell>
          <cell r="D215">
            <v>38394</v>
          </cell>
          <cell r="E215">
            <v>38424</v>
          </cell>
          <cell r="F215">
            <v>9</v>
          </cell>
          <cell r="G215" t="str">
            <v xml:space="preserve">UD. Fajar </v>
          </cell>
          <cell r="H215">
            <v>31</v>
          </cell>
          <cell r="I215" t="str">
            <v>Edamame Beku</v>
          </cell>
          <cell r="J215">
            <v>40</v>
          </cell>
          <cell r="K215">
            <v>3000</v>
          </cell>
          <cell r="L215">
            <v>120000</v>
          </cell>
          <cell r="M215" t="str">
            <v>Dijual</v>
          </cell>
          <cell r="N215" t="str">
            <v>Jl. Manggar 150 Jember</v>
          </cell>
          <cell r="O215" t="str">
            <v>0331 482641</v>
          </cell>
          <cell r="P215" t="str">
            <v>Sriwiyani</v>
          </cell>
          <cell r="Q215" t="str">
            <v>-</v>
          </cell>
        </row>
        <row r="216">
          <cell r="C216">
            <v>1430</v>
          </cell>
          <cell r="D216">
            <v>38399</v>
          </cell>
          <cell r="E216">
            <v>38429</v>
          </cell>
          <cell r="F216">
            <v>25</v>
          </cell>
          <cell r="G216" t="str">
            <v>UD. Jaya</v>
          </cell>
          <cell r="H216">
            <v>32</v>
          </cell>
          <cell r="I216" t="str">
            <v>Edamame Beku</v>
          </cell>
          <cell r="J216">
            <v>90</v>
          </cell>
          <cell r="K216">
            <v>3000</v>
          </cell>
          <cell r="L216">
            <v>270000</v>
          </cell>
          <cell r="M216" t="str">
            <v>Dijual</v>
          </cell>
          <cell r="N216" t="str">
            <v>Jember</v>
          </cell>
          <cell r="O216">
            <v>0</v>
          </cell>
          <cell r="P216" t="str">
            <v>Didik</v>
          </cell>
          <cell r="Q216" t="str">
            <v>-</v>
          </cell>
        </row>
        <row r="217">
          <cell r="D217">
            <v>38399</v>
          </cell>
          <cell r="E217">
            <v>38429</v>
          </cell>
          <cell r="F217">
            <v>25</v>
          </cell>
          <cell r="G217" t="str">
            <v>UD. Jaya</v>
          </cell>
          <cell r="H217">
            <v>31</v>
          </cell>
          <cell r="I217" t="str">
            <v>Edamame Beku</v>
          </cell>
          <cell r="J217">
            <v>100</v>
          </cell>
          <cell r="K217">
            <v>3000</v>
          </cell>
          <cell r="L217">
            <v>300000</v>
          </cell>
          <cell r="M217" t="str">
            <v>Dijual</v>
          </cell>
          <cell r="N217" t="str">
            <v>Jember</v>
          </cell>
          <cell r="O217">
            <v>0</v>
          </cell>
          <cell r="P217" t="str">
            <v>Didik</v>
          </cell>
          <cell r="Q217" t="str">
            <v>-</v>
          </cell>
        </row>
        <row r="218">
          <cell r="C218">
            <v>1431</v>
          </cell>
          <cell r="D218">
            <v>38395</v>
          </cell>
          <cell r="E218">
            <v>38425</v>
          </cell>
          <cell r="F218">
            <v>9</v>
          </cell>
          <cell r="G218" t="str">
            <v xml:space="preserve">UD. Fajar </v>
          </cell>
          <cell r="H218">
            <v>31</v>
          </cell>
          <cell r="I218" t="str">
            <v>Edamame Beku</v>
          </cell>
          <cell r="J218">
            <v>48</v>
          </cell>
          <cell r="K218">
            <v>3000</v>
          </cell>
          <cell r="L218">
            <v>144000</v>
          </cell>
          <cell r="M218" t="str">
            <v>Dijual</v>
          </cell>
          <cell r="N218" t="str">
            <v>Jl. Manggar 150 Jember</v>
          </cell>
          <cell r="O218" t="str">
            <v>0331 482641</v>
          </cell>
          <cell r="P218" t="str">
            <v>Sriwiyani</v>
          </cell>
          <cell r="Q218" t="str">
            <v>-</v>
          </cell>
        </row>
        <row r="219">
          <cell r="C219">
            <v>1434</v>
          </cell>
          <cell r="D219">
            <v>38395</v>
          </cell>
          <cell r="E219">
            <v>38425</v>
          </cell>
          <cell r="F219">
            <v>18</v>
          </cell>
          <cell r="G219" t="str">
            <v xml:space="preserve">P. Sunyoto </v>
          </cell>
          <cell r="H219">
            <v>31</v>
          </cell>
          <cell r="I219" t="str">
            <v>Edamame Beku</v>
          </cell>
          <cell r="J219">
            <v>100</v>
          </cell>
          <cell r="K219">
            <v>3000</v>
          </cell>
          <cell r="L219">
            <v>300000</v>
          </cell>
          <cell r="M219" t="str">
            <v>Dijual</v>
          </cell>
          <cell r="N219" t="str">
            <v>Perum. Prasaja Mulya A 8 Probolinggo</v>
          </cell>
          <cell r="O219" t="str">
            <v>0335 422608</v>
          </cell>
          <cell r="P219" t="str">
            <v>P. Sunyoto</v>
          </cell>
          <cell r="Q219" t="str">
            <v>-</v>
          </cell>
        </row>
        <row r="220">
          <cell r="D220">
            <v>38395</v>
          </cell>
          <cell r="E220">
            <v>38425</v>
          </cell>
          <cell r="F220">
            <v>23</v>
          </cell>
          <cell r="G220" t="str">
            <v>Jember Outlet</v>
          </cell>
          <cell r="H220">
            <v>31</v>
          </cell>
          <cell r="I220" t="str">
            <v>Edamame Beku</v>
          </cell>
          <cell r="J220">
            <v>10</v>
          </cell>
          <cell r="M220" t="str">
            <v>Promosi</v>
          </cell>
          <cell r="N220" t="str">
            <v>Jl. PB Sudirman 11</v>
          </cell>
          <cell r="O220" t="str">
            <v>0331 426066</v>
          </cell>
          <cell r="P220" t="str">
            <v>Ibu Watik</v>
          </cell>
          <cell r="Q220" t="str">
            <v>-</v>
          </cell>
        </row>
        <row r="221">
          <cell r="D221">
            <v>38395</v>
          </cell>
          <cell r="E221">
            <v>38425</v>
          </cell>
          <cell r="F221">
            <v>23</v>
          </cell>
          <cell r="G221" t="str">
            <v>Jember Outlet</v>
          </cell>
          <cell r="H221">
            <v>31</v>
          </cell>
          <cell r="I221" t="str">
            <v>Edamame Beku</v>
          </cell>
          <cell r="J221">
            <v>24</v>
          </cell>
          <cell r="M221" t="str">
            <v>Promosi</v>
          </cell>
          <cell r="N221" t="str">
            <v>Jl. PB Sudirman 11</v>
          </cell>
          <cell r="O221" t="str">
            <v>0331 426066</v>
          </cell>
          <cell r="P221" t="str">
            <v>Ibu Watik</v>
          </cell>
          <cell r="Q221" t="str">
            <v>-</v>
          </cell>
        </row>
        <row r="222">
          <cell r="C222">
            <v>1432</v>
          </cell>
          <cell r="D222">
            <v>38396</v>
          </cell>
          <cell r="E222">
            <v>38426</v>
          </cell>
          <cell r="F222">
            <v>6</v>
          </cell>
          <cell r="G222" t="str">
            <v>Cosmo Surabaya</v>
          </cell>
          <cell r="H222">
            <v>11</v>
          </cell>
          <cell r="I222" t="str">
            <v>Edamame Beku</v>
          </cell>
          <cell r="J222">
            <v>50</v>
          </cell>
          <cell r="K222">
            <v>9000</v>
          </cell>
          <cell r="L222">
            <v>450000</v>
          </cell>
          <cell r="M222" t="str">
            <v>Dijual</v>
          </cell>
          <cell r="N222" t="str">
            <v>Jl. Mayjen Sungkono - Darmo Park  Blok V  4-6    Surabaya</v>
          </cell>
          <cell r="O222" t="str">
            <v>031 5684859</v>
          </cell>
          <cell r="P222" t="str">
            <v>Edy S / Ningsih</v>
          </cell>
          <cell r="Q222" t="str">
            <v>-</v>
          </cell>
        </row>
        <row r="223">
          <cell r="C223">
            <v>1433</v>
          </cell>
          <cell r="D223">
            <v>38395</v>
          </cell>
          <cell r="E223">
            <v>38425</v>
          </cell>
          <cell r="F223">
            <v>15</v>
          </cell>
          <cell r="G223" t="str">
            <v>UD. Vitta Prima</v>
          </cell>
          <cell r="H223">
            <v>32</v>
          </cell>
          <cell r="I223" t="str">
            <v>Edamame Beku</v>
          </cell>
          <cell r="J223">
            <v>30</v>
          </cell>
          <cell r="K223">
            <v>3000</v>
          </cell>
          <cell r="L223">
            <v>90000</v>
          </cell>
          <cell r="M223" t="str">
            <v>Dijual</v>
          </cell>
          <cell r="N223" t="str">
            <v>Jl. LetJend. Suprapto Gg. 3A No. 47 - Jember</v>
          </cell>
          <cell r="O223" t="str">
            <v>0331 334117</v>
          </cell>
          <cell r="P223" t="str">
            <v>Eko Pramudianto</v>
          </cell>
          <cell r="Q223" t="str">
            <v>-</v>
          </cell>
        </row>
        <row r="224">
          <cell r="D224">
            <v>38395</v>
          </cell>
          <cell r="E224">
            <v>38425</v>
          </cell>
          <cell r="F224">
            <v>15</v>
          </cell>
          <cell r="G224" t="str">
            <v>UD. Vitta Prima</v>
          </cell>
          <cell r="H224">
            <v>31</v>
          </cell>
          <cell r="I224" t="str">
            <v>Edamame Beku</v>
          </cell>
          <cell r="J224">
            <v>20</v>
          </cell>
          <cell r="K224">
            <v>3000</v>
          </cell>
          <cell r="L224">
            <v>60000</v>
          </cell>
          <cell r="M224" t="str">
            <v>Dijual</v>
          </cell>
          <cell r="N224" t="str">
            <v>Jl. LetJend. Suprapto Gg. 3A No. 47 - Jember</v>
          </cell>
          <cell r="O224" t="str">
            <v>0331 334117</v>
          </cell>
          <cell r="P224" t="str">
            <v>Eko Pramudianto</v>
          </cell>
          <cell r="Q224" t="str">
            <v>-</v>
          </cell>
        </row>
        <row r="225">
          <cell r="D225">
            <v>38395</v>
          </cell>
          <cell r="E225">
            <v>38425</v>
          </cell>
          <cell r="F225">
            <v>15</v>
          </cell>
          <cell r="G225" t="str">
            <v>UD. Vitta Prima</v>
          </cell>
          <cell r="H225">
            <v>41</v>
          </cell>
          <cell r="I225" t="str">
            <v>Mukimame</v>
          </cell>
          <cell r="J225">
            <v>20</v>
          </cell>
          <cell r="K225">
            <v>1250</v>
          </cell>
          <cell r="L225">
            <v>25000</v>
          </cell>
          <cell r="M225" t="str">
            <v>Dijual</v>
          </cell>
          <cell r="N225" t="str">
            <v>Jl. LetJend. Suprapto Gg. 3A No. 47 - Jember</v>
          </cell>
          <cell r="O225" t="str">
            <v>0331 334117</v>
          </cell>
          <cell r="P225" t="str">
            <v>Eko Pramudianto</v>
          </cell>
          <cell r="Q225" t="str">
            <v>-</v>
          </cell>
        </row>
        <row r="226">
          <cell r="C226">
            <v>1434</v>
          </cell>
          <cell r="D226">
            <v>38397</v>
          </cell>
          <cell r="E226">
            <v>38427</v>
          </cell>
          <cell r="F226">
            <v>7</v>
          </cell>
          <cell r="G226" t="str">
            <v xml:space="preserve">UD. Arum Sari  </v>
          </cell>
          <cell r="H226">
            <v>31</v>
          </cell>
          <cell r="I226" t="str">
            <v>Edamame Beku</v>
          </cell>
          <cell r="J226">
            <v>100</v>
          </cell>
          <cell r="K226">
            <v>1000</v>
          </cell>
          <cell r="L226">
            <v>100000</v>
          </cell>
          <cell r="M226" t="str">
            <v>Dijual</v>
          </cell>
          <cell r="N226" t="str">
            <v>Jl. LetJend. Suprapto 11 - Jember</v>
          </cell>
          <cell r="O226" t="str">
            <v>0331 333052</v>
          </cell>
          <cell r="P226" t="str">
            <v>Ahmad Taufik</v>
          </cell>
          <cell r="Q226" t="str">
            <v>-</v>
          </cell>
        </row>
        <row r="227">
          <cell r="C227">
            <v>1435</v>
          </cell>
          <cell r="D227">
            <v>38397</v>
          </cell>
          <cell r="E227">
            <v>38427</v>
          </cell>
          <cell r="F227">
            <v>9</v>
          </cell>
          <cell r="G227" t="str">
            <v xml:space="preserve">UD. Fajar </v>
          </cell>
          <cell r="H227">
            <v>31</v>
          </cell>
          <cell r="I227" t="str">
            <v>Edamame Beku</v>
          </cell>
          <cell r="J227">
            <v>50</v>
          </cell>
          <cell r="K227">
            <v>3000</v>
          </cell>
          <cell r="L227">
            <v>150000</v>
          </cell>
          <cell r="M227" t="str">
            <v>Dijual</v>
          </cell>
          <cell r="N227" t="str">
            <v>Jl. Manggar 150 Jember</v>
          </cell>
          <cell r="O227" t="str">
            <v>0331 482641</v>
          </cell>
          <cell r="P227" t="str">
            <v>Sriwiyani</v>
          </cell>
          <cell r="Q227" t="str">
            <v>-</v>
          </cell>
        </row>
        <row r="228">
          <cell r="C228">
            <v>1436</v>
          </cell>
          <cell r="D228">
            <v>38407</v>
          </cell>
          <cell r="E228">
            <v>38437</v>
          </cell>
          <cell r="F228">
            <v>1</v>
          </cell>
          <cell r="G228" t="str">
            <v>Masuya Graha Trikencana</v>
          </cell>
          <cell r="H228">
            <v>11</v>
          </cell>
          <cell r="I228" t="str">
            <v>Edamame Beku</v>
          </cell>
          <cell r="J228">
            <v>2000</v>
          </cell>
          <cell r="K228">
            <v>9000</v>
          </cell>
          <cell r="L228">
            <v>18000000</v>
          </cell>
          <cell r="M228" t="str">
            <v>Dijual</v>
          </cell>
          <cell r="N228" t="str">
            <v>Jl. Agung Karya IV Blok B No. 22 - Jakarta</v>
          </cell>
          <cell r="O228" t="str">
            <v>021 6511180</v>
          </cell>
          <cell r="P228" t="str">
            <v>Nany S / Chia Fong</v>
          </cell>
          <cell r="Q228" t="str">
            <v>01.343.593.8-042.000</v>
          </cell>
        </row>
        <row r="229">
          <cell r="D229">
            <v>38407</v>
          </cell>
          <cell r="E229">
            <v>38437</v>
          </cell>
          <cell r="F229">
            <v>1</v>
          </cell>
          <cell r="G229" t="str">
            <v>Masuya Graha Trikencana</v>
          </cell>
          <cell r="H229">
            <v>11</v>
          </cell>
          <cell r="I229" t="str">
            <v>Edamame Beku</v>
          </cell>
          <cell r="J229">
            <v>110</v>
          </cell>
          <cell r="K229">
            <v>9000</v>
          </cell>
          <cell r="L229">
            <v>990000</v>
          </cell>
          <cell r="M229" t="str">
            <v>Dijual</v>
          </cell>
          <cell r="N229" t="str">
            <v>Jl. Agung Karya IV Blok B No. 22 - Jakarta</v>
          </cell>
          <cell r="O229" t="str">
            <v>021 6511180</v>
          </cell>
          <cell r="P229" t="str">
            <v>Nany S / Chia Fong</v>
          </cell>
          <cell r="Q229" t="str">
            <v>01.343.593.8-042.000</v>
          </cell>
        </row>
        <row r="230">
          <cell r="C230">
            <v>1437</v>
          </cell>
          <cell r="D230">
            <v>38397</v>
          </cell>
          <cell r="E230">
            <v>38427</v>
          </cell>
          <cell r="F230">
            <v>11</v>
          </cell>
          <cell r="G230" t="str">
            <v xml:space="preserve">UD. Harapan Maju  </v>
          </cell>
          <cell r="H230">
            <v>61</v>
          </cell>
          <cell r="I230" t="str">
            <v xml:space="preserve">Edamame Segar </v>
          </cell>
          <cell r="J230">
            <v>200</v>
          </cell>
          <cell r="K230">
            <v>1650</v>
          </cell>
          <cell r="L230">
            <v>330000</v>
          </cell>
          <cell r="M230" t="str">
            <v>Dijual</v>
          </cell>
          <cell r="N230" t="str">
            <v>Perum. Bedadung Indah Blok CC 7 - Jember</v>
          </cell>
          <cell r="O230" t="str">
            <v>0331 335637</v>
          </cell>
          <cell r="P230" t="str">
            <v>Slamet Sunarno</v>
          </cell>
          <cell r="Q230" t="str">
            <v>-</v>
          </cell>
        </row>
        <row r="231">
          <cell r="D231">
            <v>38397</v>
          </cell>
          <cell r="E231">
            <v>38427</v>
          </cell>
          <cell r="F231">
            <v>11</v>
          </cell>
          <cell r="G231" t="str">
            <v xml:space="preserve">UD. Harapan Maju  </v>
          </cell>
          <cell r="H231">
            <v>31</v>
          </cell>
          <cell r="I231" t="str">
            <v>Edamame Beku</v>
          </cell>
          <cell r="J231">
            <v>15</v>
          </cell>
          <cell r="K231">
            <v>3000</v>
          </cell>
          <cell r="L231">
            <v>45000</v>
          </cell>
          <cell r="M231" t="str">
            <v>Dijual</v>
          </cell>
          <cell r="N231" t="str">
            <v>Perum. Bedadung Indah Blok CC 7 - Jember</v>
          </cell>
          <cell r="O231" t="str">
            <v>0331 335637</v>
          </cell>
          <cell r="P231" t="str">
            <v>Slamet Sunarno</v>
          </cell>
          <cell r="Q231" t="str">
            <v>-</v>
          </cell>
        </row>
        <row r="232">
          <cell r="C232">
            <v>1438</v>
          </cell>
          <cell r="D232">
            <v>38396</v>
          </cell>
          <cell r="E232">
            <v>38426</v>
          </cell>
          <cell r="F232">
            <v>11</v>
          </cell>
          <cell r="G232" t="str">
            <v xml:space="preserve">UD. Harapan Maju  </v>
          </cell>
          <cell r="H232">
            <v>61</v>
          </cell>
          <cell r="I232" t="str">
            <v xml:space="preserve">Edamame Segar </v>
          </cell>
          <cell r="J232">
            <v>170</v>
          </cell>
          <cell r="K232">
            <v>1650</v>
          </cell>
          <cell r="L232">
            <v>280500</v>
          </cell>
          <cell r="M232" t="str">
            <v>Dijual</v>
          </cell>
          <cell r="N232" t="str">
            <v>Perum. Bedadung Indah Blok CC 7 - Jember</v>
          </cell>
          <cell r="O232" t="str">
            <v>0331 335637</v>
          </cell>
          <cell r="P232" t="str">
            <v>Slamet Sunarno</v>
          </cell>
          <cell r="Q232" t="str">
            <v>-</v>
          </cell>
        </row>
        <row r="233">
          <cell r="C233">
            <v>1439</v>
          </cell>
          <cell r="D233">
            <v>38398</v>
          </cell>
          <cell r="E233">
            <v>38428</v>
          </cell>
          <cell r="F233">
            <v>22</v>
          </cell>
          <cell r="G233" t="str">
            <v>Hadi Patrang</v>
          </cell>
          <cell r="H233">
            <v>41</v>
          </cell>
          <cell r="I233" t="str">
            <v>Mukimame</v>
          </cell>
          <cell r="J233">
            <v>100</v>
          </cell>
          <cell r="K233">
            <v>1250</v>
          </cell>
          <cell r="L233">
            <v>125000</v>
          </cell>
          <cell r="M233" t="str">
            <v>Dijual</v>
          </cell>
          <cell r="N233" t="str">
            <v>Jl Blimbing 70 Patrang Jember</v>
          </cell>
          <cell r="O233" t="str">
            <v>0331 428850</v>
          </cell>
          <cell r="P233" t="str">
            <v>Hadi Purnomo</v>
          </cell>
          <cell r="Q233" t="str">
            <v>-</v>
          </cell>
        </row>
        <row r="234">
          <cell r="C234">
            <v>1440</v>
          </cell>
          <cell r="D234">
            <v>38399</v>
          </cell>
          <cell r="E234">
            <v>38429</v>
          </cell>
          <cell r="F234">
            <v>10</v>
          </cell>
          <cell r="G234" t="str">
            <v xml:space="preserve">PT. Saung Mirwan </v>
          </cell>
          <cell r="H234">
            <v>51</v>
          </cell>
          <cell r="I234" t="str">
            <v xml:space="preserve">Edamame Segar </v>
          </cell>
          <cell r="J234">
            <v>750</v>
          </cell>
          <cell r="K234">
            <v>3500</v>
          </cell>
          <cell r="L234">
            <v>2625000</v>
          </cell>
          <cell r="M234" t="str">
            <v>Dijual</v>
          </cell>
          <cell r="N234" t="str">
            <v>Jl. Cekopo Selatan Ds. Sukamana - Bogor</v>
          </cell>
          <cell r="O234" t="str">
            <v>0251 241269</v>
          </cell>
          <cell r="P234" t="str">
            <v>Bp. Rolis</v>
          </cell>
          <cell r="Q234" t="str">
            <v>-</v>
          </cell>
        </row>
        <row r="235">
          <cell r="C235">
            <v>1441</v>
          </cell>
          <cell r="D235">
            <v>38398</v>
          </cell>
          <cell r="E235">
            <v>38428</v>
          </cell>
          <cell r="F235">
            <v>9</v>
          </cell>
          <cell r="G235" t="str">
            <v xml:space="preserve">UD. Fajar </v>
          </cell>
          <cell r="H235">
            <v>31</v>
          </cell>
          <cell r="I235" t="str">
            <v>Edamame Beku</v>
          </cell>
          <cell r="J235">
            <v>40</v>
          </cell>
          <cell r="K235">
            <v>3000</v>
          </cell>
          <cell r="L235">
            <v>120000</v>
          </cell>
          <cell r="M235" t="str">
            <v>Dijual</v>
          </cell>
          <cell r="N235" t="str">
            <v>Jl. Manggar 150 Jember</v>
          </cell>
          <cell r="O235" t="str">
            <v>0331 482641</v>
          </cell>
          <cell r="P235" t="str">
            <v>Sriwiyani</v>
          </cell>
          <cell r="Q235" t="str">
            <v>-</v>
          </cell>
        </row>
        <row r="236">
          <cell r="C236">
            <v>1442</v>
          </cell>
          <cell r="D236">
            <v>38398</v>
          </cell>
          <cell r="E236">
            <v>38428</v>
          </cell>
          <cell r="F236">
            <v>28</v>
          </cell>
          <cell r="G236" t="str">
            <v>Bp. Aditya</v>
          </cell>
          <cell r="H236">
            <v>31</v>
          </cell>
          <cell r="I236" t="str">
            <v>Edamame Beku</v>
          </cell>
          <cell r="J236">
            <v>50</v>
          </cell>
          <cell r="K236">
            <v>3000</v>
          </cell>
          <cell r="L236">
            <v>150000</v>
          </cell>
          <cell r="M236" t="str">
            <v>Dijual</v>
          </cell>
          <cell r="N236" t="str">
            <v>Pasuruan</v>
          </cell>
          <cell r="O236" t="str">
            <v>-</v>
          </cell>
          <cell r="P236" t="str">
            <v>-</v>
          </cell>
          <cell r="Q236" t="str">
            <v>-</v>
          </cell>
        </row>
        <row r="237">
          <cell r="D237">
            <v>38398</v>
          </cell>
          <cell r="E237">
            <v>38428</v>
          </cell>
          <cell r="F237">
            <v>28</v>
          </cell>
          <cell r="G237" t="str">
            <v>Bp. Aditya</v>
          </cell>
          <cell r="H237">
            <v>51</v>
          </cell>
          <cell r="I237" t="str">
            <v xml:space="preserve">Edamame Segar </v>
          </cell>
          <cell r="J237">
            <v>20</v>
          </cell>
          <cell r="K237">
            <v>3500</v>
          </cell>
          <cell r="L237">
            <v>70000</v>
          </cell>
          <cell r="M237" t="str">
            <v>Dijual</v>
          </cell>
          <cell r="N237" t="str">
            <v>Pasuruan</v>
          </cell>
          <cell r="O237" t="str">
            <v>-</v>
          </cell>
          <cell r="P237" t="str">
            <v>-</v>
          </cell>
          <cell r="Q237" t="str">
            <v>-</v>
          </cell>
        </row>
        <row r="238">
          <cell r="D238">
            <v>38398</v>
          </cell>
          <cell r="E238">
            <v>38428</v>
          </cell>
          <cell r="F238">
            <v>28</v>
          </cell>
          <cell r="G238" t="str">
            <v>Bp. Aditya</v>
          </cell>
          <cell r="H238">
            <v>61</v>
          </cell>
          <cell r="I238" t="str">
            <v xml:space="preserve">Edamame Segar </v>
          </cell>
          <cell r="J238">
            <v>30</v>
          </cell>
          <cell r="K238">
            <v>1650</v>
          </cell>
          <cell r="L238">
            <v>49500</v>
          </cell>
          <cell r="M238" t="str">
            <v>Dijual</v>
          </cell>
          <cell r="N238" t="str">
            <v>Pasuruan</v>
          </cell>
          <cell r="O238" t="str">
            <v>-</v>
          </cell>
          <cell r="P238" t="str">
            <v>-</v>
          </cell>
          <cell r="Q238" t="str">
            <v>-</v>
          </cell>
        </row>
        <row r="239">
          <cell r="C239">
            <v>1443</v>
          </cell>
          <cell r="D239">
            <v>38398</v>
          </cell>
          <cell r="E239">
            <v>38428</v>
          </cell>
          <cell r="F239">
            <v>7</v>
          </cell>
          <cell r="G239" t="str">
            <v xml:space="preserve">UD. Arum Sari  </v>
          </cell>
          <cell r="H239">
            <v>31</v>
          </cell>
          <cell r="I239" t="str">
            <v>Edamame Beku</v>
          </cell>
          <cell r="J239">
            <v>75</v>
          </cell>
          <cell r="K239">
            <v>1000</v>
          </cell>
          <cell r="L239">
            <v>75000</v>
          </cell>
          <cell r="M239" t="str">
            <v>Dijual</v>
          </cell>
          <cell r="N239" t="str">
            <v>Jl. LetJend. Suprapto 11 - Jember</v>
          </cell>
          <cell r="O239" t="str">
            <v>0331 333052</v>
          </cell>
          <cell r="P239" t="str">
            <v>Ahmad Taufik</v>
          </cell>
          <cell r="Q239" t="str">
            <v>-</v>
          </cell>
        </row>
        <row r="240">
          <cell r="D240">
            <v>38399</v>
          </cell>
          <cell r="E240">
            <v>38429</v>
          </cell>
          <cell r="F240">
            <v>16</v>
          </cell>
          <cell r="G240" t="str">
            <v>Hotel Panorama</v>
          </cell>
          <cell r="H240">
            <v>32</v>
          </cell>
          <cell r="I240" t="str">
            <v>Edamame Beku</v>
          </cell>
          <cell r="J240">
            <v>10</v>
          </cell>
          <cell r="M240" t="str">
            <v>Promosi</v>
          </cell>
          <cell r="N240" t="str">
            <v>Jl. Brawijaya 83 - Jember</v>
          </cell>
          <cell r="O240" t="str">
            <v>0331 488881</v>
          </cell>
          <cell r="P240">
            <v>0</v>
          </cell>
          <cell r="Q240" t="str">
            <v>-</v>
          </cell>
        </row>
        <row r="241">
          <cell r="C241">
            <v>1444</v>
          </cell>
          <cell r="D241">
            <v>38399</v>
          </cell>
          <cell r="E241">
            <v>38429</v>
          </cell>
          <cell r="F241">
            <v>16</v>
          </cell>
          <cell r="G241" t="str">
            <v>Dwi Keuangan</v>
          </cell>
          <cell r="H241">
            <v>61</v>
          </cell>
          <cell r="I241" t="str">
            <v xml:space="preserve">Edamame Segar </v>
          </cell>
          <cell r="J241">
            <v>5</v>
          </cell>
          <cell r="K241">
            <v>1650</v>
          </cell>
          <cell r="L241">
            <v>8250</v>
          </cell>
          <cell r="M241" t="str">
            <v>Dijual</v>
          </cell>
          <cell r="N241" t="str">
            <v>Jl. Brawijaya 83 - Jember</v>
          </cell>
          <cell r="O241" t="str">
            <v>0331 488881</v>
          </cell>
          <cell r="P241">
            <v>0</v>
          </cell>
          <cell r="Q241" t="str">
            <v>-</v>
          </cell>
        </row>
        <row r="242">
          <cell r="C242">
            <v>1445</v>
          </cell>
          <cell r="D242">
            <v>38399</v>
          </cell>
          <cell r="E242">
            <v>38429</v>
          </cell>
          <cell r="F242">
            <v>18</v>
          </cell>
          <cell r="G242" t="str">
            <v xml:space="preserve">P. Sunyoto </v>
          </cell>
          <cell r="H242">
            <v>41</v>
          </cell>
          <cell r="I242" t="str">
            <v>Mukimame</v>
          </cell>
          <cell r="J242">
            <v>10</v>
          </cell>
          <cell r="K242">
            <v>1250</v>
          </cell>
          <cell r="L242">
            <v>12500</v>
          </cell>
          <cell r="M242" t="str">
            <v>Dijual</v>
          </cell>
          <cell r="N242" t="str">
            <v>Perum. Prasaja Mulya A 8 Probolinggo</v>
          </cell>
          <cell r="O242" t="str">
            <v>0335 422608</v>
          </cell>
          <cell r="P242" t="str">
            <v>P. Sunyoto</v>
          </cell>
          <cell r="Q242" t="str">
            <v>-</v>
          </cell>
        </row>
        <row r="243">
          <cell r="C243">
            <v>1446</v>
          </cell>
          <cell r="D243">
            <v>38399</v>
          </cell>
          <cell r="E243">
            <v>38429</v>
          </cell>
          <cell r="F243">
            <v>11</v>
          </cell>
          <cell r="G243" t="str">
            <v xml:space="preserve">UD. Harapan Maju  </v>
          </cell>
          <cell r="H243">
            <v>61</v>
          </cell>
          <cell r="I243" t="str">
            <v xml:space="preserve">Edamame Segar </v>
          </cell>
          <cell r="J243">
            <v>100</v>
          </cell>
          <cell r="K243">
            <v>1650</v>
          </cell>
          <cell r="L243">
            <v>165000</v>
          </cell>
          <cell r="M243" t="str">
            <v>Dijual</v>
          </cell>
          <cell r="N243" t="str">
            <v>Perum. Bedadung Indah Blok CC 7 - Jember</v>
          </cell>
          <cell r="O243" t="str">
            <v>0331 335637</v>
          </cell>
          <cell r="P243" t="str">
            <v>Slamet Sunarno</v>
          </cell>
          <cell r="Q243" t="str">
            <v>-</v>
          </cell>
        </row>
        <row r="244">
          <cell r="C244">
            <v>1447</v>
          </cell>
          <cell r="D244">
            <v>38400</v>
          </cell>
          <cell r="E244">
            <v>38430</v>
          </cell>
          <cell r="F244">
            <v>22</v>
          </cell>
          <cell r="G244" t="str">
            <v>Hadi Patrang</v>
          </cell>
          <cell r="H244">
            <v>41</v>
          </cell>
          <cell r="I244" t="str">
            <v>Mukimame</v>
          </cell>
          <cell r="J244">
            <v>100</v>
          </cell>
          <cell r="K244">
            <v>1250</v>
          </cell>
          <cell r="L244">
            <v>125000</v>
          </cell>
          <cell r="M244" t="str">
            <v>Dijual</v>
          </cell>
          <cell r="N244" t="str">
            <v>Jl Blimbing 70 Patrang Jember</v>
          </cell>
          <cell r="O244" t="str">
            <v>0331 428850</v>
          </cell>
          <cell r="P244" t="str">
            <v>Hadi Purnomo</v>
          </cell>
          <cell r="Q244" t="str">
            <v>-</v>
          </cell>
        </row>
        <row r="245">
          <cell r="D245">
            <v>38400</v>
          </cell>
          <cell r="E245">
            <v>38430</v>
          </cell>
          <cell r="F245">
            <v>22</v>
          </cell>
          <cell r="G245" t="str">
            <v>Hadi Patrang</v>
          </cell>
          <cell r="H245">
            <v>31</v>
          </cell>
          <cell r="I245" t="str">
            <v>Edamame Beku</v>
          </cell>
          <cell r="J245">
            <v>10</v>
          </cell>
          <cell r="K245">
            <v>3000</v>
          </cell>
          <cell r="L245">
            <v>30000</v>
          </cell>
          <cell r="M245" t="str">
            <v>Dijual</v>
          </cell>
          <cell r="N245" t="str">
            <v>Jl Blimbing 70 Patrang Jember</v>
          </cell>
          <cell r="O245" t="str">
            <v>0331 428850</v>
          </cell>
          <cell r="P245" t="str">
            <v>Hadi Purnomo</v>
          </cell>
          <cell r="Q245" t="str">
            <v>-</v>
          </cell>
        </row>
        <row r="246">
          <cell r="C246">
            <v>1448</v>
          </cell>
          <cell r="D246">
            <v>38401</v>
          </cell>
          <cell r="E246">
            <v>38431</v>
          </cell>
          <cell r="F246">
            <v>9</v>
          </cell>
          <cell r="G246" t="str">
            <v xml:space="preserve">UD. Fajar </v>
          </cell>
          <cell r="H246">
            <v>31</v>
          </cell>
          <cell r="I246" t="str">
            <v>Edamame Beku</v>
          </cell>
          <cell r="J246">
            <v>25</v>
          </cell>
          <cell r="K246">
            <v>3000</v>
          </cell>
          <cell r="L246">
            <v>75000</v>
          </cell>
          <cell r="M246" t="str">
            <v>Dijual</v>
          </cell>
          <cell r="N246" t="str">
            <v>Jl. Manggar 150 Jember</v>
          </cell>
          <cell r="O246" t="str">
            <v>0331 482641</v>
          </cell>
          <cell r="P246" t="str">
            <v>Sriwiyani</v>
          </cell>
          <cell r="Q246" t="str">
            <v>-</v>
          </cell>
        </row>
        <row r="247">
          <cell r="D247">
            <v>38401</v>
          </cell>
          <cell r="E247">
            <v>38431</v>
          </cell>
          <cell r="F247">
            <v>9</v>
          </cell>
          <cell r="G247" t="str">
            <v xml:space="preserve">UD. Fajar </v>
          </cell>
          <cell r="H247">
            <v>32</v>
          </cell>
          <cell r="I247" t="str">
            <v>Edamame Beku</v>
          </cell>
          <cell r="J247">
            <v>25</v>
          </cell>
          <cell r="K247">
            <v>3000</v>
          </cell>
          <cell r="L247">
            <v>75000</v>
          </cell>
          <cell r="M247" t="str">
            <v>Dijual</v>
          </cell>
          <cell r="N247" t="str">
            <v>Jl. Manggar 150 Jember</v>
          </cell>
          <cell r="O247" t="str">
            <v>0331 482641</v>
          </cell>
          <cell r="P247" t="str">
            <v>Sriwiyani</v>
          </cell>
          <cell r="Q247" t="str">
            <v>-</v>
          </cell>
        </row>
        <row r="248">
          <cell r="C248">
            <v>1449</v>
          </cell>
          <cell r="D248">
            <v>38400</v>
          </cell>
          <cell r="E248">
            <v>38430</v>
          </cell>
          <cell r="F248">
            <v>7</v>
          </cell>
          <cell r="G248" t="str">
            <v xml:space="preserve">UD. Arum Sari  </v>
          </cell>
          <cell r="H248">
            <v>31</v>
          </cell>
          <cell r="I248" t="str">
            <v>Edamame Beku</v>
          </cell>
          <cell r="J248">
            <v>100</v>
          </cell>
          <cell r="K248">
            <v>1000</v>
          </cell>
          <cell r="L248">
            <v>100000</v>
          </cell>
          <cell r="M248" t="str">
            <v>Dijual</v>
          </cell>
          <cell r="N248" t="str">
            <v>Jl. LetJend. Suprapto 11 - Jember</v>
          </cell>
          <cell r="O248" t="str">
            <v>0331 333052</v>
          </cell>
          <cell r="P248" t="str">
            <v>Ahmad Taufik</v>
          </cell>
          <cell r="Q248" t="str">
            <v>-</v>
          </cell>
        </row>
        <row r="249">
          <cell r="C249">
            <v>1450</v>
          </cell>
          <cell r="D249">
            <v>38401</v>
          </cell>
          <cell r="E249">
            <v>38431</v>
          </cell>
          <cell r="F249">
            <v>28</v>
          </cell>
          <cell r="G249" t="str">
            <v>Bp. Aditya</v>
          </cell>
          <cell r="H249">
            <v>31</v>
          </cell>
          <cell r="I249" t="str">
            <v>Edamame Beku</v>
          </cell>
          <cell r="J249">
            <v>20</v>
          </cell>
          <cell r="K249">
            <v>3000</v>
          </cell>
          <cell r="L249">
            <v>60000</v>
          </cell>
          <cell r="M249" t="str">
            <v>Dijual</v>
          </cell>
          <cell r="N249" t="str">
            <v>Pasuruan</v>
          </cell>
          <cell r="O249" t="str">
            <v>-</v>
          </cell>
          <cell r="P249" t="str">
            <v>-</v>
          </cell>
          <cell r="Q249" t="str">
            <v>-</v>
          </cell>
        </row>
        <row r="250">
          <cell r="D250">
            <v>38401</v>
          </cell>
          <cell r="E250">
            <v>38431</v>
          </cell>
          <cell r="F250">
            <v>28</v>
          </cell>
          <cell r="G250" t="str">
            <v>Bp. Aditya</v>
          </cell>
          <cell r="H250">
            <v>32</v>
          </cell>
          <cell r="I250" t="str">
            <v>Edamame Beku</v>
          </cell>
          <cell r="J250">
            <v>20</v>
          </cell>
          <cell r="K250">
            <v>3000</v>
          </cell>
          <cell r="L250">
            <v>60000</v>
          </cell>
          <cell r="M250" t="str">
            <v>Dijual</v>
          </cell>
          <cell r="N250" t="str">
            <v>Pasuruan</v>
          </cell>
          <cell r="O250" t="str">
            <v>-</v>
          </cell>
          <cell r="P250" t="str">
            <v>-</v>
          </cell>
          <cell r="Q250" t="str">
            <v>-</v>
          </cell>
        </row>
        <row r="251">
          <cell r="D251">
            <v>38401</v>
          </cell>
          <cell r="E251">
            <v>38431</v>
          </cell>
          <cell r="F251">
            <v>28</v>
          </cell>
          <cell r="G251" t="str">
            <v>Bp. Aditya</v>
          </cell>
          <cell r="H251">
            <v>51</v>
          </cell>
          <cell r="I251" t="str">
            <v xml:space="preserve">Edamame Segar </v>
          </cell>
          <cell r="J251">
            <v>30</v>
          </cell>
          <cell r="K251">
            <v>3500</v>
          </cell>
          <cell r="L251">
            <v>105000</v>
          </cell>
          <cell r="M251" t="str">
            <v>Dijual</v>
          </cell>
          <cell r="N251" t="str">
            <v>Pasuruan</v>
          </cell>
          <cell r="O251" t="str">
            <v>-</v>
          </cell>
          <cell r="P251" t="str">
            <v>-</v>
          </cell>
          <cell r="Q251" t="str">
            <v>-</v>
          </cell>
        </row>
        <row r="252">
          <cell r="D252">
            <v>38401</v>
          </cell>
          <cell r="E252">
            <v>38431</v>
          </cell>
          <cell r="F252">
            <v>28</v>
          </cell>
          <cell r="G252" t="str">
            <v>Bp. Aditya</v>
          </cell>
          <cell r="H252">
            <v>61</v>
          </cell>
          <cell r="I252" t="str">
            <v xml:space="preserve">Edamame Segar </v>
          </cell>
          <cell r="J252">
            <v>30</v>
          </cell>
          <cell r="K252">
            <v>1650</v>
          </cell>
          <cell r="L252">
            <v>49500</v>
          </cell>
          <cell r="M252" t="str">
            <v>Dijual</v>
          </cell>
          <cell r="N252" t="str">
            <v>Pasuruan</v>
          </cell>
          <cell r="O252" t="str">
            <v>-</v>
          </cell>
          <cell r="P252" t="str">
            <v>-</v>
          </cell>
          <cell r="Q252" t="str">
            <v>-</v>
          </cell>
        </row>
        <row r="253">
          <cell r="C253">
            <v>1451</v>
          </cell>
          <cell r="D253">
            <v>38401</v>
          </cell>
          <cell r="E253">
            <v>38431</v>
          </cell>
          <cell r="F253">
            <v>18</v>
          </cell>
          <cell r="G253" t="str">
            <v xml:space="preserve">P. Sunyoto </v>
          </cell>
          <cell r="H253">
            <v>41</v>
          </cell>
          <cell r="I253" t="str">
            <v>Mukimame</v>
          </cell>
          <cell r="J253">
            <v>50</v>
          </cell>
          <cell r="K253">
            <v>1250</v>
          </cell>
          <cell r="L253">
            <v>62500</v>
          </cell>
          <cell r="M253" t="str">
            <v>Dijual</v>
          </cell>
          <cell r="N253" t="str">
            <v>Perum. Prasaja Mulya A 8 Probolinggo</v>
          </cell>
          <cell r="O253" t="str">
            <v>0335 422608</v>
          </cell>
          <cell r="P253" t="str">
            <v>P. Sunyoto</v>
          </cell>
          <cell r="Q253" t="str">
            <v>-</v>
          </cell>
        </row>
        <row r="254">
          <cell r="C254">
            <v>1452</v>
          </cell>
          <cell r="D254">
            <v>38401</v>
          </cell>
          <cell r="E254">
            <v>38431</v>
          </cell>
          <cell r="F254">
            <v>7</v>
          </cell>
          <cell r="G254" t="str">
            <v xml:space="preserve">UD. Arum Sari  </v>
          </cell>
          <cell r="H254">
            <v>31</v>
          </cell>
          <cell r="I254" t="str">
            <v>Edamame Beku</v>
          </cell>
          <cell r="J254">
            <v>100</v>
          </cell>
          <cell r="K254">
            <v>1000</v>
          </cell>
          <cell r="L254">
            <v>100000</v>
          </cell>
          <cell r="M254" t="str">
            <v>Dijual</v>
          </cell>
          <cell r="N254" t="str">
            <v>Jl. LetJend. Suprapto 11 - Jember</v>
          </cell>
          <cell r="O254" t="str">
            <v>0331 333052</v>
          </cell>
          <cell r="P254" t="str">
            <v>Ahmad Taufik</v>
          </cell>
          <cell r="Q254" t="str">
            <v>-</v>
          </cell>
        </row>
        <row r="255">
          <cell r="C255">
            <v>1453</v>
          </cell>
          <cell r="D255">
            <v>38401</v>
          </cell>
          <cell r="E255">
            <v>38431</v>
          </cell>
          <cell r="F255">
            <v>11</v>
          </cell>
          <cell r="G255" t="str">
            <v xml:space="preserve">UD. Harapan Maju  </v>
          </cell>
          <cell r="H255">
            <v>32</v>
          </cell>
          <cell r="I255" t="str">
            <v>Edamame Beku</v>
          </cell>
          <cell r="J255">
            <v>25</v>
          </cell>
          <cell r="K255">
            <v>3000</v>
          </cell>
          <cell r="L255">
            <v>75000</v>
          </cell>
          <cell r="M255" t="str">
            <v>Dijual</v>
          </cell>
          <cell r="N255" t="str">
            <v>Perum. Bedadung Indah Blok CC 7 - Jember</v>
          </cell>
          <cell r="O255" t="str">
            <v>0331 335637</v>
          </cell>
          <cell r="P255" t="str">
            <v>Slamet Sunarno</v>
          </cell>
          <cell r="Q255" t="str">
            <v>-</v>
          </cell>
        </row>
        <row r="256">
          <cell r="C256">
            <v>1454</v>
          </cell>
          <cell r="D256">
            <v>38402</v>
          </cell>
          <cell r="E256">
            <v>38432</v>
          </cell>
          <cell r="F256">
            <v>14</v>
          </cell>
          <cell r="G256" t="str">
            <v>UD. Slamet</v>
          </cell>
          <cell r="H256">
            <v>31</v>
          </cell>
          <cell r="I256" t="str">
            <v>Edamame Beku</v>
          </cell>
          <cell r="J256">
            <v>22</v>
          </cell>
          <cell r="K256">
            <v>3000</v>
          </cell>
          <cell r="L256">
            <v>66000</v>
          </cell>
          <cell r="M256" t="str">
            <v>Dijual</v>
          </cell>
          <cell r="N256" t="str">
            <v>Jl. Pahlawan  gg. Gangsiran - Probolinggo</v>
          </cell>
          <cell r="O256" t="str">
            <v>0335 424276</v>
          </cell>
          <cell r="P256" t="str">
            <v>Slamet Hariyadi</v>
          </cell>
          <cell r="Q256" t="str">
            <v>-</v>
          </cell>
        </row>
        <row r="257">
          <cell r="C257">
            <v>1455</v>
          </cell>
          <cell r="D257">
            <v>38402</v>
          </cell>
          <cell r="E257">
            <v>38432</v>
          </cell>
          <cell r="F257">
            <v>9</v>
          </cell>
          <cell r="G257" t="str">
            <v xml:space="preserve">UD. Fajar </v>
          </cell>
          <cell r="H257">
            <v>31</v>
          </cell>
          <cell r="I257" t="str">
            <v>Edamame Beku</v>
          </cell>
          <cell r="J257">
            <v>50</v>
          </cell>
          <cell r="K257">
            <v>3000</v>
          </cell>
          <cell r="L257">
            <v>150000</v>
          </cell>
          <cell r="M257" t="str">
            <v>Dijual</v>
          </cell>
          <cell r="N257" t="str">
            <v>Jl. Manggar 150 Jember</v>
          </cell>
          <cell r="O257" t="str">
            <v>0331 482641</v>
          </cell>
          <cell r="P257" t="str">
            <v>Sriwiyani</v>
          </cell>
          <cell r="Q257" t="str">
            <v>-</v>
          </cell>
        </row>
        <row r="258">
          <cell r="C258">
            <v>1456</v>
          </cell>
          <cell r="D258">
            <v>38402</v>
          </cell>
          <cell r="E258">
            <v>38432</v>
          </cell>
          <cell r="F258">
            <v>13</v>
          </cell>
          <cell r="G258" t="str">
            <v>UD. Tani Madani</v>
          </cell>
          <cell r="H258">
            <v>31</v>
          </cell>
          <cell r="I258" t="str">
            <v>Edamame Beku</v>
          </cell>
          <cell r="J258">
            <v>7.5</v>
          </cell>
          <cell r="K258">
            <v>3000</v>
          </cell>
          <cell r="L258">
            <v>22500</v>
          </cell>
          <cell r="M258" t="str">
            <v>Dijual</v>
          </cell>
          <cell r="N258" t="str">
            <v>BLKIP Singosari - Malang</v>
          </cell>
          <cell r="O258" t="str">
            <v>0341 450731</v>
          </cell>
          <cell r="P258" t="str">
            <v>Ny. Wahyu  Hendra</v>
          </cell>
          <cell r="Q258" t="str">
            <v>-</v>
          </cell>
        </row>
        <row r="259">
          <cell r="D259">
            <v>38402</v>
          </cell>
          <cell r="E259">
            <v>38432</v>
          </cell>
          <cell r="F259">
            <v>13</v>
          </cell>
          <cell r="G259" t="str">
            <v>UD. Tani Madani</v>
          </cell>
          <cell r="H259">
            <v>32</v>
          </cell>
          <cell r="I259" t="str">
            <v>Edamame Beku</v>
          </cell>
          <cell r="J259">
            <v>7.5</v>
          </cell>
          <cell r="K259">
            <v>3000</v>
          </cell>
          <cell r="L259">
            <v>22500</v>
          </cell>
          <cell r="M259" t="str">
            <v>Dijual</v>
          </cell>
          <cell r="N259" t="str">
            <v>BLKIP Singosari - Malang</v>
          </cell>
          <cell r="O259" t="str">
            <v>0341 450731</v>
          </cell>
          <cell r="P259" t="str">
            <v>Ny. Wahyu  Hendra</v>
          </cell>
          <cell r="Q259" t="str">
            <v>-</v>
          </cell>
        </row>
        <row r="260">
          <cell r="C260">
            <v>1457</v>
          </cell>
          <cell r="D260">
            <v>38402</v>
          </cell>
          <cell r="E260">
            <v>38432</v>
          </cell>
          <cell r="F260">
            <v>18</v>
          </cell>
          <cell r="G260" t="str">
            <v xml:space="preserve">P. Sunyoto </v>
          </cell>
          <cell r="H260">
            <v>41</v>
          </cell>
          <cell r="I260" t="str">
            <v>Mukimame</v>
          </cell>
          <cell r="J260">
            <v>200</v>
          </cell>
          <cell r="K260">
            <v>1250</v>
          </cell>
          <cell r="L260">
            <v>250000</v>
          </cell>
          <cell r="M260" t="str">
            <v>Dijual</v>
          </cell>
          <cell r="N260" t="str">
            <v>Perum. Prasaja Mulya A 8 Probolinggo</v>
          </cell>
          <cell r="O260" t="str">
            <v>0335 422608</v>
          </cell>
          <cell r="P260" t="str">
            <v>P. Sunyoto</v>
          </cell>
          <cell r="Q260" t="str">
            <v>-</v>
          </cell>
        </row>
        <row r="261">
          <cell r="C261">
            <v>1458</v>
          </cell>
          <cell r="D261">
            <v>38402</v>
          </cell>
          <cell r="E261">
            <v>38432</v>
          </cell>
          <cell r="F261">
            <v>15</v>
          </cell>
          <cell r="G261" t="str">
            <v>UD. Vitta Prima</v>
          </cell>
          <cell r="H261">
            <v>41</v>
          </cell>
          <cell r="I261" t="str">
            <v>Mukimame</v>
          </cell>
          <cell r="J261">
            <v>20</v>
          </cell>
          <cell r="K261">
            <v>1250</v>
          </cell>
          <cell r="L261">
            <v>25000</v>
          </cell>
          <cell r="M261" t="str">
            <v>Dijual</v>
          </cell>
          <cell r="N261" t="str">
            <v>Jl. LetJend. Suprapto Gg. 3A No. 47 - Jember</v>
          </cell>
          <cell r="O261" t="str">
            <v>0331 334117</v>
          </cell>
          <cell r="P261" t="str">
            <v>Eko Pramudianto</v>
          </cell>
          <cell r="Q261" t="str">
            <v>-</v>
          </cell>
        </row>
        <row r="262">
          <cell r="C262">
            <v>1459</v>
          </cell>
          <cell r="D262">
            <v>38402</v>
          </cell>
          <cell r="E262">
            <v>38432</v>
          </cell>
          <cell r="F262">
            <v>22</v>
          </cell>
          <cell r="G262" t="str">
            <v>Hadi Patrang</v>
          </cell>
          <cell r="H262">
            <v>41</v>
          </cell>
          <cell r="I262" t="str">
            <v>Mukimame</v>
          </cell>
          <cell r="J262">
            <v>100</v>
          </cell>
          <cell r="K262">
            <v>1250</v>
          </cell>
          <cell r="L262">
            <v>125000</v>
          </cell>
          <cell r="M262" t="str">
            <v>Dijual</v>
          </cell>
          <cell r="N262" t="str">
            <v>Jl Blimbing 70 Patrang Jember</v>
          </cell>
          <cell r="O262" t="str">
            <v>0331 428850</v>
          </cell>
          <cell r="P262" t="str">
            <v>Hadi Purnomo</v>
          </cell>
          <cell r="Q262" t="str">
            <v>-</v>
          </cell>
        </row>
        <row r="263">
          <cell r="C263">
            <v>1460</v>
          </cell>
          <cell r="D263">
            <v>38407</v>
          </cell>
          <cell r="E263">
            <v>38437</v>
          </cell>
          <cell r="F263">
            <v>3</v>
          </cell>
          <cell r="G263" t="str">
            <v>AM. Hendropriyono</v>
          </cell>
          <cell r="H263">
            <v>11</v>
          </cell>
          <cell r="I263" t="str">
            <v>Edamame Beku</v>
          </cell>
          <cell r="J263">
            <v>500</v>
          </cell>
          <cell r="K263">
            <v>8000</v>
          </cell>
          <cell r="L263">
            <v>4000000</v>
          </cell>
          <cell r="M263" t="str">
            <v>Dijual</v>
          </cell>
          <cell r="N263" t="str">
            <v>Jl. Merapi Blok BV no. 7  Cibubur - Jakarta</v>
          </cell>
          <cell r="O263" t="str">
            <v>021 83700160</v>
          </cell>
          <cell r="P263" t="str">
            <v>Remy / Enny Rahayu</v>
          </cell>
          <cell r="Q263" t="str">
            <v>-</v>
          </cell>
        </row>
        <row r="264">
          <cell r="D264">
            <v>38407</v>
          </cell>
          <cell r="E264">
            <v>38437</v>
          </cell>
          <cell r="F264">
            <v>3</v>
          </cell>
          <cell r="G264" t="str">
            <v>AM. Hendropriyono</v>
          </cell>
          <cell r="H264">
            <v>11</v>
          </cell>
          <cell r="I264" t="str">
            <v>Edamame Beku</v>
          </cell>
          <cell r="J264">
            <v>50</v>
          </cell>
          <cell r="K264">
            <v>8000</v>
          </cell>
          <cell r="L264">
            <v>400000</v>
          </cell>
          <cell r="M264" t="str">
            <v>Dijual</v>
          </cell>
          <cell r="N264" t="str">
            <v>Jl. Merapi Blok BV no. 7  Cibubur - Jakarta</v>
          </cell>
          <cell r="O264" t="str">
            <v>021 83700160</v>
          </cell>
          <cell r="P264" t="str">
            <v>Remy / Enny Rahayu</v>
          </cell>
          <cell r="Q264" t="str">
            <v>-</v>
          </cell>
        </row>
        <row r="265">
          <cell r="C265">
            <v>1461</v>
          </cell>
          <cell r="D265">
            <v>38406</v>
          </cell>
          <cell r="E265">
            <v>38436</v>
          </cell>
          <cell r="F265">
            <v>10</v>
          </cell>
          <cell r="G265" t="str">
            <v xml:space="preserve">PT. Saung Mirwan </v>
          </cell>
          <cell r="H265">
            <v>51</v>
          </cell>
          <cell r="I265" t="str">
            <v xml:space="preserve">Edamame Segar </v>
          </cell>
          <cell r="J265">
            <v>750</v>
          </cell>
          <cell r="K265">
            <v>3500</v>
          </cell>
          <cell r="L265">
            <v>2625000</v>
          </cell>
          <cell r="M265" t="str">
            <v>Dijual</v>
          </cell>
          <cell r="N265" t="str">
            <v>Jl. Cekopo Selatan Ds. Sukamana - Bogor</v>
          </cell>
          <cell r="O265" t="str">
            <v>0251 241269</v>
          </cell>
          <cell r="P265" t="str">
            <v>Bp. Rolis</v>
          </cell>
          <cell r="Q265" t="str">
            <v>-</v>
          </cell>
        </row>
        <row r="266">
          <cell r="D266">
            <v>38404</v>
          </cell>
          <cell r="E266">
            <v>38434</v>
          </cell>
          <cell r="F266">
            <v>16</v>
          </cell>
          <cell r="G266" t="str">
            <v>Pameran BUMN</v>
          </cell>
          <cell r="H266">
            <v>31</v>
          </cell>
          <cell r="I266" t="str">
            <v>Edamame Beku</v>
          </cell>
          <cell r="J266">
            <v>10</v>
          </cell>
          <cell r="K266">
            <v>3000</v>
          </cell>
          <cell r="L266">
            <v>30000</v>
          </cell>
          <cell r="M266" t="str">
            <v>Promosi</v>
          </cell>
          <cell r="N266" t="str">
            <v>Jl. Brawijaya 83 - Jember</v>
          </cell>
          <cell r="O266" t="str">
            <v>0331 488881</v>
          </cell>
          <cell r="P266">
            <v>0</v>
          </cell>
          <cell r="Q266" t="str">
            <v>-</v>
          </cell>
        </row>
        <row r="267">
          <cell r="D267">
            <v>38404</v>
          </cell>
          <cell r="E267">
            <v>38434</v>
          </cell>
          <cell r="F267">
            <v>16</v>
          </cell>
          <cell r="G267" t="str">
            <v>Pameran BUMN</v>
          </cell>
          <cell r="H267">
            <v>32</v>
          </cell>
          <cell r="I267" t="str">
            <v>Edamame Beku</v>
          </cell>
          <cell r="J267">
            <v>10</v>
          </cell>
          <cell r="K267">
            <v>3000</v>
          </cell>
          <cell r="L267">
            <v>30000</v>
          </cell>
          <cell r="M267" t="str">
            <v>Promosi</v>
          </cell>
          <cell r="N267" t="str">
            <v>Jl. Brawijaya 83 - Jember</v>
          </cell>
          <cell r="O267" t="str">
            <v>0331 488881</v>
          </cell>
          <cell r="P267">
            <v>0</v>
          </cell>
          <cell r="Q267" t="str">
            <v>-</v>
          </cell>
        </row>
        <row r="268">
          <cell r="D268">
            <v>38404</v>
          </cell>
          <cell r="E268">
            <v>38434</v>
          </cell>
          <cell r="F268">
            <v>16</v>
          </cell>
          <cell r="G268" t="str">
            <v>Pameran BUMN</v>
          </cell>
          <cell r="H268">
            <v>11</v>
          </cell>
          <cell r="I268" t="str">
            <v>Edamame Beku</v>
          </cell>
          <cell r="J268">
            <v>10</v>
          </cell>
          <cell r="K268">
            <v>9000</v>
          </cell>
          <cell r="L268">
            <v>90000</v>
          </cell>
          <cell r="M268" t="str">
            <v>Promosi</v>
          </cell>
          <cell r="N268" t="str">
            <v>Jl. Brawijaya 83 - Jember</v>
          </cell>
          <cell r="O268" t="str">
            <v>0331 488881</v>
          </cell>
          <cell r="P268">
            <v>0</v>
          </cell>
          <cell r="Q268" t="str">
            <v>-</v>
          </cell>
        </row>
        <row r="269">
          <cell r="D269">
            <v>38404</v>
          </cell>
          <cell r="E269">
            <v>38434</v>
          </cell>
          <cell r="F269">
            <v>16</v>
          </cell>
          <cell r="G269" t="str">
            <v>Pameran BUMN</v>
          </cell>
          <cell r="H269">
            <v>11</v>
          </cell>
          <cell r="I269" t="str">
            <v>Edamame Beku</v>
          </cell>
          <cell r="J269">
            <v>2</v>
          </cell>
          <cell r="K269">
            <v>9000</v>
          </cell>
          <cell r="L269">
            <v>18000</v>
          </cell>
          <cell r="M269" t="str">
            <v>Promosi</v>
          </cell>
          <cell r="N269" t="str">
            <v>Jl. Brawijaya 83 - Jember</v>
          </cell>
          <cell r="O269" t="str">
            <v>0331 488881</v>
          </cell>
          <cell r="P269">
            <v>0</v>
          </cell>
          <cell r="Q269" t="str">
            <v>-</v>
          </cell>
        </row>
        <row r="270">
          <cell r="C270">
            <v>1462</v>
          </cell>
          <cell r="D270">
            <v>38403</v>
          </cell>
          <cell r="E270">
            <v>38433</v>
          </cell>
          <cell r="F270">
            <v>9</v>
          </cell>
          <cell r="G270" t="str">
            <v xml:space="preserve">UD. Fajar </v>
          </cell>
          <cell r="H270">
            <v>31</v>
          </cell>
          <cell r="I270" t="str">
            <v>Edamame Beku</v>
          </cell>
          <cell r="J270">
            <v>25</v>
          </cell>
          <cell r="K270">
            <v>3000</v>
          </cell>
          <cell r="L270">
            <v>75000</v>
          </cell>
          <cell r="M270" t="str">
            <v>Dijual</v>
          </cell>
          <cell r="N270" t="str">
            <v>Jl. Manggar 150 Jember</v>
          </cell>
          <cell r="O270" t="str">
            <v>0331 482641</v>
          </cell>
          <cell r="P270" t="str">
            <v>Sriwiyani</v>
          </cell>
          <cell r="Q270" t="str">
            <v>-</v>
          </cell>
        </row>
        <row r="271">
          <cell r="D271">
            <v>38403</v>
          </cell>
          <cell r="E271">
            <v>38433</v>
          </cell>
          <cell r="F271">
            <v>9</v>
          </cell>
          <cell r="G271" t="str">
            <v xml:space="preserve">UD. Fajar </v>
          </cell>
          <cell r="H271">
            <v>32</v>
          </cell>
          <cell r="I271" t="str">
            <v>Edamame Beku</v>
          </cell>
          <cell r="J271">
            <v>25</v>
          </cell>
          <cell r="K271">
            <v>3000</v>
          </cell>
          <cell r="L271">
            <v>75000</v>
          </cell>
          <cell r="M271" t="str">
            <v>Dijual</v>
          </cell>
          <cell r="N271" t="str">
            <v>Jl. Manggar 150 Jember</v>
          </cell>
          <cell r="O271" t="str">
            <v>0331 482641</v>
          </cell>
          <cell r="P271" t="str">
            <v>Sriwiyani</v>
          </cell>
          <cell r="Q271" t="str">
            <v>-</v>
          </cell>
        </row>
        <row r="272">
          <cell r="C272">
            <v>1463</v>
          </cell>
          <cell r="D272">
            <v>38403</v>
          </cell>
          <cell r="E272">
            <v>38433</v>
          </cell>
          <cell r="F272">
            <v>11</v>
          </cell>
          <cell r="G272" t="str">
            <v xml:space="preserve">UD. Harapan Maju  </v>
          </cell>
          <cell r="H272">
            <v>61</v>
          </cell>
          <cell r="I272" t="str">
            <v xml:space="preserve">Edamame Segar </v>
          </cell>
          <cell r="J272">
            <v>75</v>
          </cell>
          <cell r="K272">
            <v>1650</v>
          </cell>
          <cell r="L272">
            <v>123750</v>
          </cell>
          <cell r="M272" t="str">
            <v>Dijual</v>
          </cell>
          <cell r="N272" t="str">
            <v>Perum. Bedadung Indah Blok CC 7 - Jember</v>
          </cell>
          <cell r="O272" t="str">
            <v>0331 335637</v>
          </cell>
          <cell r="P272" t="str">
            <v>Slamet Sunarno</v>
          </cell>
          <cell r="Q272" t="str">
            <v>-</v>
          </cell>
        </row>
        <row r="273">
          <cell r="C273">
            <v>1464</v>
          </cell>
          <cell r="D273">
            <v>38404</v>
          </cell>
          <cell r="E273">
            <v>38434</v>
          </cell>
          <cell r="F273">
            <v>11</v>
          </cell>
          <cell r="G273" t="str">
            <v xml:space="preserve">UD. Harapan Maju  </v>
          </cell>
          <cell r="H273">
            <v>61</v>
          </cell>
          <cell r="I273" t="str">
            <v xml:space="preserve">Edamame Segar </v>
          </cell>
          <cell r="J273">
            <v>150</v>
          </cell>
          <cell r="K273">
            <v>1650</v>
          </cell>
          <cell r="L273">
            <v>247500</v>
          </cell>
          <cell r="M273" t="str">
            <v>Dijual</v>
          </cell>
          <cell r="N273" t="str">
            <v>Perum. Bedadung Indah Blok CC 7 - Jember</v>
          </cell>
          <cell r="O273" t="str">
            <v>0331 335637</v>
          </cell>
          <cell r="P273" t="str">
            <v>Slamet Sunarno</v>
          </cell>
          <cell r="Q273" t="str">
            <v>-</v>
          </cell>
        </row>
        <row r="274">
          <cell r="C274">
            <v>1465</v>
          </cell>
          <cell r="D274">
            <v>38404</v>
          </cell>
          <cell r="E274">
            <v>38434</v>
          </cell>
          <cell r="F274">
            <v>23</v>
          </cell>
          <cell r="G274" t="str">
            <v>Jember Outlet</v>
          </cell>
          <cell r="H274">
            <v>32</v>
          </cell>
          <cell r="I274" t="str">
            <v>Edamame Beku</v>
          </cell>
          <cell r="J274">
            <v>21</v>
          </cell>
          <cell r="K274">
            <v>3000</v>
          </cell>
          <cell r="L274">
            <v>63000</v>
          </cell>
          <cell r="M274" t="str">
            <v>Dijual</v>
          </cell>
          <cell r="N274" t="str">
            <v>Jl. PB Sudirman 11</v>
          </cell>
          <cell r="O274" t="str">
            <v>0331 426066</v>
          </cell>
          <cell r="P274" t="str">
            <v>Ibu Watik</v>
          </cell>
          <cell r="Q274" t="str">
            <v>-</v>
          </cell>
        </row>
        <row r="275">
          <cell r="D275">
            <v>38404</v>
          </cell>
          <cell r="E275">
            <v>38434</v>
          </cell>
          <cell r="F275">
            <v>23</v>
          </cell>
          <cell r="G275" t="str">
            <v>Jember Outlet</v>
          </cell>
          <cell r="H275">
            <v>31</v>
          </cell>
          <cell r="I275" t="str">
            <v>Edamame Beku</v>
          </cell>
          <cell r="J275">
            <v>9</v>
          </cell>
          <cell r="K275">
            <v>3000</v>
          </cell>
          <cell r="L275">
            <v>27000</v>
          </cell>
          <cell r="M275" t="str">
            <v>Dijual</v>
          </cell>
          <cell r="N275" t="str">
            <v>Jl. PB Sudirman 11</v>
          </cell>
          <cell r="O275" t="str">
            <v>0331 426066</v>
          </cell>
          <cell r="P275" t="str">
            <v>Ibu Watik</v>
          </cell>
          <cell r="Q275" t="str">
            <v>-</v>
          </cell>
        </row>
        <row r="276">
          <cell r="C276">
            <v>1466</v>
          </cell>
          <cell r="D276">
            <v>38404</v>
          </cell>
          <cell r="E276">
            <v>38434</v>
          </cell>
          <cell r="F276">
            <v>14</v>
          </cell>
          <cell r="G276" t="str">
            <v>UD. Slamet</v>
          </cell>
          <cell r="H276">
            <v>61</v>
          </cell>
          <cell r="I276" t="str">
            <v xml:space="preserve">Edamame Segar </v>
          </cell>
          <cell r="J276">
            <v>50</v>
          </cell>
          <cell r="K276">
            <v>1650</v>
          </cell>
          <cell r="L276">
            <v>82500</v>
          </cell>
          <cell r="M276" t="str">
            <v>Dijual</v>
          </cell>
          <cell r="N276" t="str">
            <v>Jl. Pahlawan  gg. Gangsiran - Probolinggo</v>
          </cell>
          <cell r="O276" t="str">
            <v>0335 424276</v>
          </cell>
          <cell r="P276" t="str">
            <v>Slamet Hariyadi</v>
          </cell>
          <cell r="Q276" t="str">
            <v>-</v>
          </cell>
        </row>
        <row r="277">
          <cell r="C277">
            <v>1467</v>
          </cell>
          <cell r="D277">
            <v>38404</v>
          </cell>
          <cell r="E277">
            <v>38434</v>
          </cell>
          <cell r="F277">
            <v>18</v>
          </cell>
          <cell r="G277" t="str">
            <v xml:space="preserve">P. Sunyoto </v>
          </cell>
          <cell r="H277">
            <v>31</v>
          </cell>
          <cell r="I277" t="str">
            <v>Edamame Beku</v>
          </cell>
          <cell r="J277">
            <v>100</v>
          </cell>
          <cell r="K277">
            <v>3000</v>
          </cell>
          <cell r="L277">
            <v>300000</v>
          </cell>
          <cell r="M277" t="str">
            <v>Dijual</v>
          </cell>
          <cell r="N277" t="str">
            <v>Perum. Prasaja Mulya A 8 Probolinggo</v>
          </cell>
          <cell r="O277" t="str">
            <v>0335 422608</v>
          </cell>
          <cell r="P277" t="str">
            <v>P. Sunyoto</v>
          </cell>
          <cell r="Q277" t="str">
            <v>-</v>
          </cell>
        </row>
        <row r="278">
          <cell r="D278">
            <v>38404</v>
          </cell>
          <cell r="E278">
            <v>38434</v>
          </cell>
          <cell r="F278">
            <v>18</v>
          </cell>
          <cell r="G278" t="str">
            <v xml:space="preserve">P. Sunyoto </v>
          </cell>
          <cell r="H278">
            <v>32</v>
          </cell>
          <cell r="I278" t="str">
            <v>Edamame Beku</v>
          </cell>
          <cell r="J278">
            <v>25</v>
          </cell>
          <cell r="K278">
            <v>3000</v>
          </cell>
          <cell r="L278">
            <v>75000</v>
          </cell>
          <cell r="M278" t="str">
            <v>Dijual</v>
          </cell>
          <cell r="N278" t="str">
            <v>Perum. Prasaja Mulya A 8 Probolinggo</v>
          </cell>
          <cell r="O278" t="str">
            <v>0335 422608</v>
          </cell>
          <cell r="P278" t="str">
            <v>P. Sunyoto</v>
          </cell>
          <cell r="Q278" t="str">
            <v>-</v>
          </cell>
        </row>
        <row r="279">
          <cell r="C279">
            <v>1468</v>
          </cell>
          <cell r="D279">
            <v>38404</v>
          </cell>
          <cell r="E279">
            <v>38434</v>
          </cell>
          <cell r="F279">
            <v>15</v>
          </cell>
          <cell r="G279" t="str">
            <v>UD. Vitta Prima</v>
          </cell>
          <cell r="H279">
            <v>31</v>
          </cell>
          <cell r="I279" t="str">
            <v>Edamame Beku</v>
          </cell>
          <cell r="J279">
            <v>30</v>
          </cell>
          <cell r="K279">
            <v>3000</v>
          </cell>
          <cell r="L279">
            <v>90000</v>
          </cell>
          <cell r="M279" t="str">
            <v>Dijual</v>
          </cell>
          <cell r="N279" t="str">
            <v>Jl. LetJend. Suprapto Gg. 3A No. 47 - Jember</v>
          </cell>
          <cell r="O279" t="str">
            <v>0331 334117</v>
          </cell>
          <cell r="P279" t="str">
            <v>Eko Pramudianto</v>
          </cell>
          <cell r="Q279" t="str">
            <v>-</v>
          </cell>
        </row>
        <row r="280">
          <cell r="D280">
            <v>38404</v>
          </cell>
          <cell r="E280">
            <v>38434</v>
          </cell>
          <cell r="F280">
            <v>15</v>
          </cell>
          <cell r="G280" t="str">
            <v>UD. Vitta Prima</v>
          </cell>
          <cell r="H280">
            <v>32</v>
          </cell>
          <cell r="I280" t="str">
            <v>Edamame Beku</v>
          </cell>
          <cell r="J280">
            <v>30</v>
          </cell>
          <cell r="K280">
            <v>3000</v>
          </cell>
          <cell r="L280">
            <v>90000</v>
          </cell>
          <cell r="M280" t="str">
            <v>Dijual</v>
          </cell>
          <cell r="N280" t="str">
            <v>Jl. LetJend. Suprapto Gg. 3A No. 47 - Jember</v>
          </cell>
          <cell r="O280" t="str">
            <v>0331 334117</v>
          </cell>
          <cell r="P280" t="str">
            <v>Eko Pramudianto</v>
          </cell>
          <cell r="Q280" t="str">
            <v>-</v>
          </cell>
        </row>
        <row r="281">
          <cell r="D281">
            <v>38404</v>
          </cell>
          <cell r="E281">
            <v>38434</v>
          </cell>
          <cell r="F281">
            <v>15</v>
          </cell>
          <cell r="G281" t="str">
            <v>UD. Vitta Prima</v>
          </cell>
          <cell r="H281">
            <v>41</v>
          </cell>
          <cell r="O281" t="str">
            <v>0331 334117</v>
          </cell>
          <cell r="P281" t="str">
            <v>Eko Pramudianto</v>
          </cell>
          <cell r="Q281" t="str">
            <v>-</v>
          </cell>
        </row>
        <row r="282">
          <cell r="C282">
            <v>1469</v>
          </cell>
          <cell r="D282">
            <v>38405</v>
          </cell>
          <cell r="E282">
            <v>38435</v>
          </cell>
          <cell r="F282">
            <v>22</v>
          </cell>
          <cell r="G282" t="str">
            <v>Hadi Patrang</v>
          </cell>
          <cell r="H282">
            <v>41</v>
          </cell>
          <cell r="I282" t="str">
            <v>Mukimame</v>
          </cell>
          <cell r="J282">
            <v>100</v>
          </cell>
          <cell r="K282">
            <v>1250</v>
          </cell>
          <cell r="L282">
            <v>125000</v>
          </cell>
          <cell r="M282" t="str">
            <v>Dijual</v>
          </cell>
          <cell r="N282" t="str">
            <v>Jl Blimbing 70 Patrang Jember</v>
          </cell>
          <cell r="O282" t="str">
            <v>0331 428850</v>
          </cell>
          <cell r="P282" t="str">
            <v>Hadi Purnomo</v>
          </cell>
          <cell r="Q282" t="str">
            <v>-</v>
          </cell>
        </row>
        <row r="283">
          <cell r="C283">
            <v>1470</v>
          </cell>
          <cell r="D283">
            <v>38405</v>
          </cell>
          <cell r="E283">
            <v>38435</v>
          </cell>
          <cell r="F283">
            <v>7</v>
          </cell>
          <cell r="G283" t="str">
            <v xml:space="preserve">UD. Arum Sari  </v>
          </cell>
          <cell r="H283">
            <v>31</v>
          </cell>
          <cell r="I283" t="str">
            <v>Edamame Beku</v>
          </cell>
          <cell r="J283">
            <v>100</v>
          </cell>
          <cell r="K283">
            <v>1000</v>
          </cell>
          <cell r="L283">
            <v>100000</v>
          </cell>
          <cell r="M283" t="str">
            <v>Dijual</v>
          </cell>
          <cell r="N283" t="str">
            <v>Jl. LetJend. Suprapto 11 - Jember</v>
          </cell>
          <cell r="O283" t="str">
            <v>0331 333052</v>
          </cell>
          <cell r="P283" t="str">
            <v>Ahmad Taufik</v>
          </cell>
          <cell r="Q283" t="str">
            <v>-</v>
          </cell>
        </row>
        <row r="284">
          <cell r="C284">
            <v>1471</v>
          </cell>
          <cell r="D284">
            <v>38406</v>
          </cell>
          <cell r="E284">
            <v>38436</v>
          </cell>
          <cell r="F284">
            <v>6</v>
          </cell>
          <cell r="G284" t="str">
            <v>Cosmo Surabaya</v>
          </cell>
          <cell r="H284">
            <v>11</v>
          </cell>
          <cell r="I284" t="str">
            <v>Edamame Beku</v>
          </cell>
          <cell r="J284">
            <v>50</v>
          </cell>
          <cell r="K284">
            <v>9000</v>
          </cell>
          <cell r="L284">
            <v>450000</v>
          </cell>
          <cell r="M284" t="str">
            <v>Dijual</v>
          </cell>
          <cell r="N284" t="str">
            <v>Jl. Mayjen Sungkono - Darmo Park  Blok V  4-6    Surabaya</v>
          </cell>
          <cell r="O284" t="str">
            <v>031 5684859</v>
          </cell>
          <cell r="P284" t="str">
            <v>Edy S / Ningsih</v>
          </cell>
          <cell r="Q284" t="str">
            <v>-</v>
          </cell>
        </row>
        <row r="285">
          <cell r="D285">
            <v>38406</v>
          </cell>
          <cell r="E285">
            <v>38436</v>
          </cell>
          <cell r="F285">
            <v>6</v>
          </cell>
          <cell r="G285" t="str">
            <v>Cosmo Surabaya</v>
          </cell>
          <cell r="H285">
            <v>51</v>
          </cell>
          <cell r="I285" t="str">
            <v xml:space="preserve">Edamame Segar </v>
          </cell>
          <cell r="J285">
            <v>10</v>
          </cell>
          <cell r="K285">
            <v>3500</v>
          </cell>
          <cell r="L285">
            <v>35000</v>
          </cell>
          <cell r="M285" t="str">
            <v>Dijual</v>
          </cell>
          <cell r="N285" t="str">
            <v>Jl. Mayjen Sungkono - Darmo Park  Blok V  4-6    Surabaya</v>
          </cell>
          <cell r="O285" t="str">
            <v>031 5684859</v>
          </cell>
          <cell r="P285" t="str">
            <v>Edy S / Ningsih</v>
          </cell>
          <cell r="Q285" t="str">
            <v>-</v>
          </cell>
        </row>
        <row r="286">
          <cell r="C286">
            <v>1472</v>
          </cell>
          <cell r="D286">
            <v>38405</v>
          </cell>
          <cell r="E286">
            <v>38435</v>
          </cell>
          <cell r="F286">
            <v>9</v>
          </cell>
          <cell r="G286" t="str">
            <v xml:space="preserve">UD. Fajar </v>
          </cell>
          <cell r="H286">
            <v>32</v>
          </cell>
          <cell r="I286" t="str">
            <v>Edamame Beku</v>
          </cell>
          <cell r="J286">
            <v>50</v>
          </cell>
          <cell r="K286">
            <v>3000</v>
          </cell>
          <cell r="L286">
            <v>150000</v>
          </cell>
          <cell r="M286" t="str">
            <v>Dijual</v>
          </cell>
          <cell r="N286" t="str">
            <v>Jl. Manggar 150 Jember</v>
          </cell>
          <cell r="O286" t="str">
            <v>0331 482641</v>
          </cell>
          <cell r="P286" t="str">
            <v>Sriwiyani</v>
          </cell>
          <cell r="Q286" t="str">
            <v>-</v>
          </cell>
        </row>
        <row r="287">
          <cell r="C287">
            <v>1473</v>
          </cell>
          <cell r="D287">
            <v>38407</v>
          </cell>
          <cell r="E287">
            <v>38437</v>
          </cell>
          <cell r="F287">
            <v>18</v>
          </cell>
          <cell r="G287" t="str">
            <v xml:space="preserve">P. Sunyoto </v>
          </cell>
          <cell r="H287">
            <v>32</v>
          </cell>
          <cell r="I287" t="str">
            <v>Edamame Beku</v>
          </cell>
          <cell r="J287">
            <v>100</v>
          </cell>
          <cell r="K287">
            <v>3000</v>
          </cell>
          <cell r="L287">
            <v>300000</v>
          </cell>
          <cell r="M287" t="str">
            <v>Dijual</v>
          </cell>
          <cell r="N287" t="str">
            <v>Perum. Prasaja Mulya A 8 Probolinggo</v>
          </cell>
          <cell r="O287" t="str">
            <v>0335 422608</v>
          </cell>
          <cell r="P287" t="str">
            <v>P. Sunyoto</v>
          </cell>
          <cell r="Q287" t="str">
            <v>-</v>
          </cell>
        </row>
        <row r="288">
          <cell r="D288">
            <v>38407</v>
          </cell>
          <cell r="E288">
            <v>38437</v>
          </cell>
          <cell r="F288">
            <v>18</v>
          </cell>
          <cell r="G288" t="str">
            <v xml:space="preserve">P. Sunyoto </v>
          </cell>
          <cell r="H288">
            <v>41</v>
          </cell>
          <cell r="I288" t="str">
            <v>Mukimame</v>
          </cell>
          <cell r="J288">
            <v>50</v>
          </cell>
          <cell r="K288">
            <v>1250</v>
          </cell>
          <cell r="L288">
            <v>62500</v>
          </cell>
          <cell r="M288" t="str">
            <v>Dijual</v>
          </cell>
          <cell r="N288" t="str">
            <v>Perum. Prasaja Mulya A 8 Probolinggo</v>
          </cell>
          <cell r="O288" t="str">
            <v>0335 422608</v>
          </cell>
          <cell r="P288" t="str">
            <v>P. Sunyoto</v>
          </cell>
          <cell r="Q288" t="str">
            <v>-</v>
          </cell>
        </row>
        <row r="289">
          <cell r="D289">
            <v>38407</v>
          </cell>
          <cell r="E289">
            <v>38437</v>
          </cell>
          <cell r="F289">
            <v>18</v>
          </cell>
          <cell r="G289" t="str">
            <v xml:space="preserve">P. Sunyoto </v>
          </cell>
          <cell r="H289">
            <v>32</v>
          </cell>
          <cell r="I289" t="str">
            <v>Edamame Beku</v>
          </cell>
          <cell r="J289">
            <v>20</v>
          </cell>
          <cell r="K289">
            <v>3000</v>
          </cell>
          <cell r="L289">
            <v>60000</v>
          </cell>
          <cell r="M289" t="str">
            <v>Promosi</v>
          </cell>
          <cell r="N289" t="str">
            <v>Perum. Prasaja Mulya A 8 Probolinggo</v>
          </cell>
          <cell r="O289" t="str">
            <v>0335 422608</v>
          </cell>
          <cell r="P289" t="str">
            <v>P. Sunyoto</v>
          </cell>
          <cell r="Q289" t="str">
            <v>-</v>
          </cell>
        </row>
        <row r="290">
          <cell r="D290">
            <v>38405</v>
          </cell>
          <cell r="E290">
            <v>38435</v>
          </cell>
          <cell r="F290">
            <v>0</v>
          </cell>
          <cell r="G290" t="str">
            <v>Pameran BUMN</v>
          </cell>
          <cell r="H290">
            <v>0</v>
          </cell>
          <cell r="I290" t="e">
            <v>#N/A</v>
          </cell>
          <cell r="J290" t="str">
            <v>6 Batang</v>
          </cell>
          <cell r="K290" t="e">
            <v>#N/A</v>
          </cell>
          <cell r="L290" t="e">
            <v>#VALUE!</v>
          </cell>
          <cell r="M290" t="str">
            <v>Pameran</v>
          </cell>
          <cell r="N290" t="e">
            <v>#N/A</v>
          </cell>
          <cell r="O290" t="e">
            <v>#N/A</v>
          </cell>
          <cell r="P290" t="e">
            <v>#N/A</v>
          </cell>
          <cell r="Q290" t="e">
            <v>#N/A</v>
          </cell>
        </row>
        <row r="291">
          <cell r="C291">
            <v>1474</v>
          </cell>
          <cell r="D291">
            <v>38406</v>
          </cell>
          <cell r="E291">
            <v>38436</v>
          </cell>
          <cell r="F291">
            <v>9</v>
          </cell>
          <cell r="G291" t="str">
            <v xml:space="preserve">UD. Fajar </v>
          </cell>
          <cell r="H291">
            <v>31</v>
          </cell>
          <cell r="I291" t="str">
            <v>Edamame Beku</v>
          </cell>
          <cell r="J291">
            <v>50</v>
          </cell>
          <cell r="K291">
            <v>3000</v>
          </cell>
          <cell r="L291">
            <v>150000</v>
          </cell>
          <cell r="M291" t="str">
            <v>Dijual</v>
          </cell>
          <cell r="N291" t="str">
            <v>Jl. Manggar 150 Jember</v>
          </cell>
          <cell r="O291" t="str">
            <v>0331 482641</v>
          </cell>
          <cell r="P291" t="str">
            <v>Sriwiyani</v>
          </cell>
          <cell r="Q291" t="str">
            <v>-</v>
          </cell>
        </row>
        <row r="292">
          <cell r="C292">
            <v>1475</v>
          </cell>
          <cell r="D292">
            <v>38408</v>
          </cell>
          <cell r="E292">
            <v>38438</v>
          </cell>
          <cell r="F292">
            <v>9</v>
          </cell>
          <cell r="G292" t="str">
            <v xml:space="preserve">UD. Fajar </v>
          </cell>
          <cell r="H292">
            <v>31</v>
          </cell>
          <cell r="I292" t="str">
            <v>Edamame Beku</v>
          </cell>
          <cell r="J292">
            <v>25</v>
          </cell>
          <cell r="K292">
            <v>3000</v>
          </cell>
          <cell r="L292">
            <v>75000</v>
          </cell>
          <cell r="M292" t="str">
            <v>Dijual</v>
          </cell>
          <cell r="N292" t="str">
            <v>Jl. Manggar 150 Jember</v>
          </cell>
          <cell r="O292" t="str">
            <v>0331 482641</v>
          </cell>
          <cell r="P292" t="str">
            <v>Sriwiyani</v>
          </cell>
          <cell r="Q292" t="str">
            <v>-</v>
          </cell>
        </row>
        <row r="293">
          <cell r="D293">
            <v>38408</v>
          </cell>
          <cell r="E293">
            <v>38438</v>
          </cell>
          <cell r="F293">
            <v>9</v>
          </cell>
          <cell r="G293" t="str">
            <v xml:space="preserve">UD. Fajar </v>
          </cell>
          <cell r="H293">
            <v>32</v>
          </cell>
          <cell r="I293" t="str">
            <v>Edamame Beku</v>
          </cell>
          <cell r="J293">
            <v>25</v>
          </cell>
          <cell r="K293">
            <v>3000</v>
          </cell>
          <cell r="L293">
            <v>75000</v>
          </cell>
          <cell r="M293" t="str">
            <v>Dijual</v>
          </cell>
          <cell r="N293" t="str">
            <v>Jl. Manggar 150 Jember</v>
          </cell>
          <cell r="O293" t="str">
            <v>0331 482641</v>
          </cell>
          <cell r="P293" t="str">
            <v>Sriwiyani</v>
          </cell>
          <cell r="Q293" t="str">
            <v>-</v>
          </cell>
        </row>
        <row r="294">
          <cell r="C294">
            <v>1476</v>
          </cell>
          <cell r="D294">
            <v>38406</v>
          </cell>
          <cell r="E294">
            <v>38436</v>
          </cell>
          <cell r="F294">
            <v>11</v>
          </cell>
          <cell r="G294" t="str">
            <v xml:space="preserve">UD. Harapan Maju  </v>
          </cell>
          <cell r="H294">
            <v>32</v>
          </cell>
          <cell r="I294" t="str">
            <v>Edamame Beku</v>
          </cell>
          <cell r="J294">
            <v>25</v>
          </cell>
          <cell r="K294">
            <v>3000</v>
          </cell>
          <cell r="L294">
            <v>75000</v>
          </cell>
          <cell r="M294" t="str">
            <v>Dijual</v>
          </cell>
          <cell r="N294" t="str">
            <v>Perum. Bedadung Indah Blok CC 7 - Jember</v>
          </cell>
          <cell r="O294" t="str">
            <v>0331 335637</v>
          </cell>
          <cell r="P294" t="str">
            <v>Slamet Sunarno</v>
          </cell>
          <cell r="Q294" t="str">
            <v>-</v>
          </cell>
        </row>
        <row r="295">
          <cell r="D295">
            <v>38406</v>
          </cell>
          <cell r="E295">
            <v>38436</v>
          </cell>
          <cell r="F295">
            <v>11</v>
          </cell>
          <cell r="G295" t="str">
            <v xml:space="preserve">UD. Harapan Maju  </v>
          </cell>
          <cell r="H295">
            <v>61</v>
          </cell>
          <cell r="I295" t="str">
            <v xml:space="preserve">Edamame Segar </v>
          </cell>
          <cell r="J295">
            <v>125</v>
          </cell>
          <cell r="K295">
            <v>1650</v>
          </cell>
          <cell r="L295">
            <v>206250</v>
          </cell>
          <cell r="M295" t="str">
            <v>Dijual</v>
          </cell>
          <cell r="N295" t="str">
            <v>Perum. Bedadung Indah Blok CC 7 - Jember</v>
          </cell>
          <cell r="O295" t="str">
            <v>0331 335637</v>
          </cell>
          <cell r="P295" t="str">
            <v>Slamet Sunarno</v>
          </cell>
          <cell r="Q295" t="str">
            <v>-</v>
          </cell>
        </row>
        <row r="296">
          <cell r="C296">
            <v>1477</v>
          </cell>
          <cell r="D296">
            <v>38407</v>
          </cell>
          <cell r="E296">
            <v>38437</v>
          </cell>
          <cell r="F296">
            <v>28</v>
          </cell>
          <cell r="G296" t="str">
            <v>Bp. Aditya</v>
          </cell>
          <cell r="H296">
            <v>32</v>
          </cell>
          <cell r="I296" t="str">
            <v>Edamame Beku</v>
          </cell>
          <cell r="J296">
            <v>25</v>
          </cell>
          <cell r="K296">
            <v>3000</v>
          </cell>
          <cell r="L296">
            <v>75000</v>
          </cell>
          <cell r="M296" t="str">
            <v>Dijual</v>
          </cell>
          <cell r="N296" t="str">
            <v>Pasuruan</v>
          </cell>
          <cell r="O296" t="str">
            <v>-</v>
          </cell>
          <cell r="P296" t="str">
            <v>-</v>
          </cell>
          <cell r="Q296" t="str">
            <v>-</v>
          </cell>
        </row>
        <row r="297">
          <cell r="C297">
            <v>1478</v>
          </cell>
          <cell r="D297">
            <v>38407</v>
          </cell>
          <cell r="E297">
            <v>38437</v>
          </cell>
          <cell r="F297">
            <v>15</v>
          </cell>
          <cell r="G297" t="str">
            <v>UD. Vitta Prima</v>
          </cell>
          <cell r="H297">
            <v>32</v>
          </cell>
          <cell r="I297" t="str">
            <v>Edamame Beku</v>
          </cell>
          <cell r="J297">
            <v>10</v>
          </cell>
          <cell r="K297">
            <v>3000</v>
          </cell>
          <cell r="L297">
            <v>30000</v>
          </cell>
          <cell r="M297" t="str">
            <v>Dijual</v>
          </cell>
          <cell r="N297" t="str">
            <v>Jl. LetJend. Suprapto Gg. 3A No. 47 - Jember</v>
          </cell>
          <cell r="O297" t="str">
            <v>0331 334117</v>
          </cell>
          <cell r="P297" t="str">
            <v>Eko Pramudianto</v>
          </cell>
          <cell r="Q297" t="str">
            <v>-</v>
          </cell>
        </row>
        <row r="298">
          <cell r="C298">
            <v>1479</v>
          </cell>
          <cell r="D298">
            <v>38407</v>
          </cell>
          <cell r="E298">
            <v>38437</v>
          </cell>
          <cell r="F298">
            <v>11</v>
          </cell>
          <cell r="G298" t="str">
            <v xml:space="preserve">UD. Harapan Maju  </v>
          </cell>
          <cell r="H298">
            <v>61</v>
          </cell>
          <cell r="I298" t="str">
            <v xml:space="preserve">Edamame Segar </v>
          </cell>
          <cell r="J298">
            <v>130</v>
          </cell>
          <cell r="K298">
            <v>1650</v>
          </cell>
          <cell r="L298">
            <v>214500</v>
          </cell>
          <cell r="M298" t="str">
            <v>Dijual</v>
          </cell>
          <cell r="N298" t="str">
            <v>Perum. Bedadung Indah Blok CC 7 - Jember</v>
          </cell>
          <cell r="O298" t="str">
            <v>0331 335637</v>
          </cell>
          <cell r="P298" t="str">
            <v>Slamet Sunarno</v>
          </cell>
          <cell r="Q298" t="str">
            <v>-</v>
          </cell>
        </row>
        <row r="299">
          <cell r="C299">
            <v>1480</v>
          </cell>
          <cell r="D299">
            <v>38407</v>
          </cell>
          <cell r="E299">
            <v>38437</v>
          </cell>
          <cell r="F299">
            <v>7</v>
          </cell>
          <cell r="G299" t="str">
            <v xml:space="preserve">UD. Arum Sari  </v>
          </cell>
          <cell r="H299">
            <v>31</v>
          </cell>
          <cell r="I299" t="str">
            <v>Edamame Beku</v>
          </cell>
          <cell r="J299">
            <v>75</v>
          </cell>
          <cell r="K299">
            <v>1000</v>
          </cell>
          <cell r="L299">
            <v>75000</v>
          </cell>
          <cell r="M299" t="str">
            <v>Dijual</v>
          </cell>
          <cell r="N299" t="str">
            <v>Jl. LetJend. Suprapto 11 - Jember</v>
          </cell>
          <cell r="O299" t="str">
            <v>0331 333052</v>
          </cell>
          <cell r="P299" t="str">
            <v>Ahmad Taufik</v>
          </cell>
          <cell r="Q299" t="str">
            <v>-</v>
          </cell>
        </row>
        <row r="300">
          <cell r="C300">
            <v>1481</v>
          </cell>
          <cell r="D300">
            <v>38408</v>
          </cell>
          <cell r="E300">
            <v>38438</v>
          </cell>
          <cell r="F300">
            <v>14</v>
          </cell>
          <cell r="G300" t="str">
            <v>UD. Slamet</v>
          </cell>
          <cell r="H300">
            <v>31</v>
          </cell>
          <cell r="I300" t="str">
            <v>Edamame Beku</v>
          </cell>
          <cell r="J300">
            <v>33</v>
          </cell>
          <cell r="K300">
            <v>3000</v>
          </cell>
          <cell r="L300">
            <v>99000</v>
          </cell>
          <cell r="M300" t="str">
            <v>Dijual</v>
          </cell>
          <cell r="N300" t="str">
            <v>Jl. Pahlawan  gg. Gangsiran - Probolinggo</v>
          </cell>
          <cell r="O300" t="str">
            <v>0335 424276</v>
          </cell>
          <cell r="P300" t="str">
            <v>Slamet Hariyadi</v>
          </cell>
          <cell r="Q300" t="str">
            <v>-</v>
          </cell>
        </row>
        <row r="301">
          <cell r="D301">
            <v>38408</v>
          </cell>
          <cell r="E301">
            <v>38438</v>
          </cell>
          <cell r="F301">
            <v>14</v>
          </cell>
          <cell r="G301" t="str">
            <v>UD. Slamet</v>
          </cell>
          <cell r="H301">
            <v>32</v>
          </cell>
          <cell r="I301" t="str">
            <v>Edamame Beku</v>
          </cell>
          <cell r="J301">
            <v>11</v>
          </cell>
          <cell r="K301">
            <v>3000</v>
          </cell>
          <cell r="L301">
            <v>33000</v>
          </cell>
          <cell r="M301" t="str">
            <v>Dijual</v>
          </cell>
          <cell r="N301" t="str">
            <v>Jl. Pahlawan  gg. Gangsiran - Probolinggo</v>
          </cell>
          <cell r="O301" t="str">
            <v>0335 424276</v>
          </cell>
          <cell r="P301" t="str">
            <v>Slamet Hariyadi</v>
          </cell>
          <cell r="Q301" t="str">
            <v>-</v>
          </cell>
        </row>
        <row r="302">
          <cell r="C302">
            <v>1482</v>
          </cell>
          <cell r="D302">
            <v>38408</v>
          </cell>
          <cell r="E302">
            <v>38438</v>
          </cell>
          <cell r="F302">
            <v>15</v>
          </cell>
          <cell r="G302" t="str">
            <v>UD. Vitta Prima</v>
          </cell>
          <cell r="H302">
            <v>31</v>
          </cell>
          <cell r="I302" t="str">
            <v>Edamame Beku</v>
          </cell>
          <cell r="J302">
            <v>35</v>
          </cell>
          <cell r="K302">
            <v>3000</v>
          </cell>
          <cell r="L302">
            <v>105000</v>
          </cell>
          <cell r="M302" t="str">
            <v>Dijual</v>
          </cell>
          <cell r="N302" t="str">
            <v>Jl. LetJend. Suprapto Gg. 3A No. 47 - Jember</v>
          </cell>
          <cell r="O302" t="str">
            <v>0331 334117</v>
          </cell>
          <cell r="P302" t="str">
            <v>Eko Pramudianto</v>
          </cell>
          <cell r="Q302" t="str">
            <v>-</v>
          </cell>
        </row>
        <row r="303">
          <cell r="D303">
            <v>38408</v>
          </cell>
          <cell r="E303">
            <v>38438</v>
          </cell>
          <cell r="F303">
            <v>15</v>
          </cell>
          <cell r="G303" t="str">
            <v>UD. Vitta Prima</v>
          </cell>
          <cell r="H303">
            <v>31</v>
          </cell>
          <cell r="I303" t="str">
            <v>Edamame Beku</v>
          </cell>
          <cell r="J303">
            <v>15</v>
          </cell>
          <cell r="K303">
            <v>3000</v>
          </cell>
          <cell r="L303">
            <v>45000</v>
          </cell>
          <cell r="M303" t="str">
            <v>Dijual</v>
          </cell>
          <cell r="N303" t="str">
            <v>Jl. LetJend. Suprapto Gg. 3A No. 47 - Jember</v>
          </cell>
          <cell r="O303" t="str">
            <v>0331 334117</v>
          </cell>
          <cell r="P303" t="str">
            <v>Eko Pramudianto</v>
          </cell>
          <cell r="Q303" t="str">
            <v>-</v>
          </cell>
        </row>
        <row r="304">
          <cell r="D304">
            <v>38408</v>
          </cell>
          <cell r="E304">
            <v>38438</v>
          </cell>
          <cell r="F304">
            <v>15</v>
          </cell>
          <cell r="G304" t="str">
            <v>UD. Vitta Prima</v>
          </cell>
          <cell r="H304">
            <v>32</v>
          </cell>
          <cell r="I304" t="str">
            <v>Edamame Beku</v>
          </cell>
          <cell r="J304">
            <v>50</v>
          </cell>
          <cell r="K304">
            <v>3000</v>
          </cell>
          <cell r="L304">
            <v>150000</v>
          </cell>
          <cell r="M304" t="str">
            <v>Dijual</v>
          </cell>
          <cell r="N304" t="str">
            <v>Jl. LetJend. Suprapto Gg. 3A No. 47 - Jember</v>
          </cell>
          <cell r="O304" t="str">
            <v>0331 334117</v>
          </cell>
          <cell r="P304" t="str">
            <v>Eko Pramudianto</v>
          </cell>
          <cell r="Q304" t="str">
            <v>-</v>
          </cell>
        </row>
        <row r="305">
          <cell r="C305">
            <v>1483</v>
          </cell>
          <cell r="D305">
            <v>38408</v>
          </cell>
          <cell r="E305">
            <v>38438</v>
          </cell>
          <cell r="F305">
            <v>23</v>
          </cell>
          <cell r="G305" t="str">
            <v>Jember Outlet</v>
          </cell>
          <cell r="H305">
            <v>31</v>
          </cell>
          <cell r="I305" t="str">
            <v>Edamame Beku</v>
          </cell>
          <cell r="J305">
            <v>12</v>
          </cell>
          <cell r="K305">
            <v>3000</v>
          </cell>
          <cell r="L305">
            <v>36000</v>
          </cell>
          <cell r="M305" t="str">
            <v>Dijual</v>
          </cell>
          <cell r="N305" t="str">
            <v>Jl. PB Sudirman 11</v>
          </cell>
          <cell r="O305" t="str">
            <v>0331 426066</v>
          </cell>
          <cell r="P305" t="str">
            <v>Ibu Watik</v>
          </cell>
          <cell r="Q305" t="str">
            <v>-</v>
          </cell>
        </row>
        <row r="306">
          <cell r="D306">
            <v>38408</v>
          </cell>
          <cell r="E306">
            <v>38438</v>
          </cell>
          <cell r="F306">
            <v>23</v>
          </cell>
          <cell r="G306" t="str">
            <v>Jember Outlet</v>
          </cell>
          <cell r="H306">
            <v>32</v>
          </cell>
          <cell r="I306" t="str">
            <v>Edamame Beku</v>
          </cell>
          <cell r="J306">
            <v>12</v>
          </cell>
          <cell r="K306">
            <v>3000</v>
          </cell>
          <cell r="L306">
            <v>36000</v>
          </cell>
          <cell r="M306" t="str">
            <v>Dijual</v>
          </cell>
          <cell r="N306" t="str">
            <v>Jl. PB Sudirman 11</v>
          </cell>
          <cell r="O306" t="str">
            <v>0331 426066</v>
          </cell>
          <cell r="P306" t="str">
            <v>Ibu Watik</v>
          </cell>
          <cell r="Q306" t="str">
            <v>-</v>
          </cell>
        </row>
        <row r="307">
          <cell r="C307">
            <v>1484</v>
          </cell>
          <cell r="D307">
            <v>38408</v>
          </cell>
          <cell r="E307">
            <v>38438</v>
          </cell>
          <cell r="F307">
            <v>11</v>
          </cell>
          <cell r="G307" t="str">
            <v xml:space="preserve">UD. Harapan Maju  </v>
          </cell>
          <cell r="H307">
            <v>61</v>
          </cell>
          <cell r="I307" t="str">
            <v xml:space="preserve">Edamame Segar </v>
          </cell>
          <cell r="J307">
            <v>75</v>
          </cell>
          <cell r="K307">
            <v>1650</v>
          </cell>
          <cell r="L307">
            <v>123750</v>
          </cell>
          <cell r="M307" t="str">
            <v>Dijual</v>
          </cell>
          <cell r="N307" t="str">
            <v>Perum. Bedadung Indah Blok CC 7 - Jember</v>
          </cell>
          <cell r="O307" t="str">
            <v>0331 335637</v>
          </cell>
          <cell r="P307" t="str">
            <v>Slamet Sunarno</v>
          </cell>
          <cell r="Q307" t="str">
            <v>-</v>
          </cell>
        </row>
        <row r="308">
          <cell r="C308">
            <v>1485</v>
          </cell>
          <cell r="D308">
            <v>38408</v>
          </cell>
          <cell r="E308">
            <v>38438</v>
          </cell>
          <cell r="F308">
            <v>18</v>
          </cell>
          <cell r="G308" t="str">
            <v xml:space="preserve">P. Sunyoto </v>
          </cell>
          <cell r="H308">
            <v>61</v>
          </cell>
          <cell r="I308" t="str">
            <v xml:space="preserve">Edamame Segar </v>
          </cell>
          <cell r="J308">
            <v>25</v>
          </cell>
          <cell r="K308">
            <v>1650</v>
          </cell>
          <cell r="L308">
            <v>41250</v>
          </cell>
          <cell r="M308" t="str">
            <v>Dijual</v>
          </cell>
          <cell r="N308" t="str">
            <v>Perum. Prasaja Mulya A 8 Probolinggo</v>
          </cell>
          <cell r="O308" t="str">
            <v>0335 422608</v>
          </cell>
          <cell r="P308" t="str">
            <v>P. Sunyoto</v>
          </cell>
          <cell r="Q308" t="str">
            <v>-</v>
          </cell>
        </row>
        <row r="309">
          <cell r="C309">
            <v>1486</v>
          </cell>
          <cell r="D309">
            <v>38409</v>
          </cell>
          <cell r="E309">
            <v>38439</v>
          </cell>
          <cell r="F309">
            <v>13</v>
          </cell>
          <cell r="G309" t="str">
            <v>UD. Tani Madani</v>
          </cell>
          <cell r="H309">
            <v>32</v>
          </cell>
          <cell r="I309" t="str">
            <v>Edamame Beku</v>
          </cell>
          <cell r="J309">
            <v>15</v>
          </cell>
          <cell r="K309">
            <v>3000</v>
          </cell>
          <cell r="L309">
            <v>45000</v>
          </cell>
          <cell r="M309" t="str">
            <v>Dijual</v>
          </cell>
          <cell r="N309" t="str">
            <v>BLKIP Singosari - Malang</v>
          </cell>
          <cell r="O309" t="str">
            <v>0341 450731</v>
          </cell>
          <cell r="P309" t="str">
            <v>Ny. Wahyu  Hendra</v>
          </cell>
          <cell r="Q309" t="str">
            <v>-</v>
          </cell>
        </row>
        <row r="310">
          <cell r="D310">
            <v>38409</v>
          </cell>
          <cell r="E310">
            <v>38439</v>
          </cell>
          <cell r="F310">
            <v>13</v>
          </cell>
          <cell r="G310" t="str">
            <v>UD. Tani Madani</v>
          </cell>
          <cell r="H310">
            <v>31</v>
          </cell>
          <cell r="I310" t="str">
            <v>Edamame Beku</v>
          </cell>
          <cell r="J310">
            <v>5</v>
          </cell>
          <cell r="K310">
            <v>3000</v>
          </cell>
          <cell r="L310">
            <v>15000</v>
          </cell>
          <cell r="M310" t="str">
            <v>Dijual</v>
          </cell>
          <cell r="N310" t="str">
            <v>BLKIP Singosari - Malang</v>
          </cell>
          <cell r="O310" t="str">
            <v>0341 450731</v>
          </cell>
          <cell r="P310" t="str">
            <v>Ny. Wahyu  Hendra</v>
          </cell>
          <cell r="Q310" t="str">
            <v>-</v>
          </cell>
        </row>
        <row r="311">
          <cell r="D311">
            <v>38409</v>
          </cell>
          <cell r="E311">
            <v>38439</v>
          </cell>
          <cell r="F311">
            <v>13</v>
          </cell>
          <cell r="G311" t="str">
            <v>UD. Tani Madani</v>
          </cell>
          <cell r="H311">
            <v>61</v>
          </cell>
          <cell r="I311" t="str">
            <v xml:space="preserve">Edamame Segar </v>
          </cell>
          <cell r="J311">
            <v>10</v>
          </cell>
          <cell r="K311">
            <v>1650</v>
          </cell>
          <cell r="L311">
            <v>16500</v>
          </cell>
          <cell r="M311" t="str">
            <v>Dijual</v>
          </cell>
          <cell r="N311" t="str">
            <v>BLKIP Singosari - Malang</v>
          </cell>
          <cell r="O311" t="str">
            <v>0341 450731</v>
          </cell>
          <cell r="P311" t="str">
            <v>Ny. Wahyu  Hendra</v>
          </cell>
          <cell r="Q311" t="str">
            <v>-</v>
          </cell>
        </row>
        <row r="312">
          <cell r="C312">
            <v>1487</v>
          </cell>
          <cell r="D312">
            <v>38409</v>
          </cell>
          <cell r="E312">
            <v>38439</v>
          </cell>
          <cell r="F312">
            <v>7</v>
          </cell>
          <cell r="G312" t="str">
            <v xml:space="preserve">UD. Arum Sari  </v>
          </cell>
          <cell r="H312">
            <v>32</v>
          </cell>
          <cell r="I312" t="str">
            <v>Edamame Beku</v>
          </cell>
          <cell r="J312">
            <v>75</v>
          </cell>
          <cell r="K312">
            <v>1000</v>
          </cell>
          <cell r="L312">
            <v>75000</v>
          </cell>
          <cell r="M312" t="str">
            <v>Dijual</v>
          </cell>
          <cell r="N312" t="str">
            <v>Jl. LetJend. Suprapto 11 - Jember</v>
          </cell>
          <cell r="O312" t="str">
            <v>0331 333052</v>
          </cell>
          <cell r="P312" t="str">
            <v>Ahmad Taufik</v>
          </cell>
          <cell r="Q312" t="str">
            <v>-</v>
          </cell>
        </row>
        <row r="313">
          <cell r="C313">
            <v>1488</v>
          </cell>
          <cell r="D313">
            <v>38409</v>
          </cell>
          <cell r="E313">
            <v>38439</v>
          </cell>
          <cell r="F313">
            <v>11</v>
          </cell>
          <cell r="G313" t="str">
            <v xml:space="preserve">UD. Harapan Maju  </v>
          </cell>
          <cell r="H313">
            <v>31</v>
          </cell>
          <cell r="I313" t="str">
            <v>Edamame Beku</v>
          </cell>
          <cell r="J313">
            <v>10</v>
          </cell>
          <cell r="K313">
            <v>3000</v>
          </cell>
          <cell r="L313">
            <v>30000</v>
          </cell>
          <cell r="M313" t="str">
            <v>Dijual</v>
          </cell>
          <cell r="N313" t="str">
            <v>Perum. Bedadung Indah Blok CC 7 - Jember</v>
          </cell>
          <cell r="O313" t="str">
            <v>0331 335637</v>
          </cell>
          <cell r="P313" t="str">
            <v>Slamet Sunarno</v>
          </cell>
          <cell r="Q313" t="str">
            <v>-</v>
          </cell>
        </row>
        <row r="314">
          <cell r="D314">
            <v>38409</v>
          </cell>
          <cell r="E314">
            <v>38439</v>
          </cell>
          <cell r="F314">
            <v>11</v>
          </cell>
          <cell r="G314" t="str">
            <v xml:space="preserve">UD. Harapan Maju  </v>
          </cell>
          <cell r="H314">
            <v>32</v>
          </cell>
          <cell r="I314" t="str">
            <v>Edamame Beku</v>
          </cell>
          <cell r="J314">
            <v>15</v>
          </cell>
          <cell r="K314">
            <v>3000</v>
          </cell>
          <cell r="L314">
            <v>45000</v>
          </cell>
          <cell r="M314" t="str">
            <v>Dijual</v>
          </cell>
          <cell r="N314" t="str">
            <v>Perum. Bedadung Indah Blok CC 7 - Jember</v>
          </cell>
          <cell r="O314" t="str">
            <v>0331 335637</v>
          </cell>
          <cell r="P314" t="str">
            <v>Slamet Sunarno</v>
          </cell>
          <cell r="Q314" t="str">
            <v>-</v>
          </cell>
        </row>
        <row r="315">
          <cell r="D315">
            <v>38409</v>
          </cell>
          <cell r="E315">
            <v>38439</v>
          </cell>
          <cell r="F315">
            <v>11</v>
          </cell>
          <cell r="G315" t="str">
            <v xml:space="preserve">UD. Harapan Maju  </v>
          </cell>
          <cell r="H315">
            <v>61</v>
          </cell>
          <cell r="I315" t="str">
            <v xml:space="preserve">Edamame Segar </v>
          </cell>
          <cell r="J315">
            <v>50</v>
          </cell>
          <cell r="K315">
            <v>1650</v>
          </cell>
          <cell r="L315">
            <v>82500</v>
          </cell>
          <cell r="M315" t="str">
            <v>Dijual</v>
          </cell>
          <cell r="N315" t="str">
            <v>Perum. Bedadung Indah Blok CC 7 - Jember</v>
          </cell>
          <cell r="O315" t="str">
            <v>0331 335637</v>
          </cell>
          <cell r="P315" t="str">
            <v>Slamet Sunarno</v>
          </cell>
          <cell r="Q315" t="str">
            <v>-</v>
          </cell>
        </row>
        <row r="316">
          <cell r="C316">
            <v>1489</v>
          </cell>
          <cell r="D316">
            <v>38411</v>
          </cell>
          <cell r="E316">
            <v>38441</v>
          </cell>
          <cell r="F316">
            <v>7</v>
          </cell>
          <cell r="G316" t="str">
            <v xml:space="preserve">UD. Arum Sari  </v>
          </cell>
          <cell r="H316">
            <v>32</v>
          </cell>
          <cell r="I316" t="str">
            <v>Edamame Beku</v>
          </cell>
          <cell r="J316">
            <v>125</v>
          </cell>
          <cell r="K316">
            <v>1000</v>
          </cell>
          <cell r="L316">
            <v>125000</v>
          </cell>
          <cell r="M316" t="str">
            <v>Dijual</v>
          </cell>
          <cell r="N316" t="str">
            <v>Jl. LetJend. Suprapto 11 - Jember</v>
          </cell>
          <cell r="O316" t="str">
            <v>0331 333052</v>
          </cell>
          <cell r="P316" t="str">
            <v>Ahmad Taufik</v>
          </cell>
          <cell r="Q316" t="str">
            <v>-</v>
          </cell>
        </row>
        <row r="317">
          <cell r="C317">
            <v>1490</v>
          </cell>
          <cell r="D317">
            <v>38411</v>
          </cell>
          <cell r="E317">
            <v>38441</v>
          </cell>
          <cell r="F317">
            <v>11</v>
          </cell>
          <cell r="G317" t="str">
            <v xml:space="preserve">UD. Harapan Maju  </v>
          </cell>
          <cell r="H317">
            <v>61</v>
          </cell>
          <cell r="I317" t="str">
            <v xml:space="preserve">Edamame Segar </v>
          </cell>
          <cell r="J317">
            <v>150</v>
          </cell>
          <cell r="K317">
            <v>1650</v>
          </cell>
          <cell r="L317">
            <v>247500</v>
          </cell>
          <cell r="M317" t="str">
            <v>Dijual</v>
          </cell>
          <cell r="N317" t="str">
            <v>Perum. Bedadung Indah Blok CC 7 - Jember</v>
          </cell>
          <cell r="O317" t="str">
            <v>0331 335637</v>
          </cell>
          <cell r="P317" t="str">
            <v>Slamet Sunarno</v>
          </cell>
          <cell r="Q317" t="str">
            <v>-</v>
          </cell>
        </row>
        <row r="318">
          <cell r="C318">
            <v>1491</v>
          </cell>
          <cell r="D318">
            <v>38413</v>
          </cell>
          <cell r="E318">
            <v>38443</v>
          </cell>
          <cell r="F318">
            <v>10</v>
          </cell>
          <cell r="G318" t="str">
            <v xml:space="preserve">PT. Saung Mirwan </v>
          </cell>
          <cell r="H318">
            <v>51</v>
          </cell>
          <cell r="I318" t="str">
            <v xml:space="preserve">Edamame Segar </v>
          </cell>
          <cell r="J318">
            <v>1000</v>
          </cell>
          <cell r="K318">
            <v>3500</v>
          </cell>
          <cell r="L318">
            <v>3500000</v>
          </cell>
          <cell r="M318" t="str">
            <v>Dijual</v>
          </cell>
          <cell r="N318" t="str">
            <v>Jl. Cekopo Selatan Ds. Sukamana - Bogor</v>
          </cell>
          <cell r="O318" t="str">
            <v>0251 241269</v>
          </cell>
          <cell r="P318" t="str">
            <v>Bp. Rolis</v>
          </cell>
          <cell r="Q318" t="str">
            <v>-</v>
          </cell>
        </row>
        <row r="319">
          <cell r="C319">
            <v>1492</v>
          </cell>
          <cell r="D319">
            <v>38412</v>
          </cell>
          <cell r="E319">
            <v>38442</v>
          </cell>
          <cell r="F319">
            <v>18</v>
          </cell>
          <cell r="G319" t="str">
            <v xml:space="preserve">P. Sunyoto </v>
          </cell>
          <cell r="H319">
            <v>31</v>
          </cell>
          <cell r="I319" t="str">
            <v>Edamame Beku</v>
          </cell>
          <cell r="J319">
            <v>75</v>
          </cell>
          <cell r="K319">
            <v>3000</v>
          </cell>
          <cell r="L319">
            <v>225000</v>
          </cell>
          <cell r="M319" t="str">
            <v>Dijual</v>
          </cell>
          <cell r="N319" t="str">
            <v>Perum. Prasaja Mulya A 8 Probolinggo</v>
          </cell>
          <cell r="O319" t="str">
            <v>0335 422608</v>
          </cell>
          <cell r="P319" t="str">
            <v>P. Sunyoto</v>
          </cell>
          <cell r="Q319" t="str">
            <v>-</v>
          </cell>
        </row>
        <row r="320">
          <cell r="D320">
            <v>38412</v>
          </cell>
          <cell r="E320">
            <v>38442</v>
          </cell>
          <cell r="F320">
            <v>18</v>
          </cell>
          <cell r="G320" t="str">
            <v xml:space="preserve">P. Sunyoto </v>
          </cell>
          <cell r="H320">
            <v>32</v>
          </cell>
          <cell r="I320" t="str">
            <v>Edamame Beku</v>
          </cell>
          <cell r="J320">
            <v>75</v>
          </cell>
          <cell r="K320">
            <v>3000</v>
          </cell>
          <cell r="L320">
            <v>225000</v>
          </cell>
          <cell r="M320" t="str">
            <v>Dijual</v>
          </cell>
          <cell r="N320" t="str">
            <v>Perum. Prasaja Mulya A 8 Probolinggo</v>
          </cell>
          <cell r="O320" t="str">
            <v>0335 422608</v>
          </cell>
          <cell r="P320" t="str">
            <v>P. Sunyoto</v>
          </cell>
          <cell r="Q320" t="str">
            <v>-</v>
          </cell>
        </row>
        <row r="321">
          <cell r="C321">
            <v>1493</v>
          </cell>
          <cell r="D321">
            <v>38411</v>
          </cell>
          <cell r="E321">
            <v>38441</v>
          </cell>
          <cell r="F321">
            <v>26</v>
          </cell>
          <cell r="G321" t="str">
            <v>Cosmo Denpasar</v>
          </cell>
          <cell r="H321">
            <v>11</v>
          </cell>
          <cell r="I321" t="str">
            <v>Edamame Beku</v>
          </cell>
          <cell r="J321">
            <v>50</v>
          </cell>
          <cell r="K321">
            <v>9000</v>
          </cell>
          <cell r="L321">
            <v>450000</v>
          </cell>
          <cell r="M321" t="str">
            <v>Dijual</v>
          </cell>
          <cell r="N321" t="str">
            <v>Jl. Mayjen Sungkono - Darmo Park  Blok V  4-6    Surabaya</v>
          </cell>
          <cell r="O321" t="str">
            <v>031 5684859</v>
          </cell>
          <cell r="P321" t="str">
            <v>Edy S / Ningsih</v>
          </cell>
          <cell r="Q321" t="str">
            <v>-</v>
          </cell>
        </row>
        <row r="322">
          <cell r="C322">
            <v>1494</v>
          </cell>
          <cell r="D322">
            <v>38412</v>
          </cell>
          <cell r="E322">
            <v>38442</v>
          </cell>
          <cell r="F322">
            <v>9</v>
          </cell>
          <cell r="G322" t="str">
            <v xml:space="preserve">UD. Fajar </v>
          </cell>
          <cell r="H322">
            <v>31</v>
          </cell>
          <cell r="I322" t="str">
            <v>Edamame Beku</v>
          </cell>
          <cell r="J322">
            <v>50</v>
          </cell>
          <cell r="K322">
            <v>3000</v>
          </cell>
          <cell r="L322">
            <v>150000</v>
          </cell>
          <cell r="M322" t="str">
            <v>Dijual</v>
          </cell>
          <cell r="N322" t="str">
            <v>Jl. Manggar 150 Jember</v>
          </cell>
          <cell r="O322" t="str">
            <v>0331 482641</v>
          </cell>
          <cell r="P322" t="str">
            <v>Sriwiyani</v>
          </cell>
          <cell r="Q322" t="str">
            <v>-</v>
          </cell>
        </row>
        <row r="323">
          <cell r="C323">
            <v>1495</v>
          </cell>
          <cell r="D323">
            <v>38412</v>
          </cell>
          <cell r="E323">
            <v>38442</v>
          </cell>
          <cell r="F323">
            <v>28</v>
          </cell>
          <cell r="G323" t="str">
            <v>Bp. Aditya</v>
          </cell>
          <cell r="H323">
            <v>51</v>
          </cell>
          <cell r="I323" t="str">
            <v xml:space="preserve">Edamame Segar </v>
          </cell>
          <cell r="J323">
            <v>20</v>
          </cell>
          <cell r="K323">
            <v>3500</v>
          </cell>
          <cell r="L323">
            <v>70000</v>
          </cell>
          <cell r="M323" t="str">
            <v>Dijual</v>
          </cell>
          <cell r="N323" t="str">
            <v>Pasuruan</v>
          </cell>
          <cell r="O323" t="str">
            <v>-</v>
          </cell>
          <cell r="P323" t="str">
            <v>-</v>
          </cell>
          <cell r="Q323" t="str">
            <v>-</v>
          </cell>
        </row>
        <row r="324">
          <cell r="D324">
            <v>38412</v>
          </cell>
          <cell r="E324">
            <v>38442</v>
          </cell>
          <cell r="F324">
            <v>28</v>
          </cell>
          <cell r="G324" t="str">
            <v>Bp. Aditya</v>
          </cell>
          <cell r="H324">
            <v>61</v>
          </cell>
          <cell r="I324" t="str">
            <v xml:space="preserve">Edamame Segar </v>
          </cell>
          <cell r="J324">
            <v>20</v>
          </cell>
          <cell r="K324">
            <v>1650</v>
          </cell>
          <cell r="L324">
            <v>33000</v>
          </cell>
          <cell r="M324" t="str">
            <v>Dijual</v>
          </cell>
          <cell r="N324" t="str">
            <v>Pasuruan</v>
          </cell>
          <cell r="O324" t="str">
            <v>-</v>
          </cell>
          <cell r="P324" t="str">
            <v>-</v>
          </cell>
          <cell r="Q324" t="str">
            <v>-</v>
          </cell>
        </row>
        <row r="325">
          <cell r="C325">
            <v>1496</v>
          </cell>
          <cell r="D325">
            <v>38412</v>
          </cell>
          <cell r="E325">
            <v>38442</v>
          </cell>
          <cell r="F325">
            <v>7</v>
          </cell>
          <cell r="G325" t="str">
            <v xml:space="preserve">UD. Arum Sari  </v>
          </cell>
          <cell r="H325">
            <v>32</v>
          </cell>
          <cell r="I325" t="str">
            <v>Edamame Beku</v>
          </cell>
          <cell r="J325">
            <v>100</v>
          </cell>
          <cell r="K325">
            <v>1000</v>
          </cell>
          <cell r="L325">
            <v>100000</v>
          </cell>
          <cell r="M325" t="str">
            <v>Dijual</v>
          </cell>
          <cell r="N325" t="str">
            <v>Jl. LetJend. Suprapto 11 - Jember</v>
          </cell>
          <cell r="O325" t="str">
            <v>0331 333052</v>
          </cell>
          <cell r="P325" t="str">
            <v>Ahmad Taufik</v>
          </cell>
          <cell r="Q325" t="str">
            <v>-</v>
          </cell>
        </row>
        <row r="326">
          <cell r="C326">
            <v>1497</v>
          </cell>
          <cell r="D326">
            <v>38412</v>
          </cell>
          <cell r="E326">
            <v>38442</v>
          </cell>
          <cell r="F326">
            <v>23</v>
          </cell>
          <cell r="G326" t="str">
            <v>Jember Outlet</v>
          </cell>
          <cell r="H326">
            <v>31</v>
          </cell>
          <cell r="I326" t="str">
            <v>Edamame Beku</v>
          </cell>
          <cell r="J326">
            <v>15</v>
          </cell>
          <cell r="K326">
            <v>3000</v>
          </cell>
          <cell r="L326">
            <v>45000</v>
          </cell>
          <cell r="M326" t="str">
            <v>Dijual</v>
          </cell>
          <cell r="N326" t="str">
            <v>Jl. PB Sudirman 11</v>
          </cell>
          <cell r="O326" t="str">
            <v>0331 426066</v>
          </cell>
          <cell r="P326" t="str">
            <v>Ibu Watik</v>
          </cell>
          <cell r="Q326" t="str">
            <v>-</v>
          </cell>
        </row>
        <row r="327">
          <cell r="D327">
            <v>38412</v>
          </cell>
          <cell r="E327">
            <v>38442</v>
          </cell>
          <cell r="F327">
            <v>23</v>
          </cell>
          <cell r="G327" t="str">
            <v>Jember Outlet</v>
          </cell>
          <cell r="H327">
            <v>32</v>
          </cell>
          <cell r="I327" t="str">
            <v>Edamame Beku</v>
          </cell>
          <cell r="J327">
            <v>15</v>
          </cell>
          <cell r="K327">
            <v>3000</v>
          </cell>
          <cell r="L327">
            <v>45000</v>
          </cell>
          <cell r="M327" t="str">
            <v>Dijual</v>
          </cell>
          <cell r="N327" t="str">
            <v>Jl. PB Sudirman 11</v>
          </cell>
          <cell r="O327" t="str">
            <v>0331 426066</v>
          </cell>
          <cell r="P327" t="str">
            <v>Ibu Watik</v>
          </cell>
          <cell r="Q327" t="str">
            <v>-</v>
          </cell>
        </row>
        <row r="328">
          <cell r="D328">
            <v>38412</v>
          </cell>
          <cell r="E328">
            <v>38442</v>
          </cell>
          <cell r="F328">
            <v>23</v>
          </cell>
          <cell r="G328" t="str">
            <v>Jember Outlet</v>
          </cell>
          <cell r="H328">
            <v>31</v>
          </cell>
          <cell r="I328" t="str">
            <v>Edamame Beku</v>
          </cell>
          <cell r="J328">
            <v>10</v>
          </cell>
          <cell r="K328">
            <v>3000</v>
          </cell>
          <cell r="L328">
            <v>30000</v>
          </cell>
          <cell r="M328" t="str">
            <v>Dijual</v>
          </cell>
          <cell r="N328" t="str">
            <v>Jl. PB Sudirman 11</v>
          </cell>
          <cell r="O328" t="str">
            <v>0331 426066</v>
          </cell>
          <cell r="P328" t="str">
            <v>Ibu Watik</v>
          </cell>
          <cell r="Q328" t="str">
            <v>-</v>
          </cell>
        </row>
        <row r="329">
          <cell r="D329">
            <v>38412</v>
          </cell>
          <cell r="E329">
            <v>38442</v>
          </cell>
          <cell r="F329">
            <v>23</v>
          </cell>
          <cell r="G329" t="str">
            <v>Jember Outlet</v>
          </cell>
          <cell r="H329">
            <v>32</v>
          </cell>
          <cell r="I329" t="str">
            <v>Edamame Beku</v>
          </cell>
          <cell r="J329">
            <v>10</v>
          </cell>
          <cell r="K329">
            <v>3000</v>
          </cell>
          <cell r="L329">
            <v>30000</v>
          </cell>
          <cell r="M329" t="str">
            <v>Dijual</v>
          </cell>
          <cell r="N329" t="str">
            <v>Jl. PB Sudirman 11</v>
          </cell>
          <cell r="O329" t="str">
            <v>0331 426066</v>
          </cell>
          <cell r="P329" t="str">
            <v>Ibu Watik</v>
          </cell>
          <cell r="Q329" t="str">
            <v>-</v>
          </cell>
        </row>
        <row r="330">
          <cell r="C330">
            <v>1498</v>
          </cell>
          <cell r="D330">
            <v>38412</v>
          </cell>
          <cell r="E330">
            <v>38442</v>
          </cell>
          <cell r="F330">
            <v>15</v>
          </cell>
          <cell r="G330" t="str">
            <v>UD. Vitta Prima</v>
          </cell>
          <cell r="H330">
            <v>31</v>
          </cell>
          <cell r="I330" t="str">
            <v>Edamame Beku</v>
          </cell>
          <cell r="J330">
            <v>75</v>
          </cell>
          <cell r="K330">
            <v>3000</v>
          </cell>
          <cell r="L330">
            <v>225000</v>
          </cell>
          <cell r="M330" t="str">
            <v>Dijual</v>
          </cell>
          <cell r="N330" t="str">
            <v>Jl. LetJend. Suprapto Gg. 3A No. 47 - Jember</v>
          </cell>
          <cell r="O330" t="str">
            <v>0331 334117</v>
          </cell>
          <cell r="P330" t="str">
            <v>Eko Pramudianto</v>
          </cell>
          <cell r="Q330" t="str">
            <v>-</v>
          </cell>
        </row>
        <row r="331">
          <cell r="D331">
            <v>38412</v>
          </cell>
          <cell r="E331">
            <v>38442</v>
          </cell>
          <cell r="F331">
            <v>15</v>
          </cell>
          <cell r="G331" t="str">
            <v>UD. Vitta Prima</v>
          </cell>
          <cell r="H331">
            <v>41</v>
          </cell>
          <cell r="I331" t="str">
            <v>Mukimame</v>
          </cell>
          <cell r="J331">
            <v>20</v>
          </cell>
          <cell r="K331">
            <v>1250</v>
          </cell>
          <cell r="L331">
            <v>25000</v>
          </cell>
          <cell r="M331" t="str">
            <v>Dijual</v>
          </cell>
          <cell r="N331" t="str">
            <v>Jl. LetJend. Suprapto Gg. 3A No. 47 - Jember</v>
          </cell>
          <cell r="O331" t="str">
            <v>0331 334117</v>
          </cell>
          <cell r="P331" t="str">
            <v>Eko Pramudianto</v>
          </cell>
          <cell r="Q331" t="str">
            <v>-</v>
          </cell>
        </row>
        <row r="332">
          <cell r="C332">
            <v>1499</v>
          </cell>
          <cell r="D332">
            <v>38414</v>
          </cell>
          <cell r="E332">
            <v>38444</v>
          </cell>
          <cell r="F332">
            <v>6</v>
          </cell>
          <cell r="G332" t="str">
            <v>Cosmo Surabaya</v>
          </cell>
          <cell r="H332">
            <v>11</v>
          </cell>
          <cell r="I332" t="str">
            <v>Edamame Beku</v>
          </cell>
          <cell r="J332">
            <v>50</v>
          </cell>
          <cell r="K332">
            <v>9000</v>
          </cell>
          <cell r="L332">
            <v>450000</v>
          </cell>
          <cell r="M332" t="str">
            <v>Dijual</v>
          </cell>
          <cell r="N332" t="str">
            <v>Jl. Mayjen Sungkono - Darmo Park  Blok V  4-6    Surabaya</v>
          </cell>
          <cell r="O332" t="str">
            <v>031 5684859</v>
          </cell>
          <cell r="P332" t="str">
            <v>Edy S / Ningsih</v>
          </cell>
          <cell r="Q332" t="str">
            <v>-</v>
          </cell>
        </row>
        <row r="333">
          <cell r="C333">
            <v>1500</v>
          </cell>
          <cell r="D333">
            <v>38413</v>
          </cell>
          <cell r="E333">
            <v>38443</v>
          </cell>
          <cell r="F333">
            <v>7</v>
          </cell>
          <cell r="G333" t="str">
            <v xml:space="preserve">UD. Arum Sari  </v>
          </cell>
          <cell r="H333">
            <v>32</v>
          </cell>
          <cell r="I333" t="str">
            <v>Edamame Beku</v>
          </cell>
          <cell r="J333">
            <v>150</v>
          </cell>
          <cell r="K333">
            <v>1000</v>
          </cell>
          <cell r="L333">
            <v>150000</v>
          </cell>
          <cell r="M333" t="str">
            <v>Dijual</v>
          </cell>
          <cell r="N333" t="str">
            <v>Jl. LetJend. Suprapto 11 - Jember</v>
          </cell>
          <cell r="O333" t="str">
            <v>0331 333052</v>
          </cell>
          <cell r="P333" t="str">
            <v>Ahmad Taufik</v>
          </cell>
          <cell r="Q333" t="str">
            <v>-</v>
          </cell>
        </row>
        <row r="334">
          <cell r="C334">
            <v>1501</v>
          </cell>
          <cell r="D334">
            <v>38412</v>
          </cell>
          <cell r="E334">
            <v>38442</v>
          </cell>
          <cell r="F334">
            <v>11</v>
          </cell>
          <cell r="G334" t="str">
            <v xml:space="preserve">UD. Harapan Maju  </v>
          </cell>
          <cell r="H334">
            <v>61</v>
          </cell>
          <cell r="I334" t="str">
            <v xml:space="preserve">Edamame Segar </v>
          </cell>
          <cell r="J334">
            <v>75</v>
          </cell>
          <cell r="K334">
            <v>1650</v>
          </cell>
          <cell r="L334">
            <v>123750</v>
          </cell>
          <cell r="M334" t="str">
            <v>Dijual</v>
          </cell>
          <cell r="N334" t="str">
            <v>Perum. Bedadung Indah Blok CC 7 - Jember</v>
          </cell>
          <cell r="O334" t="str">
            <v>0331 335637</v>
          </cell>
          <cell r="P334" t="str">
            <v>Slamet Sunarno</v>
          </cell>
          <cell r="Q334" t="str">
            <v>-</v>
          </cell>
        </row>
        <row r="335">
          <cell r="C335">
            <v>1502</v>
          </cell>
          <cell r="D335">
            <v>38413</v>
          </cell>
          <cell r="E335">
            <v>38443</v>
          </cell>
          <cell r="F335">
            <v>11</v>
          </cell>
          <cell r="G335" t="str">
            <v xml:space="preserve">UD. Harapan Maju  </v>
          </cell>
          <cell r="H335">
            <v>61</v>
          </cell>
          <cell r="I335" t="str">
            <v xml:space="preserve">Edamame Segar </v>
          </cell>
          <cell r="J335">
            <v>40</v>
          </cell>
          <cell r="K335">
            <v>1650</v>
          </cell>
          <cell r="L335">
            <v>66000</v>
          </cell>
          <cell r="M335" t="str">
            <v>Dijual</v>
          </cell>
          <cell r="N335" t="str">
            <v>Perum. Bedadung Indah Blok CC 7 - Jember</v>
          </cell>
          <cell r="O335" t="str">
            <v>0331 335637</v>
          </cell>
          <cell r="P335" t="str">
            <v>Slamet Sunarno</v>
          </cell>
          <cell r="Q335" t="str">
            <v>-</v>
          </cell>
        </row>
        <row r="336">
          <cell r="C336">
            <v>1503</v>
          </cell>
          <cell r="D336">
            <v>38414</v>
          </cell>
          <cell r="E336">
            <v>38444</v>
          </cell>
          <cell r="F336">
            <v>7</v>
          </cell>
          <cell r="G336" t="str">
            <v xml:space="preserve">UD. Arum Sari  </v>
          </cell>
          <cell r="H336">
            <v>32</v>
          </cell>
          <cell r="I336" t="str">
            <v>Edamame Beku</v>
          </cell>
          <cell r="J336">
            <v>100</v>
          </cell>
          <cell r="K336">
            <v>1000</v>
          </cell>
          <cell r="L336">
            <v>100000</v>
          </cell>
          <cell r="M336" t="str">
            <v>Dijual</v>
          </cell>
          <cell r="N336" t="str">
            <v>Jl. LetJend. Suprapto 11 - Jember</v>
          </cell>
          <cell r="O336" t="str">
            <v>0331 333052</v>
          </cell>
          <cell r="P336" t="str">
            <v>Ahmad Taufik</v>
          </cell>
          <cell r="Q336" t="str">
            <v>-</v>
          </cell>
        </row>
        <row r="337">
          <cell r="C337">
            <v>1504</v>
          </cell>
          <cell r="D337">
            <v>38415</v>
          </cell>
          <cell r="E337">
            <v>38445</v>
          </cell>
          <cell r="F337">
            <v>9</v>
          </cell>
          <cell r="G337" t="str">
            <v xml:space="preserve">UD. Fajar </v>
          </cell>
          <cell r="H337">
            <v>31</v>
          </cell>
          <cell r="I337" t="str">
            <v>Edamame Beku</v>
          </cell>
          <cell r="J337">
            <v>25</v>
          </cell>
          <cell r="K337">
            <v>3000</v>
          </cell>
          <cell r="L337">
            <v>75000</v>
          </cell>
          <cell r="M337" t="str">
            <v>Dijual</v>
          </cell>
          <cell r="N337" t="str">
            <v>Jl. Manggar 150 Jember</v>
          </cell>
          <cell r="O337" t="str">
            <v>0331 482641</v>
          </cell>
          <cell r="P337" t="str">
            <v>Sriwiyani</v>
          </cell>
          <cell r="Q337" t="str">
            <v>-</v>
          </cell>
        </row>
        <row r="338">
          <cell r="D338">
            <v>38415</v>
          </cell>
          <cell r="E338">
            <v>38445</v>
          </cell>
          <cell r="F338">
            <v>9</v>
          </cell>
          <cell r="G338" t="str">
            <v xml:space="preserve">UD. Fajar </v>
          </cell>
          <cell r="H338">
            <v>32</v>
          </cell>
          <cell r="I338" t="str">
            <v>Edamame Beku</v>
          </cell>
          <cell r="J338">
            <v>25</v>
          </cell>
          <cell r="K338">
            <v>3000</v>
          </cell>
          <cell r="L338">
            <v>75000</v>
          </cell>
          <cell r="M338" t="str">
            <v>Dijual</v>
          </cell>
          <cell r="N338" t="str">
            <v>Jl. Manggar 150 Jember</v>
          </cell>
          <cell r="O338" t="str">
            <v>0331 482641</v>
          </cell>
          <cell r="P338" t="str">
            <v>Sriwiyani</v>
          </cell>
          <cell r="Q338" t="str">
            <v>-</v>
          </cell>
        </row>
        <row r="339">
          <cell r="C339">
            <v>1505</v>
          </cell>
          <cell r="D339">
            <v>38414</v>
          </cell>
          <cell r="E339">
            <v>38444</v>
          </cell>
          <cell r="F339">
            <v>28</v>
          </cell>
          <cell r="G339" t="str">
            <v>Bp. Aditya</v>
          </cell>
          <cell r="H339">
            <v>51</v>
          </cell>
          <cell r="I339" t="str">
            <v xml:space="preserve">Edamame Segar </v>
          </cell>
          <cell r="J339">
            <v>20</v>
          </cell>
          <cell r="K339">
            <v>3500</v>
          </cell>
          <cell r="L339">
            <v>70000</v>
          </cell>
          <cell r="M339" t="str">
            <v>Dijual</v>
          </cell>
          <cell r="N339" t="str">
            <v>Pasuruan</v>
          </cell>
          <cell r="O339" t="str">
            <v>-</v>
          </cell>
          <cell r="P339" t="str">
            <v>-</v>
          </cell>
          <cell r="Q339" t="str">
            <v>-</v>
          </cell>
        </row>
        <row r="340">
          <cell r="D340">
            <v>38414</v>
          </cell>
          <cell r="E340">
            <v>38444</v>
          </cell>
          <cell r="F340">
            <v>28</v>
          </cell>
          <cell r="G340" t="str">
            <v>Bp. Aditya</v>
          </cell>
          <cell r="H340">
            <v>61</v>
          </cell>
          <cell r="I340" t="str">
            <v xml:space="preserve">Edamame Segar </v>
          </cell>
          <cell r="J340">
            <v>20</v>
          </cell>
          <cell r="K340">
            <v>1650</v>
          </cell>
          <cell r="L340">
            <v>33000</v>
          </cell>
          <cell r="M340" t="str">
            <v>Dijual</v>
          </cell>
          <cell r="N340" t="str">
            <v>Pasuruan</v>
          </cell>
          <cell r="O340" t="str">
            <v>-</v>
          </cell>
          <cell r="P340" t="str">
            <v>-</v>
          </cell>
          <cell r="Q340" t="str">
            <v>-</v>
          </cell>
        </row>
        <row r="341">
          <cell r="C341">
            <v>1506</v>
          </cell>
          <cell r="D341">
            <v>38414</v>
          </cell>
          <cell r="E341">
            <v>38444</v>
          </cell>
          <cell r="F341">
            <v>16</v>
          </cell>
          <cell r="G341" t="str">
            <v>P. Zaelani</v>
          </cell>
          <cell r="H341">
            <v>61</v>
          </cell>
          <cell r="I341" t="str">
            <v xml:space="preserve">Edamame Segar </v>
          </cell>
          <cell r="J341">
            <v>5</v>
          </cell>
          <cell r="K341">
            <v>1650</v>
          </cell>
          <cell r="L341">
            <v>8250</v>
          </cell>
          <cell r="M341" t="str">
            <v>Dijual</v>
          </cell>
          <cell r="N341" t="str">
            <v>Jl. Brawijaya 83 - Jember</v>
          </cell>
          <cell r="O341" t="str">
            <v>0331 488881</v>
          </cell>
          <cell r="P341">
            <v>0</v>
          </cell>
          <cell r="Q341" t="str">
            <v>-</v>
          </cell>
        </row>
        <row r="342">
          <cell r="C342">
            <v>1507</v>
          </cell>
          <cell r="D342">
            <v>38415</v>
          </cell>
          <cell r="E342">
            <v>38445</v>
          </cell>
          <cell r="F342">
            <v>16</v>
          </cell>
          <cell r="G342" t="str">
            <v>P. Zaelani</v>
          </cell>
          <cell r="H342">
            <v>61</v>
          </cell>
          <cell r="I342" t="str">
            <v xml:space="preserve">Edamame Segar </v>
          </cell>
          <cell r="J342">
            <v>5</v>
          </cell>
          <cell r="K342">
            <v>1650</v>
          </cell>
          <cell r="L342">
            <v>8250</v>
          </cell>
          <cell r="M342" t="str">
            <v>Dijual</v>
          </cell>
          <cell r="N342" t="str">
            <v>Jl. Brawijaya 83 - Jember</v>
          </cell>
          <cell r="O342" t="str">
            <v>0331 488881</v>
          </cell>
          <cell r="P342">
            <v>0</v>
          </cell>
          <cell r="Q342" t="str">
            <v>-</v>
          </cell>
        </row>
        <row r="343">
          <cell r="D343">
            <v>38415</v>
          </cell>
          <cell r="E343">
            <v>38445</v>
          </cell>
          <cell r="F343">
            <v>16</v>
          </cell>
          <cell r="G343" t="str">
            <v>Bank EksporJakarta</v>
          </cell>
          <cell r="H343">
            <v>31</v>
          </cell>
          <cell r="I343" t="str">
            <v>Edamame Beku</v>
          </cell>
          <cell r="J343">
            <v>10</v>
          </cell>
          <cell r="K343">
            <v>3000</v>
          </cell>
          <cell r="L343">
            <v>30000</v>
          </cell>
          <cell r="M343" t="str">
            <v>Entertaint</v>
          </cell>
          <cell r="N343" t="str">
            <v>Jl. Brawijaya 83 - Jember</v>
          </cell>
          <cell r="O343" t="str">
            <v>0331 488881</v>
          </cell>
          <cell r="P343">
            <v>0</v>
          </cell>
          <cell r="Q343" t="str">
            <v>-</v>
          </cell>
        </row>
        <row r="344">
          <cell r="D344">
            <v>38415</v>
          </cell>
          <cell r="E344">
            <v>38445</v>
          </cell>
          <cell r="F344">
            <v>16</v>
          </cell>
          <cell r="G344" t="str">
            <v>Bank EksporJakarta</v>
          </cell>
          <cell r="H344">
            <v>32</v>
          </cell>
          <cell r="I344" t="str">
            <v>Edamame Beku</v>
          </cell>
          <cell r="J344">
            <v>10</v>
          </cell>
          <cell r="K344">
            <v>3000</v>
          </cell>
          <cell r="L344">
            <v>30000</v>
          </cell>
          <cell r="M344" t="str">
            <v>Entertaint</v>
          </cell>
          <cell r="N344" t="str">
            <v>Jl. Brawijaya 83 - Jember</v>
          </cell>
          <cell r="O344" t="str">
            <v>0331 488881</v>
          </cell>
          <cell r="P344">
            <v>0</v>
          </cell>
          <cell r="Q344" t="str">
            <v>-</v>
          </cell>
        </row>
        <row r="345">
          <cell r="C345">
            <v>1508</v>
          </cell>
          <cell r="D345">
            <v>38415</v>
          </cell>
          <cell r="E345">
            <v>38445</v>
          </cell>
          <cell r="F345">
            <v>16</v>
          </cell>
          <cell r="G345" t="str">
            <v>DLLAJR</v>
          </cell>
          <cell r="H345">
            <v>61</v>
          </cell>
          <cell r="I345" t="str">
            <v xml:space="preserve">Edamame Segar </v>
          </cell>
          <cell r="J345">
            <v>10</v>
          </cell>
          <cell r="K345">
            <v>1650</v>
          </cell>
          <cell r="L345">
            <v>16500</v>
          </cell>
          <cell r="M345" t="str">
            <v>Dijual</v>
          </cell>
          <cell r="N345" t="str">
            <v>Jl. Brawijaya 83 - Jember</v>
          </cell>
          <cell r="O345" t="str">
            <v>0331 488881</v>
          </cell>
          <cell r="P345">
            <v>0</v>
          </cell>
          <cell r="Q345" t="str">
            <v>-</v>
          </cell>
        </row>
        <row r="346">
          <cell r="C346">
            <v>1509</v>
          </cell>
          <cell r="D346">
            <v>38415</v>
          </cell>
          <cell r="E346">
            <v>38445</v>
          </cell>
          <cell r="F346">
            <v>22</v>
          </cell>
          <cell r="G346" t="str">
            <v>Hadi Patrang</v>
          </cell>
          <cell r="H346">
            <v>41</v>
          </cell>
          <cell r="I346" t="str">
            <v>Mukimame</v>
          </cell>
          <cell r="J346">
            <v>130</v>
          </cell>
          <cell r="K346">
            <v>1250</v>
          </cell>
          <cell r="L346">
            <v>162500</v>
          </cell>
          <cell r="M346" t="str">
            <v>Dijual</v>
          </cell>
          <cell r="N346" t="str">
            <v>Jl Blimbing 70 Patrang Jember</v>
          </cell>
          <cell r="O346" t="str">
            <v>0331 428850</v>
          </cell>
          <cell r="P346" t="str">
            <v>Hadi Purnomo</v>
          </cell>
          <cell r="Q346" t="str">
            <v>-</v>
          </cell>
        </row>
        <row r="347">
          <cell r="C347">
            <v>1510</v>
          </cell>
          <cell r="D347">
            <v>38415</v>
          </cell>
          <cell r="E347">
            <v>38445</v>
          </cell>
          <cell r="F347">
            <v>11</v>
          </cell>
          <cell r="G347" t="str">
            <v xml:space="preserve">UD. Harapan Maju  </v>
          </cell>
          <cell r="H347">
            <v>32</v>
          </cell>
          <cell r="I347" t="str">
            <v>Edamame Beku</v>
          </cell>
          <cell r="J347">
            <v>15</v>
          </cell>
          <cell r="K347">
            <v>3000</v>
          </cell>
          <cell r="L347">
            <v>45000</v>
          </cell>
          <cell r="M347" t="str">
            <v>Dijual</v>
          </cell>
          <cell r="N347" t="str">
            <v>Perum. Bedadung Indah Blok CC 7 - Jember</v>
          </cell>
          <cell r="O347" t="str">
            <v>0331 335637</v>
          </cell>
          <cell r="P347" t="str">
            <v>Slamet Sunarno</v>
          </cell>
          <cell r="Q347" t="str">
            <v>-</v>
          </cell>
        </row>
        <row r="348">
          <cell r="D348">
            <v>38415</v>
          </cell>
          <cell r="E348">
            <v>38445</v>
          </cell>
          <cell r="F348">
            <v>11</v>
          </cell>
          <cell r="G348" t="str">
            <v xml:space="preserve">UD. Harapan Maju  </v>
          </cell>
          <cell r="H348">
            <v>31</v>
          </cell>
          <cell r="I348" t="str">
            <v>Edamame Beku</v>
          </cell>
          <cell r="J348">
            <v>5</v>
          </cell>
          <cell r="K348">
            <v>3000</v>
          </cell>
          <cell r="L348">
            <v>15000</v>
          </cell>
          <cell r="M348" t="str">
            <v>Dijual</v>
          </cell>
          <cell r="N348" t="str">
            <v>Perum. Bedadung Indah Blok CC 7 - Jember</v>
          </cell>
          <cell r="O348" t="str">
            <v>0331 335637</v>
          </cell>
          <cell r="P348" t="str">
            <v>Slamet Sunarno</v>
          </cell>
          <cell r="Q348" t="str">
            <v>-</v>
          </cell>
        </row>
        <row r="349">
          <cell r="C349">
            <v>1511</v>
          </cell>
          <cell r="D349">
            <v>38415</v>
          </cell>
          <cell r="E349">
            <v>38445</v>
          </cell>
          <cell r="F349">
            <v>15</v>
          </cell>
          <cell r="G349" t="str">
            <v>UD. Vitta Prima</v>
          </cell>
          <cell r="H349">
            <v>31</v>
          </cell>
          <cell r="I349" t="str">
            <v>Edamame Beku</v>
          </cell>
          <cell r="J349">
            <v>50</v>
          </cell>
          <cell r="K349">
            <v>3000</v>
          </cell>
          <cell r="L349">
            <v>150000</v>
          </cell>
          <cell r="M349" t="str">
            <v>Dijual</v>
          </cell>
          <cell r="N349" t="str">
            <v>Jl. LetJend. Suprapto Gg. 3A No. 47 - Jember</v>
          </cell>
          <cell r="O349" t="str">
            <v>0331 334117</v>
          </cell>
          <cell r="P349" t="str">
            <v>Eko Pramudianto</v>
          </cell>
          <cell r="Q349" t="str">
            <v>-</v>
          </cell>
        </row>
        <row r="350">
          <cell r="C350">
            <v>1512</v>
          </cell>
          <cell r="D350">
            <v>38415</v>
          </cell>
          <cell r="E350">
            <v>38445</v>
          </cell>
          <cell r="F350">
            <v>13</v>
          </cell>
          <cell r="G350" t="str">
            <v>UD. Tani Madani</v>
          </cell>
          <cell r="H350">
            <v>31</v>
          </cell>
          <cell r="I350" t="str">
            <v>Edamame Beku</v>
          </cell>
          <cell r="J350">
            <v>5</v>
          </cell>
          <cell r="K350">
            <v>3000</v>
          </cell>
          <cell r="L350">
            <v>15000</v>
          </cell>
          <cell r="M350" t="str">
            <v>Dijual</v>
          </cell>
          <cell r="N350" t="str">
            <v>BLKIP Singosari - Malang</v>
          </cell>
          <cell r="O350" t="str">
            <v>0341 450731</v>
          </cell>
          <cell r="P350" t="str">
            <v>Ny. Wahyu  Hendra</v>
          </cell>
          <cell r="Q350" t="str">
            <v>-</v>
          </cell>
        </row>
        <row r="351">
          <cell r="C351">
            <v>1513</v>
          </cell>
          <cell r="D351">
            <v>38418</v>
          </cell>
          <cell r="E351">
            <v>38448</v>
          </cell>
          <cell r="F351">
            <v>4</v>
          </cell>
          <cell r="G351" t="str">
            <v>KSU Keluarga Mitratani</v>
          </cell>
          <cell r="H351">
            <v>11</v>
          </cell>
          <cell r="I351" t="str">
            <v>Edamame Beku</v>
          </cell>
          <cell r="J351">
            <v>30</v>
          </cell>
          <cell r="K351">
            <v>9000</v>
          </cell>
          <cell r="L351">
            <v>270000</v>
          </cell>
          <cell r="M351" t="str">
            <v>Percobaan</v>
          </cell>
          <cell r="N351" t="str">
            <v>Jl. Brawijaya 83 - Jember</v>
          </cell>
          <cell r="O351" t="str">
            <v>0331 421211</v>
          </cell>
          <cell r="P351" t="str">
            <v>I Ketut Oka Bawa</v>
          </cell>
          <cell r="Q351" t="str">
            <v>01.613.052.8-626.000</v>
          </cell>
        </row>
        <row r="352">
          <cell r="C352">
            <v>1514</v>
          </cell>
          <cell r="D352">
            <v>38415</v>
          </cell>
          <cell r="E352">
            <v>38445</v>
          </cell>
          <cell r="F352">
            <v>16</v>
          </cell>
          <cell r="G352" t="str">
            <v>Bp. Agung</v>
          </cell>
          <cell r="H352">
            <v>41</v>
          </cell>
          <cell r="I352" t="str">
            <v>Mukimame</v>
          </cell>
          <cell r="J352">
            <v>10</v>
          </cell>
          <cell r="K352">
            <v>1250</v>
          </cell>
          <cell r="L352">
            <v>12500</v>
          </cell>
          <cell r="M352" t="str">
            <v>Dijual</v>
          </cell>
          <cell r="N352" t="str">
            <v>Jl. Brawijaya 83 - Jember</v>
          </cell>
          <cell r="O352" t="str">
            <v>0331 488881</v>
          </cell>
          <cell r="P352">
            <v>0</v>
          </cell>
          <cell r="Q352" t="str">
            <v>-</v>
          </cell>
        </row>
        <row r="353">
          <cell r="C353">
            <v>1515</v>
          </cell>
          <cell r="D353">
            <v>38416</v>
          </cell>
          <cell r="E353">
            <v>38446</v>
          </cell>
          <cell r="F353">
            <v>9</v>
          </cell>
          <cell r="G353" t="str">
            <v xml:space="preserve">UD. Fajar </v>
          </cell>
          <cell r="H353">
            <v>31</v>
          </cell>
          <cell r="I353" t="str">
            <v>Edamame Beku</v>
          </cell>
          <cell r="J353">
            <v>50</v>
          </cell>
          <cell r="K353">
            <v>3000</v>
          </cell>
          <cell r="L353">
            <v>150000</v>
          </cell>
          <cell r="M353" t="str">
            <v>Dijual</v>
          </cell>
          <cell r="N353" t="str">
            <v>Jl. Manggar 150 Jember</v>
          </cell>
          <cell r="O353" t="str">
            <v>0331 482641</v>
          </cell>
          <cell r="P353" t="str">
            <v>Sriwiyani</v>
          </cell>
          <cell r="Q353" t="str">
            <v>-</v>
          </cell>
        </row>
        <row r="354">
          <cell r="C354">
            <v>1516</v>
          </cell>
          <cell r="D354">
            <v>38416</v>
          </cell>
          <cell r="E354">
            <v>38446</v>
          </cell>
          <cell r="F354">
            <v>18</v>
          </cell>
          <cell r="G354" t="str">
            <v xml:space="preserve">P. Sunyoto </v>
          </cell>
          <cell r="H354">
            <v>32</v>
          </cell>
          <cell r="I354" t="str">
            <v>Edamame Beku</v>
          </cell>
          <cell r="J354">
            <v>100</v>
          </cell>
          <cell r="K354">
            <v>3000</v>
          </cell>
          <cell r="L354">
            <v>300000</v>
          </cell>
          <cell r="M354" t="str">
            <v>Dijual</v>
          </cell>
          <cell r="N354" t="str">
            <v>Perum. Prasaja Mulya A 8 Probolinggo</v>
          </cell>
          <cell r="O354" t="str">
            <v>0335 422608</v>
          </cell>
          <cell r="P354" t="str">
            <v>P. Sunyoto</v>
          </cell>
          <cell r="Q354" t="str">
            <v>-</v>
          </cell>
        </row>
        <row r="355">
          <cell r="D355">
            <v>38416</v>
          </cell>
          <cell r="E355">
            <v>38446</v>
          </cell>
          <cell r="F355">
            <v>18</v>
          </cell>
          <cell r="G355" t="str">
            <v xml:space="preserve">P. Sunyoto </v>
          </cell>
          <cell r="H355">
            <v>41</v>
          </cell>
          <cell r="I355" t="str">
            <v>Mukimame</v>
          </cell>
          <cell r="J355">
            <v>50</v>
          </cell>
          <cell r="K355">
            <v>1250</v>
          </cell>
          <cell r="L355">
            <v>62500</v>
          </cell>
          <cell r="M355" t="str">
            <v>Dijual</v>
          </cell>
          <cell r="N355" t="str">
            <v>Perum. Prasaja Mulya A 8 Probolinggo</v>
          </cell>
          <cell r="O355" t="str">
            <v>0335 422608</v>
          </cell>
          <cell r="P355" t="str">
            <v>P. Sunyoto</v>
          </cell>
          <cell r="Q355" t="str">
            <v>-</v>
          </cell>
        </row>
        <row r="356">
          <cell r="C356">
            <v>1517</v>
          </cell>
          <cell r="D356">
            <v>38416</v>
          </cell>
          <cell r="E356">
            <v>38446</v>
          </cell>
          <cell r="F356">
            <v>16</v>
          </cell>
          <cell r="G356" t="str">
            <v>BP.Asmuji</v>
          </cell>
          <cell r="H356">
            <v>31</v>
          </cell>
          <cell r="I356" t="str">
            <v>Edamame Beku</v>
          </cell>
          <cell r="J356">
            <v>80</v>
          </cell>
          <cell r="K356">
            <v>3000</v>
          </cell>
          <cell r="L356">
            <v>240000</v>
          </cell>
          <cell r="M356" t="str">
            <v>Dijual</v>
          </cell>
          <cell r="N356" t="str">
            <v>Jl. Brawijaya 83 - Jember</v>
          </cell>
          <cell r="O356" t="str">
            <v>0331 488881</v>
          </cell>
          <cell r="P356">
            <v>0</v>
          </cell>
          <cell r="Q356" t="str">
            <v>-</v>
          </cell>
        </row>
        <row r="357">
          <cell r="C357">
            <v>1518</v>
          </cell>
          <cell r="D357">
            <v>38417</v>
          </cell>
          <cell r="E357">
            <v>38447</v>
          </cell>
          <cell r="F357">
            <v>22</v>
          </cell>
          <cell r="G357" t="str">
            <v>Hadi Patrang</v>
          </cell>
          <cell r="H357">
            <v>41</v>
          </cell>
          <cell r="I357" t="str">
            <v>Mukimame</v>
          </cell>
          <cell r="J357">
            <v>100</v>
          </cell>
          <cell r="K357">
            <v>1250</v>
          </cell>
          <cell r="L357">
            <v>125000</v>
          </cell>
          <cell r="M357" t="str">
            <v>Dijual</v>
          </cell>
          <cell r="N357" t="str">
            <v>Jl Blimbing 70 Patrang Jember</v>
          </cell>
          <cell r="O357" t="str">
            <v>0331 428850</v>
          </cell>
          <cell r="P357" t="str">
            <v>Hadi Purnomo</v>
          </cell>
          <cell r="Q357" t="str">
            <v>-</v>
          </cell>
        </row>
        <row r="358">
          <cell r="C358">
            <v>1519</v>
          </cell>
          <cell r="D358">
            <v>38418</v>
          </cell>
          <cell r="E358">
            <v>38448</v>
          </cell>
          <cell r="F358">
            <v>7</v>
          </cell>
          <cell r="G358" t="str">
            <v xml:space="preserve">UD. Arum Sari  </v>
          </cell>
          <cell r="H358">
            <v>32</v>
          </cell>
          <cell r="I358" t="str">
            <v>Edamame Beku</v>
          </cell>
          <cell r="J358">
            <v>100</v>
          </cell>
          <cell r="K358">
            <v>1000</v>
          </cell>
          <cell r="L358">
            <v>100000</v>
          </cell>
          <cell r="M358" t="str">
            <v>Dijual</v>
          </cell>
          <cell r="N358" t="str">
            <v>Jl. LetJend. Suprapto 11 - Jember</v>
          </cell>
          <cell r="O358" t="str">
            <v>0331 333052</v>
          </cell>
          <cell r="P358" t="str">
            <v>Ahmad Taufik</v>
          </cell>
          <cell r="Q358" t="str">
            <v>-</v>
          </cell>
        </row>
        <row r="359">
          <cell r="C359">
            <v>1520</v>
          </cell>
          <cell r="D359">
            <v>38418</v>
          </cell>
          <cell r="E359">
            <v>38448</v>
          </cell>
          <cell r="F359">
            <v>15</v>
          </cell>
          <cell r="G359" t="str">
            <v>UD. Vitta Prima</v>
          </cell>
          <cell r="H359">
            <v>41</v>
          </cell>
          <cell r="I359" t="str">
            <v>Mukimame</v>
          </cell>
          <cell r="J359">
            <v>20</v>
          </cell>
          <cell r="K359">
            <v>1250</v>
          </cell>
          <cell r="L359">
            <v>25000</v>
          </cell>
          <cell r="M359" t="str">
            <v>Dijual</v>
          </cell>
          <cell r="N359" t="str">
            <v>Jl. LetJend. Suprapto Gg. 3A No. 47 - Jember</v>
          </cell>
          <cell r="O359" t="str">
            <v>0331 334117</v>
          </cell>
          <cell r="P359" t="str">
            <v>Eko Pramudianto</v>
          </cell>
          <cell r="Q359" t="str">
            <v>-</v>
          </cell>
        </row>
        <row r="360">
          <cell r="C360">
            <v>1521</v>
          </cell>
          <cell r="D360">
            <v>38419</v>
          </cell>
          <cell r="E360">
            <v>38449</v>
          </cell>
          <cell r="F360">
            <v>11</v>
          </cell>
          <cell r="G360" t="str">
            <v xml:space="preserve">UD. Harapan Maju  </v>
          </cell>
          <cell r="H360">
            <v>61</v>
          </cell>
          <cell r="I360" t="str">
            <v xml:space="preserve">Edamame Segar </v>
          </cell>
          <cell r="J360">
            <v>75</v>
          </cell>
          <cell r="K360">
            <v>1650</v>
          </cell>
          <cell r="L360">
            <v>123750</v>
          </cell>
          <cell r="M360" t="str">
            <v>Dijual</v>
          </cell>
          <cell r="N360" t="str">
            <v>Perum. Bedadung Indah Blok CC 7 - Jember</v>
          </cell>
          <cell r="O360" t="str">
            <v>0331 335637</v>
          </cell>
          <cell r="P360" t="str">
            <v>Slamet Sunarno</v>
          </cell>
          <cell r="Q360" t="str">
            <v>-</v>
          </cell>
        </row>
        <row r="361">
          <cell r="C361">
            <v>1522</v>
          </cell>
          <cell r="D361">
            <v>38418</v>
          </cell>
          <cell r="E361">
            <v>38448</v>
          </cell>
          <cell r="F361">
            <v>11</v>
          </cell>
          <cell r="G361" t="str">
            <v xml:space="preserve">UD. Harapan Maju  </v>
          </cell>
          <cell r="H361">
            <v>32</v>
          </cell>
          <cell r="I361" t="str">
            <v>Edamame Beku</v>
          </cell>
          <cell r="J361">
            <v>18</v>
          </cell>
          <cell r="K361">
            <v>3000</v>
          </cell>
          <cell r="L361">
            <v>54000</v>
          </cell>
          <cell r="M361" t="str">
            <v>Dijual</v>
          </cell>
          <cell r="N361" t="str">
            <v>Perum. Bedadung Indah Blok CC 7 - Jember</v>
          </cell>
          <cell r="O361" t="str">
            <v>0331 335637</v>
          </cell>
          <cell r="P361" t="str">
            <v>Slamet Sunarno</v>
          </cell>
          <cell r="Q361" t="str">
            <v>-</v>
          </cell>
        </row>
        <row r="362">
          <cell r="D362">
            <v>38418</v>
          </cell>
          <cell r="E362">
            <v>38448</v>
          </cell>
          <cell r="F362">
            <v>11</v>
          </cell>
          <cell r="G362" t="str">
            <v xml:space="preserve">UD. Harapan Maju  </v>
          </cell>
          <cell r="H362">
            <v>31</v>
          </cell>
          <cell r="I362" t="str">
            <v>Edamame Beku</v>
          </cell>
          <cell r="J362">
            <v>15</v>
          </cell>
          <cell r="K362">
            <v>3000</v>
          </cell>
          <cell r="L362">
            <v>45000</v>
          </cell>
          <cell r="M362" t="str">
            <v>Dijual</v>
          </cell>
          <cell r="N362" t="str">
            <v>Perum. Bedadung Indah Blok CC 7 - Jember</v>
          </cell>
          <cell r="O362" t="str">
            <v>0331 335637</v>
          </cell>
          <cell r="P362" t="str">
            <v>Slamet Sunarno</v>
          </cell>
          <cell r="Q362" t="str">
            <v>-</v>
          </cell>
        </row>
        <row r="363">
          <cell r="C363">
            <v>1523</v>
          </cell>
          <cell r="D363">
            <v>38419</v>
          </cell>
          <cell r="E363">
            <v>38449</v>
          </cell>
          <cell r="F363">
            <v>14</v>
          </cell>
          <cell r="G363" t="str">
            <v>UD. Slamet</v>
          </cell>
          <cell r="H363">
            <v>61</v>
          </cell>
          <cell r="I363" t="str">
            <v xml:space="preserve">Edamame Segar </v>
          </cell>
          <cell r="J363">
            <v>50</v>
          </cell>
          <cell r="K363">
            <v>1650</v>
          </cell>
          <cell r="L363">
            <v>82500</v>
          </cell>
          <cell r="M363" t="str">
            <v>Dijual</v>
          </cell>
          <cell r="N363" t="str">
            <v>Jl. Pahlawan  gg. Gangsiran - Probolinggo</v>
          </cell>
          <cell r="O363" t="str">
            <v>0335 424276</v>
          </cell>
          <cell r="P363" t="str">
            <v>Slamet Hariyadi</v>
          </cell>
          <cell r="Q363" t="str">
            <v>-</v>
          </cell>
        </row>
        <row r="364">
          <cell r="D364">
            <v>38419</v>
          </cell>
          <cell r="E364">
            <v>38449</v>
          </cell>
          <cell r="F364">
            <v>14</v>
          </cell>
          <cell r="G364" t="str">
            <v>UD. Slamet</v>
          </cell>
          <cell r="H364">
            <v>32</v>
          </cell>
          <cell r="I364" t="str">
            <v>Edamame Beku</v>
          </cell>
          <cell r="J364">
            <v>22</v>
          </cell>
          <cell r="K364">
            <v>3000</v>
          </cell>
          <cell r="L364">
            <v>66000</v>
          </cell>
          <cell r="M364" t="str">
            <v>Dijual</v>
          </cell>
          <cell r="N364" t="str">
            <v>Jl. Pahlawan  gg. Gangsiran - Probolinggo</v>
          </cell>
          <cell r="O364" t="str">
            <v>0335 424276</v>
          </cell>
          <cell r="P364" t="str">
            <v>Slamet Hariyadi</v>
          </cell>
          <cell r="Q364" t="str">
            <v>-</v>
          </cell>
        </row>
        <row r="365">
          <cell r="D365">
            <v>38418</v>
          </cell>
          <cell r="E365">
            <v>38448</v>
          </cell>
          <cell r="F365">
            <v>11</v>
          </cell>
          <cell r="G365" t="str">
            <v xml:space="preserve">UD. Harapan Maju  </v>
          </cell>
          <cell r="H365">
            <v>61</v>
          </cell>
          <cell r="I365" t="str">
            <v xml:space="preserve">Edamame Segar </v>
          </cell>
          <cell r="J365">
            <v>125</v>
          </cell>
          <cell r="K365">
            <v>1650</v>
          </cell>
          <cell r="L365">
            <v>206250</v>
          </cell>
          <cell r="M365" t="str">
            <v>Dijual</v>
          </cell>
          <cell r="N365" t="str">
            <v>Perum. Bedadung Indah Blok CC 7 - Jember</v>
          </cell>
          <cell r="O365" t="str">
            <v>0331 335637</v>
          </cell>
          <cell r="P365" t="str">
            <v>Slamet Sunarno</v>
          </cell>
          <cell r="Q365" t="str">
            <v>-</v>
          </cell>
        </row>
        <row r="366">
          <cell r="C366">
            <v>1524</v>
          </cell>
          <cell r="D366">
            <v>38418</v>
          </cell>
          <cell r="E366">
            <v>38448</v>
          </cell>
          <cell r="F366">
            <v>7</v>
          </cell>
          <cell r="G366" t="str">
            <v xml:space="preserve">UD. Arum Sari  </v>
          </cell>
          <cell r="H366">
            <v>32</v>
          </cell>
          <cell r="I366" t="str">
            <v>Edamame Beku</v>
          </cell>
          <cell r="J366">
            <v>100</v>
          </cell>
          <cell r="K366">
            <v>1000</v>
          </cell>
          <cell r="L366">
            <v>100000</v>
          </cell>
          <cell r="M366" t="str">
            <v>Dijual</v>
          </cell>
          <cell r="N366" t="str">
            <v>Jl. LetJend. Suprapto 11 - Jember</v>
          </cell>
          <cell r="O366" t="str">
            <v>0331 333052</v>
          </cell>
          <cell r="P366" t="str">
            <v>Ahmad Taufik</v>
          </cell>
          <cell r="Q366" t="str">
            <v>-</v>
          </cell>
        </row>
        <row r="367">
          <cell r="C367">
            <v>1525</v>
          </cell>
          <cell r="D367">
            <v>38420</v>
          </cell>
          <cell r="E367">
            <v>38450</v>
          </cell>
          <cell r="F367">
            <v>21</v>
          </cell>
          <cell r="G367" t="str">
            <v>Dr. Watik</v>
          </cell>
          <cell r="H367">
            <v>31</v>
          </cell>
          <cell r="I367" t="str">
            <v>Edamame Beku</v>
          </cell>
          <cell r="J367">
            <v>7.5</v>
          </cell>
          <cell r="K367">
            <v>3000</v>
          </cell>
          <cell r="L367">
            <v>22500</v>
          </cell>
          <cell r="M367" t="str">
            <v>Dijual</v>
          </cell>
          <cell r="N367" t="str">
            <v>Perum Iglas Jl.A Yani 74 Surabaya</v>
          </cell>
          <cell r="O367" t="str">
            <v>031 8291033</v>
          </cell>
          <cell r="P367" t="str">
            <v>Dr. Watik</v>
          </cell>
          <cell r="Q367" t="str">
            <v>-</v>
          </cell>
        </row>
        <row r="368">
          <cell r="D368">
            <v>38420</v>
          </cell>
          <cell r="E368">
            <v>38450</v>
          </cell>
          <cell r="F368">
            <v>21</v>
          </cell>
          <cell r="G368" t="str">
            <v>Dr. Watik</v>
          </cell>
          <cell r="H368">
            <v>32</v>
          </cell>
          <cell r="I368" t="str">
            <v>Edamame Beku</v>
          </cell>
          <cell r="J368">
            <v>12.5</v>
          </cell>
          <cell r="K368">
            <v>3000</v>
          </cell>
          <cell r="L368">
            <v>37500</v>
          </cell>
          <cell r="M368" t="str">
            <v>Dijual</v>
          </cell>
          <cell r="N368" t="str">
            <v>Perum Iglas Jl.A Yani 74 Surabaya</v>
          </cell>
          <cell r="O368" t="str">
            <v>031 8291033</v>
          </cell>
          <cell r="P368" t="str">
            <v>Dr. Watik</v>
          </cell>
          <cell r="Q368" t="str">
            <v>-</v>
          </cell>
        </row>
        <row r="369">
          <cell r="C369">
            <v>1526</v>
          </cell>
          <cell r="D369">
            <v>38420</v>
          </cell>
          <cell r="E369">
            <v>38450</v>
          </cell>
          <cell r="F369">
            <v>6</v>
          </cell>
          <cell r="G369" t="str">
            <v>Cosmo Surabaya</v>
          </cell>
          <cell r="H369">
            <v>61</v>
          </cell>
          <cell r="I369" t="str">
            <v xml:space="preserve">Edamame Segar </v>
          </cell>
          <cell r="J369">
            <v>15</v>
          </cell>
          <cell r="K369">
            <v>1650</v>
          </cell>
          <cell r="L369">
            <v>24750</v>
          </cell>
          <cell r="M369" t="str">
            <v>Dijual</v>
          </cell>
          <cell r="N369" t="str">
            <v>Jl. Mayjen Sungkono - Darmo Park  Blok V  4-6    Surabaya</v>
          </cell>
          <cell r="O369" t="str">
            <v>031 5684859</v>
          </cell>
          <cell r="P369" t="str">
            <v>Edy S / Ningsih</v>
          </cell>
          <cell r="Q369" t="str">
            <v>-</v>
          </cell>
        </row>
        <row r="370">
          <cell r="C370">
            <v>1527</v>
          </cell>
          <cell r="D370">
            <v>38420</v>
          </cell>
          <cell r="E370">
            <v>38450</v>
          </cell>
          <cell r="F370">
            <v>18</v>
          </cell>
          <cell r="G370" t="str">
            <v xml:space="preserve">P. Sunyoto </v>
          </cell>
          <cell r="H370">
            <v>31</v>
          </cell>
          <cell r="I370" t="str">
            <v>Edamame Beku</v>
          </cell>
          <cell r="J370">
            <v>50</v>
          </cell>
          <cell r="K370">
            <v>3000</v>
          </cell>
          <cell r="L370">
            <v>150000</v>
          </cell>
          <cell r="M370" t="str">
            <v>Dijual</v>
          </cell>
          <cell r="N370" t="str">
            <v>Perum. Prasaja Mulya A 8 Probolinggo</v>
          </cell>
          <cell r="O370" t="str">
            <v>0335 422608</v>
          </cell>
          <cell r="P370" t="str">
            <v>P. Sunyoto</v>
          </cell>
          <cell r="Q370" t="str">
            <v>-</v>
          </cell>
        </row>
        <row r="371">
          <cell r="D371">
            <v>38420</v>
          </cell>
          <cell r="E371">
            <v>38450</v>
          </cell>
          <cell r="F371">
            <v>18</v>
          </cell>
          <cell r="G371" t="str">
            <v xml:space="preserve">P. Sunyoto </v>
          </cell>
          <cell r="H371">
            <v>32</v>
          </cell>
          <cell r="I371" t="str">
            <v>Edamame Beku</v>
          </cell>
          <cell r="J371">
            <v>50</v>
          </cell>
          <cell r="K371">
            <v>3000</v>
          </cell>
          <cell r="L371">
            <v>150000</v>
          </cell>
          <cell r="M371" t="str">
            <v>Dijual</v>
          </cell>
          <cell r="N371" t="str">
            <v>Perum. Prasaja Mulya A 8 Probolinggo</v>
          </cell>
          <cell r="O371" t="str">
            <v>0335 422608</v>
          </cell>
          <cell r="P371" t="str">
            <v>P. Sunyoto</v>
          </cell>
          <cell r="Q371" t="str">
            <v>-</v>
          </cell>
        </row>
        <row r="372">
          <cell r="D372">
            <v>38420</v>
          </cell>
          <cell r="E372">
            <v>38450</v>
          </cell>
          <cell r="F372">
            <v>18</v>
          </cell>
          <cell r="G372" t="str">
            <v xml:space="preserve">P. Sunyoto </v>
          </cell>
          <cell r="H372">
            <v>31</v>
          </cell>
          <cell r="I372" t="str">
            <v>Edamame Beku</v>
          </cell>
          <cell r="J372">
            <v>50</v>
          </cell>
          <cell r="K372">
            <v>3500</v>
          </cell>
          <cell r="L372">
            <v>175000</v>
          </cell>
          <cell r="M372" t="str">
            <v>Dijual</v>
          </cell>
          <cell r="N372" t="str">
            <v>Perum. Prasaja Mulya A 8 Probolinggo</v>
          </cell>
          <cell r="O372" t="str">
            <v>0335 422608</v>
          </cell>
          <cell r="P372" t="str">
            <v>P. Sunyoto</v>
          </cell>
          <cell r="Q372" t="str">
            <v>-</v>
          </cell>
        </row>
        <row r="373">
          <cell r="D373">
            <v>38420</v>
          </cell>
          <cell r="E373">
            <v>38450</v>
          </cell>
          <cell r="F373">
            <v>18</v>
          </cell>
          <cell r="G373" t="str">
            <v xml:space="preserve">P. Sunyoto </v>
          </cell>
          <cell r="H373">
            <v>32</v>
          </cell>
          <cell r="I373" t="str">
            <v>Edamame Beku</v>
          </cell>
          <cell r="J373">
            <v>50</v>
          </cell>
          <cell r="K373">
            <v>3500</v>
          </cell>
          <cell r="L373">
            <v>175000</v>
          </cell>
          <cell r="M373" t="str">
            <v>Dijual</v>
          </cell>
          <cell r="N373" t="str">
            <v>Perum. Prasaja Mulya A 8 Probolinggo</v>
          </cell>
          <cell r="O373" t="str">
            <v>0335 422608</v>
          </cell>
          <cell r="P373" t="str">
            <v>P. Sunyoto</v>
          </cell>
          <cell r="Q373" t="str">
            <v>-</v>
          </cell>
        </row>
        <row r="374">
          <cell r="C374">
            <v>1528</v>
          </cell>
          <cell r="D374">
            <v>38420</v>
          </cell>
          <cell r="E374">
            <v>38450</v>
          </cell>
          <cell r="F374">
            <v>22</v>
          </cell>
          <cell r="G374" t="str">
            <v>Hadi Patrang</v>
          </cell>
          <cell r="H374">
            <v>41</v>
          </cell>
          <cell r="I374" t="str">
            <v>Mukimame</v>
          </cell>
          <cell r="J374">
            <v>100</v>
          </cell>
          <cell r="K374">
            <v>1250</v>
          </cell>
          <cell r="L374">
            <v>125000</v>
          </cell>
          <cell r="M374" t="str">
            <v>Dijual</v>
          </cell>
          <cell r="N374" t="str">
            <v>Jl Blimbing 70 Patrang Jember</v>
          </cell>
          <cell r="O374" t="str">
            <v>0331 428850</v>
          </cell>
          <cell r="P374" t="str">
            <v>Hadi Purnomo</v>
          </cell>
          <cell r="Q374" t="str">
            <v>-</v>
          </cell>
        </row>
        <row r="375">
          <cell r="C375">
            <v>1529</v>
          </cell>
          <cell r="D375">
            <v>38420</v>
          </cell>
          <cell r="E375">
            <v>38450</v>
          </cell>
          <cell r="F375">
            <v>29</v>
          </cell>
          <cell r="G375" t="str">
            <v>P. Kusnadi</v>
          </cell>
          <cell r="H375">
            <v>41</v>
          </cell>
          <cell r="I375" t="str">
            <v>Mukimame</v>
          </cell>
          <cell r="J375">
            <v>50</v>
          </cell>
          <cell r="K375">
            <v>1250</v>
          </cell>
          <cell r="L375">
            <v>62500</v>
          </cell>
          <cell r="M375" t="str">
            <v>Dijual</v>
          </cell>
          <cell r="N375" t="str">
            <v>Mayang - Jember</v>
          </cell>
          <cell r="O375">
            <v>0</v>
          </cell>
          <cell r="P375">
            <v>0</v>
          </cell>
          <cell r="Q375">
            <v>0</v>
          </cell>
        </row>
        <row r="376">
          <cell r="C376">
            <v>1530</v>
          </cell>
          <cell r="D376">
            <v>38421</v>
          </cell>
          <cell r="E376">
            <v>38451</v>
          </cell>
          <cell r="F376">
            <v>29</v>
          </cell>
          <cell r="G376" t="str">
            <v>P. Kusnadi</v>
          </cell>
          <cell r="H376">
            <v>32</v>
          </cell>
          <cell r="I376" t="str">
            <v>Edamame Beku</v>
          </cell>
          <cell r="J376">
            <v>50</v>
          </cell>
          <cell r="K376">
            <v>1000</v>
          </cell>
          <cell r="L376">
            <v>50000</v>
          </cell>
          <cell r="M376" t="str">
            <v>Dijual</v>
          </cell>
          <cell r="N376" t="str">
            <v>Mayang - Jember</v>
          </cell>
          <cell r="O376">
            <v>0</v>
          </cell>
          <cell r="P376">
            <v>0</v>
          </cell>
          <cell r="Q376">
            <v>0</v>
          </cell>
        </row>
        <row r="377">
          <cell r="C377">
            <v>1531</v>
          </cell>
          <cell r="D377">
            <v>38421</v>
          </cell>
          <cell r="E377">
            <v>38451</v>
          </cell>
          <cell r="F377">
            <v>9</v>
          </cell>
          <cell r="G377" t="str">
            <v xml:space="preserve">UD. Fajar </v>
          </cell>
          <cell r="H377">
            <v>31</v>
          </cell>
          <cell r="I377" t="str">
            <v>Edamame Beku</v>
          </cell>
          <cell r="J377">
            <v>24</v>
          </cell>
          <cell r="K377">
            <v>3000</v>
          </cell>
          <cell r="L377">
            <v>72000</v>
          </cell>
          <cell r="M377" t="str">
            <v>Dijual</v>
          </cell>
          <cell r="N377" t="str">
            <v>Jl. Manggar 150 Jember</v>
          </cell>
          <cell r="O377" t="str">
            <v>0331 482641</v>
          </cell>
          <cell r="P377" t="str">
            <v>Sriwiyani</v>
          </cell>
          <cell r="Q377" t="str">
            <v>-</v>
          </cell>
        </row>
        <row r="378">
          <cell r="D378">
            <v>38421</v>
          </cell>
          <cell r="E378">
            <v>38451</v>
          </cell>
          <cell r="F378">
            <v>9</v>
          </cell>
          <cell r="G378" t="str">
            <v xml:space="preserve">UD. Fajar </v>
          </cell>
          <cell r="H378">
            <v>32</v>
          </cell>
          <cell r="I378" t="str">
            <v>Edamame Beku</v>
          </cell>
          <cell r="J378">
            <v>24</v>
          </cell>
          <cell r="K378">
            <v>3000</v>
          </cell>
          <cell r="L378">
            <v>72000</v>
          </cell>
          <cell r="M378" t="str">
            <v>Dijual</v>
          </cell>
          <cell r="N378" t="str">
            <v>Jl. Manggar 150 Jember</v>
          </cell>
          <cell r="O378" t="str">
            <v>0331 482641</v>
          </cell>
          <cell r="P378" t="str">
            <v>Sriwiyani</v>
          </cell>
          <cell r="Q378" t="str">
            <v>-</v>
          </cell>
        </row>
        <row r="379">
          <cell r="C379">
            <v>1532</v>
          </cell>
          <cell r="D379">
            <v>38422</v>
          </cell>
          <cell r="E379">
            <v>38452</v>
          </cell>
          <cell r="F379">
            <v>9</v>
          </cell>
          <cell r="G379" t="str">
            <v xml:space="preserve">UD. Fajar </v>
          </cell>
          <cell r="H379">
            <v>31</v>
          </cell>
          <cell r="I379" t="str">
            <v>Edamame Beku</v>
          </cell>
          <cell r="J379">
            <v>50</v>
          </cell>
          <cell r="K379">
            <v>3000</v>
          </cell>
          <cell r="L379">
            <v>150000</v>
          </cell>
          <cell r="M379" t="str">
            <v>Dijual</v>
          </cell>
          <cell r="N379" t="str">
            <v>Jl. Manggar 150 Jember</v>
          </cell>
          <cell r="O379" t="str">
            <v>0331 482641</v>
          </cell>
          <cell r="P379" t="str">
            <v>Sriwiyani</v>
          </cell>
          <cell r="Q379" t="str">
            <v>-</v>
          </cell>
        </row>
        <row r="380">
          <cell r="C380">
            <v>1533</v>
          </cell>
          <cell r="D380">
            <v>38420</v>
          </cell>
          <cell r="E380">
            <v>38450</v>
          </cell>
          <cell r="F380">
            <v>15</v>
          </cell>
          <cell r="G380" t="str">
            <v>UD. Vitta Prima</v>
          </cell>
          <cell r="H380">
            <v>32</v>
          </cell>
          <cell r="I380" t="str">
            <v>Edamame Beku</v>
          </cell>
          <cell r="J380">
            <v>70</v>
          </cell>
          <cell r="K380">
            <v>3000</v>
          </cell>
          <cell r="L380">
            <v>210000</v>
          </cell>
          <cell r="M380" t="str">
            <v>Dijual</v>
          </cell>
          <cell r="N380" t="str">
            <v>Jl. LetJend. Suprapto Gg. 3A No. 47 - Jember</v>
          </cell>
          <cell r="O380" t="str">
            <v>0331 334117</v>
          </cell>
          <cell r="P380" t="str">
            <v>Eko Pramudianto</v>
          </cell>
          <cell r="Q380" t="str">
            <v>-</v>
          </cell>
        </row>
        <row r="381">
          <cell r="D381">
            <v>38420</v>
          </cell>
          <cell r="E381">
            <v>38450</v>
          </cell>
          <cell r="F381">
            <v>15</v>
          </cell>
          <cell r="G381" t="str">
            <v>UD. Vitta Prima</v>
          </cell>
          <cell r="H381">
            <v>32</v>
          </cell>
          <cell r="I381" t="str">
            <v>Edamame Beku</v>
          </cell>
          <cell r="J381">
            <v>30</v>
          </cell>
          <cell r="K381">
            <v>3000</v>
          </cell>
          <cell r="L381">
            <v>90000</v>
          </cell>
          <cell r="M381" t="str">
            <v>Dijual</v>
          </cell>
          <cell r="N381" t="str">
            <v>Jl. LetJend. Suprapto Gg. 3A No. 47 - Jember</v>
          </cell>
          <cell r="O381" t="str">
            <v>0331 334117</v>
          </cell>
          <cell r="P381" t="str">
            <v>Eko Pramudianto</v>
          </cell>
          <cell r="Q381" t="str">
            <v>-</v>
          </cell>
        </row>
        <row r="382">
          <cell r="C382">
            <v>1534</v>
          </cell>
          <cell r="D382">
            <v>38420</v>
          </cell>
          <cell r="E382">
            <v>38450</v>
          </cell>
          <cell r="F382">
            <v>11</v>
          </cell>
          <cell r="G382" t="str">
            <v xml:space="preserve">UD. Harapan Maju  </v>
          </cell>
          <cell r="H382">
            <v>61</v>
          </cell>
          <cell r="I382" t="str">
            <v xml:space="preserve">Edamame Segar </v>
          </cell>
          <cell r="J382">
            <v>50</v>
          </cell>
          <cell r="K382">
            <v>1650</v>
          </cell>
          <cell r="L382">
            <v>82500</v>
          </cell>
          <cell r="M382" t="str">
            <v>Dijual</v>
          </cell>
          <cell r="N382" t="str">
            <v>Perum. Bedadung Indah Blok CC 7 - Jember</v>
          </cell>
          <cell r="O382" t="str">
            <v>0331 335637</v>
          </cell>
          <cell r="P382" t="str">
            <v>Slamet Sunarno</v>
          </cell>
          <cell r="Q382" t="str">
            <v>-</v>
          </cell>
        </row>
        <row r="383">
          <cell r="D383">
            <v>38421</v>
          </cell>
          <cell r="E383">
            <v>38451</v>
          </cell>
          <cell r="F383">
            <v>16</v>
          </cell>
          <cell r="G383" t="str">
            <v>Dinas Peternakan dan Perikanan</v>
          </cell>
          <cell r="H383">
            <v>32</v>
          </cell>
          <cell r="I383" t="str">
            <v>Edamame Beku</v>
          </cell>
          <cell r="J383">
            <v>9</v>
          </cell>
          <cell r="M383" t="str">
            <v>Bingkisan</v>
          </cell>
          <cell r="N383" t="str">
            <v>Jl. Brawijaya 83 - Jember</v>
          </cell>
          <cell r="O383" t="str">
            <v>0331 488881</v>
          </cell>
          <cell r="P383">
            <v>0</v>
          </cell>
          <cell r="Q383" t="str">
            <v>-</v>
          </cell>
        </row>
        <row r="384">
          <cell r="C384">
            <v>1535</v>
          </cell>
          <cell r="D384">
            <v>38420</v>
          </cell>
          <cell r="E384">
            <v>38450</v>
          </cell>
          <cell r="F384">
            <v>16</v>
          </cell>
          <cell r="G384" t="str">
            <v>P. Toni</v>
          </cell>
          <cell r="H384">
            <v>31</v>
          </cell>
          <cell r="I384" t="str">
            <v>Edamame Beku</v>
          </cell>
          <cell r="J384">
            <v>8</v>
          </cell>
          <cell r="K384">
            <v>3000</v>
          </cell>
          <cell r="L384">
            <v>24000</v>
          </cell>
          <cell r="M384" t="str">
            <v>Dijual</v>
          </cell>
          <cell r="N384" t="str">
            <v>Jl. Brawijaya 83 - Jember</v>
          </cell>
          <cell r="O384" t="str">
            <v>0331 488881</v>
          </cell>
          <cell r="P384">
            <v>0</v>
          </cell>
          <cell r="Q384" t="str">
            <v>-</v>
          </cell>
        </row>
        <row r="385">
          <cell r="C385">
            <v>1536</v>
          </cell>
          <cell r="D385">
            <v>38422</v>
          </cell>
          <cell r="E385">
            <v>38452</v>
          </cell>
          <cell r="F385">
            <v>18</v>
          </cell>
          <cell r="G385" t="str">
            <v xml:space="preserve">P. Sunyoto </v>
          </cell>
          <cell r="H385">
            <v>31</v>
          </cell>
          <cell r="I385" t="str">
            <v>Edamame Beku</v>
          </cell>
          <cell r="J385">
            <v>75</v>
          </cell>
          <cell r="K385">
            <v>3000</v>
          </cell>
          <cell r="L385">
            <v>225000</v>
          </cell>
          <cell r="M385" t="str">
            <v>Dijual</v>
          </cell>
          <cell r="N385" t="str">
            <v>Perum. Prasaja Mulya A 8 Probolinggo</v>
          </cell>
          <cell r="O385" t="str">
            <v>0335 422608</v>
          </cell>
          <cell r="P385" t="str">
            <v>P. Sunyoto</v>
          </cell>
          <cell r="Q385" t="str">
            <v>-</v>
          </cell>
        </row>
        <row r="386">
          <cell r="D386">
            <v>38422</v>
          </cell>
          <cell r="E386">
            <v>38452</v>
          </cell>
          <cell r="F386">
            <v>18</v>
          </cell>
          <cell r="G386" t="str">
            <v xml:space="preserve">P. Sunyoto </v>
          </cell>
          <cell r="H386">
            <v>32</v>
          </cell>
          <cell r="I386" t="str">
            <v>Edamame Beku</v>
          </cell>
          <cell r="J386">
            <v>75</v>
          </cell>
          <cell r="K386">
            <v>3000</v>
          </cell>
          <cell r="L386">
            <v>225000</v>
          </cell>
          <cell r="M386" t="str">
            <v>Dijual</v>
          </cell>
          <cell r="N386" t="str">
            <v>Perum. Prasaja Mulya A 8 Probolinggo</v>
          </cell>
          <cell r="O386" t="str">
            <v>0335 422608</v>
          </cell>
          <cell r="P386" t="str">
            <v>P. Sunyoto</v>
          </cell>
          <cell r="Q386" t="str">
            <v>-</v>
          </cell>
        </row>
        <row r="387">
          <cell r="D387">
            <v>38422</v>
          </cell>
          <cell r="E387">
            <v>38452</v>
          </cell>
          <cell r="F387">
            <v>18</v>
          </cell>
          <cell r="G387" t="str">
            <v xml:space="preserve">P. Sunyoto </v>
          </cell>
          <cell r="H387">
            <v>31</v>
          </cell>
          <cell r="I387" t="str">
            <v>Edamame Beku</v>
          </cell>
          <cell r="J387">
            <v>5</v>
          </cell>
          <cell r="K387">
            <v>3000</v>
          </cell>
          <cell r="L387">
            <v>15000</v>
          </cell>
          <cell r="M387" t="str">
            <v>Tester</v>
          </cell>
          <cell r="N387" t="str">
            <v>Perum. Prasaja Mulya A 8 Probolinggo</v>
          </cell>
          <cell r="O387" t="str">
            <v>0335 422608</v>
          </cell>
          <cell r="P387" t="str">
            <v>P. Sunyoto</v>
          </cell>
          <cell r="Q387" t="str">
            <v>-</v>
          </cell>
        </row>
        <row r="388">
          <cell r="D388">
            <v>38422</v>
          </cell>
          <cell r="E388">
            <v>38452</v>
          </cell>
          <cell r="F388">
            <v>18</v>
          </cell>
          <cell r="G388" t="str">
            <v xml:space="preserve">P. Sunyoto </v>
          </cell>
          <cell r="H388">
            <v>32</v>
          </cell>
          <cell r="I388" t="str">
            <v>Edamame Beku</v>
          </cell>
          <cell r="J388">
            <v>5</v>
          </cell>
          <cell r="K388">
            <v>3000</v>
          </cell>
          <cell r="L388">
            <v>15000</v>
          </cell>
          <cell r="M388" t="str">
            <v>Tester</v>
          </cell>
          <cell r="N388" t="str">
            <v>Perum. Prasaja Mulya A 8 Probolinggo</v>
          </cell>
          <cell r="O388" t="str">
            <v>0335 422608</v>
          </cell>
          <cell r="P388" t="str">
            <v>P. Sunyoto</v>
          </cell>
          <cell r="Q388" t="str">
            <v>-</v>
          </cell>
        </row>
        <row r="389">
          <cell r="D389">
            <v>38421</v>
          </cell>
          <cell r="E389">
            <v>38451</v>
          </cell>
          <cell r="F389">
            <v>16</v>
          </cell>
          <cell r="G389" t="str">
            <v>P. Joko (PTPN X)</v>
          </cell>
          <cell r="H389">
            <v>32</v>
          </cell>
          <cell r="I389" t="str">
            <v>Edamame Beku</v>
          </cell>
          <cell r="J389">
            <v>2</v>
          </cell>
          <cell r="K389">
            <v>3000</v>
          </cell>
          <cell r="L389">
            <v>6000</v>
          </cell>
          <cell r="M389" t="str">
            <v>Sample</v>
          </cell>
          <cell r="N389" t="str">
            <v>Jl. Brawijaya 83 - Jember</v>
          </cell>
          <cell r="O389" t="str">
            <v>0331 488881</v>
          </cell>
          <cell r="P389">
            <v>0</v>
          </cell>
          <cell r="Q389" t="str">
            <v>-</v>
          </cell>
        </row>
        <row r="390">
          <cell r="D390">
            <v>38421</v>
          </cell>
          <cell r="E390">
            <v>38451</v>
          </cell>
          <cell r="F390">
            <v>16</v>
          </cell>
          <cell r="G390" t="str">
            <v>P. Joko (PTPN X)</v>
          </cell>
          <cell r="H390">
            <v>31</v>
          </cell>
          <cell r="I390" t="str">
            <v>Edamame Beku</v>
          </cell>
          <cell r="J390">
            <v>2</v>
          </cell>
          <cell r="K390">
            <v>3000</v>
          </cell>
          <cell r="L390">
            <v>6000</v>
          </cell>
          <cell r="M390" t="str">
            <v>Sample</v>
          </cell>
          <cell r="N390" t="str">
            <v>Jl. Brawijaya 83 - Jember</v>
          </cell>
          <cell r="O390" t="str">
            <v>0331 488881</v>
          </cell>
          <cell r="P390">
            <v>0</v>
          </cell>
          <cell r="Q390" t="str">
            <v>-</v>
          </cell>
        </row>
        <row r="391">
          <cell r="D391">
            <v>38421</v>
          </cell>
          <cell r="E391">
            <v>38451</v>
          </cell>
          <cell r="F391">
            <v>16</v>
          </cell>
          <cell r="G391" t="str">
            <v>P. Joko (PTPN X)</v>
          </cell>
          <cell r="H391">
            <v>32</v>
          </cell>
          <cell r="I391" t="str">
            <v>Edamame Beku</v>
          </cell>
          <cell r="J391">
            <v>2</v>
          </cell>
          <cell r="K391">
            <v>3000</v>
          </cell>
          <cell r="L391">
            <v>6000</v>
          </cell>
          <cell r="M391" t="str">
            <v>Sample</v>
          </cell>
          <cell r="N391" t="str">
            <v>Jl. Brawijaya 83 - Jember</v>
          </cell>
          <cell r="O391" t="str">
            <v>0331 488881</v>
          </cell>
          <cell r="P391">
            <v>0</v>
          </cell>
          <cell r="Q391" t="str">
            <v>-</v>
          </cell>
        </row>
        <row r="392">
          <cell r="D392">
            <v>38421</v>
          </cell>
          <cell r="E392">
            <v>38451</v>
          </cell>
          <cell r="F392">
            <v>16</v>
          </cell>
          <cell r="G392" t="str">
            <v>P. Joko (PTPN X)</v>
          </cell>
          <cell r="H392">
            <v>51</v>
          </cell>
          <cell r="I392" t="str">
            <v xml:space="preserve">Edamame Segar </v>
          </cell>
          <cell r="J392">
            <v>2</v>
          </cell>
          <cell r="K392">
            <v>3500</v>
          </cell>
          <cell r="L392">
            <v>7000</v>
          </cell>
          <cell r="M392" t="str">
            <v>Sample</v>
          </cell>
          <cell r="N392" t="str">
            <v>Jl. Brawijaya 83 - Jember</v>
          </cell>
          <cell r="O392" t="str">
            <v>0331 488881</v>
          </cell>
          <cell r="P392">
            <v>0</v>
          </cell>
          <cell r="Q392" t="str">
            <v>-</v>
          </cell>
        </row>
        <row r="393">
          <cell r="D393">
            <v>38421</v>
          </cell>
          <cell r="E393">
            <v>38451</v>
          </cell>
          <cell r="F393">
            <v>16</v>
          </cell>
          <cell r="G393" t="str">
            <v>P. Joko (PTPN X)</v>
          </cell>
          <cell r="H393">
            <v>61</v>
          </cell>
          <cell r="I393" t="str">
            <v xml:space="preserve">Edamame Segar </v>
          </cell>
          <cell r="J393">
            <v>2</v>
          </cell>
          <cell r="K393">
            <v>1650</v>
          </cell>
          <cell r="L393">
            <v>3300</v>
          </cell>
          <cell r="M393" t="str">
            <v>Sample</v>
          </cell>
          <cell r="N393" t="str">
            <v>Jl. Brawijaya 83 - Jember</v>
          </cell>
          <cell r="O393" t="str">
            <v>0331 488881</v>
          </cell>
          <cell r="P393">
            <v>0</v>
          </cell>
          <cell r="Q393" t="str">
            <v>-</v>
          </cell>
        </row>
        <row r="394">
          <cell r="D394">
            <v>38421</v>
          </cell>
          <cell r="E394">
            <v>38451</v>
          </cell>
          <cell r="F394">
            <v>16</v>
          </cell>
          <cell r="G394" t="str">
            <v>P. Joko (PTPN X)</v>
          </cell>
          <cell r="H394">
            <v>41</v>
          </cell>
          <cell r="I394" t="str">
            <v>Mukimame</v>
          </cell>
          <cell r="J394">
            <v>2</v>
          </cell>
          <cell r="K394">
            <v>1250</v>
          </cell>
          <cell r="L394">
            <v>2500</v>
          </cell>
          <cell r="M394" t="str">
            <v>Sample</v>
          </cell>
          <cell r="N394" t="str">
            <v>Jl. Brawijaya 83 - Jember</v>
          </cell>
          <cell r="O394" t="str">
            <v>0331 488881</v>
          </cell>
          <cell r="P394">
            <v>0</v>
          </cell>
          <cell r="Q394" t="str">
            <v>-</v>
          </cell>
        </row>
        <row r="395">
          <cell r="C395">
            <v>1537</v>
          </cell>
          <cell r="D395">
            <v>38422</v>
          </cell>
          <cell r="E395">
            <v>38452</v>
          </cell>
          <cell r="F395">
            <v>15</v>
          </cell>
          <cell r="G395" t="str">
            <v>UD. Vitta Prima</v>
          </cell>
          <cell r="H395">
            <v>32</v>
          </cell>
          <cell r="I395" t="str">
            <v>Edamame Beku</v>
          </cell>
          <cell r="J395">
            <v>30</v>
          </cell>
          <cell r="K395">
            <v>3000</v>
          </cell>
          <cell r="L395">
            <v>90000</v>
          </cell>
          <cell r="M395" t="str">
            <v>Dijual</v>
          </cell>
          <cell r="N395" t="str">
            <v>Jl. LetJend. Suprapto Gg. 3A No. 47 - Jember</v>
          </cell>
          <cell r="O395" t="str">
            <v>0331 334117</v>
          </cell>
          <cell r="P395" t="str">
            <v>Eko Pramudianto</v>
          </cell>
          <cell r="Q395" t="str">
            <v>-</v>
          </cell>
        </row>
        <row r="396">
          <cell r="C396">
            <v>1538</v>
          </cell>
          <cell r="D396">
            <v>38428</v>
          </cell>
          <cell r="E396">
            <v>38458</v>
          </cell>
          <cell r="F396">
            <v>1</v>
          </cell>
          <cell r="G396" t="str">
            <v>Masuya Graha Trikencana</v>
          </cell>
          <cell r="H396">
            <v>11</v>
          </cell>
          <cell r="I396" t="str">
            <v>Edamame Beku</v>
          </cell>
          <cell r="J396">
            <v>2000</v>
          </cell>
          <cell r="K396">
            <v>9000</v>
          </cell>
          <cell r="L396">
            <v>18000000</v>
          </cell>
          <cell r="M396" t="str">
            <v>Dijual</v>
          </cell>
          <cell r="N396" t="str">
            <v>Jl. Agung Karya IV Blok B No. 22 - Jakarta</v>
          </cell>
          <cell r="O396" t="str">
            <v>021 6511180</v>
          </cell>
          <cell r="P396" t="str">
            <v>Nany S / Chia Fong</v>
          </cell>
          <cell r="Q396" t="str">
            <v>01.343.593.8-042.000</v>
          </cell>
        </row>
        <row r="397">
          <cell r="D397">
            <v>38428</v>
          </cell>
          <cell r="E397">
            <v>38458</v>
          </cell>
          <cell r="F397">
            <v>1</v>
          </cell>
          <cell r="G397" t="str">
            <v>Masuya Graha Trikencana</v>
          </cell>
          <cell r="H397">
            <v>11</v>
          </cell>
          <cell r="I397" t="str">
            <v>Edamame Beku</v>
          </cell>
          <cell r="J397">
            <v>130</v>
          </cell>
          <cell r="K397">
            <v>9000</v>
          </cell>
          <cell r="L397">
            <v>1170000</v>
          </cell>
          <cell r="M397" t="str">
            <v>Dijual</v>
          </cell>
          <cell r="N397" t="str">
            <v>Jl. Agung Karya IV Blok B No. 22 - Jakarta</v>
          </cell>
          <cell r="O397" t="str">
            <v>021 6511180</v>
          </cell>
          <cell r="P397" t="str">
            <v>Nany S / Chia Fong</v>
          </cell>
          <cell r="Q397" t="str">
            <v>01.343.593.8-042.000</v>
          </cell>
        </row>
        <row r="398">
          <cell r="C398">
            <v>1539</v>
          </cell>
          <cell r="D398">
            <v>38428</v>
          </cell>
          <cell r="E398">
            <v>38458</v>
          </cell>
          <cell r="F398">
            <v>3</v>
          </cell>
          <cell r="G398" t="str">
            <v>AM. Hendropriyono</v>
          </cell>
          <cell r="H398">
            <v>11</v>
          </cell>
          <cell r="I398" t="str">
            <v>Edamame Beku</v>
          </cell>
          <cell r="J398">
            <v>500</v>
          </cell>
          <cell r="K398">
            <v>9000</v>
          </cell>
          <cell r="L398">
            <v>4500000</v>
          </cell>
          <cell r="M398" t="str">
            <v>Dijual</v>
          </cell>
          <cell r="N398" t="str">
            <v>Jl. Merapi Blok BV no. 7  Cibubur - Jakarta</v>
          </cell>
          <cell r="O398" t="str">
            <v>021 83700160</v>
          </cell>
          <cell r="P398" t="str">
            <v>Remy / Enny Rahayu</v>
          </cell>
          <cell r="Q398" t="str">
            <v>-</v>
          </cell>
        </row>
        <row r="399">
          <cell r="D399">
            <v>38428</v>
          </cell>
          <cell r="E399">
            <v>38458</v>
          </cell>
          <cell r="F399">
            <v>3</v>
          </cell>
          <cell r="G399" t="str">
            <v>AM. Hendropriyono</v>
          </cell>
          <cell r="H399">
            <v>11</v>
          </cell>
          <cell r="I399" t="str">
            <v>Edamame Beku</v>
          </cell>
          <cell r="J399">
            <v>50</v>
          </cell>
          <cell r="K399">
            <v>9000</v>
          </cell>
          <cell r="L399">
            <v>450000</v>
          </cell>
          <cell r="M399" t="str">
            <v>Dijual</v>
          </cell>
          <cell r="N399" t="str">
            <v>Jl. Merapi Blok BV no. 7  Cibubur - Jakarta</v>
          </cell>
          <cell r="O399" t="str">
            <v>021 83700160</v>
          </cell>
          <cell r="P399" t="str">
            <v>Remy / Enny Rahayu</v>
          </cell>
          <cell r="Q399" t="str">
            <v>-</v>
          </cell>
        </row>
        <row r="400">
          <cell r="C400">
            <v>1540</v>
          </cell>
          <cell r="D400">
            <v>38422</v>
          </cell>
          <cell r="E400">
            <v>38452</v>
          </cell>
          <cell r="F400">
            <v>28</v>
          </cell>
          <cell r="G400" t="str">
            <v>Bp. Aditya</v>
          </cell>
          <cell r="H400">
            <v>51</v>
          </cell>
          <cell r="I400" t="str">
            <v xml:space="preserve">Edamame Segar </v>
          </cell>
          <cell r="J400">
            <v>25</v>
          </cell>
          <cell r="K400">
            <v>3500</v>
          </cell>
          <cell r="L400">
            <v>87500</v>
          </cell>
          <cell r="M400" t="str">
            <v>Dijual</v>
          </cell>
          <cell r="N400" t="str">
            <v>Pasuruan</v>
          </cell>
          <cell r="O400" t="str">
            <v>-</v>
          </cell>
          <cell r="P400" t="str">
            <v>-</v>
          </cell>
          <cell r="Q400" t="str">
            <v>-</v>
          </cell>
        </row>
        <row r="401">
          <cell r="D401">
            <v>38422</v>
          </cell>
          <cell r="E401">
            <v>38452</v>
          </cell>
          <cell r="F401">
            <v>28</v>
          </cell>
          <cell r="G401" t="str">
            <v>Bp. Aditya</v>
          </cell>
          <cell r="H401">
            <v>61</v>
          </cell>
          <cell r="I401" t="str">
            <v xml:space="preserve">Edamame Segar </v>
          </cell>
          <cell r="J401">
            <v>25</v>
          </cell>
          <cell r="K401">
            <v>1650</v>
          </cell>
          <cell r="L401">
            <v>41250</v>
          </cell>
          <cell r="M401" t="str">
            <v>Dijual</v>
          </cell>
          <cell r="N401" t="str">
            <v>Pasuruan</v>
          </cell>
          <cell r="O401" t="str">
            <v>-</v>
          </cell>
          <cell r="P401" t="str">
            <v>-</v>
          </cell>
          <cell r="Q401" t="str">
            <v>-</v>
          </cell>
        </row>
        <row r="402">
          <cell r="C402">
            <v>1541</v>
          </cell>
          <cell r="D402">
            <v>38421</v>
          </cell>
          <cell r="E402">
            <v>38451</v>
          </cell>
          <cell r="F402">
            <v>11</v>
          </cell>
          <cell r="G402" t="str">
            <v xml:space="preserve">UD. Harapan Maju  </v>
          </cell>
          <cell r="H402">
            <v>61</v>
          </cell>
          <cell r="I402" t="str">
            <v xml:space="preserve">Edamame Segar </v>
          </cell>
          <cell r="J402">
            <v>100</v>
          </cell>
          <cell r="K402">
            <v>1650</v>
          </cell>
          <cell r="L402">
            <v>165000</v>
          </cell>
          <cell r="M402" t="str">
            <v>Dijual</v>
          </cell>
          <cell r="N402" t="str">
            <v>Perum. Bedadung Indah Blok CC 7 - Jember</v>
          </cell>
          <cell r="O402" t="str">
            <v>0331 335637</v>
          </cell>
          <cell r="P402" t="str">
            <v>Slamet Sunarno</v>
          </cell>
          <cell r="Q402" t="str">
            <v>-</v>
          </cell>
        </row>
        <row r="403">
          <cell r="C403">
            <v>1542</v>
          </cell>
          <cell r="D403">
            <v>38422</v>
          </cell>
          <cell r="E403">
            <v>38452</v>
          </cell>
          <cell r="F403">
            <v>11</v>
          </cell>
          <cell r="G403" t="str">
            <v xml:space="preserve">UD. Harapan Maju  </v>
          </cell>
          <cell r="H403">
            <v>61</v>
          </cell>
          <cell r="I403" t="str">
            <v xml:space="preserve">Edamame Segar </v>
          </cell>
          <cell r="J403">
            <v>100</v>
          </cell>
          <cell r="K403">
            <v>1650</v>
          </cell>
          <cell r="L403">
            <v>165000</v>
          </cell>
          <cell r="M403" t="str">
            <v>Dijual</v>
          </cell>
          <cell r="N403" t="str">
            <v>Perum. Bedadung Indah Blok CC 7 - Jember</v>
          </cell>
          <cell r="O403" t="str">
            <v>0331 335637</v>
          </cell>
          <cell r="P403" t="str">
            <v>Slamet Sunarno</v>
          </cell>
          <cell r="Q403" t="str">
            <v>-</v>
          </cell>
        </row>
        <row r="404">
          <cell r="C404">
            <v>1543</v>
          </cell>
          <cell r="D404">
            <v>38423</v>
          </cell>
          <cell r="E404">
            <v>38453</v>
          </cell>
          <cell r="F404">
            <v>29</v>
          </cell>
          <cell r="G404" t="str">
            <v>P. Kusnadi</v>
          </cell>
          <cell r="H404">
            <v>32</v>
          </cell>
          <cell r="I404" t="str">
            <v>Edamame Beku</v>
          </cell>
          <cell r="J404">
            <v>50</v>
          </cell>
          <cell r="K404">
            <v>1000</v>
          </cell>
          <cell r="L404">
            <v>50000</v>
          </cell>
          <cell r="M404" t="str">
            <v>Dijual</v>
          </cell>
          <cell r="N404" t="str">
            <v>Mayang - Jember</v>
          </cell>
          <cell r="O404">
            <v>0</v>
          </cell>
          <cell r="P404">
            <v>0</v>
          </cell>
          <cell r="Q404">
            <v>0</v>
          </cell>
        </row>
        <row r="405">
          <cell r="C405">
            <v>1544</v>
          </cell>
          <cell r="D405">
            <v>38423</v>
          </cell>
          <cell r="E405">
            <v>38453</v>
          </cell>
          <cell r="F405">
            <v>14</v>
          </cell>
          <cell r="G405" t="str">
            <v>UD. Slamet</v>
          </cell>
          <cell r="H405">
            <v>32</v>
          </cell>
          <cell r="I405" t="str">
            <v>Edamame Beku</v>
          </cell>
          <cell r="J405">
            <v>22</v>
          </cell>
          <cell r="K405">
            <v>3000</v>
          </cell>
          <cell r="L405">
            <v>66000</v>
          </cell>
          <cell r="M405" t="str">
            <v>Dijual</v>
          </cell>
          <cell r="N405" t="str">
            <v>Jl. Pahlawan  gg. Gangsiran - Probolinggo</v>
          </cell>
          <cell r="O405" t="str">
            <v>0335 424276</v>
          </cell>
          <cell r="P405" t="str">
            <v>Slamet Hariyadi</v>
          </cell>
          <cell r="Q405" t="str">
            <v>-</v>
          </cell>
        </row>
        <row r="406">
          <cell r="D406">
            <v>38423</v>
          </cell>
          <cell r="E406">
            <v>38453</v>
          </cell>
          <cell r="F406">
            <v>14</v>
          </cell>
          <cell r="G406" t="str">
            <v>UD. Slamet</v>
          </cell>
          <cell r="H406">
            <v>61</v>
          </cell>
          <cell r="I406" t="str">
            <v xml:space="preserve">Edamame Segar </v>
          </cell>
          <cell r="J406">
            <v>5</v>
          </cell>
          <cell r="K406">
            <v>1650</v>
          </cell>
          <cell r="L406">
            <v>8250</v>
          </cell>
          <cell r="M406" t="str">
            <v>Dijual</v>
          </cell>
          <cell r="N406" t="str">
            <v>Jl. Pahlawan  gg. Gangsiran - Probolinggo</v>
          </cell>
          <cell r="O406" t="str">
            <v>0335 424276</v>
          </cell>
          <cell r="P406" t="str">
            <v>Slamet Hariyadi</v>
          </cell>
          <cell r="Q406" t="str">
            <v>-</v>
          </cell>
        </row>
        <row r="407">
          <cell r="C407">
            <v>1545</v>
          </cell>
          <cell r="D407">
            <v>38424</v>
          </cell>
          <cell r="E407">
            <v>38454</v>
          </cell>
          <cell r="F407">
            <v>16</v>
          </cell>
          <cell r="G407" t="str">
            <v>Bp.Deni SBY</v>
          </cell>
          <cell r="H407">
            <v>0</v>
          </cell>
          <cell r="I407" t="str">
            <v>Edatsuki</v>
          </cell>
          <cell r="J407">
            <v>6</v>
          </cell>
          <cell r="K407">
            <v>9000</v>
          </cell>
          <cell r="L407">
            <v>54000</v>
          </cell>
          <cell r="M407" t="str">
            <v>Dijual</v>
          </cell>
          <cell r="N407" t="str">
            <v>Jl. Brawijaya 83 - Jember</v>
          </cell>
          <cell r="O407" t="str">
            <v>0331 488881</v>
          </cell>
          <cell r="P407">
            <v>0</v>
          </cell>
          <cell r="Q407" t="str">
            <v>-</v>
          </cell>
        </row>
        <row r="408">
          <cell r="C408">
            <v>1546</v>
          </cell>
          <cell r="D408">
            <v>38423</v>
          </cell>
          <cell r="E408">
            <v>38453</v>
          </cell>
          <cell r="F408">
            <v>16</v>
          </cell>
          <cell r="G408" t="str">
            <v>P. Agung</v>
          </cell>
          <cell r="H408">
            <v>41</v>
          </cell>
          <cell r="I408" t="str">
            <v>Mukimame</v>
          </cell>
          <cell r="J408">
            <v>10</v>
          </cell>
          <cell r="K408">
            <v>1250</v>
          </cell>
          <cell r="L408">
            <v>12500</v>
          </cell>
          <cell r="M408" t="str">
            <v>Dijual</v>
          </cell>
          <cell r="N408" t="str">
            <v>Jl. Brawijaya 83 - Jember</v>
          </cell>
          <cell r="O408" t="str">
            <v>0331 488881</v>
          </cell>
          <cell r="P408">
            <v>0</v>
          </cell>
          <cell r="Q408" t="str">
            <v>-</v>
          </cell>
        </row>
        <row r="409">
          <cell r="C409">
            <v>1547</v>
          </cell>
          <cell r="D409">
            <v>38424</v>
          </cell>
          <cell r="E409">
            <v>38454</v>
          </cell>
          <cell r="F409">
            <v>29</v>
          </cell>
          <cell r="G409" t="str">
            <v>P. Kusnadi</v>
          </cell>
          <cell r="H409">
            <v>41</v>
          </cell>
          <cell r="I409" t="str">
            <v>Mukimame</v>
          </cell>
          <cell r="J409">
            <v>50</v>
          </cell>
          <cell r="K409">
            <v>1250</v>
          </cell>
          <cell r="L409">
            <v>62500</v>
          </cell>
          <cell r="M409" t="str">
            <v>Dijual</v>
          </cell>
          <cell r="N409" t="str">
            <v>Mayang - Jember</v>
          </cell>
          <cell r="O409">
            <v>0</v>
          </cell>
          <cell r="P409">
            <v>0</v>
          </cell>
          <cell r="Q409">
            <v>0</v>
          </cell>
        </row>
        <row r="410">
          <cell r="C410">
            <v>1548</v>
          </cell>
          <cell r="D410">
            <v>38425</v>
          </cell>
          <cell r="E410">
            <v>38455</v>
          </cell>
          <cell r="F410">
            <v>29</v>
          </cell>
          <cell r="G410" t="str">
            <v>P. Kusnadi</v>
          </cell>
          <cell r="H410">
            <v>32</v>
          </cell>
          <cell r="I410" t="str">
            <v>Edamame Beku</v>
          </cell>
          <cell r="J410">
            <v>50</v>
          </cell>
          <cell r="K410">
            <v>1000</v>
          </cell>
          <cell r="L410">
            <v>50000</v>
          </cell>
          <cell r="M410" t="str">
            <v>Dijual</v>
          </cell>
          <cell r="N410" t="str">
            <v>Mayang - Jember</v>
          </cell>
          <cell r="O410">
            <v>0</v>
          </cell>
          <cell r="P410">
            <v>0</v>
          </cell>
          <cell r="Q410">
            <v>0</v>
          </cell>
        </row>
        <row r="411">
          <cell r="C411">
            <v>1549</v>
          </cell>
          <cell r="D411">
            <v>38427</v>
          </cell>
          <cell r="E411">
            <v>38457</v>
          </cell>
          <cell r="F411">
            <v>10</v>
          </cell>
          <cell r="G411" t="str">
            <v xml:space="preserve">PT. Saung Mirwan </v>
          </cell>
          <cell r="H411">
            <v>51</v>
          </cell>
          <cell r="I411" t="str">
            <v xml:space="preserve">Edamame Segar </v>
          </cell>
          <cell r="J411">
            <v>1000</v>
          </cell>
          <cell r="K411">
            <v>3500</v>
          </cell>
          <cell r="L411">
            <v>3500000</v>
          </cell>
          <cell r="M411" t="str">
            <v>Dijual</v>
          </cell>
          <cell r="N411" t="str">
            <v>Jl. Cekopo Selatan Ds. Sukamana - Bogor</v>
          </cell>
          <cell r="O411" t="str">
            <v>0251 241269</v>
          </cell>
          <cell r="P411" t="str">
            <v>Bp. Rolis</v>
          </cell>
          <cell r="Q411" t="str">
            <v>-</v>
          </cell>
        </row>
        <row r="412">
          <cell r="C412">
            <v>1550</v>
          </cell>
          <cell r="D412">
            <v>38425</v>
          </cell>
          <cell r="E412">
            <v>38455</v>
          </cell>
          <cell r="F412">
            <v>15</v>
          </cell>
          <cell r="G412" t="str">
            <v>UD. Vitta Prima</v>
          </cell>
          <cell r="H412">
            <v>31</v>
          </cell>
          <cell r="I412" t="str">
            <v>Edamame Beku</v>
          </cell>
          <cell r="J412">
            <v>30</v>
          </cell>
          <cell r="K412">
            <v>3000</v>
          </cell>
          <cell r="L412">
            <v>90000</v>
          </cell>
          <cell r="M412" t="str">
            <v>Dijual</v>
          </cell>
          <cell r="N412" t="str">
            <v>Jl. LetJend. Suprapto Gg. 3A No. 47 - Jember</v>
          </cell>
          <cell r="O412" t="str">
            <v>0331 334117</v>
          </cell>
          <cell r="P412" t="str">
            <v>Eko Pramudianto</v>
          </cell>
          <cell r="Q412" t="str">
            <v>-</v>
          </cell>
        </row>
        <row r="413">
          <cell r="D413">
            <v>38425</v>
          </cell>
          <cell r="E413">
            <v>38455</v>
          </cell>
          <cell r="F413">
            <v>15</v>
          </cell>
          <cell r="G413" t="str">
            <v>UD. Vitta Prima</v>
          </cell>
          <cell r="H413">
            <v>31</v>
          </cell>
          <cell r="I413" t="str">
            <v>Edamame Beku</v>
          </cell>
          <cell r="J413">
            <v>20</v>
          </cell>
          <cell r="K413">
            <v>3000</v>
          </cell>
          <cell r="L413">
            <v>60000</v>
          </cell>
          <cell r="M413" t="str">
            <v>Dijual</v>
          </cell>
          <cell r="N413" t="str">
            <v>Jl. LetJend. Suprapto Gg. 3A No. 47 - Jember</v>
          </cell>
          <cell r="O413" t="str">
            <v>0331 334117</v>
          </cell>
          <cell r="P413" t="str">
            <v>Eko Pramudianto</v>
          </cell>
          <cell r="Q413" t="str">
            <v>-</v>
          </cell>
        </row>
        <row r="414">
          <cell r="D414">
            <v>38425</v>
          </cell>
          <cell r="E414">
            <v>38455</v>
          </cell>
          <cell r="F414">
            <v>15</v>
          </cell>
          <cell r="G414" t="str">
            <v>UD. Vitta Prima</v>
          </cell>
          <cell r="H414">
            <v>32</v>
          </cell>
          <cell r="I414" t="str">
            <v>Edamame Beku</v>
          </cell>
          <cell r="J414">
            <v>30</v>
          </cell>
          <cell r="K414">
            <v>3000</v>
          </cell>
          <cell r="L414">
            <v>90000</v>
          </cell>
          <cell r="M414" t="str">
            <v>Dijual</v>
          </cell>
          <cell r="N414" t="str">
            <v>Jl. LetJend. Suprapto Gg. 3A No. 47 - Jember</v>
          </cell>
          <cell r="O414" t="str">
            <v>0331 334117</v>
          </cell>
          <cell r="P414" t="str">
            <v>Eko Pramudianto</v>
          </cell>
          <cell r="Q414" t="str">
            <v>-</v>
          </cell>
        </row>
        <row r="415">
          <cell r="D415">
            <v>38425</v>
          </cell>
          <cell r="E415">
            <v>38455</v>
          </cell>
          <cell r="F415">
            <v>15</v>
          </cell>
          <cell r="G415" t="str">
            <v>UD. Vitta Prima</v>
          </cell>
          <cell r="H415">
            <v>32</v>
          </cell>
          <cell r="I415" t="str">
            <v>Edamame Beku</v>
          </cell>
          <cell r="J415">
            <v>20</v>
          </cell>
          <cell r="K415">
            <v>3000</v>
          </cell>
          <cell r="L415">
            <v>60000</v>
          </cell>
          <cell r="M415" t="str">
            <v>Dijual</v>
          </cell>
          <cell r="N415" t="str">
            <v>Jl. LetJend. Suprapto Gg. 3A No. 47 - Jember</v>
          </cell>
          <cell r="O415" t="str">
            <v>0331 334117</v>
          </cell>
          <cell r="P415" t="str">
            <v>Eko Pramudianto</v>
          </cell>
          <cell r="Q415" t="str">
            <v>-</v>
          </cell>
        </row>
        <row r="416">
          <cell r="D416">
            <v>38425</v>
          </cell>
          <cell r="E416">
            <v>38455</v>
          </cell>
          <cell r="F416">
            <v>15</v>
          </cell>
          <cell r="G416" t="str">
            <v>UD. Vitta Prima</v>
          </cell>
          <cell r="H416">
            <v>41</v>
          </cell>
          <cell r="I416" t="str">
            <v>Mukimame</v>
          </cell>
          <cell r="J416">
            <v>20</v>
          </cell>
          <cell r="K416">
            <v>1250</v>
          </cell>
          <cell r="L416">
            <v>25000</v>
          </cell>
          <cell r="M416" t="str">
            <v>Dijual</v>
          </cell>
          <cell r="N416" t="str">
            <v>Jl. LetJend. Suprapto Gg. 3A No. 47 - Jember</v>
          </cell>
          <cell r="O416" t="str">
            <v>0331 334117</v>
          </cell>
          <cell r="P416" t="str">
            <v>Eko Pramudianto</v>
          </cell>
          <cell r="Q416" t="str">
            <v>-</v>
          </cell>
        </row>
        <row r="417">
          <cell r="C417">
            <v>1551</v>
          </cell>
          <cell r="D417">
            <v>38425</v>
          </cell>
          <cell r="E417">
            <v>38455</v>
          </cell>
          <cell r="F417">
            <v>13</v>
          </cell>
          <cell r="G417" t="str">
            <v>UD. Tani Madani</v>
          </cell>
          <cell r="H417">
            <v>31</v>
          </cell>
          <cell r="I417" t="str">
            <v>Edamame Beku</v>
          </cell>
          <cell r="J417">
            <v>7.5</v>
          </cell>
          <cell r="K417">
            <v>3000</v>
          </cell>
          <cell r="L417">
            <v>22500</v>
          </cell>
          <cell r="M417" t="str">
            <v>Dijual</v>
          </cell>
          <cell r="N417" t="str">
            <v>BLKIP Singosari - Malang</v>
          </cell>
          <cell r="O417" t="str">
            <v>0341 450731</v>
          </cell>
          <cell r="P417" t="str">
            <v>Ny. Wahyu  Hendra</v>
          </cell>
          <cell r="Q417" t="str">
            <v>-</v>
          </cell>
        </row>
        <row r="418">
          <cell r="D418">
            <v>38425</v>
          </cell>
          <cell r="E418">
            <v>38455</v>
          </cell>
          <cell r="F418">
            <v>13</v>
          </cell>
          <cell r="G418" t="str">
            <v>UD. Tani Madani</v>
          </cell>
          <cell r="H418">
            <v>32</v>
          </cell>
          <cell r="I418" t="str">
            <v>Edamame Beku</v>
          </cell>
          <cell r="J418">
            <v>7.5</v>
          </cell>
          <cell r="K418">
            <v>3000</v>
          </cell>
          <cell r="L418">
            <v>22500</v>
          </cell>
          <cell r="M418" t="str">
            <v>Dijual</v>
          </cell>
          <cell r="N418" t="str">
            <v>BLKIP Singosari - Malang</v>
          </cell>
          <cell r="O418" t="str">
            <v>0341 450731</v>
          </cell>
          <cell r="P418" t="str">
            <v>Ny. Wahyu  Hendra</v>
          </cell>
          <cell r="Q418" t="str">
            <v>-</v>
          </cell>
        </row>
        <row r="419">
          <cell r="D419">
            <v>38425</v>
          </cell>
          <cell r="E419">
            <v>38455</v>
          </cell>
          <cell r="F419">
            <v>13</v>
          </cell>
          <cell r="G419" t="str">
            <v>UD. Tani Madani</v>
          </cell>
          <cell r="H419">
            <v>61</v>
          </cell>
          <cell r="I419" t="str">
            <v xml:space="preserve">Edamame Segar </v>
          </cell>
          <cell r="J419">
            <v>10</v>
          </cell>
          <cell r="K419">
            <v>1650</v>
          </cell>
          <cell r="L419">
            <v>16500</v>
          </cell>
          <cell r="M419" t="str">
            <v>Dijual</v>
          </cell>
          <cell r="N419" t="str">
            <v>BLKIP Singosari - Malang</v>
          </cell>
          <cell r="O419" t="str">
            <v>0341 450731</v>
          </cell>
          <cell r="P419" t="str">
            <v>Ny. Wahyu  Hendra</v>
          </cell>
          <cell r="Q419" t="str">
            <v>-</v>
          </cell>
        </row>
        <row r="420">
          <cell r="C420">
            <v>1552</v>
          </cell>
          <cell r="D420">
            <v>38425</v>
          </cell>
          <cell r="E420">
            <v>38455</v>
          </cell>
          <cell r="F420">
            <v>11</v>
          </cell>
          <cell r="G420" t="str">
            <v xml:space="preserve">UD. Harapan Maju  </v>
          </cell>
          <cell r="H420">
            <v>32</v>
          </cell>
          <cell r="I420" t="str">
            <v>Edamame Beku</v>
          </cell>
          <cell r="J420">
            <v>15</v>
          </cell>
          <cell r="K420">
            <v>3000</v>
          </cell>
          <cell r="L420">
            <v>45000</v>
          </cell>
          <cell r="M420" t="str">
            <v>Dijual</v>
          </cell>
          <cell r="N420" t="str">
            <v>Perum. Bedadung Indah Blok CC 7 - Jember</v>
          </cell>
          <cell r="O420" t="str">
            <v>0331 335637</v>
          </cell>
          <cell r="P420" t="str">
            <v>Slamet Sunarno</v>
          </cell>
          <cell r="Q420" t="str">
            <v>-</v>
          </cell>
        </row>
        <row r="421">
          <cell r="D421">
            <v>38425</v>
          </cell>
          <cell r="E421">
            <v>38455</v>
          </cell>
          <cell r="F421">
            <v>11</v>
          </cell>
          <cell r="G421" t="str">
            <v xml:space="preserve">UD. Harapan Maju  </v>
          </cell>
          <cell r="H421">
            <v>32</v>
          </cell>
          <cell r="I421" t="str">
            <v>Edamame Beku</v>
          </cell>
          <cell r="J421">
            <v>10</v>
          </cell>
          <cell r="K421">
            <v>3000</v>
          </cell>
          <cell r="L421">
            <v>30000</v>
          </cell>
          <cell r="M421" t="str">
            <v>Dijual</v>
          </cell>
          <cell r="N421" t="str">
            <v>Perum. Bedadung Indah Blok CC 7 - Jember</v>
          </cell>
          <cell r="O421" t="str">
            <v>0331 335637</v>
          </cell>
          <cell r="P421" t="str">
            <v>Slamet Sunarno</v>
          </cell>
          <cell r="Q421" t="str">
            <v>-</v>
          </cell>
        </row>
        <row r="422">
          <cell r="D422">
            <v>38425</v>
          </cell>
          <cell r="E422">
            <v>38455</v>
          </cell>
          <cell r="F422">
            <v>11</v>
          </cell>
          <cell r="G422" t="str">
            <v xml:space="preserve">UD. Harapan Maju  </v>
          </cell>
          <cell r="H422">
            <v>31</v>
          </cell>
          <cell r="I422" t="str">
            <v>Edamame Beku</v>
          </cell>
          <cell r="J422">
            <v>10</v>
          </cell>
          <cell r="K422">
            <v>3000</v>
          </cell>
          <cell r="L422">
            <v>30000</v>
          </cell>
          <cell r="M422" t="str">
            <v>Dijual</v>
          </cell>
          <cell r="N422" t="str">
            <v>Perum. Bedadung Indah Blok CC 7 - Jember</v>
          </cell>
          <cell r="O422" t="str">
            <v>0331 335637</v>
          </cell>
          <cell r="P422" t="str">
            <v>Slamet Sunarno</v>
          </cell>
          <cell r="Q422" t="str">
            <v>-</v>
          </cell>
        </row>
        <row r="423">
          <cell r="D423">
            <v>38426</v>
          </cell>
          <cell r="E423">
            <v>38456</v>
          </cell>
          <cell r="F423">
            <v>11</v>
          </cell>
          <cell r="G423" t="str">
            <v xml:space="preserve">UD. Harapan Maju  </v>
          </cell>
          <cell r="H423">
            <v>31</v>
          </cell>
          <cell r="I423" t="str">
            <v>Edamame Beku</v>
          </cell>
          <cell r="J423">
            <v>50</v>
          </cell>
          <cell r="K423">
            <v>3000</v>
          </cell>
          <cell r="L423">
            <v>150000</v>
          </cell>
          <cell r="M423" t="str">
            <v>Dijual</v>
          </cell>
          <cell r="N423" t="str">
            <v>Perum. Bedadung Indah Blok CC 7 - Jember</v>
          </cell>
          <cell r="O423" t="str">
            <v>0331 335637</v>
          </cell>
          <cell r="P423" t="str">
            <v>Slamet Sunarno</v>
          </cell>
          <cell r="Q423" t="str">
            <v>-</v>
          </cell>
        </row>
        <row r="424">
          <cell r="D424">
            <v>38425</v>
          </cell>
          <cell r="E424">
            <v>38455</v>
          </cell>
          <cell r="F424">
            <v>11</v>
          </cell>
          <cell r="G424" t="str">
            <v xml:space="preserve">UD. Harapan Maju  </v>
          </cell>
          <cell r="H424">
            <v>61</v>
          </cell>
          <cell r="I424" t="str">
            <v xml:space="preserve">Edamame Segar </v>
          </cell>
          <cell r="J424">
            <v>250</v>
          </cell>
          <cell r="K424">
            <v>1650</v>
          </cell>
          <cell r="L424">
            <v>412500</v>
          </cell>
          <cell r="M424" t="str">
            <v>Dijual</v>
          </cell>
          <cell r="N424" t="str">
            <v>Perum. Bedadung Indah Blok CC 7 - Jember</v>
          </cell>
          <cell r="O424" t="str">
            <v>0331 335637</v>
          </cell>
          <cell r="P424" t="str">
            <v>Slamet Sunarno</v>
          </cell>
          <cell r="Q424" t="str">
            <v>-</v>
          </cell>
        </row>
        <row r="425">
          <cell r="C425">
            <v>1553</v>
          </cell>
          <cell r="D425">
            <v>38426</v>
          </cell>
          <cell r="E425">
            <v>38456</v>
          </cell>
          <cell r="F425">
            <v>28</v>
          </cell>
          <cell r="G425" t="str">
            <v>Bp. Aditya</v>
          </cell>
          <cell r="H425">
            <v>51</v>
          </cell>
          <cell r="I425" t="str">
            <v xml:space="preserve">Edamame Segar </v>
          </cell>
          <cell r="J425">
            <v>25</v>
          </cell>
          <cell r="K425">
            <v>3500</v>
          </cell>
          <cell r="L425">
            <v>87500</v>
          </cell>
          <cell r="M425" t="str">
            <v>Dijual</v>
          </cell>
          <cell r="N425" t="str">
            <v>Pasuruan</v>
          </cell>
          <cell r="O425" t="str">
            <v>-</v>
          </cell>
          <cell r="P425" t="str">
            <v>-</v>
          </cell>
          <cell r="Q425" t="str">
            <v>-</v>
          </cell>
        </row>
        <row r="426">
          <cell r="D426">
            <v>38426</v>
          </cell>
          <cell r="E426">
            <v>38456</v>
          </cell>
          <cell r="F426">
            <v>28</v>
          </cell>
          <cell r="G426" t="str">
            <v>Bp. Aditya</v>
          </cell>
          <cell r="H426">
            <v>61</v>
          </cell>
          <cell r="I426" t="str">
            <v xml:space="preserve">Edamame Segar </v>
          </cell>
          <cell r="J426">
            <v>25</v>
          </cell>
          <cell r="K426">
            <v>1650</v>
          </cell>
          <cell r="L426">
            <v>41250</v>
          </cell>
          <cell r="M426" t="str">
            <v>Dijual</v>
          </cell>
          <cell r="N426" t="str">
            <v>Pasuruan</v>
          </cell>
          <cell r="O426" t="str">
            <v>-</v>
          </cell>
          <cell r="P426" t="str">
            <v>-</v>
          </cell>
          <cell r="Q426" t="str">
            <v>-</v>
          </cell>
        </row>
        <row r="427">
          <cell r="C427">
            <v>1554</v>
          </cell>
          <cell r="D427">
            <v>38423</v>
          </cell>
          <cell r="E427">
            <v>38453</v>
          </cell>
          <cell r="F427">
            <v>11</v>
          </cell>
          <cell r="G427" t="str">
            <v xml:space="preserve">UD. Harapan Maju  </v>
          </cell>
          <cell r="H427">
            <v>61</v>
          </cell>
          <cell r="I427" t="str">
            <v xml:space="preserve">Edamame Segar </v>
          </cell>
          <cell r="J427">
            <v>75</v>
          </cell>
          <cell r="K427">
            <v>1650</v>
          </cell>
          <cell r="L427">
            <v>123750</v>
          </cell>
          <cell r="M427" t="str">
            <v>Dijual</v>
          </cell>
          <cell r="N427" t="str">
            <v>Perum. Bedadung Indah Blok CC 7 - Jember</v>
          </cell>
          <cell r="O427" t="str">
            <v>0331 335637</v>
          </cell>
          <cell r="P427" t="str">
            <v>Slamet Sunarno</v>
          </cell>
          <cell r="Q427" t="str">
            <v>-</v>
          </cell>
        </row>
        <row r="428">
          <cell r="C428">
            <v>1555</v>
          </cell>
          <cell r="D428">
            <v>38424</v>
          </cell>
          <cell r="E428">
            <v>38454</v>
          </cell>
          <cell r="F428">
            <v>11</v>
          </cell>
          <cell r="G428" t="str">
            <v xml:space="preserve">UD. Harapan Maju  </v>
          </cell>
          <cell r="H428">
            <v>61</v>
          </cell>
          <cell r="I428" t="str">
            <v xml:space="preserve">Edamame Segar </v>
          </cell>
          <cell r="J428">
            <v>75</v>
          </cell>
          <cell r="K428">
            <v>1650</v>
          </cell>
          <cell r="L428">
            <v>123750</v>
          </cell>
          <cell r="M428" t="str">
            <v>Dijual</v>
          </cell>
          <cell r="N428" t="str">
            <v>Perum. Bedadung Indah Blok CC 7 - Jember</v>
          </cell>
          <cell r="O428" t="str">
            <v>0331 335637</v>
          </cell>
          <cell r="P428" t="str">
            <v>Slamet Sunarno</v>
          </cell>
          <cell r="Q428" t="str">
            <v>-</v>
          </cell>
        </row>
        <row r="429">
          <cell r="C429">
            <v>1556</v>
          </cell>
          <cell r="D429">
            <v>38426</v>
          </cell>
          <cell r="E429">
            <v>38456</v>
          </cell>
          <cell r="F429">
            <v>7</v>
          </cell>
          <cell r="G429" t="str">
            <v xml:space="preserve">UD. Arum Sari  </v>
          </cell>
          <cell r="H429">
            <v>32</v>
          </cell>
          <cell r="I429" t="str">
            <v>Edamame Beku</v>
          </cell>
          <cell r="J429">
            <v>100</v>
          </cell>
          <cell r="K429">
            <v>1000</v>
          </cell>
          <cell r="L429">
            <v>100000</v>
          </cell>
          <cell r="M429" t="str">
            <v>Dijual</v>
          </cell>
          <cell r="N429" t="str">
            <v>Jl. LetJend. Suprapto 11 - Jember</v>
          </cell>
          <cell r="O429" t="str">
            <v>0331 333052</v>
          </cell>
          <cell r="P429" t="str">
            <v>Ahmad Taufik</v>
          </cell>
          <cell r="Q429" t="str">
            <v>-</v>
          </cell>
        </row>
        <row r="430">
          <cell r="C430">
            <v>1557</v>
          </cell>
          <cell r="D430">
            <v>38426</v>
          </cell>
          <cell r="E430">
            <v>38456</v>
          </cell>
          <cell r="F430">
            <v>29</v>
          </cell>
          <cell r="G430" t="str">
            <v>P. Kusnadi</v>
          </cell>
          <cell r="H430">
            <v>41</v>
          </cell>
          <cell r="I430" t="str">
            <v>Mukimame</v>
          </cell>
          <cell r="J430">
            <v>50</v>
          </cell>
          <cell r="K430">
            <v>1250</v>
          </cell>
          <cell r="L430">
            <v>62500</v>
          </cell>
          <cell r="M430" t="str">
            <v>Dijual</v>
          </cell>
          <cell r="N430" t="str">
            <v>Mayang - Jember</v>
          </cell>
          <cell r="O430">
            <v>0</v>
          </cell>
          <cell r="P430">
            <v>0</v>
          </cell>
          <cell r="Q430">
            <v>0</v>
          </cell>
        </row>
        <row r="431">
          <cell r="C431">
            <v>1558</v>
          </cell>
          <cell r="D431">
            <v>38427</v>
          </cell>
          <cell r="E431">
            <v>38457</v>
          </cell>
          <cell r="F431">
            <v>32</v>
          </cell>
          <cell r="G431" t="str">
            <v>PTP N X</v>
          </cell>
          <cell r="H431">
            <v>32</v>
          </cell>
          <cell r="I431" t="str">
            <v>Edamame Beku</v>
          </cell>
          <cell r="J431">
            <v>20</v>
          </cell>
          <cell r="K431">
            <v>5000</v>
          </cell>
          <cell r="L431">
            <v>100000</v>
          </cell>
          <cell r="M431" t="str">
            <v>Dijual</v>
          </cell>
          <cell r="N431" t="str">
            <v>Surabaya</v>
          </cell>
          <cell r="O431" t="str">
            <v>031 8706359</v>
          </cell>
          <cell r="P431" t="str">
            <v>-</v>
          </cell>
          <cell r="Q431">
            <v>0</v>
          </cell>
        </row>
        <row r="432">
          <cell r="C432">
            <v>1559</v>
          </cell>
          <cell r="D432">
            <v>38427</v>
          </cell>
          <cell r="E432">
            <v>38457</v>
          </cell>
          <cell r="F432">
            <v>6</v>
          </cell>
          <cell r="G432" t="str">
            <v>Cosmo Surabaya</v>
          </cell>
          <cell r="H432">
            <v>11</v>
          </cell>
          <cell r="I432" t="str">
            <v>Edamame Beku</v>
          </cell>
          <cell r="J432">
            <v>50</v>
          </cell>
          <cell r="K432">
            <v>9000</v>
          </cell>
          <cell r="L432">
            <v>450000</v>
          </cell>
          <cell r="M432" t="str">
            <v>Dijual</v>
          </cell>
          <cell r="N432" t="str">
            <v>Jl. Mayjen Sungkono - Darmo Park  Blok V  4-6    Surabaya</v>
          </cell>
          <cell r="O432" t="str">
            <v>031 5684859</v>
          </cell>
          <cell r="P432" t="str">
            <v>Edy S / Ningsih</v>
          </cell>
          <cell r="Q432" t="str">
            <v>-</v>
          </cell>
        </row>
        <row r="433">
          <cell r="C433">
            <v>1560</v>
          </cell>
          <cell r="D433">
            <v>38427</v>
          </cell>
          <cell r="E433">
            <v>38457</v>
          </cell>
          <cell r="F433">
            <v>7</v>
          </cell>
          <cell r="G433" t="str">
            <v xml:space="preserve">UD. Arum Sari  </v>
          </cell>
          <cell r="H433">
            <v>32</v>
          </cell>
          <cell r="I433" t="str">
            <v>Edamame Beku</v>
          </cell>
          <cell r="J433">
            <v>75</v>
          </cell>
          <cell r="K433">
            <v>1000</v>
          </cell>
          <cell r="L433">
            <v>75000</v>
          </cell>
          <cell r="M433" t="str">
            <v>Dijual</v>
          </cell>
          <cell r="N433" t="str">
            <v>Jl. LetJend. Suprapto 11 - Jember</v>
          </cell>
          <cell r="O433" t="str">
            <v>0331 333052</v>
          </cell>
          <cell r="P433" t="str">
            <v>Ahmad Taufik</v>
          </cell>
          <cell r="Q433" t="str">
            <v>-</v>
          </cell>
        </row>
        <row r="434">
          <cell r="C434">
            <v>1561</v>
          </cell>
          <cell r="D434">
            <v>38427</v>
          </cell>
          <cell r="E434">
            <v>38457</v>
          </cell>
          <cell r="F434">
            <v>13</v>
          </cell>
          <cell r="G434" t="str">
            <v>UD. Tani Madani</v>
          </cell>
          <cell r="H434">
            <v>31</v>
          </cell>
          <cell r="I434" t="str">
            <v>Edamame Beku</v>
          </cell>
          <cell r="J434">
            <v>5</v>
          </cell>
          <cell r="K434">
            <v>3000</v>
          </cell>
          <cell r="L434">
            <v>15000</v>
          </cell>
          <cell r="M434" t="str">
            <v>Dijual</v>
          </cell>
          <cell r="N434" t="str">
            <v>BLKIP Singosari - Malang</v>
          </cell>
          <cell r="O434" t="str">
            <v>0341 450731</v>
          </cell>
          <cell r="P434" t="str">
            <v>Ny. Wahyu  Hendra</v>
          </cell>
          <cell r="Q434" t="str">
            <v>-</v>
          </cell>
        </row>
        <row r="435">
          <cell r="D435">
            <v>38427</v>
          </cell>
          <cell r="E435">
            <v>38457</v>
          </cell>
          <cell r="F435">
            <v>13</v>
          </cell>
          <cell r="G435" t="str">
            <v>UD. Tani Madani</v>
          </cell>
          <cell r="H435">
            <v>32</v>
          </cell>
          <cell r="I435" t="str">
            <v>Edamame Beku</v>
          </cell>
          <cell r="J435">
            <v>5</v>
          </cell>
          <cell r="K435">
            <v>3000</v>
          </cell>
          <cell r="L435">
            <v>15000</v>
          </cell>
          <cell r="M435" t="str">
            <v>Dijual</v>
          </cell>
          <cell r="N435" t="str">
            <v>BLKIP Singosari - Malang</v>
          </cell>
          <cell r="O435" t="str">
            <v>0341 450731</v>
          </cell>
          <cell r="P435" t="str">
            <v>Ny. Wahyu  Hendra</v>
          </cell>
          <cell r="Q435" t="str">
            <v>-</v>
          </cell>
        </row>
        <row r="436">
          <cell r="D436">
            <v>38427</v>
          </cell>
          <cell r="E436">
            <v>38457</v>
          </cell>
          <cell r="F436">
            <v>13</v>
          </cell>
          <cell r="G436" t="str">
            <v>UD. Tani Madani</v>
          </cell>
          <cell r="H436">
            <v>61</v>
          </cell>
          <cell r="I436" t="str">
            <v xml:space="preserve">Edamame Segar </v>
          </cell>
          <cell r="J436">
            <v>10</v>
          </cell>
          <cell r="K436">
            <v>1650</v>
          </cell>
          <cell r="L436">
            <v>16500</v>
          </cell>
          <cell r="M436" t="str">
            <v>Dijual</v>
          </cell>
          <cell r="N436" t="str">
            <v>BLKIP Singosari - Malang</v>
          </cell>
          <cell r="O436" t="str">
            <v>0341 450731</v>
          </cell>
          <cell r="P436" t="str">
            <v>Ny. Wahyu  Hendra</v>
          </cell>
          <cell r="Q436" t="str">
            <v>-</v>
          </cell>
        </row>
        <row r="437">
          <cell r="C437">
            <v>1562</v>
          </cell>
          <cell r="D437">
            <v>38427</v>
          </cell>
          <cell r="E437">
            <v>38457</v>
          </cell>
          <cell r="F437">
            <v>29</v>
          </cell>
          <cell r="G437" t="str">
            <v>P. Kusnadi</v>
          </cell>
          <cell r="H437">
            <v>41</v>
          </cell>
          <cell r="I437" t="str">
            <v>Mukimame</v>
          </cell>
          <cell r="J437">
            <v>50</v>
          </cell>
          <cell r="K437">
            <v>1250</v>
          </cell>
          <cell r="L437">
            <v>62500</v>
          </cell>
          <cell r="M437" t="str">
            <v>Dijual</v>
          </cell>
          <cell r="N437" t="str">
            <v>Mayang - Jember</v>
          </cell>
          <cell r="O437">
            <v>0</v>
          </cell>
          <cell r="P437">
            <v>0</v>
          </cell>
          <cell r="Q437">
            <v>0</v>
          </cell>
        </row>
        <row r="438">
          <cell r="C438">
            <v>1563</v>
          </cell>
          <cell r="D438">
            <v>38427</v>
          </cell>
          <cell r="E438">
            <v>38457</v>
          </cell>
          <cell r="F438">
            <v>11</v>
          </cell>
          <cell r="G438" t="str">
            <v xml:space="preserve">UD. Harapan Maju  </v>
          </cell>
          <cell r="H438">
            <v>31</v>
          </cell>
          <cell r="I438" t="str">
            <v>Edamame Beku</v>
          </cell>
          <cell r="J438">
            <v>24</v>
          </cell>
          <cell r="K438">
            <v>3000</v>
          </cell>
          <cell r="L438">
            <v>72000</v>
          </cell>
          <cell r="M438" t="str">
            <v>Dijual</v>
          </cell>
          <cell r="N438" t="str">
            <v>Perum. Bedadung Indah Blok CC 7 - Jember</v>
          </cell>
          <cell r="O438" t="str">
            <v>0331 335637</v>
          </cell>
          <cell r="P438" t="str">
            <v>Slamet Sunarno</v>
          </cell>
          <cell r="Q438" t="str">
            <v>-</v>
          </cell>
        </row>
        <row r="439">
          <cell r="D439">
            <v>38427</v>
          </cell>
          <cell r="E439">
            <v>38457</v>
          </cell>
          <cell r="F439">
            <v>11</v>
          </cell>
          <cell r="G439" t="str">
            <v xml:space="preserve">UD. Harapan Maju  </v>
          </cell>
          <cell r="H439">
            <v>32</v>
          </cell>
          <cell r="I439" t="str">
            <v>Edamame Beku</v>
          </cell>
          <cell r="J439">
            <v>24</v>
          </cell>
          <cell r="K439">
            <v>3000</v>
          </cell>
          <cell r="L439">
            <v>72000</v>
          </cell>
          <cell r="M439" t="str">
            <v>Dijual</v>
          </cell>
          <cell r="N439" t="str">
            <v>Perum. Bedadung Indah Blok CC 7 - Jember</v>
          </cell>
          <cell r="O439" t="str">
            <v>0331 335637</v>
          </cell>
          <cell r="P439" t="str">
            <v>Slamet Sunarno</v>
          </cell>
          <cell r="Q439" t="str">
            <v>-</v>
          </cell>
        </row>
        <row r="440">
          <cell r="C440">
            <v>1564</v>
          </cell>
          <cell r="D440">
            <v>38427</v>
          </cell>
          <cell r="E440">
            <v>38457</v>
          </cell>
          <cell r="F440">
            <v>22</v>
          </cell>
          <cell r="G440" t="str">
            <v>Hadi Patrang</v>
          </cell>
          <cell r="H440">
            <v>41</v>
          </cell>
          <cell r="I440" t="str">
            <v>Mukimame</v>
          </cell>
          <cell r="J440">
            <v>100</v>
          </cell>
          <cell r="K440">
            <v>1250</v>
          </cell>
          <cell r="L440">
            <v>125000</v>
          </cell>
          <cell r="M440" t="str">
            <v>Dijual</v>
          </cell>
          <cell r="N440" t="str">
            <v>Jl Blimbing 70 Patrang Jember</v>
          </cell>
          <cell r="O440" t="str">
            <v>0331 428850</v>
          </cell>
          <cell r="P440" t="str">
            <v>Hadi Purnomo</v>
          </cell>
          <cell r="Q440" t="str">
            <v>-</v>
          </cell>
        </row>
        <row r="441">
          <cell r="D441">
            <v>38427</v>
          </cell>
          <cell r="E441">
            <v>38457</v>
          </cell>
          <cell r="F441">
            <v>11</v>
          </cell>
          <cell r="G441" t="str">
            <v xml:space="preserve">UD. Harapan Maju  </v>
          </cell>
          <cell r="H441">
            <v>31</v>
          </cell>
          <cell r="I441" t="str">
            <v>Edamame Beku</v>
          </cell>
          <cell r="J441">
            <v>5.5</v>
          </cell>
          <cell r="K441">
            <v>3000</v>
          </cell>
          <cell r="L441">
            <v>16500</v>
          </cell>
          <cell r="M441" t="str">
            <v>Dijual</v>
          </cell>
          <cell r="N441" t="str">
            <v>Perum. Bedadung Indah Blok CC 7 - Jember</v>
          </cell>
          <cell r="O441" t="str">
            <v>0331 335637</v>
          </cell>
          <cell r="P441" t="str">
            <v>Slamet Sunarno</v>
          </cell>
          <cell r="Q441" t="str">
            <v>-</v>
          </cell>
        </row>
        <row r="442">
          <cell r="D442">
            <v>38427</v>
          </cell>
          <cell r="E442">
            <v>38457</v>
          </cell>
          <cell r="F442">
            <v>11</v>
          </cell>
          <cell r="G442" t="str">
            <v xml:space="preserve">UD. Harapan Maju  </v>
          </cell>
          <cell r="H442">
            <v>32</v>
          </cell>
          <cell r="I442" t="str">
            <v>Edamame Beku</v>
          </cell>
          <cell r="J442">
            <v>5.5</v>
          </cell>
          <cell r="K442">
            <v>3000</v>
          </cell>
          <cell r="L442">
            <v>16500</v>
          </cell>
          <cell r="M442" t="str">
            <v>Dijual</v>
          </cell>
          <cell r="N442" t="str">
            <v>Perum. Bedadung Indah Blok CC 7 - Jember</v>
          </cell>
          <cell r="O442" t="str">
            <v>0331 335637</v>
          </cell>
          <cell r="P442" t="str">
            <v>Slamet Sunarno</v>
          </cell>
          <cell r="Q442" t="str">
            <v>-</v>
          </cell>
        </row>
        <row r="443">
          <cell r="C443">
            <v>1565</v>
          </cell>
          <cell r="D443">
            <v>38427</v>
          </cell>
          <cell r="E443">
            <v>38457</v>
          </cell>
          <cell r="F443">
            <v>4</v>
          </cell>
          <cell r="G443" t="str">
            <v>KSU Keluarga Mitratani</v>
          </cell>
          <cell r="H443">
            <v>31</v>
          </cell>
          <cell r="I443" t="str">
            <v>Edamame Beku</v>
          </cell>
          <cell r="J443">
            <v>18</v>
          </cell>
          <cell r="K443">
            <v>3000</v>
          </cell>
          <cell r="L443">
            <v>54000</v>
          </cell>
          <cell r="M443" t="str">
            <v>Dijual</v>
          </cell>
          <cell r="N443" t="str">
            <v>Jl. Brawijaya 83 - Jember</v>
          </cell>
          <cell r="O443" t="str">
            <v>0331 421211</v>
          </cell>
          <cell r="P443" t="str">
            <v>I Ketut Oka Bawa</v>
          </cell>
          <cell r="Q443" t="str">
            <v>01.613.052.8-626.000</v>
          </cell>
        </row>
        <row r="444">
          <cell r="D444">
            <v>38427</v>
          </cell>
          <cell r="E444">
            <v>38457</v>
          </cell>
          <cell r="F444">
            <v>4</v>
          </cell>
          <cell r="G444" t="str">
            <v>KSU Keluarga Mitratani</v>
          </cell>
          <cell r="H444">
            <v>32</v>
          </cell>
          <cell r="I444" t="str">
            <v>Edamame Beku</v>
          </cell>
          <cell r="J444">
            <v>18</v>
          </cell>
          <cell r="K444">
            <v>3000</v>
          </cell>
          <cell r="L444">
            <v>54000</v>
          </cell>
          <cell r="M444" t="str">
            <v>Dijual</v>
          </cell>
          <cell r="N444" t="str">
            <v>Jl. Brawijaya 83 - Jember</v>
          </cell>
          <cell r="O444" t="str">
            <v>0331 421211</v>
          </cell>
          <cell r="P444" t="str">
            <v>I Ketut Oka Bawa</v>
          </cell>
          <cell r="Q444" t="str">
            <v>01.613.052.8-626.000</v>
          </cell>
        </row>
        <row r="445">
          <cell r="D445">
            <v>38427</v>
          </cell>
          <cell r="E445">
            <v>38457</v>
          </cell>
          <cell r="F445">
            <v>11</v>
          </cell>
          <cell r="G445" t="str">
            <v xml:space="preserve">UD. Harapan Maju  </v>
          </cell>
          <cell r="H445">
            <v>61</v>
          </cell>
          <cell r="I445" t="str">
            <v xml:space="preserve">Edamame Segar </v>
          </cell>
          <cell r="J445">
            <v>75</v>
          </cell>
          <cell r="K445">
            <v>1650</v>
          </cell>
          <cell r="L445">
            <v>123750</v>
          </cell>
          <cell r="M445" t="str">
            <v>Dijual</v>
          </cell>
          <cell r="N445" t="str">
            <v>Perum. Bedadung Indah Blok CC 7 - Jember</v>
          </cell>
          <cell r="O445" t="str">
            <v>0331 335637</v>
          </cell>
          <cell r="P445" t="str">
            <v>Slamet Sunarno</v>
          </cell>
          <cell r="Q445" t="str">
            <v>-</v>
          </cell>
        </row>
        <row r="446">
          <cell r="C446">
            <v>1566</v>
          </cell>
          <cell r="D446">
            <v>38428</v>
          </cell>
          <cell r="E446">
            <v>38458</v>
          </cell>
          <cell r="F446">
            <v>22</v>
          </cell>
          <cell r="G446" t="str">
            <v>Hadi Patrang</v>
          </cell>
          <cell r="H446">
            <v>41</v>
          </cell>
          <cell r="I446" t="str">
            <v>Mukimame</v>
          </cell>
          <cell r="J446">
            <v>100</v>
          </cell>
          <cell r="K446">
            <v>1250</v>
          </cell>
          <cell r="L446">
            <v>125000</v>
          </cell>
          <cell r="M446" t="str">
            <v>Dijual</v>
          </cell>
          <cell r="N446" t="str">
            <v>Jl Blimbing 70 Patrang Jember</v>
          </cell>
          <cell r="O446" t="str">
            <v>0331 428850</v>
          </cell>
          <cell r="P446" t="str">
            <v>Hadi Purnomo</v>
          </cell>
          <cell r="Q446" t="str">
            <v>-</v>
          </cell>
        </row>
        <row r="447">
          <cell r="C447">
            <v>1567</v>
          </cell>
          <cell r="D447">
            <v>38428</v>
          </cell>
          <cell r="E447">
            <v>38458</v>
          </cell>
          <cell r="F447">
            <v>29</v>
          </cell>
          <cell r="G447" t="str">
            <v>P. Kusnadi</v>
          </cell>
          <cell r="H447">
            <v>41</v>
          </cell>
          <cell r="I447" t="str">
            <v>Mukimame</v>
          </cell>
          <cell r="J447">
            <v>50</v>
          </cell>
          <cell r="K447">
            <v>1250</v>
          </cell>
          <cell r="L447">
            <v>62500</v>
          </cell>
          <cell r="M447" t="str">
            <v>Dijual</v>
          </cell>
          <cell r="N447" t="str">
            <v>Mayang - Jember</v>
          </cell>
          <cell r="O447">
            <v>0</v>
          </cell>
          <cell r="P447">
            <v>0</v>
          </cell>
          <cell r="Q447">
            <v>0</v>
          </cell>
        </row>
        <row r="448">
          <cell r="C448">
            <v>1568</v>
          </cell>
          <cell r="D448">
            <v>38428</v>
          </cell>
          <cell r="E448">
            <v>38458</v>
          </cell>
          <cell r="F448">
            <v>7</v>
          </cell>
          <cell r="G448" t="str">
            <v xml:space="preserve">UD. Arum Sari  </v>
          </cell>
          <cell r="H448">
            <v>32</v>
          </cell>
          <cell r="I448" t="str">
            <v>Edamame Beku</v>
          </cell>
          <cell r="J448">
            <v>75</v>
          </cell>
          <cell r="K448">
            <v>1000</v>
          </cell>
          <cell r="L448">
            <v>75000</v>
          </cell>
          <cell r="M448" t="str">
            <v>Dijual</v>
          </cell>
          <cell r="N448" t="str">
            <v>Jl. LetJend. Suprapto 11 - Jember</v>
          </cell>
          <cell r="O448" t="str">
            <v>0331 333052</v>
          </cell>
          <cell r="P448" t="str">
            <v>Ahmad Taufik</v>
          </cell>
          <cell r="Q448" t="str">
            <v>-</v>
          </cell>
        </row>
        <row r="449">
          <cell r="C449">
            <v>1569</v>
          </cell>
          <cell r="D449">
            <v>38428</v>
          </cell>
          <cell r="E449">
            <v>38458</v>
          </cell>
          <cell r="F449">
            <v>18</v>
          </cell>
          <cell r="G449" t="str">
            <v xml:space="preserve">P. Sunyoto </v>
          </cell>
          <cell r="H449">
            <v>31</v>
          </cell>
          <cell r="I449" t="str">
            <v>Edamame Beku</v>
          </cell>
          <cell r="J449">
            <v>100</v>
          </cell>
          <cell r="K449">
            <v>3000</v>
          </cell>
          <cell r="L449">
            <v>300000</v>
          </cell>
          <cell r="M449" t="str">
            <v>Dijual</v>
          </cell>
          <cell r="N449" t="str">
            <v>Perum. Prasaja Mulya A 8 Probolinggo</v>
          </cell>
          <cell r="O449" t="str">
            <v>0335 422608</v>
          </cell>
          <cell r="P449" t="str">
            <v>P. Sunyoto</v>
          </cell>
          <cell r="Q449" t="str">
            <v>-</v>
          </cell>
        </row>
        <row r="450">
          <cell r="D450">
            <v>38428</v>
          </cell>
          <cell r="E450">
            <v>38458</v>
          </cell>
          <cell r="F450">
            <v>18</v>
          </cell>
          <cell r="G450" t="str">
            <v xml:space="preserve">P. Sunyoto </v>
          </cell>
          <cell r="H450">
            <v>41</v>
          </cell>
          <cell r="I450" t="str">
            <v>Mukimame</v>
          </cell>
          <cell r="J450">
            <v>50</v>
          </cell>
          <cell r="K450">
            <v>1250</v>
          </cell>
          <cell r="L450">
            <v>62500</v>
          </cell>
          <cell r="M450" t="str">
            <v>Dijual</v>
          </cell>
          <cell r="N450" t="str">
            <v>Perum. Prasaja Mulya A 8 Probolinggo</v>
          </cell>
          <cell r="O450" t="str">
            <v>0335 422608</v>
          </cell>
          <cell r="P450" t="str">
            <v>P. Sunyoto</v>
          </cell>
          <cell r="Q450" t="str">
            <v>-</v>
          </cell>
        </row>
        <row r="451">
          <cell r="C451">
            <v>1570</v>
          </cell>
          <cell r="D451">
            <v>38428</v>
          </cell>
          <cell r="E451">
            <v>38458</v>
          </cell>
          <cell r="F451">
            <v>4</v>
          </cell>
          <cell r="G451" t="str">
            <v>KSU Keluarga Mitratani</v>
          </cell>
          <cell r="H451">
            <v>61</v>
          </cell>
          <cell r="I451" t="str">
            <v xml:space="preserve">Edamame Segar </v>
          </cell>
          <cell r="J451">
            <v>25</v>
          </cell>
          <cell r="K451">
            <v>1650</v>
          </cell>
          <cell r="L451">
            <v>41250</v>
          </cell>
          <cell r="M451" t="str">
            <v>Dijual</v>
          </cell>
          <cell r="N451" t="str">
            <v>Jl. Brawijaya 83 - Jember</v>
          </cell>
          <cell r="O451" t="str">
            <v>0331 421211</v>
          </cell>
          <cell r="P451" t="str">
            <v>I Ketut Oka Bawa</v>
          </cell>
          <cell r="Q451" t="str">
            <v>01.613.052.8-626.000</v>
          </cell>
        </row>
        <row r="452">
          <cell r="C452">
            <v>1571</v>
          </cell>
          <cell r="D452">
            <v>38429</v>
          </cell>
          <cell r="E452">
            <v>38459</v>
          </cell>
          <cell r="F452">
            <v>4</v>
          </cell>
          <cell r="G452" t="str">
            <v>KSU Keluarga Mitratani</v>
          </cell>
          <cell r="H452">
            <v>61</v>
          </cell>
          <cell r="I452" t="str">
            <v xml:space="preserve">Edamame Segar </v>
          </cell>
          <cell r="J452">
            <v>20</v>
          </cell>
          <cell r="K452">
            <v>1650</v>
          </cell>
          <cell r="L452">
            <v>33000</v>
          </cell>
          <cell r="M452" t="str">
            <v>Dijual</v>
          </cell>
          <cell r="N452" t="str">
            <v>Jl. Brawijaya 83 - Jember</v>
          </cell>
          <cell r="O452" t="str">
            <v>0331 421211</v>
          </cell>
          <cell r="P452" t="str">
            <v>I Ketut Oka Bawa</v>
          </cell>
          <cell r="Q452" t="str">
            <v>01.613.052.8-626.000</v>
          </cell>
        </row>
        <row r="453">
          <cell r="C453">
            <v>1572</v>
          </cell>
          <cell r="D453">
            <v>38429</v>
          </cell>
          <cell r="E453">
            <v>38459</v>
          </cell>
          <cell r="F453">
            <v>15</v>
          </cell>
          <cell r="G453" t="str">
            <v>UD. Vitta Prima</v>
          </cell>
          <cell r="H453">
            <v>41</v>
          </cell>
          <cell r="I453" t="str">
            <v>Mukimame</v>
          </cell>
          <cell r="J453">
            <v>25</v>
          </cell>
          <cell r="K453">
            <v>1250</v>
          </cell>
          <cell r="L453">
            <v>31250</v>
          </cell>
          <cell r="M453" t="str">
            <v>Dijual</v>
          </cell>
          <cell r="N453" t="str">
            <v>Jl. LetJend. Suprapto Gg. 3A No. 47 - Jember</v>
          </cell>
          <cell r="O453" t="str">
            <v>0331 334117</v>
          </cell>
          <cell r="P453" t="str">
            <v>Eko Pramudianto</v>
          </cell>
          <cell r="Q453" t="str">
            <v>-</v>
          </cell>
        </row>
        <row r="454">
          <cell r="C454">
            <v>1573</v>
          </cell>
          <cell r="D454">
            <v>38429</v>
          </cell>
          <cell r="E454">
            <v>38459</v>
          </cell>
          <cell r="F454">
            <v>21</v>
          </cell>
          <cell r="G454" t="str">
            <v>Dr. Watik</v>
          </cell>
          <cell r="H454">
            <v>31</v>
          </cell>
          <cell r="I454" t="str">
            <v>Edamame Beku</v>
          </cell>
          <cell r="J454">
            <v>5</v>
          </cell>
          <cell r="K454">
            <v>3000</v>
          </cell>
          <cell r="L454">
            <v>15000</v>
          </cell>
          <cell r="M454" t="str">
            <v>Dijual</v>
          </cell>
          <cell r="N454" t="str">
            <v>Perum Iglas Jl.A Yani 74 Surabaya</v>
          </cell>
          <cell r="O454" t="str">
            <v>031 8291033</v>
          </cell>
          <cell r="P454" t="str">
            <v>Dr. Watik</v>
          </cell>
          <cell r="Q454" t="str">
            <v>-</v>
          </cell>
        </row>
        <row r="455">
          <cell r="D455">
            <v>38429</v>
          </cell>
          <cell r="E455">
            <v>38459</v>
          </cell>
          <cell r="F455">
            <v>21</v>
          </cell>
          <cell r="G455" t="str">
            <v>Dr. Watik</v>
          </cell>
          <cell r="H455">
            <v>32</v>
          </cell>
          <cell r="I455" t="str">
            <v>Edamame Beku</v>
          </cell>
          <cell r="J455">
            <v>5</v>
          </cell>
          <cell r="K455">
            <v>3000</v>
          </cell>
          <cell r="L455">
            <v>15000</v>
          </cell>
          <cell r="M455" t="str">
            <v>Dijual</v>
          </cell>
          <cell r="N455" t="str">
            <v>Perum Iglas Jl.A Yani 74 Surabaya</v>
          </cell>
          <cell r="O455" t="str">
            <v>031 8291033</v>
          </cell>
          <cell r="P455" t="str">
            <v>Dr. Watik</v>
          </cell>
          <cell r="Q455" t="str">
            <v>-</v>
          </cell>
        </row>
        <row r="456">
          <cell r="D456">
            <v>38429</v>
          </cell>
          <cell r="E456">
            <v>38459</v>
          </cell>
          <cell r="F456">
            <v>21</v>
          </cell>
          <cell r="G456" t="str">
            <v>Dr. Watik</v>
          </cell>
          <cell r="H456">
            <v>31</v>
          </cell>
          <cell r="I456" t="str">
            <v>Edamame Beku</v>
          </cell>
          <cell r="J456">
            <v>10</v>
          </cell>
          <cell r="K456">
            <v>3000</v>
          </cell>
          <cell r="L456">
            <v>30000</v>
          </cell>
          <cell r="M456" t="str">
            <v>Dijual</v>
          </cell>
          <cell r="N456" t="str">
            <v>Perum Iglas Jl.A Yani 74 Surabaya</v>
          </cell>
          <cell r="O456" t="str">
            <v>031 8291033</v>
          </cell>
          <cell r="P456" t="str">
            <v>Dr. Watik</v>
          </cell>
          <cell r="Q456" t="str">
            <v>-</v>
          </cell>
        </row>
        <row r="457">
          <cell r="D457">
            <v>38429</v>
          </cell>
          <cell r="E457">
            <v>38459</v>
          </cell>
          <cell r="F457">
            <v>21</v>
          </cell>
          <cell r="G457" t="str">
            <v>Dr. Watik</v>
          </cell>
          <cell r="H457">
            <v>32</v>
          </cell>
          <cell r="I457" t="str">
            <v>Edamame Beku</v>
          </cell>
          <cell r="J457">
            <v>10</v>
          </cell>
          <cell r="K457">
            <v>3000</v>
          </cell>
          <cell r="L457">
            <v>30000</v>
          </cell>
          <cell r="M457" t="str">
            <v>Dijual</v>
          </cell>
          <cell r="N457" t="str">
            <v>Perum Iglas Jl.A Yani 74 Surabaya</v>
          </cell>
          <cell r="O457" t="str">
            <v>031 8291033</v>
          </cell>
          <cell r="P457" t="str">
            <v>Dr. Watik</v>
          </cell>
          <cell r="Q457" t="str">
            <v>-</v>
          </cell>
        </row>
        <row r="458">
          <cell r="C458">
            <v>1574</v>
          </cell>
          <cell r="D458">
            <v>38429</v>
          </cell>
          <cell r="E458">
            <v>38459</v>
          </cell>
          <cell r="F458">
            <v>29</v>
          </cell>
          <cell r="G458" t="str">
            <v>P. Kusnadi</v>
          </cell>
          <cell r="H458">
            <v>41</v>
          </cell>
          <cell r="I458" t="str">
            <v>Mukimame</v>
          </cell>
          <cell r="J458">
            <v>50</v>
          </cell>
          <cell r="K458">
            <v>1250</v>
          </cell>
          <cell r="L458">
            <v>62500</v>
          </cell>
          <cell r="M458" t="str">
            <v>Dijual</v>
          </cell>
          <cell r="N458" t="str">
            <v>Mayang - Jember</v>
          </cell>
          <cell r="O458">
            <v>0</v>
          </cell>
          <cell r="P458">
            <v>0</v>
          </cell>
          <cell r="Q458">
            <v>0</v>
          </cell>
        </row>
        <row r="459">
          <cell r="C459">
            <v>1575</v>
          </cell>
          <cell r="D459">
            <v>38429</v>
          </cell>
          <cell r="E459">
            <v>38459</v>
          </cell>
          <cell r="F459">
            <v>11</v>
          </cell>
          <cell r="G459" t="str">
            <v xml:space="preserve">UD. Harapan Maju  </v>
          </cell>
          <cell r="H459">
            <v>61</v>
          </cell>
          <cell r="I459" t="str">
            <v xml:space="preserve">Edamame Segar </v>
          </cell>
          <cell r="J459">
            <v>75</v>
          </cell>
          <cell r="K459">
            <v>1650</v>
          </cell>
          <cell r="L459">
            <v>123750</v>
          </cell>
          <cell r="M459" t="str">
            <v>Dijual</v>
          </cell>
          <cell r="N459" t="str">
            <v>Perum. Bedadung Indah Blok CC 7 - Jember</v>
          </cell>
          <cell r="O459" t="str">
            <v>0331 335637</v>
          </cell>
          <cell r="P459" t="str">
            <v>Slamet Sunarno</v>
          </cell>
          <cell r="Q459" t="str">
            <v>-</v>
          </cell>
        </row>
        <row r="460">
          <cell r="C460">
            <v>1576</v>
          </cell>
          <cell r="D460">
            <v>38430</v>
          </cell>
          <cell r="E460">
            <v>38460</v>
          </cell>
          <cell r="F460">
            <v>11</v>
          </cell>
          <cell r="G460" t="str">
            <v xml:space="preserve">UD. Harapan Maju  </v>
          </cell>
          <cell r="H460">
            <v>31</v>
          </cell>
          <cell r="I460" t="str">
            <v>Edamame Beku</v>
          </cell>
          <cell r="J460">
            <v>50</v>
          </cell>
          <cell r="K460">
            <v>3000</v>
          </cell>
          <cell r="L460">
            <v>150000</v>
          </cell>
          <cell r="M460" t="str">
            <v>Dijual</v>
          </cell>
          <cell r="N460" t="str">
            <v>Perum. Bedadung Indah Blok CC 7 - Jember</v>
          </cell>
          <cell r="O460" t="str">
            <v>0331 335637</v>
          </cell>
          <cell r="P460" t="str">
            <v>Slamet Sunarno</v>
          </cell>
          <cell r="Q460" t="str">
            <v>-</v>
          </cell>
        </row>
        <row r="461">
          <cell r="D461">
            <v>38430</v>
          </cell>
          <cell r="E461">
            <v>38460</v>
          </cell>
          <cell r="F461">
            <v>11</v>
          </cell>
          <cell r="G461" t="str">
            <v xml:space="preserve">UD. Harapan Maju  </v>
          </cell>
          <cell r="H461">
            <v>31</v>
          </cell>
          <cell r="I461" t="str">
            <v>Edamame Beku</v>
          </cell>
          <cell r="J461">
            <v>24</v>
          </cell>
          <cell r="K461">
            <v>3000</v>
          </cell>
          <cell r="L461">
            <v>72000</v>
          </cell>
          <cell r="M461" t="str">
            <v>Dijual</v>
          </cell>
          <cell r="N461" t="str">
            <v>Perum. Bedadung Indah Blok CC 7 - Jember</v>
          </cell>
          <cell r="O461" t="str">
            <v>0331 335637</v>
          </cell>
          <cell r="P461" t="str">
            <v>Slamet Sunarno</v>
          </cell>
          <cell r="Q461" t="str">
            <v>-</v>
          </cell>
        </row>
        <row r="462">
          <cell r="D462">
            <v>38430</v>
          </cell>
          <cell r="E462">
            <v>38460</v>
          </cell>
          <cell r="F462">
            <v>11</v>
          </cell>
          <cell r="G462" t="str">
            <v xml:space="preserve">UD. Harapan Maju  </v>
          </cell>
          <cell r="H462">
            <v>32</v>
          </cell>
          <cell r="I462" t="str">
            <v>Edamame Beku</v>
          </cell>
          <cell r="J462">
            <v>24</v>
          </cell>
          <cell r="K462">
            <v>3000</v>
          </cell>
          <cell r="L462">
            <v>72000</v>
          </cell>
          <cell r="M462" t="str">
            <v>Dijual</v>
          </cell>
          <cell r="N462" t="str">
            <v>Perum. Bedadung Indah Blok CC 7 - Jember</v>
          </cell>
          <cell r="O462" t="str">
            <v>0331 335637</v>
          </cell>
          <cell r="P462" t="str">
            <v>Slamet Sunarno</v>
          </cell>
          <cell r="Q462" t="str">
            <v>-</v>
          </cell>
        </row>
        <row r="463">
          <cell r="C463">
            <v>1577</v>
          </cell>
          <cell r="D463">
            <v>38430</v>
          </cell>
          <cell r="E463">
            <v>38460</v>
          </cell>
          <cell r="F463">
            <v>29</v>
          </cell>
          <cell r="G463" t="str">
            <v>P. Kusnadi</v>
          </cell>
          <cell r="H463">
            <v>41</v>
          </cell>
          <cell r="I463" t="str">
            <v>Mukimame</v>
          </cell>
          <cell r="J463">
            <v>25</v>
          </cell>
          <cell r="K463">
            <v>1250</v>
          </cell>
          <cell r="L463">
            <v>31250</v>
          </cell>
          <cell r="M463" t="str">
            <v>Dijual</v>
          </cell>
          <cell r="N463" t="str">
            <v>Mayang - Jember</v>
          </cell>
          <cell r="O463">
            <v>0</v>
          </cell>
          <cell r="P463">
            <v>0</v>
          </cell>
          <cell r="Q463">
            <v>0</v>
          </cell>
        </row>
        <row r="464">
          <cell r="D464">
            <v>38430</v>
          </cell>
          <cell r="E464">
            <v>38460</v>
          </cell>
          <cell r="F464">
            <v>29</v>
          </cell>
          <cell r="G464" t="str">
            <v>P. Kusnadi</v>
          </cell>
          <cell r="H464">
            <v>32</v>
          </cell>
          <cell r="I464" t="str">
            <v>Edamame Beku</v>
          </cell>
          <cell r="J464">
            <v>25</v>
          </cell>
          <cell r="K464">
            <v>1000</v>
          </cell>
          <cell r="L464">
            <v>25000</v>
          </cell>
          <cell r="M464" t="str">
            <v>Dijual</v>
          </cell>
          <cell r="N464" t="str">
            <v>Mayang - Jember</v>
          </cell>
          <cell r="O464">
            <v>0</v>
          </cell>
          <cell r="P464">
            <v>0</v>
          </cell>
          <cell r="Q464">
            <v>0</v>
          </cell>
        </row>
        <row r="465">
          <cell r="C465">
            <v>1578</v>
          </cell>
          <cell r="D465">
            <v>38431</v>
          </cell>
          <cell r="E465">
            <v>38461</v>
          </cell>
          <cell r="F465">
            <v>29</v>
          </cell>
          <cell r="G465" t="str">
            <v>P. Kusnadi</v>
          </cell>
          <cell r="H465">
            <v>41</v>
          </cell>
          <cell r="I465" t="str">
            <v>Mukimame</v>
          </cell>
          <cell r="J465">
            <v>50</v>
          </cell>
          <cell r="K465">
            <v>1250</v>
          </cell>
          <cell r="L465">
            <v>62500</v>
          </cell>
          <cell r="M465" t="str">
            <v>Dijual</v>
          </cell>
          <cell r="N465" t="str">
            <v>Mayang - Jember</v>
          </cell>
          <cell r="O465">
            <v>0</v>
          </cell>
          <cell r="P465">
            <v>0</v>
          </cell>
          <cell r="Q465">
            <v>0</v>
          </cell>
        </row>
        <row r="466">
          <cell r="D466">
            <v>38430</v>
          </cell>
          <cell r="E466">
            <v>38460</v>
          </cell>
          <cell r="F466">
            <v>11</v>
          </cell>
          <cell r="G466" t="str">
            <v xml:space="preserve">UD. Harapan Maju  </v>
          </cell>
          <cell r="H466">
            <v>31</v>
          </cell>
          <cell r="I466" t="str">
            <v>Edamame Beku</v>
          </cell>
          <cell r="J466">
            <v>15</v>
          </cell>
          <cell r="K466">
            <v>3000</v>
          </cell>
          <cell r="L466">
            <v>45000</v>
          </cell>
          <cell r="M466" t="str">
            <v>Dijual</v>
          </cell>
          <cell r="N466" t="str">
            <v>Perum. Bedadung Indah Blok CC 7 - Jember</v>
          </cell>
          <cell r="O466" t="str">
            <v>0331 335637</v>
          </cell>
          <cell r="P466" t="str">
            <v>Slamet Sunarno</v>
          </cell>
          <cell r="Q466" t="str">
            <v>-</v>
          </cell>
        </row>
        <row r="467">
          <cell r="D467">
            <v>38430</v>
          </cell>
          <cell r="E467">
            <v>38460</v>
          </cell>
          <cell r="F467">
            <v>11</v>
          </cell>
          <cell r="G467" t="str">
            <v xml:space="preserve">UD. Harapan Maju  </v>
          </cell>
          <cell r="H467">
            <v>32</v>
          </cell>
          <cell r="I467" t="str">
            <v>Edamame Beku</v>
          </cell>
          <cell r="J467">
            <v>15</v>
          </cell>
          <cell r="K467">
            <v>3000</v>
          </cell>
          <cell r="L467">
            <v>45000</v>
          </cell>
          <cell r="M467" t="str">
            <v>Dijual</v>
          </cell>
          <cell r="N467" t="str">
            <v>Perum. Bedadung Indah Blok CC 7 - Jember</v>
          </cell>
          <cell r="O467" t="str">
            <v>0331 335637</v>
          </cell>
          <cell r="P467" t="str">
            <v>Slamet Sunarno</v>
          </cell>
          <cell r="Q467" t="str">
            <v>-</v>
          </cell>
        </row>
        <row r="468">
          <cell r="C468">
            <v>1580</v>
          </cell>
          <cell r="D468">
            <v>38432</v>
          </cell>
          <cell r="E468">
            <v>38462</v>
          </cell>
          <cell r="F468">
            <v>29</v>
          </cell>
          <cell r="G468" t="str">
            <v>Lukman Sanusi</v>
          </cell>
          <cell r="H468">
            <v>41</v>
          </cell>
          <cell r="I468" t="str">
            <v>Mukimame</v>
          </cell>
          <cell r="J468">
            <v>50</v>
          </cell>
          <cell r="K468">
            <v>1250</v>
          </cell>
          <cell r="L468">
            <v>62500</v>
          </cell>
          <cell r="M468" t="str">
            <v>Dijual</v>
          </cell>
          <cell r="N468" t="str">
            <v>Mayang - Jember</v>
          </cell>
          <cell r="O468">
            <v>0</v>
          </cell>
          <cell r="P468">
            <v>0</v>
          </cell>
          <cell r="Q468">
            <v>0</v>
          </cell>
        </row>
        <row r="469">
          <cell r="C469">
            <v>1581</v>
          </cell>
          <cell r="D469">
            <v>38435</v>
          </cell>
          <cell r="E469">
            <v>38465</v>
          </cell>
          <cell r="F469">
            <v>10</v>
          </cell>
          <cell r="G469" t="str">
            <v xml:space="preserve">PT. Saung Mirwan </v>
          </cell>
          <cell r="H469">
            <v>51</v>
          </cell>
          <cell r="I469" t="str">
            <v xml:space="preserve">Edamame Segar </v>
          </cell>
          <cell r="J469">
            <v>700</v>
          </cell>
          <cell r="K469">
            <v>3500</v>
          </cell>
          <cell r="L469">
            <v>2450000</v>
          </cell>
          <cell r="M469" t="str">
            <v>Dijual</v>
          </cell>
          <cell r="N469" t="str">
            <v>Jl. Cekopo Selatan Ds. Sukamana - Bogor</v>
          </cell>
          <cell r="O469" t="str">
            <v>0251 241269</v>
          </cell>
          <cell r="P469" t="str">
            <v>Bp. Rolis</v>
          </cell>
          <cell r="Q469" t="str">
            <v>-</v>
          </cell>
        </row>
        <row r="470">
          <cell r="C470">
            <v>1582</v>
          </cell>
          <cell r="D470">
            <v>38432</v>
          </cell>
          <cell r="E470">
            <v>38462</v>
          </cell>
          <cell r="F470">
            <v>14</v>
          </cell>
          <cell r="G470" t="str">
            <v>UD. Slamet</v>
          </cell>
          <cell r="H470">
            <v>32</v>
          </cell>
          <cell r="I470" t="str">
            <v>Edamame Beku</v>
          </cell>
          <cell r="J470">
            <v>5</v>
          </cell>
          <cell r="K470">
            <v>3000</v>
          </cell>
          <cell r="L470">
            <v>15000</v>
          </cell>
          <cell r="M470" t="str">
            <v>Dijual</v>
          </cell>
          <cell r="N470" t="str">
            <v>Jl. Pahlawan  gg. Gangsiran - Probolinggo</v>
          </cell>
          <cell r="O470" t="str">
            <v>0335 424276</v>
          </cell>
          <cell r="P470" t="str">
            <v>Slamet Hariyadi</v>
          </cell>
          <cell r="Q470" t="str">
            <v>-</v>
          </cell>
        </row>
        <row r="471">
          <cell r="D471">
            <v>38432</v>
          </cell>
          <cell r="E471">
            <v>38462</v>
          </cell>
          <cell r="F471">
            <v>14</v>
          </cell>
          <cell r="G471" t="str">
            <v>UD. Slamet</v>
          </cell>
          <cell r="H471">
            <v>61</v>
          </cell>
          <cell r="I471" t="str">
            <v xml:space="preserve">Edamame Segar </v>
          </cell>
          <cell r="J471">
            <v>50</v>
          </cell>
          <cell r="K471">
            <v>1650</v>
          </cell>
          <cell r="L471">
            <v>82500</v>
          </cell>
          <cell r="M471" t="str">
            <v>Dijual</v>
          </cell>
          <cell r="N471" t="str">
            <v>Jl. Pahlawan  gg. Gangsiran - Probolinggo</v>
          </cell>
          <cell r="O471" t="str">
            <v>0335 424276</v>
          </cell>
          <cell r="P471" t="str">
            <v>Slamet Hariyadi</v>
          </cell>
          <cell r="Q471" t="str">
            <v>-</v>
          </cell>
        </row>
        <row r="472">
          <cell r="C472">
            <v>1583</v>
          </cell>
          <cell r="D472">
            <v>38431</v>
          </cell>
          <cell r="E472">
            <v>38461</v>
          </cell>
          <cell r="F472">
            <v>11</v>
          </cell>
          <cell r="G472" t="str">
            <v xml:space="preserve">UD. Harapan Maju  </v>
          </cell>
          <cell r="H472">
            <v>61</v>
          </cell>
          <cell r="I472" t="str">
            <v xml:space="preserve">Edamame Segar </v>
          </cell>
          <cell r="J472">
            <v>100</v>
          </cell>
          <cell r="K472">
            <v>1650</v>
          </cell>
          <cell r="L472">
            <v>165000</v>
          </cell>
          <cell r="M472" t="str">
            <v>Dijual</v>
          </cell>
          <cell r="N472" t="str">
            <v>Perum. Bedadung Indah Blok CC 7 - Jember</v>
          </cell>
          <cell r="O472" t="str">
            <v>0331 335637</v>
          </cell>
          <cell r="P472" t="str">
            <v>Slamet Sunarno</v>
          </cell>
          <cell r="Q472" t="str">
            <v>-</v>
          </cell>
        </row>
        <row r="473">
          <cell r="C473">
            <v>1584</v>
          </cell>
          <cell r="D473">
            <v>38432</v>
          </cell>
          <cell r="E473">
            <v>38462</v>
          </cell>
          <cell r="F473">
            <v>13</v>
          </cell>
          <cell r="G473" t="str">
            <v>UD. Tani Madani</v>
          </cell>
          <cell r="H473">
            <v>61</v>
          </cell>
          <cell r="I473" t="str">
            <v xml:space="preserve">Edamame Segar </v>
          </cell>
          <cell r="J473">
            <v>10</v>
          </cell>
          <cell r="K473">
            <v>1650</v>
          </cell>
          <cell r="L473">
            <v>16500</v>
          </cell>
          <cell r="M473" t="str">
            <v>Dijual</v>
          </cell>
          <cell r="N473" t="str">
            <v>BLKIP Singosari - Malang</v>
          </cell>
          <cell r="O473" t="str">
            <v>0341 450731</v>
          </cell>
          <cell r="P473" t="str">
            <v>Ny. Wahyu  Hendra</v>
          </cell>
          <cell r="Q473" t="str">
            <v>-</v>
          </cell>
        </row>
        <row r="474">
          <cell r="D474">
            <v>38432</v>
          </cell>
          <cell r="E474">
            <v>38462</v>
          </cell>
          <cell r="F474">
            <v>13</v>
          </cell>
          <cell r="G474" t="str">
            <v>UD. Tani Madani</v>
          </cell>
          <cell r="H474">
            <v>31</v>
          </cell>
          <cell r="I474" t="str">
            <v>Edamame Beku</v>
          </cell>
          <cell r="J474">
            <v>10</v>
          </cell>
          <cell r="K474">
            <v>3000</v>
          </cell>
          <cell r="L474">
            <v>30000</v>
          </cell>
          <cell r="M474" t="str">
            <v>Dijual</v>
          </cell>
          <cell r="N474" t="str">
            <v>BLKIP Singosari - Malang</v>
          </cell>
          <cell r="O474" t="str">
            <v>0341 450731</v>
          </cell>
          <cell r="P474" t="str">
            <v>Ny. Wahyu  Hendra</v>
          </cell>
          <cell r="Q474" t="str">
            <v>-</v>
          </cell>
        </row>
        <row r="475">
          <cell r="C475">
            <v>1585</v>
          </cell>
          <cell r="D475">
            <v>38432</v>
          </cell>
          <cell r="E475">
            <v>38462</v>
          </cell>
          <cell r="F475">
            <v>4</v>
          </cell>
          <cell r="G475" t="str">
            <v>KSU Keluarga Mitratani</v>
          </cell>
          <cell r="H475">
            <v>31</v>
          </cell>
          <cell r="I475" t="str">
            <v>Edamame Beku</v>
          </cell>
          <cell r="J475">
            <v>18</v>
          </cell>
          <cell r="K475">
            <v>3000</v>
          </cell>
          <cell r="L475">
            <v>54000</v>
          </cell>
          <cell r="M475" t="str">
            <v>Dijual</v>
          </cell>
          <cell r="N475" t="str">
            <v>Jl. Brawijaya 83 - Jember</v>
          </cell>
          <cell r="O475" t="str">
            <v>0331 421211</v>
          </cell>
          <cell r="P475" t="str">
            <v>I Ketut Oka Bawa</v>
          </cell>
          <cell r="Q475" t="str">
            <v>01.613.052.8-626.000</v>
          </cell>
        </row>
        <row r="476">
          <cell r="D476">
            <v>38432</v>
          </cell>
          <cell r="E476">
            <v>38462</v>
          </cell>
          <cell r="F476">
            <v>4</v>
          </cell>
          <cell r="G476" t="str">
            <v>KSU Keluarga Mitratani</v>
          </cell>
          <cell r="H476">
            <v>32</v>
          </cell>
          <cell r="I476" t="str">
            <v>Edamame Beku</v>
          </cell>
          <cell r="J476">
            <v>18</v>
          </cell>
          <cell r="K476">
            <v>3000</v>
          </cell>
          <cell r="L476">
            <v>54000</v>
          </cell>
          <cell r="M476" t="str">
            <v>Dijual</v>
          </cell>
          <cell r="N476" t="str">
            <v>Jl. Brawijaya 83 - Jember</v>
          </cell>
          <cell r="O476" t="str">
            <v>0331 421211</v>
          </cell>
          <cell r="P476" t="str">
            <v>I Ketut Oka Bawa</v>
          </cell>
          <cell r="Q476" t="str">
            <v>01.613.052.8-626.000</v>
          </cell>
        </row>
        <row r="477">
          <cell r="C477">
            <v>1586</v>
          </cell>
          <cell r="D477">
            <v>38432</v>
          </cell>
          <cell r="E477">
            <v>38462</v>
          </cell>
          <cell r="F477">
            <v>4</v>
          </cell>
          <cell r="G477" t="str">
            <v>KSU Keluarga Mitratani</v>
          </cell>
          <cell r="H477">
            <v>61</v>
          </cell>
          <cell r="I477" t="str">
            <v xml:space="preserve">Edamame Segar </v>
          </cell>
          <cell r="J477">
            <v>5</v>
          </cell>
          <cell r="K477">
            <v>1650</v>
          </cell>
          <cell r="L477">
            <v>8250</v>
          </cell>
          <cell r="M477" t="str">
            <v>Dijual</v>
          </cell>
          <cell r="N477" t="str">
            <v>Jl. Brawijaya 83 - Jember</v>
          </cell>
          <cell r="O477" t="str">
            <v>0331 421211</v>
          </cell>
          <cell r="P477" t="str">
            <v>I Ketut Oka Bawa</v>
          </cell>
          <cell r="Q477" t="str">
            <v>01.613.052.8-626.000</v>
          </cell>
        </row>
        <row r="478">
          <cell r="C478">
            <v>1587</v>
          </cell>
          <cell r="D478">
            <v>38432</v>
          </cell>
          <cell r="E478">
            <v>38462</v>
          </cell>
          <cell r="F478">
            <v>11</v>
          </cell>
          <cell r="G478" t="str">
            <v xml:space="preserve">UD. Harapan Maju  </v>
          </cell>
          <cell r="H478">
            <v>61</v>
          </cell>
          <cell r="I478" t="str">
            <v xml:space="preserve">Edamame Segar </v>
          </cell>
          <cell r="J478">
            <v>200</v>
          </cell>
          <cell r="K478">
            <v>1650</v>
          </cell>
          <cell r="L478">
            <v>330000</v>
          </cell>
          <cell r="M478" t="str">
            <v>Dijual</v>
          </cell>
          <cell r="N478" t="str">
            <v>Perum. Bedadung Indah Blok CC 7 - Jember</v>
          </cell>
          <cell r="O478" t="str">
            <v>0331 335637</v>
          </cell>
          <cell r="P478" t="str">
            <v>Slamet Sunarno</v>
          </cell>
          <cell r="Q478" t="str">
            <v>-</v>
          </cell>
        </row>
        <row r="479">
          <cell r="C479">
            <v>1588</v>
          </cell>
          <cell r="D479">
            <v>38433</v>
          </cell>
          <cell r="E479">
            <v>38463</v>
          </cell>
          <cell r="F479">
            <v>11</v>
          </cell>
          <cell r="G479" t="str">
            <v xml:space="preserve">UD. Harapan Maju  </v>
          </cell>
          <cell r="H479">
            <v>61</v>
          </cell>
          <cell r="I479" t="str">
            <v xml:space="preserve">Edamame Segar </v>
          </cell>
          <cell r="J479">
            <v>75</v>
          </cell>
          <cell r="K479">
            <v>1650</v>
          </cell>
          <cell r="L479">
            <v>123750</v>
          </cell>
          <cell r="M479" t="str">
            <v>Dijual</v>
          </cell>
          <cell r="N479" t="str">
            <v>Perum. Bedadung Indah Blok CC 7 - Jember</v>
          </cell>
          <cell r="O479" t="str">
            <v>0331 335637</v>
          </cell>
          <cell r="P479" t="str">
            <v>Slamet Sunarno</v>
          </cell>
          <cell r="Q479" t="str">
            <v>-</v>
          </cell>
        </row>
        <row r="480">
          <cell r="C480">
            <v>1589</v>
          </cell>
          <cell r="D480">
            <v>38433</v>
          </cell>
          <cell r="E480">
            <v>38463</v>
          </cell>
          <cell r="F480">
            <v>29</v>
          </cell>
          <cell r="G480" t="str">
            <v>P. Kusnadi</v>
          </cell>
          <cell r="H480">
            <v>32</v>
          </cell>
          <cell r="I480" t="str">
            <v>Edamame Beku</v>
          </cell>
          <cell r="J480">
            <v>25</v>
          </cell>
          <cell r="K480">
            <v>1000</v>
          </cell>
          <cell r="L480">
            <v>25000</v>
          </cell>
          <cell r="M480" t="str">
            <v>Dijual</v>
          </cell>
          <cell r="N480" t="str">
            <v>Mayang - Jember</v>
          </cell>
          <cell r="O480">
            <v>0</v>
          </cell>
          <cell r="P480">
            <v>0</v>
          </cell>
          <cell r="Q480">
            <v>0</v>
          </cell>
        </row>
        <row r="481">
          <cell r="D481">
            <v>38433</v>
          </cell>
          <cell r="E481">
            <v>38463</v>
          </cell>
          <cell r="F481">
            <v>29</v>
          </cell>
          <cell r="G481" t="str">
            <v>P. Kusnadi</v>
          </cell>
          <cell r="H481">
            <v>41</v>
          </cell>
          <cell r="I481" t="str">
            <v>Mukimame</v>
          </cell>
          <cell r="J481">
            <v>25</v>
          </cell>
          <cell r="K481">
            <v>1250</v>
          </cell>
          <cell r="L481">
            <v>31250</v>
          </cell>
          <cell r="M481" t="str">
            <v>Dijual</v>
          </cell>
          <cell r="N481" t="str">
            <v>Mayang - Jember</v>
          </cell>
          <cell r="O481">
            <v>0</v>
          </cell>
          <cell r="P481">
            <v>0</v>
          </cell>
          <cell r="Q481">
            <v>0</v>
          </cell>
        </row>
        <row r="482">
          <cell r="D482">
            <v>38433</v>
          </cell>
          <cell r="E482">
            <v>38463</v>
          </cell>
          <cell r="F482">
            <v>11</v>
          </cell>
          <cell r="G482" t="str">
            <v xml:space="preserve">UD. Harapan Maju  </v>
          </cell>
          <cell r="H482">
            <v>31</v>
          </cell>
          <cell r="I482" t="str">
            <v>Edamame Beku</v>
          </cell>
          <cell r="J482">
            <v>5</v>
          </cell>
          <cell r="K482">
            <v>3000</v>
          </cell>
          <cell r="L482">
            <v>15000</v>
          </cell>
          <cell r="M482" t="str">
            <v>Dijual</v>
          </cell>
          <cell r="N482" t="str">
            <v>Perum. Bedadung Indah Blok CC 7 - Jember</v>
          </cell>
          <cell r="O482" t="str">
            <v>0331 335637</v>
          </cell>
          <cell r="P482" t="str">
            <v>Slamet Sunarno</v>
          </cell>
          <cell r="Q482" t="str">
            <v>-</v>
          </cell>
        </row>
        <row r="483">
          <cell r="C483">
            <v>1590</v>
          </cell>
          <cell r="D483">
            <v>38433</v>
          </cell>
          <cell r="E483">
            <v>38463</v>
          </cell>
          <cell r="F483">
            <v>22</v>
          </cell>
          <cell r="G483" t="str">
            <v>Hadi Patrang</v>
          </cell>
          <cell r="H483">
            <v>41</v>
          </cell>
          <cell r="I483" t="str">
            <v>Mukimame</v>
          </cell>
          <cell r="J483">
            <v>100</v>
          </cell>
          <cell r="K483">
            <v>1250</v>
          </cell>
          <cell r="L483">
            <v>125000</v>
          </cell>
          <cell r="M483" t="str">
            <v>Dijual</v>
          </cell>
          <cell r="N483" t="str">
            <v>Jl Blimbing 70 Patrang Jember</v>
          </cell>
          <cell r="O483" t="str">
            <v>0331 428850</v>
          </cell>
          <cell r="P483" t="str">
            <v>Hadi Purnomo</v>
          </cell>
          <cell r="Q483" t="str">
            <v>-</v>
          </cell>
        </row>
        <row r="484">
          <cell r="D484">
            <v>38433</v>
          </cell>
          <cell r="E484">
            <v>38463</v>
          </cell>
          <cell r="F484">
            <v>0</v>
          </cell>
          <cell r="G484" t="str">
            <v>Pemasaran</v>
          </cell>
          <cell r="H484">
            <v>11</v>
          </cell>
          <cell r="I484" t="str">
            <v>Edamame Beku</v>
          </cell>
          <cell r="J484">
            <v>1</v>
          </cell>
          <cell r="K484">
            <v>9000</v>
          </cell>
          <cell r="L484">
            <v>9000</v>
          </cell>
          <cell r="M484" t="str">
            <v>Sample</v>
          </cell>
          <cell r="N484" t="e">
            <v>#N/A</v>
          </cell>
          <cell r="O484" t="e">
            <v>#N/A</v>
          </cell>
          <cell r="P484" t="e">
            <v>#N/A</v>
          </cell>
          <cell r="Q484" t="e">
            <v>#N/A</v>
          </cell>
        </row>
        <row r="485">
          <cell r="D485">
            <v>38433</v>
          </cell>
          <cell r="E485">
            <v>38463</v>
          </cell>
          <cell r="F485">
            <v>0</v>
          </cell>
          <cell r="G485" t="str">
            <v>Pemasaran</v>
          </cell>
          <cell r="H485">
            <v>11</v>
          </cell>
          <cell r="I485" t="str">
            <v>Edamame Beku</v>
          </cell>
          <cell r="J485">
            <v>1</v>
          </cell>
          <cell r="K485">
            <v>9000</v>
          </cell>
          <cell r="L485">
            <v>9000</v>
          </cell>
          <cell r="M485" t="str">
            <v>Sample</v>
          </cell>
          <cell r="N485" t="e">
            <v>#N/A</v>
          </cell>
          <cell r="O485" t="e">
            <v>#N/A</v>
          </cell>
          <cell r="P485" t="e">
            <v>#N/A</v>
          </cell>
          <cell r="Q485" t="e">
            <v>#N/A</v>
          </cell>
        </row>
        <row r="486">
          <cell r="D486">
            <v>38433</v>
          </cell>
          <cell r="E486">
            <v>38463</v>
          </cell>
          <cell r="F486">
            <v>0</v>
          </cell>
          <cell r="G486" t="str">
            <v>Pemasaran</v>
          </cell>
          <cell r="H486">
            <v>31</v>
          </cell>
          <cell r="I486" t="str">
            <v>Edamame Beku</v>
          </cell>
          <cell r="J486">
            <v>1</v>
          </cell>
          <cell r="K486">
            <v>3000</v>
          </cell>
          <cell r="L486">
            <v>3000</v>
          </cell>
          <cell r="M486" t="str">
            <v>Sample</v>
          </cell>
          <cell r="N486" t="e">
            <v>#N/A</v>
          </cell>
          <cell r="O486" t="e">
            <v>#N/A</v>
          </cell>
          <cell r="P486" t="e">
            <v>#N/A</v>
          </cell>
          <cell r="Q486" t="e">
            <v>#N/A</v>
          </cell>
        </row>
        <row r="487">
          <cell r="D487">
            <v>38433</v>
          </cell>
          <cell r="E487">
            <v>38463</v>
          </cell>
          <cell r="F487">
            <v>0</v>
          </cell>
          <cell r="G487" t="str">
            <v>Pemasaran</v>
          </cell>
          <cell r="H487">
            <v>32</v>
          </cell>
          <cell r="I487" t="str">
            <v>Edamame Beku</v>
          </cell>
          <cell r="J487">
            <v>1</v>
          </cell>
          <cell r="K487">
            <v>3000</v>
          </cell>
          <cell r="L487">
            <v>3000</v>
          </cell>
          <cell r="M487" t="str">
            <v>Sample</v>
          </cell>
          <cell r="N487" t="e">
            <v>#N/A</v>
          </cell>
          <cell r="O487" t="e">
            <v>#N/A</v>
          </cell>
          <cell r="P487" t="e">
            <v>#N/A</v>
          </cell>
          <cell r="Q487" t="e">
            <v>#N/A</v>
          </cell>
        </row>
        <row r="488">
          <cell r="C488">
            <v>1591</v>
          </cell>
          <cell r="D488">
            <v>38433</v>
          </cell>
          <cell r="E488">
            <v>38463</v>
          </cell>
          <cell r="F488">
            <v>28</v>
          </cell>
          <cell r="G488" t="str">
            <v>Bp. Aditya</v>
          </cell>
          <cell r="H488">
            <v>61</v>
          </cell>
          <cell r="I488" t="str">
            <v xml:space="preserve">Edamame Segar </v>
          </cell>
          <cell r="J488">
            <v>50</v>
          </cell>
          <cell r="K488">
            <v>1650</v>
          </cell>
          <cell r="L488">
            <v>82500</v>
          </cell>
          <cell r="M488" t="str">
            <v>Dijual</v>
          </cell>
          <cell r="N488" t="str">
            <v>Pasuruan</v>
          </cell>
          <cell r="O488" t="str">
            <v>-</v>
          </cell>
          <cell r="P488" t="str">
            <v>-</v>
          </cell>
          <cell r="Q488" t="str">
            <v>-</v>
          </cell>
        </row>
        <row r="489">
          <cell r="C489">
            <v>1579</v>
          </cell>
          <cell r="D489">
            <v>38433</v>
          </cell>
          <cell r="E489">
            <v>38463</v>
          </cell>
          <cell r="F489">
            <v>11</v>
          </cell>
          <cell r="G489" t="str">
            <v xml:space="preserve">UD. Harapan Maju  </v>
          </cell>
          <cell r="H489">
            <v>31</v>
          </cell>
          <cell r="I489" t="str">
            <v>Edamame Beku</v>
          </cell>
          <cell r="J489">
            <v>15</v>
          </cell>
          <cell r="K489">
            <v>3000</v>
          </cell>
          <cell r="L489">
            <v>45000</v>
          </cell>
          <cell r="M489" t="str">
            <v>Dijual</v>
          </cell>
          <cell r="N489" t="str">
            <v>Perum. Bedadung Indah Blok CC 7 - Jember</v>
          </cell>
          <cell r="O489" t="str">
            <v>0331 335637</v>
          </cell>
          <cell r="P489" t="str">
            <v>Slamet Sunarno</v>
          </cell>
          <cell r="Q489" t="str">
            <v>-</v>
          </cell>
        </row>
        <row r="490">
          <cell r="D490">
            <v>38433</v>
          </cell>
          <cell r="E490">
            <v>38463</v>
          </cell>
          <cell r="F490">
            <v>11</v>
          </cell>
          <cell r="G490" t="str">
            <v xml:space="preserve">UD. Harapan Maju  </v>
          </cell>
          <cell r="H490">
            <v>32</v>
          </cell>
          <cell r="I490" t="str">
            <v>Edamame Beku</v>
          </cell>
          <cell r="J490">
            <v>15</v>
          </cell>
          <cell r="K490">
            <v>3000</v>
          </cell>
          <cell r="L490">
            <v>45000</v>
          </cell>
          <cell r="M490" t="str">
            <v>Dijual</v>
          </cell>
          <cell r="N490" t="str">
            <v>Perum. Bedadung Indah Blok CC 7 - Jember</v>
          </cell>
          <cell r="O490" t="str">
            <v>0331 335637</v>
          </cell>
          <cell r="P490" t="str">
            <v>Slamet Sunarno</v>
          </cell>
          <cell r="Q490" t="str">
            <v>-</v>
          </cell>
        </row>
        <row r="491">
          <cell r="C491">
            <v>1592</v>
          </cell>
          <cell r="D491">
            <v>38434</v>
          </cell>
          <cell r="E491">
            <v>38464</v>
          </cell>
          <cell r="F491">
            <v>15</v>
          </cell>
          <cell r="G491" t="str">
            <v>UD. Vitta Prima</v>
          </cell>
          <cell r="H491">
            <v>31</v>
          </cell>
          <cell r="I491" t="str">
            <v>Edamame Beku</v>
          </cell>
          <cell r="J491">
            <v>40</v>
          </cell>
          <cell r="K491">
            <v>3000</v>
          </cell>
          <cell r="L491">
            <v>120000</v>
          </cell>
          <cell r="M491" t="str">
            <v>Dijual</v>
          </cell>
          <cell r="N491" t="str">
            <v>Jl. LetJend. Suprapto Gg. 3A No. 47 - Jember</v>
          </cell>
          <cell r="O491" t="str">
            <v>0331 334117</v>
          </cell>
          <cell r="P491" t="str">
            <v>Eko Pramudianto</v>
          </cell>
          <cell r="Q491" t="str">
            <v>-</v>
          </cell>
        </row>
        <row r="492">
          <cell r="D492">
            <v>38434</v>
          </cell>
          <cell r="E492">
            <v>38464</v>
          </cell>
          <cell r="F492">
            <v>15</v>
          </cell>
          <cell r="G492" t="str">
            <v>UD. Vitta Prima</v>
          </cell>
          <cell r="H492">
            <v>41</v>
          </cell>
          <cell r="I492" t="str">
            <v>Mukimame</v>
          </cell>
          <cell r="J492">
            <v>25</v>
          </cell>
          <cell r="K492">
            <v>1250</v>
          </cell>
          <cell r="L492">
            <v>31250</v>
          </cell>
          <cell r="M492" t="str">
            <v>Dijual</v>
          </cell>
          <cell r="N492" t="str">
            <v>Jl. LetJend. Suprapto Gg. 3A No. 47 - Jember</v>
          </cell>
          <cell r="O492" t="str">
            <v>0331 334117</v>
          </cell>
          <cell r="P492" t="str">
            <v>Eko Pramudianto</v>
          </cell>
          <cell r="Q492" t="str">
            <v>-</v>
          </cell>
        </row>
        <row r="493">
          <cell r="C493">
            <v>1593</v>
          </cell>
          <cell r="D493">
            <v>38434</v>
          </cell>
          <cell r="E493">
            <v>38464</v>
          </cell>
          <cell r="F493">
            <v>11</v>
          </cell>
          <cell r="G493" t="str">
            <v xml:space="preserve">UD. Harapan Maju  </v>
          </cell>
          <cell r="H493">
            <v>31</v>
          </cell>
          <cell r="I493" t="str">
            <v>Edamame Beku</v>
          </cell>
          <cell r="J493">
            <v>75</v>
          </cell>
          <cell r="K493">
            <v>3000</v>
          </cell>
          <cell r="L493">
            <v>225000</v>
          </cell>
          <cell r="M493" t="str">
            <v>Dijual</v>
          </cell>
          <cell r="N493" t="str">
            <v>Perum. Bedadung Indah Blok CC 7 - Jember</v>
          </cell>
          <cell r="O493" t="str">
            <v>0331 335637</v>
          </cell>
          <cell r="P493" t="str">
            <v>Slamet Sunarno</v>
          </cell>
          <cell r="Q493" t="str">
            <v>-</v>
          </cell>
        </row>
        <row r="494">
          <cell r="C494">
            <v>1594</v>
          </cell>
          <cell r="D494">
            <v>38434</v>
          </cell>
          <cell r="E494">
            <v>38464</v>
          </cell>
          <cell r="F494">
            <v>30</v>
          </cell>
          <cell r="G494" t="str">
            <v>P. Hanafi</v>
          </cell>
          <cell r="H494">
            <v>71</v>
          </cell>
          <cell r="I494" t="str">
            <v>Eda. Afkir Cold Storage</v>
          </cell>
          <cell r="J494">
            <v>40</v>
          </cell>
          <cell r="K494">
            <v>750</v>
          </cell>
          <cell r="L494">
            <v>30000</v>
          </cell>
          <cell r="M494" t="str">
            <v>Dijual</v>
          </cell>
          <cell r="N494" t="str">
            <v>Ajung - Jember</v>
          </cell>
          <cell r="O494">
            <v>0</v>
          </cell>
          <cell r="P494">
            <v>0</v>
          </cell>
          <cell r="Q494">
            <v>0</v>
          </cell>
        </row>
        <row r="495">
          <cell r="C495">
            <v>1595</v>
          </cell>
          <cell r="D495">
            <v>38434</v>
          </cell>
          <cell r="E495">
            <v>38464</v>
          </cell>
          <cell r="F495">
            <v>31</v>
          </cell>
          <cell r="G495" t="str">
            <v xml:space="preserve">Ibu Mariam </v>
          </cell>
          <cell r="H495">
            <v>71</v>
          </cell>
          <cell r="I495" t="str">
            <v>Eda. Afkir Cold Storage</v>
          </cell>
          <cell r="J495">
            <v>30</v>
          </cell>
          <cell r="K495">
            <v>750</v>
          </cell>
          <cell r="L495">
            <v>22500</v>
          </cell>
          <cell r="M495" t="str">
            <v>Dijual</v>
          </cell>
          <cell r="N495" t="str">
            <v>Gumelar - Jember</v>
          </cell>
          <cell r="O495">
            <v>0</v>
          </cell>
          <cell r="P495">
            <v>0</v>
          </cell>
          <cell r="Q495">
            <v>0</v>
          </cell>
        </row>
        <row r="496">
          <cell r="D496">
            <v>38434</v>
          </cell>
          <cell r="E496">
            <v>38464</v>
          </cell>
          <cell r="F496">
            <v>31</v>
          </cell>
          <cell r="G496" t="str">
            <v xml:space="preserve">Ibu Mariam </v>
          </cell>
          <cell r="H496">
            <v>81</v>
          </cell>
          <cell r="I496" t="str">
            <v>Muki Afkir Cold Storage</v>
          </cell>
          <cell r="J496">
            <v>20</v>
          </cell>
          <cell r="K496">
            <v>1000</v>
          </cell>
          <cell r="L496">
            <v>20000</v>
          </cell>
          <cell r="M496" t="str">
            <v>Dijual</v>
          </cell>
          <cell r="N496" t="str">
            <v>Gumelar - Jember</v>
          </cell>
          <cell r="O496">
            <v>0</v>
          </cell>
          <cell r="P496">
            <v>0</v>
          </cell>
          <cell r="Q496">
            <v>0</v>
          </cell>
        </row>
        <row r="497">
          <cell r="C497">
            <v>1596</v>
          </cell>
          <cell r="D497">
            <v>38434</v>
          </cell>
          <cell r="E497">
            <v>38464</v>
          </cell>
          <cell r="F497">
            <v>16</v>
          </cell>
          <cell r="G497" t="str">
            <v>Hadi Harsono</v>
          </cell>
          <cell r="H497">
            <v>71</v>
          </cell>
          <cell r="I497" t="str">
            <v>Eda. Afkir Cold Storage</v>
          </cell>
          <cell r="J497">
            <v>20</v>
          </cell>
          <cell r="K497">
            <v>750</v>
          </cell>
          <cell r="L497">
            <v>15000</v>
          </cell>
          <cell r="M497" t="str">
            <v>Dijual</v>
          </cell>
          <cell r="N497" t="str">
            <v>Jl. Brawijaya 83 - Jember</v>
          </cell>
          <cell r="O497" t="str">
            <v>0331 488881</v>
          </cell>
          <cell r="P497">
            <v>0</v>
          </cell>
          <cell r="Q497" t="str">
            <v>-</v>
          </cell>
        </row>
        <row r="498">
          <cell r="D498">
            <v>38434</v>
          </cell>
          <cell r="E498">
            <v>38464</v>
          </cell>
          <cell r="F498">
            <v>11</v>
          </cell>
          <cell r="G498" t="str">
            <v xml:space="preserve">UD. Harapan Maju  </v>
          </cell>
          <cell r="H498">
            <v>61</v>
          </cell>
          <cell r="I498" t="str">
            <v xml:space="preserve">Edamame Segar </v>
          </cell>
          <cell r="J498">
            <v>50</v>
          </cell>
          <cell r="K498">
            <v>1650</v>
          </cell>
          <cell r="L498">
            <v>82500</v>
          </cell>
          <cell r="M498" t="str">
            <v>Dijual</v>
          </cell>
          <cell r="N498" t="str">
            <v>Perum. Bedadung Indah Blok CC 7 - Jember</v>
          </cell>
          <cell r="O498" t="str">
            <v>0331 335637</v>
          </cell>
          <cell r="P498" t="str">
            <v>Slamet Sunarno</v>
          </cell>
          <cell r="Q498" t="str">
            <v>-</v>
          </cell>
        </row>
        <row r="499">
          <cell r="C499">
            <v>1597</v>
          </cell>
          <cell r="D499">
            <v>38434</v>
          </cell>
          <cell r="E499">
            <v>38464</v>
          </cell>
          <cell r="F499">
            <v>29</v>
          </cell>
          <cell r="G499" t="str">
            <v>P. Kusnadi</v>
          </cell>
          <cell r="H499">
            <v>81</v>
          </cell>
          <cell r="I499" t="str">
            <v>Muki Afkir Cold Storage</v>
          </cell>
          <cell r="J499">
            <v>25</v>
          </cell>
          <cell r="K499">
            <v>1000</v>
          </cell>
          <cell r="L499">
            <v>25000</v>
          </cell>
          <cell r="M499" t="str">
            <v>Dijual</v>
          </cell>
          <cell r="N499" t="str">
            <v>Mayang - Jember</v>
          </cell>
          <cell r="O499">
            <v>0</v>
          </cell>
          <cell r="P499">
            <v>0</v>
          </cell>
          <cell r="Q499">
            <v>0</v>
          </cell>
        </row>
        <row r="500">
          <cell r="C500">
            <v>1598</v>
          </cell>
          <cell r="D500">
            <v>38435</v>
          </cell>
          <cell r="E500">
            <v>38465</v>
          </cell>
          <cell r="F500">
            <v>16</v>
          </cell>
          <cell r="G500" t="str">
            <v>Harianto Tehnik</v>
          </cell>
          <cell r="H500">
            <v>31</v>
          </cell>
          <cell r="I500" t="str">
            <v>Edamame Beku</v>
          </cell>
          <cell r="J500">
            <v>50</v>
          </cell>
          <cell r="K500">
            <v>3000</v>
          </cell>
          <cell r="L500">
            <v>150000</v>
          </cell>
          <cell r="M500" t="str">
            <v>Dijual</v>
          </cell>
          <cell r="N500" t="str">
            <v>Jl. Brawijaya 83 - Jember</v>
          </cell>
          <cell r="O500" t="str">
            <v>0331 488881</v>
          </cell>
          <cell r="P500">
            <v>0</v>
          </cell>
          <cell r="Q500" t="str">
            <v>-</v>
          </cell>
        </row>
        <row r="501">
          <cell r="D501">
            <v>38435</v>
          </cell>
          <cell r="E501">
            <v>38465</v>
          </cell>
          <cell r="F501">
            <v>16</v>
          </cell>
          <cell r="G501" t="str">
            <v>Harianto Tehnik</v>
          </cell>
          <cell r="H501">
            <v>31</v>
          </cell>
          <cell r="I501" t="str">
            <v>Edamame Beku</v>
          </cell>
          <cell r="J501">
            <v>50</v>
          </cell>
          <cell r="K501">
            <v>3000</v>
          </cell>
          <cell r="L501">
            <v>150000</v>
          </cell>
          <cell r="M501" t="str">
            <v>Dijual</v>
          </cell>
          <cell r="N501" t="str">
            <v>Jl. Brawijaya 83 - Jember</v>
          </cell>
          <cell r="O501" t="str">
            <v>0331 488881</v>
          </cell>
          <cell r="P501">
            <v>0</v>
          </cell>
          <cell r="Q501" t="str">
            <v>-</v>
          </cell>
        </row>
        <row r="502">
          <cell r="C502">
            <v>1599</v>
          </cell>
          <cell r="D502">
            <v>38435</v>
          </cell>
          <cell r="E502">
            <v>38465</v>
          </cell>
          <cell r="F502">
            <v>15</v>
          </cell>
          <cell r="G502" t="str">
            <v>UD. Vitta Prima</v>
          </cell>
          <cell r="H502">
            <v>31</v>
          </cell>
          <cell r="I502" t="str">
            <v>Edamame Beku</v>
          </cell>
          <cell r="J502">
            <v>40</v>
          </cell>
          <cell r="K502">
            <v>3000</v>
          </cell>
          <cell r="L502">
            <v>120000</v>
          </cell>
          <cell r="M502" t="str">
            <v>Dijual</v>
          </cell>
          <cell r="N502" t="str">
            <v>Jl. LetJend. Suprapto Gg. 3A No. 47 - Jember</v>
          </cell>
          <cell r="O502" t="str">
            <v>0331 334117</v>
          </cell>
          <cell r="P502" t="str">
            <v>Eko Pramudianto</v>
          </cell>
          <cell r="Q502" t="str">
            <v>-</v>
          </cell>
        </row>
        <row r="503">
          <cell r="C503">
            <v>1600</v>
          </cell>
          <cell r="D503">
            <v>38435</v>
          </cell>
          <cell r="E503">
            <v>38465</v>
          </cell>
          <cell r="F503">
            <v>29</v>
          </cell>
          <cell r="G503" t="str">
            <v>P. Kusnadi</v>
          </cell>
          <cell r="H503">
            <v>71</v>
          </cell>
          <cell r="I503" t="str">
            <v>Eda. Afkir Cold Storage</v>
          </cell>
          <cell r="J503">
            <v>25</v>
          </cell>
          <cell r="K503">
            <v>750</v>
          </cell>
          <cell r="L503">
            <v>18750</v>
          </cell>
          <cell r="M503" t="str">
            <v>Dijual</v>
          </cell>
          <cell r="N503" t="str">
            <v>Mayang - Jember</v>
          </cell>
          <cell r="O503">
            <v>0</v>
          </cell>
          <cell r="P503">
            <v>0</v>
          </cell>
          <cell r="Q503">
            <v>0</v>
          </cell>
        </row>
        <row r="504">
          <cell r="D504">
            <v>38435</v>
          </cell>
          <cell r="E504">
            <v>38465</v>
          </cell>
          <cell r="F504">
            <v>29</v>
          </cell>
          <cell r="G504" t="str">
            <v>P. Kusnadi</v>
          </cell>
          <cell r="H504">
            <v>81</v>
          </cell>
          <cell r="I504" t="str">
            <v>Muki Afkir Cold Storage</v>
          </cell>
          <cell r="J504">
            <v>25</v>
          </cell>
          <cell r="K504">
            <v>1000</v>
          </cell>
          <cell r="L504">
            <v>25000</v>
          </cell>
          <cell r="M504" t="str">
            <v>Dijual</v>
          </cell>
          <cell r="N504" t="str">
            <v>Mayang - Jember</v>
          </cell>
          <cell r="O504">
            <v>0</v>
          </cell>
          <cell r="P504">
            <v>0</v>
          </cell>
          <cell r="Q504">
            <v>0</v>
          </cell>
        </row>
        <row r="505">
          <cell r="C505">
            <v>1601</v>
          </cell>
          <cell r="D505">
            <v>38435</v>
          </cell>
          <cell r="E505">
            <v>38465</v>
          </cell>
          <cell r="F505">
            <v>30</v>
          </cell>
          <cell r="G505" t="str">
            <v>P. Hanafi</v>
          </cell>
          <cell r="H505">
            <v>71</v>
          </cell>
          <cell r="I505" t="str">
            <v>Eda. Afkir Cold Storage</v>
          </cell>
          <cell r="J505">
            <v>40</v>
          </cell>
          <cell r="K505">
            <v>750</v>
          </cell>
          <cell r="L505">
            <v>30000</v>
          </cell>
          <cell r="M505" t="str">
            <v>Dijual</v>
          </cell>
          <cell r="N505" t="str">
            <v>Ajung - Jember</v>
          </cell>
          <cell r="O505">
            <v>0</v>
          </cell>
          <cell r="P505">
            <v>0</v>
          </cell>
          <cell r="Q505">
            <v>0</v>
          </cell>
        </row>
        <row r="506">
          <cell r="D506">
            <v>38435</v>
          </cell>
          <cell r="E506">
            <v>38465</v>
          </cell>
          <cell r="F506">
            <v>30</v>
          </cell>
          <cell r="G506" t="str">
            <v>P. Hanafi</v>
          </cell>
          <cell r="H506">
            <v>81</v>
          </cell>
          <cell r="I506" t="str">
            <v>Muki Afkir Cold Storage</v>
          </cell>
          <cell r="J506">
            <v>10</v>
          </cell>
          <cell r="K506">
            <v>1000</v>
          </cell>
          <cell r="L506">
            <v>10000</v>
          </cell>
          <cell r="M506" t="str">
            <v>Dijual</v>
          </cell>
          <cell r="N506" t="str">
            <v>Ajung - Jember</v>
          </cell>
          <cell r="O506">
            <v>0</v>
          </cell>
          <cell r="P506">
            <v>0</v>
          </cell>
          <cell r="Q506">
            <v>0</v>
          </cell>
        </row>
        <row r="507">
          <cell r="D507">
            <v>38437</v>
          </cell>
          <cell r="E507">
            <v>38467</v>
          </cell>
          <cell r="F507">
            <v>0</v>
          </cell>
          <cell r="G507" t="str">
            <v>PT.Simplot</v>
          </cell>
          <cell r="H507">
            <v>11</v>
          </cell>
          <cell r="I507" t="str">
            <v>Edamame Beku</v>
          </cell>
          <cell r="J507">
            <v>1</v>
          </cell>
          <cell r="K507">
            <v>9000</v>
          </cell>
          <cell r="L507">
            <v>9000</v>
          </cell>
          <cell r="M507" t="str">
            <v>Sample</v>
          </cell>
          <cell r="N507" t="e">
            <v>#N/A</v>
          </cell>
          <cell r="O507" t="e">
            <v>#N/A</v>
          </cell>
          <cell r="P507" t="e">
            <v>#N/A</v>
          </cell>
          <cell r="Q507" t="e">
            <v>#N/A</v>
          </cell>
        </row>
        <row r="508">
          <cell r="D508">
            <v>38437</v>
          </cell>
          <cell r="E508">
            <v>38467</v>
          </cell>
          <cell r="F508">
            <v>0</v>
          </cell>
          <cell r="G508" t="str">
            <v>PT.Simplot</v>
          </cell>
          <cell r="H508">
            <v>11</v>
          </cell>
          <cell r="I508" t="str">
            <v>Edamame Beku</v>
          </cell>
          <cell r="J508">
            <v>1</v>
          </cell>
          <cell r="K508">
            <v>9000</v>
          </cell>
          <cell r="L508">
            <v>9000</v>
          </cell>
          <cell r="M508" t="str">
            <v>Sample</v>
          </cell>
          <cell r="N508" t="e">
            <v>#N/A</v>
          </cell>
          <cell r="O508" t="e">
            <v>#N/A</v>
          </cell>
          <cell r="P508" t="e">
            <v>#N/A</v>
          </cell>
          <cell r="Q508" t="e">
            <v>#N/A</v>
          </cell>
        </row>
        <row r="509">
          <cell r="D509">
            <v>38437</v>
          </cell>
          <cell r="E509">
            <v>38467</v>
          </cell>
          <cell r="F509">
            <v>0</v>
          </cell>
          <cell r="G509" t="str">
            <v>PT.Simplot</v>
          </cell>
          <cell r="H509">
            <v>11</v>
          </cell>
          <cell r="I509" t="str">
            <v>Edamame Beku</v>
          </cell>
          <cell r="J509">
            <v>1</v>
          </cell>
          <cell r="K509">
            <v>9000</v>
          </cell>
          <cell r="L509">
            <v>9000</v>
          </cell>
          <cell r="M509" t="str">
            <v>Sample</v>
          </cell>
          <cell r="N509" t="e">
            <v>#N/A</v>
          </cell>
          <cell r="O509" t="e">
            <v>#N/A</v>
          </cell>
          <cell r="P509" t="e">
            <v>#N/A</v>
          </cell>
          <cell r="Q509" t="e">
            <v>#N/A</v>
          </cell>
        </row>
        <row r="510">
          <cell r="D510">
            <v>38437</v>
          </cell>
          <cell r="E510">
            <v>38467</v>
          </cell>
          <cell r="F510">
            <v>0</v>
          </cell>
          <cell r="G510" t="str">
            <v>PT.Simplot</v>
          </cell>
          <cell r="H510">
            <v>11</v>
          </cell>
          <cell r="I510" t="str">
            <v>Edamame Beku</v>
          </cell>
          <cell r="J510">
            <v>1</v>
          </cell>
          <cell r="K510">
            <v>9000</v>
          </cell>
          <cell r="L510">
            <v>9000</v>
          </cell>
          <cell r="M510" t="str">
            <v>Sample</v>
          </cell>
          <cell r="N510" t="e">
            <v>#N/A</v>
          </cell>
          <cell r="O510" t="e">
            <v>#N/A</v>
          </cell>
          <cell r="P510" t="e">
            <v>#N/A</v>
          </cell>
          <cell r="Q510" t="e">
            <v>#N/A</v>
          </cell>
        </row>
        <row r="511">
          <cell r="C511">
            <v>1602</v>
          </cell>
          <cell r="D511">
            <v>38436</v>
          </cell>
          <cell r="E511">
            <v>38466</v>
          </cell>
          <cell r="F511">
            <v>11</v>
          </cell>
          <cell r="G511" t="str">
            <v xml:space="preserve">UD. Harapan Maju  </v>
          </cell>
          <cell r="H511">
            <v>31</v>
          </cell>
          <cell r="I511" t="str">
            <v>Edamame Beku</v>
          </cell>
          <cell r="J511">
            <v>50</v>
          </cell>
          <cell r="K511">
            <v>3000</v>
          </cell>
          <cell r="L511">
            <v>150000</v>
          </cell>
          <cell r="M511" t="str">
            <v>Dijual</v>
          </cell>
          <cell r="N511" t="str">
            <v>Perum. Bedadung Indah Blok CC 7 - Jember</v>
          </cell>
          <cell r="O511" t="str">
            <v>0331 335637</v>
          </cell>
          <cell r="P511" t="str">
            <v>Slamet Sunarno</v>
          </cell>
          <cell r="Q511" t="str">
            <v>-</v>
          </cell>
        </row>
        <row r="512">
          <cell r="C512">
            <v>1603</v>
          </cell>
          <cell r="D512">
            <v>38436</v>
          </cell>
          <cell r="E512">
            <v>38466</v>
          </cell>
          <cell r="F512">
            <v>32</v>
          </cell>
          <cell r="G512" t="str">
            <v>Bp. Joko Santoso</v>
          </cell>
          <cell r="H512">
            <v>31</v>
          </cell>
          <cell r="I512" t="str">
            <v>Edamame Beku</v>
          </cell>
          <cell r="J512">
            <v>20</v>
          </cell>
          <cell r="K512">
            <v>5000</v>
          </cell>
          <cell r="L512">
            <v>100000</v>
          </cell>
          <cell r="M512" t="str">
            <v>Dijual</v>
          </cell>
          <cell r="N512" t="str">
            <v>Jl. Baruk Utara VIII / 7 Surabaya</v>
          </cell>
          <cell r="O512" t="str">
            <v>031 8706359</v>
          </cell>
          <cell r="P512" t="str">
            <v>-</v>
          </cell>
          <cell r="Q512">
            <v>0</v>
          </cell>
        </row>
        <row r="513">
          <cell r="D513">
            <v>38435</v>
          </cell>
          <cell r="E513">
            <v>38465</v>
          </cell>
          <cell r="F513">
            <v>11</v>
          </cell>
          <cell r="G513" t="str">
            <v xml:space="preserve">UD. Harapan Maju  </v>
          </cell>
          <cell r="H513">
            <v>61</v>
          </cell>
          <cell r="I513" t="str">
            <v xml:space="preserve">Edamame Segar </v>
          </cell>
          <cell r="J513">
            <v>150</v>
          </cell>
          <cell r="K513">
            <v>1650</v>
          </cell>
          <cell r="L513">
            <v>247500</v>
          </cell>
          <cell r="M513" t="str">
            <v>Dijual</v>
          </cell>
          <cell r="N513" t="str">
            <v>Perum. Bedadung Indah Blok CC 7 - Jember</v>
          </cell>
          <cell r="O513" t="str">
            <v>0331 335637</v>
          </cell>
          <cell r="P513" t="str">
            <v>Slamet Sunarno</v>
          </cell>
          <cell r="Q513" t="str">
            <v>-</v>
          </cell>
        </row>
        <row r="514">
          <cell r="C514">
            <v>1604</v>
          </cell>
          <cell r="D514">
            <v>38437</v>
          </cell>
          <cell r="E514">
            <v>38467</v>
          </cell>
          <cell r="F514">
            <v>30</v>
          </cell>
          <cell r="G514" t="str">
            <v>P. Hanafi</v>
          </cell>
          <cell r="H514">
            <v>71</v>
          </cell>
          <cell r="I514" t="str">
            <v>Eda. Afkir Cold Storage</v>
          </cell>
          <cell r="J514">
            <v>40</v>
          </cell>
          <cell r="K514">
            <v>750</v>
          </cell>
          <cell r="L514">
            <v>30000</v>
          </cell>
          <cell r="M514" t="str">
            <v>Dijual</v>
          </cell>
          <cell r="N514" t="str">
            <v>Ajung - Jember</v>
          </cell>
          <cell r="O514">
            <v>0</v>
          </cell>
          <cell r="P514">
            <v>0</v>
          </cell>
          <cell r="Q514">
            <v>0</v>
          </cell>
        </row>
        <row r="515">
          <cell r="D515">
            <v>38437</v>
          </cell>
          <cell r="E515">
            <v>38467</v>
          </cell>
          <cell r="F515">
            <v>0</v>
          </cell>
          <cell r="G515" t="str">
            <v>PT. Segar Mas / PT. Indomaru</v>
          </cell>
          <cell r="H515">
            <v>11</v>
          </cell>
          <cell r="I515" t="str">
            <v>Edamame Beku</v>
          </cell>
          <cell r="J515">
            <v>1</v>
          </cell>
          <cell r="K515">
            <v>9000</v>
          </cell>
          <cell r="L515">
            <v>9000</v>
          </cell>
          <cell r="M515" t="str">
            <v>Sample</v>
          </cell>
          <cell r="N515" t="e">
            <v>#N/A</v>
          </cell>
          <cell r="O515" t="e">
            <v>#N/A</v>
          </cell>
          <cell r="P515" t="e">
            <v>#N/A</v>
          </cell>
          <cell r="Q515" t="e">
            <v>#N/A</v>
          </cell>
        </row>
        <row r="516">
          <cell r="D516">
            <v>38437</v>
          </cell>
          <cell r="E516">
            <v>38467</v>
          </cell>
          <cell r="F516">
            <v>0</v>
          </cell>
          <cell r="G516" t="str">
            <v>PT. Segar Mas / PT. Indomaru</v>
          </cell>
          <cell r="H516">
            <v>11</v>
          </cell>
          <cell r="I516" t="str">
            <v>Edamame Beku</v>
          </cell>
          <cell r="J516">
            <v>1</v>
          </cell>
          <cell r="K516">
            <v>9000</v>
          </cell>
          <cell r="L516">
            <v>9000</v>
          </cell>
          <cell r="M516" t="str">
            <v>Sample</v>
          </cell>
          <cell r="N516" t="e">
            <v>#N/A</v>
          </cell>
          <cell r="O516" t="e">
            <v>#N/A</v>
          </cell>
          <cell r="P516" t="e">
            <v>#N/A</v>
          </cell>
          <cell r="Q516" t="e">
            <v>#N/A</v>
          </cell>
        </row>
        <row r="517">
          <cell r="D517">
            <v>38437</v>
          </cell>
          <cell r="E517">
            <v>38467</v>
          </cell>
          <cell r="F517">
            <v>0</v>
          </cell>
          <cell r="G517" t="str">
            <v>PT. Segar Mas / PT. Indomaru</v>
          </cell>
          <cell r="H517">
            <v>11</v>
          </cell>
          <cell r="I517" t="str">
            <v>Edamame Beku</v>
          </cell>
          <cell r="J517">
            <v>1</v>
          </cell>
          <cell r="K517">
            <v>9000</v>
          </cell>
          <cell r="L517">
            <v>9000</v>
          </cell>
          <cell r="M517" t="str">
            <v>Sample</v>
          </cell>
          <cell r="N517" t="e">
            <v>#N/A</v>
          </cell>
          <cell r="O517" t="e">
            <v>#N/A</v>
          </cell>
          <cell r="P517" t="e">
            <v>#N/A</v>
          </cell>
          <cell r="Q517" t="e">
            <v>#N/A</v>
          </cell>
        </row>
        <row r="518">
          <cell r="D518">
            <v>38437</v>
          </cell>
          <cell r="E518">
            <v>38467</v>
          </cell>
          <cell r="F518">
            <v>0</v>
          </cell>
          <cell r="G518" t="str">
            <v>PT. Segar Mas / PT. Indomaru</v>
          </cell>
          <cell r="H518">
            <v>11</v>
          </cell>
          <cell r="I518" t="str">
            <v>Edamame Beku</v>
          </cell>
          <cell r="J518">
            <v>1</v>
          </cell>
          <cell r="K518">
            <v>9000</v>
          </cell>
          <cell r="L518">
            <v>9000</v>
          </cell>
          <cell r="M518" t="str">
            <v>Sample</v>
          </cell>
          <cell r="N518" t="e">
            <v>#N/A</v>
          </cell>
          <cell r="O518" t="e">
            <v>#N/A</v>
          </cell>
          <cell r="P518" t="e">
            <v>#N/A</v>
          </cell>
          <cell r="Q518" t="e">
            <v>#N/A</v>
          </cell>
        </row>
        <row r="519">
          <cell r="D519">
            <v>38437</v>
          </cell>
          <cell r="E519">
            <v>38467</v>
          </cell>
          <cell r="F519">
            <v>0</v>
          </cell>
          <cell r="G519" t="str">
            <v>PT. Segar Mas / PT. Indomaru</v>
          </cell>
          <cell r="H519">
            <v>12</v>
          </cell>
          <cell r="I519" t="str">
            <v>Edamame Beku</v>
          </cell>
          <cell r="J519">
            <v>1</v>
          </cell>
          <cell r="K519">
            <v>8000</v>
          </cell>
          <cell r="L519">
            <v>8000</v>
          </cell>
          <cell r="M519" t="str">
            <v>Sample</v>
          </cell>
          <cell r="N519" t="e">
            <v>#N/A</v>
          </cell>
          <cell r="O519" t="e">
            <v>#N/A</v>
          </cell>
          <cell r="P519" t="e">
            <v>#N/A</v>
          </cell>
          <cell r="Q519" t="e">
            <v>#N/A</v>
          </cell>
        </row>
        <row r="520">
          <cell r="C520">
            <v>1605</v>
          </cell>
          <cell r="D520">
            <v>38437</v>
          </cell>
          <cell r="E520">
            <v>38467</v>
          </cell>
          <cell r="F520">
            <v>7</v>
          </cell>
          <cell r="G520" t="str">
            <v xml:space="preserve">UD. Arum Sari  </v>
          </cell>
          <cell r="H520">
            <v>31</v>
          </cell>
          <cell r="I520" t="str">
            <v>Edamame Beku</v>
          </cell>
          <cell r="J520">
            <v>12</v>
          </cell>
          <cell r="K520">
            <v>3000</v>
          </cell>
          <cell r="L520">
            <v>36000</v>
          </cell>
          <cell r="M520" t="str">
            <v>Dijual</v>
          </cell>
          <cell r="N520" t="str">
            <v>Jl. LetJend. Suprapto 11 - Jember</v>
          </cell>
          <cell r="O520" t="str">
            <v>0331 333052</v>
          </cell>
          <cell r="P520" t="str">
            <v>Ahmad Taufik</v>
          </cell>
          <cell r="Q520" t="str">
            <v>-</v>
          </cell>
        </row>
        <row r="521">
          <cell r="C521">
            <v>1606</v>
          </cell>
          <cell r="D521">
            <v>38436</v>
          </cell>
          <cell r="E521">
            <v>38466</v>
          </cell>
          <cell r="F521">
            <v>33</v>
          </cell>
          <cell r="G521" t="str">
            <v>Bp.Supardi</v>
          </cell>
          <cell r="H521">
            <v>71</v>
          </cell>
          <cell r="I521" t="str">
            <v>Eda. Afkir Cold Storage</v>
          </cell>
          <cell r="J521">
            <v>40</v>
          </cell>
          <cell r="K521">
            <v>750</v>
          </cell>
          <cell r="L521">
            <v>30000</v>
          </cell>
          <cell r="M521" t="str">
            <v>Dijual</v>
          </cell>
          <cell r="N521" t="str">
            <v>Panti</v>
          </cell>
          <cell r="O521">
            <v>0</v>
          </cell>
          <cell r="P521">
            <v>0</v>
          </cell>
          <cell r="Q521">
            <v>0</v>
          </cell>
        </row>
        <row r="522">
          <cell r="C522">
            <v>1607</v>
          </cell>
          <cell r="D522">
            <v>38439</v>
          </cell>
          <cell r="E522">
            <v>38469</v>
          </cell>
          <cell r="F522">
            <v>6</v>
          </cell>
          <cell r="G522" t="str">
            <v>Cosmo Bali</v>
          </cell>
          <cell r="H522">
            <v>11</v>
          </cell>
          <cell r="I522" t="str">
            <v>Edamame Beku</v>
          </cell>
          <cell r="J522">
            <v>50</v>
          </cell>
          <cell r="K522">
            <v>9000</v>
          </cell>
          <cell r="L522">
            <v>450000</v>
          </cell>
          <cell r="M522" t="str">
            <v>Dijual</v>
          </cell>
          <cell r="N522" t="str">
            <v>Jl. Mayjen Sungkono - Darmo Park  Blok V  4-6    Surabaya</v>
          </cell>
          <cell r="O522" t="str">
            <v>031 5684859</v>
          </cell>
          <cell r="P522" t="str">
            <v>Edy S / Ningsih</v>
          </cell>
          <cell r="Q522" t="str">
            <v>-</v>
          </cell>
        </row>
        <row r="523">
          <cell r="C523">
            <v>1608</v>
          </cell>
          <cell r="D523">
            <v>38439</v>
          </cell>
          <cell r="E523">
            <v>38469</v>
          </cell>
          <cell r="F523">
            <v>18</v>
          </cell>
          <cell r="G523" t="str">
            <v xml:space="preserve">P. Sunyoto </v>
          </cell>
          <cell r="H523">
            <v>31</v>
          </cell>
          <cell r="I523" t="str">
            <v>Edamame Beku</v>
          </cell>
          <cell r="J523">
            <v>50</v>
          </cell>
          <cell r="K523">
            <v>3000</v>
          </cell>
          <cell r="L523">
            <v>150000</v>
          </cell>
          <cell r="M523" t="str">
            <v>Dijual</v>
          </cell>
          <cell r="N523" t="str">
            <v>Perum. Prasaja Mulya A 8 Probolinggo</v>
          </cell>
          <cell r="O523" t="str">
            <v>0335 422608</v>
          </cell>
          <cell r="P523" t="str">
            <v>P. Sunyoto</v>
          </cell>
          <cell r="Q523" t="str">
            <v>-</v>
          </cell>
        </row>
        <row r="524">
          <cell r="D524">
            <v>38439</v>
          </cell>
          <cell r="E524">
            <v>38469</v>
          </cell>
          <cell r="F524">
            <v>18</v>
          </cell>
          <cell r="G524" t="str">
            <v xml:space="preserve">P. Sunyoto </v>
          </cell>
          <cell r="H524">
            <v>32</v>
          </cell>
          <cell r="I524" t="str">
            <v>Edamame Beku</v>
          </cell>
          <cell r="J524">
            <v>100</v>
          </cell>
          <cell r="K524">
            <v>3000</v>
          </cell>
          <cell r="L524">
            <v>300000</v>
          </cell>
          <cell r="M524" t="str">
            <v>Dijual</v>
          </cell>
          <cell r="N524" t="str">
            <v>Perum. Prasaja Mulya A 8 Probolinggo</v>
          </cell>
          <cell r="O524" t="str">
            <v>0335 422608</v>
          </cell>
          <cell r="P524" t="str">
            <v>P. Sunyoto</v>
          </cell>
          <cell r="Q524" t="str">
            <v>-</v>
          </cell>
        </row>
        <row r="525">
          <cell r="D525">
            <v>38439</v>
          </cell>
          <cell r="E525">
            <v>38469</v>
          </cell>
          <cell r="F525">
            <v>18</v>
          </cell>
          <cell r="G525" t="str">
            <v xml:space="preserve">P. Sunyoto </v>
          </cell>
          <cell r="H525">
            <v>41</v>
          </cell>
          <cell r="I525" t="str">
            <v>Mukimame</v>
          </cell>
          <cell r="J525">
            <v>50</v>
          </cell>
          <cell r="K525">
            <v>1250</v>
          </cell>
          <cell r="L525">
            <v>62500</v>
          </cell>
          <cell r="M525" t="str">
            <v>Dijual</v>
          </cell>
          <cell r="N525" t="str">
            <v>Perum. Prasaja Mulya A 8 Probolinggo</v>
          </cell>
          <cell r="O525" t="str">
            <v>0335 422608</v>
          </cell>
          <cell r="P525" t="str">
            <v>P. Sunyoto</v>
          </cell>
          <cell r="Q525" t="str">
            <v>-</v>
          </cell>
        </row>
        <row r="526">
          <cell r="C526">
            <v>1609</v>
          </cell>
          <cell r="D526">
            <v>38440</v>
          </cell>
          <cell r="E526">
            <v>38470</v>
          </cell>
          <cell r="F526">
            <v>14</v>
          </cell>
          <cell r="G526" t="str">
            <v>UD. Slamet</v>
          </cell>
          <cell r="H526">
            <v>31</v>
          </cell>
          <cell r="I526" t="str">
            <v>Edamame Beku</v>
          </cell>
          <cell r="J526">
            <v>33</v>
          </cell>
          <cell r="K526">
            <v>3000</v>
          </cell>
          <cell r="L526">
            <v>99000</v>
          </cell>
          <cell r="M526" t="str">
            <v>Dijual</v>
          </cell>
          <cell r="N526" t="str">
            <v>Jl. Pahlawan  gg. Gangsiran - Probolinggo</v>
          </cell>
          <cell r="O526" t="str">
            <v>0335 424276</v>
          </cell>
          <cell r="P526" t="str">
            <v>Slamet Hariyadi</v>
          </cell>
          <cell r="Q526" t="str">
            <v>-</v>
          </cell>
        </row>
        <row r="527">
          <cell r="C527">
            <v>1610</v>
          </cell>
          <cell r="D527">
            <v>38439</v>
          </cell>
          <cell r="E527">
            <v>38469</v>
          </cell>
          <cell r="F527">
            <v>15</v>
          </cell>
          <cell r="G527" t="str">
            <v>UD. Vitta Prima</v>
          </cell>
          <cell r="H527">
            <v>31</v>
          </cell>
          <cell r="I527" t="str">
            <v>Edamame Beku</v>
          </cell>
          <cell r="J527">
            <v>30</v>
          </cell>
          <cell r="K527">
            <v>3000</v>
          </cell>
          <cell r="L527">
            <v>90000</v>
          </cell>
          <cell r="M527" t="str">
            <v>Dijual</v>
          </cell>
          <cell r="N527" t="str">
            <v>Jl. LetJend. Suprapto Gg. 3A No. 47 - Jember</v>
          </cell>
          <cell r="O527" t="str">
            <v>0331 334117</v>
          </cell>
          <cell r="P527" t="str">
            <v>Eko Pramudianto</v>
          </cell>
          <cell r="Q527" t="str">
            <v>-</v>
          </cell>
        </row>
        <row r="528">
          <cell r="D528">
            <v>38439</v>
          </cell>
          <cell r="E528">
            <v>38469</v>
          </cell>
          <cell r="F528">
            <v>15</v>
          </cell>
          <cell r="G528" t="str">
            <v>UD. Vitta Prima</v>
          </cell>
          <cell r="H528">
            <v>31</v>
          </cell>
          <cell r="I528" t="str">
            <v>Edamame Beku</v>
          </cell>
          <cell r="J528">
            <v>15</v>
          </cell>
          <cell r="K528">
            <v>3500</v>
          </cell>
          <cell r="L528">
            <v>52500</v>
          </cell>
          <cell r="M528" t="str">
            <v>Dijual</v>
          </cell>
          <cell r="N528" t="str">
            <v>Jl. LetJend. Suprapto Gg. 3A No. 47 - Jember</v>
          </cell>
          <cell r="O528" t="str">
            <v>0331 334117</v>
          </cell>
          <cell r="P528" t="str">
            <v>Eko Pramudianto</v>
          </cell>
          <cell r="Q528" t="str">
            <v>-</v>
          </cell>
        </row>
        <row r="529">
          <cell r="D529">
            <v>38439</v>
          </cell>
          <cell r="E529">
            <v>38469</v>
          </cell>
          <cell r="F529">
            <v>15</v>
          </cell>
          <cell r="G529" t="str">
            <v>UD. Vitta Prima</v>
          </cell>
          <cell r="H529">
            <v>32</v>
          </cell>
          <cell r="I529" t="str">
            <v>Edamame Beku</v>
          </cell>
          <cell r="J529">
            <v>15</v>
          </cell>
          <cell r="K529">
            <v>3500</v>
          </cell>
          <cell r="L529">
            <v>52500</v>
          </cell>
          <cell r="M529" t="str">
            <v>Dijual</v>
          </cell>
          <cell r="N529" t="str">
            <v>Jl. LetJend. Suprapto Gg. 3A No. 47 - Jember</v>
          </cell>
          <cell r="O529" t="str">
            <v>0331 334117</v>
          </cell>
          <cell r="P529" t="str">
            <v>Eko Pramudianto</v>
          </cell>
          <cell r="Q529" t="str">
            <v>-</v>
          </cell>
        </row>
        <row r="530">
          <cell r="C530">
            <v>1611</v>
          </cell>
          <cell r="D530">
            <v>38439</v>
          </cell>
          <cell r="E530">
            <v>38469</v>
          </cell>
          <cell r="F530">
            <v>31</v>
          </cell>
          <cell r="G530" t="str">
            <v xml:space="preserve">Ibu Mariam </v>
          </cell>
          <cell r="H530">
            <v>71</v>
          </cell>
          <cell r="I530" t="str">
            <v>Eda. Afkir Cold Storage</v>
          </cell>
          <cell r="J530">
            <v>45</v>
          </cell>
          <cell r="K530">
            <v>750</v>
          </cell>
          <cell r="L530">
            <v>33750</v>
          </cell>
          <cell r="M530" t="str">
            <v>Dijual</v>
          </cell>
          <cell r="N530" t="str">
            <v>Gumelar - Jember</v>
          </cell>
          <cell r="O530">
            <v>0</v>
          </cell>
          <cell r="P530">
            <v>0</v>
          </cell>
          <cell r="Q530">
            <v>0</v>
          </cell>
        </row>
        <row r="531">
          <cell r="D531">
            <v>38439</v>
          </cell>
          <cell r="E531">
            <v>38469</v>
          </cell>
          <cell r="F531">
            <v>31</v>
          </cell>
          <cell r="G531" t="str">
            <v xml:space="preserve">Ibu Mariam </v>
          </cell>
          <cell r="H531">
            <v>81</v>
          </cell>
          <cell r="I531" t="str">
            <v>Muki Afkir Cold Storage</v>
          </cell>
          <cell r="J531">
            <v>25</v>
          </cell>
          <cell r="K531">
            <v>1000</v>
          </cell>
          <cell r="L531">
            <v>25000</v>
          </cell>
          <cell r="M531" t="str">
            <v>Dijual</v>
          </cell>
          <cell r="N531" t="str">
            <v>Gumelar - Jember</v>
          </cell>
          <cell r="O531">
            <v>0</v>
          </cell>
          <cell r="P531">
            <v>0</v>
          </cell>
          <cell r="Q531">
            <v>0</v>
          </cell>
        </row>
        <row r="532">
          <cell r="C532">
            <v>1612</v>
          </cell>
          <cell r="D532">
            <v>38439</v>
          </cell>
          <cell r="E532">
            <v>38469</v>
          </cell>
          <cell r="F532">
            <v>29</v>
          </cell>
          <cell r="G532" t="str">
            <v>P. Kusnadi</v>
          </cell>
          <cell r="H532">
            <v>71</v>
          </cell>
          <cell r="I532" t="str">
            <v>Eda. Afkir Cold Storage</v>
          </cell>
          <cell r="J532">
            <v>25</v>
          </cell>
          <cell r="K532">
            <v>750</v>
          </cell>
          <cell r="L532">
            <v>18750</v>
          </cell>
          <cell r="M532" t="str">
            <v>Dijual</v>
          </cell>
          <cell r="N532" t="str">
            <v>Mayang - Jember</v>
          </cell>
          <cell r="O532">
            <v>0</v>
          </cell>
          <cell r="P532">
            <v>0</v>
          </cell>
          <cell r="Q532">
            <v>0</v>
          </cell>
        </row>
        <row r="533">
          <cell r="D533">
            <v>38439</v>
          </cell>
          <cell r="E533">
            <v>38469</v>
          </cell>
          <cell r="F533">
            <v>29</v>
          </cell>
          <cell r="G533" t="str">
            <v>P. Kusnadi</v>
          </cell>
          <cell r="H533">
            <v>81</v>
          </cell>
          <cell r="I533" t="str">
            <v>Muki Afkir Cold Storage</v>
          </cell>
          <cell r="J533">
            <v>25</v>
          </cell>
          <cell r="K533">
            <v>1000</v>
          </cell>
          <cell r="L533">
            <v>25000</v>
          </cell>
          <cell r="M533" t="str">
            <v>Dijual</v>
          </cell>
          <cell r="N533" t="str">
            <v>Mayang - Jember</v>
          </cell>
          <cell r="O533">
            <v>0</v>
          </cell>
          <cell r="P533">
            <v>0</v>
          </cell>
          <cell r="Q533">
            <v>0</v>
          </cell>
        </row>
        <row r="534">
          <cell r="C534">
            <v>1613</v>
          </cell>
          <cell r="D534">
            <v>38439</v>
          </cell>
          <cell r="E534">
            <v>38469</v>
          </cell>
          <cell r="F534">
            <v>34</v>
          </cell>
          <cell r="G534" t="str">
            <v>Bp.Suki</v>
          </cell>
          <cell r="H534">
            <v>71</v>
          </cell>
          <cell r="I534" t="str">
            <v>Eda. Afkir Cold Storage</v>
          </cell>
          <cell r="J534">
            <v>25</v>
          </cell>
          <cell r="K534">
            <v>750</v>
          </cell>
          <cell r="L534">
            <v>18750</v>
          </cell>
          <cell r="M534" t="str">
            <v>Dijual</v>
          </cell>
          <cell r="N534" t="str">
            <v>Mangli</v>
          </cell>
          <cell r="O534">
            <v>0</v>
          </cell>
          <cell r="P534">
            <v>0</v>
          </cell>
          <cell r="Q534">
            <v>0</v>
          </cell>
        </row>
        <row r="535">
          <cell r="D535">
            <v>38439</v>
          </cell>
          <cell r="E535">
            <v>38469</v>
          </cell>
          <cell r="F535">
            <v>34</v>
          </cell>
          <cell r="G535" t="str">
            <v>Bp.Suki</v>
          </cell>
          <cell r="H535">
            <v>81</v>
          </cell>
          <cell r="I535" t="str">
            <v>Muki Afkir Cold Storage</v>
          </cell>
          <cell r="J535">
            <v>25</v>
          </cell>
          <cell r="K535">
            <v>1000</v>
          </cell>
          <cell r="L535">
            <v>25000</v>
          </cell>
          <cell r="M535" t="str">
            <v>Dijual</v>
          </cell>
          <cell r="N535" t="str">
            <v>Mangli</v>
          </cell>
          <cell r="O535">
            <v>0</v>
          </cell>
          <cell r="P535">
            <v>0</v>
          </cell>
          <cell r="Q535">
            <v>0</v>
          </cell>
        </row>
        <row r="536">
          <cell r="C536">
            <v>1614</v>
          </cell>
          <cell r="D536">
            <v>38439</v>
          </cell>
          <cell r="E536">
            <v>38469</v>
          </cell>
          <cell r="F536">
            <v>11</v>
          </cell>
          <cell r="G536" t="str">
            <v xml:space="preserve">UD. Harapan Maju  </v>
          </cell>
          <cell r="H536">
            <v>31</v>
          </cell>
          <cell r="I536" t="str">
            <v>Edamame Beku</v>
          </cell>
          <cell r="J536">
            <v>24</v>
          </cell>
          <cell r="K536">
            <v>3000</v>
          </cell>
          <cell r="L536">
            <v>72000</v>
          </cell>
          <cell r="M536" t="str">
            <v>Dijual</v>
          </cell>
          <cell r="N536" t="str">
            <v>Perum. Bedadung Indah Blok CC 7 - Jember</v>
          </cell>
          <cell r="O536" t="str">
            <v>0331 335637</v>
          </cell>
          <cell r="P536" t="str">
            <v>Slamet Sunarno</v>
          </cell>
          <cell r="Q536" t="str">
            <v>-</v>
          </cell>
        </row>
        <row r="537">
          <cell r="D537">
            <v>38439</v>
          </cell>
          <cell r="E537">
            <v>38469</v>
          </cell>
          <cell r="F537">
            <v>11</v>
          </cell>
          <cell r="G537" t="str">
            <v xml:space="preserve">UD. Harapan Maju  </v>
          </cell>
          <cell r="H537">
            <v>32</v>
          </cell>
          <cell r="I537" t="str">
            <v>Edamame Beku</v>
          </cell>
          <cell r="J537">
            <v>24</v>
          </cell>
          <cell r="K537">
            <v>3000</v>
          </cell>
          <cell r="L537">
            <v>72000</v>
          </cell>
          <cell r="M537" t="str">
            <v>Dijual</v>
          </cell>
          <cell r="N537" t="str">
            <v>Perum. Bedadung Indah Blok CC 7 - Jember</v>
          </cell>
          <cell r="O537" t="str">
            <v>0331 335637</v>
          </cell>
          <cell r="P537" t="str">
            <v>Slamet Sunarno</v>
          </cell>
          <cell r="Q537" t="str">
            <v>-</v>
          </cell>
        </row>
        <row r="538">
          <cell r="D538">
            <v>38439</v>
          </cell>
          <cell r="E538">
            <v>38469</v>
          </cell>
          <cell r="F538">
            <v>11</v>
          </cell>
          <cell r="G538" t="str">
            <v xml:space="preserve">UD. Harapan Maju  </v>
          </cell>
          <cell r="H538">
            <v>31</v>
          </cell>
          <cell r="I538" t="str">
            <v>Edamame Beku</v>
          </cell>
          <cell r="J538">
            <v>20</v>
          </cell>
          <cell r="K538">
            <v>3000</v>
          </cell>
          <cell r="L538">
            <v>60000</v>
          </cell>
          <cell r="M538" t="str">
            <v>Dijual</v>
          </cell>
          <cell r="N538" t="str">
            <v>Perum. Bedadung Indah Blok CC 7 - Jember</v>
          </cell>
          <cell r="O538" t="str">
            <v>0331 335637</v>
          </cell>
          <cell r="P538" t="str">
            <v>Slamet Sunarno</v>
          </cell>
          <cell r="Q538" t="str">
            <v>-</v>
          </cell>
        </row>
        <row r="539">
          <cell r="D539">
            <v>38439</v>
          </cell>
          <cell r="E539">
            <v>38469</v>
          </cell>
          <cell r="F539">
            <v>11</v>
          </cell>
          <cell r="G539" t="str">
            <v xml:space="preserve">UD. Harapan Maju  </v>
          </cell>
          <cell r="H539">
            <v>32</v>
          </cell>
          <cell r="I539" t="str">
            <v>Edamame Beku</v>
          </cell>
          <cell r="J539">
            <v>20</v>
          </cell>
          <cell r="K539">
            <v>3000</v>
          </cell>
          <cell r="L539">
            <v>60000</v>
          </cell>
          <cell r="M539" t="str">
            <v>Dijual</v>
          </cell>
          <cell r="N539" t="str">
            <v>Perum. Bedadung Indah Blok CC 7 - Jember</v>
          </cell>
          <cell r="O539" t="str">
            <v>0331 335637</v>
          </cell>
          <cell r="P539" t="str">
            <v>Slamet Sunarno</v>
          </cell>
          <cell r="Q539" t="str">
            <v>-</v>
          </cell>
        </row>
        <row r="540">
          <cell r="C540">
            <v>1615</v>
          </cell>
          <cell r="D540">
            <v>38439</v>
          </cell>
          <cell r="E540">
            <v>38469</v>
          </cell>
          <cell r="F540">
            <v>22</v>
          </cell>
          <cell r="G540" t="str">
            <v>Hadi Patrang</v>
          </cell>
          <cell r="H540">
            <v>41</v>
          </cell>
          <cell r="I540" t="str">
            <v>Mukimame</v>
          </cell>
          <cell r="J540">
            <v>100</v>
          </cell>
          <cell r="K540">
            <v>1250</v>
          </cell>
          <cell r="L540">
            <v>125000</v>
          </cell>
          <cell r="M540" t="str">
            <v>Dijual</v>
          </cell>
          <cell r="N540" t="str">
            <v>Jl Blimbing 70 Patrang Jember</v>
          </cell>
          <cell r="O540" t="str">
            <v>0331 428850</v>
          </cell>
          <cell r="P540" t="str">
            <v>Hadi Purnomo</v>
          </cell>
          <cell r="Q540" t="str">
            <v>-</v>
          </cell>
        </row>
        <row r="541">
          <cell r="C541">
            <v>1616</v>
          </cell>
          <cell r="D541">
            <v>38440</v>
          </cell>
          <cell r="E541">
            <v>38470</v>
          </cell>
          <cell r="F541">
            <v>6</v>
          </cell>
          <cell r="G541" t="str">
            <v>Cosmo Surabaya</v>
          </cell>
          <cell r="H541">
            <v>11</v>
          </cell>
          <cell r="I541" t="str">
            <v>Edamame Beku</v>
          </cell>
          <cell r="J541">
            <v>50</v>
          </cell>
          <cell r="K541">
            <v>9000</v>
          </cell>
          <cell r="L541">
            <v>450000</v>
          </cell>
          <cell r="M541" t="str">
            <v>Dijual</v>
          </cell>
          <cell r="N541" t="str">
            <v>Jl. Mayjen Sungkono - Darmo Park  Blok V  4-6    Surabaya</v>
          </cell>
          <cell r="O541" t="str">
            <v>031 5684859</v>
          </cell>
          <cell r="P541" t="str">
            <v>Edy S / Ningsih</v>
          </cell>
          <cell r="Q541" t="str">
            <v>-</v>
          </cell>
        </row>
        <row r="542">
          <cell r="C542">
            <v>1617</v>
          </cell>
          <cell r="D542">
            <v>38439</v>
          </cell>
          <cell r="E542">
            <v>38469</v>
          </cell>
          <cell r="F542">
            <v>0</v>
          </cell>
          <cell r="G542" t="str">
            <v>Bp.Agung</v>
          </cell>
          <cell r="H542">
            <v>41</v>
          </cell>
          <cell r="I542" t="str">
            <v>Mukimame</v>
          </cell>
          <cell r="J542">
            <v>10</v>
          </cell>
          <cell r="K542">
            <v>1250</v>
          </cell>
          <cell r="L542">
            <v>12500</v>
          </cell>
          <cell r="M542" t="str">
            <v>Dijual</v>
          </cell>
          <cell r="N542" t="e">
            <v>#N/A</v>
          </cell>
          <cell r="O542" t="e">
            <v>#N/A</v>
          </cell>
          <cell r="P542" t="e">
            <v>#N/A</v>
          </cell>
          <cell r="Q542" t="e">
            <v>#N/A</v>
          </cell>
        </row>
        <row r="543">
          <cell r="D543">
            <v>38439</v>
          </cell>
          <cell r="E543">
            <v>38469</v>
          </cell>
          <cell r="F543">
            <v>11</v>
          </cell>
          <cell r="G543" t="str">
            <v xml:space="preserve">UD. Harapan Maju  </v>
          </cell>
          <cell r="H543">
            <v>31</v>
          </cell>
          <cell r="I543" t="str">
            <v>Edamame Beku</v>
          </cell>
          <cell r="J543">
            <v>12</v>
          </cell>
          <cell r="K543">
            <v>3000</v>
          </cell>
          <cell r="L543">
            <v>36000</v>
          </cell>
          <cell r="M543" t="str">
            <v>Dijual</v>
          </cell>
          <cell r="N543" t="str">
            <v>Perum. Bedadung Indah Blok CC 7 - Jember</v>
          </cell>
          <cell r="O543" t="str">
            <v>0331 335637</v>
          </cell>
          <cell r="P543" t="str">
            <v>Slamet Sunarno</v>
          </cell>
          <cell r="Q543" t="str">
            <v>-</v>
          </cell>
        </row>
        <row r="544">
          <cell r="D544">
            <v>38439</v>
          </cell>
          <cell r="E544">
            <v>38469</v>
          </cell>
          <cell r="F544">
            <v>11</v>
          </cell>
          <cell r="G544" t="str">
            <v xml:space="preserve">UD. Harapan Maju  </v>
          </cell>
          <cell r="H544">
            <v>32</v>
          </cell>
          <cell r="I544" t="str">
            <v>Edamame Beku</v>
          </cell>
          <cell r="J544">
            <v>12</v>
          </cell>
          <cell r="K544">
            <v>3000</v>
          </cell>
          <cell r="L544">
            <v>36000</v>
          </cell>
          <cell r="M544" t="str">
            <v>Dijual</v>
          </cell>
          <cell r="N544" t="str">
            <v>Perum. Bedadung Indah Blok CC 7 - Jember</v>
          </cell>
          <cell r="O544" t="str">
            <v>0331 335637</v>
          </cell>
          <cell r="P544" t="str">
            <v>Slamet Sunarno</v>
          </cell>
          <cell r="Q544" t="str">
            <v>-</v>
          </cell>
        </row>
        <row r="545">
          <cell r="D545">
            <v>38439</v>
          </cell>
          <cell r="E545">
            <v>38469</v>
          </cell>
          <cell r="F545">
            <v>11</v>
          </cell>
          <cell r="G545" t="str">
            <v xml:space="preserve">UD. Harapan Maju  </v>
          </cell>
          <cell r="H545">
            <v>32</v>
          </cell>
          <cell r="I545" t="str">
            <v>Edamame Beku</v>
          </cell>
          <cell r="J545">
            <v>5</v>
          </cell>
          <cell r="K545">
            <v>3000</v>
          </cell>
          <cell r="L545">
            <v>15000</v>
          </cell>
          <cell r="M545" t="str">
            <v>Dijual</v>
          </cell>
          <cell r="N545" t="str">
            <v>Perum. Bedadung Indah Blok CC 7 - Jember</v>
          </cell>
          <cell r="O545" t="str">
            <v>0331 335637</v>
          </cell>
          <cell r="P545" t="str">
            <v>Slamet Sunarno</v>
          </cell>
          <cell r="Q545" t="str">
            <v>-</v>
          </cell>
        </row>
        <row r="546">
          <cell r="C546">
            <v>1618</v>
          </cell>
          <cell r="D546">
            <v>38439</v>
          </cell>
          <cell r="E546">
            <v>38469</v>
          </cell>
          <cell r="F546">
            <v>4</v>
          </cell>
          <cell r="G546" t="str">
            <v>KSU Keluarga Mitratani</v>
          </cell>
          <cell r="H546">
            <v>31</v>
          </cell>
          <cell r="I546" t="str">
            <v>Edamame Beku</v>
          </cell>
          <cell r="J546">
            <v>18</v>
          </cell>
          <cell r="K546">
            <v>3000</v>
          </cell>
          <cell r="L546">
            <v>54000</v>
          </cell>
          <cell r="M546" t="str">
            <v>Dijual</v>
          </cell>
          <cell r="N546" t="str">
            <v>Jl. Brawijaya 83 - Jember</v>
          </cell>
          <cell r="O546" t="str">
            <v>0331 421211</v>
          </cell>
          <cell r="P546" t="str">
            <v>I Ketut Oka Bawa</v>
          </cell>
          <cell r="Q546" t="str">
            <v>01.613.052.8-626.000</v>
          </cell>
        </row>
        <row r="547">
          <cell r="D547">
            <v>38439</v>
          </cell>
          <cell r="E547">
            <v>38469</v>
          </cell>
          <cell r="F547">
            <v>4</v>
          </cell>
          <cell r="G547" t="str">
            <v>KSU Keluarga Mitratani</v>
          </cell>
          <cell r="H547">
            <v>32</v>
          </cell>
          <cell r="I547" t="str">
            <v>Edamame Beku</v>
          </cell>
          <cell r="J547">
            <v>18</v>
          </cell>
          <cell r="K547">
            <v>3000</v>
          </cell>
          <cell r="L547">
            <v>54000</v>
          </cell>
          <cell r="M547" t="str">
            <v>Dijual</v>
          </cell>
          <cell r="N547" t="str">
            <v>Jl. Brawijaya 83 - Jember</v>
          </cell>
          <cell r="O547" t="str">
            <v>0331 421211</v>
          </cell>
          <cell r="P547" t="str">
            <v>I Ketut Oka Bawa</v>
          </cell>
          <cell r="Q547" t="str">
            <v>01.613.052.8-626.000</v>
          </cell>
        </row>
        <row r="548">
          <cell r="C548">
            <v>1619</v>
          </cell>
          <cell r="D548">
            <v>38440</v>
          </cell>
          <cell r="E548">
            <v>38470</v>
          </cell>
          <cell r="F548">
            <v>35</v>
          </cell>
          <cell r="G548" t="str">
            <v>Bp.Is</v>
          </cell>
          <cell r="H548">
            <v>71</v>
          </cell>
          <cell r="I548" t="str">
            <v>Eda. Afkir Cold Storage</v>
          </cell>
          <cell r="J548">
            <v>50</v>
          </cell>
          <cell r="K548">
            <v>750</v>
          </cell>
          <cell r="L548">
            <v>37500</v>
          </cell>
          <cell r="M548" t="str">
            <v>Dijual</v>
          </cell>
          <cell r="N548" t="str">
            <v>Pakusari</v>
          </cell>
          <cell r="O548">
            <v>0</v>
          </cell>
          <cell r="P548">
            <v>0</v>
          </cell>
          <cell r="Q548">
            <v>0</v>
          </cell>
        </row>
        <row r="549">
          <cell r="C549">
            <v>1620</v>
          </cell>
          <cell r="D549">
            <v>38440</v>
          </cell>
          <cell r="E549">
            <v>38470</v>
          </cell>
          <cell r="F549">
            <v>0</v>
          </cell>
          <cell r="G549" t="str">
            <v>Bp. Rahmad</v>
          </cell>
          <cell r="H549">
            <v>11</v>
          </cell>
          <cell r="I549" t="str">
            <v>Edamame Beku</v>
          </cell>
          <cell r="J549">
            <v>10</v>
          </cell>
          <cell r="K549">
            <v>9000</v>
          </cell>
          <cell r="L549">
            <v>90000</v>
          </cell>
          <cell r="M549" t="str">
            <v>Dijual</v>
          </cell>
          <cell r="N549" t="e">
            <v>#N/A</v>
          </cell>
          <cell r="O549" t="e">
            <v>#N/A</v>
          </cell>
          <cell r="P549" t="e">
            <v>#N/A</v>
          </cell>
          <cell r="Q549" t="e">
            <v>#N/A</v>
          </cell>
        </row>
        <row r="550">
          <cell r="C550">
            <v>1621</v>
          </cell>
          <cell r="D550">
            <v>38440</v>
          </cell>
          <cell r="E550">
            <v>38470</v>
          </cell>
          <cell r="F550">
            <v>29</v>
          </cell>
          <cell r="G550" t="str">
            <v>P. Kusnadi</v>
          </cell>
          <cell r="H550">
            <v>71</v>
          </cell>
          <cell r="I550" t="str">
            <v>Eda. Afkir Cold Storage</v>
          </cell>
          <cell r="J550">
            <v>25</v>
          </cell>
          <cell r="K550">
            <v>750</v>
          </cell>
          <cell r="L550">
            <v>18750</v>
          </cell>
          <cell r="M550" t="str">
            <v>Dijual</v>
          </cell>
          <cell r="N550" t="str">
            <v>Mayang - Jember</v>
          </cell>
          <cell r="O550">
            <v>0</v>
          </cell>
          <cell r="P550">
            <v>0</v>
          </cell>
          <cell r="Q550">
            <v>0</v>
          </cell>
        </row>
        <row r="551">
          <cell r="D551">
            <v>38440</v>
          </cell>
          <cell r="E551">
            <v>38470</v>
          </cell>
          <cell r="F551">
            <v>29</v>
          </cell>
          <cell r="G551" t="str">
            <v>P. Kusnadi</v>
          </cell>
          <cell r="H551">
            <v>81</v>
          </cell>
          <cell r="I551" t="str">
            <v>Muki Afkir Cold Storage</v>
          </cell>
          <cell r="J551">
            <v>25</v>
          </cell>
          <cell r="K551">
            <v>1000</v>
          </cell>
          <cell r="L551">
            <v>25000</v>
          </cell>
          <cell r="M551" t="str">
            <v>Dijual</v>
          </cell>
          <cell r="N551" t="str">
            <v>Mayang - Jember</v>
          </cell>
          <cell r="O551">
            <v>0</v>
          </cell>
          <cell r="P551">
            <v>0</v>
          </cell>
          <cell r="Q551">
            <v>0</v>
          </cell>
        </row>
        <row r="552">
          <cell r="C552">
            <v>1622</v>
          </cell>
          <cell r="D552">
            <v>38441</v>
          </cell>
          <cell r="E552">
            <v>38471</v>
          </cell>
          <cell r="F552">
            <v>36</v>
          </cell>
          <cell r="G552" t="str">
            <v>PT. Indomaru Lestari</v>
          </cell>
          <cell r="H552">
            <v>11</v>
          </cell>
          <cell r="I552" t="str">
            <v>Edamame Beku</v>
          </cell>
          <cell r="J552">
            <v>400</v>
          </cell>
          <cell r="K552">
            <v>9000</v>
          </cell>
          <cell r="L552">
            <v>3600000</v>
          </cell>
          <cell r="M552" t="str">
            <v>Dijual</v>
          </cell>
          <cell r="N552" t="str">
            <v>Jl. Jembatan Genit,GG Semut No.12 Jakarta Barat</v>
          </cell>
          <cell r="O552" t="str">
            <v>0215455471</v>
          </cell>
          <cell r="P552" t="str">
            <v>Bp. Catur Adiguna</v>
          </cell>
          <cell r="Q552">
            <v>0</v>
          </cell>
        </row>
        <row r="553">
          <cell r="D553">
            <v>38441</v>
          </cell>
          <cell r="E553">
            <v>38471</v>
          </cell>
          <cell r="F553">
            <v>36</v>
          </cell>
          <cell r="G553" t="str">
            <v>PT. Indomaru Lestari</v>
          </cell>
          <cell r="H553">
            <v>31</v>
          </cell>
          <cell r="I553" t="str">
            <v>Edamame Beku</v>
          </cell>
          <cell r="J553">
            <v>6</v>
          </cell>
          <cell r="K553">
            <v>3000</v>
          </cell>
          <cell r="L553">
            <v>18000</v>
          </cell>
          <cell r="M553" t="str">
            <v>Bingkisan</v>
          </cell>
          <cell r="N553" t="str">
            <v>Jl. Jembatan Genit,GG Semut No.12 Jakarta Barat</v>
          </cell>
          <cell r="O553" t="str">
            <v>0215455471</v>
          </cell>
          <cell r="P553" t="str">
            <v>Bp. Catur Adiguna</v>
          </cell>
          <cell r="Q553">
            <v>0</v>
          </cell>
        </row>
        <row r="554">
          <cell r="C554">
            <v>1623</v>
          </cell>
          <cell r="D554">
            <v>38440</v>
          </cell>
          <cell r="E554">
            <v>38470</v>
          </cell>
          <cell r="F554">
            <v>31</v>
          </cell>
          <cell r="G554" t="str">
            <v xml:space="preserve">Ibu Mariam </v>
          </cell>
          <cell r="H554">
            <v>71</v>
          </cell>
          <cell r="I554" t="str">
            <v>Eda. Afkir Cold Storage</v>
          </cell>
          <cell r="J554">
            <v>40</v>
          </cell>
          <cell r="K554">
            <v>750</v>
          </cell>
          <cell r="L554">
            <v>30000</v>
          </cell>
          <cell r="M554" t="str">
            <v>Dijual</v>
          </cell>
          <cell r="N554" t="str">
            <v>Gumelar - Jember</v>
          </cell>
          <cell r="O554">
            <v>0</v>
          </cell>
          <cell r="P554">
            <v>0</v>
          </cell>
          <cell r="Q554">
            <v>0</v>
          </cell>
        </row>
        <row r="555">
          <cell r="D555">
            <v>38440</v>
          </cell>
          <cell r="E555">
            <v>38470</v>
          </cell>
          <cell r="F555">
            <v>31</v>
          </cell>
          <cell r="G555" t="str">
            <v xml:space="preserve">Ibu Mariam </v>
          </cell>
          <cell r="H555">
            <v>81</v>
          </cell>
          <cell r="I555" t="str">
            <v>Muki Afkir Cold Storage</v>
          </cell>
          <cell r="J555">
            <v>25</v>
          </cell>
          <cell r="K555">
            <v>1000</v>
          </cell>
          <cell r="L555">
            <v>25000</v>
          </cell>
          <cell r="M555" t="str">
            <v>Dijual</v>
          </cell>
          <cell r="N555" t="str">
            <v>Gumelar - Jember</v>
          </cell>
          <cell r="O555">
            <v>0</v>
          </cell>
          <cell r="P555">
            <v>0</v>
          </cell>
          <cell r="Q555">
            <v>0</v>
          </cell>
        </row>
        <row r="556">
          <cell r="C556">
            <v>1624</v>
          </cell>
          <cell r="D556">
            <v>38440</v>
          </cell>
          <cell r="E556">
            <v>38470</v>
          </cell>
          <cell r="F556">
            <v>37</v>
          </cell>
          <cell r="G556" t="str">
            <v>Bp. Gunawan</v>
          </cell>
          <cell r="H556">
            <v>71</v>
          </cell>
          <cell r="I556" t="str">
            <v>Eda. Afkir Cold Storage</v>
          </cell>
          <cell r="J556">
            <v>20</v>
          </cell>
          <cell r="K556">
            <v>750</v>
          </cell>
          <cell r="L556">
            <v>15000</v>
          </cell>
          <cell r="M556" t="str">
            <v>Dijual</v>
          </cell>
          <cell r="N556" t="str">
            <v>Baratan</v>
          </cell>
          <cell r="O556">
            <v>0</v>
          </cell>
          <cell r="P556">
            <v>0</v>
          </cell>
          <cell r="Q556">
            <v>0</v>
          </cell>
        </row>
        <row r="557">
          <cell r="C557">
            <v>1625</v>
          </cell>
          <cell r="D557">
            <v>38441</v>
          </cell>
          <cell r="E557">
            <v>38471</v>
          </cell>
          <cell r="F557">
            <v>21</v>
          </cell>
          <cell r="G557" t="str">
            <v>Dr. Watik</v>
          </cell>
          <cell r="H557">
            <v>31</v>
          </cell>
          <cell r="I557" t="str">
            <v>Edamame Beku</v>
          </cell>
          <cell r="J557">
            <v>10</v>
          </cell>
          <cell r="K557">
            <v>3000</v>
          </cell>
          <cell r="L557">
            <v>30000</v>
          </cell>
          <cell r="M557" t="str">
            <v>Dijual</v>
          </cell>
          <cell r="N557" t="str">
            <v>Perum Iglas Jl.A Yani 74 Surabaya</v>
          </cell>
          <cell r="O557" t="str">
            <v>031 8291033</v>
          </cell>
          <cell r="P557" t="str">
            <v>Dr. Watik</v>
          </cell>
          <cell r="Q557" t="str">
            <v>-</v>
          </cell>
        </row>
        <row r="558">
          <cell r="D558">
            <v>38441</v>
          </cell>
          <cell r="E558">
            <v>38471</v>
          </cell>
          <cell r="F558">
            <v>21</v>
          </cell>
          <cell r="G558" t="str">
            <v>Dr. Watik</v>
          </cell>
          <cell r="H558">
            <v>32</v>
          </cell>
          <cell r="I558" t="str">
            <v>Edamame Beku</v>
          </cell>
          <cell r="J558">
            <v>10</v>
          </cell>
          <cell r="K558">
            <v>3000</v>
          </cell>
          <cell r="L558">
            <v>30000</v>
          </cell>
          <cell r="M558" t="str">
            <v>Dijual</v>
          </cell>
          <cell r="N558" t="str">
            <v>Perum Iglas Jl.A Yani 74 Surabaya</v>
          </cell>
          <cell r="O558" t="str">
            <v>031 8291033</v>
          </cell>
          <cell r="P558" t="str">
            <v>Dr. Watik</v>
          </cell>
          <cell r="Q558" t="str">
            <v>-</v>
          </cell>
        </row>
        <row r="559">
          <cell r="D559">
            <v>38441</v>
          </cell>
          <cell r="E559">
            <v>38471</v>
          </cell>
          <cell r="F559">
            <v>21</v>
          </cell>
          <cell r="G559" t="str">
            <v>Dr. Watik</v>
          </cell>
          <cell r="H559">
            <v>32</v>
          </cell>
          <cell r="I559" t="str">
            <v>Edamame Beku</v>
          </cell>
          <cell r="J559">
            <v>15</v>
          </cell>
          <cell r="K559">
            <v>3000</v>
          </cell>
          <cell r="L559">
            <v>45000</v>
          </cell>
          <cell r="M559" t="str">
            <v>Dijual</v>
          </cell>
          <cell r="N559" t="str">
            <v>Perum Iglas Jl.A Yani 74 Surabaya</v>
          </cell>
          <cell r="O559" t="str">
            <v>031 8291033</v>
          </cell>
          <cell r="P559" t="str">
            <v>Dr. Watik</v>
          </cell>
          <cell r="Q559" t="str">
            <v>-</v>
          </cell>
        </row>
        <row r="560">
          <cell r="C560">
            <v>1626</v>
          </cell>
          <cell r="D560">
            <v>38441</v>
          </cell>
          <cell r="E560">
            <v>38471</v>
          </cell>
          <cell r="F560">
            <v>29</v>
          </cell>
          <cell r="G560" t="str">
            <v>P. Kusnadi</v>
          </cell>
          <cell r="H560">
            <v>71</v>
          </cell>
          <cell r="I560" t="str">
            <v>Eda. Afkir Cold Storage</v>
          </cell>
          <cell r="J560">
            <v>25</v>
          </cell>
          <cell r="K560">
            <v>750</v>
          </cell>
          <cell r="L560">
            <v>18750</v>
          </cell>
          <cell r="M560" t="str">
            <v>Dijual</v>
          </cell>
          <cell r="N560" t="str">
            <v>Mayang - Jember</v>
          </cell>
          <cell r="O560">
            <v>0</v>
          </cell>
          <cell r="P560">
            <v>0</v>
          </cell>
          <cell r="Q560">
            <v>0</v>
          </cell>
        </row>
        <row r="561">
          <cell r="D561">
            <v>38441</v>
          </cell>
          <cell r="E561">
            <v>38471</v>
          </cell>
          <cell r="F561">
            <v>29</v>
          </cell>
          <cell r="G561" t="str">
            <v>P. Kusnadi</v>
          </cell>
          <cell r="H561">
            <v>81</v>
          </cell>
          <cell r="I561" t="str">
            <v>Muki Afkir Cold Storage</v>
          </cell>
          <cell r="J561">
            <v>25</v>
          </cell>
          <cell r="K561">
            <v>1000</v>
          </cell>
          <cell r="L561">
            <v>25000</v>
          </cell>
          <cell r="M561" t="str">
            <v>Dijual</v>
          </cell>
          <cell r="N561" t="str">
            <v>Mayang - Jember</v>
          </cell>
          <cell r="O561">
            <v>0</v>
          </cell>
          <cell r="P561">
            <v>0</v>
          </cell>
          <cell r="Q561">
            <v>0</v>
          </cell>
        </row>
        <row r="562">
          <cell r="C562">
            <v>1627</v>
          </cell>
          <cell r="D562">
            <v>38441</v>
          </cell>
          <cell r="E562">
            <v>38471</v>
          </cell>
          <cell r="F562">
            <v>11</v>
          </cell>
          <cell r="G562" t="str">
            <v xml:space="preserve">UD. Harapan Maju  </v>
          </cell>
          <cell r="H562">
            <v>31</v>
          </cell>
          <cell r="I562" t="str">
            <v>Edamame Beku</v>
          </cell>
          <cell r="J562">
            <v>50</v>
          </cell>
          <cell r="K562">
            <v>3000</v>
          </cell>
          <cell r="L562">
            <v>150000</v>
          </cell>
          <cell r="M562" t="str">
            <v>Dijual</v>
          </cell>
          <cell r="N562" t="str">
            <v>Perum. Bedadung Indah Blok CC 7 - Jember</v>
          </cell>
          <cell r="O562" t="str">
            <v>0331 335637</v>
          </cell>
          <cell r="P562" t="str">
            <v>Slamet Sunarno</v>
          </cell>
          <cell r="Q562" t="str">
            <v>-</v>
          </cell>
        </row>
        <row r="563">
          <cell r="C563">
            <v>1628</v>
          </cell>
          <cell r="D563">
            <v>38441</v>
          </cell>
          <cell r="E563">
            <v>38471</v>
          </cell>
          <cell r="F563">
            <v>34</v>
          </cell>
          <cell r="G563" t="str">
            <v>Bp.Suki</v>
          </cell>
          <cell r="H563">
            <v>71</v>
          </cell>
          <cell r="I563" t="str">
            <v>Eda. Afkir Cold Storage</v>
          </cell>
          <cell r="J563">
            <v>20</v>
          </cell>
          <cell r="K563">
            <v>750</v>
          </cell>
          <cell r="L563">
            <v>15000</v>
          </cell>
          <cell r="M563" t="str">
            <v>Dijual</v>
          </cell>
          <cell r="N563" t="str">
            <v>Mangli</v>
          </cell>
          <cell r="O563">
            <v>0</v>
          </cell>
          <cell r="P563">
            <v>0</v>
          </cell>
          <cell r="Q563">
            <v>0</v>
          </cell>
        </row>
        <row r="564">
          <cell r="D564">
            <v>38441</v>
          </cell>
          <cell r="E564">
            <v>38471</v>
          </cell>
          <cell r="F564">
            <v>34</v>
          </cell>
          <cell r="G564" t="str">
            <v>Bp.Suki</v>
          </cell>
          <cell r="H564">
            <v>81</v>
          </cell>
          <cell r="I564" t="str">
            <v>Muki Afkir Cold Storage</v>
          </cell>
          <cell r="J564">
            <v>40</v>
          </cell>
          <cell r="K564">
            <v>1000</v>
          </cell>
          <cell r="L564">
            <v>40000</v>
          </cell>
          <cell r="M564" t="str">
            <v>Dijual</v>
          </cell>
          <cell r="N564" t="str">
            <v>Mangli</v>
          </cell>
          <cell r="O564">
            <v>0</v>
          </cell>
          <cell r="P564">
            <v>0</v>
          </cell>
          <cell r="Q564">
            <v>0</v>
          </cell>
        </row>
        <row r="565">
          <cell r="C565">
            <v>1629</v>
          </cell>
          <cell r="D565">
            <v>38442</v>
          </cell>
          <cell r="E565">
            <v>38472</v>
          </cell>
          <cell r="F565">
            <v>7</v>
          </cell>
          <cell r="G565" t="str">
            <v xml:space="preserve">UD. Arum Sari  </v>
          </cell>
          <cell r="H565">
            <v>31</v>
          </cell>
          <cell r="I565" t="str">
            <v>Edamame Beku</v>
          </cell>
          <cell r="J565">
            <v>6</v>
          </cell>
          <cell r="K565">
            <v>3000</v>
          </cell>
          <cell r="L565">
            <v>18000</v>
          </cell>
          <cell r="M565" t="str">
            <v>Dijual</v>
          </cell>
          <cell r="N565" t="str">
            <v>Jl. LetJend. Suprapto 11 - Jember</v>
          </cell>
          <cell r="O565" t="str">
            <v>0331 333052</v>
          </cell>
          <cell r="P565" t="str">
            <v>Ahmad Taufik</v>
          </cell>
          <cell r="Q565" t="str">
            <v>-</v>
          </cell>
        </row>
        <row r="566">
          <cell r="D566">
            <v>38442</v>
          </cell>
          <cell r="E566">
            <v>38472</v>
          </cell>
          <cell r="F566">
            <v>7</v>
          </cell>
          <cell r="G566" t="str">
            <v xml:space="preserve">UD. Arum Sari  </v>
          </cell>
          <cell r="H566">
            <v>32</v>
          </cell>
          <cell r="I566" t="str">
            <v>Edamame Beku</v>
          </cell>
          <cell r="J566">
            <v>6</v>
          </cell>
          <cell r="K566">
            <v>3000</v>
          </cell>
          <cell r="L566">
            <v>18000</v>
          </cell>
          <cell r="M566" t="str">
            <v>Dijual</v>
          </cell>
          <cell r="N566" t="str">
            <v>Jl. LetJend. Suprapto 11 - Jember</v>
          </cell>
          <cell r="O566" t="str">
            <v>0331 333052</v>
          </cell>
          <cell r="P566" t="str">
            <v>Ahmad Taufik</v>
          </cell>
          <cell r="Q566" t="str">
            <v>-</v>
          </cell>
        </row>
        <row r="567">
          <cell r="C567">
            <v>1630</v>
          </cell>
          <cell r="D567">
            <v>38441</v>
          </cell>
          <cell r="E567">
            <v>38471</v>
          </cell>
          <cell r="F567">
            <v>30</v>
          </cell>
          <cell r="G567" t="str">
            <v>P. Hanafi</v>
          </cell>
          <cell r="H567">
            <v>71</v>
          </cell>
          <cell r="I567" t="str">
            <v>Eda. Afkir Cold Storage</v>
          </cell>
          <cell r="J567">
            <v>60</v>
          </cell>
          <cell r="K567">
            <v>750</v>
          </cell>
          <cell r="L567">
            <v>45000</v>
          </cell>
          <cell r="M567" t="str">
            <v>Dijual</v>
          </cell>
          <cell r="N567" t="str">
            <v>Ajung - Jember</v>
          </cell>
          <cell r="O567">
            <v>0</v>
          </cell>
          <cell r="P567">
            <v>0</v>
          </cell>
          <cell r="Q567">
            <v>0</v>
          </cell>
        </row>
        <row r="568">
          <cell r="C568">
            <v>1631</v>
          </cell>
          <cell r="D568">
            <v>38442</v>
          </cell>
          <cell r="E568">
            <v>38472</v>
          </cell>
          <cell r="F568">
            <v>15</v>
          </cell>
          <cell r="G568" t="str">
            <v>UD. Vitta Prima</v>
          </cell>
          <cell r="H568">
            <v>32</v>
          </cell>
          <cell r="I568" t="str">
            <v>Edamame Beku</v>
          </cell>
          <cell r="J568">
            <v>100</v>
          </cell>
          <cell r="K568">
            <v>3000</v>
          </cell>
          <cell r="L568">
            <v>300000</v>
          </cell>
          <cell r="M568" t="str">
            <v>Dijual</v>
          </cell>
          <cell r="N568" t="str">
            <v>Jl. LetJend. Suprapto Gg. 3A No. 47 - Jember</v>
          </cell>
          <cell r="O568" t="str">
            <v>0331 334117</v>
          </cell>
          <cell r="P568" t="str">
            <v>Eko Pramudianto</v>
          </cell>
          <cell r="Q568" t="str">
            <v>-</v>
          </cell>
        </row>
        <row r="569">
          <cell r="C569">
            <v>1632</v>
          </cell>
          <cell r="D569">
            <v>38441</v>
          </cell>
          <cell r="E569">
            <v>38471</v>
          </cell>
          <cell r="F569">
            <v>31</v>
          </cell>
          <cell r="G569" t="str">
            <v xml:space="preserve">Ibu Mariam </v>
          </cell>
          <cell r="H569">
            <v>71</v>
          </cell>
          <cell r="I569" t="str">
            <v>Eda. Afkir Cold Storage</v>
          </cell>
          <cell r="J569">
            <v>50</v>
          </cell>
          <cell r="K569">
            <v>750</v>
          </cell>
          <cell r="L569">
            <v>37500</v>
          </cell>
          <cell r="M569" t="str">
            <v>Dijual</v>
          </cell>
          <cell r="N569" t="str">
            <v>Gumelar - Jember</v>
          </cell>
          <cell r="O569">
            <v>0</v>
          </cell>
          <cell r="P569">
            <v>0</v>
          </cell>
          <cell r="Q569">
            <v>0</v>
          </cell>
        </row>
        <row r="570">
          <cell r="D570">
            <v>38441</v>
          </cell>
          <cell r="E570">
            <v>38471</v>
          </cell>
          <cell r="F570">
            <v>31</v>
          </cell>
          <cell r="G570" t="str">
            <v xml:space="preserve">Ibu Mariam </v>
          </cell>
          <cell r="H570">
            <v>81</v>
          </cell>
          <cell r="I570" t="str">
            <v>Muki Afkir Cold Storage</v>
          </cell>
          <cell r="J570">
            <v>20</v>
          </cell>
          <cell r="K570">
            <v>1000</v>
          </cell>
          <cell r="L570">
            <v>20000</v>
          </cell>
          <cell r="M570" t="str">
            <v>Dijual</v>
          </cell>
          <cell r="N570" t="str">
            <v>Gumelar - Jember</v>
          </cell>
          <cell r="O570">
            <v>0</v>
          </cell>
          <cell r="P570">
            <v>0</v>
          </cell>
          <cell r="Q570">
            <v>0</v>
          </cell>
        </row>
        <row r="571">
          <cell r="C571">
            <v>1633</v>
          </cell>
          <cell r="D571">
            <v>38441</v>
          </cell>
          <cell r="E571">
            <v>38471</v>
          </cell>
          <cell r="F571">
            <v>37</v>
          </cell>
          <cell r="G571" t="str">
            <v>Bp. Gunawan</v>
          </cell>
          <cell r="H571">
            <v>71</v>
          </cell>
          <cell r="I571" t="str">
            <v>Eda. Afkir Cold Storage</v>
          </cell>
          <cell r="J571">
            <v>25</v>
          </cell>
          <cell r="K571">
            <v>750</v>
          </cell>
          <cell r="L571">
            <v>18750</v>
          </cell>
          <cell r="M571" t="str">
            <v>Dijual</v>
          </cell>
          <cell r="N571" t="str">
            <v>Baratan</v>
          </cell>
          <cell r="O571">
            <v>0</v>
          </cell>
          <cell r="P571">
            <v>0</v>
          </cell>
          <cell r="Q571">
            <v>0</v>
          </cell>
        </row>
        <row r="572">
          <cell r="D572">
            <v>38444</v>
          </cell>
          <cell r="E572">
            <v>38474</v>
          </cell>
          <cell r="F572">
            <v>16</v>
          </cell>
          <cell r="G572" t="str">
            <v>Seminar Bisnis</v>
          </cell>
          <cell r="H572">
            <v>1316</v>
          </cell>
          <cell r="I572" t="str">
            <v>Bingkisan Edamame</v>
          </cell>
          <cell r="J572">
            <v>25</v>
          </cell>
          <cell r="K572">
            <v>0</v>
          </cell>
          <cell r="L572">
            <v>0</v>
          </cell>
          <cell r="M572" t="str">
            <v>Sample</v>
          </cell>
          <cell r="N572" t="str">
            <v>Jl. Brawijaya 83 - Jember</v>
          </cell>
          <cell r="O572" t="str">
            <v>0331 488881</v>
          </cell>
          <cell r="P572">
            <v>0</v>
          </cell>
          <cell r="Q572" t="str">
            <v>-</v>
          </cell>
        </row>
        <row r="573">
          <cell r="D573">
            <v>38444</v>
          </cell>
          <cell r="E573">
            <v>38474</v>
          </cell>
          <cell r="F573">
            <v>16</v>
          </cell>
          <cell r="G573" t="str">
            <v>Seminar Bisnis</v>
          </cell>
          <cell r="H573">
            <v>1326</v>
          </cell>
          <cell r="I573" t="str">
            <v>Bingkisan Edamame</v>
          </cell>
          <cell r="J573">
            <v>25</v>
          </cell>
          <cell r="K573">
            <v>0</v>
          </cell>
          <cell r="L573">
            <v>0</v>
          </cell>
          <cell r="M573" t="str">
            <v>Sample</v>
          </cell>
          <cell r="N573" t="str">
            <v>Jl. Brawijaya 83 - Jember</v>
          </cell>
          <cell r="O573" t="str">
            <v>0331 488881</v>
          </cell>
          <cell r="P573">
            <v>0</v>
          </cell>
          <cell r="Q573" t="str">
            <v>-</v>
          </cell>
        </row>
        <row r="574">
          <cell r="C574">
            <v>1634</v>
          </cell>
          <cell r="D574">
            <v>38442</v>
          </cell>
          <cell r="E574">
            <v>38472</v>
          </cell>
          <cell r="F574">
            <v>36</v>
          </cell>
          <cell r="G574" t="str">
            <v>Bp.Is</v>
          </cell>
          <cell r="H574">
            <v>2300</v>
          </cell>
          <cell r="I574" t="str">
            <v>Muki Afkir Cold Storage</v>
          </cell>
          <cell r="J574">
            <v>25</v>
          </cell>
          <cell r="K574">
            <v>1000</v>
          </cell>
          <cell r="L574">
            <v>25000</v>
          </cell>
          <cell r="M574" t="str">
            <v>Dijual</v>
          </cell>
          <cell r="N574" t="str">
            <v>Pakusari</v>
          </cell>
          <cell r="O574">
            <v>0</v>
          </cell>
          <cell r="P574">
            <v>0</v>
          </cell>
          <cell r="Q574">
            <v>0</v>
          </cell>
        </row>
        <row r="575">
          <cell r="C575">
            <v>1635</v>
          </cell>
          <cell r="D575">
            <v>38440</v>
          </cell>
          <cell r="E575">
            <v>38470</v>
          </cell>
          <cell r="F575">
            <v>11</v>
          </cell>
          <cell r="G575" t="str">
            <v xml:space="preserve">UD. Harapan Maju  </v>
          </cell>
          <cell r="H575">
            <v>4200</v>
          </cell>
          <cell r="I575" t="str">
            <v xml:space="preserve">Edamame Segar </v>
          </cell>
          <cell r="J575">
            <v>100</v>
          </cell>
          <cell r="K575">
            <v>1650</v>
          </cell>
          <cell r="L575">
            <v>165000</v>
          </cell>
          <cell r="M575" t="str">
            <v>Dijual</v>
          </cell>
          <cell r="N575" t="str">
            <v>Perum. Bedadung Indah Blok CC 7 - Jember</v>
          </cell>
          <cell r="O575" t="str">
            <v>0331 335637</v>
          </cell>
          <cell r="P575" t="str">
            <v>Slamet Sunarno</v>
          </cell>
          <cell r="Q575" t="str">
            <v>-</v>
          </cell>
        </row>
        <row r="576">
          <cell r="C576">
            <v>1636</v>
          </cell>
          <cell r="D576">
            <v>38442</v>
          </cell>
          <cell r="E576">
            <v>38472</v>
          </cell>
          <cell r="F576">
            <v>22</v>
          </cell>
          <cell r="G576" t="str">
            <v>Hadi Patrang</v>
          </cell>
          <cell r="H576">
            <v>2200</v>
          </cell>
          <cell r="I576" t="str">
            <v>Mukimame Beku B</v>
          </cell>
          <cell r="J576">
            <v>150</v>
          </cell>
          <cell r="K576">
            <v>1250</v>
          </cell>
          <cell r="L576">
            <v>187500</v>
          </cell>
          <cell r="M576" t="str">
            <v>Dijual</v>
          </cell>
          <cell r="N576" t="str">
            <v>Jl Blimbing 70 Patrang Jember</v>
          </cell>
          <cell r="O576" t="str">
            <v>0331 428850</v>
          </cell>
          <cell r="P576" t="str">
            <v>Hadi Purnomo</v>
          </cell>
          <cell r="Q576" t="str">
            <v>-</v>
          </cell>
        </row>
        <row r="577">
          <cell r="C577">
            <v>1637</v>
          </cell>
          <cell r="D577">
            <v>38442</v>
          </cell>
          <cell r="E577">
            <v>38472</v>
          </cell>
          <cell r="F577">
            <v>30</v>
          </cell>
          <cell r="G577" t="str">
            <v>P. Hanafi</v>
          </cell>
          <cell r="H577">
            <v>1420</v>
          </cell>
          <cell r="I577" t="str">
            <v>Eda. Afkir Cold Storage</v>
          </cell>
          <cell r="J577">
            <v>60</v>
          </cell>
          <cell r="K577">
            <v>750</v>
          </cell>
          <cell r="L577">
            <v>45000</v>
          </cell>
          <cell r="M577" t="str">
            <v>Dijual</v>
          </cell>
          <cell r="N577" t="str">
            <v>Ajung - Jember</v>
          </cell>
          <cell r="O577">
            <v>0</v>
          </cell>
          <cell r="P577">
            <v>0</v>
          </cell>
          <cell r="Q577">
            <v>0</v>
          </cell>
        </row>
        <row r="578">
          <cell r="C578">
            <v>1638</v>
          </cell>
          <cell r="D578">
            <v>38442</v>
          </cell>
          <cell r="E578">
            <v>38472</v>
          </cell>
          <cell r="F578">
            <v>11</v>
          </cell>
          <cell r="G578" t="str">
            <v xml:space="preserve">UD. Harapan Maju  </v>
          </cell>
          <cell r="H578">
            <v>4200</v>
          </cell>
          <cell r="I578" t="str">
            <v xml:space="preserve">Edamame Segar </v>
          </cell>
          <cell r="J578">
            <v>125</v>
          </cell>
          <cell r="K578">
            <v>1650</v>
          </cell>
          <cell r="L578">
            <v>206250</v>
          </cell>
          <cell r="M578" t="str">
            <v>Dijual</v>
          </cell>
          <cell r="N578" t="str">
            <v>Perum. Bedadung Indah Blok CC 7 - Jember</v>
          </cell>
          <cell r="O578" t="str">
            <v>0331 335637</v>
          </cell>
          <cell r="P578" t="str">
            <v>Slamet Sunarno</v>
          </cell>
          <cell r="Q578" t="str">
            <v>-</v>
          </cell>
        </row>
        <row r="579">
          <cell r="C579">
            <v>1639</v>
          </cell>
          <cell r="D579">
            <v>38442</v>
          </cell>
          <cell r="E579">
            <v>38472</v>
          </cell>
          <cell r="F579">
            <v>37</v>
          </cell>
          <cell r="G579" t="str">
            <v>Bp. Gunawan</v>
          </cell>
          <cell r="H579">
            <v>1420</v>
          </cell>
          <cell r="I579" t="str">
            <v>Eda. Afkir Cold Storage</v>
          </cell>
          <cell r="J579">
            <v>25</v>
          </cell>
          <cell r="K579">
            <v>750</v>
          </cell>
          <cell r="L579">
            <v>18750</v>
          </cell>
          <cell r="M579" t="str">
            <v>Dijual</v>
          </cell>
          <cell r="N579" t="str">
            <v>Baratan</v>
          </cell>
          <cell r="O579">
            <v>0</v>
          </cell>
          <cell r="P579">
            <v>0</v>
          </cell>
          <cell r="Q579">
            <v>0</v>
          </cell>
        </row>
        <row r="580">
          <cell r="C580">
            <v>1640</v>
          </cell>
          <cell r="D580">
            <v>38443</v>
          </cell>
          <cell r="E580">
            <v>38473</v>
          </cell>
          <cell r="F580">
            <v>29</v>
          </cell>
          <cell r="G580" t="str">
            <v>P. Kusnadi</v>
          </cell>
          <cell r="H580">
            <v>1410</v>
          </cell>
          <cell r="I580" t="str">
            <v>Edamame Grade D</v>
          </cell>
          <cell r="J580">
            <v>25</v>
          </cell>
          <cell r="K580">
            <v>1000</v>
          </cell>
          <cell r="L580">
            <v>25000</v>
          </cell>
          <cell r="M580" t="str">
            <v>Dijual</v>
          </cell>
          <cell r="N580" t="str">
            <v>Mayang - Jember</v>
          </cell>
          <cell r="O580">
            <v>0</v>
          </cell>
          <cell r="P580">
            <v>0</v>
          </cell>
          <cell r="Q580">
            <v>0</v>
          </cell>
        </row>
        <row r="581">
          <cell r="D581">
            <v>38443</v>
          </cell>
          <cell r="E581">
            <v>38473</v>
          </cell>
          <cell r="F581">
            <v>29</v>
          </cell>
          <cell r="G581" t="str">
            <v>P. Kusnadi</v>
          </cell>
          <cell r="H581">
            <v>2300</v>
          </cell>
          <cell r="I581" t="str">
            <v>Mukimame Beku C</v>
          </cell>
          <cell r="J581">
            <v>25</v>
          </cell>
          <cell r="K581">
            <v>1000</v>
          </cell>
          <cell r="L581">
            <v>25000</v>
          </cell>
          <cell r="M581" t="str">
            <v>Dijual</v>
          </cell>
          <cell r="N581" t="str">
            <v>Mayang - Jember</v>
          </cell>
          <cell r="O581">
            <v>0</v>
          </cell>
          <cell r="P581">
            <v>0</v>
          </cell>
          <cell r="Q581">
            <v>0</v>
          </cell>
        </row>
        <row r="582">
          <cell r="C582">
            <v>1641</v>
          </cell>
          <cell r="D582">
            <v>38443</v>
          </cell>
          <cell r="E582">
            <v>38473</v>
          </cell>
          <cell r="F582">
            <v>34</v>
          </cell>
          <cell r="G582" t="str">
            <v>Bp.Suki</v>
          </cell>
          <cell r="H582">
            <v>1410</v>
          </cell>
          <cell r="I582" t="str">
            <v>Edamame Grade D</v>
          </cell>
          <cell r="J582">
            <v>20</v>
          </cell>
          <cell r="K582">
            <v>1000</v>
          </cell>
          <cell r="L582">
            <v>20000</v>
          </cell>
          <cell r="M582" t="str">
            <v>Dijual</v>
          </cell>
          <cell r="N582" t="str">
            <v>Mangli</v>
          </cell>
          <cell r="O582">
            <v>0</v>
          </cell>
          <cell r="P582">
            <v>0</v>
          </cell>
          <cell r="Q582">
            <v>0</v>
          </cell>
        </row>
        <row r="583">
          <cell r="D583">
            <v>38443</v>
          </cell>
          <cell r="E583">
            <v>38473</v>
          </cell>
          <cell r="F583">
            <v>34</v>
          </cell>
          <cell r="G583" t="str">
            <v>Bp.Suki</v>
          </cell>
          <cell r="H583">
            <v>2300</v>
          </cell>
          <cell r="I583" t="str">
            <v>Mukimame Beku C</v>
          </cell>
          <cell r="J583">
            <v>50</v>
          </cell>
          <cell r="K583">
            <v>1000</v>
          </cell>
          <cell r="L583">
            <v>50000</v>
          </cell>
          <cell r="M583" t="str">
            <v>Dijual</v>
          </cell>
          <cell r="N583" t="str">
            <v>Mangli</v>
          </cell>
          <cell r="O583">
            <v>0</v>
          </cell>
          <cell r="P583">
            <v>0</v>
          </cell>
          <cell r="Q583">
            <v>0</v>
          </cell>
        </row>
        <row r="584">
          <cell r="C584">
            <v>1642</v>
          </cell>
          <cell r="D584">
            <v>38444</v>
          </cell>
          <cell r="E584">
            <v>38474</v>
          </cell>
          <cell r="F584">
            <v>18</v>
          </cell>
          <cell r="G584" t="str">
            <v xml:space="preserve">P. Sunyoto </v>
          </cell>
          <cell r="H584">
            <v>1314</v>
          </cell>
          <cell r="I584" t="str">
            <v>Edamame Grade C Manis</v>
          </cell>
          <cell r="J584">
            <v>100</v>
          </cell>
          <cell r="K584">
            <v>3200</v>
          </cell>
          <cell r="L584">
            <v>320000</v>
          </cell>
          <cell r="M584" t="str">
            <v>Dijual</v>
          </cell>
          <cell r="N584" t="str">
            <v>Perum. Prasaja Mulya A 8 Probolinggo</v>
          </cell>
          <cell r="O584" t="str">
            <v>0335 422608</v>
          </cell>
          <cell r="P584" t="str">
            <v>P. Sunyoto</v>
          </cell>
          <cell r="Q584" t="str">
            <v>-</v>
          </cell>
        </row>
        <row r="585">
          <cell r="D585">
            <v>38444</v>
          </cell>
          <cell r="E585">
            <v>38474</v>
          </cell>
          <cell r="F585">
            <v>18</v>
          </cell>
          <cell r="G585" t="str">
            <v xml:space="preserve">P. Sunyoto </v>
          </cell>
          <cell r="H585">
            <v>1324</v>
          </cell>
          <cell r="I585" t="str">
            <v>Edamame Grade C Asin</v>
          </cell>
          <cell r="J585">
            <v>200</v>
          </cell>
          <cell r="K585">
            <v>3400</v>
          </cell>
          <cell r="L585">
            <v>680000</v>
          </cell>
          <cell r="M585" t="str">
            <v>Dijual</v>
          </cell>
          <cell r="N585" t="str">
            <v>Perum. Prasaja Mulya A 8 Probolinggo</v>
          </cell>
          <cell r="O585" t="str">
            <v>0335 422608</v>
          </cell>
          <cell r="P585" t="str">
            <v>P. Sunyoto</v>
          </cell>
          <cell r="Q585" t="str">
            <v>-</v>
          </cell>
        </row>
        <row r="586">
          <cell r="C586">
            <v>1643</v>
          </cell>
          <cell r="D586">
            <v>38443</v>
          </cell>
          <cell r="E586">
            <v>38473</v>
          </cell>
          <cell r="F586">
            <v>11</v>
          </cell>
          <cell r="G586" t="str">
            <v xml:space="preserve">UD. Harapan Maju  </v>
          </cell>
          <cell r="H586">
            <v>1313</v>
          </cell>
          <cell r="I586" t="str">
            <v>Edamame Grade C Manis</v>
          </cell>
          <cell r="J586">
            <v>24</v>
          </cell>
          <cell r="K586">
            <v>3400</v>
          </cell>
          <cell r="L586">
            <v>81600</v>
          </cell>
          <cell r="M586" t="str">
            <v>Dijual</v>
          </cell>
          <cell r="N586" t="str">
            <v>Perum. Bedadung Indah Blok CC 7 - Jember</v>
          </cell>
          <cell r="O586" t="str">
            <v>0331 335637</v>
          </cell>
          <cell r="P586" t="str">
            <v>Slamet Sunarno</v>
          </cell>
          <cell r="Q586" t="str">
            <v>-</v>
          </cell>
        </row>
        <row r="587">
          <cell r="D587">
            <v>38443</v>
          </cell>
          <cell r="E587">
            <v>38473</v>
          </cell>
          <cell r="F587">
            <v>11</v>
          </cell>
          <cell r="G587" t="str">
            <v xml:space="preserve">UD. Harapan Maju  </v>
          </cell>
          <cell r="H587">
            <v>1323</v>
          </cell>
          <cell r="I587" t="str">
            <v>Edamame Grade C Asin</v>
          </cell>
          <cell r="J587">
            <v>24</v>
          </cell>
          <cell r="K587">
            <v>3500</v>
          </cell>
          <cell r="L587">
            <v>84000</v>
          </cell>
          <cell r="M587" t="str">
            <v>Dijual</v>
          </cell>
          <cell r="N587" t="str">
            <v>Perum. Bedadung Indah Blok CC 7 - Jember</v>
          </cell>
          <cell r="O587" t="str">
            <v>0331 335637</v>
          </cell>
          <cell r="P587" t="str">
            <v>Slamet Sunarno</v>
          </cell>
          <cell r="Q587" t="str">
            <v>-</v>
          </cell>
        </row>
        <row r="588">
          <cell r="C588">
            <v>1644</v>
          </cell>
          <cell r="D588">
            <v>38443</v>
          </cell>
          <cell r="E588">
            <v>38473</v>
          </cell>
          <cell r="F588">
            <v>32</v>
          </cell>
          <cell r="G588" t="str">
            <v>Bp. Joko Santoso</v>
          </cell>
          <cell r="H588">
            <v>1322</v>
          </cell>
          <cell r="I588" t="str">
            <v>Edamame Grade C Asin</v>
          </cell>
          <cell r="J588">
            <v>50</v>
          </cell>
          <cell r="K588">
            <v>3200</v>
          </cell>
          <cell r="L588">
            <v>160000</v>
          </cell>
          <cell r="M588" t="str">
            <v>Dijual</v>
          </cell>
          <cell r="N588" t="str">
            <v>Jl. Baruk Utara VIII / 7 Surabaya</v>
          </cell>
          <cell r="O588" t="str">
            <v>031 8706359</v>
          </cell>
          <cell r="P588" t="str">
            <v>-</v>
          </cell>
          <cell r="Q588">
            <v>0</v>
          </cell>
        </row>
        <row r="589">
          <cell r="C589">
            <v>1645</v>
          </cell>
          <cell r="D589">
            <v>38443</v>
          </cell>
          <cell r="E589">
            <v>38473</v>
          </cell>
          <cell r="F589">
            <v>4</v>
          </cell>
          <cell r="G589" t="str">
            <v>KSU Keluarga Mitratani</v>
          </cell>
          <cell r="H589">
            <v>4200</v>
          </cell>
          <cell r="I589" t="str">
            <v>Edamame Segar Grade B</v>
          </cell>
          <cell r="J589">
            <v>5</v>
          </cell>
          <cell r="K589">
            <v>1650</v>
          </cell>
          <cell r="L589">
            <v>8250</v>
          </cell>
          <cell r="M589" t="str">
            <v>Dijual</v>
          </cell>
          <cell r="N589" t="str">
            <v>Jl. Brawijaya 83 - Jember</v>
          </cell>
          <cell r="O589" t="str">
            <v>0331 421211</v>
          </cell>
          <cell r="P589" t="str">
            <v>I Ketut Oka Bawa</v>
          </cell>
          <cell r="Q589" t="str">
            <v>01.613.052.8-626.000</v>
          </cell>
        </row>
        <row r="590">
          <cell r="C590">
            <v>1646</v>
          </cell>
          <cell r="D590">
            <v>38443</v>
          </cell>
          <cell r="E590">
            <v>38473</v>
          </cell>
          <cell r="F590">
            <v>38</v>
          </cell>
          <cell r="G590" t="str">
            <v>Jasmin</v>
          </cell>
          <cell r="H590">
            <v>2300</v>
          </cell>
          <cell r="I590" t="str">
            <v>Mukimame Beku C</v>
          </cell>
          <cell r="J590">
            <v>25</v>
          </cell>
          <cell r="K590">
            <v>1000</v>
          </cell>
          <cell r="L590">
            <v>25000</v>
          </cell>
          <cell r="M590" t="str">
            <v>Dijual</v>
          </cell>
          <cell r="N590" t="str">
            <v>Mencek</v>
          </cell>
          <cell r="O590">
            <v>0</v>
          </cell>
          <cell r="P590">
            <v>0</v>
          </cell>
          <cell r="Q590">
            <v>0</v>
          </cell>
        </row>
        <row r="591">
          <cell r="D591">
            <v>38443</v>
          </cell>
          <cell r="E591">
            <v>38473</v>
          </cell>
          <cell r="F591">
            <v>11</v>
          </cell>
          <cell r="G591" t="str">
            <v xml:space="preserve">UD. Harapan Maju  </v>
          </cell>
          <cell r="H591">
            <v>4200</v>
          </cell>
          <cell r="I591" t="str">
            <v>Edamame Segar Grade B</v>
          </cell>
          <cell r="J591">
            <v>50</v>
          </cell>
          <cell r="K591">
            <v>1650</v>
          </cell>
          <cell r="L591">
            <v>82500</v>
          </cell>
          <cell r="M591" t="str">
            <v>Dijual</v>
          </cell>
          <cell r="N591" t="str">
            <v>Perum. Bedadung Indah Blok CC 7 - Jember</v>
          </cell>
          <cell r="O591" t="str">
            <v>0331 335637</v>
          </cell>
          <cell r="P591" t="str">
            <v>Slamet Sunarno</v>
          </cell>
          <cell r="Q591" t="str">
            <v>-</v>
          </cell>
        </row>
        <row r="592">
          <cell r="C592">
            <v>1647</v>
          </cell>
          <cell r="D592">
            <v>38444</v>
          </cell>
          <cell r="E592">
            <v>38474</v>
          </cell>
          <cell r="F592">
            <v>39</v>
          </cell>
          <cell r="G592" t="str">
            <v>Bp.Purnomo</v>
          </cell>
          <cell r="H592">
            <v>2300</v>
          </cell>
          <cell r="I592" t="str">
            <v>Mukimame Beku C</v>
          </cell>
          <cell r="J592">
            <v>50</v>
          </cell>
          <cell r="K592">
            <v>1000</v>
          </cell>
          <cell r="L592">
            <v>50000</v>
          </cell>
          <cell r="M592" t="str">
            <v>Dijual</v>
          </cell>
          <cell r="N592" t="str">
            <v>Pakusari</v>
          </cell>
          <cell r="O592">
            <v>0</v>
          </cell>
          <cell r="P592">
            <v>0</v>
          </cell>
          <cell r="Q592">
            <v>0</v>
          </cell>
        </row>
        <row r="593">
          <cell r="C593">
            <v>1648</v>
          </cell>
          <cell r="D593">
            <v>38444</v>
          </cell>
          <cell r="E593">
            <v>38474</v>
          </cell>
          <cell r="F593">
            <v>7</v>
          </cell>
          <cell r="G593" t="str">
            <v xml:space="preserve">UD. Arum Sari  </v>
          </cell>
          <cell r="H593">
            <v>1313</v>
          </cell>
          <cell r="I593" t="str">
            <v>Edamame Grade C Manis</v>
          </cell>
          <cell r="J593">
            <v>6</v>
          </cell>
          <cell r="K593">
            <v>3400</v>
          </cell>
          <cell r="L593">
            <v>20400</v>
          </cell>
          <cell r="M593" t="str">
            <v>Dijual</v>
          </cell>
          <cell r="N593" t="str">
            <v>Jl. LetJend. Suprapto 11 - Jember</v>
          </cell>
          <cell r="O593" t="str">
            <v>0331 333052</v>
          </cell>
          <cell r="P593" t="str">
            <v>Ahmad Taufik</v>
          </cell>
          <cell r="Q593" t="str">
            <v>-</v>
          </cell>
        </row>
        <row r="594">
          <cell r="D594">
            <v>38444</v>
          </cell>
          <cell r="E594">
            <v>38474</v>
          </cell>
          <cell r="F594">
            <v>7</v>
          </cell>
          <cell r="G594" t="str">
            <v xml:space="preserve">UD. Arum Sari  </v>
          </cell>
          <cell r="H594">
            <v>1323</v>
          </cell>
          <cell r="I594" t="str">
            <v>Edamame Grade C Asin</v>
          </cell>
          <cell r="J594">
            <v>25</v>
          </cell>
          <cell r="K594">
            <v>3600</v>
          </cell>
          <cell r="L594">
            <v>90000</v>
          </cell>
          <cell r="M594" t="str">
            <v>Dijual</v>
          </cell>
          <cell r="N594" t="str">
            <v>Jl. LetJend. Suprapto 11 - Jember</v>
          </cell>
          <cell r="O594" t="str">
            <v>0331 333052</v>
          </cell>
          <cell r="P594" t="str">
            <v>Ahmad Taufik</v>
          </cell>
          <cell r="Q594" t="str">
            <v>-</v>
          </cell>
        </row>
        <row r="595">
          <cell r="C595">
            <v>1649</v>
          </cell>
          <cell r="D595">
            <v>38444</v>
          </cell>
          <cell r="E595">
            <v>38474</v>
          </cell>
          <cell r="F595">
            <v>29</v>
          </cell>
          <cell r="G595" t="str">
            <v>P. Kusnadi</v>
          </cell>
          <cell r="H595">
            <v>1420</v>
          </cell>
          <cell r="I595" t="str">
            <v>Edamame Grade D</v>
          </cell>
          <cell r="J595">
            <v>25</v>
          </cell>
          <cell r="K595">
            <v>700</v>
          </cell>
          <cell r="L595">
            <v>17500</v>
          </cell>
          <cell r="M595" t="str">
            <v>Dijual</v>
          </cell>
          <cell r="N595" t="str">
            <v>Mayang - Jember</v>
          </cell>
          <cell r="O595">
            <v>0</v>
          </cell>
          <cell r="P595">
            <v>0</v>
          </cell>
          <cell r="Q595">
            <v>0</v>
          </cell>
        </row>
        <row r="596">
          <cell r="D596">
            <v>38444</v>
          </cell>
          <cell r="E596">
            <v>38474</v>
          </cell>
          <cell r="F596">
            <v>29</v>
          </cell>
          <cell r="G596" t="str">
            <v>P. Kusnadi</v>
          </cell>
          <cell r="H596">
            <v>2300</v>
          </cell>
          <cell r="I596" t="str">
            <v>Mukimame Beku C</v>
          </cell>
          <cell r="J596">
            <v>25</v>
          </cell>
          <cell r="K596">
            <v>1000</v>
          </cell>
          <cell r="L596">
            <v>25000</v>
          </cell>
          <cell r="M596" t="str">
            <v>Dijual</v>
          </cell>
          <cell r="N596" t="str">
            <v>Mayang - Jember</v>
          </cell>
          <cell r="O596">
            <v>0</v>
          </cell>
          <cell r="P596">
            <v>0</v>
          </cell>
          <cell r="Q596">
            <v>0</v>
          </cell>
        </row>
        <row r="597">
          <cell r="C597">
            <v>1650</v>
          </cell>
          <cell r="D597">
            <v>38444</v>
          </cell>
          <cell r="E597">
            <v>38474</v>
          </cell>
          <cell r="F597">
            <v>30</v>
          </cell>
          <cell r="G597" t="str">
            <v>P. Hanafi</v>
          </cell>
          <cell r="H597">
            <v>1420</v>
          </cell>
          <cell r="I597" t="str">
            <v>Edamame Grade D</v>
          </cell>
          <cell r="J597">
            <v>50</v>
          </cell>
          <cell r="K597">
            <v>700</v>
          </cell>
          <cell r="L597">
            <v>35000</v>
          </cell>
          <cell r="M597" t="str">
            <v>Dijual</v>
          </cell>
          <cell r="N597" t="str">
            <v>Ajung - Jember</v>
          </cell>
          <cell r="O597">
            <v>0</v>
          </cell>
          <cell r="P597">
            <v>0</v>
          </cell>
          <cell r="Q597">
            <v>0</v>
          </cell>
        </row>
        <row r="598">
          <cell r="C598">
            <v>1651</v>
          </cell>
          <cell r="D598">
            <v>38444</v>
          </cell>
          <cell r="E598">
            <v>38474</v>
          </cell>
          <cell r="F598">
            <v>34</v>
          </cell>
          <cell r="G598" t="str">
            <v>Bp.Suki</v>
          </cell>
          <cell r="H598">
            <v>2300</v>
          </cell>
          <cell r="I598" t="str">
            <v>Mukimame Beku C</v>
          </cell>
          <cell r="J598">
            <v>40</v>
          </cell>
          <cell r="K598">
            <v>1000</v>
          </cell>
          <cell r="L598">
            <v>40000</v>
          </cell>
          <cell r="M598" t="str">
            <v>Dijual</v>
          </cell>
          <cell r="N598" t="str">
            <v>Mangli</v>
          </cell>
          <cell r="O598">
            <v>0</v>
          </cell>
          <cell r="P598">
            <v>0</v>
          </cell>
          <cell r="Q598">
            <v>0</v>
          </cell>
        </row>
        <row r="599">
          <cell r="C599">
            <v>1652</v>
          </cell>
          <cell r="D599">
            <v>38444</v>
          </cell>
          <cell r="E599">
            <v>38474</v>
          </cell>
          <cell r="F599">
            <v>40</v>
          </cell>
          <cell r="G599" t="str">
            <v>Bp.Iwan</v>
          </cell>
          <cell r="H599">
            <v>2300</v>
          </cell>
          <cell r="I599" t="str">
            <v>Mukimame Beku C</v>
          </cell>
          <cell r="J599">
            <v>25</v>
          </cell>
          <cell r="K599">
            <v>1000</v>
          </cell>
          <cell r="L599">
            <v>25000</v>
          </cell>
          <cell r="M599" t="str">
            <v>Dijual</v>
          </cell>
          <cell r="N599" t="str">
            <v>Pakusari</v>
          </cell>
          <cell r="O599">
            <v>0</v>
          </cell>
          <cell r="P599">
            <v>0</v>
          </cell>
          <cell r="Q599">
            <v>0</v>
          </cell>
        </row>
        <row r="600">
          <cell r="C600">
            <v>1653</v>
          </cell>
          <cell r="D600">
            <v>38444</v>
          </cell>
          <cell r="E600">
            <v>38474</v>
          </cell>
          <cell r="F600">
            <v>11</v>
          </cell>
          <cell r="G600" t="str">
            <v xml:space="preserve">UD. Harapan Maju  </v>
          </cell>
          <cell r="H600">
            <v>4200</v>
          </cell>
          <cell r="I600" t="str">
            <v>Edamame Segar Grade B</v>
          </cell>
          <cell r="J600">
            <v>75</v>
          </cell>
          <cell r="K600">
            <v>1650</v>
          </cell>
          <cell r="L600">
            <v>123750</v>
          </cell>
          <cell r="M600" t="str">
            <v>Dijual</v>
          </cell>
          <cell r="N600" t="str">
            <v>Perum. Bedadung Indah Blok CC 7 - Jember</v>
          </cell>
          <cell r="O600" t="str">
            <v>0331 335637</v>
          </cell>
          <cell r="P600" t="str">
            <v>Slamet Sunarno</v>
          </cell>
          <cell r="Q600" t="str">
            <v>-</v>
          </cell>
        </row>
        <row r="601">
          <cell r="C601">
            <v>1654</v>
          </cell>
          <cell r="D601">
            <v>38447</v>
          </cell>
          <cell r="E601">
            <v>38477</v>
          </cell>
          <cell r="F601">
            <v>18</v>
          </cell>
          <cell r="G601" t="str">
            <v xml:space="preserve">P. Sunyoto </v>
          </cell>
          <cell r="H601">
            <v>1324</v>
          </cell>
          <cell r="I601" t="str">
            <v>Edamame Grade C Asin</v>
          </cell>
          <cell r="J601">
            <v>50</v>
          </cell>
          <cell r="K601">
            <v>3400</v>
          </cell>
          <cell r="L601">
            <v>170000</v>
          </cell>
          <cell r="M601" t="str">
            <v>Dijual</v>
          </cell>
          <cell r="N601" t="str">
            <v>Perum. Prasaja Mulya A 8 Probolinggo</v>
          </cell>
          <cell r="O601" t="str">
            <v>0335 422608</v>
          </cell>
          <cell r="P601" t="str">
            <v>P. Sunyoto</v>
          </cell>
          <cell r="Q601" t="str">
            <v>-</v>
          </cell>
        </row>
        <row r="602">
          <cell r="D602">
            <v>38447</v>
          </cell>
          <cell r="E602">
            <v>38477</v>
          </cell>
          <cell r="F602">
            <v>18</v>
          </cell>
          <cell r="G602" t="str">
            <v xml:space="preserve">P. Sunyoto </v>
          </cell>
          <cell r="H602">
            <v>2200</v>
          </cell>
          <cell r="I602" t="str">
            <v>Mukimame Beku B</v>
          </cell>
          <cell r="J602">
            <v>50</v>
          </cell>
          <cell r="K602">
            <v>1250</v>
          </cell>
          <cell r="L602">
            <v>62500</v>
          </cell>
          <cell r="M602" t="str">
            <v>Dijual</v>
          </cell>
          <cell r="N602" t="str">
            <v>Perum. Prasaja Mulya A 8 Probolinggo</v>
          </cell>
          <cell r="O602" t="str">
            <v>0335 422608</v>
          </cell>
          <cell r="P602" t="str">
            <v>P. Sunyoto</v>
          </cell>
          <cell r="Q602" t="str">
            <v>-</v>
          </cell>
        </row>
        <row r="603">
          <cell r="D603">
            <v>38447</v>
          </cell>
          <cell r="E603">
            <v>38477</v>
          </cell>
          <cell r="F603">
            <v>18</v>
          </cell>
          <cell r="G603" t="str">
            <v xml:space="preserve">P. Sunyoto </v>
          </cell>
          <cell r="H603">
            <v>6200</v>
          </cell>
          <cell r="I603" t="str">
            <v>Bingkisan Edamame</v>
          </cell>
          <cell r="J603">
            <v>6</v>
          </cell>
          <cell r="K603">
            <v>0</v>
          </cell>
          <cell r="L603">
            <v>0</v>
          </cell>
          <cell r="M603" t="str">
            <v>Bingkisan</v>
          </cell>
          <cell r="N603" t="str">
            <v>Perum. Prasaja Mulya A 8 Probolinggo</v>
          </cell>
          <cell r="O603" t="str">
            <v>0335 422608</v>
          </cell>
          <cell r="P603" t="str">
            <v>P. Sunyoto</v>
          </cell>
          <cell r="Q603" t="str">
            <v>-</v>
          </cell>
        </row>
        <row r="604">
          <cell r="C604">
            <v>1655</v>
          </cell>
          <cell r="D604">
            <v>38446</v>
          </cell>
          <cell r="E604">
            <v>38476</v>
          </cell>
          <cell r="F604">
            <v>7</v>
          </cell>
          <cell r="G604" t="str">
            <v xml:space="preserve">UD. Arum Sari  </v>
          </cell>
          <cell r="H604">
            <v>1410</v>
          </cell>
          <cell r="I604" t="str">
            <v>Edamame Grade D</v>
          </cell>
          <cell r="J604">
            <v>125</v>
          </cell>
          <cell r="K604">
            <v>1000</v>
          </cell>
          <cell r="L604">
            <v>125000</v>
          </cell>
          <cell r="M604" t="str">
            <v>Dijual</v>
          </cell>
          <cell r="N604" t="str">
            <v>Jl. LetJend. Suprapto 11 - Jember</v>
          </cell>
          <cell r="O604" t="str">
            <v>0331 333052</v>
          </cell>
          <cell r="P604" t="str">
            <v>Ahmad Taufik</v>
          </cell>
          <cell r="Q604" t="str">
            <v>-</v>
          </cell>
        </row>
        <row r="605">
          <cell r="C605">
            <v>1656</v>
          </cell>
          <cell r="D605">
            <v>38446</v>
          </cell>
          <cell r="E605">
            <v>38476</v>
          </cell>
          <cell r="F605">
            <v>7</v>
          </cell>
          <cell r="G605" t="str">
            <v xml:space="preserve">UD. Arum Sari  </v>
          </cell>
          <cell r="H605">
            <v>1313</v>
          </cell>
          <cell r="I605" t="str">
            <v>Edamame Grade C Manis</v>
          </cell>
          <cell r="J605">
            <v>9</v>
          </cell>
          <cell r="K605">
            <v>3400</v>
          </cell>
          <cell r="L605">
            <v>30600</v>
          </cell>
          <cell r="M605" t="str">
            <v>Dijual</v>
          </cell>
          <cell r="N605" t="str">
            <v>Jl. LetJend. Suprapto 11 - Jember</v>
          </cell>
          <cell r="O605" t="str">
            <v>0331 333052</v>
          </cell>
          <cell r="P605" t="str">
            <v>Ahmad Taufik</v>
          </cell>
          <cell r="Q605" t="str">
            <v>-</v>
          </cell>
        </row>
        <row r="606">
          <cell r="D606">
            <v>38446</v>
          </cell>
          <cell r="E606">
            <v>38476</v>
          </cell>
          <cell r="F606">
            <v>7</v>
          </cell>
          <cell r="G606" t="str">
            <v xml:space="preserve">UD. Arum Sari  </v>
          </cell>
          <cell r="H606">
            <v>1323</v>
          </cell>
          <cell r="I606" t="str">
            <v>Edamame Grade C Asin</v>
          </cell>
          <cell r="J606">
            <v>9</v>
          </cell>
          <cell r="K606">
            <v>3600</v>
          </cell>
          <cell r="L606">
            <v>32400</v>
          </cell>
          <cell r="M606" t="str">
            <v>Dijual</v>
          </cell>
          <cell r="N606" t="str">
            <v>Jl. LetJend. Suprapto 11 - Jember</v>
          </cell>
          <cell r="O606" t="str">
            <v>0331 333052</v>
          </cell>
          <cell r="P606" t="str">
            <v>Ahmad Taufik</v>
          </cell>
          <cell r="Q606" t="str">
            <v>-</v>
          </cell>
        </row>
        <row r="607">
          <cell r="C607">
            <v>1657</v>
          </cell>
          <cell r="D607">
            <v>38446</v>
          </cell>
          <cell r="E607">
            <v>38476</v>
          </cell>
          <cell r="F607">
            <v>39</v>
          </cell>
          <cell r="G607" t="str">
            <v>Bp.Purnomo</v>
          </cell>
          <cell r="H607">
            <v>2300</v>
          </cell>
          <cell r="I607" t="str">
            <v>Mukimame Beku C</v>
          </cell>
          <cell r="J607">
            <v>50</v>
          </cell>
          <cell r="K607">
            <v>1000</v>
          </cell>
          <cell r="L607">
            <v>50000</v>
          </cell>
          <cell r="M607" t="str">
            <v>Dijual</v>
          </cell>
          <cell r="N607" t="str">
            <v>Pakusari</v>
          </cell>
          <cell r="O607">
            <v>0</v>
          </cell>
          <cell r="P607">
            <v>0</v>
          </cell>
          <cell r="Q607">
            <v>0</v>
          </cell>
        </row>
        <row r="608">
          <cell r="C608">
            <v>1658</v>
          </cell>
          <cell r="D608">
            <v>38446</v>
          </cell>
          <cell r="E608">
            <v>38476</v>
          </cell>
          <cell r="F608">
            <v>29</v>
          </cell>
          <cell r="G608" t="str">
            <v>P. Kusnadi</v>
          </cell>
          <cell r="H608">
            <v>1420</v>
          </cell>
          <cell r="I608" t="str">
            <v>Edamame Grade D</v>
          </cell>
          <cell r="J608">
            <v>25</v>
          </cell>
          <cell r="K608">
            <v>700</v>
          </cell>
          <cell r="L608">
            <v>17500</v>
          </cell>
          <cell r="M608" t="str">
            <v>Dijual</v>
          </cell>
          <cell r="N608" t="str">
            <v>Mayang - Jember</v>
          </cell>
          <cell r="O608">
            <v>0</v>
          </cell>
          <cell r="P608">
            <v>0</v>
          </cell>
          <cell r="Q608">
            <v>0</v>
          </cell>
        </row>
        <row r="609">
          <cell r="D609">
            <v>38446</v>
          </cell>
          <cell r="E609">
            <v>38476</v>
          </cell>
          <cell r="F609">
            <v>29</v>
          </cell>
          <cell r="G609" t="str">
            <v>P. Kusnadi</v>
          </cell>
          <cell r="H609">
            <v>2300</v>
          </cell>
          <cell r="I609" t="str">
            <v>Mukimame Beku C</v>
          </cell>
          <cell r="J609">
            <v>25</v>
          </cell>
          <cell r="K609">
            <v>1000</v>
          </cell>
          <cell r="L609">
            <v>25000</v>
          </cell>
          <cell r="M609" t="str">
            <v>Dijual</v>
          </cell>
          <cell r="N609" t="str">
            <v>Mayang - Jember</v>
          </cell>
          <cell r="O609">
            <v>0</v>
          </cell>
          <cell r="P609">
            <v>0</v>
          </cell>
          <cell r="Q609">
            <v>0</v>
          </cell>
        </row>
        <row r="610">
          <cell r="C610">
            <v>1659</v>
          </cell>
          <cell r="D610">
            <v>38446</v>
          </cell>
          <cell r="E610">
            <v>38476</v>
          </cell>
          <cell r="F610">
            <v>36</v>
          </cell>
          <cell r="G610" t="str">
            <v>Bp.Is</v>
          </cell>
          <cell r="H610">
            <v>2300</v>
          </cell>
          <cell r="I610" t="str">
            <v>Mukimame Beku C</v>
          </cell>
          <cell r="J610">
            <v>25</v>
          </cell>
          <cell r="K610">
            <v>1000</v>
          </cell>
          <cell r="L610">
            <v>25000</v>
          </cell>
          <cell r="M610" t="str">
            <v>Dijual</v>
          </cell>
          <cell r="N610" t="str">
            <v>Pakusari</v>
          </cell>
          <cell r="O610">
            <v>0</v>
          </cell>
          <cell r="P610">
            <v>0</v>
          </cell>
          <cell r="Q610">
            <v>0</v>
          </cell>
        </row>
        <row r="611">
          <cell r="C611">
            <v>1660</v>
          </cell>
          <cell r="D611">
            <v>38446</v>
          </cell>
          <cell r="E611">
            <v>38476</v>
          </cell>
          <cell r="F611">
            <v>30</v>
          </cell>
          <cell r="G611" t="str">
            <v>P. Hanafi</v>
          </cell>
          <cell r="H611">
            <v>1420</v>
          </cell>
          <cell r="I611" t="str">
            <v>Edamame Grade D</v>
          </cell>
          <cell r="J611">
            <v>60</v>
          </cell>
          <cell r="K611">
            <v>700</v>
          </cell>
          <cell r="L611">
            <v>42000</v>
          </cell>
          <cell r="M611" t="str">
            <v>Dijual</v>
          </cell>
          <cell r="N611" t="str">
            <v>Ajung - Jember</v>
          </cell>
          <cell r="O611">
            <v>0</v>
          </cell>
          <cell r="P611">
            <v>0</v>
          </cell>
          <cell r="Q611">
            <v>0</v>
          </cell>
        </row>
        <row r="612">
          <cell r="C612">
            <v>1661</v>
          </cell>
          <cell r="D612">
            <v>38446</v>
          </cell>
          <cell r="E612">
            <v>38476</v>
          </cell>
          <cell r="F612">
            <v>34</v>
          </cell>
          <cell r="G612" t="str">
            <v>Bp.Suki</v>
          </cell>
          <cell r="H612">
            <v>2300</v>
          </cell>
          <cell r="I612" t="str">
            <v>Mukimame Beku C</v>
          </cell>
          <cell r="J612">
            <v>25</v>
          </cell>
          <cell r="K612">
            <v>1000</v>
          </cell>
          <cell r="L612">
            <v>25000</v>
          </cell>
          <cell r="M612" t="str">
            <v>Dijual</v>
          </cell>
          <cell r="N612" t="str">
            <v>Mangli</v>
          </cell>
          <cell r="O612">
            <v>0</v>
          </cell>
          <cell r="P612">
            <v>0</v>
          </cell>
          <cell r="Q612">
            <v>0</v>
          </cell>
        </row>
        <row r="613">
          <cell r="C613">
            <v>1662</v>
          </cell>
          <cell r="D613">
            <v>38447</v>
          </cell>
          <cell r="E613">
            <v>38477</v>
          </cell>
          <cell r="F613">
            <v>6</v>
          </cell>
          <cell r="G613" t="str">
            <v>Cosmo Surabaya</v>
          </cell>
          <cell r="H613">
            <v>1114</v>
          </cell>
          <cell r="I613" t="str">
            <v>Edamame Grade A Manis</v>
          </cell>
          <cell r="J613">
            <v>50</v>
          </cell>
          <cell r="K613">
            <v>9000</v>
          </cell>
          <cell r="L613">
            <v>450000</v>
          </cell>
          <cell r="M613" t="str">
            <v>Dijual</v>
          </cell>
          <cell r="N613" t="str">
            <v>Jl. Mayjen Sungkono - Darmo Park  Blok V  4-6    Surabaya</v>
          </cell>
          <cell r="O613" t="str">
            <v>031 5684859</v>
          </cell>
          <cell r="P613" t="str">
            <v>Edy S / Ningsih</v>
          </cell>
          <cell r="Q613" t="str">
            <v>-</v>
          </cell>
        </row>
        <row r="614">
          <cell r="C614">
            <v>1663</v>
          </cell>
          <cell r="D614">
            <v>38448</v>
          </cell>
          <cell r="E614">
            <v>38478</v>
          </cell>
          <cell r="F614">
            <v>10</v>
          </cell>
          <cell r="G614" t="str">
            <v xml:space="preserve">PT. Saung Mirwan </v>
          </cell>
          <cell r="H614">
            <v>4100</v>
          </cell>
          <cell r="I614" t="str">
            <v>Edamame Segar Grade A</v>
          </cell>
          <cell r="J614">
            <v>1000</v>
          </cell>
          <cell r="K614">
            <v>3500</v>
          </cell>
          <cell r="L614">
            <v>3500000</v>
          </cell>
          <cell r="M614" t="str">
            <v>Dijual</v>
          </cell>
          <cell r="N614" t="str">
            <v>Jl. Cekopo Selatan Ds. Sukamana - Bogor</v>
          </cell>
          <cell r="O614" t="str">
            <v>0251 241269</v>
          </cell>
          <cell r="P614" t="str">
            <v>Bp. Rolis</v>
          </cell>
          <cell r="Q614" t="str">
            <v>-</v>
          </cell>
        </row>
        <row r="615">
          <cell r="C615">
            <v>1664</v>
          </cell>
          <cell r="D615">
            <v>38446</v>
          </cell>
          <cell r="E615">
            <v>38476</v>
          </cell>
          <cell r="F615">
            <v>14</v>
          </cell>
          <cell r="G615" t="str">
            <v>UD. Slamet</v>
          </cell>
          <cell r="H615">
            <v>4200</v>
          </cell>
          <cell r="I615" t="str">
            <v>Edamame Segar Grade B</v>
          </cell>
          <cell r="J615">
            <v>50</v>
          </cell>
          <cell r="K615">
            <v>1650</v>
          </cell>
          <cell r="L615">
            <v>82500</v>
          </cell>
          <cell r="M615" t="str">
            <v>Dijual</v>
          </cell>
          <cell r="N615" t="str">
            <v>Jl. Pahlawan  gg. Gangsiran - Probolinggo</v>
          </cell>
          <cell r="O615" t="str">
            <v>0335 424276</v>
          </cell>
          <cell r="P615" t="str">
            <v>Slamet Hariyadi</v>
          </cell>
          <cell r="Q615" t="str">
            <v>-</v>
          </cell>
        </row>
        <row r="616">
          <cell r="C616">
            <v>1665</v>
          </cell>
          <cell r="D616">
            <v>38445</v>
          </cell>
          <cell r="E616">
            <v>38475</v>
          </cell>
          <cell r="F616">
            <v>11</v>
          </cell>
          <cell r="G616" t="str">
            <v xml:space="preserve">UD. Harapan Maju  </v>
          </cell>
          <cell r="H616">
            <v>4200</v>
          </cell>
          <cell r="I616" t="str">
            <v>Edamame Segar Grade B</v>
          </cell>
          <cell r="J616">
            <v>50</v>
          </cell>
          <cell r="K616">
            <v>1650</v>
          </cell>
          <cell r="L616">
            <v>82500</v>
          </cell>
          <cell r="M616" t="str">
            <v>Dijual</v>
          </cell>
          <cell r="N616" t="str">
            <v>Perum. Bedadung Indah Blok CC 7 - Jember</v>
          </cell>
          <cell r="O616" t="str">
            <v>0331 335637</v>
          </cell>
          <cell r="P616" t="str">
            <v>Slamet Sunarno</v>
          </cell>
          <cell r="Q616" t="str">
            <v>-</v>
          </cell>
        </row>
        <row r="617">
          <cell r="C617">
            <v>1666</v>
          </cell>
          <cell r="D617">
            <v>38446</v>
          </cell>
          <cell r="E617">
            <v>38476</v>
          </cell>
          <cell r="F617">
            <v>4</v>
          </cell>
          <cell r="G617" t="str">
            <v>KSU Keluarga Mitratani</v>
          </cell>
          <cell r="H617">
            <v>1313</v>
          </cell>
          <cell r="I617" t="str">
            <v>Edamame Grade C Manis</v>
          </cell>
          <cell r="J617">
            <v>18</v>
          </cell>
          <cell r="K617">
            <v>3400</v>
          </cell>
          <cell r="L617">
            <v>61200</v>
          </cell>
          <cell r="M617" t="str">
            <v>Dijual</v>
          </cell>
          <cell r="N617" t="str">
            <v>Jl. Brawijaya 83 - Jember</v>
          </cell>
          <cell r="O617" t="str">
            <v>0331 421211</v>
          </cell>
          <cell r="P617" t="str">
            <v>I Ketut Oka Bawa</v>
          </cell>
          <cell r="Q617" t="str">
            <v>01.613.052.8-626.000</v>
          </cell>
        </row>
        <row r="618">
          <cell r="D618">
            <v>38446</v>
          </cell>
          <cell r="E618">
            <v>38476</v>
          </cell>
          <cell r="F618">
            <v>4</v>
          </cell>
          <cell r="G618" t="str">
            <v>KSU Keluarga Mitratani</v>
          </cell>
          <cell r="H618">
            <v>1323</v>
          </cell>
          <cell r="I618" t="str">
            <v>Edamame Grade C Asin</v>
          </cell>
          <cell r="J618">
            <v>18</v>
          </cell>
          <cell r="K618">
            <v>3600</v>
          </cell>
          <cell r="L618">
            <v>64800</v>
          </cell>
          <cell r="M618" t="str">
            <v>Dijual</v>
          </cell>
          <cell r="N618" t="str">
            <v>Jl. Brawijaya 83 - Jember</v>
          </cell>
          <cell r="O618" t="str">
            <v>0331 421211</v>
          </cell>
          <cell r="P618" t="str">
            <v>I Ketut Oka Bawa</v>
          </cell>
          <cell r="Q618" t="str">
            <v>01.613.052.8-626.000</v>
          </cell>
        </row>
        <row r="619">
          <cell r="C619">
            <v>1667</v>
          </cell>
          <cell r="D619">
            <v>38447</v>
          </cell>
          <cell r="E619">
            <v>38477</v>
          </cell>
          <cell r="F619">
            <v>11</v>
          </cell>
          <cell r="G619" t="str">
            <v xml:space="preserve">UD. Harapan Maju  </v>
          </cell>
          <cell r="H619">
            <v>1315</v>
          </cell>
          <cell r="I619" t="str">
            <v>Edamame Grade C Manis</v>
          </cell>
          <cell r="J619">
            <v>50</v>
          </cell>
          <cell r="K619">
            <v>2800</v>
          </cell>
          <cell r="L619">
            <v>140000</v>
          </cell>
          <cell r="M619" t="str">
            <v>Dijual</v>
          </cell>
          <cell r="N619" t="str">
            <v>Perum. Bedadung Indah Blok CC 7 - Jember</v>
          </cell>
          <cell r="O619" t="str">
            <v>0331 335637</v>
          </cell>
          <cell r="P619" t="str">
            <v>Slamet Sunarno</v>
          </cell>
          <cell r="Q619" t="str">
            <v>-</v>
          </cell>
        </row>
        <row r="620">
          <cell r="D620">
            <v>38446</v>
          </cell>
          <cell r="E620">
            <v>38476</v>
          </cell>
          <cell r="F620">
            <v>11</v>
          </cell>
          <cell r="G620" t="str">
            <v xml:space="preserve">UD. Harapan Maju  </v>
          </cell>
          <cell r="H620">
            <v>1314</v>
          </cell>
          <cell r="I620" t="str">
            <v>Edamame Grade C Manis</v>
          </cell>
          <cell r="J620">
            <v>15</v>
          </cell>
          <cell r="K620">
            <v>3200</v>
          </cell>
          <cell r="L620">
            <v>48000</v>
          </cell>
          <cell r="M620" t="str">
            <v>Dijual</v>
          </cell>
          <cell r="N620" t="str">
            <v>Perum. Bedadung Indah Blok CC 7 - Jember</v>
          </cell>
          <cell r="O620" t="str">
            <v>0331 335637</v>
          </cell>
          <cell r="P620" t="str">
            <v>Slamet Sunarno</v>
          </cell>
          <cell r="Q620" t="str">
            <v>-</v>
          </cell>
        </row>
        <row r="621">
          <cell r="D621">
            <v>38446</v>
          </cell>
          <cell r="E621">
            <v>38476</v>
          </cell>
          <cell r="F621">
            <v>11</v>
          </cell>
          <cell r="G621" t="str">
            <v xml:space="preserve">UD. Harapan Maju  </v>
          </cell>
          <cell r="H621">
            <v>1324</v>
          </cell>
          <cell r="I621" t="str">
            <v>Edamame Grade C Asin</v>
          </cell>
          <cell r="J621">
            <v>15</v>
          </cell>
          <cell r="K621">
            <v>3400</v>
          </cell>
          <cell r="L621">
            <v>51000</v>
          </cell>
          <cell r="M621" t="str">
            <v>Dijual</v>
          </cell>
          <cell r="N621" t="str">
            <v>Perum. Bedadung Indah Blok CC 7 - Jember</v>
          </cell>
          <cell r="O621" t="str">
            <v>0331 335637</v>
          </cell>
          <cell r="P621" t="str">
            <v>Slamet Sunarno</v>
          </cell>
          <cell r="Q621" t="str">
            <v>-</v>
          </cell>
        </row>
        <row r="622">
          <cell r="C622">
            <v>1668</v>
          </cell>
          <cell r="D622">
            <v>38446</v>
          </cell>
          <cell r="E622">
            <v>38476</v>
          </cell>
          <cell r="F622">
            <v>15</v>
          </cell>
          <cell r="G622" t="str">
            <v>UD. Vitta Prima</v>
          </cell>
          <cell r="H622">
            <v>1312</v>
          </cell>
          <cell r="I622" t="str">
            <v>Edamame Grade C Manis</v>
          </cell>
          <cell r="J622">
            <v>75</v>
          </cell>
          <cell r="K622">
            <v>3000</v>
          </cell>
          <cell r="L622">
            <v>225000</v>
          </cell>
          <cell r="M622" t="str">
            <v>Dijual</v>
          </cell>
          <cell r="N622" t="str">
            <v>Jl. LetJend. Suprapto Gg. 3A No. 47 - Jember</v>
          </cell>
          <cell r="O622" t="str">
            <v>0331 334117</v>
          </cell>
          <cell r="P622" t="str">
            <v>Eko Pramudianto</v>
          </cell>
          <cell r="Q622" t="str">
            <v>-</v>
          </cell>
        </row>
        <row r="623">
          <cell r="C623">
            <v>1669</v>
          </cell>
          <cell r="D623">
            <v>38446</v>
          </cell>
          <cell r="E623">
            <v>38476</v>
          </cell>
          <cell r="F623">
            <v>4</v>
          </cell>
          <cell r="G623" t="str">
            <v>KSU Keluarga Mitratani</v>
          </cell>
          <cell r="H623">
            <v>4200</v>
          </cell>
          <cell r="I623" t="str">
            <v>Edamame Segar Grade B</v>
          </cell>
          <cell r="J623">
            <v>5</v>
          </cell>
          <cell r="K623">
            <v>1650</v>
          </cell>
          <cell r="L623">
            <v>8250</v>
          </cell>
          <cell r="M623" t="str">
            <v>Dijual</v>
          </cell>
          <cell r="N623" t="str">
            <v>Jl. Brawijaya 83 - Jember</v>
          </cell>
          <cell r="O623" t="str">
            <v>0331 421211</v>
          </cell>
          <cell r="P623" t="str">
            <v>I Ketut Oka Bawa</v>
          </cell>
          <cell r="Q623" t="str">
            <v>01.613.052.8-626.000</v>
          </cell>
        </row>
        <row r="624">
          <cell r="C624">
            <v>1670</v>
          </cell>
          <cell r="D624">
            <v>38447</v>
          </cell>
          <cell r="E624">
            <v>38477</v>
          </cell>
          <cell r="F624">
            <v>28</v>
          </cell>
          <cell r="G624" t="str">
            <v>Bp. Aditya</v>
          </cell>
          <cell r="H624">
            <v>4200</v>
          </cell>
          <cell r="I624" t="str">
            <v>Edamame Segar Grade B</v>
          </cell>
          <cell r="J624">
            <v>25</v>
          </cell>
          <cell r="K624">
            <v>1650</v>
          </cell>
          <cell r="L624">
            <v>41250</v>
          </cell>
          <cell r="M624" t="str">
            <v>Dijual</v>
          </cell>
          <cell r="N624" t="str">
            <v>Pasuruan</v>
          </cell>
          <cell r="O624" t="str">
            <v>-</v>
          </cell>
          <cell r="P624" t="str">
            <v>-</v>
          </cell>
          <cell r="Q624" t="str">
            <v>-</v>
          </cell>
        </row>
        <row r="625">
          <cell r="D625">
            <v>38447</v>
          </cell>
          <cell r="E625">
            <v>38477</v>
          </cell>
          <cell r="F625">
            <v>28</v>
          </cell>
          <cell r="G625" t="str">
            <v>Bp. Aditya</v>
          </cell>
          <cell r="H625">
            <v>4100</v>
          </cell>
          <cell r="I625" t="str">
            <v>Edamame Segar Grade A</v>
          </cell>
          <cell r="J625">
            <v>25</v>
          </cell>
          <cell r="K625">
            <v>3500</v>
          </cell>
          <cell r="L625">
            <v>87500</v>
          </cell>
          <cell r="M625" t="str">
            <v>Dijual</v>
          </cell>
          <cell r="N625" t="str">
            <v>Pasuruan</v>
          </cell>
          <cell r="O625" t="str">
            <v>-</v>
          </cell>
          <cell r="P625" t="str">
            <v>-</v>
          </cell>
          <cell r="Q625" t="str">
            <v>-</v>
          </cell>
        </row>
        <row r="626">
          <cell r="C626">
            <v>1671</v>
          </cell>
          <cell r="D626">
            <v>38446</v>
          </cell>
          <cell r="E626">
            <v>38476</v>
          </cell>
          <cell r="F626">
            <v>11</v>
          </cell>
          <cell r="G626" t="str">
            <v xml:space="preserve">UD. Harapan Maju  </v>
          </cell>
          <cell r="H626">
            <v>4200</v>
          </cell>
          <cell r="I626" t="str">
            <v>Edamame Segar Grade B</v>
          </cell>
          <cell r="J626">
            <v>75</v>
          </cell>
          <cell r="K626">
            <v>1650</v>
          </cell>
          <cell r="L626">
            <v>123750</v>
          </cell>
          <cell r="M626" t="str">
            <v>Dijual</v>
          </cell>
          <cell r="N626" t="str">
            <v>Perum. Bedadung Indah Blok CC 7 - Jember</v>
          </cell>
          <cell r="O626" t="str">
            <v>0331 335637</v>
          </cell>
          <cell r="P626" t="str">
            <v>Slamet Sunarno</v>
          </cell>
          <cell r="Q626" t="str">
            <v>-</v>
          </cell>
        </row>
        <row r="627">
          <cell r="C627">
            <v>1672</v>
          </cell>
          <cell r="D627">
            <v>38446</v>
          </cell>
          <cell r="E627">
            <v>38476</v>
          </cell>
          <cell r="F627">
            <v>39</v>
          </cell>
          <cell r="G627" t="str">
            <v>Bp.Purnomo</v>
          </cell>
          <cell r="H627">
            <v>2300</v>
          </cell>
          <cell r="I627" t="str">
            <v>Mukimame Beku C</v>
          </cell>
          <cell r="J627">
            <v>50</v>
          </cell>
          <cell r="K627">
            <v>1000</v>
          </cell>
          <cell r="L627">
            <v>50000</v>
          </cell>
          <cell r="M627" t="str">
            <v>Dijual</v>
          </cell>
          <cell r="N627" t="str">
            <v>Pakusari</v>
          </cell>
          <cell r="O627">
            <v>0</v>
          </cell>
          <cell r="P627">
            <v>0</v>
          </cell>
          <cell r="Q627">
            <v>0</v>
          </cell>
        </row>
        <row r="628">
          <cell r="C628">
            <v>1673</v>
          </cell>
          <cell r="D628">
            <v>38446</v>
          </cell>
          <cell r="E628">
            <v>38476</v>
          </cell>
          <cell r="F628">
            <v>41</v>
          </cell>
          <cell r="G628" t="str">
            <v>Bp.Dani</v>
          </cell>
          <cell r="H628">
            <v>2300</v>
          </cell>
          <cell r="I628" t="str">
            <v>Mukimame Beku C</v>
          </cell>
          <cell r="J628">
            <v>50</v>
          </cell>
          <cell r="K628">
            <v>1000</v>
          </cell>
          <cell r="L628">
            <v>50000</v>
          </cell>
          <cell r="M628" t="str">
            <v>Dijual</v>
          </cell>
          <cell r="N628" t="str">
            <v>Pakusari</v>
          </cell>
          <cell r="O628">
            <v>0</v>
          </cell>
          <cell r="P628">
            <v>0</v>
          </cell>
          <cell r="Q628">
            <v>0</v>
          </cell>
        </row>
        <row r="629">
          <cell r="C629">
            <v>1674</v>
          </cell>
          <cell r="D629">
            <v>38446</v>
          </cell>
          <cell r="E629">
            <v>38476</v>
          </cell>
          <cell r="F629">
            <v>7</v>
          </cell>
          <cell r="G629" t="str">
            <v xml:space="preserve">UD. Arum Sari  </v>
          </cell>
          <cell r="H629">
            <v>1410</v>
          </cell>
          <cell r="I629" t="str">
            <v>Edamame Grade D</v>
          </cell>
          <cell r="J629">
            <v>100</v>
          </cell>
          <cell r="K629">
            <v>1000</v>
          </cell>
          <cell r="L629">
            <v>100000</v>
          </cell>
          <cell r="M629" t="str">
            <v>Dijual</v>
          </cell>
          <cell r="N629" t="str">
            <v>Jl. LetJend. Suprapto 11 - Jember</v>
          </cell>
          <cell r="O629" t="str">
            <v>0331 333052</v>
          </cell>
          <cell r="P629" t="str">
            <v>Ahmad Taufik</v>
          </cell>
          <cell r="Q629" t="str">
            <v>-</v>
          </cell>
        </row>
        <row r="630">
          <cell r="C630">
            <v>1675</v>
          </cell>
          <cell r="D630">
            <v>38447</v>
          </cell>
          <cell r="E630">
            <v>38477</v>
          </cell>
          <cell r="F630">
            <v>15</v>
          </cell>
          <cell r="G630" t="str">
            <v>UD. Vitta Prima</v>
          </cell>
          <cell r="H630">
            <v>1312</v>
          </cell>
          <cell r="I630" t="str">
            <v>Edamame Grade C Manis</v>
          </cell>
          <cell r="J630">
            <v>50</v>
          </cell>
          <cell r="K630">
            <v>3000</v>
          </cell>
          <cell r="L630">
            <v>150000</v>
          </cell>
          <cell r="M630" t="str">
            <v>Dijual</v>
          </cell>
          <cell r="N630" t="str">
            <v>Jl. LetJend. Suprapto Gg. 3A No. 47 - Jember</v>
          </cell>
          <cell r="O630" t="str">
            <v>0331 334117</v>
          </cell>
          <cell r="P630" t="str">
            <v>Eko Pramudianto</v>
          </cell>
          <cell r="Q630" t="str">
            <v>-</v>
          </cell>
        </row>
        <row r="631">
          <cell r="D631">
            <v>38447</v>
          </cell>
          <cell r="E631">
            <v>38477</v>
          </cell>
          <cell r="F631">
            <v>15</v>
          </cell>
          <cell r="G631" t="str">
            <v>UD. Vitta Prima</v>
          </cell>
          <cell r="H631">
            <v>2200</v>
          </cell>
          <cell r="I631" t="str">
            <v>Mukimame Beku B</v>
          </cell>
          <cell r="J631">
            <v>20</v>
          </cell>
          <cell r="K631">
            <v>1250</v>
          </cell>
          <cell r="L631">
            <v>25000</v>
          </cell>
          <cell r="M631" t="str">
            <v>Dijual</v>
          </cell>
          <cell r="N631" t="str">
            <v>Jl. LetJend. Suprapto Gg. 3A No. 47 - Jember</v>
          </cell>
          <cell r="O631" t="str">
            <v>0331 334117</v>
          </cell>
          <cell r="P631" t="str">
            <v>Eko Pramudianto</v>
          </cell>
          <cell r="Q631" t="str">
            <v>-</v>
          </cell>
        </row>
        <row r="632">
          <cell r="C632">
            <v>1676</v>
          </cell>
          <cell r="D632">
            <v>38446</v>
          </cell>
          <cell r="E632">
            <v>38476</v>
          </cell>
          <cell r="F632">
            <v>22</v>
          </cell>
          <cell r="G632" t="str">
            <v>Hadi Patrang</v>
          </cell>
          <cell r="H632">
            <v>2200</v>
          </cell>
          <cell r="I632" t="str">
            <v>Mukimame Beku B</v>
          </cell>
          <cell r="J632">
            <v>100</v>
          </cell>
          <cell r="K632">
            <v>1250</v>
          </cell>
          <cell r="L632">
            <v>125000</v>
          </cell>
          <cell r="M632" t="str">
            <v>Dijual</v>
          </cell>
          <cell r="N632" t="str">
            <v>Jl Blimbing 70 Patrang Jember</v>
          </cell>
          <cell r="O632" t="str">
            <v>0331 428850</v>
          </cell>
          <cell r="P632" t="str">
            <v>Hadi Purnomo</v>
          </cell>
          <cell r="Q632" t="str">
            <v>-</v>
          </cell>
        </row>
        <row r="633">
          <cell r="C633">
            <v>1677</v>
          </cell>
          <cell r="D633">
            <v>38447</v>
          </cell>
          <cell r="E633">
            <v>38477</v>
          </cell>
          <cell r="F633">
            <v>29</v>
          </cell>
          <cell r="G633" t="str">
            <v>P. Kusnadi</v>
          </cell>
          <cell r="H633">
            <v>1420</v>
          </cell>
          <cell r="I633" t="str">
            <v>Edamame Grade D</v>
          </cell>
          <cell r="J633">
            <v>25</v>
          </cell>
          <cell r="K633">
            <v>700</v>
          </cell>
          <cell r="L633">
            <v>17500</v>
          </cell>
          <cell r="M633" t="str">
            <v>Dijual</v>
          </cell>
          <cell r="N633" t="str">
            <v>Mayang - Jember</v>
          </cell>
          <cell r="O633">
            <v>0</v>
          </cell>
          <cell r="P633">
            <v>0</v>
          </cell>
          <cell r="Q633">
            <v>0</v>
          </cell>
        </row>
        <row r="634">
          <cell r="D634">
            <v>38447</v>
          </cell>
          <cell r="E634">
            <v>38477</v>
          </cell>
          <cell r="F634">
            <v>29</v>
          </cell>
          <cell r="G634" t="str">
            <v>P. Kusnadi</v>
          </cell>
          <cell r="H634">
            <v>2300</v>
          </cell>
          <cell r="I634" t="str">
            <v>Mukimame Beku C</v>
          </cell>
          <cell r="J634">
            <v>25</v>
          </cell>
          <cell r="K634">
            <v>1000</v>
          </cell>
          <cell r="L634">
            <v>25000</v>
          </cell>
          <cell r="M634" t="str">
            <v>Dijual</v>
          </cell>
          <cell r="N634" t="str">
            <v>Mayang - Jember</v>
          </cell>
          <cell r="O634">
            <v>0</v>
          </cell>
          <cell r="P634">
            <v>0</v>
          </cell>
          <cell r="Q634">
            <v>0</v>
          </cell>
        </row>
        <row r="635">
          <cell r="C635">
            <v>1678</v>
          </cell>
          <cell r="D635">
            <v>38447</v>
          </cell>
          <cell r="E635">
            <v>38477</v>
          </cell>
          <cell r="F635">
            <v>34</v>
          </cell>
          <cell r="G635" t="str">
            <v>Bp.Suki</v>
          </cell>
          <cell r="H635">
            <v>2300</v>
          </cell>
          <cell r="I635" t="str">
            <v>Mukimame Beku C</v>
          </cell>
          <cell r="J635">
            <v>25</v>
          </cell>
          <cell r="K635">
            <v>1000</v>
          </cell>
          <cell r="L635">
            <v>25000</v>
          </cell>
          <cell r="M635" t="str">
            <v>Dijual</v>
          </cell>
          <cell r="N635" t="str">
            <v>Mangli</v>
          </cell>
          <cell r="O635">
            <v>0</v>
          </cell>
          <cell r="P635">
            <v>0</v>
          </cell>
          <cell r="Q635">
            <v>0</v>
          </cell>
        </row>
        <row r="636">
          <cell r="C636">
            <v>1679</v>
          </cell>
          <cell r="D636">
            <v>38447</v>
          </cell>
          <cell r="E636">
            <v>38477</v>
          </cell>
          <cell r="F636">
            <v>36</v>
          </cell>
          <cell r="G636" t="str">
            <v>Bp.Is</v>
          </cell>
          <cell r="H636">
            <v>2300</v>
          </cell>
          <cell r="I636" t="str">
            <v>Mukimame Beku C</v>
          </cell>
          <cell r="J636">
            <v>25</v>
          </cell>
          <cell r="K636">
            <v>1000</v>
          </cell>
          <cell r="L636">
            <v>25000</v>
          </cell>
          <cell r="M636" t="str">
            <v>Dijual</v>
          </cell>
          <cell r="N636" t="str">
            <v>Pakusari</v>
          </cell>
          <cell r="O636">
            <v>0</v>
          </cell>
          <cell r="P636">
            <v>0</v>
          </cell>
          <cell r="Q636">
            <v>0</v>
          </cell>
        </row>
        <row r="637">
          <cell r="C637">
            <v>1680</v>
          </cell>
          <cell r="D637">
            <v>38447</v>
          </cell>
          <cell r="E637">
            <v>38477</v>
          </cell>
          <cell r="F637">
            <v>40</v>
          </cell>
          <cell r="G637" t="str">
            <v>Bp.Iwan</v>
          </cell>
          <cell r="H637">
            <v>2300</v>
          </cell>
          <cell r="I637" t="str">
            <v>Mukimame Beku C</v>
          </cell>
          <cell r="J637">
            <v>25</v>
          </cell>
          <cell r="K637">
            <v>1000</v>
          </cell>
          <cell r="L637">
            <v>25000</v>
          </cell>
          <cell r="M637" t="str">
            <v>Dijual</v>
          </cell>
          <cell r="N637" t="str">
            <v>Pakusari</v>
          </cell>
          <cell r="O637">
            <v>0</v>
          </cell>
          <cell r="P637">
            <v>0</v>
          </cell>
          <cell r="Q637">
            <v>0</v>
          </cell>
        </row>
        <row r="638">
          <cell r="C638">
            <v>1681</v>
          </cell>
          <cell r="D638">
            <v>38447</v>
          </cell>
          <cell r="E638">
            <v>38477</v>
          </cell>
          <cell r="F638">
            <v>41</v>
          </cell>
          <cell r="G638" t="str">
            <v>Bp.Dani</v>
          </cell>
          <cell r="H638">
            <v>2300</v>
          </cell>
          <cell r="I638" t="str">
            <v>Mukimame Beku C</v>
          </cell>
          <cell r="J638">
            <v>50</v>
          </cell>
          <cell r="K638">
            <v>1000</v>
          </cell>
          <cell r="L638">
            <v>50000</v>
          </cell>
          <cell r="M638" t="str">
            <v>Dijual</v>
          </cell>
          <cell r="N638" t="str">
            <v>Pakusari</v>
          </cell>
          <cell r="O638">
            <v>0</v>
          </cell>
          <cell r="P638">
            <v>0</v>
          </cell>
          <cell r="Q638">
            <v>0</v>
          </cell>
        </row>
        <row r="639">
          <cell r="C639">
            <v>1682</v>
          </cell>
          <cell r="D639">
            <v>38447</v>
          </cell>
          <cell r="E639">
            <v>38477</v>
          </cell>
          <cell r="F639">
            <v>42</v>
          </cell>
          <cell r="G639" t="str">
            <v>Bp.Saleh</v>
          </cell>
          <cell r="H639">
            <v>2300</v>
          </cell>
          <cell r="I639" t="str">
            <v>Mukimame Beku C</v>
          </cell>
          <cell r="J639">
            <v>50</v>
          </cell>
          <cell r="K639">
            <v>1000</v>
          </cell>
          <cell r="L639">
            <v>50000</v>
          </cell>
          <cell r="M639" t="str">
            <v>Dijual</v>
          </cell>
          <cell r="N639" t="str">
            <v>Pakusari</v>
          </cell>
          <cell r="O639">
            <v>0</v>
          </cell>
          <cell r="P639">
            <v>0</v>
          </cell>
          <cell r="Q639">
            <v>0</v>
          </cell>
        </row>
        <row r="640">
          <cell r="C640">
            <v>1683</v>
          </cell>
          <cell r="D640">
            <v>38447</v>
          </cell>
          <cell r="E640">
            <v>38477</v>
          </cell>
          <cell r="F640">
            <v>30</v>
          </cell>
          <cell r="G640" t="str">
            <v>P. Hanafi</v>
          </cell>
          <cell r="H640">
            <v>1420</v>
          </cell>
          <cell r="I640" t="str">
            <v>Edamame Grade D</v>
          </cell>
          <cell r="J640">
            <v>60</v>
          </cell>
          <cell r="K640">
            <v>700</v>
          </cell>
          <cell r="L640">
            <v>42000</v>
          </cell>
          <cell r="M640" t="str">
            <v>Dijual</v>
          </cell>
          <cell r="N640" t="str">
            <v>Ajung - Jember</v>
          </cell>
          <cell r="O640">
            <v>0</v>
          </cell>
          <cell r="P640">
            <v>0</v>
          </cell>
          <cell r="Q640">
            <v>0</v>
          </cell>
        </row>
        <row r="641">
          <cell r="C641">
            <v>1684</v>
          </cell>
          <cell r="D641">
            <v>38447</v>
          </cell>
          <cell r="E641">
            <v>38477</v>
          </cell>
          <cell r="F641">
            <v>11</v>
          </cell>
          <cell r="G641" t="str">
            <v xml:space="preserve">UD. Harapan Maju  </v>
          </cell>
          <cell r="H641">
            <v>4200</v>
          </cell>
          <cell r="I641" t="str">
            <v>Edamame Segar Grade B</v>
          </cell>
          <cell r="J641">
            <v>40</v>
          </cell>
          <cell r="K641">
            <v>1650</v>
          </cell>
          <cell r="L641">
            <v>66000</v>
          </cell>
          <cell r="M641" t="str">
            <v>Dijual</v>
          </cell>
          <cell r="N641" t="str">
            <v>Perum. Bedadung Indah Blok CC 7 - Jember</v>
          </cell>
          <cell r="O641" t="str">
            <v>0331 335637</v>
          </cell>
          <cell r="P641" t="str">
            <v>Slamet Sunarno</v>
          </cell>
          <cell r="Q641" t="str">
            <v>-</v>
          </cell>
        </row>
        <row r="642">
          <cell r="D642">
            <v>38447</v>
          </cell>
          <cell r="E642">
            <v>38477</v>
          </cell>
          <cell r="F642">
            <v>11</v>
          </cell>
          <cell r="G642" t="str">
            <v xml:space="preserve">UD. Harapan Maju  </v>
          </cell>
          <cell r="H642">
            <v>1313</v>
          </cell>
          <cell r="I642" t="str">
            <v>Edamame Grade C Manis</v>
          </cell>
          <cell r="J642">
            <v>15</v>
          </cell>
          <cell r="K642">
            <v>3400</v>
          </cell>
          <cell r="L642">
            <v>51000</v>
          </cell>
          <cell r="M642" t="str">
            <v>Dijual</v>
          </cell>
          <cell r="N642" t="str">
            <v>Perum. Bedadung Indah Blok CC 7 - Jember</v>
          </cell>
          <cell r="O642" t="str">
            <v>0331 335637</v>
          </cell>
          <cell r="P642" t="str">
            <v>Slamet Sunarno</v>
          </cell>
          <cell r="Q642" t="str">
            <v>-</v>
          </cell>
        </row>
        <row r="643">
          <cell r="D643">
            <v>38447</v>
          </cell>
          <cell r="E643">
            <v>38477</v>
          </cell>
          <cell r="F643">
            <v>11</v>
          </cell>
          <cell r="G643" t="str">
            <v xml:space="preserve">UD. Harapan Maju  </v>
          </cell>
          <cell r="H643">
            <v>1323</v>
          </cell>
          <cell r="I643" t="str">
            <v>Edamame Grade C Asin</v>
          </cell>
          <cell r="J643">
            <v>15</v>
          </cell>
          <cell r="K643">
            <v>3600</v>
          </cell>
          <cell r="L643">
            <v>54000</v>
          </cell>
          <cell r="M643" t="str">
            <v>Dijual</v>
          </cell>
          <cell r="N643" t="str">
            <v>Perum. Bedadung Indah Blok CC 7 - Jember</v>
          </cell>
          <cell r="O643" t="str">
            <v>0331 335637</v>
          </cell>
          <cell r="P643" t="str">
            <v>Slamet Sunarno</v>
          </cell>
          <cell r="Q643" t="str">
            <v>-</v>
          </cell>
        </row>
        <row r="644">
          <cell r="C644">
            <v>1685</v>
          </cell>
          <cell r="D644">
            <v>38447</v>
          </cell>
          <cell r="E644">
            <v>38477</v>
          </cell>
          <cell r="F644">
            <v>13</v>
          </cell>
          <cell r="G644" t="str">
            <v>UD. Tani Madani</v>
          </cell>
          <cell r="H644">
            <v>4200</v>
          </cell>
          <cell r="I644" t="str">
            <v>Edamame Segar Grade B</v>
          </cell>
          <cell r="J644">
            <v>10</v>
          </cell>
          <cell r="K644">
            <v>1650</v>
          </cell>
          <cell r="L644">
            <v>16500</v>
          </cell>
          <cell r="M644" t="str">
            <v>Dijual</v>
          </cell>
          <cell r="N644" t="str">
            <v>BLKIP Singosari - Malang</v>
          </cell>
          <cell r="O644" t="str">
            <v>0341 450731</v>
          </cell>
          <cell r="P644" t="str">
            <v>Ny. Wahyu  Hendra</v>
          </cell>
          <cell r="Q644" t="str">
            <v>-</v>
          </cell>
        </row>
        <row r="645">
          <cell r="D645">
            <v>38447</v>
          </cell>
          <cell r="E645">
            <v>38477</v>
          </cell>
          <cell r="F645">
            <v>13</v>
          </cell>
          <cell r="G645" t="str">
            <v>UD. Tani Madani</v>
          </cell>
          <cell r="H645">
            <v>1312</v>
          </cell>
          <cell r="I645" t="str">
            <v>Edamame Grade C Manis</v>
          </cell>
          <cell r="J645">
            <v>5</v>
          </cell>
          <cell r="K645">
            <v>3000</v>
          </cell>
          <cell r="L645">
            <v>15000</v>
          </cell>
          <cell r="M645" t="str">
            <v>Dijual</v>
          </cell>
          <cell r="N645" t="str">
            <v>BLKIP Singosari - Malang</v>
          </cell>
          <cell r="O645" t="str">
            <v>0341 450731</v>
          </cell>
          <cell r="P645" t="str">
            <v>Ny. Wahyu  Hendra</v>
          </cell>
          <cell r="Q645" t="str">
            <v>-</v>
          </cell>
        </row>
        <row r="646">
          <cell r="D646">
            <v>38447</v>
          </cell>
          <cell r="E646">
            <v>38477</v>
          </cell>
          <cell r="F646">
            <v>13</v>
          </cell>
          <cell r="G646" t="str">
            <v>UD. Tani Madani</v>
          </cell>
          <cell r="H646">
            <v>1322</v>
          </cell>
          <cell r="I646" t="str">
            <v>Edamame Grade C Asin</v>
          </cell>
          <cell r="J646">
            <v>5</v>
          </cell>
          <cell r="K646">
            <v>3200</v>
          </cell>
          <cell r="L646">
            <v>16000</v>
          </cell>
          <cell r="M646" t="str">
            <v>Dijual</v>
          </cell>
          <cell r="N646" t="str">
            <v>BLKIP Singosari - Malang</v>
          </cell>
          <cell r="O646" t="str">
            <v>0341 450731</v>
          </cell>
          <cell r="P646" t="str">
            <v>Ny. Wahyu  Hendra</v>
          </cell>
          <cell r="Q646" t="str">
            <v>-</v>
          </cell>
        </row>
        <row r="647">
          <cell r="C647">
            <v>1686</v>
          </cell>
          <cell r="D647">
            <v>38447</v>
          </cell>
          <cell r="E647">
            <v>38477</v>
          </cell>
          <cell r="F647">
            <v>39</v>
          </cell>
          <cell r="G647" t="str">
            <v>Bp.Purnomo</v>
          </cell>
          <cell r="H647">
            <v>2300</v>
          </cell>
          <cell r="I647" t="str">
            <v>Mukimame Beku C</v>
          </cell>
          <cell r="J647">
            <v>50</v>
          </cell>
          <cell r="K647">
            <v>1000</v>
          </cell>
          <cell r="L647">
            <v>50000</v>
          </cell>
          <cell r="M647" t="str">
            <v>Dijual</v>
          </cell>
          <cell r="N647" t="str">
            <v>Pakusari</v>
          </cell>
          <cell r="O647">
            <v>0</v>
          </cell>
          <cell r="P647">
            <v>0</v>
          </cell>
          <cell r="Q647">
            <v>0</v>
          </cell>
        </row>
        <row r="648">
          <cell r="C648">
            <v>1687</v>
          </cell>
          <cell r="D648">
            <v>38448</v>
          </cell>
          <cell r="E648">
            <v>38478</v>
          </cell>
          <cell r="F648">
            <v>42</v>
          </cell>
          <cell r="G648" t="str">
            <v>Bp.Saleh</v>
          </cell>
          <cell r="H648">
            <v>2300</v>
          </cell>
          <cell r="I648" t="str">
            <v>Mukimame Beku C</v>
          </cell>
          <cell r="J648">
            <v>40</v>
          </cell>
          <cell r="K648">
            <v>1000</v>
          </cell>
          <cell r="L648">
            <v>40000</v>
          </cell>
          <cell r="M648" t="str">
            <v>Dijual</v>
          </cell>
          <cell r="N648" t="str">
            <v>Pakusari</v>
          </cell>
          <cell r="O648">
            <v>0</v>
          </cell>
          <cell r="P648">
            <v>0</v>
          </cell>
          <cell r="Q648">
            <v>0</v>
          </cell>
        </row>
        <row r="649">
          <cell r="C649">
            <v>1688</v>
          </cell>
          <cell r="D649">
            <v>38448</v>
          </cell>
          <cell r="E649">
            <v>38478</v>
          </cell>
          <cell r="F649">
            <v>36</v>
          </cell>
          <cell r="G649" t="str">
            <v>Bp.Is</v>
          </cell>
          <cell r="H649">
            <v>2300</v>
          </cell>
          <cell r="I649" t="str">
            <v>Mukimame Beku C</v>
          </cell>
          <cell r="J649">
            <v>25</v>
          </cell>
          <cell r="K649">
            <v>1000</v>
          </cell>
          <cell r="L649">
            <v>25000</v>
          </cell>
          <cell r="M649" t="str">
            <v>Dijual</v>
          </cell>
          <cell r="N649" t="str">
            <v>Pakusari</v>
          </cell>
          <cell r="O649">
            <v>0</v>
          </cell>
          <cell r="P649">
            <v>0</v>
          </cell>
          <cell r="Q649">
            <v>0</v>
          </cell>
        </row>
        <row r="650">
          <cell r="C650">
            <v>1689</v>
          </cell>
          <cell r="D650">
            <v>38448</v>
          </cell>
          <cell r="E650">
            <v>38478</v>
          </cell>
          <cell r="F650">
            <v>34</v>
          </cell>
          <cell r="G650" t="str">
            <v>Bp.Suki</v>
          </cell>
          <cell r="H650">
            <v>2300</v>
          </cell>
          <cell r="I650" t="str">
            <v>Mukimame Beku C</v>
          </cell>
          <cell r="J650">
            <v>25</v>
          </cell>
          <cell r="K650">
            <v>1000</v>
          </cell>
          <cell r="L650">
            <v>25000</v>
          </cell>
          <cell r="M650" t="str">
            <v>Dijual</v>
          </cell>
          <cell r="N650" t="str">
            <v>Mangli</v>
          </cell>
          <cell r="O650">
            <v>0</v>
          </cell>
          <cell r="P650">
            <v>0</v>
          </cell>
          <cell r="Q650">
            <v>0</v>
          </cell>
        </row>
        <row r="651">
          <cell r="C651">
            <v>1690</v>
          </cell>
          <cell r="D651">
            <v>38448</v>
          </cell>
          <cell r="E651">
            <v>38478</v>
          </cell>
          <cell r="F651">
            <v>41</v>
          </cell>
          <cell r="G651" t="str">
            <v>Bp.Dani</v>
          </cell>
          <cell r="H651">
            <v>2300</v>
          </cell>
          <cell r="I651" t="str">
            <v>Mukimame Beku C</v>
          </cell>
          <cell r="J651">
            <v>50</v>
          </cell>
          <cell r="K651">
            <v>1000</v>
          </cell>
          <cell r="L651">
            <v>50000</v>
          </cell>
          <cell r="M651" t="str">
            <v>Dijual</v>
          </cell>
          <cell r="N651" t="str">
            <v>Pakusari</v>
          </cell>
          <cell r="O651">
            <v>0</v>
          </cell>
          <cell r="P651">
            <v>0</v>
          </cell>
          <cell r="Q651">
            <v>0</v>
          </cell>
        </row>
        <row r="652">
          <cell r="C652">
            <v>1691</v>
          </cell>
          <cell r="D652">
            <v>38448</v>
          </cell>
          <cell r="E652">
            <v>38478</v>
          </cell>
          <cell r="F652">
            <v>39</v>
          </cell>
          <cell r="G652" t="str">
            <v>Bp.Purnomo</v>
          </cell>
          <cell r="H652">
            <v>2300</v>
          </cell>
          <cell r="I652" t="str">
            <v>Mukimame Beku C</v>
          </cell>
          <cell r="J652">
            <v>25</v>
          </cell>
          <cell r="K652">
            <v>1000</v>
          </cell>
          <cell r="L652">
            <v>25000</v>
          </cell>
          <cell r="M652" t="str">
            <v>Dijual</v>
          </cell>
          <cell r="N652" t="str">
            <v>Pakusari</v>
          </cell>
          <cell r="O652">
            <v>0</v>
          </cell>
          <cell r="P652">
            <v>0</v>
          </cell>
          <cell r="Q652">
            <v>0</v>
          </cell>
        </row>
        <row r="653">
          <cell r="C653">
            <v>1692</v>
          </cell>
          <cell r="D653">
            <v>38448</v>
          </cell>
          <cell r="E653">
            <v>38478</v>
          </cell>
          <cell r="F653">
            <v>29</v>
          </cell>
          <cell r="G653" t="str">
            <v>P. Kusnadi</v>
          </cell>
          <cell r="H653">
            <v>1420</v>
          </cell>
          <cell r="I653" t="str">
            <v>Edamame Grade D</v>
          </cell>
          <cell r="J653">
            <v>25</v>
          </cell>
          <cell r="K653">
            <v>700</v>
          </cell>
          <cell r="L653">
            <v>17500</v>
          </cell>
          <cell r="M653" t="str">
            <v>Dijual</v>
          </cell>
          <cell r="N653" t="str">
            <v>Mayang - Jember</v>
          </cell>
          <cell r="O653">
            <v>0</v>
          </cell>
          <cell r="P653">
            <v>0</v>
          </cell>
          <cell r="Q653">
            <v>0</v>
          </cell>
        </row>
        <row r="654">
          <cell r="D654">
            <v>38448</v>
          </cell>
          <cell r="E654">
            <v>38478</v>
          </cell>
          <cell r="F654">
            <v>29</v>
          </cell>
          <cell r="G654" t="str">
            <v>P. Kusnadi</v>
          </cell>
          <cell r="H654">
            <v>2300</v>
          </cell>
          <cell r="I654" t="str">
            <v>Mukimame Beku C</v>
          </cell>
          <cell r="J654">
            <v>25</v>
          </cell>
          <cell r="K654">
            <v>1000</v>
          </cell>
          <cell r="L654">
            <v>25000</v>
          </cell>
          <cell r="M654" t="str">
            <v>Dijual</v>
          </cell>
          <cell r="N654" t="str">
            <v>Mayang - Jember</v>
          </cell>
          <cell r="O654">
            <v>0</v>
          </cell>
          <cell r="P654">
            <v>0</v>
          </cell>
          <cell r="Q654">
            <v>0</v>
          </cell>
        </row>
        <row r="655">
          <cell r="C655">
            <v>1693</v>
          </cell>
          <cell r="D655">
            <v>38448</v>
          </cell>
          <cell r="E655">
            <v>38478</v>
          </cell>
          <cell r="F655">
            <v>30</v>
          </cell>
          <cell r="G655" t="str">
            <v>P. Hanafi</v>
          </cell>
          <cell r="H655">
            <v>1420</v>
          </cell>
          <cell r="I655" t="str">
            <v>Edamame Grade D</v>
          </cell>
          <cell r="J655">
            <v>60</v>
          </cell>
          <cell r="K655">
            <v>700</v>
          </cell>
          <cell r="L655">
            <v>42000</v>
          </cell>
          <cell r="M655" t="str">
            <v>Dijual</v>
          </cell>
          <cell r="N655" t="str">
            <v>Ajung - Jember</v>
          </cell>
          <cell r="O655">
            <v>0</v>
          </cell>
          <cell r="P655">
            <v>0</v>
          </cell>
          <cell r="Q655">
            <v>0</v>
          </cell>
        </row>
        <row r="656">
          <cell r="C656">
            <v>1694</v>
          </cell>
          <cell r="D656">
            <v>38448</v>
          </cell>
          <cell r="E656">
            <v>38478</v>
          </cell>
          <cell r="F656">
            <v>7</v>
          </cell>
          <cell r="G656" t="str">
            <v xml:space="preserve">UD. Arum Sari  </v>
          </cell>
          <cell r="H656">
            <v>1410</v>
          </cell>
          <cell r="I656" t="str">
            <v>Edamame Grade D</v>
          </cell>
          <cell r="J656">
            <v>125</v>
          </cell>
          <cell r="K656">
            <v>1000</v>
          </cell>
          <cell r="L656">
            <v>125000</v>
          </cell>
          <cell r="M656" t="str">
            <v>Dijual</v>
          </cell>
          <cell r="N656" t="str">
            <v>Jl. LetJend. Suprapto 11 - Jember</v>
          </cell>
          <cell r="O656" t="str">
            <v>0331 333052</v>
          </cell>
          <cell r="P656" t="str">
            <v>Ahmad Taufik</v>
          </cell>
          <cell r="Q656" t="str">
            <v>-</v>
          </cell>
        </row>
        <row r="657">
          <cell r="C657">
            <v>1695</v>
          </cell>
          <cell r="D657">
            <v>38448</v>
          </cell>
          <cell r="E657">
            <v>38478</v>
          </cell>
          <cell r="F657">
            <v>13</v>
          </cell>
          <cell r="G657" t="str">
            <v>UD. Tani Madani</v>
          </cell>
          <cell r="H657">
            <v>1312</v>
          </cell>
          <cell r="I657" t="str">
            <v>Edamame Grade C Manis</v>
          </cell>
          <cell r="J657">
            <v>5</v>
          </cell>
          <cell r="K657">
            <v>3000</v>
          </cell>
          <cell r="L657">
            <v>15000</v>
          </cell>
          <cell r="M657" t="str">
            <v>Dijual</v>
          </cell>
          <cell r="N657" t="str">
            <v>BLKIP Singosari - Malang</v>
          </cell>
          <cell r="O657" t="str">
            <v>0341 450731</v>
          </cell>
          <cell r="P657" t="str">
            <v>Ny. Wahyu  Hendra</v>
          </cell>
          <cell r="Q657" t="str">
            <v>-</v>
          </cell>
        </row>
        <row r="658">
          <cell r="D658">
            <v>38448</v>
          </cell>
          <cell r="E658">
            <v>38478</v>
          </cell>
          <cell r="F658">
            <v>13</v>
          </cell>
          <cell r="G658" t="str">
            <v>UD. Tani Madani</v>
          </cell>
          <cell r="H658">
            <v>1322</v>
          </cell>
          <cell r="I658" t="str">
            <v>Edamame Grade C Asin</v>
          </cell>
          <cell r="J658">
            <v>5</v>
          </cell>
          <cell r="K658">
            <v>3200</v>
          </cell>
          <cell r="L658">
            <v>16000</v>
          </cell>
          <cell r="M658" t="str">
            <v>Dijual</v>
          </cell>
          <cell r="N658" t="str">
            <v>BLKIP Singosari - Malang</v>
          </cell>
          <cell r="O658" t="str">
            <v>0341 450731</v>
          </cell>
          <cell r="P658" t="str">
            <v>Ny. Wahyu  Hendra</v>
          </cell>
          <cell r="Q658" t="str">
            <v>-</v>
          </cell>
        </row>
        <row r="659">
          <cell r="C659">
            <v>1696</v>
          </cell>
          <cell r="D659">
            <v>38448</v>
          </cell>
          <cell r="E659">
            <v>38478</v>
          </cell>
          <cell r="F659">
            <v>7</v>
          </cell>
          <cell r="G659" t="str">
            <v xml:space="preserve">UD. Arum Sari  </v>
          </cell>
          <cell r="H659">
            <v>1322</v>
          </cell>
          <cell r="I659" t="str">
            <v>Edamame Grade C Asin</v>
          </cell>
          <cell r="J659">
            <v>10</v>
          </cell>
          <cell r="K659">
            <v>3200</v>
          </cell>
          <cell r="L659">
            <v>32000</v>
          </cell>
          <cell r="M659" t="str">
            <v>Dijual</v>
          </cell>
          <cell r="N659" t="str">
            <v>Jl. LetJend. Suprapto 11 - Jember</v>
          </cell>
          <cell r="O659" t="str">
            <v>0331 333052</v>
          </cell>
          <cell r="P659" t="str">
            <v>Ahmad Taufik</v>
          </cell>
          <cell r="Q659" t="str">
            <v>-</v>
          </cell>
        </row>
        <row r="660">
          <cell r="C660">
            <v>1697</v>
          </cell>
          <cell r="D660">
            <v>38448</v>
          </cell>
          <cell r="E660">
            <v>38478</v>
          </cell>
          <cell r="F660">
            <v>42</v>
          </cell>
          <cell r="G660" t="str">
            <v>Bp.Saleh</v>
          </cell>
          <cell r="H660">
            <v>2300</v>
          </cell>
          <cell r="I660" t="str">
            <v>Mukimame Beku C</v>
          </cell>
          <cell r="J660">
            <v>25</v>
          </cell>
          <cell r="K660">
            <v>1000</v>
          </cell>
          <cell r="L660">
            <v>25000</v>
          </cell>
          <cell r="M660" t="str">
            <v>Dijual</v>
          </cell>
          <cell r="N660" t="str">
            <v>Pakusari</v>
          </cell>
          <cell r="O660">
            <v>0</v>
          </cell>
          <cell r="P660">
            <v>0</v>
          </cell>
          <cell r="Q660">
            <v>0</v>
          </cell>
        </row>
        <row r="661">
          <cell r="C661">
            <v>1698</v>
          </cell>
          <cell r="D661">
            <v>38448</v>
          </cell>
          <cell r="E661">
            <v>38478</v>
          </cell>
          <cell r="F661">
            <v>11</v>
          </cell>
          <cell r="G661" t="str">
            <v xml:space="preserve">UD. Harapan Maju  </v>
          </cell>
          <cell r="H661">
            <v>4200</v>
          </cell>
          <cell r="I661" t="str">
            <v>Edamame Segar Grade B</v>
          </cell>
          <cell r="J661">
            <v>75</v>
          </cell>
          <cell r="K661">
            <v>1650</v>
          </cell>
          <cell r="L661">
            <v>123750</v>
          </cell>
          <cell r="M661" t="str">
            <v>Dijual</v>
          </cell>
          <cell r="N661" t="str">
            <v>Perum. Bedadung Indah Blok CC 7 - Jember</v>
          </cell>
          <cell r="O661" t="str">
            <v>0331 335637</v>
          </cell>
          <cell r="P661" t="str">
            <v>Slamet Sunarno</v>
          </cell>
          <cell r="Q661" t="str">
            <v>-</v>
          </cell>
        </row>
        <row r="662">
          <cell r="C662">
            <v>1699</v>
          </cell>
          <cell r="D662">
            <v>38449</v>
          </cell>
          <cell r="E662">
            <v>38479</v>
          </cell>
          <cell r="F662">
            <v>31</v>
          </cell>
          <cell r="G662" t="str">
            <v xml:space="preserve">Ibu Mariam </v>
          </cell>
          <cell r="H662">
            <v>1420</v>
          </cell>
          <cell r="I662" t="str">
            <v>Edamame Grade D</v>
          </cell>
          <cell r="J662">
            <v>25</v>
          </cell>
          <cell r="K662">
            <v>700</v>
          </cell>
          <cell r="L662">
            <v>17500</v>
          </cell>
          <cell r="M662" t="str">
            <v>Dijual</v>
          </cell>
          <cell r="N662" t="str">
            <v>Gumelar - Jember</v>
          </cell>
          <cell r="O662">
            <v>0</v>
          </cell>
          <cell r="P662">
            <v>0</v>
          </cell>
          <cell r="Q662">
            <v>0</v>
          </cell>
        </row>
        <row r="663">
          <cell r="D663">
            <v>38449</v>
          </cell>
          <cell r="E663">
            <v>38479</v>
          </cell>
          <cell r="F663">
            <v>31</v>
          </cell>
          <cell r="G663" t="str">
            <v xml:space="preserve">Ibu Mariam </v>
          </cell>
          <cell r="H663">
            <v>2300</v>
          </cell>
          <cell r="I663" t="str">
            <v>Mukimame Beku C</v>
          </cell>
          <cell r="J663">
            <v>25</v>
          </cell>
          <cell r="K663">
            <v>1000</v>
          </cell>
          <cell r="L663">
            <v>25000</v>
          </cell>
          <cell r="M663" t="str">
            <v>Dijual</v>
          </cell>
          <cell r="N663" t="str">
            <v>Gumelar - Jember</v>
          </cell>
          <cell r="O663">
            <v>0</v>
          </cell>
          <cell r="P663">
            <v>0</v>
          </cell>
          <cell r="Q663">
            <v>0</v>
          </cell>
        </row>
        <row r="664">
          <cell r="C664">
            <v>1700</v>
          </cell>
          <cell r="D664">
            <v>38449</v>
          </cell>
          <cell r="E664">
            <v>38479</v>
          </cell>
          <cell r="F664">
            <v>41</v>
          </cell>
          <cell r="G664" t="str">
            <v>Bp.Dani</v>
          </cell>
          <cell r="H664">
            <v>2300</v>
          </cell>
          <cell r="I664" t="str">
            <v>Mukimame Beku C</v>
          </cell>
          <cell r="J664">
            <v>50</v>
          </cell>
          <cell r="K664">
            <v>1000</v>
          </cell>
          <cell r="L664">
            <v>50000</v>
          </cell>
          <cell r="M664" t="str">
            <v>Dijual</v>
          </cell>
          <cell r="N664" t="str">
            <v>Pakusari</v>
          </cell>
          <cell r="O664">
            <v>0</v>
          </cell>
          <cell r="P664">
            <v>0</v>
          </cell>
          <cell r="Q664">
            <v>0</v>
          </cell>
        </row>
        <row r="665">
          <cell r="C665">
            <v>1701</v>
          </cell>
          <cell r="D665">
            <v>38449</v>
          </cell>
          <cell r="E665">
            <v>38479</v>
          </cell>
          <cell r="F665">
            <v>34</v>
          </cell>
          <cell r="G665" t="str">
            <v>Bp.Suki</v>
          </cell>
          <cell r="H665">
            <v>2300</v>
          </cell>
          <cell r="I665" t="str">
            <v>Mukimame Beku C</v>
          </cell>
          <cell r="J665">
            <v>25</v>
          </cell>
          <cell r="K665">
            <v>1000</v>
          </cell>
          <cell r="L665">
            <v>25000</v>
          </cell>
          <cell r="M665" t="str">
            <v>Dijual</v>
          </cell>
          <cell r="N665" t="str">
            <v>Mangli</v>
          </cell>
          <cell r="O665">
            <v>0</v>
          </cell>
          <cell r="P665">
            <v>0</v>
          </cell>
          <cell r="Q665">
            <v>0</v>
          </cell>
        </row>
        <row r="666">
          <cell r="C666">
            <v>1702</v>
          </cell>
          <cell r="D666">
            <v>38449</v>
          </cell>
          <cell r="E666">
            <v>38479</v>
          </cell>
          <cell r="F666">
            <v>36</v>
          </cell>
          <cell r="G666" t="str">
            <v>Bp.Is</v>
          </cell>
          <cell r="H666">
            <v>2300</v>
          </cell>
          <cell r="I666" t="str">
            <v>Mukimame Beku C</v>
          </cell>
          <cell r="J666">
            <v>25</v>
          </cell>
          <cell r="K666">
            <v>1000</v>
          </cell>
          <cell r="L666">
            <v>25000</v>
          </cell>
          <cell r="M666" t="str">
            <v>Dijual</v>
          </cell>
          <cell r="N666" t="str">
            <v>Pakusari</v>
          </cell>
          <cell r="O666">
            <v>0</v>
          </cell>
          <cell r="P666">
            <v>0</v>
          </cell>
          <cell r="Q666">
            <v>0</v>
          </cell>
        </row>
        <row r="667">
          <cell r="C667">
            <v>1703</v>
          </cell>
          <cell r="D667">
            <v>38449</v>
          </cell>
          <cell r="E667">
            <v>38479</v>
          </cell>
          <cell r="F667">
            <v>40</v>
          </cell>
          <cell r="G667" t="str">
            <v>Bp.Iwan</v>
          </cell>
          <cell r="H667">
            <v>2300</v>
          </cell>
          <cell r="I667" t="str">
            <v>Mukimame Beku C</v>
          </cell>
          <cell r="J667">
            <v>25</v>
          </cell>
          <cell r="K667">
            <v>1000</v>
          </cell>
          <cell r="L667">
            <v>25000</v>
          </cell>
          <cell r="M667" t="str">
            <v>Dijual</v>
          </cell>
          <cell r="N667" t="str">
            <v>Pakusari</v>
          </cell>
          <cell r="O667">
            <v>0</v>
          </cell>
          <cell r="P667">
            <v>0</v>
          </cell>
          <cell r="Q667">
            <v>0</v>
          </cell>
        </row>
        <row r="668">
          <cell r="C668">
            <v>1704</v>
          </cell>
          <cell r="D668">
            <v>38449</v>
          </cell>
          <cell r="E668">
            <v>38479</v>
          </cell>
          <cell r="F668">
            <v>39</v>
          </cell>
          <cell r="G668" t="str">
            <v>Bp.Purnomo</v>
          </cell>
          <cell r="H668">
            <v>2300</v>
          </cell>
          <cell r="I668" t="str">
            <v>Mukimame Beku C</v>
          </cell>
          <cell r="J668">
            <v>25</v>
          </cell>
          <cell r="K668">
            <v>1000</v>
          </cell>
          <cell r="L668">
            <v>25000</v>
          </cell>
          <cell r="M668" t="str">
            <v>Dijual</v>
          </cell>
          <cell r="N668" t="str">
            <v>Pakusari</v>
          </cell>
          <cell r="O668">
            <v>0</v>
          </cell>
          <cell r="P668">
            <v>0</v>
          </cell>
          <cell r="Q668">
            <v>0</v>
          </cell>
        </row>
        <row r="669">
          <cell r="C669">
            <v>1705</v>
          </cell>
          <cell r="D669">
            <v>38449</v>
          </cell>
          <cell r="E669">
            <v>38479</v>
          </cell>
          <cell r="F669">
            <v>43</v>
          </cell>
          <cell r="G669" t="str">
            <v>Bp.Samin</v>
          </cell>
          <cell r="H669">
            <v>2300</v>
          </cell>
          <cell r="I669" t="str">
            <v>Mukimame Beku C</v>
          </cell>
          <cell r="J669">
            <v>25</v>
          </cell>
          <cell r="K669">
            <v>1000</v>
          </cell>
          <cell r="L669">
            <v>25000</v>
          </cell>
          <cell r="M669" t="str">
            <v>Dijual</v>
          </cell>
          <cell r="N669" t="str">
            <v>Tawang Alun - Jember</v>
          </cell>
          <cell r="O669">
            <v>0</v>
          </cell>
          <cell r="P669">
            <v>0</v>
          </cell>
          <cell r="Q669">
            <v>0</v>
          </cell>
        </row>
        <row r="670">
          <cell r="C670">
            <v>1706</v>
          </cell>
          <cell r="D670">
            <v>38449</v>
          </cell>
          <cell r="E670">
            <v>38479</v>
          </cell>
          <cell r="F670">
            <v>14</v>
          </cell>
          <cell r="G670" t="str">
            <v>UD. Slamet</v>
          </cell>
          <cell r="H670">
            <v>1322</v>
          </cell>
          <cell r="I670" t="str">
            <v>Edamame Grade C Asin</v>
          </cell>
          <cell r="J670">
            <v>11</v>
          </cell>
          <cell r="K670">
            <v>3200</v>
          </cell>
          <cell r="L670">
            <v>35200</v>
          </cell>
          <cell r="M670" t="str">
            <v>Dijual</v>
          </cell>
          <cell r="N670" t="str">
            <v>Jl. Pahlawan  gg. Gangsiran - Probolinggo</v>
          </cell>
          <cell r="O670" t="str">
            <v>0335 424276</v>
          </cell>
          <cell r="P670" t="str">
            <v>Slamet Hariyadi</v>
          </cell>
          <cell r="Q670" t="str">
            <v>-</v>
          </cell>
        </row>
        <row r="671">
          <cell r="C671">
            <v>1707</v>
          </cell>
          <cell r="D671">
            <v>38449</v>
          </cell>
          <cell r="E671">
            <v>38479</v>
          </cell>
          <cell r="F671">
            <v>44</v>
          </cell>
          <cell r="G671" t="str">
            <v>Bp.Ribut</v>
          </cell>
          <cell r="H671">
            <v>1322</v>
          </cell>
          <cell r="I671" t="str">
            <v>Edamame Grade C Asin</v>
          </cell>
          <cell r="J671">
            <v>10</v>
          </cell>
          <cell r="K671">
            <v>3200</v>
          </cell>
          <cell r="L671">
            <v>32000</v>
          </cell>
          <cell r="M671" t="str">
            <v>Dijual</v>
          </cell>
          <cell r="N671" t="str">
            <v>Bumi Mangli - Jember</v>
          </cell>
          <cell r="O671">
            <v>0</v>
          </cell>
          <cell r="P671">
            <v>0</v>
          </cell>
          <cell r="Q671">
            <v>0</v>
          </cell>
        </row>
        <row r="672">
          <cell r="C672">
            <v>1708</v>
          </cell>
          <cell r="D672">
            <v>38449</v>
          </cell>
          <cell r="E672">
            <v>38479</v>
          </cell>
          <cell r="F672">
            <v>30</v>
          </cell>
          <cell r="G672" t="str">
            <v>P. Hanafi</v>
          </cell>
          <cell r="H672">
            <v>1420</v>
          </cell>
          <cell r="I672" t="str">
            <v>Edamame Grade D</v>
          </cell>
          <cell r="J672">
            <v>60</v>
          </cell>
          <cell r="K672">
            <v>700</v>
          </cell>
          <cell r="L672">
            <v>42000</v>
          </cell>
          <cell r="M672" t="str">
            <v>Dijual</v>
          </cell>
          <cell r="N672" t="str">
            <v>Ajung - Jember</v>
          </cell>
          <cell r="O672">
            <v>0</v>
          </cell>
          <cell r="P672">
            <v>0</v>
          </cell>
          <cell r="Q672">
            <v>0</v>
          </cell>
        </row>
        <row r="673">
          <cell r="C673">
            <v>1709</v>
          </cell>
          <cell r="D673">
            <v>38450</v>
          </cell>
          <cell r="E673">
            <v>38480</v>
          </cell>
          <cell r="F673">
            <v>35</v>
          </cell>
          <cell r="G673" t="str">
            <v>PT. Indomaru Lestari</v>
          </cell>
          <cell r="H673">
            <v>1111</v>
          </cell>
          <cell r="I673" t="str">
            <v>Edamame Grade A Manis</v>
          </cell>
          <cell r="J673">
            <v>2000</v>
          </cell>
          <cell r="K673">
            <v>9000</v>
          </cell>
          <cell r="L673">
            <v>18000000</v>
          </cell>
          <cell r="M673" t="str">
            <v>Dijual</v>
          </cell>
          <cell r="N673" t="str">
            <v>Jl. Jembatan Genit, Gg Semut No.12 Jakarta Barat</v>
          </cell>
          <cell r="O673" t="str">
            <v>021 5455471</v>
          </cell>
          <cell r="P673" t="str">
            <v>Bp. Catur Adiguna</v>
          </cell>
          <cell r="Q673" t="str">
            <v>01.737.545.2.034.000</v>
          </cell>
        </row>
        <row r="674">
          <cell r="C674">
            <v>1710</v>
          </cell>
          <cell r="D674">
            <v>38449</v>
          </cell>
          <cell r="E674">
            <v>38479</v>
          </cell>
          <cell r="F674">
            <v>43</v>
          </cell>
          <cell r="G674" t="str">
            <v>Bp.Samin</v>
          </cell>
          <cell r="H674">
            <v>2300</v>
          </cell>
          <cell r="I674" t="str">
            <v>Mukimame Beku C</v>
          </cell>
          <cell r="J674">
            <v>25</v>
          </cell>
          <cell r="K674">
            <v>1000</v>
          </cell>
          <cell r="L674">
            <v>25000</v>
          </cell>
          <cell r="M674" t="str">
            <v>Dijual</v>
          </cell>
          <cell r="N674" t="str">
            <v>Tawang Alun - Jember</v>
          </cell>
          <cell r="O674">
            <v>0</v>
          </cell>
          <cell r="P674">
            <v>0</v>
          </cell>
          <cell r="Q674">
            <v>0</v>
          </cell>
        </row>
        <row r="675">
          <cell r="C675">
            <v>1711</v>
          </cell>
          <cell r="D675">
            <v>38449</v>
          </cell>
          <cell r="E675">
            <v>38479</v>
          </cell>
          <cell r="F675">
            <v>45</v>
          </cell>
          <cell r="G675" t="str">
            <v>Bp.Nurul</v>
          </cell>
          <cell r="H675">
            <v>2300</v>
          </cell>
          <cell r="I675" t="str">
            <v>Mukimame Beku C</v>
          </cell>
          <cell r="J675">
            <v>25</v>
          </cell>
          <cell r="K675">
            <v>1000</v>
          </cell>
          <cell r="L675">
            <v>25000</v>
          </cell>
          <cell r="M675" t="str">
            <v>Dijual</v>
          </cell>
          <cell r="N675" t="str">
            <v>Jember</v>
          </cell>
          <cell r="O675">
            <v>0</v>
          </cell>
          <cell r="P675">
            <v>0</v>
          </cell>
          <cell r="Q675">
            <v>0</v>
          </cell>
        </row>
        <row r="676">
          <cell r="C676">
            <v>1712</v>
          </cell>
          <cell r="D676">
            <v>38449</v>
          </cell>
          <cell r="E676">
            <v>38479</v>
          </cell>
          <cell r="F676">
            <v>7</v>
          </cell>
          <cell r="G676" t="str">
            <v xml:space="preserve">UD. Arum Sari  </v>
          </cell>
          <cell r="H676">
            <v>1420</v>
          </cell>
          <cell r="I676" t="str">
            <v>Edamame Grade D</v>
          </cell>
          <cell r="J676">
            <v>150</v>
          </cell>
          <cell r="K676">
            <v>700</v>
          </cell>
          <cell r="L676">
            <v>105000</v>
          </cell>
          <cell r="M676" t="str">
            <v>Dijual</v>
          </cell>
          <cell r="N676" t="str">
            <v>Jl. LetJend. Suprapto 11 - Jember</v>
          </cell>
          <cell r="O676" t="str">
            <v>0331 333052</v>
          </cell>
          <cell r="P676" t="str">
            <v>Ahmad Taufik</v>
          </cell>
          <cell r="Q676" t="str">
            <v>-</v>
          </cell>
        </row>
        <row r="677">
          <cell r="C677">
            <v>1713</v>
          </cell>
          <cell r="D677">
            <v>38450</v>
          </cell>
          <cell r="E677">
            <v>38480</v>
          </cell>
          <cell r="F677">
            <v>28</v>
          </cell>
          <cell r="G677" t="str">
            <v>Bp. Aditya</v>
          </cell>
          <cell r="H677">
            <v>4100</v>
          </cell>
          <cell r="I677" t="str">
            <v>Edamame Segar Grade A</v>
          </cell>
          <cell r="J677">
            <v>25</v>
          </cell>
          <cell r="K677">
            <v>3500</v>
          </cell>
          <cell r="L677">
            <v>87500</v>
          </cell>
          <cell r="M677" t="str">
            <v>Dijual</v>
          </cell>
          <cell r="N677" t="str">
            <v>Pasuruan</v>
          </cell>
          <cell r="O677" t="str">
            <v>-</v>
          </cell>
          <cell r="P677" t="str">
            <v>-</v>
          </cell>
          <cell r="Q677" t="str">
            <v>-</v>
          </cell>
        </row>
        <row r="678">
          <cell r="D678">
            <v>38450</v>
          </cell>
          <cell r="E678">
            <v>38480</v>
          </cell>
          <cell r="F678">
            <v>28</v>
          </cell>
          <cell r="G678" t="str">
            <v>Bp. Aditya</v>
          </cell>
          <cell r="H678">
            <v>4200</v>
          </cell>
          <cell r="I678" t="str">
            <v>Edamame Segar Grade B</v>
          </cell>
          <cell r="J678">
            <v>25</v>
          </cell>
          <cell r="K678">
            <v>1650</v>
          </cell>
          <cell r="L678">
            <v>41250</v>
          </cell>
          <cell r="M678" t="str">
            <v>Dijual</v>
          </cell>
          <cell r="N678" t="str">
            <v>Pasuruan</v>
          </cell>
          <cell r="O678" t="str">
            <v>-</v>
          </cell>
          <cell r="P678" t="str">
            <v>-</v>
          </cell>
          <cell r="Q678" t="str">
            <v>-</v>
          </cell>
        </row>
        <row r="679">
          <cell r="D679">
            <v>38450</v>
          </cell>
          <cell r="E679">
            <v>38480</v>
          </cell>
          <cell r="F679">
            <v>28</v>
          </cell>
          <cell r="G679" t="str">
            <v>Bp. Aditya</v>
          </cell>
          <cell r="H679">
            <v>1312</v>
          </cell>
          <cell r="I679" t="str">
            <v>Edamame Grade C Manis</v>
          </cell>
          <cell r="J679">
            <v>10</v>
          </cell>
          <cell r="K679">
            <v>3000</v>
          </cell>
          <cell r="L679">
            <v>30000</v>
          </cell>
          <cell r="M679" t="str">
            <v>Dijual</v>
          </cell>
          <cell r="N679" t="str">
            <v>Pasuruan</v>
          </cell>
          <cell r="O679" t="str">
            <v>-</v>
          </cell>
          <cell r="P679" t="str">
            <v>-</v>
          </cell>
          <cell r="Q679" t="str">
            <v>-</v>
          </cell>
        </row>
        <row r="680">
          <cell r="D680">
            <v>38450</v>
          </cell>
          <cell r="E680">
            <v>38480</v>
          </cell>
          <cell r="F680">
            <v>28</v>
          </cell>
          <cell r="G680" t="str">
            <v>Bp. Aditya</v>
          </cell>
          <cell r="H680">
            <v>1322</v>
          </cell>
          <cell r="I680" t="str">
            <v>Edamame Grade C Asin</v>
          </cell>
          <cell r="J680">
            <v>10</v>
          </cell>
          <cell r="K680">
            <v>3200</v>
          </cell>
          <cell r="L680">
            <v>32000</v>
          </cell>
          <cell r="M680" t="str">
            <v>Dijual</v>
          </cell>
          <cell r="N680" t="str">
            <v>Pasuruan</v>
          </cell>
          <cell r="O680" t="str">
            <v>-</v>
          </cell>
          <cell r="P680" t="str">
            <v>-</v>
          </cell>
          <cell r="Q680" t="str">
            <v>-</v>
          </cell>
        </row>
        <row r="681">
          <cell r="C681">
            <v>1714</v>
          </cell>
          <cell r="D681">
            <v>38450</v>
          </cell>
          <cell r="E681">
            <v>38480</v>
          </cell>
          <cell r="F681">
            <v>34</v>
          </cell>
          <cell r="G681" t="str">
            <v>Bp.Suki</v>
          </cell>
          <cell r="H681">
            <v>2300</v>
          </cell>
          <cell r="I681" t="str">
            <v>Mukimame Beku C</v>
          </cell>
          <cell r="J681">
            <v>25</v>
          </cell>
          <cell r="K681">
            <v>1000</v>
          </cell>
          <cell r="L681">
            <v>25000</v>
          </cell>
          <cell r="M681" t="str">
            <v>Dijual</v>
          </cell>
          <cell r="N681" t="str">
            <v>Mangli</v>
          </cell>
          <cell r="O681">
            <v>0</v>
          </cell>
          <cell r="P681">
            <v>0</v>
          </cell>
          <cell r="Q681">
            <v>0</v>
          </cell>
        </row>
        <row r="682">
          <cell r="C682">
            <v>1715</v>
          </cell>
          <cell r="D682">
            <v>38450</v>
          </cell>
          <cell r="E682">
            <v>38480</v>
          </cell>
          <cell r="F682">
            <v>42</v>
          </cell>
          <cell r="G682" t="str">
            <v>Bp.Saleh</v>
          </cell>
          <cell r="H682">
            <v>2300</v>
          </cell>
          <cell r="I682" t="str">
            <v>Mukimame Beku C</v>
          </cell>
          <cell r="J682">
            <v>25</v>
          </cell>
          <cell r="K682">
            <v>1000</v>
          </cell>
          <cell r="L682">
            <v>25000</v>
          </cell>
          <cell r="M682" t="str">
            <v>Dijual</v>
          </cell>
          <cell r="N682" t="str">
            <v>Pakusari</v>
          </cell>
          <cell r="O682">
            <v>0</v>
          </cell>
          <cell r="P682">
            <v>0</v>
          </cell>
          <cell r="Q682">
            <v>0</v>
          </cell>
        </row>
        <row r="683">
          <cell r="D683">
            <v>38450</v>
          </cell>
          <cell r="E683">
            <v>38480</v>
          </cell>
          <cell r="F683">
            <v>42</v>
          </cell>
          <cell r="G683" t="str">
            <v>Bp.Saleh</v>
          </cell>
          <cell r="H683">
            <v>2300</v>
          </cell>
          <cell r="I683" t="str">
            <v>Mukimame Beku C</v>
          </cell>
          <cell r="J683">
            <v>25</v>
          </cell>
          <cell r="K683">
            <v>1000</v>
          </cell>
          <cell r="L683">
            <v>25000</v>
          </cell>
          <cell r="M683" t="str">
            <v>Dijual</v>
          </cell>
          <cell r="N683" t="str">
            <v>Pakusari</v>
          </cell>
          <cell r="O683">
            <v>0</v>
          </cell>
          <cell r="P683">
            <v>0</v>
          </cell>
          <cell r="Q683">
            <v>0</v>
          </cell>
        </row>
        <row r="684">
          <cell r="C684">
            <v>1716</v>
          </cell>
          <cell r="D684">
            <v>38450</v>
          </cell>
          <cell r="E684">
            <v>38480</v>
          </cell>
          <cell r="F684">
            <v>41</v>
          </cell>
          <cell r="G684" t="str">
            <v>Bp.Dani</v>
          </cell>
          <cell r="H684">
            <v>2300</v>
          </cell>
          <cell r="I684" t="str">
            <v>Mukimame Beku C</v>
          </cell>
          <cell r="J684">
            <v>50</v>
          </cell>
          <cell r="K684">
            <v>1000</v>
          </cell>
          <cell r="L684">
            <v>50000</v>
          </cell>
          <cell r="M684" t="str">
            <v>Dijual</v>
          </cell>
          <cell r="N684" t="str">
            <v>Pakusari</v>
          </cell>
          <cell r="O684">
            <v>0</v>
          </cell>
          <cell r="P684">
            <v>0</v>
          </cell>
          <cell r="Q684">
            <v>0</v>
          </cell>
        </row>
        <row r="685">
          <cell r="C685">
            <v>1717</v>
          </cell>
          <cell r="D685">
            <v>38450</v>
          </cell>
          <cell r="E685">
            <v>38480</v>
          </cell>
          <cell r="F685">
            <v>39</v>
          </cell>
          <cell r="G685" t="str">
            <v>Bp.Purnomo</v>
          </cell>
          <cell r="H685">
            <v>2300</v>
          </cell>
          <cell r="I685" t="str">
            <v>Mukimame Beku C</v>
          </cell>
          <cell r="J685">
            <v>25</v>
          </cell>
          <cell r="K685">
            <v>1000</v>
          </cell>
          <cell r="L685">
            <v>25000</v>
          </cell>
          <cell r="M685" t="str">
            <v>Dijual</v>
          </cell>
          <cell r="N685" t="str">
            <v>Pakusari</v>
          </cell>
          <cell r="O685">
            <v>0</v>
          </cell>
          <cell r="P685">
            <v>0</v>
          </cell>
          <cell r="Q685">
            <v>0</v>
          </cell>
        </row>
        <row r="686">
          <cell r="C686">
            <v>1718</v>
          </cell>
          <cell r="D686">
            <v>38450</v>
          </cell>
          <cell r="E686">
            <v>38480</v>
          </cell>
          <cell r="F686">
            <v>36</v>
          </cell>
          <cell r="G686" t="str">
            <v>Bp.Is</v>
          </cell>
          <cell r="H686">
            <v>2300</v>
          </cell>
          <cell r="I686" t="str">
            <v>Mukimame Beku C</v>
          </cell>
          <cell r="J686">
            <v>25</v>
          </cell>
          <cell r="K686">
            <v>1000</v>
          </cell>
          <cell r="L686">
            <v>25000</v>
          </cell>
          <cell r="M686" t="str">
            <v>Dijual</v>
          </cell>
          <cell r="N686" t="str">
            <v>Pakusari</v>
          </cell>
          <cell r="O686">
            <v>0</v>
          </cell>
          <cell r="P686">
            <v>0</v>
          </cell>
          <cell r="Q686">
            <v>0</v>
          </cell>
        </row>
        <row r="687">
          <cell r="C687">
            <v>1719</v>
          </cell>
          <cell r="D687">
            <v>38450</v>
          </cell>
          <cell r="E687">
            <v>38480</v>
          </cell>
          <cell r="F687">
            <v>43</v>
          </cell>
          <cell r="G687" t="str">
            <v>Bp.Samin</v>
          </cell>
          <cell r="H687">
            <v>2300</v>
          </cell>
          <cell r="I687" t="str">
            <v>Mukimame Beku C</v>
          </cell>
          <cell r="J687">
            <v>25</v>
          </cell>
          <cell r="K687">
            <v>1000</v>
          </cell>
          <cell r="L687">
            <v>25000</v>
          </cell>
          <cell r="M687" t="str">
            <v>Dijual</v>
          </cell>
          <cell r="N687" t="str">
            <v>Tawang Alun - Jember</v>
          </cell>
          <cell r="O687">
            <v>0</v>
          </cell>
          <cell r="P687">
            <v>0</v>
          </cell>
          <cell r="Q687">
            <v>0</v>
          </cell>
        </row>
        <row r="688">
          <cell r="C688">
            <v>1720</v>
          </cell>
          <cell r="D688">
            <v>38450</v>
          </cell>
          <cell r="E688">
            <v>38480</v>
          </cell>
          <cell r="F688">
            <v>45</v>
          </cell>
          <cell r="G688" t="str">
            <v>Bp.Nurul</v>
          </cell>
          <cell r="H688">
            <v>2300</v>
          </cell>
          <cell r="I688" t="str">
            <v>Mukimame Beku C</v>
          </cell>
          <cell r="J688">
            <v>25</v>
          </cell>
          <cell r="K688">
            <v>1000</v>
          </cell>
          <cell r="L688">
            <v>25000</v>
          </cell>
          <cell r="M688" t="str">
            <v>Dijual</v>
          </cell>
          <cell r="N688" t="str">
            <v>Jember</v>
          </cell>
          <cell r="O688">
            <v>0</v>
          </cell>
          <cell r="P688">
            <v>0</v>
          </cell>
          <cell r="Q688">
            <v>0</v>
          </cell>
        </row>
        <row r="689">
          <cell r="C689">
            <v>1721</v>
          </cell>
          <cell r="D689">
            <v>38450</v>
          </cell>
          <cell r="E689">
            <v>38480</v>
          </cell>
          <cell r="F689">
            <v>46</v>
          </cell>
          <cell r="G689" t="str">
            <v>Bp.Salma</v>
          </cell>
          <cell r="H689">
            <v>1420</v>
          </cell>
          <cell r="I689" t="str">
            <v>Edamame Grade D</v>
          </cell>
          <cell r="J689">
            <v>25</v>
          </cell>
          <cell r="K689">
            <v>700</v>
          </cell>
          <cell r="L689">
            <v>17500</v>
          </cell>
          <cell r="M689" t="str">
            <v>Dijual</v>
          </cell>
          <cell r="N689" t="str">
            <v>Jember</v>
          </cell>
          <cell r="O689">
            <v>0</v>
          </cell>
          <cell r="P689">
            <v>0</v>
          </cell>
          <cell r="Q689">
            <v>0</v>
          </cell>
        </row>
        <row r="690">
          <cell r="C690">
            <v>1722</v>
          </cell>
          <cell r="D690">
            <v>38450</v>
          </cell>
          <cell r="E690">
            <v>38480</v>
          </cell>
          <cell r="F690">
            <v>40</v>
          </cell>
          <cell r="G690" t="str">
            <v>Bp.Iwan</v>
          </cell>
          <cell r="H690">
            <v>2300</v>
          </cell>
          <cell r="I690" t="str">
            <v>Mukimame Beku C</v>
          </cell>
          <cell r="J690">
            <v>25</v>
          </cell>
          <cell r="K690">
            <v>1000</v>
          </cell>
          <cell r="L690">
            <v>25000</v>
          </cell>
          <cell r="M690" t="str">
            <v>Dijual</v>
          </cell>
          <cell r="N690" t="str">
            <v>Pakusari</v>
          </cell>
          <cell r="O690">
            <v>0</v>
          </cell>
          <cell r="P690">
            <v>0</v>
          </cell>
          <cell r="Q690">
            <v>0</v>
          </cell>
        </row>
        <row r="691">
          <cell r="C691">
            <v>1723</v>
          </cell>
          <cell r="D691">
            <v>38450</v>
          </cell>
          <cell r="E691">
            <v>38480</v>
          </cell>
          <cell r="F691">
            <v>47</v>
          </cell>
          <cell r="G691" t="str">
            <v>Bp.Ifan</v>
          </cell>
          <cell r="H691">
            <v>2300</v>
          </cell>
          <cell r="I691" t="str">
            <v>Mukimame Beku C</v>
          </cell>
          <cell r="J691">
            <v>25</v>
          </cell>
          <cell r="K691">
            <v>1000</v>
          </cell>
          <cell r="L691">
            <v>25000</v>
          </cell>
          <cell r="M691" t="str">
            <v>Dijual</v>
          </cell>
          <cell r="N691" t="str">
            <v>Pakusari</v>
          </cell>
          <cell r="O691">
            <v>0</v>
          </cell>
          <cell r="P691">
            <v>0</v>
          </cell>
          <cell r="Q691">
            <v>0</v>
          </cell>
        </row>
        <row r="692">
          <cell r="C692">
            <v>1724</v>
          </cell>
          <cell r="D692">
            <v>38450</v>
          </cell>
          <cell r="E692">
            <v>38480</v>
          </cell>
          <cell r="F692">
            <v>29</v>
          </cell>
          <cell r="G692" t="str">
            <v>P. Kusnadi</v>
          </cell>
          <cell r="H692">
            <v>2300</v>
          </cell>
          <cell r="I692" t="str">
            <v>Mukimame Beku C</v>
          </cell>
          <cell r="J692">
            <v>50</v>
          </cell>
          <cell r="K692">
            <v>1000</v>
          </cell>
          <cell r="L692">
            <v>50000</v>
          </cell>
          <cell r="M692" t="str">
            <v>Dijual</v>
          </cell>
          <cell r="N692" t="str">
            <v>Mayang - Jember</v>
          </cell>
          <cell r="O692">
            <v>0</v>
          </cell>
          <cell r="P692">
            <v>0</v>
          </cell>
          <cell r="Q692">
            <v>0</v>
          </cell>
        </row>
        <row r="693">
          <cell r="C693">
            <v>1725</v>
          </cell>
          <cell r="D693">
            <v>38450</v>
          </cell>
          <cell r="E693">
            <v>38480</v>
          </cell>
          <cell r="F693">
            <v>30</v>
          </cell>
          <cell r="G693" t="str">
            <v>P. Hanafi</v>
          </cell>
          <cell r="H693">
            <v>1420</v>
          </cell>
          <cell r="I693" t="str">
            <v>Edamame Grade D</v>
          </cell>
          <cell r="J693">
            <v>75</v>
          </cell>
          <cell r="K693">
            <v>700</v>
          </cell>
          <cell r="L693">
            <v>52500</v>
          </cell>
          <cell r="M693" t="str">
            <v>Dijual</v>
          </cell>
          <cell r="N693" t="str">
            <v>Ajung - Jember</v>
          </cell>
          <cell r="O693">
            <v>0</v>
          </cell>
          <cell r="P693">
            <v>0</v>
          </cell>
          <cell r="Q693">
            <v>0</v>
          </cell>
        </row>
        <row r="694">
          <cell r="C694">
            <v>1726</v>
          </cell>
          <cell r="D694">
            <v>38457</v>
          </cell>
          <cell r="E694">
            <v>38487</v>
          </cell>
          <cell r="F694">
            <v>1</v>
          </cell>
          <cell r="G694" t="str">
            <v>Masuya Graha Trikencana</v>
          </cell>
          <cell r="H694">
            <v>1111</v>
          </cell>
          <cell r="I694" t="str">
            <v>Edamame Grade A Manis</v>
          </cell>
          <cell r="J694">
            <v>2000</v>
          </cell>
          <cell r="K694">
            <v>9000</v>
          </cell>
          <cell r="L694">
            <v>18000000</v>
          </cell>
          <cell r="M694" t="str">
            <v>Dijual</v>
          </cell>
          <cell r="N694" t="str">
            <v>Jl. Agung Karya IV Blok B No. 22 - Jakarta</v>
          </cell>
          <cell r="O694" t="str">
            <v>021 6511180</v>
          </cell>
          <cell r="P694" t="str">
            <v>Nany S / Chia Fong</v>
          </cell>
          <cell r="Q694" t="str">
            <v>01.343.593.8-042.000</v>
          </cell>
          <cell r="R694" t="str">
            <v>005-00098</v>
          </cell>
        </row>
        <row r="695">
          <cell r="D695">
            <v>38457</v>
          </cell>
          <cell r="E695">
            <v>38487</v>
          </cell>
          <cell r="F695">
            <v>1</v>
          </cell>
          <cell r="G695" t="str">
            <v>Masuya Graha Trikencana</v>
          </cell>
          <cell r="H695">
            <v>3100</v>
          </cell>
          <cell r="I695" t="str">
            <v>Okra Beku M</v>
          </cell>
          <cell r="J695">
            <v>10</v>
          </cell>
          <cell r="K695">
            <v>9000</v>
          </cell>
          <cell r="L695">
            <v>90000</v>
          </cell>
          <cell r="M695" t="str">
            <v>Ganti Complain</v>
          </cell>
          <cell r="N695" t="str">
            <v>Jl. Agung Karya IV Blok B No. 22 - Jakarta</v>
          </cell>
          <cell r="O695" t="str">
            <v>021 6511180</v>
          </cell>
          <cell r="P695" t="str">
            <v>Nany S / Chia Fong</v>
          </cell>
          <cell r="Q695" t="str">
            <v>01.343.593.8-042.000</v>
          </cell>
        </row>
        <row r="696">
          <cell r="D696">
            <v>38457</v>
          </cell>
          <cell r="E696">
            <v>38487</v>
          </cell>
          <cell r="F696">
            <v>1</v>
          </cell>
          <cell r="G696" t="str">
            <v>Masuya Graha Trikencana</v>
          </cell>
          <cell r="H696">
            <v>1111</v>
          </cell>
          <cell r="I696" t="str">
            <v>Edamame Grade A Manis</v>
          </cell>
          <cell r="J696">
            <v>120</v>
          </cell>
          <cell r="K696">
            <v>9000</v>
          </cell>
          <cell r="L696">
            <v>1080000</v>
          </cell>
          <cell r="M696" t="str">
            <v>Dijual</v>
          </cell>
          <cell r="N696" t="str">
            <v>Jl. Agung Karya IV Blok B No. 22 - Jakarta</v>
          </cell>
          <cell r="O696" t="str">
            <v>021 6511180</v>
          </cell>
          <cell r="P696" t="str">
            <v>Nany S / Chia Fong</v>
          </cell>
          <cell r="Q696" t="str">
            <v>01.343.593.8-042.000</v>
          </cell>
        </row>
        <row r="697">
          <cell r="D697">
            <v>38457</v>
          </cell>
          <cell r="E697">
            <v>38487</v>
          </cell>
          <cell r="F697">
            <v>1</v>
          </cell>
          <cell r="G697" t="str">
            <v>Masuya Graha Trikencana</v>
          </cell>
          <cell r="H697">
            <v>6200</v>
          </cell>
          <cell r="I697" t="str">
            <v>Bingkisan Edamame</v>
          </cell>
          <cell r="J697">
            <v>12</v>
          </cell>
          <cell r="K697">
            <v>0</v>
          </cell>
          <cell r="L697">
            <v>0</v>
          </cell>
          <cell r="M697" t="str">
            <v>Bingkisan</v>
          </cell>
          <cell r="N697" t="str">
            <v>Jl. Agung Karya IV Blok B No. 22 - Jakarta</v>
          </cell>
          <cell r="O697" t="str">
            <v>021 6511180</v>
          </cell>
          <cell r="P697" t="str">
            <v>Nany S / Chia Fong</v>
          </cell>
          <cell r="Q697" t="str">
            <v>01.343.593.8-042.000</v>
          </cell>
        </row>
        <row r="698">
          <cell r="C698">
            <v>1727</v>
          </cell>
          <cell r="D698">
            <v>38450</v>
          </cell>
          <cell r="E698">
            <v>38480</v>
          </cell>
          <cell r="F698">
            <v>11</v>
          </cell>
          <cell r="G698" t="str">
            <v xml:space="preserve">UD. Harapan Maju  </v>
          </cell>
          <cell r="H698">
            <v>1313</v>
          </cell>
          <cell r="I698" t="str">
            <v>Edamame Grade C Manis</v>
          </cell>
          <cell r="J698">
            <v>9</v>
          </cell>
          <cell r="K698">
            <v>3400</v>
          </cell>
          <cell r="L698">
            <v>30600</v>
          </cell>
          <cell r="M698" t="str">
            <v>Dijual</v>
          </cell>
          <cell r="N698" t="str">
            <v>Perum. Bedadung Indah Blok CC 7 - Jember</v>
          </cell>
          <cell r="O698" t="str">
            <v>0331 335637</v>
          </cell>
          <cell r="P698" t="str">
            <v>Slamet Sunarno</v>
          </cell>
          <cell r="Q698" t="str">
            <v>-</v>
          </cell>
        </row>
        <row r="699">
          <cell r="D699">
            <v>38450</v>
          </cell>
          <cell r="E699">
            <v>38480</v>
          </cell>
          <cell r="F699">
            <v>11</v>
          </cell>
          <cell r="G699" t="str">
            <v xml:space="preserve">UD. Harapan Maju  </v>
          </cell>
          <cell r="H699">
            <v>1323</v>
          </cell>
          <cell r="I699" t="str">
            <v>Edamame Grade C Asin</v>
          </cell>
          <cell r="J699">
            <v>9</v>
          </cell>
          <cell r="K699">
            <v>3600</v>
          </cell>
          <cell r="L699">
            <v>32400</v>
          </cell>
          <cell r="M699" t="str">
            <v>Dijual</v>
          </cell>
          <cell r="N699" t="str">
            <v>Perum. Bedadung Indah Blok CC 7 - Jember</v>
          </cell>
          <cell r="O699" t="str">
            <v>0331 335637</v>
          </cell>
          <cell r="P699" t="str">
            <v>Slamet Sunarno</v>
          </cell>
          <cell r="Q699" t="str">
            <v>-</v>
          </cell>
        </row>
        <row r="700">
          <cell r="C700">
            <v>1728</v>
          </cell>
          <cell r="D700">
            <v>38450</v>
          </cell>
          <cell r="E700">
            <v>38480</v>
          </cell>
          <cell r="F700">
            <v>32</v>
          </cell>
          <cell r="G700" t="str">
            <v>Bp. Joko Santoso</v>
          </cell>
          <cell r="H700">
            <v>1321</v>
          </cell>
          <cell r="I700" t="str">
            <v>Edamame Grade C Asin</v>
          </cell>
          <cell r="J700">
            <v>30</v>
          </cell>
          <cell r="K700">
            <v>3600</v>
          </cell>
          <cell r="L700">
            <v>108000</v>
          </cell>
          <cell r="M700" t="str">
            <v>Dijual</v>
          </cell>
          <cell r="N700" t="str">
            <v>Jl. Baruk Utara VIII / 7 Surabaya</v>
          </cell>
          <cell r="O700" t="str">
            <v>031 8706359</v>
          </cell>
          <cell r="P700" t="str">
            <v>-</v>
          </cell>
          <cell r="Q700">
            <v>0</v>
          </cell>
        </row>
        <row r="701">
          <cell r="D701">
            <v>38450</v>
          </cell>
          <cell r="E701">
            <v>38480</v>
          </cell>
          <cell r="F701">
            <v>11</v>
          </cell>
          <cell r="G701" t="str">
            <v xml:space="preserve">UD. Harapan Maju  </v>
          </cell>
          <cell r="H701">
            <v>1313</v>
          </cell>
          <cell r="I701" t="str">
            <v>Edamame Grade C Manis</v>
          </cell>
          <cell r="J701">
            <v>45</v>
          </cell>
          <cell r="K701">
            <v>3400</v>
          </cell>
          <cell r="L701">
            <v>153000</v>
          </cell>
          <cell r="M701" t="str">
            <v>Dijual</v>
          </cell>
          <cell r="N701" t="str">
            <v>Perum. Bedadung Indah Blok CC 7 - Jember</v>
          </cell>
          <cell r="O701" t="str">
            <v>0331 335637</v>
          </cell>
          <cell r="P701" t="str">
            <v>Slamet Sunarno</v>
          </cell>
          <cell r="Q701" t="str">
            <v>-</v>
          </cell>
        </row>
        <row r="702">
          <cell r="D702">
            <v>38450</v>
          </cell>
          <cell r="E702">
            <v>38480</v>
          </cell>
          <cell r="F702">
            <v>11</v>
          </cell>
          <cell r="G702" t="str">
            <v xml:space="preserve">UD. Harapan Maju  </v>
          </cell>
          <cell r="H702">
            <v>1323</v>
          </cell>
          <cell r="I702" t="str">
            <v>Edamame Grade C Asin</v>
          </cell>
          <cell r="J702">
            <v>45</v>
          </cell>
          <cell r="K702">
            <v>3600</v>
          </cell>
          <cell r="L702">
            <v>162000</v>
          </cell>
          <cell r="M702" t="str">
            <v>Dijual</v>
          </cell>
          <cell r="N702" t="str">
            <v>Perum. Bedadung Indah Blok CC 7 - Jember</v>
          </cell>
          <cell r="O702" t="str">
            <v>0331 335637</v>
          </cell>
          <cell r="P702" t="str">
            <v>Slamet Sunarno</v>
          </cell>
          <cell r="Q702" t="str">
            <v>-</v>
          </cell>
        </row>
        <row r="703">
          <cell r="D703">
            <v>38450</v>
          </cell>
          <cell r="E703">
            <v>38480</v>
          </cell>
          <cell r="F703">
            <v>11</v>
          </cell>
          <cell r="G703" t="str">
            <v xml:space="preserve">UD. Harapan Maju  </v>
          </cell>
          <cell r="H703">
            <v>4200</v>
          </cell>
          <cell r="I703" t="str">
            <v>Edamame Segar Grade B</v>
          </cell>
          <cell r="J703">
            <v>75</v>
          </cell>
          <cell r="K703">
            <v>1650</v>
          </cell>
          <cell r="L703">
            <v>123750</v>
          </cell>
          <cell r="M703" t="str">
            <v>Dijual</v>
          </cell>
          <cell r="N703" t="str">
            <v>Perum. Bedadung Indah Blok CC 7 - Jember</v>
          </cell>
          <cell r="O703" t="str">
            <v>0331 335637</v>
          </cell>
          <cell r="P703" t="str">
            <v>Slamet Sunarno</v>
          </cell>
          <cell r="Q703" t="str">
            <v>-</v>
          </cell>
        </row>
        <row r="704">
          <cell r="C704">
            <v>1729</v>
          </cell>
          <cell r="D704">
            <v>38450</v>
          </cell>
          <cell r="E704">
            <v>38480</v>
          </cell>
          <cell r="F704">
            <v>31</v>
          </cell>
          <cell r="G704" t="str">
            <v xml:space="preserve">Ibu Mariam </v>
          </cell>
          <cell r="H704">
            <v>2300</v>
          </cell>
          <cell r="I704" t="str">
            <v>Mukimame Beku C</v>
          </cell>
          <cell r="J704">
            <v>25</v>
          </cell>
          <cell r="K704">
            <v>1000</v>
          </cell>
          <cell r="L704">
            <v>25000</v>
          </cell>
          <cell r="M704" t="str">
            <v>Dijual</v>
          </cell>
          <cell r="N704" t="str">
            <v>Gumelar - Jember</v>
          </cell>
          <cell r="O704">
            <v>0</v>
          </cell>
          <cell r="P704">
            <v>0</v>
          </cell>
          <cell r="Q704">
            <v>0</v>
          </cell>
        </row>
        <row r="705">
          <cell r="D705">
            <v>38450</v>
          </cell>
          <cell r="E705">
            <v>38480</v>
          </cell>
          <cell r="F705">
            <v>31</v>
          </cell>
          <cell r="G705" t="str">
            <v xml:space="preserve">Ibu Mariam </v>
          </cell>
          <cell r="H705">
            <v>1420</v>
          </cell>
          <cell r="I705" t="str">
            <v>Edamame Grade D</v>
          </cell>
          <cell r="J705">
            <v>25</v>
          </cell>
          <cell r="K705">
            <v>700</v>
          </cell>
          <cell r="L705">
            <v>17500</v>
          </cell>
          <cell r="M705" t="str">
            <v>Dijual</v>
          </cell>
          <cell r="N705" t="str">
            <v>Gumelar - Jember</v>
          </cell>
          <cell r="O705">
            <v>0</v>
          </cell>
          <cell r="P705">
            <v>0</v>
          </cell>
          <cell r="Q705">
            <v>0</v>
          </cell>
        </row>
        <row r="706">
          <cell r="C706">
            <v>1730</v>
          </cell>
          <cell r="D706">
            <v>38451</v>
          </cell>
          <cell r="E706">
            <v>38481</v>
          </cell>
          <cell r="F706">
            <v>44</v>
          </cell>
          <cell r="G706" t="str">
            <v>Bp.Ribut</v>
          </cell>
          <cell r="H706">
            <v>1313</v>
          </cell>
          <cell r="I706" t="str">
            <v>Edamame Grade C Manis</v>
          </cell>
          <cell r="J706">
            <v>9</v>
          </cell>
          <cell r="K706">
            <v>3400</v>
          </cell>
          <cell r="L706">
            <v>30600</v>
          </cell>
          <cell r="M706" t="str">
            <v>Dijual</v>
          </cell>
          <cell r="N706" t="str">
            <v>Bumi Mangli - Jember</v>
          </cell>
          <cell r="O706">
            <v>0</v>
          </cell>
          <cell r="P706">
            <v>0</v>
          </cell>
          <cell r="Q706">
            <v>0</v>
          </cell>
        </row>
        <row r="707">
          <cell r="C707">
            <v>1731</v>
          </cell>
          <cell r="D707">
            <v>38451</v>
          </cell>
          <cell r="E707">
            <v>38481</v>
          </cell>
          <cell r="F707">
            <v>11</v>
          </cell>
          <cell r="G707" t="str">
            <v xml:space="preserve">UD. Harapan Maju  </v>
          </cell>
          <cell r="H707">
            <v>1313</v>
          </cell>
          <cell r="I707" t="str">
            <v>Edamame Grade C Manis</v>
          </cell>
          <cell r="J707">
            <v>6</v>
          </cell>
          <cell r="K707">
            <v>3400</v>
          </cell>
          <cell r="L707">
            <v>20400</v>
          </cell>
          <cell r="M707" t="str">
            <v>Dijual</v>
          </cell>
          <cell r="N707" t="str">
            <v>Perum. Bedadung Indah Blok CC 7 - Jember</v>
          </cell>
          <cell r="O707" t="str">
            <v>0331 335637</v>
          </cell>
          <cell r="P707" t="str">
            <v>Slamet Sunarno</v>
          </cell>
          <cell r="Q707" t="str">
            <v>-</v>
          </cell>
        </row>
        <row r="708">
          <cell r="D708">
            <v>38451</v>
          </cell>
          <cell r="E708">
            <v>38481</v>
          </cell>
          <cell r="F708">
            <v>11</v>
          </cell>
          <cell r="G708" t="str">
            <v xml:space="preserve">UD. Harapan Maju  </v>
          </cell>
          <cell r="H708">
            <v>1323</v>
          </cell>
          <cell r="I708" t="str">
            <v>Edamame Grade C Asin</v>
          </cell>
          <cell r="J708">
            <v>6</v>
          </cell>
          <cell r="K708">
            <v>3600</v>
          </cell>
          <cell r="L708">
            <v>21600</v>
          </cell>
          <cell r="M708" t="str">
            <v>Dijual</v>
          </cell>
          <cell r="N708" t="str">
            <v>Perum. Bedadung Indah Blok CC 7 - Jember</v>
          </cell>
          <cell r="O708" t="str">
            <v>0331 335637</v>
          </cell>
          <cell r="P708" t="str">
            <v>Slamet Sunarno</v>
          </cell>
          <cell r="Q708" t="str">
            <v>-</v>
          </cell>
        </row>
        <row r="709">
          <cell r="D709">
            <v>38451</v>
          </cell>
          <cell r="E709">
            <v>38481</v>
          </cell>
          <cell r="F709">
            <v>11</v>
          </cell>
          <cell r="G709" t="str">
            <v xml:space="preserve">UD. Harapan Maju  </v>
          </cell>
          <cell r="H709">
            <v>1315</v>
          </cell>
          <cell r="I709" t="str">
            <v>Edamame Grade C Manis</v>
          </cell>
          <cell r="J709">
            <v>35</v>
          </cell>
          <cell r="K709">
            <v>2800</v>
          </cell>
          <cell r="L709">
            <v>98000</v>
          </cell>
          <cell r="M709" t="str">
            <v>Dijual</v>
          </cell>
          <cell r="N709" t="str">
            <v>Perum. Bedadung Indah Blok CC 7 - Jember</v>
          </cell>
          <cell r="O709" t="str">
            <v>0331 335637</v>
          </cell>
          <cell r="P709" t="str">
            <v>Slamet Sunarno</v>
          </cell>
          <cell r="Q709" t="str">
            <v>-</v>
          </cell>
        </row>
        <row r="710">
          <cell r="C710">
            <v>1732</v>
          </cell>
          <cell r="D710">
            <v>38451</v>
          </cell>
          <cell r="E710">
            <v>38481</v>
          </cell>
          <cell r="F710">
            <v>30</v>
          </cell>
          <cell r="G710" t="str">
            <v>P. Hanafi</v>
          </cell>
          <cell r="H710">
            <v>1420</v>
          </cell>
          <cell r="I710" t="str">
            <v>Edamame Grade D</v>
          </cell>
          <cell r="J710">
            <v>75</v>
          </cell>
          <cell r="K710">
            <v>700</v>
          </cell>
          <cell r="L710">
            <v>52500</v>
          </cell>
          <cell r="M710" t="str">
            <v>Dijual</v>
          </cell>
          <cell r="N710" t="str">
            <v>Ajung - Jember</v>
          </cell>
          <cell r="O710">
            <v>0</v>
          </cell>
          <cell r="P710">
            <v>0</v>
          </cell>
          <cell r="Q710">
            <v>0</v>
          </cell>
        </row>
        <row r="711">
          <cell r="C711">
            <v>1733</v>
          </cell>
          <cell r="D711">
            <v>38451</v>
          </cell>
          <cell r="E711">
            <v>38481</v>
          </cell>
          <cell r="F711">
            <v>29</v>
          </cell>
          <cell r="G711" t="str">
            <v>P. Kusnadi</v>
          </cell>
          <cell r="H711">
            <v>1420</v>
          </cell>
          <cell r="I711" t="str">
            <v>Edamame Grade D</v>
          </cell>
          <cell r="J711">
            <v>25</v>
          </cell>
          <cell r="K711">
            <v>700</v>
          </cell>
          <cell r="L711">
            <v>17500</v>
          </cell>
          <cell r="M711" t="str">
            <v>Dijual</v>
          </cell>
          <cell r="N711" t="str">
            <v>Mayang - Jember</v>
          </cell>
          <cell r="O711">
            <v>0</v>
          </cell>
          <cell r="P711">
            <v>0</v>
          </cell>
          <cell r="Q711">
            <v>0</v>
          </cell>
        </row>
        <row r="712">
          <cell r="C712">
            <v>1734</v>
          </cell>
          <cell r="D712">
            <v>38451</v>
          </cell>
          <cell r="E712">
            <v>38481</v>
          </cell>
          <cell r="F712">
            <v>36</v>
          </cell>
          <cell r="G712" t="str">
            <v>Bp.Is</v>
          </cell>
          <cell r="H712">
            <v>1420</v>
          </cell>
          <cell r="I712" t="str">
            <v>Edamame Grade D</v>
          </cell>
          <cell r="J712">
            <v>25</v>
          </cell>
          <cell r="K712">
            <v>700</v>
          </cell>
          <cell r="L712">
            <v>17500</v>
          </cell>
          <cell r="M712" t="str">
            <v>Dijual</v>
          </cell>
          <cell r="N712" t="str">
            <v>Pakusari</v>
          </cell>
          <cell r="O712">
            <v>0</v>
          </cell>
          <cell r="P712">
            <v>0</v>
          </cell>
          <cell r="Q712">
            <v>0</v>
          </cell>
        </row>
        <row r="713">
          <cell r="C713">
            <v>1735</v>
          </cell>
          <cell r="D713">
            <v>38451</v>
          </cell>
          <cell r="E713">
            <v>38481</v>
          </cell>
          <cell r="F713">
            <v>34</v>
          </cell>
          <cell r="G713" t="str">
            <v>Bp.Suki</v>
          </cell>
          <cell r="H713">
            <v>1420</v>
          </cell>
          <cell r="I713" t="str">
            <v>Edamame Grade D</v>
          </cell>
          <cell r="J713">
            <v>25</v>
          </cell>
          <cell r="K713">
            <v>700</v>
          </cell>
          <cell r="L713">
            <v>17500</v>
          </cell>
          <cell r="M713" t="str">
            <v>Dijual</v>
          </cell>
          <cell r="N713" t="str">
            <v>Mangli</v>
          </cell>
          <cell r="O713">
            <v>0</v>
          </cell>
          <cell r="P713">
            <v>0</v>
          </cell>
          <cell r="Q713">
            <v>0</v>
          </cell>
        </row>
        <row r="714">
          <cell r="C714">
            <v>1736</v>
          </cell>
          <cell r="D714">
            <v>38451</v>
          </cell>
          <cell r="E714">
            <v>38481</v>
          </cell>
          <cell r="F714">
            <v>45</v>
          </cell>
          <cell r="G714" t="str">
            <v>Bp.Nurul</v>
          </cell>
          <cell r="H714">
            <v>1420</v>
          </cell>
          <cell r="I714" t="str">
            <v>Edamame Grade D</v>
          </cell>
          <cell r="J714">
            <v>50</v>
          </cell>
          <cell r="K714">
            <v>700</v>
          </cell>
          <cell r="L714">
            <v>35000</v>
          </cell>
          <cell r="M714" t="str">
            <v>Dijual</v>
          </cell>
          <cell r="N714" t="str">
            <v>Jember</v>
          </cell>
          <cell r="O714">
            <v>0</v>
          </cell>
          <cell r="P714">
            <v>0</v>
          </cell>
          <cell r="Q714">
            <v>0</v>
          </cell>
        </row>
        <row r="715">
          <cell r="C715">
            <v>1737</v>
          </cell>
          <cell r="D715">
            <v>38451</v>
          </cell>
          <cell r="E715">
            <v>38481</v>
          </cell>
          <cell r="F715">
            <v>48</v>
          </cell>
          <cell r="G715" t="str">
            <v>Bp.Sanusi</v>
          </cell>
          <cell r="H715">
            <v>1420</v>
          </cell>
          <cell r="I715" t="str">
            <v>Edamame Grade D</v>
          </cell>
          <cell r="J715">
            <v>40</v>
          </cell>
          <cell r="K715">
            <v>700</v>
          </cell>
          <cell r="L715">
            <v>28000</v>
          </cell>
          <cell r="M715" t="str">
            <v>Dijual</v>
          </cell>
          <cell r="N715" t="str">
            <v>Jember</v>
          </cell>
          <cell r="O715">
            <v>0</v>
          </cell>
          <cell r="P715">
            <v>0</v>
          </cell>
          <cell r="Q715">
            <v>0</v>
          </cell>
        </row>
        <row r="716">
          <cell r="C716">
            <v>1738</v>
          </cell>
          <cell r="D716">
            <v>38451</v>
          </cell>
          <cell r="E716">
            <v>38481</v>
          </cell>
          <cell r="F716">
            <v>46</v>
          </cell>
          <cell r="G716" t="str">
            <v>Bp.Salma</v>
          </cell>
          <cell r="H716">
            <v>1420</v>
          </cell>
          <cell r="I716" t="str">
            <v>Edamame Grade D</v>
          </cell>
          <cell r="J716">
            <v>40</v>
          </cell>
          <cell r="K716">
            <v>700</v>
          </cell>
          <cell r="L716">
            <v>28000</v>
          </cell>
          <cell r="M716" t="str">
            <v>Dijual</v>
          </cell>
          <cell r="N716" t="str">
            <v>Jember</v>
          </cell>
          <cell r="O716">
            <v>0</v>
          </cell>
          <cell r="P716">
            <v>0</v>
          </cell>
          <cell r="Q716">
            <v>0</v>
          </cell>
        </row>
        <row r="717">
          <cell r="C717">
            <v>1739</v>
          </cell>
          <cell r="D717">
            <v>38451</v>
          </cell>
          <cell r="E717">
            <v>38481</v>
          </cell>
          <cell r="F717">
            <v>41</v>
          </cell>
          <cell r="G717" t="str">
            <v>Bp.Dani</v>
          </cell>
          <cell r="H717">
            <v>1420</v>
          </cell>
          <cell r="I717" t="str">
            <v>Edamame Grade D</v>
          </cell>
          <cell r="J717">
            <v>25</v>
          </cell>
          <cell r="K717">
            <v>700</v>
          </cell>
          <cell r="L717">
            <v>17500</v>
          </cell>
          <cell r="M717" t="str">
            <v>Dijual</v>
          </cell>
          <cell r="N717" t="str">
            <v>Pakusari</v>
          </cell>
          <cell r="O717">
            <v>0</v>
          </cell>
          <cell r="P717">
            <v>0</v>
          </cell>
          <cell r="Q717">
            <v>0</v>
          </cell>
        </row>
        <row r="718">
          <cell r="C718">
            <v>1740</v>
          </cell>
          <cell r="D718">
            <v>38451</v>
          </cell>
          <cell r="E718">
            <v>38481</v>
          </cell>
          <cell r="F718">
            <v>7</v>
          </cell>
          <cell r="G718" t="str">
            <v xml:space="preserve">UD. Arum Sari  </v>
          </cell>
          <cell r="H718">
            <v>1313</v>
          </cell>
          <cell r="I718" t="str">
            <v>Edamame Grade C Manis</v>
          </cell>
          <cell r="J718">
            <v>6</v>
          </cell>
          <cell r="K718">
            <v>3400</v>
          </cell>
          <cell r="L718">
            <v>20400</v>
          </cell>
          <cell r="M718" t="str">
            <v>Dijual</v>
          </cell>
          <cell r="N718" t="str">
            <v>Jl. LetJend. Suprapto 11 - Jember</v>
          </cell>
          <cell r="O718" t="str">
            <v>0331 333052</v>
          </cell>
          <cell r="P718" t="str">
            <v>Ahmad Taufik</v>
          </cell>
          <cell r="Q718" t="str">
            <v>-</v>
          </cell>
        </row>
        <row r="719">
          <cell r="D719">
            <v>38451</v>
          </cell>
          <cell r="E719">
            <v>38481</v>
          </cell>
          <cell r="F719">
            <v>7</v>
          </cell>
          <cell r="G719" t="str">
            <v xml:space="preserve">UD. Arum Sari  </v>
          </cell>
          <cell r="H719">
            <v>1323</v>
          </cell>
          <cell r="I719" t="str">
            <v>Edamame Grade C Asin</v>
          </cell>
          <cell r="J719">
            <v>6</v>
          </cell>
          <cell r="K719">
            <v>3600</v>
          </cell>
          <cell r="L719">
            <v>21600</v>
          </cell>
          <cell r="M719" t="str">
            <v>Dijual</v>
          </cell>
          <cell r="N719" t="str">
            <v>Jl. LetJend. Suprapto 11 - Jember</v>
          </cell>
          <cell r="O719" t="str">
            <v>0331 333052</v>
          </cell>
          <cell r="P719" t="str">
            <v>Ahmad Taufik</v>
          </cell>
          <cell r="Q719" t="str">
            <v>-</v>
          </cell>
        </row>
        <row r="720">
          <cell r="C720">
            <v>1741</v>
          </cell>
          <cell r="D720">
            <v>38453</v>
          </cell>
          <cell r="E720">
            <v>38483</v>
          </cell>
          <cell r="F720">
            <v>7</v>
          </cell>
          <cell r="G720" t="str">
            <v xml:space="preserve">UD. Arum Sari  </v>
          </cell>
          <cell r="H720">
            <v>1420</v>
          </cell>
          <cell r="I720" t="str">
            <v>Edamame Grade D</v>
          </cell>
          <cell r="J720">
            <v>150</v>
          </cell>
          <cell r="K720">
            <v>700</v>
          </cell>
          <cell r="L720">
            <v>105000</v>
          </cell>
          <cell r="M720" t="str">
            <v>Dijual</v>
          </cell>
          <cell r="N720" t="str">
            <v>Jl. LetJend. Suprapto 11 - Jember</v>
          </cell>
          <cell r="O720" t="str">
            <v>0331 333052</v>
          </cell>
          <cell r="P720" t="str">
            <v>Ahmad Taufik</v>
          </cell>
          <cell r="Q720" t="str">
            <v>-</v>
          </cell>
        </row>
        <row r="721">
          <cell r="C721">
            <v>1742</v>
          </cell>
          <cell r="D721">
            <v>38451</v>
          </cell>
          <cell r="E721">
            <v>38481</v>
          </cell>
          <cell r="F721">
            <v>42</v>
          </cell>
          <cell r="G721" t="str">
            <v>Bp.Saleh</v>
          </cell>
          <cell r="H721">
            <v>1420</v>
          </cell>
          <cell r="I721" t="str">
            <v>Edamame Grade D</v>
          </cell>
          <cell r="J721">
            <v>25</v>
          </cell>
          <cell r="K721">
            <v>700</v>
          </cell>
          <cell r="L721">
            <v>17500</v>
          </cell>
          <cell r="M721" t="str">
            <v>Dijual</v>
          </cell>
          <cell r="N721" t="str">
            <v>Pakusari</v>
          </cell>
          <cell r="O721">
            <v>0</v>
          </cell>
          <cell r="P721">
            <v>0</v>
          </cell>
          <cell r="Q721">
            <v>0</v>
          </cell>
        </row>
        <row r="722">
          <cell r="C722">
            <v>1743</v>
          </cell>
          <cell r="D722">
            <v>38452</v>
          </cell>
          <cell r="E722">
            <v>38482</v>
          </cell>
          <cell r="F722">
            <v>41</v>
          </cell>
          <cell r="G722" t="str">
            <v>Bp.Dani</v>
          </cell>
          <cell r="H722">
            <v>1420</v>
          </cell>
          <cell r="I722" t="str">
            <v>Edamame Grade D</v>
          </cell>
          <cell r="J722">
            <v>50</v>
          </cell>
          <cell r="K722">
            <v>700</v>
          </cell>
          <cell r="L722">
            <v>35000</v>
          </cell>
          <cell r="M722" t="str">
            <v>Dijual</v>
          </cell>
          <cell r="N722" t="str">
            <v>Pakusari</v>
          </cell>
          <cell r="O722">
            <v>0</v>
          </cell>
          <cell r="P722">
            <v>0</v>
          </cell>
          <cell r="Q722">
            <v>0</v>
          </cell>
        </row>
        <row r="723">
          <cell r="C723">
            <v>1744</v>
          </cell>
          <cell r="D723">
            <v>38453</v>
          </cell>
          <cell r="E723">
            <v>38483</v>
          </cell>
          <cell r="F723">
            <v>31</v>
          </cell>
          <cell r="G723" t="str">
            <v xml:space="preserve">Ibu Mariam </v>
          </cell>
          <cell r="H723">
            <v>1420</v>
          </cell>
          <cell r="I723" t="str">
            <v>Edamame Grade D</v>
          </cell>
          <cell r="J723">
            <v>75</v>
          </cell>
          <cell r="K723">
            <v>700</v>
          </cell>
          <cell r="L723">
            <v>52500</v>
          </cell>
          <cell r="M723" t="str">
            <v>Dijual</v>
          </cell>
          <cell r="N723" t="str">
            <v>Gumelar - Jember</v>
          </cell>
          <cell r="O723">
            <v>0</v>
          </cell>
          <cell r="P723">
            <v>0</v>
          </cell>
          <cell r="Q723">
            <v>0</v>
          </cell>
        </row>
        <row r="724">
          <cell r="C724">
            <v>1745</v>
          </cell>
          <cell r="D724">
            <v>38453</v>
          </cell>
          <cell r="E724">
            <v>38483</v>
          </cell>
          <cell r="F724">
            <v>29</v>
          </cell>
          <cell r="G724" t="str">
            <v>P. Kusnadi</v>
          </cell>
          <cell r="H724">
            <v>1420</v>
          </cell>
          <cell r="I724" t="str">
            <v>Edamame Grade D</v>
          </cell>
          <cell r="J724">
            <v>25</v>
          </cell>
          <cell r="K724">
            <v>700</v>
          </cell>
          <cell r="L724">
            <v>17500</v>
          </cell>
          <cell r="M724" t="str">
            <v>Dijual</v>
          </cell>
          <cell r="N724" t="str">
            <v>Mayang - Jember</v>
          </cell>
          <cell r="O724">
            <v>0</v>
          </cell>
          <cell r="P724">
            <v>0</v>
          </cell>
          <cell r="Q724">
            <v>0</v>
          </cell>
        </row>
        <row r="725">
          <cell r="C725">
            <v>1746</v>
          </cell>
          <cell r="D725">
            <v>38453</v>
          </cell>
          <cell r="E725">
            <v>38483</v>
          </cell>
          <cell r="F725">
            <v>34</v>
          </cell>
          <cell r="G725" t="str">
            <v>Bp.Suki</v>
          </cell>
          <cell r="H725">
            <v>1420</v>
          </cell>
          <cell r="I725" t="str">
            <v>Edamame Grade D</v>
          </cell>
          <cell r="J725">
            <v>25</v>
          </cell>
          <cell r="K725">
            <v>700</v>
          </cell>
          <cell r="L725">
            <v>17500</v>
          </cell>
          <cell r="M725" t="str">
            <v>Dijual</v>
          </cell>
          <cell r="N725" t="str">
            <v>Mangli</v>
          </cell>
          <cell r="O725">
            <v>0</v>
          </cell>
          <cell r="P725">
            <v>0</v>
          </cell>
          <cell r="Q725">
            <v>0</v>
          </cell>
        </row>
        <row r="726">
          <cell r="C726">
            <v>1747</v>
          </cell>
          <cell r="D726">
            <v>38453</v>
          </cell>
          <cell r="E726">
            <v>38483</v>
          </cell>
          <cell r="F726">
            <v>36</v>
          </cell>
          <cell r="G726" t="str">
            <v>Bp.Is</v>
          </cell>
          <cell r="H726">
            <v>1420</v>
          </cell>
          <cell r="I726" t="str">
            <v>Edamame Grade D</v>
          </cell>
          <cell r="J726">
            <v>25</v>
          </cell>
          <cell r="K726">
            <v>700</v>
          </cell>
          <cell r="L726">
            <v>17500</v>
          </cell>
          <cell r="M726" t="str">
            <v>Dijual</v>
          </cell>
          <cell r="N726" t="str">
            <v>Pakusari</v>
          </cell>
          <cell r="O726">
            <v>0</v>
          </cell>
          <cell r="P726">
            <v>0</v>
          </cell>
          <cell r="Q726">
            <v>0</v>
          </cell>
        </row>
        <row r="727">
          <cell r="C727">
            <v>1748</v>
          </cell>
          <cell r="D727">
            <v>38453</v>
          </cell>
          <cell r="E727">
            <v>38483</v>
          </cell>
          <cell r="F727">
            <v>45</v>
          </cell>
          <cell r="G727" t="str">
            <v>Bp.Nurul</v>
          </cell>
          <cell r="H727">
            <v>1420</v>
          </cell>
          <cell r="I727" t="str">
            <v>Edamame Grade D</v>
          </cell>
          <cell r="J727">
            <v>50</v>
          </cell>
          <cell r="K727">
            <v>700</v>
          </cell>
          <cell r="L727">
            <v>35000</v>
          </cell>
          <cell r="M727" t="str">
            <v>Dijual</v>
          </cell>
          <cell r="N727" t="str">
            <v>Jember</v>
          </cell>
          <cell r="O727">
            <v>0</v>
          </cell>
          <cell r="P727">
            <v>0</v>
          </cell>
          <cell r="Q727">
            <v>0</v>
          </cell>
        </row>
        <row r="728">
          <cell r="C728">
            <v>1749</v>
          </cell>
          <cell r="D728">
            <v>38453</v>
          </cell>
          <cell r="E728">
            <v>38483</v>
          </cell>
          <cell r="F728">
            <v>48</v>
          </cell>
          <cell r="G728" t="str">
            <v>Bp.Sanusi</v>
          </cell>
          <cell r="H728">
            <v>1420</v>
          </cell>
          <cell r="I728" t="str">
            <v>Edamame Grade D</v>
          </cell>
          <cell r="J728">
            <v>25</v>
          </cell>
          <cell r="K728">
            <v>700</v>
          </cell>
          <cell r="L728">
            <v>17500</v>
          </cell>
          <cell r="M728" t="str">
            <v>Dijual</v>
          </cell>
          <cell r="N728" t="str">
            <v>Jember</v>
          </cell>
          <cell r="O728">
            <v>0</v>
          </cell>
          <cell r="P728">
            <v>0</v>
          </cell>
          <cell r="Q728">
            <v>0</v>
          </cell>
        </row>
        <row r="729">
          <cell r="C729">
            <v>1750</v>
          </cell>
          <cell r="D729">
            <v>38453</v>
          </cell>
          <cell r="E729">
            <v>38483</v>
          </cell>
          <cell r="F729">
            <v>30</v>
          </cell>
          <cell r="G729" t="str">
            <v>P. Hanafi</v>
          </cell>
          <cell r="H729">
            <v>1420</v>
          </cell>
          <cell r="I729" t="str">
            <v>Edamame Grade D</v>
          </cell>
          <cell r="J729">
            <v>75</v>
          </cell>
          <cell r="K729">
            <v>700</v>
          </cell>
          <cell r="L729">
            <v>52500</v>
          </cell>
          <cell r="M729" t="str">
            <v>Dijual</v>
          </cell>
          <cell r="N729" t="str">
            <v>Ajung - Jember</v>
          </cell>
          <cell r="O729">
            <v>0</v>
          </cell>
          <cell r="P729">
            <v>0</v>
          </cell>
          <cell r="Q729">
            <v>0</v>
          </cell>
        </row>
        <row r="730">
          <cell r="C730">
            <v>1751</v>
          </cell>
          <cell r="D730">
            <v>38453</v>
          </cell>
          <cell r="E730">
            <v>38483</v>
          </cell>
          <cell r="F730">
            <v>15</v>
          </cell>
          <cell r="G730" t="str">
            <v>UD. Vitta Prima</v>
          </cell>
          <cell r="H730">
            <v>1323</v>
          </cell>
          <cell r="I730" t="str">
            <v>Edamame Grade C Asin</v>
          </cell>
          <cell r="J730">
            <v>30</v>
          </cell>
          <cell r="K730">
            <v>3600</v>
          </cell>
          <cell r="L730">
            <v>108000</v>
          </cell>
          <cell r="M730" t="str">
            <v>Dijual</v>
          </cell>
          <cell r="N730" t="str">
            <v>Jl. LetJend. Suprapto Gg. 3A No. 47 - Jember</v>
          </cell>
          <cell r="O730" t="str">
            <v>0331 334117</v>
          </cell>
          <cell r="P730" t="str">
            <v>Eko Pramudianto</v>
          </cell>
          <cell r="Q730" t="str">
            <v>-</v>
          </cell>
        </row>
        <row r="731">
          <cell r="D731">
            <v>38453</v>
          </cell>
          <cell r="E731">
            <v>38483</v>
          </cell>
          <cell r="F731">
            <v>15</v>
          </cell>
          <cell r="G731" t="str">
            <v>UD. Vitta Prima</v>
          </cell>
          <cell r="H731">
            <v>1322</v>
          </cell>
          <cell r="I731" t="str">
            <v>Edamame Grade C Asin</v>
          </cell>
          <cell r="J731">
            <v>20</v>
          </cell>
          <cell r="K731">
            <v>3200</v>
          </cell>
          <cell r="L731">
            <v>64000</v>
          </cell>
          <cell r="M731" t="str">
            <v>Dijual</v>
          </cell>
          <cell r="N731" t="str">
            <v>Jl. LetJend. Suprapto Gg. 3A No. 47 - Jember</v>
          </cell>
          <cell r="O731" t="str">
            <v>0331 334117</v>
          </cell>
          <cell r="P731" t="str">
            <v>Eko Pramudianto</v>
          </cell>
          <cell r="Q731" t="str">
            <v>-</v>
          </cell>
        </row>
        <row r="732">
          <cell r="C732">
            <v>1752</v>
          </cell>
          <cell r="D732">
            <v>38453</v>
          </cell>
          <cell r="E732">
            <v>38483</v>
          </cell>
          <cell r="F732">
            <v>32</v>
          </cell>
          <cell r="G732" t="str">
            <v>Bp. Joko Santoso</v>
          </cell>
          <cell r="H732">
            <v>1321</v>
          </cell>
          <cell r="I732" t="str">
            <v>Edamame Grade C Asin</v>
          </cell>
          <cell r="J732">
            <v>30</v>
          </cell>
          <cell r="K732">
            <v>3600</v>
          </cell>
          <cell r="L732">
            <v>108000</v>
          </cell>
          <cell r="M732" t="str">
            <v>Dijual</v>
          </cell>
          <cell r="N732" t="str">
            <v>Jl. Baruk Utara VIII / 7 Surabaya</v>
          </cell>
          <cell r="O732" t="str">
            <v>031 8706359</v>
          </cell>
          <cell r="P732" t="str">
            <v>-</v>
          </cell>
          <cell r="Q732">
            <v>0</v>
          </cell>
        </row>
        <row r="733">
          <cell r="C733">
            <v>1753</v>
          </cell>
          <cell r="D733">
            <v>38453</v>
          </cell>
          <cell r="E733">
            <v>38483</v>
          </cell>
          <cell r="F733">
            <v>4</v>
          </cell>
          <cell r="G733" t="str">
            <v>KSU Keluarga Mitratani</v>
          </cell>
          <cell r="H733">
            <v>1313</v>
          </cell>
          <cell r="I733" t="str">
            <v>Edamame Grade C Manis</v>
          </cell>
          <cell r="J733">
            <v>18</v>
          </cell>
          <cell r="K733">
            <v>3400</v>
          </cell>
          <cell r="L733">
            <v>61200</v>
          </cell>
          <cell r="M733" t="str">
            <v>Dijual</v>
          </cell>
          <cell r="N733" t="str">
            <v>Jl. Brawijaya 83 - Jember</v>
          </cell>
          <cell r="O733" t="str">
            <v>0331 421211</v>
          </cell>
          <cell r="P733" t="str">
            <v>I Ketut Oka Bawa</v>
          </cell>
          <cell r="Q733" t="str">
            <v>01.613.052.8-626.000</v>
          </cell>
        </row>
        <row r="734">
          <cell r="D734">
            <v>38453</v>
          </cell>
          <cell r="E734">
            <v>38483</v>
          </cell>
          <cell r="F734">
            <v>4</v>
          </cell>
          <cell r="G734" t="str">
            <v>KSU Keluarga Mitratani</v>
          </cell>
          <cell r="H734">
            <v>1323</v>
          </cell>
          <cell r="I734" t="str">
            <v>Edamame Grade C Asin</v>
          </cell>
          <cell r="J734">
            <v>18</v>
          </cell>
          <cell r="K734">
            <v>3600</v>
          </cell>
          <cell r="L734">
            <v>64800</v>
          </cell>
          <cell r="M734" t="str">
            <v>Dijual</v>
          </cell>
          <cell r="N734" t="str">
            <v>Jl. Brawijaya 83 - Jember</v>
          </cell>
          <cell r="O734" t="str">
            <v>0331 421211</v>
          </cell>
          <cell r="P734" t="str">
            <v>I Ketut Oka Bawa</v>
          </cell>
          <cell r="Q734" t="str">
            <v>01.613.052.8-626.000</v>
          </cell>
        </row>
        <row r="735">
          <cell r="C735">
            <v>1754</v>
          </cell>
          <cell r="D735">
            <v>38452</v>
          </cell>
          <cell r="E735">
            <v>38482</v>
          </cell>
          <cell r="F735">
            <v>11</v>
          </cell>
          <cell r="G735" t="str">
            <v xml:space="preserve">UD. Harapan Maju  </v>
          </cell>
          <cell r="H735">
            <v>4200</v>
          </cell>
          <cell r="I735" t="str">
            <v>Edamame Segar Grade B</v>
          </cell>
          <cell r="J735">
            <v>50</v>
          </cell>
          <cell r="K735">
            <v>1650</v>
          </cell>
          <cell r="L735">
            <v>82500</v>
          </cell>
          <cell r="M735" t="str">
            <v>Dijual</v>
          </cell>
          <cell r="N735" t="str">
            <v>Perum. Bedadung Indah Blok CC 7 - Jember</v>
          </cell>
          <cell r="O735" t="str">
            <v>0331 335637</v>
          </cell>
          <cell r="P735" t="str">
            <v>Slamet Sunarno</v>
          </cell>
          <cell r="Q735" t="str">
            <v>-</v>
          </cell>
        </row>
        <row r="736">
          <cell r="C736">
            <v>1755</v>
          </cell>
          <cell r="D736">
            <v>38453</v>
          </cell>
          <cell r="E736">
            <v>38483</v>
          </cell>
          <cell r="F736">
            <v>22</v>
          </cell>
          <cell r="G736" t="str">
            <v>Hadi Patrang</v>
          </cell>
          <cell r="H736">
            <v>2200</v>
          </cell>
          <cell r="I736" t="str">
            <v>Mukimame Beku B</v>
          </cell>
          <cell r="J736">
            <v>180</v>
          </cell>
          <cell r="K736">
            <v>1250</v>
          </cell>
          <cell r="L736">
            <v>225000</v>
          </cell>
          <cell r="M736" t="str">
            <v>Dijual</v>
          </cell>
          <cell r="N736" t="str">
            <v>Jl Blimbing 70 Patrang Jember</v>
          </cell>
          <cell r="O736" t="str">
            <v>0331 428850</v>
          </cell>
          <cell r="P736" t="str">
            <v>Hadi Purnomo</v>
          </cell>
          <cell r="Q736" t="str">
            <v>-</v>
          </cell>
        </row>
        <row r="737">
          <cell r="C737">
            <v>1756</v>
          </cell>
          <cell r="D737">
            <v>38453</v>
          </cell>
          <cell r="E737">
            <v>38483</v>
          </cell>
          <cell r="F737">
            <v>11</v>
          </cell>
          <cell r="G737" t="str">
            <v xml:space="preserve">UD. Harapan Maju  </v>
          </cell>
          <cell r="H737">
            <v>1313</v>
          </cell>
          <cell r="I737" t="str">
            <v>Edamame Grade C Manis</v>
          </cell>
          <cell r="J737">
            <v>48</v>
          </cell>
          <cell r="K737">
            <v>3400</v>
          </cell>
          <cell r="L737">
            <v>163200</v>
          </cell>
          <cell r="M737" t="str">
            <v>Dijual</v>
          </cell>
          <cell r="N737" t="str">
            <v>Perum. Bedadung Indah Blok CC 7 - Jember</v>
          </cell>
          <cell r="O737" t="str">
            <v>0331 335637</v>
          </cell>
          <cell r="P737" t="str">
            <v>Slamet Sunarno</v>
          </cell>
          <cell r="Q737" t="str">
            <v>-</v>
          </cell>
        </row>
        <row r="738">
          <cell r="D738">
            <v>38453</v>
          </cell>
          <cell r="E738">
            <v>38483</v>
          </cell>
          <cell r="F738">
            <v>11</v>
          </cell>
          <cell r="G738" t="str">
            <v xml:space="preserve">UD. Harapan Maju  </v>
          </cell>
          <cell r="H738">
            <v>1323</v>
          </cell>
          <cell r="I738" t="str">
            <v>Edamame Grade C Asin</v>
          </cell>
          <cell r="J738">
            <v>48</v>
          </cell>
          <cell r="K738">
            <v>3600</v>
          </cell>
          <cell r="L738">
            <v>172800</v>
          </cell>
          <cell r="M738" t="str">
            <v>Dijual</v>
          </cell>
          <cell r="N738" t="str">
            <v>Perum. Bedadung Indah Blok CC 7 - Jember</v>
          </cell>
          <cell r="O738" t="str">
            <v>0331 335637</v>
          </cell>
          <cell r="P738" t="str">
            <v>Slamet Sunarno</v>
          </cell>
          <cell r="Q738" t="str">
            <v>-</v>
          </cell>
        </row>
        <row r="739">
          <cell r="C739">
            <v>1757</v>
          </cell>
          <cell r="D739">
            <v>38454</v>
          </cell>
          <cell r="E739">
            <v>38484</v>
          </cell>
          <cell r="F739">
            <v>6</v>
          </cell>
          <cell r="G739" t="str">
            <v>Cosmo Surabaya</v>
          </cell>
          <cell r="H739">
            <v>1114</v>
          </cell>
          <cell r="I739" t="str">
            <v>Edamame Grade A Manis</v>
          </cell>
          <cell r="J739">
            <v>50</v>
          </cell>
          <cell r="K739">
            <v>9000</v>
          </cell>
          <cell r="L739">
            <v>450000</v>
          </cell>
          <cell r="M739" t="str">
            <v>Dijual</v>
          </cell>
          <cell r="N739" t="str">
            <v>Jl. Mayjen Sungkono - Darmo Park  Blok V  4-6    Surabaya</v>
          </cell>
          <cell r="O739" t="str">
            <v>031 5684859</v>
          </cell>
          <cell r="P739" t="str">
            <v>Edy S / Ningsih</v>
          </cell>
          <cell r="Q739" t="str">
            <v>-</v>
          </cell>
        </row>
        <row r="740">
          <cell r="C740">
            <v>1758</v>
          </cell>
          <cell r="D740">
            <v>38453</v>
          </cell>
          <cell r="E740">
            <v>38483</v>
          </cell>
          <cell r="F740">
            <v>7</v>
          </cell>
          <cell r="G740" t="str">
            <v xml:space="preserve">UD. Arum Sari  </v>
          </cell>
          <cell r="H740">
            <v>1420</v>
          </cell>
          <cell r="I740" t="str">
            <v>Edamame Grade D</v>
          </cell>
          <cell r="J740">
            <v>150</v>
          </cell>
          <cell r="K740">
            <v>700</v>
          </cell>
          <cell r="L740">
            <v>105000</v>
          </cell>
          <cell r="M740" t="str">
            <v>Dijual</v>
          </cell>
          <cell r="N740" t="str">
            <v>Jl. LetJend. Suprapto 11 - Jember</v>
          </cell>
          <cell r="O740" t="str">
            <v>0331 333052</v>
          </cell>
          <cell r="P740" t="str">
            <v>Ahmad Taufik</v>
          </cell>
          <cell r="Q740" t="str">
            <v>-</v>
          </cell>
        </row>
        <row r="741">
          <cell r="C741">
            <v>1759</v>
          </cell>
          <cell r="D741">
            <v>38453</v>
          </cell>
          <cell r="E741">
            <v>38483</v>
          </cell>
          <cell r="F741">
            <v>7</v>
          </cell>
          <cell r="G741" t="str">
            <v xml:space="preserve">UD. Arum Sari  </v>
          </cell>
          <cell r="H741">
            <v>1313</v>
          </cell>
          <cell r="I741" t="str">
            <v>Edamame Grade C Manis</v>
          </cell>
          <cell r="J741">
            <v>6</v>
          </cell>
          <cell r="K741">
            <v>3400</v>
          </cell>
          <cell r="L741">
            <v>20400</v>
          </cell>
          <cell r="M741" t="str">
            <v>Dijual</v>
          </cell>
          <cell r="N741" t="str">
            <v>Jl. LetJend. Suprapto 11 - Jember</v>
          </cell>
          <cell r="O741" t="str">
            <v>0331 333052</v>
          </cell>
          <cell r="P741" t="str">
            <v>Ahmad Taufik</v>
          </cell>
          <cell r="Q741" t="str">
            <v>-</v>
          </cell>
        </row>
        <row r="742">
          <cell r="D742">
            <v>38453</v>
          </cell>
          <cell r="E742">
            <v>38483</v>
          </cell>
          <cell r="F742">
            <v>7</v>
          </cell>
          <cell r="G742" t="str">
            <v xml:space="preserve">UD. Arum Sari  </v>
          </cell>
          <cell r="H742">
            <v>1323</v>
          </cell>
          <cell r="I742" t="str">
            <v>Edamame Grade C Asin</v>
          </cell>
          <cell r="J742">
            <v>6</v>
          </cell>
          <cell r="K742">
            <v>3600</v>
          </cell>
          <cell r="L742">
            <v>21600</v>
          </cell>
          <cell r="M742" t="str">
            <v>Dijual</v>
          </cell>
          <cell r="N742" t="str">
            <v>Jl. LetJend. Suprapto 11 - Jember</v>
          </cell>
          <cell r="O742" t="str">
            <v>0331 333052</v>
          </cell>
          <cell r="P742" t="str">
            <v>Ahmad Taufik</v>
          </cell>
          <cell r="Q742" t="str">
            <v>-</v>
          </cell>
        </row>
        <row r="743">
          <cell r="C743">
            <v>1760</v>
          </cell>
          <cell r="D743">
            <v>38453</v>
          </cell>
          <cell r="E743">
            <v>38483</v>
          </cell>
          <cell r="F743">
            <v>43</v>
          </cell>
          <cell r="G743" t="str">
            <v>Bp.Samin</v>
          </cell>
          <cell r="H743">
            <v>1420</v>
          </cell>
          <cell r="I743" t="str">
            <v>Edamame Grade D</v>
          </cell>
          <cell r="J743">
            <v>40</v>
          </cell>
          <cell r="K743">
            <v>700</v>
          </cell>
          <cell r="L743">
            <v>28000</v>
          </cell>
          <cell r="M743" t="str">
            <v>Dijual</v>
          </cell>
          <cell r="N743" t="str">
            <v>Tawang Alun - Jember</v>
          </cell>
          <cell r="O743">
            <v>0</v>
          </cell>
          <cell r="P743">
            <v>0</v>
          </cell>
          <cell r="Q743">
            <v>0</v>
          </cell>
        </row>
        <row r="744">
          <cell r="C744">
            <v>1761</v>
          </cell>
          <cell r="D744">
            <v>38453</v>
          </cell>
          <cell r="E744">
            <v>38483</v>
          </cell>
          <cell r="F744">
            <v>49</v>
          </cell>
          <cell r="G744" t="str">
            <v>Agung Prabowo</v>
          </cell>
          <cell r="H744">
            <v>2200</v>
          </cell>
          <cell r="I744" t="str">
            <v>Mukimame Beku B</v>
          </cell>
          <cell r="J744">
            <v>10</v>
          </cell>
          <cell r="K744">
            <v>1250</v>
          </cell>
          <cell r="L744">
            <v>12500</v>
          </cell>
          <cell r="M744" t="str">
            <v>Dijual</v>
          </cell>
          <cell r="N744" t="str">
            <v>Perum Griya Mangli H 15 Jember</v>
          </cell>
          <cell r="O744">
            <v>0</v>
          </cell>
          <cell r="P744">
            <v>0</v>
          </cell>
          <cell r="Q744">
            <v>0</v>
          </cell>
        </row>
        <row r="745">
          <cell r="C745">
            <v>1762</v>
          </cell>
          <cell r="D745">
            <v>38453</v>
          </cell>
          <cell r="E745">
            <v>38483</v>
          </cell>
          <cell r="F745">
            <v>11</v>
          </cell>
          <cell r="G745" t="str">
            <v xml:space="preserve">UD. Harapan Maju  </v>
          </cell>
          <cell r="H745">
            <v>4200</v>
          </cell>
          <cell r="I745" t="str">
            <v>Edamame Segar Grade B</v>
          </cell>
          <cell r="J745">
            <v>150</v>
          </cell>
          <cell r="K745">
            <v>1650</v>
          </cell>
          <cell r="L745">
            <v>247500</v>
          </cell>
          <cell r="M745" t="str">
            <v>Dijual</v>
          </cell>
          <cell r="N745" t="str">
            <v>Perum. Bedadung Indah Blok CC 7 - Jember</v>
          </cell>
          <cell r="O745" t="str">
            <v>0331 335637</v>
          </cell>
          <cell r="P745" t="str">
            <v>Slamet Sunarno</v>
          </cell>
          <cell r="Q745" t="str">
            <v>-</v>
          </cell>
        </row>
        <row r="746">
          <cell r="C746">
            <v>1763</v>
          </cell>
          <cell r="D746">
            <v>38453</v>
          </cell>
          <cell r="E746">
            <v>38483</v>
          </cell>
          <cell r="F746">
            <v>50</v>
          </cell>
          <cell r="G746" t="str">
            <v>Bp.Hasan</v>
          </cell>
          <cell r="H746">
            <v>1420</v>
          </cell>
          <cell r="I746" t="str">
            <v>Edamame Grade D</v>
          </cell>
          <cell r="J746">
            <v>30</v>
          </cell>
          <cell r="K746">
            <v>700</v>
          </cell>
          <cell r="L746">
            <v>21000</v>
          </cell>
          <cell r="M746" t="str">
            <v>Dijual</v>
          </cell>
          <cell r="N746" t="str">
            <v>Jember</v>
          </cell>
          <cell r="O746">
            <v>0</v>
          </cell>
          <cell r="P746">
            <v>0</v>
          </cell>
          <cell r="Q746">
            <v>0</v>
          </cell>
        </row>
        <row r="747">
          <cell r="C747">
            <v>1764</v>
          </cell>
          <cell r="D747">
            <v>38454</v>
          </cell>
          <cell r="E747">
            <v>38484</v>
          </cell>
          <cell r="F747">
            <v>18</v>
          </cell>
          <cell r="G747" t="str">
            <v xml:space="preserve">P. Sunyoto </v>
          </cell>
          <cell r="H747">
            <v>1322</v>
          </cell>
          <cell r="I747" t="str">
            <v>Edamame Grade C Asin</v>
          </cell>
          <cell r="J747">
            <v>100</v>
          </cell>
          <cell r="K747">
            <v>3200</v>
          </cell>
          <cell r="L747">
            <v>320000</v>
          </cell>
          <cell r="M747" t="str">
            <v>Dijual</v>
          </cell>
          <cell r="N747" t="str">
            <v>Perum. Prasaja Mulya A 8 Probolinggo</v>
          </cell>
          <cell r="O747" t="str">
            <v>0335 422608</v>
          </cell>
          <cell r="P747" t="str">
            <v>P. Sunyoto</v>
          </cell>
          <cell r="Q747" t="str">
            <v>-</v>
          </cell>
        </row>
        <row r="748">
          <cell r="D748">
            <v>38454</v>
          </cell>
          <cell r="E748">
            <v>38484</v>
          </cell>
          <cell r="F748">
            <v>18</v>
          </cell>
          <cell r="G748" t="str">
            <v xml:space="preserve">P. Sunyoto </v>
          </cell>
          <cell r="H748">
            <v>1321</v>
          </cell>
          <cell r="I748" t="str">
            <v>Edamame Grade C Asin</v>
          </cell>
          <cell r="J748">
            <v>10</v>
          </cell>
          <cell r="K748">
            <v>3600</v>
          </cell>
          <cell r="L748">
            <v>36000</v>
          </cell>
          <cell r="M748" t="str">
            <v>Dijual</v>
          </cell>
          <cell r="N748" t="str">
            <v>Perum. Prasaja Mulya A 8 Probolinggo</v>
          </cell>
          <cell r="O748" t="str">
            <v>0335 422608</v>
          </cell>
          <cell r="P748" t="str">
            <v>P. Sunyoto</v>
          </cell>
          <cell r="Q748" t="str">
            <v>-</v>
          </cell>
        </row>
        <row r="749">
          <cell r="D749">
            <v>38454</v>
          </cell>
          <cell r="E749">
            <v>38484</v>
          </cell>
          <cell r="F749">
            <v>18</v>
          </cell>
          <cell r="G749" t="str">
            <v xml:space="preserve">P. Sunyoto </v>
          </cell>
          <cell r="H749">
            <v>1311</v>
          </cell>
          <cell r="I749" t="str">
            <v>Edamame Grade C Manis</v>
          </cell>
          <cell r="J749">
            <v>10</v>
          </cell>
          <cell r="K749">
            <v>3400</v>
          </cell>
          <cell r="L749">
            <v>34000</v>
          </cell>
          <cell r="M749" t="str">
            <v>Dijual</v>
          </cell>
          <cell r="N749" t="str">
            <v>Perum. Prasaja Mulya A 8 Probolinggo</v>
          </cell>
          <cell r="O749" t="str">
            <v>0335 422608</v>
          </cell>
          <cell r="P749" t="str">
            <v>P. Sunyoto</v>
          </cell>
          <cell r="Q749" t="str">
            <v>-</v>
          </cell>
        </row>
        <row r="750">
          <cell r="C750">
            <v>1765</v>
          </cell>
          <cell r="D750">
            <v>38454</v>
          </cell>
          <cell r="E750">
            <v>38484</v>
          </cell>
          <cell r="F750">
            <v>41</v>
          </cell>
          <cell r="G750" t="str">
            <v>Bp.Dani</v>
          </cell>
          <cell r="H750">
            <v>1420</v>
          </cell>
          <cell r="I750" t="str">
            <v>Edamame Grade D</v>
          </cell>
          <cell r="J750">
            <v>50</v>
          </cell>
          <cell r="K750">
            <v>700</v>
          </cell>
          <cell r="L750">
            <v>35000</v>
          </cell>
          <cell r="M750" t="str">
            <v>Dijual</v>
          </cell>
          <cell r="N750" t="str">
            <v>Pakusari</v>
          </cell>
          <cell r="O750">
            <v>0</v>
          </cell>
          <cell r="P750">
            <v>0</v>
          </cell>
          <cell r="Q750">
            <v>0</v>
          </cell>
        </row>
        <row r="751">
          <cell r="C751">
            <v>1766</v>
          </cell>
          <cell r="D751">
            <v>38454</v>
          </cell>
          <cell r="E751">
            <v>38484</v>
          </cell>
          <cell r="F751">
            <v>42</v>
          </cell>
          <cell r="G751" t="str">
            <v>Bp.Saleh</v>
          </cell>
          <cell r="H751">
            <v>1420</v>
          </cell>
          <cell r="I751" t="str">
            <v>Edamame Grade D</v>
          </cell>
          <cell r="J751">
            <v>25</v>
          </cell>
          <cell r="K751">
            <v>700</v>
          </cell>
          <cell r="L751">
            <v>17500</v>
          </cell>
          <cell r="M751" t="str">
            <v>Dijual</v>
          </cell>
          <cell r="N751" t="str">
            <v>Pakusari</v>
          </cell>
          <cell r="O751">
            <v>0</v>
          </cell>
          <cell r="P751">
            <v>0</v>
          </cell>
          <cell r="Q751">
            <v>0</v>
          </cell>
        </row>
        <row r="752">
          <cell r="C752">
            <v>1767</v>
          </cell>
          <cell r="D752">
            <v>38454</v>
          </cell>
          <cell r="E752">
            <v>38484</v>
          </cell>
          <cell r="F752">
            <v>46</v>
          </cell>
          <cell r="G752" t="str">
            <v>Bp.Salma</v>
          </cell>
          <cell r="H752">
            <v>1420</v>
          </cell>
          <cell r="I752" t="str">
            <v>Edamame Grade D</v>
          </cell>
          <cell r="J752">
            <v>50</v>
          </cell>
          <cell r="K752">
            <v>700</v>
          </cell>
          <cell r="L752">
            <v>35000</v>
          </cell>
          <cell r="M752" t="str">
            <v>Dijual</v>
          </cell>
          <cell r="N752" t="str">
            <v>Jember</v>
          </cell>
          <cell r="O752">
            <v>0</v>
          </cell>
          <cell r="P752">
            <v>0</v>
          </cell>
          <cell r="Q752">
            <v>0</v>
          </cell>
        </row>
        <row r="753">
          <cell r="C753">
            <v>1768</v>
          </cell>
          <cell r="D753">
            <v>38454</v>
          </cell>
          <cell r="E753">
            <v>38484</v>
          </cell>
          <cell r="F753">
            <v>30</v>
          </cell>
          <cell r="G753" t="str">
            <v>P. Hanafi</v>
          </cell>
          <cell r="H753">
            <v>1420</v>
          </cell>
          <cell r="I753" t="str">
            <v>Edamame Grade D</v>
          </cell>
          <cell r="J753">
            <v>75</v>
          </cell>
          <cell r="K753">
            <v>700</v>
          </cell>
          <cell r="L753">
            <v>52500</v>
          </cell>
          <cell r="M753" t="str">
            <v>Dijual</v>
          </cell>
          <cell r="N753" t="str">
            <v>Ajung - Jember</v>
          </cell>
          <cell r="O753">
            <v>0</v>
          </cell>
          <cell r="P753">
            <v>0</v>
          </cell>
          <cell r="Q753">
            <v>0</v>
          </cell>
        </row>
        <row r="754">
          <cell r="C754">
            <v>1769</v>
          </cell>
          <cell r="D754">
            <v>38454</v>
          </cell>
          <cell r="E754">
            <v>38484</v>
          </cell>
          <cell r="F754">
            <v>40</v>
          </cell>
          <cell r="G754" t="str">
            <v>Bp.Iwan</v>
          </cell>
          <cell r="H754">
            <v>1420</v>
          </cell>
          <cell r="I754" t="str">
            <v>Edamame Grade D</v>
          </cell>
          <cell r="J754">
            <v>25</v>
          </cell>
          <cell r="K754">
            <v>700</v>
          </cell>
          <cell r="L754">
            <v>17500</v>
          </cell>
          <cell r="M754" t="str">
            <v>Dijual</v>
          </cell>
          <cell r="N754" t="str">
            <v>Pakusari</v>
          </cell>
          <cell r="O754">
            <v>0</v>
          </cell>
          <cell r="P754">
            <v>0</v>
          </cell>
          <cell r="Q754">
            <v>0</v>
          </cell>
        </row>
        <row r="755">
          <cell r="C755">
            <v>1770</v>
          </cell>
          <cell r="D755">
            <v>38454</v>
          </cell>
          <cell r="E755">
            <v>38484</v>
          </cell>
          <cell r="F755">
            <v>45</v>
          </cell>
          <cell r="G755" t="str">
            <v>Bp.Nurul</v>
          </cell>
          <cell r="H755">
            <v>1420</v>
          </cell>
          <cell r="I755" t="str">
            <v>Edamame Grade D</v>
          </cell>
          <cell r="J755">
            <v>50</v>
          </cell>
          <cell r="K755">
            <v>700</v>
          </cell>
          <cell r="L755">
            <v>35000</v>
          </cell>
          <cell r="M755" t="str">
            <v>Dijual</v>
          </cell>
          <cell r="N755" t="str">
            <v>Jember</v>
          </cell>
          <cell r="O755">
            <v>0</v>
          </cell>
          <cell r="P755">
            <v>0</v>
          </cell>
          <cell r="Q755">
            <v>0</v>
          </cell>
        </row>
        <row r="756">
          <cell r="C756">
            <v>1771</v>
          </cell>
          <cell r="D756">
            <v>38454</v>
          </cell>
          <cell r="E756">
            <v>38484</v>
          </cell>
          <cell r="F756">
            <v>28</v>
          </cell>
          <cell r="G756" t="str">
            <v>Bp. Aditya</v>
          </cell>
          <cell r="H756">
            <v>4100</v>
          </cell>
          <cell r="I756" t="str">
            <v>Edamame Segar Grade A</v>
          </cell>
          <cell r="J756">
            <v>25</v>
          </cell>
          <cell r="K756">
            <v>3500</v>
          </cell>
          <cell r="L756">
            <v>87500</v>
          </cell>
          <cell r="M756" t="str">
            <v>Dijual</v>
          </cell>
          <cell r="N756" t="str">
            <v>Pasuruan</v>
          </cell>
          <cell r="O756" t="str">
            <v>-</v>
          </cell>
          <cell r="P756" t="str">
            <v>-</v>
          </cell>
          <cell r="Q756" t="str">
            <v>-</v>
          </cell>
        </row>
        <row r="757">
          <cell r="D757">
            <v>38454</v>
          </cell>
          <cell r="E757">
            <v>38484</v>
          </cell>
          <cell r="F757">
            <v>28</v>
          </cell>
          <cell r="G757" t="str">
            <v>Bp. Aditya</v>
          </cell>
          <cell r="H757">
            <v>4200</v>
          </cell>
          <cell r="I757" t="str">
            <v>Edamame Segar Grade B</v>
          </cell>
          <cell r="J757">
            <v>25</v>
          </cell>
          <cell r="K757">
            <v>1650</v>
          </cell>
          <cell r="L757">
            <v>41250</v>
          </cell>
          <cell r="M757" t="str">
            <v>Dijual</v>
          </cell>
          <cell r="N757" t="str">
            <v>Pasuruan</v>
          </cell>
          <cell r="O757" t="str">
            <v>-</v>
          </cell>
          <cell r="P757" t="str">
            <v>-</v>
          </cell>
          <cell r="Q757" t="str">
            <v>-</v>
          </cell>
        </row>
        <row r="758">
          <cell r="D758">
            <v>38457</v>
          </cell>
          <cell r="E758">
            <v>38487</v>
          </cell>
          <cell r="F758">
            <v>28</v>
          </cell>
          <cell r="G758" t="str">
            <v>Bp. Aditya</v>
          </cell>
          <cell r="H758">
            <v>1311</v>
          </cell>
          <cell r="I758" t="str">
            <v>Edamame Grade C Manis</v>
          </cell>
          <cell r="J758">
            <v>10</v>
          </cell>
          <cell r="K758">
            <v>3400</v>
          </cell>
          <cell r="L758">
            <v>34000</v>
          </cell>
          <cell r="M758" t="str">
            <v>BATAL</v>
          </cell>
          <cell r="N758" t="str">
            <v>Pasuruan</v>
          </cell>
          <cell r="O758" t="str">
            <v>-</v>
          </cell>
          <cell r="P758" t="str">
            <v>-</v>
          </cell>
          <cell r="Q758" t="str">
            <v>-</v>
          </cell>
        </row>
        <row r="759">
          <cell r="D759">
            <v>38457</v>
          </cell>
          <cell r="E759">
            <v>38487</v>
          </cell>
          <cell r="F759">
            <v>28</v>
          </cell>
          <cell r="G759" t="str">
            <v>Bp. Aditya</v>
          </cell>
          <cell r="H759">
            <v>1321</v>
          </cell>
          <cell r="I759" t="str">
            <v>Edamame Grade C Asin</v>
          </cell>
          <cell r="J759">
            <v>10</v>
          </cell>
          <cell r="K759">
            <v>3600</v>
          </cell>
          <cell r="L759">
            <v>36000</v>
          </cell>
          <cell r="M759" t="str">
            <v>BATAL</v>
          </cell>
          <cell r="N759" t="str">
            <v>Pasuruan</v>
          </cell>
          <cell r="O759" t="str">
            <v>-</v>
          </cell>
          <cell r="P759" t="str">
            <v>-</v>
          </cell>
          <cell r="Q759" t="str">
            <v>-</v>
          </cell>
        </row>
        <row r="760">
          <cell r="C760">
            <v>1772</v>
          </cell>
          <cell r="D760">
            <v>38454</v>
          </cell>
          <cell r="E760">
            <v>38484</v>
          </cell>
          <cell r="F760">
            <v>31</v>
          </cell>
          <cell r="G760" t="str">
            <v xml:space="preserve">Ibu Mariam </v>
          </cell>
          <cell r="H760">
            <v>1420</v>
          </cell>
          <cell r="I760" t="str">
            <v>Edamame Grade D</v>
          </cell>
          <cell r="J760">
            <v>60</v>
          </cell>
          <cell r="K760">
            <v>700</v>
          </cell>
          <cell r="L760">
            <v>42000</v>
          </cell>
          <cell r="M760" t="str">
            <v>Dijual</v>
          </cell>
          <cell r="N760" t="str">
            <v>Gumelar - Jember</v>
          </cell>
          <cell r="O760">
            <v>0</v>
          </cell>
          <cell r="P760">
            <v>0</v>
          </cell>
          <cell r="Q760">
            <v>0</v>
          </cell>
        </row>
        <row r="761">
          <cell r="C761">
            <v>1773</v>
          </cell>
          <cell r="D761">
            <v>38455</v>
          </cell>
          <cell r="E761">
            <v>38485</v>
          </cell>
          <cell r="F761">
            <v>14</v>
          </cell>
          <cell r="G761" t="str">
            <v>UD. Slamet</v>
          </cell>
          <cell r="H761">
            <v>1322</v>
          </cell>
          <cell r="I761" t="str">
            <v>Edamame Grade C Asin</v>
          </cell>
          <cell r="J761">
            <v>11</v>
          </cell>
          <cell r="K761">
            <v>3200</v>
          </cell>
          <cell r="L761">
            <v>35200</v>
          </cell>
          <cell r="M761" t="str">
            <v>Dijual</v>
          </cell>
          <cell r="N761" t="str">
            <v>Jl. Pahlawan  gg. Gangsiran - Probolinggo</v>
          </cell>
          <cell r="O761" t="str">
            <v>0335 424276</v>
          </cell>
          <cell r="P761" t="str">
            <v>Slamet Hariyadi</v>
          </cell>
          <cell r="Q761" t="str">
            <v>-</v>
          </cell>
        </row>
        <row r="762">
          <cell r="C762">
            <v>1774</v>
          </cell>
          <cell r="D762">
            <v>38452</v>
          </cell>
          <cell r="E762">
            <v>38482</v>
          </cell>
          <cell r="F762">
            <v>22</v>
          </cell>
          <cell r="G762" t="str">
            <v>Hadi Patrang</v>
          </cell>
          <cell r="H762">
            <v>2200</v>
          </cell>
          <cell r="I762" t="str">
            <v>Mukimame Beku B</v>
          </cell>
          <cell r="J762">
            <v>100</v>
          </cell>
          <cell r="K762">
            <v>1250</v>
          </cell>
          <cell r="L762">
            <v>125000</v>
          </cell>
          <cell r="M762" t="str">
            <v>Dijual</v>
          </cell>
          <cell r="N762" t="str">
            <v>Jl Blimbing 70 Patrang Jember</v>
          </cell>
          <cell r="O762" t="str">
            <v>0331 428850</v>
          </cell>
          <cell r="P762" t="str">
            <v>Hadi Purnomo</v>
          </cell>
          <cell r="Q762" t="str">
            <v>-</v>
          </cell>
        </row>
        <row r="763">
          <cell r="C763">
            <v>1775</v>
          </cell>
          <cell r="D763">
            <v>38454</v>
          </cell>
          <cell r="E763">
            <v>38484</v>
          </cell>
          <cell r="F763">
            <v>34</v>
          </cell>
          <cell r="G763" t="str">
            <v>Bp.Suki</v>
          </cell>
          <cell r="H763">
            <v>1420</v>
          </cell>
          <cell r="I763" t="str">
            <v>Edamame Grade D</v>
          </cell>
          <cell r="J763">
            <v>25</v>
          </cell>
          <cell r="K763">
            <v>700</v>
          </cell>
          <cell r="L763">
            <v>17500</v>
          </cell>
          <cell r="M763" t="str">
            <v>Dijual</v>
          </cell>
          <cell r="N763" t="str">
            <v>Mangli</v>
          </cell>
          <cell r="O763">
            <v>0</v>
          </cell>
          <cell r="P763">
            <v>0</v>
          </cell>
          <cell r="Q763">
            <v>0</v>
          </cell>
        </row>
        <row r="764">
          <cell r="C764">
            <v>1776</v>
          </cell>
          <cell r="D764">
            <v>38454</v>
          </cell>
          <cell r="E764">
            <v>38484</v>
          </cell>
          <cell r="F764">
            <v>36</v>
          </cell>
          <cell r="G764" t="str">
            <v>Bp.Is</v>
          </cell>
          <cell r="H764">
            <v>1420</v>
          </cell>
          <cell r="I764" t="str">
            <v>Edamame Grade D</v>
          </cell>
          <cell r="J764">
            <v>25</v>
          </cell>
          <cell r="K764">
            <v>700</v>
          </cell>
          <cell r="L764">
            <v>17500</v>
          </cell>
          <cell r="M764" t="str">
            <v>Dijual</v>
          </cell>
          <cell r="N764" t="str">
            <v>Pakusari</v>
          </cell>
          <cell r="O764">
            <v>0</v>
          </cell>
          <cell r="P764">
            <v>0</v>
          </cell>
          <cell r="Q764">
            <v>0</v>
          </cell>
        </row>
        <row r="765">
          <cell r="C765">
            <v>1777</v>
          </cell>
          <cell r="D765">
            <v>38454</v>
          </cell>
          <cell r="E765">
            <v>38484</v>
          </cell>
          <cell r="F765">
            <v>7</v>
          </cell>
          <cell r="G765" t="str">
            <v xml:space="preserve">UD. Arum Sari  </v>
          </cell>
          <cell r="H765">
            <v>1420</v>
          </cell>
          <cell r="I765" t="str">
            <v>Edamame Grade D</v>
          </cell>
          <cell r="J765">
            <v>100</v>
          </cell>
          <cell r="K765">
            <v>700</v>
          </cell>
          <cell r="L765">
            <v>70000</v>
          </cell>
          <cell r="M765" t="str">
            <v>Dijual</v>
          </cell>
          <cell r="N765" t="str">
            <v>Jl. LetJend. Suprapto 11 - Jember</v>
          </cell>
          <cell r="O765" t="str">
            <v>0331 333052</v>
          </cell>
          <cell r="P765" t="str">
            <v>Ahmad Taufik</v>
          </cell>
          <cell r="Q765" t="str">
            <v>-</v>
          </cell>
        </row>
        <row r="766">
          <cell r="C766">
            <v>1778</v>
          </cell>
          <cell r="D766">
            <v>38455</v>
          </cell>
          <cell r="E766">
            <v>38485</v>
          </cell>
          <cell r="F766">
            <v>29</v>
          </cell>
          <cell r="G766" t="str">
            <v>P. Kusnadi</v>
          </cell>
          <cell r="H766">
            <v>1420</v>
          </cell>
          <cell r="I766" t="str">
            <v>Edamame Grade D</v>
          </cell>
          <cell r="J766">
            <v>25</v>
          </cell>
          <cell r="K766">
            <v>700</v>
          </cell>
          <cell r="L766">
            <v>17500</v>
          </cell>
          <cell r="M766" t="str">
            <v>Dijual</v>
          </cell>
          <cell r="N766" t="str">
            <v>Mayang - Jember</v>
          </cell>
          <cell r="O766">
            <v>0</v>
          </cell>
          <cell r="P766">
            <v>0</v>
          </cell>
          <cell r="Q766">
            <v>0</v>
          </cell>
        </row>
        <row r="767">
          <cell r="C767">
            <v>1779</v>
          </cell>
          <cell r="D767">
            <v>38455</v>
          </cell>
          <cell r="E767">
            <v>38485</v>
          </cell>
          <cell r="F767">
            <v>51</v>
          </cell>
          <cell r="G767" t="str">
            <v>Bp.Trisno</v>
          </cell>
          <cell r="H767">
            <v>1420</v>
          </cell>
          <cell r="I767" t="str">
            <v>Edamame Grade D</v>
          </cell>
          <cell r="J767">
            <v>30</v>
          </cell>
          <cell r="K767">
            <v>700</v>
          </cell>
          <cell r="L767">
            <v>21000</v>
          </cell>
          <cell r="M767" t="str">
            <v>Dijual</v>
          </cell>
          <cell r="N767" t="str">
            <v>Pakusari</v>
          </cell>
          <cell r="O767">
            <v>0</v>
          </cell>
          <cell r="P767">
            <v>0</v>
          </cell>
          <cell r="Q767">
            <v>0</v>
          </cell>
        </row>
        <row r="768">
          <cell r="C768">
            <v>1780</v>
          </cell>
          <cell r="D768">
            <v>38455</v>
          </cell>
          <cell r="E768">
            <v>38485</v>
          </cell>
          <cell r="F768">
            <v>48</v>
          </cell>
          <cell r="G768" t="str">
            <v>Bp.Sanusi</v>
          </cell>
          <cell r="H768">
            <v>1420</v>
          </cell>
          <cell r="I768" t="str">
            <v>Edamame Grade D</v>
          </cell>
          <cell r="J768">
            <v>25</v>
          </cell>
          <cell r="K768">
            <v>700</v>
          </cell>
          <cell r="L768">
            <v>17500</v>
          </cell>
          <cell r="M768" t="str">
            <v>Dijual</v>
          </cell>
          <cell r="N768" t="str">
            <v>Jember</v>
          </cell>
          <cell r="O768">
            <v>0</v>
          </cell>
          <cell r="P768">
            <v>0</v>
          </cell>
          <cell r="Q768">
            <v>0</v>
          </cell>
        </row>
        <row r="769">
          <cell r="C769">
            <v>1781</v>
          </cell>
          <cell r="D769">
            <v>38455</v>
          </cell>
          <cell r="E769">
            <v>38485</v>
          </cell>
          <cell r="F769">
            <v>45</v>
          </cell>
          <cell r="G769" t="str">
            <v>Bp.Nurul</v>
          </cell>
          <cell r="H769">
            <v>1420</v>
          </cell>
          <cell r="I769" t="str">
            <v>Edamame Grade D</v>
          </cell>
          <cell r="J769">
            <v>50</v>
          </cell>
          <cell r="K769">
            <v>700</v>
          </cell>
          <cell r="L769">
            <v>35000</v>
          </cell>
          <cell r="M769" t="str">
            <v>Dijual</v>
          </cell>
          <cell r="N769" t="str">
            <v>Jember</v>
          </cell>
          <cell r="O769">
            <v>0</v>
          </cell>
          <cell r="P769">
            <v>0</v>
          </cell>
          <cell r="Q769">
            <v>0</v>
          </cell>
        </row>
        <row r="770">
          <cell r="C770">
            <v>1782</v>
          </cell>
          <cell r="D770">
            <v>38455</v>
          </cell>
          <cell r="E770">
            <v>38485</v>
          </cell>
          <cell r="F770">
            <v>52</v>
          </cell>
          <cell r="G770" t="str">
            <v>Bp.Jasmin</v>
          </cell>
          <cell r="H770">
            <v>1420</v>
          </cell>
          <cell r="I770" t="str">
            <v>Edamame Grade D</v>
          </cell>
          <cell r="J770">
            <v>25</v>
          </cell>
          <cell r="K770">
            <v>700</v>
          </cell>
          <cell r="L770">
            <v>17500</v>
          </cell>
          <cell r="M770" t="str">
            <v>Dijual</v>
          </cell>
          <cell r="N770" t="str">
            <v>Jember</v>
          </cell>
          <cell r="O770">
            <v>0</v>
          </cell>
          <cell r="P770">
            <v>0</v>
          </cell>
          <cell r="Q770">
            <v>0</v>
          </cell>
        </row>
        <row r="771">
          <cell r="C771">
            <v>1783</v>
          </cell>
          <cell r="D771">
            <v>38455</v>
          </cell>
          <cell r="E771">
            <v>38485</v>
          </cell>
          <cell r="F771">
            <v>30</v>
          </cell>
          <cell r="G771" t="str">
            <v>P. Hanafi</v>
          </cell>
          <cell r="H771">
            <v>1420</v>
          </cell>
          <cell r="I771" t="str">
            <v>Edamame Grade D</v>
          </cell>
          <cell r="J771">
            <v>75</v>
          </cell>
          <cell r="K771">
            <v>700</v>
          </cell>
          <cell r="L771">
            <v>52500</v>
          </cell>
          <cell r="M771" t="str">
            <v>Dijual</v>
          </cell>
          <cell r="N771" t="str">
            <v>Ajung - Jember</v>
          </cell>
          <cell r="O771">
            <v>0</v>
          </cell>
          <cell r="P771">
            <v>0</v>
          </cell>
          <cell r="Q771">
            <v>0</v>
          </cell>
        </row>
        <row r="772">
          <cell r="C772">
            <v>1784</v>
          </cell>
          <cell r="D772">
            <v>38455</v>
          </cell>
          <cell r="E772">
            <v>38485</v>
          </cell>
          <cell r="F772">
            <v>41</v>
          </cell>
          <cell r="G772" t="str">
            <v>Bp.Dani</v>
          </cell>
          <cell r="H772">
            <v>1420</v>
          </cell>
          <cell r="I772" t="str">
            <v>Edamame Grade D</v>
          </cell>
          <cell r="J772">
            <v>50</v>
          </cell>
          <cell r="K772">
            <v>700</v>
          </cell>
          <cell r="L772">
            <v>35000</v>
          </cell>
          <cell r="M772" t="str">
            <v>Dijual</v>
          </cell>
          <cell r="N772" t="str">
            <v>Pakusari</v>
          </cell>
          <cell r="O772">
            <v>0</v>
          </cell>
          <cell r="P772">
            <v>0</v>
          </cell>
          <cell r="Q772">
            <v>0</v>
          </cell>
        </row>
        <row r="773">
          <cell r="C773">
            <v>1785</v>
          </cell>
          <cell r="D773">
            <v>38455</v>
          </cell>
          <cell r="E773">
            <v>38485</v>
          </cell>
          <cell r="F773">
            <v>0</v>
          </cell>
          <cell r="G773" t="str">
            <v>Bp.Deni</v>
          </cell>
          <cell r="H773">
            <v>0</v>
          </cell>
          <cell r="I773" t="str">
            <v xml:space="preserve">Edatzuki </v>
          </cell>
          <cell r="J773">
            <v>10</v>
          </cell>
          <cell r="K773">
            <v>9000</v>
          </cell>
          <cell r="L773">
            <v>90000</v>
          </cell>
          <cell r="M773" t="str">
            <v>Dijual</v>
          </cell>
          <cell r="N773" t="e">
            <v>#N/A</v>
          </cell>
          <cell r="O773" t="e">
            <v>#N/A</v>
          </cell>
          <cell r="P773" t="e">
            <v>#N/A</v>
          </cell>
          <cell r="Q773" t="e">
            <v>#N/A</v>
          </cell>
        </row>
        <row r="774">
          <cell r="C774">
            <v>1786</v>
          </cell>
          <cell r="D774">
            <v>38455</v>
          </cell>
          <cell r="E774">
            <v>38485</v>
          </cell>
          <cell r="F774">
            <v>14</v>
          </cell>
          <cell r="G774" t="str">
            <v>UD. Slamet</v>
          </cell>
          <cell r="H774">
            <v>4200</v>
          </cell>
          <cell r="I774" t="str">
            <v>Edamame Segar Grade B</v>
          </cell>
          <cell r="J774">
            <v>55</v>
          </cell>
          <cell r="K774">
            <v>1650</v>
          </cell>
          <cell r="L774">
            <v>90750</v>
          </cell>
          <cell r="M774" t="str">
            <v>Dijual</v>
          </cell>
          <cell r="N774" t="str">
            <v>Jl. Pahlawan  gg. Gangsiran - Probolinggo</v>
          </cell>
          <cell r="O774" t="str">
            <v>0335 424276</v>
          </cell>
          <cell r="P774" t="str">
            <v>Slamet Hariyadi</v>
          </cell>
          <cell r="Q774" t="str">
            <v>-</v>
          </cell>
        </row>
        <row r="775">
          <cell r="C775">
            <v>1787</v>
          </cell>
          <cell r="D775">
            <v>38455</v>
          </cell>
          <cell r="E775">
            <v>38485</v>
          </cell>
          <cell r="F775">
            <v>11</v>
          </cell>
          <cell r="G775" t="str">
            <v xml:space="preserve">UD. Harapan Maju  </v>
          </cell>
          <cell r="H775">
            <v>4200</v>
          </cell>
          <cell r="I775" t="str">
            <v>Edamame Segar Grade B</v>
          </cell>
          <cell r="J775">
            <v>75</v>
          </cell>
          <cell r="K775">
            <v>1650</v>
          </cell>
          <cell r="L775">
            <v>123750</v>
          </cell>
          <cell r="M775" t="str">
            <v>Dijual</v>
          </cell>
          <cell r="N775" t="str">
            <v>Perum. Bedadung Indah Blok CC 7 - Jember</v>
          </cell>
          <cell r="O775" t="str">
            <v>0331 335637</v>
          </cell>
          <cell r="P775" t="str">
            <v>Slamet Sunarno</v>
          </cell>
          <cell r="Q775" t="str">
            <v>-</v>
          </cell>
        </row>
        <row r="776">
          <cell r="C776">
            <v>1788</v>
          </cell>
          <cell r="D776">
            <v>38455</v>
          </cell>
          <cell r="E776">
            <v>38485</v>
          </cell>
          <cell r="F776">
            <v>4</v>
          </cell>
          <cell r="G776" t="str">
            <v>KSU Keluarga Mitratani</v>
          </cell>
          <cell r="H776">
            <v>4200</v>
          </cell>
          <cell r="I776" t="str">
            <v>Edamame Segar Grade B</v>
          </cell>
          <cell r="J776">
            <v>14</v>
          </cell>
          <cell r="K776">
            <v>1650</v>
          </cell>
          <cell r="L776">
            <v>23100</v>
          </cell>
          <cell r="M776" t="str">
            <v>Dijual</v>
          </cell>
          <cell r="N776" t="str">
            <v>Jl. Brawijaya 83 - Jember</v>
          </cell>
          <cell r="O776" t="str">
            <v>0331 421211</v>
          </cell>
          <cell r="P776" t="str">
            <v>I Ketut Oka Bawa</v>
          </cell>
          <cell r="Q776" t="str">
            <v>01.613.052.8-626.000</v>
          </cell>
        </row>
        <row r="777">
          <cell r="C777">
            <v>1789</v>
          </cell>
          <cell r="D777">
            <v>38455</v>
          </cell>
          <cell r="E777">
            <v>38485</v>
          </cell>
          <cell r="F777">
            <v>7</v>
          </cell>
          <cell r="G777" t="str">
            <v xml:space="preserve">UD. Arum Sari  </v>
          </cell>
          <cell r="H777">
            <v>1420</v>
          </cell>
          <cell r="I777" t="str">
            <v>Edamame Grade D</v>
          </cell>
          <cell r="J777">
            <v>150</v>
          </cell>
          <cell r="K777">
            <v>700</v>
          </cell>
          <cell r="L777">
            <v>105000</v>
          </cell>
          <cell r="M777" t="str">
            <v>Dijual</v>
          </cell>
          <cell r="N777" t="str">
            <v>Jl. LetJend. Suprapto 11 - Jember</v>
          </cell>
          <cell r="O777" t="str">
            <v>0331 333052</v>
          </cell>
          <cell r="P777" t="str">
            <v>Ahmad Taufik</v>
          </cell>
          <cell r="Q777" t="str">
            <v>-</v>
          </cell>
        </row>
        <row r="778">
          <cell r="C778">
            <v>1790</v>
          </cell>
          <cell r="D778">
            <v>38456</v>
          </cell>
          <cell r="E778">
            <v>38486</v>
          </cell>
          <cell r="F778">
            <v>11</v>
          </cell>
          <cell r="G778" t="str">
            <v xml:space="preserve">UD. Harapan Maju  </v>
          </cell>
          <cell r="H778">
            <v>1313</v>
          </cell>
          <cell r="I778" t="str">
            <v>Edamame Grade C Manis</v>
          </cell>
          <cell r="J778">
            <v>45</v>
          </cell>
          <cell r="K778">
            <v>3400</v>
          </cell>
          <cell r="L778">
            <v>153000</v>
          </cell>
          <cell r="M778" t="str">
            <v>Dijual</v>
          </cell>
          <cell r="N778" t="str">
            <v>Perum. Bedadung Indah Blok CC 7 - Jember</v>
          </cell>
          <cell r="O778" t="str">
            <v>0331 335637</v>
          </cell>
          <cell r="P778" t="str">
            <v>Slamet Sunarno</v>
          </cell>
          <cell r="Q778" t="str">
            <v>-</v>
          </cell>
        </row>
        <row r="779">
          <cell r="D779">
            <v>38456</v>
          </cell>
          <cell r="E779">
            <v>38486</v>
          </cell>
          <cell r="F779">
            <v>11</v>
          </cell>
          <cell r="G779" t="str">
            <v xml:space="preserve">UD. Harapan Maju  </v>
          </cell>
          <cell r="H779">
            <v>1323</v>
          </cell>
          <cell r="I779" t="str">
            <v>Edamame Grade C Asin</v>
          </cell>
          <cell r="J779">
            <v>45</v>
          </cell>
          <cell r="K779">
            <v>3600</v>
          </cell>
          <cell r="L779">
            <v>162000</v>
          </cell>
          <cell r="M779" t="str">
            <v>Dijual</v>
          </cell>
          <cell r="N779" t="str">
            <v>Perum. Bedadung Indah Blok CC 7 - Jember</v>
          </cell>
          <cell r="O779" t="str">
            <v>0331 335637</v>
          </cell>
          <cell r="P779" t="str">
            <v>Slamet Sunarno</v>
          </cell>
          <cell r="Q779" t="str">
            <v>-</v>
          </cell>
        </row>
        <row r="780">
          <cell r="D780">
            <v>38456</v>
          </cell>
          <cell r="E780">
            <v>38486</v>
          </cell>
          <cell r="F780">
            <v>11</v>
          </cell>
          <cell r="G780" t="str">
            <v xml:space="preserve">UD. Harapan Maju  </v>
          </cell>
          <cell r="H780">
            <v>1315</v>
          </cell>
          <cell r="I780" t="str">
            <v>Edamame Grade C Manis</v>
          </cell>
          <cell r="J780">
            <v>50</v>
          </cell>
          <cell r="K780">
            <v>2800</v>
          </cell>
          <cell r="L780">
            <v>140000</v>
          </cell>
          <cell r="M780" t="str">
            <v>Dijual</v>
          </cell>
          <cell r="N780" t="str">
            <v>Perum. Bedadung Indah Blok CC 7 - Jember</v>
          </cell>
          <cell r="O780" t="str">
            <v>0331 335637</v>
          </cell>
          <cell r="P780" t="str">
            <v>Slamet Sunarno</v>
          </cell>
          <cell r="Q780" t="str">
            <v>-</v>
          </cell>
        </row>
        <row r="781">
          <cell r="C781">
            <v>1791</v>
          </cell>
          <cell r="D781">
            <v>38456</v>
          </cell>
          <cell r="E781">
            <v>38486</v>
          </cell>
          <cell r="F781">
            <v>51</v>
          </cell>
          <cell r="G781" t="str">
            <v>Bp.Trisno</v>
          </cell>
          <cell r="H781">
            <v>1420</v>
          </cell>
          <cell r="I781" t="str">
            <v>Edamame Grade D</v>
          </cell>
          <cell r="J781">
            <v>25</v>
          </cell>
          <cell r="K781">
            <v>700</v>
          </cell>
          <cell r="L781">
            <v>17500</v>
          </cell>
          <cell r="M781" t="str">
            <v>Dijual</v>
          </cell>
          <cell r="N781" t="str">
            <v>Pakusari</v>
          </cell>
          <cell r="O781">
            <v>0</v>
          </cell>
          <cell r="P781">
            <v>0</v>
          </cell>
          <cell r="Q781">
            <v>0</v>
          </cell>
        </row>
        <row r="782">
          <cell r="C782">
            <v>1792</v>
          </cell>
          <cell r="D782">
            <v>38456</v>
          </cell>
          <cell r="E782">
            <v>38486</v>
          </cell>
          <cell r="F782">
            <v>45</v>
          </cell>
          <cell r="G782" t="str">
            <v>Bp.Nurul</v>
          </cell>
          <cell r="H782">
            <v>1420</v>
          </cell>
          <cell r="I782" t="str">
            <v>Edamame Grade D</v>
          </cell>
          <cell r="J782">
            <v>50</v>
          </cell>
          <cell r="K782">
            <v>700</v>
          </cell>
          <cell r="L782">
            <v>35000</v>
          </cell>
          <cell r="M782" t="str">
            <v>Dijual</v>
          </cell>
          <cell r="N782" t="str">
            <v>Jember</v>
          </cell>
          <cell r="O782">
            <v>0</v>
          </cell>
          <cell r="P782">
            <v>0</v>
          </cell>
          <cell r="Q782">
            <v>0</v>
          </cell>
        </row>
        <row r="783">
          <cell r="C783">
            <v>1793</v>
          </cell>
          <cell r="D783">
            <v>38456</v>
          </cell>
          <cell r="E783">
            <v>38486</v>
          </cell>
          <cell r="F783">
            <v>42</v>
          </cell>
          <cell r="G783" t="str">
            <v>Bp.Saleh</v>
          </cell>
          <cell r="H783">
            <v>1420</v>
          </cell>
          <cell r="I783" t="str">
            <v>Edamame Grade D</v>
          </cell>
          <cell r="J783">
            <v>25</v>
          </cell>
          <cell r="K783">
            <v>700</v>
          </cell>
          <cell r="L783">
            <v>17500</v>
          </cell>
          <cell r="M783" t="str">
            <v>Dijual</v>
          </cell>
          <cell r="N783" t="str">
            <v>Pakusari</v>
          </cell>
          <cell r="O783">
            <v>0</v>
          </cell>
          <cell r="P783">
            <v>0</v>
          </cell>
          <cell r="Q783">
            <v>0</v>
          </cell>
        </row>
        <row r="784">
          <cell r="C784">
            <v>1794</v>
          </cell>
          <cell r="D784">
            <v>38456</v>
          </cell>
          <cell r="E784">
            <v>38486</v>
          </cell>
          <cell r="F784">
            <v>48</v>
          </cell>
          <cell r="G784" t="str">
            <v>Bp.Sanusi</v>
          </cell>
          <cell r="H784">
            <v>1420</v>
          </cell>
          <cell r="I784" t="str">
            <v>Edamame Grade D</v>
          </cell>
          <cell r="J784">
            <v>25</v>
          </cell>
          <cell r="K784">
            <v>700</v>
          </cell>
          <cell r="L784">
            <v>17500</v>
          </cell>
          <cell r="M784" t="str">
            <v>Dijual</v>
          </cell>
          <cell r="N784" t="str">
            <v>Jember</v>
          </cell>
          <cell r="O784">
            <v>0</v>
          </cell>
          <cell r="P784">
            <v>0</v>
          </cell>
          <cell r="Q784">
            <v>0</v>
          </cell>
        </row>
        <row r="785">
          <cell r="C785">
            <v>1795</v>
          </cell>
          <cell r="D785">
            <v>38456</v>
          </cell>
          <cell r="E785">
            <v>38486</v>
          </cell>
          <cell r="F785">
            <v>29</v>
          </cell>
          <cell r="G785" t="str">
            <v>P. Kusnadi</v>
          </cell>
          <cell r="H785">
            <v>1420</v>
          </cell>
          <cell r="I785" t="str">
            <v>Edamame Grade D</v>
          </cell>
          <cell r="J785">
            <v>25</v>
          </cell>
          <cell r="K785">
            <v>700</v>
          </cell>
          <cell r="L785">
            <v>17500</v>
          </cell>
          <cell r="M785" t="str">
            <v>Dijual</v>
          </cell>
          <cell r="N785" t="str">
            <v>Mayang - Jember</v>
          </cell>
          <cell r="O785">
            <v>0</v>
          </cell>
          <cell r="P785">
            <v>0</v>
          </cell>
          <cell r="Q785">
            <v>0</v>
          </cell>
        </row>
        <row r="786">
          <cell r="C786">
            <v>1796</v>
          </cell>
          <cell r="D786">
            <v>38456</v>
          </cell>
          <cell r="E786">
            <v>38486</v>
          </cell>
          <cell r="F786">
            <v>30</v>
          </cell>
          <cell r="G786" t="str">
            <v>P. Hanafi</v>
          </cell>
          <cell r="H786">
            <v>1420</v>
          </cell>
          <cell r="I786" t="str">
            <v>Edamame Grade D</v>
          </cell>
          <cell r="J786">
            <v>75</v>
          </cell>
          <cell r="K786">
            <v>700</v>
          </cell>
          <cell r="L786">
            <v>52500</v>
          </cell>
          <cell r="M786" t="str">
            <v>Dijual</v>
          </cell>
          <cell r="N786" t="str">
            <v>Ajung - Jember</v>
          </cell>
          <cell r="O786">
            <v>0</v>
          </cell>
          <cell r="P786">
            <v>0</v>
          </cell>
          <cell r="Q786">
            <v>0</v>
          </cell>
        </row>
        <row r="787">
          <cell r="C787">
            <v>1797</v>
          </cell>
          <cell r="D787">
            <v>38456</v>
          </cell>
          <cell r="E787">
            <v>38486</v>
          </cell>
          <cell r="F787">
            <v>41</v>
          </cell>
          <cell r="G787" t="str">
            <v>Bp.Dani</v>
          </cell>
          <cell r="H787">
            <v>1420</v>
          </cell>
          <cell r="I787" t="str">
            <v>Edamame Grade D</v>
          </cell>
          <cell r="J787">
            <v>50</v>
          </cell>
          <cell r="K787">
            <v>700</v>
          </cell>
          <cell r="L787">
            <v>35000</v>
          </cell>
          <cell r="M787" t="str">
            <v>Dijual</v>
          </cell>
          <cell r="N787" t="str">
            <v>Pakusari</v>
          </cell>
          <cell r="O787">
            <v>0</v>
          </cell>
          <cell r="P787">
            <v>0</v>
          </cell>
          <cell r="Q787">
            <v>0</v>
          </cell>
        </row>
        <row r="788">
          <cell r="C788">
            <v>1798</v>
          </cell>
          <cell r="D788">
            <v>38456</v>
          </cell>
          <cell r="E788">
            <v>38486</v>
          </cell>
          <cell r="F788">
            <v>26</v>
          </cell>
          <cell r="G788" t="str">
            <v>Cosmo Bali</v>
          </cell>
          <cell r="H788">
            <v>1114</v>
          </cell>
          <cell r="I788" t="str">
            <v>Edamame Grade A Manis</v>
          </cell>
          <cell r="J788">
            <v>50</v>
          </cell>
          <cell r="K788">
            <v>9000</v>
          </cell>
          <cell r="L788">
            <v>450000</v>
          </cell>
          <cell r="M788" t="str">
            <v>Dijual</v>
          </cell>
          <cell r="N788" t="str">
            <v>By Pas Ngurah Rai - Ruko Teras Bali No. 9  Kuta  Bali</v>
          </cell>
          <cell r="O788" t="str">
            <v>031 5684859</v>
          </cell>
          <cell r="P788" t="str">
            <v>Edy S / Ningsih</v>
          </cell>
          <cell r="Q788" t="str">
            <v>-</v>
          </cell>
        </row>
        <row r="789">
          <cell r="C789">
            <v>1799</v>
          </cell>
          <cell r="D789">
            <v>38456</v>
          </cell>
          <cell r="E789">
            <v>38486</v>
          </cell>
          <cell r="F789">
            <v>31</v>
          </cell>
          <cell r="G789" t="str">
            <v xml:space="preserve">Ibu Mariam </v>
          </cell>
          <cell r="H789">
            <v>1420</v>
          </cell>
          <cell r="I789" t="str">
            <v>Edamame Grade D</v>
          </cell>
          <cell r="J789">
            <v>50</v>
          </cell>
          <cell r="K789">
            <v>700</v>
          </cell>
          <cell r="L789">
            <v>35000</v>
          </cell>
          <cell r="M789" t="str">
            <v>Dijual</v>
          </cell>
          <cell r="N789" t="str">
            <v>Gumelar - Jember</v>
          </cell>
          <cell r="O789">
            <v>0</v>
          </cell>
          <cell r="P789">
            <v>0</v>
          </cell>
          <cell r="Q789">
            <v>0</v>
          </cell>
        </row>
        <row r="790">
          <cell r="C790">
            <v>1800</v>
          </cell>
          <cell r="D790">
            <v>38456</v>
          </cell>
          <cell r="E790">
            <v>38486</v>
          </cell>
          <cell r="F790">
            <v>4</v>
          </cell>
          <cell r="G790" t="str">
            <v>KSU Keluarga Mitratani</v>
          </cell>
          <cell r="H790">
            <v>1313</v>
          </cell>
          <cell r="I790" t="str">
            <v>Edamame Grade C Manis</v>
          </cell>
          <cell r="J790">
            <v>18</v>
          </cell>
          <cell r="K790">
            <v>3400</v>
          </cell>
          <cell r="L790">
            <v>61200</v>
          </cell>
          <cell r="M790" t="str">
            <v>Dijual</v>
          </cell>
          <cell r="N790" t="str">
            <v>Jl. Brawijaya 83 - Jember</v>
          </cell>
          <cell r="O790" t="str">
            <v>0331 421211</v>
          </cell>
          <cell r="P790" t="str">
            <v>I Ketut Oka Bawa</v>
          </cell>
          <cell r="Q790" t="str">
            <v>01.613.052.8-626.000</v>
          </cell>
        </row>
        <row r="791">
          <cell r="D791">
            <v>38456</v>
          </cell>
          <cell r="E791">
            <v>38486</v>
          </cell>
          <cell r="F791">
            <v>4</v>
          </cell>
          <cell r="G791" t="str">
            <v>KSU Keluarga Mitratani</v>
          </cell>
          <cell r="H791">
            <v>1323</v>
          </cell>
          <cell r="I791" t="str">
            <v>Edamame Grade C Asin</v>
          </cell>
          <cell r="J791">
            <v>18</v>
          </cell>
          <cell r="K791">
            <v>3600</v>
          </cell>
          <cell r="L791">
            <v>64800</v>
          </cell>
          <cell r="M791" t="str">
            <v>Dijual</v>
          </cell>
          <cell r="N791" t="str">
            <v>Jl. Brawijaya 83 - Jember</v>
          </cell>
          <cell r="O791" t="str">
            <v>0331 421211</v>
          </cell>
          <cell r="P791" t="str">
            <v>I Ketut Oka Bawa</v>
          </cell>
          <cell r="Q791" t="str">
            <v>01.613.052.8-626.000</v>
          </cell>
        </row>
        <row r="792">
          <cell r="C792">
            <v>1801</v>
          </cell>
          <cell r="D792">
            <v>38456</v>
          </cell>
          <cell r="E792">
            <v>38486</v>
          </cell>
          <cell r="F792">
            <v>7</v>
          </cell>
          <cell r="G792" t="str">
            <v xml:space="preserve">UD. Arum Sari  </v>
          </cell>
          <cell r="H792">
            <v>1420</v>
          </cell>
          <cell r="I792" t="str">
            <v>Edamame Grade D</v>
          </cell>
          <cell r="J792">
            <v>100</v>
          </cell>
          <cell r="K792">
            <v>700</v>
          </cell>
          <cell r="L792">
            <v>70000</v>
          </cell>
          <cell r="M792" t="str">
            <v>Dijual</v>
          </cell>
          <cell r="N792" t="str">
            <v>Jl. LetJend. Suprapto 11 - Jember</v>
          </cell>
          <cell r="O792" t="str">
            <v>0331 333052</v>
          </cell>
          <cell r="P792" t="str">
            <v>Ahmad Taufik</v>
          </cell>
          <cell r="Q792" t="str">
            <v>-</v>
          </cell>
        </row>
        <row r="793">
          <cell r="C793">
            <v>1802</v>
          </cell>
          <cell r="D793">
            <v>38456</v>
          </cell>
          <cell r="E793">
            <v>38486</v>
          </cell>
          <cell r="F793">
            <v>7</v>
          </cell>
          <cell r="G793" t="str">
            <v xml:space="preserve">UD. Arum Sari  </v>
          </cell>
          <cell r="H793">
            <v>1313</v>
          </cell>
          <cell r="I793" t="str">
            <v>Edamame Grade C Manis</v>
          </cell>
          <cell r="J793">
            <v>9</v>
          </cell>
          <cell r="K793">
            <v>3400</v>
          </cell>
          <cell r="L793">
            <v>30600</v>
          </cell>
          <cell r="M793" t="str">
            <v>Dijual</v>
          </cell>
          <cell r="N793" t="str">
            <v>Jl. LetJend. Suprapto 11 - Jember</v>
          </cell>
          <cell r="O793" t="str">
            <v>0331 333052</v>
          </cell>
          <cell r="P793" t="str">
            <v>Ahmad Taufik</v>
          </cell>
          <cell r="Q793" t="str">
            <v>-</v>
          </cell>
        </row>
        <row r="794">
          <cell r="D794">
            <v>38456</v>
          </cell>
          <cell r="E794">
            <v>38486</v>
          </cell>
          <cell r="F794">
            <v>7</v>
          </cell>
          <cell r="G794" t="str">
            <v xml:space="preserve">UD. Arum Sari  </v>
          </cell>
          <cell r="H794">
            <v>1323</v>
          </cell>
          <cell r="I794" t="str">
            <v>Edamame Grade C Asin</v>
          </cell>
          <cell r="J794">
            <v>9</v>
          </cell>
          <cell r="K794">
            <v>3600</v>
          </cell>
          <cell r="L794">
            <v>32400</v>
          </cell>
          <cell r="M794" t="str">
            <v>Dijual</v>
          </cell>
          <cell r="N794" t="str">
            <v>Jl. LetJend. Suprapto 11 - Jember</v>
          </cell>
          <cell r="O794" t="str">
            <v>0331 333052</v>
          </cell>
          <cell r="P794" t="str">
            <v>Ahmad Taufik</v>
          </cell>
          <cell r="Q794" t="str">
            <v>-</v>
          </cell>
        </row>
        <row r="795">
          <cell r="C795">
            <v>1803</v>
          </cell>
          <cell r="D795">
            <v>38456</v>
          </cell>
          <cell r="E795">
            <v>38486</v>
          </cell>
          <cell r="F795">
            <v>50</v>
          </cell>
          <cell r="G795" t="str">
            <v>Bp.Hasan</v>
          </cell>
          <cell r="H795">
            <v>1420</v>
          </cell>
          <cell r="I795" t="str">
            <v>Edamame Grade D</v>
          </cell>
          <cell r="J795">
            <v>25</v>
          </cell>
          <cell r="K795">
            <v>700</v>
          </cell>
          <cell r="L795">
            <v>17500</v>
          </cell>
          <cell r="M795" t="str">
            <v>Dijual</v>
          </cell>
          <cell r="N795" t="str">
            <v>Jember</v>
          </cell>
          <cell r="O795">
            <v>0</v>
          </cell>
          <cell r="P795">
            <v>0</v>
          </cell>
          <cell r="Q795">
            <v>0</v>
          </cell>
        </row>
        <row r="796">
          <cell r="C796">
            <v>1804</v>
          </cell>
          <cell r="D796">
            <v>38456</v>
          </cell>
          <cell r="E796">
            <v>38486</v>
          </cell>
          <cell r="F796">
            <v>52</v>
          </cell>
          <cell r="G796" t="str">
            <v>Bp.Jasmin</v>
          </cell>
          <cell r="H796">
            <v>1420</v>
          </cell>
          <cell r="I796" t="str">
            <v>Edamame Grade D</v>
          </cell>
          <cell r="J796">
            <v>40</v>
          </cell>
          <cell r="K796">
            <v>700</v>
          </cell>
          <cell r="L796">
            <v>28000</v>
          </cell>
          <cell r="M796" t="str">
            <v>Dijual</v>
          </cell>
          <cell r="N796" t="str">
            <v>Jember</v>
          </cell>
          <cell r="O796">
            <v>0</v>
          </cell>
          <cell r="P796">
            <v>0</v>
          </cell>
          <cell r="Q796">
            <v>0</v>
          </cell>
        </row>
        <row r="797">
          <cell r="C797">
            <v>1805</v>
          </cell>
          <cell r="D797">
            <v>38457</v>
          </cell>
          <cell r="E797">
            <v>38487</v>
          </cell>
          <cell r="F797">
            <v>15</v>
          </cell>
          <cell r="G797" t="str">
            <v>UD. Vitta Prima</v>
          </cell>
          <cell r="H797">
            <v>1323</v>
          </cell>
          <cell r="I797" t="str">
            <v>Edamame Grade C Asin</v>
          </cell>
          <cell r="J797">
            <v>15</v>
          </cell>
          <cell r="K797">
            <v>3600</v>
          </cell>
          <cell r="L797">
            <v>54000</v>
          </cell>
          <cell r="M797" t="str">
            <v>Dijual</v>
          </cell>
          <cell r="N797" t="str">
            <v>Jl. LetJend. Suprapto Gg. 3A No. 47 - Jember</v>
          </cell>
          <cell r="O797" t="str">
            <v>0331 334117</v>
          </cell>
          <cell r="P797" t="str">
            <v>Eko Pramudianto</v>
          </cell>
          <cell r="Q797" t="str">
            <v>-</v>
          </cell>
        </row>
        <row r="798">
          <cell r="D798">
            <v>38457</v>
          </cell>
          <cell r="E798">
            <v>38487</v>
          </cell>
          <cell r="F798">
            <v>15</v>
          </cell>
          <cell r="G798" t="str">
            <v>UD. Vitta Prima</v>
          </cell>
          <cell r="H798">
            <v>1322</v>
          </cell>
          <cell r="I798" t="str">
            <v>Edamame Grade C Asin</v>
          </cell>
          <cell r="J798">
            <v>35</v>
          </cell>
          <cell r="K798">
            <v>3200</v>
          </cell>
          <cell r="L798">
            <v>112000</v>
          </cell>
          <cell r="M798" t="str">
            <v>Dijual</v>
          </cell>
          <cell r="N798" t="str">
            <v>Jl. LetJend. Suprapto Gg. 3A No. 47 - Jember</v>
          </cell>
          <cell r="O798" t="str">
            <v>0331 334117</v>
          </cell>
          <cell r="P798" t="str">
            <v>Eko Pramudianto</v>
          </cell>
          <cell r="Q798" t="str">
            <v>-</v>
          </cell>
        </row>
        <row r="799">
          <cell r="C799">
            <v>1806</v>
          </cell>
          <cell r="D799">
            <v>38456</v>
          </cell>
          <cell r="E799">
            <v>38486</v>
          </cell>
          <cell r="F799">
            <v>49</v>
          </cell>
          <cell r="G799" t="str">
            <v>Agung Prabowo</v>
          </cell>
          <cell r="H799">
            <v>2200</v>
          </cell>
          <cell r="I799" t="str">
            <v>Mukimame Beku B</v>
          </cell>
          <cell r="J799">
            <v>10</v>
          </cell>
          <cell r="K799">
            <v>1250</v>
          </cell>
          <cell r="L799">
            <v>12500</v>
          </cell>
          <cell r="M799" t="str">
            <v>Dijual</v>
          </cell>
          <cell r="N799" t="str">
            <v>Perum Griya Mangli H 15 Jember</v>
          </cell>
          <cell r="O799">
            <v>0</v>
          </cell>
          <cell r="P799">
            <v>0</v>
          </cell>
          <cell r="Q799">
            <v>0</v>
          </cell>
        </row>
        <row r="800">
          <cell r="C800">
            <v>1807</v>
          </cell>
          <cell r="D800">
            <v>38456</v>
          </cell>
          <cell r="E800">
            <v>38486</v>
          </cell>
          <cell r="F800">
            <v>11</v>
          </cell>
          <cell r="G800" t="str">
            <v xml:space="preserve">UD. Harapan Maju  </v>
          </cell>
          <cell r="H800">
            <v>4200</v>
          </cell>
          <cell r="I800" t="str">
            <v>Edamame Segar Grade B</v>
          </cell>
          <cell r="J800">
            <v>75</v>
          </cell>
          <cell r="K800">
            <v>1650</v>
          </cell>
          <cell r="L800">
            <v>123750</v>
          </cell>
          <cell r="M800" t="str">
            <v>Dijual</v>
          </cell>
          <cell r="N800" t="str">
            <v>Perum. Bedadung Indah Blok CC 7 - Jember</v>
          </cell>
          <cell r="O800" t="str">
            <v>0331 335637</v>
          </cell>
          <cell r="P800" t="str">
            <v>Slamet Sunarno</v>
          </cell>
          <cell r="Q800" t="str">
            <v>-</v>
          </cell>
        </row>
        <row r="801">
          <cell r="C801">
            <v>1808</v>
          </cell>
          <cell r="D801">
            <v>38457</v>
          </cell>
          <cell r="E801">
            <v>38487</v>
          </cell>
          <cell r="F801">
            <v>22</v>
          </cell>
          <cell r="G801" t="str">
            <v>Hadi Patrang</v>
          </cell>
          <cell r="H801">
            <v>2200</v>
          </cell>
          <cell r="I801" t="str">
            <v>Mukimame Beku B</v>
          </cell>
          <cell r="J801">
            <v>50</v>
          </cell>
          <cell r="K801">
            <v>1250</v>
          </cell>
          <cell r="L801">
            <v>62500</v>
          </cell>
          <cell r="M801" t="str">
            <v>Dijual</v>
          </cell>
          <cell r="N801" t="str">
            <v>Jl Blimbing 70 Patrang Jember</v>
          </cell>
          <cell r="O801" t="str">
            <v>0331 428850</v>
          </cell>
          <cell r="P801" t="str">
            <v>Hadi Purnomo</v>
          </cell>
          <cell r="Q801" t="str">
            <v>-</v>
          </cell>
        </row>
        <row r="802">
          <cell r="D802">
            <v>38457</v>
          </cell>
          <cell r="E802">
            <v>38487</v>
          </cell>
          <cell r="F802">
            <v>1</v>
          </cell>
          <cell r="G802" t="str">
            <v>Masuya Graha Trikencana</v>
          </cell>
          <cell r="H802">
            <v>2200</v>
          </cell>
          <cell r="I802" t="str">
            <v>Mukimame Beku B</v>
          </cell>
          <cell r="J802">
            <v>1.5</v>
          </cell>
          <cell r="K802">
            <v>1250</v>
          </cell>
          <cell r="L802">
            <v>1875</v>
          </cell>
          <cell r="M802" t="str">
            <v>Sample</v>
          </cell>
          <cell r="N802" t="str">
            <v>Jl. Agung Karya IV Blok B No. 22 - Jakarta</v>
          </cell>
          <cell r="O802" t="str">
            <v>021 6511180</v>
          </cell>
          <cell r="P802" t="str">
            <v>Nany S / Chia Fong</v>
          </cell>
          <cell r="Q802" t="str">
            <v>01.343.593.8-042.000</v>
          </cell>
        </row>
        <row r="803">
          <cell r="D803">
            <v>38457</v>
          </cell>
          <cell r="E803">
            <v>38487</v>
          </cell>
          <cell r="F803">
            <v>1</v>
          </cell>
          <cell r="G803" t="str">
            <v>Masuya Graha Trikencana</v>
          </cell>
          <cell r="H803">
            <v>2200</v>
          </cell>
          <cell r="I803" t="str">
            <v>Mukimame Beku B</v>
          </cell>
          <cell r="J803">
            <v>1.5</v>
          </cell>
          <cell r="K803">
            <v>1250</v>
          </cell>
          <cell r="L803">
            <v>1875</v>
          </cell>
          <cell r="M803" t="str">
            <v>Sample</v>
          </cell>
          <cell r="N803" t="str">
            <v>Jl. Agung Karya IV Blok B No. 22 - Jakarta</v>
          </cell>
          <cell r="O803" t="str">
            <v>021 6511180</v>
          </cell>
          <cell r="P803" t="str">
            <v>Nany S / Chia Fong</v>
          </cell>
          <cell r="Q803" t="str">
            <v>01.343.593.8-042.000</v>
          </cell>
        </row>
        <row r="804">
          <cell r="C804">
            <v>1809</v>
          </cell>
          <cell r="D804">
            <v>38457</v>
          </cell>
          <cell r="E804">
            <v>38487</v>
          </cell>
          <cell r="F804">
            <v>51</v>
          </cell>
          <cell r="G804" t="str">
            <v>Bp.Trisno</v>
          </cell>
          <cell r="H804">
            <v>1420</v>
          </cell>
          <cell r="I804" t="str">
            <v>Edamame Grade D</v>
          </cell>
          <cell r="J804">
            <v>25</v>
          </cell>
          <cell r="K804">
            <v>700</v>
          </cell>
          <cell r="L804">
            <v>17500</v>
          </cell>
          <cell r="M804" t="str">
            <v>Dijual</v>
          </cell>
          <cell r="N804" t="str">
            <v>Pakusari</v>
          </cell>
          <cell r="O804">
            <v>0</v>
          </cell>
          <cell r="P804">
            <v>0</v>
          </cell>
          <cell r="Q804">
            <v>0</v>
          </cell>
        </row>
        <row r="805">
          <cell r="C805">
            <v>1810</v>
          </cell>
          <cell r="D805">
            <v>38457</v>
          </cell>
          <cell r="E805">
            <v>38487</v>
          </cell>
          <cell r="F805">
            <v>28</v>
          </cell>
          <cell r="G805" t="str">
            <v>Bp. Aditya</v>
          </cell>
          <cell r="H805">
            <v>4100</v>
          </cell>
          <cell r="I805" t="str">
            <v>Edamame Segar Grade A</v>
          </cell>
          <cell r="J805">
            <v>25</v>
          </cell>
          <cell r="K805">
            <v>3500</v>
          </cell>
          <cell r="L805">
            <v>87500</v>
          </cell>
          <cell r="M805" t="str">
            <v>Dijual</v>
          </cell>
          <cell r="N805" t="str">
            <v>Pasuruan</v>
          </cell>
          <cell r="O805" t="str">
            <v>-</v>
          </cell>
          <cell r="P805" t="str">
            <v>-</v>
          </cell>
          <cell r="Q805" t="str">
            <v>-</v>
          </cell>
        </row>
        <row r="806">
          <cell r="C806">
            <v>1811</v>
          </cell>
          <cell r="D806">
            <v>38457</v>
          </cell>
          <cell r="E806">
            <v>38487</v>
          </cell>
          <cell r="F806">
            <v>30</v>
          </cell>
          <cell r="G806" t="str">
            <v>P. Hanafi</v>
          </cell>
          <cell r="H806">
            <v>1420</v>
          </cell>
          <cell r="I806" t="str">
            <v>Edamame Grade D</v>
          </cell>
          <cell r="J806">
            <v>75</v>
          </cell>
          <cell r="K806">
            <v>700</v>
          </cell>
          <cell r="L806">
            <v>52500</v>
          </cell>
          <cell r="M806" t="str">
            <v>Dijual</v>
          </cell>
          <cell r="N806" t="str">
            <v>Ajung - Jember</v>
          </cell>
          <cell r="O806">
            <v>0</v>
          </cell>
          <cell r="P806">
            <v>0</v>
          </cell>
          <cell r="Q806">
            <v>0</v>
          </cell>
        </row>
        <row r="807">
          <cell r="C807">
            <v>1812</v>
          </cell>
          <cell r="D807">
            <v>38457</v>
          </cell>
          <cell r="E807">
            <v>38487</v>
          </cell>
          <cell r="F807">
            <v>41</v>
          </cell>
          <cell r="G807" t="str">
            <v>Bp.Dani</v>
          </cell>
          <cell r="H807">
            <v>1420</v>
          </cell>
          <cell r="I807" t="str">
            <v>Edamame Grade D</v>
          </cell>
          <cell r="J807">
            <v>25</v>
          </cell>
          <cell r="K807">
            <v>700</v>
          </cell>
          <cell r="L807">
            <v>17500</v>
          </cell>
          <cell r="M807" t="str">
            <v>Dijual</v>
          </cell>
          <cell r="N807" t="str">
            <v>Pakusari</v>
          </cell>
          <cell r="O807">
            <v>0</v>
          </cell>
          <cell r="P807">
            <v>0</v>
          </cell>
          <cell r="Q807">
            <v>0</v>
          </cell>
        </row>
        <row r="808">
          <cell r="C808">
            <v>1813</v>
          </cell>
          <cell r="D808">
            <v>38457</v>
          </cell>
          <cell r="E808">
            <v>38487</v>
          </cell>
          <cell r="F808">
            <v>44</v>
          </cell>
          <cell r="G808" t="str">
            <v>Bp.Ribut</v>
          </cell>
          <cell r="H808">
            <v>1314</v>
          </cell>
          <cell r="I808" t="str">
            <v>Edamame Grade C Manis</v>
          </cell>
          <cell r="J808">
            <v>2.5</v>
          </cell>
          <cell r="K808">
            <v>3200</v>
          </cell>
          <cell r="L808">
            <v>8000</v>
          </cell>
          <cell r="M808" t="str">
            <v>Dijual</v>
          </cell>
          <cell r="N808" t="str">
            <v>Bumi Mangli - Jember</v>
          </cell>
          <cell r="O808">
            <v>0</v>
          </cell>
          <cell r="P808">
            <v>0</v>
          </cell>
          <cell r="Q808">
            <v>0</v>
          </cell>
        </row>
        <row r="809">
          <cell r="D809">
            <v>38457</v>
          </cell>
          <cell r="E809">
            <v>38487</v>
          </cell>
          <cell r="F809">
            <v>44</v>
          </cell>
          <cell r="G809" t="str">
            <v>Bp.Ribut</v>
          </cell>
          <cell r="H809">
            <v>1324</v>
          </cell>
          <cell r="I809" t="str">
            <v>Edamame Grade C Asin</v>
          </cell>
          <cell r="J809">
            <v>2.5</v>
          </cell>
          <cell r="K809">
            <v>3400</v>
          </cell>
          <cell r="L809">
            <v>8500</v>
          </cell>
          <cell r="M809" t="str">
            <v>Dijual</v>
          </cell>
          <cell r="N809" t="str">
            <v>Bumi Mangli - Jember</v>
          </cell>
          <cell r="O809">
            <v>0</v>
          </cell>
          <cell r="P809">
            <v>0</v>
          </cell>
          <cell r="Q809">
            <v>0</v>
          </cell>
        </row>
        <row r="810">
          <cell r="C810">
            <v>1814</v>
          </cell>
          <cell r="D810">
            <v>38457</v>
          </cell>
          <cell r="E810">
            <v>38487</v>
          </cell>
          <cell r="F810">
            <v>50</v>
          </cell>
          <cell r="G810" t="str">
            <v>Bp.Hasan</v>
          </cell>
          <cell r="H810">
            <v>1420</v>
          </cell>
          <cell r="I810" t="str">
            <v>Edamame Grade D</v>
          </cell>
          <cell r="J810">
            <v>20</v>
          </cell>
          <cell r="K810">
            <v>700</v>
          </cell>
          <cell r="L810">
            <v>14000</v>
          </cell>
          <cell r="M810" t="str">
            <v>Dijual</v>
          </cell>
          <cell r="N810" t="str">
            <v>Jember</v>
          </cell>
          <cell r="O810">
            <v>0</v>
          </cell>
          <cell r="P810">
            <v>0</v>
          </cell>
          <cell r="Q810">
            <v>0</v>
          </cell>
        </row>
        <row r="811">
          <cell r="C811">
            <v>1815</v>
          </cell>
          <cell r="D811">
            <v>38457</v>
          </cell>
          <cell r="E811">
            <v>38487</v>
          </cell>
          <cell r="F811">
            <v>53</v>
          </cell>
          <cell r="G811" t="str">
            <v>Bp.Siti</v>
          </cell>
          <cell r="H811">
            <v>1420</v>
          </cell>
          <cell r="I811" t="str">
            <v>Edamame Grade D</v>
          </cell>
          <cell r="J811">
            <v>20</v>
          </cell>
          <cell r="K811">
            <v>700</v>
          </cell>
          <cell r="L811">
            <v>14000</v>
          </cell>
          <cell r="M811" t="str">
            <v>Dijual</v>
          </cell>
          <cell r="N811" t="str">
            <v>Jember</v>
          </cell>
          <cell r="O811">
            <v>0</v>
          </cell>
          <cell r="P811">
            <v>0</v>
          </cell>
          <cell r="Q811">
            <v>0</v>
          </cell>
        </row>
        <row r="812">
          <cell r="C812">
            <v>1816</v>
          </cell>
          <cell r="D812">
            <v>38457</v>
          </cell>
          <cell r="E812">
            <v>38487</v>
          </cell>
          <cell r="F812">
            <v>7</v>
          </cell>
          <cell r="G812" t="str">
            <v xml:space="preserve">UD. Arum Sari  </v>
          </cell>
          <cell r="H812">
            <v>1420</v>
          </cell>
          <cell r="I812" t="str">
            <v>Edamame Grade D</v>
          </cell>
          <cell r="J812">
            <v>75</v>
          </cell>
          <cell r="K812">
            <v>700</v>
          </cell>
          <cell r="L812">
            <v>52500</v>
          </cell>
          <cell r="M812" t="str">
            <v>Dijual</v>
          </cell>
          <cell r="N812" t="str">
            <v>Jl. LetJend. Suprapto 11 - Jember</v>
          </cell>
          <cell r="O812" t="str">
            <v>0331 333052</v>
          </cell>
          <cell r="P812" t="str">
            <v>Ahmad Taufik</v>
          </cell>
          <cell r="Q812" t="str">
            <v>-</v>
          </cell>
        </row>
        <row r="813">
          <cell r="C813">
            <v>1817</v>
          </cell>
          <cell r="D813">
            <v>38458</v>
          </cell>
          <cell r="E813">
            <v>38488</v>
          </cell>
          <cell r="F813">
            <v>36</v>
          </cell>
          <cell r="G813" t="str">
            <v>Bp.Is</v>
          </cell>
          <cell r="H813">
            <v>1420</v>
          </cell>
          <cell r="I813" t="str">
            <v>Edamame Grade D</v>
          </cell>
          <cell r="J813">
            <v>25</v>
          </cell>
          <cell r="K813">
            <v>700</v>
          </cell>
          <cell r="L813">
            <v>17500</v>
          </cell>
          <cell r="M813" t="str">
            <v>Dijual</v>
          </cell>
          <cell r="N813" t="str">
            <v>Pakusari</v>
          </cell>
          <cell r="O813">
            <v>0</v>
          </cell>
          <cell r="P813">
            <v>0</v>
          </cell>
          <cell r="Q813">
            <v>0</v>
          </cell>
        </row>
        <row r="814">
          <cell r="C814">
            <v>1818</v>
          </cell>
          <cell r="D814">
            <v>38458</v>
          </cell>
          <cell r="E814">
            <v>38488</v>
          </cell>
          <cell r="F814">
            <v>34</v>
          </cell>
          <cell r="G814" t="str">
            <v>Bp.Suki</v>
          </cell>
          <cell r="H814">
            <v>1420</v>
          </cell>
          <cell r="I814" t="str">
            <v>Edamame Grade D</v>
          </cell>
          <cell r="J814">
            <v>25</v>
          </cell>
          <cell r="K814">
            <v>700</v>
          </cell>
          <cell r="L814">
            <v>17500</v>
          </cell>
          <cell r="M814" t="str">
            <v>Dijual</v>
          </cell>
          <cell r="N814" t="str">
            <v>Mangli</v>
          </cell>
          <cell r="O814">
            <v>0</v>
          </cell>
          <cell r="P814">
            <v>0</v>
          </cell>
          <cell r="Q814">
            <v>0</v>
          </cell>
        </row>
        <row r="815">
          <cell r="C815">
            <v>1819</v>
          </cell>
          <cell r="D815">
            <v>38458</v>
          </cell>
          <cell r="E815">
            <v>38488</v>
          </cell>
          <cell r="F815">
            <v>51</v>
          </cell>
          <cell r="G815" t="str">
            <v>Bp.Trisno</v>
          </cell>
          <cell r="H815">
            <v>1420</v>
          </cell>
          <cell r="I815" t="str">
            <v>Edamame Grade D</v>
          </cell>
          <cell r="J815">
            <v>25</v>
          </cell>
          <cell r="K815">
            <v>700</v>
          </cell>
          <cell r="L815">
            <v>17500</v>
          </cell>
          <cell r="M815" t="str">
            <v>Dijual</v>
          </cell>
          <cell r="N815" t="str">
            <v>Pakusari</v>
          </cell>
          <cell r="O815">
            <v>0</v>
          </cell>
          <cell r="P815">
            <v>0</v>
          </cell>
          <cell r="Q815">
            <v>0</v>
          </cell>
        </row>
        <row r="816">
          <cell r="C816">
            <v>1820</v>
          </cell>
          <cell r="D816">
            <v>38458</v>
          </cell>
          <cell r="E816">
            <v>38488</v>
          </cell>
          <cell r="F816">
            <v>29</v>
          </cell>
          <cell r="G816" t="str">
            <v>P. Kusnadi</v>
          </cell>
          <cell r="H816">
            <v>1420</v>
          </cell>
          <cell r="I816" t="str">
            <v>Edamame Grade D</v>
          </cell>
          <cell r="J816">
            <v>25</v>
          </cell>
          <cell r="K816">
            <v>700</v>
          </cell>
          <cell r="L816">
            <v>17500</v>
          </cell>
          <cell r="M816" t="str">
            <v>Dijual</v>
          </cell>
          <cell r="N816" t="str">
            <v>Mayang - Jember</v>
          </cell>
          <cell r="O816">
            <v>0</v>
          </cell>
          <cell r="P816">
            <v>0</v>
          </cell>
          <cell r="Q816">
            <v>0</v>
          </cell>
        </row>
        <row r="817">
          <cell r="C817">
            <v>1821</v>
          </cell>
          <cell r="D817">
            <v>38458</v>
          </cell>
          <cell r="E817">
            <v>38488</v>
          </cell>
          <cell r="F817">
            <v>45</v>
          </cell>
          <cell r="G817" t="str">
            <v>Bp.Nurul</v>
          </cell>
          <cell r="H817">
            <v>1420</v>
          </cell>
          <cell r="I817" t="str">
            <v>Edamame Grade D</v>
          </cell>
          <cell r="J817">
            <v>50</v>
          </cell>
          <cell r="K817">
            <v>700</v>
          </cell>
          <cell r="L817">
            <v>35000</v>
          </cell>
          <cell r="M817" t="str">
            <v>Dijual</v>
          </cell>
          <cell r="N817" t="str">
            <v>Jember</v>
          </cell>
          <cell r="O817">
            <v>0</v>
          </cell>
          <cell r="P817">
            <v>0</v>
          </cell>
          <cell r="Q817">
            <v>0</v>
          </cell>
        </row>
        <row r="818">
          <cell r="C818">
            <v>1822</v>
          </cell>
          <cell r="D818">
            <v>38458</v>
          </cell>
          <cell r="E818">
            <v>38488</v>
          </cell>
          <cell r="F818">
            <v>48</v>
          </cell>
          <cell r="G818" t="str">
            <v>Bp.Sanusi</v>
          </cell>
          <cell r="H818">
            <v>1420</v>
          </cell>
          <cell r="I818" t="str">
            <v>Edamame Grade D</v>
          </cell>
          <cell r="J818">
            <v>25</v>
          </cell>
          <cell r="K818">
            <v>700</v>
          </cell>
          <cell r="L818">
            <v>17500</v>
          </cell>
          <cell r="M818" t="str">
            <v>Dijual</v>
          </cell>
          <cell r="N818" t="str">
            <v>Jember</v>
          </cell>
          <cell r="O818">
            <v>0</v>
          </cell>
          <cell r="P818">
            <v>0</v>
          </cell>
          <cell r="Q818">
            <v>0</v>
          </cell>
        </row>
        <row r="819">
          <cell r="C819">
            <v>1823</v>
          </cell>
          <cell r="D819">
            <v>38458</v>
          </cell>
          <cell r="E819">
            <v>38488</v>
          </cell>
          <cell r="F819">
            <v>53</v>
          </cell>
          <cell r="G819" t="str">
            <v>Bp.Siti</v>
          </cell>
          <cell r="H819">
            <v>1420</v>
          </cell>
          <cell r="I819" t="str">
            <v>Edamame Grade D</v>
          </cell>
          <cell r="J819">
            <v>20</v>
          </cell>
          <cell r="K819">
            <v>700</v>
          </cell>
          <cell r="L819">
            <v>14000</v>
          </cell>
          <cell r="M819" t="str">
            <v>Dijual</v>
          </cell>
          <cell r="N819" t="str">
            <v>Jember</v>
          </cell>
          <cell r="O819">
            <v>0</v>
          </cell>
          <cell r="P819">
            <v>0</v>
          </cell>
          <cell r="Q819">
            <v>0</v>
          </cell>
        </row>
        <row r="820">
          <cell r="C820">
            <v>1824</v>
          </cell>
          <cell r="D820">
            <v>38458</v>
          </cell>
          <cell r="E820">
            <v>38488</v>
          </cell>
          <cell r="F820">
            <v>46</v>
          </cell>
          <cell r="G820" t="str">
            <v>Bp.Salma</v>
          </cell>
          <cell r="H820">
            <v>1420</v>
          </cell>
          <cell r="I820" t="str">
            <v>Edamame Grade D</v>
          </cell>
          <cell r="J820">
            <v>25</v>
          </cell>
          <cell r="K820">
            <v>700</v>
          </cell>
          <cell r="L820">
            <v>17500</v>
          </cell>
          <cell r="M820" t="str">
            <v>Dijual</v>
          </cell>
          <cell r="N820" t="str">
            <v>Jember</v>
          </cell>
          <cell r="O820">
            <v>0</v>
          </cell>
          <cell r="P820">
            <v>0</v>
          </cell>
          <cell r="Q820">
            <v>0</v>
          </cell>
        </row>
        <row r="821">
          <cell r="C821">
            <v>1825</v>
          </cell>
          <cell r="D821">
            <v>38458</v>
          </cell>
          <cell r="E821">
            <v>38488</v>
          </cell>
          <cell r="F821">
            <v>31</v>
          </cell>
          <cell r="G821" t="str">
            <v xml:space="preserve">Ibu Mariam </v>
          </cell>
          <cell r="H821">
            <v>1420</v>
          </cell>
          <cell r="I821" t="str">
            <v>Edamame Grade D</v>
          </cell>
          <cell r="J821">
            <v>25</v>
          </cell>
          <cell r="K821">
            <v>700</v>
          </cell>
          <cell r="L821">
            <v>17500</v>
          </cell>
          <cell r="M821" t="str">
            <v>Dijual</v>
          </cell>
          <cell r="N821" t="str">
            <v>Gumelar - Jember</v>
          </cell>
          <cell r="O821">
            <v>0</v>
          </cell>
          <cell r="P821">
            <v>0</v>
          </cell>
          <cell r="Q821">
            <v>0</v>
          </cell>
        </row>
        <row r="822">
          <cell r="D822">
            <v>38458</v>
          </cell>
          <cell r="E822">
            <v>38488</v>
          </cell>
          <cell r="F822">
            <v>0</v>
          </cell>
          <cell r="G822" t="str">
            <v>Karantina</v>
          </cell>
          <cell r="H822">
            <v>6200</v>
          </cell>
          <cell r="I822" t="str">
            <v>Bingkisan Edamame</v>
          </cell>
          <cell r="J822">
            <v>30</v>
          </cell>
          <cell r="K822">
            <v>0</v>
          </cell>
          <cell r="L822">
            <v>0</v>
          </cell>
          <cell r="M822" t="str">
            <v>Bingkisan</v>
          </cell>
          <cell r="N822" t="e">
            <v>#N/A</v>
          </cell>
          <cell r="O822" t="e">
            <v>#N/A</v>
          </cell>
          <cell r="P822" t="e">
            <v>#N/A</v>
          </cell>
          <cell r="Q822" t="e">
            <v>#N/A</v>
          </cell>
        </row>
        <row r="823">
          <cell r="C823">
            <v>1826</v>
          </cell>
          <cell r="D823">
            <v>38458</v>
          </cell>
          <cell r="E823">
            <v>38488</v>
          </cell>
          <cell r="F823">
            <v>30</v>
          </cell>
          <cell r="G823" t="str">
            <v>P. Hanafi</v>
          </cell>
          <cell r="H823">
            <v>1420</v>
          </cell>
          <cell r="I823" t="str">
            <v>Edamame Grade D</v>
          </cell>
          <cell r="J823">
            <v>50</v>
          </cell>
          <cell r="K823">
            <v>700</v>
          </cell>
          <cell r="L823">
            <v>35000</v>
          </cell>
          <cell r="M823" t="str">
            <v>Dijual</v>
          </cell>
          <cell r="N823" t="str">
            <v>Ajung - Jember</v>
          </cell>
          <cell r="O823">
            <v>0</v>
          </cell>
          <cell r="P823">
            <v>0</v>
          </cell>
          <cell r="Q823">
            <v>0</v>
          </cell>
        </row>
        <row r="824">
          <cell r="C824">
            <v>1827</v>
          </cell>
          <cell r="D824">
            <v>38458</v>
          </cell>
          <cell r="E824">
            <v>38488</v>
          </cell>
          <cell r="F824">
            <v>54</v>
          </cell>
          <cell r="G824" t="str">
            <v>Bp.Sugik</v>
          </cell>
          <cell r="H824">
            <v>1420</v>
          </cell>
          <cell r="I824" t="str">
            <v>Edamame Grade D</v>
          </cell>
          <cell r="J824">
            <v>25</v>
          </cell>
          <cell r="K824">
            <v>700</v>
          </cell>
          <cell r="L824">
            <v>17500</v>
          </cell>
          <cell r="M824" t="str">
            <v>Dijual</v>
          </cell>
          <cell r="N824" t="str">
            <v>Ajung - Jember</v>
          </cell>
          <cell r="O824">
            <v>0</v>
          </cell>
          <cell r="P824">
            <v>0</v>
          </cell>
          <cell r="Q824">
            <v>0</v>
          </cell>
        </row>
        <row r="825">
          <cell r="C825">
            <v>1828</v>
          </cell>
          <cell r="D825">
            <v>38458</v>
          </cell>
          <cell r="E825">
            <v>38488</v>
          </cell>
          <cell r="F825">
            <v>41</v>
          </cell>
          <cell r="G825" t="str">
            <v>Bp.Dani</v>
          </cell>
          <cell r="H825">
            <v>1420</v>
          </cell>
          <cell r="I825" t="str">
            <v>Edamame Grade D</v>
          </cell>
          <cell r="J825">
            <v>25</v>
          </cell>
          <cell r="K825">
            <v>700</v>
          </cell>
          <cell r="L825">
            <v>17500</v>
          </cell>
          <cell r="M825" t="str">
            <v>Dijual</v>
          </cell>
          <cell r="N825" t="str">
            <v>Pakusari</v>
          </cell>
          <cell r="O825">
            <v>0</v>
          </cell>
          <cell r="P825">
            <v>0</v>
          </cell>
          <cell r="Q825">
            <v>0</v>
          </cell>
        </row>
        <row r="826">
          <cell r="C826">
            <v>1829</v>
          </cell>
          <cell r="D826">
            <v>38458</v>
          </cell>
          <cell r="E826">
            <v>38488</v>
          </cell>
          <cell r="F826">
            <v>22</v>
          </cell>
          <cell r="G826" t="str">
            <v>Hadi Patrang</v>
          </cell>
          <cell r="H826">
            <v>1420</v>
          </cell>
          <cell r="I826" t="str">
            <v>Edamame Grade D</v>
          </cell>
          <cell r="J826">
            <v>50</v>
          </cell>
          <cell r="K826">
            <v>700</v>
          </cell>
          <cell r="L826">
            <v>35000</v>
          </cell>
          <cell r="M826" t="str">
            <v>Dijual</v>
          </cell>
          <cell r="N826" t="str">
            <v>Jl Blimbing 70 Patrang Jember</v>
          </cell>
          <cell r="O826" t="str">
            <v>0331 428850</v>
          </cell>
          <cell r="P826" t="str">
            <v>Hadi Purnomo</v>
          </cell>
          <cell r="Q826" t="str">
            <v>-</v>
          </cell>
        </row>
        <row r="827">
          <cell r="C827">
            <v>1830</v>
          </cell>
          <cell r="D827">
            <v>38459</v>
          </cell>
          <cell r="E827">
            <v>38489</v>
          </cell>
          <cell r="F827">
            <v>32</v>
          </cell>
          <cell r="G827" t="str">
            <v>Bp. Joko Santoso</v>
          </cell>
          <cell r="H827">
            <v>1312</v>
          </cell>
          <cell r="I827" t="str">
            <v>Edamame Grade C Manis</v>
          </cell>
          <cell r="J827">
            <v>10</v>
          </cell>
          <cell r="K827">
            <v>3000</v>
          </cell>
          <cell r="L827">
            <v>30000</v>
          </cell>
          <cell r="M827" t="str">
            <v>Dijual</v>
          </cell>
          <cell r="N827" t="str">
            <v>Jl. Baruk Utara VIII / 7 Surabaya</v>
          </cell>
          <cell r="O827" t="str">
            <v>031 8706359</v>
          </cell>
          <cell r="P827" t="str">
            <v>-</v>
          </cell>
          <cell r="Q827">
            <v>0</v>
          </cell>
        </row>
        <row r="828">
          <cell r="D828">
            <v>38459</v>
          </cell>
          <cell r="E828">
            <v>38489</v>
          </cell>
          <cell r="F828">
            <v>32</v>
          </cell>
          <cell r="G828" t="str">
            <v>Bp. Joko Santoso</v>
          </cell>
          <cell r="H828">
            <v>1322</v>
          </cell>
          <cell r="I828" t="str">
            <v>Edamame Grade C Asin</v>
          </cell>
          <cell r="J828">
            <v>20</v>
          </cell>
          <cell r="K828">
            <v>3200</v>
          </cell>
          <cell r="L828">
            <v>64000</v>
          </cell>
          <cell r="M828" t="str">
            <v>Dijual</v>
          </cell>
          <cell r="N828" t="str">
            <v>Jl. Baruk Utara VIII / 7 Surabaya</v>
          </cell>
          <cell r="O828" t="str">
            <v>031 8706359</v>
          </cell>
          <cell r="P828" t="str">
            <v>-</v>
          </cell>
          <cell r="Q828">
            <v>0</v>
          </cell>
        </row>
        <row r="829">
          <cell r="C829">
            <v>1831</v>
          </cell>
          <cell r="D829">
            <v>38460</v>
          </cell>
          <cell r="E829">
            <v>38490</v>
          </cell>
          <cell r="F829">
            <v>7</v>
          </cell>
          <cell r="G829" t="str">
            <v xml:space="preserve">UD. Arum Sari  </v>
          </cell>
          <cell r="H829">
            <v>1313</v>
          </cell>
          <cell r="I829" t="str">
            <v>Edamame Grade C Manis</v>
          </cell>
          <cell r="J829">
            <v>9</v>
          </cell>
          <cell r="K829">
            <v>3400</v>
          </cell>
          <cell r="L829">
            <v>30600</v>
          </cell>
          <cell r="M829" t="str">
            <v>Dijual</v>
          </cell>
          <cell r="N829" t="str">
            <v>Jl. LetJend. Suprapto 11 - Jember</v>
          </cell>
          <cell r="O829" t="str">
            <v>0331 333052</v>
          </cell>
          <cell r="P829" t="str">
            <v>Ahmad Taufik</v>
          </cell>
          <cell r="Q829" t="str">
            <v>-</v>
          </cell>
        </row>
        <row r="830">
          <cell r="D830">
            <v>38460</v>
          </cell>
          <cell r="E830">
            <v>38490</v>
          </cell>
          <cell r="F830">
            <v>7</v>
          </cell>
          <cell r="G830" t="str">
            <v xml:space="preserve">UD. Arum Sari  </v>
          </cell>
          <cell r="H830">
            <v>1323</v>
          </cell>
          <cell r="I830" t="str">
            <v>Edamame Grade C Asin</v>
          </cell>
          <cell r="J830">
            <v>9</v>
          </cell>
          <cell r="K830">
            <v>3600</v>
          </cell>
          <cell r="L830">
            <v>32400</v>
          </cell>
          <cell r="M830" t="str">
            <v>Dijual</v>
          </cell>
          <cell r="N830" t="str">
            <v>Jl. LetJend. Suprapto 11 - Jember</v>
          </cell>
          <cell r="O830" t="str">
            <v>0331 333052</v>
          </cell>
          <cell r="P830" t="str">
            <v>Ahmad Taufik</v>
          </cell>
          <cell r="Q830" t="str">
            <v>-</v>
          </cell>
        </row>
        <row r="831">
          <cell r="C831">
            <v>1832</v>
          </cell>
          <cell r="D831">
            <v>38460</v>
          </cell>
          <cell r="E831">
            <v>38490</v>
          </cell>
          <cell r="F831">
            <v>7</v>
          </cell>
          <cell r="G831" t="str">
            <v xml:space="preserve">UD. Arum Sari  </v>
          </cell>
          <cell r="H831">
            <v>1420</v>
          </cell>
          <cell r="I831" t="str">
            <v>Edamame Grade D</v>
          </cell>
          <cell r="J831">
            <v>100</v>
          </cell>
          <cell r="K831">
            <v>700</v>
          </cell>
          <cell r="L831">
            <v>70000</v>
          </cell>
          <cell r="M831" t="str">
            <v>Dijual</v>
          </cell>
          <cell r="N831" t="str">
            <v>Jl. LetJend. Suprapto 11 - Jember</v>
          </cell>
          <cell r="O831" t="str">
            <v>0331 333052</v>
          </cell>
          <cell r="P831" t="str">
            <v>Ahmad Taufik</v>
          </cell>
          <cell r="Q831" t="str">
            <v>-</v>
          </cell>
        </row>
        <row r="832">
          <cell r="C832">
            <v>1833</v>
          </cell>
          <cell r="D832">
            <v>38460</v>
          </cell>
          <cell r="E832">
            <v>38490</v>
          </cell>
          <cell r="F832">
            <v>55</v>
          </cell>
          <cell r="G832" t="str">
            <v>Bp.Saiful</v>
          </cell>
          <cell r="H832">
            <v>1420</v>
          </cell>
          <cell r="I832" t="str">
            <v>Edamame Grade D</v>
          </cell>
          <cell r="J832">
            <v>25</v>
          </cell>
          <cell r="K832">
            <v>700</v>
          </cell>
          <cell r="L832">
            <v>17500</v>
          </cell>
          <cell r="M832" t="str">
            <v>Dijual</v>
          </cell>
          <cell r="N832" t="str">
            <v>Pakusari</v>
          </cell>
          <cell r="O832">
            <v>0</v>
          </cell>
          <cell r="P832">
            <v>0</v>
          </cell>
          <cell r="Q832">
            <v>0</v>
          </cell>
        </row>
        <row r="833">
          <cell r="C833">
            <v>1834</v>
          </cell>
          <cell r="D833">
            <v>38460</v>
          </cell>
          <cell r="E833">
            <v>38490</v>
          </cell>
          <cell r="F833">
            <v>51</v>
          </cell>
          <cell r="G833" t="str">
            <v>Bp.Trisno</v>
          </cell>
          <cell r="H833">
            <v>1420</v>
          </cell>
          <cell r="I833" t="str">
            <v>Edamame Grade D</v>
          </cell>
          <cell r="J833">
            <v>25</v>
          </cell>
          <cell r="K833">
            <v>700</v>
          </cell>
          <cell r="L833">
            <v>17500</v>
          </cell>
          <cell r="M833" t="str">
            <v>Dijual</v>
          </cell>
          <cell r="N833" t="str">
            <v>Pakusari</v>
          </cell>
          <cell r="O833">
            <v>0</v>
          </cell>
          <cell r="P833">
            <v>0</v>
          </cell>
          <cell r="Q833">
            <v>0</v>
          </cell>
        </row>
        <row r="834">
          <cell r="C834">
            <v>1835</v>
          </cell>
          <cell r="D834">
            <v>38460</v>
          </cell>
          <cell r="E834">
            <v>38490</v>
          </cell>
          <cell r="F834">
            <v>29</v>
          </cell>
          <cell r="G834" t="str">
            <v>P. Kusnadi</v>
          </cell>
          <cell r="H834">
            <v>1420</v>
          </cell>
          <cell r="I834" t="str">
            <v>Edamame Grade D</v>
          </cell>
          <cell r="J834">
            <v>25</v>
          </cell>
          <cell r="K834">
            <v>700</v>
          </cell>
          <cell r="L834">
            <v>17500</v>
          </cell>
          <cell r="M834" t="str">
            <v>Dijual</v>
          </cell>
          <cell r="N834" t="str">
            <v>Mayang - Jember</v>
          </cell>
          <cell r="O834">
            <v>0</v>
          </cell>
          <cell r="P834">
            <v>0</v>
          </cell>
          <cell r="Q834">
            <v>0</v>
          </cell>
        </row>
        <row r="835">
          <cell r="C835">
            <v>1836</v>
          </cell>
          <cell r="D835">
            <v>38460</v>
          </cell>
          <cell r="E835">
            <v>38490</v>
          </cell>
          <cell r="F835">
            <v>48</v>
          </cell>
          <cell r="G835" t="str">
            <v>Bp.Sanusi</v>
          </cell>
          <cell r="H835">
            <v>1420</v>
          </cell>
          <cell r="I835" t="str">
            <v>Edamame Grade D</v>
          </cell>
          <cell r="J835">
            <v>25</v>
          </cell>
          <cell r="K835">
            <v>700</v>
          </cell>
          <cell r="L835">
            <v>17500</v>
          </cell>
          <cell r="M835" t="str">
            <v>Dijual</v>
          </cell>
          <cell r="N835" t="str">
            <v>Jember</v>
          </cell>
          <cell r="O835">
            <v>0</v>
          </cell>
          <cell r="P835">
            <v>0</v>
          </cell>
          <cell r="Q835">
            <v>0</v>
          </cell>
        </row>
        <row r="836">
          <cell r="C836">
            <v>1837</v>
          </cell>
          <cell r="D836">
            <v>38460</v>
          </cell>
          <cell r="E836">
            <v>38490</v>
          </cell>
          <cell r="F836">
            <v>45</v>
          </cell>
          <cell r="G836" t="str">
            <v>Bp.Nurul</v>
          </cell>
          <cell r="H836">
            <v>1420</v>
          </cell>
          <cell r="I836" t="str">
            <v>Edamame Grade D</v>
          </cell>
          <cell r="J836">
            <v>25</v>
          </cell>
          <cell r="K836">
            <v>700</v>
          </cell>
          <cell r="L836">
            <v>17500</v>
          </cell>
          <cell r="M836" t="str">
            <v>Dijual</v>
          </cell>
          <cell r="N836" t="str">
            <v>Jember</v>
          </cell>
          <cell r="O836">
            <v>0</v>
          </cell>
          <cell r="P836">
            <v>0</v>
          </cell>
          <cell r="Q836">
            <v>0</v>
          </cell>
        </row>
        <row r="837">
          <cell r="C837">
            <v>1838</v>
          </cell>
          <cell r="D837">
            <v>38460</v>
          </cell>
          <cell r="E837">
            <v>38490</v>
          </cell>
          <cell r="F837">
            <v>18</v>
          </cell>
          <cell r="G837" t="str">
            <v xml:space="preserve">P. Sunyoto </v>
          </cell>
          <cell r="H837">
            <v>1312</v>
          </cell>
          <cell r="I837" t="str">
            <v>Edamame Grade C Manis</v>
          </cell>
          <cell r="J837">
            <v>75</v>
          </cell>
          <cell r="K837">
            <v>3000</v>
          </cell>
          <cell r="L837">
            <v>225000</v>
          </cell>
          <cell r="M837" t="str">
            <v>Dijual</v>
          </cell>
          <cell r="N837" t="str">
            <v>Perum. Prasaja Mulya A 8 Probolinggo</v>
          </cell>
          <cell r="O837" t="str">
            <v>0335 422608</v>
          </cell>
          <cell r="P837" t="str">
            <v>P. Sunyoto</v>
          </cell>
          <cell r="Q837" t="str">
            <v>-</v>
          </cell>
        </row>
        <row r="838">
          <cell r="D838">
            <v>38460</v>
          </cell>
          <cell r="E838">
            <v>38490</v>
          </cell>
          <cell r="F838">
            <v>18</v>
          </cell>
          <cell r="G838" t="str">
            <v xml:space="preserve">P. Sunyoto </v>
          </cell>
          <cell r="H838">
            <v>1322</v>
          </cell>
          <cell r="I838" t="str">
            <v>Edamame Grade C Asin</v>
          </cell>
          <cell r="J838">
            <v>75</v>
          </cell>
          <cell r="K838">
            <v>3200</v>
          </cell>
          <cell r="L838">
            <v>240000</v>
          </cell>
          <cell r="M838" t="str">
            <v>Dijual</v>
          </cell>
          <cell r="N838" t="str">
            <v>Perum. Prasaja Mulya A 8 Probolinggo</v>
          </cell>
          <cell r="O838" t="str">
            <v>0335 422608</v>
          </cell>
          <cell r="P838" t="str">
            <v>P. Sunyoto</v>
          </cell>
          <cell r="Q838" t="str">
            <v>-</v>
          </cell>
        </row>
        <row r="839">
          <cell r="C839">
            <v>1839</v>
          </cell>
          <cell r="D839">
            <v>38460</v>
          </cell>
          <cell r="E839">
            <v>38490</v>
          </cell>
          <cell r="F839">
            <v>22</v>
          </cell>
          <cell r="G839" t="str">
            <v>Hadi Patrang</v>
          </cell>
          <cell r="H839">
            <v>1420</v>
          </cell>
          <cell r="I839" t="str">
            <v>Edamame Grade D</v>
          </cell>
          <cell r="J839">
            <v>50</v>
          </cell>
          <cell r="K839">
            <v>700</v>
          </cell>
          <cell r="L839">
            <v>35000</v>
          </cell>
          <cell r="M839" t="str">
            <v>Dijual</v>
          </cell>
          <cell r="N839" t="str">
            <v>Jl Blimbing 70 Patrang Jember</v>
          </cell>
          <cell r="O839" t="str">
            <v>0331 428850</v>
          </cell>
          <cell r="P839" t="str">
            <v>Hadi Purnomo</v>
          </cell>
          <cell r="Q839" t="str">
            <v>-</v>
          </cell>
        </row>
        <row r="840">
          <cell r="C840">
            <v>1840</v>
          </cell>
          <cell r="D840">
            <v>38460</v>
          </cell>
          <cell r="E840">
            <v>38490</v>
          </cell>
          <cell r="F840">
            <v>30</v>
          </cell>
          <cell r="G840" t="str">
            <v>P. Hanafi</v>
          </cell>
          <cell r="H840">
            <v>1420</v>
          </cell>
          <cell r="I840" t="str">
            <v>Edamame Grade D</v>
          </cell>
          <cell r="J840">
            <v>50</v>
          </cell>
          <cell r="K840">
            <v>700</v>
          </cell>
          <cell r="L840">
            <v>35000</v>
          </cell>
          <cell r="M840" t="str">
            <v>Dijual</v>
          </cell>
          <cell r="N840" t="str">
            <v>Ajung - Jember</v>
          </cell>
          <cell r="O840">
            <v>0</v>
          </cell>
          <cell r="P840">
            <v>0</v>
          </cell>
          <cell r="Q840">
            <v>0</v>
          </cell>
        </row>
        <row r="841">
          <cell r="C841">
            <v>1841</v>
          </cell>
          <cell r="D841">
            <v>38458</v>
          </cell>
          <cell r="E841">
            <v>38488</v>
          </cell>
          <cell r="F841">
            <v>11</v>
          </cell>
          <cell r="G841" t="str">
            <v xml:space="preserve">UD. Harapan Maju  </v>
          </cell>
          <cell r="H841">
            <v>4200</v>
          </cell>
          <cell r="I841" t="str">
            <v>Edamame Segar Grade B</v>
          </cell>
          <cell r="J841">
            <v>175</v>
          </cell>
          <cell r="K841">
            <v>1650</v>
          </cell>
          <cell r="L841">
            <v>288750</v>
          </cell>
          <cell r="M841" t="str">
            <v>Dijual</v>
          </cell>
          <cell r="N841" t="str">
            <v>Perum. Bedadung Indah Blok CC 7 - Jember</v>
          </cell>
          <cell r="O841" t="str">
            <v>0331 335637</v>
          </cell>
          <cell r="P841" t="str">
            <v>Slamet Sunarno</v>
          </cell>
          <cell r="Q841" t="str">
            <v>-</v>
          </cell>
        </row>
        <row r="842">
          <cell r="C842">
            <v>1842</v>
          </cell>
          <cell r="D842">
            <v>38460</v>
          </cell>
          <cell r="E842">
            <v>38490</v>
          </cell>
          <cell r="F842">
            <v>46</v>
          </cell>
          <cell r="G842" t="str">
            <v>Bp.Salma</v>
          </cell>
          <cell r="H842">
            <v>1420</v>
          </cell>
          <cell r="I842" t="str">
            <v>Edamame Grade D</v>
          </cell>
          <cell r="J842">
            <v>25</v>
          </cell>
          <cell r="K842">
            <v>700</v>
          </cell>
          <cell r="L842">
            <v>17500</v>
          </cell>
          <cell r="M842" t="str">
            <v>Dijual</v>
          </cell>
          <cell r="N842" t="str">
            <v>Jember</v>
          </cell>
          <cell r="O842">
            <v>0</v>
          </cell>
          <cell r="P842">
            <v>0</v>
          </cell>
          <cell r="Q842">
            <v>0</v>
          </cell>
        </row>
        <row r="843">
          <cell r="C843">
            <v>1843</v>
          </cell>
          <cell r="D843">
            <v>38460</v>
          </cell>
          <cell r="E843">
            <v>38490</v>
          </cell>
          <cell r="F843">
            <v>53</v>
          </cell>
          <cell r="G843" t="str">
            <v>Bp.Siti</v>
          </cell>
          <cell r="H843">
            <v>1420</v>
          </cell>
          <cell r="I843" t="str">
            <v>Edamame Grade D</v>
          </cell>
          <cell r="J843">
            <v>25</v>
          </cell>
          <cell r="K843">
            <v>700</v>
          </cell>
          <cell r="L843">
            <v>17500</v>
          </cell>
          <cell r="M843" t="str">
            <v>Dijual</v>
          </cell>
          <cell r="N843" t="str">
            <v>Jember</v>
          </cell>
          <cell r="O843">
            <v>0</v>
          </cell>
          <cell r="P843">
            <v>0</v>
          </cell>
          <cell r="Q843">
            <v>0</v>
          </cell>
        </row>
        <row r="844">
          <cell r="C844">
            <v>1844</v>
          </cell>
          <cell r="D844">
            <v>38460</v>
          </cell>
          <cell r="E844">
            <v>38490</v>
          </cell>
          <cell r="F844">
            <v>31</v>
          </cell>
          <cell r="G844" t="str">
            <v xml:space="preserve">Ibu Mariam </v>
          </cell>
          <cell r="H844">
            <v>1420</v>
          </cell>
          <cell r="I844" t="str">
            <v>Edamame Grade D</v>
          </cell>
          <cell r="J844">
            <v>40</v>
          </cell>
          <cell r="K844">
            <v>700</v>
          </cell>
          <cell r="L844">
            <v>28000</v>
          </cell>
          <cell r="M844" t="str">
            <v>Dijual</v>
          </cell>
          <cell r="N844" t="str">
            <v>Gumelar - Jember</v>
          </cell>
          <cell r="O844">
            <v>0</v>
          </cell>
          <cell r="P844">
            <v>0</v>
          </cell>
          <cell r="Q844">
            <v>0</v>
          </cell>
        </row>
        <row r="845">
          <cell r="C845">
            <v>1845</v>
          </cell>
          <cell r="D845">
            <v>38460</v>
          </cell>
          <cell r="E845">
            <v>38490</v>
          </cell>
          <cell r="F845">
            <v>50</v>
          </cell>
          <cell r="G845" t="str">
            <v>Bp.Hasan</v>
          </cell>
          <cell r="H845">
            <v>1420</v>
          </cell>
          <cell r="I845" t="str">
            <v>Edamame Grade D</v>
          </cell>
          <cell r="J845">
            <v>25</v>
          </cell>
          <cell r="K845">
            <v>700</v>
          </cell>
          <cell r="L845">
            <v>17500</v>
          </cell>
          <cell r="M845" t="str">
            <v>Dijual</v>
          </cell>
          <cell r="N845" t="str">
            <v>Jember</v>
          </cell>
          <cell r="O845">
            <v>0</v>
          </cell>
          <cell r="P845">
            <v>0</v>
          </cell>
          <cell r="Q845">
            <v>0</v>
          </cell>
        </row>
        <row r="846">
          <cell r="C846">
            <v>1846</v>
          </cell>
          <cell r="D846">
            <v>38460</v>
          </cell>
          <cell r="E846">
            <v>38490</v>
          </cell>
          <cell r="F846">
            <v>11</v>
          </cell>
          <cell r="G846" t="str">
            <v xml:space="preserve">UD. Harapan Maju  </v>
          </cell>
          <cell r="H846">
            <v>1315</v>
          </cell>
          <cell r="I846" t="str">
            <v>Edamame Grade C Manis</v>
          </cell>
          <cell r="J846">
            <v>50</v>
          </cell>
          <cell r="K846">
            <v>2800</v>
          </cell>
          <cell r="L846">
            <v>140000</v>
          </cell>
          <cell r="M846" t="str">
            <v>Dijual</v>
          </cell>
          <cell r="N846" t="str">
            <v>Perum. Bedadung Indah Blok CC 7 - Jember</v>
          </cell>
          <cell r="O846" t="str">
            <v>0331 335637</v>
          </cell>
          <cell r="P846" t="str">
            <v>Slamet Sunarno</v>
          </cell>
          <cell r="Q846" t="str">
            <v>-</v>
          </cell>
        </row>
        <row r="847">
          <cell r="D847">
            <v>38460</v>
          </cell>
          <cell r="E847">
            <v>38490</v>
          </cell>
          <cell r="F847">
            <v>11</v>
          </cell>
          <cell r="G847" t="str">
            <v xml:space="preserve">UD. Harapan Maju  </v>
          </cell>
          <cell r="H847">
            <v>1321</v>
          </cell>
          <cell r="I847" t="str">
            <v>Edamame Grade C Asin</v>
          </cell>
          <cell r="J847">
            <v>12.5</v>
          </cell>
          <cell r="K847">
            <v>3600</v>
          </cell>
          <cell r="L847">
            <v>45000</v>
          </cell>
          <cell r="M847" t="str">
            <v>Dijual</v>
          </cell>
          <cell r="N847" t="str">
            <v>Perum. Bedadung Indah Blok CC 7 - Jember</v>
          </cell>
          <cell r="O847" t="str">
            <v>0331 335637</v>
          </cell>
          <cell r="P847" t="str">
            <v>Slamet Sunarno</v>
          </cell>
          <cell r="Q847" t="str">
            <v>-</v>
          </cell>
        </row>
        <row r="848">
          <cell r="D848">
            <v>38460</v>
          </cell>
          <cell r="E848">
            <v>38490</v>
          </cell>
          <cell r="F848">
            <v>11</v>
          </cell>
          <cell r="G848" t="str">
            <v xml:space="preserve">UD. Harapan Maju  </v>
          </cell>
          <cell r="H848">
            <v>1314</v>
          </cell>
          <cell r="I848" t="str">
            <v>Edamame Grade C Manis</v>
          </cell>
          <cell r="J848">
            <v>15</v>
          </cell>
          <cell r="K848">
            <v>3200</v>
          </cell>
          <cell r="L848">
            <v>48000</v>
          </cell>
          <cell r="M848" t="str">
            <v>Dijual</v>
          </cell>
          <cell r="N848" t="str">
            <v>Perum. Bedadung Indah Blok CC 7 - Jember</v>
          </cell>
          <cell r="O848" t="str">
            <v>0331 335637</v>
          </cell>
          <cell r="P848" t="str">
            <v>Slamet Sunarno</v>
          </cell>
          <cell r="Q848" t="str">
            <v>-</v>
          </cell>
        </row>
        <row r="849">
          <cell r="D849">
            <v>38460</v>
          </cell>
          <cell r="E849">
            <v>38490</v>
          </cell>
          <cell r="F849">
            <v>11</v>
          </cell>
          <cell r="G849" t="str">
            <v xml:space="preserve">UD. Harapan Maju  </v>
          </cell>
          <cell r="H849">
            <v>1324</v>
          </cell>
          <cell r="I849" t="str">
            <v>Edamame Grade C Asin</v>
          </cell>
          <cell r="J849">
            <v>15</v>
          </cell>
          <cell r="K849">
            <v>3400</v>
          </cell>
          <cell r="L849">
            <v>51000</v>
          </cell>
          <cell r="M849" t="str">
            <v>Dijual</v>
          </cell>
          <cell r="N849" t="str">
            <v>Perum. Bedadung Indah Blok CC 7 - Jember</v>
          </cell>
          <cell r="O849" t="str">
            <v>0331 335637</v>
          </cell>
          <cell r="P849" t="str">
            <v>Slamet Sunarno</v>
          </cell>
          <cell r="Q849" t="str">
            <v>-</v>
          </cell>
        </row>
        <row r="850">
          <cell r="D850">
            <v>38460</v>
          </cell>
          <cell r="E850">
            <v>38490</v>
          </cell>
          <cell r="F850">
            <v>11</v>
          </cell>
          <cell r="G850" t="str">
            <v xml:space="preserve">UD. Harapan Maju  </v>
          </cell>
          <cell r="H850">
            <v>1313</v>
          </cell>
          <cell r="I850" t="str">
            <v>Edamame Grade C Manis</v>
          </cell>
          <cell r="J850">
            <v>15</v>
          </cell>
          <cell r="K850">
            <v>3400</v>
          </cell>
          <cell r="L850">
            <v>51000</v>
          </cell>
          <cell r="M850" t="str">
            <v>Dijual</v>
          </cell>
          <cell r="N850" t="str">
            <v>Perum. Bedadung Indah Blok CC 7 - Jember</v>
          </cell>
          <cell r="O850" t="str">
            <v>0331 335637</v>
          </cell>
          <cell r="P850" t="str">
            <v>Slamet Sunarno</v>
          </cell>
          <cell r="Q850" t="str">
            <v>-</v>
          </cell>
        </row>
        <row r="851">
          <cell r="D851">
            <v>38460</v>
          </cell>
          <cell r="E851">
            <v>38490</v>
          </cell>
          <cell r="F851">
            <v>11</v>
          </cell>
          <cell r="G851" t="str">
            <v xml:space="preserve">UD. Harapan Maju  </v>
          </cell>
          <cell r="H851">
            <v>1323</v>
          </cell>
          <cell r="I851" t="str">
            <v>Edamame Grade C Asin</v>
          </cell>
          <cell r="J851">
            <v>15</v>
          </cell>
          <cell r="K851">
            <v>3600</v>
          </cell>
          <cell r="L851">
            <v>54000</v>
          </cell>
          <cell r="M851" t="str">
            <v>Dijual</v>
          </cell>
          <cell r="N851" t="str">
            <v>Perum. Bedadung Indah Blok CC 7 - Jember</v>
          </cell>
          <cell r="O851" t="str">
            <v>0331 335637</v>
          </cell>
          <cell r="P851" t="str">
            <v>Slamet Sunarno</v>
          </cell>
          <cell r="Q851" t="str">
            <v>-</v>
          </cell>
        </row>
        <row r="852">
          <cell r="C852">
            <v>1847</v>
          </cell>
          <cell r="D852">
            <v>38462</v>
          </cell>
          <cell r="E852">
            <v>38492</v>
          </cell>
          <cell r="F852">
            <v>15</v>
          </cell>
          <cell r="G852" t="str">
            <v>UD. Vitta Prima</v>
          </cell>
          <cell r="H852">
            <v>1313</v>
          </cell>
          <cell r="I852" t="str">
            <v>Edamame Grade C Manis</v>
          </cell>
          <cell r="J852">
            <v>15</v>
          </cell>
          <cell r="K852">
            <v>3400</v>
          </cell>
          <cell r="L852">
            <v>51000</v>
          </cell>
          <cell r="M852" t="str">
            <v>Dijual</v>
          </cell>
          <cell r="N852" t="str">
            <v>Jl. LetJend. Suprapto Gg. 3A No. 47 - Jember</v>
          </cell>
          <cell r="O852" t="str">
            <v>0331 334117</v>
          </cell>
          <cell r="P852" t="str">
            <v>Eko Pramudianto</v>
          </cell>
          <cell r="Q852" t="str">
            <v>-</v>
          </cell>
        </row>
        <row r="853">
          <cell r="D853">
            <v>38462</v>
          </cell>
          <cell r="E853">
            <v>38492</v>
          </cell>
          <cell r="F853">
            <v>15</v>
          </cell>
          <cell r="G853" t="str">
            <v>UD. Vitta Prima</v>
          </cell>
          <cell r="H853">
            <v>1314</v>
          </cell>
          <cell r="I853" t="str">
            <v>Edamame Grade C Manis</v>
          </cell>
          <cell r="J853">
            <v>15</v>
          </cell>
          <cell r="K853">
            <v>3200</v>
          </cell>
          <cell r="L853">
            <v>48000</v>
          </cell>
          <cell r="M853" t="str">
            <v>Dijual</v>
          </cell>
          <cell r="N853" t="str">
            <v>Jl. LetJend. Suprapto Gg. 3A No. 47 - Jember</v>
          </cell>
          <cell r="O853" t="str">
            <v>0331 334117</v>
          </cell>
          <cell r="P853" t="str">
            <v>Eko Pramudianto</v>
          </cell>
          <cell r="Q853" t="str">
            <v>-</v>
          </cell>
        </row>
        <row r="854">
          <cell r="D854">
            <v>38462</v>
          </cell>
          <cell r="E854">
            <v>38492</v>
          </cell>
          <cell r="F854">
            <v>15</v>
          </cell>
          <cell r="G854" t="str">
            <v>UD. Vitta Prima</v>
          </cell>
          <cell r="H854">
            <v>1323</v>
          </cell>
          <cell r="I854" t="str">
            <v>Edamame Grade C Asin</v>
          </cell>
          <cell r="J854">
            <v>15</v>
          </cell>
          <cell r="K854">
            <v>3600</v>
          </cell>
          <cell r="L854">
            <v>54000</v>
          </cell>
          <cell r="M854" t="str">
            <v>Dijual</v>
          </cell>
          <cell r="N854" t="str">
            <v>Jl. LetJend. Suprapto Gg. 3A No. 47 - Jember</v>
          </cell>
          <cell r="O854" t="str">
            <v>0331 334117</v>
          </cell>
          <cell r="P854" t="str">
            <v>Eko Pramudianto</v>
          </cell>
          <cell r="Q854" t="str">
            <v>-</v>
          </cell>
        </row>
        <row r="855">
          <cell r="D855">
            <v>38462</v>
          </cell>
          <cell r="E855">
            <v>38492</v>
          </cell>
          <cell r="F855">
            <v>15</v>
          </cell>
          <cell r="G855" t="str">
            <v>UD. Vitta Prima</v>
          </cell>
          <cell r="H855">
            <v>1324</v>
          </cell>
          <cell r="I855" t="str">
            <v>Edamame Grade C Asin</v>
          </cell>
          <cell r="J855">
            <v>15</v>
          </cell>
          <cell r="K855">
            <v>3400</v>
          </cell>
          <cell r="L855">
            <v>51000</v>
          </cell>
          <cell r="M855" t="str">
            <v>Dijual</v>
          </cell>
          <cell r="N855" t="str">
            <v>Jl. LetJend. Suprapto Gg. 3A No. 47 - Jember</v>
          </cell>
          <cell r="O855" t="str">
            <v>0331 334117</v>
          </cell>
          <cell r="P855" t="str">
            <v>Eko Pramudianto</v>
          </cell>
          <cell r="Q855" t="str">
            <v>-</v>
          </cell>
        </row>
        <row r="856">
          <cell r="D856">
            <v>38462</v>
          </cell>
          <cell r="E856">
            <v>38492</v>
          </cell>
          <cell r="F856">
            <v>15</v>
          </cell>
          <cell r="G856" t="str">
            <v>UD. Vitta Prima</v>
          </cell>
          <cell r="H856">
            <v>1322</v>
          </cell>
          <cell r="I856" t="str">
            <v>Edamame Grade C Asin</v>
          </cell>
          <cell r="J856">
            <v>40</v>
          </cell>
          <cell r="K856">
            <v>3200</v>
          </cell>
          <cell r="L856">
            <v>128000</v>
          </cell>
          <cell r="M856" t="str">
            <v>Dijual</v>
          </cell>
          <cell r="N856" t="str">
            <v>Jl. LetJend. Suprapto Gg. 3A No. 47 - Jember</v>
          </cell>
          <cell r="O856" t="str">
            <v>0331 334117</v>
          </cell>
          <cell r="P856" t="str">
            <v>Eko Pramudianto</v>
          </cell>
          <cell r="Q856" t="str">
            <v>-</v>
          </cell>
        </row>
        <row r="857">
          <cell r="C857">
            <v>1848</v>
          </cell>
          <cell r="D857">
            <v>38460</v>
          </cell>
          <cell r="E857">
            <v>38490</v>
          </cell>
          <cell r="F857">
            <v>15</v>
          </cell>
          <cell r="G857" t="str">
            <v>UD. Vitta Prima</v>
          </cell>
          <cell r="H857">
            <v>1312</v>
          </cell>
          <cell r="I857" t="str">
            <v>Edamame Grade C Manis</v>
          </cell>
          <cell r="J857">
            <v>35</v>
          </cell>
          <cell r="K857">
            <v>3000</v>
          </cell>
          <cell r="L857">
            <v>105000</v>
          </cell>
          <cell r="M857" t="str">
            <v>Dijual</v>
          </cell>
          <cell r="N857" t="str">
            <v>Jl. LetJend. Suprapto Gg. 3A No. 47 - Jember</v>
          </cell>
          <cell r="O857" t="str">
            <v>0331 334117</v>
          </cell>
          <cell r="P857" t="str">
            <v>Eko Pramudianto</v>
          </cell>
          <cell r="Q857" t="str">
            <v>-</v>
          </cell>
        </row>
        <row r="858">
          <cell r="D858">
            <v>38460</v>
          </cell>
          <cell r="E858">
            <v>38490</v>
          </cell>
          <cell r="F858">
            <v>15</v>
          </cell>
          <cell r="G858" t="str">
            <v>UD. Vitta Prima</v>
          </cell>
          <cell r="H858">
            <v>1322</v>
          </cell>
          <cell r="I858" t="str">
            <v>Edamame Grade C Asin</v>
          </cell>
          <cell r="J858">
            <v>65</v>
          </cell>
          <cell r="K858">
            <v>3200</v>
          </cell>
          <cell r="L858">
            <v>208000</v>
          </cell>
          <cell r="M858" t="str">
            <v>Dijual</v>
          </cell>
          <cell r="N858" t="str">
            <v>Jl. LetJend. Suprapto Gg. 3A No. 47 - Jember</v>
          </cell>
          <cell r="O858" t="str">
            <v>0331 334117</v>
          </cell>
          <cell r="P858" t="str">
            <v>Eko Pramudianto</v>
          </cell>
          <cell r="Q858" t="str">
            <v>-</v>
          </cell>
        </row>
        <row r="859">
          <cell r="C859">
            <v>1849</v>
          </cell>
          <cell r="D859">
            <v>38460</v>
          </cell>
          <cell r="E859">
            <v>38490</v>
          </cell>
          <cell r="F859">
            <v>7</v>
          </cell>
          <cell r="G859" t="str">
            <v xml:space="preserve">UD. Arum Sari  </v>
          </cell>
          <cell r="H859">
            <v>1420</v>
          </cell>
          <cell r="I859" t="str">
            <v>Edamame Grade D</v>
          </cell>
          <cell r="J859">
            <v>100</v>
          </cell>
          <cell r="K859">
            <v>700</v>
          </cell>
          <cell r="L859">
            <v>70000</v>
          </cell>
          <cell r="M859" t="str">
            <v>Dijual</v>
          </cell>
          <cell r="N859" t="str">
            <v>Jl. LetJend. Suprapto 11 - Jember</v>
          </cell>
          <cell r="O859" t="str">
            <v>0331 333052</v>
          </cell>
          <cell r="P859" t="str">
            <v>Ahmad Taufik</v>
          </cell>
          <cell r="Q859" t="str">
            <v>-</v>
          </cell>
        </row>
        <row r="860">
          <cell r="C860">
            <v>1850</v>
          </cell>
          <cell r="D860">
            <v>38462</v>
          </cell>
          <cell r="E860">
            <v>38492</v>
          </cell>
          <cell r="F860">
            <v>10</v>
          </cell>
          <cell r="G860" t="str">
            <v xml:space="preserve">PT. Saung Mirwan </v>
          </cell>
          <cell r="H860">
            <v>4100</v>
          </cell>
          <cell r="I860" t="str">
            <v>Edamame Segar Grade A</v>
          </cell>
          <cell r="J860">
            <v>1000</v>
          </cell>
          <cell r="K860">
            <v>3500</v>
          </cell>
          <cell r="L860">
            <v>3500000</v>
          </cell>
          <cell r="M860" t="str">
            <v>Dijual</v>
          </cell>
          <cell r="N860" t="str">
            <v>Jl. Cekopo Selatan Ds. Sukamana - Bogor</v>
          </cell>
          <cell r="O860" t="str">
            <v>0251 241269</v>
          </cell>
          <cell r="P860" t="str">
            <v>Bp. Rolis</v>
          </cell>
          <cell r="Q860" t="str">
            <v>-</v>
          </cell>
        </row>
        <row r="861">
          <cell r="C861">
            <v>1851</v>
          </cell>
          <cell r="D861">
            <v>38461</v>
          </cell>
          <cell r="E861">
            <v>38491</v>
          </cell>
          <cell r="F861">
            <v>15</v>
          </cell>
          <cell r="G861" t="str">
            <v>UD. Vitta Prima</v>
          </cell>
          <cell r="H861">
            <v>2200</v>
          </cell>
          <cell r="I861" t="str">
            <v>Mukimame Beku B</v>
          </cell>
          <cell r="J861">
            <v>80</v>
          </cell>
          <cell r="K861">
            <v>1250</v>
          </cell>
          <cell r="L861">
            <v>100000</v>
          </cell>
          <cell r="M861" t="str">
            <v>Dijual</v>
          </cell>
          <cell r="N861" t="str">
            <v>Jl. LetJend. Suprapto Gg. 3A No. 47 - Jember</v>
          </cell>
          <cell r="O861" t="str">
            <v>0331 334117</v>
          </cell>
          <cell r="P861" t="str">
            <v>Eko Pramudianto</v>
          </cell>
          <cell r="Q861" t="str">
            <v>-</v>
          </cell>
        </row>
        <row r="862">
          <cell r="C862">
            <v>1852</v>
          </cell>
          <cell r="D862">
            <v>38461</v>
          </cell>
          <cell r="E862">
            <v>38491</v>
          </cell>
          <cell r="F862">
            <v>29</v>
          </cell>
          <cell r="G862" t="str">
            <v>P. Kusnadi</v>
          </cell>
          <cell r="H862">
            <v>1420</v>
          </cell>
          <cell r="I862" t="str">
            <v>Edamame Grade D</v>
          </cell>
          <cell r="J862">
            <v>25</v>
          </cell>
          <cell r="K862">
            <v>700</v>
          </cell>
          <cell r="L862">
            <v>17500</v>
          </cell>
          <cell r="M862" t="str">
            <v>Dijual</v>
          </cell>
          <cell r="N862" t="str">
            <v>Mayang - Jember</v>
          </cell>
          <cell r="O862">
            <v>0</v>
          </cell>
          <cell r="P862">
            <v>0</v>
          </cell>
          <cell r="Q862">
            <v>0</v>
          </cell>
        </row>
        <row r="863">
          <cell r="C863">
            <v>1853</v>
          </cell>
          <cell r="D863">
            <v>38461</v>
          </cell>
          <cell r="E863">
            <v>38491</v>
          </cell>
          <cell r="F863">
            <v>30</v>
          </cell>
          <cell r="G863" t="str">
            <v>P. Hanafi</v>
          </cell>
          <cell r="H863">
            <v>1420</v>
          </cell>
          <cell r="I863" t="str">
            <v>Edamame Grade D</v>
          </cell>
          <cell r="J863">
            <v>60</v>
          </cell>
          <cell r="K863">
            <v>700</v>
          </cell>
          <cell r="L863">
            <v>42000</v>
          </cell>
          <cell r="M863" t="str">
            <v>Dijual</v>
          </cell>
          <cell r="N863" t="str">
            <v>Ajung - Jember</v>
          </cell>
          <cell r="O863">
            <v>0</v>
          </cell>
          <cell r="P863">
            <v>0</v>
          </cell>
          <cell r="Q863">
            <v>0</v>
          </cell>
        </row>
        <row r="864">
          <cell r="C864">
            <v>1854</v>
          </cell>
          <cell r="D864">
            <v>38461</v>
          </cell>
          <cell r="E864">
            <v>38491</v>
          </cell>
          <cell r="F864">
            <v>54</v>
          </cell>
          <cell r="G864" t="str">
            <v>Bp.Sugik</v>
          </cell>
          <cell r="H864">
            <v>1420</v>
          </cell>
          <cell r="I864" t="str">
            <v>Edamame Grade D</v>
          </cell>
          <cell r="J864">
            <v>25</v>
          </cell>
          <cell r="K864">
            <v>700</v>
          </cell>
          <cell r="L864">
            <v>17500</v>
          </cell>
          <cell r="M864" t="str">
            <v>Dijual</v>
          </cell>
          <cell r="N864" t="str">
            <v>Ajung - Jember</v>
          </cell>
          <cell r="O864">
            <v>0</v>
          </cell>
          <cell r="P864">
            <v>0</v>
          </cell>
          <cell r="Q864">
            <v>0</v>
          </cell>
        </row>
        <row r="865">
          <cell r="C865">
            <v>1855</v>
          </cell>
          <cell r="D865">
            <v>38461</v>
          </cell>
          <cell r="E865">
            <v>38491</v>
          </cell>
          <cell r="F865">
            <v>45</v>
          </cell>
          <cell r="G865" t="str">
            <v>Bp.Nurul</v>
          </cell>
          <cell r="H865">
            <v>1420</v>
          </cell>
          <cell r="I865" t="str">
            <v>Edamame Grade D</v>
          </cell>
          <cell r="J865">
            <v>25</v>
          </cell>
          <cell r="K865">
            <v>700</v>
          </cell>
          <cell r="L865">
            <v>17500</v>
          </cell>
          <cell r="M865" t="str">
            <v>Dijual</v>
          </cell>
          <cell r="N865" t="str">
            <v>Jember</v>
          </cell>
          <cell r="O865">
            <v>0</v>
          </cell>
          <cell r="P865">
            <v>0</v>
          </cell>
          <cell r="Q865">
            <v>0</v>
          </cell>
        </row>
        <row r="866">
          <cell r="C866">
            <v>1856</v>
          </cell>
          <cell r="D866">
            <v>38461</v>
          </cell>
          <cell r="E866">
            <v>38491</v>
          </cell>
          <cell r="F866">
            <v>28</v>
          </cell>
          <cell r="G866" t="str">
            <v>Bp. Aditya</v>
          </cell>
          <cell r="H866">
            <v>4100</v>
          </cell>
          <cell r="I866" t="str">
            <v>Edamame Segar Grade A</v>
          </cell>
          <cell r="J866">
            <v>25</v>
          </cell>
          <cell r="K866">
            <v>3500</v>
          </cell>
          <cell r="L866">
            <v>87500</v>
          </cell>
          <cell r="M866" t="str">
            <v>Dijual</v>
          </cell>
          <cell r="N866" t="str">
            <v>Pasuruan</v>
          </cell>
          <cell r="O866" t="str">
            <v>-</v>
          </cell>
          <cell r="P866" t="str">
            <v>-</v>
          </cell>
          <cell r="Q866" t="str">
            <v>-</v>
          </cell>
        </row>
        <row r="867">
          <cell r="D867">
            <v>38461</v>
          </cell>
          <cell r="E867">
            <v>38491</v>
          </cell>
          <cell r="F867">
            <v>28</v>
          </cell>
          <cell r="G867" t="str">
            <v>Bp. Aditya</v>
          </cell>
          <cell r="H867">
            <v>4200</v>
          </cell>
          <cell r="I867" t="str">
            <v>Edamame Segar Grade B</v>
          </cell>
          <cell r="J867">
            <v>25</v>
          </cell>
          <cell r="K867">
            <v>1650</v>
          </cell>
          <cell r="L867">
            <v>41250</v>
          </cell>
          <cell r="M867" t="str">
            <v>Dijual</v>
          </cell>
          <cell r="N867" t="str">
            <v>Pasuruan</v>
          </cell>
          <cell r="O867" t="str">
            <v>-</v>
          </cell>
          <cell r="P867" t="str">
            <v>-</v>
          </cell>
          <cell r="Q867" t="str">
            <v>-</v>
          </cell>
        </row>
        <row r="868">
          <cell r="C868">
            <v>1857</v>
          </cell>
          <cell r="D868">
            <v>38461</v>
          </cell>
          <cell r="E868">
            <v>38491</v>
          </cell>
          <cell r="F868">
            <v>41</v>
          </cell>
          <cell r="G868" t="str">
            <v>Bp.Dani</v>
          </cell>
          <cell r="H868">
            <v>1420</v>
          </cell>
          <cell r="I868" t="str">
            <v>Edamame Grade D</v>
          </cell>
          <cell r="J868">
            <v>25</v>
          </cell>
          <cell r="K868">
            <v>700</v>
          </cell>
          <cell r="L868">
            <v>17500</v>
          </cell>
          <cell r="M868" t="str">
            <v>Dijual</v>
          </cell>
          <cell r="N868" t="str">
            <v>Pakusari</v>
          </cell>
          <cell r="O868">
            <v>0</v>
          </cell>
          <cell r="P868">
            <v>0</v>
          </cell>
          <cell r="Q868">
            <v>0</v>
          </cell>
        </row>
        <row r="869">
          <cell r="C869">
            <v>1858</v>
          </cell>
          <cell r="D869">
            <v>38462</v>
          </cell>
          <cell r="E869">
            <v>38492</v>
          </cell>
          <cell r="F869">
            <v>14</v>
          </cell>
          <cell r="G869" t="str">
            <v>UD. Slamet</v>
          </cell>
          <cell r="H869">
            <v>1322</v>
          </cell>
          <cell r="I869" t="str">
            <v>Edamame Grade C Asin</v>
          </cell>
          <cell r="J869">
            <v>30</v>
          </cell>
          <cell r="K869">
            <v>3200</v>
          </cell>
          <cell r="L869">
            <v>96000</v>
          </cell>
          <cell r="M869" t="str">
            <v>Dijual</v>
          </cell>
          <cell r="N869" t="str">
            <v>Jl. Pahlawan  gg. Gangsiran - Probolinggo</v>
          </cell>
          <cell r="O869" t="str">
            <v>0335 424276</v>
          </cell>
          <cell r="P869" t="str">
            <v>Slamet Hariyadi</v>
          </cell>
          <cell r="Q869" t="str">
            <v>-</v>
          </cell>
        </row>
        <row r="870">
          <cell r="D870">
            <v>38462</v>
          </cell>
          <cell r="E870">
            <v>38492</v>
          </cell>
          <cell r="F870">
            <v>14</v>
          </cell>
          <cell r="G870" t="str">
            <v>UD. Slamet</v>
          </cell>
          <cell r="H870">
            <v>1324</v>
          </cell>
          <cell r="I870" t="str">
            <v>Edamame Grade C Asin</v>
          </cell>
          <cell r="J870">
            <v>5</v>
          </cell>
          <cell r="K870">
            <v>3400</v>
          </cell>
          <cell r="L870">
            <v>17000</v>
          </cell>
          <cell r="M870" t="str">
            <v>Dijual</v>
          </cell>
          <cell r="N870" t="str">
            <v>Jl. Pahlawan  gg. Gangsiran - Probolinggo</v>
          </cell>
          <cell r="O870" t="str">
            <v>0335 424276</v>
          </cell>
          <cell r="P870" t="str">
            <v>Slamet Hariyadi</v>
          </cell>
          <cell r="Q870" t="str">
            <v>-</v>
          </cell>
        </row>
        <row r="871">
          <cell r="D871">
            <v>38462</v>
          </cell>
          <cell r="G871" t="str">
            <v>UD. Slamet</v>
          </cell>
          <cell r="I871" t="str">
            <v>Edamame Grade C Manis</v>
          </cell>
          <cell r="J871">
            <v>20</v>
          </cell>
          <cell r="K871">
            <v>3000</v>
          </cell>
          <cell r="L871">
            <v>60000</v>
          </cell>
          <cell r="M871" t="str">
            <v>Dijual</v>
          </cell>
          <cell r="N871" t="e">
            <v>#N/A</v>
          </cell>
          <cell r="O871" t="e">
            <v>#N/A</v>
          </cell>
          <cell r="P871" t="e">
            <v>#N/A</v>
          </cell>
          <cell r="Q871" t="e">
            <v>#N/A</v>
          </cell>
        </row>
        <row r="872">
          <cell r="D872">
            <v>38462</v>
          </cell>
          <cell r="E872">
            <v>38492</v>
          </cell>
          <cell r="F872">
            <v>14</v>
          </cell>
          <cell r="G872" t="str">
            <v>UD. Slamet</v>
          </cell>
          <cell r="H872">
            <v>4200</v>
          </cell>
          <cell r="I872" t="str">
            <v>Edamame Segar Grade B</v>
          </cell>
          <cell r="J872">
            <v>20</v>
          </cell>
          <cell r="K872">
            <v>1650</v>
          </cell>
          <cell r="L872">
            <v>33000</v>
          </cell>
          <cell r="M872" t="str">
            <v>Dijual</v>
          </cell>
          <cell r="N872" t="str">
            <v>Jl. Pahlawan  gg. Gangsiran - Probolinggo</v>
          </cell>
          <cell r="O872" t="str">
            <v>0335 424276</v>
          </cell>
          <cell r="P872" t="str">
            <v>Slamet Hariyadi</v>
          </cell>
          <cell r="Q872" t="str">
            <v>-</v>
          </cell>
        </row>
        <row r="873">
          <cell r="C873">
            <v>1859</v>
          </cell>
          <cell r="D873">
            <v>38460</v>
          </cell>
          <cell r="E873">
            <v>38490</v>
          </cell>
          <cell r="F873">
            <v>11</v>
          </cell>
          <cell r="G873" t="str">
            <v xml:space="preserve">UD. Harapan Maju  </v>
          </cell>
          <cell r="H873">
            <v>4200</v>
          </cell>
          <cell r="I873" t="str">
            <v>Edamame Segar Grade B</v>
          </cell>
          <cell r="J873">
            <v>100</v>
          </cell>
          <cell r="K873">
            <v>1650</v>
          </cell>
          <cell r="L873">
            <v>165000</v>
          </cell>
          <cell r="M873" t="str">
            <v>Dijual</v>
          </cell>
          <cell r="N873" t="str">
            <v>Perum. Bedadung Indah Blok CC 7 - Jember</v>
          </cell>
          <cell r="O873" t="str">
            <v>0331 335637</v>
          </cell>
          <cell r="P873" t="str">
            <v>Slamet Sunarno</v>
          </cell>
          <cell r="Q873" t="str">
            <v>-</v>
          </cell>
        </row>
        <row r="874">
          <cell r="C874">
            <v>1860</v>
          </cell>
          <cell r="D874">
            <v>38461</v>
          </cell>
          <cell r="E874">
            <v>38491</v>
          </cell>
          <cell r="F874">
            <v>4</v>
          </cell>
          <cell r="G874" t="str">
            <v>KSU Keluarga Mitratani</v>
          </cell>
          <cell r="H874">
            <v>1313</v>
          </cell>
          <cell r="I874" t="str">
            <v>Edamame Grade C Manis</v>
          </cell>
          <cell r="J874">
            <v>18</v>
          </cell>
          <cell r="K874">
            <v>3400</v>
          </cell>
          <cell r="L874">
            <v>61200</v>
          </cell>
          <cell r="M874" t="str">
            <v>Dijual</v>
          </cell>
          <cell r="N874" t="str">
            <v>Jl. Brawijaya 83 - Jember</v>
          </cell>
          <cell r="O874" t="str">
            <v>0331 421211</v>
          </cell>
          <cell r="P874" t="str">
            <v>I Ketut Oka Bawa</v>
          </cell>
          <cell r="Q874" t="str">
            <v>01.613.052.8-626.000</v>
          </cell>
        </row>
        <row r="875">
          <cell r="D875">
            <v>38461</v>
          </cell>
          <cell r="E875">
            <v>38491</v>
          </cell>
          <cell r="F875">
            <v>4</v>
          </cell>
          <cell r="G875" t="str">
            <v>KSU Keluarga Mitratani</v>
          </cell>
          <cell r="H875">
            <v>1323</v>
          </cell>
          <cell r="I875" t="str">
            <v>Edamame Grade C Asin</v>
          </cell>
          <cell r="J875">
            <v>18</v>
          </cell>
          <cell r="K875">
            <v>3600</v>
          </cell>
          <cell r="L875">
            <v>64800</v>
          </cell>
          <cell r="M875" t="str">
            <v>Dijual</v>
          </cell>
          <cell r="N875" t="str">
            <v>Jl. Brawijaya 83 - Jember</v>
          </cell>
          <cell r="O875" t="str">
            <v>0331 421211</v>
          </cell>
          <cell r="P875" t="str">
            <v>I Ketut Oka Bawa</v>
          </cell>
          <cell r="Q875" t="str">
            <v>01.613.052.8-626.000</v>
          </cell>
        </row>
        <row r="876">
          <cell r="C876">
            <v>1861</v>
          </cell>
          <cell r="D876">
            <v>38461</v>
          </cell>
          <cell r="E876">
            <v>38491</v>
          </cell>
          <cell r="F876">
            <v>7</v>
          </cell>
          <cell r="G876" t="str">
            <v xml:space="preserve">UD. Arum Sari  </v>
          </cell>
          <cell r="H876">
            <v>1420</v>
          </cell>
          <cell r="I876" t="str">
            <v>Edamame Grade D</v>
          </cell>
          <cell r="J876">
            <v>100</v>
          </cell>
          <cell r="K876">
            <v>700</v>
          </cell>
          <cell r="L876">
            <v>70000</v>
          </cell>
          <cell r="M876" t="str">
            <v>Dijual</v>
          </cell>
          <cell r="N876" t="str">
            <v>Jl. LetJend. Suprapto 11 - Jember</v>
          </cell>
          <cell r="O876" t="str">
            <v>0331 333052</v>
          </cell>
          <cell r="P876" t="str">
            <v>Ahmad Taufik</v>
          </cell>
          <cell r="Q876" t="str">
            <v>-</v>
          </cell>
        </row>
        <row r="877">
          <cell r="C877">
            <v>1862</v>
          </cell>
          <cell r="D877">
            <v>38461</v>
          </cell>
          <cell r="E877">
            <v>38491</v>
          </cell>
          <cell r="F877">
            <v>11</v>
          </cell>
          <cell r="G877" t="str">
            <v xml:space="preserve">UD. Harapan Maju  </v>
          </cell>
          <cell r="H877">
            <v>4200</v>
          </cell>
          <cell r="I877" t="str">
            <v>Edamame Segar Grade B</v>
          </cell>
          <cell r="J877">
            <v>75</v>
          </cell>
          <cell r="K877">
            <v>1650</v>
          </cell>
          <cell r="L877">
            <v>123750</v>
          </cell>
          <cell r="M877" t="str">
            <v>Dijual</v>
          </cell>
          <cell r="N877" t="str">
            <v>Perum. Bedadung Indah Blok CC 7 - Jember</v>
          </cell>
          <cell r="O877" t="str">
            <v>0331 335637</v>
          </cell>
          <cell r="P877" t="str">
            <v>Slamet Sunarno</v>
          </cell>
          <cell r="Q877" t="str">
            <v>-</v>
          </cell>
        </row>
        <row r="878">
          <cell r="D878">
            <v>38462</v>
          </cell>
          <cell r="E878">
            <v>38492</v>
          </cell>
          <cell r="F878">
            <v>16</v>
          </cell>
          <cell r="G878" t="str">
            <v>Ibu Nina (Life Foods)</v>
          </cell>
          <cell r="H878">
            <v>1311</v>
          </cell>
          <cell r="I878" t="str">
            <v>Edamame Grade C Manis</v>
          </cell>
          <cell r="J878">
            <v>2</v>
          </cell>
          <cell r="K878">
            <v>3400</v>
          </cell>
          <cell r="L878">
            <v>6800</v>
          </cell>
          <cell r="M878" t="str">
            <v>Sample</v>
          </cell>
          <cell r="N878" t="str">
            <v>Jl. Brawijaya 83 - Jember</v>
          </cell>
          <cell r="O878" t="str">
            <v>0331 488881</v>
          </cell>
          <cell r="P878">
            <v>0</v>
          </cell>
          <cell r="Q878" t="str">
            <v>-</v>
          </cell>
        </row>
        <row r="879">
          <cell r="D879">
            <v>38462</v>
          </cell>
          <cell r="E879">
            <v>38492</v>
          </cell>
          <cell r="F879">
            <v>16</v>
          </cell>
          <cell r="G879" t="str">
            <v>Ibu Nina (Life Foods)</v>
          </cell>
          <cell r="H879">
            <v>1312</v>
          </cell>
          <cell r="I879" t="str">
            <v>Edamame Grade C Manis</v>
          </cell>
          <cell r="J879">
            <v>2</v>
          </cell>
          <cell r="K879">
            <v>3000</v>
          </cell>
          <cell r="L879">
            <v>6000</v>
          </cell>
          <cell r="M879" t="str">
            <v>Sample</v>
          </cell>
          <cell r="N879" t="str">
            <v>Jl. Brawijaya 83 - Jember</v>
          </cell>
          <cell r="O879" t="str">
            <v>0331 488881</v>
          </cell>
          <cell r="P879">
            <v>0</v>
          </cell>
          <cell r="Q879" t="str">
            <v>-</v>
          </cell>
        </row>
        <row r="880">
          <cell r="D880">
            <v>38462</v>
          </cell>
          <cell r="E880">
            <v>38492</v>
          </cell>
          <cell r="F880">
            <v>16</v>
          </cell>
          <cell r="G880" t="str">
            <v>Ibu Nina (Life Foods)</v>
          </cell>
          <cell r="H880">
            <v>1321</v>
          </cell>
          <cell r="I880" t="str">
            <v>Edamame Grade C Asin</v>
          </cell>
          <cell r="J880">
            <v>2</v>
          </cell>
          <cell r="K880">
            <v>3600</v>
          </cell>
          <cell r="L880">
            <v>7200</v>
          </cell>
          <cell r="M880" t="str">
            <v>Sample</v>
          </cell>
          <cell r="N880" t="str">
            <v>Jl. Brawijaya 83 - Jember</v>
          </cell>
          <cell r="O880" t="str">
            <v>0331 488881</v>
          </cell>
          <cell r="P880">
            <v>0</v>
          </cell>
          <cell r="Q880" t="str">
            <v>-</v>
          </cell>
        </row>
        <row r="881">
          <cell r="D881">
            <v>38462</v>
          </cell>
          <cell r="E881">
            <v>38492</v>
          </cell>
          <cell r="F881">
            <v>16</v>
          </cell>
          <cell r="G881" t="str">
            <v>Ibu Nina (Life Foods)</v>
          </cell>
          <cell r="H881">
            <v>1322</v>
          </cell>
          <cell r="I881" t="str">
            <v>Edamame Grade C Asin</v>
          </cell>
          <cell r="J881">
            <v>2</v>
          </cell>
          <cell r="K881">
            <v>3200</v>
          </cell>
          <cell r="L881">
            <v>6400</v>
          </cell>
          <cell r="M881" t="str">
            <v>Sample</v>
          </cell>
          <cell r="N881" t="str">
            <v>Jl. Brawijaya 83 - Jember</v>
          </cell>
          <cell r="O881" t="str">
            <v>0331 488881</v>
          </cell>
          <cell r="P881">
            <v>0</v>
          </cell>
          <cell r="Q881" t="str">
            <v>-</v>
          </cell>
        </row>
        <row r="882">
          <cell r="C882">
            <v>1863</v>
          </cell>
          <cell r="D882">
            <v>38462</v>
          </cell>
          <cell r="E882">
            <v>38492</v>
          </cell>
          <cell r="F882">
            <v>13</v>
          </cell>
          <cell r="G882" t="str">
            <v>UD. Tani Madani</v>
          </cell>
          <cell r="H882">
            <v>1312</v>
          </cell>
          <cell r="I882" t="str">
            <v>Edamame Grade C Manis</v>
          </cell>
          <cell r="J882">
            <v>10</v>
          </cell>
          <cell r="K882">
            <v>3000</v>
          </cell>
          <cell r="L882">
            <v>30000</v>
          </cell>
          <cell r="M882" t="str">
            <v>Dijual</v>
          </cell>
          <cell r="N882" t="str">
            <v>BLKIP Singosari - Malang</v>
          </cell>
          <cell r="O882" t="str">
            <v>0341 450731</v>
          </cell>
          <cell r="P882" t="str">
            <v>Ny. Wahyu  Hendra</v>
          </cell>
          <cell r="Q882" t="str">
            <v>-</v>
          </cell>
        </row>
        <row r="883">
          <cell r="D883">
            <v>38462</v>
          </cell>
          <cell r="E883">
            <v>38492</v>
          </cell>
          <cell r="F883">
            <v>13</v>
          </cell>
          <cell r="G883" t="str">
            <v>UD. Tani Madani</v>
          </cell>
          <cell r="H883">
            <v>1322</v>
          </cell>
          <cell r="I883" t="str">
            <v>Edamame Grade C Asin</v>
          </cell>
          <cell r="J883">
            <v>10</v>
          </cell>
          <cell r="K883">
            <v>3200</v>
          </cell>
          <cell r="L883">
            <v>32000</v>
          </cell>
          <cell r="M883" t="str">
            <v>Dijual</v>
          </cell>
          <cell r="N883" t="str">
            <v>BLKIP Singosari - Malang</v>
          </cell>
          <cell r="O883" t="str">
            <v>0341 450731</v>
          </cell>
          <cell r="P883" t="str">
            <v>Ny. Wahyu  Hendra</v>
          </cell>
          <cell r="Q883" t="str">
            <v>-</v>
          </cell>
        </row>
        <row r="884">
          <cell r="D884">
            <v>38462</v>
          </cell>
          <cell r="E884">
            <v>38492</v>
          </cell>
          <cell r="F884">
            <v>13</v>
          </cell>
          <cell r="G884" t="str">
            <v>UD. Tani Madani</v>
          </cell>
          <cell r="H884">
            <v>4200</v>
          </cell>
          <cell r="I884" t="str">
            <v>Edamame Segar Grade B</v>
          </cell>
          <cell r="J884">
            <v>10</v>
          </cell>
          <cell r="K884">
            <v>1650</v>
          </cell>
          <cell r="L884">
            <v>16500</v>
          </cell>
          <cell r="M884" t="str">
            <v>Dijual</v>
          </cell>
          <cell r="N884" t="str">
            <v>BLKIP Singosari - Malang</v>
          </cell>
          <cell r="O884" t="str">
            <v>0341 450731</v>
          </cell>
          <cell r="P884" t="str">
            <v>Ny. Wahyu  Hendra</v>
          </cell>
          <cell r="Q884" t="str">
            <v>-</v>
          </cell>
        </row>
        <row r="885">
          <cell r="D885">
            <v>38463</v>
          </cell>
          <cell r="E885">
            <v>38493</v>
          </cell>
          <cell r="F885">
            <v>1</v>
          </cell>
          <cell r="G885" t="str">
            <v>Masuya Graha Trikencana</v>
          </cell>
          <cell r="H885">
            <v>2200</v>
          </cell>
          <cell r="I885" t="str">
            <v>Mukimame Beku B</v>
          </cell>
          <cell r="J885">
            <v>20</v>
          </cell>
          <cell r="K885">
            <v>1250</v>
          </cell>
          <cell r="L885">
            <v>25000</v>
          </cell>
          <cell r="M885" t="str">
            <v>Dijual</v>
          </cell>
          <cell r="N885" t="str">
            <v>Jl. Agung Karya IV Blok B No. 22 - Jakarta</v>
          </cell>
          <cell r="O885" t="str">
            <v>021 6511180</v>
          </cell>
          <cell r="P885" t="str">
            <v>Nany S / Chia Fong</v>
          </cell>
          <cell r="Q885" t="str">
            <v>01.343.593.8-042.000</v>
          </cell>
        </row>
        <row r="886">
          <cell r="D886">
            <v>0</v>
          </cell>
          <cell r="E886">
            <v>30</v>
          </cell>
          <cell r="F886">
            <v>0</v>
          </cell>
          <cell r="G886" t="e">
            <v>#N/A</v>
          </cell>
          <cell r="H886">
            <v>0</v>
          </cell>
          <cell r="I886" t="e">
            <v>#N/A</v>
          </cell>
          <cell r="J886">
            <v>0</v>
          </cell>
          <cell r="K886" t="e">
            <v>#N/A</v>
          </cell>
          <cell r="L886" t="e">
            <v>#N/A</v>
          </cell>
          <cell r="M886" t="str">
            <v>Dijual</v>
          </cell>
          <cell r="N886" t="e">
            <v>#N/A</v>
          </cell>
          <cell r="O886" t="e">
            <v>#N/A</v>
          </cell>
          <cell r="P886" t="e">
            <v>#N/A</v>
          </cell>
          <cell r="Q886" t="e">
            <v>#N/A</v>
          </cell>
        </row>
        <row r="887">
          <cell r="D887">
            <v>0</v>
          </cell>
          <cell r="E887">
            <v>30</v>
          </cell>
          <cell r="F887">
            <v>0</v>
          </cell>
          <cell r="G887" t="e">
            <v>#N/A</v>
          </cell>
          <cell r="H887">
            <v>0</v>
          </cell>
          <cell r="I887" t="e">
            <v>#N/A</v>
          </cell>
          <cell r="J887">
            <v>0</v>
          </cell>
          <cell r="K887" t="e">
            <v>#N/A</v>
          </cell>
          <cell r="L887" t="e">
            <v>#N/A</v>
          </cell>
          <cell r="M887" t="str">
            <v>Dijual</v>
          </cell>
          <cell r="N887" t="e">
            <v>#N/A</v>
          </cell>
          <cell r="O887" t="e">
            <v>#N/A</v>
          </cell>
          <cell r="P887" t="e">
            <v>#N/A</v>
          </cell>
          <cell r="Q887" t="e">
            <v>#N/A</v>
          </cell>
        </row>
        <row r="888">
          <cell r="D888">
            <v>0</v>
          </cell>
          <cell r="E888">
            <v>30</v>
          </cell>
          <cell r="F888">
            <v>0</v>
          </cell>
          <cell r="G888" t="e">
            <v>#N/A</v>
          </cell>
          <cell r="H888">
            <v>0</v>
          </cell>
          <cell r="I888" t="e">
            <v>#N/A</v>
          </cell>
          <cell r="J888">
            <v>0</v>
          </cell>
          <cell r="K888" t="e">
            <v>#N/A</v>
          </cell>
          <cell r="L888" t="e">
            <v>#N/A</v>
          </cell>
          <cell r="M888" t="str">
            <v>Dijual</v>
          </cell>
          <cell r="N888" t="e">
            <v>#N/A</v>
          </cell>
          <cell r="O888" t="e">
            <v>#N/A</v>
          </cell>
          <cell r="P888" t="e">
            <v>#N/A</v>
          </cell>
          <cell r="Q888" t="e">
            <v>#N/A</v>
          </cell>
        </row>
        <row r="889">
          <cell r="D889">
            <v>0</v>
          </cell>
          <cell r="E889">
            <v>30</v>
          </cell>
          <cell r="F889">
            <v>0</v>
          </cell>
          <cell r="G889" t="e">
            <v>#N/A</v>
          </cell>
          <cell r="H889">
            <v>0</v>
          </cell>
          <cell r="I889" t="e">
            <v>#N/A</v>
          </cell>
          <cell r="J889">
            <v>0</v>
          </cell>
          <cell r="K889" t="e">
            <v>#N/A</v>
          </cell>
          <cell r="L889" t="e">
            <v>#N/A</v>
          </cell>
          <cell r="M889" t="str">
            <v>Dijual</v>
          </cell>
          <cell r="N889" t="e">
            <v>#N/A</v>
          </cell>
          <cell r="O889" t="e">
            <v>#N/A</v>
          </cell>
          <cell r="P889" t="e">
            <v>#N/A</v>
          </cell>
          <cell r="Q889" t="e">
            <v>#N/A</v>
          </cell>
        </row>
        <row r="890">
          <cell r="D890">
            <v>0</v>
          </cell>
          <cell r="E890">
            <v>30</v>
          </cell>
          <cell r="F890">
            <v>0</v>
          </cell>
          <cell r="G890" t="e">
            <v>#N/A</v>
          </cell>
          <cell r="H890">
            <v>0</v>
          </cell>
          <cell r="I890" t="e">
            <v>#N/A</v>
          </cell>
          <cell r="J890">
            <v>0</v>
          </cell>
          <cell r="K890" t="e">
            <v>#N/A</v>
          </cell>
          <cell r="L890" t="e">
            <v>#N/A</v>
          </cell>
          <cell r="M890" t="str">
            <v>Dijual</v>
          </cell>
          <cell r="N890" t="e">
            <v>#N/A</v>
          </cell>
          <cell r="O890" t="e">
            <v>#N/A</v>
          </cell>
          <cell r="P890" t="e">
            <v>#N/A</v>
          </cell>
          <cell r="Q890" t="e">
            <v>#N/A</v>
          </cell>
        </row>
        <row r="891">
          <cell r="D891">
            <v>0</v>
          </cell>
          <cell r="E891">
            <v>30</v>
          </cell>
          <cell r="F891">
            <v>0</v>
          </cell>
          <cell r="G891" t="e">
            <v>#N/A</v>
          </cell>
          <cell r="H891">
            <v>0</v>
          </cell>
          <cell r="I891" t="e">
            <v>#N/A</v>
          </cell>
          <cell r="J891">
            <v>0</v>
          </cell>
          <cell r="K891" t="e">
            <v>#N/A</v>
          </cell>
          <cell r="L891" t="e">
            <v>#N/A</v>
          </cell>
          <cell r="M891" t="str">
            <v>Dijual</v>
          </cell>
          <cell r="N891" t="e">
            <v>#N/A</v>
          </cell>
          <cell r="O891" t="e">
            <v>#N/A</v>
          </cell>
          <cell r="P891" t="e">
            <v>#N/A</v>
          </cell>
          <cell r="Q891" t="e">
            <v>#N/A</v>
          </cell>
        </row>
        <row r="892">
          <cell r="D892">
            <v>0</v>
          </cell>
          <cell r="E892">
            <v>30</v>
          </cell>
          <cell r="F892">
            <v>0</v>
          </cell>
          <cell r="G892" t="e">
            <v>#N/A</v>
          </cell>
          <cell r="H892">
            <v>0</v>
          </cell>
          <cell r="I892" t="e">
            <v>#N/A</v>
          </cell>
          <cell r="J892">
            <v>0</v>
          </cell>
          <cell r="K892" t="e">
            <v>#N/A</v>
          </cell>
          <cell r="L892" t="e">
            <v>#N/A</v>
          </cell>
          <cell r="M892" t="str">
            <v>Dijual</v>
          </cell>
          <cell r="N892" t="e">
            <v>#N/A</v>
          </cell>
          <cell r="O892" t="e">
            <v>#N/A</v>
          </cell>
          <cell r="P892" t="e">
            <v>#N/A</v>
          </cell>
          <cell r="Q892" t="e">
            <v>#N/A</v>
          </cell>
        </row>
        <row r="893">
          <cell r="D893">
            <v>0</v>
          </cell>
          <cell r="E893">
            <v>30</v>
          </cell>
          <cell r="F893">
            <v>0</v>
          </cell>
          <cell r="G893" t="e">
            <v>#N/A</v>
          </cell>
          <cell r="H893">
            <v>0</v>
          </cell>
          <cell r="I893" t="e">
            <v>#N/A</v>
          </cell>
          <cell r="J893">
            <v>0</v>
          </cell>
          <cell r="K893" t="e">
            <v>#N/A</v>
          </cell>
          <cell r="L893" t="e">
            <v>#N/A</v>
          </cell>
          <cell r="M893" t="str">
            <v>Dijual</v>
          </cell>
          <cell r="N893" t="e">
            <v>#N/A</v>
          </cell>
          <cell r="O893" t="e">
            <v>#N/A</v>
          </cell>
          <cell r="P893" t="e">
            <v>#N/A</v>
          </cell>
          <cell r="Q893" t="e">
            <v>#N/A</v>
          </cell>
        </row>
        <row r="894">
          <cell r="D894">
            <v>0</v>
          </cell>
          <cell r="E894">
            <v>30</v>
          </cell>
          <cell r="F894">
            <v>0</v>
          </cell>
          <cell r="G894" t="e">
            <v>#N/A</v>
          </cell>
          <cell r="H894">
            <v>0</v>
          </cell>
          <cell r="I894" t="e">
            <v>#N/A</v>
          </cell>
          <cell r="J894">
            <v>0</v>
          </cell>
          <cell r="K894" t="e">
            <v>#N/A</v>
          </cell>
          <cell r="L894" t="e">
            <v>#N/A</v>
          </cell>
          <cell r="M894" t="str">
            <v>Dijual</v>
          </cell>
          <cell r="N894" t="e">
            <v>#N/A</v>
          </cell>
          <cell r="O894" t="e">
            <v>#N/A</v>
          </cell>
          <cell r="P894" t="e">
            <v>#N/A</v>
          </cell>
          <cell r="Q894" t="e">
            <v>#N/A</v>
          </cell>
        </row>
        <row r="895">
          <cell r="D895">
            <v>0</v>
          </cell>
          <cell r="E895">
            <v>30</v>
          </cell>
          <cell r="F895">
            <v>0</v>
          </cell>
          <cell r="G895" t="e">
            <v>#N/A</v>
          </cell>
          <cell r="H895">
            <v>0</v>
          </cell>
          <cell r="I895" t="e">
            <v>#N/A</v>
          </cell>
          <cell r="J895">
            <v>0</v>
          </cell>
          <cell r="K895" t="e">
            <v>#N/A</v>
          </cell>
          <cell r="L895" t="e">
            <v>#N/A</v>
          </cell>
          <cell r="M895" t="str">
            <v>Dijual</v>
          </cell>
          <cell r="N895" t="e">
            <v>#N/A</v>
          </cell>
          <cell r="O895" t="e">
            <v>#N/A</v>
          </cell>
          <cell r="P895" t="e">
            <v>#N/A</v>
          </cell>
          <cell r="Q895" t="e">
            <v>#N/A</v>
          </cell>
        </row>
        <row r="896">
          <cell r="D896">
            <v>0</v>
          </cell>
          <cell r="E896">
            <v>30</v>
          </cell>
          <cell r="F896">
            <v>0</v>
          </cell>
          <cell r="G896" t="e">
            <v>#N/A</v>
          </cell>
          <cell r="H896">
            <v>0</v>
          </cell>
          <cell r="I896" t="e">
            <v>#N/A</v>
          </cell>
          <cell r="J896">
            <v>0</v>
          </cell>
          <cell r="K896" t="e">
            <v>#N/A</v>
          </cell>
          <cell r="L896" t="e">
            <v>#N/A</v>
          </cell>
          <cell r="M896" t="str">
            <v>Dijual</v>
          </cell>
          <cell r="N896" t="e">
            <v>#N/A</v>
          </cell>
          <cell r="O896" t="e">
            <v>#N/A</v>
          </cell>
          <cell r="P896" t="e">
            <v>#N/A</v>
          </cell>
          <cell r="Q896" t="e">
            <v>#N/A</v>
          </cell>
        </row>
        <row r="897">
          <cell r="D897">
            <v>0</v>
          </cell>
          <cell r="E897">
            <v>30</v>
          </cell>
          <cell r="F897">
            <v>0</v>
          </cell>
          <cell r="G897" t="e">
            <v>#N/A</v>
          </cell>
          <cell r="H897">
            <v>0</v>
          </cell>
          <cell r="I897" t="e">
            <v>#N/A</v>
          </cell>
          <cell r="J897">
            <v>0</v>
          </cell>
          <cell r="K897" t="e">
            <v>#N/A</v>
          </cell>
          <cell r="L897" t="e">
            <v>#N/A</v>
          </cell>
          <cell r="M897" t="str">
            <v>Dijual</v>
          </cell>
          <cell r="N897" t="e">
            <v>#N/A</v>
          </cell>
          <cell r="O897" t="e">
            <v>#N/A</v>
          </cell>
          <cell r="P897" t="e">
            <v>#N/A</v>
          </cell>
          <cell r="Q897" t="e">
            <v>#N/A</v>
          </cell>
        </row>
        <row r="898">
          <cell r="D898">
            <v>0</v>
          </cell>
          <cell r="E898">
            <v>30</v>
          </cell>
          <cell r="F898">
            <v>0</v>
          </cell>
          <cell r="G898" t="e">
            <v>#N/A</v>
          </cell>
          <cell r="H898">
            <v>0</v>
          </cell>
          <cell r="I898" t="e">
            <v>#N/A</v>
          </cell>
          <cell r="J898">
            <v>0</v>
          </cell>
          <cell r="K898" t="e">
            <v>#N/A</v>
          </cell>
          <cell r="L898" t="e">
            <v>#N/A</v>
          </cell>
          <cell r="M898" t="str">
            <v>Dijual</v>
          </cell>
          <cell r="N898" t="e">
            <v>#N/A</v>
          </cell>
          <cell r="O898" t="e">
            <v>#N/A</v>
          </cell>
          <cell r="P898" t="e">
            <v>#N/A</v>
          </cell>
          <cell r="Q898" t="e">
            <v>#N/A</v>
          </cell>
        </row>
        <row r="899">
          <cell r="D899">
            <v>0</v>
          </cell>
          <cell r="E899">
            <v>30</v>
          </cell>
          <cell r="F899">
            <v>0</v>
          </cell>
          <cell r="G899" t="e">
            <v>#N/A</v>
          </cell>
          <cell r="H899">
            <v>0</v>
          </cell>
          <cell r="I899" t="e">
            <v>#N/A</v>
          </cell>
          <cell r="J899">
            <v>0</v>
          </cell>
          <cell r="K899" t="e">
            <v>#N/A</v>
          </cell>
          <cell r="L899" t="e">
            <v>#N/A</v>
          </cell>
          <cell r="M899" t="str">
            <v>Dijual</v>
          </cell>
          <cell r="N899" t="e">
            <v>#N/A</v>
          </cell>
          <cell r="O899" t="e">
            <v>#N/A</v>
          </cell>
          <cell r="P899" t="e">
            <v>#N/A</v>
          </cell>
          <cell r="Q899" t="e">
            <v>#N/A</v>
          </cell>
        </row>
        <row r="900">
          <cell r="D900">
            <v>0</v>
          </cell>
          <cell r="E900">
            <v>30</v>
          </cell>
          <cell r="F900">
            <v>0</v>
          </cell>
          <cell r="G900" t="e">
            <v>#N/A</v>
          </cell>
          <cell r="H900">
            <v>0</v>
          </cell>
          <cell r="I900" t="e">
            <v>#N/A</v>
          </cell>
          <cell r="J900">
            <v>0</v>
          </cell>
          <cell r="K900" t="e">
            <v>#N/A</v>
          </cell>
          <cell r="L900" t="e">
            <v>#N/A</v>
          </cell>
          <cell r="M900" t="str">
            <v>Dijual</v>
          </cell>
          <cell r="N900" t="e">
            <v>#N/A</v>
          </cell>
          <cell r="O900" t="e">
            <v>#N/A</v>
          </cell>
          <cell r="P900" t="e">
            <v>#N/A</v>
          </cell>
          <cell r="Q900" t="e">
            <v>#N/A</v>
          </cell>
        </row>
        <row r="901">
          <cell r="D901">
            <v>0</v>
          </cell>
          <cell r="E901">
            <v>30</v>
          </cell>
          <cell r="F901">
            <v>0</v>
          </cell>
          <cell r="G901" t="e">
            <v>#N/A</v>
          </cell>
          <cell r="H901">
            <v>0</v>
          </cell>
          <cell r="I901" t="e">
            <v>#N/A</v>
          </cell>
          <cell r="J901">
            <v>0</v>
          </cell>
          <cell r="K901" t="e">
            <v>#N/A</v>
          </cell>
          <cell r="L901" t="e">
            <v>#N/A</v>
          </cell>
          <cell r="M901" t="str">
            <v>Dijual</v>
          </cell>
          <cell r="N901" t="e">
            <v>#N/A</v>
          </cell>
          <cell r="O901" t="e">
            <v>#N/A</v>
          </cell>
          <cell r="P901" t="e">
            <v>#N/A</v>
          </cell>
          <cell r="Q901" t="e">
            <v>#N/A</v>
          </cell>
        </row>
        <row r="902">
          <cell r="D902">
            <v>0</v>
          </cell>
          <cell r="E902">
            <v>30</v>
          </cell>
          <cell r="F902">
            <v>0</v>
          </cell>
          <cell r="G902" t="e">
            <v>#N/A</v>
          </cell>
          <cell r="H902">
            <v>0</v>
          </cell>
          <cell r="I902" t="e">
            <v>#N/A</v>
          </cell>
          <cell r="J902">
            <v>0</v>
          </cell>
          <cell r="K902" t="e">
            <v>#N/A</v>
          </cell>
          <cell r="L902" t="e">
            <v>#N/A</v>
          </cell>
          <cell r="M902" t="str">
            <v>Dijual</v>
          </cell>
          <cell r="N902" t="e">
            <v>#N/A</v>
          </cell>
          <cell r="O902" t="e">
            <v>#N/A</v>
          </cell>
          <cell r="P902" t="e">
            <v>#N/A</v>
          </cell>
          <cell r="Q902" t="e">
            <v>#N/A</v>
          </cell>
        </row>
        <row r="903">
          <cell r="D903">
            <v>0</v>
          </cell>
          <cell r="E903">
            <v>30</v>
          </cell>
          <cell r="F903">
            <v>0</v>
          </cell>
          <cell r="G903" t="e">
            <v>#N/A</v>
          </cell>
          <cell r="H903">
            <v>0</v>
          </cell>
          <cell r="I903" t="e">
            <v>#N/A</v>
          </cell>
          <cell r="J903">
            <v>0</v>
          </cell>
          <cell r="K903" t="e">
            <v>#N/A</v>
          </cell>
          <cell r="L903" t="e">
            <v>#N/A</v>
          </cell>
          <cell r="M903" t="str">
            <v>Dijual</v>
          </cell>
          <cell r="N903" t="e">
            <v>#N/A</v>
          </cell>
          <cell r="O903" t="e">
            <v>#N/A</v>
          </cell>
          <cell r="P903" t="e">
            <v>#N/A</v>
          </cell>
          <cell r="Q903" t="e">
            <v>#N/A</v>
          </cell>
        </row>
        <row r="904">
          <cell r="D904">
            <v>0</v>
          </cell>
          <cell r="E904">
            <v>30</v>
          </cell>
          <cell r="F904">
            <v>0</v>
          </cell>
          <cell r="G904" t="e">
            <v>#N/A</v>
          </cell>
          <cell r="H904">
            <v>0</v>
          </cell>
          <cell r="I904" t="e">
            <v>#N/A</v>
          </cell>
          <cell r="J904">
            <v>0</v>
          </cell>
          <cell r="K904" t="e">
            <v>#N/A</v>
          </cell>
          <cell r="L904" t="e">
            <v>#N/A</v>
          </cell>
          <cell r="M904" t="str">
            <v>Dijual</v>
          </cell>
          <cell r="N904" t="e">
            <v>#N/A</v>
          </cell>
          <cell r="O904" t="e">
            <v>#N/A</v>
          </cell>
          <cell r="P904" t="e">
            <v>#N/A</v>
          </cell>
          <cell r="Q904" t="e">
            <v>#N/A</v>
          </cell>
        </row>
        <row r="905">
          <cell r="D905">
            <v>0</v>
          </cell>
          <cell r="E905">
            <v>30</v>
          </cell>
          <cell r="F905">
            <v>0</v>
          </cell>
          <cell r="G905" t="e">
            <v>#N/A</v>
          </cell>
          <cell r="H905">
            <v>0</v>
          </cell>
          <cell r="I905" t="e">
            <v>#N/A</v>
          </cell>
          <cell r="J905">
            <v>0</v>
          </cell>
          <cell r="K905" t="e">
            <v>#N/A</v>
          </cell>
          <cell r="L905" t="e">
            <v>#N/A</v>
          </cell>
          <cell r="M905" t="str">
            <v>Dijual</v>
          </cell>
          <cell r="N905" t="e">
            <v>#N/A</v>
          </cell>
          <cell r="O905" t="e">
            <v>#N/A</v>
          </cell>
          <cell r="P905" t="e">
            <v>#N/A</v>
          </cell>
          <cell r="Q905" t="e">
            <v>#N/A</v>
          </cell>
        </row>
        <row r="906">
          <cell r="D906">
            <v>0</v>
          </cell>
          <cell r="E906">
            <v>30</v>
          </cell>
          <cell r="F906">
            <v>0</v>
          </cell>
          <cell r="G906" t="e">
            <v>#N/A</v>
          </cell>
          <cell r="H906">
            <v>0</v>
          </cell>
          <cell r="I906" t="e">
            <v>#N/A</v>
          </cell>
          <cell r="J906">
            <v>0</v>
          </cell>
          <cell r="K906" t="e">
            <v>#N/A</v>
          </cell>
          <cell r="L906" t="e">
            <v>#N/A</v>
          </cell>
          <cell r="M906" t="str">
            <v>Dijual</v>
          </cell>
          <cell r="N906" t="e">
            <v>#N/A</v>
          </cell>
          <cell r="O906" t="e">
            <v>#N/A</v>
          </cell>
          <cell r="P906" t="e">
            <v>#N/A</v>
          </cell>
          <cell r="Q906" t="e">
            <v>#N/A</v>
          </cell>
        </row>
        <row r="907">
          <cell r="D907">
            <v>0</v>
          </cell>
          <cell r="E907">
            <v>30</v>
          </cell>
          <cell r="F907">
            <v>0</v>
          </cell>
          <cell r="G907" t="e">
            <v>#N/A</v>
          </cell>
          <cell r="H907">
            <v>0</v>
          </cell>
          <cell r="I907" t="e">
            <v>#N/A</v>
          </cell>
          <cell r="J907">
            <v>0</v>
          </cell>
          <cell r="K907" t="e">
            <v>#N/A</v>
          </cell>
          <cell r="L907" t="e">
            <v>#N/A</v>
          </cell>
          <cell r="M907" t="str">
            <v>Dijual</v>
          </cell>
          <cell r="N907" t="e">
            <v>#N/A</v>
          </cell>
          <cell r="O907" t="e">
            <v>#N/A</v>
          </cell>
          <cell r="P907" t="e">
            <v>#N/A</v>
          </cell>
          <cell r="Q907" t="e">
            <v>#N/A</v>
          </cell>
        </row>
        <row r="908">
          <cell r="D908">
            <v>0</v>
          </cell>
          <cell r="E908">
            <v>30</v>
          </cell>
          <cell r="F908">
            <v>0</v>
          </cell>
          <cell r="G908" t="e">
            <v>#N/A</v>
          </cell>
          <cell r="H908">
            <v>0</v>
          </cell>
          <cell r="I908" t="e">
            <v>#N/A</v>
          </cell>
          <cell r="J908">
            <v>0</v>
          </cell>
          <cell r="K908" t="e">
            <v>#N/A</v>
          </cell>
          <cell r="L908" t="e">
            <v>#N/A</v>
          </cell>
          <cell r="M908" t="str">
            <v>Dijual</v>
          </cell>
          <cell r="N908" t="e">
            <v>#N/A</v>
          </cell>
          <cell r="O908" t="e">
            <v>#N/A</v>
          </cell>
          <cell r="P908" t="e">
            <v>#N/A</v>
          </cell>
          <cell r="Q908" t="e">
            <v>#N/A</v>
          </cell>
        </row>
        <row r="909">
          <cell r="D909">
            <v>0</v>
          </cell>
          <cell r="E909">
            <v>30</v>
          </cell>
          <cell r="F909">
            <v>0</v>
          </cell>
          <cell r="G909" t="e">
            <v>#N/A</v>
          </cell>
          <cell r="H909">
            <v>0</v>
          </cell>
          <cell r="I909" t="e">
            <v>#N/A</v>
          </cell>
          <cell r="J909">
            <v>0</v>
          </cell>
          <cell r="K909" t="e">
            <v>#N/A</v>
          </cell>
          <cell r="L909" t="e">
            <v>#N/A</v>
          </cell>
          <cell r="M909" t="str">
            <v>Dijual</v>
          </cell>
          <cell r="N909" t="e">
            <v>#N/A</v>
          </cell>
          <cell r="O909" t="e">
            <v>#N/A</v>
          </cell>
          <cell r="P909" t="e">
            <v>#N/A</v>
          </cell>
          <cell r="Q909" t="e">
            <v>#N/A</v>
          </cell>
        </row>
        <row r="910">
          <cell r="D910">
            <v>0</v>
          </cell>
          <cell r="E910">
            <v>30</v>
          </cell>
          <cell r="F910">
            <v>0</v>
          </cell>
          <cell r="G910" t="e">
            <v>#N/A</v>
          </cell>
          <cell r="H910">
            <v>0</v>
          </cell>
          <cell r="I910" t="e">
            <v>#N/A</v>
          </cell>
          <cell r="J910">
            <v>0</v>
          </cell>
          <cell r="K910" t="e">
            <v>#N/A</v>
          </cell>
          <cell r="L910" t="e">
            <v>#N/A</v>
          </cell>
          <cell r="M910" t="str">
            <v>Dijual</v>
          </cell>
          <cell r="N910" t="e">
            <v>#N/A</v>
          </cell>
          <cell r="O910" t="e">
            <v>#N/A</v>
          </cell>
          <cell r="P910" t="e">
            <v>#N/A</v>
          </cell>
          <cell r="Q910" t="e">
            <v>#N/A</v>
          </cell>
        </row>
        <row r="911">
          <cell r="D911">
            <v>0</v>
          </cell>
          <cell r="E911">
            <v>30</v>
          </cell>
          <cell r="F911">
            <v>0</v>
          </cell>
          <cell r="G911" t="e">
            <v>#N/A</v>
          </cell>
          <cell r="H911">
            <v>0</v>
          </cell>
          <cell r="I911" t="e">
            <v>#N/A</v>
          </cell>
          <cell r="J911">
            <v>0</v>
          </cell>
          <cell r="K911" t="e">
            <v>#N/A</v>
          </cell>
          <cell r="L911" t="e">
            <v>#N/A</v>
          </cell>
          <cell r="M911" t="str">
            <v>Dijual</v>
          </cell>
          <cell r="N911" t="e">
            <v>#N/A</v>
          </cell>
          <cell r="O911" t="e">
            <v>#N/A</v>
          </cell>
          <cell r="P911" t="e">
            <v>#N/A</v>
          </cell>
          <cell r="Q911" t="e">
            <v>#N/A</v>
          </cell>
        </row>
        <row r="912">
          <cell r="D912">
            <v>0</v>
          </cell>
          <cell r="E912">
            <v>30</v>
          </cell>
          <cell r="F912">
            <v>0</v>
          </cell>
          <cell r="G912" t="e">
            <v>#N/A</v>
          </cell>
          <cell r="H912">
            <v>0</v>
          </cell>
          <cell r="I912" t="e">
            <v>#N/A</v>
          </cell>
          <cell r="J912">
            <v>0</v>
          </cell>
          <cell r="K912" t="e">
            <v>#N/A</v>
          </cell>
          <cell r="L912" t="e">
            <v>#N/A</v>
          </cell>
          <cell r="M912" t="str">
            <v>Dijual</v>
          </cell>
          <cell r="N912" t="e">
            <v>#N/A</v>
          </cell>
          <cell r="O912" t="e">
            <v>#N/A</v>
          </cell>
          <cell r="P912" t="e">
            <v>#N/A</v>
          </cell>
          <cell r="Q912" t="e">
            <v>#N/A</v>
          </cell>
        </row>
        <row r="913">
          <cell r="D913">
            <v>0</v>
          </cell>
          <cell r="E913">
            <v>30</v>
          </cell>
          <cell r="F913">
            <v>0</v>
          </cell>
          <cell r="G913" t="e">
            <v>#N/A</v>
          </cell>
          <cell r="H913">
            <v>0</v>
          </cell>
          <cell r="I913" t="e">
            <v>#N/A</v>
          </cell>
          <cell r="J913">
            <v>0</v>
          </cell>
          <cell r="K913" t="e">
            <v>#N/A</v>
          </cell>
          <cell r="L913" t="e">
            <v>#N/A</v>
          </cell>
          <cell r="M913" t="str">
            <v>Dijual</v>
          </cell>
          <cell r="N913" t="e">
            <v>#N/A</v>
          </cell>
          <cell r="O913" t="e">
            <v>#N/A</v>
          </cell>
          <cell r="P913" t="e">
            <v>#N/A</v>
          </cell>
          <cell r="Q913" t="e">
            <v>#N/A</v>
          </cell>
        </row>
        <row r="914">
          <cell r="D914">
            <v>0</v>
          </cell>
          <cell r="E914">
            <v>30</v>
          </cell>
          <cell r="F914">
            <v>0</v>
          </cell>
          <cell r="G914" t="e">
            <v>#N/A</v>
          </cell>
          <cell r="H914">
            <v>0</v>
          </cell>
          <cell r="I914" t="e">
            <v>#N/A</v>
          </cell>
          <cell r="J914">
            <v>0</v>
          </cell>
          <cell r="K914" t="e">
            <v>#N/A</v>
          </cell>
          <cell r="L914" t="e">
            <v>#N/A</v>
          </cell>
          <cell r="M914" t="str">
            <v>Dijual</v>
          </cell>
          <cell r="N914" t="e">
            <v>#N/A</v>
          </cell>
          <cell r="O914" t="e">
            <v>#N/A</v>
          </cell>
          <cell r="P914" t="e">
            <v>#N/A</v>
          </cell>
          <cell r="Q914" t="e">
            <v>#N/A</v>
          </cell>
        </row>
        <row r="915">
          <cell r="D915">
            <v>0</v>
          </cell>
          <cell r="E915">
            <v>30</v>
          </cell>
          <cell r="F915">
            <v>0</v>
          </cell>
          <cell r="G915" t="e">
            <v>#N/A</v>
          </cell>
          <cell r="H915">
            <v>0</v>
          </cell>
          <cell r="I915" t="e">
            <v>#N/A</v>
          </cell>
          <cell r="J915">
            <v>0</v>
          </cell>
          <cell r="K915" t="e">
            <v>#N/A</v>
          </cell>
          <cell r="L915" t="e">
            <v>#N/A</v>
          </cell>
          <cell r="M915" t="str">
            <v>Dijual</v>
          </cell>
          <cell r="N915" t="e">
            <v>#N/A</v>
          </cell>
          <cell r="O915" t="e">
            <v>#N/A</v>
          </cell>
          <cell r="P915" t="e">
            <v>#N/A</v>
          </cell>
          <cell r="Q915" t="e">
            <v>#N/A</v>
          </cell>
        </row>
        <row r="916">
          <cell r="D916">
            <v>0</v>
          </cell>
          <cell r="E916">
            <v>30</v>
          </cell>
          <cell r="F916">
            <v>0</v>
          </cell>
          <cell r="G916" t="e">
            <v>#N/A</v>
          </cell>
          <cell r="H916">
            <v>0</v>
          </cell>
          <cell r="I916" t="e">
            <v>#N/A</v>
          </cell>
          <cell r="J916">
            <v>0</v>
          </cell>
          <cell r="K916" t="e">
            <v>#N/A</v>
          </cell>
          <cell r="L916" t="e">
            <v>#N/A</v>
          </cell>
          <cell r="M916" t="str">
            <v>Dijual</v>
          </cell>
          <cell r="N916" t="e">
            <v>#N/A</v>
          </cell>
          <cell r="O916" t="e">
            <v>#N/A</v>
          </cell>
          <cell r="P916" t="e">
            <v>#N/A</v>
          </cell>
          <cell r="Q916" t="e">
            <v>#N/A</v>
          </cell>
        </row>
        <row r="917">
          <cell r="D917">
            <v>0</v>
          </cell>
          <cell r="E917">
            <v>30</v>
          </cell>
          <cell r="F917">
            <v>0</v>
          </cell>
          <cell r="G917" t="e">
            <v>#N/A</v>
          </cell>
          <cell r="H917">
            <v>0</v>
          </cell>
          <cell r="I917" t="e">
            <v>#N/A</v>
          </cell>
          <cell r="J917">
            <v>0</v>
          </cell>
          <cell r="K917" t="e">
            <v>#N/A</v>
          </cell>
          <cell r="L917" t="e">
            <v>#N/A</v>
          </cell>
          <cell r="M917" t="str">
            <v>Dijual</v>
          </cell>
          <cell r="N917" t="e">
            <v>#N/A</v>
          </cell>
          <cell r="O917" t="e">
            <v>#N/A</v>
          </cell>
          <cell r="P917" t="e">
            <v>#N/A</v>
          </cell>
          <cell r="Q917" t="e">
            <v>#N/A</v>
          </cell>
        </row>
        <row r="918">
          <cell r="D918">
            <v>0</v>
          </cell>
          <cell r="E918">
            <v>30</v>
          </cell>
          <cell r="F918">
            <v>0</v>
          </cell>
          <cell r="G918" t="e">
            <v>#N/A</v>
          </cell>
          <cell r="H918">
            <v>0</v>
          </cell>
          <cell r="I918" t="e">
            <v>#N/A</v>
          </cell>
          <cell r="J918">
            <v>0</v>
          </cell>
          <cell r="K918" t="e">
            <v>#N/A</v>
          </cell>
          <cell r="L918" t="e">
            <v>#N/A</v>
          </cell>
          <cell r="M918" t="str">
            <v>Dijual</v>
          </cell>
          <cell r="N918" t="e">
            <v>#N/A</v>
          </cell>
          <cell r="O918" t="e">
            <v>#N/A</v>
          </cell>
          <cell r="P918" t="e">
            <v>#N/A</v>
          </cell>
          <cell r="Q918" t="e">
            <v>#N/A</v>
          </cell>
        </row>
        <row r="919">
          <cell r="D919">
            <v>0</v>
          </cell>
          <cell r="E919">
            <v>30</v>
          </cell>
          <cell r="F919">
            <v>0</v>
          </cell>
          <cell r="G919" t="e">
            <v>#N/A</v>
          </cell>
          <cell r="H919">
            <v>0</v>
          </cell>
          <cell r="I919" t="e">
            <v>#N/A</v>
          </cell>
          <cell r="J919">
            <v>0</v>
          </cell>
          <cell r="K919" t="e">
            <v>#N/A</v>
          </cell>
          <cell r="L919" t="e">
            <v>#N/A</v>
          </cell>
          <cell r="M919" t="str">
            <v>Dijual</v>
          </cell>
          <cell r="N919" t="e">
            <v>#N/A</v>
          </cell>
          <cell r="O919" t="e">
            <v>#N/A</v>
          </cell>
          <cell r="P919" t="e">
            <v>#N/A</v>
          </cell>
          <cell r="Q919" t="e">
            <v>#N/A</v>
          </cell>
        </row>
        <row r="920">
          <cell r="D920">
            <v>0</v>
          </cell>
          <cell r="E920">
            <v>30</v>
          </cell>
          <cell r="F920">
            <v>0</v>
          </cell>
          <cell r="G920" t="e">
            <v>#N/A</v>
          </cell>
          <cell r="H920">
            <v>0</v>
          </cell>
          <cell r="I920" t="e">
            <v>#N/A</v>
          </cell>
          <cell r="J920">
            <v>0</v>
          </cell>
          <cell r="K920" t="e">
            <v>#N/A</v>
          </cell>
          <cell r="L920" t="e">
            <v>#N/A</v>
          </cell>
          <cell r="M920" t="str">
            <v>Dijual</v>
          </cell>
          <cell r="N920" t="e">
            <v>#N/A</v>
          </cell>
          <cell r="O920" t="e">
            <v>#N/A</v>
          </cell>
          <cell r="P920" t="e">
            <v>#N/A</v>
          </cell>
          <cell r="Q920" t="e">
            <v>#N/A</v>
          </cell>
        </row>
        <row r="921">
          <cell r="D921">
            <v>0</v>
          </cell>
          <cell r="E921">
            <v>30</v>
          </cell>
          <cell r="F921">
            <v>0</v>
          </cell>
          <cell r="G921" t="e">
            <v>#N/A</v>
          </cell>
          <cell r="H921">
            <v>0</v>
          </cell>
          <cell r="I921" t="e">
            <v>#N/A</v>
          </cell>
          <cell r="J921">
            <v>0</v>
          </cell>
          <cell r="K921" t="e">
            <v>#N/A</v>
          </cell>
          <cell r="L921" t="e">
            <v>#N/A</v>
          </cell>
          <cell r="M921" t="str">
            <v>Dijual</v>
          </cell>
          <cell r="N921" t="e">
            <v>#N/A</v>
          </cell>
          <cell r="O921" t="e">
            <v>#N/A</v>
          </cell>
          <cell r="P921" t="e">
            <v>#N/A</v>
          </cell>
          <cell r="Q921" t="e">
            <v>#N/A</v>
          </cell>
        </row>
        <row r="922">
          <cell r="D922">
            <v>0</v>
          </cell>
          <cell r="E922">
            <v>30</v>
          </cell>
          <cell r="F922">
            <v>0</v>
          </cell>
          <cell r="G922" t="e">
            <v>#N/A</v>
          </cell>
          <cell r="H922">
            <v>0</v>
          </cell>
          <cell r="I922" t="e">
            <v>#N/A</v>
          </cell>
          <cell r="J922">
            <v>0</v>
          </cell>
          <cell r="K922" t="e">
            <v>#N/A</v>
          </cell>
          <cell r="L922" t="e">
            <v>#N/A</v>
          </cell>
          <cell r="M922" t="str">
            <v>Dijual</v>
          </cell>
          <cell r="N922" t="e">
            <v>#N/A</v>
          </cell>
          <cell r="O922" t="e">
            <v>#N/A</v>
          </cell>
          <cell r="P922" t="e">
            <v>#N/A</v>
          </cell>
          <cell r="Q922" t="e">
            <v>#N/A</v>
          </cell>
        </row>
        <row r="923">
          <cell r="D923">
            <v>0</v>
          </cell>
          <cell r="E923">
            <v>30</v>
          </cell>
          <cell r="F923">
            <v>0</v>
          </cell>
          <cell r="G923" t="e">
            <v>#N/A</v>
          </cell>
          <cell r="H923">
            <v>0</v>
          </cell>
          <cell r="I923" t="e">
            <v>#N/A</v>
          </cell>
          <cell r="J923">
            <v>0</v>
          </cell>
          <cell r="K923" t="e">
            <v>#N/A</v>
          </cell>
          <cell r="L923" t="e">
            <v>#N/A</v>
          </cell>
          <cell r="M923" t="str">
            <v>Dijual</v>
          </cell>
          <cell r="N923" t="e">
            <v>#N/A</v>
          </cell>
          <cell r="O923" t="e">
            <v>#N/A</v>
          </cell>
          <cell r="P923" t="e">
            <v>#N/A</v>
          </cell>
          <cell r="Q923" t="e">
            <v>#N/A</v>
          </cell>
        </row>
        <row r="924">
          <cell r="D924">
            <v>0</v>
          </cell>
          <cell r="E924">
            <v>30</v>
          </cell>
          <cell r="F924">
            <v>0</v>
          </cell>
          <cell r="G924" t="e">
            <v>#N/A</v>
          </cell>
          <cell r="H924">
            <v>0</v>
          </cell>
          <cell r="I924" t="e">
            <v>#N/A</v>
          </cell>
          <cell r="J924">
            <v>0</v>
          </cell>
          <cell r="K924" t="e">
            <v>#N/A</v>
          </cell>
          <cell r="L924" t="e">
            <v>#N/A</v>
          </cell>
          <cell r="M924" t="str">
            <v>Dijual</v>
          </cell>
          <cell r="N924" t="e">
            <v>#N/A</v>
          </cell>
          <cell r="O924" t="e">
            <v>#N/A</v>
          </cell>
          <cell r="P924" t="e">
            <v>#N/A</v>
          </cell>
          <cell r="Q924" t="e">
            <v>#N/A</v>
          </cell>
        </row>
        <row r="925">
          <cell r="D925">
            <v>0</v>
          </cell>
          <cell r="E925">
            <v>30</v>
          </cell>
          <cell r="F925">
            <v>0</v>
          </cell>
          <cell r="G925" t="e">
            <v>#N/A</v>
          </cell>
          <cell r="H925">
            <v>0</v>
          </cell>
          <cell r="I925" t="e">
            <v>#N/A</v>
          </cell>
          <cell r="J925">
            <v>0</v>
          </cell>
          <cell r="K925" t="e">
            <v>#N/A</v>
          </cell>
          <cell r="L925" t="e">
            <v>#N/A</v>
          </cell>
          <cell r="M925" t="str">
            <v>Dijual</v>
          </cell>
          <cell r="N925" t="e">
            <v>#N/A</v>
          </cell>
          <cell r="O925" t="e">
            <v>#N/A</v>
          </cell>
          <cell r="P925" t="e">
            <v>#N/A</v>
          </cell>
          <cell r="Q925" t="e">
            <v>#N/A</v>
          </cell>
        </row>
        <row r="926">
          <cell r="D926">
            <v>0</v>
          </cell>
          <cell r="E926">
            <v>30</v>
          </cell>
          <cell r="F926">
            <v>0</v>
          </cell>
          <cell r="G926" t="e">
            <v>#N/A</v>
          </cell>
          <cell r="H926">
            <v>0</v>
          </cell>
          <cell r="I926" t="e">
            <v>#N/A</v>
          </cell>
          <cell r="J926">
            <v>0</v>
          </cell>
          <cell r="K926" t="e">
            <v>#N/A</v>
          </cell>
          <cell r="L926" t="e">
            <v>#N/A</v>
          </cell>
          <cell r="M926" t="str">
            <v>Dijual</v>
          </cell>
          <cell r="N926" t="e">
            <v>#N/A</v>
          </cell>
          <cell r="O926" t="e">
            <v>#N/A</v>
          </cell>
          <cell r="P926" t="e">
            <v>#N/A</v>
          </cell>
          <cell r="Q926" t="e">
            <v>#N/A</v>
          </cell>
        </row>
        <row r="927">
          <cell r="D927">
            <v>0</v>
          </cell>
          <cell r="E927">
            <v>30</v>
          </cell>
          <cell r="F927">
            <v>0</v>
          </cell>
          <cell r="G927" t="e">
            <v>#N/A</v>
          </cell>
          <cell r="H927">
            <v>0</v>
          </cell>
          <cell r="I927" t="e">
            <v>#N/A</v>
          </cell>
          <cell r="J927">
            <v>0</v>
          </cell>
          <cell r="K927" t="e">
            <v>#N/A</v>
          </cell>
          <cell r="L927" t="e">
            <v>#N/A</v>
          </cell>
          <cell r="M927" t="str">
            <v>Dijual</v>
          </cell>
          <cell r="N927" t="e">
            <v>#N/A</v>
          </cell>
          <cell r="O927" t="e">
            <v>#N/A</v>
          </cell>
          <cell r="P927" t="e">
            <v>#N/A</v>
          </cell>
          <cell r="Q927" t="e">
            <v>#N/A</v>
          </cell>
        </row>
        <row r="928">
          <cell r="D928">
            <v>0</v>
          </cell>
          <cell r="E928">
            <v>30</v>
          </cell>
          <cell r="F928">
            <v>0</v>
          </cell>
          <cell r="G928" t="e">
            <v>#N/A</v>
          </cell>
          <cell r="H928">
            <v>0</v>
          </cell>
          <cell r="I928" t="e">
            <v>#N/A</v>
          </cell>
          <cell r="J928">
            <v>0</v>
          </cell>
          <cell r="K928" t="e">
            <v>#N/A</v>
          </cell>
          <cell r="L928" t="e">
            <v>#N/A</v>
          </cell>
          <cell r="M928" t="str">
            <v>Dijual</v>
          </cell>
          <cell r="N928" t="e">
            <v>#N/A</v>
          </cell>
          <cell r="O928" t="e">
            <v>#N/A</v>
          </cell>
          <cell r="P928" t="e">
            <v>#N/A</v>
          </cell>
          <cell r="Q928" t="e">
            <v>#N/A</v>
          </cell>
        </row>
        <row r="929">
          <cell r="D929">
            <v>0</v>
          </cell>
          <cell r="E929">
            <v>30</v>
          </cell>
          <cell r="F929">
            <v>0</v>
          </cell>
          <cell r="G929" t="e">
            <v>#N/A</v>
          </cell>
          <cell r="H929">
            <v>0</v>
          </cell>
          <cell r="I929" t="e">
            <v>#N/A</v>
          </cell>
          <cell r="J929">
            <v>0</v>
          </cell>
          <cell r="K929" t="e">
            <v>#N/A</v>
          </cell>
          <cell r="L929" t="e">
            <v>#N/A</v>
          </cell>
          <cell r="M929" t="str">
            <v>Dijual</v>
          </cell>
          <cell r="N929" t="e">
            <v>#N/A</v>
          </cell>
          <cell r="O929" t="e">
            <v>#N/A</v>
          </cell>
          <cell r="P929" t="e">
            <v>#N/A</v>
          </cell>
          <cell r="Q929" t="e">
            <v>#N/A</v>
          </cell>
        </row>
        <row r="930">
          <cell r="D930">
            <v>0</v>
          </cell>
          <cell r="E930">
            <v>30</v>
          </cell>
          <cell r="F930">
            <v>0</v>
          </cell>
          <cell r="G930" t="e">
            <v>#N/A</v>
          </cell>
          <cell r="H930">
            <v>0</v>
          </cell>
          <cell r="I930" t="e">
            <v>#N/A</v>
          </cell>
          <cell r="J930">
            <v>0</v>
          </cell>
          <cell r="K930" t="e">
            <v>#N/A</v>
          </cell>
          <cell r="L930" t="e">
            <v>#N/A</v>
          </cell>
          <cell r="M930" t="str">
            <v>Dijual</v>
          </cell>
          <cell r="N930" t="e">
            <v>#N/A</v>
          </cell>
          <cell r="O930" t="e">
            <v>#N/A</v>
          </cell>
          <cell r="P930" t="e">
            <v>#N/A</v>
          </cell>
          <cell r="Q930" t="e">
            <v>#N/A</v>
          </cell>
        </row>
        <row r="931">
          <cell r="D931">
            <v>0</v>
          </cell>
          <cell r="E931">
            <v>30</v>
          </cell>
          <cell r="F931">
            <v>0</v>
          </cell>
          <cell r="G931" t="e">
            <v>#N/A</v>
          </cell>
          <cell r="H931">
            <v>0</v>
          </cell>
          <cell r="I931" t="e">
            <v>#N/A</v>
          </cell>
          <cell r="J931">
            <v>0</v>
          </cell>
          <cell r="K931" t="e">
            <v>#N/A</v>
          </cell>
          <cell r="L931" t="e">
            <v>#N/A</v>
          </cell>
          <cell r="M931" t="str">
            <v>Dijual</v>
          </cell>
          <cell r="N931" t="e">
            <v>#N/A</v>
          </cell>
          <cell r="O931" t="e">
            <v>#N/A</v>
          </cell>
          <cell r="P931" t="e">
            <v>#N/A</v>
          </cell>
          <cell r="Q931" t="e">
            <v>#N/A</v>
          </cell>
        </row>
        <row r="932">
          <cell r="D932">
            <v>0</v>
          </cell>
          <cell r="E932">
            <v>30</v>
          </cell>
          <cell r="F932">
            <v>0</v>
          </cell>
          <cell r="G932" t="e">
            <v>#N/A</v>
          </cell>
          <cell r="H932">
            <v>0</v>
          </cell>
          <cell r="I932" t="e">
            <v>#N/A</v>
          </cell>
          <cell r="J932">
            <v>0</v>
          </cell>
          <cell r="K932" t="e">
            <v>#N/A</v>
          </cell>
          <cell r="L932" t="e">
            <v>#N/A</v>
          </cell>
          <cell r="M932" t="str">
            <v>Dijual</v>
          </cell>
          <cell r="N932" t="e">
            <v>#N/A</v>
          </cell>
          <cell r="O932" t="e">
            <v>#N/A</v>
          </cell>
          <cell r="P932" t="e">
            <v>#N/A</v>
          </cell>
          <cell r="Q932" t="e">
            <v>#N/A</v>
          </cell>
        </row>
        <row r="933">
          <cell r="D933">
            <v>0</v>
          </cell>
          <cell r="E933">
            <v>30</v>
          </cell>
          <cell r="F933">
            <v>0</v>
          </cell>
          <cell r="G933" t="e">
            <v>#N/A</v>
          </cell>
          <cell r="H933">
            <v>0</v>
          </cell>
          <cell r="I933" t="e">
            <v>#N/A</v>
          </cell>
          <cell r="J933">
            <v>0</v>
          </cell>
          <cell r="K933" t="e">
            <v>#N/A</v>
          </cell>
          <cell r="L933" t="e">
            <v>#N/A</v>
          </cell>
          <cell r="M933" t="str">
            <v>Dijual</v>
          </cell>
          <cell r="N933" t="e">
            <v>#N/A</v>
          </cell>
          <cell r="O933" t="e">
            <v>#N/A</v>
          </cell>
          <cell r="P933" t="e">
            <v>#N/A</v>
          </cell>
          <cell r="Q933" t="e">
            <v>#N/A</v>
          </cell>
        </row>
        <row r="934">
          <cell r="D934">
            <v>0</v>
          </cell>
          <cell r="E934">
            <v>30</v>
          </cell>
          <cell r="F934">
            <v>0</v>
          </cell>
          <cell r="G934" t="e">
            <v>#N/A</v>
          </cell>
          <cell r="H934">
            <v>0</v>
          </cell>
          <cell r="I934" t="e">
            <v>#N/A</v>
          </cell>
          <cell r="J934">
            <v>0</v>
          </cell>
          <cell r="K934" t="e">
            <v>#N/A</v>
          </cell>
          <cell r="L934" t="e">
            <v>#N/A</v>
          </cell>
          <cell r="M934" t="str">
            <v>Dijual</v>
          </cell>
          <cell r="N934" t="e">
            <v>#N/A</v>
          </cell>
          <cell r="O934" t="e">
            <v>#N/A</v>
          </cell>
          <cell r="P934" t="e">
            <v>#N/A</v>
          </cell>
          <cell r="Q934" t="e">
            <v>#N/A</v>
          </cell>
        </row>
        <row r="935">
          <cell r="D935">
            <v>0</v>
          </cell>
          <cell r="E935">
            <v>30</v>
          </cell>
          <cell r="F935">
            <v>0</v>
          </cell>
          <cell r="G935" t="e">
            <v>#N/A</v>
          </cell>
          <cell r="H935">
            <v>0</v>
          </cell>
          <cell r="I935" t="e">
            <v>#N/A</v>
          </cell>
          <cell r="J935">
            <v>0</v>
          </cell>
          <cell r="K935" t="e">
            <v>#N/A</v>
          </cell>
          <cell r="L935" t="e">
            <v>#N/A</v>
          </cell>
          <cell r="M935" t="str">
            <v>Dijual</v>
          </cell>
          <cell r="N935" t="e">
            <v>#N/A</v>
          </cell>
          <cell r="O935" t="e">
            <v>#N/A</v>
          </cell>
          <cell r="P935" t="e">
            <v>#N/A</v>
          </cell>
          <cell r="Q935" t="e">
            <v>#N/A</v>
          </cell>
        </row>
        <row r="936">
          <cell r="D936">
            <v>0</v>
          </cell>
          <cell r="E936">
            <v>30</v>
          </cell>
          <cell r="F936">
            <v>0</v>
          </cell>
          <cell r="G936" t="e">
            <v>#N/A</v>
          </cell>
          <cell r="H936">
            <v>0</v>
          </cell>
          <cell r="I936" t="e">
            <v>#N/A</v>
          </cell>
          <cell r="J936">
            <v>0</v>
          </cell>
          <cell r="K936" t="e">
            <v>#N/A</v>
          </cell>
          <cell r="L936" t="e">
            <v>#N/A</v>
          </cell>
          <cell r="M936" t="str">
            <v>Dijual</v>
          </cell>
          <cell r="N936" t="e">
            <v>#N/A</v>
          </cell>
          <cell r="O936" t="e">
            <v>#N/A</v>
          </cell>
          <cell r="P936" t="e">
            <v>#N/A</v>
          </cell>
          <cell r="Q936" t="e">
            <v>#N/A</v>
          </cell>
        </row>
        <row r="937">
          <cell r="D937">
            <v>0</v>
          </cell>
          <cell r="E937">
            <v>30</v>
          </cell>
          <cell r="F937">
            <v>0</v>
          </cell>
          <cell r="G937" t="e">
            <v>#N/A</v>
          </cell>
          <cell r="H937">
            <v>0</v>
          </cell>
          <cell r="I937" t="e">
            <v>#N/A</v>
          </cell>
          <cell r="J937">
            <v>0</v>
          </cell>
          <cell r="K937" t="e">
            <v>#N/A</v>
          </cell>
          <cell r="L937" t="e">
            <v>#N/A</v>
          </cell>
          <cell r="M937" t="str">
            <v>Dijual</v>
          </cell>
          <cell r="N937" t="e">
            <v>#N/A</v>
          </cell>
          <cell r="O937" t="e">
            <v>#N/A</v>
          </cell>
          <cell r="P937" t="e">
            <v>#N/A</v>
          </cell>
          <cell r="Q937" t="e">
            <v>#N/A</v>
          </cell>
        </row>
        <row r="938">
          <cell r="D938">
            <v>0</v>
          </cell>
          <cell r="E938">
            <v>30</v>
          </cell>
          <cell r="F938">
            <v>0</v>
          </cell>
          <cell r="G938" t="e">
            <v>#N/A</v>
          </cell>
          <cell r="H938">
            <v>0</v>
          </cell>
          <cell r="I938" t="e">
            <v>#N/A</v>
          </cell>
          <cell r="J938">
            <v>0</v>
          </cell>
          <cell r="K938" t="e">
            <v>#N/A</v>
          </cell>
          <cell r="L938" t="e">
            <v>#N/A</v>
          </cell>
          <cell r="M938" t="str">
            <v>Dijual</v>
          </cell>
          <cell r="N938" t="e">
            <v>#N/A</v>
          </cell>
          <cell r="O938" t="e">
            <v>#N/A</v>
          </cell>
          <cell r="P938" t="e">
            <v>#N/A</v>
          </cell>
          <cell r="Q938" t="e">
            <v>#N/A</v>
          </cell>
        </row>
        <row r="939">
          <cell r="D939">
            <v>0</v>
          </cell>
          <cell r="E939">
            <v>30</v>
          </cell>
          <cell r="F939">
            <v>0</v>
          </cell>
          <cell r="G939" t="e">
            <v>#N/A</v>
          </cell>
          <cell r="H939">
            <v>0</v>
          </cell>
          <cell r="I939" t="e">
            <v>#N/A</v>
          </cell>
          <cell r="J939">
            <v>0</v>
          </cell>
          <cell r="K939" t="e">
            <v>#N/A</v>
          </cell>
          <cell r="L939" t="e">
            <v>#N/A</v>
          </cell>
          <cell r="M939" t="str">
            <v>Dijual</v>
          </cell>
          <cell r="N939" t="e">
            <v>#N/A</v>
          </cell>
          <cell r="O939" t="e">
            <v>#N/A</v>
          </cell>
          <cell r="P939" t="e">
            <v>#N/A</v>
          </cell>
          <cell r="Q939" t="e">
            <v>#N/A</v>
          </cell>
        </row>
        <row r="940">
          <cell r="D940">
            <v>0</v>
          </cell>
          <cell r="E940">
            <v>30</v>
          </cell>
          <cell r="F940">
            <v>0</v>
          </cell>
          <cell r="G940" t="e">
            <v>#N/A</v>
          </cell>
          <cell r="H940">
            <v>0</v>
          </cell>
          <cell r="I940" t="e">
            <v>#N/A</v>
          </cell>
          <cell r="J940">
            <v>0</v>
          </cell>
          <cell r="K940" t="e">
            <v>#N/A</v>
          </cell>
          <cell r="L940" t="e">
            <v>#N/A</v>
          </cell>
          <cell r="M940" t="str">
            <v>Dijual</v>
          </cell>
          <cell r="N940" t="e">
            <v>#N/A</v>
          </cell>
          <cell r="O940" t="e">
            <v>#N/A</v>
          </cell>
          <cell r="P940" t="e">
            <v>#N/A</v>
          </cell>
          <cell r="Q940" t="e">
            <v>#N/A</v>
          </cell>
        </row>
        <row r="941">
          <cell r="D941">
            <v>0</v>
          </cell>
          <cell r="E941">
            <v>30</v>
          </cell>
          <cell r="F941">
            <v>0</v>
          </cell>
          <cell r="G941" t="e">
            <v>#N/A</v>
          </cell>
          <cell r="H941">
            <v>0</v>
          </cell>
          <cell r="I941" t="e">
            <v>#N/A</v>
          </cell>
          <cell r="J941">
            <v>0</v>
          </cell>
          <cell r="K941" t="e">
            <v>#N/A</v>
          </cell>
          <cell r="L941" t="e">
            <v>#N/A</v>
          </cell>
          <cell r="M941" t="str">
            <v>Dijual</v>
          </cell>
          <cell r="N941" t="e">
            <v>#N/A</v>
          </cell>
          <cell r="O941" t="e">
            <v>#N/A</v>
          </cell>
          <cell r="P941" t="e">
            <v>#N/A</v>
          </cell>
          <cell r="Q941" t="e">
            <v>#N/A</v>
          </cell>
        </row>
        <row r="942">
          <cell r="D942">
            <v>0</v>
          </cell>
          <cell r="E942">
            <v>30</v>
          </cell>
          <cell r="F942">
            <v>0</v>
          </cell>
          <cell r="G942" t="e">
            <v>#N/A</v>
          </cell>
          <cell r="H942">
            <v>0</v>
          </cell>
          <cell r="I942" t="e">
            <v>#N/A</v>
          </cell>
          <cell r="J942">
            <v>0</v>
          </cell>
          <cell r="K942" t="e">
            <v>#N/A</v>
          </cell>
          <cell r="L942" t="e">
            <v>#N/A</v>
          </cell>
          <cell r="M942" t="str">
            <v>Dijual</v>
          </cell>
          <cell r="N942" t="e">
            <v>#N/A</v>
          </cell>
          <cell r="O942" t="e">
            <v>#N/A</v>
          </cell>
          <cell r="P942" t="e">
            <v>#N/A</v>
          </cell>
          <cell r="Q942" t="e">
            <v>#N/A</v>
          </cell>
        </row>
        <row r="943">
          <cell r="D943">
            <v>0</v>
          </cell>
          <cell r="E943">
            <v>30</v>
          </cell>
          <cell r="F943">
            <v>0</v>
          </cell>
          <cell r="G943" t="e">
            <v>#N/A</v>
          </cell>
          <cell r="H943">
            <v>0</v>
          </cell>
          <cell r="I943" t="e">
            <v>#N/A</v>
          </cell>
          <cell r="J943">
            <v>0</v>
          </cell>
          <cell r="K943" t="e">
            <v>#N/A</v>
          </cell>
          <cell r="L943" t="e">
            <v>#N/A</v>
          </cell>
          <cell r="M943" t="str">
            <v>Dijual</v>
          </cell>
          <cell r="N943" t="e">
            <v>#N/A</v>
          </cell>
          <cell r="O943" t="e">
            <v>#N/A</v>
          </cell>
          <cell r="P943" t="e">
            <v>#N/A</v>
          </cell>
          <cell r="Q943" t="e">
            <v>#N/A</v>
          </cell>
        </row>
        <row r="944">
          <cell r="D944">
            <v>0</v>
          </cell>
          <cell r="E944">
            <v>30</v>
          </cell>
          <cell r="F944">
            <v>0</v>
          </cell>
          <cell r="G944" t="e">
            <v>#N/A</v>
          </cell>
          <cell r="H944">
            <v>0</v>
          </cell>
          <cell r="I944" t="e">
            <v>#N/A</v>
          </cell>
          <cell r="J944">
            <v>0</v>
          </cell>
          <cell r="K944" t="e">
            <v>#N/A</v>
          </cell>
          <cell r="L944" t="e">
            <v>#N/A</v>
          </cell>
          <cell r="M944" t="str">
            <v>Dijual</v>
          </cell>
          <cell r="N944" t="e">
            <v>#N/A</v>
          </cell>
          <cell r="O944" t="e">
            <v>#N/A</v>
          </cell>
          <cell r="P944" t="e">
            <v>#N/A</v>
          </cell>
          <cell r="Q944" t="e">
            <v>#N/A</v>
          </cell>
        </row>
        <row r="945">
          <cell r="D945">
            <v>0</v>
          </cell>
          <cell r="E945">
            <v>30</v>
          </cell>
          <cell r="F945">
            <v>0</v>
          </cell>
          <cell r="G945" t="e">
            <v>#N/A</v>
          </cell>
          <cell r="H945">
            <v>0</v>
          </cell>
          <cell r="I945" t="e">
            <v>#N/A</v>
          </cell>
          <cell r="J945">
            <v>0</v>
          </cell>
          <cell r="K945" t="e">
            <v>#N/A</v>
          </cell>
          <cell r="L945" t="e">
            <v>#N/A</v>
          </cell>
          <cell r="M945" t="str">
            <v>Dijual</v>
          </cell>
          <cell r="N945" t="e">
            <v>#N/A</v>
          </cell>
          <cell r="O945" t="e">
            <v>#N/A</v>
          </cell>
          <cell r="P945" t="e">
            <v>#N/A</v>
          </cell>
          <cell r="Q945" t="e">
            <v>#N/A</v>
          </cell>
        </row>
        <row r="946">
          <cell r="D946">
            <v>0</v>
          </cell>
          <cell r="E946">
            <v>30</v>
          </cell>
          <cell r="F946">
            <v>0</v>
          </cell>
          <cell r="G946" t="e">
            <v>#N/A</v>
          </cell>
          <cell r="H946">
            <v>0</v>
          </cell>
          <cell r="I946" t="e">
            <v>#N/A</v>
          </cell>
          <cell r="J946">
            <v>0</v>
          </cell>
          <cell r="K946" t="e">
            <v>#N/A</v>
          </cell>
          <cell r="L946" t="e">
            <v>#N/A</v>
          </cell>
          <cell r="M946" t="str">
            <v>Dijual</v>
          </cell>
          <cell r="N946" t="e">
            <v>#N/A</v>
          </cell>
          <cell r="O946" t="e">
            <v>#N/A</v>
          </cell>
          <cell r="P946" t="e">
            <v>#N/A</v>
          </cell>
          <cell r="Q946" t="e">
            <v>#N/A</v>
          </cell>
        </row>
        <row r="947">
          <cell r="D947">
            <v>0</v>
          </cell>
          <cell r="E947">
            <v>30</v>
          </cell>
          <cell r="F947">
            <v>0</v>
          </cell>
          <cell r="G947" t="e">
            <v>#N/A</v>
          </cell>
          <cell r="H947">
            <v>0</v>
          </cell>
          <cell r="I947" t="e">
            <v>#N/A</v>
          </cell>
          <cell r="J947">
            <v>0</v>
          </cell>
          <cell r="K947" t="e">
            <v>#N/A</v>
          </cell>
          <cell r="L947" t="e">
            <v>#N/A</v>
          </cell>
          <cell r="M947" t="str">
            <v>Dijual</v>
          </cell>
          <cell r="N947" t="e">
            <v>#N/A</v>
          </cell>
          <cell r="O947" t="e">
            <v>#N/A</v>
          </cell>
          <cell r="P947" t="e">
            <v>#N/A</v>
          </cell>
          <cell r="Q947" t="e">
            <v>#N/A</v>
          </cell>
        </row>
        <row r="948">
          <cell r="D948">
            <v>0</v>
          </cell>
          <cell r="E948">
            <v>30</v>
          </cell>
          <cell r="F948">
            <v>0</v>
          </cell>
          <cell r="G948" t="e">
            <v>#N/A</v>
          </cell>
          <cell r="H948">
            <v>0</v>
          </cell>
          <cell r="I948" t="e">
            <v>#N/A</v>
          </cell>
          <cell r="J948">
            <v>0</v>
          </cell>
          <cell r="K948" t="e">
            <v>#N/A</v>
          </cell>
          <cell r="L948" t="e">
            <v>#N/A</v>
          </cell>
          <cell r="M948" t="str">
            <v>Dijual</v>
          </cell>
          <cell r="N948" t="e">
            <v>#N/A</v>
          </cell>
          <cell r="O948" t="e">
            <v>#N/A</v>
          </cell>
          <cell r="P948" t="e">
            <v>#N/A</v>
          </cell>
          <cell r="Q948" t="e">
            <v>#N/A</v>
          </cell>
        </row>
        <row r="949">
          <cell r="D949">
            <v>0</v>
          </cell>
          <cell r="E949">
            <v>30</v>
          </cell>
          <cell r="F949">
            <v>0</v>
          </cell>
          <cell r="G949" t="e">
            <v>#N/A</v>
          </cell>
          <cell r="H949">
            <v>0</v>
          </cell>
          <cell r="I949" t="e">
            <v>#N/A</v>
          </cell>
          <cell r="J949">
            <v>0</v>
          </cell>
          <cell r="K949" t="e">
            <v>#N/A</v>
          </cell>
          <cell r="L949" t="e">
            <v>#N/A</v>
          </cell>
          <cell r="M949" t="str">
            <v>Dijual</v>
          </cell>
          <cell r="N949" t="e">
            <v>#N/A</v>
          </cell>
          <cell r="O949" t="e">
            <v>#N/A</v>
          </cell>
          <cell r="P949" t="e">
            <v>#N/A</v>
          </cell>
          <cell r="Q949" t="e">
            <v>#N/A</v>
          </cell>
        </row>
        <row r="950">
          <cell r="D950">
            <v>0</v>
          </cell>
          <cell r="E950">
            <v>30</v>
          </cell>
          <cell r="F950">
            <v>0</v>
          </cell>
          <cell r="G950" t="e">
            <v>#N/A</v>
          </cell>
          <cell r="H950">
            <v>0</v>
          </cell>
          <cell r="I950" t="e">
            <v>#N/A</v>
          </cell>
          <cell r="J950">
            <v>0</v>
          </cell>
          <cell r="K950" t="e">
            <v>#N/A</v>
          </cell>
          <cell r="L950" t="e">
            <v>#N/A</v>
          </cell>
          <cell r="M950" t="str">
            <v>Dijual</v>
          </cell>
          <cell r="N950" t="e">
            <v>#N/A</v>
          </cell>
          <cell r="O950" t="e">
            <v>#N/A</v>
          </cell>
          <cell r="P950" t="e">
            <v>#N/A</v>
          </cell>
          <cell r="Q950" t="e">
            <v>#N/A</v>
          </cell>
        </row>
        <row r="951">
          <cell r="D951">
            <v>0</v>
          </cell>
          <cell r="E951">
            <v>30</v>
          </cell>
          <cell r="F951">
            <v>0</v>
          </cell>
          <cell r="G951" t="e">
            <v>#N/A</v>
          </cell>
          <cell r="H951">
            <v>0</v>
          </cell>
          <cell r="I951" t="e">
            <v>#N/A</v>
          </cell>
          <cell r="J951">
            <v>0</v>
          </cell>
          <cell r="K951" t="e">
            <v>#N/A</v>
          </cell>
          <cell r="L951" t="e">
            <v>#N/A</v>
          </cell>
          <cell r="M951" t="str">
            <v>Dijual</v>
          </cell>
          <cell r="N951" t="e">
            <v>#N/A</v>
          </cell>
          <cell r="O951" t="e">
            <v>#N/A</v>
          </cell>
          <cell r="P951" t="e">
            <v>#N/A</v>
          </cell>
          <cell r="Q951" t="e">
            <v>#N/A</v>
          </cell>
        </row>
        <row r="952">
          <cell r="D952">
            <v>0</v>
          </cell>
          <cell r="E952">
            <v>30</v>
          </cell>
          <cell r="F952">
            <v>0</v>
          </cell>
          <cell r="G952" t="e">
            <v>#N/A</v>
          </cell>
          <cell r="H952">
            <v>0</v>
          </cell>
          <cell r="I952" t="e">
            <v>#N/A</v>
          </cell>
          <cell r="J952">
            <v>0</v>
          </cell>
          <cell r="K952" t="e">
            <v>#N/A</v>
          </cell>
          <cell r="L952" t="e">
            <v>#N/A</v>
          </cell>
          <cell r="M952" t="str">
            <v>Dijual</v>
          </cell>
          <cell r="N952" t="e">
            <v>#N/A</v>
          </cell>
          <cell r="O952" t="e">
            <v>#N/A</v>
          </cell>
          <cell r="P952" t="e">
            <v>#N/A</v>
          </cell>
          <cell r="Q952" t="e">
            <v>#N/A</v>
          </cell>
        </row>
        <row r="953">
          <cell r="D953">
            <v>0</v>
          </cell>
          <cell r="E953">
            <v>30</v>
          </cell>
          <cell r="F953">
            <v>0</v>
          </cell>
          <cell r="G953" t="e">
            <v>#N/A</v>
          </cell>
          <cell r="H953">
            <v>0</v>
          </cell>
          <cell r="I953" t="e">
            <v>#N/A</v>
          </cell>
          <cell r="J953">
            <v>0</v>
          </cell>
          <cell r="K953" t="e">
            <v>#N/A</v>
          </cell>
          <cell r="L953" t="e">
            <v>#N/A</v>
          </cell>
          <cell r="M953" t="str">
            <v>Dijual</v>
          </cell>
          <cell r="N953" t="e">
            <v>#N/A</v>
          </cell>
          <cell r="O953" t="e">
            <v>#N/A</v>
          </cell>
          <cell r="P953" t="e">
            <v>#N/A</v>
          </cell>
          <cell r="Q953" t="e">
            <v>#N/A</v>
          </cell>
        </row>
        <row r="954">
          <cell r="D954">
            <v>0</v>
          </cell>
          <cell r="E954">
            <v>30</v>
          </cell>
          <cell r="F954">
            <v>0</v>
          </cell>
          <cell r="G954" t="e">
            <v>#N/A</v>
          </cell>
          <cell r="H954">
            <v>0</v>
          </cell>
          <cell r="I954" t="e">
            <v>#N/A</v>
          </cell>
          <cell r="J954">
            <v>0</v>
          </cell>
          <cell r="K954" t="e">
            <v>#N/A</v>
          </cell>
          <cell r="L954" t="e">
            <v>#N/A</v>
          </cell>
          <cell r="M954" t="str">
            <v>Dijual</v>
          </cell>
          <cell r="N954" t="e">
            <v>#N/A</v>
          </cell>
          <cell r="O954" t="e">
            <v>#N/A</v>
          </cell>
          <cell r="P954" t="e">
            <v>#N/A</v>
          </cell>
          <cell r="Q954" t="e">
            <v>#N/A</v>
          </cell>
        </row>
        <row r="955">
          <cell r="D955">
            <v>0</v>
          </cell>
          <cell r="E955">
            <v>30</v>
          </cell>
          <cell r="F955">
            <v>0</v>
          </cell>
          <cell r="G955" t="e">
            <v>#N/A</v>
          </cell>
          <cell r="H955">
            <v>0</v>
          </cell>
          <cell r="I955" t="e">
            <v>#N/A</v>
          </cell>
          <cell r="J955">
            <v>0</v>
          </cell>
          <cell r="K955" t="e">
            <v>#N/A</v>
          </cell>
          <cell r="L955" t="e">
            <v>#N/A</v>
          </cell>
          <cell r="M955" t="str">
            <v>Dijual</v>
          </cell>
          <cell r="N955" t="e">
            <v>#N/A</v>
          </cell>
          <cell r="O955" t="e">
            <v>#N/A</v>
          </cell>
          <cell r="P955" t="e">
            <v>#N/A</v>
          </cell>
          <cell r="Q955" t="e">
            <v>#N/A</v>
          </cell>
        </row>
        <row r="956">
          <cell r="D956">
            <v>0</v>
          </cell>
          <cell r="E956">
            <v>30</v>
          </cell>
          <cell r="F956">
            <v>0</v>
          </cell>
          <cell r="G956" t="e">
            <v>#N/A</v>
          </cell>
          <cell r="H956">
            <v>0</v>
          </cell>
          <cell r="I956" t="e">
            <v>#N/A</v>
          </cell>
          <cell r="J956">
            <v>0</v>
          </cell>
          <cell r="K956" t="e">
            <v>#N/A</v>
          </cell>
          <cell r="L956" t="e">
            <v>#N/A</v>
          </cell>
          <cell r="M956" t="str">
            <v>Dijual</v>
          </cell>
          <cell r="N956" t="e">
            <v>#N/A</v>
          </cell>
          <cell r="O956" t="e">
            <v>#N/A</v>
          </cell>
          <cell r="P956" t="e">
            <v>#N/A</v>
          </cell>
          <cell r="Q956" t="e">
            <v>#N/A</v>
          </cell>
        </row>
        <row r="957">
          <cell r="D957">
            <v>0</v>
          </cell>
          <cell r="E957">
            <v>30</v>
          </cell>
          <cell r="F957">
            <v>0</v>
          </cell>
          <cell r="G957" t="e">
            <v>#N/A</v>
          </cell>
          <cell r="H957">
            <v>0</v>
          </cell>
          <cell r="I957" t="e">
            <v>#N/A</v>
          </cell>
          <cell r="J957">
            <v>0</v>
          </cell>
          <cell r="K957" t="e">
            <v>#N/A</v>
          </cell>
          <cell r="L957" t="e">
            <v>#N/A</v>
          </cell>
          <cell r="M957" t="str">
            <v>Dijual</v>
          </cell>
          <cell r="N957" t="e">
            <v>#N/A</v>
          </cell>
          <cell r="O957" t="e">
            <v>#N/A</v>
          </cell>
          <cell r="P957" t="e">
            <v>#N/A</v>
          </cell>
          <cell r="Q957" t="e">
            <v>#N/A</v>
          </cell>
        </row>
        <row r="958">
          <cell r="D958">
            <v>0</v>
          </cell>
          <cell r="E958">
            <v>30</v>
          </cell>
          <cell r="F958">
            <v>0</v>
          </cell>
          <cell r="G958" t="e">
            <v>#N/A</v>
          </cell>
          <cell r="H958">
            <v>0</v>
          </cell>
          <cell r="I958" t="e">
            <v>#N/A</v>
          </cell>
          <cell r="J958">
            <v>0</v>
          </cell>
          <cell r="K958" t="e">
            <v>#N/A</v>
          </cell>
          <cell r="L958" t="e">
            <v>#N/A</v>
          </cell>
          <cell r="M958" t="str">
            <v>Dijual</v>
          </cell>
          <cell r="N958" t="e">
            <v>#N/A</v>
          </cell>
          <cell r="O958" t="e">
            <v>#N/A</v>
          </cell>
          <cell r="P958" t="e">
            <v>#N/A</v>
          </cell>
          <cell r="Q958" t="e">
            <v>#N/A</v>
          </cell>
        </row>
        <row r="959">
          <cell r="D959">
            <v>0</v>
          </cell>
          <cell r="E959">
            <v>30</v>
          </cell>
          <cell r="F959">
            <v>0</v>
          </cell>
          <cell r="G959" t="e">
            <v>#N/A</v>
          </cell>
          <cell r="H959">
            <v>0</v>
          </cell>
          <cell r="I959" t="e">
            <v>#N/A</v>
          </cell>
          <cell r="J959">
            <v>0</v>
          </cell>
          <cell r="K959" t="e">
            <v>#N/A</v>
          </cell>
          <cell r="L959" t="e">
            <v>#N/A</v>
          </cell>
          <cell r="M959" t="str">
            <v>Dijual</v>
          </cell>
          <cell r="N959" t="e">
            <v>#N/A</v>
          </cell>
          <cell r="O959" t="e">
            <v>#N/A</v>
          </cell>
          <cell r="P959" t="e">
            <v>#N/A</v>
          </cell>
          <cell r="Q959" t="e">
            <v>#N/A</v>
          </cell>
        </row>
        <row r="960">
          <cell r="D960">
            <v>0</v>
          </cell>
          <cell r="E960">
            <v>30</v>
          </cell>
          <cell r="F960">
            <v>0</v>
          </cell>
          <cell r="G960" t="e">
            <v>#N/A</v>
          </cell>
          <cell r="H960">
            <v>0</v>
          </cell>
          <cell r="I960" t="e">
            <v>#N/A</v>
          </cell>
          <cell r="J960">
            <v>0</v>
          </cell>
          <cell r="K960" t="e">
            <v>#N/A</v>
          </cell>
          <cell r="L960" t="e">
            <v>#N/A</v>
          </cell>
          <cell r="M960" t="str">
            <v>Dijual</v>
          </cell>
          <cell r="N960" t="e">
            <v>#N/A</v>
          </cell>
          <cell r="O960" t="e">
            <v>#N/A</v>
          </cell>
          <cell r="P960" t="e">
            <v>#N/A</v>
          </cell>
          <cell r="Q960" t="e">
            <v>#N/A</v>
          </cell>
        </row>
        <row r="961">
          <cell r="D961">
            <v>0</v>
          </cell>
          <cell r="E961">
            <v>30</v>
          </cell>
          <cell r="F961">
            <v>0</v>
          </cell>
          <cell r="G961" t="e">
            <v>#N/A</v>
          </cell>
          <cell r="H961">
            <v>0</v>
          </cell>
          <cell r="I961" t="e">
            <v>#N/A</v>
          </cell>
          <cell r="J961">
            <v>0</v>
          </cell>
          <cell r="K961" t="e">
            <v>#N/A</v>
          </cell>
          <cell r="L961" t="e">
            <v>#N/A</v>
          </cell>
          <cell r="M961" t="str">
            <v>Dijual</v>
          </cell>
          <cell r="N961" t="e">
            <v>#N/A</v>
          </cell>
          <cell r="O961" t="e">
            <v>#N/A</v>
          </cell>
          <cell r="P961" t="e">
            <v>#N/A</v>
          </cell>
          <cell r="Q961" t="e">
            <v>#N/A</v>
          </cell>
        </row>
        <row r="962">
          <cell r="D962">
            <v>0</v>
          </cell>
          <cell r="E962">
            <v>30</v>
          </cell>
          <cell r="F962">
            <v>0</v>
          </cell>
          <cell r="G962" t="e">
            <v>#N/A</v>
          </cell>
          <cell r="H962">
            <v>0</v>
          </cell>
          <cell r="I962" t="e">
            <v>#N/A</v>
          </cell>
          <cell r="J962">
            <v>0</v>
          </cell>
          <cell r="K962" t="e">
            <v>#N/A</v>
          </cell>
          <cell r="L962" t="e">
            <v>#N/A</v>
          </cell>
          <cell r="M962" t="str">
            <v>Dijual</v>
          </cell>
          <cell r="N962" t="e">
            <v>#N/A</v>
          </cell>
          <cell r="O962" t="e">
            <v>#N/A</v>
          </cell>
          <cell r="P962" t="e">
            <v>#N/A</v>
          </cell>
          <cell r="Q962" t="e">
            <v>#N/A</v>
          </cell>
        </row>
        <row r="963">
          <cell r="D963">
            <v>0</v>
          </cell>
          <cell r="E963">
            <v>30</v>
          </cell>
          <cell r="F963">
            <v>0</v>
          </cell>
          <cell r="G963" t="e">
            <v>#N/A</v>
          </cell>
          <cell r="H963">
            <v>0</v>
          </cell>
          <cell r="I963" t="e">
            <v>#N/A</v>
          </cell>
          <cell r="J963">
            <v>0</v>
          </cell>
          <cell r="K963" t="e">
            <v>#N/A</v>
          </cell>
          <cell r="L963" t="e">
            <v>#N/A</v>
          </cell>
          <cell r="M963" t="str">
            <v>Dijual</v>
          </cell>
          <cell r="N963" t="e">
            <v>#N/A</v>
          </cell>
          <cell r="O963" t="e">
            <v>#N/A</v>
          </cell>
          <cell r="P963" t="e">
            <v>#N/A</v>
          </cell>
          <cell r="Q963" t="e">
            <v>#N/A</v>
          </cell>
        </row>
        <row r="964">
          <cell r="D964">
            <v>0</v>
          </cell>
          <cell r="E964">
            <v>30</v>
          </cell>
          <cell r="F964">
            <v>0</v>
          </cell>
          <cell r="G964" t="e">
            <v>#N/A</v>
          </cell>
          <cell r="H964">
            <v>0</v>
          </cell>
          <cell r="I964" t="e">
            <v>#N/A</v>
          </cell>
          <cell r="J964">
            <v>0</v>
          </cell>
          <cell r="K964" t="e">
            <v>#N/A</v>
          </cell>
          <cell r="L964" t="e">
            <v>#N/A</v>
          </cell>
          <cell r="M964" t="str">
            <v>Dijual</v>
          </cell>
          <cell r="N964" t="e">
            <v>#N/A</v>
          </cell>
          <cell r="O964" t="e">
            <v>#N/A</v>
          </cell>
          <cell r="P964" t="e">
            <v>#N/A</v>
          </cell>
          <cell r="Q964" t="e">
            <v>#N/A</v>
          </cell>
        </row>
        <row r="965">
          <cell r="D965">
            <v>0</v>
          </cell>
          <cell r="E965">
            <v>30</v>
          </cell>
          <cell r="F965">
            <v>0</v>
          </cell>
          <cell r="G965" t="e">
            <v>#N/A</v>
          </cell>
          <cell r="H965">
            <v>0</v>
          </cell>
          <cell r="I965" t="e">
            <v>#N/A</v>
          </cell>
          <cell r="J965">
            <v>0</v>
          </cell>
          <cell r="K965" t="e">
            <v>#N/A</v>
          </cell>
          <cell r="L965" t="e">
            <v>#N/A</v>
          </cell>
          <cell r="M965" t="str">
            <v>Dijual</v>
          </cell>
          <cell r="N965" t="e">
            <v>#N/A</v>
          </cell>
          <cell r="O965" t="e">
            <v>#N/A</v>
          </cell>
          <cell r="P965" t="e">
            <v>#N/A</v>
          </cell>
          <cell r="Q965" t="e">
            <v>#N/A</v>
          </cell>
        </row>
        <row r="966">
          <cell r="D966">
            <v>0</v>
          </cell>
          <cell r="E966">
            <v>30</v>
          </cell>
          <cell r="F966">
            <v>0</v>
          </cell>
          <cell r="G966" t="e">
            <v>#N/A</v>
          </cell>
          <cell r="H966">
            <v>0</v>
          </cell>
          <cell r="I966" t="e">
            <v>#N/A</v>
          </cell>
          <cell r="J966">
            <v>0</v>
          </cell>
          <cell r="K966" t="e">
            <v>#N/A</v>
          </cell>
          <cell r="L966" t="e">
            <v>#N/A</v>
          </cell>
          <cell r="M966" t="str">
            <v>Dijual</v>
          </cell>
          <cell r="N966" t="e">
            <v>#N/A</v>
          </cell>
          <cell r="O966" t="e">
            <v>#N/A</v>
          </cell>
          <cell r="P966" t="e">
            <v>#N/A</v>
          </cell>
          <cell r="Q966" t="e">
            <v>#N/A</v>
          </cell>
        </row>
        <row r="967">
          <cell r="D967">
            <v>0</v>
          </cell>
          <cell r="E967">
            <v>30</v>
          </cell>
          <cell r="F967">
            <v>0</v>
          </cell>
          <cell r="G967" t="e">
            <v>#N/A</v>
          </cell>
          <cell r="H967">
            <v>0</v>
          </cell>
          <cell r="I967" t="e">
            <v>#N/A</v>
          </cell>
          <cell r="J967">
            <v>0</v>
          </cell>
          <cell r="K967" t="e">
            <v>#N/A</v>
          </cell>
          <cell r="L967" t="e">
            <v>#N/A</v>
          </cell>
          <cell r="M967" t="str">
            <v>Dijual</v>
          </cell>
          <cell r="N967" t="e">
            <v>#N/A</v>
          </cell>
          <cell r="O967" t="e">
            <v>#N/A</v>
          </cell>
          <cell r="P967" t="e">
            <v>#N/A</v>
          </cell>
          <cell r="Q967" t="e">
            <v>#N/A</v>
          </cell>
        </row>
        <row r="968">
          <cell r="D968">
            <v>0</v>
          </cell>
          <cell r="E968">
            <v>30</v>
          </cell>
          <cell r="F968">
            <v>0</v>
          </cell>
          <cell r="G968" t="e">
            <v>#N/A</v>
          </cell>
          <cell r="H968">
            <v>0</v>
          </cell>
          <cell r="I968" t="e">
            <v>#N/A</v>
          </cell>
          <cell r="J968">
            <v>0</v>
          </cell>
          <cell r="K968" t="e">
            <v>#N/A</v>
          </cell>
          <cell r="L968" t="e">
            <v>#N/A</v>
          </cell>
          <cell r="M968" t="str">
            <v>Dijual</v>
          </cell>
          <cell r="N968" t="e">
            <v>#N/A</v>
          </cell>
          <cell r="O968" t="e">
            <v>#N/A</v>
          </cell>
          <cell r="P968" t="e">
            <v>#N/A</v>
          </cell>
          <cell r="Q968" t="e">
            <v>#N/A</v>
          </cell>
        </row>
        <row r="969">
          <cell r="D969">
            <v>0</v>
          </cell>
          <cell r="E969">
            <v>30</v>
          </cell>
          <cell r="F969">
            <v>0</v>
          </cell>
          <cell r="G969" t="e">
            <v>#N/A</v>
          </cell>
          <cell r="H969">
            <v>0</v>
          </cell>
          <cell r="I969" t="e">
            <v>#N/A</v>
          </cell>
          <cell r="J969">
            <v>0</v>
          </cell>
          <cell r="K969" t="e">
            <v>#N/A</v>
          </cell>
          <cell r="L969" t="e">
            <v>#N/A</v>
          </cell>
          <cell r="M969" t="str">
            <v>Dijual</v>
          </cell>
          <cell r="N969" t="e">
            <v>#N/A</v>
          </cell>
          <cell r="O969" t="e">
            <v>#N/A</v>
          </cell>
          <cell r="P969" t="e">
            <v>#N/A</v>
          </cell>
          <cell r="Q969" t="e">
            <v>#N/A</v>
          </cell>
        </row>
        <row r="970">
          <cell r="D970">
            <v>0</v>
          </cell>
          <cell r="E970">
            <v>30</v>
          </cell>
          <cell r="F970">
            <v>0</v>
          </cell>
          <cell r="G970" t="e">
            <v>#N/A</v>
          </cell>
          <cell r="H970">
            <v>0</v>
          </cell>
          <cell r="I970" t="e">
            <v>#N/A</v>
          </cell>
          <cell r="J970">
            <v>0</v>
          </cell>
          <cell r="K970" t="e">
            <v>#N/A</v>
          </cell>
          <cell r="L970" t="e">
            <v>#N/A</v>
          </cell>
          <cell r="M970" t="str">
            <v>Dijual</v>
          </cell>
          <cell r="N970" t="e">
            <v>#N/A</v>
          </cell>
          <cell r="O970" t="e">
            <v>#N/A</v>
          </cell>
          <cell r="P970" t="e">
            <v>#N/A</v>
          </cell>
          <cell r="Q970" t="e">
            <v>#N/A</v>
          </cell>
        </row>
        <row r="971">
          <cell r="D971">
            <v>0</v>
          </cell>
          <cell r="E971">
            <v>30</v>
          </cell>
          <cell r="F971">
            <v>0</v>
          </cell>
          <cell r="G971" t="e">
            <v>#N/A</v>
          </cell>
          <cell r="H971">
            <v>0</v>
          </cell>
          <cell r="I971" t="e">
            <v>#N/A</v>
          </cell>
          <cell r="J971">
            <v>0</v>
          </cell>
          <cell r="K971" t="e">
            <v>#N/A</v>
          </cell>
          <cell r="L971" t="e">
            <v>#N/A</v>
          </cell>
          <cell r="M971" t="str">
            <v>Dijual</v>
          </cell>
          <cell r="N971" t="e">
            <v>#N/A</v>
          </cell>
          <cell r="O971" t="e">
            <v>#N/A</v>
          </cell>
          <cell r="P971" t="e">
            <v>#N/A</v>
          </cell>
          <cell r="Q971" t="e">
            <v>#N/A</v>
          </cell>
        </row>
        <row r="972">
          <cell r="D972">
            <v>0</v>
          </cell>
          <cell r="E972">
            <v>30</v>
          </cell>
          <cell r="F972">
            <v>0</v>
          </cell>
          <cell r="G972" t="e">
            <v>#N/A</v>
          </cell>
          <cell r="H972">
            <v>0</v>
          </cell>
          <cell r="I972" t="e">
            <v>#N/A</v>
          </cell>
          <cell r="J972">
            <v>0</v>
          </cell>
          <cell r="K972" t="e">
            <v>#N/A</v>
          </cell>
          <cell r="L972" t="e">
            <v>#N/A</v>
          </cell>
          <cell r="M972" t="str">
            <v>Dijual</v>
          </cell>
          <cell r="N972" t="e">
            <v>#N/A</v>
          </cell>
          <cell r="O972" t="e">
            <v>#N/A</v>
          </cell>
          <cell r="P972" t="e">
            <v>#N/A</v>
          </cell>
          <cell r="Q972" t="e">
            <v>#N/A</v>
          </cell>
        </row>
        <row r="973">
          <cell r="D973">
            <v>0</v>
          </cell>
          <cell r="E973">
            <v>30</v>
          </cell>
          <cell r="F973">
            <v>0</v>
          </cell>
          <cell r="G973" t="e">
            <v>#N/A</v>
          </cell>
          <cell r="H973">
            <v>0</v>
          </cell>
          <cell r="I973" t="e">
            <v>#N/A</v>
          </cell>
          <cell r="J973">
            <v>0</v>
          </cell>
          <cell r="K973" t="e">
            <v>#N/A</v>
          </cell>
          <cell r="L973" t="e">
            <v>#N/A</v>
          </cell>
          <cell r="M973" t="str">
            <v>Dijual</v>
          </cell>
          <cell r="N973" t="e">
            <v>#N/A</v>
          </cell>
          <cell r="O973" t="e">
            <v>#N/A</v>
          </cell>
          <cell r="P973" t="e">
            <v>#N/A</v>
          </cell>
          <cell r="Q973" t="e">
            <v>#N/A</v>
          </cell>
        </row>
        <row r="974">
          <cell r="D974">
            <v>0</v>
          </cell>
          <cell r="E974">
            <v>30</v>
          </cell>
          <cell r="F974">
            <v>0</v>
          </cell>
          <cell r="G974" t="e">
            <v>#N/A</v>
          </cell>
          <cell r="H974">
            <v>0</v>
          </cell>
          <cell r="I974" t="e">
            <v>#N/A</v>
          </cell>
          <cell r="J974">
            <v>0</v>
          </cell>
          <cell r="K974" t="e">
            <v>#N/A</v>
          </cell>
          <cell r="L974" t="e">
            <v>#N/A</v>
          </cell>
          <cell r="M974" t="str">
            <v>Dijual</v>
          </cell>
          <cell r="N974" t="e">
            <v>#N/A</v>
          </cell>
          <cell r="O974" t="e">
            <v>#N/A</v>
          </cell>
          <cell r="P974" t="e">
            <v>#N/A</v>
          </cell>
          <cell r="Q974" t="e">
            <v>#N/A</v>
          </cell>
        </row>
        <row r="975">
          <cell r="D975">
            <v>0</v>
          </cell>
          <cell r="E975">
            <v>30</v>
          </cell>
          <cell r="F975">
            <v>0</v>
          </cell>
          <cell r="G975" t="e">
            <v>#N/A</v>
          </cell>
          <cell r="H975">
            <v>0</v>
          </cell>
          <cell r="I975" t="e">
            <v>#N/A</v>
          </cell>
          <cell r="J975">
            <v>0</v>
          </cell>
          <cell r="K975" t="e">
            <v>#N/A</v>
          </cell>
          <cell r="L975" t="e">
            <v>#N/A</v>
          </cell>
          <cell r="M975" t="str">
            <v>Dijual</v>
          </cell>
          <cell r="N975" t="e">
            <v>#N/A</v>
          </cell>
          <cell r="O975" t="e">
            <v>#N/A</v>
          </cell>
          <cell r="P975" t="e">
            <v>#N/A</v>
          </cell>
          <cell r="Q975" t="e">
            <v>#N/A</v>
          </cell>
        </row>
        <row r="976">
          <cell r="D976">
            <v>0</v>
          </cell>
          <cell r="E976">
            <v>30</v>
          </cell>
          <cell r="F976">
            <v>0</v>
          </cell>
          <cell r="G976" t="e">
            <v>#N/A</v>
          </cell>
          <cell r="H976">
            <v>0</v>
          </cell>
          <cell r="I976" t="e">
            <v>#N/A</v>
          </cell>
          <cell r="J976">
            <v>0</v>
          </cell>
          <cell r="K976" t="e">
            <v>#N/A</v>
          </cell>
          <cell r="L976" t="e">
            <v>#N/A</v>
          </cell>
          <cell r="M976" t="str">
            <v>Dijual</v>
          </cell>
          <cell r="N976" t="e">
            <v>#N/A</v>
          </cell>
          <cell r="O976" t="e">
            <v>#N/A</v>
          </cell>
          <cell r="P976" t="e">
            <v>#N/A</v>
          </cell>
          <cell r="Q976" t="e">
            <v>#N/A</v>
          </cell>
        </row>
        <row r="977">
          <cell r="D977">
            <v>0</v>
          </cell>
          <cell r="E977">
            <v>30</v>
          </cell>
          <cell r="F977">
            <v>0</v>
          </cell>
          <cell r="G977" t="e">
            <v>#N/A</v>
          </cell>
          <cell r="H977">
            <v>0</v>
          </cell>
          <cell r="I977" t="e">
            <v>#N/A</v>
          </cell>
          <cell r="J977">
            <v>0</v>
          </cell>
          <cell r="K977" t="e">
            <v>#N/A</v>
          </cell>
          <cell r="L977" t="e">
            <v>#N/A</v>
          </cell>
          <cell r="M977" t="str">
            <v>Dijual</v>
          </cell>
          <cell r="N977" t="e">
            <v>#N/A</v>
          </cell>
          <cell r="O977" t="e">
            <v>#N/A</v>
          </cell>
          <cell r="P977" t="e">
            <v>#N/A</v>
          </cell>
          <cell r="Q977" t="e">
            <v>#N/A</v>
          </cell>
        </row>
        <row r="978">
          <cell r="D978">
            <v>0</v>
          </cell>
          <cell r="E978">
            <v>30</v>
          </cell>
          <cell r="F978">
            <v>0</v>
          </cell>
          <cell r="G978" t="e">
            <v>#N/A</v>
          </cell>
          <cell r="H978">
            <v>0</v>
          </cell>
          <cell r="I978" t="e">
            <v>#N/A</v>
          </cell>
          <cell r="J978">
            <v>0</v>
          </cell>
          <cell r="K978" t="e">
            <v>#N/A</v>
          </cell>
          <cell r="L978" t="e">
            <v>#N/A</v>
          </cell>
          <cell r="M978" t="str">
            <v>Dijual</v>
          </cell>
          <cell r="N978" t="e">
            <v>#N/A</v>
          </cell>
          <cell r="O978" t="e">
            <v>#N/A</v>
          </cell>
          <cell r="P978" t="e">
            <v>#N/A</v>
          </cell>
          <cell r="Q978" t="e">
            <v>#N/A</v>
          </cell>
        </row>
        <row r="979">
          <cell r="D979">
            <v>0</v>
          </cell>
          <cell r="E979">
            <v>30</v>
          </cell>
          <cell r="F979">
            <v>0</v>
          </cell>
          <cell r="G979" t="e">
            <v>#N/A</v>
          </cell>
          <cell r="H979">
            <v>0</v>
          </cell>
          <cell r="I979" t="e">
            <v>#N/A</v>
          </cell>
          <cell r="J979">
            <v>0</v>
          </cell>
          <cell r="K979" t="e">
            <v>#N/A</v>
          </cell>
          <cell r="L979" t="e">
            <v>#N/A</v>
          </cell>
          <cell r="M979" t="str">
            <v>Dijual</v>
          </cell>
          <cell r="N979" t="e">
            <v>#N/A</v>
          </cell>
          <cell r="O979" t="e">
            <v>#N/A</v>
          </cell>
          <cell r="P979" t="e">
            <v>#N/A</v>
          </cell>
          <cell r="Q979" t="e">
            <v>#N/A</v>
          </cell>
        </row>
        <row r="980">
          <cell r="D980">
            <v>0</v>
          </cell>
          <cell r="E980">
            <v>30</v>
          </cell>
          <cell r="F980">
            <v>0</v>
          </cell>
          <cell r="G980" t="e">
            <v>#N/A</v>
          </cell>
          <cell r="H980">
            <v>0</v>
          </cell>
          <cell r="I980" t="e">
            <v>#N/A</v>
          </cell>
          <cell r="J980">
            <v>0</v>
          </cell>
          <cell r="K980" t="e">
            <v>#N/A</v>
          </cell>
          <cell r="L980" t="e">
            <v>#N/A</v>
          </cell>
          <cell r="M980" t="str">
            <v>Dijual</v>
          </cell>
          <cell r="N980" t="e">
            <v>#N/A</v>
          </cell>
          <cell r="O980" t="e">
            <v>#N/A</v>
          </cell>
          <cell r="P980" t="e">
            <v>#N/A</v>
          </cell>
          <cell r="Q980" t="e">
            <v>#N/A</v>
          </cell>
        </row>
        <row r="981">
          <cell r="D981">
            <v>0</v>
          </cell>
          <cell r="E981">
            <v>30</v>
          </cell>
          <cell r="F981">
            <v>0</v>
          </cell>
          <cell r="G981" t="e">
            <v>#N/A</v>
          </cell>
          <cell r="H981">
            <v>0</v>
          </cell>
          <cell r="I981" t="e">
            <v>#N/A</v>
          </cell>
          <cell r="J981">
            <v>0</v>
          </cell>
          <cell r="K981" t="e">
            <v>#N/A</v>
          </cell>
          <cell r="L981" t="e">
            <v>#N/A</v>
          </cell>
          <cell r="M981" t="str">
            <v>Dijual</v>
          </cell>
          <cell r="N981" t="e">
            <v>#N/A</v>
          </cell>
          <cell r="O981" t="e">
            <v>#N/A</v>
          </cell>
          <cell r="P981" t="e">
            <v>#N/A</v>
          </cell>
          <cell r="Q981" t="e">
            <v>#N/A</v>
          </cell>
        </row>
        <row r="982">
          <cell r="D982">
            <v>0</v>
          </cell>
          <cell r="E982">
            <v>30</v>
          </cell>
          <cell r="F982">
            <v>0</v>
          </cell>
          <cell r="G982" t="e">
            <v>#N/A</v>
          </cell>
          <cell r="H982">
            <v>0</v>
          </cell>
          <cell r="I982" t="e">
            <v>#N/A</v>
          </cell>
          <cell r="J982">
            <v>0</v>
          </cell>
          <cell r="K982" t="e">
            <v>#N/A</v>
          </cell>
          <cell r="L982" t="e">
            <v>#N/A</v>
          </cell>
          <cell r="M982" t="str">
            <v>Dijual</v>
          </cell>
          <cell r="N982" t="e">
            <v>#N/A</v>
          </cell>
          <cell r="O982" t="e">
            <v>#N/A</v>
          </cell>
          <cell r="P982" t="e">
            <v>#N/A</v>
          </cell>
          <cell r="Q982" t="e">
            <v>#N/A</v>
          </cell>
        </row>
        <row r="983">
          <cell r="D983">
            <v>0</v>
          </cell>
          <cell r="E983">
            <v>30</v>
          </cell>
          <cell r="F983">
            <v>0</v>
          </cell>
          <cell r="G983" t="e">
            <v>#N/A</v>
          </cell>
          <cell r="H983">
            <v>0</v>
          </cell>
          <cell r="I983" t="e">
            <v>#N/A</v>
          </cell>
          <cell r="J983">
            <v>0</v>
          </cell>
          <cell r="K983" t="e">
            <v>#N/A</v>
          </cell>
          <cell r="L983" t="e">
            <v>#N/A</v>
          </cell>
          <cell r="M983" t="str">
            <v>Dijual</v>
          </cell>
          <cell r="N983" t="e">
            <v>#N/A</v>
          </cell>
          <cell r="O983" t="e">
            <v>#N/A</v>
          </cell>
          <cell r="P983" t="e">
            <v>#N/A</v>
          </cell>
          <cell r="Q983" t="e">
            <v>#N/A</v>
          </cell>
        </row>
        <row r="984">
          <cell r="D984">
            <v>0</v>
          </cell>
          <cell r="E984">
            <v>30</v>
          </cell>
          <cell r="F984">
            <v>0</v>
          </cell>
          <cell r="G984" t="e">
            <v>#N/A</v>
          </cell>
          <cell r="H984">
            <v>0</v>
          </cell>
          <cell r="I984" t="e">
            <v>#N/A</v>
          </cell>
          <cell r="J984">
            <v>0</v>
          </cell>
          <cell r="K984" t="e">
            <v>#N/A</v>
          </cell>
          <cell r="L984" t="e">
            <v>#N/A</v>
          </cell>
          <cell r="M984" t="str">
            <v>Dijual</v>
          </cell>
          <cell r="N984" t="e">
            <v>#N/A</v>
          </cell>
          <cell r="O984" t="e">
            <v>#N/A</v>
          </cell>
          <cell r="P984" t="e">
            <v>#N/A</v>
          </cell>
          <cell r="Q984" t="e">
            <v>#N/A</v>
          </cell>
        </row>
        <row r="985">
          <cell r="D985">
            <v>0</v>
          </cell>
          <cell r="E985">
            <v>30</v>
          </cell>
          <cell r="F985">
            <v>0</v>
          </cell>
          <cell r="G985" t="e">
            <v>#N/A</v>
          </cell>
          <cell r="H985">
            <v>0</v>
          </cell>
          <cell r="I985" t="e">
            <v>#N/A</v>
          </cell>
          <cell r="J985">
            <v>0</v>
          </cell>
          <cell r="K985" t="e">
            <v>#N/A</v>
          </cell>
          <cell r="L985" t="e">
            <v>#N/A</v>
          </cell>
          <cell r="M985" t="str">
            <v>Dijual</v>
          </cell>
          <cell r="N985" t="e">
            <v>#N/A</v>
          </cell>
          <cell r="O985" t="e">
            <v>#N/A</v>
          </cell>
          <cell r="P985" t="e">
            <v>#N/A</v>
          </cell>
          <cell r="Q985" t="e">
            <v>#N/A</v>
          </cell>
        </row>
        <row r="986">
          <cell r="D986">
            <v>0</v>
          </cell>
          <cell r="E986">
            <v>30</v>
          </cell>
          <cell r="F986">
            <v>0</v>
          </cell>
          <cell r="G986" t="e">
            <v>#N/A</v>
          </cell>
          <cell r="H986">
            <v>0</v>
          </cell>
          <cell r="I986" t="e">
            <v>#N/A</v>
          </cell>
          <cell r="J986">
            <v>0</v>
          </cell>
          <cell r="K986" t="e">
            <v>#N/A</v>
          </cell>
          <cell r="L986" t="e">
            <v>#N/A</v>
          </cell>
          <cell r="M986" t="str">
            <v>Dijual</v>
          </cell>
          <cell r="N986" t="e">
            <v>#N/A</v>
          </cell>
          <cell r="O986" t="e">
            <v>#N/A</v>
          </cell>
          <cell r="P986" t="e">
            <v>#N/A</v>
          </cell>
          <cell r="Q986" t="e">
            <v>#N/A</v>
          </cell>
        </row>
        <row r="987">
          <cell r="D987">
            <v>0</v>
          </cell>
          <cell r="E987">
            <v>30</v>
          </cell>
          <cell r="F987">
            <v>0</v>
          </cell>
          <cell r="G987" t="e">
            <v>#N/A</v>
          </cell>
          <cell r="H987">
            <v>0</v>
          </cell>
          <cell r="I987" t="e">
            <v>#N/A</v>
          </cell>
          <cell r="J987">
            <v>0</v>
          </cell>
          <cell r="K987" t="e">
            <v>#N/A</v>
          </cell>
          <cell r="L987" t="e">
            <v>#N/A</v>
          </cell>
          <cell r="M987" t="str">
            <v>Dijual</v>
          </cell>
          <cell r="N987" t="e">
            <v>#N/A</v>
          </cell>
          <cell r="O987" t="e">
            <v>#N/A</v>
          </cell>
          <cell r="P987" t="e">
            <v>#N/A</v>
          </cell>
          <cell r="Q987" t="e">
            <v>#N/A</v>
          </cell>
        </row>
        <row r="988">
          <cell r="D988">
            <v>0</v>
          </cell>
          <cell r="E988">
            <v>30</v>
          </cell>
          <cell r="F988">
            <v>0</v>
          </cell>
          <cell r="G988" t="e">
            <v>#N/A</v>
          </cell>
          <cell r="H988">
            <v>0</v>
          </cell>
          <cell r="I988" t="e">
            <v>#N/A</v>
          </cell>
          <cell r="J988">
            <v>0</v>
          </cell>
          <cell r="K988" t="e">
            <v>#N/A</v>
          </cell>
          <cell r="L988" t="e">
            <v>#N/A</v>
          </cell>
          <cell r="M988" t="str">
            <v>Dijual</v>
          </cell>
          <cell r="N988" t="e">
            <v>#N/A</v>
          </cell>
          <cell r="O988" t="e">
            <v>#N/A</v>
          </cell>
          <cell r="P988" t="e">
            <v>#N/A</v>
          </cell>
          <cell r="Q988" t="e">
            <v>#N/A</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rip"/>
      <sheetName val="data-2003"/>
      <sheetName val="data"/>
      <sheetName val="hitung"/>
      <sheetName val="REKAP"/>
      <sheetName val="A"/>
    </sheetNames>
    <sheetDataSet>
      <sheetData sheetId="0"/>
      <sheetData sheetId="1" refreshError="1"/>
      <sheetData sheetId="2"/>
      <sheetData sheetId="3" refreshError="1"/>
      <sheetData sheetId="4" refreshError="1"/>
      <sheetData sheetId="5" refreshError="1">
        <row r="17">
          <cell r="AW17">
            <v>20</v>
          </cell>
          <cell r="AX17">
            <v>0.49759999999999999</v>
          </cell>
          <cell r="AY17">
            <v>0.33439999999999998</v>
          </cell>
        </row>
        <row r="18">
          <cell r="AW18">
            <v>21</v>
          </cell>
          <cell r="AX18">
            <v>0.49519999999999997</v>
          </cell>
          <cell r="AY18">
            <v>0.33439999999999998</v>
          </cell>
        </row>
        <row r="19">
          <cell r="AW19">
            <v>22</v>
          </cell>
          <cell r="AX19">
            <v>0.4929</v>
          </cell>
          <cell r="AY19">
            <v>0.33439999999999998</v>
          </cell>
        </row>
        <row r="20">
          <cell r="AW20">
            <v>23</v>
          </cell>
          <cell r="AX20">
            <v>0.49059999999999998</v>
          </cell>
          <cell r="AY20">
            <v>0.33439999999999998</v>
          </cell>
        </row>
        <row r="21">
          <cell r="AW21">
            <v>24</v>
          </cell>
          <cell r="AX21">
            <v>0.48830000000000001</v>
          </cell>
          <cell r="AY21">
            <v>0.33439999999999998</v>
          </cell>
        </row>
        <row r="22">
          <cell r="AW22">
            <v>25</v>
          </cell>
          <cell r="AX22">
            <v>0.48599999999999999</v>
          </cell>
          <cell r="AY22">
            <v>0.33439999999999998</v>
          </cell>
        </row>
        <row r="23">
          <cell r="AW23">
            <v>26</v>
          </cell>
          <cell r="AX23">
            <v>0.48370000000000002</v>
          </cell>
          <cell r="AY23">
            <v>0.33439999999999998</v>
          </cell>
        </row>
        <row r="24">
          <cell r="AW24">
            <v>27</v>
          </cell>
          <cell r="AX24">
            <v>0.48139999999999999</v>
          </cell>
          <cell r="AY24">
            <v>0.33439999999999998</v>
          </cell>
        </row>
        <row r="25">
          <cell r="AW25">
            <v>28</v>
          </cell>
          <cell r="AX25">
            <v>0.47910000000000003</v>
          </cell>
          <cell r="AY25">
            <v>0.33439999999999998</v>
          </cell>
        </row>
        <row r="26">
          <cell r="AW26">
            <v>29</v>
          </cell>
          <cell r="AX26">
            <v>0.4768</v>
          </cell>
          <cell r="AY26">
            <v>0.33439999999999998</v>
          </cell>
        </row>
        <row r="27">
          <cell r="AW27">
            <v>30</v>
          </cell>
          <cell r="AX27">
            <v>0.47449999999999998</v>
          </cell>
          <cell r="AY27">
            <v>0.33439999999999998</v>
          </cell>
        </row>
        <row r="28">
          <cell r="AW28">
            <v>31</v>
          </cell>
          <cell r="AX28">
            <v>0.47220000000000001</v>
          </cell>
          <cell r="AY28">
            <v>0.33439999999999998</v>
          </cell>
        </row>
        <row r="29">
          <cell r="AW29">
            <v>32</v>
          </cell>
          <cell r="AX29">
            <v>0.4698</v>
          </cell>
          <cell r="AY29">
            <v>0.33439999999999998</v>
          </cell>
        </row>
        <row r="30">
          <cell r="AW30">
            <v>33</v>
          </cell>
          <cell r="AX30">
            <v>0.46739999999999998</v>
          </cell>
          <cell r="AY30">
            <v>0.33439999999999998</v>
          </cell>
        </row>
        <row r="31">
          <cell r="AW31">
            <v>34</v>
          </cell>
          <cell r="AX31">
            <v>0.46479999999999999</v>
          </cell>
          <cell r="AY31">
            <v>0.33439999999999998</v>
          </cell>
        </row>
        <row r="32">
          <cell r="AW32">
            <v>35</v>
          </cell>
          <cell r="AX32">
            <v>0.46200000000000002</v>
          </cell>
          <cell r="AY32">
            <v>0.33439999999999998</v>
          </cell>
        </row>
        <row r="33">
          <cell r="AW33">
            <v>36</v>
          </cell>
          <cell r="AX33">
            <v>0.45910000000000001</v>
          </cell>
          <cell r="AY33">
            <v>0.33439999999999998</v>
          </cell>
        </row>
        <row r="34">
          <cell r="AW34">
            <v>37</v>
          </cell>
          <cell r="AX34">
            <v>0.45610000000000001</v>
          </cell>
          <cell r="AY34">
            <v>0.33439999999999998</v>
          </cell>
        </row>
        <row r="35">
          <cell r="AW35">
            <v>38</v>
          </cell>
          <cell r="AX35">
            <v>0.45290000000000002</v>
          </cell>
          <cell r="AY35">
            <v>0.33439999999999998</v>
          </cell>
        </row>
        <row r="36">
          <cell r="AW36">
            <v>39</v>
          </cell>
          <cell r="AX36">
            <v>0.4496</v>
          </cell>
          <cell r="AY36">
            <v>0.33439999999999998</v>
          </cell>
        </row>
        <row r="37">
          <cell r="AW37">
            <v>40</v>
          </cell>
          <cell r="AX37">
            <v>0.44619999999999999</v>
          </cell>
          <cell r="AY37">
            <v>0.33439999999999998</v>
          </cell>
        </row>
        <row r="38">
          <cell r="AW38">
            <v>41</v>
          </cell>
          <cell r="AX38">
            <v>0.44269999999999998</v>
          </cell>
          <cell r="AY38">
            <v>0.33439999999999998</v>
          </cell>
        </row>
        <row r="39">
          <cell r="AW39">
            <v>42</v>
          </cell>
          <cell r="AX39">
            <v>0.43909999999999999</v>
          </cell>
          <cell r="AY39">
            <v>0.33439999999999998</v>
          </cell>
        </row>
        <row r="40">
          <cell r="AW40">
            <v>43</v>
          </cell>
          <cell r="AX40">
            <v>0.43540000000000001</v>
          </cell>
          <cell r="AY40">
            <v>0.33439999999999998</v>
          </cell>
        </row>
        <row r="41">
          <cell r="AW41">
            <v>44</v>
          </cell>
          <cell r="AX41">
            <v>0.43169999999999997</v>
          </cell>
          <cell r="AY41">
            <v>0.33439999999999998</v>
          </cell>
        </row>
        <row r="42">
          <cell r="AW42">
            <v>45</v>
          </cell>
          <cell r="AX42">
            <v>0.4279</v>
          </cell>
          <cell r="AY42">
            <v>0.33439999999999998</v>
          </cell>
        </row>
        <row r="43">
          <cell r="AW43">
            <v>46</v>
          </cell>
          <cell r="AX43">
            <v>0.42420000000000002</v>
          </cell>
          <cell r="AY43">
            <v>0.33439999999999998</v>
          </cell>
        </row>
      </sheetData>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RACA"/>
      <sheetName val="WBS-WPL (TOP)"/>
      <sheetName val="WP AKTIVA"/>
      <sheetName val="WP PASIVA"/>
      <sheetName val="WP LABA RUGI"/>
      <sheetName val="KOREKSI"/>
      <sheetName val="AT Kom"/>
      <sheetName val="PSAK-46"/>
      <sheetName val="KONFIRMASI"/>
      <sheetName val="lunaspiutang"/>
      <sheetName val="Bal Sheet"/>
      <sheetName val="Income Statement"/>
      <sheetName val="A.G.RL"/>
      <sheetName val="A.M.BL"/>
      <sheetName val="WBS-WPL_(TOP)"/>
      <sheetName val="WP_AKTIVA"/>
      <sheetName val="WP_PASIVA"/>
      <sheetName val="WP_LABA_RUGI"/>
      <sheetName val="AT_Kom"/>
      <sheetName val="Bal_Sheet"/>
      <sheetName val="Income_Statement"/>
      <sheetName val="Marsh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Mentah"/>
      <sheetName val="Pembagi"/>
      <sheetName val="BL NOV1"/>
      <sheetName val="LMNOV"/>
      <sheetName val="Unit Cost Nov"/>
    </sheetNames>
    <sheetDataSet>
      <sheetData sheetId="0"/>
      <sheetData sheetId="1"/>
      <sheetData sheetId="2"/>
      <sheetData sheetId="3"/>
      <sheetData sheetId="4"/>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EDIT"/>
      <sheetName val="TB"/>
      <sheetName val="GL"/>
      <sheetName val="TABEL"/>
      <sheetName val="NRC"/>
      <sheetName val="PEJ NRC"/>
      <sheetName val="LR"/>
      <sheetName val="PEJ LR"/>
      <sheetName val="CHART"/>
    </sheetNames>
    <sheetDataSet>
      <sheetData sheetId="0"/>
      <sheetData sheetId="1"/>
      <sheetData sheetId="2"/>
      <sheetData sheetId="3"/>
      <sheetData sheetId="4"/>
      <sheetData sheetId="5"/>
      <sheetData sheetId="6"/>
      <sheetData sheetId="7"/>
      <sheetData sheetId="8">
        <row r="10">
          <cell r="E10">
            <v>0</v>
          </cell>
        </row>
        <row r="11">
          <cell r="E11">
            <v>0</v>
          </cell>
        </row>
        <row r="12">
          <cell r="E12">
            <v>0</v>
          </cell>
        </row>
        <row r="13">
          <cell r="E13">
            <v>0</v>
          </cell>
        </row>
        <row r="14">
          <cell r="E14">
            <v>0</v>
          </cell>
        </row>
        <row r="15">
          <cell r="E15">
            <v>0</v>
          </cell>
        </row>
        <row r="16">
          <cell r="E16">
            <v>0</v>
          </cell>
        </row>
        <row r="17">
          <cell r="E17">
            <v>0</v>
          </cell>
        </row>
        <row r="21">
          <cell r="E21">
            <v>0</v>
          </cell>
        </row>
        <row r="22">
          <cell r="E22">
            <v>0</v>
          </cell>
        </row>
        <row r="23">
          <cell r="E23">
            <v>0</v>
          </cell>
        </row>
        <row r="24">
          <cell r="E24">
            <v>0</v>
          </cell>
        </row>
        <row r="25">
          <cell r="E25">
            <v>0</v>
          </cell>
        </row>
        <row r="26">
          <cell r="E26">
            <v>0</v>
          </cell>
        </row>
        <row r="45">
          <cell r="E45">
            <v>0</v>
          </cell>
        </row>
        <row r="46">
          <cell r="E46">
            <v>0</v>
          </cell>
        </row>
        <row r="47">
          <cell r="E47">
            <v>0</v>
          </cell>
        </row>
        <row r="48">
          <cell r="E48">
            <v>0</v>
          </cell>
        </row>
        <row r="49">
          <cell r="E49">
            <v>0</v>
          </cell>
        </row>
        <row r="50">
          <cell r="E50">
            <v>0</v>
          </cell>
        </row>
        <row r="51">
          <cell r="E51">
            <v>0</v>
          </cell>
        </row>
        <row r="52">
          <cell r="E52">
            <v>0</v>
          </cell>
        </row>
        <row r="53">
          <cell r="E53">
            <v>0</v>
          </cell>
        </row>
        <row r="54">
          <cell r="E54">
            <v>0</v>
          </cell>
        </row>
        <row r="55">
          <cell r="E55">
            <v>0</v>
          </cell>
        </row>
        <row r="56">
          <cell r="E56">
            <v>0</v>
          </cell>
        </row>
        <row r="57">
          <cell r="E57">
            <v>0</v>
          </cell>
        </row>
        <row r="58">
          <cell r="E58">
            <v>0</v>
          </cell>
        </row>
        <row r="59">
          <cell r="E59">
            <v>0</v>
          </cell>
        </row>
        <row r="60">
          <cell r="E60">
            <v>0</v>
          </cell>
        </row>
        <row r="61">
          <cell r="E61">
            <v>0</v>
          </cell>
        </row>
        <row r="62">
          <cell r="E62">
            <v>0</v>
          </cell>
        </row>
        <row r="63">
          <cell r="E63">
            <v>0</v>
          </cell>
        </row>
        <row r="64">
          <cell r="E64">
            <v>0</v>
          </cell>
        </row>
        <row r="65">
          <cell r="E65">
            <v>0</v>
          </cell>
        </row>
        <row r="66">
          <cell r="E66">
            <v>0</v>
          </cell>
        </row>
        <row r="67">
          <cell r="E67">
            <v>0</v>
          </cell>
        </row>
        <row r="68">
          <cell r="E68">
            <v>0</v>
          </cell>
        </row>
        <row r="69">
          <cell r="E69">
            <v>0</v>
          </cell>
        </row>
        <row r="70">
          <cell r="E70">
            <v>0</v>
          </cell>
        </row>
        <row r="71">
          <cell r="E71">
            <v>0</v>
          </cell>
        </row>
        <row r="72">
          <cell r="E72">
            <v>0</v>
          </cell>
        </row>
        <row r="73">
          <cell r="E73">
            <v>0</v>
          </cell>
        </row>
        <row r="74">
          <cell r="E74">
            <v>0</v>
          </cell>
        </row>
        <row r="75">
          <cell r="E75">
            <v>0</v>
          </cell>
        </row>
        <row r="76">
          <cell r="E76">
            <v>0</v>
          </cell>
        </row>
        <row r="77">
          <cell r="E77">
            <v>0</v>
          </cell>
        </row>
        <row r="78">
          <cell r="E78">
            <v>0</v>
          </cell>
        </row>
        <row r="79">
          <cell r="E79">
            <v>0</v>
          </cell>
        </row>
        <row r="80">
          <cell r="E80">
            <v>0</v>
          </cell>
        </row>
        <row r="81">
          <cell r="E81">
            <v>0</v>
          </cell>
        </row>
        <row r="90">
          <cell r="E90">
            <v>0</v>
          </cell>
        </row>
        <row r="91">
          <cell r="E91">
            <v>0</v>
          </cell>
        </row>
        <row r="92">
          <cell r="E92">
            <v>0</v>
          </cell>
        </row>
        <row r="93">
          <cell r="E93">
            <v>0</v>
          </cell>
        </row>
        <row r="98">
          <cell r="E98">
            <v>0</v>
          </cell>
        </row>
        <row r="99">
          <cell r="E99">
            <v>0</v>
          </cell>
        </row>
        <row r="100">
          <cell r="E100">
            <v>0</v>
          </cell>
        </row>
        <row r="101">
          <cell r="E101">
            <v>0</v>
          </cell>
        </row>
        <row r="102">
          <cell r="E102">
            <v>0</v>
          </cell>
        </row>
        <row r="103">
          <cell r="E103">
            <v>0</v>
          </cell>
        </row>
        <row r="104">
          <cell r="E104">
            <v>0</v>
          </cell>
        </row>
      </sheetData>
      <sheetData sheetId="9"/>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EDIT"/>
      <sheetName val="TB"/>
      <sheetName val="GL"/>
      <sheetName val="TABEL"/>
      <sheetName val="NRC"/>
      <sheetName val="PEJ NRC"/>
      <sheetName val="LR"/>
      <sheetName val="PEJ LR"/>
      <sheetName val="CHART"/>
      <sheetName val="Pekalongan"/>
    </sheetNames>
    <sheetDataSet>
      <sheetData sheetId="0"/>
      <sheetData sheetId="1"/>
      <sheetData sheetId="2"/>
      <sheetData sheetId="3"/>
      <sheetData sheetId="4"/>
      <sheetData sheetId="5"/>
      <sheetData sheetId="6"/>
      <sheetData sheetId="7"/>
      <sheetData sheetId="8">
        <row r="10">
          <cell r="E10">
            <v>0</v>
          </cell>
        </row>
        <row r="11">
          <cell r="E11">
            <v>0</v>
          </cell>
        </row>
        <row r="12">
          <cell r="E12">
            <v>0</v>
          </cell>
        </row>
        <row r="13">
          <cell r="E13">
            <v>0</v>
          </cell>
        </row>
        <row r="14">
          <cell r="E14">
            <v>0</v>
          </cell>
        </row>
        <row r="15">
          <cell r="E15">
            <v>0</v>
          </cell>
        </row>
        <row r="16">
          <cell r="E16">
            <v>0</v>
          </cell>
        </row>
        <row r="17">
          <cell r="E17">
            <v>0</v>
          </cell>
        </row>
        <row r="21">
          <cell r="E21">
            <v>0</v>
          </cell>
        </row>
        <row r="22">
          <cell r="E22">
            <v>0</v>
          </cell>
        </row>
        <row r="23">
          <cell r="E23">
            <v>0</v>
          </cell>
        </row>
        <row r="24">
          <cell r="E24">
            <v>0</v>
          </cell>
        </row>
        <row r="25">
          <cell r="E25">
            <v>0</v>
          </cell>
        </row>
        <row r="26">
          <cell r="E26">
            <v>0</v>
          </cell>
        </row>
        <row r="45">
          <cell r="E45">
            <v>0</v>
          </cell>
        </row>
        <row r="46">
          <cell r="E46">
            <v>0</v>
          </cell>
        </row>
        <row r="47">
          <cell r="E47">
            <v>0</v>
          </cell>
        </row>
        <row r="48">
          <cell r="E48">
            <v>0</v>
          </cell>
        </row>
        <row r="49">
          <cell r="E49">
            <v>0</v>
          </cell>
        </row>
        <row r="50">
          <cell r="E50">
            <v>0</v>
          </cell>
        </row>
        <row r="51">
          <cell r="E51">
            <v>0</v>
          </cell>
        </row>
        <row r="52">
          <cell r="E52">
            <v>0</v>
          </cell>
        </row>
        <row r="53">
          <cell r="E53">
            <v>0</v>
          </cell>
        </row>
        <row r="54">
          <cell r="E54">
            <v>0</v>
          </cell>
        </row>
        <row r="55">
          <cell r="E55">
            <v>0</v>
          </cell>
        </row>
        <row r="56">
          <cell r="E56">
            <v>0</v>
          </cell>
        </row>
        <row r="57">
          <cell r="E57">
            <v>0</v>
          </cell>
        </row>
        <row r="58">
          <cell r="E58">
            <v>0</v>
          </cell>
        </row>
        <row r="59">
          <cell r="E59">
            <v>0</v>
          </cell>
        </row>
        <row r="60">
          <cell r="E60">
            <v>0</v>
          </cell>
        </row>
        <row r="61">
          <cell r="E61">
            <v>0</v>
          </cell>
        </row>
        <row r="62">
          <cell r="E62">
            <v>0</v>
          </cell>
        </row>
        <row r="63">
          <cell r="E63">
            <v>0</v>
          </cell>
        </row>
        <row r="64">
          <cell r="E64">
            <v>0</v>
          </cell>
        </row>
        <row r="65">
          <cell r="E65">
            <v>0</v>
          </cell>
        </row>
        <row r="66">
          <cell r="E66">
            <v>0</v>
          </cell>
        </row>
        <row r="67">
          <cell r="E67">
            <v>0</v>
          </cell>
        </row>
        <row r="68">
          <cell r="E68">
            <v>0</v>
          </cell>
        </row>
        <row r="69">
          <cell r="E69">
            <v>0</v>
          </cell>
        </row>
        <row r="70">
          <cell r="E70">
            <v>0</v>
          </cell>
        </row>
        <row r="71">
          <cell r="E71">
            <v>0</v>
          </cell>
        </row>
        <row r="72">
          <cell r="E72">
            <v>0</v>
          </cell>
        </row>
        <row r="73">
          <cell r="E73">
            <v>0</v>
          </cell>
        </row>
        <row r="74">
          <cell r="E74">
            <v>0</v>
          </cell>
        </row>
        <row r="75">
          <cell r="E75">
            <v>0</v>
          </cell>
        </row>
        <row r="76">
          <cell r="E76">
            <v>0</v>
          </cell>
        </row>
        <row r="77">
          <cell r="E77">
            <v>0</v>
          </cell>
        </row>
        <row r="78">
          <cell r="E78">
            <v>0</v>
          </cell>
        </row>
        <row r="79">
          <cell r="E79">
            <v>0</v>
          </cell>
        </row>
        <row r="80">
          <cell r="E80">
            <v>0</v>
          </cell>
        </row>
        <row r="81">
          <cell r="E81">
            <v>0</v>
          </cell>
        </row>
        <row r="90">
          <cell r="E90">
            <v>0</v>
          </cell>
        </row>
        <row r="91">
          <cell r="E91">
            <v>0</v>
          </cell>
        </row>
        <row r="92">
          <cell r="E92">
            <v>0</v>
          </cell>
        </row>
        <row r="93">
          <cell r="E93">
            <v>0</v>
          </cell>
        </row>
        <row r="98">
          <cell r="E98">
            <v>0</v>
          </cell>
        </row>
        <row r="99">
          <cell r="E99">
            <v>0</v>
          </cell>
        </row>
        <row r="100">
          <cell r="E100">
            <v>0</v>
          </cell>
        </row>
        <row r="101">
          <cell r="E101">
            <v>0</v>
          </cell>
        </row>
        <row r="102">
          <cell r="E102">
            <v>0</v>
          </cell>
        </row>
        <row r="103">
          <cell r="E103">
            <v>0</v>
          </cell>
        </row>
        <row r="104">
          <cell r="E104">
            <v>0</v>
          </cell>
        </row>
      </sheetData>
      <sheetData sheetId="9"/>
      <sheetData sheetId="1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EDIT"/>
      <sheetName val="TB"/>
      <sheetName val="GL"/>
      <sheetName val="TABEL"/>
      <sheetName val="NRC"/>
      <sheetName val="PEJ NRC"/>
      <sheetName val="LR"/>
      <sheetName val="PEJ LR"/>
      <sheetName val="CHART"/>
    </sheetNames>
    <sheetDataSet>
      <sheetData sheetId="0"/>
      <sheetData sheetId="1"/>
      <sheetData sheetId="2"/>
      <sheetData sheetId="3"/>
      <sheetData sheetId="4"/>
      <sheetData sheetId="5"/>
      <sheetData sheetId="6"/>
      <sheetData sheetId="7"/>
      <sheetData sheetId="8">
        <row r="10">
          <cell r="E10">
            <v>0</v>
          </cell>
        </row>
        <row r="11">
          <cell r="E11">
            <v>0</v>
          </cell>
        </row>
        <row r="12">
          <cell r="E12">
            <v>0</v>
          </cell>
        </row>
        <row r="13">
          <cell r="E13">
            <v>0</v>
          </cell>
        </row>
        <row r="14">
          <cell r="E14">
            <v>0</v>
          </cell>
        </row>
        <row r="15">
          <cell r="E15">
            <v>0</v>
          </cell>
        </row>
        <row r="16">
          <cell r="E16">
            <v>0</v>
          </cell>
        </row>
        <row r="17">
          <cell r="E17">
            <v>0</v>
          </cell>
        </row>
        <row r="21">
          <cell r="E21">
            <v>0</v>
          </cell>
        </row>
        <row r="22">
          <cell r="E22">
            <v>0</v>
          </cell>
        </row>
        <row r="23">
          <cell r="E23">
            <v>0</v>
          </cell>
        </row>
        <row r="24">
          <cell r="E24">
            <v>0</v>
          </cell>
        </row>
        <row r="25">
          <cell r="E25">
            <v>0</v>
          </cell>
        </row>
        <row r="26">
          <cell r="E26">
            <v>0</v>
          </cell>
        </row>
        <row r="45">
          <cell r="E45">
            <v>0</v>
          </cell>
        </row>
        <row r="46">
          <cell r="E46">
            <v>0</v>
          </cell>
        </row>
        <row r="47">
          <cell r="E47">
            <v>0</v>
          </cell>
        </row>
        <row r="48">
          <cell r="E48">
            <v>0</v>
          </cell>
        </row>
        <row r="49">
          <cell r="E49">
            <v>0</v>
          </cell>
        </row>
        <row r="50">
          <cell r="E50">
            <v>0</v>
          </cell>
        </row>
        <row r="51">
          <cell r="E51">
            <v>0</v>
          </cell>
        </row>
        <row r="52">
          <cell r="E52">
            <v>0</v>
          </cell>
        </row>
        <row r="53">
          <cell r="E53">
            <v>0</v>
          </cell>
        </row>
        <row r="54">
          <cell r="E54">
            <v>0</v>
          </cell>
        </row>
        <row r="55">
          <cell r="E55">
            <v>0</v>
          </cell>
        </row>
        <row r="56">
          <cell r="E56">
            <v>0</v>
          </cell>
        </row>
        <row r="57">
          <cell r="E57">
            <v>0</v>
          </cell>
        </row>
        <row r="58">
          <cell r="E58">
            <v>0</v>
          </cell>
        </row>
        <row r="59">
          <cell r="E59">
            <v>0</v>
          </cell>
        </row>
        <row r="60">
          <cell r="E60">
            <v>0</v>
          </cell>
        </row>
        <row r="61">
          <cell r="E61">
            <v>0</v>
          </cell>
        </row>
        <row r="62">
          <cell r="E62">
            <v>0</v>
          </cell>
        </row>
        <row r="63">
          <cell r="E63">
            <v>0</v>
          </cell>
        </row>
        <row r="64">
          <cell r="E64">
            <v>0</v>
          </cell>
        </row>
        <row r="65">
          <cell r="E65">
            <v>0</v>
          </cell>
        </row>
        <row r="66">
          <cell r="E66">
            <v>0</v>
          </cell>
        </row>
        <row r="67">
          <cell r="E67">
            <v>0</v>
          </cell>
        </row>
        <row r="68">
          <cell r="E68">
            <v>0</v>
          </cell>
        </row>
        <row r="69">
          <cell r="E69">
            <v>0</v>
          </cell>
        </row>
        <row r="70">
          <cell r="E70">
            <v>0</v>
          </cell>
        </row>
        <row r="71">
          <cell r="E71">
            <v>0</v>
          </cell>
        </row>
        <row r="72">
          <cell r="E72">
            <v>0</v>
          </cell>
        </row>
        <row r="73">
          <cell r="E73">
            <v>0</v>
          </cell>
        </row>
        <row r="74">
          <cell r="E74">
            <v>0</v>
          </cell>
        </row>
        <row r="75">
          <cell r="E75">
            <v>0</v>
          </cell>
        </row>
        <row r="76">
          <cell r="E76">
            <v>0</v>
          </cell>
        </row>
        <row r="77">
          <cell r="E77">
            <v>0</v>
          </cell>
        </row>
        <row r="78">
          <cell r="E78">
            <v>0</v>
          </cell>
        </row>
        <row r="79">
          <cell r="E79">
            <v>0</v>
          </cell>
        </row>
        <row r="80">
          <cell r="E80">
            <v>0</v>
          </cell>
        </row>
        <row r="81">
          <cell r="E81">
            <v>0</v>
          </cell>
        </row>
        <row r="90">
          <cell r="E90">
            <v>0</v>
          </cell>
        </row>
        <row r="91">
          <cell r="E91">
            <v>0</v>
          </cell>
        </row>
        <row r="92">
          <cell r="E92">
            <v>0</v>
          </cell>
        </row>
        <row r="93">
          <cell r="E93">
            <v>0</v>
          </cell>
        </row>
        <row r="98">
          <cell r="E98">
            <v>0</v>
          </cell>
        </row>
        <row r="99">
          <cell r="E99">
            <v>0</v>
          </cell>
        </row>
        <row r="100">
          <cell r="E100">
            <v>0</v>
          </cell>
        </row>
        <row r="101">
          <cell r="E101">
            <v>0</v>
          </cell>
        </row>
        <row r="102">
          <cell r="E102">
            <v>0</v>
          </cell>
        </row>
        <row r="103">
          <cell r="E103">
            <v>0</v>
          </cell>
        </row>
        <row r="104">
          <cell r="E104">
            <v>0</v>
          </cell>
        </row>
      </sheetData>
      <sheetData sheetId="9"/>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EDIT"/>
      <sheetName val="TB"/>
      <sheetName val="GL"/>
      <sheetName val="TABEL"/>
      <sheetName val="NRC"/>
      <sheetName val="PEJ NRC"/>
      <sheetName val="LR"/>
      <sheetName val="PEJ LR"/>
      <sheetName val="CHART"/>
    </sheetNames>
    <sheetDataSet>
      <sheetData sheetId="0"/>
      <sheetData sheetId="1"/>
      <sheetData sheetId="2"/>
      <sheetData sheetId="3"/>
      <sheetData sheetId="4"/>
      <sheetData sheetId="5"/>
      <sheetData sheetId="6"/>
      <sheetData sheetId="7"/>
      <sheetData sheetId="8">
        <row r="10">
          <cell r="E10">
            <v>0</v>
          </cell>
        </row>
        <row r="11">
          <cell r="E11">
            <v>0</v>
          </cell>
        </row>
        <row r="12">
          <cell r="E12">
            <v>0</v>
          </cell>
        </row>
        <row r="13">
          <cell r="E13">
            <v>0</v>
          </cell>
        </row>
        <row r="14">
          <cell r="E14">
            <v>0</v>
          </cell>
        </row>
        <row r="15">
          <cell r="E15">
            <v>0</v>
          </cell>
        </row>
        <row r="16">
          <cell r="E16">
            <v>0</v>
          </cell>
        </row>
        <row r="17">
          <cell r="E17">
            <v>0</v>
          </cell>
        </row>
        <row r="21">
          <cell r="E21">
            <v>0</v>
          </cell>
        </row>
        <row r="22">
          <cell r="E22">
            <v>0</v>
          </cell>
        </row>
        <row r="23">
          <cell r="E23">
            <v>0</v>
          </cell>
        </row>
        <row r="24">
          <cell r="E24">
            <v>0</v>
          </cell>
        </row>
        <row r="25">
          <cell r="E25">
            <v>0</v>
          </cell>
        </row>
        <row r="26">
          <cell r="E26">
            <v>0</v>
          </cell>
        </row>
        <row r="45">
          <cell r="E45">
            <v>0</v>
          </cell>
        </row>
        <row r="46">
          <cell r="E46">
            <v>0</v>
          </cell>
        </row>
        <row r="47">
          <cell r="E47">
            <v>0</v>
          </cell>
        </row>
        <row r="48">
          <cell r="E48">
            <v>0</v>
          </cell>
        </row>
        <row r="49">
          <cell r="E49">
            <v>0</v>
          </cell>
        </row>
        <row r="50">
          <cell r="E50">
            <v>0</v>
          </cell>
        </row>
        <row r="51">
          <cell r="E51">
            <v>0</v>
          </cell>
        </row>
        <row r="52">
          <cell r="E52">
            <v>0</v>
          </cell>
        </row>
        <row r="53">
          <cell r="E53">
            <v>0</v>
          </cell>
        </row>
        <row r="54">
          <cell r="E54">
            <v>0</v>
          </cell>
        </row>
        <row r="55">
          <cell r="E55">
            <v>0</v>
          </cell>
        </row>
        <row r="56">
          <cell r="E56">
            <v>0</v>
          </cell>
        </row>
        <row r="57">
          <cell r="E57">
            <v>0</v>
          </cell>
        </row>
        <row r="58">
          <cell r="E58">
            <v>0</v>
          </cell>
        </row>
        <row r="59">
          <cell r="E59">
            <v>0</v>
          </cell>
        </row>
        <row r="60">
          <cell r="E60">
            <v>0</v>
          </cell>
        </row>
        <row r="61">
          <cell r="E61">
            <v>0</v>
          </cell>
        </row>
        <row r="62">
          <cell r="E62">
            <v>0</v>
          </cell>
        </row>
        <row r="63">
          <cell r="E63">
            <v>0</v>
          </cell>
        </row>
        <row r="64">
          <cell r="E64">
            <v>0</v>
          </cell>
        </row>
        <row r="65">
          <cell r="E65">
            <v>0</v>
          </cell>
        </row>
        <row r="66">
          <cell r="E66">
            <v>0</v>
          </cell>
        </row>
        <row r="67">
          <cell r="E67">
            <v>0</v>
          </cell>
        </row>
        <row r="68">
          <cell r="E68">
            <v>0</v>
          </cell>
        </row>
        <row r="69">
          <cell r="E69">
            <v>0</v>
          </cell>
        </row>
        <row r="70">
          <cell r="E70">
            <v>0</v>
          </cell>
        </row>
        <row r="71">
          <cell r="E71">
            <v>0</v>
          </cell>
        </row>
        <row r="72">
          <cell r="E72">
            <v>0</v>
          </cell>
        </row>
        <row r="73">
          <cell r="E73">
            <v>0</v>
          </cell>
        </row>
        <row r="74">
          <cell r="E74">
            <v>0</v>
          </cell>
        </row>
        <row r="75">
          <cell r="E75">
            <v>0</v>
          </cell>
        </row>
        <row r="76">
          <cell r="E76">
            <v>0</v>
          </cell>
        </row>
        <row r="77">
          <cell r="E77">
            <v>0</v>
          </cell>
        </row>
        <row r="78">
          <cell r="E78">
            <v>0</v>
          </cell>
        </row>
        <row r="79">
          <cell r="E79">
            <v>0</v>
          </cell>
        </row>
        <row r="80">
          <cell r="E80">
            <v>0</v>
          </cell>
        </row>
        <row r="81">
          <cell r="E81">
            <v>0</v>
          </cell>
        </row>
        <row r="90">
          <cell r="E90">
            <v>0</v>
          </cell>
        </row>
        <row r="91">
          <cell r="E91">
            <v>0</v>
          </cell>
        </row>
        <row r="92">
          <cell r="E92">
            <v>0</v>
          </cell>
        </row>
        <row r="93">
          <cell r="E93">
            <v>0</v>
          </cell>
        </row>
        <row r="98">
          <cell r="E98">
            <v>0</v>
          </cell>
        </row>
        <row r="99">
          <cell r="E99">
            <v>0</v>
          </cell>
        </row>
        <row r="100">
          <cell r="E100">
            <v>0</v>
          </cell>
        </row>
        <row r="101">
          <cell r="E101">
            <v>0</v>
          </cell>
        </row>
        <row r="102">
          <cell r="E102">
            <v>0</v>
          </cell>
        </row>
        <row r="103">
          <cell r="E103">
            <v>0</v>
          </cell>
        </row>
        <row r="104">
          <cell r="E104">
            <v>0</v>
          </cell>
        </row>
      </sheetData>
      <sheetData sheetId="9"/>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EDIT"/>
      <sheetName val="TB"/>
      <sheetName val="GL"/>
      <sheetName val="TABEL"/>
      <sheetName val="NRC"/>
      <sheetName val="PEJ NRC"/>
      <sheetName val="LR"/>
      <sheetName val="PEJ LR"/>
      <sheetName val="CHART"/>
    </sheetNames>
    <sheetDataSet>
      <sheetData sheetId="0"/>
      <sheetData sheetId="1"/>
      <sheetData sheetId="2"/>
      <sheetData sheetId="3"/>
      <sheetData sheetId="4"/>
      <sheetData sheetId="5"/>
      <sheetData sheetId="6"/>
      <sheetData sheetId="7"/>
      <sheetData sheetId="8">
        <row r="10">
          <cell r="E10">
            <v>0</v>
          </cell>
        </row>
        <row r="11">
          <cell r="E11">
            <v>0</v>
          </cell>
        </row>
        <row r="12">
          <cell r="E12">
            <v>0</v>
          </cell>
        </row>
        <row r="13">
          <cell r="E13">
            <v>0</v>
          </cell>
        </row>
        <row r="14">
          <cell r="E14">
            <v>0</v>
          </cell>
        </row>
        <row r="15">
          <cell r="E15">
            <v>0</v>
          </cell>
        </row>
        <row r="16">
          <cell r="E16">
            <v>0</v>
          </cell>
        </row>
        <row r="17">
          <cell r="E17">
            <v>0</v>
          </cell>
        </row>
        <row r="21">
          <cell r="E21">
            <v>0</v>
          </cell>
        </row>
        <row r="22">
          <cell r="E22">
            <v>0</v>
          </cell>
        </row>
        <row r="23">
          <cell r="E23">
            <v>0</v>
          </cell>
        </row>
        <row r="24">
          <cell r="E24">
            <v>0</v>
          </cell>
        </row>
        <row r="25">
          <cell r="E25">
            <v>0</v>
          </cell>
        </row>
        <row r="26">
          <cell r="E26">
            <v>0</v>
          </cell>
        </row>
        <row r="45">
          <cell r="E45">
            <v>0</v>
          </cell>
        </row>
        <row r="46">
          <cell r="E46">
            <v>0</v>
          </cell>
        </row>
        <row r="47">
          <cell r="E47">
            <v>0</v>
          </cell>
        </row>
        <row r="48">
          <cell r="E48">
            <v>0</v>
          </cell>
        </row>
        <row r="49">
          <cell r="E49">
            <v>0</v>
          </cell>
        </row>
        <row r="50">
          <cell r="E50">
            <v>0</v>
          </cell>
        </row>
        <row r="51">
          <cell r="E51">
            <v>0</v>
          </cell>
        </row>
        <row r="52">
          <cell r="E52">
            <v>0</v>
          </cell>
        </row>
        <row r="53">
          <cell r="E53">
            <v>0</v>
          </cell>
        </row>
        <row r="54">
          <cell r="E54">
            <v>0</v>
          </cell>
        </row>
        <row r="55">
          <cell r="E55">
            <v>0</v>
          </cell>
        </row>
        <row r="56">
          <cell r="E56">
            <v>0</v>
          </cell>
        </row>
        <row r="57">
          <cell r="E57">
            <v>0</v>
          </cell>
        </row>
        <row r="58">
          <cell r="E58">
            <v>0</v>
          </cell>
        </row>
        <row r="59">
          <cell r="E59">
            <v>0</v>
          </cell>
        </row>
        <row r="60">
          <cell r="E60">
            <v>0</v>
          </cell>
        </row>
        <row r="61">
          <cell r="E61">
            <v>0</v>
          </cell>
        </row>
        <row r="62">
          <cell r="E62">
            <v>0</v>
          </cell>
        </row>
        <row r="63">
          <cell r="E63">
            <v>0</v>
          </cell>
        </row>
        <row r="64">
          <cell r="E64">
            <v>0</v>
          </cell>
        </row>
        <row r="65">
          <cell r="E65">
            <v>0</v>
          </cell>
        </row>
        <row r="66">
          <cell r="E66">
            <v>0</v>
          </cell>
        </row>
        <row r="67">
          <cell r="E67">
            <v>0</v>
          </cell>
        </row>
        <row r="68">
          <cell r="E68">
            <v>0</v>
          </cell>
        </row>
        <row r="69">
          <cell r="E69">
            <v>0</v>
          </cell>
        </row>
        <row r="70">
          <cell r="E70">
            <v>0</v>
          </cell>
        </row>
        <row r="71">
          <cell r="E71">
            <v>0</v>
          </cell>
        </row>
        <row r="72">
          <cell r="E72">
            <v>0</v>
          </cell>
        </row>
        <row r="73">
          <cell r="E73">
            <v>0</v>
          </cell>
        </row>
        <row r="74">
          <cell r="E74">
            <v>0</v>
          </cell>
        </row>
        <row r="75">
          <cell r="E75">
            <v>0</v>
          </cell>
        </row>
        <row r="76">
          <cell r="E76">
            <v>0</v>
          </cell>
        </row>
        <row r="77">
          <cell r="E77">
            <v>0</v>
          </cell>
        </row>
        <row r="78">
          <cell r="E78">
            <v>0</v>
          </cell>
        </row>
        <row r="79">
          <cell r="E79">
            <v>0</v>
          </cell>
        </row>
        <row r="80">
          <cell r="E80">
            <v>0</v>
          </cell>
        </row>
        <row r="81">
          <cell r="E81">
            <v>0</v>
          </cell>
        </row>
        <row r="90">
          <cell r="E90">
            <v>0</v>
          </cell>
        </row>
        <row r="91">
          <cell r="E91">
            <v>0</v>
          </cell>
        </row>
        <row r="92">
          <cell r="E92">
            <v>0</v>
          </cell>
        </row>
        <row r="93">
          <cell r="E93">
            <v>0</v>
          </cell>
        </row>
        <row r="98">
          <cell r="E98">
            <v>0</v>
          </cell>
        </row>
        <row r="99">
          <cell r="E99">
            <v>0</v>
          </cell>
        </row>
        <row r="100">
          <cell r="E100">
            <v>0</v>
          </cell>
        </row>
        <row r="101">
          <cell r="E101">
            <v>0</v>
          </cell>
        </row>
        <row r="102">
          <cell r="E102">
            <v>0</v>
          </cell>
        </row>
        <row r="103">
          <cell r="E103">
            <v>0</v>
          </cell>
        </row>
        <row r="104">
          <cell r="E104">
            <v>0</v>
          </cell>
        </row>
      </sheetData>
      <sheetData sheetId="9"/>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EDIT"/>
      <sheetName val="TB"/>
      <sheetName val="GL"/>
      <sheetName val="TABEL"/>
      <sheetName val="NRC"/>
      <sheetName val="PEJ NRC"/>
      <sheetName val="LR"/>
      <sheetName val="PEJ LR"/>
      <sheetName val="CHART"/>
    </sheetNames>
    <sheetDataSet>
      <sheetData sheetId="0"/>
      <sheetData sheetId="1"/>
      <sheetData sheetId="2"/>
      <sheetData sheetId="3"/>
      <sheetData sheetId="4"/>
      <sheetData sheetId="5"/>
      <sheetData sheetId="6"/>
      <sheetData sheetId="7"/>
      <sheetData sheetId="8">
        <row r="10">
          <cell r="E10">
            <v>0</v>
          </cell>
        </row>
        <row r="11">
          <cell r="E11">
            <v>0</v>
          </cell>
        </row>
        <row r="12">
          <cell r="E12">
            <v>0</v>
          </cell>
        </row>
        <row r="13">
          <cell r="E13">
            <v>0</v>
          </cell>
        </row>
        <row r="14">
          <cell r="E14">
            <v>0</v>
          </cell>
        </row>
        <row r="15">
          <cell r="E15">
            <v>0</v>
          </cell>
        </row>
        <row r="16">
          <cell r="E16">
            <v>0</v>
          </cell>
        </row>
        <row r="17">
          <cell r="E17">
            <v>0</v>
          </cell>
        </row>
        <row r="21">
          <cell r="E21">
            <v>0</v>
          </cell>
        </row>
        <row r="22">
          <cell r="E22">
            <v>0</v>
          </cell>
        </row>
        <row r="23">
          <cell r="E23">
            <v>0</v>
          </cell>
        </row>
        <row r="24">
          <cell r="E24">
            <v>0</v>
          </cell>
        </row>
        <row r="25">
          <cell r="E25">
            <v>0</v>
          </cell>
        </row>
        <row r="26">
          <cell r="E26">
            <v>0</v>
          </cell>
        </row>
        <row r="45">
          <cell r="E45">
            <v>0</v>
          </cell>
        </row>
        <row r="46">
          <cell r="E46">
            <v>0</v>
          </cell>
        </row>
        <row r="47">
          <cell r="E47">
            <v>0</v>
          </cell>
        </row>
        <row r="48">
          <cell r="E48">
            <v>0</v>
          </cell>
        </row>
        <row r="49">
          <cell r="E49">
            <v>0</v>
          </cell>
        </row>
        <row r="50">
          <cell r="E50">
            <v>0</v>
          </cell>
        </row>
        <row r="51">
          <cell r="E51">
            <v>0</v>
          </cell>
        </row>
        <row r="52">
          <cell r="E52">
            <v>0</v>
          </cell>
        </row>
        <row r="53">
          <cell r="E53">
            <v>0</v>
          </cell>
        </row>
        <row r="54">
          <cell r="E54">
            <v>0</v>
          </cell>
        </row>
        <row r="55">
          <cell r="E55">
            <v>0</v>
          </cell>
        </row>
        <row r="56">
          <cell r="E56">
            <v>0</v>
          </cell>
        </row>
        <row r="57">
          <cell r="E57">
            <v>0</v>
          </cell>
        </row>
        <row r="58">
          <cell r="E58">
            <v>0</v>
          </cell>
        </row>
        <row r="59">
          <cell r="E59">
            <v>0</v>
          </cell>
        </row>
        <row r="60">
          <cell r="E60">
            <v>0</v>
          </cell>
        </row>
        <row r="61">
          <cell r="E61">
            <v>0</v>
          </cell>
        </row>
        <row r="62">
          <cell r="E62">
            <v>0</v>
          </cell>
        </row>
        <row r="63">
          <cell r="E63">
            <v>0</v>
          </cell>
        </row>
        <row r="64">
          <cell r="E64">
            <v>0</v>
          </cell>
        </row>
        <row r="65">
          <cell r="E65">
            <v>0</v>
          </cell>
        </row>
        <row r="66">
          <cell r="E66">
            <v>0</v>
          </cell>
        </row>
        <row r="67">
          <cell r="E67">
            <v>0</v>
          </cell>
        </row>
        <row r="68">
          <cell r="E68">
            <v>0</v>
          </cell>
        </row>
        <row r="69">
          <cell r="E69">
            <v>0</v>
          </cell>
        </row>
        <row r="70">
          <cell r="E70">
            <v>0</v>
          </cell>
        </row>
        <row r="71">
          <cell r="E71">
            <v>0</v>
          </cell>
        </row>
        <row r="72">
          <cell r="E72">
            <v>0</v>
          </cell>
        </row>
        <row r="73">
          <cell r="E73">
            <v>0</v>
          </cell>
        </row>
        <row r="74">
          <cell r="E74">
            <v>0</v>
          </cell>
        </row>
        <row r="75">
          <cell r="E75">
            <v>0</v>
          </cell>
        </row>
        <row r="76">
          <cell r="E76">
            <v>0</v>
          </cell>
        </row>
        <row r="77">
          <cell r="E77">
            <v>0</v>
          </cell>
        </row>
        <row r="78">
          <cell r="E78">
            <v>0</v>
          </cell>
        </row>
        <row r="79">
          <cell r="E79">
            <v>0</v>
          </cell>
        </row>
        <row r="80">
          <cell r="E80">
            <v>0</v>
          </cell>
        </row>
        <row r="81">
          <cell r="E81">
            <v>0</v>
          </cell>
        </row>
        <row r="90">
          <cell r="E90">
            <v>0</v>
          </cell>
        </row>
        <row r="91">
          <cell r="E91">
            <v>0</v>
          </cell>
        </row>
        <row r="92">
          <cell r="E92">
            <v>0</v>
          </cell>
        </row>
        <row r="93">
          <cell r="E93">
            <v>0</v>
          </cell>
        </row>
        <row r="98">
          <cell r="E98">
            <v>0</v>
          </cell>
        </row>
        <row r="99">
          <cell r="E99">
            <v>0</v>
          </cell>
        </row>
        <row r="100">
          <cell r="E100">
            <v>0</v>
          </cell>
        </row>
        <row r="101">
          <cell r="E101">
            <v>0</v>
          </cell>
        </row>
        <row r="102">
          <cell r="E102">
            <v>0</v>
          </cell>
        </row>
        <row r="103">
          <cell r="E103">
            <v>0</v>
          </cell>
        </row>
        <row r="104">
          <cell r="E104">
            <v>0</v>
          </cell>
        </row>
      </sheetData>
      <sheetData sheetId="9"/>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EDIT"/>
      <sheetName val="TB"/>
      <sheetName val="GL"/>
      <sheetName val="TABEL"/>
      <sheetName val="NRC"/>
      <sheetName val="PEJ NRC"/>
      <sheetName val="LR"/>
      <sheetName val="PEJ LR"/>
      <sheetName val="CHART"/>
    </sheetNames>
    <sheetDataSet>
      <sheetData sheetId="0"/>
      <sheetData sheetId="1"/>
      <sheetData sheetId="2"/>
      <sheetData sheetId="3"/>
      <sheetData sheetId="4"/>
      <sheetData sheetId="5"/>
      <sheetData sheetId="6"/>
      <sheetData sheetId="7"/>
      <sheetData sheetId="8">
        <row r="10">
          <cell r="E10">
            <v>0</v>
          </cell>
        </row>
        <row r="11">
          <cell r="E11">
            <v>0</v>
          </cell>
        </row>
        <row r="12">
          <cell r="E12">
            <v>0</v>
          </cell>
        </row>
        <row r="13">
          <cell r="E13">
            <v>0</v>
          </cell>
        </row>
        <row r="14">
          <cell r="E14">
            <v>0</v>
          </cell>
        </row>
        <row r="15">
          <cell r="E15">
            <v>0</v>
          </cell>
        </row>
        <row r="16">
          <cell r="E16">
            <v>0</v>
          </cell>
        </row>
        <row r="17">
          <cell r="E17">
            <v>0</v>
          </cell>
        </row>
        <row r="21">
          <cell r="E21">
            <v>0</v>
          </cell>
        </row>
        <row r="22">
          <cell r="E22">
            <v>0</v>
          </cell>
        </row>
        <row r="23">
          <cell r="E23">
            <v>0</v>
          </cell>
        </row>
        <row r="24">
          <cell r="E24">
            <v>0</v>
          </cell>
        </row>
        <row r="25">
          <cell r="E25">
            <v>0</v>
          </cell>
        </row>
        <row r="26">
          <cell r="E26">
            <v>0</v>
          </cell>
        </row>
        <row r="45">
          <cell r="E45">
            <v>0</v>
          </cell>
        </row>
        <row r="46">
          <cell r="E46">
            <v>0</v>
          </cell>
        </row>
        <row r="47">
          <cell r="E47">
            <v>0</v>
          </cell>
        </row>
        <row r="48">
          <cell r="E48">
            <v>0</v>
          </cell>
        </row>
        <row r="49">
          <cell r="E49">
            <v>0</v>
          </cell>
        </row>
        <row r="50">
          <cell r="E50">
            <v>0</v>
          </cell>
        </row>
        <row r="51">
          <cell r="E51">
            <v>0</v>
          </cell>
        </row>
        <row r="52">
          <cell r="E52">
            <v>0</v>
          </cell>
        </row>
        <row r="53">
          <cell r="E53">
            <v>0</v>
          </cell>
        </row>
        <row r="54">
          <cell r="E54">
            <v>0</v>
          </cell>
        </row>
        <row r="55">
          <cell r="E55">
            <v>0</v>
          </cell>
        </row>
        <row r="56">
          <cell r="E56">
            <v>0</v>
          </cell>
        </row>
        <row r="57">
          <cell r="E57">
            <v>0</v>
          </cell>
        </row>
        <row r="58">
          <cell r="E58">
            <v>0</v>
          </cell>
        </row>
        <row r="59">
          <cell r="E59">
            <v>0</v>
          </cell>
        </row>
        <row r="60">
          <cell r="E60">
            <v>0</v>
          </cell>
        </row>
        <row r="61">
          <cell r="E61">
            <v>0</v>
          </cell>
        </row>
        <row r="62">
          <cell r="E62">
            <v>0</v>
          </cell>
        </row>
        <row r="63">
          <cell r="E63">
            <v>0</v>
          </cell>
        </row>
        <row r="64">
          <cell r="E64">
            <v>0</v>
          </cell>
        </row>
        <row r="65">
          <cell r="E65">
            <v>0</v>
          </cell>
        </row>
        <row r="66">
          <cell r="E66">
            <v>0</v>
          </cell>
        </row>
        <row r="67">
          <cell r="E67">
            <v>0</v>
          </cell>
        </row>
        <row r="68">
          <cell r="E68">
            <v>0</v>
          </cell>
        </row>
        <row r="69">
          <cell r="E69">
            <v>0</v>
          </cell>
        </row>
        <row r="70">
          <cell r="E70">
            <v>0</v>
          </cell>
        </row>
        <row r="71">
          <cell r="E71">
            <v>0</v>
          </cell>
        </row>
        <row r="72">
          <cell r="E72">
            <v>0</v>
          </cell>
        </row>
        <row r="73">
          <cell r="E73">
            <v>0</v>
          </cell>
        </row>
        <row r="74">
          <cell r="E74">
            <v>0</v>
          </cell>
        </row>
        <row r="75">
          <cell r="E75">
            <v>0</v>
          </cell>
        </row>
        <row r="76">
          <cell r="E76">
            <v>0</v>
          </cell>
        </row>
        <row r="77">
          <cell r="E77">
            <v>0</v>
          </cell>
        </row>
        <row r="78">
          <cell r="E78">
            <v>0</v>
          </cell>
        </row>
        <row r="79">
          <cell r="E79">
            <v>0</v>
          </cell>
        </row>
        <row r="80">
          <cell r="E80">
            <v>0</v>
          </cell>
        </row>
        <row r="81">
          <cell r="E81">
            <v>0</v>
          </cell>
        </row>
        <row r="90">
          <cell r="E90">
            <v>0</v>
          </cell>
        </row>
        <row r="91">
          <cell r="E91">
            <v>0</v>
          </cell>
        </row>
        <row r="92">
          <cell r="E92">
            <v>0</v>
          </cell>
        </row>
        <row r="93">
          <cell r="E93">
            <v>0</v>
          </cell>
        </row>
        <row r="98">
          <cell r="E98">
            <v>0</v>
          </cell>
        </row>
        <row r="99">
          <cell r="E99">
            <v>0</v>
          </cell>
        </row>
        <row r="100">
          <cell r="E100">
            <v>0</v>
          </cell>
        </row>
        <row r="101">
          <cell r="E101">
            <v>0</v>
          </cell>
        </row>
        <row r="102">
          <cell r="E102">
            <v>0</v>
          </cell>
        </row>
        <row r="103">
          <cell r="E103">
            <v>0</v>
          </cell>
        </row>
        <row r="104">
          <cell r="E104">
            <v>0</v>
          </cell>
        </row>
      </sheetData>
      <sheetData sheetId="9"/>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EDIT"/>
      <sheetName val="TB"/>
      <sheetName val="GL"/>
      <sheetName val="TABEL"/>
      <sheetName val="NRC"/>
      <sheetName val="PEJ NRC"/>
      <sheetName val="LR"/>
      <sheetName val="PEJ LR"/>
      <sheetName val="CHART"/>
    </sheetNames>
    <sheetDataSet>
      <sheetData sheetId="0"/>
      <sheetData sheetId="1"/>
      <sheetData sheetId="2"/>
      <sheetData sheetId="3"/>
      <sheetData sheetId="4"/>
      <sheetData sheetId="5"/>
      <sheetData sheetId="6"/>
      <sheetData sheetId="7"/>
      <sheetData sheetId="8">
        <row r="10">
          <cell r="E10">
            <v>0</v>
          </cell>
        </row>
        <row r="11">
          <cell r="E11">
            <v>0</v>
          </cell>
        </row>
        <row r="12">
          <cell r="E12">
            <v>0</v>
          </cell>
        </row>
        <row r="13">
          <cell r="E13">
            <v>0</v>
          </cell>
        </row>
        <row r="14">
          <cell r="E14">
            <v>0</v>
          </cell>
        </row>
        <row r="15">
          <cell r="E15">
            <v>0</v>
          </cell>
        </row>
        <row r="16">
          <cell r="E16">
            <v>0</v>
          </cell>
        </row>
        <row r="17">
          <cell r="E17">
            <v>0</v>
          </cell>
        </row>
        <row r="21">
          <cell r="E21">
            <v>0</v>
          </cell>
        </row>
        <row r="22">
          <cell r="E22">
            <v>0</v>
          </cell>
        </row>
        <row r="23">
          <cell r="E23">
            <v>0</v>
          </cell>
        </row>
        <row r="24">
          <cell r="E24">
            <v>0</v>
          </cell>
        </row>
        <row r="25">
          <cell r="E25">
            <v>0</v>
          </cell>
        </row>
        <row r="26">
          <cell r="E26">
            <v>0</v>
          </cell>
        </row>
        <row r="45">
          <cell r="E45">
            <v>0</v>
          </cell>
        </row>
        <row r="46">
          <cell r="E46">
            <v>0</v>
          </cell>
        </row>
        <row r="47">
          <cell r="E47">
            <v>0</v>
          </cell>
        </row>
        <row r="48">
          <cell r="E48">
            <v>0</v>
          </cell>
        </row>
        <row r="49">
          <cell r="E49">
            <v>0</v>
          </cell>
        </row>
        <row r="50">
          <cell r="E50">
            <v>0</v>
          </cell>
        </row>
        <row r="51">
          <cell r="E51">
            <v>0</v>
          </cell>
        </row>
        <row r="52">
          <cell r="E52">
            <v>0</v>
          </cell>
        </row>
        <row r="53">
          <cell r="E53">
            <v>0</v>
          </cell>
        </row>
        <row r="54">
          <cell r="E54">
            <v>0</v>
          </cell>
        </row>
        <row r="55">
          <cell r="E55">
            <v>0</v>
          </cell>
        </row>
        <row r="56">
          <cell r="E56">
            <v>0</v>
          </cell>
        </row>
        <row r="57">
          <cell r="E57">
            <v>0</v>
          </cell>
        </row>
        <row r="58">
          <cell r="E58">
            <v>0</v>
          </cell>
        </row>
        <row r="59">
          <cell r="E59">
            <v>0</v>
          </cell>
        </row>
        <row r="60">
          <cell r="E60">
            <v>0</v>
          </cell>
        </row>
        <row r="61">
          <cell r="E61">
            <v>0</v>
          </cell>
        </row>
        <row r="62">
          <cell r="E62">
            <v>0</v>
          </cell>
        </row>
        <row r="63">
          <cell r="E63">
            <v>0</v>
          </cell>
        </row>
        <row r="64">
          <cell r="E64">
            <v>0</v>
          </cell>
        </row>
        <row r="65">
          <cell r="E65">
            <v>0</v>
          </cell>
        </row>
        <row r="66">
          <cell r="E66">
            <v>0</v>
          </cell>
        </row>
        <row r="67">
          <cell r="E67">
            <v>0</v>
          </cell>
        </row>
        <row r="68">
          <cell r="E68">
            <v>0</v>
          </cell>
        </row>
        <row r="69">
          <cell r="E69">
            <v>0</v>
          </cell>
        </row>
        <row r="70">
          <cell r="E70">
            <v>0</v>
          </cell>
        </row>
        <row r="71">
          <cell r="E71">
            <v>0</v>
          </cell>
        </row>
        <row r="72">
          <cell r="E72">
            <v>0</v>
          </cell>
        </row>
        <row r="73">
          <cell r="E73">
            <v>0</v>
          </cell>
        </row>
        <row r="74">
          <cell r="E74">
            <v>0</v>
          </cell>
        </row>
        <row r="75">
          <cell r="E75">
            <v>0</v>
          </cell>
        </row>
        <row r="76">
          <cell r="E76">
            <v>0</v>
          </cell>
        </row>
        <row r="77">
          <cell r="E77">
            <v>0</v>
          </cell>
        </row>
        <row r="78">
          <cell r="E78">
            <v>0</v>
          </cell>
        </row>
        <row r="79">
          <cell r="E79">
            <v>0</v>
          </cell>
        </row>
        <row r="80">
          <cell r="E80">
            <v>0</v>
          </cell>
        </row>
        <row r="81">
          <cell r="E81">
            <v>0</v>
          </cell>
        </row>
        <row r="90">
          <cell r="E90">
            <v>0</v>
          </cell>
        </row>
        <row r="91">
          <cell r="E91">
            <v>0</v>
          </cell>
        </row>
        <row r="92">
          <cell r="E92">
            <v>0</v>
          </cell>
        </row>
        <row r="93">
          <cell r="E93">
            <v>0</v>
          </cell>
        </row>
        <row r="98">
          <cell r="E98">
            <v>0</v>
          </cell>
        </row>
        <row r="99">
          <cell r="E99">
            <v>0</v>
          </cell>
        </row>
        <row r="100">
          <cell r="E100">
            <v>0</v>
          </cell>
        </row>
        <row r="101">
          <cell r="E101">
            <v>0</v>
          </cell>
        </row>
        <row r="102">
          <cell r="E102">
            <v>0</v>
          </cell>
        </row>
        <row r="103">
          <cell r="E103">
            <v>0</v>
          </cell>
        </row>
        <row r="104">
          <cell r="E104">
            <v>0</v>
          </cell>
        </row>
      </sheetData>
      <sheetData sheetId="9"/>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AS"/>
      <sheetName val="EDIT"/>
      <sheetName val="GL"/>
      <sheetName val="TB"/>
      <sheetName val="BS"/>
      <sheetName val="IS"/>
      <sheetName val="LTD"/>
      <sheetName val="DETAIL_BS"/>
      <sheetName val="DETAIL_IS"/>
      <sheetName val="DETAIL_KP"/>
      <sheetName val="DETAIL_NOP"/>
      <sheetName val="TABEL"/>
      <sheetName val="ARKA"/>
      <sheetName val="ANALISA"/>
      <sheetName val="CHART"/>
      <sheetName val="GL ExcelV5 Selyca Mulia 2009"/>
    </sheetNames>
    <sheetDataSet>
      <sheetData sheetId="0" refreshError="1"/>
      <sheetData sheetId="1"/>
      <sheetData sheetId="2"/>
      <sheetData sheetId="3">
        <row r="11">
          <cell r="G11" t="str">
            <v>1-100.01.01</v>
          </cell>
        </row>
      </sheetData>
      <sheetData sheetId="4"/>
      <sheetData sheetId="5" refreshError="1"/>
      <sheetData sheetId="6" refreshError="1"/>
      <sheetData sheetId="7" refreshError="1"/>
      <sheetData sheetId="8" refreshError="1"/>
      <sheetData sheetId="9">
        <row r="10">
          <cell r="E10">
            <v>0</v>
          </cell>
        </row>
      </sheetData>
      <sheetData sheetId="10">
        <row r="10">
          <cell r="E10">
            <v>0</v>
          </cell>
        </row>
        <row r="14">
          <cell r="E14">
            <v>-5040000</v>
          </cell>
        </row>
        <row r="15">
          <cell r="E15">
            <v>-95750</v>
          </cell>
        </row>
        <row r="16">
          <cell r="E16">
            <v>-2082900</v>
          </cell>
        </row>
        <row r="17">
          <cell r="E17">
            <v>0</v>
          </cell>
        </row>
        <row r="18">
          <cell r="E18">
            <v>0</v>
          </cell>
        </row>
        <row r="19">
          <cell r="E19">
            <v>0</v>
          </cell>
        </row>
        <row r="20">
          <cell r="E20">
            <v>0</v>
          </cell>
        </row>
        <row r="21">
          <cell r="E21">
            <v>0</v>
          </cell>
        </row>
        <row r="22">
          <cell r="E22">
            <v>0</v>
          </cell>
        </row>
        <row r="23">
          <cell r="E23">
            <v>0</v>
          </cell>
        </row>
        <row r="24">
          <cell r="E24">
            <v>-88000</v>
          </cell>
        </row>
        <row r="25">
          <cell r="E25">
            <v>-155000</v>
          </cell>
        </row>
        <row r="26">
          <cell r="E26">
            <v>-1540450</v>
          </cell>
        </row>
        <row r="27">
          <cell r="E27">
            <v>0</v>
          </cell>
        </row>
        <row r="28">
          <cell r="E28">
            <v>0</v>
          </cell>
        </row>
        <row r="29">
          <cell r="E29">
            <v>-1187400</v>
          </cell>
        </row>
      </sheetData>
      <sheetData sheetId="11">
        <row r="10">
          <cell r="E10">
            <v>0</v>
          </cell>
        </row>
        <row r="11">
          <cell r="E11">
            <v>115091.80999999998</v>
          </cell>
        </row>
        <row r="12">
          <cell r="E12">
            <v>0</v>
          </cell>
        </row>
        <row r="13">
          <cell r="E13">
            <v>0</v>
          </cell>
        </row>
        <row r="18">
          <cell r="E18">
            <v>-197000</v>
          </cell>
        </row>
        <row r="19">
          <cell r="E19">
            <v>-39832.44</v>
          </cell>
        </row>
        <row r="20">
          <cell r="E20">
            <v>0</v>
          </cell>
        </row>
        <row r="21">
          <cell r="E21">
            <v>0</v>
          </cell>
        </row>
        <row r="22">
          <cell r="E22">
            <v>-6000</v>
          </cell>
        </row>
        <row r="23">
          <cell r="E23">
            <v>0</v>
          </cell>
        </row>
        <row r="24">
          <cell r="E24">
            <v>0</v>
          </cell>
        </row>
        <row r="25">
          <cell r="E25">
            <v>-600000</v>
          </cell>
        </row>
        <row r="26">
          <cell r="E26">
            <v>0</v>
          </cell>
        </row>
        <row r="27">
          <cell r="E27">
            <v>0</v>
          </cell>
        </row>
        <row r="28">
          <cell r="E28">
            <v>-30000</v>
          </cell>
        </row>
        <row r="29">
          <cell r="E29">
            <v>0</v>
          </cell>
        </row>
      </sheetData>
      <sheetData sheetId="12">
        <row r="13">
          <cell r="W13">
            <v>40178</v>
          </cell>
        </row>
      </sheetData>
      <sheetData sheetId="13" refreshError="1"/>
      <sheetData sheetId="14" refreshError="1"/>
      <sheetData sheetId="15" refreshError="1"/>
      <sheetData sheetId="16"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AS"/>
      <sheetName val="EDIT"/>
      <sheetName val="GL"/>
      <sheetName val="TB"/>
      <sheetName val="BS"/>
      <sheetName val="IS"/>
      <sheetName val="LTD"/>
      <sheetName val="DETAIL_BS"/>
      <sheetName val="DETAIL_IS"/>
      <sheetName val="DETAIL_KP"/>
      <sheetName val="DETAIL_NOP"/>
      <sheetName val="TABEL"/>
      <sheetName val="ARKA"/>
      <sheetName val="ANALISA"/>
      <sheetName val="CHART"/>
      <sheetName val="GL ExcelV5 Selyca Mulia 2009"/>
    </sheetNames>
    <sheetDataSet>
      <sheetData sheetId="0" refreshError="1"/>
      <sheetData sheetId="1"/>
      <sheetData sheetId="2"/>
      <sheetData sheetId="3">
        <row r="11">
          <cell r="G11" t="str">
            <v>1-100.01.01</v>
          </cell>
        </row>
      </sheetData>
      <sheetData sheetId="4"/>
      <sheetData sheetId="5" refreshError="1"/>
      <sheetData sheetId="6" refreshError="1"/>
      <sheetData sheetId="7" refreshError="1"/>
      <sheetData sheetId="8" refreshError="1"/>
      <sheetData sheetId="9">
        <row r="10">
          <cell r="E10">
            <v>0</v>
          </cell>
        </row>
      </sheetData>
      <sheetData sheetId="10">
        <row r="10">
          <cell r="E10">
            <v>0</v>
          </cell>
        </row>
        <row r="14">
          <cell r="E14">
            <v>-5040000</v>
          </cell>
        </row>
        <row r="15">
          <cell r="E15">
            <v>-95750</v>
          </cell>
        </row>
        <row r="16">
          <cell r="E16">
            <v>-2082900</v>
          </cell>
        </row>
        <row r="17">
          <cell r="E17">
            <v>0</v>
          </cell>
        </row>
        <row r="18">
          <cell r="E18">
            <v>0</v>
          </cell>
        </row>
        <row r="19">
          <cell r="E19">
            <v>0</v>
          </cell>
        </row>
        <row r="20">
          <cell r="E20">
            <v>0</v>
          </cell>
        </row>
        <row r="21">
          <cell r="E21">
            <v>0</v>
          </cell>
        </row>
        <row r="22">
          <cell r="E22">
            <v>0</v>
          </cell>
        </row>
        <row r="23">
          <cell r="E23">
            <v>0</v>
          </cell>
        </row>
        <row r="24">
          <cell r="E24">
            <v>-88000</v>
          </cell>
        </row>
        <row r="25">
          <cell r="E25">
            <v>-155000</v>
          </cell>
        </row>
        <row r="26">
          <cell r="E26">
            <v>-1540450</v>
          </cell>
        </row>
        <row r="27">
          <cell r="E27">
            <v>0</v>
          </cell>
        </row>
        <row r="28">
          <cell r="E28">
            <v>0</v>
          </cell>
        </row>
        <row r="29">
          <cell r="E29">
            <v>-1187400</v>
          </cell>
        </row>
      </sheetData>
      <sheetData sheetId="11">
        <row r="10">
          <cell r="E10">
            <v>0</v>
          </cell>
        </row>
        <row r="11">
          <cell r="E11">
            <v>115091.80999999998</v>
          </cell>
        </row>
        <row r="12">
          <cell r="E12">
            <v>0</v>
          </cell>
        </row>
        <row r="13">
          <cell r="E13">
            <v>0</v>
          </cell>
        </row>
        <row r="18">
          <cell r="E18">
            <v>-197000</v>
          </cell>
        </row>
        <row r="19">
          <cell r="E19">
            <v>-39832.44</v>
          </cell>
        </row>
        <row r="20">
          <cell r="E20">
            <v>0</v>
          </cell>
        </row>
        <row r="21">
          <cell r="E21">
            <v>0</v>
          </cell>
        </row>
        <row r="22">
          <cell r="E22">
            <v>-6000</v>
          </cell>
        </row>
        <row r="23">
          <cell r="E23">
            <v>0</v>
          </cell>
        </row>
        <row r="24">
          <cell r="E24">
            <v>0</v>
          </cell>
        </row>
        <row r="25">
          <cell r="E25">
            <v>-600000</v>
          </cell>
        </row>
        <row r="26">
          <cell r="E26">
            <v>0</v>
          </cell>
        </row>
        <row r="27">
          <cell r="E27">
            <v>0</v>
          </cell>
        </row>
        <row r="28">
          <cell r="E28">
            <v>-30000</v>
          </cell>
        </row>
        <row r="29">
          <cell r="E29">
            <v>0</v>
          </cell>
        </row>
      </sheetData>
      <sheetData sheetId="12">
        <row r="13">
          <cell r="W13">
            <v>40178</v>
          </cell>
        </row>
      </sheetData>
      <sheetData sheetId="13" refreshError="1"/>
      <sheetData sheetId="14" refreshError="1"/>
      <sheetData sheetId="15" refreshError="1"/>
      <sheetData sheetId="16"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AS"/>
      <sheetName val="EDIT"/>
      <sheetName val="GL"/>
      <sheetName val="TB"/>
      <sheetName val="BS"/>
      <sheetName val="IS"/>
      <sheetName val="LTD"/>
      <sheetName val="DETAIL_BS"/>
      <sheetName val="DETAIL_IS"/>
      <sheetName val="DETAIL_KP"/>
      <sheetName val="DETAIL_NOP"/>
      <sheetName val="TABEL"/>
      <sheetName val="ARKA"/>
      <sheetName val="ANALISA"/>
      <sheetName val="CHART"/>
      <sheetName val="GL ExcelV5 Selyca Mulia 2009"/>
    </sheetNames>
    <sheetDataSet>
      <sheetData sheetId="0" refreshError="1"/>
      <sheetData sheetId="1"/>
      <sheetData sheetId="2"/>
      <sheetData sheetId="3">
        <row r="11">
          <cell r="G11" t="str">
            <v>1-100.01.01</v>
          </cell>
        </row>
      </sheetData>
      <sheetData sheetId="4"/>
      <sheetData sheetId="5" refreshError="1"/>
      <sheetData sheetId="6" refreshError="1"/>
      <sheetData sheetId="7" refreshError="1"/>
      <sheetData sheetId="8" refreshError="1"/>
      <sheetData sheetId="9">
        <row r="10">
          <cell r="E10">
            <v>0</v>
          </cell>
        </row>
      </sheetData>
      <sheetData sheetId="10">
        <row r="10">
          <cell r="E10">
            <v>0</v>
          </cell>
        </row>
        <row r="14">
          <cell r="E14">
            <v>-5040000</v>
          </cell>
        </row>
        <row r="15">
          <cell r="E15">
            <v>-95750</v>
          </cell>
        </row>
        <row r="16">
          <cell r="E16">
            <v>-2082900</v>
          </cell>
        </row>
        <row r="17">
          <cell r="E17">
            <v>0</v>
          </cell>
        </row>
        <row r="18">
          <cell r="E18">
            <v>0</v>
          </cell>
        </row>
        <row r="19">
          <cell r="E19">
            <v>0</v>
          </cell>
        </row>
        <row r="20">
          <cell r="E20">
            <v>0</v>
          </cell>
        </row>
        <row r="21">
          <cell r="E21">
            <v>0</v>
          </cell>
        </row>
        <row r="22">
          <cell r="E22">
            <v>0</v>
          </cell>
        </row>
        <row r="23">
          <cell r="E23">
            <v>0</v>
          </cell>
        </row>
        <row r="24">
          <cell r="E24">
            <v>-88000</v>
          </cell>
        </row>
        <row r="25">
          <cell r="E25">
            <v>-155000</v>
          </cell>
        </row>
        <row r="26">
          <cell r="E26">
            <v>-1540450</v>
          </cell>
        </row>
        <row r="27">
          <cell r="E27">
            <v>0</v>
          </cell>
        </row>
        <row r="28">
          <cell r="E28">
            <v>0</v>
          </cell>
        </row>
        <row r="29">
          <cell r="E29">
            <v>-1187400</v>
          </cell>
        </row>
      </sheetData>
      <sheetData sheetId="11">
        <row r="10">
          <cell r="E10">
            <v>0</v>
          </cell>
        </row>
        <row r="11">
          <cell r="E11">
            <v>115091.80999999998</v>
          </cell>
        </row>
        <row r="12">
          <cell r="E12">
            <v>0</v>
          </cell>
        </row>
        <row r="13">
          <cell r="E13">
            <v>0</v>
          </cell>
        </row>
        <row r="18">
          <cell r="E18">
            <v>-197000</v>
          </cell>
        </row>
        <row r="19">
          <cell r="E19">
            <v>-39832.44</v>
          </cell>
        </row>
        <row r="20">
          <cell r="E20">
            <v>0</v>
          </cell>
        </row>
        <row r="21">
          <cell r="E21">
            <v>0</v>
          </cell>
        </row>
        <row r="22">
          <cell r="E22">
            <v>-6000</v>
          </cell>
        </row>
        <row r="23">
          <cell r="E23">
            <v>0</v>
          </cell>
        </row>
        <row r="24">
          <cell r="E24">
            <v>0</v>
          </cell>
        </row>
        <row r="25">
          <cell r="E25">
            <v>-600000</v>
          </cell>
        </row>
        <row r="26">
          <cell r="E26">
            <v>0</v>
          </cell>
        </row>
        <row r="27">
          <cell r="E27">
            <v>0</v>
          </cell>
        </row>
        <row r="28">
          <cell r="E28">
            <v>-30000</v>
          </cell>
        </row>
        <row r="29">
          <cell r="E29">
            <v>0</v>
          </cell>
        </row>
      </sheetData>
      <sheetData sheetId="12">
        <row r="13">
          <cell r="W13">
            <v>40178</v>
          </cell>
        </row>
      </sheetData>
      <sheetData sheetId="13" refreshError="1"/>
      <sheetData sheetId="14" refreshError="1"/>
      <sheetData sheetId="15" refreshError="1"/>
      <sheetData sheetId="16"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GL"/>
      <sheetName val="TB"/>
      <sheetName val="EDIT"/>
      <sheetName val="Chart1"/>
      <sheetName val="BS"/>
      <sheetName val="IS"/>
      <sheetName val="DETAIL_BS"/>
      <sheetName val="DETAIL_IS"/>
      <sheetName val="DETAIL_KP"/>
      <sheetName val="DETAIL_NOP"/>
      <sheetName val="LTD"/>
      <sheetName val="TABEL"/>
      <sheetName val="ARKA"/>
      <sheetName val="ANALISA"/>
      <sheetName val="CHART"/>
      <sheetName val="GL PT OPD 2011"/>
    </sheetNames>
    <sheetDataSet>
      <sheetData sheetId="0" refreshError="1"/>
      <sheetData sheetId="1" refreshError="1"/>
      <sheetData sheetId="2">
        <row r="8">
          <cell r="G8">
            <v>130500000</v>
          </cell>
        </row>
      </sheetData>
      <sheetData sheetId="3"/>
      <sheetData sheetId="4" refreshError="1"/>
      <sheetData sheetId="5" refreshError="1"/>
      <sheetData sheetId="6" refreshError="1"/>
      <sheetData sheetId="7" refreshError="1"/>
      <sheetData sheetId="8">
        <row r="10">
          <cell r="E10">
            <v>911343</v>
          </cell>
        </row>
      </sheetData>
      <sheetData sheetId="9">
        <row r="10">
          <cell r="E10">
            <v>0</v>
          </cell>
        </row>
        <row r="14">
          <cell r="E14">
            <v>-1793000</v>
          </cell>
        </row>
        <row r="15">
          <cell r="E15">
            <v>-93045000</v>
          </cell>
        </row>
        <row r="16">
          <cell r="E16">
            <v>0</v>
          </cell>
        </row>
        <row r="17">
          <cell r="E17">
            <v>-1500000</v>
          </cell>
        </row>
        <row r="18">
          <cell r="E18">
            <v>0</v>
          </cell>
        </row>
        <row r="19">
          <cell r="E19">
            <v>-455500</v>
          </cell>
        </row>
        <row r="20">
          <cell r="E20">
            <v>-1602000</v>
          </cell>
        </row>
        <row r="21">
          <cell r="E21">
            <v>-12019500</v>
          </cell>
        </row>
        <row r="22">
          <cell r="E22" t="e">
            <v>#REF!</v>
          </cell>
        </row>
        <row r="23">
          <cell r="E23">
            <v>-5410767</v>
          </cell>
        </row>
        <row r="24">
          <cell r="E24">
            <v>-3826100</v>
          </cell>
        </row>
        <row r="25">
          <cell r="E25">
            <v>-1044000</v>
          </cell>
        </row>
        <row r="26">
          <cell r="E26">
            <v>-177000</v>
          </cell>
        </row>
        <row r="27">
          <cell r="E27">
            <v>0</v>
          </cell>
        </row>
        <row r="28">
          <cell r="E28">
            <v>0</v>
          </cell>
        </row>
        <row r="29">
          <cell r="E29">
            <v>0</v>
          </cell>
        </row>
        <row r="30">
          <cell r="E30">
            <v>0</v>
          </cell>
        </row>
        <row r="31">
          <cell r="E31">
            <v>-8419400</v>
          </cell>
        </row>
        <row r="32">
          <cell r="E32">
            <v>-19657000</v>
          </cell>
        </row>
        <row r="33">
          <cell r="E33">
            <v>-51800000</v>
          </cell>
        </row>
        <row r="34">
          <cell r="E34">
            <v>-38387000</v>
          </cell>
        </row>
        <row r="35">
          <cell r="E35">
            <v>-2000000</v>
          </cell>
        </row>
        <row r="36">
          <cell r="E36">
            <v>-4242900</v>
          </cell>
        </row>
        <row r="37">
          <cell r="E37">
            <v>-3277600</v>
          </cell>
        </row>
        <row r="38">
          <cell r="E38">
            <v>-8000000</v>
          </cell>
        </row>
        <row r="39">
          <cell r="E39">
            <v>-46150000</v>
          </cell>
        </row>
        <row r="40">
          <cell r="E40">
            <v>-182268</v>
          </cell>
        </row>
        <row r="41">
          <cell r="E41">
            <v>-2553000</v>
          </cell>
        </row>
        <row r="42">
          <cell r="E42">
            <v>-5526175</v>
          </cell>
        </row>
        <row r="43">
          <cell r="E43">
            <v>-201000</v>
          </cell>
        </row>
        <row r="44">
          <cell r="E44">
            <v>-300000</v>
          </cell>
        </row>
        <row r="45">
          <cell r="E45">
            <v>-24453000</v>
          </cell>
        </row>
        <row r="46">
          <cell r="E46">
            <v>-22000000</v>
          </cell>
        </row>
        <row r="47">
          <cell r="E47">
            <v>0</v>
          </cell>
        </row>
        <row r="48">
          <cell r="E48">
            <v>0</v>
          </cell>
        </row>
        <row r="49">
          <cell r="E49">
            <v>-1820500</v>
          </cell>
        </row>
      </sheetData>
      <sheetData sheetId="10">
        <row r="10">
          <cell r="E10">
            <v>204576</v>
          </cell>
        </row>
        <row r="15">
          <cell r="E15">
            <v>-5254</v>
          </cell>
        </row>
        <row r="16">
          <cell r="E16">
            <v>-1451000</v>
          </cell>
        </row>
        <row r="17">
          <cell r="E17" t="e">
            <v>#REF!</v>
          </cell>
        </row>
        <row r="18">
          <cell r="E18">
            <v>-558098326</v>
          </cell>
        </row>
        <row r="19">
          <cell r="E19">
            <v>-150000</v>
          </cell>
        </row>
      </sheetData>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AS"/>
      <sheetName val="EDIT"/>
      <sheetName val="GL"/>
      <sheetName val="TB"/>
      <sheetName val="BS"/>
      <sheetName val="IS"/>
      <sheetName val="LTD"/>
      <sheetName val="DETAIL_BS"/>
      <sheetName val="DETAIL_IS"/>
      <sheetName val="DETAIL_KP"/>
      <sheetName val="DETAIL_NOP"/>
      <sheetName val="TABEL"/>
      <sheetName val="ARKA"/>
      <sheetName val="ANALISA"/>
      <sheetName val="CHART"/>
      <sheetName val="GL ExcelV5 Selyca Mulia 2009"/>
    </sheetNames>
    <sheetDataSet>
      <sheetData sheetId="0" refreshError="1"/>
      <sheetData sheetId="1"/>
      <sheetData sheetId="2"/>
      <sheetData sheetId="3">
        <row r="11">
          <cell r="G11" t="str">
            <v>1-100.01.01</v>
          </cell>
        </row>
      </sheetData>
      <sheetData sheetId="4"/>
      <sheetData sheetId="5" refreshError="1"/>
      <sheetData sheetId="6" refreshError="1"/>
      <sheetData sheetId="7" refreshError="1"/>
      <sheetData sheetId="8" refreshError="1"/>
      <sheetData sheetId="9">
        <row r="10">
          <cell r="E10">
            <v>0</v>
          </cell>
        </row>
      </sheetData>
      <sheetData sheetId="10">
        <row r="10">
          <cell r="E10">
            <v>0</v>
          </cell>
        </row>
        <row r="14">
          <cell r="E14">
            <v>-5040000</v>
          </cell>
        </row>
        <row r="15">
          <cell r="E15">
            <v>-95750</v>
          </cell>
        </row>
        <row r="16">
          <cell r="E16">
            <v>-2082900</v>
          </cell>
        </row>
        <row r="17">
          <cell r="E17">
            <v>0</v>
          </cell>
        </row>
        <row r="18">
          <cell r="E18">
            <v>0</v>
          </cell>
        </row>
        <row r="19">
          <cell r="E19">
            <v>0</v>
          </cell>
        </row>
        <row r="20">
          <cell r="E20">
            <v>0</v>
          </cell>
        </row>
        <row r="21">
          <cell r="E21">
            <v>0</v>
          </cell>
        </row>
        <row r="22">
          <cell r="E22">
            <v>0</v>
          </cell>
        </row>
        <row r="23">
          <cell r="E23">
            <v>0</v>
          </cell>
        </row>
        <row r="24">
          <cell r="E24">
            <v>-88000</v>
          </cell>
        </row>
        <row r="25">
          <cell r="E25">
            <v>-155000</v>
          </cell>
        </row>
        <row r="26">
          <cell r="E26">
            <v>-1540450</v>
          </cell>
        </row>
        <row r="27">
          <cell r="E27">
            <v>0</v>
          </cell>
        </row>
        <row r="28">
          <cell r="E28">
            <v>0</v>
          </cell>
        </row>
        <row r="29">
          <cell r="E29">
            <v>-1187400</v>
          </cell>
        </row>
      </sheetData>
      <sheetData sheetId="11">
        <row r="10">
          <cell r="E10">
            <v>0</v>
          </cell>
        </row>
        <row r="11">
          <cell r="E11">
            <v>115091.80999999998</v>
          </cell>
        </row>
        <row r="12">
          <cell r="E12">
            <v>0</v>
          </cell>
        </row>
        <row r="13">
          <cell r="E13">
            <v>0</v>
          </cell>
        </row>
        <row r="18">
          <cell r="E18">
            <v>-197000</v>
          </cell>
        </row>
        <row r="19">
          <cell r="E19">
            <v>-39832.44</v>
          </cell>
        </row>
        <row r="20">
          <cell r="E20">
            <v>0</v>
          </cell>
        </row>
        <row r="21">
          <cell r="E21">
            <v>0</v>
          </cell>
        </row>
        <row r="22">
          <cell r="E22">
            <v>-6000</v>
          </cell>
        </row>
        <row r="23">
          <cell r="E23">
            <v>0</v>
          </cell>
        </row>
        <row r="24">
          <cell r="E24">
            <v>0</v>
          </cell>
        </row>
        <row r="25">
          <cell r="E25">
            <v>-600000</v>
          </cell>
        </row>
        <row r="26">
          <cell r="E26">
            <v>0</v>
          </cell>
        </row>
        <row r="27">
          <cell r="E27">
            <v>0</v>
          </cell>
        </row>
        <row r="28">
          <cell r="E28">
            <v>-30000</v>
          </cell>
        </row>
        <row r="29">
          <cell r="E29">
            <v>0</v>
          </cell>
        </row>
      </sheetData>
      <sheetData sheetId="12">
        <row r="13">
          <cell r="W13">
            <v>40178</v>
          </cell>
        </row>
      </sheetData>
      <sheetData sheetId="13" refreshError="1"/>
      <sheetData sheetId="14" refreshError="1"/>
      <sheetData sheetId="15" refreshError="1"/>
      <sheetData sheetId="16"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AS"/>
      <sheetName val="EDIT"/>
      <sheetName val="GL"/>
      <sheetName val="TB"/>
      <sheetName val="BS"/>
      <sheetName val="IS"/>
      <sheetName val="LTD"/>
      <sheetName val="DETAIL_BS"/>
      <sheetName val="DETAIL_IS"/>
      <sheetName val="DETAIL_KP"/>
      <sheetName val="DETAIL_NOP"/>
      <sheetName val="TABEL"/>
      <sheetName val="ARKA"/>
      <sheetName val="ANALISA"/>
      <sheetName val="CHART"/>
      <sheetName val="GL ExcelV5 Selyca Mulia 2009"/>
    </sheetNames>
    <sheetDataSet>
      <sheetData sheetId="0" refreshError="1"/>
      <sheetData sheetId="1"/>
      <sheetData sheetId="2"/>
      <sheetData sheetId="3">
        <row r="11">
          <cell r="G11" t="str">
            <v>1-100.01.01</v>
          </cell>
        </row>
      </sheetData>
      <sheetData sheetId="4"/>
      <sheetData sheetId="5" refreshError="1"/>
      <sheetData sheetId="6" refreshError="1"/>
      <sheetData sheetId="7" refreshError="1"/>
      <sheetData sheetId="8" refreshError="1"/>
      <sheetData sheetId="9">
        <row r="10">
          <cell r="E10">
            <v>0</v>
          </cell>
        </row>
      </sheetData>
      <sheetData sheetId="10">
        <row r="10">
          <cell r="E10">
            <v>0</v>
          </cell>
        </row>
        <row r="14">
          <cell r="E14">
            <v>-5040000</v>
          </cell>
        </row>
        <row r="15">
          <cell r="E15">
            <v>-95750</v>
          </cell>
        </row>
        <row r="16">
          <cell r="E16">
            <v>-2082900</v>
          </cell>
        </row>
        <row r="17">
          <cell r="E17">
            <v>0</v>
          </cell>
        </row>
        <row r="18">
          <cell r="E18">
            <v>0</v>
          </cell>
        </row>
        <row r="19">
          <cell r="E19">
            <v>0</v>
          </cell>
        </row>
        <row r="20">
          <cell r="E20">
            <v>0</v>
          </cell>
        </row>
        <row r="21">
          <cell r="E21">
            <v>0</v>
          </cell>
        </row>
        <row r="22">
          <cell r="E22">
            <v>0</v>
          </cell>
        </row>
        <row r="23">
          <cell r="E23">
            <v>0</v>
          </cell>
        </row>
        <row r="24">
          <cell r="E24">
            <v>-88000</v>
          </cell>
        </row>
        <row r="25">
          <cell r="E25">
            <v>-155000</v>
          </cell>
        </row>
        <row r="26">
          <cell r="E26">
            <v>-1540450</v>
          </cell>
        </row>
        <row r="27">
          <cell r="E27">
            <v>0</v>
          </cell>
        </row>
        <row r="28">
          <cell r="E28">
            <v>0</v>
          </cell>
        </row>
        <row r="29">
          <cell r="E29">
            <v>-1187400</v>
          </cell>
        </row>
      </sheetData>
      <sheetData sheetId="11">
        <row r="10">
          <cell r="E10">
            <v>0</v>
          </cell>
        </row>
        <row r="11">
          <cell r="E11">
            <v>115091.80999999998</v>
          </cell>
        </row>
        <row r="12">
          <cell r="E12">
            <v>0</v>
          </cell>
        </row>
        <row r="13">
          <cell r="E13">
            <v>0</v>
          </cell>
        </row>
        <row r="18">
          <cell r="E18">
            <v>-197000</v>
          </cell>
        </row>
        <row r="19">
          <cell r="E19">
            <v>-39832.44</v>
          </cell>
        </row>
        <row r="20">
          <cell r="E20">
            <v>0</v>
          </cell>
        </row>
        <row r="21">
          <cell r="E21">
            <v>0</v>
          </cell>
        </row>
        <row r="22">
          <cell r="E22">
            <v>-6000</v>
          </cell>
        </row>
        <row r="23">
          <cell r="E23">
            <v>0</v>
          </cell>
        </row>
        <row r="24">
          <cell r="E24">
            <v>0</v>
          </cell>
        </row>
        <row r="25">
          <cell r="E25">
            <v>-600000</v>
          </cell>
        </row>
        <row r="26">
          <cell r="E26">
            <v>0</v>
          </cell>
        </row>
        <row r="27">
          <cell r="E27">
            <v>0</v>
          </cell>
        </row>
        <row r="28">
          <cell r="E28">
            <v>-30000</v>
          </cell>
        </row>
        <row r="29">
          <cell r="E29">
            <v>0</v>
          </cell>
        </row>
      </sheetData>
      <sheetData sheetId="12">
        <row r="13">
          <cell r="W13">
            <v>40178</v>
          </cell>
        </row>
      </sheetData>
      <sheetData sheetId="13" refreshError="1"/>
      <sheetData sheetId="14" refreshError="1"/>
      <sheetData sheetId="15" refreshError="1"/>
      <sheetData sheetId="16"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AS"/>
      <sheetName val="EDIT"/>
      <sheetName val="GL"/>
      <sheetName val="TB"/>
      <sheetName val="BS"/>
      <sheetName val="IS"/>
      <sheetName val="LTD"/>
      <sheetName val="DETAIL_BS"/>
      <sheetName val="DETAIL_IS"/>
      <sheetName val="DETAIL_KP"/>
      <sheetName val="DETAIL_NOP"/>
      <sheetName val="TABEL"/>
      <sheetName val="ARKA"/>
      <sheetName val="ANALISA"/>
      <sheetName val="CHART"/>
      <sheetName val="GL ExcelV5 Selyca Mulia 2009"/>
    </sheetNames>
    <sheetDataSet>
      <sheetData sheetId="0" refreshError="1"/>
      <sheetData sheetId="1"/>
      <sheetData sheetId="2"/>
      <sheetData sheetId="3">
        <row r="11">
          <cell r="G11" t="str">
            <v>1-100.01.01</v>
          </cell>
        </row>
      </sheetData>
      <sheetData sheetId="4"/>
      <sheetData sheetId="5" refreshError="1"/>
      <sheetData sheetId="6" refreshError="1"/>
      <sheetData sheetId="7" refreshError="1"/>
      <sheetData sheetId="8" refreshError="1"/>
      <sheetData sheetId="9">
        <row r="10">
          <cell r="E10">
            <v>0</v>
          </cell>
        </row>
      </sheetData>
      <sheetData sheetId="10">
        <row r="10">
          <cell r="E10">
            <v>0</v>
          </cell>
        </row>
        <row r="14">
          <cell r="E14">
            <v>-5040000</v>
          </cell>
        </row>
        <row r="15">
          <cell r="E15">
            <v>-95750</v>
          </cell>
        </row>
        <row r="16">
          <cell r="E16">
            <v>-2082900</v>
          </cell>
        </row>
        <row r="17">
          <cell r="E17">
            <v>0</v>
          </cell>
        </row>
        <row r="18">
          <cell r="E18">
            <v>0</v>
          </cell>
        </row>
        <row r="19">
          <cell r="E19">
            <v>0</v>
          </cell>
        </row>
        <row r="20">
          <cell r="E20">
            <v>0</v>
          </cell>
        </row>
        <row r="21">
          <cell r="E21">
            <v>0</v>
          </cell>
        </row>
        <row r="22">
          <cell r="E22">
            <v>0</v>
          </cell>
        </row>
        <row r="23">
          <cell r="E23">
            <v>0</v>
          </cell>
        </row>
        <row r="24">
          <cell r="E24">
            <v>-88000</v>
          </cell>
        </row>
        <row r="25">
          <cell r="E25">
            <v>-155000</v>
          </cell>
        </row>
        <row r="26">
          <cell r="E26">
            <v>-1540450</v>
          </cell>
        </row>
        <row r="27">
          <cell r="E27">
            <v>0</v>
          </cell>
        </row>
        <row r="28">
          <cell r="E28">
            <v>0</v>
          </cell>
        </row>
        <row r="29">
          <cell r="E29">
            <v>-1187400</v>
          </cell>
        </row>
      </sheetData>
      <sheetData sheetId="11">
        <row r="10">
          <cell r="E10">
            <v>0</v>
          </cell>
        </row>
        <row r="11">
          <cell r="E11">
            <v>115091.80999999998</v>
          </cell>
        </row>
        <row r="12">
          <cell r="E12">
            <v>0</v>
          </cell>
        </row>
        <row r="13">
          <cell r="E13">
            <v>0</v>
          </cell>
        </row>
        <row r="18">
          <cell r="E18">
            <v>-197000</v>
          </cell>
        </row>
        <row r="19">
          <cell r="E19">
            <v>-39832.44</v>
          </cell>
        </row>
        <row r="20">
          <cell r="E20">
            <v>0</v>
          </cell>
        </row>
        <row r="21">
          <cell r="E21">
            <v>0</v>
          </cell>
        </row>
        <row r="22">
          <cell r="E22">
            <v>-6000</v>
          </cell>
        </row>
        <row r="23">
          <cell r="E23">
            <v>0</v>
          </cell>
        </row>
        <row r="24">
          <cell r="E24">
            <v>0</v>
          </cell>
        </row>
        <row r="25">
          <cell r="E25">
            <v>-600000</v>
          </cell>
        </row>
        <row r="26">
          <cell r="E26">
            <v>0</v>
          </cell>
        </row>
        <row r="27">
          <cell r="E27">
            <v>0</v>
          </cell>
        </row>
        <row r="28">
          <cell r="E28">
            <v>-30000</v>
          </cell>
        </row>
        <row r="29">
          <cell r="E29">
            <v>0</v>
          </cell>
        </row>
      </sheetData>
      <sheetData sheetId="12">
        <row r="13">
          <cell r="W13">
            <v>40178</v>
          </cell>
        </row>
      </sheetData>
      <sheetData sheetId="13" refreshError="1"/>
      <sheetData sheetId="14" refreshError="1"/>
      <sheetData sheetId="15" refreshError="1"/>
      <sheetData sheetId="16"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P"/>
      <sheetName val="NP (2)"/>
      <sheetName val="K"/>
      <sheetName val="Uraian K"/>
      <sheetName val="DETAIL_KP"/>
      <sheetName val="DETAIL_NOP"/>
      <sheetName val="KAS"/>
    </sheetNames>
    <sheetDataSet>
      <sheetData sheetId="0" refreshError="1"/>
      <sheetData sheetId="1" refreshError="1"/>
      <sheetData sheetId="2"/>
      <sheetData sheetId="3" refreshError="1"/>
      <sheetData sheetId="4" refreshError="1"/>
      <sheetData sheetId="5" refreshError="1"/>
      <sheetData sheetId="6"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riptunda"/>
      <sheetName val="TRBP"/>
      <sheetName val="Tarip-MHT"/>
      <sheetName val="Tarip-JHT"/>
      <sheetName val="dtsblm"/>
      <sheetName val="Hit-sblm-92"/>
      <sheetName val="Mht-03"/>
    </sheetNames>
    <sheetDataSet>
      <sheetData sheetId="0" refreshError="1">
        <row r="10">
          <cell r="A10">
            <v>20</v>
          </cell>
          <cell r="B10">
            <v>1.2633000000000001</v>
          </cell>
          <cell r="C10">
            <v>0.42249999999999999</v>
          </cell>
          <cell r="D10">
            <v>0.51280000000000003</v>
          </cell>
        </row>
        <row r="11">
          <cell r="A11">
            <v>21</v>
          </cell>
          <cell r="B11">
            <v>1.3653999999999999</v>
          </cell>
          <cell r="C11">
            <v>0.45660000000000001</v>
          </cell>
          <cell r="D11">
            <v>0.54369999999999996</v>
          </cell>
        </row>
        <row r="12">
          <cell r="A12">
            <v>22</v>
          </cell>
          <cell r="B12">
            <v>1.4758</v>
          </cell>
          <cell r="C12">
            <v>0.49359999999999998</v>
          </cell>
          <cell r="D12">
            <v>0.57640000000000002</v>
          </cell>
        </row>
        <row r="13">
          <cell r="A13">
            <v>23</v>
          </cell>
          <cell r="B13">
            <v>1.5952</v>
          </cell>
          <cell r="C13">
            <v>0.53349999999999997</v>
          </cell>
          <cell r="D13">
            <v>0.61109999999999998</v>
          </cell>
        </row>
        <row r="14">
          <cell r="A14">
            <v>24</v>
          </cell>
          <cell r="B14">
            <v>1.7243999999999999</v>
          </cell>
          <cell r="C14">
            <v>0.57669999999999999</v>
          </cell>
          <cell r="D14">
            <v>0.64790000000000003</v>
          </cell>
        </row>
        <row r="15">
          <cell r="A15">
            <v>25</v>
          </cell>
          <cell r="B15">
            <v>1.8641000000000001</v>
          </cell>
          <cell r="C15">
            <v>0.62339999999999995</v>
          </cell>
          <cell r="D15">
            <v>0.68689999999999996</v>
          </cell>
        </row>
        <row r="16">
          <cell r="A16">
            <v>26</v>
          </cell>
          <cell r="B16">
            <v>2.0152000000000001</v>
          </cell>
          <cell r="C16">
            <v>0.67400000000000004</v>
          </cell>
          <cell r="D16">
            <v>0.72809999999999997</v>
          </cell>
        </row>
        <row r="17">
          <cell r="A17">
            <v>27</v>
          </cell>
          <cell r="B17">
            <v>2.1787999999999998</v>
          </cell>
          <cell r="C17">
            <v>0.72870000000000001</v>
          </cell>
          <cell r="D17">
            <v>0.77170000000000005</v>
          </cell>
        </row>
        <row r="18">
          <cell r="A18">
            <v>28</v>
          </cell>
          <cell r="B18">
            <v>2.3559000000000001</v>
          </cell>
          <cell r="C18">
            <v>0.78790000000000004</v>
          </cell>
          <cell r="D18">
            <v>0.81769999999999998</v>
          </cell>
        </row>
        <row r="19">
          <cell r="A19">
            <v>29</v>
          </cell>
          <cell r="B19">
            <v>2.5474999999999999</v>
          </cell>
          <cell r="C19">
            <v>0.85199999999999998</v>
          </cell>
          <cell r="D19">
            <v>0.86639999999999995</v>
          </cell>
        </row>
        <row r="20">
          <cell r="A20">
            <v>30</v>
          </cell>
          <cell r="B20">
            <v>2.7549999999999999</v>
          </cell>
          <cell r="C20">
            <v>0.9214</v>
          </cell>
          <cell r="D20">
            <v>0.91800000000000004</v>
          </cell>
        </row>
        <row r="21">
          <cell r="A21">
            <v>31</v>
          </cell>
          <cell r="B21">
            <v>2.9798</v>
          </cell>
          <cell r="C21">
            <v>0.99650000000000005</v>
          </cell>
          <cell r="D21">
            <v>0.97219999999999995</v>
          </cell>
        </row>
        <row r="22">
          <cell r="A22">
            <v>32</v>
          </cell>
          <cell r="B22">
            <v>3.2231999999999998</v>
          </cell>
          <cell r="C22">
            <v>1.0779000000000001</v>
          </cell>
          <cell r="D22">
            <v>1.0287999999999999</v>
          </cell>
        </row>
        <row r="23">
          <cell r="A23">
            <v>33</v>
          </cell>
          <cell r="B23">
            <v>3.4870000000000001</v>
          </cell>
          <cell r="C23">
            <v>1.1661999999999999</v>
          </cell>
          <cell r="D23">
            <v>1.0876999999999999</v>
          </cell>
        </row>
        <row r="24">
          <cell r="A24">
            <v>34</v>
          </cell>
          <cell r="B24">
            <v>3.7730999999999999</v>
          </cell>
          <cell r="C24">
            <v>1.2619</v>
          </cell>
          <cell r="D24">
            <v>1.1484000000000001</v>
          </cell>
        </row>
        <row r="25">
          <cell r="A25">
            <v>35</v>
          </cell>
          <cell r="B25">
            <v>4.0835999999999997</v>
          </cell>
          <cell r="C25">
            <v>1.3656999999999999</v>
          </cell>
          <cell r="D25">
            <v>1.2105999999999999</v>
          </cell>
        </row>
        <row r="26">
          <cell r="A26">
            <v>36</v>
          </cell>
          <cell r="B26">
            <v>4.4208999999999996</v>
          </cell>
          <cell r="C26">
            <v>1.4784999999999999</v>
          </cell>
          <cell r="D26">
            <v>1.2742</v>
          </cell>
        </row>
        <row r="27">
          <cell r="A27">
            <v>37</v>
          </cell>
          <cell r="B27">
            <v>4.7877000000000001</v>
          </cell>
          <cell r="C27">
            <v>1.6012</v>
          </cell>
          <cell r="D27">
            <v>1.3388</v>
          </cell>
        </row>
        <row r="28">
          <cell r="A28">
            <v>38</v>
          </cell>
          <cell r="B28">
            <v>5.1868999999999996</v>
          </cell>
          <cell r="C28">
            <v>1.7346999999999999</v>
          </cell>
          <cell r="D28">
            <v>1.4044000000000001</v>
          </cell>
        </row>
        <row r="29">
          <cell r="A29">
            <v>39</v>
          </cell>
          <cell r="B29">
            <v>5.6215999999999999</v>
          </cell>
          <cell r="C29">
            <v>1.8801000000000001</v>
          </cell>
          <cell r="D29">
            <v>1.4706999999999999</v>
          </cell>
        </row>
        <row r="30">
          <cell r="A30">
            <v>40</v>
          </cell>
          <cell r="B30">
            <v>6.0956999999999999</v>
          </cell>
          <cell r="C30">
            <v>2.0386000000000002</v>
          </cell>
          <cell r="D30">
            <v>1.5376000000000001</v>
          </cell>
        </row>
        <row r="31">
          <cell r="A31">
            <v>41</v>
          </cell>
          <cell r="B31">
            <v>6.6130000000000004</v>
          </cell>
          <cell r="C31">
            <v>2.2115999999999998</v>
          </cell>
          <cell r="D31">
            <v>1.6052</v>
          </cell>
        </row>
        <row r="32">
          <cell r="A32">
            <v>42</v>
          </cell>
          <cell r="B32">
            <v>7.1779999999999999</v>
          </cell>
          <cell r="C32">
            <v>2.4005999999999998</v>
          </cell>
          <cell r="D32">
            <v>1.6733</v>
          </cell>
        </row>
        <row r="33">
          <cell r="A33">
            <v>43</v>
          </cell>
          <cell r="B33">
            <v>7.7956000000000003</v>
          </cell>
          <cell r="C33">
            <v>2.6072000000000002</v>
          </cell>
          <cell r="D33">
            <v>1.742</v>
          </cell>
        </row>
        <row r="34">
          <cell r="A34">
            <v>44</v>
          </cell>
          <cell r="B34">
            <v>8.4716000000000005</v>
          </cell>
          <cell r="C34">
            <v>2.8332000000000002</v>
          </cell>
          <cell r="D34">
            <v>1.8115000000000001</v>
          </cell>
        </row>
        <row r="35">
          <cell r="A35">
            <v>45</v>
          </cell>
          <cell r="B35">
            <v>9.2119</v>
          </cell>
          <cell r="C35">
            <v>3.0808</v>
          </cell>
          <cell r="D35">
            <v>1.8818999999999999</v>
          </cell>
        </row>
        <row r="36">
          <cell r="A36">
            <v>46</v>
          </cell>
          <cell r="B36">
            <v>10.0237</v>
          </cell>
          <cell r="C36">
            <v>3.3523000000000001</v>
          </cell>
          <cell r="D36">
            <v>1.9534</v>
          </cell>
        </row>
        <row r="37">
          <cell r="A37">
            <v>47</v>
          </cell>
          <cell r="C37">
            <v>3.8593999999999999</v>
          </cell>
          <cell r="D37">
            <v>3.1783999999999999</v>
          </cell>
        </row>
        <row r="38">
          <cell r="A38">
            <v>48</v>
          </cell>
          <cell r="C38">
            <v>4.1555999999999997</v>
          </cell>
          <cell r="D38">
            <v>3.2416</v>
          </cell>
        </row>
        <row r="39">
          <cell r="A39">
            <v>49</v>
          </cell>
          <cell r="C39">
            <v>4.4810999999999996</v>
          </cell>
          <cell r="D39">
            <v>3.3016000000000001</v>
          </cell>
        </row>
        <row r="40">
          <cell r="A40">
            <v>50</v>
          </cell>
          <cell r="C40">
            <v>4.8399000000000001</v>
          </cell>
          <cell r="D40">
            <v>3.3578999999999999</v>
          </cell>
        </row>
        <row r="41">
          <cell r="A41">
            <v>51</v>
          </cell>
          <cell r="C41">
            <v>5.2367999999999997</v>
          </cell>
          <cell r="D41">
            <v>3.4102000000000001</v>
          </cell>
        </row>
        <row r="42">
          <cell r="A42">
            <v>52</v>
          </cell>
          <cell r="C42">
            <v>5.6772999999999998</v>
          </cell>
          <cell r="D42">
            <v>3.4582999999999999</v>
          </cell>
        </row>
        <row r="43">
          <cell r="A43">
            <v>53</v>
          </cell>
          <cell r="C43">
            <v>6.1679000000000004</v>
          </cell>
          <cell r="D43">
            <v>3.5015000000000001</v>
          </cell>
        </row>
        <row r="44">
          <cell r="A44">
            <v>54</v>
          </cell>
          <cell r="C44">
            <v>6.7164000000000001</v>
          </cell>
          <cell r="D44">
            <v>3.5398999999999998</v>
          </cell>
        </row>
        <row r="45">
          <cell r="A45">
            <v>55</v>
          </cell>
          <cell r="C45">
            <v>7.3323</v>
          </cell>
          <cell r="D45">
            <v>3.5728</v>
          </cell>
        </row>
        <row r="46">
          <cell r="A46">
            <v>56</v>
          </cell>
          <cell r="C46">
            <v>8.0271000000000008</v>
          </cell>
          <cell r="D46">
            <v>3.5998000000000001</v>
          </cell>
        </row>
      </sheetData>
      <sheetData sheetId="1" refreshError="1">
        <row r="8">
          <cell r="B8">
            <v>20</v>
          </cell>
          <cell r="C8">
            <v>44.05</v>
          </cell>
          <cell r="D8">
            <v>22.01</v>
          </cell>
          <cell r="H8">
            <v>20</v>
          </cell>
          <cell r="I8">
            <v>0.2863</v>
          </cell>
          <cell r="J8">
            <v>0.43</v>
          </cell>
        </row>
        <row r="9">
          <cell r="B9">
            <v>21</v>
          </cell>
          <cell r="C9">
            <v>40.98</v>
          </cell>
          <cell r="D9">
            <v>20.74</v>
          </cell>
          <cell r="H9">
            <v>21</v>
          </cell>
          <cell r="I9">
            <v>0.2863</v>
          </cell>
          <cell r="J9">
            <v>0.42680000000000001</v>
          </cell>
        </row>
        <row r="10">
          <cell r="B10">
            <v>22</v>
          </cell>
          <cell r="C10">
            <v>38.17</v>
          </cell>
          <cell r="D10">
            <v>19.52</v>
          </cell>
          <cell r="H10">
            <v>22</v>
          </cell>
          <cell r="I10">
            <v>0.2863</v>
          </cell>
          <cell r="J10">
            <v>0.42359999999999998</v>
          </cell>
        </row>
        <row r="11">
          <cell r="B11">
            <v>23</v>
          </cell>
          <cell r="C11">
            <v>35.46</v>
          </cell>
          <cell r="D11">
            <v>18.36</v>
          </cell>
          <cell r="H11">
            <v>23</v>
          </cell>
          <cell r="I11">
            <v>0.2863</v>
          </cell>
          <cell r="J11">
            <v>0.42049999999999998</v>
          </cell>
        </row>
        <row r="12">
          <cell r="B12">
            <v>24</v>
          </cell>
          <cell r="C12">
            <v>32.68</v>
          </cell>
          <cell r="D12">
            <v>17.149999999999999</v>
          </cell>
          <cell r="H12">
            <v>24</v>
          </cell>
          <cell r="I12">
            <v>0.2863</v>
          </cell>
          <cell r="J12">
            <v>0.41749999999999998</v>
          </cell>
        </row>
        <row r="13">
          <cell r="B13">
            <v>25</v>
          </cell>
          <cell r="C13">
            <v>30.21</v>
          </cell>
          <cell r="D13">
            <v>16.05</v>
          </cell>
          <cell r="H13">
            <v>25</v>
          </cell>
          <cell r="I13">
            <v>0.2863</v>
          </cell>
          <cell r="J13">
            <v>0.41450000000000004</v>
          </cell>
        </row>
        <row r="14">
          <cell r="B14">
            <v>26</v>
          </cell>
          <cell r="C14">
            <v>27.78</v>
          </cell>
          <cell r="D14">
            <v>14.95</v>
          </cell>
          <cell r="H14">
            <v>26</v>
          </cell>
          <cell r="I14">
            <v>0.2863</v>
          </cell>
          <cell r="J14">
            <v>0.41160000000000002</v>
          </cell>
        </row>
        <row r="15">
          <cell r="B15">
            <v>27</v>
          </cell>
          <cell r="C15">
            <v>25.51</v>
          </cell>
          <cell r="D15">
            <v>13.9</v>
          </cell>
          <cell r="H15">
            <v>27</v>
          </cell>
          <cell r="I15">
            <v>0.2863</v>
          </cell>
          <cell r="J15">
            <v>0.4088</v>
          </cell>
        </row>
        <row r="16">
          <cell r="B16">
            <v>28</v>
          </cell>
          <cell r="C16">
            <v>23.31</v>
          </cell>
          <cell r="D16">
            <v>12.28</v>
          </cell>
          <cell r="H16">
            <v>28</v>
          </cell>
          <cell r="I16">
            <v>0.2863</v>
          </cell>
          <cell r="J16">
            <v>0.40589999999999998</v>
          </cell>
        </row>
        <row r="17">
          <cell r="B17">
            <v>29</v>
          </cell>
          <cell r="C17">
            <v>21.28</v>
          </cell>
          <cell r="D17">
            <v>11.91</v>
          </cell>
          <cell r="H17">
            <v>29</v>
          </cell>
          <cell r="I17">
            <v>0.2863</v>
          </cell>
          <cell r="J17">
            <v>0.40310000000000001</v>
          </cell>
        </row>
        <row r="18">
          <cell r="B18">
            <v>30</v>
          </cell>
          <cell r="C18">
            <v>19.38</v>
          </cell>
          <cell r="D18">
            <v>10.99</v>
          </cell>
          <cell r="H18">
            <v>30</v>
          </cell>
          <cell r="I18">
            <v>0.2863</v>
          </cell>
          <cell r="J18">
            <v>0.40039999999999998</v>
          </cell>
        </row>
        <row r="19">
          <cell r="B19">
            <v>31</v>
          </cell>
          <cell r="C19">
            <v>17.57</v>
          </cell>
          <cell r="D19">
            <v>10.1</v>
          </cell>
          <cell r="H19">
            <v>31</v>
          </cell>
          <cell r="I19">
            <v>0.2863</v>
          </cell>
          <cell r="J19">
            <v>0.3977</v>
          </cell>
        </row>
        <row r="20">
          <cell r="B20">
            <v>32</v>
          </cell>
          <cell r="C20">
            <v>15.92</v>
          </cell>
          <cell r="D20">
            <v>9.2799999999999994</v>
          </cell>
          <cell r="H20">
            <v>32</v>
          </cell>
          <cell r="I20">
            <v>0.2863</v>
          </cell>
          <cell r="J20">
            <v>0.39489999999999997</v>
          </cell>
        </row>
        <row r="21">
          <cell r="B21">
            <v>33</v>
          </cell>
          <cell r="C21">
            <v>14.37</v>
          </cell>
          <cell r="D21">
            <v>8.49</v>
          </cell>
          <cell r="H21">
            <v>33</v>
          </cell>
          <cell r="I21">
            <v>0.2863</v>
          </cell>
          <cell r="J21">
            <v>0.39219999999999999</v>
          </cell>
        </row>
        <row r="22">
          <cell r="B22">
            <v>34</v>
          </cell>
          <cell r="C22">
            <v>12.94</v>
          </cell>
          <cell r="D22">
            <v>7.75</v>
          </cell>
          <cell r="H22">
            <v>34</v>
          </cell>
          <cell r="I22">
            <v>0.2863</v>
          </cell>
          <cell r="J22">
            <v>0.38929999999999998</v>
          </cell>
        </row>
        <row r="23">
          <cell r="B23">
            <v>35</v>
          </cell>
          <cell r="C23">
            <v>11.61</v>
          </cell>
          <cell r="D23">
            <v>7.06</v>
          </cell>
          <cell r="H23">
            <v>35</v>
          </cell>
          <cell r="I23">
            <v>0.2863</v>
          </cell>
          <cell r="J23">
            <v>0.38619999999999999</v>
          </cell>
        </row>
        <row r="24">
          <cell r="B24">
            <v>36</v>
          </cell>
          <cell r="C24">
            <v>10.4</v>
          </cell>
          <cell r="D24">
            <v>6.42</v>
          </cell>
          <cell r="H24">
            <v>36</v>
          </cell>
          <cell r="I24">
            <v>0.2863</v>
          </cell>
          <cell r="J24">
            <v>0.3831</v>
          </cell>
        </row>
        <row r="25">
          <cell r="B25">
            <v>37</v>
          </cell>
          <cell r="C25">
            <v>9.27</v>
          </cell>
          <cell r="D25">
            <v>5.81</v>
          </cell>
          <cell r="H25">
            <v>37</v>
          </cell>
          <cell r="I25">
            <v>0.2863</v>
          </cell>
          <cell r="J25">
            <v>0.37990000000000002</v>
          </cell>
        </row>
        <row r="26">
          <cell r="B26">
            <v>38</v>
          </cell>
          <cell r="C26">
            <v>8.24</v>
          </cell>
          <cell r="D26">
            <v>5.25</v>
          </cell>
          <cell r="H26">
            <v>38</v>
          </cell>
          <cell r="I26">
            <v>0.2863</v>
          </cell>
          <cell r="J26">
            <v>0.37659999999999999</v>
          </cell>
        </row>
        <row r="27">
          <cell r="B27">
            <v>39</v>
          </cell>
          <cell r="C27">
            <v>7.29</v>
          </cell>
          <cell r="D27">
            <v>4.7300000000000004</v>
          </cell>
          <cell r="H27">
            <v>39</v>
          </cell>
          <cell r="I27">
            <v>0.2863</v>
          </cell>
          <cell r="J27">
            <v>0.37319999999999998</v>
          </cell>
        </row>
        <row r="28">
          <cell r="B28">
            <v>40</v>
          </cell>
          <cell r="C28">
            <v>6.43</v>
          </cell>
          <cell r="D28">
            <v>4.24</v>
          </cell>
          <cell r="H28">
            <v>40</v>
          </cell>
          <cell r="I28">
            <v>0.2863</v>
          </cell>
          <cell r="J28">
            <v>0.36980000000000002</v>
          </cell>
        </row>
        <row r="29">
          <cell r="B29">
            <v>41</v>
          </cell>
          <cell r="C29">
            <v>5.65</v>
          </cell>
          <cell r="D29">
            <v>3.79</v>
          </cell>
          <cell r="H29">
            <v>41</v>
          </cell>
          <cell r="I29">
            <v>0.2863</v>
          </cell>
          <cell r="J29">
            <v>0.36630000000000001</v>
          </cell>
        </row>
        <row r="30">
          <cell r="B30">
            <v>42</v>
          </cell>
          <cell r="C30">
            <v>4.93</v>
          </cell>
          <cell r="D30">
            <v>3.36</v>
          </cell>
          <cell r="H30">
            <v>42</v>
          </cell>
          <cell r="I30">
            <v>0.2863</v>
          </cell>
          <cell r="J30">
            <v>0.36280000000000001</v>
          </cell>
        </row>
        <row r="31">
          <cell r="B31">
            <v>43</v>
          </cell>
          <cell r="C31">
            <v>4.28</v>
          </cell>
          <cell r="D31">
            <v>2.97</v>
          </cell>
          <cell r="H31">
            <v>43</v>
          </cell>
          <cell r="I31">
            <v>0.2863</v>
          </cell>
          <cell r="J31">
            <v>0.35930000000000001</v>
          </cell>
        </row>
        <row r="32">
          <cell r="B32">
            <v>44</v>
          </cell>
          <cell r="C32">
            <v>3.7</v>
          </cell>
          <cell r="D32">
            <v>2.61</v>
          </cell>
          <cell r="H32">
            <v>44</v>
          </cell>
          <cell r="I32">
            <v>0.2863</v>
          </cell>
          <cell r="J32">
            <v>0.35589999999999999</v>
          </cell>
        </row>
        <row r="33">
          <cell r="B33">
            <v>45</v>
          </cell>
          <cell r="C33">
            <v>3.17</v>
          </cell>
          <cell r="D33">
            <v>2.2799999999999998</v>
          </cell>
          <cell r="H33">
            <v>45</v>
          </cell>
          <cell r="I33">
            <v>0.2863</v>
          </cell>
          <cell r="J33">
            <v>0.35249999999999998</v>
          </cell>
        </row>
        <row r="34">
          <cell r="B34">
            <v>46</v>
          </cell>
          <cell r="C34">
            <v>2.69</v>
          </cell>
          <cell r="D34">
            <v>1.97</v>
          </cell>
          <cell r="H34">
            <v>46</v>
          </cell>
          <cell r="I34">
            <v>0.2863</v>
          </cell>
          <cell r="J34">
            <v>0.34910000000000002</v>
          </cell>
        </row>
        <row r="35">
          <cell r="B35">
            <v>47</v>
          </cell>
          <cell r="C35">
            <v>2.2599999999999998</v>
          </cell>
          <cell r="D35">
            <v>1.68</v>
          </cell>
          <cell r="H35">
            <v>47</v>
          </cell>
          <cell r="I35">
            <v>0</v>
          </cell>
          <cell r="J35">
            <v>0</v>
          </cell>
        </row>
        <row r="36">
          <cell r="B36">
            <v>48</v>
          </cell>
          <cell r="C36">
            <v>1.88</v>
          </cell>
          <cell r="D36">
            <v>1.42</v>
          </cell>
          <cell r="H36">
            <v>48</v>
          </cell>
          <cell r="I36">
            <v>0</v>
          </cell>
          <cell r="J36">
            <v>0</v>
          </cell>
        </row>
        <row r="37">
          <cell r="B37">
            <v>49</v>
          </cell>
          <cell r="C37">
            <v>1.53</v>
          </cell>
          <cell r="D37">
            <v>1.18</v>
          </cell>
          <cell r="H37">
            <v>49</v>
          </cell>
          <cell r="I37">
            <v>0</v>
          </cell>
          <cell r="J37">
            <v>0</v>
          </cell>
        </row>
        <row r="38">
          <cell r="B38">
            <v>50</v>
          </cell>
          <cell r="C38">
            <v>1.23</v>
          </cell>
          <cell r="D38">
            <v>0.96</v>
          </cell>
          <cell r="H38">
            <v>50</v>
          </cell>
          <cell r="I38">
            <v>0</v>
          </cell>
          <cell r="J38">
            <v>0</v>
          </cell>
        </row>
        <row r="39">
          <cell r="B39">
            <v>51</v>
          </cell>
          <cell r="C39">
            <v>0.95</v>
          </cell>
          <cell r="D39">
            <v>0.76</v>
          </cell>
          <cell r="H39">
            <v>51</v>
          </cell>
          <cell r="I39">
            <v>0</v>
          </cell>
          <cell r="J39">
            <v>0</v>
          </cell>
        </row>
        <row r="40">
          <cell r="B40">
            <v>52</v>
          </cell>
          <cell r="C40">
            <v>0.71</v>
          </cell>
          <cell r="D40">
            <v>0.56999999999999995</v>
          </cell>
          <cell r="H40">
            <v>52</v>
          </cell>
          <cell r="I40">
            <v>0</v>
          </cell>
          <cell r="J40">
            <v>0</v>
          </cell>
        </row>
        <row r="41">
          <cell r="B41">
            <v>53</v>
          </cell>
          <cell r="C41">
            <v>0.5</v>
          </cell>
          <cell r="D41">
            <v>0.41</v>
          </cell>
          <cell r="H41">
            <v>53</v>
          </cell>
          <cell r="I41">
            <v>0</v>
          </cell>
          <cell r="J41">
            <v>0</v>
          </cell>
        </row>
        <row r="42">
          <cell r="B42">
            <v>54</v>
          </cell>
          <cell r="C42">
            <v>0.31</v>
          </cell>
          <cell r="D42">
            <v>0.26</v>
          </cell>
          <cell r="H42">
            <v>54</v>
          </cell>
          <cell r="I42">
            <v>0</v>
          </cell>
          <cell r="J42">
            <v>0</v>
          </cell>
        </row>
        <row r="43">
          <cell r="B43">
            <v>55</v>
          </cell>
          <cell r="C43">
            <v>0.14000000000000001</v>
          </cell>
          <cell r="D43">
            <v>0.12</v>
          </cell>
          <cell r="H43">
            <v>55</v>
          </cell>
          <cell r="I43">
            <v>0</v>
          </cell>
          <cell r="J43">
            <v>0</v>
          </cell>
        </row>
        <row r="44">
          <cell r="B44">
            <v>56</v>
          </cell>
          <cell r="C44">
            <v>0.14000000000000001</v>
          </cell>
          <cell r="D44">
            <v>0.12</v>
          </cell>
          <cell r="H44">
            <v>56</v>
          </cell>
          <cell r="I44">
            <v>0</v>
          </cell>
          <cell r="J44">
            <v>0</v>
          </cell>
        </row>
      </sheetData>
      <sheetData sheetId="2" refreshError="1"/>
      <sheetData sheetId="3" refreshError="1"/>
      <sheetData sheetId="4"/>
      <sheetData sheetId="5" refreshError="1"/>
      <sheetData sheetId="6"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arga Bahan"/>
      <sheetName val="Harga Upah"/>
      <sheetName val="REKAP ESKALASI"/>
      <sheetName val="Analisa SNI"/>
      <sheetName val="INDEKS"/>
      <sheetName val="Analis Kusen 1 ESKALASI"/>
      <sheetName val="Analis Kusen 1"/>
      <sheetName val="RAB TOTALY"/>
      <sheetName val="RAB TOTALY (2)"/>
      <sheetName val="RAB TOTALY (3)"/>
      <sheetName val="RAB SIPIL MEJID"/>
      <sheetName val="RAB ARSITEK MASJID"/>
      <sheetName val="REKAP SMP"/>
      <sheetName val="RAB SIPIL SMP"/>
      <sheetName val="RAB ARSITEK SMP"/>
      <sheetName val="REKAP SMK ESKL"/>
      <sheetName val="RAB SMK ESKL"/>
      <sheetName val="REKAP KANTOR ESKL"/>
      <sheetName val="RAB SIPIL KANTOR ESKL"/>
      <sheetName val="RAB ARSITEK KANTOR ESKL"/>
      <sheetName val="REKAP SD ESKL"/>
      <sheetName val="RAB SD ESKL"/>
      <sheetName val="Rab Land SD ESKL"/>
      <sheetName val="REKAP SMA ESKL"/>
      <sheetName val="RAB SIPIL SMA ESKL"/>
      <sheetName val="RAB ARSITEK SMA ESKL"/>
      <sheetName val="REKAP LAB ESKL"/>
      <sheetName val="RAB SIPIL LAB ESKL"/>
      <sheetName val="RAB ARSITEK LAB ESKL"/>
      <sheetName val="REKEP MULTI ESKL"/>
      <sheetName val="RAB SIPIL MULTI ESKL"/>
      <sheetName val="RAB ARSITEK MULTI ESKL"/>
      <sheetName val="REKAP KANTIN"/>
      <sheetName val="RAB SIPIL KANTIN"/>
      <sheetName val="RAB ARSITEK KANTIN"/>
      <sheetName val="REKAP GOR ESKL"/>
      <sheetName val="RAB SIPIL GOR ESKL"/>
      <sheetName val="RAB ARSITEK GOR ESKL"/>
      <sheetName val="Rkp Lands 2 ESKL"/>
      <sheetName val="Lanscipe ESKL"/>
      <sheetName val="POS JAGA ESKL"/>
      <sheetName val="Harga Bahan ME"/>
      <sheetName val="Harga Upah ME"/>
      <sheetName val="REKAP ESKALASI ME "/>
      <sheetName val="Analisa SNI ME"/>
      <sheetName val="Rkp SMA"/>
      <sheetName val="Rab arc"/>
      <sheetName val="Rab SMA ME"/>
      <sheetName val="drain EDINTING"/>
      <sheetName val="Rkp SMP ESKL"/>
      <sheetName val="Rab SMP ME ESKL"/>
      <sheetName val="Rkp Office"/>
      <sheetName val="Rkp Lab"/>
      <sheetName val="Rkp Multi"/>
      <sheetName val="Rab Multi &amp; Lab. ME ESKL"/>
      <sheetName val="Rkp Masjid"/>
      <sheetName val="Rkp Kantin"/>
      <sheetName val="Rkp SMK ME ESKL"/>
      <sheetName val="RAB SMK ME ESKL"/>
      <sheetName val="Rekap SD ME ESKL"/>
      <sheetName val="Rab SD ME ESKL"/>
      <sheetName val="Rkp Gor ESKL"/>
      <sheetName val="Rab me Campur ESKL"/>
      <sheetName val="Lanscipe ME ESKL"/>
      <sheetName val="Rkp Lands 2 (2) ESKL"/>
      <sheetName val="DETAIL_KP"/>
      <sheetName val="DETAIL_NOP"/>
      <sheetName val="K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ft-harga-satuan"/>
      <sheetName val="ANSAT DULU"/>
      <sheetName val="ANSAT K'AYI"/>
      <sheetName val="Rekap Ansat Kang Ayi"/>
      <sheetName val="analisa pemasangan"/>
      <sheetName val="rekap analisa pemasangan"/>
      <sheetName val="ZONA-1"/>
      <sheetName val="ZONA-1 A"/>
      <sheetName val="ZONA-2"/>
      <sheetName val="ZONA-3"/>
      <sheetName val="K"/>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r Report Kons"/>
      <sheetName val="nering "/>
      <sheetName val="Ner Kons 2002"/>
      <sheetName val="aje-kons"/>
      <sheetName val="WP ISP Ind 02"/>
      <sheetName val="Aje Isp (Ind) 2002"/>
      <sheetName val="koreksi HPP"/>
      <sheetName val="PSAK 46-koreksi"/>
      <sheetName val="PSAK 46 Mnrt ISP"/>
      <sheetName val="Disclose hut pjk"/>
      <sheetName val="PSAK 46 buat discl"/>
      <sheetName val="KAS"/>
      <sheetName val="Pos LB"/>
      <sheetName val="Konfr 02"/>
      <sheetName val="neraca-inggris"/>
      <sheetName val="Kurs Transaksi Bank Indonesia"/>
      <sheetName val="neraca"/>
      <sheetName val="Ner_Report_Kons"/>
      <sheetName val="nering_"/>
      <sheetName val="Ner_Kons_2002"/>
      <sheetName val="WP_ISP_Ind_02"/>
      <sheetName val="Aje_Isp_(Ind)_2002"/>
      <sheetName val="koreksi_HPP"/>
      <sheetName val="PSAK_46-koreksi"/>
      <sheetName val="PSAK_46_Mnrt_ISP"/>
      <sheetName val="Disclose_hut_pjk"/>
      <sheetName val="PSAK_46_buat_discl"/>
      <sheetName val="Pos_LB"/>
      <sheetName val="Konfr_02"/>
      <sheetName val="Kurs_Transaksi_Bank_Indonesi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
      <sheetName val="ANALISA"/>
      <sheetName val="REKAP"/>
      <sheetName val="BANGUNAN UTAMA"/>
      <sheetName val="INSTALASI ME "/>
      <sheetName val="KANTOR"/>
      <sheetName val="MUSHOLLA"/>
      <sheetName val="POS JAGA"/>
      <sheetName val="KM&amp;WC musolla"/>
      <sheetName val="KM&amp;WC 2bh"/>
      <sheetName val="KM&amp;WC 3 bh"/>
      <sheetName val="PAGAR DEPAN"/>
      <sheetName val="PAGAR SAMP &amp; BEL"/>
      <sheetName val="HALAMAN"/>
      <sheetName val="DEPO SAMPAH"/>
      <sheetName val="REKAP (2)"/>
      <sheetName val="LOS LESEHAN"/>
      <sheetName val="KIOS SAMPING"/>
      <sheetName val="INSTALASI ME KIOS"/>
      <sheetName val="Analis Kusen 1 ESKALA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B"/>
      <sheetName val="TB"/>
      <sheetName val="Balance Sheet"/>
      <sheetName val="Income Statement"/>
      <sheetName val="analitical"/>
      <sheetName val="Tren"/>
      <sheetName val="Gross profit"/>
      <sheetName val="Nett profit"/>
      <sheetName val="materialitas"/>
      <sheetName val="analitis"/>
      <sheetName val="Liquidity"/>
      <sheetName val="Profitability"/>
      <sheetName val="Leverage"/>
      <sheetName val="Other Analytical Proc."/>
      <sheetName val="Tickmar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k fisik"/>
      <sheetName val="Breakeven Analysis Data"/>
      <sheetName val="grafik_fisik"/>
      <sheetName val="Breakeven_Analysis_Data"/>
      <sheetName val="grafik_fisik1"/>
      <sheetName val="Breakeven_Analysis_Data1"/>
    </sheetNames>
    <sheetDataSet>
      <sheetData sheetId="0" refreshError="1">
        <row r="2">
          <cell r="AT2" t="str">
            <v>GRAFIK RENCANA DAN REALISASI KEGIATAN TANAM MINGGUAN</v>
          </cell>
        </row>
      </sheetData>
      <sheetData sheetId="1" refreshError="1"/>
      <sheetData sheetId="2"/>
      <sheetData sheetId="3"/>
      <sheetData sheetId="4"/>
      <sheetData sheetId="5"/>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A)"/>
      <sheetName val="JAN (B)"/>
      <sheetName val="FEB (A)"/>
      <sheetName val="FEB (B)"/>
      <sheetName val="MAR (A)"/>
      <sheetName val="MAR (B)"/>
      <sheetName val="APR (A) "/>
      <sheetName val="APR (B) "/>
      <sheetName val="MEI (A)"/>
      <sheetName val="MEI (B) "/>
      <sheetName val="JUNI (A) "/>
      <sheetName val="JUNI (B)"/>
      <sheetName val="JULI (A)"/>
      <sheetName val="JULI (B)"/>
      <sheetName val="ART (-)"/>
      <sheetName val="ART (+)"/>
      <sheetName val="CKM (-)"/>
      <sheetName val="CKM (+)"/>
      <sheetName val="TRANSFER"/>
      <sheetName val="ART (C)"/>
      <sheetName val="ART (A)"/>
      <sheetName val="ART (B)"/>
      <sheetName val="ART (D)"/>
      <sheetName val="ART (E)"/>
      <sheetName val="CK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2)"/>
      <sheetName val="ML"/>
      <sheetName val="C I"/>
      <sheetName val="C II"/>
      <sheetName val="M"/>
      <sheetName val="L"/>
      <sheetName val="S"/>
      <sheetName val="D I"/>
      <sheetName val="DD"/>
      <sheetName val="D II"/>
      <sheetName val="DP"/>
      <sheetName val="T"/>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7">
          <cell r="B7">
            <v>28</v>
          </cell>
          <cell r="C7">
            <v>10000</v>
          </cell>
        </row>
        <row r="8">
          <cell r="B8">
            <v>29</v>
          </cell>
          <cell r="C8">
            <v>20000</v>
          </cell>
        </row>
        <row r="9">
          <cell r="B9">
            <v>30</v>
          </cell>
          <cell r="C9">
            <v>30000</v>
          </cell>
        </row>
        <row r="10">
          <cell r="B10">
            <v>31</v>
          </cell>
          <cell r="C10">
            <v>40000</v>
          </cell>
        </row>
      </sheetData>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 sheetId="16"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des02"/>
      <sheetName val="datades03"/>
      <sheetName val="olahuudes02"/>
      <sheetName val="olahuudes03"/>
      <sheetName val="eelist02"/>
      <sheetName val="eelist03"/>
      <sheetName val="trf d-i"/>
      <sheetName val="trf-d-w"/>
      <sheetName val="TRF13r"/>
      <sheetName val="cetakan"/>
      <sheetName val="iktsr03"/>
      <sheetName val="lamp 1"/>
      <sheetName val="uu13"/>
      <sheetName val="book03"/>
      <sheetName val="kepmenaker150"/>
      <sheetName val="trf_d-i"/>
      <sheetName val="lamp_1"/>
      <sheetName val="hitung"/>
    </sheetNames>
    <sheetDataSet>
      <sheetData sheetId="0"/>
      <sheetData sheetId="1"/>
      <sheetData sheetId="2"/>
      <sheetData sheetId="3"/>
      <sheetData sheetId="4"/>
      <sheetData sheetId="5"/>
      <sheetData sheetId="6" refreshError="1">
        <row r="17">
          <cell r="AN17">
            <v>17</v>
          </cell>
          <cell r="AO17">
            <v>1.5729572826151306E-3</v>
          </cell>
          <cell r="AP17">
            <v>1.4587663496120843E-2</v>
          </cell>
          <cell r="AQ17">
            <v>3.5214453285100186E-2</v>
          </cell>
          <cell r="AR17">
            <v>0.32658013056073526</v>
          </cell>
          <cell r="AS17">
            <v>1.0038991310525326E-5</v>
          </cell>
          <cell r="AT17">
            <v>1.250415695627601E-2</v>
          </cell>
          <cell r="AU17">
            <v>2.3411156438232872E-4</v>
          </cell>
          <cell r="AV17">
            <v>0.29159978884001742</v>
          </cell>
          <cell r="BH17">
            <v>17</v>
          </cell>
          <cell r="BI17">
            <v>2.5523539116102853E-3</v>
          </cell>
          <cell r="BJ17">
            <v>1.5567060125115998E-2</v>
          </cell>
          <cell r="BK17">
            <v>5.7140615693016754E-2</v>
          </cell>
          <cell r="BL17">
            <v>0.34850629296865182</v>
          </cell>
          <cell r="BM17">
            <v>9.5025975514587374E-4</v>
          </cell>
          <cell r="BN17">
            <v>1.3444377720111358E-2</v>
          </cell>
          <cell r="BO17">
            <v>2.2160273972298895E-2</v>
          </cell>
          <cell r="BP17">
            <v>0.31352595124793398</v>
          </cell>
        </row>
        <row r="18">
          <cell r="AN18">
            <v>18</v>
          </cell>
          <cell r="AO18">
            <v>1.5732850325519904E-3</v>
          </cell>
          <cell r="AP18">
            <v>1.5171222212670362E-2</v>
          </cell>
          <cell r="AQ18">
            <v>3.4724278457318784E-2</v>
          </cell>
          <cell r="AR18">
            <v>0.3348469817933114</v>
          </cell>
          <cell r="AS18">
            <v>1.0353631249910542E-5</v>
          </cell>
          <cell r="AT18">
            <v>1.3064373324163546E-2</v>
          </cell>
          <cell r="AU18">
            <v>2.3803854086063559E-4</v>
          </cell>
          <cell r="AV18">
            <v>0.30036074187685324</v>
          </cell>
          <cell r="BH18">
            <v>18</v>
          </cell>
          <cell r="BI18">
            <v>2.552681661547145E-3</v>
          </cell>
          <cell r="BJ18">
            <v>1.6150618841665514E-2</v>
          </cell>
          <cell r="BK18">
            <v>5.6340731014693023E-2</v>
          </cell>
          <cell r="BL18">
            <v>0.35646343435068562</v>
          </cell>
          <cell r="BM18">
            <v>9.5057439508525914E-4</v>
          </cell>
          <cell r="BN18">
            <v>1.4004594087998895E-2</v>
          </cell>
          <cell r="BO18">
            <v>2.1854491098234879E-2</v>
          </cell>
          <cell r="BP18">
            <v>0.32197719443422751</v>
          </cell>
        </row>
        <row r="19">
          <cell r="AN19">
            <v>19</v>
          </cell>
          <cell r="AO19">
            <v>1.5736302787029638E-3</v>
          </cell>
          <cell r="AP19">
            <v>1.5790058532623902E-2</v>
          </cell>
          <cell r="AQ19">
            <v>3.4220374444697214E-2</v>
          </cell>
          <cell r="AR19">
            <v>0.34337272407813801</v>
          </cell>
          <cell r="AS19">
            <v>1.0685067554845175E-5</v>
          </cell>
          <cell r="AT19">
            <v>1.3658456191318944E-2</v>
          </cell>
          <cell r="AU19">
            <v>2.4204052886119657E-4</v>
          </cell>
          <cell r="AV19">
            <v>0.30939439016230197</v>
          </cell>
          <cell r="BH19">
            <v>19</v>
          </cell>
          <cell r="BI19">
            <v>2.5530269076981184E-3</v>
          </cell>
          <cell r="BJ19">
            <v>1.6769455161619057E-2</v>
          </cell>
          <cell r="BK19">
            <v>5.5518464490163795E-2</v>
          </cell>
          <cell r="BL19">
            <v>0.36467081412360458</v>
          </cell>
          <cell r="BM19">
            <v>9.5090583139019371E-4</v>
          </cell>
          <cell r="BN19">
            <v>1.4598676955154294E-2</v>
          </cell>
          <cell r="BO19">
            <v>2.1540130574327777E-2</v>
          </cell>
          <cell r="BP19">
            <v>0.33069248020776854</v>
          </cell>
        </row>
        <row r="20">
          <cell r="AN20">
            <v>20</v>
          </cell>
          <cell r="AO20">
            <v>1.573998853471699E-3</v>
          </cell>
          <cell r="AP20">
            <v>1.6447153131572224E-2</v>
          </cell>
          <cell r="AQ20">
            <v>3.3701670784872004E-2</v>
          </cell>
          <cell r="AR20">
            <v>0.3521581600685646</v>
          </cell>
          <cell r="AS20">
            <v>1.103889933283074E-5</v>
          </cell>
          <cell r="AT20">
            <v>1.4289267006309333E-2</v>
          </cell>
          <cell r="AU20">
            <v>2.4620765971456257E-4</v>
          </cell>
          <cell r="AV20">
            <v>0.31870269694340714</v>
          </cell>
          <cell r="BH20">
            <v>20</v>
          </cell>
          <cell r="BI20">
            <v>2.5533954824668538E-3</v>
          </cell>
          <cell r="BJ20">
            <v>1.7426549760567379E-2</v>
          </cell>
          <cell r="BK20">
            <v>5.4672018180872577E-2</v>
          </cell>
          <cell r="BL20">
            <v>0.37312850746456516</v>
          </cell>
          <cell r="BM20">
            <v>9.5125966316817931E-4</v>
          </cell>
          <cell r="BN20">
            <v>1.5229487770144682E-2</v>
          </cell>
          <cell r="BO20">
            <v>2.1216555055715139E-2</v>
          </cell>
          <cell r="BP20">
            <v>0.3396730443394077</v>
          </cell>
        </row>
        <row r="21">
          <cell r="AN21">
            <v>21</v>
          </cell>
          <cell r="AO21">
            <v>1.5743990627421437E-3</v>
          </cell>
          <cell r="AP21">
            <v>1.7145843668771203E-2</v>
          </cell>
          <cell r="AQ21">
            <v>3.3166861388018283E-2</v>
          </cell>
          <cell r="AR21">
            <v>0.36120055823223207</v>
          </cell>
          <cell r="AS21">
            <v>1.1423100232457715E-5</v>
          </cell>
          <cell r="AT21">
            <v>1.4960009922020351E-2</v>
          </cell>
          <cell r="AU21">
            <v>2.5066996923170902E-4</v>
          </cell>
          <cell r="AV21">
            <v>0.32828436681344547</v>
          </cell>
          <cell r="BH21">
            <v>21</v>
          </cell>
          <cell r="BI21">
            <v>2.5537956917372987E-3</v>
          </cell>
          <cell r="BJ21">
            <v>1.8125240297766354E-2</v>
          </cell>
          <cell r="BK21">
            <v>5.3799185813566318E-2</v>
          </cell>
          <cell r="BL21">
            <v>0.38183288265778009</v>
          </cell>
          <cell r="BM21">
            <v>9.516438640678063E-4</v>
          </cell>
          <cell r="BN21">
            <v>1.59002306858557E-2</v>
          </cell>
          <cell r="BO21">
            <v>2.0882994394779746E-2</v>
          </cell>
          <cell r="BP21">
            <v>0.34891669123899349</v>
          </cell>
        </row>
        <row r="22">
          <cell r="AN22">
            <v>22</v>
          </cell>
          <cell r="AO22">
            <v>1.5748339973065155E-3</v>
          </cell>
          <cell r="AP22">
            <v>1.7889887247814928E-2</v>
          </cell>
          <cell r="AQ22">
            <v>3.2615520834030735E-2</v>
          </cell>
          <cell r="AR22">
            <v>0.37050761619797712</v>
          </cell>
          <cell r="AS22">
            <v>1.1840637414254693E-5</v>
          </cell>
          <cell r="AT22">
            <v>1.5674291757902328E-2</v>
          </cell>
          <cell r="AU22">
            <v>2.5544263510030881E-4</v>
          </cell>
          <cell r="AV22">
            <v>0.33814753799904668</v>
          </cell>
          <cell r="BH22">
            <v>22</v>
          </cell>
          <cell r="BI22">
            <v>2.55423062630167E-3</v>
          </cell>
          <cell r="BJ22">
            <v>1.886928387681008E-2</v>
          </cell>
          <cell r="BK22">
            <v>5.2899265795344048E-2</v>
          </cell>
          <cell r="BL22">
            <v>0.39079136115929042</v>
          </cell>
          <cell r="BM22">
            <v>9.5206140124960313E-4</v>
          </cell>
          <cell r="BN22">
            <v>1.6614512521737675E-2</v>
          </cell>
          <cell r="BO22">
            <v>2.0539187596413624E-2</v>
          </cell>
          <cell r="BP22">
            <v>0.35843128296035998</v>
          </cell>
        </row>
        <row r="23">
          <cell r="AN23">
            <v>23</v>
          </cell>
          <cell r="AO23">
            <v>1.5753118344507854E-3</v>
          </cell>
          <cell r="AP23">
            <v>1.8683504189218894E-2</v>
          </cell>
          <cell r="AQ23">
            <v>3.2046615495585296E-2</v>
          </cell>
          <cell r="AR23">
            <v>0.38007908133998114</v>
          </cell>
          <cell r="AS23">
            <v>1.2299361072753741E-5</v>
          </cell>
          <cell r="AT23">
            <v>1.6436164021650136E-2</v>
          </cell>
          <cell r="AU23">
            <v>2.6063152923658922E-4</v>
          </cell>
          <cell r="AV23">
            <v>0.34829309737363245</v>
          </cell>
          <cell r="BH23">
            <v>23</v>
          </cell>
          <cell r="BI23">
            <v>2.5547084634459402E-3</v>
          </cell>
          <cell r="BJ23">
            <v>1.9662900818214049E-2</v>
          </cell>
          <cell r="BK23">
            <v>5.1970510244984308E-2</v>
          </cell>
          <cell r="BL23">
            <v>0.40000297608938018</v>
          </cell>
          <cell r="BM23">
            <v>9.5252012490810241E-4</v>
          </cell>
          <cell r="BN23">
            <v>1.7376384785485487E-2</v>
          </cell>
          <cell r="BO23">
            <v>2.0184526278635605E-2</v>
          </cell>
          <cell r="BP23">
            <v>0.36821699212303149</v>
          </cell>
        </row>
        <row r="24">
          <cell r="AN24">
            <v>24</v>
          </cell>
          <cell r="AO24">
            <v>1.5758330878299471E-3</v>
          </cell>
          <cell r="AP24">
            <v>1.9531470902546203E-2</v>
          </cell>
          <cell r="AQ24">
            <v>3.1460203964382191E-2</v>
          </cell>
          <cell r="AR24">
            <v>0.38992965883504038</v>
          </cell>
          <cell r="AS24">
            <v>1.2799764316748957E-5</v>
          </cell>
          <cell r="AT24">
            <v>1.7250212066444354E-2</v>
          </cell>
          <cell r="AU24">
            <v>2.6618406850612762E-4</v>
          </cell>
          <cell r="AV24">
            <v>0.35873563893916433</v>
          </cell>
          <cell r="BH24">
            <v>24</v>
          </cell>
          <cell r="BI24">
            <v>2.5552297168251019E-3</v>
          </cell>
          <cell r="BJ24">
            <v>2.0510867531541358E-2</v>
          </cell>
          <cell r="BK24">
            <v>5.1013047440112619E-2</v>
          </cell>
          <cell r="BL24">
            <v>0.40948250231077082</v>
          </cell>
          <cell r="BM24">
            <v>9.5302052815209753E-4</v>
          </cell>
          <cell r="BN24">
            <v>1.8190432830279702E-2</v>
          </cell>
          <cell r="BO24">
            <v>1.9819027544236562E-2</v>
          </cell>
          <cell r="BP24">
            <v>0.37828848241489477</v>
          </cell>
        </row>
        <row r="25">
          <cell r="AN25">
            <v>25</v>
          </cell>
          <cell r="AO25">
            <v>1.5764001577817121E-3</v>
          </cell>
          <cell r="AP25">
            <v>2.0439177452495769E-2</v>
          </cell>
          <cell r="AQ25">
            <v>3.0856097230480429E-2</v>
          </cell>
          <cell r="AR25">
            <v>0.40007179882088262</v>
          </cell>
          <cell r="AS25">
            <v>1.334415147044355E-5</v>
          </cell>
          <cell r="AT25">
            <v>1.8121610354395936E-2</v>
          </cell>
          <cell r="AU25">
            <v>2.7207851884198877E-4</v>
          </cell>
          <cell r="AV25">
            <v>0.36948778010924416</v>
          </cell>
          <cell r="BH25">
            <v>25</v>
          </cell>
          <cell r="BI25">
            <v>2.5557967867768671E-3</v>
          </cell>
          <cell r="BJ25">
            <v>2.1418574081490921E-2</v>
          </cell>
          <cell r="BK25">
            <v>5.0026583519954627E-2</v>
          </cell>
          <cell r="BL25">
            <v>0.41924228511035677</v>
          </cell>
          <cell r="BM25">
            <v>9.5356491530579205E-4</v>
          </cell>
          <cell r="BN25">
            <v>1.9061831118231287E-2</v>
          </cell>
          <cell r="BO25">
            <v>1.944256480831618E-2</v>
          </cell>
          <cell r="BP25">
            <v>0.38865826639871837</v>
          </cell>
        </row>
        <row r="26">
          <cell r="AN26">
            <v>26</v>
          </cell>
          <cell r="AO26">
            <v>1.5770187130972214E-3</v>
          </cell>
          <cell r="AP26">
            <v>2.141273672776239E-2</v>
          </cell>
          <cell r="AQ26">
            <v>3.0233764429434637E-2</v>
          </cell>
          <cell r="AR26">
            <v>0.4105136056028274</v>
          </cell>
          <cell r="AS26">
            <v>1.3937964573332788E-5</v>
          </cell>
          <cell r="AT26">
            <v>1.9056227258651894E-2</v>
          </cell>
          <cell r="AU26">
            <v>2.7834504939884357E-4</v>
          </cell>
          <cell r="AV26">
            <v>0.38055818622279158</v>
          </cell>
          <cell r="BH26">
            <v>26</v>
          </cell>
          <cell r="BI26">
            <v>2.5564153420923764E-3</v>
          </cell>
          <cell r="BJ26">
            <v>2.2392133356757545E-2</v>
          </cell>
          <cell r="BK26">
            <v>4.9010235956438282E-2</v>
          </cell>
          <cell r="BL26">
            <v>0.42929007712983103</v>
          </cell>
          <cell r="BM26">
            <v>9.5415872840868123E-4</v>
          </cell>
          <cell r="BN26">
            <v>1.9996448022487241E-2</v>
          </cell>
          <cell r="BO26">
            <v>1.905481657640248E-2</v>
          </cell>
          <cell r="BP26">
            <v>0.39933465774979521</v>
          </cell>
        </row>
        <row r="27">
          <cell r="AN27">
            <v>27</v>
          </cell>
          <cell r="AO27">
            <v>1.5776896838350213E-3</v>
          </cell>
          <cell r="AP27">
            <v>2.2459122820126007E-2</v>
          </cell>
          <cell r="AQ27">
            <v>2.959322984026003E-2</v>
          </cell>
          <cell r="AR27">
            <v>0.42127294767563361</v>
          </cell>
          <cell r="AS27">
            <v>1.4582096481620377E-5</v>
          </cell>
          <cell r="AT27">
            <v>2.0060757907320963E-2</v>
          </cell>
          <cell r="AU27">
            <v>2.8491775634736986E-4</v>
          </cell>
          <cell r="AV27">
            <v>0.39196463559172096</v>
          </cell>
          <cell r="BH27">
            <v>27</v>
          </cell>
          <cell r="BI27">
            <v>2.5570863128301763E-3</v>
          </cell>
          <cell r="BJ27">
            <v>2.3438519449121158E-2</v>
          </cell>
          <cell r="BK27">
            <v>4.7964085556434125E-2</v>
          </cell>
          <cell r="BL27">
            <v>0.4396438033918077</v>
          </cell>
          <cell r="BM27">
            <v>9.5480286031696885E-4</v>
          </cell>
          <cell r="BN27">
            <v>2.1000978671156311E-2</v>
          </cell>
          <cell r="BO27">
            <v>1.865577347252146E-2</v>
          </cell>
          <cell r="BP27">
            <v>0.41033549130789504</v>
          </cell>
        </row>
        <row r="28">
          <cell r="AN28">
            <v>28</v>
          </cell>
          <cell r="AO28">
            <v>1.5784201086336289E-3</v>
          </cell>
          <cell r="AP28">
            <v>2.3586301418223026E-2</v>
          </cell>
          <cell r="AQ28">
            <v>2.8933899808467795E-2</v>
          </cell>
          <cell r="AR28">
            <v>0.43235871005086812</v>
          </cell>
          <cell r="AS28">
            <v>1.5283304288283605E-5</v>
          </cell>
          <cell r="AT28">
            <v>2.1142849361494104E-2</v>
          </cell>
          <cell r="AU28">
            <v>2.9183030907030578E-4</v>
          </cell>
          <cell r="AV28">
            <v>0.40371664055147061</v>
          </cell>
          <cell r="BH28">
            <v>28</v>
          </cell>
          <cell r="BI28">
            <v>2.5578167376287832E-3</v>
          </cell>
          <cell r="BJ28">
            <v>2.4565698047218181E-2</v>
          </cell>
          <cell r="BK28">
            <v>4.6887145450166888E-2</v>
          </cell>
          <cell r="BL28">
            <v>0.45031195569256721</v>
          </cell>
          <cell r="BM28">
            <v>9.555040681236322E-4</v>
          </cell>
          <cell r="BN28">
            <v>2.2083070125329451E-2</v>
          </cell>
          <cell r="BO28">
            <v>1.8245075950769404E-2</v>
          </cell>
          <cell r="BP28">
            <v>0.4216698861931697</v>
          </cell>
        </row>
        <row r="29">
          <cell r="AN29">
            <v>29</v>
          </cell>
          <cell r="AO29">
            <v>1.5792201299078157E-3</v>
          </cell>
          <cell r="AP29">
            <v>2.4803441552952554E-2</v>
          </cell>
          <cell r="AQ29">
            <v>2.8254998392277943E-2</v>
          </cell>
          <cell r="AR29">
            <v>0.4437767654611543</v>
          </cell>
          <cell r="AS29">
            <v>1.605132471150283E-5</v>
          </cell>
          <cell r="AT29">
            <v>2.2311303890834449E-2</v>
          </cell>
          <cell r="AU29">
            <v>2.991522427538845E-4</v>
          </cell>
          <cell r="AV29">
            <v>0.41582091931163023</v>
          </cell>
          <cell r="BH29">
            <v>29</v>
          </cell>
          <cell r="BI29">
            <v>2.5586167589029705E-3</v>
          </cell>
          <cell r="BJ29">
            <v>2.5782838181947706E-2</v>
          </cell>
          <cell r="BK29">
            <v>4.5778109739190609E-2</v>
          </cell>
          <cell r="BL29">
            <v>0.46129987680806694</v>
          </cell>
          <cell r="BM29">
            <v>9.5627208854685136E-4</v>
          </cell>
          <cell r="BN29">
            <v>2.3251524654669797E-2</v>
          </cell>
          <cell r="BO29">
            <v>1.782226358966655E-2</v>
          </cell>
          <cell r="BP29">
            <v>0.43334403065854288</v>
          </cell>
        </row>
        <row r="30">
          <cell r="AN30">
            <v>30</v>
          </cell>
          <cell r="AO30">
            <v>1.5800932987713654E-3</v>
          </cell>
          <cell r="AP30">
            <v>2.6121162110155575E-2</v>
          </cell>
          <cell r="AQ30">
            <v>2.7556430749323749E-2</v>
          </cell>
          <cell r="AR30">
            <v>0.45554651446219141</v>
          </cell>
          <cell r="AS30">
            <v>1.6889566820510782E-5</v>
          </cell>
          <cell r="AT30">
            <v>2.3576315625749356E-2</v>
          </cell>
          <cell r="AU30">
            <v>3.0682271712832791E-4</v>
          </cell>
          <cell r="AV30">
            <v>0.42829690642999602</v>
          </cell>
          <cell r="BH30">
            <v>30</v>
          </cell>
          <cell r="BI30">
            <v>2.5594899277665202E-3</v>
          </cell>
          <cell r="BJ30">
            <v>2.710055873915073E-2</v>
          </cell>
          <cell r="BK30">
            <v>4.4636862268153499E-2</v>
          </cell>
          <cell r="BL30">
            <v>0.47262694598102117</v>
          </cell>
          <cell r="BM30">
            <v>9.571103306558592E-4</v>
          </cell>
          <cell r="BN30">
            <v>2.4516536389584703E-2</v>
          </cell>
          <cell r="BO30">
            <v>1.7387254235958077E-2</v>
          </cell>
          <cell r="BP30">
            <v>0.44537733794882578</v>
          </cell>
        </row>
        <row r="31">
          <cell r="AN31">
            <v>31</v>
          </cell>
          <cell r="AO31">
            <v>1.5810468689412629E-3</v>
          </cell>
          <cell r="AP31">
            <v>2.7551785563498007E-2</v>
          </cell>
          <cell r="AQ31">
            <v>2.6837802790077584E-2</v>
          </cell>
          <cell r="AR31">
            <v>0.46768340774288364</v>
          </cell>
          <cell r="AS31">
            <v>1.7804994183612403E-5</v>
          </cell>
          <cell r="AT31">
            <v>2.494971414095809E-2</v>
          </cell>
          <cell r="AU31">
            <v>3.1482761251242912E-4</v>
          </cell>
          <cell r="AV31">
            <v>0.44116043256531851</v>
          </cell>
          <cell r="BH31">
            <v>31</v>
          </cell>
          <cell r="BI31">
            <v>2.5604434979364173E-3</v>
          </cell>
          <cell r="BJ31">
            <v>2.8531182192493166E-2</v>
          </cell>
          <cell r="BK31">
            <v>4.3462770777168445E-2</v>
          </cell>
          <cell r="BL31">
            <v>0.48430837572997454</v>
          </cell>
          <cell r="BM31">
            <v>9.580257580189609E-4</v>
          </cell>
          <cell r="BN31">
            <v>2.5889934904793438E-2</v>
          </cell>
          <cell r="BO31">
            <v>1.6939795599603295E-2</v>
          </cell>
          <cell r="BP31">
            <v>0.45778540055240935</v>
          </cell>
        </row>
        <row r="32">
          <cell r="AN32">
            <v>32</v>
          </cell>
          <cell r="AO32">
            <v>1.5820860681844855E-3</v>
          </cell>
          <cell r="AP32">
            <v>2.9109710952809772E-2</v>
          </cell>
          <cell r="AQ32">
            <v>2.6098905015036068E-2</v>
          </cell>
          <cell r="AR32">
            <v>0.48020875504223565</v>
          </cell>
          <cell r="AS32">
            <v>1.8802625457106006E-5</v>
          </cell>
          <cell r="AT32">
            <v>2.6445322514697382E-2</v>
          </cell>
          <cell r="AU32">
            <v>3.2310184853059297E-4</v>
          </cell>
          <cell r="AV32">
            <v>0.45443295187573018</v>
          </cell>
          <cell r="BH32">
            <v>32</v>
          </cell>
          <cell r="BI32">
            <v>2.5614826971796403E-3</v>
          </cell>
          <cell r="BJ32">
            <v>3.0089107581804928E-2</v>
          </cell>
          <cell r="BK32">
            <v>4.2255535242823647E-2</v>
          </cell>
          <cell r="BL32">
            <v>0.49636538527002322</v>
          </cell>
          <cell r="BM32">
            <v>9.5902338929245454E-4</v>
          </cell>
          <cell r="BN32">
            <v>2.738554327853273E-2</v>
          </cell>
          <cell r="BO32">
            <v>1.6479732076318174E-2</v>
          </cell>
          <cell r="BP32">
            <v>0.47058958210351776</v>
          </cell>
        </row>
        <row r="33">
          <cell r="AN33">
            <v>33</v>
          </cell>
          <cell r="AO33">
            <v>1.5832134212776445E-3</v>
          </cell>
          <cell r="AP33">
            <v>3.0811850986892229E-2</v>
          </cell>
          <cell r="AQ33">
            <v>2.5339681859842957E-2</v>
          </cell>
          <cell r="AR33">
            <v>0.49315050708114022</v>
          </cell>
          <cell r="AS33">
            <v>1.9884884426538602E-5</v>
          </cell>
          <cell r="AT33">
            <v>2.8079376947416537E-2</v>
          </cell>
          <cell r="AU33">
            <v>3.3152290041909947E-4</v>
          </cell>
          <cell r="AV33">
            <v>0.46814234812171635</v>
          </cell>
          <cell r="BH33">
            <v>33</v>
          </cell>
          <cell r="BI33">
            <v>2.5626100502727993E-3</v>
          </cell>
          <cell r="BJ33">
            <v>3.1791247615887377E-2</v>
          </cell>
          <cell r="BK33">
            <v>4.1015142072473164E-2</v>
          </cell>
          <cell r="BL33">
            <v>0.50882596729377039</v>
          </cell>
          <cell r="BM33">
            <v>9.6010564826188726E-4</v>
          </cell>
          <cell r="BN33">
            <v>2.9019597711251888E-2</v>
          </cell>
          <cell r="BO33">
            <v>1.6006983113049308E-2</v>
          </cell>
          <cell r="BP33">
            <v>0.48381780833434657</v>
          </cell>
        </row>
        <row r="34">
          <cell r="AN34">
            <v>34</v>
          </cell>
          <cell r="AO34">
            <v>1.5844384315896205E-3</v>
          </cell>
          <cell r="AP34">
            <v>3.2678182865797219E-2</v>
          </cell>
          <cell r="AQ34">
            <v>2.4559592897524914E-2</v>
          </cell>
          <cell r="AR34">
            <v>0.5065282763999015</v>
          </cell>
          <cell r="AS34">
            <v>2.1060894326035515E-5</v>
          </cell>
          <cell r="AT34">
            <v>2.9871055551165322E-2</v>
          </cell>
          <cell r="AU34">
            <v>3.4005672792897007E-4</v>
          </cell>
          <cell r="AV34">
            <v>0.48230874023030551</v>
          </cell>
          <cell r="BH34">
            <v>34</v>
          </cell>
          <cell r="BI34">
            <v>2.5638350605847755E-3</v>
          </cell>
          <cell r="BJ34">
            <v>3.3657579494792367E-2</v>
          </cell>
          <cell r="BK34">
            <v>3.9740733428935152E-2</v>
          </cell>
          <cell r="BL34">
            <v>0.52170941693131168</v>
          </cell>
          <cell r="BM34">
            <v>9.6128165816138414E-4</v>
          </cell>
          <cell r="BN34">
            <v>3.0811276315000673E-2</v>
          </cell>
          <cell r="BO34">
            <v>1.5521197259339205E-2</v>
          </cell>
          <cell r="BP34">
            <v>0.49748988076171574</v>
          </cell>
        </row>
        <row r="35">
          <cell r="AN35">
            <v>35</v>
          </cell>
          <cell r="AO35">
            <v>1.5857685327533223E-3</v>
          </cell>
          <cell r="AP35">
            <v>3.4732517247902946E-2</v>
          </cell>
          <cell r="AQ35">
            <v>2.3758243764370555E-2</v>
          </cell>
          <cell r="AR35">
            <v>0.52036825947929566</v>
          </cell>
          <cell r="AS35">
            <v>2.2337791443189288E-5</v>
          </cell>
          <cell r="AT35">
            <v>3.1843216557986824E-2</v>
          </cell>
          <cell r="AU35">
            <v>3.4861296700901533E-4</v>
          </cell>
          <cell r="AV35">
            <v>0.49695862868193413</v>
          </cell>
          <cell r="BH35">
            <v>35</v>
          </cell>
          <cell r="BI35">
            <v>2.5651651617484769E-3</v>
          </cell>
          <cell r="BJ35">
            <v>3.5711913876898094E-2</v>
          </cell>
          <cell r="BK35">
            <v>3.8431724397303059E-2</v>
          </cell>
          <cell r="BL35">
            <v>0.53504174011222816</v>
          </cell>
          <cell r="BM35">
            <v>9.6255855527853796E-4</v>
          </cell>
          <cell r="BN35">
            <v>3.2783437321822179E-2</v>
          </cell>
          <cell r="BO35">
            <v>1.5022093599941526E-2</v>
          </cell>
          <cell r="BP35">
            <v>0.51163210931486669</v>
          </cell>
        </row>
        <row r="36">
          <cell r="AN36">
            <v>36</v>
          </cell>
          <cell r="AO36">
            <v>1.5872122031697824E-3</v>
          </cell>
          <cell r="AP36">
            <v>3.7003437572030271E-2</v>
          </cell>
          <cell r="AQ36">
            <v>2.2935167579006089E-2</v>
          </cell>
          <cell r="AR36">
            <v>0.53469853622529262</v>
          </cell>
          <cell r="AS36">
            <v>2.3723715042991021E-5</v>
          </cell>
          <cell r="AT36">
            <v>3.4023300069149054E-2</v>
          </cell>
          <cell r="AU36">
            <v>3.5709057668124238E-4</v>
          </cell>
          <cell r="AV36">
            <v>0.51212045922296778</v>
          </cell>
          <cell r="BH36">
            <v>36</v>
          </cell>
          <cell r="BI36">
            <v>2.5666088321649374E-3</v>
          </cell>
          <cell r="BJ36">
            <v>3.7982834201025426E-2</v>
          </cell>
          <cell r="BK36">
            <v>3.7087418782378881E-2</v>
          </cell>
          <cell r="BL36">
            <v>0.54885078742866544</v>
          </cell>
          <cell r="BM36">
            <v>9.6394447887833965E-4</v>
          </cell>
          <cell r="BN36">
            <v>3.4963520832984409E-2</v>
          </cell>
          <cell r="BO36">
            <v>1.4509341780054032E-2</v>
          </cell>
          <cell r="BP36">
            <v>0.52627271042634061</v>
          </cell>
        </row>
        <row r="37">
          <cell r="AN37">
            <v>37</v>
          </cell>
          <cell r="AO37">
            <v>1.5887879543755527E-3</v>
          </cell>
          <cell r="AP37">
            <v>3.9525555996409396E-2</v>
          </cell>
          <cell r="AQ37">
            <v>2.2089454172447325E-2</v>
          </cell>
          <cell r="AR37">
            <v>0.54953712068288108</v>
          </cell>
          <cell r="AS37">
            <v>2.523643620053054E-5</v>
          </cell>
          <cell r="AT37">
            <v>3.6444533756553016E-2</v>
          </cell>
          <cell r="AU37">
            <v>3.6549028576590996E-4</v>
          </cell>
          <cell r="AV37">
            <v>0.52781315679619967</v>
          </cell>
          <cell r="BH37">
            <v>37</v>
          </cell>
          <cell r="BI37">
            <v>2.5681845833707075E-3</v>
          </cell>
          <cell r="BJ37">
            <v>4.0504952625404551E-2</v>
          </cell>
          <cell r="BK37">
            <v>3.5706335451825409E-2</v>
          </cell>
          <cell r="BL37">
            <v>0.56315400196225918</v>
          </cell>
          <cell r="BM37">
            <v>9.6545720003587911E-4</v>
          </cell>
          <cell r="BN37">
            <v>3.738475452038837E-2</v>
          </cell>
          <cell r="BO37">
            <v>1.3982371565143994E-2</v>
          </cell>
          <cell r="BP37">
            <v>0.54143003807557777</v>
          </cell>
        </row>
        <row r="38">
          <cell r="AN38">
            <v>38</v>
          </cell>
          <cell r="AO38">
            <v>1.5905170518365219E-3</v>
          </cell>
          <cell r="AP38">
            <v>4.2341254457585707E-2</v>
          </cell>
          <cell r="AQ38">
            <v>2.1220209044423479E-2</v>
          </cell>
          <cell r="AR38">
            <v>0.5649045194175295</v>
          </cell>
          <cell r="AS38">
            <v>2.6896369763061036E-5</v>
          </cell>
          <cell r="AT38">
            <v>3.914760427928228E-2</v>
          </cell>
          <cell r="AU38">
            <v>3.7379523601646436E-4</v>
          </cell>
          <cell r="AV38">
            <v>0.54405810560912249</v>
          </cell>
          <cell r="BH38">
            <v>38</v>
          </cell>
          <cell r="BI38">
            <v>2.5699136808316771E-3</v>
          </cell>
          <cell r="BJ38">
            <v>4.3320651086580862E-2</v>
          </cell>
          <cell r="BK38">
            <v>3.4287029787202286E-2</v>
          </cell>
          <cell r="BL38">
            <v>0.57797134016030827</v>
          </cell>
          <cell r="BM38">
            <v>9.6711713359840966E-4</v>
          </cell>
          <cell r="BN38">
            <v>4.0087825043117628E-2</v>
          </cell>
          <cell r="BO38">
            <v>1.3440615978795267E-2</v>
          </cell>
          <cell r="BP38">
            <v>0.55712492635190125</v>
          </cell>
        </row>
        <row r="39">
          <cell r="AN39">
            <v>39</v>
          </cell>
          <cell r="AO39">
            <v>1.592427044103478E-3</v>
          </cell>
          <cell r="AP39">
            <v>4.5502984186523793E-2</v>
          </cell>
          <cell r="AQ39">
            <v>2.0326448354747194E-2</v>
          </cell>
          <cell r="AR39">
            <v>0.58082036566703277</v>
          </cell>
          <cell r="AS39">
            <v>2.8729962339338814E-5</v>
          </cell>
          <cell r="AT39">
            <v>4.2182864819062839E-2</v>
          </cell>
          <cell r="AU39">
            <v>3.8200212602019644E-4</v>
          </cell>
          <cell r="AV39">
            <v>0.56087591943830573</v>
          </cell>
          <cell r="BH39">
            <v>39</v>
          </cell>
          <cell r="BI39">
            <v>2.5718236730986324E-3</v>
          </cell>
          <cell r="BJ39">
            <v>4.6482380815518948E-2</v>
          </cell>
          <cell r="BK39">
            <v>3.2827903333045014E-2</v>
          </cell>
          <cell r="BL39">
            <v>0.59332182064533057</v>
          </cell>
          <cell r="BM39">
            <v>9.6895072617468744E-4</v>
          </cell>
          <cell r="BN39">
            <v>4.3123085582898187E-2</v>
          </cell>
          <cell r="BO39">
            <v>1.288345710431802E-2</v>
          </cell>
          <cell r="BP39">
            <v>0.57337737441660352</v>
          </cell>
        </row>
        <row r="40">
          <cell r="AN40">
            <v>40</v>
          </cell>
          <cell r="AO40">
            <v>1.5945418658985374E-3</v>
          </cell>
          <cell r="AP40">
            <v>4.9076456952387063E-2</v>
          </cell>
          <cell r="AQ40">
            <v>1.9407433308540178E-2</v>
          </cell>
          <cell r="AR40">
            <v>0.59731769086300068</v>
          </cell>
          <cell r="AS40">
            <v>3.076019126259592E-5</v>
          </cell>
          <cell r="AT40">
            <v>4.561339867429158E-2</v>
          </cell>
          <cell r="AU40">
            <v>3.8998686005439873E-4</v>
          </cell>
          <cell r="AV40">
            <v>0.57830024441451489</v>
          </cell>
          <cell r="BH40">
            <v>40</v>
          </cell>
          <cell r="BI40">
            <v>2.5739384948936924E-3</v>
          </cell>
          <cell r="BJ40">
            <v>5.0055853581382218E-2</v>
          </cell>
          <cell r="BK40">
            <v>3.1327831992535603E-2</v>
          </cell>
          <cell r="BL40">
            <v>0.6092380895469961</v>
          </cell>
          <cell r="BM40">
            <v>9.709809550979445E-4</v>
          </cell>
          <cell r="BN40">
            <v>4.6553619438126928E-2</v>
          </cell>
          <cell r="BO40">
            <v>1.2310385544049823E-2</v>
          </cell>
          <cell r="BP40">
            <v>0.5902206430985103</v>
          </cell>
        </row>
        <row r="41">
          <cell r="AN41">
            <v>41</v>
          </cell>
          <cell r="AO41">
            <v>1.5968901098175317E-3</v>
          </cell>
          <cell r="AP41">
            <v>5.3145025715429645E-2</v>
          </cell>
          <cell r="AQ41">
            <v>1.8462336458523337E-2</v>
          </cell>
          <cell r="AR41">
            <v>0.61443260235812436</v>
          </cell>
          <cell r="AS41">
            <v>3.3014505424830385E-5</v>
          </cell>
          <cell r="AT41">
            <v>4.9519224686812455E-2</v>
          </cell>
          <cell r="AU41">
            <v>3.9759891704093845E-4</v>
          </cell>
          <cell r="AV41">
            <v>0.59636786481664195</v>
          </cell>
          <cell r="BH41">
            <v>41</v>
          </cell>
          <cell r="BI41">
            <v>2.5762867388126865E-3</v>
          </cell>
          <cell r="BJ41">
            <v>5.4124422344424793E-2</v>
          </cell>
          <cell r="BK41">
            <v>2.9785564011681788E-2</v>
          </cell>
          <cell r="BL41">
            <v>0.62575582991128276</v>
          </cell>
          <cell r="BM41">
            <v>9.7323526926017896E-4</v>
          </cell>
          <cell r="BN41">
            <v>5.0459445450647802E-2</v>
          </cell>
          <cell r="BO41">
            <v>1.172082647019939E-2</v>
          </cell>
          <cell r="BP41">
            <v>0.60769109236980035</v>
          </cell>
        </row>
        <row r="42">
          <cell r="AN42">
            <v>42</v>
          </cell>
          <cell r="AO42">
            <v>1.599496574122316E-3</v>
          </cell>
          <cell r="AP42">
            <v>5.7816019649343811E-2</v>
          </cell>
          <cell r="AQ42">
            <v>1.7490416542112308E-2</v>
          </cell>
          <cell r="AR42">
            <v>0.63221533752196901</v>
          </cell>
          <cell r="AS42">
            <v>3.5516711157423399E-5</v>
          </cell>
          <cell r="AT42">
            <v>5.4003378863370061E-2</v>
          </cell>
          <cell r="AU42">
            <v>4.0455572240629068E-4</v>
          </cell>
          <cell r="AV42">
            <v>0.61512947670226303</v>
          </cell>
          <cell r="BH42">
            <v>42</v>
          </cell>
          <cell r="BI42">
            <v>2.5788932031174708E-3</v>
          </cell>
          <cell r="BJ42">
            <v>5.8795416278338966E-2</v>
          </cell>
          <cell r="BK42">
            <v>2.8200070615904606E-2</v>
          </cell>
          <cell r="BL42">
            <v>0.64292499159576133</v>
          </cell>
          <cell r="BM42">
            <v>9.7573747499277196E-4</v>
          </cell>
          <cell r="BN42">
            <v>5.4943599627205415E-2</v>
          </cell>
          <cell r="BO42">
            <v>1.1114209796198588E-2</v>
          </cell>
          <cell r="BP42">
            <v>0.62583913077605535</v>
          </cell>
        </row>
        <row r="43">
          <cell r="AN43">
            <v>43</v>
          </cell>
          <cell r="AO43">
            <v>1.6023912479450606E-3</v>
          </cell>
          <cell r="AP43">
            <v>6.3229918852609479E-2</v>
          </cell>
          <cell r="AQ43">
            <v>1.649073582428566E-2</v>
          </cell>
          <cell r="AR43">
            <v>0.65071990958924186</v>
          </cell>
          <cell r="AS43">
            <v>3.8295598027257846E-5</v>
          </cell>
          <cell r="AT43">
            <v>5.920072209850509E-2</v>
          </cell>
          <cell r="AU43">
            <v>4.1053396441517596E-4</v>
          </cell>
          <cell r="AV43">
            <v>0.63463970772937139</v>
          </cell>
          <cell r="BH43">
            <v>43</v>
          </cell>
          <cell r="BI43">
            <v>2.5817878769402152E-3</v>
          </cell>
          <cell r="BJ43">
            <v>6.4209315481604634E-2</v>
          </cell>
          <cell r="BK43">
            <v>2.6570028941161668E-2</v>
          </cell>
          <cell r="BL43">
            <v>0.66079920270611792</v>
          </cell>
          <cell r="BM43">
            <v>9.7851636186260631E-4</v>
          </cell>
          <cell r="BN43">
            <v>6.0140942862340445E-2</v>
          </cell>
          <cell r="BO43">
            <v>1.0489827081291186E-2</v>
          </cell>
          <cell r="BP43">
            <v>0.64471900084624745</v>
          </cell>
        </row>
        <row r="44">
          <cell r="AN44">
            <v>44</v>
          </cell>
          <cell r="AO44">
            <v>1.6055807560170846E-3</v>
          </cell>
          <cell r="AP44">
            <v>6.9574215671538153E-2</v>
          </cell>
          <cell r="AQ44">
            <v>1.5462529929574146E-2</v>
          </cell>
          <cell r="AR44">
            <v>0.67003381057985101</v>
          </cell>
          <cell r="AS44">
            <v>4.1357525776401079E-5</v>
          </cell>
          <cell r="AT44">
            <v>6.529124704467662E-2</v>
          </cell>
          <cell r="AU44">
            <v>4.1488880382156359E-4</v>
          </cell>
          <cell r="AV44">
            <v>0.65498616945409838</v>
          </cell>
          <cell r="BH44">
            <v>44</v>
          </cell>
          <cell r="BI44">
            <v>2.5849773850122391E-3</v>
          </cell>
          <cell r="BJ44">
            <v>7.0553612300533308E-2</v>
          </cell>
          <cell r="BK44">
            <v>2.4894599685024343E-2</v>
          </cell>
          <cell r="BL44">
            <v>0.6794658803353012</v>
          </cell>
          <cell r="BM44">
            <v>9.8157828961174961E-4</v>
          </cell>
          <cell r="BN44">
            <v>6.6231467808511968E-2</v>
          </cell>
          <cell r="BO44">
            <v>9.846958559271762E-3</v>
          </cell>
          <cell r="BP44">
            <v>0.66441823920954857</v>
          </cell>
        </row>
        <row r="45">
          <cell r="AN45">
            <v>45</v>
          </cell>
          <cell r="AO45">
            <v>1.6090690738169841E-3</v>
          </cell>
          <cell r="AP45">
            <v>7.710449880794204E-2</v>
          </cell>
          <cell r="AQ45">
            <v>1.4404624689578611E-2</v>
          </cell>
          <cell r="AR45">
            <v>0.69025089430858921</v>
          </cell>
          <cell r="AS45">
            <v>4.4706310864304339E-5</v>
          </cell>
          <cell r="AT45">
            <v>7.2520318855624349E-2</v>
          </cell>
          <cell r="AU45">
            <v>4.168932467788081E-4</v>
          </cell>
          <cell r="AV45">
            <v>0.67626316286578936</v>
          </cell>
          <cell r="BH45">
            <v>45</v>
          </cell>
          <cell r="BI45">
            <v>2.5884657028121386E-3</v>
          </cell>
          <cell r="BJ45">
            <v>7.8083895436937195E-2</v>
          </cell>
          <cell r="BK45">
            <v>2.3172328383893909E-2</v>
          </cell>
          <cell r="BL45">
            <v>0.69901859800290445</v>
          </cell>
          <cell r="BM45">
            <v>9.8492707469965295E-4</v>
          </cell>
          <cell r="BN45">
            <v>7.3460539619459697E-2</v>
          </cell>
          <cell r="BO45">
            <v>9.1845969410941086E-3</v>
          </cell>
          <cell r="BP45">
            <v>0.6850308665601047</v>
          </cell>
        </row>
        <row r="46">
          <cell r="AN46">
            <v>46</v>
          </cell>
          <cell r="AO46">
            <v>1.6128431482816533E-3</v>
          </cell>
          <cell r="AP46">
            <v>8.6178444602736298E-2</v>
          </cell>
          <cell r="AQ46">
            <v>1.3315498254367711E-2</v>
          </cell>
          <cell r="AR46">
            <v>0.71148203710598423</v>
          </cell>
          <cell r="AS46">
            <v>4.8329422350387273E-5</v>
          </cell>
          <cell r="AT46">
            <v>8.123130681862685E-2</v>
          </cell>
          <cell r="AU46">
            <v>4.156288252691684E-4</v>
          </cell>
          <cell r="AV46">
            <v>0.69858216767688563</v>
          </cell>
          <cell r="BH46">
            <v>46</v>
          </cell>
          <cell r="BI46">
            <v>2.5922397772768081E-3</v>
          </cell>
          <cell r="BJ46">
            <v>8.7157841231731453E-2</v>
          </cell>
          <cell r="BK46">
            <v>2.140131497970324E-2</v>
          </cell>
          <cell r="BL46">
            <v>0.71956785383131971</v>
          </cell>
          <cell r="BM46">
            <v>9.8855018618573581E-4</v>
          </cell>
          <cell r="BN46">
            <v>8.2171527582462184E-2</v>
          </cell>
          <cell r="BO46">
            <v>8.5014455506046971E-3</v>
          </cell>
          <cell r="BP46">
            <v>0.70666798440222112</v>
          </cell>
        </row>
        <row r="47">
          <cell r="AN47">
            <v>47</v>
          </cell>
          <cell r="AO47">
            <v>1.6169018787417144E-3</v>
          </cell>
          <cell r="AP47">
            <v>9.7312249046156263E-2</v>
          </cell>
          <cell r="AQ47">
            <v>1.2192963571603342E-2</v>
          </cell>
          <cell r="AR47">
            <v>0.73382604305830734</v>
          </cell>
          <cell r="AS47">
            <v>5.2225803592045671E-5</v>
          </cell>
          <cell r="AT47">
            <v>9.1919759084310007E-2</v>
          </cell>
          <cell r="AU47">
            <v>4.1024142184849515E-4</v>
          </cell>
          <cell r="AV47">
            <v>0.7220433209085525</v>
          </cell>
          <cell r="BH47">
            <v>47</v>
          </cell>
          <cell r="BI47">
            <v>2.5962985077368694E-3</v>
          </cell>
          <cell r="BJ47">
            <v>9.8291645675151418E-2</v>
          </cell>
          <cell r="BK47">
            <v>1.9578536918071463E-2</v>
          </cell>
          <cell r="BL47">
            <v>0.74121161640477551</v>
          </cell>
          <cell r="BM47">
            <v>9.9244656742739426E-4</v>
          </cell>
          <cell r="BN47">
            <v>9.2859979848145369E-2</v>
          </cell>
          <cell r="BO47">
            <v>7.7958147683166159E-3</v>
          </cell>
          <cell r="BP47">
            <v>0.72942889425502067</v>
          </cell>
        </row>
        <row r="48">
          <cell r="AN48">
            <v>48</v>
          </cell>
          <cell r="AO48">
            <v>1.6212395075127452E-3</v>
          </cell>
          <cell r="AP48">
            <v>0.11127981731042751</v>
          </cell>
          <cell r="AQ48">
            <v>1.1034367673419697E-2</v>
          </cell>
          <cell r="AR48">
            <v>0.75738495955976315</v>
          </cell>
          <cell r="AS48">
            <v>5.6389927212235266E-5</v>
          </cell>
          <cell r="AT48">
            <v>0.10532862461801039</v>
          </cell>
          <cell r="AU48">
            <v>3.997887541277625E-4</v>
          </cell>
          <cell r="AV48">
            <v>0.74675038064047117</v>
          </cell>
          <cell r="BH48">
            <v>48</v>
          </cell>
          <cell r="BI48">
            <v>2.6006361365079E-3</v>
          </cell>
          <cell r="BJ48">
            <v>0.11225921393942265</v>
          </cell>
          <cell r="BK48">
            <v>1.7700268949795667E-2</v>
          </cell>
          <cell r="BL48">
            <v>0.76405086083613905</v>
          </cell>
          <cell r="BM48">
            <v>9.9661069104758394E-4</v>
          </cell>
          <cell r="BN48">
            <v>0.10626884538184575</v>
          </cell>
          <cell r="BO48">
            <v>7.0656900305037344E-3</v>
          </cell>
          <cell r="BP48">
            <v>0.75341628191684717</v>
          </cell>
        </row>
        <row r="49">
          <cell r="AN49">
            <v>49</v>
          </cell>
          <cell r="AO49">
            <v>1.6258714012040779E-3</v>
          </cell>
          <cell r="AP49">
            <v>0.12929662765491554</v>
          </cell>
          <cell r="AQ49">
            <v>9.8365307979884995E-3</v>
          </cell>
          <cell r="AR49">
            <v>0.78224529877439508</v>
          </cell>
          <cell r="AS49">
            <v>6.0836545155914909E-5</v>
          </cell>
          <cell r="AT49">
            <v>0.12262476254871893</v>
          </cell>
          <cell r="AU49">
            <v>3.8339732108822307E-4</v>
          </cell>
          <cell r="AV49">
            <v>0.77279216529749484</v>
          </cell>
          <cell r="BH49">
            <v>49</v>
          </cell>
          <cell r="BI49">
            <v>2.6052680301992329E-3</v>
          </cell>
          <cell r="BJ49">
            <v>0.13027602428391069</v>
          </cell>
          <cell r="BK49">
            <v>1.5761885716847623E-2</v>
          </cell>
          <cell r="BL49">
            <v>0.78817065369325423</v>
          </cell>
          <cell r="BM49">
            <v>1.0010573089912636E-3</v>
          </cell>
          <cell r="BN49">
            <v>0.12356498331255428</v>
          </cell>
          <cell r="BO49">
            <v>6.3087522399473458E-3</v>
          </cell>
          <cell r="BP49">
            <v>0.77871752021635399</v>
          </cell>
        </row>
        <row r="50">
          <cell r="AN50">
            <v>50</v>
          </cell>
          <cell r="AO50">
            <v>1.6308325951619538E-3</v>
          </cell>
          <cell r="AP50">
            <v>0.15338791092570131</v>
          </cell>
          <cell r="AQ50">
            <v>8.5958855728890272E-3</v>
          </cell>
          <cell r="AR50">
            <v>0.80848576027564967</v>
          </cell>
          <cell r="AS50">
            <v>6.5599291355475329E-5</v>
          </cell>
          <cell r="AT50">
            <v>0.14575239448867322</v>
          </cell>
          <cell r="AU50">
            <v>3.6017134478010063E-4</v>
          </cell>
          <cell r="AV50">
            <v>0.80025004604754069</v>
          </cell>
          <cell r="BH50">
            <v>50</v>
          </cell>
          <cell r="BI50">
            <v>2.6102292241571086E-3</v>
          </cell>
          <cell r="BJ50">
            <v>0.15436730755469644</v>
          </cell>
          <cell r="BK50">
            <v>1.3758145254410508E-2</v>
          </cell>
          <cell r="BL50">
            <v>0.81364801995717106</v>
          </cell>
          <cell r="BM50">
            <v>1.0058200551908239E-3</v>
          </cell>
          <cell r="BN50">
            <v>0.1466926152525086</v>
          </cell>
          <cell r="BO50">
            <v>5.522431026301582E-3</v>
          </cell>
          <cell r="BP50">
            <v>0.80541230572906219</v>
          </cell>
        </row>
        <row r="51">
          <cell r="AN51">
            <v>51</v>
          </cell>
          <cell r="AO51">
            <v>1.6362605548936879E-3</v>
          </cell>
          <cell r="AP51">
            <v>0.18719844811241476</v>
          </cell>
          <cell r="AQ51">
            <v>7.3085689992378614E-3</v>
          </cell>
          <cell r="AR51">
            <v>0.83614603462021631</v>
          </cell>
          <cell r="AS51">
            <v>7.0810132697940101E-5</v>
          </cell>
          <cell r="AT51">
            <v>0.17821051018791814</v>
          </cell>
          <cell r="AU51">
            <v>3.2946104045001169E-4</v>
          </cell>
          <cell r="AV51">
            <v>0.82916692666142844</v>
          </cell>
          <cell r="BH51">
            <v>51</v>
          </cell>
          <cell r="BI51">
            <v>2.6156571838888425E-3</v>
          </cell>
          <cell r="BJ51">
            <v>0.18817784474140989</v>
          </cell>
          <cell r="BK51">
            <v>1.1683170476505109E-2</v>
          </cell>
          <cell r="BL51">
            <v>0.84052063609748351</v>
          </cell>
          <cell r="BM51">
            <v>1.0110308965332886E-3</v>
          </cell>
          <cell r="BN51">
            <v>0.17915073095175349</v>
          </cell>
          <cell r="BO51">
            <v>4.7040625177172599E-3</v>
          </cell>
          <cell r="BP51">
            <v>0.83354152813869564</v>
          </cell>
        </row>
        <row r="52">
          <cell r="AN52">
            <v>52</v>
          </cell>
          <cell r="AO52">
            <v>1.6423730354529729E-3</v>
          </cell>
          <cell r="AP52">
            <v>0.23801948034303796</v>
          </cell>
          <cell r="AQ52">
            <v>5.9705555992835904E-3</v>
          </cell>
          <cell r="AR52">
            <v>0.86527756509881359</v>
          </cell>
          <cell r="AS52">
            <v>7.667811403485392E-5</v>
          </cell>
          <cell r="AT52">
            <v>0.22699870112931644</v>
          </cell>
          <cell r="AU52">
            <v>2.9036424049911204E-4</v>
          </cell>
          <cell r="AV52">
            <v>0.85959737374002909</v>
          </cell>
          <cell r="BH52">
            <v>52</v>
          </cell>
          <cell r="BI52">
            <v>2.6217696644481275E-3</v>
          </cell>
          <cell r="BJ52">
            <v>0.23899887697203312</v>
          </cell>
          <cell r="BK52">
            <v>9.5309781713417818E-3</v>
          </cell>
          <cell r="BL52">
            <v>0.86883798767087173</v>
          </cell>
          <cell r="BM52">
            <v>1.0168988778702023E-3</v>
          </cell>
          <cell r="BN52">
            <v>0.22793892189315182</v>
          </cell>
          <cell r="BO52">
            <v>3.8507868125573041E-3</v>
          </cell>
          <cell r="BP52">
            <v>0.86315779631208733</v>
          </cell>
        </row>
        <row r="53">
          <cell r="AN53">
            <v>53</v>
          </cell>
          <cell r="AO53">
            <v>1.6494221354549617E-3</v>
          </cell>
          <cell r="AP53">
            <v>0.32286857936076646</v>
          </cell>
          <cell r="AQ53">
            <v>4.577308894027206E-3</v>
          </cell>
          <cell r="AR53">
            <v>0.89599211029281056</v>
          </cell>
          <cell r="AS53">
            <v>8.3445250036763278E-5</v>
          </cell>
          <cell r="AT53">
            <v>0.30845383618633582</v>
          </cell>
          <cell r="AU53">
            <v>2.4121748772098855E-4</v>
          </cell>
          <cell r="AV53">
            <v>0.89165601888650436</v>
          </cell>
          <cell r="BH53">
            <v>53</v>
          </cell>
          <cell r="BI53">
            <v>2.6288187644501167E-3</v>
          </cell>
          <cell r="BJ53">
            <v>0.32384797598976167</v>
          </cell>
          <cell r="BK53">
            <v>7.2952310100919543E-3</v>
          </cell>
          <cell r="BL53">
            <v>0.89871003240887537</v>
          </cell>
          <cell r="BM53">
            <v>1.0236660138721119E-3</v>
          </cell>
          <cell r="BN53">
            <v>0.30939405695017114</v>
          </cell>
          <cell r="BO53">
            <v>2.9591396037857371E-3</v>
          </cell>
          <cell r="BP53">
            <v>0.89437394100256906</v>
          </cell>
        </row>
        <row r="54">
          <cell r="AN54">
            <v>54</v>
          </cell>
          <cell r="AO54">
            <v>1.6576890426333725E-3</v>
          </cell>
          <cell r="AP54">
            <v>0.49280637402051736</v>
          </cell>
          <cell r="AQ54">
            <v>3.1231936375633153E-3</v>
          </cell>
          <cell r="AR54">
            <v>0.9284791612343023</v>
          </cell>
          <cell r="AS54">
            <v>9.1381480928037409E-5</v>
          </cell>
          <cell r="AT54">
            <v>0.47159411905969661</v>
          </cell>
          <cell r="AU54">
            <v>1.7934232818841368E-4</v>
          </cell>
          <cell r="AV54">
            <v>0.92553530992492739</v>
          </cell>
          <cell r="BH54">
            <v>54</v>
          </cell>
          <cell r="BI54">
            <v>2.637085671628527E-3</v>
          </cell>
          <cell r="BJ54">
            <v>0.49378577064951251</v>
          </cell>
          <cell r="BK54">
            <v>4.9684403887087555E-3</v>
          </cell>
          <cell r="BL54">
            <v>0.93032440798544769</v>
          </cell>
          <cell r="BM54">
            <v>1.0316022447633862E-3</v>
          </cell>
          <cell r="BN54">
            <v>0.47253433982353199</v>
          </cell>
          <cell r="BO54">
            <v>2.0245890793338544E-3</v>
          </cell>
          <cell r="BP54">
            <v>0.92738055667607278</v>
          </cell>
        </row>
        <row r="55">
          <cell r="AN55">
            <v>55</v>
          </cell>
          <cell r="AO55">
            <v>1.6007075133355475E-3</v>
          </cell>
          <cell r="AP55">
            <v>0.96302765584182215</v>
          </cell>
          <cell r="AQ55">
            <v>1.6007075133355475E-3</v>
          </cell>
          <cell r="AR55">
            <v>0.96302765584182215</v>
          </cell>
          <cell r="AS55">
            <v>1.0070751333554395E-4</v>
          </cell>
          <cell r="AT55">
            <v>0.96152765584181998</v>
          </cell>
          <cell r="AU55">
            <v>1.0070751333554417E-4</v>
          </cell>
          <cell r="AV55">
            <v>0.96152765584182209</v>
          </cell>
          <cell r="BH55">
            <v>55</v>
          </cell>
          <cell r="BI55">
            <v>2.5409282771708978E-3</v>
          </cell>
          <cell r="BJ55">
            <v>0.96396787660565741</v>
          </cell>
          <cell r="BK55">
            <v>2.5409282771708978E-3</v>
          </cell>
          <cell r="BL55">
            <v>0.96396787660565741</v>
          </cell>
          <cell r="BM55">
            <v>1.0409282771708923E-3</v>
          </cell>
          <cell r="BN55">
            <v>0.96246787660565536</v>
          </cell>
          <cell r="BO55">
            <v>1.0409282771708947E-3</v>
          </cell>
          <cell r="BP55">
            <v>0.96246787660565747</v>
          </cell>
        </row>
        <row r="56">
          <cell r="AN56">
            <v>56</v>
          </cell>
          <cell r="AO56">
            <v>0</v>
          </cell>
          <cell r="AP56">
            <v>1</v>
          </cell>
          <cell r="AQ56">
            <v>0</v>
          </cell>
          <cell r="AR56">
            <v>1</v>
          </cell>
          <cell r="AS56">
            <v>0</v>
          </cell>
          <cell r="AT56">
            <v>1</v>
          </cell>
          <cell r="AU56">
            <v>0</v>
          </cell>
          <cell r="AV56">
            <v>1</v>
          </cell>
          <cell r="BH56">
            <v>56</v>
          </cell>
          <cell r="BI56">
            <v>0</v>
          </cell>
          <cell r="BJ56">
            <v>1</v>
          </cell>
          <cell r="BK56">
            <v>0</v>
          </cell>
          <cell r="BL56">
            <v>1</v>
          </cell>
          <cell r="BM56">
            <v>0</v>
          </cell>
          <cell r="BN56">
            <v>1</v>
          </cell>
          <cell r="BO56">
            <v>0</v>
          </cell>
          <cell r="BP56">
            <v>1</v>
          </cell>
        </row>
        <row r="57">
          <cell r="AN57">
            <v>57</v>
          </cell>
          <cell r="AO57">
            <v>0</v>
          </cell>
          <cell r="AP57">
            <v>0</v>
          </cell>
          <cell r="AQ57">
            <v>0</v>
          </cell>
          <cell r="AR57">
            <v>0</v>
          </cell>
          <cell r="AS57">
            <v>0</v>
          </cell>
          <cell r="AT57">
            <v>0</v>
          </cell>
          <cell r="AU57">
            <v>0</v>
          </cell>
          <cell r="AV57">
            <v>0</v>
          </cell>
          <cell r="BH57">
            <v>57</v>
          </cell>
          <cell r="BI57">
            <v>0</v>
          </cell>
          <cell r="BJ57">
            <v>0</v>
          </cell>
          <cell r="BK57">
            <v>0</v>
          </cell>
          <cell r="BL57">
            <v>0</v>
          </cell>
          <cell r="BM57">
            <v>0</v>
          </cell>
          <cell r="BN57">
            <v>0</v>
          </cell>
          <cell r="BO57">
            <v>0</v>
          </cell>
          <cell r="BP57">
            <v>0</v>
          </cell>
        </row>
        <row r="58">
          <cell r="AN58">
            <v>58</v>
          </cell>
          <cell r="AO58">
            <v>0</v>
          </cell>
          <cell r="AP58">
            <v>0</v>
          </cell>
          <cell r="AQ58">
            <v>0</v>
          </cell>
          <cell r="AR58">
            <v>0</v>
          </cell>
          <cell r="AS58">
            <v>0</v>
          </cell>
          <cell r="AT58">
            <v>0</v>
          </cell>
          <cell r="AU58">
            <v>0</v>
          </cell>
          <cell r="AV58">
            <v>0</v>
          </cell>
          <cell r="BH58">
            <v>58</v>
          </cell>
          <cell r="BI58">
            <v>0</v>
          </cell>
          <cell r="BJ58">
            <v>0</v>
          </cell>
          <cell r="BK58">
            <v>0</v>
          </cell>
          <cell r="BL58">
            <v>0</v>
          </cell>
          <cell r="BM58">
            <v>0</v>
          </cell>
          <cell r="BN58">
            <v>0</v>
          </cell>
          <cell r="BO58">
            <v>0</v>
          </cell>
          <cell r="BP58">
            <v>0</v>
          </cell>
        </row>
        <row r="59">
          <cell r="AN59">
            <v>59</v>
          </cell>
          <cell r="AO59">
            <v>0</v>
          </cell>
          <cell r="AP59">
            <v>0</v>
          </cell>
          <cell r="AQ59">
            <v>0</v>
          </cell>
          <cell r="AR59">
            <v>0</v>
          </cell>
          <cell r="AS59">
            <v>0</v>
          </cell>
          <cell r="AT59">
            <v>0</v>
          </cell>
          <cell r="AU59">
            <v>0</v>
          </cell>
          <cell r="AV59">
            <v>0</v>
          </cell>
          <cell r="BH59">
            <v>59</v>
          </cell>
          <cell r="BI59">
            <v>0</v>
          </cell>
          <cell r="BJ59">
            <v>0</v>
          </cell>
          <cell r="BK59">
            <v>0</v>
          </cell>
          <cell r="BL59">
            <v>0</v>
          </cell>
          <cell r="BM59">
            <v>0</v>
          </cell>
          <cell r="BN59">
            <v>0</v>
          </cell>
          <cell r="BO59">
            <v>0</v>
          </cell>
          <cell r="BP59">
            <v>0</v>
          </cell>
        </row>
      </sheetData>
      <sheetData sheetId="7" refreshError="1">
        <row r="22">
          <cell r="CN22">
            <v>15</v>
          </cell>
          <cell r="CO22">
            <v>4.3632767662638693E-3</v>
          </cell>
          <cell r="CP22">
            <v>5.1873892659519791E-2</v>
          </cell>
          <cell r="CQ22">
            <v>2.6014801602880369E-3</v>
          </cell>
          <cell r="CR22">
            <v>3.2736436278347325E-2</v>
          </cell>
        </row>
        <row r="23">
          <cell r="CN23">
            <v>16</v>
          </cell>
          <cell r="CO23">
            <v>4.4712335926962781E-3</v>
          </cell>
          <cell r="CP23">
            <v>5.2930396817928362E-2</v>
          </cell>
          <cell r="CQ23">
            <v>2.7029595771345017E-3</v>
          </cell>
          <cell r="CR23">
            <v>3.3867465667594437E-2</v>
          </cell>
        </row>
        <row r="24">
          <cell r="CN24">
            <v>17</v>
          </cell>
          <cell r="CO24">
            <v>4.5395775722005816E-3</v>
          </cell>
          <cell r="CP24">
            <v>5.3521085035148679E-2</v>
          </cell>
          <cell r="CQ24">
            <v>2.7672029178685466E-3</v>
          </cell>
          <cell r="CR24">
            <v>3.4530813175421671E-2</v>
          </cell>
        </row>
        <row r="25">
          <cell r="CN25">
            <v>18</v>
          </cell>
          <cell r="CO25">
            <v>4.6081796533578795E-3</v>
          </cell>
          <cell r="CP25">
            <v>5.409375817886633E-2</v>
          </cell>
          <cell r="CQ25">
            <v>2.8316888741564059E-3</v>
          </cell>
          <cell r="CR25">
            <v>3.5181141065402537E-2</v>
          </cell>
        </row>
        <row r="26">
          <cell r="CN26">
            <v>19</v>
          </cell>
          <cell r="CO26">
            <v>4.6788085972688971E-3</v>
          </cell>
          <cell r="CP26">
            <v>5.4666062344227745E-2</v>
          </cell>
          <cell r="CQ26">
            <v>2.8980800814327632E-3</v>
          </cell>
          <cell r="CR26">
            <v>3.5836785545475459E-2</v>
          </cell>
        </row>
        <row r="27">
          <cell r="CN27">
            <v>20</v>
          </cell>
          <cell r="CO27">
            <v>4.7516828591834172E-3</v>
          </cell>
          <cell r="CP27">
            <v>5.5237982578662172E-2</v>
          </cell>
          <cell r="CQ27">
            <v>2.9665818876324123E-3</v>
          </cell>
          <cell r="CR27">
            <v>3.649820541749365E-2</v>
          </cell>
        </row>
        <row r="28">
          <cell r="CN28">
            <v>21</v>
          </cell>
          <cell r="CO28">
            <v>4.8291410422290799E-3</v>
          </cell>
          <cell r="CP28">
            <v>5.5832364678007257E-2</v>
          </cell>
          <cell r="CQ28">
            <v>3.0393925796953348E-3</v>
          </cell>
          <cell r="CR28">
            <v>3.7189075987233998E-2</v>
          </cell>
        </row>
        <row r="29">
          <cell r="CN29">
            <v>22</v>
          </cell>
          <cell r="CO29">
            <v>4.9125505610359433E-3</v>
          </cell>
          <cell r="CP29">
            <v>5.646057336390712E-2</v>
          </cell>
          <cell r="CQ29">
            <v>3.1177975273737864E-3</v>
          </cell>
          <cell r="CR29">
            <v>3.7921466827097537E-2</v>
          </cell>
        </row>
        <row r="30">
          <cell r="CN30">
            <v>23</v>
          </cell>
          <cell r="CO30">
            <v>5.0025194576197559E-3</v>
          </cell>
          <cell r="CP30">
            <v>5.7124999760281903E-2</v>
          </cell>
          <cell r="CQ30">
            <v>3.2023682901625703E-3</v>
          </cell>
          <cell r="CR30">
            <v>3.8698392384034178E-2</v>
          </cell>
        </row>
        <row r="31">
          <cell r="CN31">
            <v>24</v>
          </cell>
          <cell r="CO31">
            <v>5.1007133708394587E-3</v>
          </cell>
          <cell r="CP31">
            <v>5.7838685561681619E-2</v>
          </cell>
          <cell r="CQ31">
            <v>3.2946705685890912E-3</v>
          </cell>
          <cell r="CR31">
            <v>3.9533707711732709E-2</v>
          </cell>
        </row>
        <row r="32">
          <cell r="CN32">
            <v>25</v>
          </cell>
          <cell r="CO32">
            <v>5.2080500436165788E-3</v>
          </cell>
          <cell r="CP32">
            <v>5.8605618346300972E-2</v>
          </cell>
          <cell r="CQ32">
            <v>3.3955670409995839E-3</v>
          </cell>
          <cell r="CR32">
            <v>4.0432139409355521E-2</v>
          </cell>
        </row>
        <row r="33">
          <cell r="CN33">
            <v>26</v>
          </cell>
          <cell r="CO33">
            <v>5.3246866369714933E-3</v>
          </cell>
          <cell r="CP33">
            <v>5.942079207004574E-2</v>
          </cell>
          <cell r="CQ33">
            <v>3.5052054387532034E-3</v>
          </cell>
          <cell r="CR33">
            <v>4.1389357308174252E-2</v>
          </cell>
        </row>
        <row r="34">
          <cell r="CN34">
            <v>27</v>
          </cell>
          <cell r="CO34">
            <v>5.4516863147113697E-3</v>
          </cell>
          <cell r="CP34">
            <v>6.0287802251875584E-2</v>
          </cell>
          <cell r="CQ34">
            <v>3.6245851358286873E-3</v>
          </cell>
          <cell r="CR34">
            <v>4.240980685900788E-2</v>
          </cell>
        </row>
        <row r="35">
          <cell r="CN35">
            <v>28</v>
          </cell>
          <cell r="CO35">
            <v>5.5894343498801265E-3</v>
          </cell>
          <cell r="CP35">
            <v>6.1201947164254325E-2</v>
          </cell>
          <cell r="CQ35">
            <v>3.7540682888873183E-3</v>
          </cell>
          <cell r="CR35">
            <v>4.3489594997466664E-2</v>
          </cell>
        </row>
        <row r="36">
          <cell r="CN36">
            <v>29</v>
          </cell>
          <cell r="CO36">
            <v>5.7383518498718457E-3</v>
          </cell>
          <cell r="CP36">
            <v>6.2157716652606006E-2</v>
          </cell>
          <cell r="CQ36">
            <v>3.8940507388795344E-3</v>
          </cell>
          <cell r="CR36">
            <v>4.4624084591478694E-2</v>
          </cell>
        </row>
        <row r="37">
          <cell r="CN37">
            <v>30</v>
          </cell>
          <cell r="CO37">
            <v>5.8998958095922713E-3</v>
          </cell>
          <cell r="CP37">
            <v>6.3158665671221664E-2</v>
          </cell>
          <cell r="CQ37">
            <v>4.0459020610167347E-3</v>
          </cell>
          <cell r="CR37">
            <v>4.5817893784934456E-2</v>
          </cell>
        </row>
        <row r="38">
          <cell r="CN38">
            <v>31</v>
          </cell>
          <cell r="CO38">
            <v>6.0748056441398413E-3</v>
          </cell>
          <cell r="CP38">
            <v>6.419917041535389E-2</v>
          </cell>
          <cell r="CQ38">
            <v>4.2103173054914497E-3</v>
          </cell>
          <cell r="CR38">
            <v>4.7066432959799807E-2</v>
          </cell>
        </row>
        <row r="39">
          <cell r="CN39">
            <v>32</v>
          </cell>
          <cell r="CO39">
            <v>6.2649016912452804E-3</v>
          </cell>
          <cell r="CP39">
            <v>6.5282213704023859E-2</v>
          </cell>
          <cell r="CQ39">
            <v>4.3890075897705626E-3</v>
          </cell>
          <cell r="CR39">
            <v>4.8373911056677855E-2</v>
          </cell>
        </row>
        <row r="40">
          <cell r="CN40">
            <v>33</v>
          </cell>
          <cell r="CO40">
            <v>6.4714486534767296E-3</v>
          </cell>
          <cell r="CP40">
            <v>6.6402573152572114E-2</v>
          </cell>
          <cell r="CQ40">
            <v>4.5831617342681251E-3</v>
          </cell>
          <cell r="CR40">
            <v>4.973633182813534E-2</v>
          </cell>
        </row>
        <row r="41">
          <cell r="CN41">
            <v>34</v>
          </cell>
          <cell r="CO41">
            <v>6.6959176000845602E-3</v>
          </cell>
          <cell r="CP41">
            <v>6.7554074477037998E-2</v>
          </cell>
          <cell r="CQ41">
            <v>4.7941625440794866E-3</v>
          </cell>
          <cell r="CR41">
            <v>5.1148843434176153E-2</v>
          </cell>
        </row>
        <row r="42">
          <cell r="CN42">
            <v>35</v>
          </cell>
          <cell r="CO42">
            <v>6.9380697964534438E-3</v>
          </cell>
          <cell r="CP42">
            <v>6.871132480956417E-2</v>
          </cell>
          <cell r="CQ42">
            <v>5.0217856086662372E-3</v>
          </cell>
          <cell r="CR42">
            <v>5.2587293222577221E-2</v>
          </cell>
        </row>
        <row r="43">
          <cell r="CN43">
            <v>36</v>
          </cell>
          <cell r="CO43">
            <v>7.1987068016010425E-3</v>
          </cell>
          <cell r="CP43">
            <v>6.9855801917164784E-2</v>
          </cell>
          <cell r="CQ43">
            <v>5.2667843935049804E-3</v>
          </cell>
          <cell r="CR43">
            <v>5.4034617311863709E-2</v>
          </cell>
        </row>
        <row r="44">
          <cell r="CN44">
            <v>37</v>
          </cell>
          <cell r="CO44">
            <v>7.4779365558611654E-3</v>
          </cell>
          <cell r="CP44">
            <v>7.0959163715293844E-2</v>
          </cell>
          <cell r="CQ44">
            <v>5.5292603625094949E-3</v>
          </cell>
          <cell r="CR44">
            <v>5.546399246721153E-2</v>
          </cell>
        </row>
        <row r="45">
          <cell r="CN45">
            <v>38</v>
          </cell>
          <cell r="CO45">
            <v>7.773783178775865E-3</v>
          </cell>
          <cell r="CP45">
            <v>7.1971603082942509E-2</v>
          </cell>
          <cell r="CQ45">
            <v>5.8073561880493136E-3</v>
          </cell>
          <cell r="CR45">
            <v>5.6827122719952987E-2</v>
          </cell>
        </row>
        <row r="46">
          <cell r="CN46">
            <v>39</v>
          </cell>
          <cell r="CO46">
            <v>8.0862372850103656E-3</v>
          </cell>
          <cell r="CP46">
            <v>7.285780147009488E-2</v>
          </cell>
          <cell r="CQ46">
            <v>6.1010630479097425E-3</v>
          </cell>
          <cell r="CR46">
            <v>5.8090553769685117E-2</v>
          </cell>
        </row>
        <row r="47">
          <cell r="CN47">
            <v>40</v>
          </cell>
          <cell r="CO47">
            <v>8.4142874364490049E-3</v>
          </cell>
          <cell r="CP47">
            <v>7.3570161808415635E-2</v>
          </cell>
          <cell r="CQ47">
            <v>6.4094301902620646E-3</v>
          </cell>
          <cell r="CR47">
            <v>5.9208686043959464E-2</v>
          </cell>
        </row>
        <row r="48">
          <cell r="CN48">
            <v>41</v>
          </cell>
          <cell r="CO48">
            <v>8.7579978690497506E-3</v>
          </cell>
          <cell r="CP48">
            <v>7.4065933832303435E-2</v>
          </cell>
          <cell r="CQ48">
            <v>6.7325179969067632E-3</v>
          </cell>
          <cell r="CR48">
            <v>6.0141068622443832E-2</v>
          </cell>
        </row>
        <row r="49">
          <cell r="CN49">
            <v>42</v>
          </cell>
          <cell r="CO49">
            <v>9.1190118626993596E-3</v>
          </cell>
          <cell r="CP49">
            <v>7.4309013270892357E-2</v>
          </cell>
          <cell r="CQ49">
            <v>7.0718711509373967E-3</v>
          </cell>
          <cell r="CR49">
            <v>6.0854211339024918E-2</v>
          </cell>
        </row>
        <row r="50">
          <cell r="CN50">
            <v>43</v>
          </cell>
          <cell r="CO50">
            <v>9.4982453265844129E-3</v>
          </cell>
          <cell r="CP50">
            <v>7.4250055307268165E-2</v>
          </cell>
          <cell r="CQ50">
            <v>7.4283506069893496E-3</v>
          </cell>
          <cell r="CR50">
            <v>6.1301587461860652E-2</v>
          </cell>
        </row>
        <row r="51">
          <cell r="CN51">
            <v>44</v>
          </cell>
          <cell r="CO51">
            <v>9.8971468853365115E-3</v>
          </cell>
          <cell r="CP51">
            <v>7.3835224248266079E-2</v>
          </cell>
          <cell r="CQ51">
            <v>7.8033180722163189E-3</v>
          </cell>
          <cell r="CR51">
            <v>6.1432480347010404E-2</v>
          </cell>
        </row>
        <row r="52">
          <cell r="CN52">
            <v>45</v>
          </cell>
          <cell r="CO52">
            <v>1.031643700082875E-2</v>
          </cell>
          <cell r="CP52">
            <v>7.2995756790418628E-2</v>
          </cell>
          <cell r="CQ52">
            <v>8.1974507807790233E-3</v>
          </cell>
          <cell r="CR52">
            <v>6.1181544287732169E-2</v>
          </cell>
        </row>
        <row r="53">
          <cell r="CN53">
            <v>46</v>
          </cell>
          <cell r="CO53">
            <v>1.0756123560692945E-2</v>
          </cell>
          <cell r="CP53">
            <v>7.164789009162699E-2</v>
          </cell>
          <cell r="CQ53">
            <v>8.6107561470513683E-3</v>
          </cell>
          <cell r="CR53">
            <v>6.046881160158505E-2</v>
          </cell>
        </row>
        <row r="54">
          <cell r="CN54">
            <v>47</v>
          </cell>
          <cell r="CO54">
            <v>1.1216681617113837E-2</v>
          </cell>
          <cell r="CP54">
            <v>6.969951912136671E-2</v>
          </cell>
          <cell r="CQ54">
            <v>9.0436807200870058E-3</v>
          </cell>
          <cell r="CR54">
            <v>5.9206439251419746E-2</v>
          </cell>
        </row>
        <row r="55">
          <cell r="CN55">
            <v>48</v>
          </cell>
          <cell r="CO55">
            <v>1.1697319319144365E-2</v>
          </cell>
          <cell r="CP55">
            <v>6.7038168986946547E-2</v>
          </cell>
          <cell r="CQ55">
            <v>9.495480159995703E-3</v>
          </cell>
          <cell r="CR55">
            <v>5.7286748245747567E-2</v>
          </cell>
        </row>
        <row r="56">
          <cell r="CN56">
            <v>49</v>
          </cell>
          <cell r="CO56">
            <v>1.2198106579975977E-2</v>
          </cell>
          <cell r="CP56">
            <v>6.354221322188007E-2</v>
          </cell>
          <cell r="CQ56">
            <v>9.9662201851774181E-3</v>
          </cell>
          <cell r="CR56">
            <v>5.4593539715107491E-2</v>
          </cell>
        </row>
        <row r="57">
          <cell r="CN57">
            <v>50</v>
          </cell>
          <cell r="CO57">
            <v>1.2717419672049101E-2</v>
          </cell>
          <cell r="CP57">
            <v>5.9065337152306996E-2</v>
          </cell>
          <cell r="CQ57">
            <v>1.0454374491726154E-2</v>
          </cell>
          <cell r="CR57">
            <v>5.098669063972662E-2</v>
          </cell>
        </row>
        <row r="58">
          <cell r="CN58">
            <v>51</v>
          </cell>
          <cell r="CO58">
            <v>1.3253982750860142E-2</v>
          </cell>
          <cell r="CP58">
            <v>5.3446174653713215E-2</v>
          </cell>
          <cell r="CQ58">
            <v>1.0958743785808533E-2</v>
          </cell>
          <cell r="CR58">
            <v>4.6311901441649268E-2</v>
          </cell>
        </row>
        <row r="59">
          <cell r="CN59">
            <v>52</v>
          </cell>
          <cell r="CO59">
            <v>1.3809850576787472E-2</v>
          </cell>
          <cell r="CP59">
            <v>4.6514196638657586E-2</v>
          </cell>
          <cell r="CQ59">
            <v>1.1481259542180221E-2</v>
          </cell>
          <cell r="CR59">
            <v>4.0406579467687755E-2</v>
          </cell>
        </row>
        <row r="60">
          <cell r="CN60">
            <v>53</v>
          </cell>
          <cell r="CO60">
            <v>1.4384078644288969E-2</v>
          </cell>
          <cell r="CP60">
            <v>3.80590022632913E-2</v>
          </cell>
          <cell r="CQ60">
            <v>1.2021033925631627E-2</v>
          </cell>
          <cell r="CR60">
            <v>3.3069502672630188E-2</v>
          </cell>
        </row>
        <row r="61">
          <cell r="CN61">
            <v>54</v>
          </cell>
          <cell r="CO61">
            <v>1.497758747803204E-2</v>
          </cell>
          <cell r="CP61">
            <v>2.784398083377514E-2</v>
          </cell>
          <cell r="CQ61">
            <v>1.2578932229350116E-2</v>
          </cell>
          <cell r="CR61">
            <v>2.4074512108671963E-2</v>
          </cell>
        </row>
        <row r="62">
          <cell r="CN62">
            <v>55</v>
          </cell>
          <cell r="CO62">
            <v>1.3157410548998319E-2</v>
          </cell>
          <cell r="CP62">
            <v>1.3157410548998319E-2</v>
          </cell>
          <cell r="CQ62">
            <v>1.3157410548998319E-2</v>
          </cell>
          <cell r="CR62">
            <v>1.3157410548998319E-2</v>
          </cell>
        </row>
        <row r="63">
          <cell r="CN63">
            <v>56</v>
          </cell>
          <cell r="CO63">
            <v>0</v>
          </cell>
          <cell r="CP63">
            <v>0</v>
          </cell>
          <cell r="CQ63">
            <v>0</v>
          </cell>
          <cell r="CR63">
            <v>0</v>
          </cell>
        </row>
        <row r="64">
          <cell r="CN64">
            <v>57</v>
          </cell>
          <cell r="CO64">
            <v>0</v>
          </cell>
          <cell r="CP64">
            <v>0</v>
          </cell>
          <cell r="CQ64">
            <v>0</v>
          </cell>
          <cell r="CR64">
            <v>0</v>
          </cell>
        </row>
      </sheetData>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3)"/>
      <sheetName val="Cover"/>
      <sheetName val="Bab"/>
      <sheetName val="Daftar Isi"/>
      <sheetName val="Laporan"/>
      <sheetName val="Catatan"/>
      <sheetName val="Penjelasan"/>
      <sheetName val="Lampiran"/>
      <sheetName val="Top Lampiran"/>
      <sheetName val="KKP"/>
      <sheetName val="CTN"/>
      <sheetName val="Sheet1"/>
      <sheetName val="PR"/>
      <sheetName val="PLL"/>
      <sheetName val="PK"/>
      <sheetName val="PNR"/>
      <sheetName val="PI"/>
      <sheetName val="Inventaris"/>
      <sheetName val="REKAP"/>
      <sheetName val="Sheet2"/>
      <sheetName val="CF"/>
      <sheetName val="ACC"/>
      <sheetName val="KAS"/>
      <sheetName val="BANK"/>
      <sheetName val="NL"/>
      <sheetName val="DAP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8">
          <cell r="B8" t="str">
            <v>1.0</v>
          </cell>
          <cell r="C8" t="str">
            <v>KAS &amp; SETARA KAS AWAL</v>
          </cell>
        </row>
        <row r="9">
          <cell r="B9" t="str">
            <v>1.1</v>
          </cell>
          <cell r="C9" t="str">
            <v>Kas</v>
          </cell>
        </row>
        <row r="10">
          <cell r="B10" t="str">
            <v>1.2</v>
          </cell>
          <cell r="C10" t="str">
            <v>Bank</v>
          </cell>
        </row>
        <row r="11">
          <cell r="B11" t="str">
            <v>2.0</v>
          </cell>
          <cell r="C11" t="str">
            <v>SUMBER DANA</v>
          </cell>
        </row>
        <row r="12">
          <cell r="B12" t="str">
            <v>2.1</v>
          </cell>
          <cell r="C12" t="str">
            <v>Penerimaan Dana</v>
          </cell>
        </row>
        <row r="13">
          <cell r="B13" t="str">
            <v>2.1.1</v>
          </cell>
          <cell r="C13" t="str">
            <v>Bantuan Dana</v>
          </cell>
        </row>
        <row r="14">
          <cell r="B14" t="str">
            <v>2.1.1.1</v>
          </cell>
          <cell r="C14" t="str">
            <v>Bantuan Dana Pemerintah Propinsi Kaltim Melalui APBN Murni</v>
          </cell>
        </row>
        <row r="15">
          <cell r="B15" t="str">
            <v>2.1.1.2</v>
          </cell>
          <cell r="C15" t="str">
            <v>Bantuan Dana Pemerintah Propinsi Kaltim</v>
          </cell>
        </row>
        <row r="16">
          <cell r="B16" t="str">
            <v>2.1.1.3</v>
          </cell>
          <cell r="C16" t="str">
            <v>Bantuan Dana Pemerintah Kota Samarinda</v>
          </cell>
        </row>
        <row r="17">
          <cell r="B17" t="str">
            <v>2.1.1.4</v>
          </cell>
          <cell r="C17" t="str">
            <v>Bantuan Dana Ketua Umum</v>
          </cell>
        </row>
        <row r="18">
          <cell r="B18" t="str">
            <v>2.1.1.5</v>
          </cell>
          <cell r="C18" t="str">
            <v>Bantuan Dana Bendahara</v>
          </cell>
        </row>
        <row r="19">
          <cell r="B19" t="str">
            <v>2.1.1.6</v>
          </cell>
          <cell r="C19" t="str">
            <v>Bantuan Dana - Didik M</v>
          </cell>
        </row>
        <row r="20">
          <cell r="B20" t="str">
            <v>2.1.1.7</v>
          </cell>
          <cell r="C20" t="str">
            <v>Bantuan Dana Wakil Bendahara - Munir Ahmad</v>
          </cell>
        </row>
        <row r="21">
          <cell r="B21" t="str">
            <v>2.1.2</v>
          </cell>
          <cell r="C21" t="str">
            <v xml:space="preserve">Pinjaman Dana </v>
          </cell>
        </row>
        <row r="22">
          <cell r="B22" t="str">
            <v>2.1.2.01</v>
          </cell>
          <cell r="C22" t="str">
            <v>Pinjaman Dana Ketua Umum</v>
          </cell>
        </row>
        <row r="23">
          <cell r="B23" t="str">
            <v>2.1.2.02</v>
          </cell>
          <cell r="C23" t="str">
            <v>Pinjaman Staf Vina</v>
          </cell>
        </row>
        <row r="24">
          <cell r="B24" t="str">
            <v>2.2</v>
          </cell>
          <cell r="C24" t="str">
            <v>Penerimaan Lainnya</v>
          </cell>
        </row>
        <row r="25">
          <cell r="B25" t="str">
            <v>2.2.1</v>
          </cell>
          <cell r="C25" t="str">
            <v>Pendapatan Jasa Giro</v>
          </cell>
        </row>
        <row r="26">
          <cell r="B26" t="str">
            <v>3.0</v>
          </cell>
          <cell r="C26" t="str">
            <v>PENGUNAAN DANA</v>
          </cell>
        </row>
        <row r="27">
          <cell r="B27" t="str">
            <v>3.1</v>
          </cell>
          <cell r="C27" t="str">
            <v>Pengeluaran Rutin</v>
          </cell>
        </row>
        <row r="28">
          <cell r="B28" t="str">
            <v>3.1.1</v>
          </cell>
          <cell r="C28" t="str">
            <v>Biaya Honor Pengurus Sekretariat</v>
          </cell>
        </row>
        <row r="29">
          <cell r="B29" t="str">
            <v>3.1.2</v>
          </cell>
          <cell r="C29" t="str">
            <v>Biaya Administrasi Kantor</v>
          </cell>
        </row>
        <row r="30">
          <cell r="B30" t="str">
            <v>3.1.2.1</v>
          </cell>
          <cell r="C30" t="str">
            <v>Biaya Foto Copy</v>
          </cell>
        </row>
        <row r="31">
          <cell r="B31" t="str">
            <v>3.1.2.2</v>
          </cell>
          <cell r="C31" t="str">
            <v>Biaya Cetak / Jilid</v>
          </cell>
        </row>
        <row r="32">
          <cell r="B32" t="str">
            <v>3.1.2.3</v>
          </cell>
          <cell r="C32" t="str">
            <v>Biaya Alat Tulis Kantor</v>
          </cell>
        </row>
        <row r="33">
          <cell r="B33" t="str">
            <v>3.1.2.4</v>
          </cell>
          <cell r="C33" t="str">
            <v>Biaya Perlengkapan Kantor</v>
          </cell>
        </row>
        <row r="34">
          <cell r="B34" t="str">
            <v>3.1.2.5</v>
          </cell>
          <cell r="C34" t="str">
            <v>Biaya Kirim, Prangko &amp; Fax</v>
          </cell>
        </row>
        <row r="35">
          <cell r="B35" t="str">
            <v>3.1.3</v>
          </cell>
          <cell r="C35" t="str">
            <v>Biaya Konsumsi Sekretariat</v>
          </cell>
        </row>
        <row r="36">
          <cell r="B36" t="str">
            <v>3.1.4</v>
          </cell>
          <cell r="C36" t="str">
            <v>Biaya Rekening Air, Telepon, Listrik &amp; Hanphone</v>
          </cell>
        </row>
        <row r="37">
          <cell r="B37" t="str">
            <v>3.1.4.1</v>
          </cell>
          <cell r="C37" t="str">
            <v>Biaya Rekening Listrik</v>
          </cell>
        </row>
        <row r="38">
          <cell r="B38" t="str">
            <v>3.1.4.2</v>
          </cell>
          <cell r="C38" t="str">
            <v>Biaya Rekening Air</v>
          </cell>
        </row>
        <row r="39">
          <cell r="B39" t="str">
            <v>3.1.4.3</v>
          </cell>
          <cell r="C39" t="str">
            <v>Biaya Rekening Telephone</v>
          </cell>
        </row>
        <row r="40">
          <cell r="B40" t="str">
            <v>3.1.4.4</v>
          </cell>
          <cell r="C40" t="str">
            <v>Biaya Rekening Hanphone</v>
          </cell>
        </row>
        <row r="41">
          <cell r="B41" t="str">
            <v>3.1.5</v>
          </cell>
          <cell r="C41" t="str">
            <v>Biaya Langganan Koran / Surat Kabar</v>
          </cell>
        </row>
        <row r="42">
          <cell r="B42" t="str">
            <v>3.1.6</v>
          </cell>
          <cell r="C42" t="str">
            <v>Biaya Transportasi &amp; BBM</v>
          </cell>
        </row>
        <row r="43">
          <cell r="B43" t="str">
            <v>3.1.6.1</v>
          </cell>
          <cell r="C43" t="str">
            <v>Biaya Transportasi</v>
          </cell>
        </row>
        <row r="44">
          <cell r="B44" t="str">
            <v>3.1.6.2</v>
          </cell>
          <cell r="C44" t="str">
            <v>Biaya Bahan Bakar Minyak (BBM)</v>
          </cell>
        </row>
        <row r="45">
          <cell r="B45" t="str">
            <v>3.2</v>
          </cell>
          <cell r="C45" t="str">
            <v>Pengeluaran Non Rutin</v>
          </cell>
        </row>
        <row r="46">
          <cell r="B46" t="str">
            <v>3.2.1</v>
          </cell>
          <cell r="C46" t="str">
            <v>Biaya Pemeliharaan</v>
          </cell>
        </row>
        <row r="47">
          <cell r="B47" t="str">
            <v>3.2.1.1</v>
          </cell>
          <cell r="C47" t="str">
            <v>Biaya Pemeliharaan Sekretariat</v>
          </cell>
        </row>
        <row r="48">
          <cell r="B48" t="str">
            <v>3.2.1.2</v>
          </cell>
          <cell r="C48" t="str">
            <v>Biaya Pemeliharaan Kendaraan</v>
          </cell>
        </row>
        <row r="49">
          <cell r="B49" t="str">
            <v>3.2.1.3</v>
          </cell>
          <cell r="C49" t="str">
            <v>Biaya Pemeliharaan Inventaris Kantor</v>
          </cell>
        </row>
        <row r="50">
          <cell r="B50" t="str">
            <v>3.2.2</v>
          </cell>
          <cell r="C50" t="str">
            <v>Biaya Surat Kendaraan &amp; SIM</v>
          </cell>
        </row>
        <row r="51">
          <cell r="B51" t="str">
            <v>3.2.3</v>
          </cell>
          <cell r="C51" t="str">
            <v>Pinjaman</v>
          </cell>
        </row>
        <row r="52">
          <cell r="B52" t="str">
            <v>3.2.3.01</v>
          </cell>
          <cell r="C52" t="str">
            <v>Pembembalian Pinjaman Ketua Umum</v>
          </cell>
        </row>
        <row r="53">
          <cell r="B53" t="str">
            <v>3.2.3.02</v>
          </cell>
          <cell r="C53" t="str">
            <v>Angsuran Pembayaran Komputer</v>
          </cell>
        </row>
        <row r="54">
          <cell r="B54" t="str">
            <v>3.2.4</v>
          </cell>
          <cell r="C54" t="str">
            <v>Biaya Pengurusan Surat &amp; Ijin-ijin</v>
          </cell>
        </row>
        <row r="55">
          <cell r="B55" t="str">
            <v>3.3</v>
          </cell>
          <cell r="C55" t="str">
            <v>Pengeluaran Khusus</v>
          </cell>
        </row>
        <row r="56">
          <cell r="B56" t="str">
            <v>3.3.1</v>
          </cell>
          <cell r="C56" t="str">
            <v>Biaya Perjalanan Dinas &amp; Akomodasi</v>
          </cell>
        </row>
        <row r="57">
          <cell r="B57" t="str">
            <v>3.3.2</v>
          </cell>
          <cell r="C57" t="str">
            <v>Biaya Sumbangan / Bantuan</v>
          </cell>
        </row>
        <row r="58">
          <cell r="B58" t="str">
            <v>3.3.3</v>
          </cell>
          <cell r="C58" t="str">
            <v>Uang Saku / Uang Makan</v>
          </cell>
        </row>
        <row r="59">
          <cell r="B59" t="str">
            <v>3.3.4</v>
          </cell>
          <cell r="C59" t="str">
            <v>Biaya Seminar / Pelatihan / Musawarah</v>
          </cell>
        </row>
        <row r="60">
          <cell r="B60" t="str">
            <v>3.3.4.1</v>
          </cell>
          <cell r="C60" t="str">
            <v>Biaya Konsumsi Seminar / Pelatihan / Musawarah</v>
          </cell>
        </row>
        <row r="61">
          <cell r="B61" t="str">
            <v>3.3.4.2</v>
          </cell>
          <cell r="C61" t="str">
            <v>Biaya Spanduk / Undangan</v>
          </cell>
        </row>
        <row r="62">
          <cell r="B62" t="str">
            <v>3.3.4.3</v>
          </cell>
          <cell r="C62" t="str">
            <v>Biaya Publikasi &amp; Dokumentasi</v>
          </cell>
        </row>
        <row r="63">
          <cell r="B63" t="str">
            <v>3.3.4.4</v>
          </cell>
          <cell r="C63" t="str">
            <v>Biaya Perlengkapan Kegiatan</v>
          </cell>
        </row>
        <row r="64">
          <cell r="B64" t="str">
            <v>3.3.4.5</v>
          </cell>
          <cell r="C64" t="str">
            <v>Biaya Kegiatan Seminal / Pelatihan / Musyarawah</v>
          </cell>
        </row>
        <row r="65">
          <cell r="B65" t="str">
            <v>3.3.5</v>
          </cell>
          <cell r="C65" t="str">
            <v>Biaya Iklan / Ucapan / Karangan Bunga / Cendra Mata</v>
          </cell>
        </row>
        <row r="66">
          <cell r="B66" t="str">
            <v>3.3.6</v>
          </cell>
          <cell r="C66" t="str">
            <v>Tunjangan Hari Raya</v>
          </cell>
        </row>
        <row r="67">
          <cell r="B67" t="str">
            <v>3.3.7</v>
          </cell>
          <cell r="C67" t="str">
            <v>Pesangon</v>
          </cell>
        </row>
        <row r="68">
          <cell r="B68" t="str">
            <v>3.3.8</v>
          </cell>
          <cell r="C68" t="str">
            <v>Pengeluaran Khusus Lainnya</v>
          </cell>
        </row>
        <row r="69">
          <cell r="B69" t="str">
            <v>3.3.9</v>
          </cell>
          <cell r="C69" t="str">
            <v>Biaya Operasional Kegiatan KNPI</v>
          </cell>
        </row>
        <row r="70">
          <cell r="B70" t="str">
            <v>3.3.9.1</v>
          </cell>
          <cell r="C70" t="str">
            <v>Biaya Sewa Gedung</v>
          </cell>
        </row>
        <row r="71">
          <cell r="B71" t="str">
            <v>3.3.9.2</v>
          </cell>
          <cell r="C71" t="str">
            <v>Biaya Transportasi &amp; BBM</v>
          </cell>
        </row>
        <row r="72">
          <cell r="B72" t="str">
            <v>3.3.9.3</v>
          </cell>
          <cell r="C72" t="str">
            <v>Uang Saku / Uang Makan</v>
          </cell>
        </row>
        <row r="73">
          <cell r="B73" t="str">
            <v>3.3.9.4</v>
          </cell>
          <cell r="C73" t="str">
            <v>Biaya Publikasi &amp; Dokumentasi</v>
          </cell>
        </row>
        <row r="74">
          <cell r="B74" t="str">
            <v>3.3.9.5</v>
          </cell>
        </row>
        <row r="75">
          <cell r="B75" t="str">
            <v>3.3.9.6</v>
          </cell>
        </row>
        <row r="76">
          <cell r="B76" t="str">
            <v>3.3.9.7</v>
          </cell>
        </row>
        <row r="77">
          <cell r="B77" t="str">
            <v>3.3.9.8</v>
          </cell>
        </row>
        <row r="78">
          <cell r="B78" t="str">
            <v>3.3.9.9</v>
          </cell>
          <cell r="C78" t="str">
            <v>Biaya Operasional Kegiatan Lainnya</v>
          </cell>
        </row>
        <row r="79">
          <cell r="B79" t="str">
            <v>3.4</v>
          </cell>
          <cell r="C79" t="str">
            <v>Pengeluaran Pembelian Inventaris</v>
          </cell>
        </row>
        <row r="80">
          <cell r="B80" t="str">
            <v>3.5</v>
          </cell>
          <cell r="C80" t="str">
            <v>Pengeluaran Lain-lain</v>
          </cell>
        </row>
        <row r="81">
          <cell r="B81" t="str">
            <v>3.5.1</v>
          </cell>
          <cell r="C81" t="str">
            <v>Pajak Jasa Giro</v>
          </cell>
        </row>
        <row r="82">
          <cell r="B82" t="str">
            <v>3.5.2</v>
          </cell>
          <cell r="C82" t="str">
            <v>Biaya Administrasi Bank</v>
          </cell>
        </row>
        <row r="83">
          <cell r="B83" t="str">
            <v>3.5.3</v>
          </cell>
          <cell r="C83" t="str">
            <v>Biaya Bank Lainnya</v>
          </cell>
        </row>
      </sheetData>
      <sheetData sheetId="22"/>
      <sheetData sheetId="23"/>
      <sheetData sheetId="24"/>
      <sheetData sheetId="25"/>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3)"/>
      <sheetName val="Cover"/>
      <sheetName val="Bab"/>
      <sheetName val="Daftar Isi"/>
      <sheetName val="Laporan"/>
      <sheetName val="Catatan"/>
      <sheetName val="Penjelasan"/>
      <sheetName val="Lampiran"/>
      <sheetName val="Top Lampiran"/>
      <sheetName val="KKP"/>
      <sheetName val="CTN"/>
      <sheetName val="Sheet1"/>
      <sheetName val="PR"/>
      <sheetName val="PLL"/>
      <sheetName val="PK"/>
      <sheetName val="PNR"/>
      <sheetName val="PI"/>
      <sheetName val="Inventaris"/>
      <sheetName val="REKAP"/>
      <sheetName val="Sheet2"/>
      <sheetName val="CF"/>
      <sheetName val="ACC"/>
      <sheetName val="KAS"/>
      <sheetName val="BANK"/>
      <sheetName val="NL"/>
      <sheetName val="DAPUR"/>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8">
          <cell r="B8" t="str">
            <v>1.0</v>
          </cell>
          <cell r="C8" t="str">
            <v>KAS &amp; SETARA KAS AWAL</v>
          </cell>
        </row>
        <row r="9">
          <cell r="B9" t="str">
            <v>1.1</v>
          </cell>
          <cell r="C9" t="str">
            <v>Kas</v>
          </cell>
        </row>
        <row r="10">
          <cell r="B10" t="str">
            <v>1.2</v>
          </cell>
          <cell r="C10" t="str">
            <v>Bank</v>
          </cell>
        </row>
        <row r="11">
          <cell r="B11" t="str">
            <v>2.0</v>
          </cell>
          <cell r="C11" t="str">
            <v>SUMBER DANA</v>
          </cell>
        </row>
        <row r="12">
          <cell r="B12" t="str">
            <v>2.1</v>
          </cell>
          <cell r="C12" t="str">
            <v>Penerimaan Dana</v>
          </cell>
        </row>
        <row r="13">
          <cell r="B13" t="str">
            <v>2.1.1</v>
          </cell>
          <cell r="C13" t="str">
            <v>Bantuan Dana</v>
          </cell>
        </row>
        <row r="14">
          <cell r="B14" t="str">
            <v>2.1.1.1</v>
          </cell>
          <cell r="C14" t="str">
            <v>Bantuan Dana Pemerintah Propinsi Kaltim Melalui APBN Murni</v>
          </cell>
        </row>
        <row r="15">
          <cell r="B15" t="str">
            <v>2.1.1.2</v>
          </cell>
          <cell r="C15" t="str">
            <v>Bantuan Dana Pemerintah Propinsi Kaltim</v>
          </cell>
        </row>
        <row r="16">
          <cell r="B16" t="str">
            <v>2.1.1.3</v>
          </cell>
          <cell r="C16" t="str">
            <v>Bantuan Dana Pemerintah Kota Samarinda</v>
          </cell>
        </row>
        <row r="17">
          <cell r="B17" t="str">
            <v>2.1.1.4</v>
          </cell>
          <cell r="C17" t="str">
            <v>Bantuan Dana Ketua Umum</v>
          </cell>
        </row>
        <row r="18">
          <cell r="B18" t="str">
            <v>2.1.1.5</v>
          </cell>
          <cell r="C18" t="str">
            <v>Bantuan Dana Bendahara</v>
          </cell>
        </row>
        <row r="19">
          <cell r="B19" t="str">
            <v>2.1.1.6</v>
          </cell>
          <cell r="C19" t="str">
            <v>Bantuan Dana - Didik M</v>
          </cell>
        </row>
        <row r="20">
          <cell r="B20" t="str">
            <v>2.1.1.7</v>
          </cell>
          <cell r="C20" t="str">
            <v>Bantuan Dana Wakil Bendahara - Munir Ahmad</v>
          </cell>
        </row>
        <row r="21">
          <cell r="B21" t="str">
            <v>2.1.2</v>
          </cell>
          <cell r="C21" t="str">
            <v xml:space="preserve">Pinjaman Dana </v>
          </cell>
        </row>
        <row r="22">
          <cell r="B22" t="str">
            <v>2.1.2.01</v>
          </cell>
          <cell r="C22" t="str">
            <v>Pinjaman Dana Ketua Umum</v>
          </cell>
        </row>
        <row r="23">
          <cell r="B23" t="str">
            <v>2.1.2.02</v>
          </cell>
          <cell r="C23" t="str">
            <v>Pinjaman Staf Vina</v>
          </cell>
        </row>
        <row r="24">
          <cell r="B24" t="str">
            <v>2.2</v>
          </cell>
          <cell r="C24" t="str">
            <v>Penerimaan Lainnya</v>
          </cell>
        </row>
        <row r="25">
          <cell r="B25" t="str">
            <v>2.2.1</v>
          </cell>
          <cell r="C25" t="str">
            <v>Pendapatan Jasa Giro</v>
          </cell>
        </row>
        <row r="26">
          <cell r="B26" t="str">
            <v>3.0</v>
          </cell>
          <cell r="C26" t="str">
            <v>PENGUNAAN DANA</v>
          </cell>
        </row>
        <row r="27">
          <cell r="B27" t="str">
            <v>3.1</v>
          </cell>
          <cell r="C27" t="str">
            <v>Pengeluaran Rutin</v>
          </cell>
        </row>
        <row r="28">
          <cell r="B28" t="str">
            <v>3.1.1</v>
          </cell>
          <cell r="C28" t="str">
            <v>Biaya Honor Pengurus Sekretariat</v>
          </cell>
        </row>
        <row r="29">
          <cell r="B29" t="str">
            <v>3.1.2</v>
          </cell>
          <cell r="C29" t="str">
            <v>Biaya Administrasi Kantor</v>
          </cell>
        </row>
        <row r="30">
          <cell r="B30" t="str">
            <v>3.1.2.1</v>
          </cell>
          <cell r="C30" t="str">
            <v>Biaya Foto Copy</v>
          </cell>
        </row>
        <row r="31">
          <cell r="B31" t="str">
            <v>3.1.2.2</v>
          </cell>
          <cell r="C31" t="str">
            <v>Biaya Cetak / Jilid</v>
          </cell>
        </row>
        <row r="32">
          <cell r="B32" t="str">
            <v>3.1.2.3</v>
          </cell>
          <cell r="C32" t="str">
            <v>Biaya Alat Tulis Kantor</v>
          </cell>
        </row>
        <row r="33">
          <cell r="B33" t="str">
            <v>3.1.2.4</v>
          </cell>
          <cell r="C33" t="str">
            <v>Biaya Perlengkapan Kantor</v>
          </cell>
        </row>
        <row r="34">
          <cell r="B34" t="str">
            <v>3.1.2.5</v>
          </cell>
          <cell r="C34" t="str">
            <v>Biaya Kirim, Prangko &amp; Fax</v>
          </cell>
        </row>
        <row r="35">
          <cell r="B35" t="str">
            <v>3.1.3</v>
          </cell>
          <cell r="C35" t="str">
            <v>Biaya Konsumsi Sekretariat</v>
          </cell>
        </row>
        <row r="36">
          <cell r="B36" t="str">
            <v>3.1.4</v>
          </cell>
          <cell r="C36" t="str">
            <v>Biaya Rekening Air, Telepon, Listrik &amp; Hanphone</v>
          </cell>
        </row>
        <row r="37">
          <cell r="B37" t="str">
            <v>3.1.4.1</v>
          </cell>
          <cell r="C37" t="str">
            <v>Biaya Rekening Listrik</v>
          </cell>
        </row>
        <row r="38">
          <cell r="B38" t="str">
            <v>3.1.4.2</v>
          </cell>
          <cell r="C38" t="str">
            <v>Biaya Rekening Air</v>
          </cell>
        </row>
        <row r="39">
          <cell r="B39" t="str">
            <v>3.1.4.3</v>
          </cell>
          <cell r="C39" t="str">
            <v>Biaya Rekening Telephone</v>
          </cell>
        </row>
        <row r="40">
          <cell r="B40" t="str">
            <v>3.1.4.4</v>
          </cell>
          <cell r="C40" t="str">
            <v>Biaya Rekening Hanphone</v>
          </cell>
        </row>
        <row r="41">
          <cell r="B41" t="str">
            <v>3.1.5</v>
          </cell>
          <cell r="C41" t="str">
            <v>Biaya Langganan Koran / Surat Kabar</v>
          </cell>
        </row>
        <row r="42">
          <cell r="B42" t="str">
            <v>3.1.6</v>
          </cell>
          <cell r="C42" t="str">
            <v>Biaya Transportasi &amp; BBM</v>
          </cell>
        </row>
        <row r="43">
          <cell r="B43" t="str">
            <v>3.1.6.1</v>
          </cell>
          <cell r="C43" t="str">
            <v>Biaya Transportasi</v>
          </cell>
        </row>
        <row r="44">
          <cell r="B44" t="str">
            <v>3.1.6.2</v>
          </cell>
          <cell r="C44" t="str">
            <v>Biaya Bahan Bakar Minyak (BBM)</v>
          </cell>
        </row>
        <row r="45">
          <cell r="B45" t="str">
            <v>3.2</v>
          </cell>
          <cell r="C45" t="str">
            <v>Pengeluaran Non Rutin</v>
          </cell>
        </row>
        <row r="46">
          <cell r="B46" t="str">
            <v>3.2.1</v>
          </cell>
          <cell r="C46" t="str">
            <v>Biaya Pemeliharaan</v>
          </cell>
        </row>
        <row r="47">
          <cell r="B47" t="str">
            <v>3.2.1.1</v>
          </cell>
          <cell r="C47" t="str">
            <v>Biaya Pemeliharaan Sekretariat</v>
          </cell>
        </row>
        <row r="48">
          <cell r="B48" t="str">
            <v>3.2.1.2</v>
          </cell>
          <cell r="C48" t="str">
            <v>Biaya Pemeliharaan Kendaraan</v>
          </cell>
        </row>
        <row r="49">
          <cell r="B49" t="str">
            <v>3.2.1.3</v>
          </cell>
          <cell r="C49" t="str">
            <v>Biaya Pemeliharaan Inventaris Kantor</v>
          </cell>
        </row>
        <row r="50">
          <cell r="B50" t="str">
            <v>3.2.2</v>
          </cell>
          <cell r="C50" t="str">
            <v>Biaya Surat Kendaraan &amp; SIM</v>
          </cell>
        </row>
        <row r="51">
          <cell r="B51" t="str">
            <v>3.2.3</v>
          </cell>
          <cell r="C51" t="str">
            <v>Pinjaman</v>
          </cell>
        </row>
        <row r="52">
          <cell r="B52" t="str">
            <v>3.2.3.01</v>
          </cell>
          <cell r="C52" t="str">
            <v>Pembembalian Pinjaman Ketua Umum</v>
          </cell>
        </row>
        <row r="53">
          <cell r="B53" t="str">
            <v>3.2.3.02</v>
          </cell>
          <cell r="C53" t="str">
            <v>Angsuran Pembayaran Komputer</v>
          </cell>
        </row>
        <row r="54">
          <cell r="B54" t="str">
            <v>3.2.4</v>
          </cell>
          <cell r="C54" t="str">
            <v>Biaya Pengurusan Surat &amp; Ijin-ijin</v>
          </cell>
        </row>
        <row r="55">
          <cell r="B55" t="str">
            <v>3.3</v>
          </cell>
          <cell r="C55" t="str">
            <v>Pengeluaran Khusus</v>
          </cell>
        </row>
        <row r="56">
          <cell r="B56" t="str">
            <v>3.3.1</v>
          </cell>
          <cell r="C56" t="str">
            <v>Biaya Perjalanan Dinas &amp; Akomodasi</v>
          </cell>
        </row>
        <row r="57">
          <cell r="B57" t="str">
            <v>3.3.2</v>
          </cell>
          <cell r="C57" t="str">
            <v>Biaya Sumbangan / Bantuan</v>
          </cell>
        </row>
        <row r="58">
          <cell r="B58" t="str">
            <v>3.3.3</v>
          </cell>
          <cell r="C58" t="str">
            <v>Uang Saku / Uang Makan</v>
          </cell>
        </row>
        <row r="59">
          <cell r="B59" t="str">
            <v>3.3.4</v>
          </cell>
          <cell r="C59" t="str">
            <v>Biaya Seminar / Pelatihan / Musawarah</v>
          </cell>
        </row>
        <row r="60">
          <cell r="B60" t="str">
            <v>3.3.4.1</v>
          </cell>
          <cell r="C60" t="str">
            <v>Biaya Konsumsi Seminar / Pelatihan / Musawarah</v>
          </cell>
        </row>
        <row r="61">
          <cell r="B61" t="str">
            <v>3.3.4.2</v>
          </cell>
          <cell r="C61" t="str">
            <v>Biaya Spanduk / Undangan</v>
          </cell>
        </row>
        <row r="62">
          <cell r="B62" t="str">
            <v>3.3.4.3</v>
          </cell>
          <cell r="C62" t="str">
            <v>Biaya Publikasi &amp; Dokumentasi</v>
          </cell>
        </row>
        <row r="63">
          <cell r="B63" t="str">
            <v>3.3.4.4</v>
          </cell>
          <cell r="C63" t="str">
            <v>Biaya Perlengkapan Kegiatan</v>
          </cell>
        </row>
        <row r="64">
          <cell r="B64" t="str">
            <v>3.3.4.5</v>
          </cell>
          <cell r="C64" t="str">
            <v>Biaya Kegiatan Seminal / Pelatihan / Musyarawah</v>
          </cell>
        </row>
        <row r="65">
          <cell r="B65" t="str">
            <v>3.3.5</v>
          </cell>
          <cell r="C65" t="str">
            <v>Biaya Iklan / Ucapan / Karangan Bunga / Cendra Mata</v>
          </cell>
        </row>
        <row r="66">
          <cell r="B66" t="str">
            <v>3.3.6</v>
          </cell>
          <cell r="C66" t="str">
            <v>Tunjangan Hari Raya</v>
          </cell>
        </row>
        <row r="67">
          <cell r="B67" t="str">
            <v>3.3.7</v>
          </cell>
          <cell r="C67" t="str">
            <v>Pesangon</v>
          </cell>
        </row>
        <row r="68">
          <cell r="B68" t="str">
            <v>3.3.8</v>
          </cell>
          <cell r="C68" t="str">
            <v>Pengeluaran Khusus Lainnya</v>
          </cell>
        </row>
        <row r="69">
          <cell r="B69" t="str">
            <v>3.3.9</v>
          </cell>
          <cell r="C69" t="str">
            <v>Biaya Operasional Kegiatan KNPI</v>
          </cell>
        </row>
        <row r="70">
          <cell r="B70" t="str">
            <v>3.3.9.1</v>
          </cell>
          <cell r="C70" t="str">
            <v>Biaya Sewa Gedung</v>
          </cell>
        </row>
        <row r="71">
          <cell r="B71" t="str">
            <v>3.3.9.2</v>
          </cell>
          <cell r="C71" t="str">
            <v>Biaya Transportasi &amp; BBM</v>
          </cell>
        </row>
        <row r="72">
          <cell r="B72" t="str">
            <v>3.3.9.3</v>
          </cell>
          <cell r="C72" t="str">
            <v>Uang Saku / Uang Makan</v>
          </cell>
        </row>
        <row r="73">
          <cell r="B73" t="str">
            <v>3.3.9.4</v>
          </cell>
          <cell r="C73" t="str">
            <v>Biaya Publikasi &amp; Dokumentasi</v>
          </cell>
        </row>
        <row r="74">
          <cell r="B74" t="str">
            <v>3.3.9.5</v>
          </cell>
        </row>
        <row r="75">
          <cell r="B75" t="str">
            <v>3.3.9.6</v>
          </cell>
        </row>
        <row r="76">
          <cell r="B76" t="str">
            <v>3.3.9.7</v>
          </cell>
        </row>
        <row r="77">
          <cell r="B77" t="str">
            <v>3.3.9.8</v>
          </cell>
        </row>
        <row r="78">
          <cell r="B78" t="str">
            <v>3.3.9.9</v>
          </cell>
          <cell r="C78" t="str">
            <v>Biaya Operasional Kegiatan Lainnya</v>
          </cell>
        </row>
        <row r="79">
          <cell r="B79" t="str">
            <v>3.4</v>
          </cell>
          <cell r="C79" t="str">
            <v>Pengeluaran Pembelian Inventaris</v>
          </cell>
        </row>
        <row r="80">
          <cell r="B80" t="str">
            <v>3.5</v>
          </cell>
          <cell r="C80" t="str">
            <v>Pengeluaran Lain-lain</v>
          </cell>
        </row>
        <row r="81">
          <cell r="B81" t="str">
            <v>3.5.1</v>
          </cell>
          <cell r="C81" t="str">
            <v>Pajak Jasa Giro</v>
          </cell>
        </row>
        <row r="82">
          <cell r="B82" t="str">
            <v>3.5.2</v>
          </cell>
          <cell r="C82" t="str">
            <v>Biaya Administrasi Bank</v>
          </cell>
        </row>
        <row r="83">
          <cell r="B83" t="str">
            <v>3.5.3</v>
          </cell>
          <cell r="C83" t="str">
            <v>Biaya Bank Lainnya</v>
          </cell>
        </row>
      </sheetData>
      <sheetData sheetId="22"/>
      <sheetData sheetId="23"/>
      <sheetData sheetId="24"/>
      <sheetData sheetId="25"/>
      <sheetData sheetId="26"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3)"/>
      <sheetName val="Cover"/>
      <sheetName val="Bab"/>
      <sheetName val="Daftar Isi"/>
      <sheetName val="Laporan"/>
      <sheetName val="Catatan"/>
      <sheetName val="Penjelasan"/>
      <sheetName val="Lampiran"/>
      <sheetName val="Top Lampiran"/>
      <sheetName val="KKP"/>
      <sheetName val="CTN"/>
      <sheetName val="Sheet1"/>
      <sheetName val="PR"/>
      <sheetName val="PLL"/>
      <sheetName val="PK"/>
      <sheetName val="PNR"/>
      <sheetName val="PI"/>
      <sheetName val="Inventaris"/>
      <sheetName val="REKAP"/>
      <sheetName val="Sheet2"/>
      <sheetName val="CF"/>
      <sheetName val="ACC"/>
      <sheetName val="KAS"/>
      <sheetName val="BANK"/>
      <sheetName val="NL"/>
      <sheetName val="DAP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8">
          <cell r="B8" t="str">
            <v>1.0</v>
          </cell>
          <cell r="C8" t="str">
            <v>KAS &amp; SETARA KAS AWAL</v>
          </cell>
        </row>
        <row r="9">
          <cell r="B9" t="str">
            <v>1.1</v>
          </cell>
          <cell r="C9" t="str">
            <v>Kas</v>
          </cell>
        </row>
        <row r="10">
          <cell r="B10" t="str">
            <v>1.2</v>
          </cell>
          <cell r="C10" t="str">
            <v>Bank</v>
          </cell>
        </row>
        <row r="11">
          <cell r="B11" t="str">
            <v>2.0</v>
          </cell>
          <cell r="C11" t="str">
            <v>SUMBER DANA</v>
          </cell>
        </row>
        <row r="12">
          <cell r="B12" t="str">
            <v>2.1</v>
          </cell>
          <cell r="C12" t="str">
            <v>Penerimaan Dana</v>
          </cell>
        </row>
        <row r="13">
          <cell r="B13" t="str">
            <v>2.1.1</v>
          </cell>
          <cell r="C13" t="str">
            <v>Bantuan Dana</v>
          </cell>
        </row>
        <row r="14">
          <cell r="B14" t="str">
            <v>2.1.1.1</v>
          </cell>
          <cell r="C14" t="str">
            <v>Bantuan Dana Pemerintah Propinsi Kaltim Melalui APBN Murni</v>
          </cell>
        </row>
        <row r="15">
          <cell r="B15" t="str">
            <v>2.1.1.2</v>
          </cell>
          <cell r="C15" t="str">
            <v>Bantuan Dana Pemerintah Propinsi Kaltim</v>
          </cell>
        </row>
        <row r="16">
          <cell r="B16" t="str">
            <v>2.1.1.3</v>
          </cell>
          <cell r="C16" t="str">
            <v>Bantuan Dana Pemerintah Kota Samarinda</v>
          </cell>
        </row>
        <row r="17">
          <cell r="B17" t="str">
            <v>2.1.1.4</v>
          </cell>
          <cell r="C17" t="str">
            <v>Bantuan Dana Ketua Umum</v>
          </cell>
        </row>
        <row r="18">
          <cell r="B18" t="str">
            <v>2.1.1.5</v>
          </cell>
          <cell r="C18" t="str">
            <v>Bantuan Dana Bendahara</v>
          </cell>
        </row>
        <row r="19">
          <cell r="B19" t="str">
            <v>2.1.1.6</v>
          </cell>
          <cell r="C19" t="str">
            <v>Bantuan Dana - Didik M</v>
          </cell>
        </row>
        <row r="20">
          <cell r="B20" t="str">
            <v>2.1.1.7</v>
          </cell>
          <cell r="C20" t="str">
            <v>Bantuan Dana Wakil Bendahara - Munir Ahmad</v>
          </cell>
        </row>
        <row r="21">
          <cell r="B21" t="str">
            <v>2.1.2</v>
          </cell>
          <cell r="C21" t="str">
            <v xml:space="preserve">Pinjaman Dana </v>
          </cell>
        </row>
        <row r="22">
          <cell r="B22" t="str">
            <v>2.1.2.01</v>
          </cell>
          <cell r="C22" t="str">
            <v>Pinjaman Dana Ketua Umum</v>
          </cell>
        </row>
        <row r="23">
          <cell r="B23" t="str">
            <v>2.1.2.02</v>
          </cell>
          <cell r="C23" t="str">
            <v>Pinjaman Staf Vina</v>
          </cell>
        </row>
        <row r="24">
          <cell r="B24" t="str">
            <v>2.2</v>
          </cell>
          <cell r="C24" t="str">
            <v>Penerimaan Lainnya</v>
          </cell>
        </row>
        <row r="25">
          <cell r="B25" t="str">
            <v>2.2.1</v>
          </cell>
          <cell r="C25" t="str">
            <v>Pendapatan Jasa Giro</v>
          </cell>
        </row>
        <row r="26">
          <cell r="B26" t="str">
            <v>3.0</v>
          </cell>
          <cell r="C26" t="str">
            <v>PENGUNAAN DANA</v>
          </cell>
        </row>
        <row r="27">
          <cell r="B27" t="str">
            <v>3.1</v>
          </cell>
          <cell r="C27" t="str">
            <v>Pengeluaran Rutin</v>
          </cell>
        </row>
        <row r="28">
          <cell r="B28" t="str">
            <v>3.1.1</v>
          </cell>
          <cell r="C28" t="str">
            <v>Biaya Honor Pengurus Sekretariat</v>
          </cell>
        </row>
        <row r="29">
          <cell r="B29" t="str">
            <v>3.1.2</v>
          </cell>
          <cell r="C29" t="str">
            <v>Biaya Administrasi Kantor</v>
          </cell>
        </row>
        <row r="30">
          <cell r="B30" t="str">
            <v>3.1.2.1</v>
          </cell>
          <cell r="C30" t="str">
            <v>Biaya Foto Copy</v>
          </cell>
        </row>
        <row r="31">
          <cell r="B31" t="str">
            <v>3.1.2.2</v>
          </cell>
          <cell r="C31" t="str">
            <v>Biaya Cetak / Jilid</v>
          </cell>
        </row>
        <row r="32">
          <cell r="B32" t="str">
            <v>3.1.2.3</v>
          </cell>
          <cell r="C32" t="str">
            <v>Biaya Alat Tulis Kantor</v>
          </cell>
        </row>
        <row r="33">
          <cell r="B33" t="str">
            <v>3.1.2.4</v>
          </cell>
          <cell r="C33" t="str">
            <v>Biaya Perlengkapan Kantor</v>
          </cell>
        </row>
        <row r="34">
          <cell r="B34" t="str">
            <v>3.1.2.5</v>
          </cell>
          <cell r="C34" t="str">
            <v>Biaya Kirim, Prangko &amp; Fax</v>
          </cell>
        </row>
        <row r="35">
          <cell r="B35" t="str">
            <v>3.1.3</v>
          </cell>
          <cell r="C35" t="str">
            <v>Biaya Konsumsi Sekretariat</v>
          </cell>
        </row>
        <row r="36">
          <cell r="B36" t="str">
            <v>3.1.4</v>
          </cell>
          <cell r="C36" t="str">
            <v>Biaya Rekening Air, Telepon, Listrik &amp; Hanphone</v>
          </cell>
        </row>
        <row r="37">
          <cell r="B37" t="str">
            <v>3.1.4.1</v>
          </cell>
          <cell r="C37" t="str">
            <v>Biaya Rekening Listrik</v>
          </cell>
        </row>
        <row r="38">
          <cell r="B38" t="str">
            <v>3.1.4.2</v>
          </cell>
          <cell r="C38" t="str">
            <v>Biaya Rekening Air</v>
          </cell>
        </row>
        <row r="39">
          <cell r="B39" t="str">
            <v>3.1.4.3</v>
          </cell>
          <cell r="C39" t="str">
            <v>Biaya Rekening Telephone</v>
          </cell>
        </row>
        <row r="40">
          <cell r="B40" t="str">
            <v>3.1.4.4</v>
          </cell>
          <cell r="C40" t="str">
            <v>Biaya Rekening Hanphone</v>
          </cell>
        </row>
        <row r="41">
          <cell r="B41" t="str">
            <v>3.1.5</v>
          </cell>
          <cell r="C41" t="str">
            <v>Biaya Langganan Koran / Surat Kabar</v>
          </cell>
        </row>
        <row r="42">
          <cell r="B42" t="str">
            <v>3.1.6</v>
          </cell>
          <cell r="C42" t="str">
            <v>Biaya Transportasi &amp; BBM</v>
          </cell>
        </row>
        <row r="43">
          <cell r="B43" t="str">
            <v>3.1.6.1</v>
          </cell>
          <cell r="C43" t="str">
            <v>Biaya Transportasi</v>
          </cell>
        </row>
        <row r="44">
          <cell r="B44" t="str">
            <v>3.1.6.2</v>
          </cell>
          <cell r="C44" t="str">
            <v>Biaya Bahan Bakar Minyak (BBM)</v>
          </cell>
        </row>
        <row r="45">
          <cell r="B45" t="str">
            <v>3.2</v>
          </cell>
          <cell r="C45" t="str">
            <v>Pengeluaran Non Rutin</v>
          </cell>
        </row>
        <row r="46">
          <cell r="B46" t="str">
            <v>3.2.1</v>
          </cell>
          <cell r="C46" t="str">
            <v>Biaya Pemeliharaan</v>
          </cell>
        </row>
        <row r="47">
          <cell r="B47" t="str">
            <v>3.2.1.1</v>
          </cell>
          <cell r="C47" t="str">
            <v>Biaya Pemeliharaan Sekretariat</v>
          </cell>
        </row>
        <row r="48">
          <cell r="B48" t="str">
            <v>3.2.1.2</v>
          </cell>
          <cell r="C48" t="str">
            <v>Biaya Pemeliharaan Kendaraan</v>
          </cell>
        </row>
        <row r="49">
          <cell r="B49" t="str">
            <v>3.2.1.3</v>
          </cell>
          <cell r="C49" t="str">
            <v>Biaya Pemeliharaan Inventaris Kantor</v>
          </cell>
        </row>
        <row r="50">
          <cell r="B50" t="str">
            <v>3.2.2</v>
          </cell>
          <cell r="C50" t="str">
            <v>Biaya Surat Kendaraan &amp; SIM</v>
          </cell>
        </row>
        <row r="51">
          <cell r="B51" t="str">
            <v>3.2.3</v>
          </cell>
          <cell r="C51" t="str">
            <v>Pinjaman</v>
          </cell>
        </row>
        <row r="52">
          <cell r="B52" t="str">
            <v>3.2.3.01</v>
          </cell>
          <cell r="C52" t="str">
            <v>Pembembalian Pinjaman Ketua Umum</v>
          </cell>
        </row>
        <row r="53">
          <cell r="B53" t="str">
            <v>3.2.3.02</v>
          </cell>
          <cell r="C53" t="str">
            <v>Angsuran Pembayaran Komputer</v>
          </cell>
        </row>
        <row r="54">
          <cell r="B54" t="str">
            <v>3.2.4</v>
          </cell>
          <cell r="C54" t="str">
            <v>Biaya Pengurusan Surat &amp; Ijin-ijin</v>
          </cell>
        </row>
        <row r="55">
          <cell r="B55" t="str">
            <v>3.3</v>
          </cell>
          <cell r="C55" t="str">
            <v>Pengeluaran Khusus</v>
          </cell>
        </row>
        <row r="56">
          <cell r="B56" t="str">
            <v>3.3.1</v>
          </cell>
          <cell r="C56" t="str">
            <v>Biaya Perjalanan Dinas &amp; Akomodasi</v>
          </cell>
        </row>
        <row r="57">
          <cell r="B57" t="str">
            <v>3.3.2</v>
          </cell>
          <cell r="C57" t="str">
            <v>Biaya Sumbangan / Bantuan</v>
          </cell>
        </row>
        <row r="58">
          <cell r="B58" t="str">
            <v>3.3.3</v>
          </cell>
          <cell r="C58" t="str">
            <v>Uang Saku / Uang Makan</v>
          </cell>
        </row>
        <row r="59">
          <cell r="B59" t="str">
            <v>3.3.4</v>
          </cell>
          <cell r="C59" t="str">
            <v>Biaya Seminar / Pelatihan / Musawarah</v>
          </cell>
        </row>
        <row r="60">
          <cell r="B60" t="str">
            <v>3.3.4.1</v>
          </cell>
          <cell r="C60" t="str">
            <v>Biaya Konsumsi Seminar / Pelatihan / Musawarah</v>
          </cell>
        </row>
        <row r="61">
          <cell r="B61" t="str">
            <v>3.3.4.2</v>
          </cell>
          <cell r="C61" t="str">
            <v>Biaya Spanduk / Undangan</v>
          </cell>
        </row>
        <row r="62">
          <cell r="B62" t="str">
            <v>3.3.4.3</v>
          </cell>
          <cell r="C62" t="str">
            <v>Biaya Publikasi &amp; Dokumentasi</v>
          </cell>
        </row>
        <row r="63">
          <cell r="B63" t="str">
            <v>3.3.4.4</v>
          </cell>
          <cell r="C63" t="str">
            <v>Biaya Perlengkapan Kegiatan</v>
          </cell>
        </row>
        <row r="64">
          <cell r="B64" t="str">
            <v>3.3.4.5</v>
          </cell>
          <cell r="C64" t="str">
            <v>Biaya Kegiatan Seminal / Pelatihan / Musyarawah</v>
          </cell>
        </row>
        <row r="65">
          <cell r="B65" t="str">
            <v>3.3.5</v>
          </cell>
          <cell r="C65" t="str">
            <v>Biaya Iklan / Ucapan / Karangan Bunga / Cendra Mata</v>
          </cell>
        </row>
        <row r="66">
          <cell r="B66" t="str">
            <v>3.3.6</v>
          </cell>
          <cell r="C66" t="str">
            <v>Tunjangan Hari Raya</v>
          </cell>
        </row>
        <row r="67">
          <cell r="B67" t="str">
            <v>3.3.7</v>
          </cell>
          <cell r="C67" t="str">
            <v>Pesangon</v>
          </cell>
        </row>
        <row r="68">
          <cell r="B68" t="str">
            <v>3.3.8</v>
          </cell>
          <cell r="C68" t="str">
            <v>Pengeluaran Khusus Lainnya</v>
          </cell>
        </row>
        <row r="69">
          <cell r="B69" t="str">
            <v>3.3.9</v>
          </cell>
          <cell r="C69" t="str">
            <v>Biaya Operasional Kegiatan KNPI</v>
          </cell>
        </row>
        <row r="70">
          <cell r="B70" t="str">
            <v>3.3.9.1</v>
          </cell>
          <cell r="C70" t="str">
            <v>Biaya Sewa Gedung</v>
          </cell>
        </row>
        <row r="71">
          <cell r="B71" t="str">
            <v>3.3.9.2</v>
          </cell>
          <cell r="C71" t="str">
            <v>Biaya Transportasi &amp; BBM</v>
          </cell>
        </row>
        <row r="72">
          <cell r="B72" t="str">
            <v>3.3.9.3</v>
          </cell>
          <cell r="C72" t="str">
            <v>Uang Saku / Uang Makan</v>
          </cell>
        </row>
        <row r="73">
          <cell r="B73" t="str">
            <v>3.3.9.4</v>
          </cell>
          <cell r="C73" t="str">
            <v>Biaya Publikasi &amp; Dokumentasi</v>
          </cell>
        </row>
        <row r="74">
          <cell r="B74" t="str">
            <v>3.3.9.5</v>
          </cell>
        </row>
        <row r="75">
          <cell r="B75" t="str">
            <v>3.3.9.6</v>
          </cell>
        </row>
        <row r="76">
          <cell r="B76" t="str">
            <v>3.3.9.7</v>
          </cell>
        </row>
        <row r="77">
          <cell r="B77" t="str">
            <v>3.3.9.8</v>
          </cell>
        </row>
        <row r="78">
          <cell r="B78" t="str">
            <v>3.3.9.9</v>
          </cell>
          <cell r="C78" t="str">
            <v>Biaya Operasional Kegiatan Lainnya</v>
          </cell>
        </row>
        <row r="79">
          <cell r="B79" t="str">
            <v>3.4</v>
          </cell>
          <cell r="C79" t="str">
            <v>Pengeluaran Pembelian Inventaris</v>
          </cell>
        </row>
        <row r="80">
          <cell r="B80" t="str">
            <v>3.5</v>
          </cell>
          <cell r="C80" t="str">
            <v>Pengeluaran Lain-lain</v>
          </cell>
        </row>
        <row r="81">
          <cell r="B81" t="str">
            <v>3.5.1</v>
          </cell>
          <cell r="C81" t="str">
            <v>Pajak Jasa Giro</v>
          </cell>
        </row>
        <row r="82">
          <cell r="B82" t="str">
            <v>3.5.2</v>
          </cell>
          <cell r="C82" t="str">
            <v>Biaya Administrasi Bank</v>
          </cell>
        </row>
        <row r="83">
          <cell r="B83" t="str">
            <v>3.5.3</v>
          </cell>
          <cell r="C83" t="str">
            <v>Biaya Bank Lainnya</v>
          </cell>
        </row>
      </sheetData>
      <sheetData sheetId="22"/>
      <sheetData sheetId="23"/>
      <sheetData sheetId="24"/>
      <sheetData sheetId="25"/>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3)"/>
      <sheetName val="Cover"/>
      <sheetName val="Bab"/>
      <sheetName val="Daftar Isi"/>
      <sheetName val="Laporan"/>
      <sheetName val="Catatan"/>
      <sheetName val="Penjelasan"/>
      <sheetName val="Lampiran"/>
      <sheetName val="Top Lampiran"/>
      <sheetName val="KKP"/>
      <sheetName val="CTN"/>
      <sheetName val="Sheet1"/>
      <sheetName val="PR"/>
      <sheetName val="PLL"/>
      <sheetName val="PK"/>
      <sheetName val="PNR"/>
      <sheetName val="PI"/>
      <sheetName val="Inventaris"/>
      <sheetName val="REKAP"/>
      <sheetName val="Sheet2"/>
      <sheetName val="CF"/>
      <sheetName val="ACC"/>
      <sheetName val="KAS"/>
      <sheetName val="BANK"/>
      <sheetName val="NL"/>
      <sheetName val="DAP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8">
          <cell r="B8" t="str">
            <v>1.0</v>
          </cell>
          <cell r="C8" t="str">
            <v>KAS &amp; SETARA KAS AWAL</v>
          </cell>
        </row>
        <row r="9">
          <cell r="B9" t="str">
            <v>1.1</v>
          </cell>
          <cell r="C9" t="str">
            <v>Kas</v>
          </cell>
        </row>
        <row r="10">
          <cell r="B10" t="str">
            <v>1.2</v>
          </cell>
          <cell r="C10" t="str">
            <v>Bank</v>
          </cell>
        </row>
        <row r="11">
          <cell r="B11" t="str">
            <v>2.0</v>
          </cell>
          <cell r="C11" t="str">
            <v>SUMBER DANA</v>
          </cell>
        </row>
        <row r="12">
          <cell r="B12" t="str">
            <v>2.1</v>
          </cell>
          <cell r="C12" t="str">
            <v>Penerimaan Dana</v>
          </cell>
        </row>
        <row r="13">
          <cell r="B13" t="str">
            <v>2.1.1</v>
          </cell>
          <cell r="C13" t="str">
            <v>Bantuan Dana</v>
          </cell>
        </row>
        <row r="14">
          <cell r="B14" t="str">
            <v>2.1.1.1</v>
          </cell>
          <cell r="C14" t="str">
            <v>Bantuan Dana Pemerintah Propinsi Kaltim Melalui APBN Murni</v>
          </cell>
        </row>
        <row r="15">
          <cell r="B15" t="str">
            <v>2.1.1.2</v>
          </cell>
          <cell r="C15" t="str">
            <v>Bantuan Dana Pemerintah Propinsi Kaltim</v>
          </cell>
        </row>
        <row r="16">
          <cell r="B16" t="str">
            <v>2.1.1.3</v>
          </cell>
          <cell r="C16" t="str">
            <v>Bantuan Dana Pemerintah Kota Samarinda</v>
          </cell>
        </row>
        <row r="17">
          <cell r="B17" t="str">
            <v>2.1.1.4</v>
          </cell>
          <cell r="C17" t="str">
            <v>Bantuan Dana Ketua Umum</v>
          </cell>
        </row>
        <row r="18">
          <cell r="B18" t="str">
            <v>2.1.1.5</v>
          </cell>
          <cell r="C18" t="str">
            <v>Bantuan Dana Bendahara</v>
          </cell>
        </row>
        <row r="19">
          <cell r="B19" t="str">
            <v>2.1.1.6</v>
          </cell>
          <cell r="C19" t="str">
            <v>Bantuan Dana - Didik M</v>
          </cell>
        </row>
        <row r="20">
          <cell r="B20" t="str">
            <v>2.1.1.7</v>
          </cell>
          <cell r="C20" t="str">
            <v>Bantuan Dana Wakil Bendahara - Munir Ahmad</v>
          </cell>
        </row>
        <row r="21">
          <cell r="B21" t="str">
            <v>2.1.2</v>
          </cell>
          <cell r="C21" t="str">
            <v xml:space="preserve">Pinjaman Dana </v>
          </cell>
        </row>
        <row r="22">
          <cell r="B22" t="str">
            <v>2.1.2.01</v>
          </cell>
          <cell r="C22" t="str">
            <v>Pinjaman Dana Ketua Umum</v>
          </cell>
        </row>
        <row r="23">
          <cell r="B23" t="str">
            <v>2.1.2.02</v>
          </cell>
          <cell r="C23" t="str">
            <v>Pinjaman Staf Vina</v>
          </cell>
        </row>
        <row r="24">
          <cell r="B24" t="str">
            <v>2.2</v>
          </cell>
          <cell r="C24" t="str">
            <v>Penerimaan Lainnya</v>
          </cell>
        </row>
        <row r="25">
          <cell r="B25" t="str">
            <v>2.2.1</v>
          </cell>
          <cell r="C25" t="str">
            <v>Pendapatan Jasa Giro</v>
          </cell>
        </row>
        <row r="26">
          <cell r="B26" t="str">
            <v>3.0</v>
          </cell>
          <cell r="C26" t="str">
            <v>PENGUNAAN DANA</v>
          </cell>
        </row>
        <row r="27">
          <cell r="B27" t="str">
            <v>3.1</v>
          </cell>
          <cell r="C27" t="str">
            <v>Pengeluaran Rutin</v>
          </cell>
        </row>
        <row r="28">
          <cell r="B28" t="str">
            <v>3.1.1</v>
          </cell>
          <cell r="C28" t="str">
            <v>Biaya Honor Pengurus Sekretariat</v>
          </cell>
        </row>
        <row r="29">
          <cell r="B29" t="str">
            <v>3.1.2</v>
          </cell>
          <cell r="C29" t="str">
            <v>Biaya Administrasi Kantor</v>
          </cell>
        </row>
        <row r="30">
          <cell r="B30" t="str">
            <v>3.1.2.1</v>
          </cell>
          <cell r="C30" t="str">
            <v>Biaya Foto Copy</v>
          </cell>
        </row>
        <row r="31">
          <cell r="B31" t="str">
            <v>3.1.2.2</v>
          </cell>
          <cell r="C31" t="str">
            <v>Biaya Cetak / Jilid</v>
          </cell>
        </row>
        <row r="32">
          <cell r="B32" t="str">
            <v>3.1.2.3</v>
          </cell>
          <cell r="C32" t="str">
            <v>Biaya Alat Tulis Kantor</v>
          </cell>
        </row>
        <row r="33">
          <cell r="B33" t="str">
            <v>3.1.2.4</v>
          </cell>
          <cell r="C33" t="str">
            <v>Biaya Perlengkapan Kantor</v>
          </cell>
        </row>
        <row r="34">
          <cell r="B34" t="str">
            <v>3.1.2.5</v>
          </cell>
          <cell r="C34" t="str">
            <v>Biaya Kirim, Prangko &amp; Fax</v>
          </cell>
        </row>
        <row r="35">
          <cell r="B35" t="str">
            <v>3.1.3</v>
          </cell>
          <cell r="C35" t="str">
            <v>Biaya Konsumsi Sekretariat</v>
          </cell>
        </row>
        <row r="36">
          <cell r="B36" t="str">
            <v>3.1.4</v>
          </cell>
          <cell r="C36" t="str">
            <v>Biaya Rekening Air, Telepon, Listrik &amp; Hanphone</v>
          </cell>
        </row>
        <row r="37">
          <cell r="B37" t="str">
            <v>3.1.4.1</v>
          </cell>
          <cell r="C37" t="str">
            <v>Biaya Rekening Listrik</v>
          </cell>
        </row>
        <row r="38">
          <cell r="B38" t="str">
            <v>3.1.4.2</v>
          </cell>
          <cell r="C38" t="str">
            <v>Biaya Rekening Air</v>
          </cell>
        </row>
        <row r="39">
          <cell r="B39" t="str">
            <v>3.1.4.3</v>
          </cell>
          <cell r="C39" t="str">
            <v>Biaya Rekening Telephone</v>
          </cell>
        </row>
        <row r="40">
          <cell r="B40" t="str">
            <v>3.1.4.4</v>
          </cell>
          <cell r="C40" t="str">
            <v>Biaya Rekening Hanphone</v>
          </cell>
        </row>
        <row r="41">
          <cell r="B41" t="str">
            <v>3.1.5</v>
          </cell>
          <cell r="C41" t="str">
            <v>Biaya Langganan Koran / Surat Kabar</v>
          </cell>
        </row>
        <row r="42">
          <cell r="B42" t="str">
            <v>3.1.6</v>
          </cell>
          <cell r="C42" t="str">
            <v>Biaya Transportasi &amp; BBM</v>
          </cell>
        </row>
        <row r="43">
          <cell r="B43" t="str">
            <v>3.1.6.1</v>
          </cell>
          <cell r="C43" t="str">
            <v>Biaya Transportasi</v>
          </cell>
        </row>
        <row r="44">
          <cell r="B44" t="str">
            <v>3.1.6.2</v>
          </cell>
          <cell r="C44" t="str">
            <v>Biaya Bahan Bakar Minyak (BBM)</v>
          </cell>
        </row>
        <row r="45">
          <cell r="B45" t="str">
            <v>3.2</v>
          </cell>
          <cell r="C45" t="str">
            <v>Pengeluaran Non Rutin</v>
          </cell>
        </row>
        <row r="46">
          <cell r="B46" t="str">
            <v>3.2.1</v>
          </cell>
          <cell r="C46" t="str">
            <v>Biaya Pemeliharaan</v>
          </cell>
        </row>
        <row r="47">
          <cell r="B47" t="str">
            <v>3.2.1.1</v>
          </cell>
          <cell r="C47" t="str">
            <v>Biaya Pemeliharaan Sekretariat</v>
          </cell>
        </row>
        <row r="48">
          <cell r="B48" t="str">
            <v>3.2.1.2</v>
          </cell>
          <cell r="C48" t="str">
            <v>Biaya Pemeliharaan Kendaraan</v>
          </cell>
        </row>
        <row r="49">
          <cell r="B49" t="str">
            <v>3.2.1.3</v>
          </cell>
          <cell r="C49" t="str">
            <v>Biaya Pemeliharaan Inventaris Kantor</v>
          </cell>
        </row>
        <row r="50">
          <cell r="B50" t="str">
            <v>3.2.2</v>
          </cell>
          <cell r="C50" t="str">
            <v>Biaya Surat Kendaraan &amp; SIM</v>
          </cell>
        </row>
        <row r="51">
          <cell r="B51" t="str">
            <v>3.2.3</v>
          </cell>
          <cell r="C51" t="str">
            <v>Pinjaman</v>
          </cell>
        </row>
        <row r="52">
          <cell r="B52" t="str">
            <v>3.2.3.01</v>
          </cell>
          <cell r="C52" t="str">
            <v>Pembembalian Pinjaman Ketua Umum</v>
          </cell>
        </row>
        <row r="53">
          <cell r="B53" t="str">
            <v>3.2.3.02</v>
          </cell>
          <cell r="C53" t="str">
            <v>Angsuran Pembayaran Komputer</v>
          </cell>
        </row>
        <row r="54">
          <cell r="B54" t="str">
            <v>3.2.4</v>
          </cell>
          <cell r="C54" t="str">
            <v>Biaya Pengurusan Surat &amp; Ijin-ijin</v>
          </cell>
        </row>
        <row r="55">
          <cell r="B55" t="str">
            <v>3.3</v>
          </cell>
          <cell r="C55" t="str">
            <v>Pengeluaran Khusus</v>
          </cell>
        </row>
        <row r="56">
          <cell r="B56" t="str">
            <v>3.3.1</v>
          </cell>
          <cell r="C56" t="str">
            <v>Biaya Perjalanan Dinas &amp; Akomodasi</v>
          </cell>
        </row>
        <row r="57">
          <cell r="B57" t="str">
            <v>3.3.2</v>
          </cell>
          <cell r="C57" t="str">
            <v>Biaya Sumbangan / Bantuan</v>
          </cell>
        </row>
        <row r="58">
          <cell r="B58" t="str">
            <v>3.3.3</v>
          </cell>
          <cell r="C58" t="str">
            <v>Uang Saku / Uang Makan</v>
          </cell>
        </row>
        <row r="59">
          <cell r="B59" t="str">
            <v>3.3.4</v>
          </cell>
          <cell r="C59" t="str">
            <v>Biaya Seminar / Pelatihan / Musawarah</v>
          </cell>
        </row>
        <row r="60">
          <cell r="B60" t="str">
            <v>3.3.4.1</v>
          </cell>
          <cell r="C60" t="str">
            <v>Biaya Konsumsi Seminar / Pelatihan / Musawarah</v>
          </cell>
        </row>
        <row r="61">
          <cell r="B61" t="str">
            <v>3.3.4.2</v>
          </cell>
          <cell r="C61" t="str">
            <v>Biaya Spanduk / Undangan</v>
          </cell>
        </row>
        <row r="62">
          <cell r="B62" t="str">
            <v>3.3.4.3</v>
          </cell>
          <cell r="C62" t="str">
            <v>Biaya Publikasi &amp; Dokumentasi</v>
          </cell>
        </row>
        <row r="63">
          <cell r="B63" t="str">
            <v>3.3.4.4</v>
          </cell>
          <cell r="C63" t="str">
            <v>Biaya Perlengkapan Kegiatan</v>
          </cell>
        </row>
        <row r="64">
          <cell r="B64" t="str">
            <v>3.3.4.5</v>
          </cell>
          <cell r="C64" t="str">
            <v>Biaya Kegiatan Seminal / Pelatihan / Musyarawah</v>
          </cell>
        </row>
        <row r="65">
          <cell r="B65" t="str">
            <v>3.3.5</v>
          </cell>
          <cell r="C65" t="str">
            <v>Biaya Iklan / Ucapan / Karangan Bunga / Cendra Mata</v>
          </cell>
        </row>
        <row r="66">
          <cell r="B66" t="str">
            <v>3.3.6</v>
          </cell>
          <cell r="C66" t="str">
            <v>Tunjangan Hari Raya</v>
          </cell>
        </row>
        <row r="67">
          <cell r="B67" t="str">
            <v>3.3.7</v>
          </cell>
          <cell r="C67" t="str">
            <v>Pesangon</v>
          </cell>
        </row>
        <row r="68">
          <cell r="B68" t="str">
            <v>3.3.8</v>
          </cell>
          <cell r="C68" t="str">
            <v>Pengeluaran Khusus Lainnya</v>
          </cell>
        </row>
        <row r="69">
          <cell r="B69" t="str">
            <v>3.3.9</v>
          </cell>
          <cell r="C69" t="str">
            <v>Biaya Operasional Kegiatan KNPI</v>
          </cell>
        </row>
        <row r="70">
          <cell r="B70" t="str">
            <v>3.3.9.1</v>
          </cell>
          <cell r="C70" t="str">
            <v>Biaya Sewa Gedung</v>
          </cell>
        </row>
        <row r="71">
          <cell r="B71" t="str">
            <v>3.3.9.2</v>
          </cell>
          <cell r="C71" t="str">
            <v>Biaya Transportasi &amp; BBM</v>
          </cell>
        </row>
        <row r="72">
          <cell r="B72" t="str">
            <v>3.3.9.3</v>
          </cell>
          <cell r="C72" t="str">
            <v>Uang Saku / Uang Makan</v>
          </cell>
        </row>
        <row r="73">
          <cell r="B73" t="str">
            <v>3.3.9.4</v>
          </cell>
          <cell r="C73" t="str">
            <v>Biaya Publikasi &amp; Dokumentasi</v>
          </cell>
        </row>
        <row r="74">
          <cell r="B74" t="str">
            <v>3.3.9.5</v>
          </cell>
        </row>
        <row r="75">
          <cell r="B75" t="str">
            <v>3.3.9.6</v>
          </cell>
        </row>
        <row r="76">
          <cell r="B76" t="str">
            <v>3.3.9.7</v>
          </cell>
        </row>
        <row r="77">
          <cell r="B77" t="str">
            <v>3.3.9.8</v>
          </cell>
        </row>
        <row r="78">
          <cell r="B78" t="str">
            <v>3.3.9.9</v>
          </cell>
          <cell r="C78" t="str">
            <v>Biaya Operasional Kegiatan Lainnya</v>
          </cell>
        </row>
        <row r="79">
          <cell r="B79" t="str">
            <v>3.4</v>
          </cell>
          <cell r="C79" t="str">
            <v>Pengeluaran Pembelian Inventaris</v>
          </cell>
        </row>
        <row r="80">
          <cell r="B80" t="str">
            <v>3.5</v>
          </cell>
          <cell r="C80" t="str">
            <v>Pengeluaran Lain-lain</v>
          </cell>
        </row>
        <row r="81">
          <cell r="B81" t="str">
            <v>3.5.1</v>
          </cell>
          <cell r="C81" t="str">
            <v>Pajak Jasa Giro</v>
          </cell>
        </row>
        <row r="82">
          <cell r="B82" t="str">
            <v>3.5.2</v>
          </cell>
          <cell r="C82" t="str">
            <v>Biaya Administrasi Bank</v>
          </cell>
        </row>
        <row r="83">
          <cell r="B83" t="str">
            <v>3.5.3</v>
          </cell>
          <cell r="C83" t="str">
            <v>Biaya Bank Lainnya</v>
          </cell>
        </row>
      </sheetData>
      <sheetData sheetId="22"/>
      <sheetData sheetId="23"/>
      <sheetData sheetId="24"/>
      <sheetData sheetId="25"/>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3)"/>
      <sheetName val="Cover"/>
      <sheetName val="Bab"/>
      <sheetName val="Daftar Isi"/>
      <sheetName val="Laporan"/>
      <sheetName val="Catatan"/>
      <sheetName val="Penjelasan"/>
      <sheetName val="Lampiran"/>
      <sheetName val="Top Lampiran"/>
      <sheetName val="KKP"/>
      <sheetName val="CTN"/>
      <sheetName val="Sheet1"/>
      <sheetName val="PR"/>
      <sheetName val="PLL"/>
      <sheetName val="PK"/>
      <sheetName val="PNR"/>
      <sheetName val="PI"/>
      <sheetName val="Inventaris"/>
      <sheetName val="REKAP"/>
      <sheetName val="Sheet2"/>
      <sheetName val="CF"/>
      <sheetName val="ACC"/>
      <sheetName val="KAS"/>
      <sheetName val="BANK"/>
      <sheetName val="NL"/>
      <sheetName val="DAP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8">
          <cell r="B8" t="str">
            <v>1.0</v>
          </cell>
          <cell r="C8" t="str">
            <v>KAS &amp; SETARA KAS AWAL</v>
          </cell>
        </row>
        <row r="9">
          <cell r="B9" t="str">
            <v>1.1</v>
          </cell>
          <cell r="C9" t="str">
            <v>Kas</v>
          </cell>
        </row>
        <row r="10">
          <cell r="B10" t="str">
            <v>1.2</v>
          </cell>
          <cell r="C10" t="str">
            <v>Bank</v>
          </cell>
        </row>
        <row r="11">
          <cell r="B11" t="str">
            <v>2.0</v>
          </cell>
          <cell r="C11" t="str">
            <v>SUMBER DANA</v>
          </cell>
        </row>
        <row r="12">
          <cell r="B12" t="str">
            <v>2.1</v>
          </cell>
          <cell r="C12" t="str">
            <v>Penerimaan Dana</v>
          </cell>
        </row>
        <row r="13">
          <cell r="B13" t="str">
            <v>2.1.1</v>
          </cell>
          <cell r="C13" t="str">
            <v>Bantuan Dana</v>
          </cell>
        </row>
        <row r="14">
          <cell r="B14" t="str">
            <v>2.1.1.1</v>
          </cell>
          <cell r="C14" t="str">
            <v>Bantuan Dana Pemerintah Propinsi Kaltim Melalui APBN Murni</v>
          </cell>
        </row>
        <row r="15">
          <cell r="B15" t="str">
            <v>2.1.1.2</v>
          </cell>
          <cell r="C15" t="str">
            <v>Bantuan Dana Pemerintah Propinsi Kaltim</v>
          </cell>
        </row>
        <row r="16">
          <cell r="B16" t="str">
            <v>2.1.1.3</v>
          </cell>
          <cell r="C16" t="str">
            <v>Bantuan Dana Pemerintah Kota Samarinda</v>
          </cell>
        </row>
        <row r="17">
          <cell r="B17" t="str">
            <v>2.1.1.4</v>
          </cell>
          <cell r="C17" t="str">
            <v>Bantuan Dana Ketua Umum</v>
          </cell>
        </row>
        <row r="18">
          <cell r="B18" t="str">
            <v>2.1.1.5</v>
          </cell>
          <cell r="C18" t="str">
            <v>Bantuan Dana Bendahara</v>
          </cell>
        </row>
        <row r="19">
          <cell r="B19" t="str">
            <v>2.1.1.6</v>
          </cell>
          <cell r="C19" t="str">
            <v>Bantuan Dana - Didik M</v>
          </cell>
        </row>
        <row r="20">
          <cell r="B20" t="str">
            <v>2.1.1.7</v>
          </cell>
          <cell r="C20" t="str">
            <v>Bantuan Dana Wakil Bendahara - Munir Ahmad</v>
          </cell>
        </row>
        <row r="21">
          <cell r="B21" t="str">
            <v>2.1.2</v>
          </cell>
          <cell r="C21" t="str">
            <v xml:space="preserve">Pinjaman Dana </v>
          </cell>
        </row>
        <row r="22">
          <cell r="B22" t="str">
            <v>2.1.2.01</v>
          </cell>
          <cell r="C22" t="str">
            <v>Pinjaman Dana Ketua Umum</v>
          </cell>
        </row>
        <row r="23">
          <cell r="B23" t="str">
            <v>2.1.2.02</v>
          </cell>
          <cell r="C23" t="str">
            <v>Pinjaman Staf Vina</v>
          </cell>
        </row>
        <row r="24">
          <cell r="B24" t="str">
            <v>2.2</v>
          </cell>
          <cell r="C24" t="str">
            <v>Penerimaan Lainnya</v>
          </cell>
        </row>
        <row r="25">
          <cell r="B25" t="str">
            <v>2.2.1</v>
          </cell>
          <cell r="C25" t="str">
            <v>Pendapatan Jasa Giro</v>
          </cell>
        </row>
        <row r="26">
          <cell r="B26" t="str">
            <v>3.0</v>
          </cell>
          <cell r="C26" t="str">
            <v>PENGUNAAN DANA</v>
          </cell>
        </row>
        <row r="27">
          <cell r="B27" t="str">
            <v>3.1</v>
          </cell>
          <cell r="C27" t="str">
            <v>Pengeluaran Rutin</v>
          </cell>
        </row>
        <row r="28">
          <cell r="B28" t="str">
            <v>3.1.1</v>
          </cell>
          <cell r="C28" t="str">
            <v>Biaya Honor Pengurus Sekretariat</v>
          </cell>
        </row>
        <row r="29">
          <cell r="B29" t="str">
            <v>3.1.2</v>
          </cell>
          <cell r="C29" t="str">
            <v>Biaya Administrasi Kantor</v>
          </cell>
        </row>
        <row r="30">
          <cell r="B30" t="str">
            <v>3.1.2.1</v>
          </cell>
          <cell r="C30" t="str">
            <v>Biaya Foto Copy</v>
          </cell>
        </row>
        <row r="31">
          <cell r="B31" t="str">
            <v>3.1.2.2</v>
          </cell>
          <cell r="C31" t="str">
            <v>Biaya Cetak / Jilid</v>
          </cell>
        </row>
        <row r="32">
          <cell r="B32" t="str">
            <v>3.1.2.3</v>
          </cell>
          <cell r="C32" t="str">
            <v>Biaya Alat Tulis Kantor</v>
          </cell>
        </row>
        <row r="33">
          <cell r="B33" t="str">
            <v>3.1.2.4</v>
          </cell>
          <cell r="C33" t="str">
            <v>Biaya Perlengkapan Kantor</v>
          </cell>
        </row>
        <row r="34">
          <cell r="B34" t="str">
            <v>3.1.2.5</v>
          </cell>
          <cell r="C34" t="str">
            <v>Biaya Kirim, Prangko &amp; Fax</v>
          </cell>
        </row>
        <row r="35">
          <cell r="B35" t="str">
            <v>3.1.3</v>
          </cell>
          <cell r="C35" t="str">
            <v>Biaya Konsumsi Sekretariat</v>
          </cell>
        </row>
        <row r="36">
          <cell r="B36" t="str">
            <v>3.1.4</v>
          </cell>
          <cell r="C36" t="str">
            <v>Biaya Rekening Air, Telepon, Listrik &amp; Hanphone</v>
          </cell>
        </row>
        <row r="37">
          <cell r="B37" t="str">
            <v>3.1.4.1</v>
          </cell>
          <cell r="C37" t="str">
            <v>Biaya Rekening Listrik</v>
          </cell>
        </row>
        <row r="38">
          <cell r="B38" t="str">
            <v>3.1.4.2</v>
          </cell>
          <cell r="C38" t="str">
            <v>Biaya Rekening Air</v>
          </cell>
        </row>
        <row r="39">
          <cell r="B39" t="str">
            <v>3.1.4.3</v>
          </cell>
          <cell r="C39" t="str">
            <v>Biaya Rekening Telephone</v>
          </cell>
        </row>
        <row r="40">
          <cell r="B40" t="str">
            <v>3.1.4.4</v>
          </cell>
          <cell r="C40" t="str">
            <v>Biaya Rekening Hanphone</v>
          </cell>
        </row>
        <row r="41">
          <cell r="B41" t="str">
            <v>3.1.5</v>
          </cell>
          <cell r="C41" t="str">
            <v>Biaya Langganan Koran / Surat Kabar</v>
          </cell>
        </row>
        <row r="42">
          <cell r="B42" t="str">
            <v>3.1.6</v>
          </cell>
          <cell r="C42" t="str">
            <v>Biaya Transportasi &amp; BBM</v>
          </cell>
        </row>
        <row r="43">
          <cell r="B43" t="str">
            <v>3.1.6.1</v>
          </cell>
          <cell r="C43" t="str">
            <v>Biaya Transportasi</v>
          </cell>
        </row>
        <row r="44">
          <cell r="B44" t="str">
            <v>3.1.6.2</v>
          </cell>
          <cell r="C44" t="str">
            <v>Biaya Bahan Bakar Minyak (BBM)</v>
          </cell>
        </row>
        <row r="45">
          <cell r="B45" t="str">
            <v>3.2</v>
          </cell>
          <cell r="C45" t="str">
            <v>Pengeluaran Non Rutin</v>
          </cell>
        </row>
        <row r="46">
          <cell r="B46" t="str">
            <v>3.2.1</v>
          </cell>
          <cell r="C46" t="str">
            <v>Biaya Pemeliharaan</v>
          </cell>
        </row>
        <row r="47">
          <cell r="B47" t="str">
            <v>3.2.1.1</v>
          </cell>
          <cell r="C47" t="str">
            <v>Biaya Pemeliharaan Sekretariat</v>
          </cell>
        </row>
        <row r="48">
          <cell r="B48" t="str">
            <v>3.2.1.2</v>
          </cell>
          <cell r="C48" t="str">
            <v>Biaya Pemeliharaan Kendaraan</v>
          </cell>
        </row>
        <row r="49">
          <cell r="B49" t="str">
            <v>3.2.1.3</v>
          </cell>
          <cell r="C49" t="str">
            <v>Biaya Pemeliharaan Inventaris Kantor</v>
          </cell>
        </row>
        <row r="50">
          <cell r="B50" t="str">
            <v>3.2.2</v>
          </cell>
          <cell r="C50" t="str">
            <v>Biaya Surat Kendaraan &amp; SIM</v>
          </cell>
        </row>
        <row r="51">
          <cell r="B51" t="str">
            <v>3.2.3</v>
          </cell>
          <cell r="C51" t="str">
            <v>Pinjaman</v>
          </cell>
        </row>
        <row r="52">
          <cell r="B52" t="str">
            <v>3.2.3.01</v>
          </cell>
          <cell r="C52" t="str">
            <v>Pembembalian Pinjaman Ketua Umum</v>
          </cell>
        </row>
        <row r="53">
          <cell r="B53" t="str">
            <v>3.2.3.02</v>
          </cell>
          <cell r="C53" t="str">
            <v>Angsuran Pembayaran Komputer</v>
          </cell>
        </row>
        <row r="54">
          <cell r="B54" t="str">
            <v>3.2.4</v>
          </cell>
          <cell r="C54" t="str">
            <v>Biaya Pengurusan Surat &amp; Ijin-ijin</v>
          </cell>
        </row>
        <row r="55">
          <cell r="B55" t="str">
            <v>3.3</v>
          </cell>
          <cell r="C55" t="str">
            <v>Pengeluaran Khusus</v>
          </cell>
        </row>
        <row r="56">
          <cell r="B56" t="str">
            <v>3.3.1</v>
          </cell>
          <cell r="C56" t="str">
            <v>Biaya Perjalanan Dinas &amp; Akomodasi</v>
          </cell>
        </row>
        <row r="57">
          <cell r="B57" t="str">
            <v>3.3.2</v>
          </cell>
          <cell r="C57" t="str">
            <v>Biaya Sumbangan / Bantuan</v>
          </cell>
        </row>
        <row r="58">
          <cell r="B58" t="str">
            <v>3.3.3</v>
          </cell>
          <cell r="C58" t="str">
            <v>Uang Saku / Uang Makan</v>
          </cell>
        </row>
        <row r="59">
          <cell r="B59" t="str">
            <v>3.3.4</v>
          </cell>
          <cell r="C59" t="str">
            <v>Biaya Seminar / Pelatihan / Musawarah</v>
          </cell>
        </row>
        <row r="60">
          <cell r="B60" t="str">
            <v>3.3.4.1</v>
          </cell>
          <cell r="C60" t="str">
            <v>Biaya Konsumsi Seminar / Pelatihan / Musawarah</v>
          </cell>
        </row>
        <row r="61">
          <cell r="B61" t="str">
            <v>3.3.4.2</v>
          </cell>
          <cell r="C61" t="str">
            <v>Biaya Spanduk / Undangan</v>
          </cell>
        </row>
        <row r="62">
          <cell r="B62" t="str">
            <v>3.3.4.3</v>
          </cell>
          <cell r="C62" t="str">
            <v>Biaya Publikasi &amp; Dokumentasi</v>
          </cell>
        </row>
        <row r="63">
          <cell r="B63" t="str">
            <v>3.3.4.4</v>
          </cell>
          <cell r="C63" t="str">
            <v>Biaya Perlengkapan Kegiatan</v>
          </cell>
        </row>
        <row r="64">
          <cell r="B64" t="str">
            <v>3.3.4.5</v>
          </cell>
          <cell r="C64" t="str">
            <v>Biaya Kegiatan Seminal / Pelatihan / Musyarawah</v>
          </cell>
        </row>
        <row r="65">
          <cell r="B65" t="str">
            <v>3.3.5</v>
          </cell>
          <cell r="C65" t="str">
            <v>Biaya Iklan / Ucapan / Karangan Bunga / Cendra Mata</v>
          </cell>
        </row>
        <row r="66">
          <cell r="B66" t="str">
            <v>3.3.6</v>
          </cell>
          <cell r="C66" t="str">
            <v>Tunjangan Hari Raya</v>
          </cell>
        </row>
        <row r="67">
          <cell r="B67" t="str">
            <v>3.3.7</v>
          </cell>
          <cell r="C67" t="str">
            <v>Pesangon</v>
          </cell>
        </row>
        <row r="68">
          <cell r="B68" t="str">
            <v>3.3.8</v>
          </cell>
          <cell r="C68" t="str">
            <v>Pengeluaran Khusus Lainnya</v>
          </cell>
        </row>
        <row r="69">
          <cell r="B69" t="str">
            <v>3.3.9</v>
          </cell>
          <cell r="C69" t="str">
            <v>Biaya Operasional Kegiatan KNPI</v>
          </cell>
        </row>
        <row r="70">
          <cell r="B70" t="str">
            <v>3.3.9.1</v>
          </cell>
          <cell r="C70" t="str">
            <v>Biaya Sewa Gedung</v>
          </cell>
        </row>
        <row r="71">
          <cell r="B71" t="str">
            <v>3.3.9.2</v>
          </cell>
          <cell r="C71" t="str">
            <v>Biaya Transportasi &amp; BBM</v>
          </cell>
        </row>
        <row r="72">
          <cell r="B72" t="str">
            <v>3.3.9.3</v>
          </cell>
          <cell r="C72" t="str">
            <v>Uang Saku / Uang Makan</v>
          </cell>
        </row>
        <row r="73">
          <cell r="B73" t="str">
            <v>3.3.9.4</v>
          </cell>
          <cell r="C73" t="str">
            <v>Biaya Publikasi &amp; Dokumentasi</v>
          </cell>
        </row>
        <row r="74">
          <cell r="B74" t="str">
            <v>3.3.9.5</v>
          </cell>
        </row>
        <row r="75">
          <cell r="B75" t="str">
            <v>3.3.9.6</v>
          </cell>
        </row>
        <row r="76">
          <cell r="B76" t="str">
            <v>3.3.9.7</v>
          </cell>
        </row>
        <row r="77">
          <cell r="B77" t="str">
            <v>3.3.9.8</v>
          </cell>
        </row>
        <row r="78">
          <cell r="B78" t="str">
            <v>3.3.9.9</v>
          </cell>
          <cell r="C78" t="str">
            <v>Biaya Operasional Kegiatan Lainnya</v>
          </cell>
        </row>
        <row r="79">
          <cell r="B79" t="str">
            <v>3.4</v>
          </cell>
          <cell r="C79" t="str">
            <v>Pengeluaran Pembelian Inventaris</v>
          </cell>
        </row>
        <row r="80">
          <cell r="B80" t="str">
            <v>3.5</v>
          </cell>
          <cell r="C80" t="str">
            <v>Pengeluaran Lain-lain</v>
          </cell>
        </row>
        <row r="81">
          <cell r="B81" t="str">
            <v>3.5.1</v>
          </cell>
          <cell r="C81" t="str">
            <v>Pajak Jasa Giro</v>
          </cell>
        </row>
        <row r="82">
          <cell r="B82" t="str">
            <v>3.5.2</v>
          </cell>
          <cell r="C82" t="str">
            <v>Biaya Administrasi Bank</v>
          </cell>
        </row>
        <row r="83">
          <cell r="B83" t="str">
            <v>3.5.3</v>
          </cell>
          <cell r="C83" t="str">
            <v>Biaya Bank Lainnya</v>
          </cell>
        </row>
      </sheetData>
      <sheetData sheetId="22"/>
      <sheetData sheetId="23"/>
      <sheetData sheetId="24"/>
      <sheetData sheetId="25"/>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3)"/>
      <sheetName val="Cover"/>
      <sheetName val="Bab"/>
      <sheetName val="Daftar Isi"/>
      <sheetName val="Laporan"/>
      <sheetName val="Catatan"/>
      <sheetName val="Penjelasan"/>
      <sheetName val="Lampiran"/>
      <sheetName val="Top Lampiran"/>
      <sheetName val="KKP"/>
      <sheetName val="CTN"/>
      <sheetName val="Sheet1"/>
      <sheetName val="PR"/>
      <sheetName val="PLL"/>
      <sheetName val="PK"/>
      <sheetName val="PNR"/>
      <sheetName val="PI"/>
      <sheetName val="Inventaris"/>
      <sheetName val="REKAP"/>
      <sheetName val="Sheet2"/>
      <sheetName val="CF"/>
      <sheetName val="ACC"/>
      <sheetName val="KAS"/>
      <sheetName val="BANK"/>
      <sheetName val="NL"/>
      <sheetName val="DAP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8">
          <cell r="B8" t="str">
            <v>1.0</v>
          </cell>
          <cell r="C8" t="str">
            <v>KAS &amp; SETARA KAS AWAL</v>
          </cell>
        </row>
        <row r="9">
          <cell r="B9" t="str">
            <v>1.1</v>
          </cell>
          <cell r="C9" t="str">
            <v>Kas</v>
          </cell>
        </row>
        <row r="10">
          <cell r="B10" t="str">
            <v>1.2</v>
          </cell>
          <cell r="C10" t="str">
            <v>Bank</v>
          </cell>
        </row>
        <row r="11">
          <cell r="B11" t="str">
            <v>2.0</v>
          </cell>
          <cell r="C11" t="str">
            <v>SUMBER DANA</v>
          </cell>
        </row>
        <row r="12">
          <cell r="B12" t="str">
            <v>2.1</v>
          </cell>
          <cell r="C12" t="str">
            <v>Penerimaan Dana</v>
          </cell>
        </row>
        <row r="13">
          <cell r="B13" t="str">
            <v>2.1.1</v>
          </cell>
          <cell r="C13" t="str">
            <v>Bantuan Dana</v>
          </cell>
        </row>
        <row r="14">
          <cell r="B14" t="str">
            <v>2.1.1.1</v>
          </cell>
          <cell r="C14" t="str">
            <v>Bantuan Dana Pemerintah Propinsi Kaltim Melalui APBN Murni</v>
          </cell>
        </row>
        <row r="15">
          <cell r="B15" t="str">
            <v>2.1.1.2</v>
          </cell>
          <cell r="C15" t="str">
            <v>Bantuan Dana Pemerintah Propinsi Kaltim</v>
          </cell>
        </row>
        <row r="16">
          <cell r="B16" t="str">
            <v>2.1.1.3</v>
          </cell>
          <cell r="C16" t="str">
            <v>Bantuan Dana Pemerintah Kota Samarinda</v>
          </cell>
        </row>
        <row r="17">
          <cell r="B17" t="str">
            <v>2.1.1.4</v>
          </cell>
          <cell r="C17" t="str">
            <v>Bantuan Dana Ketua Umum</v>
          </cell>
        </row>
        <row r="18">
          <cell r="B18" t="str">
            <v>2.1.1.5</v>
          </cell>
          <cell r="C18" t="str">
            <v>Bantuan Dana Bendahara</v>
          </cell>
        </row>
        <row r="19">
          <cell r="B19" t="str">
            <v>2.1.1.6</v>
          </cell>
          <cell r="C19" t="str">
            <v>Bantuan Dana - Didik M</v>
          </cell>
        </row>
        <row r="20">
          <cell r="B20" t="str">
            <v>2.1.1.7</v>
          </cell>
          <cell r="C20" t="str">
            <v>Bantuan Dana Wakil Bendahara - Munir Ahmad</v>
          </cell>
        </row>
        <row r="21">
          <cell r="B21" t="str">
            <v>2.1.2</v>
          </cell>
          <cell r="C21" t="str">
            <v xml:space="preserve">Pinjaman Dana </v>
          </cell>
        </row>
        <row r="22">
          <cell r="B22" t="str">
            <v>2.1.2.01</v>
          </cell>
          <cell r="C22" t="str">
            <v>Pinjaman Dana Ketua Umum</v>
          </cell>
        </row>
        <row r="23">
          <cell r="B23" t="str">
            <v>2.1.2.02</v>
          </cell>
          <cell r="C23" t="str">
            <v>Pinjaman Staf Vina</v>
          </cell>
        </row>
        <row r="24">
          <cell r="B24" t="str">
            <v>2.2</v>
          </cell>
          <cell r="C24" t="str">
            <v>Penerimaan Lainnya</v>
          </cell>
        </row>
        <row r="25">
          <cell r="B25" t="str">
            <v>2.2.1</v>
          </cell>
          <cell r="C25" t="str">
            <v>Pendapatan Jasa Giro</v>
          </cell>
        </row>
        <row r="26">
          <cell r="B26" t="str">
            <v>3.0</v>
          </cell>
          <cell r="C26" t="str">
            <v>PENGUNAAN DANA</v>
          </cell>
        </row>
        <row r="27">
          <cell r="B27" t="str">
            <v>3.1</v>
          </cell>
          <cell r="C27" t="str">
            <v>Pengeluaran Rutin</v>
          </cell>
        </row>
        <row r="28">
          <cell r="B28" t="str">
            <v>3.1.1</v>
          </cell>
          <cell r="C28" t="str">
            <v>Biaya Honor Pengurus Sekretariat</v>
          </cell>
        </row>
        <row r="29">
          <cell r="B29" t="str">
            <v>3.1.2</v>
          </cell>
          <cell r="C29" t="str">
            <v>Biaya Administrasi Kantor</v>
          </cell>
        </row>
        <row r="30">
          <cell r="B30" t="str">
            <v>3.1.2.1</v>
          </cell>
          <cell r="C30" t="str">
            <v>Biaya Foto Copy</v>
          </cell>
        </row>
        <row r="31">
          <cell r="B31" t="str">
            <v>3.1.2.2</v>
          </cell>
          <cell r="C31" t="str">
            <v>Biaya Cetak / Jilid</v>
          </cell>
        </row>
        <row r="32">
          <cell r="B32" t="str">
            <v>3.1.2.3</v>
          </cell>
          <cell r="C32" t="str">
            <v>Biaya Alat Tulis Kantor</v>
          </cell>
        </row>
        <row r="33">
          <cell r="B33" t="str">
            <v>3.1.2.4</v>
          </cell>
          <cell r="C33" t="str">
            <v>Biaya Perlengkapan Kantor</v>
          </cell>
        </row>
        <row r="34">
          <cell r="B34" t="str">
            <v>3.1.2.5</v>
          </cell>
          <cell r="C34" t="str">
            <v>Biaya Kirim, Prangko &amp; Fax</v>
          </cell>
        </row>
        <row r="35">
          <cell r="B35" t="str">
            <v>3.1.3</v>
          </cell>
          <cell r="C35" t="str">
            <v>Biaya Konsumsi Sekretariat</v>
          </cell>
        </row>
        <row r="36">
          <cell r="B36" t="str">
            <v>3.1.4</v>
          </cell>
          <cell r="C36" t="str">
            <v>Biaya Rekening Air, Telepon, Listrik &amp; Hanphone</v>
          </cell>
        </row>
        <row r="37">
          <cell r="B37" t="str">
            <v>3.1.4.1</v>
          </cell>
          <cell r="C37" t="str">
            <v>Biaya Rekening Listrik</v>
          </cell>
        </row>
        <row r="38">
          <cell r="B38" t="str">
            <v>3.1.4.2</v>
          </cell>
          <cell r="C38" t="str">
            <v>Biaya Rekening Air</v>
          </cell>
        </row>
        <row r="39">
          <cell r="B39" t="str">
            <v>3.1.4.3</v>
          </cell>
          <cell r="C39" t="str">
            <v>Biaya Rekening Telephone</v>
          </cell>
        </row>
        <row r="40">
          <cell r="B40" t="str">
            <v>3.1.4.4</v>
          </cell>
          <cell r="C40" t="str">
            <v>Biaya Rekening Hanphone</v>
          </cell>
        </row>
        <row r="41">
          <cell r="B41" t="str">
            <v>3.1.5</v>
          </cell>
          <cell r="C41" t="str">
            <v>Biaya Langganan Koran / Surat Kabar</v>
          </cell>
        </row>
        <row r="42">
          <cell r="B42" t="str">
            <v>3.1.6</v>
          </cell>
          <cell r="C42" t="str">
            <v>Biaya Transportasi &amp; BBM</v>
          </cell>
        </row>
        <row r="43">
          <cell r="B43" t="str">
            <v>3.1.6.1</v>
          </cell>
          <cell r="C43" t="str">
            <v>Biaya Transportasi</v>
          </cell>
        </row>
        <row r="44">
          <cell r="B44" t="str">
            <v>3.1.6.2</v>
          </cell>
          <cell r="C44" t="str">
            <v>Biaya Bahan Bakar Minyak (BBM)</v>
          </cell>
        </row>
        <row r="45">
          <cell r="B45" t="str">
            <v>3.2</v>
          </cell>
          <cell r="C45" t="str">
            <v>Pengeluaran Non Rutin</v>
          </cell>
        </row>
        <row r="46">
          <cell r="B46" t="str">
            <v>3.2.1</v>
          </cell>
          <cell r="C46" t="str">
            <v>Biaya Pemeliharaan</v>
          </cell>
        </row>
        <row r="47">
          <cell r="B47" t="str">
            <v>3.2.1.1</v>
          </cell>
          <cell r="C47" t="str">
            <v>Biaya Pemeliharaan Sekretariat</v>
          </cell>
        </row>
        <row r="48">
          <cell r="B48" t="str">
            <v>3.2.1.2</v>
          </cell>
          <cell r="C48" t="str">
            <v>Biaya Pemeliharaan Kendaraan</v>
          </cell>
        </row>
        <row r="49">
          <cell r="B49" t="str">
            <v>3.2.1.3</v>
          </cell>
          <cell r="C49" t="str">
            <v>Biaya Pemeliharaan Inventaris Kantor</v>
          </cell>
        </row>
        <row r="50">
          <cell r="B50" t="str">
            <v>3.2.2</v>
          </cell>
          <cell r="C50" t="str">
            <v>Biaya Surat Kendaraan &amp; SIM</v>
          </cell>
        </row>
        <row r="51">
          <cell r="B51" t="str">
            <v>3.2.3</v>
          </cell>
          <cell r="C51" t="str">
            <v>Pinjaman</v>
          </cell>
        </row>
        <row r="52">
          <cell r="B52" t="str">
            <v>3.2.3.01</v>
          </cell>
          <cell r="C52" t="str">
            <v>Pembembalian Pinjaman Ketua Umum</v>
          </cell>
        </row>
        <row r="53">
          <cell r="B53" t="str">
            <v>3.2.3.02</v>
          </cell>
          <cell r="C53" t="str">
            <v>Angsuran Pembayaran Komputer</v>
          </cell>
        </row>
        <row r="54">
          <cell r="B54" t="str">
            <v>3.2.4</v>
          </cell>
          <cell r="C54" t="str">
            <v>Biaya Pengurusan Surat &amp; Ijin-ijin</v>
          </cell>
        </row>
        <row r="55">
          <cell r="B55" t="str">
            <v>3.3</v>
          </cell>
          <cell r="C55" t="str">
            <v>Pengeluaran Khusus</v>
          </cell>
        </row>
        <row r="56">
          <cell r="B56" t="str">
            <v>3.3.1</v>
          </cell>
          <cell r="C56" t="str">
            <v>Biaya Perjalanan Dinas &amp; Akomodasi</v>
          </cell>
        </row>
        <row r="57">
          <cell r="B57" t="str">
            <v>3.3.2</v>
          </cell>
          <cell r="C57" t="str">
            <v>Biaya Sumbangan / Bantuan</v>
          </cell>
        </row>
        <row r="58">
          <cell r="B58" t="str">
            <v>3.3.3</v>
          </cell>
          <cell r="C58" t="str">
            <v>Uang Saku / Uang Makan</v>
          </cell>
        </row>
        <row r="59">
          <cell r="B59" t="str">
            <v>3.3.4</v>
          </cell>
          <cell r="C59" t="str">
            <v>Biaya Seminar / Pelatihan / Musawarah</v>
          </cell>
        </row>
        <row r="60">
          <cell r="B60" t="str">
            <v>3.3.4.1</v>
          </cell>
          <cell r="C60" t="str">
            <v>Biaya Konsumsi Seminar / Pelatihan / Musawarah</v>
          </cell>
        </row>
        <row r="61">
          <cell r="B61" t="str">
            <v>3.3.4.2</v>
          </cell>
          <cell r="C61" t="str">
            <v>Biaya Spanduk / Undangan</v>
          </cell>
        </row>
        <row r="62">
          <cell r="B62" t="str">
            <v>3.3.4.3</v>
          </cell>
          <cell r="C62" t="str">
            <v>Biaya Publikasi &amp; Dokumentasi</v>
          </cell>
        </row>
        <row r="63">
          <cell r="B63" t="str">
            <v>3.3.4.4</v>
          </cell>
          <cell r="C63" t="str">
            <v>Biaya Perlengkapan Kegiatan</v>
          </cell>
        </row>
        <row r="64">
          <cell r="B64" t="str">
            <v>3.3.4.5</v>
          </cell>
          <cell r="C64" t="str">
            <v>Biaya Kegiatan Seminal / Pelatihan / Musyarawah</v>
          </cell>
        </row>
        <row r="65">
          <cell r="B65" t="str">
            <v>3.3.5</v>
          </cell>
          <cell r="C65" t="str">
            <v>Biaya Iklan / Ucapan / Karangan Bunga / Cendra Mata</v>
          </cell>
        </row>
        <row r="66">
          <cell r="B66" t="str">
            <v>3.3.6</v>
          </cell>
          <cell r="C66" t="str">
            <v>Tunjangan Hari Raya</v>
          </cell>
        </row>
        <row r="67">
          <cell r="B67" t="str">
            <v>3.3.7</v>
          </cell>
          <cell r="C67" t="str">
            <v>Pesangon</v>
          </cell>
        </row>
        <row r="68">
          <cell r="B68" t="str">
            <v>3.3.8</v>
          </cell>
          <cell r="C68" t="str">
            <v>Pengeluaran Khusus Lainnya</v>
          </cell>
        </row>
        <row r="69">
          <cell r="B69" t="str">
            <v>3.3.9</v>
          </cell>
          <cell r="C69" t="str">
            <v>Biaya Operasional Kegiatan KNPI</v>
          </cell>
        </row>
        <row r="70">
          <cell r="B70" t="str">
            <v>3.3.9.1</v>
          </cell>
          <cell r="C70" t="str">
            <v>Biaya Sewa Gedung</v>
          </cell>
        </row>
        <row r="71">
          <cell r="B71" t="str">
            <v>3.3.9.2</v>
          </cell>
          <cell r="C71" t="str">
            <v>Biaya Transportasi &amp; BBM</v>
          </cell>
        </row>
        <row r="72">
          <cell r="B72" t="str">
            <v>3.3.9.3</v>
          </cell>
          <cell r="C72" t="str">
            <v>Uang Saku / Uang Makan</v>
          </cell>
        </row>
        <row r="73">
          <cell r="B73" t="str">
            <v>3.3.9.4</v>
          </cell>
          <cell r="C73" t="str">
            <v>Biaya Publikasi &amp; Dokumentasi</v>
          </cell>
        </row>
        <row r="74">
          <cell r="B74" t="str">
            <v>3.3.9.5</v>
          </cell>
        </row>
        <row r="75">
          <cell r="B75" t="str">
            <v>3.3.9.6</v>
          </cell>
        </row>
        <row r="76">
          <cell r="B76" t="str">
            <v>3.3.9.7</v>
          </cell>
        </row>
        <row r="77">
          <cell r="B77" t="str">
            <v>3.3.9.8</v>
          </cell>
        </row>
        <row r="78">
          <cell r="B78" t="str">
            <v>3.3.9.9</v>
          </cell>
          <cell r="C78" t="str">
            <v>Biaya Operasional Kegiatan Lainnya</v>
          </cell>
        </row>
        <row r="79">
          <cell r="B79" t="str">
            <v>3.4</v>
          </cell>
          <cell r="C79" t="str">
            <v>Pengeluaran Pembelian Inventaris</v>
          </cell>
        </row>
        <row r="80">
          <cell r="B80" t="str">
            <v>3.5</v>
          </cell>
          <cell r="C80" t="str">
            <v>Pengeluaran Lain-lain</v>
          </cell>
        </row>
        <row r="81">
          <cell r="B81" t="str">
            <v>3.5.1</v>
          </cell>
          <cell r="C81" t="str">
            <v>Pajak Jasa Giro</v>
          </cell>
        </row>
        <row r="82">
          <cell r="B82" t="str">
            <v>3.5.2</v>
          </cell>
          <cell r="C82" t="str">
            <v>Biaya Administrasi Bank</v>
          </cell>
        </row>
        <row r="83">
          <cell r="B83" t="str">
            <v>3.5.3</v>
          </cell>
          <cell r="C83" t="str">
            <v>Biaya Bank Lainnya</v>
          </cell>
        </row>
      </sheetData>
      <sheetData sheetId="22"/>
      <sheetData sheetId="23"/>
      <sheetData sheetId="24"/>
      <sheetData sheetId="25"/>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
      <sheetName val="Past"/>
      <sheetName val="PInv"/>
      <sheetName val="FInv"/>
      <sheetName val="Dd"/>
      <sheetName val="LK"/>
      <sheetName val="PB"/>
      <sheetName val="BII"/>
      <sheetName val="BTK"/>
      <sheetName val="Kap"/>
      <sheetName val="MK"/>
      <sheetName val="Jad"/>
      <sheetName val="Ratio"/>
      <sheetName val="AP(1)"/>
      <sheetName val="AP(2)"/>
      <sheetName val="AP(3)"/>
      <sheetName val="Oth"/>
      <sheetName val="Stand"/>
      <sheetName val="Rot"/>
      <sheetName val="Renc"/>
      <sheetName val="SPr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uk1"/>
      <sheetName val="induk2"/>
      <sheetName val="induk2-1"/>
      <sheetName val="LAMP A1"/>
      <sheetName val="LAMP A2"/>
      <sheetName val="LAMP A3"/>
      <sheetName val="LAMP B1"/>
      <sheetName val="LAMP B2"/>
      <sheetName val="LAMP B3"/>
      <sheetName val="LAMP B3(2)"/>
      <sheetName val="LAMP B4"/>
      <sheetName val="PPh21(1)"/>
      <sheetName val="PPh21(2) "/>
      <sheetName val="s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uk1"/>
      <sheetName val="induk2"/>
      <sheetName val="induk2-1"/>
      <sheetName val="LAMP A1"/>
      <sheetName val="LAMP A2"/>
      <sheetName val="LAMP A3"/>
      <sheetName val="LAMP B1"/>
      <sheetName val="LAMP B2"/>
      <sheetName val="LAMP B3"/>
      <sheetName val="LAMP B3(2)"/>
      <sheetName val="LAMP B4"/>
      <sheetName val="PPh21(1)"/>
      <sheetName val="PPh21(2) "/>
      <sheetName val="s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uk1"/>
      <sheetName val="induk2"/>
      <sheetName val="induk2-1"/>
      <sheetName val="LAMP A1"/>
      <sheetName val="LAMP A2"/>
      <sheetName val="LAMP A3"/>
      <sheetName val="LAMP B1"/>
      <sheetName val="LAMP B2"/>
      <sheetName val="LAMP B3"/>
      <sheetName val="LAMP B3(2)"/>
      <sheetName val="LAMP B4"/>
      <sheetName val="PPh21(1)"/>
      <sheetName val="PPh21(2) "/>
      <sheetName val="ssp"/>
      <sheetName val="AC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uk1"/>
      <sheetName val="induk2"/>
      <sheetName val="induk2-1"/>
      <sheetName val="LAMP A1"/>
      <sheetName val="LAMP A2"/>
      <sheetName val="LAMP A3"/>
      <sheetName val="LAMP B1"/>
      <sheetName val="LAMP B2"/>
      <sheetName val="LAMP B3"/>
      <sheetName val="LAMP B3(2)"/>
      <sheetName val="LAMP B4"/>
      <sheetName val="PPh21(1)"/>
      <sheetName val="PPh21(2) "/>
      <sheetName val="s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uk1"/>
      <sheetName val="induk2"/>
      <sheetName val="induk2-1"/>
      <sheetName val="LAMP A1"/>
      <sheetName val="LAMP A2"/>
      <sheetName val="LAMP A3"/>
      <sheetName val="LAMP B1"/>
      <sheetName val="LAMP B2"/>
      <sheetName val="LAMP B3"/>
      <sheetName val="LAMP B3(2)"/>
      <sheetName val="LAMP B4"/>
      <sheetName val="PPh21(1)"/>
      <sheetName val="PPh21(2) "/>
      <sheetName val="s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uk1"/>
      <sheetName val="induk2"/>
      <sheetName val="induk2-1"/>
      <sheetName val="LAMP A1"/>
      <sheetName val="LAMP A2"/>
      <sheetName val="LAMP A3"/>
      <sheetName val="LAMP B1"/>
      <sheetName val="LAMP B2"/>
      <sheetName val="LAMP B3"/>
      <sheetName val="LAMP B3(2)"/>
      <sheetName val="LAMP B4"/>
      <sheetName val="PPh21(1)"/>
      <sheetName val="PPh21(2) "/>
      <sheetName val="s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uk1"/>
      <sheetName val="induk2"/>
      <sheetName val="induk2-1"/>
      <sheetName val="LAMP A1"/>
      <sheetName val="LAMP A2"/>
      <sheetName val="LAMP A3"/>
      <sheetName val="LAMP B1"/>
      <sheetName val="LAMP B2"/>
      <sheetName val="LAMP B3"/>
      <sheetName val="LAMP B3(2)"/>
      <sheetName val="LAMP B4"/>
      <sheetName val="PPh21(1)"/>
      <sheetName val="PPh21(2) "/>
      <sheetName val="s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uk1"/>
      <sheetName val="induk2"/>
      <sheetName val="induk2-1"/>
      <sheetName val="LAMP A1"/>
      <sheetName val="LAMP A2"/>
      <sheetName val="LAMP A3"/>
      <sheetName val="LAMP B1"/>
      <sheetName val="LAMP B2"/>
      <sheetName val="LAMP B3"/>
      <sheetName val="LAMP B3(2)"/>
      <sheetName val="LAMP B4"/>
      <sheetName val="PPh21(1)"/>
      <sheetName val="PPh21(2) "/>
      <sheetName val="s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analitical"/>
      <sheetName val="materialitas"/>
      <sheetName val="skenario"/>
      <sheetName val="analitis"/>
      <sheetName val="TB"/>
      <sheetName val="Sheet4"/>
      <sheetName val="AJE"/>
      <sheetName val="at"/>
    </sheetNames>
    <sheetDataSet>
      <sheetData sheetId="0">
        <row r="2">
          <cell r="E2">
            <v>0</v>
          </cell>
        </row>
        <row r="24">
          <cell r="G24">
            <v>5393924674</v>
          </cell>
        </row>
      </sheetData>
      <sheetData sheetId="1">
        <row r="2">
          <cell r="E2">
            <v>0</v>
          </cell>
        </row>
      </sheetData>
      <sheetData sheetId="2"/>
      <sheetData sheetId="3"/>
      <sheetData sheetId="4"/>
      <sheetData sheetId="5"/>
      <sheetData sheetId="6"/>
      <sheetData sheetId="7"/>
      <sheetData sheetId="8"/>
      <sheetData sheetId="9"/>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mintaan Barang"/>
      <sheetName val="SLIP BARANG "/>
      <sheetName val="Slip brg dan Nota"/>
      <sheetName val="Faktur  Barang"/>
      <sheetName val="FAKTUR"/>
      <sheetName val="FAKTUR  MINGGUAN"/>
      <sheetName val="FAKTUR  tanpa PPN"/>
      <sheetName val="Laporan "/>
      <sheetName val="Data Surat Jalan"/>
      <sheetName val="SURAT JALAN"/>
      <sheetName val="Data Kuitansi"/>
      <sheetName val="Kuitansi "/>
      <sheetName val="Kuitansi  (2)"/>
      <sheetName val="data transfer"/>
      <sheetName val="Transfer"/>
      <sheetName val="kalender"/>
      <sheetName val="produk &amp; distributor"/>
      <sheetName val="Data Produk"/>
      <sheetName val="data BCA"/>
      <sheetName val="Slip BCA"/>
      <sheetName val="Sheet1 (2)"/>
      <sheetName val="Sheet1"/>
      <sheetName val="Sheet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5">
          <cell r="B5">
            <v>37622</v>
          </cell>
          <cell r="C5">
            <v>1</v>
          </cell>
          <cell r="D5" t="str">
            <v xml:space="preserve">Januari      </v>
          </cell>
          <cell r="E5" t="str">
            <v>Rabu</v>
          </cell>
          <cell r="F5" t="str">
            <v>I</v>
          </cell>
        </row>
        <row r="6">
          <cell r="B6">
            <v>37623</v>
          </cell>
          <cell r="C6">
            <v>1</v>
          </cell>
          <cell r="D6" t="str">
            <v xml:space="preserve">Januari      </v>
          </cell>
          <cell r="E6" t="str">
            <v>Kamis</v>
          </cell>
          <cell r="F6" t="str">
            <v>I</v>
          </cell>
        </row>
        <row r="7">
          <cell r="B7">
            <v>37624</v>
          </cell>
          <cell r="C7">
            <v>1</v>
          </cell>
          <cell r="D7" t="str">
            <v xml:space="preserve">Januari      </v>
          </cell>
          <cell r="E7" t="str">
            <v>Jumat</v>
          </cell>
          <cell r="F7" t="str">
            <v>I</v>
          </cell>
        </row>
        <row r="8">
          <cell r="B8">
            <v>37625</v>
          </cell>
          <cell r="C8">
            <v>1</v>
          </cell>
          <cell r="D8" t="str">
            <v xml:space="preserve">Januari      </v>
          </cell>
          <cell r="E8" t="str">
            <v>Sabtu</v>
          </cell>
          <cell r="F8" t="str">
            <v>I</v>
          </cell>
        </row>
        <row r="9">
          <cell r="B9">
            <v>37626</v>
          </cell>
          <cell r="C9">
            <v>1</v>
          </cell>
          <cell r="D9" t="str">
            <v xml:space="preserve">Januari      </v>
          </cell>
          <cell r="E9" t="str">
            <v>Minggu</v>
          </cell>
          <cell r="F9" t="str">
            <v>I</v>
          </cell>
        </row>
        <row r="10">
          <cell r="B10">
            <v>37627</v>
          </cell>
          <cell r="C10">
            <v>1</v>
          </cell>
          <cell r="D10" t="str">
            <v xml:space="preserve">Januari      </v>
          </cell>
          <cell r="E10" t="str">
            <v>Senin</v>
          </cell>
          <cell r="F10" t="str">
            <v>I</v>
          </cell>
        </row>
        <row r="11">
          <cell r="B11">
            <v>37628</v>
          </cell>
          <cell r="C11">
            <v>1</v>
          </cell>
          <cell r="D11" t="str">
            <v xml:space="preserve">Januari      </v>
          </cell>
          <cell r="E11" t="str">
            <v>Selasa</v>
          </cell>
          <cell r="F11" t="str">
            <v>I</v>
          </cell>
        </row>
        <row r="12">
          <cell r="B12">
            <v>37629</v>
          </cell>
          <cell r="C12">
            <v>1</v>
          </cell>
          <cell r="D12" t="str">
            <v xml:space="preserve">Januari      </v>
          </cell>
          <cell r="E12" t="str">
            <v>Rabu</v>
          </cell>
          <cell r="F12" t="str">
            <v>I</v>
          </cell>
        </row>
        <row r="13">
          <cell r="B13">
            <v>37630</v>
          </cell>
          <cell r="C13">
            <v>1</v>
          </cell>
          <cell r="D13" t="str">
            <v xml:space="preserve">Januari      </v>
          </cell>
          <cell r="E13" t="str">
            <v>Kamis</v>
          </cell>
          <cell r="F13" t="str">
            <v>I</v>
          </cell>
        </row>
        <row r="14">
          <cell r="B14">
            <v>37631</v>
          </cell>
          <cell r="C14">
            <v>2</v>
          </cell>
          <cell r="D14" t="str">
            <v xml:space="preserve">Januari      </v>
          </cell>
          <cell r="E14" t="str">
            <v>Jumat</v>
          </cell>
          <cell r="F14" t="str">
            <v>I</v>
          </cell>
        </row>
        <row r="15">
          <cell r="B15">
            <v>37632</v>
          </cell>
          <cell r="C15">
            <v>2</v>
          </cell>
          <cell r="D15" t="str">
            <v xml:space="preserve">Januari      </v>
          </cell>
          <cell r="E15" t="str">
            <v>Sabtu</v>
          </cell>
          <cell r="F15" t="str">
            <v>I</v>
          </cell>
        </row>
        <row r="16">
          <cell r="B16">
            <v>37633</v>
          </cell>
          <cell r="C16">
            <v>2</v>
          </cell>
          <cell r="D16" t="str">
            <v xml:space="preserve">Januari      </v>
          </cell>
          <cell r="E16" t="str">
            <v>Minggu</v>
          </cell>
          <cell r="F16" t="str">
            <v>I</v>
          </cell>
        </row>
        <row r="17">
          <cell r="B17">
            <v>37634</v>
          </cell>
          <cell r="C17">
            <v>2</v>
          </cell>
          <cell r="D17" t="str">
            <v xml:space="preserve">Januari      </v>
          </cell>
          <cell r="E17" t="str">
            <v>Senin</v>
          </cell>
          <cell r="F17" t="str">
            <v>I</v>
          </cell>
        </row>
        <row r="18">
          <cell r="B18">
            <v>37635</v>
          </cell>
          <cell r="C18">
            <v>2</v>
          </cell>
          <cell r="D18" t="str">
            <v xml:space="preserve">Januari      </v>
          </cell>
          <cell r="E18" t="str">
            <v>Selasa</v>
          </cell>
          <cell r="F18" t="str">
            <v>I</v>
          </cell>
        </row>
        <row r="19">
          <cell r="B19">
            <v>37636</v>
          </cell>
          <cell r="C19">
            <v>2</v>
          </cell>
          <cell r="D19" t="str">
            <v xml:space="preserve">Januari      </v>
          </cell>
          <cell r="E19" t="str">
            <v>Rabu</v>
          </cell>
          <cell r="F19" t="str">
            <v>I</v>
          </cell>
        </row>
        <row r="20">
          <cell r="B20">
            <v>37637</v>
          </cell>
          <cell r="C20">
            <v>2</v>
          </cell>
          <cell r="D20" t="str">
            <v xml:space="preserve">Januari      </v>
          </cell>
          <cell r="E20" t="str">
            <v>Kamis</v>
          </cell>
          <cell r="F20" t="str">
            <v>I</v>
          </cell>
        </row>
        <row r="21">
          <cell r="B21">
            <v>37638</v>
          </cell>
          <cell r="C21">
            <v>3</v>
          </cell>
          <cell r="D21" t="str">
            <v xml:space="preserve">Januari      </v>
          </cell>
          <cell r="E21" t="str">
            <v>Jumat</v>
          </cell>
          <cell r="F21" t="str">
            <v>I</v>
          </cell>
        </row>
        <row r="22">
          <cell r="B22">
            <v>37639</v>
          </cell>
          <cell r="C22">
            <v>3</v>
          </cell>
          <cell r="D22" t="str">
            <v xml:space="preserve">Januari      </v>
          </cell>
          <cell r="E22" t="str">
            <v>Sabtu</v>
          </cell>
          <cell r="F22" t="str">
            <v>I</v>
          </cell>
        </row>
        <row r="23">
          <cell r="B23">
            <v>37640</v>
          </cell>
          <cell r="C23">
            <v>3</v>
          </cell>
          <cell r="D23" t="str">
            <v xml:space="preserve">Januari      </v>
          </cell>
          <cell r="E23" t="str">
            <v>Minggu</v>
          </cell>
          <cell r="F23" t="str">
            <v>I</v>
          </cell>
        </row>
        <row r="24">
          <cell r="B24">
            <v>37641</v>
          </cell>
          <cell r="C24">
            <v>3</v>
          </cell>
          <cell r="D24" t="str">
            <v xml:space="preserve">Januari      </v>
          </cell>
          <cell r="E24" t="str">
            <v>Senin</v>
          </cell>
          <cell r="F24" t="str">
            <v>I</v>
          </cell>
        </row>
        <row r="25">
          <cell r="B25">
            <v>37642</v>
          </cell>
          <cell r="C25">
            <v>3</v>
          </cell>
          <cell r="D25" t="str">
            <v xml:space="preserve">Januari      </v>
          </cell>
          <cell r="E25" t="str">
            <v>Selasa</v>
          </cell>
          <cell r="F25" t="str">
            <v>I</v>
          </cell>
        </row>
        <row r="26">
          <cell r="B26">
            <v>37643</v>
          </cell>
          <cell r="C26">
            <v>3</v>
          </cell>
          <cell r="D26" t="str">
            <v xml:space="preserve">Januari      </v>
          </cell>
          <cell r="E26" t="str">
            <v>Rabu</v>
          </cell>
          <cell r="F26" t="str">
            <v>I</v>
          </cell>
        </row>
        <row r="27">
          <cell r="B27">
            <v>37644</v>
          </cell>
          <cell r="C27">
            <v>3</v>
          </cell>
          <cell r="D27" t="str">
            <v xml:space="preserve">Januari      </v>
          </cell>
          <cell r="E27" t="str">
            <v>Kamis</v>
          </cell>
          <cell r="F27" t="str">
            <v>I</v>
          </cell>
        </row>
        <row r="28">
          <cell r="B28">
            <v>37645</v>
          </cell>
          <cell r="C28">
            <v>4</v>
          </cell>
          <cell r="D28" t="str">
            <v xml:space="preserve">Januari      </v>
          </cell>
          <cell r="E28" t="str">
            <v>Jumat</v>
          </cell>
          <cell r="F28" t="str">
            <v>I</v>
          </cell>
        </row>
        <row r="29">
          <cell r="B29">
            <v>37646</v>
          </cell>
          <cell r="C29">
            <v>4</v>
          </cell>
          <cell r="D29" t="str">
            <v xml:space="preserve">Januari      </v>
          </cell>
          <cell r="E29" t="str">
            <v>Sabtu</v>
          </cell>
          <cell r="F29" t="str">
            <v>I</v>
          </cell>
        </row>
        <row r="30">
          <cell r="B30">
            <v>37647</v>
          </cell>
          <cell r="C30">
            <v>4</v>
          </cell>
          <cell r="D30" t="str">
            <v xml:space="preserve">Januari      </v>
          </cell>
          <cell r="E30" t="str">
            <v>Minggu</v>
          </cell>
          <cell r="F30" t="str">
            <v>I</v>
          </cell>
        </row>
        <row r="31">
          <cell r="B31">
            <v>37648</v>
          </cell>
          <cell r="C31">
            <v>4</v>
          </cell>
          <cell r="D31" t="str">
            <v xml:space="preserve">Januari      </v>
          </cell>
          <cell r="E31" t="str">
            <v>Senin</v>
          </cell>
          <cell r="F31" t="str">
            <v>I</v>
          </cell>
        </row>
        <row r="32">
          <cell r="B32">
            <v>37649</v>
          </cell>
          <cell r="C32">
            <v>4</v>
          </cell>
          <cell r="D32" t="str">
            <v xml:space="preserve">Januari      </v>
          </cell>
          <cell r="E32" t="str">
            <v>Selasa</v>
          </cell>
          <cell r="F32" t="str">
            <v>I</v>
          </cell>
        </row>
        <row r="33">
          <cell r="B33">
            <v>37650</v>
          </cell>
          <cell r="C33">
            <v>4</v>
          </cell>
          <cell r="D33" t="str">
            <v xml:space="preserve">Januari      </v>
          </cell>
          <cell r="E33" t="str">
            <v>Rabu</v>
          </cell>
          <cell r="F33" t="str">
            <v>I</v>
          </cell>
        </row>
        <row r="34">
          <cell r="B34">
            <v>37651</v>
          </cell>
          <cell r="C34">
            <v>4</v>
          </cell>
          <cell r="D34" t="str">
            <v xml:space="preserve">Januari      </v>
          </cell>
          <cell r="E34" t="str">
            <v>Kamis</v>
          </cell>
          <cell r="F34" t="str">
            <v>I</v>
          </cell>
        </row>
        <row r="35">
          <cell r="B35">
            <v>37652</v>
          </cell>
          <cell r="C35">
            <v>5</v>
          </cell>
          <cell r="D35" t="str">
            <v xml:space="preserve">Februari       </v>
          </cell>
          <cell r="E35" t="str">
            <v>Jumat</v>
          </cell>
          <cell r="F35" t="str">
            <v>I</v>
          </cell>
        </row>
        <row r="36">
          <cell r="B36">
            <v>37653</v>
          </cell>
          <cell r="C36">
            <v>5</v>
          </cell>
          <cell r="D36" t="str">
            <v xml:space="preserve">Februari       </v>
          </cell>
          <cell r="E36" t="str">
            <v>Sabtu</v>
          </cell>
          <cell r="F36" t="str">
            <v>I</v>
          </cell>
        </row>
        <row r="37">
          <cell r="B37">
            <v>37654</v>
          </cell>
          <cell r="C37">
            <v>5</v>
          </cell>
          <cell r="D37" t="str">
            <v xml:space="preserve">Februari       </v>
          </cell>
          <cell r="E37" t="str">
            <v>Minggu</v>
          </cell>
          <cell r="F37" t="str">
            <v>I</v>
          </cell>
        </row>
        <row r="38">
          <cell r="B38">
            <v>37655</v>
          </cell>
          <cell r="C38">
            <v>5</v>
          </cell>
          <cell r="D38" t="str">
            <v xml:space="preserve">Februari       </v>
          </cell>
          <cell r="E38" t="str">
            <v>Senin</v>
          </cell>
          <cell r="F38" t="str">
            <v>I</v>
          </cell>
        </row>
        <row r="39">
          <cell r="B39">
            <v>37656</v>
          </cell>
          <cell r="C39">
            <v>5</v>
          </cell>
          <cell r="D39" t="str">
            <v xml:space="preserve">Februari       </v>
          </cell>
          <cell r="E39" t="str">
            <v>Selasa</v>
          </cell>
          <cell r="F39" t="str">
            <v>I</v>
          </cell>
        </row>
        <row r="40">
          <cell r="B40">
            <v>37657</v>
          </cell>
          <cell r="C40">
            <v>5</v>
          </cell>
          <cell r="D40" t="str">
            <v xml:space="preserve">Februari       </v>
          </cell>
          <cell r="E40" t="str">
            <v>Rabu</v>
          </cell>
          <cell r="F40" t="str">
            <v>I</v>
          </cell>
        </row>
        <row r="41">
          <cell r="B41">
            <v>37658</v>
          </cell>
          <cell r="C41">
            <v>5</v>
          </cell>
          <cell r="D41" t="str">
            <v xml:space="preserve">Februari       </v>
          </cell>
          <cell r="E41" t="str">
            <v>Kamis</v>
          </cell>
          <cell r="F41" t="str">
            <v>I</v>
          </cell>
        </row>
        <row r="42">
          <cell r="B42">
            <v>37659</v>
          </cell>
          <cell r="C42">
            <v>6</v>
          </cell>
          <cell r="D42" t="str">
            <v xml:space="preserve">Februari       </v>
          </cell>
          <cell r="E42" t="str">
            <v>Jumat</v>
          </cell>
          <cell r="F42" t="str">
            <v>I</v>
          </cell>
        </row>
        <row r="43">
          <cell r="B43">
            <v>37660</v>
          </cell>
          <cell r="C43">
            <v>6</v>
          </cell>
          <cell r="D43" t="str">
            <v xml:space="preserve">Februari       </v>
          </cell>
          <cell r="E43" t="str">
            <v>Sabtu</v>
          </cell>
          <cell r="F43" t="str">
            <v>I</v>
          </cell>
        </row>
        <row r="44">
          <cell r="B44">
            <v>37661</v>
          </cell>
          <cell r="C44">
            <v>6</v>
          </cell>
          <cell r="D44" t="str">
            <v xml:space="preserve">Februari       </v>
          </cell>
          <cell r="E44" t="str">
            <v>Minggu</v>
          </cell>
          <cell r="F44" t="str">
            <v>I</v>
          </cell>
        </row>
        <row r="45">
          <cell r="B45">
            <v>37662</v>
          </cell>
          <cell r="C45">
            <v>6</v>
          </cell>
          <cell r="D45" t="str">
            <v xml:space="preserve">Februari       </v>
          </cell>
          <cell r="E45" t="str">
            <v>Senin</v>
          </cell>
          <cell r="F45" t="str">
            <v>I</v>
          </cell>
        </row>
        <row r="46">
          <cell r="B46">
            <v>37663</v>
          </cell>
          <cell r="C46">
            <v>6</v>
          </cell>
          <cell r="D46" t="str">
            <v xml:space="preserve">Februari       </v>
          </cell>
          <cell r="E46" t="str">
            <v>Selasa</v>
          </cell>
          <cell r="F46" t="str">
            <v>I</v>
          </cell>
        </row>
        <row r="47">
          <cell r="B47">
            <v>37664</v>
          </cell>
          <cell r="C47">
            <v>6</v>
          </cell>
          <cell r="D47" t="str">
            <v xml:space="preserve">Februari       </v>
          </cell>
          <cell r="E47" t="str">
            <v>Rabu</v>
          </cell>
          <cell r="F47" t="str">
            <v>I</v>
          </cell>
        </row>
        <row r="48">
          <cell r="B48">
            <v>37665</v>
          </cell>
          <cell r="C48">
            <v>6</v>
          </cell>
          <cell r="D48" t="str">
            <v xml:space="preserve">Februari       </v>
          </cell>
          <cell r="E48" t="str">
            <v>Kamis</v>
          </cell>
          <cell r="F48" t="str">
            <v>I</v>
          </cell>
        </row>
        <row r="49">
          <cell r="B49">
            <v>37666</v>
          </cell>
          <cell r="C49">
            <v>7</v>
          </cell>
          <cell r="D49" t="str">
            <v xml:space="preserve">Februari       </v>
          </cell>
          <cell r="E49" t="str">
            <v>Jumat</v>
          </cell>
          <cell r="F49" t="str">
            <v>I</v>
          </cell>
        </row>
        <row r="50">
          <cell r="B50">
            <v>37667</v>
          </cell>
          <cell r="C50">
            <v>7</v>
          </cell>
          <cell r="D50" t="str">
            <v xml:space="preserve">Februari       </v>
          </cell>
          <cell r="E50" t="str">
            <v>Sabtu</v>
          </cell>
          <cell r="F50" t="str">
            <v>I</v>
          </cell>
        </row>
        <row r="51">
          <cell r="B51">
            <v>37668</v>
          </cell>
          <cell r="C51">
            <v>7</v>
          </cell>
          <cell r="D51" t="str">
            <v xml:space="preserve">Februari       </v>
          </cell>
          <cell r="E51" t="str">
            <v>Minggu</v>
          </cell>
          <cell r="F51" t="str">
            <v>I</v>
          </cell>
        </row>
        <row r="52">
          <cell r="B52">
            <v>37669</v>
          </cell>
          <cell r="C52">
            <v>7</v>
          </cell>
          <cell r="D52" t="str">
            <v xml:space="preserve">Februari       </v>
          </cell>
          <cell r="E52" t="str">
            <v>Senin</v>
          </cell>
          <cell r="F52" t="str">
            <v>I</v>
          </cell>
        </row>
        <row r="53">
          <cell r="B53">
            <v>37670</v>
          </cell>
          <cell r="C53">
            <v>7</v>
          </cell>
          <cell r="D53" t="str">
            <v xml:space="preserve">Februari       </v>
          </cell>
          <cell r="E53" t="str">
            <v>Selasa</v>
          </cell>
          <cell r="F53" t="str">
            <v>I</v>
          </cell>
        </row>
        <row r="54">
          <cell r="B54">
            <v>37671</v>
          </cell>
          <cell r="C54">
            <v>7</v>
          </cell>
          <cell r="D54" t="str">
            <v xml:space="preserve">Februari       </v>
          </cell>
          <cell r="E54" t="str">
            <v>Rabu</v>
          </cell>
          <cell r="F54" t="str">
            <v>I</v>
          </cell>
        </row>
        <row r="55">
          <cell r="B55">
            <v>37672</v>
          </cell>
          <cell r="C55">
            <v>7</v>
          </cell>
          <cell r="D55" t="str">
            <v xml:space="preserve">Februari       </v>
          </cell>
          <cell r="E55" t="str">
            <v>Kamis</v>
          </cell>
          <cell r="F55" t="str">
            <v>I</v>
          </cell>
        </row>
        <row r="56">
          <cell r="B56">
            <v>37673</v>
          </cell>
          <cell r="C56">
            <v>8</v>
          </cell>
          <cell r="D56" t="str">
            <v xml:space="preserve">Februari       </v>
          </cell>
          <cell r="E56" t="str">
            <v>Jumat</v>
          </cell>
          <cell r="F56" t="str">
            <v>I</v>
          </cell>
        </row>
        <row r="57">
          <cell r="B57">
            <v>37674</v>
          </cell>
          <cell r="C57">
            <v>8</v>
          </cell>
          <cell r="D57" t="str">
            <v xml:space="preserve">Februari       </v>
          </cell>
          <cell r="E57" t="str">
            <v>Sabtu</v>
          </cell>
          <cell r="F57" t="str">
            <v>I</v>
          </cell>
        </row>
        <row r="58">
          <cell r="B58">
            <v>37675</v>
          </cell>
          <cell r="C58">
            <v>8</v>
          </cell>
          <cell r="D58" t="str">
            <v xml:space="preserve">Februari       </v>
          </cell>
          <cell r="E58" t="str">
            <v>Minggu</v>
          </cell>
          <cell r="F58" t="str">
            <v>I</v>
          </cell>
        </row>
        <row r="59">
          <cell r="B59">
            <v>37676</v>
          </cell>
          <cell r="C59">
            <v>8</v>
          </cell>
          <cell r="D59" t="str">
            <v xml:space="preserve">Februari       </v>
          </cell>
          <cell r="E59" t="str">
            <v>Senin</v>
          </cell>
          <cell r="F59" t="str">
            <v>I</v>
          </cell>
        </row>
        <row r="60">
          <cell r="B60">
            <v>37677</v>
          </cell>
          <cell r="C60">
            <v>8</v>
          </cell>
          <cell r="D60" t="str">
            <v xml:space="preserve">Februari       </v>
          </cell>
          <cell r="E60" t="str">
            <v>Selasa</v>
          </cell>
          <cell r="F60" t="str">
            <v>I</v>
          </cell>
        </row>
        <row r="61">
          <cell r="B61">
            <v>37678</v>
          </cell>
          <cell r="C61">
            <v>8</v>
          </cell>
          <cell r="D61" t="str">
            <v xml:space="preserve">Februari       </v>
          </cell>
          <cell r="E61" t="str">
            <v>Rabu</v>
          </cell>
          <cell r="F61" t="str">
            <v>I</v>
          </cell>
        </row>
        <row r="62">
          <cell r="B62">
            <v>37679</v>
          </cell>
          <cell r="C62">
            <v>8</v>
          </cell>
          <cell r="D62" t="str">
            <v xml:space="preserve">Februari       </v>
          </cell>
          <cell r="E62" t="str">
            <v>Kamis</v>
          </cell>
          <cell r="F62" t="str">
            <v>I</v>
          </cell>
        </row>
        <row r="63">
          <cell r="B63">
            <v>37680</v>
          </cell>
          <cell r="C63">
            <v>9</v>
          </cell>
          <cell r="D63" t="str">
            <v xml:space="preserve">Maret </v>
          </cell>
          <cell r="E63" t="str">
            <v>Jumat</v>
          </cell>
          <cell r="F63" t="str">
            <v>I</v>
          </cell>
        </row>
        <row r="64">
          <cell r="B64">
            <v>37681</v>
          </cell>
          <cell r="C64">
            <v>9</v>
          </cell>
          <cell r="D64" t="str">
            <v xml:space="preserve">Maret </v>
          </cell>
          <cell r="E64" t="str">
            <v>Sabtu</v>
          </cell>
          <cell r="F64" t="str">
            <v>I</v>
          </cell>
        </row>
        <row r="65">
          <cell r="B65">
            <v>37682</v>
          </cell>
          <cell r="C65">
            <v>9</v>
          </cell>
          <cell r="D65" t="str">
            <v xml:space="preserve">Maret </v>
          </cell>
          <cell r="E65" t="str">
            <v>Minggu</v>
          </cell>
          <cell r="F65" t="str">
            <v>I</v>
          </cell>
        </row>
        <row r="66">
          <cell r="B66">
            <v>37683</v>
          </cell>
          <cell r="C66">
            <v>9</v>
          </cell>
          <cell r="D66" t="str">
            <v xml:space="preserve">Maret </v>
          </cell>
          <cell r="E66" t="str">
            <v>Senin</v>
          </cell>
          <cell r="F66" t="str">
            <v>I</v>
          </cell>
        </row>
        <row r="67">
          <cell r="B67">
            <v>37684</v>
          </cell>
          <cell r="C67">
            <v>9</v>
          </cell>
          <cell r="D67" t="str">
            <v xml:space="preserve">Maret </v>
          </cell>
          <cell r="E67" t="str">
            <v>Selasa</v>
          </cell>
          <cell r="F67" t="str">
            <v>I</v>
          </cell>
        </row>
        <row r="68">
          <cell r="B68">
            <v>37685</v>
          </cell>
          <cell r="C68">
            <v>9</v>
          </cell>
          <cell r="D68" t="str">
            <v xml:space="preserve">Maret </v>
          </cell>
          <cell r="E68" t="str">
            <v>Rabu</v>
          </cell>
          <cell r="F68" t="str">
            <v>I</v>
          </cell>
        </row>
        <row r="69">
          <cell r="B69">
            <v>37686</v>
          </cell>
          <cell r="C69">
            <v>9</v>
          </cell>
          <cell r="D69" t="str">
            <v xml:space="preserve">Maret </v>
          </cell>
          <cell r="E69" t="str">
            <v>Kamis</v>
          </cell>
          <cell r="F69" t="str">
            <v>I</v>
          </cell>
        </row>
        <row r="70">
          <cell r="B70">
            <v>37687</v>
          </cell>
          <cell r="C70">
            <v>10</v>
          </cell>
          <cell r="D70" t="str">
            <v xml:space="preserve">Maret </v>
          </cell>
          <cell r="E70" t="str">
            <v>Jumat</v>
          </cell>
          <cell r="F70" t="str">
            <v>I</v>
          </cell>
        </row>
        <row r="71">
          <cell r="B71">
            <v>37688</v>
          </cell>
          <cell r="C71">
            <v>10</v>
          </cell>
          <cell r="D71" t="str">
            <v xml:space="preserve">Maret </v>
          </cell>
          <cell r="E71" t="str">
            <v>Sabtu</v>
          </cell>
          <cell r="F71" t="str">
            <v>I</v>
          </cell>
        </row>
        <row r="72">
          <cell r="B72">
            <v>37689</v>
          </cell>
          <cell r="C72">
            <v>10</v>
          </cell>
          <cell r="D72" t="str">
            <v xml:space="preserve">Maret </v>
          </cell>
          <cell r="E72" t="str">
            <v>Minggu</v>
          </cell>
          <cell r="F72" t="str">
            <v>I</v>
          </cell>
        </row>
        <row r="73">
          <cell r="B73">
            <v>37690</v>
          </cell>
          <cell r="C73">
            <v>10</v>
          </cell>
          <cell r="D73" t="str">
            <v xml:space="preserve">Maret </v>
          </cell>
          <cell r="E73" t="str">
            <v>Senin</v>
          </cell>
          <cell r="F73" t="str">
            <v>I</v>
          </cell>
        </row>
        <row r="74">
          <cell r="B74">
            <v>37691</v>
          </cell>
          <cell r="C74">
            <v>10</v>
          </cell>
          <cell r="D74" t="str">
            <v xml:space="preserve">Maret </v>
          </cell>
          <cell r="E74" t="str">
            <v>Selasa</v>
          </cell>
          <cell r="F74" t="str">
            <v>I</v>
          </cell>
        </row>
        <row r="75">
          <cell r="B75">
            <v>37692</v>
          </cell>
          <cell r="C75">
            <v>10</v>
          </cell>
          <cell r="D75" t="str">
            <v xml:space="preserve">Maret </v>
          </cell>
          <cell r="E75" t="str">
            <v>Rabu</v>
          </cell>
          <cell r="F75" t="str">
            <v>I</v>
          </cell>
        </row>
        <row r="76">
          <cell r="B76">
            <v>37693</v>
          </cell>
          <cell r="C76">
            <v>10</v>
          </cell>
          <cell r="D76" t="str">
            <v xml:space="preserve">Maret </v>
          </cell>
          <cell r="E76" t="str">
            <v>Kamis</v>
          </cell>
          <cell r="F76" t="str">
            <v>I</v>
          </cell>
        </row>
        <row r="77">
          <cell r="B77">
            <v>37694</v>
          </cell>
          <cell r="C77">
            <v>11</v>
          </cell>
          <cell r="D77" t="str">
            <v xml:space="preserve">Maret </v>
          </cell>
          <cell r="E77" t="str">
            <v>Jumat</v>
          </cell>
          <cell r="F77" t="str">
            <v>I</v>
          </cell>
        </row>
        <row r="78">
          <cell r="B78">
            <v>37695</v>
          </cell>
          <cell r="C78">
            <v>11</v>
          </cell>
          <cell r="D78" t="str">
            <v xml:space="preserve">Maret </v>
          </cell>
          <cell r="E78" t="str">
            <v>Sabtu</v>
          </cell>
          <cell r="F78" t="str">
            <v>I</v>
          </cell>
        </row>
        <row r="79">
          <cell r="B79">
            <v>37696</v>
          </cell>
          <cell r="C79">
            <v>11</v>
          </cell>
          <cell r="D79" t="str">
            <v xml:space="preserve">Maret </v>
          </cell>
          <cell r="E79" t="str">
            <v>Minggu</v>
          </cell>
          <cell r="F79" t="str">
            <v>I</v>
          </cell>
        </row>
        <row r="80">
          <cell r="B80">
            <v>37697</v>
          </cell>
          <cell r="C80">
            <v>11</v>
          </cell>
          <cell r="D80" t="str">
            <v xml:space="preserve">Maret </v>
          </cell>
          <cell r="E80" t="str">
            <v>Senin</v>
          </cell>
          <cell r="F80" t="str">
            <v>I</v>
          </cell>
        </row>
        <row r="81">
          <cell r="B81">
            <v>37698</v>
          </cell>
          <cell r="C81">
            <v>11</v>
          </cell>
          <cell r="D81" t="str">
            <v xml:space="preserve">Maret </v>
          </cell>
          <cell r="E81" t="str">
            <v>Selasa</v>
          </cell>
          <cell r="F81" t="str">
            <v>I</v>
          </cell>
        </row>
        <row r="82">
          <cell r="B82">
            <v>37699</v>
          </cell>
          <cell r="C82">
            <v>11</v>
          </cell>
          <cell r="D82" t="str">
            <v xml:space="preserve">Maret </v>
          </cell>
          <cell r="E82" t="str">
            <v>Rabu</v>
          </cell>
          <cell r="F82" t="str">
            <v>I</v>
          </cell>
        </row>
        <row r="83">
          <cell r="B83">
            <v>37700</v>
          </cell>
          <cell r="C83">
            <v>11</v>
          </cell>
          <cell r="D83" t="str">
            <v xml:space="preserve">Maret </v>
          </cell>
          <cell r="E83" t="str">
            <v>Kamis</v>
          </cell>
          <cell r="F83" t="str">
            <v>I</v>
          </cell>
        </row>
        <row r="84">
          <cell r="B84">
            <v>37701</v>
          </cell>
          <cell r="C84">
            <v>12</v>
          </cell>
          <cell r="D84" t="str">
            <v xml:space="preserve">Maret </v>
          </cell>
          <cell r="E84" t="str">
            <v>Jumat</v>
          </cell>
          <cell r="F84" t="str">
            <v>I</v>
          </cell>
        </row>
        <row r="85">
          <cell r="B85">
            <v>37702</v>
          </cell>
          <cell r="C85">
            <v>12</v>
          </cell>
          <cell r="D85" t="str">
            <v xml:space="preserve">Maret </v>
          </cell>
          <cell r="E85" t="str">
            <v>Sabtu</v>
          </cell>
          <cell r="F85" t="str">
            <v>I</v>
          </cell>
        </row>
        <row r="86">
          <cell r="B86">
            <v>37703</v>
          </cell>
          <cell r="C86">
            <v>12</v>
          </cell>
          <cell r="D86" t="str">
            <v xml:space="preserve">Maret </v>
          </cell>
          <cell r="E86" t="str">
            <v>Minggu</v>
          </cell>
          <cell r="F86" t="str">
            <v>I</v>
          </cell>
        </row>
        <row r="87">
          <cell r="B87">
            <v>37704</v>
          </cell>
          <cell r="C87">
            <v>12</v>
          </cell>
          <cell r="D87" t="str">
            <v xml:space="preserve">Maret </v>
          </cell>
          <cell r="E87" t="str">
            <v>Senin</v>
          </cell>
          <cell r="F87" t="str">
            <v>I</v>
          </cell>
        </row>
        <row r="88">
          <cell r="B88">
            <v>37705</v>
          </cell>
          <cell r="C88">
            <v>12</v>
          </cell>
          <cell r="D88" t="str">
            <v xml:space="preserve">Maret </v>
          </cell>
          <cell r="E88" t="str">
            <v>Selasa</v>
          </cell>
          <cell r="F88" t="str">
            <v>I</v>
          </cell>
        </row>
        <row r="89">
          <cell r="B89">
            <v>37706</v>
          </cell>
          <cell r="C89">
            <v>12</v>
          </cell>
          <cell r="D89" t="str">
            <v xml:space="preserve">Maret </v>
          </cell>
          <cell r="E89" t="str">
            <v>Rabu</v>
          </cell>
          <cell r="F89" t="str">
            <v>I</v>
          </cell>
        </row>
        <row r="90">
          <cell r="B90">
            <v>37707</v>
          </cell>
          <cell r="C90">
            <v>12</v>
          </cell>
          <cell r="D90" t="str">
            <v xml:space="preserve">Maret </v>
          </cell>
          <cell r="E90" t="str">
            <v>Kamis</v>
          </cell>
          <cell r="F90" t="str">
            <v>I</v>
          </cell>
        </row>
        <row r="91">
          <cell r="B91">
            <v>37708</v>
          </cell>
          <cell r="C91">
            <v>13</v>
          </cell>
          <cell r="D91" t="str">
            <v xml:space="preserve">Maret </v>
          </cell>
          <cell r="E91" t="str">
            <v>Jumat</v>
          </cell>
          <cell r="F91" t="str">
            <v>I</v>
          </cell>
        </row>
        <row r="92">
          <cell r="B92">
            <v>37709</v>
          </cell>
          <cell r="C92">
            <v>13</v>
          </cell>
          <cell r="D92" t="str">
            <v xml:space="preserve">Maret </v>
          </cell>
          <cell r="E92" t="str">
            <v>Sabtu</v>
          </cell>
          <cell r="F92" t="str">
            <v>I</v>
          </cell>
        </row>
        <row r="93">
          <cell r="B93">
            <v>37710</v>
          </cell>
          <cell r="C93">
            <v>13</v>
          </cell>
          <cell r="D93" t="str">
            <v xml:space="preserve">Maret </v>
          </cell>
          <cell r="E93" t="str">
            <v>Minggu</v>
          </cell>
          <cell r="F93" t="str">
            <v>I</v>
          </cell>
        </row>
        <row r="94">
          <cell r="B94">
            <v>37711</v>
          </cell>
          <cell r="C94">
            <v>13</v>
          </cell>
          <cell r="D94" t="str">
            <v xml:space="preserve">Maret </v>
          </cell>
          <cell r="E94" t="str">
            <v>Senin</v>
          </cell>
          <cell r="F94" t="str">
            <v>I</v>
          </cell>
        </row>
        <row r="95">
          <cell r="B95">
            <v>37712</v>
          </cell>
          <cell r="C95">
            <v>14</v>
          </cell>
          <cell r="D95" t="str">
            <v xml:space="preserve">April   </v>
          </cell>
          <cell r="E95" t="str">
            <v>Selasa</v>
          </cell>
          <cell r="F95" t="str">
            <v>II</v>
          </cell>
        </row>
        <row r="96">
          <cell r="B96">
            <v>37713</v>
          </cell>
          <cell r="C96">
            <v>14</v>
          </cell>
          <cell r="D96" t="str">
            <v xml:space="preserve">April   </v>
          </cell>
          <cell r="E96" t="str">
            <v>Rabu</v>
          </cell>
          <cell r="F96" t="str">
            <v>II</v>
          </cell>
        </row>
        <row r="97">
          <cell r="B97">
            <v>37714</v>
          </cell>
          <cell r="C97">
            <v>14</v>
          </cell>
          <cell r="D97" t="str">
            <v xml:space="preserve">April   </v>
          </cell>
          <cell r="E97" t="str">
            <v>Kamis</v>
          </cell>
          <cell r="F97" t="str">
            <v>II</v>
          </cell>
        </row>
        <row r="98">
          <cell r="B98">
            <v>37715</v>
          </cell>
          <cell r="C98">
            <v>14</v>
          </cell>
          <cell r="D98" t="str">
            <v xml:space="preserve">April   </v>
          </cell>
          <cell r="E98" t="str">
            <v>Jumat</v>
          </cell>
          <cell r="F98" t="str">
            <v>II</v>
          </cell>
        </row>
        <row r="99">
          <cell r="B99">
            <v>37716</v>
          </cell>
          <cell r="C99">
            <v>14</v>
          </cell>
          <cell r="D99" t="str">
            <v xml:space="preserve">April   </v>
          </cell>
          <cell r="E99" t="str">
            <v>Sabtu</v>
          </cell>
          <cell r="F99" t="str">
            <v>II</v>
          </cell>
        </row>
        <row r="100">
          <cell r="B100">
            <v>37717</v>
          </cell>
          <cell r="C100">
            <v>14</v>
          </cell>
          <cell r="D100" t="str">
            <v xml:space="preserve">April   </v>
          </cell>
          <cell r="E100" t="str">
            <v>Minggu</v>
          </cell>
          <cell r="F100" t="str">
            <v>II</v>
          </cell>
        </row>
        <row r="101">
          <cell r="B101">
            <v>37718</v>
          </cell>
          <cell r="C101">
            <v>14</v>
          </cell>
          <cell r="D101" t="str">
            <v xml:space="preserve">April   </v>
          </cell>
          <cell r="E101" t="str">
            <v>Senin</v>
          </cell>
          <cell r="F101" t="str">
            <v>II</v>
          </cell>
        </row>
        <row r="102">
          <cell r="B102">
            <v>37719</v>
          </cell>
          <cell r="C102">
            <v>14</v>
          </cell>
          <cell r="D102" t="str">
            <v xml:space="preserve">April   </v>
          </cell>
          <cell r="E102" t="str">
            <v>Selasa</v>
          </cell>
          <cell r="F102" t="str">
            <v>II</v>
          </cell>
        </row>
        <row r="103">
          <cell r="B103">
            <v>37720</v>
          </cell>
          <cell r="C103">
            <v>14</v>
          </cell>
          <cell r="D103" t="str">
            <v xml:space="preserve">April   </v>
          </cell>
          <cell r="E103" t="str">
            <v>Rabu</v>
          </cell>
          <cell r="F103" t="str">
            <v>II</v>
          </cell>
        </row>
        <row r="104">
          <cell r="B104">
            <v>37721</v>
          </cell>
          <cell r="C104">
            <v>14</v>
          </cell>
          <cell r="D104" t="str">
            <v xml:space="preserve">April   </v>
          </cell>
          <cell r="E104" t="str">
            <v>Kamis</v>
          </cell>
          <cell r="F104" t="str">
            <v>II</v>
          </cell>
        </row>
        <row r="105">
          <cell r="B105">
            <v>37722</v>
          </cell>
          <cell r="C105">
            <v>15</v>
          </cell>
          <cell r="D105" t="str">
            <v xml:space="preserve">April   </v>
          </cell>
          <cell r="E105" t="str">
            <v>Jumat</v>
          </cell>
          <cell r="F105" t="str">
            <v>II</v>
          </cell>
        </row>
        <row r="106">
          <cell r="B106">
            <v>37723</v>
          </cell>
          <cell r="C106">
            <v>15</v>
          </cell>
          <cell r="D106" t="str">
            <v xml:space="preserve">April   </v>
          </cell>
          <cell r="E106" t="str">
            <v>Sabtu</v>
          </cell>
          <cell r="F106" t="str">
            <v>II</v>
          </cell>
        </row>
        <row r="107">
          <cell r="B107">
            <v>37724</v>
          </cell>
          <cell r="C107">
            <v>15</v>
          </cell>
          <cell r="D107" t="str">
            <v xml:space="preserve">April   </v>
          </cell>
          <cell r="E107" t="str">
            <v>Minggu</v>
          </cell>
          <cell r="F107" t="str">
            <v>II</v>
          </cell>
        </row>
        <row r="108">
          <cell r="B108">
            <v>37725</v>
          </cell>
          <cell r="C108">
            <v>15</v>
          </cell>
          <cell r="D108" t="str">
            <v xml:space="preserve">April   </v>
          </cell>
          <cell r="E108" t="str">
            <v>Senin</v>
          </cell>
          <cell r="F108" t="str">
            <v>II</v>
          </cell>
        </row>
        <row r="109">
          <cell r="B109">
            <v>37726</v>
          </cell>
          <cell r="C109">
            <v>15</v>
          </cell>
          <cell r="D109" t="str">
            <v xml:space="preserve">April   </v>
          </cell>
          <cell r="E109" t="str">
            <v>Selasa</v>
          </cell>
          <cell r="F109" t="str">
            <v>II</v>
          </cell>
        </row>
        <row r="110">
          <cell r="B110">
            <v>37727</v>
          </cell>
          <cell r="C110">
            <v>15</v>
          </cell>
          <cell r="D110" t="str">
            <v xml:space="preserve">April   </v>
          </cell>
          <cell r="E110" t="str">
            <v>Rabu</v>
          </cell>
          <cell r="F110" t="str">
            <v>II</v>
          </cell>
        </row>
        <row r="111">
          <cell r="B111">
            <v>37728</v>
          </cell>
          <cell r="C111">
            <v>15</v>
          </cell>
          <cell r="D111" t="str">
            <v xml:space="preserve">April   </v>
          </cell>
          <cell r="E111" t="str">
            <v>Kamis</v>
          </cell>
          <cell r="F111" t="str">
            <v>II</v>
          </cell>
        </row>
        <row r="112">
          <cell r="B112">
            <v>37729</v>
          </cell>
          <cell r="C112">
            <v>15</v>
          </cell>
          <cell r="D112" t="str">
            <v xml:space="preserve">April   </v>
          </cell>
          <cell r="E112" t="str">
            <v>Jumat</v>
          </cell>
          <cell r="F112" t="str">
            <v>II</v>
          </cell>
        </row>
        <row r="113">
          <cell r="B113">
            <v>37730</v>
          </cell>
          <cell r="C113">
            <v>16</v>
          </cell>
          <cell r="D113" t="str">
            <v xml:space="preserve">April   </v>
          </cell>
          <cell r="E113" t="str">
            <v>Sabtu</v>
          </cell>
          <cell r="F113" t="str">
            <v>II</v>
          </cell>
        </row>
        <row r="114">
          <cell r="B114">
            <v>37731</v>
          </cell>
          <cell r="C114">
            <v>16</v>
          </cell>
          <cell r="D114" t="str">
            <v xml:space="preserve">April   </v>
          </cell>
          <cell r="E114" t="str">
            <v>Minggu</v>
          </cell>
          <cell r="F114" t="str">
            <v>II</v>
          </cell>
        </row>
        <row r="115">
          <cell r="B115">
            <v>37732</v>
          </cell>
          <cell r="C115">
            <v>16</v>
          </cell>
          <cell r="D115" t="str">
            <v xml:space="preserve">April   </v>
          </cell>
          <cell r="E115" t="str">
            <v>Senin</v>
          </cell>
          <cell r="F115" t="str">
            <v>II</v>
          </cell>
        </row>
        <row r="116">
          <cell r="B116">
            <v>37733</v>
          </cell>
          <cell r="C116">
            <v>16</v>
          </cell>
          <cell r="D116" t="str">
            <v xml:space="preserve">April   </v>
          </cell>
          <cell r="E116" t="str">
            <v>Selasa</v>
          </cell>
          <cell r="F116" t="str">
            <v>II</v>
          </cell>
        </row>
        <row r="117">
          <cell r="B117">
            <v>37734</v>
          </cell>
          <cell r="C117">
            <v>16</v>
          </cell>
          <cell r="D117" t="str">
            <v xml:space="preserve">April   </v>
          </cell>
          <cell r="E117" t="str">
            <v>Rabu</v>
          </cell>
          <cell r="F117" t="str">
            <v>II</v>
          </cell>
        </row>
        <row r="118">
          <cell r="B118">
            <v>37735</v>
          </cell>
          <cell r="C118">
            <v>16</v>
          </cell>
          <cell r="D118" t="str">
            <v xml:space="preserve">April   </v>
          </cell>
          <cell r="E118" t="str">
            <v>Kamis</v>
          </cell>
          <cell r="F118" t="str">
            <v>II</v>
          </cell>
        </row>
        <row r="119">
          <cell r="B119">
            <v>37736</v>
          </cell>
          <cell r="C119">
            <v>17</v>
          </cell>
          <cell r="D119" t="str">
            <v xml:space="preserve">April   </v>
          </cell>
          <cell r="E119" t="str">
            <v>Jumat</v>
          </cell>
          <cell r="F119" t="str">
            <v>II</v>
          </cell>
        </row>
        <row r="120">
          <cell r="B120">
            <v>37737</v>
          </cell>
          <cell r="C120">
            <v>17</v>
          </cell>
          <cell r="D120" t="str">
            <v xml:space="preserve">April   </v>
          </cell>
          <cell r="E120" t="str">
            <v>Sabtu</v>
          </cell>
          <cell r="F120" t="str">
            <v>II</v>
          </cell>
        </row>
        <row r="121">
          <cell r="B121">
            <v>37738</v>
          </cell>
          <cell r="C121">
            <v>17</v>
          </cell>
          <cell r="D121" t="str">
            <v xml:space="preserve">April   </v>
          </cell>
          <cell r="E121" t="str">
            <v>Minggu</v>
          </cell>
          <cell r="F121" t="str">
            <v>II</v>
          </cell>
        </row>
        <row r="122">
          <cell r="B122">
            <v>37739</v>
          </cell>
          <cell r="C122">
            <v>17</v>
          </cell>
          <cell r="D122" t="str">
            <v xml:space="preserve">April   </v>
          </cell>
          <cell r="E122" t="str">
            <v>Senin</v>
          </cell>
          <cell r="F122" t="str">
            <v>II</v>
          </cell>
        </row>
        <row r="123">
          <cell r="B123">
            <v>37740</v>
          </cell>
          <cell r="C123">
            <v>17</v>
          </cell>
          <cell r="D123" t="str">
            <v xml:space="preserve">April   </v>
          </cell>
          <cell r="E123" t="str">
            <v>Selasa</v>
          </cell>
          <cell r="F123" t="str">
            <v>II</v>
          </cell>
        </row>
        <row r="124">
          <cell r="B124">
            <v>37741</v>
          </cell>
          <cell r="C124">
            <v>17</v>
          </cell>
          <cell r="D124" t="str">
            <v xml:space="preserve">April   </v>
          </cell>
          <cell r="E124" t="str">
            <v>Rabu</v>
          </cell>
          <cell r="F124" t="str">
            <v>II</v>
          </cell>
        </row>
        <row r="125">
          <cell r="B125">
            <v>37742</v>
          </cell>
          <cell r="C125">
            <v>17</v>
          </cell>
          <cell r="D125" t="str">
            <v xml:space="preserve">Mei </v>
          </cell>
          <cell r="E125" t="str">
            <v>Kamis</v>
          </cell>
          <cell r="F125" t="str">
            <v>II</v>
          </cell>
        </row>
        <row r="126">
          <cell r="B126">
            <v>37743</v>
          </cell>
          <cell r="C126">
            <v>18</v>
          </cell>
          <cell r="D126" t="str">
            <v xml:space="preserve">Mei </v>
          </cell>
          <cell r="E126" t="str">
            <v>Jumat</v>
          </cell>
          <cell r="F126" t="str">
            <v>II</v>
          </cell>
        </row>
        <row r="127">
          <cell r="B127">
            <v>37744</v>
          </cell>
          <cell r="C127">
            <v>18</v>
          </cell>
          <cell r="D127" t="str">
            <v xml:space="preserve">Mei </v>
          </cell>
          <cell r="E127" t="str">
            <v>Sabtu</v>
          </cell>
          <cell r="F127" t="str">
            <v>II</v>
          </cell>
        </row>
        <row r="128">
          <cell r="B128">
            <v>37745</v>
          </cell>
          <cell r="C128">
            <v>18</v>
          </cell>
          <cell r="D128" t="str">
            <v xml:space="preserve">Mei </v>
          </cell>
          <cell r="E128" t="str">
            <v>Minggu</v>
          </cell>
          <cell r="F128" t="str">
            <v>II</v>
          </cell>
        </row>
        <row r="129">
          <cell r="B129">
            <v>37746</v>
          </cell>
          <cell r="C129">
            <v>18</v>
          </cell>
          <cell r="D129" t="str">
            <v xml:space="preserve">Mei </v>
          </cell>
          <cell r="E129" t="str">
            <v>Senin</v>
          </cell>
          <cell r="F129" t="str">
            <v>II</v>
          </cell>
        </row>
        <row r="130">
          <cell r="B130">
            <v>37747</v>
          </cell>
          <cell r="C130">
            <v>18</v>
          </cell>
          <cell r="D130" t="str">
            <v xml:space="preserve">Mei </v>
          </cell>
          <cell r="E130" t="str">
            <v>Selasa</v>
          </cell>
          <cell r="F130" t="str">
            <v>II</v>
          </cell>
        </row>
        <row r="131">
          <cell r="B131">
            <v>37748</v>
          </cell>
          <cell r="C131">
            <v>18</v>
          </cell>
          <cell r="D131" t="str">
            <v xml:space="preserve">Mei </v>
          </cell>
          <cell r="E131" t="str">
            <v>Rabu</v>
          </cell>
          <cell r="F131" t="str">
            <v>II</v>
          </cell>
        </row>
        <row r="132">
          <cell r="B132">
            <v>37749</v>
          </cell>
          <cell r="C132">
            <v>18</v>
          </cell>
          <cell r="D132" t="str">
            <v xml:space="preserve">Mei </v>
          </cell>
          <cell r="E132" t="str">
            <v>Kamis</v>
          </cell>
          <cell r="F132" t="str">
            <v>II</v>
          </cell>
        </row>
        <row r="133">
          <cell r="B133">
            <v>37750</v>
          </cell>
          <cell r="C133">
            <v>19</v>
          </cell>
          <cell r="D133" t="str">
            <v xml:space="preserve">Mei </v>
          </cell>
          <cell r="E133" t="str">
            <v>Jumat</v>
          </cell>
          <cell r="F133" t="str">
            <v>II</v>
          </cell>
        </row>
        <row r="134">
          <cell r="B134">
            <v>37751</v>
          </cell>
          <cell r="C134">
            <v>19</v>
          </cell>
          <cell r="D134" t="str">
            <v xml:space="preserve">Mei </v>
          </cell>
          <cell r="E134" t="str">
            <v>Sabtu</v>
          </cell>
          <cell r="F134" t="str">
            <v>II</v>
          </cell>
        </row>
        <row r="135">
          <cell r="B135">
            <v>37752</v>
          </cell>
          <cell r="C135">
            <v>19</v>
          </cell>
          <cell r="D135" t="str">
            <v xml:space="preserve">Mei </v>
          </cell>
          <cell r="E135" t="str">
            <v>Minggu</v>
          </cell>
          <cell r="F135" t="str">
            <v>II</v>
          </cell>
        </row>
        <row r="136">
          <cell r="B136">
            <v>37753</v>
          </cell>
          <cell r="C136">
            <v>19</v>
          </cell>
          <cell r="D136" t="str">
            <v xml:space="preserve">Mei </v>
          </cell>
          <cell r="E136" t="str">
            <v>Senin</v>
          </cell>
          <cell r="F136" t="str">
            <v>II</v>
          </cell>
        </row>
        <row r="137">
          <cell r="B137">
            <v>37754</v>
          </cell>
          <cell r="C137">
            <v>19</v>
          </cell>
          <cell r="D137" t="str">
            <v xml:space="preserve">Mei </v>
          </cell>
          <cell r="E137" t="str">
            <v>Selasa</v>
          </cell>
          <cell r="F137" t="str">
            <v>II</v>
          </cell>
        </row>
        <row r="138">
          <cell r="B138">
            <v>37755</v>
          </cell>
          <cell r="C138">
            <v>19</v>
          </cell>
          <cell r="D138" t="str">
            <v xml:space="preserve">Mei </v>
          </cell>
          <cell r="E138" t="str">
            <v>Rabu</v>
          </cell>
          <cell r="F138" t="str">
            <v>II</v>
          </cell>
        </row>
        <row r="139">
          <cell r="B139">
            <v>37756</v>
          </cell>
          <cell r="C139">
            <v>19</v>
          </cell>
          <cell r="D139" t="str">
            <v xml:space="preserve">Mei </v>
          </cell>
          <cell r="E139" t="str">
            <v>Kamis</v>
          </cell>
          <cell r="F139" t="str">
            <v>II</v>
          </cell>
        </row>
        <row r="140">
          <cell r="B140">
            <v>37757</v>
          </cell>
          <cell r="C140">
            <v>20</v>
          </cell>
          <cell r="D140" t="str">
            <v xml:space="preserve">Mei </v>
          </cell>
          <cell r="E140" t="str">
            <v>Jumat</v>
          </cell>
          <cell r="F140" t="str">
            <v>II</v>
          </cell>
        </row>
        <row r="141">
          <cell r="B141">
            <v>37758</v>
          </cell>
          <cell r="C141">
            <v>20</v>
          </cell>
          <cell r="D141" t="str">
            <v xml:space="preserve">Mei </v>
          </cell>
          <cell r="E141" t="str">
            <v>Sabtu</v>
          </cell>
          <cell r="F141" t="str">
            <v>II</v>
          </cell>
        </row>
        <row r="142">
          <cell r="B142">
            <v>37759</v>
          </cell>
          <cell r="C142">
            <v>20</v>
          </cell>
          <cell r="D142" t="str">
            <v xml:space="preserve">Mei </v>
          </cell>
          <cell r="E142" t="str">
            <v>Minggu</v>
          </cell>
          <cell r="F142" t="str">
            <v>II</v>
          </cell>
        </row>
        <row r="143">
          <cell r="B143">
            <v>37760</v>
          </cell>
          <cell r="C143">
            <v>20</v>
          </cell>
          <cell r="D143" t="str">
            <v xml:space="preserve">Mei </v>
          </cell>
          <cell r="E143" t="str">
            <v>Senin</v>
          </cell>
          <cell r="F143" t="str">
            <v>II</v>
          </cell>
        </row>
        <row r="144">
          <cell r="B144">
            <v>37761</v>
          </cell>
          <cell r="C144">
            <v>20</v>
          </cell>
          <cell r="D144" t="str">
            <v xml:space="preserve">Mei </v>
          </cell>
          <cell r="E144" t="str">
            <v>Selasa</v>
          </cell>
          <cell r="F144" t="str">
            <v>II</v>
          </cell>
        </row>
        <row r="145">
          <cell r="B145">
            <v>37762</v>
          </cell>
          <cell r="C145">
            <v>20</v>
          </cell>
          <cell r="D145" t="str">
            <v xml:space="preserve">Mei </v>
          </cell>
          <cell r="E145" t="str">
            <v>Rabu</v>
          </cell>
          <cell r="F145" t="str">
            <v>II</v>
          </cell>
        </row>
        <row r="146">
          <cell r="B146">
            <v>37763</v>
          </cell>
          <cell r="C146">
            <v>20</v>
          </cell>
          <cell r="D146" t="str">
            <v xml:space="preserve">Mei </v>
          </cell>
          <cell r="E146" t="str">
            <v>Kamis</v>
          </cell>
          <cell r="F146" t="str">
            <v>II</v>
          </cell>
        </row>
        <row r="147">
          <cell r="B147">
            <v>37764</v>
          </cell>
          <cell r="C147">
            <v>21</v>
          </cell>
          <cell r="D147" t="str">
            <v xml:space="preserve">Mei </v>
          </cell>
          <cell r="E147" t="str">
            <v>Jumat</v>
          </cell>
          <cell r="F147" t="str">
            <v>II</v>
          </cell>
        </row>
        <row r="148">
          <cell r="B148">
            <v>37765</v>
          </cell>
          <cell r="C148">
            <v>21</v>
          </cell>
          <cell r="D148" t="str">
            <v xml:space="preserve">Mei </v>
          </cell>
          <cell r="E148" t="str">
            <v>Sabtu</v>
          </cell>
          <cell r="F148" t="str">
            <v>II</v>
          </cell>
        </row>
        <row r="149">
          <cell r="B149">
            <v>37766</v>
          </cell>
          <cell r="C149">
            <v>21</v>
          </cell>
          <cell r="D149" t="str">
            <v xml:space="preserve">Mei </v>
          </cell>
          <cell r="E149" t="str">
            <v>Minggu</v>
          </cell>
          <cell r="F149" t="str">
            <v>II</v>
          </cell>
        </row>
        <row r="150">
          <cell r="B150">
            <v>37767</v>
          </cell>
          <cell r="C150">
            <v>21</v>
          </cell>
          <cell r="D150" t="str">
            <v xml:space="preserve">Mei </v>
          </cell>
          <cell r="E150" t="str">
            <v>Senin</v>
          </cell>
          <cell r="F150" t="str">
            <v>II</v>
          </cell>
        </row>
        <row r="151">
          <cell r="B151">
            <v>37768</v>
          </cell>
          <cell r="C151">
            <v>21</v>
          </cell>
          <cell r="D151" t="str">
            <v xml:space="preserve">Mei </v>
          </cell>
          <cell r="E151" t="str">
            <v>Selasa</v>
          </cell>
          <cell r="F151" t="str">
            <v>II</v>
          </cell>
        </row>
        <row r="152">
          <cell r="B152">
            <v>37769</v>
          </cell>
          <cell r="C152">
            <v>21</v>
          </cell>
          <cell r="D152" t="str">
            <v xml:space="preserve">Mei </v>
          </cell>
          <cell r="E152" t="str">
            <v>Rabu</v>
          </cell>
          <cell r="F152" t="str">
            <v>II</v>
          </cell>
        </row>
        <row r="153">
          <cell r="B153">
            <v>37770</v>
          </cell>
          <cell r="C153">
            <v>21</v>
          </cell>
          <cell r="D153" t="str">
            <v xml:space="preserve">Mei </v>
          </cell>
          <cell r="E153" t="str">
            <v>Kamis</v>
          </cell>
          <cell r="F153" t="str">
            <v>II</v>
          </cell>
        </row>
        <row r="154">
          <cell r="B154">
            <v>37771</v>
          </cell>
          <cell r="C154">
            <v>22</v>
          </cell>
          <cell r="D154" t="str">
            <v xml:space="preserve">Mei </v>
          </cell>
          <cell r="E154" t="str">
            <v>Jumat</v>
          </cell>
          <cell r="F154" t="str">
            <v>II</v>
          </cell>
        </row>
        <row r="155">
          <cell r="B155">
            <v>37772</v>
          </cell>
          <cell r="C155">
            <v>22</v>
          </cell>
          <cell r="D155" t="str">
            <v xml:space="preserve">Mei </v>
          </cell>
          <cell r="E155" t="str">
            <v>Sabtu</v>
          </cell>
          <cell r="F155" t="str">
            <v>II</v>
          </cell>
        </row>
        <row r="156">
          <cell r="B156">
            <v>37773</v>
          </cell>
          <cell r="C156">
            <v>22</v>
          </cell>
          <cell r="D156" t="str">
            <v xml:space="preserve">Juni </v>
          </cell>
          <cell r="E156" t="str">
            <v>Minggu</v>
          </cell>
          <cell r="F156" t="str">
            <v>II</v>
          </cell>
        </row>
        <row r="157">
          <cell r="B157">
            <v>37774</v>
          </cell>
          <cell r="C157">
            <v>22</v>
          </cell>
          <cell r="D157" t="str">
            <v xml:space="preserve">Juni </v>
          </cell>
          <cell r="E157" t="str">
            <v>Senin</v>
          </cell>
          <cell r="F157" t="str">
            <v>II</v>
          </cell>
        </row>
        <row r="158">
          <cell r="B158">
            <v>37775</v>
          </cell>
          <cell r="C158">
            <v>22</v>
          </cell>
          <cell r="D158" t="str">
            <v xml:space="preserve">Juni </v>
          </cell>
          <cell r="E158" t="str">
            <v>Selasa</v>
          </cell>
          <cell r="F158" t="str">
            <v>II</v>
          </cell>
        </row>
        <row r="159">
          <cell r="B159">
            <v>37776</v>
          </cell>
          <cell r="C159">
            <v>22</v>
          </cell>
          <cell r="D159" t="str">
            <v xml:space="preserve">Juni </v>
          </cell>
          <cell r="E159" t="str">
            <v>Rabu</v>
          </cell>
          <cell r="F159" t="str">
            <v>II</v>
          </cell>
        </row>
        <row r="160">
          <cell r="B160">
            <v>37777</v>
          </cell>
          <cell r="C160">
            <v>22</v>
          </cell>
          <cell r="D160" t="str">
            <v xml:space="preserve">Juni </v>
          </cell>
          <cell r="E160" t="str">
            <v>Kamis</v>
          </cell>
          <cell r="F160" t="str">
            <v>II</v>
          </cell>
        </row>
        <row r="161">
          <cell r="B161">
            <v>37778</v>
          </cell>
          <cell r="C161">
            <v>23</v>
          </cell>
          <cell r="D161" t="str">
            <v xml:space="preserve">Juni </v>
          </cell>
          <cell r="E161" t="str">
            <v>Jumat</v>
          </cell>
          <cell r="F161" t="str">
            <v>II</v>
          </cell>
        </row>
        <row r="162">
          <cell r="B162">
            <v>37779</v>
          </cell>
          <cell r="C162">
            <v>23</v>
          </cell>
          <cell r="D162" t="str">
            <v xml:space="preserve">Juni </v>
          </cell>
          <cell r="E162" t="str">
            <v>Sabtu</v>
          </cell>
          <cell r="F162" t="str">
            <v>II</v>
          </cell>
        </row>
        <row r="163">
          <cell r="B163">
            <v>37780</v>
          </cell>
          <cell r="C163">
            <v>23</v>
          </cell>
          <cell r="D163" t="str">
            <v xml:space="preserve">Juni </v>
          </cell>
          <cell r="E163" t="str">
            <v>Minggu</v>
          </cell>
          <cell r="F163" t="str">
            <v>II</v>
          </cell>
        </row>
        <row r="164">
          <cell r="B164">
            <v>37781</v>
          </cell>
          <cell r="C164">
            <v>23</v>
          </cell>
          <cell r="D164" t="str">
            <v xml:space="preserve">Juni </v>
          </cell>
          <cell r="E164" t="str">
            <v>Senin</v>
          </cell>
          <cell r="F164" t="str">
            <v>II</v>
          </cell>
        </row>
        <row r="165">
          <cell r="B165">
            <v>37782</v>
          </cell>
          <cell r="C165">
            <v>23</v>
          </cell>
          <cell r="D165" t="str">
            <v xml:space="preserve">Juni </v>
          </cell>
          <cell r="E165" t="str">
            <v>Selasa</v>
          </cell>
          <cell r="F165" t="str">
            <v>II</v>
          </cell>
        </row>
        <row r="166">
          <cell r="B166">
            <v>37783</v>
          </cell>
          <cell r="C166">
            <v>23</v>
          </cell>
          <cell r="D166" t="str">
            <v xml:space="preserve">Juni </v>
          </cell>
          <cell r="E166" t="str">
            <v>Rabu</v>
          </cell>
          <cell r="F166" t="str">
            <v>II</v>
          </cell>
        </row>
        <row r="167">
          <cell r="B167">
            <v>37784</v>
          </cell>
          <cell r="C167">
            <v>23</v>
          </cell>
          <cell r="D167" t="str">
            <v xml:space="preserve">Juni </v>
          </cell>
          <cell r="E167" t="str">
            <v>Kamis</v>
          </cell>
          <cell r="F167" t="str">
            <v>II</v>
          </cell>
        </row>
        <row r="168">
          <cell r="B168">
            <v>37785</v>
          </cell>
          <cell r="C168">
            <v>24</v>
          </cell>
          <cell r="D168" t="str">
            <v xml:space="preserve">Juni </v>
          </cell>
          <cell r="E168" t="str">
            <v>Jumat</v>
          </cell>
          <cell r="F168" t="str">
            <v>II</v>
          </cell>
        </row>
        <row r="169">
          <cell r="B169">
            <v>37786</v>
          </cell>
          <cell r="C169">
            <v>24</v>
          </cell>
          <cell r="D169" t="str">
            <v xml:space="preserve">Juni </v>
          </cell>
          <cell r="E169" t="str">
            <v>Sabtu</v>
          </cell>
          <cell r="F169" t="str">
            <v>II</v>
          </cell>
        </row>
        <row r="170">
          <cell r="B170">
            <v>37787</v>
          </cell>
          <cell r="C170">
            <v>24</v>
          </cell>
          <cell r="D170" t="str">
            <v xml:space="preserve">Juni </v>
          </cell>
          <cell r="E170" t="str">
            <v>Minggu</v>
          </cell>
          <cell r="F170" t="str">
            <v>II</v>
          </cell>
        </row>
        <row r="171">
          <cell r="B171">
            <v>37788</v>
          </cell>
          <cell r="C171">
            <v>24</v>
          </cell>
          <cell r="D171" t="str">
            <v xml:space="preserve">Juni </v>
          </cell>
          <cell r="E171" t="str">
            <v>Senin</v>
          </cell>
          <cell r="F171" t="str">
            <v>II</v>
          </cell>
        </row>
        <row r="172">
          <cell r="B172">
            <v>37789</v>
          </cell>
          <cell r="C172">
            <v>24</v>
          </cell>
          <cell r="D172" t="str">
            <v xml:space="preserve">Juni </v>
          </cell>
          <cell r="E172" t="str">
            <v>Selasa</v>
          </cell>
          <cell r="F172" t="str">
            <v>II</v>
          </cell>
        </row>
        <row r="173">
          <cell r="B173">
            <v>37790</v>
          </cell>
          <cell r="C173">
            <v>24</v>
          </cell>
          <cell r="D173" t="str">
            <v xml:space="preserve">Juni </v>
          </cell>
          <cell r="E173" t="str">
            <v>Rabu</v>
          </cell>
          <cell r="F173" t="str">
            <v>II</v>
          </cell>
        </row>
        <row r="174">
          <cell r="B174">
            <v>37791</v>
          </cell>
          <cell r="C174">
            <v>24</v>
          </cell>
          <cell r="D174" t="str">
            <v xml:space="preserve">Juni </v>
          </cell>
          <cell r="E174" t="str">
            <v>Kamis</v>
          </cell>
          <cell r="F174" t="str">
            <v>II</v>
          </cell>
        </row>
        <row r="175">
          <cell r="B175">
            <v>37792</v>
          </cell>
          <cell r="C175">
            <v>25</v>
          </cell>
          <cell r="D175" t="str">
            <v xml:space="preserve">Juni </v>
          </cell>
          <cell r="E175" t="str">
            <v>Jumat</v>
          </cell>
          <cell r="F175" t="str">
            <v>II</v>
          </cell>
        </row>
        <row r="176">
          <cell r="B176">
            <v>37793</v>
          </cell>
          <cell r="C176">
            <v>25</v>
          </cell>
          <cell r="D176" t="str">
            <v xml:space="preserve">Juni </v>
          </cell>
          <cell r="E176" t="str">
            <v>Sabtu</v>
          </cell>
          <cell r="F176" t="str">
            <v>II</v>
          </cell>
        </row>
        <row r="177">
          <cell r="B177">
            <v>37794</v>
          </cell>
          <cell r="C177">
            <v>25</v>
          </cell>
          <cell r="D177" t="str">
            <v xml:space="preserve">Juni </v>
          </cell>
          <cell r="E177" t="str">
            <v>Minggu</v>
          </cell>
          <cell r="F177" t="str">
            <v>II</v>
          </cell>
        </row>
        <row r="178">
          <cell r="B178">
            <v>37795</v>
          </cell>
          <cell r="C178">
            <v>25</v>
          </cell>
          <cell r="D178" t="str">
            <v xml:space="preserve">Juni </v>
          </cell>
          <cell r="E178" t="str">
            <v>Senin</v>
          </cell>
          <cell r="F178" t="str">
            <v>II</v>
          </cell>
        </row>
        <row r="179">
          <cell r="B179">
            <v>37796</v>
          </cell>
          <cell r="C179">
            <v>25</v>
          </cell>
          <cell r="D179" t="str">
            <v xml:space="preserve">Juni </v>
          </cell>
          <cell r="E179" t="str">
            <v>Selasa</v>
          </cell>
          <cell r="F179" t="str">
            <v>II</v>
          </cell>
        </row>
        <row r="180">
          <cell r="B180">
            <v>37797</v>
          </cell>
          <cell r="C180">
            <v>25</v>
          </cell>
          <cell r="D180" t="str">
            <v xml:space="preserve">Juni </v>
          </cell>
          <cell r="E180" t="str">
            <v>Rabu</v>
          </cell>
          <cell r="F180" t="str">
            <v>II</v>
          </cell>
        </row>
        <row r="181">
          <cell r="B181">
            <v>37798</v>
          </cell>
          <cell r="C181">
            <v>25</v>
          </cell>
          <cell r="D181" t="str">
            <v xml:space="preserve">Juni </v>
          </cell>
          <cell r="E181" t="str">
            <v>Kamis</v>
          </cell>
          <cell r="F181" t="str">
            <v>II</v>
          </cell>
        </row>
        <row r="182">
          <cell r="B182">
            <v>37799</v>
          </cell>
          <cell r="C182">
            <v>26</v>
          </cell>
          <cell r="D182" t="str">
            <v xml:space="preserve">Juni </v>
          </cell>
          <cell r="E182" t="str">
            <v>Jumat</v>
          </cell>
          <cell r="F182" t="str">
            <v>II</v>
          </cell>
        </row>
        <row r="183">
          <cell r="B183">
            <v>37800</v>
          </cell>
          <cell r="C183">
            <v>26</v>
          </cell>
          <cell r="D183" t="str">
            <v xml:space="preserve">Juni </v>
          </cell>
          <cell r="E183" t="str">
            <v>Sabtu</v>
          </cell>
          <cell r="F183" t="str">
            <v>II</v>
          </cell>
        </row>
        <row r="184">
          <cell r="B184">
            <v>37801</v>
          </cell>
          <cell r="C184">
            <v>26</v>
          </cell>
          <cell r="D184" t="str">
            <v xml:space="preserve">Juni </v>
          </cell>
          <cell r="E184" t="str">
            <v>Minggu</v>
          </cell>
          <cell r="F184" t="str">
            <v>II</v>
          </cell>
        </row>
        <row r="185">
          <cell r="B185">
            <v>37802</v>
          </cell>
          <cell r="C185">
            <v>26</v>
          </cell>
          <cell r="D185" t="str">
            <v xml:space="preserve">Juni </v>
          </cell>
          <cell r="E185" t="str">
            <v>Senin</v>
          </cell>
          <cell r="F185" t="str">
            <v>II</v>
          </cell>
        </row>
        <row r="186">
          <cell r="B186">
            <v>37803</v>
          </cell>
          <cell r="C186">
            <v>27</v>
          </cell>
          <cell r="D186" t="str">
            <v>Juli</v>
          </cell>
          <cell r="E186" t="str">
            <v>Selasa</v>
          </cell>
          <cell r="F186" t="str">
            <v>III</v>
          </cell>
        </row>
        <row r="187">
          <cell r="B187">
            <v>37804</v>
          </cell>
          <cell r="C187">
            <v>27</v>
          </cell>
          <cell r="D187" t="str">
            <v>Juli</v>
          </cell>
          <cell r="E187" t="str">
            <v>Rabu</v>
          </cell>
          <cell r="F187" t="str">
            <v>III</v>
          </cell>
        </row>
        <row r="188">
          <cell r="B188">
            <v>37805</v>
          </cell>
          <cell r="C188">
            <v>27</v>
          </cell>
          <cell r="D188" t="str">
            <v>Juli</v>
          </cell>
          <cell r="E188" t="str">
            <v>Kamis</v>
          </cell>
          <cell r="F188" t="str">
            <v>III</v>
          </cell>
        </row>
        <row r="189">
          <cell r="B189">
            <v>37806</v>
          </cell>
          <cell r="C189">
            <v>27</v>
          </cell>
          <cell r="D189" t="str">
            <v>Juli</v>
          </cell>
          <cell r="E189" t="str">
            <v>Jumat</v>
          </cell>
          <cell r="F189" t="str">
            <v>III</v>
          </cell>
        </row>
        <row r="190">
          <cell r="B190">
            <v>37807</v>
          </cell>
          <cell r="C190">
            <v>27</v>
          </cell>
          <cell r="D190" t="str">
            <v>Juli</v>
          </cell>
          <cell r="E190" t="str">
            <v>Sabtu</v>
          </cell>
          <cell r="F190" t="str">
            <v>III</v>
          </cell>
        </row>
        <row r="191">
          <cell r="B191">
            <v>37808</v>
          </cell>
          <cell r="C191">
            <v>27</v>
          </cell>
          <cell r="D191" t="str">
            <v>Juli</v>
          </cell>
          <cell r="E191" t="str">
            <v>Minggu</v>
          </cell>
          <cell r="F191" t="str">
            <v>III</v>
          </cell>
        </row>
        <row r="192">
          <cell r="B192">
            <v>37809</v>
          </cell>
          <cell r="C192">
            <v>27</v>
          </cell>
          <cell r="D192" t="str">
            <v>Juli</v>
          </cell>
          <cell r="E192" t="str">
            <v>Senin</v>
          </cell>
          <cell r="F192" t="str">
            <v>III</v>
          </cell>
        </row>
        <row r="193">
          <cell r="B193">
            <v>37810</v>
          </cell>
          <cell r="C193">
            <v>27</v>
          </cell>
          <cell r="D193" t="str">
            <v>Juli</v>
          </cell>
          <cell r="E193" t="str">
            <v>Selasa</v>
          </cell>
          <cell r="F193" t="str">
            <v>III</v>
          </cell>
        </row>
        <row r="194">
          <cell r="B194">
            <v>37811</v>
          </cell>
          <cell r="C194">
            <v>27</v>
          </cell>
          <cell r="D194" t="str">
            <v>Juli</v>
          </cell>
          <cell r="E194" t="str">
            <v>Rabu</v>
          </cell>
          <cell r="F194" t="str">
            <v>III</v>
          </cell>
        </row>
        <row r="195">
          <cell r="B195">
            <v>37812</v>
          </cell>
          <cell r="C195">
            <v>27</v>
          </cell>
          <cell r="D195" t="str">
            <v>Juli</v>
          </cell>
          <cell r="E195" t="str">
            <v>Kamis</v>
          </cell>
          <cell r="F195" t="str">
            <v>III</v>
          </cell>
        </row>
        <row r="196">
          <cell r="B196">
            <v>37813</v>
          </cell>
          <cell r="C196">
            <v>28</v>
          </cell>
          <cell r="D196" t="str">
            <v>Juli</v>
          </cell>
          <cell r="E196" t="str">
            <v>Jumat</v>
          </cell>
          <cell r="F196" t="str">
            <v>III</v>
          </cell>
        </row>
        <row r="197">
          <cell r="B197">
            <v>37814</v>
          </cell>
          <cell r="C197">
            <v>28</v>
          </cell>
          <cell r="D197" t="str">
            <v>Juli</v>
          </cell>
          <cell r="E197" t="str">
            <v>Sabtu</v>
          </cell>
          <cell r="F197" t="str">
            <v>III</v>
          </cell>
        </row>
        <row r="198">
          <cell r="B198">
            <v>37815</v>
          </cell>
          <cell r="C198">
            <v>28</v>
          </cell>
          <cell r="D198" t="str">
            <v>Juli</v>
          </cell>
          <cell r="E198" t="str">
            <v>Minggu</v>
          </cell>
          <cell r="F198" t="str">
            <v>III</v>
          </cell>
        </row>
        <row r="199">
          <cell r="B199">
            <v>37816</v>
          </cell>
          <cell r="C199">
            <v>28</v>
          </cell>
          <cell r="D199" t="str">
            <v>Juli</v>
          </cell>
          <cell r="E199" t="str">
            <v>Senin</v>
          </cell>
          <cell r="F199" t="str">
            <v>III</v>
          </cell>
        </row>
        <row r="200">
          <cell r="B200">
            <v>37817</v>
          </cell>
          <cell r="C200">
            <v>28</v>
          </cell>
          <cell r="D200" t="str">
            <v>Juli</v>
          </cell>
          <cell r="E200" t="str">
            <v>Selasa</v>
          </cell>
          <cell r="F200" t="str">
            <v>III</v>
          </cell>
        </row>
        <row r="201">
          <cell r="B201">
            <v>37818</v>
          </cell>
          <cell r="C201">
            <v>28</v>
          </cell>
          <cell r="D201" t="str">
            <v>Juli</v>
          </cell>
          <cell r="E201" t="str">
            <v>Rabu</v>
          </cell>
          <cell r="F201" t="str">
            <v>III</v>
          </cell>
        </row>
        <row r="202">
          <cell r="B202">
            <v>37819</v>
          </cell>
          <cell r="C202">
            <v>28</v>
          </cell>
          <cell r="D202" t="str">
            <v>Juli</v>
          </cell>
          <cell r="E202" t="str">
            <v>Kamis</v>
          </cell>
          <cell r="F202" t="str">
            <v>III</v>
          </cell>
        </row>
        <row r="203">
          <cell r="B203">
            <v>37820</v>
          </cell>
          <cell r="C203">
            <v>29</v>
          </cell>
          <cell r="D203" t="str">
            <v>Juli</v>
          </cell>
          <cell r="E203" t="str">
            <v>Jumat</v>
          </cell>
          <cell r="F203" t="str">
            <v>III</v>
          </cell>
        </row>
        <row r="204">
          <cell r="B204">
            <v>37821</v>
          </cell>
          <cell r="C204">
            <v>29</v>
          </cell>
          <cell r="D204" t="str">
            <v>Juli</v>
          </cell>
          <cell r="E204" t="str">
            <v>Sabtu</v>
          </cell>
          <cell r="F204" t="str">
            <v>III</v>
          </cell>
        </row>
        <row r="205">
          <cell r="B205">
            <v>37822</v>
          </cell>
          <cell r="C205">
            <v>29</v>
          </cell>
          <cell r="D205" t="str">
            <v>Juli</v>
          </cell>
          <cell r="E205" t="str">
            <v>Minggu</v>
          </cell>
          <cell r="F205" t="str">
            <v>III</v>
          </cell>
        </row>
        <row r="206">
          <cell r="B206">
            <v>37823</v>
          </cell>
          <cell r="C206">
            <v>29</v>
          </cell>
          <cell r="D206" t="str">
            <v>Juli</v>
          </cell>
          <cell r="E206" t="str">
            <v>Senin</v>
          </cell>
          <cell r="F206" t="str">
            <v>III</v>
          </cell>
        </row>
        <row r="207">
          <cell r="B207">
            <v>37824</v>
          </cell>
          <cell r="C207">
            <v>29</v>
          </cell>
          <cell r="D207" t="str">
            <v>Juli</v>
          </cell>
          <cell r="E207" t="str">
            <v>Selasa</v>
          </cell>
          <cell r="F207" t="str">
            <v>III</v>
          </cell>
        </row>
        <row r="208">
          <cell r="B208">
            <v>37825</v>
          </cell>
          <cell r="C208">
            <v>29</v>
          </cell>
          <cell r="D208" t="str">
            <v>Juli</v>
          </cell>
          <cell r="E208" t="str">
            <v>Rabu</v>
          </cell>
          <cell r="F208" t="str">
            <v>III</v>
          </cell>
        </row>
        <row r="209">
          <cell r="B209">
            <v>37826</v>
          </cell>
          <cell r="C209">
            <v>29</v>
          </cell>
          <cell r="D209" t="str">
            <v>Juli</v>
          </cell>
          <cell r="E209" t="str">
            <v>Kamis</v>
          </cell>
          <cell r="F209" t="str">
            <v>III</v>
          </cell>
        </row>
        <row r="210">
          <cell r="B210">
            <v>37827</v>
          </cell>
          <cell r="C210">
            <v>30</v>
          </cell>
          <cell r="D210" t="str">
            <v>Juli</v>
          </cell>
          <cell r="E210" t="str">
            <v>Jumat</v>
          </cell>
          <cell r="F210" t="str">
            <v>III</v>
          </cell>
        </row>
        <row r="211">
          <cell r="B211">
            <v>37828</v>
          </cell>
          <cell r="C211">
            <v>30</v>
          </cell>
          <cell r="D211" t="str">
            <v>Juli</v>
          </cell>
          <cell r="E211" t="str">
            <v>Sabtu</v>
          </cell>
          <cell r="F211" t="str">
            <v>III</v>
          </cell>
        </row>
        <row r="212">
          <cell r="B212">
            <v>37829</v>
          </cell>
          <cell r="C212">
            <v>30</v>
          </cell>
          <cell r="D212" t="str">
            <v>Juli</v>
          </cell>
          <cell r="E212" t="str">
            <v>Minggu</v>
          </cell>
          <cell r="F212" t="str">
            <v>III</v>
          </cell>
        </row>
        <row r="213">
          <cell r="B213">
            <v>37830</v>
          </cell>
          <cell r="C213">
            <v>30</v>
          </cell>
          <cell r="D213" t="str">
            <v>Juli</v>
          </cell>
          <cell r="E213" t="str">
            <v>Senin</v>
          </cell>
          <cell r="F213" t="str">
            <v>III</v>
          </cell>
        </row>
        <row r="214">
          <cell r="B214">
            <v>37831</v>
          </cell>
          <cell r="C214">
            <v>30</v>
          </cell>
          <cell r="D214" t="str">
            <v>Juli</v>
          </cell>
          <cell r="E214" t="str">
            <v>Selasa</v>
          </cell>
          <cell r="F214" t="str">
            <v>III</v>
          </cell>
        </row>
        <row r="215">
          <cell r="B215">
            <v>37832</v>
          </cell>
          <cell r="C215">
            <v>30</v>
          </cell>
          <cell r="D215" t="str">
            <v>Juli</v>
          </cell>
          <cell r="E215" t="str">
            <v>Rabu</v>
          </cell>
          <cell r="F215" t="str">
            <v>III</v>
          </cell>
        </row>
        <row r="216">
          <cell r="B216">
            <v>37833</v>
          </cell>
          <cell r="C216">
            <v>30</v>
          </cell>
          <cell r="D216" t="str">
            <v>Juli</v>
          </cell>
          <cell r="E216" t="str">
            <v>Kamis</v>
          </cell>
          <cell r="F216" t="str">
            <v>III</v>
          </cell>
        </row>
        <row r="217">
          <cell r="B217">
            <v>37834</v>
          </cell>
          <cell r="C217">
            <v>31</v>
          </cell>
          <cell r="D217" t="str">
            <v xml:space="preserve">Agustus </v>
          </cell>
          <cell r="E217" t="str">
            <v>Jumat</v>
          </cell>
          <cell r="F217" t="str">
            <v>III</v>
          </cell>
        </row>
        <row r="218">
          <cell r="B218">
            <v>37835</v>
          </cell>
          <cell r="C218">
            <v>31</v>
          </cell>
          <cell r="D218" t="str">
            <v xml:space="preserve">Agustus </v>
          </cell>
          <cell r="E218" t="str">
            <v>Sabtu</v>
          </cell>
          <cell r="F218" t="str">
            <v>III</v>
          </cell>
        </row>
        <row r="219">
          <cell r="B219">
            <v>37836</v>
          </cell>
          <cell r="C219">
            <v>31</v>
          </cell>
          <cell r="D219" t="str">
            <v xml:space="preserve">Agustus </v>
          </cell>
          <cell r="E219" t="str">
            <v>Minggu</v>
          </cell>
          <cell r="F219" t="str">
            <v>III</v>
          </cell>
        </row>
        <row r="220">
          <cell r="B220">
            <v>37837</v>
          </cell>
          <cell r="C220">
            <v>31</v>
          </cell>
          <cell r="D220" t="str">
            <v xml:space="preserve">Agustus </v>
          </cell>
          <cell r="E220" t="str">
            <v>Senin</v>
          </cell>
          <cell r="F220" t="str">
            <v>III</v>
          </cell>
        </row>
        <row r="221">
          <cell r="B221">
            <v>37838</v>
          </cell>
          <cell r="C221">
            <v>31</v>
          </cell>
          <cell r="D221" t="str">
            <v xml:space="preserve">Agustus </v>
          </cell>
          <cell r="E221" t="str">
            <v>Selasa</v>
          </cell>
          <cell r="F221" t="str">
            <v>III</v>
          </cell>
        </row>
        <row r="222">
          <cell r="B222">
            <v>37839</v>
          </cell>
          <cell r="C222">
            <v>31</v>
          </cell>
          <cell r="D222" t="str">
            <v xml:space="preserve">Agustus </v>
          </cell>
          <cell r="E222" t="str">
            <v>Rabu</v>
          </cell>
          <cell r="F222" t="str">
            <v>III</v>
          </cell>
        </row>
        <row r="223">
          <cell r="B223">
            <v>37840</v>
          </cell>
          <cell r="C223">
            <v>31</v>
          </cell>
          <cell r="D223" t="str">
            <v xml:space="preserve">Agustus </v>
          </cell>
          <cell r="E223" t="str">
            <v>Kamis</v>
          </cell>
          <cell r="F223" t="str">
            <v>III</v>
          </cell>
        </row>
        <row r="224">
          <cell r="B224">
            <v>37841</v>
          </cell>
          <cell r="C224">
            <v>32</v>
          </cell>
          <cell r="D224" t="str">
            <v xml:space="preserve">Agustus </v>
          </cell>
          <cell r="E224" t="str">
            <v>Jumat</v>
          </cell>
          <cell r="F224" t="str">
            <v>III</v>
          </cell>
        </row>
        <row r="225">
          <cell r="B225">
            <v>37842</v>
          </cell>
          <cell r="C225">
            <v>32</v>
          </cell>
          <cell r="D225" t="str">
            <v xml:space="preserve">Agustus </v>
          </cell>
          <cell r="E225" t="str">
            <v>Sabtu</v>
          </cell>
          <cell r="F225" t="str">
            <v>III</v>
          </cell>
        </row>
        <row r="226">
          <cell r="B226">
            <v>37843</v>
          </cell>
          <cell r="C226">
            <v>32</v>
          </cell>
          <cell r="D226" t="str">
            <v xml:space="preserve">Agustus </v>
          </cell>
          <cell r="E226" t="str">
            <v>Minggu</v>
          </cell>
          <cell r="F226" t="str">
            <v>III</v>
          </cell>
        </row>
        <row r="227">
          <cell r="B227">
            <v>37844</v>
          </cell>
          <cell r="C227">
            <v>32</v>
          </cell>
          <cell r="D227" t="str">
            <v xml:space="preserve">Agustus </v>
          </cell>
          <cell r="E227" t="str">
            <v>Senin</v>
          </cell>
          <cell r="F227" t="str">
            <v>III</v>
          </cell>
        </row>
        <row r="228">
          <cell r="B228">
            <v>37845</v>
          </cell>
          <cell r="C228">
            <v>32</v>
          </cell>
          <cell r="D228" t="str">
            <v xml:space="preserve">Agustus </v>
          </cell>
          <cell r="E228" t="str">
            <v>Selasa</v>
          </cell>
          <cell r="F228" t="str">
            <v>III</v>
          </cell>
        </row>
        <row r="229">
          <cell r="B229">
            <v>37846</v>
          </cell>
          <cell r="C229">
            <v>32</v>
          </cell>
          <cell r="D229" t="str">
            <v xml:space="preserve">Agustus </v>
          </cell>
          <cell r="E229" t="str">
            <v>Rabu</v>
          </cell>
          <cell r="F229" t="str">
            <v>III</v>
          </cell>
        </row>
        <row r="230">
          <cell r="B230">
            <v>37847</v>
          </cell>
          <cell r="C230">
            <v>32</v>
          </cell>
          <cell r="D230" t="str">
            <v xml:space="preserve">Agustus </v>
          </cell>
          <cell r="E230" t="str">
            <v>Kamis</v>
          </cell>
          <cell r="F230" t="str">
            <v>III</v>
          </cell>
        </row>
        <row r="231">
          <cell r="B231">
            <v>37848</v>
          </cell>
          <cell r="C231">
            <v>33</v>
          </cell>
          <cell r="D231" t="str">
            <v xml:space="preserve">Agustus </v>
          </cell>
          <cell r="E231" t="str">
            <v>Jumat</v>
          </cell>
          <cell r="F231" t="str">
            <v>III</v>
          </cell>
        </row>
        <row r="232">
          <cell r="B232">
            <v>37849</v>
          </cell>
          <cell r="C232">
            <v>33</v>
          </cell>
          <cell r="D232" t="str">
            <v xml:space="preserve">Agustus </v>
          </cell>
          <cell r="E232" t="str">
            <v>Sabtu</v>
          </cell>
          <cell r="F232" t="str">
            <v>III</v>
          </cell>
        </row>
        <row r="233">
          <cell r="B233">
            <v>37850</v>
          </cell>
          <cell r="C233">
            <v>33</v>
          </cell>
          <cell r="D233" t="str">
            <v xml:space="preserve">Agustus </v>
          </cell>
          <cell r="E233" t="str">
            <v>Minggu</v>
          </cell>
          <cell r="F233" t="str">
            <v>III</v>
          </cell>
        </row>
        <row r="234">
          <cell r="B234">
            <v>37851</v>
          </cell>
          <cell r="C234">
            <v>33</v>
          </cell>
          <cell r="D234" t="str">
            <v xml:space="preserve">Agustus </v>
          </cell>
          <cell r="E234" t="str">
            <v>Senin</v>
          </cell>
          <cell r="F234" t="str">
            <v>III</v>
          </cell>
        </row>
        <row r="235">
          <cell r="B235">
            <v>37852</v>
          </cell>
          <cell r="C235">
            <v>33</v>
          </cell>
          <cell r="D235" t="str">
            <v xml:space="preserve">Agustus </v>
          </cell>
          <cell r="E235" t="str">
            <v>Selasa</v>
          </cell>
          <cell r="F235" t="str">
            <v>III</v>
          </cell>
        </row>
        <row r="236">
          <cell r="B236">
            <v>37853</v>
          </cell>
          <cell r="C236">
            <v>33</v>
          </cell>
          <cell r="D236" t="str">
            <v xml:space="preserve">Agustus </v>
          </cell>
          <cell r="E236" t="str">
            <v>Rabu</v>
          </cell>
          <cell r="F236" t="str">
            <v>III</v>
          </cell>
        </row>
        <row r="237">
          <cell r="B237">
            <v>37854</v>
          </cell>
          <cell r="C237">
            <v>33</v>
          </cell>
          <cell r="D237" t="str">
            <v xml:space="preserve">Agustus </v>
          </cell>
          <cell r="E237" t="str">
            <v>Kamis</v>
          </cell>
          <cell r="F237" t="str">
            <v>III</v>
          </cell>
        </row>
        <row r="238">
          <cell r="B238">
            <v>37855</v>
          </cell>
          <cell r="C238">
            <v>34</v>
          </cell>
          <cell r="D238" t="str">
            <v xml:space="preserve">Agustus </v>
          </cell>
          <cell r="E238" t="str">
            <v>Jumat</v>
          </cell>
          <cell r="F238" t="str">
            <v>III</v>
          </cell>
        </row>
        <row r="239">
          <cell r="B239">
            <v>37856</v>
          </cell>
          <cell r="C239">
            <v>34</v>
          </cell>
          <cell r="D239" t="str">
            <v xml:space="preserve">Agustus </v>
          </cell>
          <cell r="E239" t="str">
            <v>Sabtu</v>
          </cell>
          <cell r="F239" t="str">
            <v>III</v>
          </cell>
        </row>
        <row r="240">
          <cell r="B240">
            <v>37857</v>
          </cell>
          <cell r="C240">
            <v>34</v>
          </cell>
          <cell r="D240" t="str">
            <v xml:space="preserve">Agustus </v>
          </cell>
          <cell r="E240" t="str">
            <v>Minggu</v>
          </cell>
          <cell r="F240" t="str">
            <v>III</v>
          </cell>
        </row>
        <row r="241">
          <cell r="B241">
            <v>37858</v>
          </cell>
          <cell r="C241">
            <v>34</v>
          </cell>
          <cell r="D241" t="str">
            <v xml:space="preserve">Agustus </v>
          </cell>
          <cell r="E241" t="str">
            <v>Senin</v>
          </cell>
          <cell r="F241" t="str">
            <v>III</v>
          </cell>
        </row>
        <row r="242">
          <cell r="B242">
            <v>37859</v>
          </cell>
          <cell r="C242">
            <v>34</v>
          </cell>
          <cell r="D242" t="str">
            <v xml:space="preserve">Agustus </v>
          </cell>
          <cell r="E242" t="str">
            <v>Selasa</v>
          </cell>
          <cell r="F242" t="str">
            <v>III</v>
          </cell>
        </row>
        <row r="243">
          <cell r="B243">
            <v>37860</v>
          </cell>
          <cell r="C243">
            <v>34</v>
          </cell>
          <cell r="D243" t="str">
            <v xml:space="preserve">Agustus </v>
          </cell>
          <cell r="E243" t="str">
            <v>Rabu</v>
          </cell>
          <cell r="F243" t="str">
            <v>III</v>
          </cell>
        </row>
        <row r="244">
          <cell r="B244">
            <v>37861</v>
          </cell>
          <cell r="C244">
            <v>34</v>
          </cell>
          <cell r="D244" t="str">
            <v xml:space="preserve">Agustus </v>
          </cell>
          <cell r="E244" t="str">
            <v>Kamis</v>
          </cell>
          <cell r="F244" t="str">
            <v>III</v>
          </cell>
        </row>
        <row r="245">
          <cell r="B245">
            <v>37862</v>
          </cell>
          <cell r="C245">
            <v>35</v>
          </cell>
          <cell r="D245" t="str">
            <v xml:space="preserve">Agustus </v>
          </cell>
          <cell r="E245" t="str">
            <v>Jumat</v>
          </cell>
          <cell r="F245" t="str">
            <v>III</v>
          </cell>
        </row>
        <row r="246">
          <cell r="B246">
            <v>37863</v>
          </cell>
          <cell r="C246">
            <v>35</v>
          </cell>
          <cell r="D246" t="str">
            <v xml:space="preserve">Agustus </v>
          </cell>
          <cell r="E246" t="str">
            <v>Sabtu</v>
          </cell>
          <cell r="F246" t="str">
            <v>III</v>
          </cell>
        </row>
        <row r="247">
          <cell r="B247">
            <v>37864</v>
          </cell>
          <cell r="C247">
            <v>35</v>
          </cell>
          <cell r="D247" t="str">
            <v xml:space="preserve">Agustus </v>
          </cell>
          <cell r="E247" t="str">
            <v>Minggu</v>
          </cell>
          <cell r="F247" t="str">
            <v>III</v>
          </cell>
        </row>
        <row r="248">
          <cell r="B248">
            <v>37865</v>
          </cell>
          <cell r="C248">
            <v>35</v>
          </cell>
          <cell r="D248" t="str">
            <v>September</v>
          </cell>
          <cell r="E248" t="str">
            <v>Senin</v>
          </cell>
          <cell r="F248" t="str">
            <v>III</v>
          </cell>
        </row>
        <row r="249">
          <cell r="B249">
            <v>37866</v>
          </cell>
          <cell r="C249">
            <v>35</v>
          </cell>
          <cell r="D249" t="str">
            <v>September</v>
          </cell>
          <cell r="E249" t="str">
            <v>Selasa</v>
          </cell>
          <cell r="F249" t="str">
            <v>III</v>
          </cell>
        </row>
        <row r="250">
          <cell r="B250">
            <v>37867</v>
          </cell>
          <cell r="C250">
            <v>35</v>
          </cell>
          <cell r="D250" t="str">
            <v>September</v>
          </cell>
          <cell r="E250" t="str">
            <v>Rabu</v>
          </cell>
          <cell r="F250" t="str">
            <v>III</v>
          </cell>
        </row>
        <row r="251">
          <cell r="B251">
            <v>37868</v>
          </cell>
          <cell r="C251">
            <v>35</v>
          </cell>
          <cell r="D251" t="str">
            <v>September</v>
          </cell>
          <cell r="E251" t="str">
            <v>Kamis</v>
          </cell>
          <cell r="F251" t="str">
            <v>III</v>
          </cell>
        </row>
        <row r="252">
          <cell r="B252">
            <v>37869</v>
          </cell>
          <cell r="C252">
            <v>36</v>
          </cell>
          <cell r="D252" t="str">
            <v>September</v>
          </cell>
          <cell r="E252" t="str">
            <v>Jumat</v>
          </cell>
          <cell r="F252" t="str">
            <v>III</v>
          </cell>
        </row>
        <row r="253">
          <cell r="B253">
            <v>37870</v>
          </cell>
          <cell r="C253">
            <v>36</v>
          </cell>
          <cell r="D253" t="str">
            <v>September</v>
          </cell>
          <cell r="E253" t="str">
            <v>Sabtu</v>
          </cell>
          <cell r="F253" t="str">
            <v>III</v>
          </cell>
        </row>
        <row r="254">
          <cell r="B254">
            <v>37871</v>
          </cell>
          <cell r="C254">
            <v>36</v>
          </cell>
          <cell r="D254" t="str">
            <v>September</v>
          </cell>
          <cell r="E254" t="str">
            <v>Minggu</v>
          </cell>
          <cell r="F254" t="str">
            <v>III</v>
          </cell>
        </row>
        <row r="255">
          <cell r="B255">
            <v>37872</v>
          </cell>
          <cell r="C255">
            <v>36</v>
          </cell>
          <cell r="D255" t="str">
            <v>September</v>
          </cell>
          <cell r="E255" t="str">
            <v>Senin</v>
          </cell>
          <cell r="F255" t="str">
            <v>III</v>
          </cell>
        </row>
        <row r="256">
          <cell r="B256">
            <v>37873</v>
          </cell>
          <cell r="C256">
            <v>36</v>
          </cell>
          <cell r="D256" t="str">
            <v>September</v>
          </cell>
          <cell r="E256" t="str">
            <v>Selasa</v>
          </cell>
          <cell r="F256" t="str">
            <v>III</v>
          </cell>
        </row>
        <row r="257">
          <cell r="B257">
            <v>37874</v>
          </cell>
          <cell r="C257">
            <v>36</v>
          </cell>
          <cell r="D257" t="str">
            <v>September</v>
          </cell>
          <cell r="E257" t="str">
            <v>Rabu</v>
          </cell>
          <cell r="F257" t="str">
            <v>III</v>
          </cell>
        </row>
        <row r="258">
          <cell r="B258">
            <v>37875</v>
          </cell>
          <cell r="C258">
            <v>36</v>
          </cell>
          <cell r="D258" t="str">
            <v>September</v>
          </cell>
          <cell r="E258" t="str">
            <v>Kamis</v>
          </cell>
          <cell r="F258" t="str">
            <v>III</v>
          </cell>
        </row>
        <row r="259">
          <cell r="B259">
            <v>37876</v>
          </cell>
          <cell r="C259">
            <v>37</v>
          </cell>
          <cell r="D259" t="str">
            <v>September</v>
          </cell>
          <cell r="E259" t="str">
            <v>Jumat</v>
          </cell>
          <cell r="F259" t="str">
            <v>III</v>
          </cell>
        </row>
        <row r="260">
          <cell r="B260">
            <v>37877</v>
          </cell>
          <cell r="C260">
            <v>37</v>
          </cell>
          <cell r="D260" t="str">
            <v>September</v>
          </cell>
          <cell r="E260" t="str">
            <v>Sabtu</v>
          </cell>
          <cell r="F260" t="str">
            <v>III</v>
          </cell>
        </row>
        <row r="261">
          <cell r="B261">
            <v>37878</v>
          </cell>
          <cell r="C261">
            <v>37</v>
          </cell>
          <cell r="D261" t="str">
            <v>September</v>
          </cell>
          <cell r="E261" t="str">
            <v>Minggu</v>
          </cell>
          <cell r="F261" t="str">
            <v>III</v>
          </cell>
        </row>
        <row r="262">
          <cell r="B262">
            <v>37879</v>
          </cell>
          <cell r="C262">
            <v>37</v>
          </cell>
          <cell r="D262" t="str">
            <v>September</v>
          </cell>
          <cell r="E262" t="str">
            <v>Senin</v>
          </cell>
          <cell r="F262" t="str">
            <v>III</v>
          </cell>
        </row>
        <row r="263">
          <cell r="B263">
            <v>37880</v>
          </cell>
          <cell r="C263">
            <v>37</v>
          </cell>
          <cell r="D263" t="str">
            <v>September</v>
          </cell>
          <cell r="E263" t="str">
            <v>Selasa</v>
          </cell>
          <cell r="F263" t="str">
            <v>III</v>
          </cell>
        </row>
        <row r="264">
          <cell r="B264">
            <v>37881</v>
          </cell>
          <cell r="C264">
            <v>37</v>
          </cell>
          <cell r="D264" t="str">
            <v>September</v>
          </cell>
          <cell r="E264" t="str">
            <v>Rabu</v>
          </cell>
          <cell r="F264" t="str">
            <v>III</v>
          </cell>
        </row>
        <row r="265">
          <cell r="B265">
            <v>37882</v>
          </cell>
          <cell r="C265">
            <v>37</v>
          </cell>
          <cell r="D265" t="str">
            <v>September</v>
          </cell>
          <cell r="E265" t="str">
            <v>Kamis</v>
          </cell>
          <cell r="F265" t="str">
            <v>III</v>
          </cell>
        </row>
        <row r="266">
          <cell r="B266">
            <v>37883</v>
          </cell>
          <cell r="C266">
            <v>38</v>
          </cell>
          <cell r="D266" t="str">
            <v>September</v>
          </cell>
          <cell r="E266" t="str">
            <v>Jumat</v>
          </cell>
          <cell r="F266" t="str">
            <v>III</v>
          </cell>
        </row>
        <row r="267">
          <cell r="B267">
            <v>37884</v>
          </cell>
          <cell r="C267">
            <v>38</v>
          </cell>
          <cell r="D267" t="str">
            <v>September</v>
          </cell>
          <cell r="E267" t="str">
            <v>Sabtu</v>
          </cell>
          <cell r="F267" t="str">
            <v>III</v>
          </cell>
        </row>
        <row r="268">
          <cell r="B268">
            <v>37885</v>
          </cell>
          <cell r="C268">
            <v>38</v>
          </cell>
          <cell r="D268" t="str">
            <v>September</v>
          </cell>
          <cell r="E268" t="str">
            <v>Minggu</v>
          </cell>
          <cell r="F268" t="str">
            <v>III</v>
          </cell>
        </row>
        <row r="269">
          <cell r="B269">
            <v>37886</v>
          </cell>
          <cell r="C269">
            <v>38</v>
          </cell>
          <cell r="D269" t="str">
            <v>September</v>
          </cell>
          <cell r="E269" t="str">
            <v>Senin</v>
          </cell>
          <cell r="F269" t="str">
            <v>III</v>
          </cell>
        </row>
        <row r="270">
          <cell r="B270">
            <v>37887</v>
          </cell>
          <cell r="C270">
            <v>38</v>
          </cell>
          <cell r="D270" t="str">
            <v>September</v>
          </cell>
          <cell r="E270" t="str">
            <v>Selasa</v>
          </cell>
          <cell r="F270" t="str">
            <v>III</v>
          </cell>
        </row>
        <row r="271">
          <cell r="B271">
            <v>37888</v>
          </cell>
          <cell r="C271">
            <v>38</v>
          </cell>
          <cell r="D271" t="str">
            <v>September</v>
          </cell>
          <cell r="E271" t="str">
            <v>Rabu</v>
          </cell>
          <cell r="F271" t="str">
            <v>III</v>
          </cell>
        </row>
        <row r="272">
          <cell r="B272">
            <v>37889</v>
          </cell>
          <cell r="C272">
            <v>38</v>
          </cell>
          <cell r="D272" t="str">
            <v>September</v>
          </cell>
          <cell r="E272" t="str">
            <v>Kamis</v>
          </cell>
          <cell r="F272" t="str">
            <v>III</v>
          </cell>
        </row>
        <row r="273">
          <cell r="B273">
            <v>37890</v>
          </cell>
          <cell r="C273">
            <v>39</v>
          </cell>
          <cell r="D273" t="str">
            <v>September</v>
          </cell>
          <cell r="E273" t="str">
            <v>Jumat</v>
          </cell>
          <cell r="F273" t="str">
            <v>III</v>
          </cell>
        </row>
        <row r="274">
          <cell r="B274">
            <v>37891</v>
          </cell>
          <cell r="C274">
            <v>39</v>
          </cell>
          <cell r="D274" t="str">
            <v>September</v>
          </cell>
          <cell r="E274" t="str">
            <v>Sabtu</v>
          </cell>
          <cell r="F274" t="str">
            <v>III</v>
          </cell>
        </row>
        <row r="275">
          <cell r="B275">
            <v>37892</v>
          </cell>
          <cell r="C275">
            <v>39</v>
          </cell>
          <cell r="D275" t="str">
            <v>September</v>
          </cell>
          <cell r="E275" t="str">
            <v>Minggu</v>
          </cell>
          <cell r="F275" t="str">
            <v>III</v>
          </cell>
        </row>
        <row r="276">
          <cell r="B276">
            <v>37893</v>
          </cell>
          <cell r="C276">
            <v>39</v>
          </cell>
          <cell r="D276" t="str">
            <v>September</v>
          </cell>
          <cell r="E276" t="str">
            <v>Senin</v>
          </cell>
          <cell r="F276" t="str">
            <v>III</v>
          </cell>
        </row>
        <row r="277">
          <cell r="B277">
            <v>37894</v>
          </cell>
          <cell r="C277">
            <v>39</v>
          </cell>
          <cell r="D277" t="str">
            <v>September</v>
          </cell>
          <cell r="E277" t="str">
            <v>Selasa</v>
          </cell>
          <cell r="F277" t="str">
            <v>III</v>
          </cell>
        </row>
        <row r="278">
          <cell r="B278">
            <v>37895</v>
          </cell>
          <cell r="C278">
            <v>40</v>
          </cell>
          <cell r="D278" t="str">
            <v xml:space="preserve">Oktober  </v>
          </cell>
          <cell r="E278" t="str">
            <v>Rabu</v>
          </cell>
          <cell r="F278" t="str">
            <v>IV</v>
          </cell>
        </row>
        <row r="279">
          <cell r="B279">
            <v>37896</v>
          </cell>
          <cell r="C279">
            <v>40</v>
          </cell>
          <cell r="D279" t="str">
            <v xml:space="preserve">Oktober  </v>
          </cell>
          <cell r="E279" t="str">
            <v>Kamis</v>
          </cell>
          <cell r="F279" t="str">
            <v>IV</v>
          </cell>
        </row>
        <row r="280">
          <cell r="B280">
            <v>37897</v>
          </cell>
          <cell r="C280">
            <v>40</v>
          </cell>
          <cell r="D280" t="str">
            <v xml:space="preserve">Oktober  </v>
          </cell>
          <cell r="E280" t="str">
            <v>Jumat</v>
          </cell>
          <cell r="F280" t="str">
            <v>IV</v>
          </cell>
        </row>
        <row r="281">
          <cell r="B281">
            <v>37898</v>
          </cell>
          <cell r="C281">
            <v>40</v>
          </cell>
          <cell r="D281" t="str">
            <v xml:space="preserve">Oktober  </v>
          </cell>
          <cell r="E281" t="str">
            <v>Sabtu</v>
          </cell>
          <cell r="F281" t="str">
            <v>IV</v>
          </cell>
        </row>
        <row r="282">
          <cell r="B282">
            <v>37899</v>
          </cell>
          <cell r="C282">
            <v>40</v>
          </cell>
          <cell r="D282" t="str">
            <v xml:space="preserve">Oktober  </v>
          </cell>
          <cell r="E282" t="str">
            <v>Minggu</v>
          </cell>
          <cell r="F282" t="str">
            <v>IV</v>
          </cell>
        </row>
        <row r="283">
          <cell r="B283">
            <v>37900</v>
          </cell>
          <cell r="C283">
            <v>40</v>
          </cell>
          <cell r="D283" t="str">
            <v xml:space="preserve">Oktober  </v>
          </cell>
          <cell r="E283" t="str">
            <v>Senin</v>
          </cell>
          <cell r="F283" t="str">
            <v>IV</v>
          </cell>
        </row>
        <row r="284">
          <cell r="B284">
            <v>37901</v>
          </cell>
          <cell r="C284">
            <v>40</v>
          </cell>
          <cell r="D284" t="str">
            <v xml:space="preserve">Oktober  </v>
          </cell>
          <cell r="E284" t="str">
            <v>Selasa</v>
          </cell>
          <cell r="F284" t="str">
            <v>IV</v>
          </cell>
        </row>
        <row r="285">
          <cell r="B285">
            <v>37902</v>
          </cell>
          <cell r="C285">
            <v>40</v>
          </cell>
          <cell r="D285" t="str">
            <v xml:space="preserve">Oktober  </v>
          </cell>
          <cell r="E285" t="str">
            <v>Rabu</v>
          </cell>
          <cell r="F285" t="str">
            <v>IV</v>
          </cell>
        </row>
        <row r="286">
          <cell r="B286">
            <v>37903</v>
          </cell>
          <cell r="C286">
            <v>40</v>
          </cell>
          <cell r="D286" t="str">
            <v xml:space="preserve">Oktober  </v>
          </cell>
          <cell r="E286" t="str">
            <v>Kamis</v>
          </cell>
          <cell r="F286" t="str">
            <v>IV</v>
          </cell>
        </row>
        <row r="287">
          <cell r="B287">
            <v>37904</v>
          </cell>
          <cell r="C287">
            <v>41</v>
          </cell>
          <cell r="D287" t="str">
            <v xml:space="preserve">Oktober  </v>
          </cell>
          <cell r="E287" t="str">
            <v>Jumat</v>
          </cell>
          <cell r="F287" t="str">
            <v>IV</v>
          </cell>
        </row>
        <row r="288">
          <cell r="B288">
            <v>37905</v>
          </cell>
          <cell r="C288">
            <v>41</v>
          </cell>
          <cell r="D288" t="str">
            <v xml:space="preserve">Oktober  </v>
          </cell>
          <cell r="E288" t="str">
            <v>Sabtu</v>
          </cell>
          <cell r="F288" t="str">
            <v>IV</v>
          </cell>
        </row>
        <row r="289">
          <cell r="B289">
            <v>37906</v>
          </cell>
          <cell r="C289">
            <v>41</v>
          </cell>
          <cell r="D289" t="str">
            <v xml:space="preserve">Oktober  </v>
          </cell>
          <cell r="E289" t="str">
            <v>Minggu</v>
          </cell>
          <cell r="F289" t="str">
            <v>IV</v>
          </cell>
        </row>
        <row r="290">
          <cell r="B290">
            <v>37907</v>
          </cell>
          <cell r="C290">
            <v>41</v>
          </cell>
          <cell r="D290" t="str">
            <v xml:space="preserve">Oktober  </v>
          </cell>
          <cell r="E290" t="str">
            <v>Senin</v>
          </cell>
          <cell r="F290" t="str">
            <v>IV</v>
          </cell>
        </row>
        <row r="291">
          <cell r="B291">
            <v>37908</v>
          </cell>
          <cell r="C291">
            <v>41</v>
          </cell>
          <cell r="D291" t="str">
            <v xml:space="preserve">Oktober  </v>
          </cell>
          <cell r="E291" t="str">
            <v>Selasa</v>
          </cell>
          <cell r="F291" t="str">
            <v>IV</v>
          </cell>
        </row>
        <row r="292">
          <cell r="B292">
            <v>37909</v>
          </cell>
          <cell r="C292">
            <v>41</v>
          </cell>
          <cell r="D292" t="str">
            <v xml:space="preserve">Oktober  </v>
          </cell>
          <cell r="E292" t="str">
            <v>Rabu</v>
          </cell>
          <cell r="F292" t="str">
            <v>IV</v>
          </cell>
        </row>
        <row r="293">
          <cell r="B293">
            <v>37910</v>
          </cell>
          <cell r="C293">
            <v>41</v>
          </cell>
          <cell r="D293" t="str">
            <v xml:space="preserve">Oktober  </v>
          </cell>
          <cell r="E293" t="str">
            <v>Kamis</v>
          </cell>
          <cell r="F293" t="str">
            <v>IV</v>
          </cell>
        </row>
        <row r="294">
          <cell r="B294">
            <v>37911</v>
          </cell>
          <cell r="C294">
            <v>42</v>
          </cell>
          <cell r="D294" t="str">
            <v xml:space="preserve">Oktober  </v>
          </cell>
          <cell r="E294" t="str">
            <v>Jumat</v>
          </cell>
          <cell r="F294" t="str">
            <v>IV</v>
          </cell>
        </row>
        <row r="295">
          <cell r="B295">
            <v>37912</v>
          </cell>
          <cell r="C295">
            <v>42</v>
          </cell>
          <cell r="D295" t="str">
            <v xml:space="preserve">Oktober  </v>
          </cell>
          <cell r="E295" t="str">
            <v>Sabtu</v>
          </cell>
          <cell r="F295" t="str">
            <v>IV</v>
          </cell>
        </row>
        <row r="296">
          <cell r="B296">
            <v>37913</v>
          </cell>
          <cell r="C296">
            <v>42</v>
          </cell>
          <cell r="D296" t="str">
            <v xml:space="preserve">Oktober  </v>
          </cell>
          <cell r="E296" t="str">
            <v>Minggu</v>
          </cell>
          <cell r="F296" t="str">
            <v>IV</v>
          </cell>
        </row>
        <row r="297">
          <cell r="B297">
            <v>37914</v>
          </cell>
          <cell r="C297">
            <v>42</v>
          </cell>
          <cell r="D297" t="str">
            <v xml:space="preserve">Oktober  </v>
          </cell>
          <cell r="E297" t="str">
            <v>Senin</v>
          </cell>
          <cell r="F297" t="str">
            <v>IV</v>
          </cell>
        </row>
        <row r="298">
          <cell r="B298">
            <v>37915</v>
          </cell>
          <cell r="C298">
            <v>42</v>
          </cell>
          <cell r="D298" t="str">
            <v xml:space="preserve">Oktober  </v>
          </cell>
          <cell r="E298" t="str">
            <v>Selasa</v>
          </cell>
          <cell r="F298" t="str">
            <v>IV</v>
          </cell>
        </row>
        <row r="299">
          <cell r="B299">
            <v>37916</v>
          </cell>
          <cell r="C299">
            <v>42</v>
          </cell>
          <cell r="D299" t="str">
            <v xml:space="preserve">Oktober  </v>
          </cell>
          <cell r="E299" t="str">
            <v>Rabu</v>
          </cell>
          <cell r="F299" t="str">
            <v>IV</v>
          </cell>
        </row>
        <row r="300">
          <cell r="B300">
            <v>37917</v>
          </cell>
          <cell r="C300">
            <v>42</v>
          </cell>
          <cell r="D300" t="str">
            <v xml:space="preserve">Oktober  </v>
          </cell>
          <cell r="E300" t="str">
            <v>Kamis</v>
          </cell>
          <cell r="F300" t="str">
            <v>IV</v>
          </cell>
        </row>
        <row r="301">
          <cell r="B301">
            <v>37918</v>
          </cell>
          <cell r="C301">
            <v>43</v>
          </cell>
          <cell r="D301" t="str">
            <v xml:space="preserve">Oktober  </v>
          </cell>
          <cell r="E301" t="str">
            <v>Jumat</v>
          </cell>
          <cell r="F301" t="str">
            <v>IV</v>
          </cell>
        </row>
        <row r="302">
          <cell r="B302">
            <v>37919</v>
          </cell>
          <cell r="C302">
            <v>43</v>
          </cell>
          <cell r="D302" t="str">
            <v xml:space="preserve">Oktober  </v>
          </cell>
          <cell r="E302" t="str">
            <v>Sabtu</v>
          </cell>
          <cell r="F302" t="str">
            <v>IV</v>
          </cell>
        </row>
        <row r="303">
          <cell r="B303">
            <v>37920</v>
          </cell>
          <cell r="C303">
            <v>43</v>
          </cell>
          <cell r="D303" t="str">
            <v xml:space="preserve">Oktober  </v>
          </cell>
          <cell r="E303" t="str">
            <v>Minggu</v>
          </cell>
          <cell r="F303" t="str">
            <v>IV</v>
          </cell>
        </row>
        <row r="304">
          <cell r="B304">
            <v>37921</v>
          </cell>
          <cell r="C304">
            <v>43</v>
          </cell>
          <cell r="D304" t="str">
            <v xml:space="preserve">Oktober  </v>
          </cell>
          <cell r="E304" t="str">
            <v>Senin</v>
          </cell>
          <cell r="F304" t="str">
            <v>IV</v>
          </cell>
        </row>
        <row r="305">
          <cell r="B305">
            <v>37922</v>
          </cell>
          <cell r="C305">
            <v>43</v>
          </cell>
          <cell r="D305" t="str">
            <v xml:space="preserve">Oktober  </v>
          </cell>
          <cell r="E305" t="str">
            <v>Selasa</v>
          </cell>
          <cell r="F305" t="str">
            <v>IV</v>
          </cell>
        </row>
        <row r="306">
          <cell r="B306">
            <v>37923</v>
          </cell>
          <cell r="C306">
            <v>43</v>
          </cell>
          <cell r="D306" t="str">
            <v xml:space="preserve">Oktober  </v>
          </cell>
          <cell r="E306" t="str">
            <v>Rabu</v>
          </cell>
          <cell r="F306" t="str">
            <v>IV</v>
          </cell>
        </row>
        <row r="307">
          <cell r="B307">
            <v>37924</v>
          </cell>
          <cell r="C307">
            <v>43</v>
          </cell>
          <cell r="D307" t="str">
            <v xml:space="preserve">Oktober  </v>
          </cell>
          <cell r="E307" t="str">
            <v>Kamis</v>
          </cell>
          <cell r="F307" t="str">
            <v>IV</v>
          </cell>
        </row>
        <row r="308">
          <cell r="B308">
            <v>37925</v>
          </cell>
          <cell r="C308">
            <v>44</v>
          </cell>
          <cell r="D308" t="str">
            <v xml:space="preserve">Oktober  </v>
          </cell>
          <cell r="E308" t="str">
            <v>Jumat</v>
          </cell>
          <cell r="F308" t="str">
            <v>IV</v>
          </cell>
        </row>
        <row r="309">
          <cell r="B309">
            <v>37926</v>
          </cell>
          <cell r="C309">
            <v>44</v>
          </cell>
          <cell r="D309" t="str">
            <v>Nopember</v>
          </cell>
          <cell r="E309" t="str">
            <v>Sabtu</v>
          </cell>
          <cell r="F309" t="str">
            <v>IV</v>
          </cell>
        </row>
        <row r="310">
          <cell r="B310">
            <v>37927</v>
          </cell>
          <cell r="C310">
            <v>44</v>
          </cell>
          <cell r="D310" t="str">
            <v>Nopember</v>
          </cell>
          <cell r="E310" t="str">
            <v>Minggu</v>
          </cell>
          <cell r="F310" t="str">
            <v>IV</v>
          </cell>
        </row>
        <row r="311">
          <cell r="B311">
            <v>37928</v>
          </cell>
          <cell r="C311">
            <v>44</v>
          </cell>
          <cell r="D311" t="str">
            <v>Nopember</v>
          </cell>
          <cell r="E311" t="str">
            <v>Senin</v>
          </cell>
          <cell r="F311" t="str">
            <v>IV</v>
          </cell>
        </row>
        <row r="312">
          <cell r="B312">
            <v>37929</v>
          </cell>
          <cell r="C312">
            <v>44</v>
          </cell>
          <cell r="D312" t="str">
            <v>Nopember</v>
          </cell>
          <cell r="E312" t="str">
            <v>Selasa</v>
          </cell>
          <cell r="F312" t="str">
            <v>IV</v>
          </cell>
        </row>
        <row r="313">
          <cell r="B313">
            <v>37930</v>
          </cell>
          <cell r="C313">
            <v>44</v>
          </cell>
          <cell r="D313" t="str">
            <v>Nopember</v>
          </cell>
          <cell r="E313" t="str">
            <v>Rabu</v>
          </cell>
          <cell r="F313" t="str">
            <v>IV</v>
          </cell>
        </row>
        <row r="314">
          <cell r="B314">
            <v>37931</v>
          </cell>
          <cell r="C314">
            <v>44</v>
          </cell>
          <cell r="D314" t="str">
            <v>Nopember</v>
          </cell>
          <cell r="E314" t="str">
            <v>Kamis</v>
          </cell>
          <cell r="F314" t="str">
            <v>IV</v>
          </cell>
        </row>
        <row r="315">
          <cell r="B315">
            <v>37932</v>
          </cell>
          <cell r="C315">
            <v>45</v>
          </cell>
          <cell r="D315" t="str">
            <v>Nopember</v>
          </cell>
          <cell r="E315" t="str">
            <v>Jumat</v>
          </cell>
          <cell r="F315" t="str">
            <v>IV</v>
          </cell>
        </row>
        <row r="316">
          <cell r="B316">
            <v>37933</v>
          </cell>
          <cell r="C316">
            <v>45</v>
          </cell>
          <cell r="D316" t="str">
            <v>Nopember</v>
          </cell>
          <cell r="E316" t="str">
            <v>Sabtu</v>
          </cell>
          <cell r="F316" t="str">
            <v>IV</v>
          </cell>
        </row>
        <row r="317">
          <cell r="B317">
            <v>37934</v>
          </cell>
          <cell r="C317">
            <v>45</v>
          </cell>
          <cell r="D317" t="str">
            <v>Nopember</v>
          </cell>
          <cell r="E317" t="str">
            <v>Minggu</v>
          </cell>
          <cell r="F317" t="str">
            <v>IV</v>
          </cell>
        </row>
        <row r="318">
          <cell r="B318">
            <v>37935</v>
          </cell>
          <cell r="C318">
            <v>45</v>
          </cell>
          <cell r="D318" t="str">
            <v>Nopember</v>
          </cell>
          <cell r="E318" t="str">
            <v>Senin</v>
          </cell>
          <cell r="F318" t="str">
            <v>IV</v>
          </cell>
        </row>
        <row r="319">
          <cell r="B319">
            <v>37936</v>
          </cell>
          <cell r="C319">
            <v>45</v>
          </cell>
          <cell r="D319" t="str">
            <v>Nopember</v>
          </cell>
          <cell r="E319" t="str">
            <v>Selasa</v>
          </cell>
          <cell r="F319" t="str">
            <v>IV</v>
          </cell>
        </row>
        <row r="320">
          <cell r="B320">
            <v>37937</v>
          </cell>
          <cell r="C320">
            <v>45</v>
          </cell>
          <cell r="D320" t="str">
            <v>Nopember</v>
          </cell>
          <cell r="E320" t="str">
            <v>Rabu</v>
          </cell>
          <cell r="F320" t="str">
            <v>IV</v>
          </cell>
        </row>
        <row r="321">
          <cell r="B321">
            <v>37938</v>
          </cell>
          <cell r="C321">
            <v>45</v>
          </cell>
          <cell r="D321" t="str">
            <v>Nopember</v>
          </cell>
          <cell r="E321" t="str">
            <v>Kamis</v>
          </cell>
          <cell r="F321" t="str">
            <v>IV</v>
          </cell>
        </row>
        <row r="322">
          <cell r="B322">
            <v>37939</v>
          </cell>
          <cell r="C322">
            <v>46</v>
          </cell>
          <cell r="D322" t="str">
            <v>Nopember</v>
          </cell>
          <cell r="E322" t="str">
            <v>Jumat</v>
          </cell>
          <cell r="F322" t="str">
            <v>IV</v>
          </cell>
        </row>
        <row r="323">
          <cell r="B323">
            <v>37940</v>
          </cell>
          <cell r="C323">
            <v>46</v>
          </cell>
          <cell r="D323" t="str">
            <v>Nopember</v>
          </cell>
          <cell r="E323" t="str">
            <v>Sabtu</v>
          </cell>
          <cell r="F323" t="str">
            <v>IV</v>
          </cell>
        </row>
        <row r="324">
          <cell r="B324">
            <v>37941</v>
          </cell>
          <cell r="C324">
            <v>46</v>
          </cell>
          <cell r="D324" t="str">
            <v>Nopember</v>
          </cell>
          <cell r="E324" t="str">
            <v>Minggu</v>
          </cell>
          <cell r="F324" t="str">
            <v>IV</v>
          </cell>
        </row>
        <row r="325">
          <cell r="B325">
            <v>37942</v>
          </cell>
          <cell r="C325">
            <v>46</v>
          </cell>
          <cell r="D325" t="str">
            <v>Nopember</v>
          </cell>
          <cell r="E325" t="str">
            <v>Senin</v>
          </cell>
          <cell r="F325" t="str">
            <v>IV</v>
          </cell>
        </row>
        <row r="326">
          <cell r="B326">
            <v>37943</v>
          </cell>
          <cell r="C326">
            <v>46</v>
          </cell>
          <cell r="D326" t="str">
            <v>Nopember</v>
          </cell>
          <cell r="E326" t="str">
            <v>Selasa</v>
          </cell>
          <cell r="F326" t="str">
            <v>IV</v>
          </cell>
        </row>
        <row r="327">
          <cell r="B327">
            <v>37944</v>
          </cell>
          <cell r="C327">
            <v>46</v>
          </cell>
          <cell r="D327" t="str">
            <v>Nopember</v>
          </cell>
          <cell r="E327" t="str">
            <v>Rabu</v>
          </cell>
          <cell r="F327" t="str">
            <v>IV</v>
          </cell>
        </row>
        <row r="328">
          <cell r="B328">
            <v>37945</v>
          </cell>
          <cell r="C328">
            <v>46</v>
          </cell>
          <cell r="D328" t="str">
            <v>Nopember</v>
          </cell>
          <cell r="E328" t="str">
            <v>Kamis</v>
          </cell>
          <cell r="F328" t="str">
            <v>IV</v>
          </cell>
        </row>
        <row r="329">
          <cell r="B329">
            <v>37946</v>
          </cell>
          <cell r="C329">
            <v>47</v>
          </cell>
          <cell r="D329" t="str">
            <v>Nopember</v>
          </cell>
          <cell r="E329" t="str">
            <v>Jumat</v>
          </cell>
          <cell r="F329" t="str">
            <v>IV</v>
          </cell>
        </row>
        <row r="330">
          <cell r="B330">
            <v>37947</v>
          </cell>
          <cell r="C330">
            <v>47</v>
          </cell>
          <cell r="D330" t="str">
            <v>Nopember</v>
          </cell>
          <cell r="E330" t="str">
            <v>Sabtu</v>
          </cell>
          <cell r="F330" t="str">
            <v>IV</v>
          </cell>
        </row>
        <row r="331">
          <cell r="B331">
            <v>37948</v>
          </cell>
          <cell r="C331">
            <v>47</v>
          </cell>
          <cell r="D331" t="str">
            <v>Nopember</v>
          </cell>
          <cell r="E331" t="str">
            <v>Minggu</v>
          </cell>
          <cell r="F331" t="str">
            <v>IV</v>
          </cell>
        </row>
        <row r="332">
          <cell r="B332">
            <v>37949</v>
          </cell>
          <cell r="C332">
            <v>47</v>
          </cell>
          <cell r="D332" t="str">
            <v>Nopember</v>
          </cell>
          <cell r="E332" t="str">
            <v>Senin</v>
          </cell>
          <cell r="F332" t="str">
            <v>IV</v>
          </cell>
        </row>
        <row r="333">
          <cell r="B333">
            <v>37950</v>
          </cell>
          <cell r="C333">
            <v>47</v>
          </cell>
          <cell r="D333" t="str">
            <v>Nopember</v>
          </cell>
          <cell r="E333" t="str">
            <v>Selasa</v>
          </cell>
          <cell r="F333" t="str">
            <v>IV</v>
          </cell>
        </row>
        <row r="334">
          <cell r="B334">
            <v>37951</v>
          </cell>
          <cell r="C334">
            <v>47</v>
          </cell>
          <cell r="D334" t="str">
            <v>Nopember</v>
          </cell>
          <cell r="E334" t="str">
            <v>Rabu</v>
          </cell>
          <cell r="F334" t="str">
            <v>IV</v>
          </cell>
        </row>
        <row r="335">
          <cell r="B335">
            <v>37952</v>
          </cell>
          <cell r="C335">
            <v>47</v>
          </cell>
          <cell r="D335" t="str">
            <v>Nopember</v>
          </cell>
          <cell r="E335" t="str">
            <v>Kamis</v>
          </cell>
          <cell r="F335" t="str">
            <v>IV</v>
          </cell>
        </row>
        <row r="336">
          <cell r="B336">
            <v>37953</v>
          </cell>
          <cell r="C336">
            <v>48</v>
          </cell>
          <cell r="D336" t="str">
            <v>Nopember</v>
          </cell>
          <cell r="E336" t="str">
            <v>Jumat</v>
          </cell>
          <cell r="F336" t="str">
            <v>IV</v>
          </cell>
        </row>
        <row r="337">
          <cell r="B337">
            <v>37954</v>
          </cell>
          <cell r="C337">
            <v>48</v>
          </cell>
          <cell r="D337" t="str">
            <v>Nopember</v>
          </cell>
          <cell r="E337" t="str">
            <v>Sabtu</v>
          </cell>
          <cell r="F337" t="str">
            <v>IV</v>
          </cell>
        </row>
        <row r="338">
          <cell r="B338">
            <v>37955</v>
          </cell>
          <cell r="C338">
            <v>48</v>
          </cell>
          <cell r="D338" t="str">
            <v>Nopember</v>
          </cell>
          <cell r="E338" t="str">
            <v>Minggu</v>
          </cell>
          <cell r="F338" t="str">
            <v>IV</v>
          </cell>
        </row>
        <row r="339">
          <cell r="B339">
            <v>37956</v>
          </cell>
          <cell r="C339">
            <v>48</v>
          </cell>
          <cell r="D339" t="str">
            <v xml:space="preserve">Desember </v>
          </cell>
          <cell r="E339" t="str">
            <v>Senin</v>
          </cell>
          <cell r="F339" t="str">
            <v>IV</v>
          </cell>
        </row>
        <row r="340">
          <cell r="B340">
            <v>37957</v>
          </cell>
          <cell r="C340">
            <v>48</v>
          </cell>
          <cell r="D340" t="str">
            <v xml:space="preserve">Desember </v>
          </cell>
          <cell r="E340" t="str">
            <v>Selasa</v>
          </cell>
          <cell r="F340" t="str">
            <v>IV</v>
          </cell>
        </row>
        <row r="341">
          <cell r="B341">
            <v>37958</v>
          </cell>
          <cell r="C341">
            <v>48</v>
          </cell>
          <cell r="D341" t="str">
            <v xml:space="preserve">Desember </v>
          </cell>
          <cell r="E341" t="str">
            <v>Rabu</v>
          </cell>
          <cell r="F341" t="str">
            <v>IV</v>
          </cell>
        </row>
        <row r="342">
          <cell r="B342">
            <v>37959</v>
          </cell>
          <cell r="C342">
            <v>48</v>
          </cell>
          <cell r="D342" t="str">
            <v xml:space="preserve">Desember </v>
          </cell>
          <cell r="E342" t="str">
            <v>Kamis</v>
          </cell>
          <cell r="F342" t="str">
            <v>IV</v>
          </cell>
        </row>
        <row r="343">
          <cell r="B343">
            <v>37960</v>
          </cell>
          <cell r="C343">
            <v>49</v>
          </cell>
          <cell r="D343" t="str">
            <v xml:space="preserve">Desember </v>
          </cell>
          <cell r="E343" t="str">
            <v>Jumat</v>
          </cell>
          <cell r="F343" t="str">
            <v>IV</v>
          </cell>
        </row>
        <row r="344">
          <cell r="B344">
            <v>37961</v>
          </cell>
          <cell r="C344">
            <v>49</v>
          </cell>
          <cell r="D344" t="str">
            <v xml:space="preserve">Desember </v>
          </cell>
          <cell r="E344" t="str">
            <v>Sabtu</v>
          </cell>
          <cell r="F344" t="str">
            <v>IV</v>
          </cell>
        </row>
        <row r="345">
          <cell r="B345">
            <v>37962</v>
          </cell>
          <cell r="C345">
            <v>49</v>
          </cell>
          <cell r="D345" t="str">
            <v xml:space="preserve">Desember </v>
          </cell>
          <cell r="E345" t="str">
            <v>Minggu</v>
          </cell>
          <cell r="F345" t="str">
            <v>IV</v>
          </cell>
        </row>
        <row r="346">
          <cell r="B346">
            <v>37963</v>
          </cell>
          <cell r="C346">
            <v>49</v>
          </cell>
          <cell r="D346" t="str">
            <v xml:space="preserve">Desember </v>
          </cell>
          <cell r="E346" t="str">
            <v>Senin</v>
          </cell>
          <cell r="F346" t="str">
            <v>IV</v>
          </cell>
        </row>
        <row r="347">
          <cell r="B347">
            <v>37964</v>
          </cell>
          <cell r="C347">
            <v>49</v>
          </cell>
          <cell r="D347" t="str">
            <v xml:space="preserve">Desember </v>
          </cell>
          <cell r="E347" t="str">
            <v>Selasa</v>
          </cell>
          <cell r="F347" t="str">
            <v>IV</v>
          </cell>
        </row>
        <row r="348">
          <cell r="B348">
            <v>37965</v>
          </cell>
          <cell r="C348">
            <v>49</v>
          </cell>
          <cell r="D348" t="str">
            <v xml:space="preserve">Desember </v>
          </cell>
          <cell r="E348" t="str">
            <v>Rabu</v>
          </cell>
          <cell r="F348" t="str">
            <v>IV</v>
          </cell>
        </row>
        <row r="349">
          <cell r="B349">
            <v>37966</v>
          </cell>
          <cell r="C349">
            <v>49</v>
          </cell>
          <cell r="D349" t="str">
            <v xml:space="preserve">Desember </v>
          </cell>
          <cell r="E349" t="str">
            <v>Kamis</v>
          </cell>
          <cell r="F349" t="str">
            <v>IV</v>
          </cell>
        </row>
        <row r="350">
          <cell r="B350">
            <v>37967</v>
          </cell>
          <cell r="C350">
            <v>50</v>
          </cell>
          <cell r="D350" t="str">
            <v xml:space="preserve">Desember </v>
          </cell>
          <cell r="E350" t="str">
            <v>Jumat</v>
          </cell>
          <cell r="F350" t="str">
            <v>IV</v>
          </cell>
        </row>
        <row r="351">
          <cell r="B351">
            <v>37968</v>
          </cell>
          <cell r="C351">
            <v>50</v>
          </cell>
          <cell r="D351" t="str">
            <v xml:space="preserve">Desember </v>
          </cell>
          <cell r="E351" t="str">
            <v>Sabtu</v>
          </cell>
          <cell r="F351" t="str">
            <v>IV</v>
          </cell>
        </row>
        <row r="352">
          <cell r="B352">
            <v>37969</v>
          </cell>
          <cell r="C352">
            <v>50</v>
          </cell>
          <cell r="D352" t="str">
            <v xml:space="preserve">Desember </v>
          </cell>
          <cell r="E352" t="str">
            <v>Minggu</v>
          </cell>
          <cell r="F352" t="str">
            <v>IV</v>
          </cell>
        </row>
        <row r="353">
          <cell r="B353">
            <v>37970</v>
          </cell>
          <cell r="C353">
            <v>50</v>
          </cell>
          <cell r="D353" t="str">
            <v xml:space="preserve">Desember </v>
          </cell>
          <cell r="E353" t="str">
            <v>Senin</v>
          </cell>
          <cell r="F353" t="str">
            <v>IV</v>
          </cell>
        </row>
        <row r="354">
          <cell r="B354">
            <v>37971</v>
          </cell>
          <cell r="C354">
            <v>50</v>
          </cell>
          <cell r="D354" t="str">
            <v xml:space="preserve">Desember </v>
          </cell>
          <cell r="E354" t="str">
            <v>Selasa</v>
          </cell>
          <cell r="F354" t="str">
            <v>IV</v>
          </cell>
        </row>
        <row r="355">
          <cell r="B355">
            <v>37972</v>
          </cell>
          <cell r="C355">
            <v>50</v>
          </cell>
          <cell r="D355" t="str">
            <v xml:space="preserve">Desember </v>
          </cell>
          <cell r="E355" t="str">
            <v>Rabu</v>
          </cell>
          <cell r="F355" t="str">
            <v>IV</v>
          </cell>
        </row>
        <row r="356">
          <cell r="B356">
            <v>37973</v>
          </cell>
          <cell r="C356">
            <v>50</v>
          </cell>
          <cell r="D356" t="str">
            <v xml:space="preserve">Desember </v>
          </cell>
          <cell r="E356" t="str">
            <v>Kamis</v>
          </cell>
          <cell r="F356" t="str">
            <v>IV</v>
          </cell>
        </row>
        <row r="357">
          <cell r="B357">
            <v>37974</v>
          </cell>
          <cell r="C357">
            <v>51</v>
          </cell>
          <cell r="D357" t="str">
            <v xml:space="preserve">Desember </v>
          </cell>
          <cell r="E357" t="str">
            <v>Jumat</v>
          </cell>
          <cell r="F357" t="str">
            <v>IV</v>
          </cell>
        </row>
        <row r="358">
          <cell r="B358">
            <v>37975</v>
          </cell>
          <cell r="C358">
            <v>51</v>
          </cell>
          <cell r="D358" t="str">
            <v xml:space="preserve">Desember </v>
          </cell>
          <cell r="E358" t="str">
            <v>Sabtu</v>
          </cell>
          <cell r="F358" t="str">
            <v>IV</v>
          </cell>
        </row>
        <row r="359">
          <cell r="B359">
            <v>37976</v>
          </cell>
          <cell r="C359">
            <v>51</v>
          </cell>
          <cell r="D359" t="str">
            <v xml:space="preserve">Desember </v>
          </cell>
          <cell r="E359" t="str">
            <v>Minggu</v>
          </cell>
          <cell r="F359" t="str">
            <v>IV</v>
          </cell>
        </row>
        <row r="360">
          <cell r="B360">
            <v>37977</v>
          </cell>
          <cell r="C360">
            <v>51</v>
          </cell>
          <cell r="D360" t="str">
            <v xml:space="preserve">Desember </v>
          </cell>
          <cell r="E360" t="str">
            <v>Senin</v>
          </cell>
          <cell r="F360" t="str">
            <v>IV</v>
          </cell>
        </row>
        <row r="361">
          <cell r="B361">
            <v>37978</v>
          </cell>
          <cell r="C361">
            <v>51</v>
          </cell>
          <cell r="D361" t="str">
            <v xml:space="preserve">Desember </v>
          </cell>
          <cell r="E361" t="str">
            <v>Selasa</v>
          </cell>
          <cell r="F361" t="str">
            <v>IV</v>
          </cell>
        </row>
        <row r="362">
          <cell r="B362">
            <v>37979</v>
          </cell>
          <cell r="C362">
            <v>51</v>
          </cell>
          <cell r="D362" t="str">
            <v xml:space="preserve">Desember </v>
          </cell>
          <cell r="E362" t="str">
            <v>Rabu</v>
          </cell>
          <cell r="F362" t="str">
            <v>IV</v>
          </cell>
        </row>
        <row r="363">
          <cell r="B363">
            <v>37980</v>
          </cell>
          <cell r="C363">
            <v>51</v>
          </cell>
          <cell r="D363" t="str">
            <v xml:space="preserve">Desember </v>
          </cell>
          <cell r="E363" t="str">
            <v>Kamis</v>
          </cell>
          <cell r="F363" t="str">
            <v>IV</v>
          </cell>
        </row>
        <row r="364">
          <cell r="B364">
            <v>37981</v>
          </cell>
          <cell r="C364">
            <v>52</v>
          </cell>
          <cell r="D364" t="str">
            <v xml:space="preserve">Desember </v>
          </cell>
          <cell r="E364" t="str">
            <v>Jumat</v>
          </cell>
          <cell r="F364" t="str">
            <v>IV</v>
          </cell>
        </row>
        <row r="365">
          <cell r="B365">
            <v>37982</v>
          </cell>
          <cell r="C365">
            <v>52</v>
          </cell>
          <cell r="D365" t="str">
            <v xml:space="preserve">Desember </v>
          </cell>
          <cell r="E365" t="str">
            <v>Sabtu</v>
          </cell>
          <cell r="F365" t="str">
            <v>IV</v>
          </cell>
        </row>
        <row r="366">
          <cell r="B366">
            <v>37983</v>
          </cell>
          <cell r="C366">
            <v>52</v>
          </cell>
          <cell r="D366" t="str">
            <v xml:space="preserve">Desember </v>
          </cell>
          <cell r="E366" t="str">
            <v>Minggu</v>
          </cell>
          <cell r="F366" t="str">
            <v>IV</v>
          </cell>
        </row>
        <row r="367">
          <cell r="B367">
            <v>37984</v>
          </cell>
          <cell r="C367">
            <v>52</v>
          </cell>
          <cell r="D367" t="str">
            <v xml:space="preserve">Desember </v>
          </cell>
          <cell r="E367" t="str">
            <v>Senin</v>
          </cell>
          <cell r="F367" t="str">
            <v>IV</v>
          </cell>
        </row>
        <row r="368">
          <cell r="B368">
            <v>37985</v>
          </cell>
          <cell r="C368">
            <v>52</v>
          </cell>
          <cell r="D368" t="str">
            <v xml:space="preserve">Desember </v>
          </cell>
          <cell r="E368" t="str">
            <v>Selasa</v>
          </cell>
          <cell r="F368" t="str">
            <v>IV</v>
          </cell>
        </row>
        <row r="369">
          <cell r="B369">
            <v>37986</v>
          </cell>
          <cell r="C369">
            <v>52</v>
          </cell>
          <cell r="D369" t="str">
            <v xml:space="preserve">Desember </v>
          </cell>
          <cell r="E369" t="str">
            <v>Rabu</v>
          </cell>
          <cell r="F369" t="str">
            <v>IV</v>
          </cell>
        </row>
        <row r="371">
          <cell r="B371">
            <v>37987</v>
          </cell>
          <cell r="C371">
            <v>1</v>
          </cell>
          <cell r="D371" t="str">
            <v xml:space="preserve">Januari      </v>
          </cell>
          <cell r="E371" t="str">
            <v>Kamis</v>
          </cell>
          <cell r="F371" t="str">
            <v>I</v>
          </cell>
        </row>
        <row r="372">
          <cell r="B372">
            <v>37988</v>
          </cell>
          <cell r="C372">
            <v>1</v>
          </cell>
          <cell r="D372" t="str">
            <v xml:space="preserve">Januari      </v>
          </cell>
          <cell r="E372" t="str">
            <v>Jumat</v>
          </cell>
          <cell r="F372" t="str">
            <v>I</v>
          </cell>
        </row>
        <row r="373">
          <cell r="B373">
            <v>37989</v>
          </cell>
          <cell r="C373">
            <v>1</v>
          </cell>
          <cell r="D373" t="str">
            <v xml:space="preserve">Januari      </v>
          </cell>
          <cell r="E373" t="str">
            <v>Sabtu</v>
          </cell>
          <cell r="F373" t="str">
            <v>I</v>
          </cell>
        </row>
        <row r="374">
          <cell r="B374">
            <v>37990</v>
          </cell>
          <cell r="C374">
            <v>1</v>
          </cell>
          <cell r="D374" t="str">
            <v xml:space="preserve">Januari      </v>
          </cell>
          <cell r="E374" t="str">
            <v>Minggu</v>
          </cell>
          <cell r="F374" t="str">
            <v>I</v>
          </cell>
        </row>
        <row r="375">
          <cell r="B375">
            <v>37991</v>
          </cell>
          <cell r="C375">
            <v>1</v>
          </cell>
          <cell r="D375" t="str">
            <v xml:space="preserve">Januari      </v>
          </cell>
          <cell r="E375" t="str">
            <v>Senin</v>
          </cell>
          <cell r="F375" t="str">
            <v>I</v>
          </cell>
        </row>
        <row r="376">
          <cell r="B376">
            <v>37992</v>
          </cell>
          <cell r="C376">
            <v>1</v>
          </cell>
          <cell r="D376" t="str">
            <v xml:space="preserve">Januari      </v>
          </cell>
          <cell r="E376" t="str">
            <v>Selasa</v>
          </cell>
          <cell r="F376" t="str">
            <v>I</v>
          </cell>
        </row>
        <row r="377">
          <cell r="B377">
            <v>37993</v>
          </cell>
          <cell r="C377">
            <v>1</v>
          </cell>
          <cell r="D377" t="str">
            <v xml:space="preserve">Januari      </v>
          </cell>
          <cell r="E377" t="str">
            <v>Rabu</v>
          </cell>
          <cell r="F377" t="str">
            <v>I</v>
          </cell>
        </row>
        <row r="378">
          <cell r="B378">
            <v>37994</v>
          </cell>
          <cell r="C378">
            <v>1</v>
          </cell>
          <cell r="D378" t="str">
            <v xml:space="preserve">Januari      </v>
          </cell>
          <cell r="E378" t="str">
            <v>Kamis</v>
          </cell>
          <cell r="F378" t="str">
            <v>I</v>
          </cell>
        </row>
        <row r="379">
          <cell r="B379">
            <v>37995</v>
          </cell>
          <cell r="C379">
            <v>2</v>
          </cell>
          <cell r="D379" t="str">
            <v xml:space="preserve">Januari      </v>
          </cell>
          <cell r="E379" t="str">
            <v>Jumat</v>
          </cell>
          <cell r="F379" t="str">
            <v>I</v>
          </cell>
        </row>
        <row r="380">
          <cell r="B380">
            <v>37996</v>
          </cell>
          <cell r="C380">
            <v>2</v>
          </cell>
          <cell r="D380" t="str">
            <v xml:space="preserve">Januari      </v>
          </cell>
          <cell r="E380" t="str">
            <v>Sabtu</v>
          </cell>
          <cell r="F380" t="str">
            <v>I</v>
          </cell>
        </row>
        <row r="381">
          <cell r="B381">
            <v>37997</v>
          </cell>
          <cell r="C381">
            <v>2</v>
          </cell>
          <cell r="D381" t="str">
            <v xml:space="preserve">Januari      </v>
          </cell>
          <cell r="E381" t="str">
            <v>Minggu</v>
          </cell>
          <cell r="F381" t="str">
            <v>I</v>
          </cell>
        </row>
        <row r="382">
          <cell r="B382">
            <v>37998</v>
          </cell>
          <cell r="C382">
            <v>2</v>
          </cell>
          <cell r="D382" t="str">
            <v xml:space="preserve">Januari      </v>
          </cell>
          <cell r="E382" t="str">
            <v>Senin</v>
          </cell>
          <cell r="F382" t="str">
            <v>I</v>
          </cell>
        </row>
        <row r="383">
          <cell r="B383">
            <v>37999</v>
          </cell>
          <cell r="C383">
            <v>2</v>
          </cell>
          <cell r="D383" t="str">
            <v xml:space="preserve">Januari      </v>
          </cell>
          <cell r="E383" t="str">
            <v>Selasa</v>
          </cell>
          <cell r="F383" t="str">
            <v>I</v>
          </cell>
        </row>
        <row r="384">
          <cell r="B384">
            <v>38000</v>
          </cell>
          <cell r="C384">
            <v>2</v>
          </cell>
          <cell r="D384" t="str">
            <v xml:space="preserve">Januari      </v>
          </cell>
          <cell r="E384" t="str">
            <v>Rabu</v>
          </cell>
          <cell r="F384" t="str">
            <v>I</v>
          </cell>
        </row>
        <row r="385">
          <cell r="B385">
            <v>38001</v>
          </cell>
          <cell r="C385">
            <v>2</v>
          </cell>
          <cell r="D385" t="str">
            <v xml:space="preserve">Januari      </v>
          </cell>
          <cell r="E385" t="str">
            <v>Kamis</v>
          </cell>
          <cell r="F385" t="str">
            <v>I</v>
          </cell>
        </row>
        <row r="386">
          <cell r="B386">
            <v>38002</v>
          </cell>
          <cell r="C386">
            <v>3</v>
          </cell>
          <cell r="D386" t="str">
            <v xml:space="preserve">Januari      </v>
          </cell>
          <cell r="E386" t="str">
            <v>Jumat</v>
          </cell>
          <cell r="F386" t="str">
            <v>I</v>
          </cell>
        </row>
        <row r="387">
          <cell r="B387">
            <v>38003</v>
          </cell>
          <cell r="C387">
            <v>3</v>
          </cell>
          <cell r="D387" t="str">
            <v xml:space="preserve">Januari      </v>
          </cell>
          <cell r="E387" t="str">
            <v>Sabtu</v>
          </cell>
          <cell r="F387" t="str">
            <v>I</v>
          </cell>
        </row>
        <row r="388">
          <cell r="B388">
            <v>38004</v>
          </cell>
          <cell r="C388">
            <v>3</v>
          </cell>
          <cell r="D388" t="str">
            <v xml:space="preserve">Januari      </v>
          </cell>
          <cell r="E388" t="str">
            <v>Minggu</v>
          </cell>
          <cell r="F388" t="str">
            <v>I</v>
          </cell>
        </row>
        <row r="389">
          <cell r="B389">
            <v>38005</v>
          </cell>
          <cell r="C389">
            <v>3</v>
          </cell>
          <cell r="D389" t="str">
            <v xml:space="preserve">Januari      </v>
          </cell>
          <cell r="E389" t="str">
            <v>Senin</v>
          </cell>
          <cell r="F389" t="str">
            <v>I</v>
          </cell>
        </row>
        <row r="390">
          <cell r="B390">
            <v>38006</v>
          </cell>
          <cell r="C390">
            <v>3</v>
          </cell>
          <cell r="D390" t="str">
            <v xml:space="preserve">Januari      </v>
          </cell>
          <cell r="E390" t="str">
            <v>Selasa</v>
          </cell>
          <cell r="F390" t="str">
            <v>I</v>
          </cell>
        </row>
        <row r="391">
          <cell r="B391">
            <v>38007</v>
          </cell>
          <cell r="C391">
            <v>3</v>
          </cell>
          <cell r="D391" t="str">
            <v xml:space="preserve">Januari      </v>
          </cell>
          <cell r="E391" t="str">
            <v>Rabu</v>
          </cell>
          <cell r="F391" t="str">
            <v>I</v>
          </cell>
        </row>
        <row r="392">
          <cell r="B392">
            <v>38008</v>
          </cell>
          <cell r="C392">
            <v>3</v>
          </cell>
          <cell r="D392" t="str">
            <v xml:space="preserve">Januari      </v>
          </cell>
          <cell r="E392" t="str">
            <v>Kamis</v>
          </cell>
          <cell r="F392" t="str">
            <v>I</v>
          </cell>
        </row>
        <row r="393">
          <cell r="B393">
            <v>38009</v>
          </cell>
          <cell r="C393">
            <v>4</v>
          </cell>
          <cell r="D393" t="str">
            <v xml:space="preserve">Januari      </v>
          </cell>
          <cell r="E393" t="str">
            <v>Jumat</v>
          </cell>
          <cell r="F393" t="str">
            <v>I</v>
          </cell>
        </row>
        <row r="394">
          <cell r="B394">
            <v>38010</v>
          </cell>
          <cell r="C394">
            <v>4</v>
          </cell>
          <cell r="D394" t="str">
            <v xml:space="preserve">Januari      </v>
          </cell>
          <cell r="E394" t="str">
            <v>Sabtu</v>
          </cell>
          <cell r="F394" t="str">
            <v>I</v>
          </cell>
        </row>
        <row r="395">
          <cell r="B395">
            <v>38011</v>
          </cell>
          <cell r="C395">
            <v>4</v>
          </cell>
          <cell r="D395" t="str">
            <v xml:space="preserve">Januari      </v>
          </cell>
          <cell r="E395" t="str">
            <v>Minggu</v>
          </cell>
          <cell r="F395" t="str">
            <v>I</v>
          </cell>
        </row>
        <row r="396">
          <cell r="B396">
            <v>38012</v>
          </cell>
          <cell r="C396">
            <v>4</v>
          </cell>
          <cell r="D396" t="str">
            <v xml:space="preserve">Januari      </v>
          </cell>
          <cell r="E396" t="str">
            <v>Senin</v>
          </cell>
          <cell r="F396" t="str">
            <v>I</v>
          </cell>
        </row>
        <row r="397">
          <cell r="B397">
            <v>38013</v>
          </cell>
          <cell r="C397">
            <v>4</v>
          </cell>
          <cell r="D397" t="str">
            <v xml:space="preserve">Januari      </v>
          </cell>
          <cell r="E397" t="str">
            <v>Selasa</v>
          </cell>
          <cell r="F397" t="str">
            <v>I</v>
          </cell>
        </row>
        <row r="398">
          <cell r="B398">
            <v>38014</v>
          </cell>
          <cell r="C398">
            <v>4</v>
          </cell>
          <cell r="D398" t="str">
            <v xml:space="preserve">Januari      </v>
          </cell>
          <cell r="E398" t="str">
            <v>Rabu</v>
          </cell>
          <cell r="F398" t="str">
            <v>I</v>
          </cell>
        </row>
        <row r="399">
          <cell r="B399">
            <v>38015</v>
          </cell>
          <cell r="C399">
            <v>4</v>
          </cell>
          <cell r="D399" t="str">
            <v xml:space="preserve">Januari      </v>
          </cell>
          <cell r="E399" t="str">
            <v>Kamis</v>
          </cell>
          <cell r="F399" t="str">
            <v>I</v>
          </cell>
        </row>
        <row r="400">
          <cell r="B400">
            <v>38016</v>
          </cell>
          <cell r="C400">
            <v>5</v>
          </cell>
          <cell r="D400" t="str">
            <v xml:space="preserve">Januari      </v>
          </cell>
          <cell r="E400" t="str">
            <v>Jumat</v>
          </cell>
          <cell r="F400" t="str">
            <v>I</v>
          </cell>
        </row>
        <row r="401">
          <cell r="B401">
            <v>38017</v>
          </cell>
          <cell r="C401">
            <v>5</v>
          </cell>
          <cell r="D401" t="str">
            <v xml:space="preserve">Februari       </v>
          </cell>
          <cell r="E401" t="str">
            <v>Sabtu</v>
          </cell>
          <cell r="F401" t="str">
            <v>I</v>
          </cell>
        </row>
        <row r="402">
          <cell r="B402">
            <v>38018</v>
          </cell>
          <cell r="C402">
            <v>5</v>
          </cell>
          <cell r="D402" t="str">
            <v xml:space="preserve">Februari       </v>
          </cell>
          <cell r="E402" t="str">
            <v>Minggu</v>
          </cell>
          <cell r="F402" t="str">
            <v>I</v>
          </cell>
        </row>
        <row r="403">
          <cell r="B403">
            <v>38019</v>
          </cell>
          <cell r="C403">
            <v>5</v>
          </cell>
          <cell r="D403" t="str">
            <v xml:space="preserve">Februari       </v>
          </cell>
          <cell r="E403" t="str">
            <v>Senin</v>
          </cell>
          <cell r="F403" t="str">
            <v>I</v>
          </cell>
        </row>
        <row r="404">
          <cell r="B404">
            <v>38020</v>
          </cell>
          <cell r="C404">
            <v>5</v>
          </cell>
          <cell r="D404" t="str">
            <v xml:space="preserve">Februari       </v>
          </cell>
          <cell r="E404" t="str">
            <v>Selasa</v>
          </cell>
          <cell r="F404" t="str">
            <v>I</v>
          </cell>
        </row>
        <row r="405">
          <cell r="B405">
            <v>38021</v>
          </cell>
          <cell r="C405">
            <v>5</v>
          </cell>
          <cell r="D405" t="str">
            <v xml:space="preserve">Februari       </v>
          </cell>
          <cell r="E405" t="str">
            <v>Rabu</v>
          </cell>
          <cell r="F405" t="str">
            <v>I</v>
          </cell>
        </row>
        <row r="406">
          <cell r="B406">
            <v>38022</v>
          </cell>
          <cell r="C406">
            <v>5</v>
          </cell>
          <cell r="D406" t="str">
            <v xml:space="preserve">Februari       </v>
          </cell>
          <cell r="E406" t="str">
            <v>Kamis</v>
          </cell>
          <cell r="F406" t="str">
            <v>I</v>
          </cell>
        </row>
        <row r="407">
          <cell r="B407">
            <v>38023</v>
          </cell>
          <cell r="C407">
            <v>6</v>
          </cell>
          <cell r="D407" t="str">
            <v xml:space="preserve">Februari       </v>
          </cell>
          <cell r="E407" t="str">
            <v>Jumat</v>
          </cell>
          <cell r="F407" t="str">
            <v>I</v>
          </cell>
        </row>
        <row r="408">
          <cell r="B408">
            <v>38024</v>
          </cell>
          <cell r="C408">
            <v>6</v>
          </cell>
          <cell r="D408" t="str">
            <v xml:space="preserve">Februari       </v>
          </cell>
          <cell r="E408" t="str">
            <v>Sabtu</v>
          </cell>
          <cell r="F408" t="str">
            <v>I</v>
          </cell>
        </row>
        <row r="409">
          <cell r="B409">
            <v>38025</v>
          </cell>
          <cell r="C409">
            <v>6</v>
          </cell>
          <cell r="D409" t="str">
            <v xml:space="preserve">Februari       </v>
          </cell>
          <cell r="E409" t="str">
            <v>Minggu</v>
          </cell>
          <cell r="F409" t="str">
            <v>I</v>
          </cell>
        </row>
        <row r="410">
          <cell r="B410">
            <v>38026</v>
          </cell>
          <cell r="C410">
            <v>6</v>
          </cell>
          <cell r="D410" t="str">
            <v xml:space="preserve">Februari       </v>
          </cell>
          <cell r="E410" t="str">
            <v>Senin</v>
          </cell>
          <cell r="F410" t="str">
            <v>I</v>
          </cell>
        </row>
        <row r="411">
          <cell r="B411">
            <v>38027</v>
          </cell>
          <cell r="C411">
            <v>6</v>
          </cell>
          <cell r="D411" t="str">
            <v xml:space="preserve">Februari       </v>
          </cell>
          <cell r="E411" t="str">
            <v>Selasa</v>
          </cell>
          <cell r="F411" t="str">
            <v>I</v>
          </cell>
        </row>
        <row r="412">
          <cell r="B412">
            <v>38028</v>
          </cell>
          <cell r="C412">
            <v>6</v>
          </cell>
          <cell r="D412" t="str">
            <v xml:space="preserve">Februari       </v>
          </cell>
          <cell r="E412" t="str">
            <v>Rabu</v>
          </cell>
          <cell r="F412" t="str">
            <v>I</v>
          </cell>
        </row>
        <row r="413">
          <cell r="B413">
            <v>38029</v>
          </cell>
          <cell r="C413">
            <v>6</v>
          </cell>
          <cell r="D413" t="str">
            <v xml:space="preserve">Februari       </v>
          </cell>
          <cell r="E413" t="str">
            <v>Kamis</v>
          </cell>
          <cell r="F413" t="str">
            <v>I</v>
          </cell>
        </row>
        <row r="414">
          <cell r="B414">
            <v>38030</v>
          </cell>
          <cell r="C414">
            <v>7</v>
          </cell>
          <cell r="D414" t="str">
            <v xml:space="preserve">Februari       </v>
          </cell>
          <cell r="E414" t="str">
            <v>Jumat</v>
          </cell>
          <cell r="F414" t="str">
            <v>I</v>
          </cell>
        </row>
        <row r="415">
          <cell r="B415">
            <v>38031</v>
          </cell>
          <cell r="C415">
            <v>7</v>
          </cell>
          <cell r="D415" t="str">
            <v xml:space="preserve">Februari       </v>
          </cell>
          <cell r="E415" t="str">
            <v>Sabtu</v>
          </cell>
          <cell r="F415" t="str">
            <v>I</v>
          </cell>
        </row>
        <row r="416">
          <cell r="B416">
            <v>38032</v>
          </cell>
          <cell r="C416">
            <v>7</v>
          </cell>
          <cell r="D416" t="str">
            <v xml:space="preserve">Februari       </v>
          </cell>
          <cell r="E416" t="str">
            <v>Minggu</v>
          </cell>
          <cell r="F416" t="str">
            <v>I</v>
          </cell>
        </row>
        <row r="417">
          <cell r="B417">
            <v>38033</v>
          </cell>
          <cell r="C417">
            <v>7</v>
          </cell>
          <cell r="D417" t="str">
            <v xml:space="preserve">Februari       </v>
          </cell>
          <cell r="E417" t="str">
            <v>Senin</v>
          </cell>
          <cell r="F417" t="str">
            <v>I</v>
          </cell>
        </row>
        <row r="418">
          <cell r="B418">
            <v>38034</v>
          </cell>
          <cell r="C418">
            <v>7</v>
          </cell>
          <cell r="D418" t="str">
            <v xml:space="preserve">Februari       </v>
          </cell>
          <cell r="E418" t="str">
            <v>Selasa</v>
          </cell>
          <cell r="F418" t="str">
            <v>I</v>
          </cell>
        </row>
        <row r="419">
          <cell r="B419">
            <v>38035</v>
          </cell>
          <cell r="C419">
            <v>7</v>
          </cell>
          <cell r="D419" t="str">
            <v xml:space="preserve">Februari       </v>
          </cell>
          <cell r="E419" t="str">
            <v>Rabu</v>
          </cell>
          <cell r="F419" t="str">
            <v>I</v>
          </cell>
        </row>
        <row r="420">
          <cell r="B420">
            <v>38036</v>
          </cell>
          <cell r="C420">
            <v>7</v>
          </cell>
          <cell r="D420" t="str">
            <v xml:space="preserve">Februari       </v>
          </cell>
          <cell r="E420" t="str">
            <v>Kamis</v>
          </cell>
          <cell r="F420" t="str">
            <v>I</v>
          </cell>
        </row>
        <row r="421">
          <cell r="B421">
            <v>38037</v>
          </cell>
          <cell r="C421">
            <v>8</v>
          </cell>
          <cell r="D421" t="str">
            <v xml:space="preserve">Februari       </v>
          </cell>
          <cell r="E421" t="str">
            <v>Jumat</v>
          </cell>
          <cell r="F421" t="str">
            <v>I</v>
          </cell>
        </row>
        <row r="422">
          <cell r="B422">
            <v>38038</v>
          </cell>
          <cell r="C422">
            <v>8</v>
          </cell>
          <cell r="D422" t="str">
            <v xml:space="preserve">Februari       </v>
          </cell>
          <cell r="E422" t="str">
            <v>Sabtu</v>
          </cell>
          <cell r="F422" t="str">
            <v>I</v>
          </cell>
        </row>
        <row r="423">
          <cell r="B423">
            <v>38039</v>
          </cell>
          <cell r="C423">
            <v>8</v>
          </cell>
          <cell r="D423" t="str">
            <v xml:space="preserve">Februari       </v>
          </cell>
          <cell r="E423" t="str">
            <v>Minggu</v>
          </cell>
          <cell r="F423" t="str">
            <v>I</v>
          </cell>
        </row>
        <row r="424">
          <cell r="B424">
            <v>38040</v>
          </cell>
          <cell r="C424">
            <v>8</v>
          </cell>
          <cell r="D424" t="str">
            <v xml:space="preserve">Februari       </v>
          </cell>
          <cell r="E424" t="str">
            <v>Senin</v>
          </cell>
          <cell r="F424" t="str">
            <v>I</v>
          </cell>
        </row>
        <row r="425">
          <cell r="B425">
            <v>38041</v>
          </cell>
          <cell r="C425">
            <v>8</v>
          </cell>
          <cell r="D425" t="str">
            <v xml:space="preserve">Februari       </v>
          </cell>
          <cell r="E425" t="str">
            <v>Selasa</v>
          </cell>
          <cell r="F425" t="str">
            <v>I</v>
          </cell>
        </row>
        <row r="426">
          <cell r="B426">
            <v>38042</v>
          </cell>
          <cell r="C426">
            <v>8</v>
          </cell>
          <cell r="D426" t="str">
            <v xml:space="preserve">Februari       </v>
          </cell>
          <cell r="E426" t="str">
            <v>Rabu</v>
          </cell>
          <cell r="F426" t="str">
            <v>I</v>
          </cell>
        </row>
        <row r="427">
          <cell r="B427">
            <v>38043</v>
          </cell>
          <cell r="C427">
            <v>8</v>
          </cell>
          <cell r="D427" t="str">
            <v xml:space="preserve">Februari       </v>
          </cell>
          <cell r="E427" t="str">
            <v>Kamis</v>
          </cell>
          <cell r="F427" t="str">
            <v>I</v>
          </cell>
        </row>
        <row r="428">
          <cell r="B428">
            <v>38044</v>
          </cell>
          <cell r="C428">
            <v>9</v>
          </cell>
          <cell r="D428" t="str">
            <v xml:space="preserve">Februari       </v>
          </cell>
          <cell r="E428" t="str">
            <v>Jumat</v>
          </cell>
          <cell r="F428" t="str">
            <v>I</v>
          </cell>
        </row>
        <row r="429">
          <cell r="B429">
            <v>38045</v>
          </cell>
          <cell r="C429">
            <v>9</v>
          </cell>
          <cell r="D429" t="str">
            <v xml:space="preserve">Maret </v>
          </cell>
          <cell r="E429" t="str">
            <v>Sabtu</v>
          </cell>
          <cell r="F429" t="str">
            <v>I</v>
          </cell>
        </row>
        <row r="430">
          <cell r="B430">
            <v>38046</v>
          </cell>
          <cell r="C430">
            <v>9</v>
          </cell>
          <cell r="D430" t="str">
            <v xml:space="preserve">Maret </v>
          </cell>
          <cell r="E430" t="str">
            <v>Minggu</v>
          </cell>
          <cell r="F430" t="str">
            <v>I</v>
          </cell>
        </row>
        <row r="431">
          <cell r="B431">
            <v>38047</v>
          </cell>
          <cell r="C431">
            <v>9</v>
          </cell>
          <cell r="D431" t="str">
            <v xml:space="preserve">Maret </v>
          </cell>
          <cell r="E431" t="str">
            <v>Senin</v>
          </cell>
          <cell r="F431" t="str">
            <v>I</v>
          </cell>
        </row>
        <row r="432">
          <cell r="B432">
            <v>38048</v>
          </cell>
          <cell r="C432">
            <v>9</v>
          </cell>
          <cell r="D432" t="str">
            <v xml:space="preserve">Maret </v>
          </cell>
          <cell r="E432" t="str">
            <v>Selasa</v>
          </cell>
          <cell r="F432" t="str">
            <v>I</v>
          </cell>
        </row>
        <row r="433">
          <cell r="B433">
            <v>38049</v>
          </cell>
          <cell r="C433">
            <v>9</v>
          </cell>
          <cell r="D433" t="str">
            <v xml:space="preserve">Maret </v>
          </cell>
          <cell r="E433" t="str">
            <v>Rabu</v>
          </cell>
          <cell r="F433" t="str">
            <v>I</v>
          </cell>
        </row>
        <row r="434">
          <cell r="B434">
            <v>38050</v>
          </cell>
          <cell r="C434">
            <v>9</v>
          </cell>
          <cell r="D434" t="str">
            <v xml:space="preserve">Maret </v>
          </cell>
          <cell r="E434" t="str">
            <v>Kamis</v>
          </cell>
          <cell r="F434" t="str">
            <v>I</v>
          </cell>
        </row>
        <row r="435">
          <cell r="B435">
            <v>38051</v>
          </cell>
          <cell r="C435">
            <v>10</v>
          </cell>
          <cell r="D435" t="str">
            <v xml:space="preserve">Maret </v>
          </cell>
          <cell r="E435" t="str">
            <v>Jumat</v>
          </cell>
          <cell r="F435" t="str">
            <v>I</v>
          </cell>
        </row>
        <row r="436">
          <cell r="B436">
            <v>38052</v>
          </cell>
          <cell r="C436">
            <v>10</v>
          </cell>
          <cell r="D436" t="str">
            <v xml:space="preserve">Maret </v>
          </cell>
          <cell r="E436" t="str">
            <v>Sabtu</v>
          </cell>
          <cell r="F436" t="str">
            <v>I</v>
          </cell>
        </row>
        <row r="437">
          <cell r="B437">
            <v>38053</v>
          </cell>
          <cell r="C437">
            <v>10</v>
          </cell>
          <cell r="D437" t="str">
            <v xml:space="preserve">Maret </v>
          </cell>
          <cell r="E437" t="str">
            <v>Minggu</v>
          </cell>
          <cell r="F437" t="str">
            <v>I</v>
          </cell>
        </row>
        <row r="438">
          <cell r="B438">
            <v>38054</v>
          </cell>
          <cell r="C438">
            <v>10</v>
          </cell>
          <cell r="D438" t="str">
            <v xml:space="preserve">Maret </v>
          </cell>
          <cell r="E438" t="str">
            <v>Senin</v>
          </cell>
          <cell r="F438" t="str">
            <v>I</v>
          </cell>
        </row>
        <row r="439">
          <cell r="B439">
            <v>38055</v>
          </cell>
          <cell r="C439">
            <v>10</v>
          </cell>
          <cell r="D439" t="str">
            <v xml:space="preserve">Maret </v>
          </cell>
          <cell r="E439" t="str">
            <v>Selasa</v>
          </cell>
          <cell r="F439" t="str">
            <v>I</v>
          </cell>
        </row>
        <row r="440">
          <cell r="B440">
            <v>38056</v>
          </cell>
          <cell r="C440">
            <v>10</v>
          </cell>
          <cell r="D440" t="str">
            <v xml:space="preserve">Maret </v>
          </cell>
          <cell r="E440" t="str">
            <v>Rabu</v>
          </cell>
          <cell r="F440" t="str">
            <v>I</v>
          </cell>
        </row>
        <row r="441">
          <cell r="B441">
            <v>38057</v>
          </cell>
          <cell r="C441">
            <v>10</v>
          </cell>
          <cell r="D441" t="str">
            <v xml:space="preserve">Maret </v>
          </cell>
          <cell r="E441" t="str">
            <v>Kamis</v>
          </cell>
          <cell r="F441" t="str">
            <v>I</v>
          </cell>
        </row>
        <row r="442">
          <cell r="B442">
            <v>38058</v>
          </cell>
          <cell r="C442">
            <v>11</v>
          </cell>
          <cell r="D442" t="str">
            <v xml:space="preserve">Maret </v>
          </cell>
          <cell r="E442" t="str">
            <v>Jumat</v>
          </cell>
          <cell r="F442" t="str">
            <v>I</v>
          </cell>
        </row>
        <row r="443">
          <cell r="B443">
            <v>38059</v>
          </cell>
          <cell r="C443">
            <v>11</v>
          </cell>
          <cell r="D443" t="str">
            <v xml:space="preserve">Maret </v>
          </cell>
          <cell r="E443" t="str">
            <v>Sabtu</v>
          </cell>
          <cell r="F443" t="str">
            <v>I</v>
          </cell>
        </row>
        <row r="444">
          <cell r="B444">
            <v>38060</v>
          </cell>
          <cell r="C444">
            <v>11</v>
          </cell>
          <cell r="D444" t="str">
            <v xml:space="preserve">Maret </v>
          </cell>
          <cell r="E444" t="str">
            <v>Minggu</v>
          </cell>
          <cell r="F444" t="str">
            <v>I</v>
          </cell>
        </row>
        <row r="445">
          <cell r="B445">
            <v>38061</v>
          </cell>
          <cell r="C445">
            <v>11</v>
          </cell>
          <cell r="D445" t="str">
            <v xml:space="preserve">Maret </v>
          </cell>
          <cell r="E445" t="str">
            <v>Senin</v>
          </cell>
          <cell r="F445" t="str">
            <v>I</v>
          </cell>
        </row>
        <row r="446">
          <cell r="B446">
            <v>38062</v>
          </cell>
          <cell r="C446">
            <v>11</v>
          </cell>
          <cell r="D446" t="str">
            <v xml:space="preserve">Maret </v>
          </cell>
          <cell r="E446" t="str">
            <v>Selasa</v>
          </cell>
          <cell r="F446" t="str">
            <v>I</v>
          </cell>
        </row>
        <row r="447">
          <cell r="B447">
            <v>38063</v>
          </cell>
          <cell r="C447">
            <v>11</v>
          </cell>
          <cell r="D447" t="str">
            <v xml:space="preserve">Maret </v>
          </cell>
          <cell r="E447" t="str">
            <v>Rabu</v>
          </cell>
          <cell r="F447" t="str">
            <v>I</v>
          </cell>
        </row>
        <row r="448">
          <cell r="B448">
            <v>38064</v>
          </cell>
          <cell r="C448">
            <v>11</v>
          </cell>
          <cell r="D448" t="str">
            <v xml:space="preserve">Maret </v>
          </cell>
          <cell r="E448" t="str">
            <v>Kamis</v>
          </cell>
          <cell r="F448" t="str">
            <v>I</v>
          </cell>
        </row>
        <row r="449">
          <cell r="B449">
            <v>38065</v>
          </cell>
          <cell r="C449">
            <v>12</v>
          </cell>
          <cell r="D449" t="str">
            <v xml:space="preserve">Maret </v>
          </cell>
          <cell r="E449" t="str">
            <v>Jumat</v>
          </cell>
          <cell r="F449" t="str">
            <v>I</v>
          </cell>
        </row>
        <row r="450">
          <cell r="B450">
            <v>38066</v>
          </cell>
          <cell r="C450">
            <v>12</v>
          </cell>
          <cell r="D450" t="str">
            <v xml:space="preserve">Maret </v>
          </cell>
          <cell r="E450" t="str">
            <v>Sabtu</v>
          </cell>
          <cell r="F450" t="str">
            <v>I</v>
          </cell>
        </row>
        <row r="451">
          <cell r="B451">
            <v>38067</v>
          </cell>
          <cell r="C451">
            <v>12</v>
          </cell>
          <cell r="D451" t="str">
            <v xml:space="preserve">Maret </v>
          </cell>
          <cell r="E451" t="str">
            <v>Minggu</v>
          </cell>
          <cell r="F451" t="str">
            <v>I</v>
          </cell>
        </row>
        <row r="452">
          <cell r="B452">
            <v>38068</v>
          </cell>
          <cell r="C452">
            <v>12</v>
          </cell>
          <cell r="D452" t="str">
            <v xml:space="preserve">Maret </v>
          </cell>
          <cell r="E452" t="str">
            <v>Senin</v>
          </cell>
          <cell r="F452" t="str">
            <v>I</v>
          </cell>
        </row>
        <row r="453">
          <cell r="B453">
            <v>38069</v>
          </cell>
          <cell r="C453">
            <v>12</v>
          </cell>
          <cell r="D453" t="str">
            <v xml:space="preserve">Maret </v>
          </cell>
          <cell r="E453" t="str">
            <v>Selasa</v>
          </cell>
          <cell r="F453" t="str">
            <v>I</v>
          </cell>
        </row>
        <row r="454">
          <cell r="B454">
            <v>38070</v>
          </cell>
          <cell r="C454">
            <v>12</v>
          </cell>
          <cell r="D454" t="str">
            <v xml:space="preserve">Maret </v>
          </cell>
          <cell r="E454" t="str">
            <v>Rabu</v>
          </cell>
          <cell r="F454" t="str">
            <v>I</v>
          </cell>
        </row>
        <row r="455">
          <cell r="B455">
            <v>38071</v>
          </cell>
          <cell r="C455">
            <v>12</v>
          </cell>
          <cell r="D455" t="str">
            <v xml:space="preserve">Maret </v>
          </cell>
          <cell r="E455" t="str">
            <v>Kamis</v>
          </cell>
          <cell r="F455" t="str">
            <v>I</v>
          </cell>
        </row>
        <row r="456">
          <cell r="B456">
            <v>38072</v>
          </cell>
          <cell r="C456">
            <v>13</v>
          </cell>
          <cell r="D456" t="str">
            <v xml:space="preserve">Maret </v>
          </cell>
          <cell r="E456" t="str">
            <v>Jumat</v>
          </cell>
          <cell r="F456" t="str">
            <v>I</v>
          </cell>
        </row>
        <row r="457">
          <cell r="B457">
            <v>38073</v>
          </cell>
          <cell r="C457">
            <v>13</v>
          </cell>
          <cell r="D457" t="str">
            <v xml:space="preserve">Maret </v>
          </cell>
          <cell r="E457" t="str">
            <v>Sabtu</v>
          </cell>
          <cell r="F457" t="str">
            <v>I</v>
          </cell>
        </row>
        <row r="458">
          <cell r="B458">
            <v>38074</v>
          </cell>
          <cell r="C458">
            <v>13</v>
          </cell>
          <cell r="D458" t="str">
            <v xml:space="preserve">Maret </v>
          </cell>
          <cell r="E458" t="str">
            <v>Minggu</v>
          </cell>
          <cell r="F458" t="str">
            <v>I</v>
          </cell>
        </row>
        <row r="459">
          <cell r="B459">
            <v>38075</v>
          </cell>
          <cell r="C459">
            <v>13</v>
          </cell>
          <cell r="D459" t="str">
            <v xml:space="preserve">Maret </v>
          </cell>
          <cell r="E459" t="str">
            <v>Senin</v>
          </cell>
          <cell r="F459" t="str">
            <v>I</v>
          </cell>
        </row>
        <row r="460">
          <cell r="B460">
            <v>38076</v>
          </cell>
          <cell r="C460">
            <v>13</v>
          </cell>
          <cell r="D460" t="str">
            <v xml:space="preserve">Maret </v>
          </cell>
          <cell r="E460" t="str">
            <v>Selasa</v>
          </cell>
          <cell r="F460" t="str">
            <v>I</v>
          </cell>
        </row>
        <row r="461">
          <cell r="B461">
            <v>38077</v>
          </cell>
          <cell r="C461">
            <v>13</v>
          </cell>
          <cell r="D461" t="str">
            <v xml:space="preserve">Maret </v>
          </cell>
          <cell r="E461" t="str">
            <v>Rabu</v>
          </cell>
          <cell r="F461" t="str">
            <v>II</v>
          </cell>
        </row>
        <row r="462">
          <cell r="B462">
            <v>38078</v>
          </cell>
          <cell r="C462">
            <v>14</v>
          </cell>
          <cell r="D462" t="str">
            <v xml:space="preserve">April   </v>
          </cell>
          <cell r="E462" t="str">
            <v>Kamis</v>
          </cell>
          <cell r="F462" t="str">
            <v>II</v>
          </cell>
        </row>
        <row r="463">
          <cell r="B463">
            <v>38079</v>
          </cell>
          <cell r="C463">
            <v>14</v>
          </cell>
          <cell r="D463" t="str">
            <v xml:space="preserve">April   </v>
          </cell>
          <cell r="E463" t="str">
            <v>Jumat</v>
          </cell>
          <cell r="F463" t="str">
            <v>II</v>
          </cell>
        </row>
        <row r="464">
          <cell r="B464">
            <v>38080</v>
          </cell>
          <cell r="C464">
            <v>14</v>
          </cell>
          <cell r="D464" t="str">
            <v xml:space="preserve">April   </v>
          </cell>
          <cell r="E464" t="str">
            <v>Sabtu</v>
          </cell>
          <cell r="F464" t="str">
            <v>II</v>
          </cell>
        </row>
        <row r="465">
          <cell r="B465">
            <v>38081</v>
          </cell>
          <cell r="C465">
            <v>14</v>
          </cell>
          <cell r="D465" t="str">
            <v xml:space="preserve">April   </v>
          </cell>
          <cell r="E465" t="str">
            <v>Minggu</v>
          </cell>
          <cell r="F465" t="str">
            <v>II</v>
          </cell>
        </row>
        <row r="466">
          <cell r="B466">
            <v>38082</v>
          </cell>
          <cell r="C466">
            <v>14</v>
          </cell>
          <cell r="D466" t="str">
            <v xml:space="preserve">April   </v>
          </cell>
          <cell r="E466" t="str">
            <v>Senin</v>
          </cell>
          <cell r="F466" t="str">
            <v>II</v>
          </cell>
        </row>
        <row r="467">
          <cell r="B467">
            <v>38083</v>
          </cell>
          <cell r="C467">
            <v>14</v>
          </cell>
          <cell r="D467" t="str">
            <v xml:space="preserve">April   </v>
          </cell>
          <cell r="E467" t="str">
            <v>Selasa</v>
          </cell>
          <cell r="F467" t="str">
            <v>II</v>
          </cell>
        </row>
        <row r="468">
          <cell r="B468">
            <v>38084</v>
          </cell>
          <cell r="C468">
            <v>14</v>
          </cell>
          <cell r="D468" t="str">
            <v xml:space="preserve">April   </v>
          </cell>
          <cell r="E468" t="str">
            <v>Rabu</v>
          </cell>
          <cell r="F468" t="str">
            <v>II</v>
          </cell>
        </row>
        <row r="469">
          <cell r="B469">
            <v>38085</v>
          </cell>
          <cell r="C469">
            <v>14</v>
          </cell>
          <cell r="D469" t="str">
            <v xml:space="preserve">April   </v>
          </cell>
          <cell r="E469" t="str">
            <v>Kamis</v>
          </cell>
          <cell r="F469" t="str">
            <v>II</v>
          </cell>
        </row>
        <row r="470">
          <cell r="B470">
            <v>38086</v>
          </cell>
          <cell r="C470">
            <v>15</v>
          </cell>
          <cell r="D470" t="str">
            <v xml:space="preserve">April   </v>
          </cell>
          <cell r="E470" t="str">
            <v>Jumat</v>
          </cell>
          <cell r="F470" t="str">
            <v>II</v>
          </cell>
        </row>
        <row r="471">
          <cell r="B471">
            <v>38087</v>
          </cell>
          <cell r="C471">
            <v>15</v>
          </cell>
          <cell r="D471" t="str">
            <v xml:space="preserve">April   </v>
          </cell>
          <cell r="E471" t="str">
            <v>Sabtu</v>
          </cell>
          <cell r="F471" t="str">
            <v>II</v>
          </cell>
        </row>
        <row r="472">
          <cell r="B472">
            <v>38088</v>
          </cell>
          <cell r="C472">
            <v>15</v>
          </cell>
          <cell r="D472" t="str">
            <v xml:space="preserve">April   </v>
          </cell>
          <cell r="E472" t="str">
            <v>Minggu</v>
          </cell>
          <cell r="F472" t="str">
            <v>II</v>
          </cell>
        </row>
        <row r="473">
          <cell r="B473">
            <v>38089</v>
          </cell>
          <cell r="C473">
            <v>15</v>
          </cell>
          <cell r="D473" t="str">
            <v xml:space="preserve">April   </v>
          </cell>
          <cell r="E473" t="str">
            <v>Senin</v>
          </cell>
          <cell r="F473" t="str">
            <v>II</v>
          </cell>
        </row>
        <row r="474">
          <cell r="B474">
            <v>38090</v>
          </cell>
          <cell r="C474">
            <v>15</v>
          </cell>
          <cell r="D474" t="str">
            <v xml:space="preserve">April   </v>
          </cell>
          <cell r="E474" t="str">
            <v>Selasa</v>
          </cell>
          <cell r="F474" t="str">
            <v>II</v>
          </cell>
        </row>
        <row r="475">
          <cell r="B475">
            <v>38091</v>
          </cell>
          <cell r="C475">
            <v>15</v>
          </cell>
          <cell r="D475" t="str">
            <v xml:space="preserve">April   </v>
          </cell>
          <cell r="E475" t="str">
            <v>Rabu</v>
          </cell>
          <cell r="F475" t="str">
            <v>II</v>
          </cell>
        </row>
        <row r="476">
          <cell r="B476">
            <v>38092</v>
          </cell>
          <cell r="C476">
            <v>15</v>
          </cell>
          <cell r="D476" t="str">
            <v xml:space="preserve">April   </v>
          </cell>
          <cell r="E476" t="str">
            <v>Kamis</v>
          </cell>
          <cell r="F476" t="str">
            <v>II</v>
          </cell>
        </row>
        <row r="477">
          <cell r="B477">
            <v>38093</v>
          </cell>
          <cell r="C477">
            <v>15</v>
          </cell>
          <cell r="D477" t="str">
            <v xml:space="preserve">April   </v>
          </cell>
          <cell r="E477" t="str">
            <v>Jumat</v>
          </cell>
          <cell r="F477" t="str">
            <v>II</v>
          </cell>
        </row>
        <row r="478">
          <cell r="B478">
            <v>38094</v>
          </cell>
          <cell r="C478">
            <v>16</v>
          </cell>
          <cell r="D478" t="str">
            <v xml:space="preserve">April   </v>
          </cell>
          <cell r="E478" t="str">
            <v>Sabtu</v>
          </cell>
          <cell r="F478" t="str">
            <v>II</v>
          </cell>
        </row>
        <row r="479">
          <cell r="B479">
            <v>38095</v>
          </cell>
          <cell r="C479">
            <v>16</v>
          </cell>
          <cell r="D479" t="str">
            <v xml:space="preserve">April   </v>
          </cell>
          <cell r="E479" t="str">
            <v>Minggu</v>
          </cell>
          <cell r="F479" t="str">
            <v>II</v>
          </cell>
        </row>
        <row r="480">
          <cell r="B480">
            <v>38096</v>
          </cell>
          <cell r="C480">
            <v>16</v>
          </cell>
          <cell r="D480" t="str">
            <v xml:space="preserve">April   </v>
          </cell>
          <cell r="E480" t="str">
            <v>Senin</v>
          </cell>
          <cell r="F480" t="str">
            <v>II</v>
          </cell>
        </row>
        <row r="481">
          <cell r="B481">
            <v>38097</v>
          </cell>
          <cell r="C481">
            <v>16</v>
          </cell>
          <cell r="D481" t="str">
            <v xml:space="preserve">April   </v>
          </cell>
          <cell r="E481" t="str">
            <v>Selasa</v>
          </cell>
          <cell r="F481" t="str">
            <v>II</v>
          </cell>
        </row>
        <row r="482">
          <cell r="B482">
            <v>38098</v>
          </cell>
          <cell r="C482">
            <v>16</v>
          </cell>
          <cell r="D482" t="str">
            <v xml:space="preserve">April   </v>
          </cell>
          <cell r="E482" t="str">
            <v>Rabu</v>
          </cell>
          <cell r="F482" t="str">
            <v>II</v>
          </cell>
        </row>
        <row r="483">
          <cell r="B483">
            <v>38099</v>
          </cell>
          <cell r="C483">
            <v>16</v>
          </cell>
          <cell r="D483" t="str">
            <v xml:space="preserve">April   </v>
          </cell>
          <cell r="E483" t="str">
            <v>Kamis</v>
          </cell>
          <cell r="F483" t="str">
            <v>II</v>
          </cell>
        </row>
        <row r="484">
          <cell r="B484">
            <v>38100</v>
          </cell>
          <cell r="C484">
            <v>17</v>
          </cell>
          <cell r="D484" t="str">
            <v xml:space="preserve">April   </v>
          </cell>
          <cell r="E484" t="str">
            <v>Jumat</v>
          </cell>
          <cell r="F484" t="str">
            <v>II</v>
          </cell>
        </row>
        <row r="485">
          <cell r="B485">
            <v>38101</v>
          </cell>
          <cell r="C485">
            <v>17</v>
          </cell>
          <cell r="D485" t="str">
            <v xml:space="preserve">April   </v>
          </cell>
          <cell r="E485" t="str">
            <v>Sabtu</v>
          </cell>
          <cell r="F485" t="str">
            <v>II</v>
          </cell>
        </row>
        <row r="486">
          <cell r="B486">
            <v>38102</v>
          </cell>
          <cell r="C486">
            <v>17</v>
          </cell>
          <cell r="D486" t="str">
            <v xml:space="preserve">April   </v>
          </cell>
          <cell r="E486" t="str">
            <v>Minggu</v>
          </cell>
          <cell r="F486" t="str">
            <v>II</v>
          </cell>
        </row>
        <row r="487">
          <cell r="B487">
            <v>38103</v>
          </cell>
          <cell r="C487">
            <v>17</v>
          </cell>
          <cell r="D487" t="str">
            <v xml:space="preserve">April   </v>
          </cell>
          <cell r="E487" t="str">
            <v>Senin</v>
          </cell>
          <cell r="F487" t="str">
            <v>II</v>
          </cell>
        </row>
        <row r="488">
          <cell r="B488">
            <v>38104</v>
          </cell>
          <cell r="C488">
            <v>17</v>
          </cell>
          <cell r="D488" t="str">
            <v xml:space="preserve">April   </v>
          </cell>
          <cell r="E488" t="str">
            <v>Selasa</v>
          </cell>
          <cell r="F488" t="str">
            <v>II</v>
          </cell>
        </row>
        <row r="489">
          <cell r="B489">
            <v>38105</v>
          </cell>
          <cell r="C489">
            <v>17</v>
          </cell>
          <cell r="D489" t="str">
            <v xml:space="preserve">April   </v>
          </cell>
          <cell r="E489" t="str">
            <v>Rabu</v>
          </cell>
          <cell r="F489" t="str">
            <v>II</v>
          </cell>
        </row>
        <row r="490">
          <cell r="B490">
            <v>38106</v>
          </cell>
          <cell r="C490">
            <v>17</v>
          </cell>
          <cell r="D490" t="str">
            <v xml:space="preserve">April   </v>
          </cell>
          <cell r="E490" t="str">
            <v>Kamis</v>
          </cell>
          <cell r="F490" t="str">
            <v>II</v>
          </cell>
        </row>
        <row r="491">
          <cell r="B491">
            <v>38107</v>
          </cell>
          <cell r="C491">
            <v>18</v>
          </cell>
          <cell r="D491" t="str">
            <v xml:space="preserve">April   </v>
          </cell>
          <cell r="E491" t="str">
            <v>Jumat</v>
          </cell>
          <cell r="F491" t="str">
            <v>II</v>
          </cell>
        </row>
        <row r="492">
          <cell r="B492">
            <v>38108</v>
          </cell>
          <cell r="C492">
            <v>18</v>
          </cell>
          <cell r="D492" t="str">
            <v xml:space="preserve">Mei </v>
          </cell>
          <cell r="E492" t="str">
            <v>Sabtu</v>
          </cell>
          <cell r="F492" t="str">
            <v>II</v>
          </cell>
        </row>
        <row r="493">
          <cell r="B493">
            <v>38109</v>
          </cell>
          <cell r="C493">
            <v>18</v>
          </cell>
          <cell r="D493" t="str">
            <v xml:space="preserve">Mei </v>
          </cell>
          <cell r="E493" t="str">
            <v>Minggu</v>
          </cell>
          <cell r="F493" t="str">
            <v>II</v>
          </cell>
        </row>
        <row r="494">
          <cell r="B494">
            <v>38110</v>
          </cell>
          <cell r="C494">
            <v>18</v>
          </cell>
          <cell r="D494" t="str">
            <v xml:space="preserve">Mei </v>
          </cell>
          <cell r="E494" t="str">
            <v>Senin</v>
          </cell>
          <cell r="F494" t="str">
            <v>II</v>
          </cell>
        </row>
        <row r="495">
          <cell r="B495">
            <v>38111</v>
          </cell>
          <cell r="C495">
            <v>18</v>
          </cell>
          <cell r="D495" t="str">
            <v xml:space="preserve">Mei </v>
          </cell>
          <cell r="E495" t="str">
            <v>Selasa</v>
          </cell>
          <cell r="F495" t="str">
            <v>II</v>
          </cell>
        </row>
        <row r="496">
          <cell r="B496">
            <v>38112</v>
          </cell>
          <cell r="C496">
            <v>18</v>
          </cell>
          <cell r="D496" t="str">
            <v xml:space="preserve">Mei </v>
          </cell>
          <cell r="E496" t="str">
            <v>Rabu</v>
          </cell>
          <cell r="F496" t="str">
            <v>II</v>
          </cell>
        </row>
        <row r="497">
          <cell r="B497">
            <v>38113</v>
          </cell>
          <cell r="C497">
            <v>18</v>
          </cell>
          <cell r="D497" t="str">
            <v xml:space="preserve">Mei </v>
          </cell>
          <cell r="E497" t="str">
            <v>Kamis</v>
          </cell>
          <cell r="F497" t="str">
            <v>II</v>
          </cell>
        </row>
        <row r="498">
          <cell r="B498">
            <v>38114</v>
          </cell>
          <cell r="C498">
            <v>19</v>
          </cell>
          <cell r="D498" t="str">
            <v xml:space="preserve">Mei </v>
          </cell>
          <cell r="E498" t="str">
            <v>Jumat</v>
          </cell>
          <cell r="F498" t="str">
            <v>II</v>
          </cell>
        </row>
        <row r="499">
          <cell r="B499">
            <v>38115</v>
          </cell>
          <cell r="C499">
            <v>19</v>
          </cell>
          <cell r="D499" t="str">
            <v xml:space="preserve">Mei </v>
          </cell>
          <cell r="E499" t="str">
            <v>Sabtu</v>
          </cell>
          <cell r="F499" t="str">
            <v>II</v>
          </cell>
        </row>
        <row r="500">
          <cell r="B500">
            <v>38116</v>
          </cell>
          <cell r="C500">
            <v>19</v>
          </cell>
          <cell r="D500" t="str">
            <v xml:space="preserve">Mei </v>
          </cell>
          <cell r="E500" t="str">
            <v>Minggu</v>
          </cell>
          <cell r="F500" t="str">
            <v>II</v>
          </cell>
        </row>
        <row r="501">
          <cell r="B501">
            <v>38117</v>
          </cell>
          <cell r="C501">
            <v>19</v>
          </cell>
          <cell r="D501" t="str">
            <v xml:space="preserve">Mei </v>
          </cell>
          <cell r="E501" t="str">
            <v>Senin</v>
          </cell>
          <cell r="F501" t="str">
            <v>II</v>
          </cell>
        </row>
        <row r="502">
          <cell r="B502">
            <v>38118</v>
          </cell>
          <cell r="C502">
            <v>19</v>
          </cell>
          <cell r="D502" t="str">
            <v xml:space="preserve">Mei </v>
          </cell>
          <cell r="E502" t="str">
            <v>Selasa</v>
          </cell>
          <cell r="F502" t="str">
            <v>II</v>
          </cell>
        </row>
        <row r="503">
          <cell r="B503">
            <v>38119</v>
          </cell>
          <cell r="C503">
            <v>19</v>
          </cell>
          <cell r="D503" t="str">
            <v xml:space="preserve">Mei </v>
          </cell>
          <cell r="E503" t="str">
            <v>Rabu</v>
          </cell>
          <cell r="F503" t="str">
            <v>II</v>
          </cell>
        </row>
        <row r="504">
          <cell r="B504">
            <v>38120</v>
          </cell>
          <cell r="C504">
            <v>19</v>
          </cell>
          <cell r="D504" t="str">
            <v xml:space="preserve">Mei </v>
          </cell>
          <cell r="E504" t="str">
            <v>Kamis</v>
          </cell>
          <cell r="F504" t="str">
            <v>II</v>
          </cell>
        </row>
        <row r="505">
          <cell r="B505">
            <v>38121</v>
          </cell>
          <cell r="C505">
            <v>20</v>
          </cell>
          <cell r="D505" t="str">
            <v xml:space="preserve">Mei </v>
          </cell>
          <cell r="E505" t="str">
            <v>Jumat</v>
          </cell>
          <cell r="F505" t="str">
            <v>II</v>
          </cell>
        </row>
        <row r="506">
          <cell r="B506">
            <v>38122</v>
          </cell>
          <cell r="C506">
            <v>20</v>
          </cell>
          <cell r="D506" t="str">
            <v xml:space="preserve">Mei </v>
          </cell>
          <cell r="E506" t="str">
            <v>Sabtu</v>
          </cell>
          <cell r="F506" t="str">
            <v>II</v>
          </cell>
        </row>
        <row r="507">
          <cell r="B507">
            <v>38123</v>
          </cell>
          <cell r="C507">
            <v>20</v>
          </cell>
          <cell r="D507" t="str">
            <v xml:space="preserve">Mei </v>
          </cell>
          <cell r="E507" t="str">
            <v>Minggu</v>
          </cell>
          <cell r="F507" t="str">
            <v>II</v>
          </cell>
        </row>
        <row r="508">
          <cell r="B508">
            <v>38124</v>
          </cell>
          <cell r="C508">
            <v>20</v>
          </cell>
          <cell r="D508" t="str">
            <v xml:space="preserve">Mei </v>
          </cell>
          <cell r="E508" t="str">
            <v>Senin</v>
          </cell>
          <cell r="F508" t="str">
            <v>II</v>
          </cell>
        </row>
        <row r="509">
          <cell r="B509">
            <v>38125</v>
          </cell>
          <cell r="C509">
            <v>20</v>
          </cell>
          <cell r="D509" t="str">
            <v xml:space="preserve">Mei </v>
          </cell>
          <cell r="E509" t="str">
            <v>Selasa</v>
          </cell>
          <cell r="F509" t="str">
            <v>II</v>
          </cell>
        </row>
        <row r="510">
          <cell r="B510">
            <v>38126</v>
          </cell>
          <cell r="C510">
            <v>20</v>
          </cell>
          <cell r="D510" t="str">
            <v xml:space="preserve">Mei </v>
          </cell>
          <cell r="E510" t="str">
            <v>Rabu</v>
          </cell>
          <cell r="F510" t="str">
            <v>II</v>
          </cell>
        </row>
        <row r="511">
          <cell r="B511">
            <v>38127</v>
          </cell>
          <cell r="C511">
            <v>20</v>
          </cell>
          <cell r="D511" t="str">
            <v xml:space="preserve">Mei </v>
          </cell>
          <cell r="E511" t="str">
            <v>Kamis</v>
          </cell>
          <cell r="F511" t="str">
            <v>II</v>
          </cell>
        </row>
        <row r="512">
          <cell r="B512">
            <v>38128</v>
          </cell>
          <cell r="C512">
            <v>21</v>
          </cell>
          <cell r="D512" t="str">
            <v xml:space="preserve">Mei </v>
          </cell>
          <cell r="E512" t="str">
            <v>Jumat</v>
          </cell>
          <cell r="F512" t="str">
            <v>II</v>
          </cell>
        </row>
        <row r="513">
          <cell r="B513">
            <v>38129</v>
          </cell>
          <cell r="C513">
            <v>21</v>
          </cell>
          <cell r="D513" t="str">
            <v xml:space="preserve">Mei </v>
          </cell>
          <cell r="E513" t="str">
            <v>Sabtu</v>
          </cell>
          <cell r="F513" t="str">
            <v>II</v>
          </cell>
        </row>
        <row r="514">
          <cell r="B514">
            <v>38130</v>
          </cell>
          <cell r="C514">
            <v>21</v>
          </cell>
          <cell r="D514" t="str">
            <v xml:space="preserve">Mei </v>
          </cell>
          <cell r="E514" t="str">
            <v>Minggu</v>
          </cell>
          <cell r="F514" t="str">
            <v>II</v>
          </cell>
        </row>
        <row r="515">
          <cell r="B515">
            <v>38131</v>
          </cell>
          <cell r="C515">
            <v>21</v>
          </cell>
          <cell r="D515" t="str">
            <v xml:space="preserve">Mei </v>
          </cell>
          <cell r="E515" t="str">
            <v>Senin</v>
          </cell>
          <cell r="F515" t="str">
            <v>II</v>
          </cell>
        </row>
        <row r="516">
          <cell r="B516">
            <v>38132</v>
          </cell>
          <cell r="C516">
            <v>21</v>
          </cell>
          <cell r="D516" t="str">
            <v xml:space="preserve">Mei </v>
          </cell>
          <cell r="E516" t="str">
            <v>Selasa</v>
          </cell>
          <cell r="F516" t="str">
            <v>II</v>
          </cell>
        </row>
        <row r="517">
          <cell r="B517">
            <v>38133</v>
          </cell>
          <cell r="C517">
            <v>21</v>
          </cell>
          <cell r="D517" t="str">
            <v xml:space="preserve">Mei </v>
          </cell>
          <cell r="E517" t="str">
            <v>Rabu</v>
          </cell>
          <cell r="F517" t="str">
            <v>II</v>
          </cell>
        </row>
        <row r="518">
          <cell r="B518">
            <v>38134</v>
          </cell>
          <cell r="C518">
            <v>21</v>
          </cell>
          <cell r="D518" t="str">
            <v xml:space="preserve">Mei </v>
          </cell>
          <cell r="E518" t="str">
            <v>Kamis</v>
          </cell>
          <cell r="F518" t="str">
            <v>II</v>
          </cell>
        </row>
        <row r="519">
          <cell r="B519">
            <v>38135</v>
          </cell>
          <cell r="C519">
            <v>22</v>
          </cell>
          <cell r="D519" t="str">
            <v xml:space="preserve">Mei </v>
          </cell>
          <cell r="E519" t="str">
            <v>Jumat</v>
          </cell>
          <cell r="F519" t="str">
            <v>II</v>
          </cell>
        </row>
        <row r="520">
          <cell r="B520">
            <v>38136</v>
          </cell>
          <cell r="C520">
            <v>22</v>
          </cell>
          <cell r="D520" t="str">
            <v xml:space="preserve">Mei </v>
          </cell>
          <cell r="E520" t="str">
            <v>Sabtu</v>
          </cell>
          <cell r="F520" t="str">
            <v>II</v>
          </cell>
        </row>
        <row r="521">
          <cell r="B521">
            <v>38137</v>
          </cell>
          <cell r="C521">
            <v>22</v>
          </cell>
          <cell r="D521" t="str">
            <v xml:space="preserve">Mei </v>
          </cell>
          <cell r="E521" t="str">
            <v>Minggu</v>
          </cell>
          <cell r="F521" t="str">
            <v>II</v>
          </cell>
        </row>
        <row r="522">
          <cell r="B522">
            <v>38138</v>
          </cell>
          <cell r="C522">
            <v>22</v>
          </cell>
          <cell r="D522" t="str">
            <v>Mei</v>
          </cell>
          <cell r="E522" t="str">
            <v>Senin</v>
          </cell>
          <cell r="F522" t="str">
            <v>II</v>
          </cell>
        </row>
        <row r="523">
          <cell r="B523">
            <v>38139</v>
          </cell>
          <cell r="C523">
            <v>22</v>
          </cell>
          <cell r="D523" t="str">
            <v xml:space="preserve">Juni </v>
          </cell>
          <cell r="E523" t="str">
            <v>Selasa</v>
          </cell>
          <cell r="F523" t="str">
            <v>II</v>
          </cell>
        </row>
        <row r="524">
          <cell r="B524">
            <v>38140</v>
          </cell>
          <cell r="C524">
            <v>22</v>
          </cell>
          <cell r="D524" t="str">
            <v xml:space="preserve">Juni </v>
          </cell>
          <cell r="E524" t="str">
            <v>Rabu</v>
          </cell>
          <cell r="F524" t="str">
            <v>II</v>
          </cell>
        </row>
        <row r="525">
          <cell r="B525">
            <v>38141</v>
          </cell>
          <cell r="C525">
            <v>22</v>
          </cell>
          <cell r="D525" t="str">
            <v xml:space="preserve">Juni </v>
          </cell>
          <cell r="E525" t="str">
            <v>Kamis</v>
          </cell>
          <cell r="F525" t="str">
            <v>II</v>
          </cell>
        </row>
        <row r="526">
          <cell r="B526">
            <v>38142</v>
          </cell>
          <cell r="C526">
            <v>23</v>
          </cell>
          <cell r="D526" t="str">
            <v xml:space="preserve">Juni </v>
          </cell>
          <cell r="E526" t="str">
            <v>Jumat</v>
          </cell>
          <cell r="F526" t="str">
            <v>II</v>
          </cell>
        </row>
        <row r="527">
          <cell r="B527">
            <v>38143</v>
          </cell>
          <cell r="C527">
            <v>23</v>
          </cell>
          <cell r="D527" t="str">
            <v xml:space="preserve">Juni </v>
          </cell>
          <cell r="E527" t="str">
            <v>Sabtu</v>
          </cell>
          <cell r="F527" t="str">
            <v>II</v>
          </cell>
        </row>
        <row r="528">
          <cell r="B528">
            <v>38144</v>
          </cell>
          <cell r="C528">
            <v>23</v>
          </cell>
          <cell r="D528" t="str">
            <v xml:space="preserve">Juni </v>
          </cell>
          <cell r="E528" t="str">
            <v>Minggu</v>
          </cell>
          <cell r="F528" t="str">
            <v>II</v>
          </cell>
        </row>
        <row r="529">
          <cell r="B529">
            <v>38145</v>
          </cell>
          <cell r="C529">
            <v>23</v>
          </cell>
          <cell r="D529" t="str">
            <v xml:space="preserve">Juni </v>
          </cell>
          <cell r="E529" t="str">
            <v>Senin</v>
          </cell>
          <cell r="F529" t="str">
            <v>II</v>
          </cell>
        </row>
        <row r="530">
          <cell r="B530">
            <v>38146</v>
          </cell>
          <cell r="C530">
            <v>23</v>
          </cell>
          <cell r="D530" t="str">
            <v xml:space="preserve">Juni </v>
          </cell>
          <cell r="E530" t="str">
            <v>Selasa</v>
          </cell>
          <cell r="F530" t="str">
            <v>II</v>
          </cell>
        </row>
        <row r="531">
          <cell r="B531">
            <v>38147</v>
          </cell>
          <cell r="C531">
            <v>23</v>
          </cell>
          <cell r="D531" t="str">
            <v xml:space="preserve">Juni </v>
          </cell>
          <cell r="E531" t="str">
            <v>Rabu</v>
          </cell>
          <cell r="F531" t="str">
            <v>II</v>
          </cell>
        </row>
        <row r="532">
          <cell r="B532">
            <v>38148</v>
          </cell>
          <cell r="C532">
            <v>23</v>
          </cell>
          <cell r="D532" t="str">
            <v xml:space="preserve">Juni </v>
          </cell>
          <cell r="E532" t="str">
            <v>Kamis</v>
          </cell>
          <cell r="F532" t="str">
            <v>II</v>
          </cell>
        </row>
        <row r="533">
          <cell r="B533">
            <v>38149</v>
          </cell>
          <cell r="C533">
            <v>24</v>
          </cell>
          <cell r="D533" t="str">
            <v xml:space="preserve">Juni </v>
          </cell>
          <cell r="E533" t="str">
            <v>Jumat</v>
          </cell>
          <cell r="F533" t="str">
            <v>II</v>
          </cell>
        </row>
        <row r="534">
          <cell r="B534">
            <v>38150</v>
          </cell>
          <cell r="C534">
            <v>24</v>
          </cell>
          <cell r="D534" t="str">
            <v xml:space="preserve">Juni </v>
          </cell>
          <cell r="E534" t="str">
            <v>Sabtu</v>
          </cell>
          <cell r="F534" t="str">
            <v>II</v>
          </cell>
        </row>
        <row r="535">
          <cell r="B535">
            <v>38151</v>
          </cell>
          <cell r="C535">
            <v>24</v>
          </cell>
          <cell r="D535" t="str">
            <v xml:space="preserve">Juni </v>
          </cell>
          <cell r="E535" t="str">
            <v>Minggu</v>
          </cell>
          <cell r="F535" t="str">
            <v>II</v>
          </cell>
        </row>
        <row r="536">
          <cell r="B536">
            <v>38152</v>
          </cell>
          <cell r="C536">
            <v>24</v>
          </cell>
          <cell r="D536" t="str">
            <v xml:space="preserve">Juni </v>
          </cell>
          <cell r="E536" t="str">
            <v>Senin</v>
          </cell>
          <cell r="F536" t="str">
            <v>II</v>
          </cell>
        </row>
        <row r="537">
          <cell r="B537">
            <v>38153</v>
          </cell>
          <cell r="C537">
            <v>24</v>
          </cell>
          <cell r="D537" t="str">
            <v xml:space="preserve">Juni </v>
          </cell>
          <cell r="E537" t="str">
            <v>Selasa</v>
          </cell>
          <cell r="F537" t="str">
            <v>II</v>
          </cell>
        </row>
        <row r="538">
          <cell r="B538">
            <v>38154</v>
          </cell>
          <cell r="C538">
            <v>24</v>
          </cell>
          <cell r="D538" t="str">
            <v xml:space="preserve">Juni </v>
          </cell>
          <cell r="E538" t="str">
            <v>Rabu</v>
          </cell>
          <cell r="F538" t="str">
            <v>II</v>
          </cell>
        </row>
        <row r="539">
          <cell r="B539">
            <v>38155</v>
          </cell>
          <cell r="C539">
            <v>24</v>
          </cell>
          <cell r="D539" t="str">
            <v xml:space="preserve">Juni </v>
          </cell>
          <cell r="E539" t="str">
            <v>Kamis</v>
          </cell>
          <cell r="F539" t="str">
            <v>II</v>
          </cell>
        </row>
        <row r="540">
          <cell r="B540">
            <v>38156</v>
          </cell>
          <cell r="C540">
            <v>25</v>
          </cell>
          <cell r="D540" t="str">
            <v xml:space="preserve">Juni </v>
          </cell>
          <cell r="E540" t="str">
            <v>Jumat</v>
          </cell>
          <cell r="F540" t="str">
            <v>II</v>
          </cell>
        </row>
        <row r="541">
          <cell r="B541">
            <v>38157</v>
          </cell>
          <cell r="C541">
            <v>25</v>
          </cell>
          <cell r="D541" t="str">
            <v xml:space="preserve">Juni </v>
          </cell>
          <cell r="E541" t="str">
            <v>Sabtu</v>
          </cell>
          <cell r="F541" t="str">
            <v>II</v>
          </cell>
        </row>
        <row r="542">
          <cell r="B542">
            <v>38158</v>
          </cell>
          <cell r="C542">
            <v>25</v>
          </cell>
          <cell r="D542" t="str">
            <v xml:space="preserve">Juni </v>
          </cell>
          <cell r="E542" t="str">
            <v>Minggu</v>
          </cell>
          <cell r="F542" t="str">
            <v>II</v>
          </cell>
        </row>
        <row r="543">
          <cell r="B543">
            <v>38159</v>
          </cell>
          <cell r="C543">
            <v>25</v>
          </cell>
          <cell r="D543" t="str">
            <v xml:space="preserve">Juni </v>
          </cell>
          <cell r="E543" t="str">
            <v>Senin</v>
          </cell>
          <cell r="F543" t="str">
            <v>II</v>
          </cell>
        </row>
        <row r="544">
          <cell r="B544">
            <v>38160</v>
          </cell>
          <cell r="C544">
            <v>25</v>
          </cell>
          <cell r="D544" t="str">
            <v xml:space="preserve">Juni </v>
          </cell>
          <cell r="E544" t="str">
            <v>Selasa</v>
          </cell>
          <cell r="F544" t="str">
            <v>II</v>
          </cell>
        </row>
        <row r="545">
          <cell r="B545">
            <v>38161</v>
          </cell>
          <cell r="C545">
            <v>25</v>
          </cell>
          <cell r="D545" t="str">
            <v xml:space="preserve">Juni </v>
          </cell>
          <cell r="E545" t="str">
            <v>Rabu</v>
          </cell>
          <cell r="F545" t="str">
            <v>II</v>
          </cell>
        </row>
        <row r="546">
          <cell r="B546">
            <v>38162</v>
          </cell>
          <cell r="C546">
            <v>25</v>
          </cell>
          <cell r="D546" t="str">
            <v xml:space="preserve">Juni </v>
          </cell>
          <cell r="E546" t="str">
            <v>Kamis</v>
          </cell>
          <cell r="F546" t="str">
            <v>II</v>
          </cell>
        </row>
        <row r="547">
          <cell r="B547">
            <v>38163</v>
          </cell>
          <cell r="C547">
            <v>26</v>
          </cell>
          <cell r="D547" t="str">
            <v xml:space="preserve">Juni </v>
          </cell>
          <cell r="E547" t="str">
            <v>Jumat</v>
          </cell>
          <cell r="F547" t="str">
            <v>II</v>
          </cell>
        </row>
        <row r="548">
          <cell r="B548">
            <v>38164</v>
          </cell>
          <cell r="C548">
            <v>26</v>
          </cell>
          <cell r="D548" t="str">
            <v xml:space="preserve">Juni </v>
          </cell>
          <cell r="E548" t="str">
            <v>Sabtu</v>
          </cell>
          <cell r="F548" t="str">
            <v>II</v>
          </cell>
        </row>
        <row r="549">
          <cell r="B549">
            <v>38165</v>
          </cell>
          <cell r="C549">
            <v>26</v>
          </cell>
          <cell r="D549" t="str">
            <v xml:space="preserve">Juni </v>
          </cell>
          <cell r="E549" t="str">
            <v>Minggu</v>
          </cell>
          <cell r="F549" t="str">
            <v>II</v>
          </cell>
        </row>
        <row r="550">
          <cell r="B550">
            <v>38166</v>
          </cell>
          <cell r="C550">
            <v>26</v>
          </cell>
          <cell r="D550" t="str">
            <v xml:space="preserve">Juni </v>
          </cell>
          <cell r="E550" t="str">
            <v>Senin</v>
          </cell>
          <cell r="F550" t="str">
            <v>II</v>
          </cell>
        </row>
        <row r="551">
          <cell r="B551">
            <v>38167</v>
          </cell>
          <cell r="C551">
            <v>26</v>
          </cell>
          <cell r="D551" t="str">
            <v xml:space="preserve">Juni </v>
          </cell>
          <cell r="E551" t="str">
            <v>Selasa</v>
          </cell>
          <cell r="F551" t="str">
            <v>II</v>
          </cell>
        </row>
        <row r="552">
          <cell r="B552">
            <v>38168</v>
          </cell>
          <cell r="C552">
            <v>26</v>
          </cell>
          <cell r="D552" t="str">
            <v>Juni</v>
          </cell>
          <cell r="E552" t="str">
            <v>Rabu</v>
          </cell>
          <cell r="F552" t="str">
            <v>II</v>
          </cell>
        </row>
        <row r="553">
          <cell r="B553">
            <v>38169</v>
          </cell>
          <cell r="C553">
            <v>27</v>
          </cell>
          <cell r="D553" t="str">
            <v>Juli</v>
          </cell>
          <cell r="E553" t="str">
            <v>Kamis</v>
          </cell>
          <cell r="F553" t="str">
            <v>1 s/d 8 Juli 2004</v>
          </cell>
        </row>
        <row r="554">
          <cell r="B554">
            <v>38170</v>
          </cell>
          <cell r="C554">
            <v>27</v>
          </cell>
          <cell r="D554" t="str">
            <v>Juli</v>
          </cell>
          <cell r="E554" t="str">
            <v>Jumat</v>
          </cell>
          <cell r="F554" t="str">
            <v>1 s/d 8 Juli 2004</v>
          </cell>
        </row>
        <row r="555">
          <cell r="B555">
            <v>38171</v>
          </cell>
          <cell r="C555">
            <v>27</v>
          </cell>
          <cell r="D555" t="str">
            <v>Juli</v>
          </cell>
          <cell r="E555" t="str">
            <v>Sabtu</v>
          </cell>
          <cell r="F555" t="str">
            <v>1 s/d 8 Juli 2004</v>
          </cell>
        </row>
        <row r="556">
          <cell r="B556">
            <v>38172</v>
          </cell>
          <cell r="C556">
            <v>27</v>
          </cell>
          <cell r="D556" t="str">
            <v>Juli</v>
          </cell>
          <cell r="E556" t="str">
            <v>Minggu</v>
          </cell>
          <cell r="F556" t="str">
            <v>1 s/d 8 Juli 2004</v>
          </cell>
        </row>
        <row r="557">
          <cell r="B557">
            <v>38173</v>
          </cell>
          <cell r="C557">
            <v>27</v>
          </cell>
          <cell r="D557" t="str">
            <v>Juli</v>
          </cell>
          <cell r="E557" t="str">
            <v>Senin</v>
          </cell>
          <cell r="F557" t="str">
            <v>1 s/d 8 Juli 2004</v>
          </cell>
        </row>
        <row r="558">
          <cell r="B558">
            <v>38174</v>
          </cell>
          <cell r="C558">
            <v>27</v>
          </cell>
          <cell r="D558" t="str">
            <v>Juli</v>
          </cell>
          <cell r="E558" t="str">
            <v>Selasa</v>
          </cell>
          <cell r="F558" t="str">
            <v>1 s/d 8 Juli 2004</v>
          </cell>
        </row>
        <row r="559">
          <cell r="B559">
            <v>38175</v>
          </cell>
          <cell r="C559">
            <v>27</v>
          </cell>
          <cell r="D559" t="str">
            <v>Juli</v>
          </cell>
          <cell r="E559" t="str">
            <v>Rabu</v>
          </cell>
          <cell r="F559" t="str">
            <v>1 s/d 8 Juli 2004</v>
          </cell>
        </row>
        <row r="560">
          <cell r="B560">
            <v>38176</v>
          </cell>
          <cell r="C560">
            <v>27</v>
          </cell>
          <cell r="D560" t="str">
            <v>Juli</v>
          </cell>
          <cell r="E560" t="str">
            <v>Kamis</v>
          </cell>
          <cell r="F560" t="str">
            <v>1 s/d 8 Juli 2004</v>
          </cell>
        </row>
        <row r="561">
          <cell r="B561">
            <v>38177</v>
          </cell>
          <cell r="C561">
            <v>28</v>
          </cell>
          <cell r="D561" t="str">
            <v>Juli</v>
          </cell>
          <cell r="E561" t="str">
            <v>Jumat</v>
          </cell>
          <cell r="F561" t="str">
            <v>9 s/d 15 Juli 2004</v>
          </cell>
        </row>
        <row r="562">
          <cell r="B562">
            <v>38178</v>
          </cell>
          <cell r="C562">
            <v>28</v>
          </cell>
          <cell r="D562" t="str">
            <v>Juli</v>
          </cell>
          <cell r="E562" t="str">
            <v>Sabtu</v>
          </cell>
          <cell r="F562" t="str">
            <v>9 s/d 15 Juli 2004</v>
          </cell>
        </row>
        <row r="563">
          <cell r="B563">
            <v>38179</v>
          </cell>
          <cell r="C563">
            <v>28</v>
          </cell>
          <cell r="D563" t="str">
            <v>Juli</v>
          </cell>
          <cell r="E563" t="str">
            <v>Minggu</v>
          </cell>
          <cell r="F563" t="str">
            <v>9 s/d 15 Juli 2004</v>
          </cell>
        </row>
        <row r="564">
          <cell r="B564">
            <v>38180</v>
          </cell>
          <cell r="C564">
            <v>28</v>
          </cell>
          <cell r="D564" t="str">
            <v>Juli</v>
          </cell>
          <cell r="E564" t="str">
            <v>Senin</v>
          </cell>
          <cell r="F564" t="str">
            <v>9 s/d 15 Juli 2004</v>
          </cell>
        </row>
        <row r="565">
          <cell r="B565">
            <v>38181</v>
          </cell>
          <cell r="C565">
            <v>28</v>
          </cell>
          <cell r="D565" t="str">
            <v>Juli</v>
          </cell>
          <cell r="E565" t="str">
            <v>Selasa</v>
          </cell>
          <cell r="F565" t="str">
            <v>9 s/d 15 Juli 2004</v>
          </cell>
        </row>
        <row r="566">
          <cell r="B566">
            <v>38182</v>
          </cell>
          <cell r="C566">
            <v>28</v>
          </cell>
          <cell r="D566" t="str">
            <v>Juli</v>
          </cell>
          <cell r="E566" t="str">
            <v>Rabu</v>
          </cell>
          <cell r="F566" t="str">
            <v>9 s/d 15 Juli 2004</v>
          </cell>
        </row>
        <row r="567">
          <cell r="B567">
            <v>38183</v>
          </cell>
          <cell r="C567">
            <v>28</v>
          </cell>
          <cell r="D567" t="str">
            <v>Juli</v>
          </cell>
          <cell r="E567" t="str">
            <v>Kamis</v>
          </cell>
          <cell r="F567" t="str">
            <v>9 s/d 15 Juli 2004</v>
          </cell>
        </row>
        <row r="568">
          <cell r="B568">
            <v>38184</v>
          </cell>
          <cell r="C568">
            <v>29</v>
          </cell>
          <cell r="D568" t="str">
            <v>Juli</v>
          </cell>
          <cell r="E568" t="str">
            <v>Jumat</v>
          </cell>
          <cell r="F568" t="str">
            <v>16 s/d 22 Juli 2004</v>
          </cell>
        </row>
        <row r="569">
          <cell r="B569">
            <v>38185</v>
          </cell>
          <cell r="C569">
            <v>29</v>
          </cell>
          <cell r="D569" t="str">
            <v>Juli</v>
          </cell>
          <cell r="E569" t="str">
            <v>Sabtu</v>
          </cell>
          <cell r="F569" t="str">
            <v>16 s/d 22 Juli 2004</v>
          </cell>
        </row>
        <row r="570">
          <cell r="B570">
            <v>38186</v>
          </cell>
          <cell r="C570">
            <v>29</v>
          </cell>
          <cell r="D570" t="str">
            <v>Juli</v>
          </cell>
          <cell r="E570" t="str">
            <v>Minggu</v>
          </cell>
          <cell r="F570" t="str">
            <v>16 s/d 22 Juli 2004</v>
          </cell>
        </row>
        <row r="571">
          <cell r="B571">
            <v>38187</v>
          </cell>
          <cell r="C571">
            <v>29</v>
          </cell>
          <cell r="D571" t="str">
            <v>Juli</v>
          </cell>
          <cell r="E571" t="str">
            <v>Senin</v>
          </cell>
          <cell r="F571" t="str">
            <v>16 s/d 22 Juli 2004</v>
          </cell>
        </row>
        <row r="572">
          <cell r="B572">
            <v>38188</v>
          </cell>
          <cell r="C572">
            <v>29</v>
          </cell>
          <cell r="D572" t="str">
            <v>Juli</v>
          </cell>
          <cell r="E572" t="str">
            <v>Selasa</v>
          </cell>
          <cell r="F572" t="str">
            <v>16 s/d 22 Juli 2004</v>
          </cell>
        </row>
        <row r="573">
          <cell r="B573">
            <v>38189</v>
          </cell>
          <cell r="C573">
            <v>29</v>
          </cell>
          <cell r="D573" t="str">
            <v>Juli</v>
          </cell>
          <cell r="E573" t="str">
            <v>Rabu</v>
          </cell>
          <cell r="F573" t="str">
            <v>16 s/d 22 Juli 2004</v>
          </cell>
        </row>
        <row r="574">
          <cell r="B574">
            <v>38190</v>
          </cell>
          <cell r="C574">
            <v>29</v>
          </cell>
          <cell r="D574" t="str">
            <v>Juli</v>
          </cell>
          <cell r="E574" t="str">
            <v>Kamis</v>
          </cell>
          <cell r="F574" t="str">
            <v>16 s/d 22 Juli 2004</v>
          </cell>
        </row>
        <row r="575">
          <cell r="B575">
            <v>38191</v>
          </cell>
          <cell r="C575">
            <v>30</v>
          </cell>
          <cell r="D575" t="str">
            <v>Juli</v>
          </cell>
          <cell r="E575" t="str">
            <v>Jumat</v>
          </cell>
          <cell r="F575" t="str">
            <v>23 s/d 29 Juli 2004</v>
          </cell>
        </row>
        <row r="576">
          <cell r="B576">
            <v>38192</v>
          </cell>
          <cell r="C576">
            <v>30</v>
          </cell>
          <cell r="D576" t="str">
            <v>Juli</v>
          </cell>
          <cell r="E576" t="str">
            <v>Sabtu</v>
          </cell>
          <cell r="F576" t="str">
            <v>23 s/d 29 Juli 2004</v>
          </cell>
        </row>
        <row r="577">
          <cell r="B577">
            <v>38193</v>
          </cell>
          <cell r="C577">
            <v>30</v>
          </cell>
          <cell r="D577" t="str">
            <v>Juli</v>
          </cell>
          <cell r="E577" t="str">
            <v>Minggu</v>
          </cell>
          <cell r="F577" t="str">
            <v>23 s/d 29 Juli 2004</v>
          </cell>
        </row>
        <row r="578">
          <cell r="B578">
            <v>38194</v>
          </cell>
          <cell r="C578">
            <v>30</v>
          </cell>
          <cell r="D578" t="str">
            <v>Juli</v>
          </cell>
          <cell r="E578" t="str">
            <v>Senin</v>
          </cell>
          <cell r="F578" t="str">
            <v>23 s/d 29 Juli 2004</v>
          </cell>
        </row>
        <row r="579">
          <cell r="B579">
            <v>38195</v>
          </cell>
          <cell r="C579">
            <v>30</v>
          </cell>
          <cell r="D579" t="str">
            <v>Juli</v>
          </cell>
          <cell r="E579" t="str">
            <v>Selasa</v>
          </cell>
          <cell r="F579" t="str">
            <v>23 s/d 29 Juli 2004</v>
          </cell>
        </row>
        <row r="580">
          <cell r="B580">
            <v>38196</v>
          </cell>
          <cell r="C580">
            <v>30</v>
          </cell>
          <cell r="D580" t="str">
            <v>Juli</v>
          </cell>
          <cell r="E580" t="str">
            <v>Rabu</v>
          </cell>
          <cell r="F580" t="str">
            <v>23 s/d 29 Juli 2004</v>
          </cell>
        </row>
        <row r="581">
          <cell r="B581">
            <v>38197</v>
          </cell>
          <cell r="C581">
            <v>30</v>
          </cell>
          <cell r="D581" t="str">
            <v>Juli</v>
          </cell>
          <cell r="E581" t="str">
            <v>Kamis</v>
          </cell>
          <cell r="F581" t="str">
            <v>23 s/d 29 Juli 2004</v>
          </cell>
        </row>
        <row r="582">
          <cell r="B582">
            <v>38198</v>
          </cell>
          <cell r="C582">
            <v>31</v>
          </cell>
          <cell r="D582" t="str">
            <v>Juli</v>
          </cell>
          <cell r="E582" t="str">
            <v>Jumat</v>
          </cell>
          <cell r="F582" t="str">
            <v>30 Juli 2004 s/d 5 Agustus 2004</v>
          </cell>
        </row>
        <row r="583">
          <cell r="B583">
            <v>38199</v>
          </cell>
          <cell r="C583">
            <v>31</v>
          </cell>
          <cell r="D583" t="str">
            <v xml:space="preserve">Agustus </v>
          </cell>
          <cell r="E583" t="str">
            <v>Sabtu</v>
          </cell>
          <cell r="F583" t="str">
            <v>30 Juli 2004 s/d 5 Agustus 2004</v>
          </cell>
        </row>
        <row r="584">
          <cell r="B584">
            <v>38200</v>
          </cell>
          <cell r="C584">
            <v>31</v>
          </cell>
          <cell r="D584" t="str">
            <v xml:space="preserve">Agustus </v>
          </cell>
          <cell r="E584" t="str">
            <v>Minggu</v>
          </cell>
          <cell r="F584" t="str">
            <v>30 Juli 2004 s/d 5 Agustus 2004</v>
          </cell>
        </row>
        <row r="585">
          <cell r="B585">
            <v>38201</v>
          </cell>
          <cell r="C585">
            <v>31</v>
          </cell>
          <cell r="D585" t="str">
            <v xml:space="preserve">Agustus </v>
          </cell>
          <cell r="E585" t="str">
            <v>Senin</v>
          </cell>
          <cell r="F585" t="str">
            <v>30 Juli 2004 s/d 5 Agustus 2004</v>
          </cell>
        </row>
        <row r="586">
          <cell r="B586">
            <v>38202</v>
          </cell>
          <cell r="C586">
            <v>31</v>
          </cell>
          <cell r="D586" t="str">
            <v xml:space="preserve">Agustus </v>
          </cell>
          <cell r="E586" t="str">
            <v>Selasa</v>
          </cell>
          <cell r="F586" t="str">
            <v>30 Juli 2004 s/d 5 Agustus 2004</v>
          </cell>
        </row>
        <row r="587">
          <cell r="B587">
            <v>38203</v>
          </cell>
          <cell r="C587">
            <v>31</v>
          </cell>
          <cell r="D587" t="str">
            <v xml:space="preserve">Agustus </v>
          </cell>
          <cell r="E587" t="str">
            <v>Rabu</v>
          </cell>
          <cell r="F587" t="str">
            <v>30 Juli 2004 s/d 5 Agustus 2004</v>
          </cell>
        </row>
        <row r="588">
          <cell r="B588">
            <v>38204</v>
          </cell>
          <cell r="C588">
            <v>31</v>
          </cell>
          <cell r="D588" t="str">
            <v xml:space="preserve">Agustus </v>
          </cell>
          <cell r="E588" t="str">
            <v>Kamis</v>
          </cell>
          <cell r="F588" t="str">
            <v>30 Juli 2004 s/d 5 Agustus 2004</v>
          </cell>
        </row>
        <row r="589">
          <cell r="B589">
            <v>38205</v>
          </cell>
          <cell r="C589">
            <v>32</v>
          </cell>
          <cell r="D589" t="str">
            <v xml:space="preserve">Agustus </v>
          </cell>
          <cell r="E589" t="str">
            <v>Jumat</v>
          </cell>
          <cell r="F589" t="str">
            <v>6 s/d 12 Agustus 2004</v>
          </cell>
        </row>
        <row r="590">
          <cell r="B590">
            <v>38206</v>
          </cell>
          <cell r="C590">
            <v>32</v>
          </cell>
          <cell r="D590" t="str">
            <v xml:space="preserve">Agustus </v>
          </cell>
          <cell r="E590" t="str">
            <v>Sabtu</v>
          </cell>
          <cell r="F590" t="str">
            <v>6 s/d 12 Agustus 2004</v>
          </cell>
        </row>
        <row r="591">
          <cell r="B591">
            <v>38207</v>
          </cell>
          <cell r="C591">
            <v>32</v>
          </cell>
          <cell r="D591" t="str">
            <v xml:space="preserve">Agustus </v>
          </cell>
          <cell r="E591" t="str">
            <v>Minggu</v>
          </cell>
          <cell r="F591" t="str">
            <v>6 s/d 12 Agustus 2004</v>
          </cell>
        </row>
        <row r="592">
          <cell r="B592">
            <v>38208</v>
          </cell>
          <cell r="C592">
            <v>32</v>
          </cell>
          <cell r="D592" t="str">
            <v xml:space="preserve">Agustus </v>
          </cell>
          <cell r="E592" t="str">
            <v>Senin</v>
          </cell>
          <cell r="F592" t="str">
            <v>6 s/d 12 Agustus 2004</v>
          </cell>
        </row>
        <row r="593">
          <cell r="B593">
            <v>38209</v>
          </cell>
          <cell r="C593">
            <v>32</v>
          </cell>
          <cell r="D593" t="str">
            <v xml:space="preserve">Agustus </v>
          </cell>
          <cell r="E593" t="str">
            <v>Selasa</v>
          </cell>
          <cell r="F593" t="str">
            <v>6 s/d 12 Agustus 2004</v>
          </cell>
        </row>
        <row r="594">
          <cell r="B594">
            <v>38210</v>
          </cell>
          <cell r="C594">
            <v>32</v>
          </cell>
          <cell r="D594" t="str">
            <v xml:space="preserve">Agustus </v>
          </cell>
          <cell r="E594" t="str">
            <v>Rabu</v>
          </cell>
          <cell r="F594" t="str">
            <v>6 s/d 12 Agustus 2004</v>
          </cell>
        </row>
        <row r="595">
          <cell r="B595">
            <v>38211</v>
          </cell>
          <cell r="C595">
            <v>32</v>
          </cell>
          <cell r="D595" t="str">
            <v xml:space="preserve">Agustus </v>
          </cell>
          <cell r="E595" t="str">
            <v>Kamis</v>
          </cell>
          <cell r="F595" t="str">
            <v>6 s/d 12 Agustus 2004</v>
          </cell>
        </row>
        <row r="596">
          <cell r="B596">
            <v>38212</v>
          </cell>
          <cell r="C596">
            <v>33</v>
          </cell>
          <cell r="D596" t="str">
            <v xml:space="preserve">Agustus </v>
          </cell>
          <cell r="E596" t="str">
            <v>Jumat</v>
          </cell>
          <cell r="F596" t="str">
            <v>13 s/d 19 Agustus 2004</v>
          </cell>
        </row>
        <row r="597">
          <cell r="B597">
            <v>38213</v>
          </cell>
          <cell r="C597">
            <v>33</v>
          </cell>
          <cell r="D597" t="str">
            <v xml:space="preserve">Agustus </v>
          </cell>
          <cell r="E597" t="str">
            <v>Sabtu</v>
          </cell>
          <cell r="F597" t="str">
            <v>13 s/d 19 Agustus 2004</v>
          </cell>
        </row>
        <row r="598">
          <cell r="B598">
            <v>38214</v>
          </cell>
          <cell r="C598">
            <v>33</v>
          </cell>
          <cell r="D598" t="str">
            <v xml:space="preserve">Agustus </v>
          </cell>
          <cell r="E598" t="str">
            <v>Minggu</v>
          </cell>
          <cell r="F598" t="str">
            <v>13 s/d 19 Agustus 2004</v>
          </cell>
        </row>
        <row r="599">
          <cell r="B599">
            <v>38215</v>
          </cell>
          <cell r="C599">
            <v>33</v>
          </cell>
          <cell r="D599" t="str">
            <v xml:space="preserve">Agustus </v>
          </cell>
          <cell r="E599" t="str">
            <v>Senin</v>
          </cell>
          <cell r="F599" t="str">
            <v>13 s/d 19 Agustus 2004</v>
          </cell>
        </row>
        <row r="600">
          <cell r="B600">
            <v>38216</v>
          </cell>
          <cell r="C600">
            <v>33</v>
          </cell>
          <cell r="D600" t="str">
            <v xml:space="preserve">Agustus </v>
          </cell>
          <cell r="E600" t="str">
            <v>Selasa</v>
          </cell>
          <cell r="F600" t="str">
            <v>13 s/d 19 Agustus 2004</v>
          </cell>
        </row>
        <row r="601">
          <cell r="B601">
            <v>38217</v>
          </cell>
          <cell r="C601">
            <v>33</v>
          </cell>
          <cell r="D601" t="str">
            <v xml:space="preserve">Agustus </v>
          </cell>
          <cell r="E601" t="str">
            <v>Rabu</v>
          </cell>
          <cell r="F601" t="str">
            <v>13 s/d 19 Agustus 2004</v>
          </cell>
        </row>
        <row r="602">
          <cell r="B602">
            <v>38218</v>
          </cell>
          <cell r="C602">
            <v>33</v>
          </cell>
          <cell r="D602" t="str">
            <v xml:space="preserve">Agustus </v>
          </cell>
          <cell r="E602" t="str">
            <v>Kamis</v>
          </cell>
          <cell r="F602" t="str">
            <v>13 s/d 19 Agustus 2004</v>
          </cell>
        </row>
        <row r="603">
          <cell r="B603">
            <v>38219</v>
          </cell>
          <cell r="C603">
            <v>34</v>
          </cell>
          <cell r="D603" t="str">
            <v xml:space="preserve">Agustus </v>
          </cell>
          <cell r="E603" t="str">
            <v>Jumat</v>
          </cell>
          <cell r="F603" t="str">
            <v>20 s/d 26 Agustus 2004</v>
          </cell>
        </row>
        <row r="604">
          <cell r="B604">
            <v>38220</v>
          </cell>
          <cell r="C604">
            <v>34</v>
          </cell>
          <cell r="D604" t="str">
            <v xml:space="preserve">Agustus </v>
          </cell>
          <cell r="E604" t="str">
            <v>Sabtu</v>
          </cell>
          <cell r="F604" t="str">
            <v>20 s/d 26 Agustus 2004</v>
          </cell>
        </row>
        <row r="605">
          <cell r="B605">
            <v>38221</v>
          </cell>
          <cell r="C605">
            <v>34</v>
          </cell>
          <cell r="D605" t="str">
            <v xml:space="preserve">Agustus </v>
          </cell>
          <cell r="E605" t="str">
            <v>Minggu</v>
          </cell>
          <cell r="F605" t="str">
            <v>20 s/d 26 Agustus 2004</v>
          </cell>
        </row>
        <row r="606">
          <cell r="B606">
            <v>38222</v>
          </cell>
          <cell r="C606">
            <v>34</v>
          </cell>
          <cell r="D606" t="str">
            <v xml:space="preserve">Agustus </v>
          </cell>
          <cell r="E606" t="str">
            <v>Senin</v>
          </cell>
          <cell r="F606" t="str">
            <v>20 s/d 26 Agustus 2004</v>
          </cell>
        </row>
        <row r="607">
          <cell r="B607">
            <v>38223</v>
          </cell>
          <cell r="C607">
            <v>34</v>
          </cell>
          <cell r="D607" t="str">
            <v xml:space="preserve">Agustus </v>
          </cell>
          <cell r="E607" t="str">
            <v>Selasa</v>
          </cell>
          <cell r="F607" t="str">
            <v>20 s/d 26 Agustus 2004</v>
          </cell>
        </row>
        <row r="608">
          <cell r="B608">
            <v>38224</v>
          </cell>
          <cell r="C608">
            <v>34</v>
          </cell>
          <cell r="D608" t="str">
            <v xml:space="preserve">Agustus </v>
          </cell>
          <cell r="E608" t="str">
            <v>Rabu</v>
          </cell>
          <cell r="F608" t="str">
            <v>20 s/d 26 Agustus 2004</v>
          </cell>
        </row>
        <row r="609">
          <cell r="B609">
            <v>38225</v>
          </cell>
          <cell r="C609">
            <v>34</v>
          </cell>
          <cell r="D609" t="str">
            <v xml:space="preserve">Agustus </v>
          </cell>
          <cell r="E609" t="str">
            <v>Kamis</v>
          </cell>
          <cell r="F609" t="str">
            <v>20 s/d 26 Agustus 2004</v>
          </cell>
        </row>
        <row r="610">
          <cell r="B610">
            <v>38226</v>
          </cell>
          <cell r="C610">
            <v>35</v>
          </cell>
          <cell r="D610" t="str">
            <v xml:space="preserve">Agustus </v>
          </cell>
          <cell r="E610" t="str">
            <v>Jumat</v>
          </cell>
          <cell r="F610" t="str">
            <v>27 Agustus 2004 s/d 2 September 2004</v>
          </cell>
        </row>
        <row r="611">
          <cell r="B611">
            <v>38227</v>
          </cell>
          <cell r="C611">
            <v>35</v>
          </cell>
          <cell r="D611" t="str">
            <v xml:space="preserve">Agustus </v>
          </cell>
          <cell r="E611" t="str">
            <v>Sabtu</v>
          </cell>
          <cell r="F611" t="str">
            <v>27 Agustus 2004 s/d 2 September 2004</v>
          </cell>
        </row>
        <row r="612">
          <cell r="B612">
            <v>38228</v>
          </cell>
          <cell r="C612">
            <v>35</v>
          </cell>
          <cell r="D612" t="str">
            <v xml:space="preserve">Agustus </v>
          </cell>
          <cell r="E612" t="str">
            <v>Minggu</v>
          </cell>
          <cell r="F612" t="str">
            <v>27 Agustus 2004 s/d 2 September 2004</v>
          </cell>
        </row>
        <row r="613">
          <cell r="B613">
            <v>38229</v>
          </cell>
          <cell r="C613">
            <v>35</v>
          </cell>
          <cell r="D613" t="str">
            <v xml:space="preserve">Agustus </v>
          </cell>
          <cell r="E613" t="str">
            <v>Senin</v>
          </cell>
          <cell r="F613" t="str">
            <v>27 Agustus 2004 s/d 2 September 2004</v>
          </cell>
        </row>
        <row r="614">
          <cell r="B614">
            <v>38230</v>
          </cell>
          <cell r="C614">
            <v>35</v>
          </cell>
          <cell r="D614" t="str">
            <v>September</v>
          </cell>
          <cell r="E614" t="str">
            <v>Selasa</v>
          </cell>
          <cell r="F614" t="str">
            <v>27 Agustus 2004 s/d 2 September 2004</v>
          </cell>
        </row>
        <row r="615">
          <cell r="B615">
            <v>38231</v>
          </cell>
          <cell r="C615">
            <v>35</v>
          </cell>
          <cell r="D615" t="str">
            <v>September</v>
          </cell>
          <cell r="E615" t="str">
            <v>Rabu</v>
          </cell>
          <cell r="F615" t="str">
            <v>27 Agustus 2004 s/d 2 September 2004</v>
          </cell>
        </row>
        <row r="616">
          <cell r="B616">
            <v>38232</v>
          </cell>
          <cell r="C616">
            <v>35</v>
          </cell>
          <cell r="D616" t="str">
            <v>September</v>
          </cell>
          <cell r="E616" t="str">
            <v>Kamis</v>
          </cell>
          <cell r="F616" t="str">
            <v>27 Agustus 2004 s/d 2 September 2004</v>
          </cell>
        </row>
        <row r="617">
          <cell r="B617">
            <v>38233</v>
          </cell>
          <cell r="C617">
            <v>36</v>
          </cell>
          <cell r="D617" t="str">
            <v>September</v>
          </cell>
          <cell r="E617" t="str">
            <v>Jumat</v>
          </cell>
          <cell r="F617" t="str">
            <v>3 s/d 9 September 2004</v>
          </cell>
        </row>
        <row r="618">
          <cell r="B618">
            <v>38234</v>
          </cell>
          <cell r="C618">
            <v>36</v>
          </cell>
          <cell r="D618" t="str">
            <v>September</v>
          </cell>
          <cell r="E618" t="str">
            <v>Sabtu</v>
          </cell>
          <cell r="F618" t="str">
            <v>3 s/d 9 September 2004</v>
          </cell>
        </row>
        <row r="619">
          <cell r="B619">
            <v>38235</v>
          </cell>
          <cell r="C619">
            <v>36</v>
          </cell>
          <cell r="D619" t="str">
            <v>September</v>
          </cell>
          <cell r="E619" t="str">
            <v>Minggu</v>
          </cell>
          <cell r="F619" t="str">
            <v>3 s/d 9 September 2004</v>
          </cell>
        </row>
        <row r="620">
          <cell r="B620">
            <v>38236</v>
          </cell>
          <cell r="C620">
            <v>36</v>
          </cell>
          <cell r="D620" t="str">
            <v>September</v>
          </cell>
          <cell r="E620" t="str">
            <v>Senin</v>
          </cell>
          <cell r="F620" t="str">
            <v>3 s/d 9 September 2004</v>
          </cell>
        </row>
        <row r="621">
          <cell r="B621">
            <v>38237</v>
          </cell>
          <cell r="C621">
            <v>36</v>
          </cell>
          <cell r="D621" t="str">
            <v>September</v>
          </cell>
          <cell r="E621" t="str">
            <v>Selasa</v>
          </cell>
          <cell r="F621" t="str">
            <v>3 s/d 9 September 2004</v>
          </cell>
        </row>
        <row r="622">
          <cell r="B622">
            <v>38238</v>
          </cell>
          <cell r="C622">
            <v>36</v>
          </cell>
          <cell r="D622" t="str">
            <v>September</v>
          </cell>
          <cell r="E622" t="str">
            <v>Rabu</v>
          </cell>
          <cell r="F622" t="str">
            <v>3 s/d 9 September 2004</v>
          </cell>
        </row>
        <row r="623">
          <cell r="B623">
            <v>38239</v>
          </cell>
          <cell r="C623">
            <v>36</v>
          </cell>
          <cell r="D623" t="str">
            <v>September</v>
          </cell>
          <cell r="E623" t="str">
            <v>Kamis</v>
          </cell>
          <cell r="F623" t="str">
            <v>3 s/d 9 September 2004</v>
          </cell>
        </row>
        <row r="624">
          <cell r="B624">
            <v>38240</v>
          </cell>
          <cell r="C624">
            <v>37</v>
          </cell>
          <cell r="D624" t="str">
            <v>September</v>
          </cell>
          <cell r="E624" t="str">
            <v>Jumat</v>
          </cell>
          <cell r="F624" t="str">
            <v>10 s/d 16 September 2004</v>
          </cell>
        </row>
        <row r="625">
          <cell r="B625">
            <v>38241</v>
          </cell>
          <cell r="C625">
            <v>37</v>
          </cell>
          <cell r="D625" t="str">
            <v>September</v>
          </cell>
          <cell r="E625" t="str">
            <v>Sabtu</v>
          </cell>
          <cell r="F625" t="str">
            <v>10 s/d 16 September 2004</v>
          </cell>
        </row>
        <row r="626">
          <cell r="B626">
            <v>38242</v>
          </cell>
          <cell r="C626">
            <v>37</v>
          </cell>
          <cell r="D626" t="str">
            <v>September</v>
          </cell>
          <cell r="E626" t="str">
            <v>Minggu</v>
          </cell>
          <cell r="F626" t="str">
            <v>10 s/d 16 September 2004</v>
          </cell>
        </row>
        <row r="627">
          <cell r="B627">
            <v>38243</v>
          </cell>
          <cell r="C627">
            <v>37</v>
          </cell>
          <cell r="D627" t="str">
            <v>September</v>
          </cell>
          <cell r="E627" t="str">
            <v>Senin</v>
          </cell>
          <cell r="F627" t="str">
            <v>10 s/d 16 September 2004</v>
          </cell>
        </row>
        <row r="628">
          <cell r="B628">
            <v>38244</v>
          </cell>
          <cell r="C628">
            <v>37</v>
          </cell>
          <cell r="D628" t="str">
            <v>September</v>
          </cell>
          <cell r="E628" t="str">
            <v>Selasa</v>
          </cell>
          <cell r="F628" t="str">
            <v>10 s/d 16 September 2004</v>
          </cell>
        </row>
        <row r="629">
          <cell r="B629">
            <v>38245</v>
          </cell>
          <cell r="C629">
            <v>37</v>
          </cell>
          <cell r="D629" t="str">
            <v>September</v>
          </cell>
          <cell r="E629" t="str">
            <v>Rabu</v>
          </cell>
          <cell r="F629" t="str">
            <v>10 s/d 16 September 2004</v>
          </cell>
        </row>
        <row r="630">
          <cell r="B630">
            <v>38246</v>
          </cell>
          <cell r="C630">
            <v>37</v>
          </cell>
          <cell r="D630" t="str">
            <v>September</v>
          </cell>
          <cell r="E630" t="str">
            <v>Kamis</v>
          </cell>
          <cell r="F630" t="str">
            <v>10 s/d 16 September 2004</v>
          </cell>
        </row>
        <row r="631">
          <cell r="B631">
            <v>38247</v>
          </cell>
          <cell r="C631">
            <v>38</v>
          </cell>
          <cell r="D631" t="str">
            <v>September</v>
          </cell>
          <cell r="E631" t="str">
            <v>Jumat</v>
          </cell>
          <cell r="F631" t="str">
            <v>17 s/d 23 September 2004</v>
          </cell>
        </row>
        <row r="632">
          <cell r="B632">
            <v>38248</v>
          </cell>
          <cell r="C632">
            <v>38</v>
          </cell>
          <cell r="D632" t="str">
            <v>September</v>
          </cell>
          <cell r="E632" t="str">
            <v>Sabtu</v>
          </cell>
          <cell r="F632" t="str">
            <v>17 s/d 23 September 2004</v>
          </cell>
        </row>
        <row r="633">
          <cell r="B633">
            <v>38249</v>
          </cell>
          <cell r="C633">
            <v>38</v>
          </cell>
          <cell r="D633" t="str">
            <v>September</v>
          </cell>
          <cell r="E633" t="str">
            <v>Minggu</v>
          </cell>
          <cell r="F633" t="str">
            <v>17 s/d 23 September 2004</v>
          </cell>
        </row>
        <row r="634">
          <cell r="B634">
            <v>38250</v>
          </cell>
          <cell r="C634">
            <v>38</v>
          </cell>
          <cell r="D634" t="str">
            <v>September</v>
          </cell>
          <cell r="E634" t="str">
            <v>Senin</v>
          </cell>
          <cell r="F634" t="str">
            <v>17 s/d 23 September 2004</v>
          </cell>
        </row>
        <row r="635">
          <cell r="B635">
            <v>38251</v>
          </cell>
          <cell r="C635">
            <v>38</v>
          </cell>
          <cell r="D635" t="str">
            <v>September</v>
          </cell>
          <cell r="E635" t="str">
            <v>Selasa</v>
          </cell>
          <cell r="F635" t="str">
            <v>17 s/d 23 September 2004</v>
          </cell>
        </row>
        <row r="636">
          <cell r="B636">
            <v>38252</v>
          </cell>
          <cell r="C636">
            <v>38</v>
          </cell>
          <cell r="D636" t="str">
            <v>September</v>
          </cell>
          <cell r="E636" t="str">
            <v>Rabu</v>
          </cell>
          <cell r="F636" t="str">
            <v>17 s/d 23 September 2004</v>
          </cell>
        </row>
        <row r="637">
          <cell r="B637">
            <v>38253</v>
          </cell>
          <cell r="C637">
            <v>38</v>
          </cell>
          <cell r="D637" t="str">
            <v>September</v>
          </cell>
          <cell r="E637" t="str">
            <v>Kamis</v>
          </cell>
          <cell r="F637" t="str">
            <v>17 s/d 23 September 2004</v>
          </cell>
        </row>
        <row r="638">
          <cell r="B638">
            <v>38254</v>
          </cell>
          <cell r="C638">
            <v>39</v>
          </cell>
          <cell r="D638" t="str">
            <v>September</v>
          </cell>
          <cell r="E638" t="str">
            <v>Jumat</v>
          </cell>
          <cell r="F638" t="str">
            <v>24 s/d 30 September 2004</v>
          </cell>
        </row>
        <row r="639">
          <cell r="B639">
            <v>38255</v>
          </cell>
          <cell r="C639">
            <v>39</v>
          </cell>
          <cell r="D639" t="str">
            <v>September</v>
          </cell>
          <cell r="E639" t="str">
            <v>Sabtu</v>
          </cell>
          <cell r="F639" t="str">
            <v>24 s/d 30 September 2004</v>
          </cell>
        </row>
        <row r="640">
          <cell r="B640">
            <v>38256</v>
          </cell>
          <cell r="C640">
            <v>39</v>
          </cell>
          <cell r="D640" t="str">
            <v>September</v>
          </cell>
          <cell r="E640" t="str">
            <v>Minggu</v>
          </cell>
          <cell r="F640" t="str">
            <v>24 s/d 30 September 2004</v>
          </cell>
        </row>
        <row r="641">
          <cell r="B641">
            <v>38257</v>
          </cell>
          <cell r="C641">
            <v>39</v>
          </cell>
          <cell r="D641" t="str">
            <v>September</v>
          </cell>
          <cell r="E641" t="str">
            <v>Senin</v>
          </cell>
          <cell r="F641" t="str">
            <v>24 s/d 30 September 2004</v>
          </cell>
        </row>
        <row r="642">
          <cell r="B642">
            <v>38258</v>
          </cell>
          <cell r="C642">
            <v>39</v>
          </cell>
          <cell r="D642" t="str">
            <v>September</v>
          </cell>
          <cell r="E642" t="str">
            <v>Selasa</v>
          </cell>
          <cell r="F642" t="str">
            <v>24 s/d 30 September 2004</v>
          </cell>
        </row>
        <row r="643">
          <cell r="B643">
            <v>38259</v>
          </cell>
          <cell r="C643">
            <v>39</v>
          </cell>
          <cell r="D643" t="str">
            <v>September</v>
          </cell>
          <cell r="E643" t="str">
            <v>Rabu</v>
          </cell>
          <cell r="F643" t="str">
            <v>24 s/d 30 September 2004</v>
          </cell>
        </row>
        <row r="644">
          <cell r="B644">
            <v>38260</v>
          </cell>
          <cell r="C644">
            <v>39</v>
          </cell>
          <cell r="D644" t="str">
            <v>September</v>
          </cell>
          <cell r="E644" t="str">
            <v>Kamis</v>
          </cell>
          <cell r="F644" t="str">
            <v>24 s/d 30 September 2004</v>
          </cell>
        </row>
        <row r="645">
          <cell r="B645">
            <v>38261</v>
          </cell>
          <cell r="C645">
            <v>40</v>
          </cell>
          <cell r="D645" t="str">
            <v xml:space="preserve">Oktober  </v>
          </cell>
          <cell r="E645" t="str">
            <v>Jumat</v>
          </cell>
          <cell r="F645" t="str">
            <v>1 s/d 7 Oktober  2004</v>
          </cell>
        </row>
        <row r="646">
          <cell r="B646">
            <v>38262</v>
          </cell>
          <cell r="C646">
            <v>40</v>
          </cell>
          <cell r="D646" t="str">
            <v xml:space="preserve">Oktober  </v>
          </cell>
          <cell r="E646" t="str">
            <v>Sabtu</v>
          </cell>
          <cell r="F646" t="str">
            <v>1 s/d 7 Oktober  2004</v>
          </cell>
        </row>
        <row r="647">
          <cell r="B647">
            <v>38263</v>
          </cell>
          <cell r="C647">
            <v>40</v>
          </cell>
          <cell r="D647" t="str">
            <v xml:space="preserve">Oktober  </v>
          </cell>
          <cell r="E647" t="str">
            <v>Minggu</v>
          </cell>
          <cell r="F647" t="str">
            <v>1 s/d 7 Oktober  2004</v>
          </cell>
        </row>
        <row r="648">
          <cell r="B648">
            <v>38264</v>
          </cell>
          <cell r="C648">
            <v>40</v>
          </cell>
          <cell r="D648" t="str">
            <v xml:space="preserve">Oktober  </v>
          </cell>
          <cell r="E648" t="str">
            <v>Senin</v>
          </cell>
          <cell r="F648" t="str">
            <v>1 s/d 7 Oktober  2004</v>
          </cell>
        </row>
        <row r="649">
          <cell r="B649">
            <v>38265</v>
          </cell>
          <cell r="C649">
            <v>40</v>
          </cell>
          <cell r="D649" t="str">
            <v xml:space="preserve">Oktober  </v>
          </cell>
          <cell r="E649" t="str">
            <v>Selasa</v>
          </cell>
          <cell r="F649" t="str">
            <v>1 s/d 7 Oktober  2004</v>
          </cell>
        </row>
        <row r="650">
          <cell r="B650">
            <v>38266</v>
          </cell>
          <cell r="C650">
            <v>40</v>
          </cell>
          <cell r="D650" t="str">
            <v xml:space="preserve">Oktober  </v>
          </cell>
          <cell r="E650" t="str">
            <v>Rabu</v>
          </cell>
          <cell r="F650" t="str">
            <v>1 s/d 7 Oktober  2004</v>
          </cell>
        </row>
        <row r="651">
          <cell r="B651">
            <v>38267</v>
          </cell>
          <cell r="C651">
            <v>40</v>
          </cell>
          <cell r="D651" t="str">
            <v xml:space="preserve">Oktober  </v>
          </cell>
          <cell r="E651" t="str">
            <v>Kamis</v>
          </cell>
          <cell r="F651" t="str">
            <v>1 s/d 7 Oktober  2004</v>
          </cell>
        </row>
        <row r="652">
          <cell r="B652">
            <v>38268</v>
          </cell>
          <cell r="C652">
            <v>41</v>
          </cell>
          <cell r="D652" t="str">
            <v xml:space="preserve">Oktober  </v>
          </cell>
          <cell r="E652" t="str">
            <v>Jumat</v>
          </cell>
          <cell r="F652" t="str">
            <v>8 s/d 14 Oktober 2004</v>
          </cell>
        </row>
        <row r="653">
          <cell r="B653">
            <v>38269</v>
          </cell>
          <cell r="C653">
            <v>41</v>
          </cell>
          <cell r="D653" t="str">
            <v xml:space="preserve">Oktober  </v>
          </cell>
          <cell r="E653" t="str">
            <v>Sabtu</v>
          </cell>
          <cell r="F653" t="str">
            <v>8 s/d 14 Oktober 2004</v>
          </cell>
        </row>
        <row r="654">
          <cell r="B654">
            <v>38270</v>
          </cell>
          <cell r="C654">
            <v>41</v>
          </cell>
          <cell r="D654" t="str">
            <v xml:space="preserve">Oktober  </v>
          </cell>
          <cell r="E654" t="str">
            <v>Minggu</v>
          </cell>
          <cell r="F654" t="str">
            <v>8 s/d 14 Oktober 2004</v>
          </cell>
        </row>
        <row r="655">
          <cell r="B655">
            <v>38271</v>
          </cell>
          <cell r="C655">
            <v>41</v>
          </cell>
          <cell r="D655" t="str">
            <v xml:space="preserve">Oktober  </v>
          </cell>
          <cell r="E655" t="str">
            <v>Senin</v>
          </cell>
          <cell r="F655" t="str">
            <v>8 s/d 14 Oktober 2004</v>
          </cell>
        </row>
        <row r="656">
          <cell r="B656">
            <v>38272</v>
          </cell>
          <cell r="C656">
            <v>41</v>
          </cell>
          <cell r="D656" t="str">
            <v xml:space="preserve">Oktober  </v>
          </cell>
          <cell r="E656" t="str">
            <v>Selasa</v>
          </cell>
          <cell r="F656" t="str">
            <v>8 s/d 14 Oktober 2004</v>
          </cell>
        </row>
        <row r="657">
          <cell r="B657">
            <v>38273</v>
          </cell>
          <cell r="C657">
            <v>41</v>
          </cell>
          <cell r="D657" t="str">
            <v xml:space="preserve">Oktober  </v>
          </cell>
          <cell r="E657" t="str">
            <v>Rabu</v>
          </cell>
          <cell r="F657" t="str">
            <v>8 s/d 14 Oktober 2004</v>
          </cell>
        </row>
        <row r="658">
          <cell r="B658">
            <v>38274</v>
          </cell>
          <cell r="C658">
            <v>41</v>
          </cell>
          <cell r="D658" t="str">
            <v xml:space="preserve">Oktober  </v>
          </cell>
          <cell r="E658" t="str">
            <v>Kamis</v>
          </cell>
          <cell r="F658" t="str">
            <v>8 s/d 14 Oktober 2004</v>
          </cell>
        </row>
        <row r="659">
          <cell r="B659">
            <v>38275</v>
          </cell>
          <cell r="C659">
            <v>42</v>
          </cell>
          <cell r="D659" t="str">
            <v xml:space="preserve">Oktober  </v>
          </cell>
          <cell r="E659" t="str">
            <v>Jumat</v>
          </cell>
          <cell r="F659" t="str">
            <v>15 s/d 21 Oktober 2004</v>
          </cell>
        </row>
        <row r="660">
          <cell r="B660">
            <v>38276</v>
          </cell>
          <cell r="C660">
            <v>42</v>
          </cell>
          <cell r="D660" t="str">
            <v xml:space="preserve">Oktober  </v>
          </cell>
          <cell r="E660" t="str">
            <v>Sabtu</v>
          </cell>
          <cell r="F660" t="str">
            <v>15 s/d 21 Oktober 2004</v>
          </cell>
        </row>
        <row r="661">
          <cell r="B661">
            <v>38277</v>
          </cell>
          <cell r="C661">
            <v>42</v>
          </cell>
          <cell r="D661" t="str">
            <v xml:space="preserve">Oktober  </v>
          </cell>
          <cell r="E661" t="str">
            <v>Minggu</v>
          </cell>
          <cell r="F661" t="str">
            <v>15 s/d 21 Oktober 2004</v>
          </cell>
        </row>
        <row r="662">
          <cell r="B662">
            <v>38278</v>
          </cell>
          <cell r="C662">
            <v>42</v>
          </cell>
          <cell r="D662" t="str">
            <v xml:space="preserve">Oktober  </v>
          </cell>
          <cell r="E662" t="str">
            <v>Senin</v>
          </cell>
          <cell r="F662" t="str">
            <v>15 s/d 21 Oktober 2004</v>
          </cell>
        </row>
        <row r="663">
          <cell r="B663">
            <v>38279</v>
          </cell>
          <cell r="C663">
            <v>42</v>
          </cell>
          <cell r="D663" t="str">
            <v xml:space="preserve">Oktober  </v>
          </cell>
          <cell r="E663" t="str">
            <v>Selasa</v>
          </cell>
          <cell r="F663" t="str">
            <v>15 s/d 21 Oktober 2004</v>
          </cell>
        </row>
        <row r="664">
          <cell r="B664">
            <v>38280</v>
          </cell>
          <cell r="C664">
            <v>42</v>
          </cell>
          <cell r="D664" t="str">
            <v xml:space="preserve">Oktober  </v>
          </cell>
          <cell r="E664" t="str">
            <v>Rabu</v>
          </cell>
          <cell r="F664" t="str">
            <v>15 s/d 21 Oktober 2004</v>
          </cell>
        </row>
        <row r="665">
          <cell r="B665">
            <v>38281</v>
          </cell>
          <cell r="C665">
            <v>42</v>
          </cell>
          <cell r="D665" t="str">
            <v xml:space="preserve">Oktober  </v>
          </cell>
          <cell r="E665" t="str">
            <v>Kamis</v>
          </cell>
          <cell r="F665" t="str">
            <v>15 s/d 21 Oktober 2004</v>
          </cell>
        </row>
        <row r="666">
          <cell r="B666">
            <v>38282</v>
          </cell>
          <cell r="C666">
            <v>43</v>
          </cell>
          <cell r="D666" t="str">
            <v xml:space="preserve">Oktober  </v>
          </cell>
          <cell r="E666" t="str">
            <v>Jumat</v>
          </cell>
          <cell r="F666" t="str">
            <v>22 s/d 28 Oktober 2004</v>
          </cell>
        </row>
        <row r="667">
          <cell r="B667">
            <v>38283</v>
          </cell>
          <cell r="C667">
            <v>43</v>
          </cell>
          <cell r="D667" t="str">
            <v xml:space="preserve">Oktober  </v>
          </cell>
          <cell r="E667" t="str">
            <v>Sabtu</v>
          </cell>
          <cell r="F667" t="str">
            <v>22 s/d 28 Oktober 2004</v>
          </cell>
        </row>
        <row r="668">
          <cell r="B668">
            <v>38284</v>
          </cell>
          <cell r="C668">
            <v>43</v>
          </cell>
          <cell r="D668" t="str">
            <v xml:space="preserve">Oktober  </v>
          </cell>
          <cell r="E668" t="str">
            <v>Minggu</v>
          </cell>
          <cell r="F668" t="str">
            <v>22 s/d 28 Oktober 2004</v>
          </cell>
        </row>
        <row r="669">
          <cell r="B669">
            <v>38285</v>
          </cell>
          <cell r="C669">
            <v>43</v>
          </cell>
          <cell r="D669" t="str">
            <v xml:space="preserve">Oktober  </v>
          </cell>
          <cell r="E669" t="str">
            <v>Senin</v>
          </cell>
          <cell r="F669" t="str">
            <v>22 s/d 28 Oktober 2004</v>
          </cell>
        </row>
        <row r="670">
          <cell r="B670">
            <v>38286</v>
          </cell>
          <cell r="C670">
            <v>43</v>
          </cell>
          <cell r="D670" t="str">
            <v xml:space="preserve">Oktober  </v>
          </cell>
          <cell r="E670" t="str">
            <v>Selasa</v>
          </cell>
          <cell r="F670" t="str">
            <v>22 s/d 28 Oktober 2004</v>
          </cell>
        </row>
        <row r="671">
          <cell r="B671">
            <v>38287</v>
          </cell>
          <cell r="C671">
            <v>43</v>
          </cell>
          <cell r="D671" t="str">
            <v xml:space="preserve">Oktober  </v>
          </cell>
          <cell r="E671" t="str">
            <v>Rabu</v>
          </cell>
          <cell r="F671" t="str">
            <v>22 s/d 28 Oktober 2004</v>
          </cell>
        </row>
        <row r="672">
          <cell r="B672">
            <v>38288</v>
          </cell>
          <cell r="C672">
            <v>43</v>
          </cell>
          <cell r="D672" t="str">
            <v xml:space="preserve">Oktober  </v>
          </cell>
          <cell r="E672" t="str">
            <v>Kamis</v>
          </cell>
          <cell r="F672" t="str">
            <v>22 s/d 28 Oktober 2004</v>
          </cell>
        </row>
        <row r="673">
          <cell r="B673">
            <v>38289</v>
          </cell>
          <cell r="C673">
            <v>44</v>
          </cell>
          <cell r="D673" t="str">
            <v xml:space="preserve">Oktober  </v>
          </cell>
          <cell r="E673" t="str">
            <v>Jumat</v>
          </cell>
          <cell r="F673" t="str">
            <v>29 Oktober 2004 s/d 4 November 2004</v>
          </cell>
        </row>
        <row r="674">
          <cell r="B674">
            <v>38290</v>
          </cell>
          <cell r="C674">
            <v>44</v>
          </cell>
          <cell r="D674" t="str">
            <v xml:space="preserve">Oktober  </v>
          </cell>
          <cell r="E674" t="str">
            <v>Sabtu</v>
          </cell>
          <cell r="F674" t="str">
            <v>29 Oktober 2004 s/d 4 November 2004</v>
          </cell>
        </row>
        <row r="675">
          <cell r="B675">
            <v>38291</v>
          </cell>
          <cell r="C675">
            <v>44</v>
          </cell>
          <cell r="D675" t="str">
            <v>Nopember</v>
          </cell>
          <cell r="E675" t="str">
            <v>Minggu</v>
          </cell>
          <cell r="F675" t="str">
            <v>29 Oktober 2004 s/d 4 November 2004</v>
          </cell>
        </row>
        <row r="676">
          <cell r="B676">
            <v>38292</v>
          </cell>
          <cell r="C676">
            <v>44</v>
          </cell>
          <cell r="D676" t="str">
            <v>Nopember</v>
          </cell>
          <cell r="E676" t="str">
            <v>Senin</v>
          </cell>
          <cell r="F676" t="str">
            <v>29 Oktober 2004 s/d 4 November 2004</v>
          </cell>
        </row>
        <row r="677">
          <cell r="B677">
            <v>38293</v>
          </cell>
          <cell r="C677">
            <v>44</v>
          </cell>
          <cell r="D677" t="str">
            <v>Nopember</v>
          </cell>
          <cell r="E677" t="str">
            <v>Selasa</v>
          </cell>
          <cell r="F677" t="str">
            <v>29 Oktober 2004 s/d 4 November 2004</v>
          </cell>
        </row>
        <row r="678">
          <cell r="B678">
            <v>38294</v>
          </cell>
          <cell r="C678">
            <v>44</v>
          </cell>
          <cell r="D678" t="str">
            <v>Nopember</v>
          </cell>
          <cell r="E678" t="str">
            <v>Rabu</v>
          </cell>
          <cell r="F678" t="str">
            <v>29 Oktober 2004 s/d 4 November 2004</v>
          </cell>
        </row>
        <row r="679">
          <cell r="B679">
            <v>38295</v>
          </cell>
          <cell r="C679">
            <v>44</v>
          </cell>
          <cell r="D679" t="str">
            <v>Nopember</v>
          </cell>
          <cell r="E679" t="str">
            <v>Kamis</v>
          </cell>
          <cell r="F679" t="str">
            <v>29 Oktober 2004 s/d 4 November 2004</v>
          </cell>
        </row>
        <row r="680">
          <cell r="B680">
            <v>38296</v>
          </cell>
          <cell r="C680">
            <v>45</v>
          </cell>
          <cell r="D680" t="str">
            <v>Nopember</v>
          </cell>
          <cell r="E680" t="str">
            <v>Jumat</v>
          </cell>
          <cell r="F680" t="str">
            <v>5 s/d 11 November 2004</v>
          </cell>
        </row>
        <row r="681">
          <cell r="B681">
            <v>38297</v>
          </cell>
          <cell r="C681">
            <v>45</v>
          </cell>
          <cell r="D681" t="str">
            <v>Nopember</v>
          </cell>
          <cell r="E681" t="str">
            <v>Sabtu</v>
          </cell>
          <cell r="F681" t="str">
            <v>5 s/d 11 November 2004</v>
          </cell>
        </row>
        <row r="682">
          <cell r="B682">
            <v>38298</v>
          </cell>
          <cell r="C682">
            <v>45</v>
          </cell>
          <cell r="D682" t="str">
            <v>Nopember</v>
          </cell>
          <cell r="E682" t="str">
            <v>Minggu</v>
          </cell>
          <cell r="F682" t="str">
            <v>5 s/d 11 November 2004</v>
          </cell>
        </row>
        <row r="683">
          <cell r="B683">
            <v>38299</v>
          </cell>
          <cell r="C683">
            <v>45</v>
          </cell>
          <cell r="D683" t="str">
            <v>Nopember</v>
          </cell>
          <cell r="E683" t="str">
            <v>Senin</v>
          </cell>
          <cell r="F683" t="str">
            <v>5 s/d 11 November 2004</v>
          </cell>
        </row>
        <row r="684">
          <cell r="B684">
            <v>38300</v>
          </cell>
          <cell r="C684">
            <v>45</v>
          </cell>
          <cell r="D684" t="str">
            <v>Nopember</v>
          </cell>
          <cell r="E684" t="str">
            <v>Selasa</v>
          </cell>
          <cell r="F684" t="str">
            <v>5 s/d 11 November 2004</v>
          </cell>
        </row>
        <row r="685">
          <cell r="B685">
            <v>38301</v>
          </cell>
          <cell r="C685">
            <v>45</v>
          </cell>
          <cell r="D685" t="str">
            <v>Nopember</v>
          </cell>
          <cell r="E685" t="str">
            <v>Rabu</v>
          </cell>
          <cell r="F685" t="str">
            <v>5 s/d 11 November 2004</v>
          </cell>
        </row>
        <row r="686">
          <cell r="B686">
            <v>38302</v>
          </cell>
          <cell r="C686">
            <v>45</v>
          </cell>
          <cell r="D686" t="str">
            <v>Nopember</v>
          </cell>
          <cell r="E686" t="str">
            <v>Kamis</v>
          </cell>
          <cell r="F686" t="str">
            <v>5 s/d 11 November 2004</v>
          </cell>
        </row>
        <row r="687">
          <cell r="B687">
            <v>38303</v>
          </cell>
          <cell r="C687">
            <v>46</v>
          </cell>
          <cell r="D687" t="str">
            <v>Nopember</v>
          </cell>
          <cell r="E687" t="str">
            <v>Jumat</v>
          </cell>
          <cell r="F687" t="str">
            <v>12 s/d 18 November 2004</v>
          </cell>
        </row>
        <row r="688">
          <cell r="B688">
            <v>38304</v>
          </cell>
          <cell r="C688">
            <v>46</v>
          </cell>
          <cell r="D688" t="str">
            <v>Nopember</v>
          </cell>
          <cell r="E688" t="str">
            <v>Sabtu</v>
          </cell>
          <cell r="F688" t="str">
            <v>12 s/d 18 November 2004</v>
          </cell>
        </row>
        <row r="689">
          <cell r="B689">
            <v>38305</v>
          </cell>
          <cell r="C689">
            <v>46</v>
          </cell>
          <cell r="D689" t="str">
            <v>Nopember</v>
          </cell>
          <cell r="E689" t="str">
            <v>Minggu</v>
          </cell>
          <cell r="F689" t="str">
            <v>12 s/d 18 November 2004</v>
          </cell>
        </row>
        <row r="690">
          <cell r="B690">
            <v>38306</v>
          </cell>
          <cell r="C690">
            <v>46</v>
          </cell>
          <cell r="D690" t="str">
            <v>Nopember</v>
          </cell>
          <cell r="E690" t="str">
            <v>Senin</v>
          </cell>
          <cell r="F690" t="str">
            <v>12 s/d 18 November 2004</v>
          </cell>
        </row>
        <row r="691">
          <cell r="B691">
            <v>38307</v>
          </cell>
          <cell r="C691">
            <v>46</v>
          </cell>
          <cell r="D691" t="str">
            <v>Nopember</v>
          </cell>
          <cell r="E691" t="str">
            <v>Selasa</v>
          </cell>
          <cell r="F691" t="str">
            <v>12 s/d 18 November 2004</v>
          </cell>
        </row>
        <row r="692">
          <cell r="B692">
            <v>38308</v>
          </cell>
          <cell r="C692">
            <v>46</v>
          </cell>
          <cell r="D692" t="str">
            <v>Nopember</v>
          </cell>
          <cell r="E692" t="str">
            <v>Rabu</v>
          </cell>
          <cell r="F692" t="str">
            <v>12 s/d 18 November 2004</v>
          </cell>
        </row>
        <row r="693">
          <cell r="B693">
            <v>38309</v>
          </cell>
          <cell r="C693">
            <v>46</v>
          </cell>
          <cell r="D693" t="str">
            <v>Nopember</v>
          </cell>
          <cell r="E693" t="str">
            <v>Kamis</v>
          </cell>
          <cell r="F693" t="str">
            <v>12 s/d 18 November 2004</v>
          </cell>
        </row>
        <row r="694">
          <cell r="B694">
            <v>38310</v>
          </cell>
          <cell r="C694">
            <v>47</v>
          </cell>
          <cell r="D694" t="str">
            <v>Nopember</v>
          </cell>
          <cell r="E694" t="str">
            <v>Jumat</v>
          </cell>
          <cell r="F694" t="str">
            <v>19 s/d 25 November 2004</v>
          </cell>
        </row>
        <row r="695">
          <cell r="B695">
            <v>38311</v>
          </cell>
          <cell r="C695">
            <v>47</v>
          </cell>
          <cell r="D695" t="str">
            <v>Nopember</v>
          </cell>
          <cell r="E695" t="str">
            <v>Sabtu</v>
          </cell>
          <cell r="F695" t="str">
            <v>19 s/d 25 November 2004</v>
          </cell>
        </row>
        <row r="696">
          <cell r="B696">
            <v>38312</v>
          </cell>
          <cell r="C696">
            <v>47</v>
          </cell>
          <cell r="D696" t="str">
            <v>Nopember</v>
          </cell>
          <cell r="E696" t="str">
            <v>Minggu</v>
          </cell>
          <cell r="F696" t="str">
            <v>19 s/d 25 November 2004</v>
          </cell>
        </row>
        <row r="697">
          <cell r="B697">
            <v>38313</v>
          </cell>
          <cell r="C697">
            <v>47</v>
          </cell>
          <cell r="D697" t="str">
            <v>Nopember</v>
          </cell>
          <cell r="E697" t="str">
            <v>Senin</v>
          </cell>
          <cell r="F697" t="str">
            <v>19 s/d 25 November 2004</v>
          </cell>
        </row>
        <row r="698">
          <cell r="B698">
            <v>38314</v>
          </cell>
          <cell r="C698">
            <v>47</v>
          </cell>
          <cell r="D698" t="str">
            <v>Nopember</v>
          </cell>
          <cell r="E698" t="str">
            <v>Selasa</v>
          </cell>
          <cell r="F698" t="str">
            <v>19 s/d 25 November 2004</v>
          </cell>
        </row>
        <row r="699">
          <cell r="B699">
            <v>38315</v>
          </cell>
          <cell r="C699">
            <v>47</v>
          </cell>
          <cell r="D699" t="str">
            <v>Nopember</v>
          </cell>
          <cell r="E699" t="str">
            <v>Rabu</v>
          </cell>
          <cell r="F699" t="str">
            <v>19 s/d 25 November 2004</v>
          </cell>
        </row>
        <row r="700">
          <cell r="B700">
            <v>38316</v>
          </cell>
          <cell r="C700">
            <v>47</v>
          </cell>
          <cell r="D700" t="str">
            <v>Nopember</v>
          </cell>
          <cell r="E700" t="str">
            <v>Kamis</v>
          </cell>
          <cell r="F700" t="str">
            <v>19 s/d 25 November 2004</v>
          </cell>
        </row>
        <row r="701">
          <cell r="B701">
            <v>38317</v>
          </cell>
          <cell r="C701">
            <v>48</v>
          </cell>
          <cell r="D701" t="str">
            <v>Nopember</v>
          </cell>
          <cell r="E701" t="str">
            <v>Jumat</v>
          </cell>
          <cell r="F701" t="str">
            <v>26 November 2004 s/d 2 Desember 2004</v>
          </cell>
        </row>
        <row r="702">
          <cell r="B702">
            <v>38318</v>
          </cell>
          <cell r="C702">
            <v>48</v>
          </cell>
          <cell r="D702" t="str">
            <v>Nopember</v>
          </cell>
          <cell r="E702" t="str">
            <v>Sabtu</v>
          </cell>
          <cell r="F702" t="str">
            <v>26 November 2004 s/d 2 Desember 2004</v>
          </cell>
        </row>
        <row r="703">
          <cell r="B703">
            <v>38319</v>
          </cell>
          <cell r="C703">
            <v>48</v>
          </cell>
          <cell r="D703" t="str">
            <v>Nopember</v>
          </cell>
          <cell r="E703" t="str">
            <v>Minggu</v>
          </cell>
          <cell r="F703" t="str">
            <v>26 November 2004 s/d 2 Desember 2004</v>
          </cell>
        </row>
        <row r="704">
          <cell r="B704">
            <v>38320</v>
          </cell>
          <cell r="C704">
            <v>48</v>
          </cell>
          <cell r="D704" t="str">
            <v>Nopember</v>
          </cell>
          <cell r="E704" t="str">
            <v>Senin</v>
          </cell>
          <cell r="F704" t="str">
            <v>26 November 2004 s/d 2 Desember 2004</v>
          </cell>
        </row>
        <row r="705">
          <cell r="B705">
            <v>38321</v>
          </cell>
          <cell r="C705">
            <v>48</v>
          </cell>
          <cell r="D705" t="str">
            <v xml:space="preserve">Desember </v>
          </cell>
          <cell r="E705" t="str">
            <v>Selasa</v>
          </cell>
          <cell r="F705" t="str">
            <v>26 November 2004 s/d 2 Desember 2004</v>
          </cell>
        </row>
        <row r="706">
          <cell r="B706">
            <v>38322</v>
          </cell>
          <cell r="C706">
            <v>48</v>
          </cell>
          <cell r="D706" t="str">
            <v xml:space="preserve">Desember </v>
          </cell>
          <cell r="E706" t="str">
            <v>Rabu</v>
          </cell>
          <cell r="F706" t="str">
            <v>26 November 2004 s/d 2 Desember 2004</v>
          </cell>
        </row>
        <row r="707">
          <cell r="B707">
            <v>38323</v>
          </cell>
          <cell r="C707">
            <v>48</v>
          </cell>
          <cell r="D707" t="str">
            <v xml:space="preserve">Desember </v>
          </cell>
          <cell r="E707" t="str">
            <v>Kamis</v>
          </cell>
          <cell r="F707" t="str">
            <v>26 November 2004 s/d 2 Desember 2004</v>
          </cell>
        </row>
        <row r="708">
          <cell r="B708">
            <v>38324</v>
          </cell>
          <cell r="C708">
            <v>49</v>
          </cell>
          <cell r="D708" t="str">
            <v xml:space="preserve">Desember </v>
          </cell>
          <cell r="E708" t="str">
            <v>Jumat</v>
          </cell>
          <cell r="F708" t="str">
            <v xml:space="preserve">3 s/d 9 Desember 2004 </v>
          </cell>
        </row>
        <row r="709">
          <cell r="B709">
            <v>38325</v>
          </cell>
          <cell r="C709">
            <v>49</v>
          </cell>
          <cell r="D709" t="str">
            <v xml:space="preserve">Desember </v>
          </cell>
          <cell r="E709" t="str">
            <v>Sabtu</v>
          </cell>
          <cell r="F709" t="str">
            <v xml:space="preserve">3 s/d 9 Desember 2004 </v>
          </cell>
        </row>
        <row r="710">
          <cell r="B710">
            <v>38326</v>
          </cell>
          <cell r="C710">
            <v>49</v>
          </cell>
          <cell r="D710" t="str">
            <v xml:space="preserve">Desember </v>
          </cell>
          <cell r="E710" t="str">
            <v>Minggu</v>
          </cell>
          <cell r="F710" t="str">
            <v xml:space="preserve">3 s/d 9 Desember 2004 </v>
          </cell>
        </row>
        <row r="711">
          <cell r="B711">
            <v>38327</v>
          </cell>
          <cell r="C711">
            <v>49</v>
          </cell>
          <cell r="D711" t="str">
            <v xml:space="preserve">Desember </v>
          </cell>
          <cell r="E711" t="str">
            <v>Senin</v>
          </cell>
          <cell r="F711" t="str">
            <v xml:space="preserve">3 s/d 9 Desember 2004 </v>
          </cell>
        </row>
        <row r="712">
          <cell r="B712">
            <v>38328</v>
          </cell>
          <cell r="C712">
            <v>49</v>
          </cell>
          <cell r="D712" t="str">
            <v xml:space="preserve">Desember </v>
          </cell>
          <cell r="E712" t="str">
            <v>Selasa</v>
          </cell>
          <cell r="F712" t="str">
            <v xml:space="preserve">3 s/d 9 Desember 2004 </v>
          </cell>
        </row>
        <row r="713">
          <cell r="B713">
            <v>38329</v>
          </cell>
          <cell r="C713">
            <v>49</v>
          </cell>
          <cell r="D713" t="str">
            <v xml:space="preserve">Desember </v>
          </cell>
          <cell r="E713" t="str">
            <v>Rabu</v>
          </cell>
          <cell r="F713" t="str">
            <v xml:space="preserve">3 s/d 9 Desember 2004 </v>
          </cell>
        </row>
        <row r="714">
          <cell r="B714">
            <v>38330</v>
          </cell>
          <cell r="C714">
            <v>49</v>
          </cell>
          <cell r="D714" t="str">
            <v xml:space="preserve">Desember </v>
          </cell>
          <cell r="E714" t="str">
            <v>Kamis</v>
          </cell>
          <cell r="F714" t="str">
            <v xml:space="preserve">3 s/d 9 Desember 2004 </v>
          </cell>
        </row>
        <row r="715">
          <cell r="B715">
            <v>38331</v>
          </cell>
          <cell r="C715">
            <v>50</v>
          </cell>
          <cell r="D715" t="str">
            <v xml:space="preserve">Desember </v>
          </cell>
          <cell r="E715" t="str">
            <v>Jumat</v>
          </cell>
          <cell r="F715" t="str">
            <v xml:space="preserve">10 s/d 16 Desember 2004 </v>
          </cell>
        </row>
        <row r="716">
          <cell r="B716">
            <v>38332</v>
          </cell>
          <cell r="C716">
            <v>50</v>
          </cell>
          <cell r="D716" t="str">
            <v xml:space="preserve">Desember </v>
          </cell>
          <cell r="E716" t="str">
            <v>Sabtu</v>
          </cell>
          <cell r="F716" t="str">
            <v xml:space="preserve">10 s/d 16 Desember 2004 </v>
          </cell>
        </row>
        <row r="717">
          <cell r="B717">
            <v>38333</v>
          </cell>
          <cell r="C717">
            <v>50</v>
          </cell>
          <cell r="D717" t="str">
            <v xml:space="preserve">Desember </v>
          </cell>
          <cell r="E717" t="str">
            <v>Minggu</v>
          </cell>
          <cell r="F717" t="str">
            <v xml:space="preserve">10 s/d 16 Desember 2004 </v>
          </cell>
        </row>
        <row r="718">
          <cell r="B718">
            <v>38334</v>
          </cell>
          <cell r="C718">
            <v>50</v>
          </cell>
          <cell r="D718" t="str">
            <v xml:space="preserve">Desember </v>
          </cell>
          <cell r="E718" t="str">
            <v>Senin</v>
          </cell>
          <cell r="F718" t="str">
            <v xml:space="preserve">10 s/d 16 Desember 2004 </v>
          </cell>
        </row>
        <row r="719">
          <cell r="B719">
            <v>38335</v>
          </cell>
          <cell r="C719">
            <v>50</v>
          </cell>
          <cell r="D719" t="str">
            <v xml:space="preserve">Desember </v>
          </cell>
          <cell r="E719" t="str">
            <v>Selasa</v>
          </cell>
          <cell r="F719" t="str">
            <v xml:space="preserve">10 s/d 16 Desember 2004 </v>
          </cell>
        </row>
        <row r="720">
          <cell r="B720">
            <v>38336</v>
          </cell>
          <cell r="C720">
            <v>50</v>
          </cell>
          <cell r="D720" t="str">
            <v xml:space="preserve">Desember </v>
          </cell>
          <cell r="E720" t="str">
            <v>Rabu</v>
          </cell>
          <cell r="F720" t="str">
            <v xml:space="preserve">10 s/d 16 Desember 2004 </v>
          </cell>
        </row>
        <row r="721">
          <cell r="B721">
            <v>38337</v>
          </cell>
          <cell r="C721">
            <v>50</v>
          </cell>
          <cell r="D721" t="str">
            <v xml:space="preserve">Desember </v>
          </cell>
          <cell r="E721" t="str">
            <v>Kamis</v>
          </cell>
          <cell r="F721" t="str">
            <v xml:space="preserve">10 s/d 16 Desember 2004 </v>
          </cell>
        </row>
        <row r="722">
          <cell r="B722">
            <v>38338</v>
          </cell>
          <cell r="C722">
            <v>51</v>
          </cell>
          <cell r="D722" t="str">
            <v xml:space="preserve">Desember </v>
          </cell>
          <cell r="E722" t="str">
            <v>Jumat</v>
          </cell>
          <cell r="F722" t="str">
            <v xml:space="preserve">17 s/d 23 Desember 2004 </v>
          </cell>
        </row>
        <row r="723">
          <cell r="B723">
            <v>38339</v>
          </cell>
          <cell r="C723">
            <v>51</v>
          </cell>
          <cell r="D723" t="str">
            <v xml:space="preserve">Desember </v>
          </cell>
          <cell r="E723" t="str">
            <v>Sabtu</v>
          </cell>
          <cell r="F723" t="str">
            <v xml:space="preserve">17 s/d 23 Desember 2004 </v>
          </cell>
        </row>
        <row r="724">
          <cell r="B724">
            <v>38340</v>
          </cell>
          <cell r="C724">
            <v>51</v>
          </cell>
          <cell r="D724" t="str">
            <v xml:space="preserve">Desember </v>
          </cell>
          <cell r="E724" t="str">
            <v>Minggu</v>
          </cell>
          <cell r="F724" t="str">
            <v xml:space="preserve">17 s/d 23 Desember 2004 </v>
          </cell>
        </row>
        <row r="725">
          <cell r="B725">
            <v>38341</v>
          </cell>
          <cell r="C725">
            <v>51</v>
          </cell>
          <cell r="D725" t="str">
            <v xml:space="preserve">Desember </v>
          </cell>
          <cell r="E725" t="str">
            <v>Senin</v>
          </cell>
          <cell r="F725" t="str">
            <v xml:space="preserve">17 s/d 23 Desember 2004 </v>
          </cell>
        </row>
        <row r="726">
          <cell r="B726">
            <v>38342</v>
          </cell>
          <cell r="C726">
            <v>51</v>
          </cell>
          <cell r="D726" t="str">
            <v xml:space="preserve">Desember </v>
          </cell>
          <cell r="E726" t="str">
            <v>Selasa</v>
          </cell>
          <cell r="F726" t="str">
            <v xml:space="preserve">17 s/d 23 Desember 2004 </v>
          </cell>
        </row>
        <row r="727">
          <cell r="B727">
            <v>38343</v>
          </cell>
          <cell r="C727">
            <v>51</v>
          </cell>
          <cell r="D727" t="str">
            <v xml:space="preserve">Desember </v>
          </cell>
          <cell r="E727" t="str">
            <v>Rabu</v>
          </cell>
          <cell r="F727" t="str">
            <v xml:space="preserve">17 s/d 23 Desember 2004 </v>
          </cell>
        </row>
        <row r="728">
          <cell r="B728">
            <v>38344</v>
          </cell>
          <cell r="C728">
            <v>51</v>
          </cell>
          <cell r="D728" t="str">
            <v xml:space="preserve">Desember </v>
          </cell>
          <cell r="E728" t="str">
            <v>Kamis</v>
          </cell>
          <cell r="F728" t="str">
            <v xml:space="preserve">17 s/d 23 Desember 2004 </v>
          </cell>
        </row>
        <row r="729">
          <cell r="B729">
            <v>38345</v>
          </cell>
          <cell r="C729">
            <v>52</v>
          </cell>
          <cell r="D729" t="str">
            <v xml:space="preserve">Desember </v>
          </cell>
          <cell r="E729" t="str">
            <v>Jumat</v>
          </cell>
          <cell r="F729" t="str">
            <v xml:space="preserve">24 s/d 31 Desember 2004 </v>
          </cell>
        </row>
        <row r="730">
          <cell r="B730">
            <v>38346</v>
          </cell>
          <cell r="C730">
            <v>52</v>
          </cell>
          <cell r="D730" t="str">
            <v xml:space="preserve">Desember </v>
          </cell>
          <cell r="E730" t="str">
            <v>Sabtu</v>
          </cell>
          <cell r="F730" t="str">
            <v xml:space="preserve">24 s/d 31 Desember 2004 </v>
          </cell>
        </row>
        <row r="731">
          <cell r="B731">
            <v>38347</v>
          </cell>
          <cell r="C731">
            <v>52</v>
          </cell>
          <cell r="D731" t="str">
            <v xml:space="preserve">Desember </v>
          </cell>
          <cell r="E731" t="str">
            <v>Minggu</v>
          </cell>
          <cell r="F731" t="str">
            <v xml:space="preserve">24 s/d 31 Desember 2004 </v>
          </cell>
        </row>
        <row r="732">
          <cell r="B732">
            <v>38348</v>
          </cell>
          <cell r="C732">
            <v>52</v>
          </cell>
          <cell r="D732" t="str">
            <v xml:space="preserve">Desember </v>
          </cell>
          <cell r="E732" t="str">
            <v>Senin</v>
          </cell>
          <cell r="F732" t="str">
            <v xml:space="preserve">24 s/d 31 Desember 2004 </v>
          </cell>
        </row>
        <row r="733">
          <cell r="B733">
            <v>38349</v>
          </cell>
          <cell r="C733">
            <v>52</v>
          </cell>
          <cell r="D733" t="str">
            <v xml:space="preserve">Desember </v>
          </cell>
          <cell r="E733" t="str">
            <v>Selasa</v>
          </cell>
          <cell r="F733" t="str">
            <v xml:space="preserve">24 s/d 31 Desember 2004 </v>
          </cell>
        </row>
        <row r="734">
          <cell r="B734">
            <v>38350</v>
          </cell>
          <cell r="C734">
            <v>52</v>
          </cell>
          <cell r="D734" t="str">
            <v xml:space="preserve">Desember </v>
          </cell>
          <cell r="E734" t="str">
            <v>Rabu</v>
          </cell>
          <cell r="F734" t="str">
            <v xml:space="preserve">24 s/d 31 Desember 2004 </v>
          </cell>
        </row>
        <row r="735">
          <cell r="B735">
            <v>38351</v>
          </cell>
          <cell r="C735">
            <v>52</v>
          </cell>
          <cell r="D735" t="str">
            <v xml:space="preserve">Desember </v>
          </cell>
          <cell r="E735" t="str">
            <v>Kamis</v>
          </cell>
          <cell r="F735" t="str">
            <v xml:space="preserve">24 s/d 31 Desember 2004 </v>
          </cell>
        </row>
        <row r="736">
          <cell r="B736">
            <v>38352</v>
          </cell>
          <cell r="C736">
            <v>52</v>
          </cell>
          <cell r="D736" t="str">
            <v xml:space="preserve">Desember </v>
          </cell>
          <cell r="E736" t="str">
            <v>Jumat</v>
          </cell>
          <cell r="F736" t="str">
            <v xml:space="preserve">24 s/d 31 Desember 2004 </v>
          </cell>
        </row>
      </sheetData>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KP"/>
      <sheetName val="INPUT"/>
      <sheetName val="AJE"/>
      <sheetName val="BB"/>
      <sheetName val="BANK"/>
      <sheetName val="AT"/>
      <sheetName val="DRAFT"/>
      <sheetName val="induk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AS"/>
      <sheetName val="EDIT"/>
      <sheetName val="GL"/>
      <sheetName val="TB"/>
      <sheetName val="BS"/>
      <sheetName val="IS"/>
      <sheetName val="LTD"/>
      <sheetName val="DETAIL_BS"/>
      <sheetName val="DETAIL_IS"/>
      <sheetName val="DETAIL_KP"/>
      <sheetName val="DETAIL_NOP"/>
      <sheetName val="TABEL"/>
      <sheetName val="ARKA"/>
      <sheetName val="ANALISA"/>
      <sheetName val="CHART"/>
      <sheetName val="GL ExcelV5 Selyca Mulia 2009"/>
    </sheetNames>
    <sheetDataSet>
      <sheetData sheetId="0" refreshError="1"/>
      <sheetData sheetId="1"/>
      <sheetData sheetId="2"/>
      <sheetData sheetId="3">
        <row r="11">
          <cell r="G11" t="str">
            <v>1-100.01.01</v>
          </cell>
        </row>
      </sheetData>
      <sheetData sheetId="4"/>
      <sheetData sheetId="5" refreshError="1"/>
      <sheetData sheetId="6" refreshError="1"/>
      <sheetData sheetId="7" refreshError="1"/>
      <sheetData sheetId="8" refreshError="1"/>
      <sheetData sheetId="9">
        <row r="10">
          <cell r="E10">
            <v>0</v>
          </cell>
        </row>
      </sheetData>
      <sheetData sheetId="10">
        <row r="10">
          <cell r="E10">
            <v>0</v>
          </cell>
        </row>
      </sheetData>
      <sheetData sheetId="11">
        <row r="10">
          <cell r="E10">
            <v>0</v>
          </cell>
        </row>
      </sheetData>
      <sheetData sheetId="12">
        <row r="13">
          <cell r="W13">
            <v>40178</v>
          </cell>
        </row>
      </sheetData>
      <sheetData sheetId="13" refreshError="1"/>
      <sheetData sheetId="14" refreshError="1"/>
      <sheetData sheetId="15" refreshError="1"/>
      <sheetData sheetId="16"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POTONGAN (2)"/>
      <sheetName val="KELUAR 1999"/>
      <sheetName val="rekap keluar masuk anggota"/>
      <sheetName val="DAFTAR POTONGAN"/>
      <sheetName val="rekap potongan tetap"/>
      <sheetName val="sisuka staf"/>
      <sheetName val="rekap anggota"/>
      <sheetName val="staf"/>
      <sheetName val="pelaksana"/>
      <sheetName val="kkwt musiman"/>
      <sheetName val="pensiunan"/>
      <sheetName val="karyawan kop"/>
      <sheetName val="LAIN-2"/>
      <sheetName val="potongan pen n staf"/>
      <sheetName val="Sheet1"/>
      <sheetName val="pelaksana (2)"/>
      <sheetName val="sisuka pelaksana"/>
      <sheetName val="sisuka pelaksana (2)"/>
      <sheetName val="tanda terima staf"/>
      <sheetName val="rekap sisuka bagian"/>
      <sheetName val="tanada terima sisuka pelaksana"/>
      <sheetName val="sisuka KKWT"/>
      <sheetName val="rekap sisukja"/>
      <sheetName val="tanda sisuka kkwt"/>
      <sheetName val="maret 2001"/>
      <sheetName val="kbextra"/>
      <sheetName val="kbpens"/>
      <sheetName val="kasbonbirupg (2)"/>
      <sheetName val="kasbon potongan"/>
      <sheetName val="kasbonbirupg"/>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AP"/>
      <sheetName val="Realisasi"/>
      <sheetName val="Laporan Mingguan"/>
      <sheetName val="Data DPU"/>
      <sheetName val="DPU KAS"/>
      <sheetName val="Asuransi"/>
      <sheetName val="DPU KAS (2)"/>
      <sheetName val="kalender"/>
      <sheetName val="Data SPUM"/>
      <sheetName val="Slip SPUM"/>
      <sheetName val="Laporan Mingguan m 26"/>
      <sheetName val="Ren &amp; Real"/>
      <sheetName val="Ren &amp; Real Biaya"/>
      <sheetName val="Data LPJUM"/>
      <sheetName val="LPJUM"/>
      <sheetName val="DPU"/>
      <sheetName val="JADI"/>
      <sheetName val="Laporan_Mingguan"/>
      <sheetName val="Data_DPU"/>
      <sheetName val="DPU_KAS"/>
      <sheetName val="DPU_KAS_(2)"/>
      <sheetName val="Data_SPUM"/>
      <sheetName val="Slip_SPUM"/>
      <sheetName val="Laporan_Mingguan_m_26"/>
      <sheetName val="KMODITI"/>
    </sheetNames>
    <sheetDataSet>
      <sheetData sheetId="0"/>
      <sheetData sheetId="1"/>
      <sheetData sheetId="2"/>
      <sheetData sheetId="3"/>
      <sheetData sheetId="4"/>
      <sheetData sheetId="5"/>
      <sheetData sheetId="6"/>
      <sheetData sheetId="7">
        <row r="4">
          <cell r="C4">
            <v>1</v>
          </cell>
          <cell r="D4" t="str">
            <v>Januari</v>
          </cell>
          <cell r="E4" t="str">
            <v>Sabtu</v>
          </cell>
          <cell r="F4" t="str">
            <v>1 - 6 Januari 2005</v>
          </cell>
        </row>
        <row r="5">
          <cell r="C5">
            <v>1</v>
          </cell>
          <cell r="D5" t="str">
            <v>Januari</v>
          </cell>
          <cell r="E5" t="str">
            <v>Minggu</v>
          </cell>
          <cell r="F5" t="str">
            <v>1 - 6 Januari 2005</v>
          </cell>
        </row>
        <row r="6">
          <cell r="C6">
            <v>1</v>
          </cell>
          <cell r="D6" t="str">
            <v>Januari</v>
          </cell>
          <cell r="E6" t="str">
            <v>Senin</v>
          </cell>
          <cell r="F6" t="str">
            <v>1 - 6 Januari 2005</v>
          </cell>
        </row>
        <row r="7">
          <cell r="C7">
            <v>1</v>
          </cell>
          <cell r="D7" t="str">
            <v>Januari</v>
          </cell>
          <cell r="E7" t="str">
            <v>Selasa</v>
          </cell>
          <cell r="F7" t="str">
            <v>1 - 6 Januari 2005</v>
          </cell>
        </row>
        <row r="8">
          <cell r="C8">
            <v>1</v>
          </cell>
          <cell r="D8" t="str">
            <v>Januari</v>
          </cell>
          <cell r="E8" t="str">
            <v>Rabu</v>
          </cell>
          <cell r="F8" t="str">
            <v>1 - 6 Januari 2005</v>
          </cell>
        </row>
        <row r="9">
          <cell r="C9">
            <v>1</v>
          </cell>
          <cell r="D9" t="str">
            <v>Januari</v>
          </cell>
          <cell r="E9" t="str">
            <v>Kamis</v>
          </cell>
          <cell r="F9" t="str">
            <v>1 - 6 Januari 2005</v>
          </cell>
        </row>
        <row r="10">
          <cell r="C10">
            <v>2</v>
          </cell>
          <cell r="D10" t="str">
            <v>Januari</v>
          </cell>
          <cell r="E10" t="str">
            <v>Jumat</v>
          </cell>
          <cell r="F10" t="str">
            <v>7 - 13 Januari 2005</v>
          </cell>
        </row>
        <row r="11">
          <cell r="C11">
            <v>2</v>
          </cell>
          <cell r="D11" t="str">
            <v>Januari</v>
          </cell>
          <cell r="E11" t="str">
            <v>Sabtu</v>
          </cell>
          <cell r="F11" t="str">
            <v>7 - 13 Januari 2005</v>
          </cell>
        </row>
        <row r="12">
          <cell r="C12">
            <v>2</v>
          </cell>
          <cell r="D12" t="str">
            <v>Januari</v>
          </cell>
          <cell r="E12" t="str">
            <v>Minggu</v>
          </cell>
          <cell r="F12" t="str">
            <v>7 - 13 Januari 2005</v>
          </cell>
        </row>
        <row r="13">
          <cell r="C13">
            <v>2</v>
          </cell>
          <cell r="D13" t="str">
            <v>Januari</v>
          </cell>
          <cell r="E13" t="str">
            <v>Senin</v>
          </cell>
          <cell r="F13" t="str">
            <v>7 - 13 Januari 2005</v>
          </cell>
        </row>
        <row r="14">
          <cell r="C14">
            <v>2</v>
          </cell>
          <cell r="D14" t="str">
            <v>Januari</v>
          </cell>
          <cell r="E14" t="str">
            <v>Selasa</v>
          </cell>
          <cell r="F14" t="str">
            <v>7 - 13 Januari 2005</v>
          </cell>
        </row>
        <row r="15">
          <cell r="C15">
            <v>2</v>
          </cell>
          <cell r="D15" t="str">
            <v>Januari</v>
          </cell>
          <cell r="E15" t="str">
            <v>Rabu</v>
          </cell>
          <cell r="F15" t="str">
            <v>7 - 13 Januari 2005</v>
          </cell>
        </row>
        <row r="16">
          <cell r="C16">
            <v>2</v>
          </cell>
          <cell r="D16" t="str">
            <v>Januari</v>
          </cell>
          <cell r="E16" t="str">
            <v>Kamis</v>
          </cell>
          <cell r="F16" t="str">
            <v>7 - 13 Januari 2005</v>
          </cell>
        </row>
        <row r="17">
          <cell r="C17">
            <v>3</v>
          </cell>
          <cell r="D17" t="str">
            <v>Januari</v>
          </cell>
          <cell r="E17" t="str">
            <v>Jumat</v>
          </cell>
          <cell r="F17" t="str">
            <v>14 - 20 Januari 2005</v>
          </cell>
        </row>
        <row r="18">
          <cell r="C18">
            <v>3</v>
          </cell>
          <cell r="D18" t="str">
            <v>Januari</v>
          </cell>
          <cell r="E18" t="str">
            <v>Sabtu</v>
          </cell>
          <cell r="F18" t="str">
            <v>14 - 20 Januari 2005</v>
          </cell>
        </row>
        <row r="19">
          <cell r="C19">
            <v>3</v>
          </cell>
          <cell r="D19" t="str">
            <v>Januari</v>
          </cell>
          <cell r="E19" t="str">
            <v>Minggu</v>
          </cell>
          <cell r="F19" t="str">
            <v>14 - 20 Januari 2005</v>
          </cell>
        </row>
        <row r="20">
          <cell r="C20">
            <v>3</v>
          </cell>
          <cell r="D20" t="str">
            <v>Januari</v>
          </cell>
          <cell r="E20" t="str">
            <v>Senin</v>
          </cell>
          <cell r="F20" t="str">
            <v>14 - 20 Januari 2005</v>
          </cell>
        </row>
        <row r="21">
          <cell r="C21">
            <v>3</v>
          </cell>
          <cell r="D21" t="str">
            <v>Januari</v>
          </cell>
          <cell r="E21" t="str">
            <v>Selasa</v>
          </cell>
          <cell r="F21" t="str">
            <v>14 - 20 Januari 2005</v>
          </cell>
        </row>
        <row r="22">
          <cell r="C22">
            <v>3</v>
          </cell>
          <cell r="D22" t="str">
            <v>Januari</v>
          </cell>
          <cell r="E22" t="str">
            <v>Rabu</v>
          </cell>
          <cell r="F22" t="str">
            <v>14 - 20 Januari 2005</v>
          </cell>
        </row>
        <row r="23">
          <cell r="C23">
            <v>3</v>
          </cell>
          <cell r="D23" t="str">
            <v>Januari</v>
          </cell>
          <cell r="E23" t="str">
            <v>Kamis</v>
          </cell>
          <cell r="F23" t="str">
            <v>14 - 20 Januari 2005</v>
          </cell>
        </row>
        <row r="24">
          <cell r="C24">
            <v>4</v>
          </cell>
          <cell r="D24" t="str">
            <v>Januari</v>
          </cell>
          <cell r="E24" t="str">
            <v>Jumat</v>
          </cell>
          <cell r="F24" t="str">
            <v>21 - 27  Januari 2005</v>
          </cell>
        </row>
        <row r="25">
          <cell r="C25">
            <v>4</v>
          </cell>
          <cell r="D25" t="str">
            <v>Januari</v>
          </cell>
          <cell r="E25" t="str">
            <v>Sabtu</v>
          </cell>
          <cell r="F25" t="str">
            <v>21 - 27  Januari 2005</v>
          </cell>
        </row>
        <row r="26">
          <cell r="C26">
            <v>4</v>
          </cell>
          <cell r="D26" t="str">
            <v>Januari</v>
          </cell>
          <cell r="E26" t="str">
            <v>Minggu</v>
          </cell>
          <cell r="F26" t="str">
            <v>21 - 27  Januari 2005</v>
          </cell>
        </row>
        <row r="27">
          <cell r="C27">
            <v>4</v>
          </cell>
          <cell r="D27" t="str">
            <v>Januari</v>
          </cell>
          <cell r="E27" t="str">
            <v>Senin</v>
          </cell>
          <cell r="F27" t="str">
            <v>21 - 27  Januari 2005</v>
          </cell>
        </row>
        <row r="28">
          <cell r="C28">
            <v>4</v>
          </cell>
          <cell r="D28" t="str">
            <v>Januari</v>
          </cell>
          <cell r="E28" t="str">
            <v>Selasa</v>
          </cell>
          <cell r="F28" t="str">
            <v>21 - 27  Januari 2005</v>
          </cell>
        </row>
        <row r="29">
          <cell r="C29">
            <v>4</v>
          </cell>
          <cell r="D29" t="str">
            <v>Januari</v>
          </cell>
          <cell r="E29" t="str">
            <v>Rabu</v>
          </cell>
          <cell r="F29" t="str">
            <v>21 - 27  Januari 2005</v>
          </cell>
        </row>
        <row r="30">
          <cell r="C30">
            <v>4</v>
          </cell>
          <cell r="D30" t="str">
            <v>Januari</v>
          </cell>
          <cell r="E30" t="str">
            <v>Kamis</v>
          </cell>
          <cell r="F30" t="str">
            <v>21 - 27  Januari 2005</v>
          </cell>
        </row>
        <row r="31">
          <cell r="C31">
            <v>5</v>
          </cell>
          <cell r="D31" t="str">
            <v>Januari</v>
          </cell>
          <cell r="E31" t="str">
            <v>Jumat</v>
          </cell>
          <cell r="F31" t="str">
            <v>28 Januari - 3 Februari  2005</v>
          </cell>
        </row>
        <row r="32">
          <cell r="C32">
            <v>5</v>
          </cell>
          <cell r="D32" t="str">
            <v>Januari</v>
          </cell>
          <cell r="E32" t="str">
            <v>Sabtu</v>
          </cell>
          <cell r="F32" t="str">
            <v>28 Januari - 3 Februari  2005</v>
          </cell>
        </row>
        <row r="33">
          <cell r="C33">
            <v>5</v>
          </cell>
          <cell r="D33" t="str">
            <v>Januari</v>
          </cell>
          <cell r="E33" t="str">
            <v>Minggu</v>
          </cell>
          <cell r="F33" t="str">
            <v>28 Januari - 3 Februari  2005</v>
          </cell>
        </row>
        <row r="34">
          <cell r="C34">
            <v>5</v>
          </cell>
          <cell r="D34" t="str">
            <v>Januari</v>
          </cell>
          <cell r="E34" t="str">
            <v>Senin</v>
          </cell>
          <cell r="F34" t="str">
            <v>28 Januari - 3 Februari  2005</v>
          </cell>
        </row>
        <row r="35">
          <cell r="C35">
            <v>5</v>
          </cell>
          <cell r="D35" t="str">
            <v>Februari</v>
          </cell>
          <cell r="E35" t="str">
            <v>Selasa</v>
          </cell>
          <cell r="F35" t="str">
            <v>28 Januari - 3 Februari  2005</v>
          </cell>
        </row>
        <row r="36">
          <cell r="C36">
            <v>5</v>
          </cell>
          <cell r="D36" t="str">
            <v>Februari</v>
          </cell>
          <cell r="E36" t="str">
            <v>Rabu</v>
          </cell>
          <cell r="F36" t="str">
            <v>28 Januari - 3 Februari  2005</v>
          </cell>
        </row>
        <row r="37">
          <cell r="C37">
            <v>5</v>
          </cell>
          <cell r="D37" t="str">
            <v>Februari</v>
          </cell>
          <cell r="E37" t="str">
            <v>Kamis</v>
          </cell>
          <cell r="F37" t="str">
            <v>28 Januari - 3 Februari  2005</v>
          </cell>
        </row>
        <row r="38">
          <cell r="C38">
            <v>6</v>
          </cell>
          <cell r="D38" t="str">
            <v>Februari</v>
          </cell>
          <cell r="E38" t="str">
            <v>Jumat</v>
          </cell>
          <cell r="F38" t="str">
            <v>4 - 10 Februari  2005</v>
          </cell>
        </row>
        <row r="39">
          <cell r="C39">
            <v>6</v>
          </cell>
          <cell r="D39" t="str">
            <v>Februari</v>
          </cell>
          <cell r="E39" t="str">
            <v>Sabtu</v>
          </cell>
          <cell r="F39" t="str">
            <v>4 - 10 Februari  2005</v>
          </cell>
        </row>
        <row r="40">
          <cell r="C40">
            <v>6</v>
          </cell>
          <cell r="D40" t="str">
            <v>Februari</v>
          </cell>
          <cell r="E40" t="str">
            <v>Minggu</v>
          </cell>
          <cell r="F40" t="str">
            <v>4 - 10 Februari  2005</v>
          </cell>
        </row>
        <row r="41">
          <cell r="C41">
            <v>6</v>
          </cell>
          <cell r="D41" t="str">
            <v>Februari</v>
          </cell>
          <cell r="E41" t="str">
            <v>Senin</v>
          </cell>
          <cell r="F41" t="str">
            <v>4 - 10 Februari  2005</v>
          </cell>
        </row>
        <row r="42">
          <cell r="C42">
            <v>6</v>
          </cell>
          <cell r="D42" t="str">
            <v>Februari</v>
          </cell>
          <cell r="E42" t="str">
            <v>Selasa</v>
          </cell>
          <cell r="F42" t="str">
            <v>4 - 10 Februari  2005</v>
          </cell>
        </row>
        <row r="43">
          <cell r="C43">
            <v>6</v>
          </cell>
          <cell r="D43" t="str">
            <v>Februari</v>
          </cell>
          <cell r="E43" t="str">
            <v>Rabu</v>
          </cell>
          <cell r="F43" t="str">
            <v>4 - 10 Februari  2005</v>
          </cell>
        </row>
        <row r="44">
          <cell r="C44">
            <v>6</v>
          </cell>
          <cell r="D44" t="str">
            <v>Februari</v>
          </cell>
          <cell r="E44" t="str">
            <v>Kamis</v>
          </cell>
          <cell r="F44" t="str">
            <v>4 - 10 Februari  2005</v>
          </cell>
        </row>
        <row r="45">
          <cell r="C45">
            <v>7</v>
          </cell>
          <cell r="D45" t="str">
            <v>Februari</v>
          </cell>
          <cell r="E45" t="str">
            <v>Jumat</v>
          </cell>
          <cell r="F45" t="str">
            <v>11 - 16  Februari  2005</v>
          </cell>
        </row>
        <row r="46">
          <cell r="C46">
            <v>7</v>
          </cell>
          <cell r="D46" t="str">
            <v>Februari</v>
          </cell>
          <cell r="E46" t="str">
            <v>Sabtu</v>
          </cell>
          <cell r="F46" t="str">
            <v>11 - 16  Februari  2005</v>
          </cell>
        </row>
        <row r="47">
          <cell r="C47">
            <v>7</v>
          </cell>
          <cell r="D47" t="str">
            <v>Februari</v>
          </cell>
          <cell r="E47" t="str">
            <v>Minggu</v>
          </cell>
          <cell r="F47" t="str">
            <v>11 - 16  Februari  2005</v>
          </cell>
        </row>
        <row r="48">
          <cell r="C48">
            <v>7</v>
          </cell>
          <cell r="D48" t="str">
            <v>Februari</v>
          </cell>
          <cell r="E48" t="str">
            <v>Senin</v>
          </cell>
          <cell r="F48" t="str">
            <v>11 - 16  Februari  2005</v>
          </cell>
        </row>
        <row r="49">
          <cell r="C49">
            <v>7</v>
          </cell>
          <cell r="D49" t="str">
            <v>Februari</v>
          </cell>
          <cell r="E49" t="str">
            <v>Selasa</v>
          </cell>
          <cell r="F49" t="str">
            <v>11 - 16  Februari  2005</v>
          </cell>
        </row>
        <row r="50">
          <cell r="C50">
            <v>7</v>
          </cell>
          <cell r="D50" t="str">
            <v>Februari</v>
          </cell>
          <cell r="E50" t="str">
            <v>Rabu</v>
          </cell>
          <cell r="F50" t="str">
            <v>11 - 16  Februari  2005</v>
          </cell>
        </row>
        <row r="51">
          <cell r="C51">
            <v>8</v>
          </cell>
          <cell r="D51" t="str">
            <v>Februari</v>
          </cell>
          <cell r="E51" t="str">
            <v>Kamis</v>
          </cell>
          <cell r="F51" t="str">
            <v>17 - 23  Februari  2005</v>
          </cell>
        </row>
        <row r="52">
          <cell r="C52">
            <v>8</v>
          </cell>
          <cell r="D52" t="str">
            <v>Februari</v>
          </cell>
          <cell r="E52" t="str">
            <v>Jumat</v>
          </cell>
          <cell r="F52" t="str">
            <v>17 - 23  Februari  2005</v>
          </cell>
        </row>
        <row r="53">
          <cell r="C53">
            <v>8</v>
          </cell>
          <cell r="D53" t="str">
            <v>Februari</v>
          </cell>
          <cell r="E53" t="str">
            <v>Sabtu</v>
          </cell>
          <cell r="F53" t="str">
            <v>17 - 23  Februari  2005</v>
          </cell>
        </row>
        <row r="54">
          <cell r="C54">
            <v>8</v>
          </cell>
          <cell r="D54" t="str">
            <v>Februari</v>
          </cell>
          <cell r="E54" t="str">
            <v>Minggu</v>
          </cell>
          <cell r="F54" t="str">
            <v>17 - 23  Februari  2005</v>
          </cell>
        </row>
        <row r="55">
          <cell r="C55">
            <v>8</v>
          </cell>
          <cell r="D55" t="str">
            <v>Februari</v>
          </cell>
          <cell r="E55" t="str">
            <v>Senin</v>
          </cell>
          <cell r="F55" t="str">
            <v>17 - 23  Februari  2005</v>
          </cell>
        </row>
        <row r="56">
          <cell r="C56">
            <v>8</v>
          </cell>
          <cell r="D56" t="str">
            <v>Februari</v>
          </cell>
          <cell r="E56" t="str">
            <v>Selasa</v>
          </cell>
          <cell r="F56" t="str">
            <v>17 - 23  Februari  2005</v>
          </cell>
        </row>
        <row r="57">
          <cell r="C57">
            <v>8</v>
          </cell>
          <cell r="D57" t="str">
            <v>Februari</v>
          </cell>
          <cell r="E57" t="str">
            <v>Rabu</v>
          </cell>
          <cell r="F57" t="str">
            <v>17 - 23  Februari  2005</v>
          </cell>
        </row>
        <row r="58">
          <cell r="C58">
            <v>9</v>
          </cell>
          <cell r="D58" t="str">
            <v>Februari</v>
          </cell>
          <cell r="E58" t="str">
            <v>Kamis</v>
          </cell>
          <cell r="F58" t="str">
            <v>24 Februari  - 2 Maret  2005</v>
          </cell>
        </row>
        <row r="59">
          <cell r="C59">
            <v>9</v>
          </cell>
          <cell r="D59" t="str">
            <v>Februari</v>
          </cell>
          <cell r="E59" t="str">
            <v>Jumat</v>
          </cell>
          <cell r="F59" t="str">
            <v>24 Februari  - 2 Maret  2005</v>
          </cell>
        </row>
        <row r="60">
          <cell r="C60">
            <v>9</v>
          </cell>
          <cell r="D60" t="str">
            <v>Februari</v>
          </cell>
          <cell r="E60" t="str">
            <v>Sabtu</v>
          </cell>
          <cell r="F60" t="str">
            <v>24 Februari  - 2 Maret  2005</v>
          </cell>
        </row>
        <row r="61">
          <cell r="C61">
            <v>9</v>
          </cell>
          <cell r="D61" t="str">
            <v>Februari</v>
          </cell>
          <cell r="E61" t="str">
            <v>Minggu</v>
          </cell>
          <cell r="F61" t="str">
            <v>24 Februari  - 2 Maret  2005</v>
          </cell>
        </row>
        <row r="62">
          <cell r="C62">
            <v>9</v>
          </cell>
          <cell r="D62" t="str">
            <v>Februari</v>
          </cell>
          <cell r="E62" t="str">
            <v>Senin</v>
          </cell>
          <cell r="F62" t="str">
            <v>24 Februari  - 2 Maret  2005</v>
          </cell>
        </row>
        <row r="63">
          <cell r="C63">
            <v>9</v>
          </cell>
          <cell r="D63" t="str">
            <v>Maret</v>
          </cell>
          <cell r="E63" t="str">
            <v>Selasa</v>
          </cell>
          <cell r="F63" t="str">
            <v>24 Februari  - 2 Maret  2005</v>
          </cell>
        </row>
        <row r="64">
          <cell r="C64">
            <v>9</v>
          </cell>
          <cell r="D64" t="str">
            <v>Maret</v>
          </cell>
          <cell r="E64" t="str">
            <v>Rabu</v>
          </cell>
          <cell r="F64" t="str">
            <v>24 Februari  - 2 Maret  2005</v>
          </cell>
        </row>
        <row r="65">
          <cell r="C65">
            <v>10</v>
          </cell>
          <cell r="D65" t="str">
            <v>Maret</v>
          </cell>
          <cell r="E65" t="str">
            <v>Kamis</v>
          </cell>
          <cell r="F65" t="str">
            <v>3 - 9  Maret  2005</v>
          </cell>
        </row>
        <row r="66">
          <cell r="C66">
            <v>10</v>
          </cell>
          <cell r="D66" t="str">
            <v>Maret</v>
          </cell>
          <cell r="E66" t="str">
            <v>Jumat</v>
          </cell>
          <cell r="F66" t="str">
            <v>3 - 9  Maret  2005</v>
          </cell>
        </row>
        <row r="67">
          <cell r="C67">
            <v>10</v>
          </cell>
          <cell r="D67" t="str">
            <v>Maret</v>
          </cell>
          <cell r="E67" t="str">
            <v>Sabtu</v>
          </cell>
          <cell r="F67" t="str">
            <v>3 - 9  Maret  2005</v>
          </cell>
        </row>
        <row r="68">
          <cell r="C68">
            <v>10</v>
          </cell>
          <cell r="D68" t="str">
            <v>Maret</v>
          </cell>
          <cell r="E68" t="str">
            <v>Minggu</v>
          </cell>
          <cell r="F68" t="str">
            <v>3 - 9  Maret  2005</v>
          </cell>
        </row>
        <row r="69">
          <cell r="C69">
            <v>10</v>
          </cell>
          <cell r="D69" t="str">
            <v>Maret</v>
          </cell>
          <cell r="E69" t="str">
            <v>Senin</v>
          </cell>
          <cell r="F69" t="str">
            <v>3 - 9  Maret  2005</v>
          </cell>
        </row>
        <row r="70">
          <cell r="C70">
            <v>10</v>
          </cell>
          <cell r="D70" t="str">
            <v>Maret</v>
          </cell>
          <cell r="E70" t="str">
            <v>Selasa</v>
          </cell>
          <cell r="F70" t="str">
            <v>3 - 9  Maret  2005</v>
          </cell>
        </row>
        <row r="71">
          <cell r="C71">
            <v>10</v>
          </cell>
          <cell r="D71" t="str">
            <v>Maret</v>
          </cell>
          <cell r="E71" t="str">
            <v>Rabu</v>
          </cell>
          <cell r="F71" t="str">
            <v>3 - 9  Maret  2005</v>
          </cell>
        </row>
        <row r="72">
          <cell r="C72">
            <v>11</v>
          </cell>
          <cell r="D72" t="str">
            <v>Maret</v>
          </cell>
          <cell r="E72" t="str">
            <v>Kamis</v>
          </cell>
          <cell r="F72" t="str">
            <v>10 - 16  Maret  2005</v>
          </cell>
        </row>
        <row r="73">
          <cell r="C73">
            <v>11</v>
          </cell>
          <cell r="D73" t="str">
            <v>Maret</v>
          </cell>
          <cell r="E73" t="str">
            <v>Jumat</v>
          </cell>
          <cell r="F73" t="str">
            <v>10 - 16  Maret  2005</v>
          </cell>
        </row>
        <row r="74">
          <cell r="C74">
            <v>11</v>
          </cell>
          <cell r="D74" t="str">
            <v>Maret</v>
          </cell>
          <cell r="E74" t="str">
            <v>Sabtu</v>
          </cell>
          <cell r="F74" t="str">
            <v>10 - 16  Maret  2005</v>
          </cell>
        </row>
        <row r="75">
          <cell r="C75">
            <v>11</v>
          </cell>
          <cell r="D75" t="str">
            <v>Maret</v>
          </cell>
          <cell r="E75" t="str">
            <v>Minggu</v>
          </cell>
          <cell r="F75" t="str">
            <v>10 - 16  Maret  2005</v>
          </cell>
        </row>
        <row r="76">
          <cell r="C76">
            <v>11</v>
          </cell>
          <cell r="D76" t="str">
            <v>Maret</v>
          </cell>
          <cell r="E76" t="str">
            <v>Senin</v>
          </cell>
          <cell r="F76" t="str">
            <v>10 - 16  Maret  2005</v>
          </cell>
        </row>
        <row r="77">
          <cell r="C77">
            <v>11</v>
          </cell>
          <cell r="D77" t="str">
            <v>Maret</v>
          </cell>
          <cell r="E77" t="str">
            <v>Selasa</v>
          </cell>
          <cell r="F77" t="str">
            <v>10 - 16  Maret  2005</v>
          </cell>
        </row>
        <row r="78">
          <cell r="C78">
            <v>11</v>
          </cell>
          <cell r="D78" t="str">
            <v>Maret</v>
          </cell>
          <cell r="E78" t="str">
            <v>Rabu</v>
          </cell>
          <cell r="F78" t="str">
            <v>10 - 16  Maret  2005</v>
          </cell>
        </row>
        <row r="79">
          <cell r="C79">
            <v>12</v>
          </cell>
          <cell r="D79" t="str">
            <v>Maret</v>
          </cell>
          <cell r="E79" t="str">
            <v>Kamis</v>
          </cell>
          <cell r="F79" t="str">
            <v>17 - 23  Maret  2005</v>
          </cell>
        </row>
        <row r="80">
          <cell r="C80">
            <v>12</v>
          </cell>
          <cell r="D80" t="str">
            <v>Maret</v>
          </cell>
          <cell r="E80" t="str">
            <v>Jumat</v>
          </cell>
          <cell r="F80" t="str">
            <v>17 - 23  Maret  2005</v>
          </cell>
        </row>
        <row r="81">
          <cell r="C81">
            <v>12</v>
          </cell>
          <cell r="D81" t="str">
            <v>Maret</v>
          </cell>
          <cell r="E81" t="str">
            <v>Sabtu</v>
          </cell>
          <cell r="F81" t="str">
            <v>17 - 23  Maret  2005</v>
          </cell>
        </row>
        <row r="82">
          <cell r="C82">
            <v>12</v>
          </cell>
          <cell r="D82" t="str">
            <v>Maret</v>
          </cell>
          <cell r="E82" t="str">
            <v>Minggu</v>
          </cell>
          <cell r="F82" t="str">
            <v>17 - 23  Maret  2005</v>
          </cell>
        </row>
        <row r="83">
          <cell r="C83">
            <v>12</v>
          </cell>
          <cell r="D83" t="str">
            <v>Maret</v>
          </cell>
          <cell r="E83" t="str">
            <v>Senin</v>
          </cell>
          <cell r="F83" t="str">
            <v>17 - 23  Maret  2005</v>
          </cell>
        </row>
        <row r="84">
          <cell r="C84">
            <v>12</v>
          </cell>
          <cell r="D84" t="str">
            <v>Maret</v>
          </cell>
          <cell r="E84" t="str">
            <v>Selasa</v>
          </cell>
          <cell r="F84" t="str">
            <v>17 - 23  Maret  2005</v>
          </cell>
        </row>
        <row r="85">
          <cell r="C85">
            <v>12</v>
          </cell>
          <cell r="D85" t="str">
            <v>Maret</v>
          </cell>
          <cell r="E85" t="str">
            <v>Rabu</v>
          </cell>
          <cell r="F85" t="str">
            <v>17 - 23  Maret  2005</v>
          </cell>
        </row>
        <row r="86">
          <cell r="C86">
            <v>13</v>
          </cell>
          <cell r="D86" t="str">
            <v>Maret</v>
          </cell>
          <cell r="E86" t="str">
            <v>Kamis</v>
          </cell>
          <cell r="F86" t="str">
            <v>24 - 31  Maret  2005</v>
          </cell>
        </row>
        <row r="87">
          <cell r="C87">
            <v>13</v>
          </cell>
          <cell r="D87" t="str">
            <v>Maret</v>
          </cell>
          <cell r="E87" t="str">
            <v>Jumat</v>
          </cell>
          <cell r="F87" t="str">
            <v>24 - 31  Maret  2005</v>
          </cell>
        </row>
        <row r="88">
          <cell r="C88">
            <v>13</v>
          </cell>
          <cell r="D88" t="str">
            <v>Maret</v>
          </cell>
          <cell r="E88" t="str">
            <v>Sabtu</v>
          </cell>
          <cell r="F88" t="str">
            <v>24 - 31  Maret  2005</v>
          </cell>
        </row>
        <row r="89">
          <cell r="C89">
            <v>13</v>
          </cell>
          <cell r="D89" t="str">
            <v>Maret</v>
          </cell>
          <cell r="E89" t="str">
            <v>Minggu</v>
          </cell>
          <cell r="F89" t="str">
            <v>24 - 31  Maret  2005</v>
          </cell>
        </row>
        <row r="90">
          <cell r="C90">
            <v>13</v>
          </cell>
          <cell r="D90" t="str">
            <v>Maret</v>
          </cell>
          <cell r="E90" t="str">
            <v>Senin</v>
          </cell>
          <cell r="F90" t="str">
            <v>24 - 31  Maret  2005</v>
          </cell>
        </row>
        <row r="91">
          <cell r="C91">
            <v>13</v>
          </cell>
          <cell r="D91" t="str">
            <v>Maret</v>
          </cell>
          <cell r="E91" t="str">
            <v>Selasa</v>
          </cell>
          <cell r="F91" t="str">
            <v>24 - 31  Maret  2005</v>
          </cell>
        </row>
        <row r="92">
          <cell r="C92">
            <v>13</v>
          </cell>
          <cell r="D92" t="str">
            <v>Maret</v>
          </cell>
          <cell r="E92" t="str">
            <v>Rabu</v>
          </cell>
          <cell r="F92" t="str">
            <v>24 - 31  Maret  2005</v>
          </cell>
        </row>
        <row r="93">
          <cell r="C93">
            <v>13</v>
          </cell>
          <cell r="D93" t="str">
            <v>Maret</v>
          </cell>
          <cell r="E93" t="str">
            <v>Kamis</v>
          </cell>
          <cell r="F93" t="str">
            <v>24 - 31  Maret  2005</v>
          </cell>
        </row>
        <row r="94">
          <cell r="C94">
            <v>14</v>
          </cell>
          <cell r="D94" t="str">
            <v>April</v>
          </cell>
          <cell r="E94" t="str">
            <v>Jumat</v>
          </cell>
          <cell r="F94" t="str">
            <v>1 - 6 April  2005</v>
          </cell>
        </row>
        <row r="95">
          <cell r="C95">
            <v>14</v>
          </cell>
          <cell r="D95" t="str">
            <v>April</v>
          </cell>
          <cell r="E95" t="str">
            <v>Sabtu</v>
          </cell>
          <cell r="F95" t="str">
            <v>1 - 6 April  2005</v>
          </cell>
        </row>
        <row r="96">
          <cell r="C96">
            <v>14</v>
          </cell>
          <cell r="D96" t="str">
            <v>April</v>
          </cell>
          <cell r="E96" t="str">
            <v>Minggu</v>
          </cell>
          <cell r="F96" t="str">
            <v>1 - 6 April  2005</v>
          </cell>
        </row>
        <row r="97">
          <cell r="C97">
            <v>14</v>
          </cell>
          <cell r="D97" t="str">
            <v>April</v>
          </cell>
          <cell r="E97" t="str">
            <v>Senin</v>
          </cell>
          <cell r="F97" t="str">
            <v>1 - 6 April  2005</v>
          </cell>
        </row>
        <row r="98">
          <cell r="C98">
            <v>14</v>
          </cell>
          <cell r="D98" t="str">
            <v>April</v>
          </cell>
          <cell r="E98" t="str">
            <v>Selasa</v>
          </cell>
          <cell r="F98" t="str">
            <v>1 - 6 April  2005</v>
          </cell>
        </row>
        <row r="99">
          <cell r="C99">
            <v>14</v>
          </cell>
          <cell r="D99" t="str">
            <v>April</v>
          </cell>
          <cell r="E99" t="str">
            <v>Rabu</v>
          </cell>
          <cell r="F99" t="str">
            <v>1 - 6 April  2005</v>
          </cell>
        </row>
        <row r="100">
          <cell r="C100">
            <v>15</v>
          </cell>
          <cell r="D100" t="str">
            <v>April</v>
          </cell>
          <cell r="E100" t="str">
            <v>Kamis</v>
          </cell>
          <cell r="F100" t="str">
            <v>7 - 13  April  2005</v>
          </cell>
        </row>
        <row r="101">
          <cell r="C101">
            <v>15</v>
          </cell>
          <cell r="D101" t="str">
            <v>April</v>
          </cell>
          <cell r="E101" t="str">
            <v>Jumat</v>
          </cell>
          <cell r="F101" t="str">
            <v>7 - 13  April  2005</v>
          </cell>
        </row>
        <row r="102">
          <cell r="C102">
            <v>15</v>
          </cell>
          <cell r="D102" t="str">
            <v>April</v>
          </cell>
          <cell r="E102" t="str">
            <v>Sabtu</v>
          </cell>
          <cell r="F102" t="str">
            <v>7 - 13  April  2005</v>
          </cell>
        </row>
        <row r="103">
          <cell r="C103">
            <v>15</v>
          </cell>
          <cell r="D103" t="str">
            <v>April</v>
          </cell>
          <cell r="E103" t="str">
            <v>Minggu</v>
          </cell>
          <cell r="F103" t="str">
            <v>7 - 13  April  2005</v>
          </cell>
        </row>
        <row r="104">
          <cell r="C104">
            <v>15</v>
          </cell>
          <cell r="D104" t="str">
            <v>April</v>
          </cell>
          <cell r="E104" t="str">
            <v>Senin</v>
          </cell>
          <cell r="F104" t="str">
            <v>7 - 13  April  2005</v>
          </cell>
        </row>
        <row r="105">
          <cell r="C105">
            <v>15</v>
          </cell>
          <cell r="D105" t="str">
            <v>April</v>
          </cell>
          <cell r="E105" t="str">
            <v>Selasa</v>
          </cell>
          <cell r="F105" t="str">
            <v>7 - 13  April  2005</v>
          </cell>
        </row>
        <row r="106">
          <cell r="C106">
            <v>15</v>
          </cell>
          <cell r="D106" t="str">
            <v>April</v>
          </cell>
          <cell r="E106" t="str">
            <v>Rabu</v>
          </cell>
          <cell r="F106" t="str">
            <v>7 - 13  April  2005</v>
          </cell>
        </row>
        <row r="107">
          <cell r="C107">
            <v>16</v>
          </cell>
          <cell r="D107" t="str">
            <v>April</v>
          </cell>
          <cell r="E107" t="str">
            <v>Kamis</v>
          </cell>
          <cell r="F107" t="str">
            <v>14 - 20  April  2005</v>
          </cell>
        </row>
        <row r="108">
          <cell r="C108">
            <v>16</v>
          </cell>
          <cell r="D108" t="str">
            <v>April</v>
          </cell>
          <cell r="E108" t="str">
            <v>Jumat</v>
          </cell>
          <cell r="F108" t="str">
            <v>14 - 20  April  2005</v>
          </cell>
        </row>
        <row r="109">
          <cell r="C109">
            <v>16</v>
          </cell>
          <cell r="D109" t="str">
            <v>April</v>
          </cell>
          <cell r="E109" t="str">
            <v>Sabtu</v>
          </cell>
          <cell r="F109" t="str">
            <v>14 - 20  April  2005</v>
          </cell>
        </row>
        <row r="110">
          <cell r="C110">
            <v>16</v>
          </cell>
          <cell r="D110" t="str">
            <v>April</v>
          </cell>
          <cell r="E110" t="str">
            <v>Minggu</v>
          </cell>
          <cell r="F110" t="str">
            <v>14 - 20  April  2005</v>
          </cell>
        </row>
        <row r="111">
          <cell r="C111">
            <v>16</v>
          </cell>
          <cell r="D111" t="str">
            <v>April</v>
          </cell>
          <cell r="E111" t="str">
            <v>Senin</v>
          </cell>
          <cell r="F111" t="str">
            <v>14 - 20  April  2005</v>
          </cell>
        </row>
        <row r="112">
          <cell r="C112">
            <v>16</v>
          </cell>
          <cell r="D112" t="str">
            <v>April</v>
          </cell>
          <cell r="E112" t="str">
            <v>Selasa</v>
          </cell>
          <cell r="F112" t="str">
            <v>14 - 20  April  2005</v>
          </cell>
        </row>
        <row r="113">
          <cell r="C113">
            <v>16</v>
          </cell>
          <cell r="D113" t="str">
            <v>April</v>
          </cell>
          <cell r="E113" t="str">
            <v>Rabu</v>
          </cell>
          <cell r="F113" t="str">
            <v>14 - 20  April  2005</v>
          </cell>
        </row>
        <row r="114">
          <cell r="C114">
            <v>17</v>
          </cell>
          <cell r="D114" t="str">
            <v>April</v>
          </cell>
          <cell r="E114" t="str">
            <v>Kamis</v>
          </cell>
          <cell r="F114" t="str">
            <v>21 - 27  April  2005</v>
          </cell>
        </row>
        <row r="115">
          <cell r="C115">
            <v>17</v>
          </cell>
          <cell r="D115" t="str">
            <v>April</v>
          </cell>
          <cell r="E115" t="str">
            <v>Jumat</v>
          </cell>
          <cell r="F115" t="str">
            <v>21 - 27  April  2005</v>
          </cell>
        </row>
        <row r="116">
          <cell r="C116">
            <v>17</v>
          </cell>
          <cell r="D116" t="str">
            <v>April</v>
          </cell>
          <cell r="E116" t="str">
            <v>Sabtu</v>
          </cell>
          <cell r="F116" t="str">
            <v>21 - 27  April  2005</v>
          </cell>
        </row>
        <row r="117">
          <cell r="C117">
            <v>17</v>
          </cell>
          <cell r="D117" t="str">
            <v>April</v>
          </cell>
          <cell r="E117" t="str">
            <v>Minggu</v>
          </cell>
          <cell r="F117" t="str">
            <v>21 - 27  April  2005</v>
          </cell>
        </row>
        <row r="118">
          <cell r="C118">
            <v>17</v>
          </cell>
          <cell r="D118" t="str">
            <v>April</v>
          </cell>
          <cell r="E118" t="str">
            <v>Senin</v>
          </cell>
          <cell r="F118" t="str">
            <v>21 - 27  April  2005</v>
          </cell>
        </row>
        <row r="119">
          <cell r="C119">
            <v>17</v>
          </cell>
          <cell r="D119" t="str">
            <v>April</v>
          </cell>
          <cell r="E119" t="str">
            <v>Selasa</v>
          </cell>
          <cell r="F119" t="str">
            <v>21 - 27  April  2005</v>
          </cell>
        </row>
        <row r="120">
          <cell r="C120">
            <v>17</v>
          </cell>
          <cell r="D120" t="str">
            <v>April</v>
          </cell>
          <cell r="E120" t="str">
            <v>Rabu</v>
          </cell>
          <cell r="F120" t="str">
            <v>21 - 27  April  2005</v>
          </cell>
        </row>
        <row r="121">
          <cell r="C121">
            <v>18</v>
          </cell>
          <cell r="D121" t="str">
            <v>April</v>
          </cell>
          <cell r="E121" t="str">
            <v>Kamis</v>
          </cell>
          <cell r="F121" t="str">
            <v>28 April - 4 Mei 2005</v>
          </cell>
        </row>
        <row r="122">
          <cell r="C122">
            <v>18</v>
          </cell>
          <cell r="D122" t="str">
            <v>April</v>
          </cell>
          <cell r="E122" t="str">
            <v>Jumat</v>
          </cell>
          <cell r="F122" t="str">
            <v>28 April - 4 Mei 2005</v>
          </cell>
        </row>
        <row r="123">
          <cell r="C123">
            <v>18</v>
          </cell>
          <cell r="D123" t="str">
            <v>April</v>
          </cell>
          <cell r="E123" t="str">
            <v>Sabtu</v>
          </cell>
          <cell r="F123" t="str">
            <v>28 April - 4 Mei 2005</v>
          </cell>
        </row>
        <row r="124">
          <cell r="C124">
            <v>18</v>
          </cell>
          <cell r="D124" t="str">
            <v>Mei</v>
          </cell>
          <cell r="E124" t="str">
            <v>Minggu</v>
          </cell>
          <cell r="F124" t="str">
            <v>28 April - 4 Mei 2005</v>
          </cell>
        </row>
        <row r="125">
          <cell r="C125">
            <v>18</v>
          </cell>
          <cell r="D125" t="str">
            <v>Mei</v>
          </cell>
          <cell r="E125" t="str">
            <v>Senin</v>
          </cell>
          <cell r="F125" t="str">
            <v>28 April - 4 Mei 2005</v>
          </cell>
        </row>
        <row r="126">
          <cell r="C126">
            <v>18</v>
          </cell>
          <cell r="D126" t="str">
            <v>Mei</v>
          </cell>
          <cell r="E126" t="str">
            <v>Selasa</v>
          </cell>
          <cell r="F126" t="str">
            <v>28 April - 4 Mei 2005</v>
          </cell>
        </row>
        <row r="127">
          <cell r="C127">
            <v>18</v>
          </cell>
          <cell r="D127" t="str">
            <v>Mei</v>
          </cell>
          <cell r="E127" t="str">
            <v>Rabu</v>
          </cell>
          <cell r="F127" t="str">
            <v>28 April - 4 Mei 2005</v>
          </cell>
        </row>
        <row r="128">
          <cell r="C128">
            <v>19</v>
          </cell>
          <cell r="D128" t="str">
            <v>Mei</v>
          </cell>
          <cell r="E128" t="str">
            <v>Kamis</v>
          </cell>
          <cell r="F128" t="str">
            <v>5 - 11 Mei 2005</v>
          </cell>
        </row>
        <row r="129">
          <cell r="C129">
            <v>19</v>
          </cell>
          <cell r="D129" t="str">
            <v>Mei</v>
          </cell>
          <cell r="E129" t="str">
            <v>Jumat</v>
          </cell>
          <cell r="F129" t="str">
            <v>5 - 11 Mei 2005</v>
          </cell>
        </row>
        <row r="130">
          <cell r="C130">
            <v>19</v>
          </cell>
          <cell r="D130" t="str">
            <v>Mei</v>
          </cell>
          <cell r="E130" t="str">
            <v>Sabtu</v>
          </cell>
          <cell r="F130" t="str">
            <v>5 - 11 Mei 2005</v>
          </cell>
        </row>
        <row r="131">
          <cell r="C131">
            <v>19</v>
          </cell>
          <cell r="D131" t="str">
            <v>Mei</v>
          </cell>
          <cell r="E131" t="str">
            <v>Minggu</v>
          </cell>
          <cell r="F131" t="str">
            <v>5 - 11 Mei 2005</v>
          </cell>
        </row>
        <row r="132">
          <cell r="C132">
            <v>19</v>
          </cell>
          <cell r="D132" t="str">
            <v>Mei</v>
          </cell>
          <cell r="E132" t="str">
            <v>Senin</v>
          </cell>
          <cell r="F132" t="str">
            <v>5 - 11 Mei 2005</v>
          </cell>
        </row>
        <row r="133">
          <cell r="C133">
            <v>19</v>
          </cell>
          <cell r="D133" t="str">
            <v>Mei</v>
          </cell>
          <cell r="E133" t="str">
            <v>Selasa</v>
          </cell>
          <cell r="F133" t="str">
            <v>5 - 11 Mei 2005</v>
          </cell>
        </row>
        <row r="134">
          <cell r="C134">
            <v>19</v>
          </cell>
          <cell r="D134" t="str">
            <v>Mei</v>
          </cell>
          <cell r="E134" t="str">
            <v>Rabu</v>
          </cell>
          <cell r="F134" t="str">
            <v>5 - 11 Mei 2005</v>
          </cell>
        </row>
        <row r="135">
          <cell r="C135">
            <v>20</v>
          </cell>
          <cell r="D135" t="str">
            <v>Mei</v>
          </cell>
          <cell r="E135" t="str">
            <v>Kamis</v>
          </cell>
          <cell r="F135" t="str">
            <v>12 - 18 Mei 2005</v>
          </cell>
        </row>
        <row r="136">
          <cell r="C136">
            <v>20</v>
          </cell>
          <cell r="D136" t="str">
            <v>Mei</v>
          </cell>
          <cell r="E136" t="str">
            <v>Jumat</v>
          </cell>
          <cell r="F136" t="str">
            <v>12 - 18 Mei 2005</v>
          </cell>
        </row>
        <row r="137">
          <cell r="C137">
            <v>20</v>
          </cell>
          <cell r="D137" t="str">
            <v>Mei</v>
          </cell>
          <cell r="E137" t="str">
            <v>Sabtu</v>
          </cell>
          <cell r="F137" t="str">
            <v>12 - 18 Mei 2005</v>
          </cell>
        </row>
        <row r="138">
          <cell r="C138">
            <v>20</v>
          </cell>
          <cell r="D138" t="str">
            <v>Mei</v>
          </cell>
          <cell r="E138" t="str">
            <v>Minggu</v>
          </cell>
          <cell r="F138" t="str">
            <v>12 - 18 Mei 2005</v>
          </cell>
        </row>
        <row r="139">
          <cell r="C139">
            <v>20</v>
          </cell>
          <cell r="D139" t="str">
            <v>Mei</v>
          </cell>
          <cell r="E139" t="str">
            <v>Senin</v>
          </cell>
          <cell r="F139" t="str">
            <v>12 - 18 Mei 2005</v>
          </cell>
        </row>
        <row r="140">
          <cell r="C140">
            <v>20</v>
          </cell>
          <cell r="D140" t="str">
            <v>Mei</v>
          </cell>
          <cell r="E140" t="str">
            <v>Selasa</v>
          </cell>
          <cell r="F140" t="str">
            <v>12 - 18 Mei 2005</v>
          </cell>
        </row>
        <row r="141">
          <cell r="C141">
            <v>20</v>
          </cell>
          <cell r="D141" t="str">
            <v>Mei</v>
          </cell>
          <cell r="E141" t="str">
            <v>Rabu</v>
          </cell>
          <cell r="F141" t="str">
            <v>12 - 18 Mei 2005</v>
          </cell>
        </row>
        <row r="142">
          <cell r="C142">
            <v>21</v>
          </cell>
          <cell r="D142" t="str">
            <v>Mei</v>
          </cell>
          <cell r="E142" t="str">
            <v>Kamis</v>
          </cell>
          <cell r="F142" t="str">
            <v>19 - 25 Mei 2005</v>
          </cell>
        </row>
        <row r="143">
          <cell r="C143">
            <v>21</v>
          </cell>
          <cell r="D143" t="str">
            <v>Mei</v>
          </cell>
          <cell r="E143" t="str">
            <v>Jumat</v>
          </cell>
          <cell r="F143" t="str">
            <v>19 - 25 Mei 2005</v>
          </cell>
        </row>
        <row r="144">
          <cell r="C144">
            <v>21</v>
          </cell>
          <cell r="D144" t="str">
            <v>Mei</v>
          </cell>
          <cell r="E144" t="str">
            <v>Sabtu</v>
          </cell>
          <cell r="F144" t="str">
            <v>19 - 25 Mei 2005</v>
          </cell>
        </row>
        <row r="145">
          <cell r="C145">
            <v>21</v>
          </cell>
          <cell r="D145" t="str">
            <v>Mei</v>
          </cell>
          <cell r="E145" t="str">
            <v>Minggu</v>
          </cell>
          <cell r="F145" t="str">
            <v>19 - 25 Mei 2005</v>
          </cell>
        </row>
        <row r="146">
          <cell r="C146">
            <v>21</v>
          </cell>
          <cell r="D146" t="str">
            <v>Mei</v>
          </cell>
          <cell r="E146" t="str">
            <v>Senin</v>
          </cell>
          <cell r="F146" t="str">
            <v>19 - 25 Mei 2005</v>
          </cell>
        </row>
        <row r="147">
          <cell r="C147">
            <v>21</v>
          </cell>
          <cell r="D147" t="str">
            <v>Mei</v>
          </cell>
          <cell r="E147" t="str">
            <v>Selasa</v>
          </cell>
          <cell r="F147" t="str">
            <v>19 - 25 Mei 2005</v>
          </cell>
        </row>
        <row r="148">
          <cell r="C148">
            <v>21</v>
          </cell>
          <cell r="D148" t="str">
            <v>Mei</v>
          </cell>
          <cell r="E148" t="str">
            <v>Rabu</v>
          </cell>
          <cell r="F148" t="str">
            <v>19 - 25 Mei 2005</v>
          </cell>
        </row>
        <row r="149">
          <cell r="C149">
            <v>22</v>
          </cell>
          <cell r="D149" t="str">
            <v>Mei</v>
          </cell>
          <cell r="E149" t="str">
            <v>Kamis</v>
          </cell>
          <cell r="F149" t="str">
            <v>26 Mei - 1 Juni  2005</v>
          </cell>
        </row>
        <row r="150">
          <cell r="C150">
            <v>22</v>
          </cell>
          <cell r="D150" t="str">
            <v>Mei</v>
          </cell>
          <cell r="E150" t="str">
            <v>Jumat</v>
          </cell>
          <cell r="F150" t="str">
            <v>26 Mei - 1 Juni  2005</v>
          </cell>
        </row>
        <row r="151">
          <cell r="C151">
            <v>22</v>
          </cell>
          <cell r="D151" t="str">
            <v>Mei</v>
          </cell>
          <cell r="E151" t="str">
            <v>Sabtu</v>
          </cell>
          <cell r="F151" t="str">
            <v>26 Mei - 1 Juni  2005</v>
          </cell>
        </row>
        <row r="152">
          <cell r="C152">
            <v>22</v>
          </cell>
          <cell r="D152" t="str">
            <v>Mei</v>
          </cell>
          <cell r="E152" t="str">
            <v>Minggu</v>
          </cell>
          <cell r="F152" t="str">
            <v>26 Mei - 1 Juni  2005</v>
          </cell>
        </row>
        <row r="153">
          <cell r="C153">
            <v>22</v>
          </cell>
          <cell r="D153" t="str">
            <v>Mei</v>
          </cell>
          <cell r="E153" t="str">
            <v>Senin</v>
          </cell>
          <cell r="F153" t="str">
            <v>26 Mei - 1 Juni  2005</v>
          </cell>
        </row>
        <row r="154">
          <cell r="C154">
            <v>22</v>
          </cell>
          <cell r="D154" t="str">
            <v>Mei</v>
          </cell>
          <cell r="E154" t="str">
            <v>Selasa</v>
          </cell>
          <cell r="F154" t="str">
            <v>26 Mei - 1 Juni  2005</v>
          </cell>
        </row>
        <row r="155">
          <cell r="C155">
            <v>22</v>
          </cell>
          <cell r="D155" t="str">
            <v>Juni</v>
          </cell>
          <cell r="E155" t="str">
            <v>Rabu</v>
          </cell>
          <cell r="F155" t="str">
            <v>26 Mei - 1 Juni  2005</v>
          </cell>
        </row>
        <row r="156">
          <cell r="C156">
            <v>23</v>
          </cell>
          <cell r="D156" t="str">
            <v>Juni</v>
          </cell>
          <cell r="E156" t="str">
            <v>Kamis</v>
          </cell>
          <cell r="F156" t="str">
            <v>2 - 8  Juni  2005</v>
          </cell>
        </row>
        <row r="157">
          <cell r="C157">
            <v>23</v>
          </cell>
          <cell r="D157" t="str">
            <v>Juni</v>
          </cell>
          <cell r="E157" t="str">
            <v>Jumat</v>
          </cell>
          <cell r="F157" t="str">
            <v>2 - 8  Juni  2005</v>
          </cell>
        </row>
        <row r="158">
          <cell r="C158">
            <v>23</v>
          </cell>
          <cell r="D158" t="str">
            <v>Juni</v>
          </cell>
          <cell r="E158" t="str">
            <v>Sabtu</v>
          </cell>
          <cell r="F158" t="str">
            <v>2 - 8  Juni  2005</v>
          </cell>
        </row>
        <row r="159">
          <cell r="C159">
            <v>23</v>
          </cell>
          <cell r="D159" t="str">
            <v>Juni</v>
          </cell>
          <cell r="E159" t="str">
            <v>Minggu</v>
          </cell>
          <cell r="F159" t="str">
            <v>2 - 8  Juni  2005</v>
          </cell>
        </row>
        <row r="160">
          <cell r="C160">
            <v>23</v>
          </cell>
          <cell r="D160" t="str">
            <v>Juni</v>
          </cell>
          <cell r="E160" t="str">
            <v>Senin</v>
          </cell>
          <cell r="F160" t="str">
            <v>2 - 8  Juni  2005</v>
          </cell>
        </row>
        <row r="161">
          <cell r="C161">
            <v>23</v>
          </cell>
          <cell r="D161" t="str">
            <v>Juni</v>
          </cell>
          <cell r="E161" t="str">
            <v>Selasa</v>
          </cell>
          <cell r="F161" t="str">
            <v>2 - 8  Juni  2005</v>
          </cell>
        </row>
        <row r="162">
          <cell r="C162">
            <v>23</v>
          </cell>
          <cell r="D162" t="str">
            <v>Juni</v>
          </cell>
          <cell r="E162" t="str">
            <v>Rabu</v>
          </cell>
          <cell r="F162" t="str">
            <v>2 - 8  Juni  2005</v>
          </cell>
        </row>
        <row r="163">
          <cell r="C163">
            <v>24</v>
          </cell>
          <cell r="D163" t="str">
            <v>Juni</v>
          </cell>
          <cell r="E163" t="str">
            <v>Kamis</v>
          </cell>
          <cell r="F163" t="str">
            <v>9 - 15  Juni  2005</v>
          </cell>
        </row>
        <row r="164">
          <cell r="C164">
            <v>24</v>
          </cell>
          <cell r="D164" t="str">
            <v>Juni</v>
          </cell>
          <cell r="E164" t="str">
            <v>Jumat</v>
          </cell>
          <cell r="F164" t="str">
            <v>9 - 15  Juni  2005</v>
          </cell>
        </row>
        <row r="165">
          <cell r="C165">
            <v>24</v>
          </cell>
          <cell r="D165" t="str">
            <v>Juni</v>
          </cell>
          <cell r="E165" t="str">
            <v>Sabtu</v>
          </cell>
          <cell r="F165" t="str">
            <v>9 - 15  Juni  2005</v>
          </cell>
        </row>
        <row r="166">
          <cell r="C166">
            <v>24</v>
          </cell>
          <cell r="D166" t="str">
            <v>Juni</v>
          </cell>
          <cell r="E166" t="str">
            <v>Minggu</v>
          </cell>
          <cell r="F166" t="str">
            <v>9 - 15  Juni  2005</v>
          </cell>
        </row>
        <row r="167">
          <cell r="C167">
            <v>24</v>
          </cell>
          <cell r="D167" t="str">
            <v>Juni</v>
          </cell>
          <cell r="E167" t="str">
            <v>Senin</v>
          </cell>
          <cell r="F167" t="str">
            <v>9 - 15  Juni  2005</v>
          </cell>
        </row>
        <row r="168">
          <cell r="C168">
            <v>24</v>
          </cell>
          <cell r="D168" t="str">
            <v>Juni</v>
          </cell>
          <cell r="E168" t="str">
            <v>Selasa</v>
          </cell>
          <cell r="F168" t="str">
            <v>9 - 15  Juni  2005</v>
          </cell>
        </row>
        <row r="169">
          <cell r="C169">
            <v>24</v>
          </cell>
          <cell r="D169" t="str">
            <v>Juni</v>
          </cell>
          <cell r="E169" t="str">
            <v>Rabu</v>
          </cell>
          <cell r="F169" t="str">
            <v>9 - 15  Juni  2005</v>
          </cell>
        </row>
        <row r="170">
          <cell r="C170">
            <v>25</v>
          </cell>
          <cell r="D170" t="str">
            <v>Juni</v>
          </cell>
          <cell r="E170" t="str">
            <v>Kamis</v>
          </cell>
          <cell r="F170" t="str">
            <v>16 - 22  Juni  2005</v>
          </cell>
        </row>
        <row r="171">
          <cell r="C171">
            <v>25</v>
          </cell>
          <cell r="D171" t="str">
            <v>Juni</v>
          </cell>
          <cell r="E171" t="str">
            <v>Jumat</v>
          </cell>
          <cell r="F171" t="str">
            <v>16 - 22  Juni  2005</v>
          </cell>
        </row>
        <row r="172">
          <cell r="C172">
            <v>25</v>
          </cell>
          <cell r="D172" t="str">
            <v>Juni</v>
          </cell>
          <cell r="E172" t="str">
            <v>Sabtu</v>
          </cell>
          <cell r="F172" t="str">
            <v>16 - 22  Juni  2005</v>
          </cell>
        </row>
        <row r="173">
          <cell r="C173">
            <v>25</v>
          </cell>
          <cell r="D173" t="str">
            <v>Juni</v>
          </cell>
          <cell r="E173" t="str">
            <v>Minggu</v>
          </cell>
          <cell r="F173" t="str">
            <v>16 - 22  Juni  2005</v>
          </cell>
        </row>
        <row r="174">
          <cell r="C174">
            <v>25</v>
          </cell>
          <cell r="D174" t="str">
            <v>Juni</v>
          </cell>
          <cell r="E174" t="str">
            <v>Senin</v>
          </cell>
          <cell r="F174" t="str">
            <v>16 - 22  Juni  2005</v>
          </cell>
        </row>
        <row r="175">
          <cell r="C175">
            <v>25</v>
          </cell>
          <cell r="D175" t="str">
            <v>Juni</v>
          </cell>
          <cell r="E175" t="str">
            <v>Selasa</v>
          </cell>
          <cell r="F175" t="str">
            <v>16 - 22  Juni  2005</v>
          </cell>
        </row>
        <row r="176">
          <cell r="C176">
            <v>25</v>
          </cell>
          <cell r="D176" t="str">
            <v>Juni</v>
          </cell>
          <cell r="E176" t="str">
            <v>Rabu</v>
          </cell>
          <cell r="F176" t="str">
            <v>16 - 22  Juni  2005</v>
          </cell>
        </row>
        <row r="177">
          <cell r="C177">
            <v>26</v>
          </cell>
          <cell r="D177" t="str">
            <v>Juni</v>
          </cell>
          <cell r="E177" t="str">
            <v>Kamis</v>
          </cell>
          <cell r="F177" t="str">
            <v>23 - 30  Juni  2005</v>
          </cell>
        </row>
        <row r="178">
          <cell r="C178">
            <v>26</v>
          </cell>
          <cell r="D178" t="str">
            <v>Juni</v>
          </cell>
          <cell r="E178" t="str">
            <v>Jumat</v>
          </cell>
          <cell r="F178" t="str">
            <v>23 - 30  Juni  2005</v>
          </cell>
        </row>
        <row r="179">
          <cell r="C179">
            <v>26</v>
          </cell>
          <cell r="D179" t="str">
            <v>Juni</v>
          </cell>
          <cell r="E179" t="str">
            <v>Sabtu</v>
          </cell>
          <cell r="F179" t="str">
            <v>23 - 30  Juni  2005</v>
          </cell>
        </row>
        <row r="180">
          <cell r="C180">
            <v>26</v>
          </cell>
          <cell r="D180" t="str">
            <v>Juni</v>
          </cell>
          <cell r="E180" t="str">
            <v>Minggu</v>
          </cell>
          <cell r="F180" t="str">
            <v>23 - 30  Juni  2005</v>
          </cell>
        </row>
        <row r="181">
          <cell r="C181">
            <v>26</v>
          </cell>
          <cell r="D181" t="str">
            <v>Juni</v>
          </cell>
          <cell r="E181" t="str">
            <v>Senin</v>
          </cell>
          <cell r="F181" t="str">
            <v>23 - 30  Juni  2005</v>
          </cell>
        </row>
        <row r="182">
          <cell r="C182">
            <v>26</v>
          </cell>
          <cell r="D182" t="str">
            <v>Juni</v>
          </cell>
          <cell r="E182" t="str">
            <v>Selasa</v>
          </cell>
          <cell r="F182" t="str">
            <v>23 - 30  Juni  2005</v>
          </cell>
        </row>
        <row r="183">
          <cell r="C183">
            <v>26</v>
          </cell>
          <cell r="D183" t="str">
            <v>Juni</v>
          </cell>
          <cell r="E183" t="str">
            <v>Rabu</v>
          </cell>
          <cell r="F183" t="str">
            <v>23 - 30  Juni  2005</v>
          </cell>
        </row>
        <row r="184">
          <cell r="C184">
            <v>26</v>
          </cell>
          <cell r="D184" t="str">
            <v>Juni</v>
          </cell>
          <cell r="E184" t="str">
            <v>Kamis</v>
          </cell>
          <cell r="F184" t="str">
            <v>23 - 30  Juni  2005</v>
          </cell>
        </row>
        <row r="185">
          <cell r="C185">
            <v>27</v>
          </cell>
          <cell r="D185" t="str">
            <v>Juli</v>
          </cell>
          <cell r="E185" t="str">
            <v>Jumat</v>
          </cell>
          <cell r="F185" t="str">
            <v>1 - 6  Juli  2005</v>
          </cell>
        </row>
        <row r="186">
          <cell r="C186">
            <v>27</v>
          </cell>
          <cell r="D186" t="str">
            <v>Juli</v>
          </cell>
          <cell r="E186" t="str">
            <v>Sabtu</v>
          </cell>
          <cell r="F186" t="str">
            <v>1 - 6  Juli  2005</v>
          </cell>
        </row>
        <row r="187">
          <cell r="C187">
            <v>27</v>
          </cell>
          <cell r="D187" t="str">
            <v>Juli</v>
          </cell>
          <cell r="E187" t="str">
            <v>Minggu</v>
          </cell>
          <cell r="F187" t="str">
            <v>1 - 6  Juli  2005</v>
          </cell>
        </row>
        <row r="188">
          <cell r="C188">
            <v>27</v>
          </cell>
          <cell r="D188" t="str">
            <v>Juli</v>
          </cell>
          <cell r="E188" t="str">
            <v>Senin</v>
          </cell>
          <cell r="F188" t="str">
            <v>1 - 6  Juli  2005</v>
          </cell>
        </row>
        <row r="189">
          <cell r="C189">
            <v>27</v>
          </cell>
          <cell r="D189" t="str">
            <v>Juli</v>
          </cell>
          <cell r="E189" t="str">
            <v>Selasa</v>
          </cell>
          <cell r="F189" t="str">
            <v>1 - 6  Juli  2005</v>
          </cell>
        </row>
        <row r="190">
          <cell r="C190">
            <v>27</v>
          </cell>
          <cell r="D190" t="str">
            <v>Juli</v>
          </cell>
          <cell r="E190" t="str">
            <v>Rabu</v>
          </cell>
          <cell r="F190" t="str">
            <v>1 - 6  Juli  2005</v>
          </cell>
        </row>
        <row r="191">
          <cell r="C191">
            <v>28</v>
          </cell>
          <cell r="D191" t="str">
            <v>Juli</v>
          </cell>
          <cell r="E191" t="str">
            <v>Kamis</v>
          </cell>
          <cell r="F191" t="str">
            <v>7 - 13  Juli  2005</v>
          </cell>
        </row>
        <row r="192">
          <cell r="C192">
            <v>28</v>
          </cell>
          <cell r="D192" t="str">
            <v>Juli</v>
          </cell>
          <cell r="E192" t="str">
            <v>Jumat</v>
          </cell>
          <cell r="F192" t="str">
            <v>7 - 13  Juli  2005</v>
          </cell>
        </row>
        <row r="193">
          <cell r="C193">
            <v>28</v>
          </cell>
          <cell r="D193" t="str">
            <v>Juli</v>
          </cell>
          <cell r="E193" t="str">
            <v>Sabtu</v>
          </cell>
          <cell r="F193" t="str">
            <v>7 - 13  Juli  2005</v>
          </cell>
        </row>
        <row r="194">
          <cell r="C194">
            <v>28</v>
          </cell>
          <cell r="D194" t="str">
            <v>Juli</v>
          </cell>
          <cell r="E194" t="str">
            <v>Minggu</v>
          </cell>
          <cell r="F194" t="str">
            <v>7 - 13  Juli  2005</v>
          </cell>
        </row>
        <row r="195">
          <cell r="C195">
            <v>28</v>
          </cell>
          <cell r="D195" t="str">
            <v>Juli</v>
          </cell>
          <cell r="E195" t="str">
            <v>Senin</v>
          </cell>
          <cell r="F195" t="str">
            <v>7 - 13  Juli  2005</v>
          </cell>
        </row>
        <row r="196">
          <cell r="C196">
            <v>28</v>
          </cell>
          <cell r="D196" t="str">
            <v>Juli</v>
          </cell>
          <cell r="E196" t="str">
            <v>Selasa</v>
          </cell>
          <cell r="F196" t="str">
            <v>7 - 13  Juli  2005</v>
          </cell>
        </row>
        <row r="197">
          <cell r="C197">
            <v>28</v>
          </cell>
          <cell r="D197" t="str">
            <v>Juli</v>
          </cell>
          <cell r="E197" t="str">
            <v>Rabu</v>
          </cell>
          <cell r="F197" t="str">
            <v>7 - 13  Juli  2005</v>
          </cell>
        </row>
        <row r="198">
          <cell r="C198">
            <v>29</v>
          </cell>
          <cell r="D198" t="str">
            <v>Juli</v>
          </cell>
          <cell r="E198" t="str">
            <v>Kamis</v>
          </cell>
          <cell r="F198" t="str">
            <v>14 - 20  Juli  2005</v>
          </cell>
        </row>
        <row r="199">
          <cell r="C199">
            <v>29</v>
          </cell>
          <cell r="D199" t="str">
            <v>Juli</v>
          </cell>
          <cell r="E199" t="str">
            <v>Jumat</v>
          </cell>
          <cell r="F199" t="str">
            <v>14 - 20  Juli  2005</v>
          </cell>
        </row>
        <row r="200">
          <cell r="C200">
            <v>29</v>
          </cell>
          <cell r="D200" t="str">
            <v>Juli</v>
          </cell>
          <cell r="E200" t="str">
            <v>Sabtu</v>
          </cell>
          <cell r="F200" t="str">
            <v>14 - 20  Juli  2005</v>
          </cell>
        </row>
        <row r="201">
          <cell r="C201">
            <v>29</v>
          </cell>
          <cell r="D201" t="str">
            <v>Juli</v>
          </cell>
          <cell r="E201" t="str">
            <v>Minggu</v>
          </cell>
          <cell r="F201" t="str">
            <v>14 - 20  Juli  2005</v>
          </cell>
        </row>
        <row r="202">
          <cell r="C202">
            <v>29</v>
          </cell>
          <cell r="D202" t="str">
            <v>Juli</v>
          </cell>
          <cell r="E202" t="str">
            <v>Senin</v>
          </cell>
          <cell r="F202" t="str">
            <v>14 - 20  Juli  2005</v>
          </cell>
        </row>
        <row r="203">
          <cell r="C203">
            <v>29</v>
          </cell>
          <cell r="D203" t="str">
            <v>Juli</v>
          </cell>
          <cell r="E203" t="str">
            <v>Selasa</v>
          </cell>
          <cell r="F203" t="str">
            <v>14 - 20  Juli  2005</v>
          </cell>
        </row>
        <row r="204">
          <cell r="C204">
            <v>29</v>
          </cell>
          <cell r="D204" t="str">
            <v>Juli</v>
          </cell>
          <cell r="E204" t="str">
            <v>Rabu</v>
          </cell>
          <cell r="F204" t="str">
            <v>14 - 20  Juli  2005</v>
          </cell>
        </row>
        <row r="205">
          <cell r="C205">
            <v>30</v>
          </cell>
          <cell r="D205" t="str">
            <v>Juli</v>
          </cell>
          <cell r="E205" t="str">
            <v>Kamis</v>
          </cell>
          <cell r="F205" t="str">
            <v>21 - 27  Juli  2005</v>
          </cell>
        </row>
        <row r="206">
          <cell r="C206">
            <v>30</v>
          </cell>
          <cell r="D206" t="str">
            <v>Juli</v>
          </cell>
          <cell r="E206" t="str">
            <v>Jumat</v>
          </cell>
          <cell r="F206" t="str">
            <v>21 - 27  Juli  2005</v>
          </cell>
        </row>
        <row r="207">
          <cell r="C207">
            <v>30</v>
          </cell>
          <cell r="D207" t="str">
            <v>Juli</v>
          </cell>
          <cell r="E207" t="str">
            <v>Sabtu</v>
          </cell>
          <cell r="F207" t="str">
            <v>21 - 27  Juli  2005</v>
          </cell>
        </row>
        <row r="208">
          <cell r="C208">
            <v>30</v>
          </cell>
          <cell r="D208" t="str">
            <v>Juli</v>
          </cell>
          <cell r="E208" t="str">
            <v>Minggu</v>
          </cell>
          <cell r="F208" t="str">
            <v>21 - 27  Juli  2005</v>
          </cell>
        </row>
        <row r="209">
          <cell r="C209">
            <v>30</v>
          </cell>
          <cell r="D209" t="str">
            <v>Juli</v>
          </cell>
          <cell r="E209" t="str">
            <v>Senin</v>
          </cell>
          <cell r="F209" t="str">
            <v>21 - 27  Juli  2005</v>
          </cell>
        </row>
        <row r="210">
          <cell r="C210">
            <v>30</v>
          </cell>
          <cell r="D210" t="str">
            <v>Juli</v>
          </cell>
          <cell r="E210" t="str">
            <v>Selasa</v>
          </cell>
          <cell r="F210" t="str">
            <v>21 - 27  Juli  2005</v>
          </cell>
        </row>
        <row r="211">
          <cell r="C211">
            <v>30</v>
          </cell>
          <cell r="D211" t="str">
            <v>Juli</v>
          </cell>
          <cell r="E211" t="str">
            <v>Rabu</v>
          </cell>
          <cell r="F211" t="str">
            <v>21 - 27  Juli  2005</v>
          </cell>
        </row>
        <row r="212">
          <cell r="C212">
            <v>31</v>
          </cell>
          <cell r="D212" t="str">
            <v>Juli</v>
          </cell>
          <cell r="E212" t="str">
            <v>Kamis</v>
          </cell>
          <cell r="F212" t="str">
            <v>28  Juli - 3 Agustus  2005</v>
          </cell>
        </row>
        <row r="213">
          <cell r="C213">
            <v>31</v>
          </cell>
          <cell r="D213" t="str">
            <v>Juli</v>
          </cell>
          <cell r="E213" t="str">
            <v>Jumat</v>
          </cell>
          <cell r="F213" t="str">
            <v>28  Juli - 3 Agustus  2005</v>
          </cell>
        </row>
        <row r="214">
          <cell r="C214">
            <v>31</v>
          </cell>
          <cell r="D214" t="str">
            <v>Juli</v>
          </cell>
          <cell r="E214" t="str">
            <v>Sabtu</v>
          </cell>
          <cell r="F214" t="str">
            <v>28  Juli - 3 Agustus  2005</v>
          </cell>
        </row>
        <row r="215">
          <cell r="C215">
            <v>31</v>
          </cell>
          <cell r="D215" t="str">
            <v>Juli</v>
          </cell>
          <cell r="E215" t="str">
            <v>Minggu</v>
          </cell>
          <cell r="F215" t="str">
            <v>28  Juli - 3 Agustus  2005</v>
          </cell>
        </row>
        <row r="216">
          <cell r="C216">
            <v>31</v>
          </cell>
          <cell r="D216" t="str">
            <v>Agustus</v>
          </cell>
          <cell r="E216" t="str">
            <v>Senin</v>
          </cell>
          <cell r="F216" t="str">
            <v>28  Juli - 3 Agustus  2005</v>
          </cell>
        </row>
        <row r="217">
          <cell r="C217">
            <v>31</v>
          </cell>
          <cell r="D217" t="str">
            <v>Agustus</v>
          </cell>
          <cell r="E217" t="str">
            <v>Selasa</v>
          </cell>
          <cell r="F217" t="str">
            <v>28  Juli - 3 Agustus  2005</v>
          </cell>
        </row>
        <row r="218">
          <cell r="C218">
            <v>31</v>
          </cell>
          <cell r="D218" t="str">
            <v>Agustus</v>
          </cell>
          <cell r="E218" t="str">
            <v>Rabu</v>
          </cell>
          <cell r="F218" t="str">
            <v>28  Juli - 3 Agustus  2005</v>
          </cell>
        </row>
        <row r="219">
          <cell r="C219">
            <v>32</v>
          </cell>
          <cell r="D219" t="str">
            <v>Agustus</v>
          </cell>
          <cell r="E219" t="str">
            <v>Kamis</v>
          </cell>
          <cell r="F219" t="str">
            <v>4 - 10 Agustus  2005</v>
          </cell>
        </row>
        <row r="220">
          <cell r="C220">
            <v>32</v>
          </cell>
          <cell r="D220" t="str">
            <v>Agustus</v>
          </cell>
          <cell r="E220" t="str">
            <v>Jumat</v>
          </cell>
          <cell r="F220" t="str">
            <v>4 - 10 Agustus  2005</v>
          </cell>
        </row>
        <row r="221">
          <cell r="C221">
            <v>32</v>
          </cell>
          <cell r="D221" t="str">
            <v>Agustus</v>
          </cell>
          <cell r="E221" t="str">
            <v>Sabtu</v>
          </cell>
          <cell r="F221" t="str">
            <v>4 - 10 Agustus  2005</v>
          </cell>
        </row>
        <row r="222">
          <cell r="C222">
            <v>32</v>
          </cell>
          <cell r="D222" t="str">
            <v>Agustus</v>
          </cell>
          <cell r="E222" t="str">
            <v>Minggu</v>
          </cell>
          <cell r="F222" t="str">
            <v>4 - 10 Agustus  2005</v>
          </cell>
        </row>
        <row r="223">
          <cell r="C223">
            <v>32</v>
          </cell>
          <cell r="D223" t="str">
            <v>Agustus</v>
          </cell>
          <cell r="E223" t="str">
            <v>Senin</v>
          </cell>
          <cell r="F223" t="str">
            <v>4 - 10 Agustus  2005</v>
          </cell>
        </row>
        <row r="224">
          <cell r="C224">
            <v>32</v>
          </cell>
          <cell r="D224" t="str">
            <v>Agustus</v>
          </cell>
          <cell r="E224" t="str">
            <v>Selasa</v>
          </cell>
          <cell r="F224" t="str">
            <v>4 - 10 Agustus  2005</v>
          </cell>
        </row>
        <row r="225">
          <cell r="C225">
            <v>32</v>
          </cell>
          <cell r="D225" t="str">
            <v>Agustus</v>
          </cell>
          <cell r="E225" t="str">
            <v>Rabu</v>
          </cell>
          <cell r="F225" t="str">
            <v>4 - 10 Agustus  2005</v>
          </cell>
        </row>
        <row r="226">
          <cell r="C226">
            <v>33</v>
          </cell>
          <cell r="D226" t="str">
            <v>Agustus</v>
          </cell>
          <cell r="E226" t="str">
            <v>Kamis</v>
          </cell>
          <cell r="F226" t="str">
            <v>11 - 17 Agustus  2005</v>
          </cell>
        </row>
        <row r="227">
          <cell r="C227">
            <v>33</v>
          </cell>
          <cell r="D227" t="str">
            <v>Agustus</v>
          </cell>
          <cell r="E227" t="str">
            <v>Jumat</v>
          </cell>
          <cell r="F227" t="str">
            <v>11 - 17 Agustus  2005</v>
          </cell>
        </row>
        <row r="228">
          <cell r="C228">
            <v>33</v>
          </cell>
          <cell r="D228" t="str">
            <v>Agustus</v>
          </cell>
          <cell r="E228" t="str">
            <v>Sabtu</v>
          </cell>
          <cell r="F228" t="str">
            <v>11 - 17 Agustus  2005</v>
          </cell>
        </row>
        <row r="229">
          <cell r="C229">
            <v>33</v>
          </cell>
          <cell r="D229" t="str">
            <v>Agustus</v>
          </cell>
          <cell r="E229" t="str">
            <v>Minggu</v>
          </cell>
          <cell r="F229" t="str">
            <v>11 - 17 Agustus  2005</v>
          </cell>
        </row>
        <row r="230">
          <cell r="C230">
            <v>33</v>
          </cell>
          <cell r="D230" t="str">
            <v>Agustus</v>
          </cell>
          <cell r="E230" t="str">
            <v>Senin</v>
          </cell>
          <cell r="F230" t="str">
            <v>11 - 17 Agustus  2005</v>
          </cell>
        </row>
        <row r="231">
          <cell r="C231">
            <v>33</v>
          </cell>
          <cell r="D231" t="str">
            <v>Agustus</v>
          </cell>
          <cell r="E231" t="str">
            <v>Selasa</v>
          </cell>
          <cell r="F231" t="str">
            <v>11 - 17 Agustus  2005</v>
          </cell>
        </row>
        <row r="232">
          <cell r="C232">
            <v>33</v>
          </cell>
          <cell r="D232" t="str">
            <v>Agustus</v>
          </cell>
          <cell r="E232" t="str">
            <v>Rabu</v>
          </cell>
          <cell r="F232" t="str">
            <v>11 - 17 Agustus  2005</v>
          </cell>
        </row>
        <row r="233">
          <cell r="C233">
            <v>34</v>
          </cell>
          <cell r="D233" t="str">
            <v>Agustus</v>
          </cell>
          <cell r="E233" t="str">
            <v>Kamis</v>
          </cell>
          <cell r="F233" t="str">
            <v>18 - 24  Agustus  2005</v>
          </cell>
        </row>
        <row r="234">
          <cell r="C234">
            <v>34</v>
          </cell>
          <cell r="D234" t="str">
            <v>Agustus</v>
          </cell>
          <cell r="E234" t="str">
            <v>Jumat</v>
          </cell>
          <cell r="F234" t="str">
            <v>18 - 24  Agustus  2005</v>
          </cell>
        </row>
        <row r="235">
          <cell r="C235">
            <v>34</v>
          </cell>
          <cell r="D235" t="str">
            <v>Agustus</v>
          </cell>
          <cell r="E235" t="str">
            <v>Sabtu</v>
          </cell>
          <cell r="F235" t="str">
            <v>18 - 24  Agustus  2005</v>
          </cell>
        </row>
        <row r="236">
          <cell r="C236">
            <v>34</v>
          </cell>
          <cell r="D236" t="str">
            <v>Agustus</v>
          </cell>
          <cell r="E236" t="str">
            <v>Minggu</v>
          </cell>
          <cell r="F236" t="str">
            <v>18 - 24  Agustus  2005</v>
          </cell>
        </row>
        <row r="237">
          <cell r="C237">
            <v>34</v>
          </cell>
          <cell r="D237" t="str">
            <v>Agustus</v>
          </cell>
          <cell r="E237" t="str">
            <v>Senin</v>
          </cell>
          <cell r="F237" t="str">
            <v>18 - 24  Agustus  2005</v>
          </cell>
        </row>
        <row r="238">
          <cell r="C238">
            <v>34</v>
          </cell>
          <cell r="D238" t="str">
            <v>Agustus</v>
          </cell>
          <cell r="E238" t="str">
            <v>Selasa</v>
          </cell>
          <cell r="F238" t="str">
            <v>18 - 24  Agustus  2005</v>
          </cell>
        </row>
        <row r="239">
          <cell r="C239">
            <v>34</v>
          </cell>
          <cell r="D239" t="str">
            <v>Agustus</v>
          </cell>
          <cell r="E239" t="str">
            <v>Rabu</v>
          </cell>
          <cell r="F239" t="str">
            <v>18 - 24  Agustus  2005</v>
          </cell>
        </row>
        <row r="240">
          <cell r="C240">
            <v>35</v>
          </cell>
          <cell r="D240" t="str">
            <v>Agustus</v>
          </cell>
          <cell r="E240" t="str">
            <v>Kamis</v>
          </cell>
          <cell r="F240" t="str">
            <v>25 - 31  Agustus 2005</v>
          </cell>
        </row>
        <row r="241">
          <cell r="C241">
            <v>35</v>
          </cell>
          <cell r="D241" t="str">
            <v>Agustus</v>
          </cell>
          <cell r="E241" t="str">
            <v>Jumat</v>
          </cell>
          <cell r="F241" t="str">
            <v>25 - 31  Agustus 2005</v>
          </cell>
        </row>
        <row r="242">
          <cell r="C242">
            <v>35</v>
          </cell>
          <cell r="D242" t="str">
            <v>Agustus</v>
          </cell>
          <cell r="E242" t="str">
            <v>Sabtu</v>
          </cell>
          <cell r="F242" t="str">
            <v>25 - 31  Agustus 2005</v>
          </cell>
        </row>
        <row r="243">
          <cell r="C243">
            <v>35</v>
          </cell>
          <cell r="D243" t="str">
            <v>Agustus</v>
          </cell>
          <cell r="E243" t="str">
            <v>Minggu</v>
          </cell>
          <cell r="F243" t="str">
            <v>25 - 31  Agustus 2005</v>
          </cell>
        </row>
        <row r="244">
          <cell r="C244">
            <v>35</v>
          </cell>
          <cell r="D244" t="str">
            <v>Agustus</v>
          </cell>
          <cell r="E244" t="str">
            <v>Senin</v>
          </cell>
          <cell r="F244" t="str">
            <v>25 - 31  Agustus 2005</v>
          </cell>
        </row>
        <row r="245">
          <cell r="C245">
            <v>35</v>
          </cell>
          <cell r="D245" t="str">
            <v>Agustus</v>
          </cell>
          <cell r="E245" t="str">
            <v>Selasa</v>
          </cell>
          <cell r="F245" t="str">
            <v>25 - 31  Agustus 2005</v>
          </cell>
        </row>
        <row r="246">
          <cell r="C246">
            <v>35</v>
          </cell>
          <cell r="D246" t="str">
            <v>Agustus</v>
          </cell>
          <cell r="E246" t="str">
            <v>Rabu</v>
          </cell>
          <cell r="F246" t="str">
            <v>25 - 31  Agustus 2005</v>
          </cell>
        </row>
        <row r="247">
          <cell r="C247">
            <v>36</v>
          </cell>
          <cell r="D247" t="str">
            <v>September</v>
          </cell>
          <cell r="E247" t="str">
            <v>Kamis</v>
          </cell>
          <cell r="F247" t="str">
            <v>1 - 7  September  2005</v>
          </cell>
        </row>
        <row r="248">
          <cell r="C248">
            <v>36</v>
          </cell>
          <cell r="D248" t="str">
            <v>September</v>
          </cell>
          <cell r="E248" t="str">
            <v>Jumat</v>
          </cell>
          <cell r="F248" t="str">
            <v>1 - 7  September  2005</v>
          </cell>
        </row>
        <row r="249">
          <cell r="C249">
            <v>36</v>
          </cell>
          <cell r="D249" t="str">
            <v>September</v>
          </cell>
          <cell r="E249" t="str">
            <v>Sabtu</v>
          </cell>
          <cell r="F249" t="str">
            <v>1 - 7  September  2005</v>
          </cell>
        </row>
        <row r="250">
          <cell r="C250">
            <v>36</v>
          </cell>
          <cell r="D250" t="str">
            <v>September</v>
          </cell>
          <cell r="E250" t="str">
            <v>Minggu</v>
          </cell>
          <cell r="F250" t="str">
            <v>1 - 7  September  2005</v>
          </cell>
        </row>
        <row r="251">
          <cell r="C251">
            <v>36</v>
          </cell>
          <cell r="D251" t="str">
            <v>September</v>
          </cell>
          <cell r="E251" t="str">
            <v>Senin</v>
          </cell>
          <cell r="F251" t="str">
            <v>1 - 7  September  2005</v>
          </cell>
        </row>
        <row r="252">
          <cell r="C252">
            <v>36</v>
          </cell>
          <cell r="D252" t="str">
            <v>September</v>
          </cell>
          <cell r="E252" t="str">
            <v>Selasa</v>
          </cell>
          <cell r="F252" t="str">
            <v>1 - 7  September  2005</v>
          </cell>
        </row>
        <row r="253">
          <cell r="C253">
            <v>36</v>
          </cell>
          <cell r="D253" t="str">
            <v>September</v>
          </cell>
          <cell r="E253" t="str">
            <v>Rabu</v>
          </cell>
          <cell r="F253" t="str">
            <v>1 - 7  September  2005</v>
          </cell>
        </row>
        <row r="254">
          <cell r="C254">
            <v>37</v>
          </cell>
          <cell r="D254" t="str">
            <v>September</v>
          </cell>
          <cell r="E254" t="str">
            <v>Kamis</v>
          </cell>
          <cell r="F254" t="str">
            <v>8 - 14  September  2005</v>
          </cell>
        </row>
        <row r="255">
          <cell r="C255">
            <v>37</v>
          </cell>
          <cell r="D255" t="str">
            <v>September</v>
          </cell>
          <cell r="E255" t="str">
            <v>Jumat</v>
          </cell>
          <cell r="F255" t="str">
            <v>8 - 14  September  2005</v>
          </cell>
        </row>
        <row r="256">
          <cell r="C256">
            <v>37</v>
          </cell>
          <cell r="D256" t="str">
            <v>September</v>
          </cell>
          <cell r="E256" t="str">
            <v>Sabtu</v>
          </cell>
          <cell r="F256" t="str">
            <v>8 - 14  September  2005</v>
          </cell>
        </row>
        <row r="257">
          <cell r="C257">
            <v>37</v>
          </cell>
          <cell r="D257" t="str">
            <v>September</v>
          </cell>
          <cell r="E257" t="str">
            <v>Minggu</v>
          </cell>
          <cell r="F257" t="str">
            <v>8 - 14  September  2005</v>
          </cell>
        </row>
        <row r="258">
          <cell r="C258">
            <v>37</v>
          </cell>
          <cell r="D258" t="str">
            <v>September</v>
          </cell>
          <cell r="E258" t="str">
            <v>Senin</v>
          </cell>
          <cell r="F258" t="str">
            <v>8 - 14  September  2005</v>
          </cell>
        </row>
        <row r="259">
          <cell r="C259">
            <v>37</v>
          </cell>
          <cell r="D259" t="str">
            <v>September</v>
          </cell>
          <cell r="E259" t="str">
            <v>Selasa</v>
          </cell>
          <cell r="F259" t="str">
            <v>8 - 14  September  2005</v>
          </cell>
        </row>
        <row r="260">
          <cell r="C260">
            <v>37</v>
          </cell>
          <cell r="D260" t="str">
            <v>September</v>
          </cell>
          <cell r="E260" t="str">
            <v>Rabu</v>
          </cell>
          <cell r="F260" t="str">
            <v>8 - 14  September  2005</v>
          </cell>
        </row>
        <row r="261">
          <cell r="C261">
            <v>38</v>
          </cell>
          <cell r="D261" t="str">
            <v>September</v>
          </cell>
          <cell r="E261" t="str">
            <v>Kamis</v>
          </cell>
          <cell r="F261" t="str">
            <v>15 - 21  September  2005</v>
          </cell>
        </row>
        <row r="262">
          <cell r="C262">
            <v>38</v>
          </cell>
          <cell r="D262" t="str">
            <v>September</v>
          </cell>
          <cell r="E262" t="str">
            <v>Jumat</v>
          </cell>
          <cell r="F262" t="str">
            <v>15 - 21  September  2005</v>
          </cell>
        </row>
        <row r="263">
          <cell r="C263">
            <v>38</v>
          </cell>
          <cell r="D263" t="str">
            <v>September</v>
          </cell>
          <cell r="E263" t="str">
            <v>Sabtu</v>
          </cell>
          <cell r="F263" t="str">
            <v>15 - 21  September  2005</v>
          </cell>
        </row>
        <row r="264">
          <cell r="C264">
            <v>38</v>
          </cell>
          <cell r="D264" t="str">
            <v>September</v>
          </cell>
          <cell r="E264" t="str">
            <v>Minggu</v>
          </cell>
          <cell r="F264" t="str">
            <v>15 - 21  September  2005</v>
          </cell>
        </row>
        <row r="265">
          <cell r="C265">
            <v>38</v>
          </cell>
          <cell r="D265" t="str">
            <v>September</v>
          </cell>
          <cell r="E265" t="str">
            <v>Senin</v>
          </cell>
          <cell r="F265" t="str">
            <v>15 - 21  September  2005</v>
          </cell>
        </row>
        <row r="266">
          <cell r="C266">
            <v>38</v>
          </cell>
          <cell r="D266" t="str">
            <v>September</v>
          </cell>
          <cell r="E266" t="str">
            <v>Selasa</v>
          </cell>
          <cell r="F266" t="str">
            <v>15 - 21  September  2005</v>
          </cell>
        </row>
        <row r="267">
          <cell r="C267">
            <v>38</v>
          </cell>
          <cell r="D267" t="str">
            <v>September</v>
          </cell>
          <cell r="E267" t="str">
            <v>Rabu</v>
          </cell>
          <cell r="F267" t="str">
            <v>15 - 21  September  2005</v>
          </cell>
        </row>
        <row r="268">
          <cell r="C268">
            <v>39</v>
          </cell>
          <cell r="D268" t="str">
            <v>September</v>
          </cell>
          <cell r="E268" t="str">
            <v>Kamis</v>
          </cell>
          <cell r="F268" t="str">
            <v>22 - 30  September  2005</v>
          </cell>
        </row>
        <row r="269">
          <cell r="C269">
            <v>39</v>
          </cell>
          <cell r="D269" t="str">
            <v>September</v>
          </cell>
          <cell r="E269" t="str">
            <v>Jumat</v>
          </cell>
          <cell r="F269" t="str">
            <v>23 - 30  September  2005</v>
          </cell>
        </row>
        <row r="270">
          <cell r="C270">
            <v>39</v>
          </cell>
          <cell r="D270" t="str">
            <v>September</v>
          </cell>
          <cell r="E270" t="str">
            <v>Sabtu</v>
          </cell>
          <cell r="F270" t="str">
            <v>23 - 30  September  2005</v>
          </cell>
        </row>
        <row r="271">
          <cell r="C271">
            <v>39</v>
          </cell>
          <cell r="D271" t="str">
            <v>September</v>
          </cell>
          <cell r="E271" t="str">
            <v>Minggu</v>
          </cell>
          <cell r="F271" t="str">
            <v>23 - 30  September  2005</v>
          </cell>
        </row>
        <row r="272">
          <cell r="C272">
            <v>39</v>
          </cell>
          <cell r="D272" t="str">
            <v>September</v>
          </cell>
          <cell r="E272" t="str">
            <v>Senin</v>
          </cell>
          <cell r="F272" t="str">
            <v>23 - 30  September  2005</v>
          </cell>
        </row>
        <row r="273">
          <cell r="C273">
            <v>39</v>
          </cell>
          <cell r="D273" t="str">
            <v>September</v>
          </cell>
          <cell r="E273" t="str">
            <v>Selasa</v>
          </cell>
          <cell r="F273" t="str">
            <v>23 - 30  September  2005</v>
          </cell>
        </row>
        <row r="274">
          <cell r="C274">
            <v>39</v>
          </cell>
          <cell r="D274" t="str">
            <v>September</v>
          </cell>
          <cell r="E274" t="str">
            <v>Rabu</v>
          </cell>
          <cell r="F274" t="str">
            <v>23 - 30  September  2005</v>
          </cell>
        </row>
        <row r="275">
          <cell r="C275">
            <v>39</v>
          </cell>
          <cell r="D275" t="str">
            <v>September</v>
          </cell>
          <cell r="E275" t="str">
            <v>Kamis</v>
          </cell>
          <cell r="F275" t="str">
            <v>23 - 30  September  2005</v>
          </cell>
        </row>
        <row r="276">
          <cell r="C276">
            <v>39</v>
          </cell>
          <cell r="D276" t="str">
            <v>September</v>
          </cell>
          <cell r="E276" t="str">
            <v>Jumat</v>
          </cell>
          <cell r="F276" t="str">
            <v>23 - 30  September  2005</v>
          </cell>
        </row>
        <row r="277">
          <cell r="C277">
            <v>40</v>
          </cell>
          <cell r="D277" t="str">
            <v>Oktober</v>
          </cell>
          <cell r="E277" t="str">
            <v>Sabtu</v>
          </cell>
          <cell r="F277" t="str">
            <v>1 - 5 Oktober  2005</v>
          </cell>
        </row>
        <row r="278">
          <cell r="C278">
            <v>40</v>
          </cell>
          <cell r="D278" t="str">
            <v>Oktober</v>
          </cell>
          <cell r="E278" t="str">
            <v>Minggu</v>
          </cell>
          <cell r="F278" t="str">
            <v>1 - 5 Oktober  2005</v>
          </cell>
        </row>
        <row r="279">
          <cell r="C279">
            <v>40</v>
          </cell>
          <cell r="D279" t="str">
            <v>Oktober</v>
          </cell>
          <cell r="E279" t="str">
            <v>Senin</v>
          </cell>
          <cell r="F279" t="str">
            <v>1 - 5 Oktober  2005</v>
          </cell>
        </row>
        <row r="280">
          <cell r="C280">
            <v>40</v>
          </cell>
          <cell r="D280" t="str">
            <v>Oktober</v>
          </cell>
          <cell r="E280" t="str">
            <v>Selasa</v>
          </cell>
          <cell r="F280" t="str">
            <v>1 - 5 Oktober  2005</v>
          </cell>
        </row>
        <row r="281">
          <cell r="C281">
            <v>40</v>
          </cell>
          <cell r="D281" t="str">
            <v>Oktober</v>
          </cell>
          <cell r="E281" t="str">
            <v>Rabu</v>
          </cell>
          <cell r="F281" t="str">
            <v>1 - 5 Oktober  2005</v>
          </cell>
        </row>
        <row r="282">
          <cell r="C282">
            <v>41</v>
          </cell>
          <cell r="D282" t="str">
            <v>Oktober</v>
          </cell>
          <cell r="E282" t="str">
            <v>Kamis</v>
          </cell>
          <cell r="F282" t="str">
            <v>6 - 12 Oktober  2005</v>
          </cell>
        </row>
        <row r="283">
          <cell r="C283">
            <v>41</v>
          </cell>
          <cell r="D283" t="str">
            <v>Oktober</v>
          </cell>
          <cell r="E283" t="str">
            <v>Jumat</v>
          </cell>
          <cell r="F283" t="str">
            <v>6 - 12 Oktober  2005</v>
          </cell>
        </row>
        <row r="284">
          <cell r="C284">
            <v>41</v>
          </cell>
          <cell r="D284" t="str">
            <v>Oktober</v>
          </cell>
          <cell r="E284" t="str">
            <v>Sabtu</v>
          </cell>
          <cell r="F284" t="str">
            <v>6 - 12 Oktober  2005</v>
          </cell>
        </row>
        <row r="285">
          <cell r="C285">
            <v>41</v>
          </cell>
          <cell r="D285" t="str">
            <v>Oktober</v>
          </cell>
          <cell r="E285" t="str">
            <v>Minggu</v>
          </cell>
          <cell r="F285" t="str">
            <v>6 - 12 Oktober  2005</v>
          </cell>
        </row>
        <row r="286">
          <cell r="C286">
            <v>41</v>
          </cell>
          <cell r="D286" t="str">
            <v>Oktober</v>
          </cell>
          <cell r="E286" t="str">
            <v>Senin</v>
          </cell>
          <cell r="F286" t="str">
            <v>6 - 12 Oktober  2005</v>
          </cell>
        </row>
        <row r="287">
          <cell r="C287">
            <v>41</v>
          </cell>
          <cell r="D287" t="str">
            <v>Oktober</v>
          </cell>
          <cell r="E287" t="str">
            <v>Selasa</v>
          </cell>
          <cell r="F287" t="str">
            <v>6 - 12 Oktober  2005</v>
          </cell>
        </row>
        <row r="288">
          <cell r="C288">
            <v>41</v>
          </cell>
          <cell r="D288" t="str">
            <v>Oktober</v>
          </cell>
          <cell r="E288" t="str">
            <v>Rabu</v>
          </cell>
          <cell r="F288" t="str">
            <v>6 - 12 Oktober  2005</v>
          </cell>
        </row>
        <row r="289">
          <cell r="C289">
            <v>42</v>
          </cell>
          <cell r="D289" t="str">
            <v>Oktober</v>
          </cell>
          <cell r="E289" t="str">
            <v>Kamis</v>
          </cell>
          <cell r="F289" t="str">
            <v>13 - 19 Oktober  2005</v>
          </cell>
        </row>
        <row r="290">
          <cell r="C290">
            <v>42</v>
          </cell>
          <cell r="D290" t="str">
            <v>Oktober</v>
          </cell>
          <cell r="E290" t="str">
            <v>Jumat</v>
          </cell>
          <cell r="F290" t="str">
            <v>13 - 19 Oktober  2005</v>
          </cell>
        </row>
        <row r="291">
          <cell r="C291">
            <v>42</v>
          </cell>
          <cell r="D291" t="str">
            <v>Oktober</v>
          </cell>
          <cell r="E291" t="str">
            <v>Sabtu</v>
          </cell>
          <cell r="F291" t="str">
            <v>13 - 19 Oktober  2005</v>
          </cell>
        </row>
        <row r="292">
          <cell r="C292">
            <v>42</v>
          </cell>
          <cell r="D292" t="str">
            <v>Oktober</v>
          </cell>
          <cell r="E292" t="str">
            <v>Minggu</v>
          </cell>
          <cell r="F292" t="str">
            <v>13 - 19 Oktober  2005</v>
          </cell>
        </row>
        <row r="293">
          <cell r="C293">
            <v>42</v>
          </cell>
          <cell r="D293" t="str">
            <v>Oktober</v>
          </cell>
          <cell r="E293" t="str">
            <v>Senin</v>
          </cell>
          <cell r="F293" t="str">
            <v>13 - 19 Oktober  2005</v>
          </cell>
        </row>
        <row r="294">
          <cell r="C294">
            <v>42</v>
          </cell>
          <cell r="D294" t="str">
            <v>Oktober</v>
          </cell>
          <cell r="E294" t="str">
            <v>Selasa</v>
          </cell>
          <cell r="F294" t="str">
            <v>13 - 19 Oktober  2005</v>
          </cell>
        </row>
        <row r="295">
          <cell r="C295">
            <v>42</v>
          </cell>
          <cell r="D295" t="str">
            <v>Oktober</v>
          </cell>
          <cell r="E295" t="str">
            <v>Rabu</v>
          </cell>
          <cell r="F295" t="str">
            <v>13 - 19 Oktober  2005</v>
          </cell>
        </row>
        <row r="296">
          <cell r="C296">
            <v>43</v>
          </cell>
          <cell r="D296" t="str">
            <v>Oktober</v>
          </cell>
          <cell r="E296" t="str">
            <v>Kamis</v>
          </cell>
          <cell r="F296" t="str">
            <v>20 - 26 Oktober  2005</v>
          </cell>
        </row>
        <row r="297">
          <cell r="C297">
            <v>43</v>
          </cell>
          <cell r="D297" t="str">
            <v>Oktober</v>
          </cell>
          <cell r="E297" t="str">
            <v>Jumat</v>
          </cell>
          <cell r="F297" t="str">
            <v>20 - 26 Oktober  2005</v>
          </cell>
        </row>
        <row r="298">
          <cell r="C298">
            <v>43</v>
          </cell>
          <cell r="D298" t="str">
            <v>Oktober</v>
          </cell>
          <cell r="E298" t="str">
            <v>Sabtu</v>
          </cell>
          <cell r="F298" t="str">
            <v>20 - 26 Oktober  2005</v>
          </cell>
        </row>
        <row r="299">
          <cell r="C299">
            <v>43</v>
          </cell>
          <cell r="D299" t="str">
            <v>Oktober</v>
          </cell>
          <cell r="E299" t="str">
            <v>Minggu</v>
          </cell>
          <cell r="F299" t="str">
            <v>20 - 26 Oktober  2005</v>
          </cell>
        </row>
        <row r="300">
          <cell r="C300">
            <v>43</v>
          </cell>
          <cell r="D300" t="str">
            <v>Oktober</v>
          </cell>
          <cell r="E300" t="str">
            <v>Senin</v>
          </cell>
          <cell r="F300" t="str">
            <v>20 - 26 Oktober  2005</v>
          </cell>
        </row>
        <row r="301">
          <cell r="C301">
            <v>43</v>
          </cell>
          <cell r="D301" t="str">
            <v>Oktober</v>
          </cell>
          <cell r="E301" t="str">
            <v>Selasa</v>
          </cell>
          <cell r="F301" t="str">
            <v>20 - 26 Oktober  2005</v>
          </cell>
        </row>
        <row r="302">
          <cell r="C302">
            <v>43</v>
          </cell>
          <cell r="D302" t="str">
            <v>Oktober</v>
          </cell>
          <cell r="E302" t="str">
            <v>Rabu</v>
          </cell>
          <cell r="F302" t="str">
            <v>20 - 26 Oktober  2005</v>
          </cell>
        </row>
        <row r="303">
          <cell r="C303">
            <v>44</v>
          </cell>
          <cell r="D303" t="str">
            <v>Oktober</v>
          </cell>
          <cell r="E303" t="str">
            <v>Kamis</v>
          </cell>
          <cell r="F303" t="str">
            <v>27 Oktober - 2 November  2005</v>
          </cell>
        </row>
        <row r="304">
          <cell r="C304">
            <v>44</v>
          </cell>
          <cell r="D304" t="str">
            <v>Oktober</v>
          </cell>
          <cell r="E304" t="str">
            <v>Jumat</v>
          </cell>
          <cell r="F304" t="str">
            <v>27 Oktober - 2 November  2005</v>
          </cell>
        </row>
        <row r="305">
          <cell r="C305">
            <v>44</v>
          </cell>
          <cell r="D305" t="str">
            <v>Oktober</v>
          </cell>
          <cell r="E305" t="str">
            <v>Sabtu</v>
          </cell>
          <cell r="F305" t="str">
            <v>27 Oktober - 2 November  2005</v>
          </cell>
        </row>
        <row r="306">
          <cell r="C306">
            <v>44</v>
          </cell>
          <cell r="D306" t="str">
            <v>Oktober</v>
          </cell>
          <cell r="E306" t="str">
            <v>Minggu</v>
          </cell>
          <cell r="F306" t="str">
            <v>27 Oktober - 2 November  2005</v>
          </cell>
        </row>
        <row r="307">
          <cell r="C307">
            <v>44</v>
          </cell>
          <cell r="D307" t="str">
            <v>Oktober</v>
          </cell>
          <cell r="E307" t="str">
            <v>Senin</v>
          </cell>
          <cell r="F307" t="str">
            <v>27 Oktober - 2 November  2005</v>
          </cell>
        </row>
        <row r="308">
          <cell r="C308">
            <v>44</v>
          </cell>
          <cell r="D308" t="str">
            <v>Nopember</v>
          </cell>
          <cell r="E308" t="str">
            <v>Selasa</v>
          </cell>
          <cell r="F308" t="str">
            <v>27 Oktober - 2 November  2005</v>
          </cell>
        </row>
        <row r="309">
          <cell r="C309">
            <v>44</v>
          </cell>
          <cell r="D309" t="str">
            <v>Nopember</v>
          </cell>
          <cell r="E309" t="str">
            <v>Rabu</v>
          </cell>
          <cell r="F309" t="str">
            <v>27 Oktober - 2 November  2005</v>
          </cell>
        </row>
        <row r="310">
          <cell r="C310">
            <v>45</v>
          </cell>
          <cell r="D310" t="str">
            <v>Nopember</v>
          </cell>
          <cell r="E310" t="str">
            <v>Kamis</v>
          </cell>
          <cell r="F310" t="str">
            <v>3 - 9  November  2005</v>
          </cell>
        </row>
        <row r="311">
          <cell r="C311">
            <v>45</v>
          </cell>
          <cell r="D311" t="str">
            <v>Nopember</v>
          </cell>
          <cell r="E311" t="str">
            <v>Jumat</v>
          </cell>
          <cell r="F311" t="str">
            <v>3 - 9  November  2005</v>
          </cell>
        </row>
        <row r="312">
          <cell r="C312">
            <v>45</v>
          </cell>
          <cell r="D312" t="str">
            <v>Nopember</v>
          </cell>
          <cell r="E312" t="str">
            <v>Sabtu</v>
          </cell>
          <cell r="F312" t="str">
            <v>3 - 9  November  2005</v>
          </cell>
        </row>
        <row r="313">
          <cell r="C313">
            <v>45</v>
          </cell>
          <cell r="D313" t="str">
            <v>Nopember</v>
          </cell>
          <cell r="E313" t="str">
            <v>Minggu</v>
          </cell>
          <cell r="F313" t="str">
            <v>3 - 9  November  2005</v>
          </cell>
        </row>
        <row r="314">
          <cell r="C314">
            <v>45</v>
          </cell>
          <cell r="D314" t="str">
            <v>Nopember</v>
          </cell>
          <cell r="E314" t="str">
            <v>Senin</v>
          </cell>
          <cell r="F314" t="str">
            <v>3 - 9  November  2005</v>
          </cell>
        </row>
        <row r="315">
          <cell r="C315">
            <v>45</v>
          </cell>
          <cell r="D315" t="str">
            <v>Nopember</v>
          </cell>
          <cell r="E315" t="str">
            <v>Selasa</v>
          </cell>
          <cell r="F315" t="str">
            <v>3 - 9  November  2005</v>
          </cell>
        </row>
        <row r="316">
          <cell r="C316">
            <v>45</v>
          </cell>
          <cell r="D316" t="str">
            <v>Nopember</v>
          </cell>
          <cell r="E316" t="str">
            <v>Rabu</v>
          </cell>
          <cell r="F316" t="str">
            <v>3 - 9  November  2005</v>
          </cell>
        </row>
        <row r="317">
          <cell r="C317">
            <v>46</v>
          </cell>
          <cell r="D317" t="str">
            <v>Nopember</v>
          </cell>
          <cell r="E317" t="str">
            <v>Kamis</v>
          </cell>
          <cell r="F317" t="str">
            <v>10 - 16  November  2005</v>
          </cell>
        </row>
        <row r="318">
          <cell r="C318">
            <v>46</v>
          </cell>
          <cell r="D318" t="str">
            <v>Nopember</v>
          </cell>
          <cell r="E318" t="str">
            <v>Jumat</v>
          </cell>
          <cell r="F318" t="str">
            <v>10 - 16  November  2005</v>
          </cell>
        </row>
        <row r="319">
          <cell r="C319">
            <v>46</v>
          </cell>
          <cell r="D319" t="str">
            <v>Nopember</v>
          </cell>
          <cell r="E319" t="str">
            <v>Sabtu</v>
          </cell>
          <cell r="F319" t="str">
            <v>10 - 16  November  2005</v>
          </cell>
        </row>
        <row r="320">
          <cell r="C320">
            <v>46</v>
          </cell>
          <cell r="D320" t="str">
            <v>Nopember</v>
          </cell>
          <cell r="E320" t="str">
            <v>Minggu</v>
          </cell>
          <cell r="F320" t="str">
            <v>10 - 16  November  2005</v>
          </cell>
        </row>
        <row r="321">
          <cell r="C321">
            <v>46</v>
          </cell>
          <cell r="D321" t="str">
            <v>Nopember</v>
          </cell>
          <cell r="E321" t="str">
            <v>Senin</v>
          </cell>
          <cell r="F321" t="str">
            <v>10 - 16  November  2005</v>
          </cell>
        </row>
        <row r="322">
          <cell r="C322">
            <v>46</v>
          </cell>
          <cell r="D322" t="str">
            <v>Nopember</v>
          </cell>
          <cell r="E322" t="str">
            <v>Selasa</v>
          </cell>
          <cell r="F322" t="str">
            <v>10 - 16  November  2005</v>
          </cell>
        </row>
        <row r="323">
          <cell r="C323">
            <v>46</v>
          </cell>
          <cell r="D323" t="str">
            <v>Nopember</v>
          </cell>
          <cell r="E323" t="str">
            <v>Rabu</v>
          </cell>
          <cell r="F323" t="str">
            <v>10 - 16  November  2005</v>
          </cell>
        </row>
        <row r="324">
          <cell r="C324">
            <v>47</v>
          </cell>
          <cell r="D324" t="str">
            <v>Nopember</v>
          </cell>
          <cell r="E324" t="str">
            <v>Kamis</v>
          </cell>
          <cell r="F324" t="str">
            <v>17 - 23  November  2005</v>
          </cell>
        </row>
        <row r="325">
          <cell r="C325">
            <v>47</v>
          </cell>
          <cell r="D325" t="str">
            <v>Nopember</v>
          </cell>
          <cell r="E325" t="str">
            <v>Jumat</v>
          </cell>
          <cell r="F325" t="str">
            <v>17 - 23  November  2005</v>
          </cell>
        </row>
        <row r="326">
          <cell r="C326">
            <v>47</v>
          </cell>
          <cell r="D326" t="str">
            <v>Nopember</v>
          </cell>
          <cell r="E326" t="str">
            <v>Sabtu</v>
          </cell>
          <cell r="F326" t="str">
            <v>17 - 23  November  2005</v>
          </cell>
        </row>
        <row r="327">
          <cell r="C327">
            <v>47</v>
          </cell>
          <cell r="D327" t="str">
            <v>Nopember</v>
          </cell>
          <cell r="E327" t="str">
            <v>Minggu</v>
          </cell>
          <cell r="F327" t="str">
            <v>17 - 23  November  2005</v>
          </cell>
        </row>
        <row r="328">
          <cell r="C328">
            <v>47</v>
          </cell>
          <cell r="D328" t="str">
            <v>Nopember</v>
          </cell>
          <cell r="E328" t="str">
            <v>Senin</v>
          </cell>
          <cell r="F328" t="str">
            <v>17 - 23  November  2005</v>
          </cell>
        </row>
        <row r="329">
          <cell r="C329">
            <v>47</v>
          </cell>
          <cell r="D329" t="str">
            <v>Nopember</v>
          </cell>
          <cell r="E329" t="str">
            <v>Selasa</v>
          </cell>
          <cell r="F329" t="str">
            <v>17 - 23  November  2005</v>
          </cell>
        </row>
        <row r="330">
          <cell r="C330">
            <v>47</v>
          </cell>
          <cell r="D330" t="str">
            <v>Nopember</v>
          </cell>
          <cell r="E330" t="str">
            <v>Rabu</v>
          </cell>
          <cell r="F330" t="str">
            <v>17 - 23  November  2005</v>
          </cell>
        </row>
        <row r="331">
          <cell r="C331">
            <v>48</v>
          </cell>
          <cell r="D331" t="str">
            <v>Nopember</v>
          </cell>
          <cell r="E331" t="str">
            <v>Kamis</v>
          </cell>
          <cell r="F331" t="str">
            <v>24 - 30  November  2005</v>
          </cell>
        </row>
        <row r="332">
          <cell r="C332">
            <v>48</v>
          </cell>
          <cell r="D332" t="str">
            <v>Nopember</v>
          </cell>
          <cell r="E332" t="str">
            <v>Jumat</v>
          </cell>
          <cell r="F332" t="str">
            <v>24 - 30  November  2005</v>
          </cell>
        </row>
        <row r="333">
          <cell r="C333">
            <v>48</v>
          </cell>
          <cell r="D333" t="str">
            <v>Nopember</v>
          </cell>
          <cell r="E333" t="str">
            <v>Sabtu</v>
          </cell>
          <cell r="F333" t="str">
            <v>24 - 30  November  2005</v>
          </cell>
        </row>
        <row r="334">
          <cell r="C334">
            <v>48</v>
          </cell>
          <cell r="D334" t="str">
            <v>Nopember</v>
          </cell>
          <cell r="E334" t="str">
            <v>Minggu</v>
          </cell>
          <cell r="F334" t="str">
            <v>24 - 30  November  2005</v>
          </cell>
        </row>
        <row r="335">
          <cell r="C335">
            <v>48</v>
          </cell>
          <cell r="D335" t="str">
            <v>Nopember</v>
          </cell>
          <cell r="E335" t="str">
            <v>Senin</v>
          </cell>
          <cell r="F335" t="str">
            <v>24 - 30  November  2005</v>
          </cell>
        </row>
        <row r="336">
          <cell r="C336">
            <v>48</v>
          </cell>
          <cell r="D336" t="str">
            <v>Nopember</v>
          </cell>
          <cell r="E336" t="str">
            <v>Selasa</v>
          </cell>
          <cell r="F336" t="str">
            <v>24 - 30  November  2005</v>
          </cell>
        </row>
        <row r="337">
          <cell r="C337">
            <v>48</v>
          </cell>
          <cell r="D337" t="str">
            <v>Nopember</v>
          </cell>
          <cell r="E337" t="str">
            <v>Rabu</v>
          </cell>
          <cell r="F337" t="str">
            <v>24 - 30  November  2005</v>
          </cell>
        </row>
        <row r="338">
          <cell r="C338">
            <v>49</v>
          </cell>
          <cell r="D338" t="str">
            <v>Desember</v>
          </cell>
          <cell r="E338" t="str">
            <v>Kamis</v>
          </cell>
          <cell r="F338" t="str">
            <v>1 - 7  Desember   2005</v>
          </cell>
        </row>
        <row r="339">
          <cell r="C339">
            <v>49</v>
          </cell>
          <cell r="D339" t="str">
            <v>Desember</v>
          </cell>
          <cell r="E339" t="str">
            <v>Jumat</v>
          </cell>
          <cell r="F339" t="str">
            <v>1 - 7  Desember   2005</v>
          </cell>
        </row>
        <row r="340">
          <cell r="C340">
            <v>49</v>
          </cell>
          <cell r="D340" t="str">
            <v>Desember</v>
          </cell>
          <cell r="E340" t="str">
            <v>Sabtu</v>
          </cell>
          <cell r="F340" t="str">
            <v>1 - 7  Desember   2005</v>
          </cell>
        </row>
        <row r="341">
          <cell r="C341">
            <v>49</v>
          </cell>
          <cell r="D341" t="str">
            <v>Desember</v>
          </cell>
          <cell r="E341" t="str">
            <v>Minggu</v>
          </cell>
          <cell r="F341" t="str">
            <v>1 - 7  Desember   2005</v>
          </cell>
        </row>
        <row r="342">
          <cell r="C342">
            <v>49</v>
          </cell>
          <cell r="D342" t="str">
            <v>Desember</v>
          </cell>
          <cell r="E342" t="str">
            <v>Senin</v>
          </cell>
          <cell r="F342" t="str">
            <v>1 - 7  Desember   2005</v>
          </cell>
        </row>
        <row r="343">
          <cell r="C343">
            <v>49</v>
          </cell>
          <cell r="D343" t="str">
            <v>Desember</v>
          </cell>
          <cell r="E343" t="str">
            <v>Selasa</v>
          </cell>
          <cell r="F343" t="str">
            <v>1 - 7  Desember   2005</v>
          </cell>
        </row>
        <row r="344">
          <cell r="C344">
            <v>49</v>
          </cell>
          <cell r="D344" t="str">
            <v>Desember</v>
          </cell>
          <cell r="E344" t="str">
            <v>Rabu</v>
          </cell>
          <cell r="F344" t="str">
            <v>1 - 7  Desember   2005</v>
          </cell>
        </row>
        <row r="345">
          <cell r="C345">
            <v>50</v>
          </cell>
          <cell r="D345" t="str">
            <v>Desember</v>
          </cell>
          <cell r="E345" t="str">
            <v>Kamis</v>
          </cell>
          <cell r="F345" t="str">
            <v>8 - 14  Desember   2005</v>
          </cell>
        </row>
        <row r="346">
          <cell r="C346">
            <v>50</v>
          </cell>
          <cell r="D346" t="str">
            <v>Desember</v>
          </cell>
          <cell r="E346" t="str">
            <v>Jumat</v>
          </cell>
          <cell r="F346" t="str">
            <v>8 - 14  Desember   2005</v>
          </cell>
        </row>
        <row r="347">
          <cell r="C347">
            <v>50</v>
          </cell>
          <cell r="D347" t="str">
            <v>Desember</v>
          </cell>
          <cell r="E347" t="str">
            <v>Sabtu</v>
          </cell>
          <cell r="F347" t="str">
            <v>8 - 14  Desember   2005</v>
          </cell>
        </row>
        <row r="348">
          <cell r="C348">
            <v>50</v>
          </cell>
          <cell r="D348" t="str">
            <v>Desember</v>
          </cell>
          <cell r="E348" t="str">
            <v>Minggu</v>
          </cell>
          <cell r="F348" t="str">
            <v>8 - 14  Desember   2005</v>
          </cell>
        </row>
        <row r="349">
          <cell r="C349">
            <v>50</v>
          </cell>
          <cell r="D349" t="str">
            <v>Desember</v>
          </cell>
          <cell r="E349" t="str">
            <v>Senin</v>
          </cell>
          <cell r="F349" t="str">
            <v>8 - 14  Desember   2005</v>
          </cell>
        </row>
        <row r="350">
          <cell r="C350">
            <v>50</v>
          </cell>
          <cell r="D350" t="str">
            <v>Desember</v>
          </cell>
          <cell r="E350" t="str">
            <v>Selasa</v>
          </cell>
          <cell r="F350" t="str">
            <v>8 - 14  Desember   2005</v>
          </cell>
        </row>
        <row r="351">
          <cell r="C351">
            <v>50</v>
          </cell>
          <cell r="D351" t="str">
            <v>Desember</v>
          </cell>
          <cell r="E351" t="str">
            <v>Rabu</v>
          </cell>
          <cell r="F351" t="str">
            <v>8 - 14  Desember   2005</v>
          </cell>
        </row>
        <row r="352">
          <cell r="C352">
            <v>51</v>
          </cell>
          <cell r="D352" t="str">
            <v>Desember</v>
          </cell>
          <cell r="E352" t="str">
            <v>Kamis</v>
          </cell>
          <cell r="F352" t="str">
            <v>15 - 21  Desember   2005</v>
          </cell>
        </row>
        <row r="353">
          <cell r="C353">
            <v>51</v>
          </cell>
          <cell r="D353" t="str">
            <v>Desember</v>
          </cell>
          <cell r="E353" t="str">
            <v>Jumat</v>
          </cell>
          <cell r="F353" t="str">
            <v>15 - 21  Desember   2005</v>
          </cell>
        </row>
        <row r="354">
          <cell r="C354">
            <v>51</v>
          </cell>
          <cell r="D354" t="str">
            <v>Desember</v>
          </cell>
          <cell r="E354" t="str">
            <v>Sabtu</v>
          </cell>
          <cell r="F354" t="str">
            <v>15 - 21  Desember   2005</v>
          </cell>
        </row>
        <row r="355">
          <cell r="C355">
            <v>51</v>
          </cell>
          <cell r="D355" t="str">
            <v>Desember</v>
          </cell>
          <cell r="E355" t="str">
            <v>Minggu</v>
          </cell>
          <cell r="F355" t="str">
            <v>15 - 21  Desember   2005</v>
          </cell>
        </row>
        <row r="356">
          <cell r="C356">
            <v>51</v>
          </cell>
          <cell r="D356" t="str">
            <v>Desember</v>
          </cell>
          <cell r="E356" t="str">
            <v>Senin</v>
          </cell>
          <cell r="F356" t="str">
            <v>15 - 21  Desember   2005</v>
          </cell>
        </row>
        <row r="357">
          <cell r="C357">
            <v>51</v>
          </cell>
          <cell r="D357" t="str">
            <v>Desember</v>
          </cell>
          <cell r="E357" t="str">
            <v>Selasa</v>
          </cell>
          <cell r="F357" t="str">
            <v>15 - 21  Desember   2005</v>
          </cell>
        </row>
        <row r="358">
          <cell r="C358">
            <v>51</v>
          </cell>
          <cell r="D358" t="str">
            <v>Desember</v>
          </cell>
          <cell r="E358" t="str">
            <v>Rabu</v>
          </cell>
          <cell r="F358" t="str">
            <v>15 - 21  Desember   2005</v>
          </cell>
        </row>
        <row r="359">
          <cell r="C359">
            <v>52</v>
          </cell>
          <cell r="D359" t="str">
            <v>Desember</v>
          </cell>
          <cell r="E359" t="str">
            <v>Kamis</v>
          </cell>
          <cell r="F359" t="str">
            <v>22 - 31  Desember   2005</v>
          </cell>
        </row>
        <row r="360">
          <cell r="C360">
            <v>52</v>
          </cell>
          <cell r="D360" t="str">
            <v>Desember</v>
          </cell>
          <cell r="E360" t="str">
            <v>Jumat</v>
          </cell>
          <cell r="F360" t="str">
            <v>22 - 31  Desember   2005</v>
          </cell>
        </row>
        <row r="361">
          <cell r="C361">
            <v>52</v>
          </cell>
          <cell r="D361" t="str">
            <v>Desember</v>
          </cell>
          <cell r="E361" t="str">
            <v>Sabtu</v>
          </cell>
          <cell r="F361" t="str">
            <v>22 - 31  Desember   2005</v>
          </cell>
        </row>
        <row r="362">
          <cell r="C362">
            <v>52</v>
          </cell>
          <cell r="D362" t="str">
            <v>Desember</v>
          </cell>
          <cell r="E362" t="str">
            <v>Minggu</v>
          </cell>
          <cell r="F362" t="str">
            <v>22 - 31  Desember   2005</v>
          </cell>
        </row>
        <row r="363">
          <cell r="C363">
            <v>52</v>
          </cell>
          <cell r="D363" t="str">
            <v>Desember</v>
          </cell>
          <cell r="E363" t="str">
            <v>Senin</v>
          </cell>
          <cell r="F363" t="str">
            <v>22 - 31  Desember   2005</v>
          </cell>
        </row>
        <row r="364">
          <cell r="C364">
            <v>52</v>
          </cell>
          <cell r="D364" t="str">
            <v>Desember</v>
          </cell>
          <cell r="E364" t="str">
            <v>Selasa</v>
          </cell>
          <cell r="F364" t="str">
            <v>22 - 31  Desember   2005</v>
          </cell>
        </row>
        <row r="365">
          <cell r="C365">
            <v>52</v>
          </cell>
          <cell r="D365" t="str">
            <v>Desember</v>
          </cell>
          <cell r="E365" t="str">
            <v>Rabu</v>
          </cell>
          <cell r="F365" t="str">
            <v>22 - 31  Desember   2005</v>
          </cell>
        </row>
        <row r="366">
          <cell r="C366">
            <v>52</v>
          </cell>
          <cell r="D366" t="str">
            <v>Desember</v>
          </cell>
          <cell r="E366" t="str">
            <v>Kamis</v>
          </cell>
          <cell r="F366" t="str">
            <v>22 - 31  Desember   2005</v>
          </cell>
        </row>
        <row r="367">
          <cell r="C367">
            <v>52</v>
          </cell>
          <cell r="D367" t="str">
            <v>Desember</v>
          </cell>
          <cell r="E367" t="str">
            <v>Jumat</v>
          </cell>
          <cell r="F367" t="str">
            <v>22 - 31  Desember   2005</v>
          </cell>
        </row>
        <row r="368">
          <cell r="C368">
            <v>52</v>
          </cell>
          <cell r="D368" t="str">
            <v>Desember</v>
          </cell>
          <cell r="E368" t="str">
            <v>Sabtu</v>
          </cell>
          <cell r="F368" t="str">
            <v>22 - 31  Desember   2005</v>
          </cell>
        </row>
      </sheetData>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SPD-TOP"/>
      <sheetName val="CTN"/>
      <sheetName val="L-PR"/>
      <sheetName val="L-PNR"/>
      <sheetName val="L-PK"/>
      <sheetName val="KAS"/>
      <sheetName val="BANK-2"/>
      <sheetName val="L-PLL"/>
      <sheetName val="L-PI"/>
      <sheetName val="NLM"/>
      <sheetName val="ACC"/>
      <sheetName val="BANK-1"/>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8">
          <cell r="B8" t="str">
            <v>1.0</v>
          </cell>
          <cell r="C8" t="str">
            <v>KAS &amp; SETARA KAS AWAL</v>
          </cell>
          <cell r="D8" t="str">
            <v>KSK</v>
          </cell>
        </row>
        <row r="9">
          <cell r="B9" t="str">
            <v>1.1</v>
          </cell>
          <cell r="C9" t="str">
            <v>Kas</v>
          </cell>
          <cell r="D9" t="str">
            <v>KSK</v>
          </cell>
        </row>
        <row r="10">
          <cell r="B10" t="str">
            <v>1.2</v>
          </cell>
          <cell r="C10" t="str">
            <v>Bank</v>
          </cell>
          <cell r="D10" t="str">
            <v>KSK</v>
          </cell>
        </row>
        <row r="11">
          <cell r="B11" t="str">
            <v>2.0</v>
          </cell>
          <cell r="C11" t="str">
            <v>SUMBER DANA</v>
          </cell>
          <cell r="D11" t="str">
            <v>SD</v>
          </cell>
        </row>
        <row r="12">
          <cell r="B12" t="str">
            <v>2.1</v>
          </cell>
          <cell r="C12" t="str">
            <v>Penerimaan Dana</v>
          </cell>
          <cell r="D12" t="str">
            <v>SD</v>
          </cell>
        </row>
        <row r="13">
          <cell r="B13" t="str">
            <v>2.1.1</v>
          </cell>
          <cell r="C13" t="str">
            <v>Bantuan Dana</v>
          </cell>
          <cell r="D13" t="str">
            <v>SD</v>
          </cell>
        </row>
        <row r="14">
          <cell r="B14" t="str">
            <v>2.1.1.1</v>
          </cell>
          <cell r="C14" t="str">
            <v>Bantuan Pemkab Kutai Kartanegara  Melalui Bendaharawan Sosial</v>
          </cell>
          <cell r="D14" t="str">
            <v>SD</v>
          </cell>
        </row>
        <row r="15">
          <cell r="B15" t="str">
            <v>2.1.1.2</v>
          </cell>
          <cell r="C15" t="str">
            <v>Bantuan Dana Dari Panitia Gema Ramadhan Dan Sumpah Pemuda</v>
          </cell>
          <cell r="D15" t="str">
            <v>SD</v>
          </cell>
        </row>
        <row r="16">
          <cell r="B16" t="str">
            <v>2.1.1.3</v>
          </cell>
          <cell r="C16" t="str">
            <v>Bantuan Dana Dari Panitia Pameran</v>
          </cell>
          <cell r="D16" t="str">
            <v>SD</v>
          </cell>
        </row>
        <row r="17">
          <cell r="B17" t="str">
            <v>2.1.1.4</v>
          </cell>
          <cell r="C17" t="str">
            <v>Bantuan Dana Dari Ketua</v>
          </cell>
          <cell r="D17" t="str">
            <v>SD</v>
          </cell>
        </row>
        <row r="18">
          <cell r="B18" t="str">
            <v>2.1.1.5</v>
          </cell>
          <cell r="C18" t="str">
            <v>Bantuan Dana Dari Bendahara</v>
          </cell>
          <cell r="D18" t="str">
            <v>SD</v>
          </cell>
        </row>
        <row r="19">
          <cell r="B19" t="str">
            <v>2.1.2</v>
          </cell>
          <cell r="C19" t="str">
            <v xml:space="preserve">Pinjaman Dana </v>
          </cell>
          <cell r="D19" t="str">
            <v>SD</v>
          </cell>
        </row>
        <row r="20">
          <cell r="B20" t="str">
            <v>2.1.2.01</v>
          </cell>
          <cell r="C20" t="str">
            <v>Pinjaman Dana Ketua Umum</v>
          </cell>
          <cell r="D20" t="str">
            <v>SD</v>
          </cell>
        </row>
        <row r="21">
          <cell r="B21" t="str">
            <v>2.1.2.02</v>
          </cell>
          <cell r="C21" t="str">
            <v>Pinjaman Dana Bendahara</v>
          </cell>
          <cell r="D21" t="str">
            <v>SD</v>
          </cell>
        </row>
        <row r="22">
          <cell r="B22" t="str">
            <v>2.2</v>
          </cell>
          <cell r="C22" t="str">
            <v>Penerimaan Lainnya</v>
          </cell>
          <cell r="D22" t="str">
            <v>SD</v>
          </cell>
        </row>
        <row r="23">
          <cell r="B23" t="str">
            <v>2.2.1</v>
          </cell>
          <cell r="C23" t="str">
            <v>Pendapatan Jasa Giro</v>
          </cell>
          <cell r="D23" t="str">
            <v>SD</v>
          </cell>
        </row>
        <row r="24">
          <cell r="B24" t="str">
            <v>2.2.2</v>
          </cell>
          <cell r="C24" t="str">
            <v>Pengembalian Uang Bensin (BBM)</v>
          </cell>
          <cell r="D24" t="str">
            <v>SD</v>
          </cell>
        </row>
        <row r="25">
          <cell r="B25" t="str">
            <v>3.0</v>
          </cell>
          <cell r="C25" t="str">
            <v>PENGUNAAN DANA</v>
          </cell>
          <cell r="D25" t="str">
            <v>PD</v>
          </cell>
        </row>
        <row r="26">
          <cell r="B26" t="str">
            <v>3.1</v>
          </cell>
          <cell r="C26" t="str">
            <v>Pengeluaran Rutin</v>
          </cell>
          <cell r="D26" t="str">
            <v>PD-PR</v>
          </cell>
        </row>
        <row r="27">
          <cell r="B27" t="str">
            <v>3.1.1</v>
          </cell>
          <cell r="C27" t="str">
            <v>Biaya Honor</v>
          </cell>
          <cell r="D27" t="str">
            <v>PD-PR</v>
          </cell>
        </row>
        <row r="28">
          <cell r="B28" t="str">
            <v>3.1.1.1</v>
          </cell>
          <cell r="C28" t="str">
            <v>Biaya Honor Staff Sekretariat</v>
          </cell>
          <cell r="D28" t="str">
            <v>PD-PR</v>
          </cell>
        </row>
        <row r="29">
          <cell r="B29" t="str">
            <v>3.1.1.2</v>
          </cell>
          <cell r="C29" t="str">
            <v>Biaya Honor Guru Bahasa Inggris</v>
          </cell>
          <cell r="D29" t="str">
            <v>PD-PR</v>
          </cell>
        </row>
        <row r="30">
          <cell r="B30" t="str">
            <v>3.1.1.3</v>
          </cell>
          <cell r="C30" t="str">
            <v>Biaya Honor Petugas Kebersihan</v>
          </cell>
          <cell r="D30" t="str">
            <v>PD-PR</v>
          </cell>
        </row>
        <row r="31">
          <cell r="B31" t="str">
            <v>3.1.1.4</v>
          </cell>
          <cell r="C31" t="str">
            <v>Biaya Honor Lain-lain</v>
          </cell>
          <cell r="D31" t="str">
            <v>PD-PR</v>
          </cell>
        </row>
        <row r="32">
          <cell r="B32" t="str">
            <v>3.1.2</v>
          </cell>
          <cell r="C32" t="str">
            <v>Biaya Administrasi Kantor</v>
          </cell>
          <cell r="D32" t="str">
            <v>PD-PR</v>
          </cell>
        </row>
        <row r="33">
          <cell r="B33" t="str">
            <v>3.1.2.1</v>
          </cell>
          <cell r="C33" t="str">
            <v>Biaya Foto Copy</v>
          </cell>
          <cell r="D33" t="str">
            <v>PD-PR</v>
          </cell>
        </row>
        <row r="34">
          <cell r="B34" t="str">
            <v>3.1.2.2</v>
          </cell>
          <cell r="C34" t="str">
            <v>Biaya Cetak / Jilid</v>
          </cell>
          <cell r="D34" t="str">
            <v>PD-PR</v>
          </cell>
        </row>
        <row r="35">
          <cell r="B35" t="str">
            <v>3.1.2.3</v>
          </cell>
          <cell r="C35" t="str">
            <v>Biaya Alat Tulis Kantor</v>
          </cell>
          <cell r="D35" t="str">
            <v>PD-PR</v>
          </cell>
        </row>
        <row r="36">
          <cell r="B36" t="str">
            <v>3.1.2.4</v>
          </cell>
          <cell r="C36" t="str">
            <v>Biaya Perlengkapan Kantor</v>
          </cell>
          <cell r="D36" t="str">
            <v>PD-PR</v>
          </cell>
        </row>
        <row r="37">
          <cell r="B37" t="str">
            <v>3.1.2.5</v>
          </cell>
          <cell r="C37" t="str">
            <v>Biaya Kirim, Prangko &amp; Fax</v>
          </cell>
          <cell r="D37" t="str">
            <v>PD-PR</v>
          </cell>
        </row>
        <row r="38">
          <cell r="B38" t="str">
            <v>3.1.3</v>
          </cell>
          <cell r="C38" t="str">
            <v>Biaya Konsumsi</v>
          </cell>
          <cell r="D38" t="str">
            <v>PD-PR</v>
          </cell>
        </row>
        <row r="39">
          <cell r="B39" t="str">
            <v>3.1.3.1</v>
          </cell>
          <cell r="C39" t="str">
            <v>Biaya Konsumsi Pengurus Sekretariat</v>
          </cell>
          <cell r="D39" t="str">
            <v>PD-PR</v>
          </cell>
        </row>
        <row r="40">
          <cell r="B40" t="str">
            <v>3.1.3.2</v>
          </cell>
          <cell r="C40" t="str">
            <v>Biaya Konsumsi Rapat</v>
          </cell>
          <cell r="D40" t="str">
            <v>PD-PR</v>
          </cell>
        </row>
        <row r="41">
          <cell r="B41" t="str">
            <v>3.1.4</v>
          </cell>
          <cell r="C41" t="str">
            <v>Biaya Rekening Air, Telepon, Listrik &amp; Hanphone</v>
          </cell>
          <cell r="D41" t="str">
            <v>PD-PR</v>
          </cell>
        </row>
        <row r="42">
          <cell r="B42" t="str">
            <v>3.1.4.1</v>
          </cell>
          <cell r="C42" t="str">
            <v>Biaya Rekening Listrik</v>
          </cell>
          <cell r="D42" t="str">
            <v>PD-PR</v>
          </cell>
        </row>
        <row r="43">
          <cell r="B43" t="str">
            <v>3.1.4.2</v>
          </cell>
          <cell r="C43" t="str">
            <v>Biaya Rekening Air</v>
          </cell>
          <cell r="D43" t="str">
            <v>PD-PR</v>
          </cell>
        </row>
        <row r="44">
          <cell r="B44" t="str">
            <v>3.1.4.3</v>
          </cell>
          <cell r="C44" t="str">
            <v>Biaya Rekening Telephone</v>
          </cell>
          <cell r="D44" t="str">
            <v>PD-PR</v>
          </cell>
        </row>
        <row r="45">
          <cell r="B45" t="str">
            <v>3.1.4.4</v>
          </cell>
          <cell r="C45" t="str">
            <v>Biaya Rekening Hanphone</v>
          </cell>
          <cell r="D45" t="str">
            <v>PD-PR</v>
          </cell>
        </row>
        <row r="46">
          <cell r="B46" t="str">
            <v>3.1.5</v>
          </cell>
          <cell r="C46" t="str">
            <v>Biaya Langganan Koran / Surat Kabar</v>
          </cell>
          <cell r="D46" t="str">
            <v>PD-PR</v>
          </cell>
        </row>
        <row r="47">
          <cell r="B47" t="str">
            <v>3.1.6</v>
          </cell>
          <cell r="C47" t="str">
            <v>Biaya Transportasi &amp; BBM</v>
          </cell>
          <cell r="D47" t="str">
            <v>PD-PR</v>
          </cell>
        </row>
        <row r="48">
          <cell r="B48" t="str">
            <v>3.1.6.1</v>
          </cell>
          <cell r="C48" t="str">
            <v>Biaya Transportasi</v>
          </cell>
          <cell r="D48" t="str">
            <v>PD-PR</v>
          </cell>
        </row>
        <row r="49">
          <cell r="B49" t="str">
            <v>3.1.6.2</v>
          </cell>
          <cell r="C49" t="str">
            <v>Biaya Bahan Bakar Minyak (BBM)</v>
          </cell>
          <cell r="D49" t="str">
            <v>PD-PR</v>
          </cell>
        </row>
        <row r="50">
          <cell r="B50" t="str">
            <v>3.2</v>
          </cell>
          <cell r="C50" t="str">
            <v>Pengeluaran Non Rutin</v>
          </cell>
          <cell r="D50" t="str">
            <v>PD-NR</v>
          </cell>
        </row>
        <row r="51">
          <cell r="B51" t="str">
            <v>3.2.1</v>
          </cell>
          <cell r="C51" t="str">
            <v>Biaya Pemeliharaan</v>
          </cell>
          <cell r="D51" t="str">
            <v>PD-NR</v>
          </cell>
        </row>
        <row r="52">
          <cell r="B52" t="str">
            <v>3.2.1.1</v>
          </cell>
          <cell r="C52" t="str">
            <v>Biaya Pemeliharaan Sekretariat</v>
          </cell>
          <cell r="D52" t="str">
            <v>PD-NR</v>
          </cell>
        </row>
        <row r="53">
          <cell r="B53" t="str">
            <v>3.2.1.2</v>
          </cell>
          <cell r="C53" t="str">
            <v>Biaya Pemeliharaan Kendaraan</v>
          </cell>
          <cell r="D53" t="str">
            <v>PD-NR</v>
          </cell>
        </row>
        <row r="54">
          <cell r="B54" t="str">
            <v>3.2.1.3</v>
          </cell>
          <cell r="C54" t="str">
            <v>Biaya Pemeliharaan Inventaris Kantor</v>
          </cell>
          <cell r="D54" t="str">
            <v>PD-NR</v>
          </cell>
        </row>
        <row r="55">
          <cell r="B55" t="str">
            <v>3.2.2</v>
          </cell>
          <cell r="C55" t="str">
            <v>Biaya Surat Kendaraan &amp; SIM</v>
          </cell>
          <cell r="D55" t="str">
            <v>PD-NR</v>
          </cell>
        </row>
        <row r="56">
          <cell r="B56" t="str">
            <v>3.2.3</v>
          </cell>
          <cell r="C56" t="str">
            <v>Pinjaman</v>
          </cell>
          <cell r="D56" t="str">
            <v>PD-NR</v>
          </cell>
        </row>
        <row r="57">
          <cell r="B57" t="str">
            <v>3.2.3.01</v>
          </cell>
          <cell r="C57" t="str">
            <v>Pinjaman/Pengembalian Pinjaman Staff dan Pengurus</v>
          </cell>
          <cell r="D57" t="str">
            <v>PD-NR</v>
          </cell>
        </row>
        <row r="58">
          <cell r="B58" t="str">
            <v>3.2.3.02</v>
          </cell>
          <cell r="C58" t="str">
            <v>Pengembalian Pinjaman</v>
          </cell>
          <cell r="D58" t="str">
            <v>PD-NR</v>
          </cell>
        </row>
        <row r="59">
          <cell r="B59" t="str">
            <v>3.2.4</v>
          </cell>
          <cell r="C59" t="str">
            <v>Biaya Pengurusan Surat &amp; Ijin-ijin</v>
          </cell>
          <cell r="D59" t="str">
            <v>PD-NR</v>
          </cell>
        </row>
        <row r="60">
          <cell r="B60" t="str">
            <v>3.2.5</v>
          </cell>
          <cell r="C60" t="str">
            <v>Biaya  SK Kepengurusan</v>
          </cell>
          <cell r="D60" t="str">
            <v>PD-NR</v>
          </cell>
        </row>
        <row r="61">
          <cell r="B61" t="str">
            <v>3.2.6</v>
          </cell>
          <cell r="C61" t="str">
            <v>Biaya Pembuatan SIM (Sistem Informasi Manajemen)</v>
          </cell>
          <cell r="D61" t="str">
            <v>PD-NR</v>
          </cell>
        </row>
        <row r="62">
          <cell r="B62" t="str">
            <v>3.2.7</v>
          </cell>
          <cell r="C62" t="str">
            <v xml:space="preserve">Biaya Pembuatan Seragam </v>
          </cell>
          <cell r="D62" t="str">
            <v>PD-NR</v>
          </cell>
        </row>
        <row r="63">
          <cell r="B63" t="str">
            <v>3.2.8</v>
          </cell>
          <cell r="C63" t="str">
            <v>Biaya Audit Laporan Sumber Dan Penggunaan Dana</v>
          </cell>
          <cell r="D63" t="str">
            <v>PD-NR</v>
          </cell>
        </row>
        <row r="64">
          <cell r="B64" t="str">
            <v>3.3</v>
          </cell>
          <cell r="C64" t="str">
            <v>Pengeluaran Khusus</v>
          </cell>
          <cell r="D64" t="str">
            <v>PD-K</v>
          </cell>
        </row>
        <row r="65">
          <cell r="B65" t="str">
            <v>3.3.1</v>
          </cell>
          <cell r="C65" t="str">
            <v>Biaya Perjalanan Dinas &amp; Akomodasi</v>
          </cell>
          <cell r="D65" t="str">
            <v>PD-K</v>
          </cell>
        </row>
        <row r="66">
          <cell r="B66" t="str">
            <v>3.3.2</v>
          </cell>
          <cell r="C66" t="str">
            <v>Biaya Sumbangan / Bantuan</v>
          </cell>
          <cell r="D66" t="str">
            <v>PD-K</v>
          </cell>
        </row>
        <row r="67">
          <cell r="B67" t="str">
            <v>3.3.3</v>
          </cell>
          <cell r="C67" t="str">
            <v>Biaya RAKERDA, MUSCAM</v>
          </cell>
          <cell r="D67" t="str">
            <v>PD-K</v>
          </cell>
        </row>
        <row r="68">
          <cell r="B68" t="str">
            <v>3.3.4</v>
          </cell>
          <cell r="C68" t="str">
            <v>Biaya Kongres Pemuda</v>
          </cell>
          <cell r="D68" t="str">
            <v>PD-K</v>
          </cell>
        </row>
        <row r="69">
          <cell r="B69" t="str">
            <v>3.3.5</v>
          </cell>
          <cell r="C69" t="str">
            <v>Biaya Seminar, Pelatihan dan Acara KNPI</v>
          </cell>
          <cell r="D69" t="str">
            <v>PD-K</v>
          </cell>
        </row>
        <row r="70">
          <cell r="B70" t="str">
            <v>3.3.6</v>
          </cell>
          <cell r="C70" t="str">
            <v>Biaya Iklan / Ucapan / Karangan Bunga / Cendra Mata</v>
          </cell>
          <cell r="D70" t="str">
            <v>PD-K</v>
          </cell>
        </row>
        <row r="71">
          <cell r="B71" t="str">
            <v>3.3.7</v>
          </cell>
          <cell r="C71" t="str">
            <v>Biaya Voucher Belanja Lebaran</v>
          </cell>
          <cell r="D71" t="str">
            <v>PD-K</v>
          </cell>
        </row>
        <row r="72">
          <cell r="B72" t="str">
            <v>3.3.8</v>
          </cell>
          <cell r="C72" t="str">
            <v>Biaya Program Perkampungan Mandiri</v>
          </cell>
          <cell r="D72" t="str">
            <v>PD-K</v>
          </cell>
        </row>
        <row r="73">
          <cell r="B73" t="str">
            <v>3.3.8.01</v>
          </cell>
          <cell r="C73" t="str">
            <v>Biaya Persiapan Lahan PPM</v>
          </cell>
          <cell r="D73" t="str">
            <v>PD-K</v>
          </cell>
        </row>
        <row r="74">
          <cell r="B74" t="str">
            <v>3.3.8.02</v>
          </cell>
          <cell r="C74" t="str">
            <v>Biaya Operasional PPM</v>
          </cell>
          <cell r="D74" t="str">
            <v>PD-K</v>
          </cell>
        </row>
        <row r="75">
          <cell r="B75" t="str">
            <v>3.3.8.03</v>
          </cell>
          <cell r="C75" t="str">
            <v>Biaya Persiapan Program</v>
          </cell>
          <cell r="D75" t="str">
            <v>PD-K</v>
          </cell>
        </row>
        <row r="76">
          <cell r="B76" t="str">
            <v>3.3.8.04</v>
          </cell>
          <cell r="C76" t="str">
            <v>Biaya Kerjasama Dengan Japan Indonesia Service</v>
          </cell>
          <cell r="D76" t="str">
            <v>PD-K</v>
          </cell>
        </row>
        <row r="77">
          <cell r="B77" t="str">
            <v>3.3.8.05</v>
          </cell>
          <cell r="C77" t="str">
            <v>Biaya Pendidikan Dan Latihan Program</v>
          </cell>
          <cell r="D77" t="str">
            <v>PD-K</v>
          </cell>
        </row>
        <row r="78">
          <cell r="B78" t="str">
            <v>3.3.8.06</v>
          </cell>
          <cell r="C78" t="str">
            <v>Biaya Pematangan Lahan</v>
          </cell>
          <cell r="D78" t="str">
            <v>PD-K</v>
          </cell>
        </row>
        <row r="79">
          <cell r="B79" t="str">
            <v>3.3.8.07</v>
          </cell>
          <cell r="C79" t="str">
            <v>Biaya Pemagaran Lokasi Perkampungan Pemuda Mandiri</v>
          </cell>
          <cell r="D79" t="str">
            <v>PD-K</v>
          </cell>
        </row>
        <row r="80">
          <cell r="B80" t="str">
            <v>3.3.8.08</v>
          </cell>
          <cell r="C80" t="str">
            <v>Biaya Pembuatan Demplot Perkampungan Pemuda Mandiri</v>
          </cell>
          <cell r="D80" t="str">
            <v>PD-K</v>
          </cell>
        </row>
        <row r="81">
          <cell r="B81" t="str">
            <v>3.3.9</v>
          </cell>
          <cell r="C81" t="str">
            <v>Biaya Operasional Kegiatan KNPI</v>
          </cell>
          <cell r="D81" t="str">
            <v>PD-K</v>
          </cell>
        </row>
        <row r="82">
          <cell r="B82" t="str">
            <v>3.4</v>
          </cell>
          <cell r="C82" t="str">
            <v>Pengeluaran Pembelian Inventaris</v>
          </cell>
          <cell r="D82" t="str">
            <v>PD-PI</v>
          </cell>
        </row>
        <row r="83">
          <cell r="B83" t="str">
            <v>3.5</v>
          </cell>
          <cell r="C83" t="str">
            <v>Pengeluaran Lain-lain</v>
          </cell>
          <cell r="D83" t="str">
            <v>PD-PLL</v>
          </cell>
        </row>
        <row r="84">
          <cell r="B84" t="str">
            <v>3.5.1</v>
          </cell>
          <cell r="C84" t="str">
            <v>Pajak Jasa Giro</v>
          </cell>
          <cell r="D84" t="str">
            <v>PD-PLL</v>
          </cell>
        </row>
        <row r="85">
          <cell r="B85" t="str">
            <v>3.5.2</v>
          </cell>
          <cell r="C85" t="str">
            <v>Biaya Administrasi Bank</v>
          </cell>
          <cell r="D85" t="str">
            <v>PD-PLL</v>
          </cell>
        </row>
        <row r="86">
          <cell r="B86" t="str">
            <v>3.5.3</v>
          </cell>
          <cell r="C86" t="str">
            <v>Biaya Buku Cek</v>
          </cell>
          <cell r="D86" t="str">
            <v>PD-PLL</v>
          </cell>
        </row>
      </sheetData>
      <sheetData sheetId="12" refreshError="1"/>
      <sheetData sheetId="13"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SPD-TOP"/>
      <sheetName val="CTN"/>
      <sheetName val="L-PR"/>
      <sheetName val="L-PNR"/>
      <sheetName val="L-PK"/>
      <sheetName val="KAS"/>
      <sheetName val="BANK-2"/>
      <sheetName val="L-PLL"/>
      <sheetName val="L-PI"/>
      <sheetName val="NLM"/>
      <sheetName val="ACC"/>
      <sheetName val="BANK-1"/>
      <sheetName val="DAPUR"/>
      <sheetName val="induk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8">
          <cell r="B8" t="str">
            <v>1.0</v>
          </cell>
          <cell r="C8" t="str">
            <v>KAS &amp; SETARA KAS AWAL</v>
          </cell>
          <cell r="D8" t="str">
            <v>KSK</v>
          </cell>
        </row>
        <row r="9">
          <cell r="B9" t="str">
            <v>1.1</v>
          </cell>
          <cell r="C9" t="str">
            <v>Kas</v>
          </cell>
          <cell r="D9" t="str">
            <v>KSK</v>
          </cell>
        </row>
        <row r="10">
          <cell r="B10" t="str">
            <v>1.2</v>
          </cell>
          <cell r="C10" t="str">
            <v>Bank</v>
          </cell>
          <cell r="D10" t="str">
            <v>KSK</v>
          </cell>
        </row>
        <row r="11">
          <cell r="B11" t="str">
            <v>2.0</v>
          </cell>
          <cell r="C11" t="str">
            <v>SUMBER DANA</v>
          </cell>
          <cell r="D11" t="str">
            <v>SD</v>
          </cell>
        </row>
        <row r="12">
          <cell r="B12" t="str">
            <v>2.1</v>
          </cell>
          <cell r="C12" t="str">
            <v>Penerimaan Dana</v>
          </cell>
          <cell r="D12" t="str">
            <v>SD</v>
          </cell>
        </row>
        <row r="13">
          <cell r="B13" t="str">
            <v>2.1.1</v>
          </cell>
          <cell r="C13" t="str">
            <v>Bantuan Dana</v>
          </cell>
          <cell r="D13" t="str">
            <v>SD</v>
          </cell>
        </row>
        <row r="14">
          <cell r="B14" t="str">
            <v>2.1.1.1</v>
          </cell>
          <cell r="C14" t="str">
            <v>Bantuan Pemkab Kutai Kartanegara  Melalui Bendaharawan Sosial</v>
          </cell>
          <cell r="D14" t="str">
            <v>SD</v>
          </cell>
        </row>
        <row r="15">
          <cell r="B15" t="str">
            <v>2.1.1.2</v>
          </cell>
          <cell r="C15" t="str">
            <v>Bantuan Dana Dari Panitia Gema Ramadhan Dan Sumpah Pemuda</v>
          </cell>
          <cell r="D15" t="str">
            <v>SD</v>
          </cell>
        </row>
        <row r="16">
          <cell r="B16" t="str">
            <v>2.1.1.3</v>
          </cell>
          <cell r="C16" t="str">
            <v>Bantuan Dana Dari Panitia Pameran</v>
          </cell>
          <cell r="D16" t="str">
            <v>SD</v>
          </cell>
        </row>
        <row r="17">
          <cell r="B17" t="str">
            <v>2.1.1.4</v>
          </cell>
          <cell r="C17" t="str">
            <v>Bantuan Dana Dari Ketua</v>
          </cell>
          <cell r="D17" t="str">
            <v>SD</v>
          </cell>
        </row>
        <row r="18">
          <cell r="B18" t="str">
            <v>2.1.1.5</v>
          </cell>
          <cell r="C18" t="str">
            <v>Bantuan Dana Dari Bendahara</v>
          </cell>
          <cell r="D18" t="str">
            <v>SD</v>
          </cell>
        </row>
        <row r="19">
          <cell r="B19" t="str">
            <v>2.1.2</v>
          </cell>
          <cell r="C19" t="str">
            <v xml:space="preserve">Pinjaman Dana </v>
          </cell>
          <cell r="D19" t="str">
            <v>SD</v>
          </cell>
        </row>
        <row r="20">
          <cell r="B20" t="str">
            <v>2.1.2.01</v>
          </cell>
          <cell r="C20" t="str">
            <v>Pinjaman Dana Ketua Umum</v>
          </cell>
          <cell r="D20" t="str">
            <v>SD</v>
          </cell>
        </row>
        <row r="21">
          <cell r="B21" t="str">
            <v>2.1.2.02</v>
          </cell>
          <cell r="C21" t="str">
            <v>Pinjaman Dana Bendahara</v>
          </cell>
          <cell r="D21" t="str">
            <v>SD</v>
          </cell>
        </row>
        <row r="22">
          <cell r="B22" t="str">
            <v>2.2</v>
          </cell>
          <cell r="C22" t="str">
            <v>Penerimaan Lainnya</v>
          </cell>
          <cell r="D22" t="str">
            <v>SD</v>
          </cell>
        </row>
        <row r="23">
          <cell r="B23" t="str">
            <v>2.2.1</v>
          </cell>
          <cell r="C23" t="str">
            <v>Pendapatan Jasa Giro</v>
          </cell>
          <cell r="D23" t="str">
            <v>SD</v>
          </cell>
        </row>
        <row r="24">
          <cell r="B24" t="str">
            <v>2.2.2</v>
          </cell>
          <cell r="C24" t="str">
            <v>Pengembalian Uang Bensin (BBM)</v>
          </cell>
          <cell r="D24" t="str">
            <v>SD</v>
          </cell>
        </row>
        <row r="25">
          <cell r="B25" t="str">
            <v>3.0</v>
          </cell>
          <cell r="C25" t="str">
            <v>PENGUNAAN DANA</v>
          </cell>
          <cell r="D25" t="str">
            <v>PD</v>
          </cell>
        </row>
        <row r="26">
          <cell r="B26" t="str">
            <v>3.1</v>
          </cell>
          <cell r="C26" t="str">
            <v>Pengeluaran Rutin</v>
          </cell>
          <cell r="D26" t="str">
            <v>PD-PR</v>
          </cell>
        </row>
        <row r="27">
          <cell r="B27" t="str">
            <v>3.1.1</v>
          </cell>
          <cell r="C27" t="str">
            <v>Biaya Honor</v>
          </cell>
          <cell r="D27" t="str">
            <v>PD-PR</v>
          </cell>
        </row>
        <row r="28">
          <cell r="B28" t="str">
            <v>3.1.1.1</v>
          </cell>
          <cell r="C28" t="str">
            <v>Biaya Honor Staff Sekretariat</v>
          </cell>
          <cell r="D28" t="str">
            <v>PD-PR</v>
          </cell>
        </row>
        <row r="29">
          <cell r="B29" t="str">
            <v>3.1.1.2</v>
          </cell>
          <cell r="C29" t="str">
            <v>Biaya Honor Guru Bahasa Inggris</v>
          </cell>
          <cell r="D29" t="str">
            <v>PD-PR</v>
          </cell>
        </row>
        <row r="30">
          <cell r="B30" t="str">
            <v>3.1.1.3</v>
          </cell>
          <cell r="C30" t="str">
            <v>Biaya Honor Petugas Kebersihan</v>
          </cell>
          <cell r="D30" t="str">
            <v>PD-PR</v>
          </cell>
        </row>
        <row r="31">
          <cell r="B31" t="str">
            <v>3.1.1.4</v>
          </cell>
          <cell r="C31" t="str">
            <v>Biaya Honor Lain-lain</v>
          </cell>
          <cell r="D31" t="str">
            <v>PD-PR</v>
          </cell>
        </row>
        <row r="32">
          <cell r="B32" t="str">
            <v>3.1.2</v>
          </cell>
          <cell r="C32" t="str">
            <v>Biaya Administrasi Kantor</v>
          </cell>
          <cell r="D32" t="str">
            <v>PD-PR</v>
          </cell>
        </row>
        <row r="33">
          <cell r="B33" t="str">
            <v>3.1.2.1</v>
          </cell>
          <cell r="C33" t="str">
            <v>Biaya Foto Copy</v>
          </cell>
          <cell r="D33" t="str">
            <v>PD-PR</v>
          </cell>
        </row>
        <row r="34">
          <cell r="B34" t="str">
            <v>3.1.2.2</v>
          </cell>
          <cell r="C34" t="str">
            <v>Biaya Cetak / Jilid</v>
          </cell>
          <cell r="D34" t="str">
            <v>PD-PR</v>
          </cell>
        </row>
        <row r="35">
          <cell r="B35" t="str">
            <v>3.1.2.3</v>
          </cell>
          <cell r="C35" t="str">
            <v>Biaya Alat Tulis Kantor</v>
          </cell>
          <cell r="D35" t="str">
            <v>PD-PR</v>
          </cell>
        </row>
        <row r="36">
          <cell r="B36" t="str">
            <v>3.1.2.4</v>
          </cell>
          <cell r="C36" t="str">
            <v>Biaya Perlengkapan Kantor</v>
          </cell>
          <cell r="D36" t="str">
            <v>PD-PR</v>
          </cell>
        </row>
        <row r="37">
          <cell r="B37" t="str">
            <v>3.1.2.5</v>
          </cell>
          <cell r="C37" t="str">
            <v>Biaya Kirim, Prangko &amp; Fax</v>
          </cell>
          <cell r="D37" t="str">
            <v>PD-PR</v>
          </cell>
        </row>
        <row r="38">
          <cell r="B38" t="str">
            <v>3.1.3</v>
          </cell>
          <cell r="C38" t="str">
            <v>Biaya Konsumsi</v>
          </cell>
          <cell r="D38" t="str">
            <v>PD-PR</v>
          </cell>
        </row>
        <row r="39">
          <cell r="B39" t="str">
            <v>3.1.3.1</v>
          </cell>
          <cell r="C39" t="str">
            <v>Biaya Konsumsi Pengurus Sekretariat</v>
          </cell>
          <cell r="D39" t="str">
            <v>PD-PR</v>
          </cell>
        </row>
        <row r="40">
          <cell r="B40" t="str">
            <v>3.1.3.2</v>
          </cell>
          <cell r="C40" t="str">
            <v>Biaya Konsumsi Rapat</v>
          </cell>
          <cell r="D40" t="str">
            <v>PD-PR</v>
          </cell>
        </row>
        <row r="41">
          <cell r="B41" t="str">
            <v>3.1.4</v>
          </cell>
          <cell r="C41" t="str">
            <v>Biaya Rekening Air, Telepon, Listrik &amp; Hanphone</v>
          </cell>
          <cell r="D41" t="str">
            <v>PD-PR</v>
          </cell>
        </row>
        <row r="42">
          <cell r="B42" t="str">
            <v>3.1.4.1</v>
          </cell>
          <cell r="C42" t="str">
            <v>Biaya Rekening Listrik</v>
          </cell>
          <cell r="D42" t="str">
            <v>PD-PR</v>
          </cell>
        </row>
        <row r="43">
          <cell r="B43" t="str">
            <v>3.1.4.2</v>
          </cell>
          <cell r="C43" t="str">
            <v>Biaya Rekening Air</v>
          </cell>
          <cell r="D43" t="str">
            <v>PD-PR</v>
          </cell>
        </row>
        <row r="44">
          <cell r="B44" t="str">
            <v>3.1.4.3</v>
          </cell>
          <cell r="C44" t="str">
            <v>Biaya Rekening Telephone</v>
          </cell>
          <cell r="D44" t="str">
            <v>PD-PR</v>
          </cell>
        </row>
        <row r="45">
          <cell r="B45" t="str">
            <v>3.1.4.4</v>
          </cell>
          <cell r="C45" t="str">
            <v>Biaya Rekening Hanphone</v>
          </cell>
          <cell r="D45" t="str">
            <v>PD-PR</v>
          </cell>
        </row>
        <row r="46">
          <cell r="B46" t="str">
            <v>3.1.5</v>
          </cell>
          <cell r="C46" t="str">
            <v>Biaya Langganan Koran / Surat Kabar</v>
          </cell>
          <cell r="D46" t="str">
            <v>PD-PR</v>
          </cell>
        </row>
        <row r="47">
          <cell r="B47" t="str">
            <v>3.1.6</v>
          </cell>
          <cell r="C47" t="str">
            <v>Biaya Transportasi &amp; BBM</v>
          </cell>
          <cell r="D47" t="str">
            <v>PD-PR</v>
          </cell>
        </row>
        <row r="48">
          <cell r="B48" t="str">
            <v>3.1.6.1</v>
          </cell>
          <cell r="C48" t="str">
            <v>Biaya Transportasi</v>
          </cell>
          <cell r="D48" t="str">
            <v>PD-PR</v>
          </cell>
        </row>
        <row r="49">
          <cell r="B49" t="str">
            <v>3.1.6.2</v>
          </cell>
          <cell r="C49" t="str">
            <v>Biaya Bahan Bakar Minyak (BBM)</v>
          </cell>
          <cell r="D49" t="str">
            <v>PD-PR</v>
          </cell>
        </row>
        <row r="50">
          <cell r="B50" t="str">
            <v>3.2</v>
          </cell>
          <cell r="C50" t="str">
            <v>Pengeluaran Non Rutin</v>
          </cell>
          <cell r="D50" t="str">
            <v>PD-NR</v>
          </cell>
        </row>
        <row r="51">
          <cell r="B51" t="str">
            <v>3.2.1</v>
          </cell>
          <cell r="C51" t="str">
            <v>Biaya Pemeliharaan</v>
          </cell>
          <cell r="D51" t="str">
            <v>PD-NR</v>
          </cell>
        </row>
        <row r="52">
          <cell r="B52" t="str">
            <v>3.2.1.1</v>
          </cell>
          <cell r="C52" t="str">
            <v>Biaya Pemeliharaan Sekretariat</v>
          </cell>
          <cell r="D52" t="str">
            <v>PD-NR</v>
          </cell>
        </row>
        <row r="53">
          <cell r="B53" t="str">
            <v>3.2.1.2</v>
          </cell>
          <cell r="C53" t="str">
            <v>Biaya Pemeliharaan Kendaraan</v>
          </cell>
          <cell r="D53" t="str">
            <v>PD-NR</v>
          </cell>
        </row>
        <row r="54">
          <cell r="B54" t="str">
            <v>3.2.1.3</v>
          </cell>
          <cell r="C54" t="str">
            <v>Biaya Pemeliharaan Inventaris Kantor</v>
          </cell>
          <cell r="D54" t="str">
            <v>PD-NR</v>
          </cell>
        </row>
        <row r="55">
          <cell r="B55" t="str">
            <v>3.2.2</v>
          </cell>
          <cell r="C55" t="str">
            <v>Biaya Surat Kendaraan &amp; SIM</v>
          </cell>
          <cell r="D55" t="str">
            <v>PD-NR</v>
          </cell>
        </row>
        <row r="56">
          <cell r="B56" t="str">
            <v>3.2.3</v>
          </cell>
          <cell r="C56" t="str">
            <v>Pinjaman</v>
          </cell>
          <cell r="D56" t="str">
            <v>PD-NR</v>
          </cell>
        </row>
        <row r="57">
          <cell r="B57" t="str">
            <v>3.2.3.01</v>
          </cell>
          <cell r="C57" t="str">
            <v>Pinjaman/Pengembalian Pinjaman Staff dan Pengurus</v>
          </cell>
          <cell r="D57" t="str">
            <v>PD-NR</v>
          </cell>
        </row>
        <row r="58">
          <cell r="B58" t="str">
            <v>3.2.3.02</v>
          </cell>
          <cell r="C58" t="str">
            <v>Pengembalian Pinjaman</v>
          </cell>
          <cell r="D58" t="str">
            <v>PD-NR</v>
          </cell>
        </row>
        <row r="59">
          <cell r="B59" t="str">
            <v>3.2.4</v>
          </cell>
          <cell r="C59" t="str">
            <v>Biaya Pengurusan Surat &amp; Ijin-ijin</v>
          </cell>
          <cell r="D59" t="str">
            <v>PD-NR</v>
          </cell>
        </row>
        <row r="60">
          <cell r="B60" t="str">
            <v>3.2.5</v>
          </cell>
          <cell r="C60" t="str">
            <v>Biaya  SK Kepengurusan</v>
          </cell>
          <cell r="D60" t="str">
            <v>PD-NR</v>
          </cell>
        </row>
        <row r="61">
          <cell r="B61" t="str">
            <v>3.2.6</v>
          </cell>
          <cell r="C61" t="str">
            <v>Biaya Pembuatan SIM (Sistem Informasi Manajemen)</v>
          </cell>
          <cell r="D61" t="str">
            <v>PD-NR</v>
          </cell>
        </row>
        <row r="62">
          <cell r="B62" t="str">
            <v>3.2.7</v>
          </cell>
          <cell r="C62" t="str">
            <v xml:space="preserve">Biaya Pembuatan Seragam </v>
          </cell>
          <cell r="D62" t="str">
            <v>PD-NR</v>
          </cell>
        </row>
        <row r="63">
          <cell r="B63" t="str">
            <v>3.2.8</v>
          </cell>
          <cell r="C63" t="str">
            <v>Biaya Audit Laporan Sumber Dan Penggunaan Dana</v>
          </cell>
          <cell r="D63" t="str">
            <v>PD-NR</v>
          </cell>
        </row>
        <row r="64">
          <cell r="B64" t="str">
            <v>3.3</v>
          </cell>
          <cell r="C64" t="str">
            <v>Pengeluaran Khusus</v>
          </cell>
          <cell r="D64" t="str">
            <v>PD-K</v>
          </cell>
        </row>
        <row r="65">
          <cell r="B65" t="str">
            <v>3.3.1</v>
          </cell>
          <cell r="C65" t="str">
            <v>Biaya Perjalanan Dinas &amp; Akomodasi</v>
          </cell>
          <cell r="D65" t="str">
            <v>PD-K</v>
          </cell>
        </row>
        <row r="66">
          <cell r="B66" t="str">
            <v>3.3.2</v>
          </cell>
          <cell r="C66" t="str">
            <v>Biaya Sumbangan / Bantuan</v>
          </cell>
          <cell r="D66" t="str">
            <v>PD-K</v>
          </cell>
        </row>
        <row r="67">
          <cell r="B67" t="str">
            <v>3.3.3</v>
          </cell>
          <cell r="C67" t="str">
            <v>Biaya RAKERDA, MUSCAM</v>
          </cell>
          <cell r="D67" t="str">
            <v>PD-K</v>
          </cell>
        </row>
        <row r="68">
          <cell r="B68" t="str">
            <v>3.3.4</v>
          </cell>
          <cell r="C68" t="str">
            <v>Biaya Kongres Pemuda</v>
          </cell>
          <cell r="D68" t="str">
            <v>PD-K</v>
          </cell>
        </row>
        <row r="69">
          <cell r="B69" t="str">
            <v>3.3.5</v>
          </cell>
          <cell r="C69" t="str">
            <v>Biaya Seminar, Pelatihan dan Acara KNPI</v>
          </cell>
          <cell r="D69" t="str">
            <v>PD-K</v>
          </cell>
        </row>
        <row r="70">
          <cell r="B70" t="str">
            <v>3.3.6</v>
          </cell>
          <cell r="C70" t="str">
            <v>Biaya Iklan / Ucapan / Karangan Bunga / Cendra Mata</v>
          </cell>
          <cell r="D70" t="str">
            <v>PD-K</v>
          </cell>
        </row>
        <row r="71">
          <cell r="B71" t="str">
            <v>3.3.7</v>
          </cell>
          <cell r="C71" t="str">
            <v>Biaya Voucher Belanja Lebaran</v>
          </cell>
          <cell r="D71" t="str">
            <v>PD-K</v>
          </cell>
        </row>
        <row r="72">
          <cell r="B72" t="str">
            <v>3.3.8</v>
          </cell>
          <cell r="C72" t="str">
            <v>Biaya Program Perkampungan Mandiri</v>
          </cell>
          <cell r="D72" t="str">
            <v>PD-K</v>
          </cell>
        </row>
        <row r="73">
          <cell r="B73" t="str">
            <v>3.3.8.01</v>
          </cell>
          <cell r="C73" t="str">
            <v>Biaya Persiapan Lahan PPM</v>
          </cell>
          <cell r="D73" t="str">
            <v>PD-K</v>
          </cell>
        </row>
        <row r="74">
          <cell r="B74" t="str">
            <v>3.3.8.02</v>
          </cell>
          <cell r="C74" t="str">
            <v>Biaya Operasional PPM</v>
          </cell>
          <cell r="D74" t="str">
            <v>PD-K</v>
          </cell>
        </row>
        <row r="75">
          <cell r="B75" t="str">
            <v>3.3.8.03</v>
          </cell>
          <cell r="C75" t="str">
            <v>Biaya Persiapan Program</v>
          </cell>
          <cell r="D75" t="str">
            <v>PD-K</v>
          </cell>
        </row>
        <row r="76">
          <cell r="B76" t="str">
            <v>3.3.8.04</v>
          </cell>
          <cell r="C76" t="str">
            <v>Biaya Kerjasama Dengan Japan Indonesia Service</v>
          </cell>
          <cell r="D76" t="str">
            <v>PD-K</v>
          </cell>
        </row>
        <row r="77">
          <cell r="B77" t="str">
            <v>3.3.8.05</v>
          </cell>
          <cell r="C77" t="str">
            <v>Biaya Pendidikan Dan Latihan Program</v>
          </cell>
          <cell r="D77" t="str">
            <v>PD-K</v>
          </cell>
        </row>
        <row r="78">
          <cell r="B78" t="str">
            <v>3.3.8.06</v>
          </cell>
          <cell r="C78" t="str">
            <v>Biaya Pematangan Lahan</v>
          </cell>
          <cell r="D78" t="str">
            <v>PD-K</v>
          </cell>
        </row>
        <row r="79">
          <cell r="B79" t="str">
            <v>3.3.8.07</v>
          </cell>
          <cell r="C79" t="str">
            <v>Biaya Pemagaran Lokasi Perkampungan Pemuda Mandiri</v>
          </cell>
          <cell r="D79" t="str">
            <v>PD-K</v>
          </cell>
        </row>
        <row r="80">
          <cell r="B80" t="str">
            <v>3.3.8.08</v>
          </cell>
          <cell r="C80" t="str">
            <v>Biaya Pembuatan Demplot Perkampungan Pemuda Mandiri</v>
          </cell>
          <cell r="D80" t="str">
            <v>PD-K</v>
          </cell>
        </row>
        <row r="81">
          <cell r="B81" t="str">
            <v>3.3.9</v>
          </cell>
          <cell r="C81" t="str">
            <v>Biaya Operasional Kegiatan KNPI</v>
          </cell>
          <cell r="D81" t="str">
            <v>PD-K</v>
          </cell>
        </row>
        <row r="82">
          <cell r="B82" t="str">
            <v>3.4</v>
          </cell>
          <cell r="C82" t="str">
            <v>Pengeluaran Pembelian Inventaris</v>
          </cell>
          <cell r="D82" t="str">
            <v>PD-PI</v>
          </cell>
        </row>
        <row r="83">
          <cell r="B83" t="str">
            <v>3.5</v>
          </cell>
          <cell r="C83" t="str">
            <v>Pengeluaran Lain-lain</v>
          </cell>
          <cell r="D83" t="str">
            <v>PD-PLL</v>
          </cell>
        </row>
        <row r="84">
          <cell r="B84" t="str">
            <v>3.5.1</v>
          </cell>
          <cell r="C84" t="str">
            <v>Pajak Jasa Giro</v>
          </cell>
          <cell r="D84" t="str">
            <v>PD-PLL</v>
          </cell>
        </row>
        <row r="85">
          <cell r="B85" t="str">
            <v>3.5.2</v>
          </cell>
          <cell r="C85" t="str">
            <v>Biaya Administrasi Bank</v>
          </cell>
          <cell r="D85" t="str">
            <v>PD-PLL</v>
          </cell>
        </row>
        <row r="86">
          <cell r="B86" t="str">
            <v>3.5.3</v>
          </cell>
          <cell r="C86" t="str">
            <v>Biaya Buku Cek</v>
          </cell>
          <cell r="D86" t="str">
            <v>PD-PLL</v>
          </cell>
        </row>
      </sheetData>
      <sheetData sheetId="12" refreshError="1"/>
      <sheetData sheetId="13" refreshError="1"/>
      <sheetData sheetId="14"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SPD-TOP"/>
      <sheetName val="CTN"/>
      <sheetName val="L-PR"/>
      <sheetName val="L-PNR"/>
      <sheetName val="L-PK"/>
      <sheetName val="KAS"/>
      <sheetName val="BANK-2"/>
      <sheetName val="L-PLL"/>
      <sheetName val="L-PI"/>
      <sheetName val="NLM"/>
      <sheetName val="ACC"/>
      <sheetName val="BANK-1"/>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8">
          <cell r="B8" t="str">
            <v>1.0</v>
          </cell>
          <cell r="C8" t="str">
            <v>KAS &amp; SETARA KAS AWAL</v>
          </cell>
          <cell r="D8" t="str">
            <v>KSK</v>
          </cell>
        </row>
        <row r="9">
          <cell r="B9" t="str">
            <v>1.1</v>
          </cell>
          <cell r="C9" t="str">
            <v>Kas</v>
          </cell>
          <cell r="D9" t="str">
            <v>KSK</v>
          </cell>
        </row>
        <row r="10">
          <cell r="B10" t="str">
            <v>1.2</v>
          </cell>
          <cell r="C10" t="str">
            <v>Bank</v>
          </cell>
          <cell r="D10" t="str">
            <v>KSK</v>
          </cell>
        </row>
        <row r="11">
          <cell r="B11" t="str">
            <v>2.0</v>
          </cell>
          <cell r="C11" t="str">
            <v>SUMBER DANA</v>
          </cell>
          <cell r="D11" t="str">
            <v>SD</v>
          </cell>
        </row>
        <row r="12">
          <cell r="B12" t="str">
            <v>2.1</v>
          </cell>
          <cell r="C12" t="str">
            <v>Penerimaan Dana</v>
          </cell>
          <cell r="D12" t="str">
            <v>SD</v>
          </cell>
        </row>
        <row r="13">
          <cell r="B13" t="str">
            <v>2.1.1</v>
          </cell>
          <cell r="C13" t="str">
            <v>Bantuan Dana</v>
          </cell>
          <cell r="D13" t="str">
            <v>SD</v>
          </cell>
        </row>
        <row r="14">
          <cell r="B14" t="str">
            <v>2.1.1.1</v>
          </cell>
          <cell r="C14" t="str">
            <v>Bantuan Pemkab Kutai Kartanegara  Melalui Bendaharawan Sosial</v>
          </cell>
          <cell r="D14" t="str">
            <v>SD</v>
          </cell>
        </row>
        <row r="15">
          <cell r="B15" t="str">
            <v>2.1.1.2</v>
          </cell>
          <cell r="C15" t="str">
            <v>Bantuan Dana Dari Panitia Gema Ramadhan Dan Sumpah Pemuda</v>
          </cell>
          <cell r="D15" t="str">
            <v>SD</v>
          </cell>
        </row>
        <row r="16">
          <cell r="B16" t="str">
            <v>2.1.1.3</v>
          </cell>
          <cell r="C16" t="str">
            <v>Bantuan Dana Dari Panitia Pameran</v>
          </cell>
          <cell r="D16" t="str">
            <v>SD</v>
          </cell>
        </row>
        <row r="17">
          <cell r="B17" t="str">
            <v>2.1.1.4</v>
          </cell>
          <cell r="C17" t="str">
            <v>Bantuan Dana Dari Ketua</v>
          </cell>
          <cell r="D17" t="str">
            <v>SD</v>
          </cell>
        </row>
        <row r="18">
          <cell r="B18" t="str">
            <v>2.1.1.5</v>
          </cell>
          <cell r="C18" t="str">
            <v>Bantuan Dana Dari Bendahara</v>
          </cell>
          <cell r="D18" t="str">
            <v>SD</v>
          </cell>
        </row>
        <row r="19">
          <cell r="B19" t="str">
            <v>2.1.2</v>
          </cell>
          <cell r="C19" t="str">
            <v xml:space="preserve">Pinjaman Dana </v>
          </cell>
          <cell r="D19" t="str">
            <v>SD</v>
          </cell>
        </row>
        <row r="20">
          <cell r="B20" t="str">
            <v>2.1.2.01</v>
          </cell>
          <cell r="C20" t="str">
            <v>Pinjaman Dana Ketua Umum</v>
          </cell>
          <cell r="D20" t="str">
            <v>SD</v>
          </cell>
        </row>
        <row r="21">
          <cell r="B21" t="str">
            <v>2.1.2.02</v>
          </cell>
          <cell r="C21" t="str">
            <v>Pinjaman Dana Bendahara</v>
          </cell>
          <cell r="D21" t="str">
            <v>SD</v>
          </cell>
        </row>
        <row r="22">
          <cell r="B22" t="str">
            <v>2.2</v>
          </cell>
          <cell r="C22" t="str">
            <v>Penerimaan Lainnya</v>
          </cell>
          <cell r="D22" t="str">
            <v>SD</v>
          </cell>
        </row>
        <row r="23">
          <cell r="B23" t="str">
            <v>2.2.1</v>
          </cell>
          <cell r="C23" t="str">
            <v>Pendapatan Jasa Giro</v>
          </cell>
          <cell r="D23" t="str">
            <v>SD</v>
          </cell>
        </row>
        <row r="24">
          <cell r="B24" t="str">
            <v>2.2.2</v>
          </cell>
          <cell r="C24" t="str">
            <v>Pengembalian Uang Bensin (BBM)</v>
          </cell>
          <cell r="D24" t="str">
            <v>SD</v>
          </cell>
        </row>
        <row r="25">
          <cell r="B25" t="str">
            <v>3.0</v>
          </cell>
          <cell r="C25" t="str">
            <v>PENGUNAAN DANA</v>
          </cell>
          <cell r="D25" t="str">
            <v>PD</v>
          </cell>
        </row>
        <row r="26">
          <cell r="B26" t="str">
            <v>3.1</v>
          </cell>
          <cell r="C26" t="str">
            <v>Pengeluaran Rutin</v>
          </cell>
          <cell r="D26" t="str">
            <v>PD-PR</v>
          </cell>
        </row>
        <row r="27">
          <cell r="B27" t="str">
            <v>3.1.1</v>
          </cell>
          <cell r="C27" t="str">
            <v>Biaya Honor</v>
          </cell>
          <cell r="D27" t="str">
            <v>PD-PR</v>
          </cell>
        </row>
        <row r="28">
          <cell r="B28" t="str">
            <v>3.1.1.1</v>
          </cell>
          <cell r="C28" t="str">
            <v>Biaya Honor Staff Sekretariat</v>
          </cell>
          <cell r="D28" t="str">
            <v>PD-PR</v>
          </cell>
        </row>
        <row r="29">
          <cell r="B29" t="str">
            <v>3.1.1.2</v>
          </cell>
          <cell r="C29" t="str">
            <v>Biaya Honor Guru Bahasa Inggris</v>
          </cell>
          <cell r="D29" t="str">
            <v>PD-PR</v>
          </cell>
        </row>
        <row r="30">
          <cell r="B30" t="str">
            <v>3.1.1.3</v>
          </cell>
          <cell r="C30" t="str">
            <v>Biaya Honor Petugas Kebersihan</v>
          </cell>
          <cell r="D30" t="str">
            <v>PD-PR</v>
          </cell>
        </row>
        <row r="31">
          <cell r="B31" t="str">
            <v>3.1.1.4</v>
          </cell>
          <cell r="C31" t="str">
            <v>Biaya Honor Lain-lain</v>
          </cell>
          <cell r="D31" t="str">
            <v>PD-PR</v>
          </cell>
        </row>
        <row r="32">
          <cell r="B32" t="str">
            <v>3.1.2</v>
          </cell>
          <cell r="C32" t="str">
            <v>Biaya Administrasi Kantor</v>
          </cell>
          <cell r="D32" t="str">
            <v>PD-PR</v>
          </cell>
        </row>
        <row r="33">
          <cell r="B33" t="str">
            <v>3.1.2.1</v>
          </cell>
          <cell r="C33" t="str">
            <v>Biaya Foto Copy</v>
          </cell>
          <cell r="D33" t="str">
            <v>PD-PR</v>
          </cell>
        </row>
        <row r="34">
          <cell r="B34" t="str">
            <v>3.1.2.2</v>
          </cell>
          <cell r="C34" t="str">
            <v>Biaya Cetak / Jilid</v>
          </cell>
          <cell r="D34" t="str">
            <v>PD-PR</v>
          </cell>
        </row>
        <row r="35">
          <cell r="B35" t="str">
            <v>3.1.2.3</v>
          </cell>
          <cell r="C35" t="str">
            <v>Biaya Alat Tulis Kantor</v>
          </cell>
          <cell r="D35" t="str">
            <v>PD-PR</v>
          </cell>
        </row>
        <row r="36">
          <cell r="B36" t="str">
            <v>3.1.2.4</v>
          </cell>
          <cell r="C36" t="str">
            <v>Biaya Perlengkapan Kantor</v>
          </cell>
          <cell r="D36" t="str">
            <v>PD-PR</v>
          </cell>
        </row>
        <row r="37">
          <cell r="B37" t="str">
            <v>3.1.2.5</v>
          </cell>
          <cell r="C37" t="str">
            <v>Biaya Kirim, Prangko &amp; Fax</v>
          </cell>
          <cell r="D37" t="str">
            <v>PD-PR</v>
          </cell>
        </row>
        <row r="38">
          <cell r="B38" t="str">
            <v>3.1.3</v>
          </cell>
          <cell r="C38" t="str">
            <v>Biaya Konsumsi</v>
          </cell>
          <cell r="D38" t="str">
            <v>PD-PR</v>
          </cell>
        </row>
        <row r="39">
          <cell r="B39" t="str">
            <v>3.1.3.1</v>
          </cell>
          <cell r="C39" t="str">
            <v>Biaya Konsumsi Pengurus Sekretariat</v>
          </cell>
          <cell r="D39" t="str">
            <v>PD-PR</v>
          </cell>
        </row>
        <row r="40">
          <cell r="B40" t="str">
            <v>3.1.3.2</v>
          </cell>
          <cell r="C40" t="str">
            <v>Biaya Konsumsi Rapat</v>
          </cell>
          <cell r="D40" t="str">
            <v>PD-PR</v>
          </cell>
        </row>
        <row r="41">
          <cell r="B41" t="str">
            <v>3.1.4</v>
          </cell>
          <cell r="C41" t="str">
            <v>Biaya Rekening Air, Telepon, Listrik &amp; Hanphone</v>
          </cell>
          <cell r="D41" t="str">
            <v>PD-PR</v>
          </cell>
        </row>
        <row r="42">
          <cell r="B42" t="str">
            <v>3.1.4.1</v>
          </cell>
          <cell r="C42" t="str">
            <v>Biaya Rekening Listrik</v>
          </cell>
          <cell r="D42" t="str">
            <v>PD-PR</v>
          </cell>
        </row>
        <row r="43">
          <cell r="B43" t="str">
            <v>3.1.4.2</v>
          </cell>
          <cell r="C43" t="str">
            <v>Biaya Rekening Air</v>
          </cell>
          <cell r="D43" t="str">
            <v>PD-PR</v>
          </cell>
        </row>
        <row r="44">
          <cell r="B44" t="str">
            <v>3.1.4.3</v>
          </cell>
          <cell r="C44" t="str">
            <v>Biaya Rekening Telephone</v>
          </cell>
          <cell r="D44" t="str">
            <v>PD-PR</v>
          </cell>
        </row>
        <row r="45">
          <cell r="B45" t="str">
            <v>3.1.4.4</v>
          </cell>
          <cell r="C45" t="str">
            <v>Biaya Rekening Hanphone</v>
          </cell>
          <cell r="D45" t="str">
            <v>PD-PR</v>
          </cell>
        </row>
        <row r="46">
          <cell r="B46" t="str">
            <v>3.1.5</v>
          </cell>
          <cell r="C46" t="str">
            <v>Biaya Langganan Koran / Surat Kabar</v>
          </cell>
          <cell r="D46" t="str">
            <v>PD-PR</v>
          </cell>
        </row>
        <row r="47">
          <cell r="B47" t="str">
            <v>3.1.6</v>
          </cell>
          <cell r="C47" t="str">
            <v>Biaya Transportasi &amp; BBM</v>
          </cell>
          <cell r="D47" t="str">
            <v>PD-PR</v>
          </cell>
        </row>
        <row r="48">
          <cell r="B48" t="str">
            <v>3.1.6.1</v>
          </cell>
          <cell r="C48" t="str">
            <v>Biaya Transportasi</v>
          </cell>
          <cell r="D48" t="str">
            <v>PD-PR</v>
          </cell>
        </row>
        <row r="49">
          <cell r="B49" t="str">
            <v>3.1.6.2</v>
          </cell>
          <cell r="C49" t="str">
            <v>Biaya Bahan Bakar Minyak (BBM)</v>
          </cell>
          <cell r="D49" t="str">
            <v>PD-PR</v>
          </cell>
        </row>
        <row r="50">
          <cell r="B50" t="str">
            <v>3.2</v>
          </cell>
          <cell r="C50" t="str">
            <v>Pengeluaran Non Rutin</v>
          </cell>
          <cell r="D50" t="str">
            <v>PD-NR</v>
          </cell>
        </row>
        <row r="51">
          <cell r="B51" t="str">
            <v>3.2.1</v>
          </cell>
          <cell r="C51" t="str">
            <v>Biaya Pemeliharaan</v>
          </cell>
          <cell r="D51" t="str">
            <v>PD-NR</v>
          </cell>
        </row>
        <row r="52">
          <cell r="B52" t="str">
            <v>3.2.1.1</v>
          </cell>
          <cell r="C52" t="str">
            <v>Biaya Pemeliharaan Sekretariat</v>
          </cell>
          <cell r="D52" t="str">
            <v>PD-NR</v>
          </cell>
        </row>
        <row r="53">
          <cell r="B53" t="str">
            <v>3.2.1.2</v>
          </cell>
          <cell r="C53" t="str">
            <v>Biaya Pemeliharaan Kendaraan</v>
          </cell>
          <cell r="D53" t="str">
            <v>PD-NR</v>
          </cell>
        </row>
        <row r="54">
          <cell r="B54" t="str">
            <v>3.2.1.3</v>
          </cell>
          <cell r="C54" t="str">
            <v>Biaya Pemeliharaan Inventaris Kantor</v>
          </cell>
          <cell r="D54" t="str">
            <v>PD-NR</v>
          </cell>
        </row>
        <row r="55">
          <cell r="B55" t="str">
            <v>3.2.2</v>
          </cell>
          <cell r="C55" t="str">
            <v>Biaya Surat Kendaraan &amp; SIM</v>
          </cell>
          <cell r="D55" t="str">
            <v>PD-NR</v>
          </cell>
        </row>
        <row r="56">
          <cell r="B56" t="str">
            <v>3.2.3</v>
          </cell>
          <cell r="C56" t="str">
            <v>Pinjaman</v>
          </cell>
          <cell r="D56" t="str">
            <v>PD-NR</v>
          </cell>
        </row>
        <row r="57">
          <cell r="B57" t="str">
            <v>3.2.3.01</v>
          </cell>
          <cell r="C57" t="str">
            <v>Pinjaman/Pengembalian Pinjaman Staff dan Pengurus</v>
          </cell>
          <cell r="D57" t="str">
            <v>PD-NR</v>
          </cell>
        </row>
        <row r="58">
          <cell r="B58" t="str">
            <v>3.2.3.02</v>
          </cell>
          <cell r="C58" t="str">
            <v>Pengembalian Pinjaman</v>
          </cell>
          <cell r="D58" t="str">
            <v>PD-NR</v>
          </cell>
        </row>
        <row r="59">
          <cell r="B59" t="str">
            <v>3.2.4</v>
          </cell>
          <cell r="C59" t="str">
            <v>Biaya Pengurusan Surat &amp; Ijin-ijin</v>
          </cell>
          <cell r="D59" t="str">
            <v>PD-NR</v>
          </cell>
        </row>
        <row r="60">
          <cell r="B60" t="str">
            <v>3.2.5</v>
          </cell>
          <cell r="C60" t="str">
            <v>Biaya  SK Kepengurusan</v>
          </cell>
          <cell r="D60" t="str">
            <v>PD-NR</v>
          </cell>
        </row>
        <row r="61">
          <cell r="B61" t="str">
            <v>3.2.6</v>
          </cell>
          <cell r="C61" t="str">
            <v>Biaya Pembuatan SIM (Sistem Informasi Manajemen)</v>
          </cell>
          <cell r="D61" t="str">
            <v>PD-NR</v>
          </cell>
        </row>
        <row r="62">
          <cell r="B62" t="str">
            <v>3.2.7</v>
          </cell>
          <cell r="C62" t="str">
            <v xml:space="preserve">Biaya Pembuatan Seragam </v>
          </cell>
          <cell r="D62" t="str">
            <v>PD-NR</v>
          </cell>
        </row>
        <row r="63">
          <cell r="B63" t="str">
            <v>3.2.8</v>
          </cell>
          <cell r="C63" t="str">
            <v>Biaya Audit Laporan Sumber Dan Penggunaan Dana</v>
          </cell>
          <cell r="D63" t="str">
            <v>PD-NR</v>
          </cell>
        </row>
        <row r="64">
          <cell r="B64" t="str">
            <v>3.3</v>
          </cell>
          <cell r="C64" t="str">
            <v>Pengeluaran Khusus</v>
          </cell>
          <cell r="D64" t="str">
            <v>PD-K</v>
          </cell>
        </row>
        <row r="65">
          <cell r="B65" t="str">
            <v>3.3.1</v>
          </cell>
          <cell r="C65" t="str">
            <v>Biaya Perjalanan Dinas &amp; Akomodasi</v>
          </cell>
          <cell r="D65" t="str">
            <v>PD-K</v>
          </cell>
        </row>
        <row r="66">
          <cell r="B66" t="str">
            <v>3.3.2</v>
          </cell>
          <cell r="C66" t="str">
            <v>Biaya Sumbangan / Bantuan</v>
          </cell>
          <cell r="D66" t="str">
            <v>PD-K</v>
          </cell>
        </row>
        <row r="67">
          <cell r="B67" t="str">
            <v>3.3.3</v>
          </cell>
          <cell r="C67" t="str">
            <v>Biaya RAKERDA, MUSCAM</v>
          </cell>
          <cell r="D67" t="str">
            <v>PD-K</v>
          </cell>
        </row>
        <row r="68">
          <cell r="B68" t="str">
            <v>3.3.4</v>
          </cell>
          <cell r="C68" t="str">
            <v>Biaya Kongres Pemuda</v>
          </cell>
          <cell r="D68" t="str">
            <v>PD-K</v>
          </cell>
        </row>
        <row r="69">
          <cell r="B69" t="str">
            <v>3.3.5</v>
          </cell>
          <cell r="C69" t="str">
            <v>Biaya Seminar, Pelatihan dan Acara KNPI</v>
          </cell>
          <cell r="D69" t="str">
            <v>PD-K</v>
          </cell>
        </row>
        <row r="70">
          <cell r="B70" t="str">
            <v>3.3.6</v>
          </cell>
          <cell r="C70" t="str">
            <v>Biaya Iklan / Ucapan / Karangan Bunga / Cendra Mata</v>
          </cell>
          <cell r="D70" t="str">
            <v>PD-K</v>
          </cell>
        </row>
        <row r="71">
          <cell r="B71" t="str">
            <v>3.3.7</v>
          </cell>
          <cell r="C71" t="str">
            <v>Biaya Voucher Belanja Lebaran</v>
          </cell>
          <cell r="D71" t="str">
            <v>PD-K</v>
          </cell>
        </row>
        <row r="72">
          <cell r="B72" t="str">
            <v>3.3.8</v>
          </cell>
          <cell r="C72" t="str">
            <v>Biaya Program Perkampungan Mandiri</v>
          </cell>
          <cell r="D72" t="str">
            <v>PD-K</v>
          </cell>
        </row>
        <row r="73">
          <cell r="B73" t="str">
            <v>3.3.8.01</v>
          </cell>
          <cell r="C73" t="str">
            <v>Biaya Persiapan Lahan PPM</v>
          </cell>
          <cell r="D73" t="str">
            <v>PD-K</v>
          </cell>
        </row>
        <row r="74">
          <cell r="B74" t="str">
            <v>3.3.8.02</v>
          </cell>
          <cell r="C74" t="str">
            <v>Biaya Operasional PPM</v>
          </cell>
          <cell r="D74" t="str">
            <v>PD-K</v>
          </cell>
        </row>
        <row r="75">
          <cell r="B75" t="str">
            <v>3.3.8.03</v>
          </cell>
          <cell r="C75" t="str">
            <v>Biaya Persiapan Program</v>
          </cell>
          <cell r="D75" t="str">
            <v>PD-K</v>
          </cell>
        </row>
        <row r="76">
          <cell r="B76" t="str">
            <v>3.3.8.04</v>
          </cell>
          <cell r="C76" t="str">
            <v>Biaya Kerjasama Dengan Japan Indonesia Service</v>
          </cell>
          <cell r="D76" t="str">
            <v>PD-K</v>
          </cell>
        </row>
        <row r="77">
          <cell r="B77" t="str">
            <v>3.3.8.05</v>
          </cell>
          <cell r="C77" t="str">
            <v>Biaya Pendidikan Dan Latihan Program</v>
          </cell>
          <cell r="D77" t="str">
            <v>PD-K</v>
          </cell>
        </row>
        <row r="78">
          <cell r="B78" t="str">
            <v>3.3.8.06</v>
          </cell>
          <cell r="C78" t="str">
            <v>Biaya Pematangan Lahan</v>
          </cell>
          <cell r="D78" t="str">
            <v>PD-K</v>
          </cell>
        </row>
        <row r="79">
          <cell r="B79" t="str">
            <v>3.3.8.07</v>
          </cell>
          <cell r="C79" t="str">
            <v>Biaya Pemagaran Lokasi Perkampungan Pemuda Mandiri</v>
          </cell>
          <cell r="D79" t="str">
            <v>PD-K</v>
          </cell>
        </row>
        <row r="80">
          <cell r="B80" t="str">
            <v>3.3.8.08</v>
          </cell>
          <cell r="C80" t="str">
            <v>Biaya Pembuatan Demplot Perkampungan Pemuda Mandiri</v>
          </cell>
          <cell r="D80" t="str">
            <v>PD-K</v>
          </cell>
        </row>
        <row r="81">
          <cell r="B81" t="str">
            <v>3.3.9</v>
          </cell>
          <cell r="C81" t="str">
            <v>Biaya Operasional Kegiatan KNPI</v>
          </cell>
          <cell r="D81" t="str">
            <v>PD-K</v>
          </cell>
        </row>
        <row r="82">
          <cell r="B82" t="str">
            <v>3.4</v>
          </cell>
          <cell r="C82" t="str">
            <v>Pengeluaran Pembelian Inventaris</v>
          </cell>
          <cell r="D82" t="str">
            <v>PD-PI</v>
          </cell>
        </row>
        <row r="83">
          <cell r="B83" t="str">
            <v>3.5</v>
          </cell>
          <cell r="C83" t="str">
            <v>Pengeluaran Lain-lain</v>
          </cell>
          <cell r="D83" t="str">
            <v>PD-PLL</v>
          </cell>
        </row>
        <row r="84">
          <cell r="B84" t="str">
            <v>3.5.1</v>
          </cell>
          <cell r="C84" t="str">
            <v>Pajak Jasa Giro</v>
          </cell>
          <cell r="D84" t="str">
            <v>PD-PLL</v>
          </cell>
        </row>
        <row r="85">
          <cell r="B85" t="str">
            <v>3.5.2</v>
          </cell>
          <cell r="C85" t="str">
            <v>Biaya Administrasi Bank</v>
          </cell>
          <cell r="D85" t="str">
            <v>PD-PLL</v>
          </cell>
        </row>
        <row r="86">
          <cell r="B86" t="str">
            <v>3.5.3</v>
          </cell>
          <cell r="C86" t="str">
            <v>Biaya Buku Cek</v>
          </cell>
          <cell r="D86" t="str">
            <v>PD-PLL</v>
          </cell>
        </row>
      </sheetData>
      <sheetData sheetId="12" refreshError="1"/>
      <sheetData sheetId="13"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SPD-TOP"/>
      <sheetName val="CTN"/>
      <sheetName val="L-PR"/>
      <sheetName val="L-PNR"/>
      <sheetName val="L-PK"/>
      <sheetName val="KAS"/>
      <sheetName val="BANK-2"/>
      <sheetName val="L-PLL"/>
      <sheetName val="L-PI"/>
      <sheetName val="NLM"/>
      <sheetName val="ACC"/>
      <sheetName val="BANK-1"/>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8">
          <cell r="B8" t="str">
            <v>1.0</v>
          </cell>
          <cell r="C8" t="str">
            <v>KAS &amp; SETARA KAS AWAL</v>
          </cell>
          <cell r="D8" t="str">
            <v>KSK</v>
          </cell>
        </row>
        <row r="9">
          <cell r="B9" t="str">
            <v>1.1</v>
          </cell>
          <cell r="C9" t="str">
            <v>Kas</v>
          </cell>
          <cell r="D9" t="str">
            <v>KSK</v>
          </cell>
        </row>
        <row r="10">
          <cell r="B10" t="str">
            <v>1.2</v>
          </cell>
          <cell r="C10" t="str">
            <v>Bank</v>
          </cell>
          <cell r="D10" t="str">
            <v>KSK</v>
          </cell>
        </row>
        <row r="11">
          <cell r="B11" t="str">
            <v>2.0</v>
          </cell>
          <cell r="C11" t="str">
            <v>SUMBER DANA</v>
          </cell>
          <cell r="D11" t="str">
            <v>SD</v>
          </cell>
        </row>
        <row r="12">
          <cell r="B12" t="str">
            <v>2.1</v>
          </cell>
          <cell r="C12" t="str">
            <v>Penerimaan Dana</v>
          </cell>
          <cell r="D12" t="str">
            <v>SD</v>
          </cell>
        </row>
        <row r="13">
          <cell r="B13" t="str">
            <v>2.1.1</v>
          </cell>
          <cell r="C13" t="str">
            <v>Bantuan Dana</v>
          </cell>
          <cell r="D13" t="str">
            <v>SD</v>
          </cell>
        </row>
        <row r="14">
          <cell r="B14" t="str">
            <v>2.1.1.1</v>
          </cell>
          <cell r="C14" t="str">
            <v>Bantuan Pemkab Kutai Kartanegara  Melalui Bendaharawan Sosial</v>
          </cell>
          <cell r="D14" t="str">
            <v>SD</v>
          </cell>
        </row>
        <row r="15">
          <cell r="B15" t="str">
            <v>2.1.1.2</v>
          </cell>
          <cell r="C15" t="str">
            <v>Bantuan Dana Dari Panitia Gema Ramadhan Dan Sumpah Pemuda</v>
          </cell>
          <cell r="D15" t="str">
            <v>SD</v>
          </cell>
        </row>
        <row r="16">
          <cell r="B16" t="str">
            <v>2.1.1.3</v>
          </cell>
          <cell r="C16" t="str">
            <v>Bantuan Dana Dari Panitia Pameran</v>
          </cell>
          <cell r="D16" t="str">
            <v>SD</v>
          </cell>
        </row>
        <row r="17">
          <cell r="B17" t="str">
            <v>2.1.1.4</v>
          </cell>
          <cell r="C17" t="str">
            <v>Bantuan Dana Dari Ketua</v>
          </cell>
          <cell r="D17" t="str">
            <v>SD</v>
          </cell>
        </row>
        <row r="18">
          <cell r="B18" t="str">
            <v>2.1.1.5</v>
          </cell>
          <cell r="C18" t="str">
            <v>Bantuan Dana Dari Bendahara</v>
          </cell>
          <cell r="D18" t="str">
            <v>SD</v>
          </cell>
        </row>
        <row r="19">
          <cell r="B19" t="str">
            <v>2.1.2</v>
          </cell>
          <cell r="C19" t="str">
            <v xml:space="preserve">Pinjaman Dana </v>
          </cell>
          <cell r="D19" t="str">
            <v>SD</v>
          </cell>
        </row>
        <row r="20">
          <cell r="B20" t="str">
            <v>2.1.2.01</v>
          </cell>
          <cell r="C20" t="str">
            <v>Pinjaman Dana Ketua Umum</v>
          </cell>
          <cell r="D20" t="str">
            <v>SD</v>
          </cell>
        </row>
        <row r="21">
          <cell r="B21" t="str">
            <v>2.1.2.02</v>
          </cell>
          <cell r="C21" t="str">
            <v>Pinjaman Dana Bendahara</v>
          </cell>
          <cell r="D21" t="str">
            <v>SD</v>
          </cell>
        </row>
        <row r="22">
          <cell r="B22" t="str">
            <v>2.2</v>
          </cell>
          <cell r="C22" t="str">
            <v>Penerimaan Lainnya</v>
          </cell>
          <cell r="D22" t="str">
            <v>SD</v>
          </cell>
        </row>
        <row r="23">
          <cell r="B23" t="str">
            <v>2.2.1</v>
          </cell>
          <cell r="C23" t="str">
            <v>Pendapatan Jasa Giro</v>
          </cell>
          <cell r="D23" t="str">
            <v>SD</v>
          </cell>
        </row>
        <row r="24">
          <cell r="B24" t="str">
            <v>2.2.2</v>
          </cell>
          <cell r="C24" t="str">
            <v>Pengembalian Uang Bensin (BBM)</v>
          </cell>
          <cell r="D24" t="str">
            <v>SD</v>
          </cell>
        </row>
        <row r="25">
          <cell r="B25" t="str">
            <v>3.0</v>
          </cell>
          <cell r="C25" t="str">
            <v>PENGUNAAN DANA</v>
          </cell>
          <cell r="D25" t="str">
            <v>PD</v>
          </cell>
        </row>
        <row r="26">
          <cell r="B26" t="str">
            <v>3.1</v>
          </cell>
          <cell r="C26" t="str">
            <v>Pengeluaran Rutin</v>
          </cell>
          <cell r="D26" t="str">
            <v>PD-PR</v>
          </cell>
        </row>
        <row r="27">
          <cell r="B27" t="str">
            <v>3.1.1</v>
          </cell>
          <cell r="C27" t="str">
            <v>Biaya Honor</v>
          </cell>
          <cell r="D27" t="str">
            <v>PD-PR</v>
          </cell>
        </row>
        <row r="28">
          <cell r="B28" t="str">
            <v>3.1.1.1</v>
          </cell>
          <cell r="C28" t="str">
            <v>Biaya Honor Staff Sekretariat</v>
          </cell>
          <cell r="D28" t="str">
            <v>PD-PR</v>
          </cell>
        </row>
        <row r="29">
          <cell r="B29" t="str">
            <v>3.1.1.2</v>
          </cell>
          <cell r="C29" t="str">
            <v>Biaya Honor Guru Bahasa Inggris</v>
          </cell>
          <cell r="D29" t="str">
            <v>PD-PR</v>
          </cell>
        </row>
        <row r="30">
          <cell r="B30" t="str">
            <v>3.1.1.3</v>
          </cell>
          <cell r="C30" t="str">
            <v>Biaya Honor Petugas Kebersihan</v>
          </cell>
          <cell r="D30" t="str">
            <v>PD-PR</v>
          </cell>
        </row>
        <row r="31">
          <cell r="B31" t="str">
            <v>3.1.1.4</v>
          </cell>
          <cell r="C31" t="str">
            <v>Biaya Honor Lain-lain</v>
          </cell>
          <cell r="D31" t="str">
            <v>PD-PR</v>
          </cell>
        </row>
        <row r="32">
          <cell r="B32" t="str">
            <v>3.1.2</v>
          </cell>
          <cell r="C32" t="str">
            <v>Biaya Administrasi Kantor</v>
          </cell>
          <cell r="D32" t="str">
            <v>PD-PR</v>
          </cell>
        </row>
        <row r="33">
          <cell r="B33" t="str">
            <v>3.1.2.1</v>
          </cell>
          <cell r="C33" t="str">
            <v>Biaya Foto Copy</v>
          </cell>
          <cell r="D33" t="str">
            <v>PD-PR</v>
          </cell>
        </row>
        <row r="34">
          <cell r="B34" t="str">
            <v>3.1.2.2</v>
          </cell>
          <cell r="C34" t="str">
            <v>Biaya Cetak / Jilid</v>
          </cell>
          <cell r="D34" t="str">
            <v>PD-PR</v>
          </cell>
        </row>
        <row r="35">
          <cell r="B35" t="str">
            <v>3.1.2.3</v>
          </cell>
          <cell r="C35" t="str">
            <v>Biaya Alat Tulis Kantor</v>
          </cell>
          <cell r="D35" t="str">
            <v>PD-PR</v>
          </cell>
        </row>
        <row r="36">
          <cell r="B36" t="str">
            <v>3.1.2.4</v>
          </cell>
          <cell r="C36" t="str">
            <v>Biaya Perlengkapan Kantor</v>
          </cell>
          <cell r="D36" t="str">
            <v>PD-PR</v>
          </cell>
        </row>
        <row r="37">
          <cell r="B37" t="str">
            <v>3.1.2.5</v>
          </cell>
          <cell r="C37" t="str">
            <v>Biaya Kirim, Prangko &amp; Fax</v>
          </cell>
          <cell r="D37" t="str">
            <v>PD-PR</v>
          </cell>
        </row>
        <row r="38">
          <cell r="B38" t="str">
            <v>3.1.3</v>
          </cell>
          <cell r="C38" t="str">
            <v>Biaya Konsumsi</v>
          </cell>
          <cell r="D38" t="str">
            <v>PD-PR</v>
          </cell>
        </row>
        <row r="39">
          <cell r="B39" t="str">
            <v>3.1.3.1</v>
          </cell>
          <cell r="C39" t="str">
            <v>Biaya Konsumsi Pengurus Sekretariat</v>
          </cell>
          <cell r="D39" t="str">
            <v>PD-PR</v>
          </cell>
        </row>
        <row r="40">
          <cell r="B40" t="str">
            <v>3.1.3.2</v>
          </cell>
          <cell r="C40" t="str">
            <v>Biaya Konsumsi Rapat</v>
          </cell>
          <cell r="D40" t="str">
            <v>PD-PR</v>
          </cell>
        </row>
        <row r="41">
          <cell r="B41" t="str">
            <v>3.1.4</v>
          </cell>
          <cell r="C41" t="str">
            <v>Biaya Rekening Air, Telepon, Listrik &amp; Hanphone</v>
          </cell>
          <cell r="D41" t="str">
            <v>PD-PR</v>
          </cell>
        </row>
        <row r="42">
          <cell r="B42" t="str">
            <v>3.1.4.1</v>
          </cell>
          <cell r="C42" t="str">
            <v>Biaya Rekening Listrik</v>
          </cell>
          <cell r="D42" t="str">
            <v>PD-PR</v>
          </cell>
        </row>
        <row r="43">
          <cell r="B43" t="str">
            <v>3.1.4.2</v>
          </cell>
          <cell r="C43" t="str">
            <v>Biaya Rekening Air</v>
          </cell>
          <cell r="D43" t="str">
            <v>PD-PR</v>
          </cell>
        </row>
        <row r="44">
          <cell r="B44" t="str">
            <v>3.1.4.3</v>
          </cell>
          <cell r="C44" t="str">
            <v>Biaya Rekening Telephone</v>
          </cell>
          <cell r="D44" t="str">
            <v>PD-PR</v>
          </cell>
        </row>
        <row r="45">
          <cell r="B45" t="str">
            <v>3.1.4.4</v>
          </cell>
          <cell r="C45" t="str">
            <v>Biaya Rekening Hanphone</v>
          </cell>
          <cell r="D45" t="str">
            <v>PD-PR</v>
          </cell>
        </row>
        <row r="46">
          <cell r="B46" t="str">
            <v>3.1.5</v>
          </cell>
          <cell r="C46" t="str">
            <v>Biaya Langganan Koran / Surat Kabar</v>
          </cell>
          <cell r="D46" t="str">
            <v>PD-PR</v>
          </cell>
        </row>
        <row r="47">
          <cell r="B47" t="str">
            <v>3.1.6</v>
          </cell>
          <cell r="C47" t="str">
            <v>Biaya Transportasi &amp; BBM</v>
          </cell>
          <cell r="D47" t="str">
            <v>PD-PR</v>
          </cell>
        </row>
        <row r="48">
          <cell r="B48" t="str">
            <v>3.1.6.1</v>
          </cell>
          <cell r="C48" t="str">
            <v>Biaya Transportasi</v>
          </cell>
          <cell r="D48" t="str">
            <v>PD-PR</v>
          </cell>
        </row>
        <row r="49">
          <cell r="B49" t="str">
            <v>3.1.6.2</v>
          </cell>
          <cell r="C49" t="str">
            <v>Biaya Bahan Bakar Minyak (BBM)</v>
          </cell>
          <cell r="D49" t="str">
            <v>PD-PR</v>
          </cell>
        </row>
        <row r="50">
          <cell r="B50" t="str">
            <v>3.2</v>
          </cell>
          <cell r="C50" t="str">
            <v>Pengeluaran Non Rutin</v>
          </cell>
          <cell r="D50" t="str">
            <v>PD-NR</v>
          </cell>
        </row>
        <row r="51">
          <cell r="B51" t="str">
            <v>3.2.1</v>
          </cell>
          <cell r="C51" t="str">
            <v>Biaya Pemeliharaan</v>
          </cell>
          <cell r="D51" t="str">
            <v>PD-NR</v>
          </cell>
        </row>
        <row r="52">
          <cell r="B52" t="str">
            <v>3.2.1.1</v>
          </cell>
          <cell r="C52" t="str">
            <v>Biaya Pemeliharaan Sekretariat</v>
          </cell>
          <cell r="D52" t="str">
            <v>PD-NR</v>
          </cell>
        </row>
        <row r="53">
          <cell r="B53" t="str">
            <v>3.2.1.2</v>
          </cell>
          <cell r="C53" t="str">
            <v>Biaya Pemeliharaan Kendaraan</v>
          </cell>
          <cell r="D53" t="str">
            <v>PD-NR</v>
          </cell>
        </row>
        <row r="54">
          <cell r="B54" t="str">
            <v>3.2.1.3</v>
          </cell>
          <cell r="C54" t="str">
            <v>Biaya Pemeliharaan Inventaris Kantor</v>
          </cell>
          <cell r="D54" t="str">
            <v>PD-NR</v>
          </cell>
        </row>
        <row r="55">
          <cell r="B55" t="str">
            <v>3.2.2</v>
          </cell>
          <cell r="C55" t="str">
            <v>Biaya Surat Kendaraan &amp; SIM</v>
          </cell>
          <cell r="D55" t="str">
            <v>PD-NR</v>
          </cell>
        </row>
        <row r="56">
          <cell r="B56" t="str">
            <v>3.2.3</v>
          </cell>
          <cell r="C56" t="str">
            <v>Pinjaman</v>
          </cell>
          <cell r="D56" t="str">
            <v>PD-NR</v>
          </cell>
        </row>
        <row r="57">
          <cell r="B57" t="str">
            <v>3.2.3.01</v>
          </cell>
          <cell r="C57" t="str">
            <v>Pinjaman/Pengembalian Pinjaman Staff dan Pengurus</v>
          </cell>
          <cell r="D57" t="str">
            <v>PD-NR</v>
          </cell>
        </row>
        <row r="58">
          <cell r="B58" t="str">
            <v>3.2.3.02</v>
          </cell>
          <cell r="C58" t="str">
            <v>Pengembalian Pinjaman</v>
          </cell>
          <cell r="D58" t="str">
            <v>PD-NR</v>
          </cell>
        </row>
        <row r="59">
          <cell r="B59" t="str">
            <v>3.2.4</v>
          </cell>
          <cell r="C59" t="str">
            <v>Biaya Pengurusan Surat &amp; Ijin-ijin</v>
          </cell>
          <cell r="D59" t="str">
            <v>PD-NR</v>
          </cell>
        </row>
        <row r="60">
          <cell r="B60" t="str">
            <v>3.2.5</v>
          </cell>
          <cell r="C60" t="str">
            <v>Biaya  SK Kepengurusan</v>
          </cell>
          <cell r="D60" t="str">
            <v>PD-NR</v>
          </cell>
        </row>
        <row r="61">
          <cell r="B61" t="str">
            <v>3.2.6</v>
          </cell>
          <cell r="C61" t="str">
            <v>Biaya Pembuatan SIM (Sistem Informasi Manajemen)</v>
          </cell>
          <cell r="D61" t="str">
            <v>PD-NR</v>
          </cell>
        </row>
        <row r="62">
          <cell r="B62" t="str">
            <v>3.2.7</v>
          </cell>
          <cell r="C62" t="str">
            <v xml:space="preserve">Biaya Pembuatan Seragam </v>
          </cell>
          <cell r="D62" t="str">
            <v>PD-NR</v>
          </cell>
        </row>
        <row r="63">
          <cell r="B63" t="str">
            <v>3.2.8</v>
          </cell>
          <cell r="C63" t="str">
            <v>Biaya Audit Laporan Sumber Dan Penggunaan Dana</v>
          </cell>
          <cell r="D63" t="str">
            <v>PD-NR</v>
          </cell>
        </row>
        <row r="64">
          <cell r="B64" t="str">
            <v>3.3</v>
          </cell>
          <cell r="C64" t="str">
            <v>Pengeluaran Khusus</v>
          </cell>
          <cell r="D64" t="str">
            <v>PD-K</v>
          </cell>
        </row>
        <row r="65">
          <cell r="B65" t="str">
            <v>3.3.1</v>
          </cell>
          <cell r="C65" t="str">
            <v>Biaya Perjalanan Dinas &amp; Akomodasi</v>
          </cell>
          <cell r="D65" t="str">
            <v>PD-K</v>
          </cell>
        </row>
        <row r="66">
          <cell r="B66" t="str">
            <v>3.3.2</v>
          </cell>
          <cell r="C66" t="str">
            <v>Biaya Sumbangan / Bantuan</v>
          </cell>
          <cell r="D66" t="str">
            <v>PD-K</v>
          </cell>
        </row>
        <row r="67">
          <cell r="B67" t="str">
            <v>3.3.3</v>
          </cell>
          <cell r="C67" t="str">
            <v>Biaya RAKERDA, MUSCAM</v>
          </cell>
          <cell r="D67" t="str">
            <v>PD-K</v>
          </cell>
        </row>
        <row r="68">
          <cell r="B68" t="str">
            <v>3.3.4</v>
          </cell>
          <cell r="C68" t="str">
            <v>Biaya Kongres Pemuda</v>
          </cell>
          <cell r="D68" t="str">
            <v>PD-K</v>
          </cell>
        </row>
        <row r="69">
          <cell r="B69" t="str">
            <v>3.3.5</v>
          </cell>
          <cell r="C69" t="str">
            <v>Biaya Seminar, Pelatihan dan Acara KNPI</v>
          </cell>
          <cell r="D69" t="str">
            <v>PD-K</v>
          </cell>
        </row>
        <row r="70">
          <cell r="B70" t="str">
            <v>3.3.6</v>
          </cell>
          <cell r="C70" t="str">
            <v>Biaya Iklan / Ucapan / Karangan Bunga / Cendra Mata</v>
          </cell>
          <cell r="D70" t="str">
            <v>PD-K</v>
          </cell>
        </row>
        <row r="71">
          <cell r="B71" t="str">
            <v>3.3.7</v>
          </cell>
          <cell r="C71" t="str">
            <v>Biaya Voucher Belanja Lebaran</v>
          </cell>
          <cell r="D71" t="str">
            <v>PD-K</v>
          </cell>
        </row>
        <row r="72">
          <cell r="B72" t="str">
            <v>3.3.8</v>
          </cell>
          <cell r="C72" t="str">
            <v>Biaya Program Perkampungan Mandiri</v>
          </cell>
          <cell r="D72" t="str">
            <v>PD-K</v>
          </cell>
        </row>
        <row r="73">
          <cell r="B73" t="str">
            <v>3.3.8.01</v>
          </cell>
          <cell r="C73" t="str">
            <v>Biaya Persiapan Lahan PPM</v>
          </cell>
          <cell r="D73" t="str">
            <v>PD-K</v>
          </cell>
        </row>
        <row r="74">
          <cell r="B74" t="str">
            <v>3.3.8.02</v>
          </cell>
          <cell r="C74" t="str">
            <v>Biaya Operasional PPM</v>
          </cell>
          <cell r="D74" t="str">
            <v>PD-K</v>
          </cell>
        </row>
        <row r="75">
          <cell r="B75" t="str">
            <v>3.3.8.03</v>
          </cell>
          <cell r="C75" t="str">
            <v>Biaya Persiapan Program</v>
          </cell>
          <cell r="D75" t="str">
            <v>PD-K</v>
          </cell>
        </row>
        <row r="76">
          <cell r="B76" t="str">
            <v>3.3.8.04</v>
          </cell>
          <cell r="C76" t="str">
            <v>Biaya Kerjasama Dengan Japan Indonesia Service</v>
          </cell>
          <cell r="D76" t="str">
            <v>PD-K</v>
          </cell>
        </row>
        <row r="77">
          <cell r="B77" t="str">
            <v>3.3.8.05</v>
          </cell>
          <cell r="C77" t="str">
            <v>Biaya Pendidikan Dan Latihan Program</v>
          </cell>
          <cell r="D77" t="str">
            <v>PD-K</v>
          </cell>
        </row>
        <row r="78">
          <cell r="B78" t="str">
            <v>3.3.8.06</v>
          </cell>
          <cell r="C78" t="str">
            <v>Biaya Pematangan Lahan</v>
          </cell>
          <cell r="D78" t="str">
            <v>PD-K</v>
          </cell>
        </row>
        <row r="79">
          <cell r="B79" t="str">
            <v>3.3.8.07</v>
          </cell>
          <cell r="C79" t="str">
            <v>Biaya Pemagaran Lokasi Perkampungan Pemuda Mandiri</v>
          </cell>
          <cell r="D79" t="str">
            <v>PD-K</v>
          </cell>
        </row>
        <row r="80">
          <cell r="B80" t="str">
            <v>3.3.8.08</v>
          </cell>
          <cell r="C80" t="str">
            <v>Biaya Pembuatan Demplot Perkampungan Pemuda Mandiri</v>
          </cell>
          <cell r="D80" t="str">
            <v>PD-K</v>
          </cell>
        </row>
        <row r="81">
          <cell r="B81" t="str">
            <v>3.3.9</v>
          </cell>
          <cell r="C81" t="str">
            <v>Biaya Operasional Kegiatan KNPI</v>
          </cell>
          <cell r="D81" t="str">
            <v>PD-K</v>
          </cell>
        </row>
        <row r="82">
          <cell r="B82" t="str">
            <v>3.4</v>
          </cell>
          <cell r="C82" t="str">
            <v>Pengeluaran Pembelian Inventaris</v>
          </cell>
          <cell r="D82" t="str">
            <v>PD-PI</v>
          </cell>
        </row>
        <row r="83">
          <cell r="B83" t="str">
            <v>3.5</v>
          </cell>
          <cell r="C83" t="str">
            <v>Pengeluaran Lain-lain</v>
          </cell>
          <cell r="D83" t="str">
            <v>PD-PLL</v>
          </cell>
        </row>
        <row r="84">
          <cell r="B84" t="str">
            <v>3.5.1</v>
          </cell>
          <cell r="C84" t="str">
            <v>Pajak Jasa Giro</v>
          </cell>
          <cell r="D84" t="str">
            <v>PD-PLL</v>
          </cell>
        </row>
        <row r="85">
          <cell r="B85" t="str">
            <v>3.5.2</v>
          </cell>
          <cell r="C85" t="str">
            <v>Biaya Administrasi Bank</v>
          </cell>
          <cell r="D85" t="str">
            <v>PD-PLL</v>
          </cell>
        </row>
        <row r="86">
          <cell r="B86" t="str">
            <v>3.5.3</v>
          </cell>
          <cell r="C86" t="str">
            <v>Biaya Buku Cek</v>
          </cell>
          <cell r="D86" t="str">
            <v>PD-PLL</v>
          </cell>
        </row>
      </sheetData>
      <sheetData sheetId="12" refreshError="1"/>
      <sheetData sheetId="13"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SPD-TOP"/>
      <sheetName val="CTN"/>
      <sheetName val="L-PR"/>
      <sheetName val="L-PNR"/>
      <sheetName val="L-PK"/>
      <sheetName val="KAS"/>
      <sheetName val="BANK-2"/>
      <sheetName val="L-PLL"/>
      <sheetName val="L-PI"/>
      <sheetName val="NLM"/>
      <sheetName val="ACC"/>
      <sheetName val="BANK-1"/>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8">
          <cell r="B8" t="str">
            <v>1.0</v>
          </cell>
          <cell r="C8" t="str">
            <v>KAS &amp; SETARA KAS AWAL</v>
          </cell>
          <cell r="D8" t="str">
            <v>KSK</v>
          </cell>
        </row>
        <row r="9">
          <cell r="B9" t="str">
            <v>1.1</v>
          </cell>
          <cell r="C9" t="str">
            <v>Kas</v>
          </cell>
          <cell r="D9" t="str">
            <v>KSK</v>
          </cell>
        </row>
        <row r="10">
          <cell r="B10" t="str">
            <v>1.2</v>
          </cell>
          <cell r="C10" t="str">
            <v>Bank</v>
          </cell>
          <cell r="D10" t="str">
            <v>KSK</v>
          </cell>
        </row>
        <row r="11">
          <cell r="B11" t="str">
            <v>2.0</v>
          </cell>
          <cell r="C11" t="str">
            <v>SUMBER DANA</v>
          </cell>
          <cell r="D11" t="str">
            <v>SD</v>
          </cell>
        </row>
        <row r="12">
          <cell r="B12" t="str">
            <v>2.1</v>
          </cell>
          <cell r="C12" t="str">
            <v>Penerimaan Dana</v>
          </cell>
          <cell r="D12" t="str">
            <v>SD</v>
          </cell>
        </row>
        <row r="13">
          <cell r="B13" t="str">
            <v>2.1.1</v>
          </cell>
          <cell r="C13" t="str">
            <v>Bantuan Dana</v>
          </cell>
          <cell r="D13" t="str">
            <v>SD</v>
          </cell>
        </row>
        <row r="14">
          <cell r="B14" t="str">
            <v>2.1.1.1</v>
          </cell>
          <cell r="C14" t="str">
            <v>Bantuan Pemkab Kutai Kartanegara  Melalui Bendaharawan Sosial</v>
          </cell>
          <cell r="D14" t="str">
            <v>SD</v>
          </cell>
        </row>
        <row r="15">
          <cell r="B15" t="str">
            <v>2.1.1.2</v>
          </cell>
          <cell r="C15" t="str">
            <v>Bantuan Dana Dari Panitia Gema Ramadhan Dan Sumpah Pemuda</v>
          </cell>
          <cell r="D15" t="str">
            <v>SD</v>
          </cell>
        </row>
        <row r="16">
          <cell r="B16" t="str">
            <v>2.1.1.3</v>
          </cell>
          <cell r="C16" t="str">
            <v>Bantuan Dana Dari Panitia Pameran</v>
          </cell>
          <cell r="D16" t="str">
            <v>SD</v>
          </cell>
        </row>
        <row r="17">
          <cell r="B17" t="str">
            <v>2.1.1.4</v>
          </cell>
          <cell r="C17" t="str">
            <v>Bantuan Dana Dari Ketua</v>
          </cell>
          <cell r="D17" t="str">
            <v>SD</v>
          </cell>
        </row>
        <row r="18">
          <cell r="B18" t="str">
            <v>2.1.1.5</v>
          </cell>
          <cell r="C18" t="str">
            <v>Bantuan Dana Dari Bendahara</v>
          </cell>
          <cell r="D18" t="str">
            <v>SD</v>
          </cell>
        </row>
        <row r="19">
          <cell r="B19" t="str">
            <v>2.1.2</v>
          </cell>
          <cell r="C19" t="str">
            <v xml:space="preserve">Pinjaman Dana </v>
          </cell>
          <cell r="D19" t="str">
            <v>SD</v>
          </cell>
        </row>
        <row r="20">
          <cell r="B20" t="str">
            <v>2.1.2.01</v>
          </cell>
          <cell r="C20" t="str">
            <v>Pinjaman Dana Ketua Umum</v>
          </cell>
          <cell r="D20" t="str">
            <v>SD</v>
          </cell>
        </row>
        <row r="21">
          <cell r="B21" t="str">
            <v>2.1.2.02</v>
          </cell>
          <cell r="C21" t="str">
            <v>Pinjaman Dana Bendahara</v>
          </cell>
          <cell r="D21" t="str">
            <v>SD</v>
          </cell>
        </row>
        <row r="22">
          <cell r="B22" t="str">
            <v>2.2</v>
          </cell>
          <cell r="C22" t="str">
            <v>Penerimaan Lainnya</v>
          </cell>
          <cell r="D22" t="str">
            <v>SD</v>
          </cell>
        </row>
        <row r="23">
          <cell r="B23" t="str">
            <v>2.2.1</v>
          </cell>
          <cell r="C23" t="str">
            <v>Pendapatan Jasa Giro</v>
          </cell>
          <cell r="D23" t="str">
            <v>SD</v>
          </cell>
        </row>
        <row r="24">
          <cell r="B24" t="str">
            <v>2.2.2</v>
          </cell>
          <cell r="C24" t="str">
            <v>Pengembalian Uang Bensin (BBM)</v>
          </cell>
          <cell r="D24" t="str">
            <v>SD</v>
          </cell>
        </row>
        <row r="25">
          <cell r="B25" t="str">
            <v>3.0</v>
          </cell>
          <cell r="C25" t="str">
            <v>PENGUNAAN DANA</v>
          </cell>
          <cell r="D25" t="str">
            <v>PD</v>
          </cell>
        </row>
        <row r="26">
          <cell r="B26" t="str">
            <v>3.1</v>
          </cell>
          <cell r="C26" t="str">
            <v>Pengeluaran Rutin</v>
          </cell>
          <cell r="D26" t="str">
            <v>PD-PR</v>
          </cell>
        </row>
        <row r="27">
          <cell r="B27" t="str">
            <v>3.1.1</v>
          </cell>
          <cell r="C27" t="str">
            <v>Biaya Honor</v>
          </cell>
          <cell r="D27" t="str">
            <v>PD-PR</v>
          </cell>
        </row>
        <row r="28">
          <cell r="B28" t="str">
            <v>3.1.1.1</v>
          </cell>
          <cell r="C28" t="str">
            <v>Biaya Honor Staff Sekretariat</v>
          </cell>
          <cell r="D28" t="str">
            <v>PD-PR</v>
          </cell>
        </row>
        <row r="29">
          <cell r="B29" t="str">
            <v>3.1.1.2</v>
          </cell>
          <cell r="C29" t="str">
            <v>Biaya Honor Guru Bahasa Inggris</v>
          </cell>
          <cell r="D29" t="str">
            <v>PD-PR</v>
          </cell>
        </row>
        <row r="30">
          <cell r="B30" t="str">
            <v>3.1.1.3</v>
          </cell>
          <cell r="C30" t="str">
            <v>Biaya Honor Petugas Kebersihan</v>
          </cell>
          <cell r="D30" t="str">
            <v>PD-PR</v>
          </cell>
        </row>
        <row r="31">
          <cell r="B31" t="str">
            <v>3.1.1.4</v>
          </cell>
          <cell r="C31" t="str">
            <v>Biaya Honor Lain-lain</v>
          </cell>
          <cell r="D31" t="str">
            <v>PD-PR</v>
          </cell>
        </row>
        <row r="32">
          <cell r="B32" t="str">
            <v>3.1.2</v>
          </cell>
          <cell r="C32" t="str">
            <v>Biaya Administrasi Kantor</v>
          </cell>
          <cell r="D32" t="str">
            <v>PD-PR</v>
          </cell>
        </row>
        <row r="33">
          <cell r="B33" t="str">
            <v>3.1.2.1</v>
          </cell>
          <cell r="C33" t="str">
            <v>Biaya Foto Copy</v>
          </cell>
          <cell r="D33" t="str">
            <v>PD-PR</v>
          </cell>
        </row>
        <row r="34">
          <cell r="B34" t="str">
            <v>3.1.2.2</v>
          </cell>
          <cell r="C34" t="str">
            <v>Biaya Cetak / Jilid</v>
          </cell>
          <cell r="D34" t="str">
            <v>PD-PR</v>
          </cell>
        </row>
        <row r="35">
          <cell r="B35" t="str">
            <v>3.1.2.3</v>
          </cell>
          <cell r="C35" t="str">
            <v>Biaya Alat Tulis Kantor</v>
          </cell>
          <cell r="D35" t="str">
            <v>PD-PR</v>
          </cell>
        </row>
        <row r="36">
          <cell r="B36" t="str">
            <v>3.1.2.4</v>
          </cell>
          <cell r="C36" t="str">
            <v>Biaya Perlengkapan Kantor</v>
          </cell>
          <cell r="D36" t="str">
            <v>PD-PR</v>
          </cell>
        </row>
        <row r="37">
          <cell r="B37" t="str">
            <v>3.1.2.5</v>
          </cell>
          <cell r="C37" t="str">
            <v>Biaya Kirim, Prangko &amp; Fax</v>
          </cell>
          <cell r="D37" t="str">
            <v>PD-PR</v>
          </cell>
        </row>
        <row r="38">
          <cell r="B38" t="str">
            <v>3.1.3</v>
          </cell>
          <cell r="C38" t="str">
            <v>Biaya Konsumsi</v>
          </cell>
          <cell r="D38" t="str">
            <v>PD-PR</v>
          </cell>
        </row>
        <row r="39">
          <cell r="B39" t="str">
            <v>3.1.3.1</v>
          </cell>
          <cell r="C39" t="str">
            <v>Biaya Konsumsi Pengurus Sekretariat</v>
          </cell>
          <cell r="D39" t="str">
            <v>PD-PR</v>
          </cell>
        </row>
        <row r="40">
          <cell r="B40" t="str">
            <v>3.1.3.2</v>
          </cell>
          <cell r="C40" t="str">
            <v>Biaya Konsumsi Rapat</v>
          </cell>
          <cell r="D40" t="str">
            <v>PD-PR</v>
          </cell>
        </row>
        <row r="41">
          <cell r="B41" t="str">
            <v>3.1.4</v>
          </cell>
          <cell r="C41" t="str">
            <v>Biaya Rekening Air, Telepon, Listrik &amp; Hanphone</v>
          </cell>
          <cell r="D41" t="str">
            <v>PD-PR</v>
          </cell>
        </row>
        <row r="42">
          <cell r="B42" t="str">
            <v>3.1.4.1</v>
          </cell>
          <cell r="C42" t="str">
            <v>Biaya Rekening Listrik</v>
          </cell>
          <cell r="D42" t="str">
            <v>PD-PR</v>
          </cell>
        </row>
        <row r="43">
          <cell r="B43" t="str">
            <v>3.1.4.2</v>
          </cell>
          <cell r="C43" t="str">
            <v>Biaya Rekening Air</v>
          </cell>
          <cell r="D43" t="str">
            <v>PD-PR</v>
          </cell>
        </row>
        <row r="44">
          <cell r="B44" t="str">
            <v>3.1.4.3</v>
          </cell>
          <cell r="C44" t="str">
            <v>Biaya Rekening Telephone</v>
          </cell>
          <cell r="D44" t="str">
            <v>PD-PR</v>
          </cell>
        </row>
        <row r="45">
          <cell r="B45" t="str">
            <v>3.1.4.4</v>
          </cell>
          <cell r="C45" t="str">
            <v>Biaya Rekening Hanphone</v>
          </cell>
          <cell r="D45" t="str">
            <v>PD-PR</v>
          </cell>
        </row>
        <row r="46">
          <cell r="B46" t="str">
            <v>3.1.5</v>
          </cell>
          <cell r="C46" t="str">
            <v>Biaya Langganan Koran / Surat Kabar</v>
          </cell>
          <cell r="D46" t="str">
            <v>PD-PR</v>
          </cell>
        </row>
        <row r="47">
          <cell r="B47" t="str">
            <v>3.1.6</v>
          </cell>
          <cell r="C47" t="str">
            <v>Biaya Transportasi &amp; BBM</v>
          </cell>
          <cell r="D47" t="str">
            <v>PD-PR</v>
          </cell>
        </row>
        <row r="48">
          <cell r="B48" t="str">
            <v>3.1.6.1</v>
          </cell>
          <cell r="C48" t="str">
            <v>Biaya Transportasi</v>
          </cell>
          <cell r="D48" t="str">
            <v>PD-PR</v>
          </cell>
        </row>
        <row r="49">
          <cell r="B49" t="str">
            <v>3.1.6.2</v>
          </cell>
          <cell r="C49" t="str">
            <v>Biaya Bahan Bakar Minyak (BBM)</v>
          </cell>
          <cell r="D49" t="str">
            <v>PD-PR</v>
          </cell>
        </row>
        <row r="50">
          <cell r="B50" t="str">
            <v>3.2</v>
          </cell>
          <cell r="C50" t="str">
            <v>Pengeluaran Non Rutin</v>
          </cell>
          <cell r="D50" t="str">
            <v>PD-NR</v>
          </cell>
        </row>
        <row r="51">
          <cell r="B51" t="str">
            <v>3.2.1</v>
          </cell>
          <cell r="C51" t="str">
            <v>Biaya Pemeliharaan</v>
          </cell>
          <cell r="D51" t="str">
            <v>PD-NR</v>
          </cell>
        </row>
        <row r="52">
          <cell r="B52" t="str">
            <v>3.2.1.1</v>
          </cell>
          <cell r="C52" t="str">
            <v>Biaya Pemeliharaan Sekretariat</v>
          </cell>
          <cell r="D52" t="str">
            <v>PD-NR</v>
          </cell>
        </row>
        <row r="53">
          <cell r="B53" t="str">
            <v>3.2.1.2</v>
          </cell>
          <cell r="C53" t="str">
            <v>Biaya Pemeliharaan Kendaraan</v>
          </cell>
          <cell r="D53" t="str">
            <v>PD-NR</v>
          </cell>
        </row>
        <row r="54">
          <cell r="B54" t="str">
            <v>3.2.1.3</v>
          </cell>
          <cell r="C54" t="str">
            <v>Biaya Pemeliharaan Inventaris Kantor</v>
          </cell>
          <cell r="D54" t="str">
            <v>PD-NR</v>
          </cell>
        </row>
        <row r="55">
          <cell r="B55" t="str">
            <v>3.2.2</v>
          </cell>
          <cell r="C55" t="str">
            <v>Biaya Surat Kendaraan &amp; SIM</v>
          </cell>
          <cell r="D55" t="str">
            <v>PD-NR</v>
          </cell>
        </row>
        <row r="56">
          <cell r="B56" t="str">
            <v>3.2.3</v>
          </cell>
          <cell r="C56" t="str">
            <v>Pinjaman</v>
          </cell>
          <cell r="D56" t="str">
            <v>PD-NR</v>
          </cell>
        </row>
        <row r="57">
          <cell r="B57" t="str">
            <v>3.2.3.01</v>
          </cell>
          <cell r="C57" t="str">
            <v>Pinjaman/Pengembalian Pinjaman Staff dan Pengurus</v>
          </cell>
          <cell r="D57" t="str">
            <v>PD-NR</v>
          </cell>
        </row>
        <row r="58">
          <cell r="B58" t="str">
            <v>3.2.3.02</v>
          </cell>
          <cell r="C58" t="str">
            <v>Pengembalian Pinjaman</v>
          </cell>
          <cell r="D58" t="str">
            <v>PD-NR</v>
          </cell>
        </row>
        <row r="59">
          <cell r="B59" t="str">
            <v>3.2.4</v>
          </cell>
          <cell r="C59" t="str">
            <v>Biaya Pengurusan Surat &amp; Ijin-ijin</v>
          </cell>
          <cell r="D59" t="str">
            <v>PD-NR</v>
          </cell>
        </row>
        <row r="60">
          <cell r="B60" t="str">
            <v>3.2.5</v>
          </cell>
          <cell r="C60" t="str">
            <v>Biaya  SK Kepengurusan</v>
          </cell>
          <cell r="D60" t="str">
            <v>PD-NR</v>
          </cell>
        </row>
        <row r="61">
          <cell r="B61" t="str">
            <v>3.2.6</v>
          </cell>
          <cell r="C61" t="str">
            <v>Biaya Pembuatan SIM (Sistem Informasi Manajemen)</v>
          </cell>
          <cell r="D61" t="str">
            <v>PD-NR</v>
          </cell>
        </row>
        <row r="62">
          <cell r="B62" t="str">
            <v>3.2.7</v>
          </cell>
          <cell r="C62" t="str">
            <v xml:space="preserve">Biaya Pembuatan Seragam </v>
          </cell>
          <cell r="D62" t="str">
            <v>PD-NR</v>
          </cell>
        </row>
        <row r="63">
          <cell r="B63" t="str">
            <v>3.2.8</v>
          </cell>
          <cell r="C63" t="str">
            <v>Biaya Audit Laporan Sumber Dan Penggunaan Dana</v>
          </cell>
          <cell r="D63" t="str">
            <v>PD-NR</v>
          </cell>
        </row>
        <row r="64">
          <cell r="B64" t="str">
            <v>3.3</v>
          </cell>
          <cell r="C64" t="str">
            <v>Pengeluaran Khusus</v>
          </cell>
          <cell r="D64" t="str">
            <v>PD-K</v>
          </cell>
        </row>
        <row r="65">
          <cell r="B65" t="str">
            <v>3.3.1</v>
          </cell>
          <cell r="C65" t="str">
            <v>Biaya Perjalanan Dinas &amp; Akomodasi</v>
          </cell>
          <cell r="D65" t="str">
            <v>PD-K</v>
          </cell>
        </row>
        <row r="66">
          <cell r="B66" t="str">
            <v>3.3.2</v>
          </cell>
          <cell r="C66" t="str">
            <v>Biaya Sumbangan / Bantuan</v>
          </cell>
          <cell r="D66" t="str">
            <v>PD-K</v>
          </cell>
        </row>
        <row r="67">
          <cell r="B67" t="str">
            <v>3.3.3</v>
          </cell>
          <cell r="C67" t="str">
            <v>Biaya RAKERDA, MUSCAM</v>
          </cell>
          <cell r="D67" t="str">
            <v>PD-K</v>
          </cell>
        </row>
        <row r="68">
          <cell r="B68" t="str">
            <v>3.3.4</v>
          </cell>
          <cell r="C68" t="str">
            <v>Biaya Kongres Pemuda</v>
          </cell>
          <cell r="D68" t="str">
            <v>PD-K</v>
          </cell>
        </row>
        <row r="69">
          <cell r="B69" t="str">
            <v>3.3.5</v>
          </cell>
          <cell r="C69" t="str">
            <v>Biaya Seminar, Pelatihan dan Acara KNPI</v>
          </cell>
          <cell r="D69" t="str">
            <v>PD-K</v>
          </cell>
        </row>
        <row r="70">
          <cell r="B70" t="str">
            <v>3.3.6</v>
          </cell>
          <cell r="C70" t="str">
            <v>Biaya Iklan / Ucapan / Karangan Bunga / Cendra Mata</v>
          </cell>
          <cell r="D70" t="str">
            <v>PD-K</v>
          </cell>
        </row>
        <row r="71">
          <cell r="B71" t="str">
            <v>3.3.7</v>
          </cell>
          <cell r="C71" t="str">
            <v>Biaya Voucher Belanja Lebaran</v>
          </cell>
          <cell r="D71" t="str">
            <v>PD-K</v>
          </cell>
        </row>
        <row r="72">
          <cell r="B72" t="str">
            <v>3.3.8</v>
          </cell>
          <cell r="C72" t="str">
            <v>Biaya Program Perkampungan Mandiri</v>
          </cell>
          <cell r="D72" t="str">
            <v>PD-K</v>
          </cell>
        </row>
        <row r="73">
          <cell r="B73" t="str">
            <v>3.3.8.01</v>
          </cell>
          <cell r="C73" t="str">
            <v>Biaya Persiapan Lahan PPM</v>
          </cell>
          <cell r="D73" t="str">
            <v>PD-K</v>
          </cell>
        </row>
        <row r="74">
          <cell r="B74" t="str">
            <v>3.3.8.02</v>
          </cell>
          <cell r="C74" t="str">
            <v>Biaya Operasional PPM</v>
          </cell>
          <cell r="D74" t="str">
            <v>PD-K</v>
          </cell>
        </row>
        <row r="75">
          <cell r="B75" t="str">
            <v>3.3.8.03</v>
          </cell>
          <cell r="C75" t="str">
            <v>Biaya Persiapan Program</v>
          </cell>
          <cell r="D75" t="str">
            <v>PD-K</v>
          </cell>
        </row>
        <row r="76">
          <cell r="B76" t="str">
            <v>3.3.8.04</v>
          </cell>
          <cell r="C76" t="str">
            <v>Biaya Kerjasama Dengan Japan Indonesia Service</v>
          </cell>
          <cell r="D76" t="str">
            <v>PD-K</v>
          </cell>
        </row>
        <row r="77">
          <cell r="B77" t="str">
            <v>3.3.8.05</v>
          </cell>
          <cell r="C77" t="str">
            <v>Biaya Pendidikan Dan Latihan Program</v>
          </cell>
          <cell r="D77" t="str">
            <v>PD-K</v>
          </cell>
        </row>
        <row r="78">
          <cell r="B78" t="str">
            <v>3.3.8.06</v>
          </cell>
          <cell r="C78" t="str">
            <v>Biaya Pematangan Lahan</v>
          </cell>
          <cell r="D78" t="str">
            <v>PD-K</v>
          </cell>
        </row>
        <row r="79">
          <cell r="B79" t="str">
            <v>3.3.8.07</v>
          </cell>
          <cell r="C79" t="str">
            <v>Biaya Pemagaran Lokasi Perkampungan Pemuda Mandiri</v>
          </cell>
          <cell r="D79" t="str">
            <v>PD-K</v>
          </cell>
        </row>
        <row r="80">
          <cell r="B80" t="str">
            <v>3.3.8.08</v>
          </cell>
          <cell r="C80" t="str">
            <v>Biaya Pembuatan Demplot Perkampungan Pemuda Mandiri</v>
          </cell>
          <cell r="D80" t="str">
            <v>PD-K</v>
          </cell>
        </row>
        <row r="81">
          <cell r="B81" t="str">
            <v>3.3.9</v>
          </cell>
          <cell r="C81" t="str">
            <v>Biaya Operasional Kegiatan KNPI</v>
          </cell>
          <cell r="D81" t="str">
            <v>PD-K</v>
          </cell>
        </row>
        <row r="82">
          <cell r="B82" t="str">
            <v>3.4</v>
          </cell>
          <cell r="C82" t="str">
            <v>Pengeluaran Pembelian Inventaris</v>
          </cell>
          <cell r="D82" t="str">
            <v>PD-PI</v>
          </cell>
        </row>
        <row r="83">
          <cell r="B83" t="str">
            <v>3.5</v>
          </cell>
          <cell r="C83" t="str">
            <v>Pengeluaran Lain-lain</v>
          </cell>
          <cell r="D83" t="str">
            <v>PD-PLL</v>
          </cell>
        </row>
        <row r="84">
          <cell r="B84" t="str">
            <v>3.5.1</v>
          </cell>
          <cell r="C84" t="str">
            <v>Pajak Jasa Giro</v>
          </cell>
          <cell r="D84" t="str">
            <v>PD-PLL</v>
          </cell>
        </row>
        <row r="85">
          <cell r="B85" t="str">
            <v>3.5.2</v>
          </cell>
          <cell r="C85" t="str">
            <v>Biaya Administrasi Bank</v>
          </cell>
          <cell r="D85" t="str">
            <v>PD-PLL</v>
          </cell>
        </row>
        <row r="86">
          <cell r="B86" t="str">
            <v>3.5.3</v>
          </cell>
          <cell r="C86" t="str">
            <v>Biaya Buku Cek</v>
          </cell>
          <cell r="D86" t="str">
            <v>PD-PLL</v>
          </cell>
        </row>
      </sheetData>
      <sheetData sheetId="12" refreshError="1"/>
      <sheetData sheetId="1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SPD-TOP"/>
      <sheetName val="CTN"/>
      <sheetName val="L-PR"/>
      <sheetName val="L-PNR"/>
      <sheetName val="L-PK"/>
      <sheetName val="KAS"/>
      <sheetName val="BANK-2"/>
      <sheetName val="L-PLL"/>
      <sheetName val="L-PI"/>
      <sheetName val="NLM"/>
      <sheetName val="ACC"/>
      <sheetName val="BANK-1"/>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8">
          <cell r="B8" t="str">
            <v>1.0</v>
          </cell>
          <cell r="C8" t="str">
            <v>KAS &amp; SETARA KAS AWAL</v>
          </cell>
          <cell r="D8" t="str">
            <v>KSK</v>
          </cell>
        </row>
        <row r="9">
          <cell r="B9" t="str">
            <v>1.1</v>
          </cell>
          <cell r="C9" t="str">
            <v>Kas</v>
          </cell>
          <cell r="D9" t="str">
            <v>KSK</v>
          </cell>
        </row>
        <row r="10">
          <cell r="B10" t="str">
            <v>1.2</v>
          </cell>
          <cell r="C10" t="str">
            <v>Bank</v>
          </cell>
          <cell r="D10" t="str">
            <v>KSK</v>
          </cell>
        </row>
        <row r="11">
          <cell r="B11" t="str">
            <v>2.0</v>
          </cell>
          <cell r="C11" t="str">
            <v>SUMBER DANA</v>
          </cell>
          <cell r="D11" t="str">
            <v>SD</v>
          </cell>
        </row>
        <row r="12">
          <cell r="B12" t="str">
            <v>2.1</v>
          </cell>
          <cell r="C12" t="str">
            <v>Penerimaan Dana</v>
          </cell>
          <cell r="D12" t="str">
            <v>SD</v>
          </cell>
        </row>
        <row r="13">
          <cell r="B13" t="str">
            <v>2.1.1</v>
          </cell>
          <cell r="C13" t="str">
            <v>Bantuan Dana</v>
          </cell>
          <cell r="D13" t="str">
            <v>SD</v>
          </cell>
        </row>
        <row r="14">
          <cell r="B14" t="str">
            <v>2.1.1.1</v>
          </cell>
          <cell r="C14" t="str">
            <v>Bantuan Pemkab Kutai Kartanegara  Melalui Bendaharawan Sosial</v>
          </cell>
          <cell r="D14" t="str">
            <v>SD</v>
          </cell>
        </row>
        <row r="15">
          <cell r="B15" t="str">
            <v>2.1.1.2</v>
          </cell>
          <cell r="C15" t="str">
            <v>Bantuan Dana Dari Panitia Gema Ramadhan Dan Sumpah Pemuda</v>
          </cell>
          <cell r="D15" t="str">
            <v>SD</v>
          </cell>
        </row>
        <row r="16">
          <cell r="B16" t="str">
            <v>2.1.1.3</v>
          </cell>
          <cell r="C16" t="str">
            <v>Bantuan Dana Dari Panitia Pameran</v>
          </cell>
          <cell r="D16" t="str">
            <v>SD</v>
          </cell>
        </row>
        <row r="17">
          <cell r="B17" t="str">
            <v>2.1.1.4</v>
          </cell>
          <cell r="C17" t="str">
            <v>Bantuan Dana Dari Ketua</v>
          </cell>
          <cell r="D17" t="str">
            <v>SD</v>
          </cell>
        </row>
        <row r="18">
          <cell r="B18" t="str">
            <v>2.1.1.5</v>
          </cell>
          <cell r="C18" t="str">
            <v>Bantuan Dana Dari Bendahara</v>
          </cell>
          <cell r="D18" t="str">
            <v>SD</v>
          </cell>
        </row>
        <row r="19">
          <cell r="B19" t="str">
            <v>2.1.2</v>
          </cell>
          <cell r="C19" t="str">
            <v xml:space="preserve">Pinjaman Dana </v>
          </cell>
          <cell r="D19" t="str">
            <v>SD</v>
          </cell>
        </row>
        <row r="20">
          <cell r="B20" t="str">
            <v>2.1.2.01</v>
          </cell>
          <cell r="C20" t="str">
            <v>Pinjaman Dana Ketua Umum</v>
          </cell>
          <cell r="D20" t="str">
            <v>SD</v>
          </cell>
        </row>
        <row r="21">
          <cell r="B21" t="str">
            <v>2.1.2.02</v>
          </cell>
          <cell r="C21" t="str">
            <v>Pinjaman Dana Bendahara</v>
          </cell>
          <cell r="D21" t="str">
            <v>SD</v>
          </cell>
        </row>
        <row r="22">
          <cell r="B22" t="str">
            <v>2.2</v>
          </cell>
          <cell r="C22" t="str">
            <v>Penerimaan Lainnya</v>
          </cell>
          <cell r="D22" t="str">
            <v>SD</v>
          </cell>
        </row>
        <row r="23">
          <cell r="B23" t="str">
            <v>2.2.1</v>
          </cell>
          <cell r="C23" t="str">
            <v>Pendapatan Jasa Giro</v>
          </cell>
          <cell r="D23" t="str">
            <v>SD</v>
          </cell>
        </row>
        <row r="24">
          <cell r="B24" t="str">
            <v>2.2.2</v>
          </cell>
          <cell r="C24" t="str">
            <v>Pengembalian Uang Bensin (BBM)</v>
          </cell>
          <cell r="D24" t="str">
            <v>SD</v>
          </cell>
        </row>
        <row r="25">
          <cell r="B25" t="str">
            <v>3.0</v>
          </cell>
          <cell r="C25" t="str">
            <v>PENGUNAAN DANA</v>
          </cell>
          <cell r="D25" t="str">
            <v>PD</v>
          </cell>
        </row>
        <row r="26">
          <cell r="B26" t="str">
            <v>3.1</v>
          </cell>
          <cell r="C26" t="str">
            <v>Pengeluaran Rutin</v>
          </cell>
          <cell r="D26" t="str">
            <v>PD-PR</v>
          </cell>
        </row>
        <row r="27">
          <cell r="B27" t="str">
            <v>3.1.1</v>
          </cell>
          <cell r="C27" t="str">
            <v>Biaya Honor</v>
          </cell>
          <cell r="D27" t="str">
            <v>PD-PR</v>
          </cell>
        </row>
        <row r="28">
          <cell r="B28" t="str">
            <v>3.1.1.1</v>
          </cell>
          <cell r="C28" t="str">
            <v>Biaya Honor Staff Sekretariat</v>
          </cell>
          <cell r="D28" t="str">
            <v>PD-PR</v>
          </cell>
        </row>
        <row r="29">
          <cell r="B29" t="str">
            <v>3.1.1.2</v>
          </cell>
          <cell r="C29" t="str">
            <v>Biaya Honor Guru Bahasa Inggris</v>
          </cell>
          <cell r="D29" t="str">
            <v>PD-PR</v>
          </cell>
        </row>
        <row r="30">
          <cell r="B30" t="str">
            <v>3.1.1.3</v>
          </cell>
          <cell r="C30" t="str">
            <v>Biaya Honor Petugas Kebersihan</v>
          </cell>
          <cell r="D30" t="str">
            <v>PD-PR</v>
          </cell>
        </row>
        <row r="31">
          <cell r="B31" t="str">
            <v>3.1.1.4</v>
          </cell>
          <cell r="C31" t="str">
            <v>Biaya Honor Lain-lain</v>
          </cell>
          <cell r="D31" t="str">
            <v>PD-PR</v>
          </cell>
        </row>
        <row r="32">
          <cell r="B32" t="str">
            <v>3.1.2</v>
          </cell>
          <cell r="C32" t="str">
            <v>Biaya Administrasi Kantor</v>
          </cell>
          <cell r="D32" t="str">
            <v>PD-PR</v>
          </cell>
        </row>
        <row r="33">
          <cell r="B33" t="str">
            <v>3.1.2.1</v>
          </cell>
          <cell r="C33" t="str">
            <v>Biaya Foto Copy</v>
          </cell>
          <cell r="D33" t="str">
            <v>PD-PR</v>
          </cell>
        </row>
        <row r="34">
          <cell r="B34" t="str">
            <v>3.1.2.2</v>
          </cell>
          <cell r="C34" t="str">
            <v>Biaya Cetak / Jilid</v>
          </cell>
          <cell r="D34" t="str">
            <v>PD-PR</v>
          </cell>
        </row>
        <row r="35">
          <cell r="B35" t="str">
            <v>3.1.2.3</v>
          </cell>
          <cell r="C35" t="str">
            <v>Biaya Alat Tulis Kantor</v>
          </cell>
          <cell r="D35" t="str">
            <v>PD-PR</v>
          </cell>
        </row>
        <row r="36">
          <cell r="B36" t="str">
            <v>3.1.2.4</v>
          </cell>
          <cell r="C36" t="str">
            <v>Biaya Perlengkapan Kantor</v>
          </cell>
          <cell r="D36" t="str">
            <v>PD-PR</v>
          </cell>
        </row>
        <row r="37">
          <cell r="B37" t="str">
            <v>3.1.2.5</v>
          </cell>
          <cell r="C37" t="str">
            <v>Biaya Kirim, Prangko &amp; Fax</v>
          </cell>
          <cell r="D37" t="str">
            <v>PD-PR</v>
          </cell>
        </row>
        <row r="38">
          <cell r="B38" t="str">
            <v>3.1.3</v>
          </cell>
          <cell r="C38" t="str">
            <v>Biaya Konsumsi</v>
          </cell>
          <cell r="D38" t="str">
            <v>PD-PR</v>
          </cell>
        </row>
        <row r="39">
          <cell r="B39" t="str">
            <v>3.1.3.1</v>
          </cell>
          <cell r="C39" t="str">
            <v>Biaya Konsumsi Pengurus Sekretariat</v>
          </cell>
          <cell r="D39" t="str">
            <v>PD-PR</v>
          </cell>
        </row>
        <row r="40">
          <cell r="B40" t="str">
            <v>3.1.3.2</v>
          </cell>
          <cell r="C40" t="str">
            <v>Biaya Konsumsi Rapat</v>
          </cell>
          <cell r="D40" t="str">
            <v>PD-PR</v>
          </cell>
        </row>
        <row r="41">
          <cell r="B41" t="str">
            <v>3.1.4</v>
          </cell>
          <cell r="C41" t="str">
            <v>Biaya Rekening Air, Telepon, Listrik &amp; Hanphone</v>
          </cell>
          <cell r="D41" t="str">
            <v>PD-PR</v>
          </cell>
        </row>
        <row r="42">
          <cell r="B42" t="str">
            <v>3.1.4.1</v>
          </cell>
          <cell r="C42" t="str">
            <v>Biaya Rekening Listrik</v>
          </cell>
          <cell r="D42" t="str">
            <v>PD-PR</v>
          </cell>
        </row>
        <row r="43">
          <cell r="B43" t="str">
            <v>3.1.4.2</v>
          </cell>
          <cell r="C43" t="str">
            <v>Biaya Rekening Air</v>
          </cell>
          <cell r="D43" t="str">
            <v>PD-PR</v>
          </cell>
        </row>
        <row r="44">
          <cell r="B44" t="str">
            <v>3.1.4.3</v>
          </cell>
          <cell r="C44" t="str">
            <v>Biaya Rekening Telephone</v>
          </cell>
          <cell r="D44" t="str">
            <v>PD-PR</v>
          </cell>
        </row>
        <row r="45">
          <cell r="B45" t="str">
            <v>3.1.4.4</v>
          </cell>
          <cell r="C45" t="str">
            <v>Biaya Rekening Hanphone</v>
          </cell>
          <cell r="D45" t="str">
            <v>PD-PR</v>
          </cell>
        </row>
        <row r="46">
          <cell r="B46" t="str">
            <v>3.1.5</v>
          </cell>
          <cell r="C46" t="str">
            <v>Biaya Langganan Koran / Surat Kabar</v>
          </cell>
          <cell r="D46" t="str">
            <v>PD-PR</v>
          </cell>
        </row>
        <row r="47">
          <cell r="B47" t="str">
            <v>3.1.6</v>
          </cell>
          <cell r="C47" t="str">
            <v>Biaya Transportasi &amp; BBM</v>
          </cell>
          <cell r="D47" t="str">
            <v>PD-PR</v>
          </cell>
        </row>
        <row r="48">
          <cell r="B48" t="str">
            <v>3.1.6.1</v>
          </cell>
          <cell r="C48" t="str">
            <v>Biaya Transportasi</v>
          </cell>
          <cell r="D48" t="str">
            <v>PD-PR</v>
          </cell>
        </row>
        <row r="49">
          <cell r="B49" t="str">
            <v>3.1.6.2</v>
          </cell>
          <cell r="C49" t="str">
            <v>Biaya Bahan Bakar Minyak (BBM)</v>
          </cell>
          <cell r="D49" t="str">
            <v>PD-PR</v>
          </cell>
        </row>
        <row r="50">
          <cell r="B50" t="str">
            <v>3.2</v>
          </cell>
          <cell r="C50" t="str">
            <v>Pengeluaran Non Rutin</v>
          </cell>
          <cell r="D50" t="str">
            <v>PD-NR</v>
          </cell>
        </row>
        <row r="51">
          <cell r="B51" t="str">
            <v>3.2.1</v>
          </cell>
          <cell r="C51" t="str">
            <v>Biaya Pemeliharaan</v>
          </cell>
          <cell r="D51" t="str">
            <v>PD-NR</v>
          </cell>
        </row>
        <row r="52">
          <cell r="B52" t="str">
            <v>3.2.1.1</v>
          </cell>
          <cell r="C52" t="str">
            <v>Biaya Pemeliharaan Sekretariat</v>
          </cell>
          <cell r="D52" t="str">
            <v>PD-NR</v>
          </cell>
        </row>
        <row r="53">
          <cell r="B53" t="str">
            <v>3.2.1.2</v>
          </cell>
          <cell r="C53" t="str">
            <v>Biaya Pemeliharaan Kendaraan</v>
          </cell>
          <cell r="D53" t="str">
            <v>PD-NR</v>
          </cell>
        </row>
        <row r="54">
          <cell r="B54" t="str">
            <v>3.2.1.3</v>
          </cell>
          <cell r="C54" t="str">
            <v>Biaya Pemeliharaan Inventaris Kantor</v>
          </cell>
          <cell r="D54" t="str">
            <v>PD-NR</v>
          </cell>
        </row>
        <row r="55">
          <cell r="B55" t="str">
            <v>3.2.2</v>
          </cell>
          <cell r="C55" t="str">
            <v>Biaya Surat Kendaraan &amp; SIM</v>
          </cell>
          <cell r="D55" t="str">
            <v>PD-NR</v>
          </cell>
        </row>
        <row r="56">
          <cell r="B56" t="str">
            <v>3.2.3</v>
          </cell>
          <cell r="C56" t="str">
            <v>Pinjaman</v>
          </cell>
          <cell r="D56" t="str">
            <v>PD-NR</v>
          </cell>
        </row>
        <row r="57">
          <cell r="B57" t="str">
            <v>3.2.3.01</v>
          </cell>
          <cell r="C57" t="str">
            <v>Pinjaman/Pengembalian Pinjaman Staff dan Pengurus</v>
          </cell>
          <cell r="D57" t="str">
            <v>PD-NR</v>
          </cell>
        </row>
        <row r="58">
          <cell r="B58" t="str">
            <v>3.2.3.02</v>
          </cell>
          <cell r="C58" t="str">
            <v>Pengembalian Pinjaman</v>
          </cell>
          <cell r="D58" t="str">
            <v>PD-NR</v>
          </cell>
        </row>
        <row r="59">
          <cell r="B59" t="str">
            <v>3.2.4</v>
          </cell>
          <cell r="C59" t="str">
            <v>Biaya Pengurusan Surat &amp; Ijin-ijin</v>
          </cell>
          <cell r="D59" t="str">
            <v>PD-NR</v>
          </cell>
        </row>
        <row r="60">
          <cell r="B60" t="str">
            <v>3.2.5</v>
          </cell>
          <cell r="C60" t="str">
            <v>Biaya  SK Kepengurusan</v>
          </cell>
          <cell r="D60" t="str">
            <v>PD-NR</v>
          </cell>
        </row>
        <row r="61">
          <cell r="B61" t="str">
            <v>3.2.6</v>
          </cell>
          <cell r="C61" t="str">
            <v>Biaya Pembuatan SIM (Sistem Informasi Manajemen)</v>
          </cell>
          <cell r="D61" t="str">
            <v>PD-NR</v>
          </cell>
        </row>
        <row r="62">
          <cell r="B62" t="str">
            <v>3.2.7</v>
          </cell>
          <cell r="C62" t="str">
            <v xml:space="preserve">Biaya Pembuatan Seragam </v>
          </cell>
          <cell r="D62" t="str">
            <v>PD-NR</v>
          </cell>
        </row>
        <row r="63">
          <cell r="B63" t="str">
            <v>3.2.8</v>
          </cell>
          <cell r="C63" t="str">
            <v>Biaya Audit Laporan Sumber Dan Penggunaan Dana</v>
          </cell>
          <cell r="D63" t="str">
            <v>PD-NR</v>
          </cell>
        </row>
        <row r="64">
          <cell r="B64" t="str">
            <v>3.3</v>
          </cell>
          <cell r="C64" t="str">
            <v>Pengeluaran Khusus</v>
          </cell>
          <cell r="D64" t="str">
            <v>PD-K</v>
          </cell>
        </row>
        <row r="65">
          <cell r="B65" t="str">
            <v>3.3.1</v>
          </cell>
          <cell r="C65" t="str">
            <v>Biaya Perjalanan Dinas &amp; Akomodasi</v>
          </cell>
          <cell r="D65" t="str">
            <v>PD-K</v>
          </cell>
        </row>
        <row r="66">
          <cell r="B66" t="str">
            <v>3.3.2</v>
          </cell>
          <cell r="C66" t="str">
            <v>Biaya Sumbangan / Bantuan</v>
          </cell>
          <cell r="D66" t="str">
            <v>PD-K</v>
          </cell>
        </row>
        <row r="67">
          <cell r="B67" t="str">
            <v>3.3.3</v>
          </cell>
          <cell r="C67" t="str">
            <v>Biaya RAKERDA, MUSCAM</v>
          </cell>
          <cell r="D67" t="str">
            <v>PD-K</v>
          </cell>
        </row>
        <row r="68">
          <cell r="B68" t="str">
            <v>3.3.4</v>
          </cell>
          <cell r="C68" t="str">
            <v>Biaya Kongres Pemuda</v>
          </cell>
          <cell r="D68" t="str">
            <v>PD-K</v>
          </cell>
        </row>
        <row r="69">
          <cell r="B69" t="str">
            <v>3.3.5</v>
          </cell>
          <cell r="C69" t="str">
            <v>Biaya Seminar, Pelatihan dan Acara KNPI</v>
          </cell>
          <cell r="D69" t="str">
            <v>PD-K</v>
          </cell>
        </row>
        <row r="70">
          <cell r="B70" t="str">
            <v>3.3.6</v>
          </cell>
          <cell r="C70" t="str">
            <v>Biaya Iklan / Ucapan / Karangan Bunga / Cendra Mata</v>
          </cell>
          <cell r="D70" t="str">
            <v>PD-K</v>
          </cell>
        </row>
        <row r="71">
          <cell r="B71" t="str">
            <v>3.3.7</v>
          </cell>
          <cell r="C71" t="str">
            <v>Biaya Voucher Belanja Lebaran</v>
          </cell>
          <cell r="D71" t="str">
            <v>PD-K</v>
          </cell>
        </row>
        <row r="72">
          <cell r="B72" t="str">
            <v>3.3.8</v>
          </cell>
          <cell r="C72" t="str">
            <v>Biaya Program Perkampungan Mandiri</v>
          </cell>
          <cell r="D72" t="str">
            <v>PD-K</v>
          </cell>
        </row>
        <row r="73">
          <cell r="B73" t="str">
            <v>3.3.8.01</v>
          </cell>
          <cell r="C73" t="str">
            <v>Biaya Persiapan Lahan PPM</v>
          </cell>
          <cell r="D73" t="str">
            <v>PD-K</v>
          </cell>
        </row>
        <row r="74">
          <cell r="B74" t="str">
            <v>3.3.8.02</v>
          </cell>
          <cell r="C74" t="str">
            <v>Biaya Operasional PPM</v>
          </cell>
          <cell r="D74" t="str">
            <v>PD-K</v>
          </cell>
        </row>
        <row r="75">
          <cell r="B75" t="str">
            <v>3.3.8.03</v>
          </cell>
          <cell r="C75" t="str">
            <v>Biaya Persiapan Program</v>
          </cell>
          <cell r="D75" t="str">
            <v>PD-K</v>
          </cell>
        </row>
        <row r="76">
          <cell r="B76" t="str">
            <v>3.3.8.04</v>
          </cell>
          <cell r="C76" t="str">
            <v>Biaya Kerjasama Dengan Japan Indonesia Service</v>
          </cell>
          <cell r="D76" t="str">
            <v>PD-K</v>
          </cell>
        </row>
        <row r="77">
          <cell r="B77" t="str">
            <v>3.3.8.05</v>
          </cell>
          <cell r="C77" t="str">
            <v>Biaya Pendidikan Dan Latihan Program</v>
          </cell>
          <cell r="D77" t="str">
            <v>PD-K</v>
          </cell>
        </row>
        <row r="78">
          <cell r="B78" t="str">
            <v>3.3.8.06</v>
          </cell>
          <cell r="C78" t="str">
            <v>Biaya Pematangan Lahan</v>
          </cell>
          <cell r="D78" t="str">
            <v>PD-K</v>
          </cell>
        </row>
        <row r="79">
          <cell r="B79" t="str">
            <v>3.3.8.07</v>
          </cell>
          <cell r="C79" t="str">
            <v>Biaya Pemagaran Lokasi Perkampungan Pemuda Mandiri</v>
          </cell>
          <cell r="D79" t="str">
            <v>PD-K</v>
          </cell>
        </row>
        <row r="80">
          <cell r="B80" t="str">
            <v>3.3.8.08</v>
          </cell>
          <cell r="C80" t="str">
            <v>Biaya Pembuatan Demplot Perkampungan Pemuda Mandiri</v>
          </cell>
          <cell r="D80" t="str">
            <v>PD-K</v>
          </cell>
        </row>
        <row r="81">
          <cell r="B81" t="str">
            <v>3.3.9</v>
          </cell>
          <cell r="C81" t="str">
            <v>Biaya Operasional Kegiatan KNPI</v>
          </cell>
          <cell r="D81" t="str">
            <v>PD-K</v>
          </cell>
        </row>
        <row r="82">
          <cell r="B82" t="str">
            <v>3.4</v>
          </cell>
          <cell r="C82" t="str">
            <v>Pengeluaran Pembelian Inventaris</v>
          </cell>
          <cell r="D82" t="str">
            <v>PD-PI</v>
          </cell>
        </row>
        <row r="83">
          <cell r="B83" t="str">
            <v>3.5</v>
          </cell>
          <cell r="C83" t="str">
            <v>Pengeluaran Lain-lain</v>
          </cell>
          <cell r="D83" t="str">
            <v>PD-PLL</v>
          </cell>
        </row>
        <row r="84">
          <cell r="B84" t="str">
            <v>3.5.1</v>
          </cell>
          <cell r="C84" t="str">
            <v>Pajak Jasa Giro</v>
          </cell>
          <cell r="D84" t="str">
            <v>PD-PLL</v>
          </cell>
        </row>
        <row r="85">
          <cell r="B85" t="str">
            <v>3.5.2</v>
          </cell>
          <cell r="C85" t="str">
            <v>Biaya Administrasi Bank</v>
          </cell>
          <cell r="D85" t="str">
            <v>PD-PLL</v>
          </cell>
        </row>
        <row r="86">
          <cell r="B86" t="str">
            <v>3.5.3</v>
          </cell>
          <cell r="C86" t="str">
            <v>Biaya Buku Cek</v>
          </cell>
          <cell r="D86" t="str">
            <v>PD-PLL</v>
          </cell>
        </row>
      </sheetData>
      <sheetData sheetId="12" refreshError="1"/>
      <sheetData sheetId="13"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SPD-TOP"/>
      <sheetName val="CTN"/>
      <sheetName val="L-PR"/>
      <sheetName val="L-PNR"/>
      <sheetName val="L-PK"/>
      <sheetName val="KAS"/>
      <sheetName val="BANK-2"/>
      <sheetName val="L-PLL"/>
      <sheetName val="L-PI"/>
      <sheetName val="NLM"/>
      <sheetName val="ACC"/>
      <sheetName val="BANK-1"/>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8">
          <cell r="B8" t="str">
            <v>1.0</v>
          </cell>
          <cell r="C8" t="str">
            <v>KAS &amp; SETARA KAS AWAL</v>
          </cell>
          <cell r="D8" t="str">
            <v>KSK</v>
          </cell>
        </row>
        <row r="9">
          <cell r="B9" t="str">
            <v>1.1</v>
          </cell>
          <cell r="C9" t="str">
            <v>Kas</v>
          </cell>
          <cell r="D9" t="str">
            <v>KSK</v>
          </cell>
        </row>
        <row r="10">
          <cell r="B10" t="str">
            <v>1.2</v>
          </cell>
          <cell r="C10" t="str">
            <v>Bank</v>
          </cell>
          <cell r="D10" t="str">
            <v>KSK</v>
          </cell>
        </row>
        <row r="11">
          <cell r="B11" t="str">
            <v>2.0</v>
          </cell>
          <cell r="C11" t="str">
            <v>SUMBER DANA</v>
          </cell>
          <cell r="D11" t="str">
            <v>SD</v>
          </cell>
        </row>
        <row r="12">
          <cell r="B12" t="str">
            <v>2.1</v>
          </cell>
          <cell r="C12" t="str">
            <v>Penerimaan Dana</v>
          </cell>
          <cell r="D12" t="str">
            <v>SD</v>
          </cell>
        </row>
        <row r="13">
          <cell r="B13" t="str">
            <v>2.1.1</v>
          </cell>
          <cell r="C13" t="str">
            <v>Bantuan Dana</v>
          </cell>
          <cell r="D13" t="str">
            <v>SD</v>
          </cell>
        </row>
        <row r="14">
          <cell r="B14" t="str">
            <v>2.1.1.1</v>
          </cell>
          <cell r="C14" t="str">
            <v>Bantuan Pemkab Kutai Kartanegara  Melalui Bendaharawan Sosial</v>
          </cell>
          <cell r="D14" t="str">
            <v>SD</v>
          </cell>
        </row>
        <row r="15">
          <cell r="B15" t="str">
            <v>2.1.1.2</v>
          </cell>
          <cell r="C15" t="str">
            <v>Bantuan Dana Dari Panitia Gema Ramadhan Dan Sumpah Pemuda</v>
          </cell>
          <cell r="D15" t="str">
            <v>SD</v>
          </cell>
        </row>
        <row r="16">
          <cell r="B16" t="str">
            <v>2.1.1.3</v>
          </cell>
          <cell r="C16" t="str">
            <v>Bantuan Dana Dari Panitia Pameran</v>
          </cell>
          <cell r="D16" t="str">
            <v>SD</v>
          </cell>
        </row>
        <row r="17">
          <cell r="B17" t="str">
            <v>2.1.1.4</v>
          </cell>
          <cell r="C17" t="str">
            <v>Bantuan Dana Dari Ketua</v>
          </cell>
          <cell r="D17" t="str">
            <v>SD</v>
          </cell>
        </row>
        <row r="18">
          <cell r="B18" t="str">
            <v>2.1.1.5</v>
          </cell>
          <cell r="C18" t="str">
            <v>Bantuan Dana Dari Bendahara</v>
          </cell>
          <cell r="D18" t="str">
            <v>SD</v>
          </cell>
        </row>
        <row r="19">
          <cell r="B19" t="str">
            <v>2.1.2</v>
          </cell>
          <cell r="C19" t="str">
            <v xml:space="preserve">Pinjaman Dana </v>
          </cell>
          <cell r="D19" t="str">
            <v>SD</v>
          </cell>
        </row>
        <row r="20">
          <cell r="B20" t="str">
            <v>2.1.2.01</v>
          </cell>
          <cell r="C20" t="str">
            <v>Pinjaman Dana Ketua Umum</v>
          </cell>
          <cell r="D20" t="str">
            <v>SD</v>
          </cell>
        </row>
        <row r="21">
          <cell r="B21" t="str">
            <v>2.1.2.02</v>
          </cell>
          <cell r="C21" t="str">
            <v>Pinjaman Dana Bendahara</v>
          </cell>
          <cell r="D21" t="str">
            <v>SD</v>
          </cell>
        </row>
        <row r="22">
          <cell r="B22" t="str">
            <v>2.2</v>
          </cell>
          <cell r="C22" t="str">
            <v>Penerimaan Lainnya</v>
          </cell>
          <cell r="D22" t="str">
            <v>SD</v>
          </cell>
        </row>
        <row r="23">
          <cell r="B23" t="str">
            <v>2.2.1</v>
          </cell>
          <cell r="C23" t="str">
            <v>Pendapatan Jasa Giro</v>
          </cell>
          <cell r="D23" t="str">
            <v>SD</v>
          </cell>
        </row>
        <row r="24">
          <cell r="B24" t="str">
            <v>2.2.2</v>
          </cell>
          <cell r="C24" t="str">
            <v>Pengembalian Uang Bensin (BBM)</v>
          </cell>
          <cell r="D24" t="str">
            <v>SD</v>
          </cell>
        </row>
        <row r="25">
          <cell r="B25" t="str">
            <v>3.0</v>
          </cell>
          <cell r="C25" t="str">
            <v>PENGUNAAN DANA</v>
          </cell>
          <cell r="D25" t="str">
            <v>PD</v>
          </cell>
        </row>
        <row r="26">
          <cell r="B26" t="str">
            <v>3.1</v>
          </cell>
          <cell r="C26" t="str">
            <v>Pengeluaran Rutin</v>
          </cell>
          <cell r="D26" t="str">
            <v>PD-PR</v>
          </cell>
        </row>
        <row r="27">
          <cell r="B27" t="str">
            <v>3.1.1</v>
          </cell>
          <cell r="C27" t="str">
            <v>Biaya Honor</v>
          </cell>
          <cell r="D27" t="str">
            <v>PD-PR</v>
          </cell>
        </row>
        <row r="28">
          <cell r="B28" t="str">
            <v>3.1.1.1</v>
          </cell>
          <cell r="C28" t="str">
            <v>Biaya Honor Staff Sekretariat</v>
          </cell>
          <cell r="D28" t="str">
            <v>PD-PR</v>
          </cell>
        </row>
        <row r="29">
          <cell r="B29" t="str">
            <v>3.1.1.2</v>
          </cell>
          <cell r="C29" t="str">
            <v>Biaya Honor Guru Bahasa Inggris</v>
          </cell>
          <cell r="D29" t="str">
            <v>PD-PR</v>
          </cell>
        </row>
        <row r="30">
          <cell r="B30" t="str">
            <v>3.1.1.3</v>
          </cell>
          <cell r="C30" t="str">
            <v>Biaya Honor Petugas Kebersihan</v>
          </cell>
          <cell r="D30" t="str">
            <v>PD-PR</v>
          </cell>
        </row>
        <row r="31">
          <cell r="B31" t="str">
            <v>3.1.1.4</v>
          </cell>
          <cell r="C31" t="str">
            <v>Biaya Honor Lain-lain</v>
          </cell>
          <cell r="D31" t="str">
            <v>PD-PR</v>
          </cell>
        </row>
        <row r="32">
          <cell r="B32" t="str">
            <v>3.1.2</v>
          </cell>
          <cell r="C32" t="str">
            <v>Biaya Administrasi Kantor</v>
          </cell>
          <cell r="D32" t="str">
            <v>PD-PR</v>
          </cell>
        </row>
        <row r="33">
          <cell r="B33" t="str">
            <v>3.1.2.1</v>
          </cell>
          <cell r="C33" t="str">
            <v>Biaya Foto Copy</v>
          </cell>
          <cell r="D33" t="str">
            <v>PD-PR</v>
          </cell>
        </row>
        <row r="34">
          <cell r="B34" t="str">
            <v>3.1.2.2</v>
          </cell>
          <cell r="C34" t="str">
            <v>Biaya Cetak / Jilid</v>
          </cell>
          <cell r="D34" t="str">
            <v>PD-PR</v>
          </cell>
        </row>
        <row r="35">
          <cell r="B35" t="str">
            <v>3.1.2.3</v>
          </cell>
          <cell r="C35" t="str">
            <v>Biaya Alat Tulis Kantor</v>
          </cell>
          <cell r="D35" t="str">
            <v>PD-PR</v>
          </cell>
        </row>
        <row r="36">
          <cell r="B36" t="str">
            <v>3.1.2.4</v>
          </cell>
          <cell r="C36" t="str">
            <v>Biaya Perlengkapan Kantor</v>
          </cell>
          <cell r="D36" t="str">
            <v>PD-PR</v>
          </cell>
        </row>
        <row r="37">
          <cell r="B37" t="str">
            <v>3.1.2.5</v>
          </cell>
          <cell r="C37" t="str">
            <v>Biaya Kirim, Prangko &amp; Fax</v>
          </cell>
          <cell r="D37" t="str">
            <v>PD-PR</v>
          </cell>
        </row>
        <row r="38">
          <cell r="B38" t="str">
            <v>3.1.3</v>
          </cell>
          <cell r="C38" t="str">
            <v>Biaya Konsumsi</v>
          </cell>
          <cell r="D38" t="str">
            <v>PD-PR</v>
          </cell>
        </row>
        <row r="39">
          <cell r="B39" t="str">
            <v>3.1.3.1</v>
          </cell>
          <cell r="C39" t="str">
            <v>Biaya Konsumsi Pengurus Sekretariat</v>
          </cell>
          <cell r="D39" t="str">
            <v>PD-PR</v>
          </cell>
        </row>
        <row r="40">
          <cell r="B40" t="str">
            <v>3.1.3.2</v>
          </cell>
          <cell r="C40" t="str">
            <v>Biaya Konsumsi Rapat</v>
          </cell>
          <cell r="D40" t="str">
            <v>PD-PR</v>
          </cell>
        </row>
        <row r="41">
          <cell r="B41" t="str">
            <v>3.1.4</v>
          </cell>
          <cell r="C41" t="str">
            <v>Biaya Rekening Air, Telepon, Listrik &amp; Hanphone</v>
          </cell>
          <cell r="D41" t="str">
            <v>PD-PR</v>
          </cell>
        </row>
        <row r="42">
          <cell r="B42" t="str">
            <v>3.1.4.1</v>
          </cell>
          <cell r="C42" t="str">
            <v>Biaya Rekening Listrik</v>
          </cell>
          <cell r="D42" t="str">
            <v>PD-PR</v>
          </cell>
        </row>
        <row r="43">
          <cell r="B43" t="str">
            <v>3.1.4.2</v>
          </cell>
          <cell r="C43" t="str">
            <v>Biaya Rekening Air</v>
          </cell>
          <cell r="D43" t="str">
            <v>PD-PR</v>
          </cell>
        </row>
        <row r="44">
          <cell r="B44" t="str">
            <v>3.1.4.3</v>
          </cell>
          <cell r="C44" t="str">
            <v>Biaya Rekening Telephone</v>
          </cell>
          <cell r="D44" t="str">
            <v>PD-PR</v>
          </cell>
        </row>
        <row r="45">
          <cell r="B45" t="str">
            <v>3.1.4.4</v>
          </cell>
          <cell r="C45" t="str">
            <v>Biaya Rekening Hanphone</v>
          </cell>
          <cell r="D45" t="str">
            <v>PD-PR</v>
          </cell>
        </row>
        <row r="46">
          <cell r="B46" t="str">
            <v>3.1.5</v>
          </cell>
          <cell r="C46" t="str">
            <v>Biaya Langganan Koran / Surat Kabar</v>
          </cell>
          <cell r="D46" t="str">
            <v>PD-PR</v>
          </cell>
        </row>
        <row r="47">
          <cell r="B47" t="str">
            <v>3.1.6</v>
          </cell>
          <cell r="C47" t="str">
            <v>Biaya Transportasi &amp; BBM</v>
          </cell>
          <cell r="D47" t="str">
            <v>PD-PR</v>
          </cell>
        </row>
        <row r="48">
          <cell r="B48" t="str">
            <v>3.1.6.1</v>
          </cell>
          <cell r="C48" t="str">
            <v>Biaya Transportasi</v>
          </cell>
          <cell r="D48" t="str">
            <v>PD-PR</v>
          </cell>
        </row>
        <row r="49">
          <cell r="B49" t="str">
            <v>3.1.6.2</v>
          </cell>
          <cell r="C49" t="str">
            <v>Biaya Bahan Bakar Minyak (BBM)</v>
          </cell>
          <cell r="D49" t="str">
            <v>PD-PR</v>
          </cell>
        </row>
        <row r="50">
          <cell r="B50" t="str">
            <v>3.2</v>
          </cell>
          <cell r="C50" t="str">
            <v>Pengeluaran Non Rutin</v>
          </cell>
          <cell r="D50" t="str">
            <v>PD-NR</v>
          </cell>
        </row>
        <row r="51">
          <cell r="B51" t="str">
            <v>3.2.1</v>
          </cell>
          <cell r="C51" t="str">
            <v>Biaya Pemeliharaan</v>
          </cell>
          <cell r="D51" t="str">
            <v>PD-NR</v>
          </cell>
        </row>
        <row r="52">
          <cell r="B52" t="str">
            <v>3.2.1.1</v>
          </cell>
          <cell r="C52" t="str">
            <v>Biaya Pemeliharaan Sekretariat</v>
          </cell>
          <cell r="D52" t="str">
            <v>PD-NR</v>
          </cell>
        </row>
        <row r="53">
          <cell r="B53" t="str">
            <v>3.2.1.2</v>
          </cell>
          <cell r="C53" t="str">
            <v>Biaya Pemeliharaan Kendaraan</v>
          </cell>
          <cell r="D53" t="str">
            <v>PD-NR</v>
          </cell>
        </row>
        <row r="54">
          <cell r="B54" t="str">
            <v>3.2.1.3</v>
          </cell>
          <cell r="C54" t="str">
            <v>Biaya Pemeliharaan Inventaris Kantor</v>
          </cell>
          <cell r="D54" t="str">
            <v>PD-NR</v>
          </cell>
        </row>
        <row r="55">
          <cell r="B55" t="str">
            <v>3.2.2</v>
          </cell>
          <cell r="C55" t="str">
            <v>Biaya Surat Kendaraan &amp; SIM</v>
          </cell>
          <cell r="D55" t="str">
            <v>PD-NR</v>
          </cell>
        </row>
        <row r="56">
          <cell r="B56" t="str">
            <v>3.2.3</v>
          </cell>
          <cell r="C56" t="str">
            <v>Pinjaman</v>
          </cell>
          <cell r="D56" t="str">
            <v>PD-NR</v>
          </cell>
        </row>
        <row r="57">
          <cell r="B57" t="str">
            <v>3.2.3.01</v>
          </cell>
          <cell r="C57" t="str">
            <v>Pinjaman/Pengembalian Pinjaman Staff dan Pengurus</v>
          </cell>
          <cell r="D57" t="str">
            <v>PD-NR</v>
          </cell>
        </row>
        <row r="58">
          <cell r="B58" t="str">
            <v>3.2.3.02</v>
          </cell>
          <cell r="C58" t="str">
            <v>Pengembalian Pinjaman</v>
          </cell>
          <cell r="D58" t="str">
            <v>PD-NR</v>
          </cell>
        </row>
        <row r="59">
          <cell r="B59" t="str">
            <v>3.2.4</v>
          </cell>
          <cell r="C59" t="str">
            <v>Biaya Pengurusan Surat &amp; Ijin-ijin</v>
          </cell>
          <cell r="D59" t="str">
            <v>PD-NR</v>
          </cell>
        </row>
        <row r="60">
          <cell r="B60" t="str">
            <v>3.2.5</v>
          </cell>
          <cell r="C60" t="str">
            <v>Biaya  SK Kepengurusan</v>
          </cell>
          <cell r="D60" t="str">
            <v>PD-NR</v>
          </cell>
        </row>
        <row r="61">
          <cell r="B61" t="str">
            <v>3.2.6</v>
          </cell>
          <cell r="C61" t="str">
            <v>Biaya Pembuatan SIM (Sistem Informasi Manajemen)</v>
          </cell>
          <cell r="D61" t="str">
            <v>PD-NR</v>
          </cell>
        </row>
        <row r="62">
          <cell r="B62" t="str">
            <v>3.2.7</v>
          </cell>
          <cell r="C62" t="str">
            <v xml:space="preserve">Biaya Pembuatan Seragam </v>
          </cell>
          <cell r="D62" t="str">
            <v>PD-NR</v>
          </cell>
        </row>
        <row r="63">
          <cell r="B63" t="str">
            <v>3.2.8</v>
          </cell>
          <cell r="C63" t="str">
            <v>Biaya Audit Laporan Sumber Dan Penggunaan Dana</v>
          </cell>
          <cell r="D63" t="str">
            <v>PD-NR</v>
          </cell>
        </row>
        <row r="64">
          <cell r="B64" t="str">
            <v>3.3</v>
          </cell>
          <cell r="C64" t="str">
            <v>Pengeluaran Khusus</v>
          </cell>
          <cell r="D64" t="str">
            <v>PD-K</v>
          </cell>
        </row>
        <row r="65">
          <cell r="B65" t="str">
            <v>3.3.1</v>
          </cell>
          <cell r="C65" t="str">
            <v>Biaya Perjalanan Dinas &amp; Akomodasi</v>
          </cell>
          <cell r="D65" t="str">
            <v>PD-K</v>
          </cell>
        </row>
        <row r="66">
          <cell r="B66" t="str">
            <v>3.3.2</v>
          </cell>
          <cell r="C66" t="str">
            <v>Biaya Sumbangan / Bantuan</v>
          </cell>
          <cell r="D66" t="str">
            <v>PD-K</v>
          </cell>
        </row>
        <row r="67">
          <cell r="B67" t="str">
            <v>3.3.3</v>
          </cell>
          <cell r="C67" t="str">
            <v>Biaya RAKERDA, MUSCAM</v>
          </cell>
          <cell r="D67" t="str">
            <v>PD-K</v>
          </cell>
        </row>
        <row r="68">
          <cell r="B68" t="str">
            <v>3.3.4</v>
          </cell>
          <cell r="C68" t="str">
            <v>Biaya Kongres Pemuda</v>
          </cell>
          <cell r="D68" t="str">
            <v>PD-K</v>
          </cell>
        </row>
        <row r="69">
          <cell r="B69" t="str">
            <v>3.3.5</v>
          </cell>
          <cell r="C69" t="str">
            <v>Biaya Seminar, Pelatihan dan Acara KNPI</v>
          </cell>
          <cell r="D69" t="str">
            <v>PD-K</v>
          </cell>
        </row>
        <row r="70">
          <cell r="B70" t="str">
            <v>3.3.6</v>
          </cell>
          <cell r="C70" t="str">
            <v>Biaya Iklan / Ucapan / Karangan Bunga / Cendra Mata</v>
          </cell>
          <cell r="D70" t="str">
            <v>PD-K</v>
          </cell>
        </row>
        <row r="71">
          <cell r="B71" t="str">
            <v>3.3.7</v>
          </cell>
          <cell r="C71" t="str">
            <v>Biaya Voucher Belanja Lebaran</v>
          </cell>
          <cell r="D71" t="str">
            <v>PD-K</v>
          </cell>
        </row>
        <row r="72">
          <cell r="B72" t="str">
            <v>3.3.8</v>
          </cell>
          <cell r="C72" t="str">
            <v>Biaya Program Perkampungan Mandiri</v>
          </cell>
          <cell r="D72" t="str">
            <v>PD-K</v>
          </cell>
        </row>
        <row r="73">
          <cell r="B73" t="str">
            <v>3.3.8.01</v>
          </cell>
          <cell r="C73" t="str">
            <v>Biaya Persiapan Lahan PPM</v>
          </cell>
          <cell r="D73" t="str">
            <v>PD-K</v>
          </cell>
        </row>
        <row r="74">
          <cell r="B74" t="str">
            <v>3.3.8.02</v>
          </cell>
          <cell r="C74" t="str">
            <v>Biaya Operasional PPM</v>
          </cell>
          <cell r="D74" t="str">
            <v>PD-K</v>
          </cell>
        </row>
        <row r="75">
          <cell r="B75" t="str">
            <v>3.3.8.03</v>
          </cell>
          <cell r="C75" t="str">
            <v>Biaya Persiapan Program</v>
          </cell>
          <cell r="D75" t="str">
            <v>PD-K</v>
          </cell>
        </row>
        <row r="76">
          <cell r="B76" t="str">
            <v>3.3.8.04</v>
          </cell>
          <cell r="C76" t="str">
            <v>Biaya Kerjasama Dengan Japan Indonesia Service</v>
          </cell>
          <cell r="D76" t="str">
            <v>PD-K</v>
          </cell>
        </row>
        <row r="77">
          <cell r="B77" t="str">
            <v>3.3.8.05</v>
          </cell>
          <cell r="C77" t="str">
            <v>Biaya Pendidikan Dan Latihan Program</v>
          </cell>
          <cell r="D77" t="str">
            <v>PD-K</v>
          </cell>
        </row>
        <row r="78">
          <cell r="B78" t="str">
            <v>3.3.8.06</v>
          </cell>
          <cell r="C78" t="str">
            <v>Biaya Pematangan Lahan</v>
          </cell>
          <cell r="D78" t="str">
            <v>PD-K</v>
          </cell>
        </row>
        <row r="79">
          <cell r="B79" t="str">
            <v>3.3.8.07</v>
          </cell>
          <cell r="C79" t="str">
            <v>Biaya Pemagaran Lokasi Perkampungan Pemuda Mandiri</v>
          </cell>
          <cell r="D79" t="str">
            <v>PD-K</v>
          </cell>
        </row>
        <row r="80">
          <cell r="B80" t="str">
            <v>3.3.8.08</v>
          </cell>
          <cell r="C80" t="str">
            <v>Biaya Pembuatan Demplot Perkampungan Pemuda Mandiri</v>
          </cell>
          <cell r="D80" t="str">
            <v>PD-K</v>
          </cell>
        </row>
        <row r="81">
          <cell r="B81" t="str">
            <v>3.3.9</v>
          </cell>
          <cell r="C81" t="str">
            <v>Biaya Operasional Kegiatan KNPI</v>
          </cell>
          <cell r="D81" t="str">
            <v>PD-K</v>
          </cell>
        </row>
        <row r="82">
          <cell r="B82" t="str">
            <v>3.4</v>
          </cell>
          <cell r="C82" t="str">
            <v>Pengeluaran Pembelian Inventaris</v>
          </cell>
          <cell r="D82" t="str">
            <v>PD-PI</v>
          </cell>
        </row>
        <row r="83">
          <cell r="B83" t="str">
            <v>3.5</v>
          </cell>
          <cell r="C83" t="str">
            <v>Pengeluaran Lain-lain</v>
          </cell>
          <cell r="D83" t="str">
            <v>PD-PLL</v>
          </cell>
        </row>
        <row r="84">
          <cell r="B84" t="str">
            <v>3.5.1</v>
          </cell>
          <cell r="C84" t="str">
            <v>Pajak Jasa Giro</v>
          </cell>
          <cell r="D84" t="str">
            <v>PD-PLL</v>
          </cell>
        </row>
        <row r="85">
          <cell r="B85" t="str">
            <v>3.5.2</v>
          </cell>
          <cell r="C85" t="str">
            <v>Biaya Administrasi Bank</v>
          </cell>
          <cell r="D85" t="str">
            <v>PD-PLL</v>
          </cell>
        </row>
        <row r="86">
          <cell r="B86" t="str">
            <v>3.5.3</v>
          </cell>
          <cell r="C86" t="str">
            <v>Biaya Buku Cek</v>
          </cell>
          <cell r="D86" t="str">
            <v>PD-PLL</v>
          </cell>
        </row>
      </sheetData>
      <sheetData sheetId="12" refreshError="1"/>
      <sheetData sheetId="1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LSPD-TOP"/>
      <sheetName val="CTN"/>
      <sheetName val="L-PR"/>
      <sheetName val="L-PNR"/>
      <sheetName val="L-PK"/>
      <sheetName val="KAS"/>
      <sheetName val="BANK-2"/>
      <sheetName val="L-PLL"/>
      <sheetName val="L-PI"/>
      <sheetName val="NLM"/>
      <sheetName val="ACC"/>
      <sheetName val="BANK-1"/>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8">
          <cell r="B8" t="str">
            <v>1.0</v>
          </cell>
          <cell r="C8" t="str">
            <v>KAS &amp; SETARA KAS AWAL</v>
          </cell>
          <cell r="D8" t="str">
            <v>KSK</v>
          </cell>
        </row>
        <row r="9">
          <cell r="B9" t="str">
            <v>1.1</v>
          </cell>
          <cell r="C9" t="str">
            <v>Kas</v>
          </cell>
          <cell r="D9" t="str">
            <v>KSK</v>
          </cell>
        </row>
        <row r="10">
          <cell r="B10" t="str">
            <v>1.2</v>
          </cell>
          <cell r="C10" t="str">
            <v>Bank</v>
          </cell>
          <cell r="D10" t="str">
            <v>KSK</v>
          </cell>
        </row>
        <row r="11">
          <cell r="B11" t="str">
            <v>2.0</v>
          </cell>
          <cell r="C11" t="str">
            <v>SUMBER DANA</v>
          </cell>
          <cell r="D11" t="str">
            <v>SD</v>
          </cell>
        </row>
        <row r="12">
          <cell r="B12" t="str">
            <v>2.1</v>
          </cell>
          <cell r="C12" t="str">
            <v>Penerimaan Dana</v>
          </cell>
          <cell r="D12" t="str">
            <v>SD</v>
          </cell>
        </row>
        <row r="13">
          <cell r="B13" t="str">
            <v>2.1.1</v>
          </cell>
          <cell r="C13" t="str">
            <v>Bantuan Dana</v>
          </cell>
          <cell r="D13" t="str">
            <v>SD</v>
          </cell>
        </row>
        <row r="14">
          <cell r="B14" t="str">
            <v>2.1.1.1</v>
          </cell>
          <cell r="C14" t="str">
            <v>Bantuan Pemkab Kutai Kartanegara  Melalui Bendaharawan Sosial</v>
          </cell>
          <cell r="D14" t="str">
            <v>SD</v>
          </cell>
        </row>
        <row r="15">
          <cell r="B15" t="str">
            <v>2.1.1.2</v>
          </cell>
          <cell r="C15" t="str">
            <v>Bantuan Dana Dari Panitia Gema Ramadhan Dan Sumpah Pemuda</v>
          </cell>
          <cell r="D15" t="str">
            <v>SD</v>
          </cell>
        </row>
        <row r="16">
          <cell r="B16" t="str">
            <v>2.1.1.3</v>
          </cell>
          <cell r="C16" t="str">
            <v>Bantuan Dana Dari Panitia Pameran</v>
          </cell>
          <cell r="D16" t="str">
            <v>SD</v>
          </cell>
        </row>
        <row r="17">
          <cell r="B17" t="str">
            <v>2.1.1.4</v>
          </cell>
          <cell r="C17" t="str">
            <v>Bantuan Dana Dari Ketua</v>
          </cell>
          <cell r="D17" t="str">
            <v>SD</v>
          </cell>
        </row>
        <row r="18">
          <cell r="B18" t="str">
            <v>2.1.1.5</v>
          </cell>
          <cell r="C18" t="str">
            <v>Bantuan Dana Dari Bendahara</v>
          </cell>
          <cell r="D18" t="str">
            <v>SD</v>
          </cell>
        </row>
        <row r="19">
          <cell r="B19" t="str">
            <v>2.1.2</v>
          </cell>
          <cell r="C19" t="str">
            <v xml:space="preserve">Pinjaman Dana </v>
          </cell>
          <cell r="D19" t="str">
            <v>SD</v>
          </cell>
        </row>
        <row r="20">
          <cell r="B20" t="str">
            <v>2.1.2.01</v>
          </cell>
          <cell r="C20" t="str">
            <v>Pinjaman Dana Ketua Umum</v>
          </cell>
          <cell r="D20" t="str">
            <v>SD</v>
          </cell>
        </row>
        <row r="21">
          <cell r="B21" t="str">
            <v>2.1.2.02</v>
          </cell>
          <cell r="C21" t="str">
            <v>Pinjaman Dana Bendahara</v>
          </cell>
          <cell r="D21" t="str">
            <v>SD</v>
          </cell>
        </row>
        <row r="22">
          <cell r="B22" t="str">
            <v>2.2</v>
          </cell>
          <cell r="C22" t="str">
            <v>Penerimaan Lainnya</v>
          </cell>
          <cell r="D22" t="str">
            <v>SD</v>
          </cell>
        </row>
        <row r="23">
          <cell r="B23" t="str">
            <v>2.2.1</v>
          </cell>
          <cell r="C23" t="str">
            <v>Pendapatan Jasa Giro</v>
          </cell>
          <cell r="D23" t="str">
            <v>SD</v>
          </cell>
        </row>
        <row r="24">
          <cell r="B24" t="str">
            <v>2.2.2</v>
          </cell>
          <cell r="C24" t="str">
            <v>Pengembalian Uang Bensin (BBM)</v>
          </cell>
          <cell r="D24" t="str">
            <v>SD</v>
          </cell>
        </row>
        <row r="25">
          <cell r="B25" t="str">
            <v>3.0</v>
          </cell>
          <cell r="C25" t="str">
            <v>PENGUNAAN DANA</v>
          </cell>
          <cell r="D25" t="str">
            <v>PD</v>
          </cell>
        </row>
        <row r="26">
          <cell r="B26" t="str">
            <v>3.1</v>
          </cell>
          <cell r="C26" t="str">
            <v>Pengeluaran Rutin</v>
          </cell>
          <cell r="D26" t="str">
            <v>PD-PR</v>
          </cell>
        </row>
        <row r="27">
          <cell r="B27" t="str">
            <v>3.1.1</v>
          </cell>
          <cell r="C27" t="str">
            <v>Biaya Honor</v>
          </cell>
          <cell r="D27" t="str">
            <v>PD-PR</v>
          </cell>
        </row>
        <row r="28">
          <cell r="B28" t="str">
            <v>3.1.1.1</v>
          </cell>
          <cell r="C28" t="str">
            <v>Biaya Honor Staff Sekretariat</v>
          </cell>
          <cell r="D28" t="str">
            <v>PD-PR</v>
          </cell>
        </row>
        <row r="29">
          <cell r="B29" t="str">
            <v>3.1.1.2</v>
          </cell>
          <cell r="C29" t="str">
            <v>Biaya Honor Guru Bahasa Inggris</v>
          </cell>
          <cell r="D29" t="str">
            <v>PD-PR</v>
          </cell>
        </row>
        <row r="30">
          <cell r="B30" t="str">
            <v>3.1.1.3</v>
          </cell>
          <cell r="C30" t="str">
            <v>Biaya Honor Petugas Kebersihan</v>
          </cell>
          <cell r="D30" t="str">
            <v>PD-PR</v>
          </cell>
        </row>
        <row r="31">
          <cell r="B31" t="str">
            <v>3.1.1.4</v>
          </cell>
          <cell r="C31" t="str">
            <v>Biaya Honor Lain-lain</v>
          </cell>
          <cell r="D31" t="str">
            <v>PD-PR</v>
          </cell>
        </row>
        <row r="32">
          <cell r="B32" t="str">
            <v>3.1.2</v>
          </cell>
          <cell r="C32" t="str">
            <v>Biaya Administrasi Kantor</v>
          </cell>
          <cell r="D32" t="str">
            <v>PD-PR</v>
          </cell>
        </row>
        <row r="33">
          <cell r="B33" t="str">
            <v>3.1.2.1</v>
          </cell>
          <cell r="C33" t="str">
            <v>Biaya Foto Copy</v>
          </cell>
          <cell r="D33" t="str">
            <v>PD-PR</v>
          </cell>
        </row>
        <row r="34">
          <cell r="B34" t="str">
            <v>3.1.2.2</v>
          </cell>
          <cell r="C34" t="str">
            <v>Biaya Cetak / Jilid</v>
          </cell>
          <cell r="D34" t="str">
            <v>PD-PR</v>
          </cell>
        </row>
        <row r="35">
          <cell r="B35" t="str">
            <v>3.1.2.3</v>
          </cell>
          <cell r="C35" t="str">
            <v>Biaya Alat Tulis Kantor</v>
          </cell>
          <cell r="D35" t="str">
            <v>PD-PR</v>
          </cell>
        </row>
        <row r="36">
          <cell r="B36" t="str">
            <v>3.1.2.4</v>
          </cell>
          <cell r="C36" t="str">
            <v>Biaya Perlengkapan Kantor</v>
          </cell>
          <cell r="D36" t="str">
            <v>PD-PR</v>
          </cell>
        </row>
        <row r="37">
          <cell r="B37" t="str">
            <v>3.1.2.5</v>
          </cell>
          <cell r="C37" t="str">
            <v>Biaya Kirim, Prangko &amp; Fax</v>
          </cell>
          <cell r="D37" t="str">
            <v>PD-PR</v>
          </cell>
        </row>
        <row r="38">
          <cell r="B38" t="str">
            <v>3.1.3</v>
          </cell>
          <cell r="C38" t="str">
            <v>Biaya Konsumsi</v>
          </cell>
          <cell r="D38" t="str">
            <v>PD-PR</v>
          </cell>
        </row>
        <row r="39">
          <cell r="B39" t="str">
            <v>3.1.3.1</v>
          </cell>
          <cell r="C39" t="str">
            <v>Biaya Konsumsi Pengurus Sekretariat</v>
          </cell>
          <cell r="D39" t="str">
            <v>PD-PR</v>
          </cell>
        </row>
        <row r="40">
          <cell r="B40" t="str">
            <v>3.1.3.2</v>
          </cell>
          <cell r="C40" t="str">
            <v>Biaya Konsumsi Rapat</v>
          </cell>
          <cell r="D40" t="str">
            <v>PD-PR</v>
          </cell>
        </row>
        <row r="41">
          <cell r="B41" t="str">
            <v>3.1.4</v>
          </cell>
          <cell r="C41" t="str">
            <v>Biaya Rekening Air, Telepon, Listrik &amp; Hanphone</v>
          </cell>
          <cell r="D41" t="str">
            <v>PD-PR</v>
          </cell>
        </row>
        <row r="42">
          <cell r="B42" t="str">
            <v>3.1.4.1</v>
          </cell>
          <cell r="C42" t="str">
            <v>Biaya Rekening Listrik</v>
          </cell>
          <cell r="D42" t="str">
            <v>PD-PR</v>
          </cell>
        </row>
        <row r="43">
          <cell r="B43" t="str">
            <v>3.1.4.2</v>
          </cell>
          <cell r="C43" t="str">
            <v>Biaya Rekening Air</v>
          </cell>
          <cell r="D43" t="str">
            <v>PD-PR</v>
          </cell>
        </row>
        <row r="44">
          <cell r="B44" t="str">
            <v>3.1.4.3</v>
          </cell>
          <cell r="C44" t="str">
            <v>Biaya Rekening Telephone</v>
          </cell>
          <cell r="D44" t="str">
            <v>PD-PR</v>
          </cell>
        </row>
        <row r="45">
          <cell r="B45" t="str">
            <v>3.1.4.4</v>
          </cell>
          <cell r="C45" t="str">
            <v>Biaya Rekening Hanphone</v>
          </cell>
          <cell r="D45" t="str">
            <v>PD-PR</v>
          </cell>
        </row>
        <row r="46">
          <cell r="B46" t="str">
            <v>3.1.5</v>
          </cell>
          <cell r="C46" t="str">
            <v>Biaya Langganan Koran / Surat Kabar</v>
          </cell>
          <cell r="D46" t="str">
            <v>PD-PR</v>
          </cell>
        </row>
        <row r="47">
          <cell r="B47" t="str">
            <v>3.1.6</v>
          </cell>
          <cell r="C47" t="str">
            <v>Biaya Transportasi &amp; BBM</v>
          </cell>
          <cell r="D47" t="str">
            <v>PD-PR</v>
          </cell>
        </row>
        <row r="48">
          <cell r="B48" t="str">
            <v>3.1.6.1</v>
          </cell>
          <cell r="C48" t="str">
            <v>Biaya Transportasi</v>
          </cell>
          <cell r="D48" t="str">
            <v>PD-PR</v>
          </cell>
        </row>
        <row r="49">
          <cell r="B49" t="str">
            <v>3.1.6.2</v>
          </cell>
          <cell r="C49" t="str">
            <v>Biaya Bahan Bakar Minyak (BBM)</v>
          </cell>
          <cell r="D49" t="str">
            <v>PD-PR</v>
          </cell>
        </row>
        <row r="50">
          <cell r="B50" t="str">
            <v>3.2</v>
          </cell>
          <cell r="C50" t="str">
            <v>Pengeluaran Non Rutin</v>
          </cell>
          <cell r="D50" t="str">
            <v>PD-NR</v>
          </cell>
        </row>
        <row r="51">
          <cell r="B51" t="str">
            <v>3.2.1</v>
          </cell>
          <cell r="C51" t="str">
            <v>Biaya Pemeliharaan</v>
          </cell>
          <cell r="D51" t="str">
            <v>PD-NR</v>
          </cell>
        </row>
        <row r="52">
          <cell r="B52" t="str">
            <v>3.2.1.1</v>
          </cell>
          <cell r="C52" t="str">
            <v>Biaya Pemeliharaan Sekretariat</v>
          </cell>
          <cell r="D52" t="str">
            <v>PD-NR</v>
          </cell>
        </row>
        <row r="53">
          <cell r="B53" t="str">
            <v>3.2.1.2</v>
          </cell>
          <cell r="C53" t="str">
            <v>Biaya Pemeliharaan Kendaraan</v>
          </cell>
          <cell r="D53" t="str">
            <v>PD-NR</v>
          </cell>
        </row>
        <row r="54">
          <cell r="B54" t="str">
            <v>3.2.1.3</v>
          </cell>
          <cell r="C54" t="str">
            <v>Biaya Pemeliharaan Inventaris Kantor</v>
          </cell>
          <cell r="D54" t="str">
            <v>PD-NR</v>
          </cell>
        </row>
        <row r="55">
          <cell r="B55" t="str">
            <v>3.2.2</v>
          </cell>
          <cell r="C55" t="str">
            <v>Biaya Surat Kendaraan &amp; SIM</v>
          </cell>
          <cell r="D55" t="str">
            <v>PD-NR</v>
          </cell>
        </row>
        <row r="56">
          <cell r="B56" t="str">
            <v>3.2.3</v>
          </cell>
          <cell r="C56" t="str">
            <v>Pinjaman</v>
          </cell>
          <cell r="D56" t="str">
            <v>PD-NR</v>
          </cell>
        </row>
        <row r="57">
          <cell r="B57" t="str">
            <v>3.2.3.01</v>
          </cell>
          <cell r="C57" t="str">
            <v>Pinjaman/Pengembalian Pinjaman Staff dan Pengurus</v>
          </cell>
          <cell r="D57" t="str">
            <v>PD-NR</v>
          </cell>
        </row>
        <row r="58">
          <cell r="B58" t="str">
            <v>3.2.3.02</v>
          </cell>
          <cell r="C58" t="str">
            <v>Pengembalian Pinjaman</v>
          </cell>
          <cell r="D58" t="str">
            <v>PD-NR</v>
          </cell>
        </row>
        <row r="59">
          <cell r="B59" t="str">
            <v>3.2.4</v>
          </cell>
          <cell r="C59" t="str">
            <v>Biaya Pengurusan Surat &amp; Ijin-ijin</v>
          </cell>
          <cell r="D59" t="str">
            <v>PD-NR</v>
          </cell>
        </row>
        <row r="60">
          <cell r="B60" t="str">
            <v>3.2.5</v>
          </cell>
          <cell r="C60" t="str">
            <v>Biaya  SK Kepengurusan</v>
          </cell>
          <cell r="D60" t="str">
            <v>PD-NR</v>
          </cell>
        </row>
        <row r="61">
          <cell r="B61" t="str">
            <v>3.2.6</v>
          </cell>
          <cell r="C61" t="str">
            <v>Biaya Pembuatan SIM (Sistem Informasi Manajemen)</v>
          </cell>
          <cell r="D61" t="str">
            <v>PD-NR</v>
          </cell>
        </row>
        <row r="62">
          <cell r="B62" t="str">
            <v>3.2.7</v>
          </cell>
          <cell r="C62" t="str">
            <v xml:space="preserve">Biaya Pembuatan Seragam </v>
          </cell>
          <cell r="D62" t="str">
            <v>PD-NR</v>
          </cell>
        </row>
        <row r="63">
          <cell r="B63" t="str">
            <v>3.2.8</v>
          </cell>
          <cell r="C63" t="str">
            <v>Biaya Audit Laporan Sumber Dan Penggunaan Dana</v>
          </cell>
          <cell r="D63" t="str">
            <v>PD-NR</v>
          </cell>
        </row>
        <row r="64">
          <cell r="B64" t="str">
            <v>3.3</v>
          </cell>
          <cell r="C64" t="str">
            <v>Pengeluaran Khusus</v>
          </cell>
          <cell r="D64" t="str">
            <v>PD-K</v>
          </cell>
        </row>
        <row r="65">
          <cell r="B65" t="str">
            <v>3.3.1</v>
          </cell>
          <cell r="C65" t="str">
            <v>Biaya Perjalanan Dinas &amp; Akomodasi</v>
          </cell>
          <cell r="D65" t="str">
            <v>PD-K</v>
          </cell>
        </row>
        <row r="66">
          <cell r="B66" t="str">
            <v>3.3.2</v>
          </cell>
          <cell r="C66" t="str">
            <v>Biaya Sumbangan / Bantuan</v>
          </cell>
          <cell r="D66" t="str">
            <v>PD-K</v>
          </cell>
        </row>
        <row r="67">
          <cell r="B67" t="str">
            <v>3.3.3</v>
          </cell>
          <cell r="C67" t="str">
            <v>Biaya RAKERDA, MUSCAM</v>
          </cell>
          <cell r="D67" t="str">
            <v>PD-K</v>
          </cell>
        </row>
        <row r="68">
          <cell r="B68" t="str">
            <v>3.3.4</v>
          </cell>
          <cell r="C68" t="str">
            <v>Biaya Kongres Pemuda</v>
          </cell>
          <cell r="D68" t="str">
            <v>PD-K</v>
          </cell>
        </row>
        <row r="69">
          <cell r="B69" t="str">
            <v>3.3.5</v>
          </cell>
          <cell r="C69" t="str">
            <v>Biaya Seminar, Pelatihan dan Acara KNPI</v>
          </cell>
          <cell r="D69" t="str">
            <v>PD-K</v>
          </cell>
        </row>
        <row r="70">
          <cell r="B70" t="str">
            <v>3.3.6</v>
          </cell>
          <cell r="C70" t="str">
            <v>Biaya Iklan / Ucapan / Karangan Bunga / Cendra Mata</v>
          </cell>
          <cell r="D70" t="str">
            <v>PD-K</v>
          </cell>
        </row>
        <row r="71">
          <cell r="B71" t="str">
            <v>3.3.7</v>
          </cell>
          <cell r="C71" t="str">
            <v>Biaya Voucher Belanja Lebaran</v>
          </cell>
          <cell r="D71" t="str">
            <v>PD-K</v>
          </cell>
        </row>
        <row r="72">
          <cell r="B72" t="str">
            <v>3.3.8</v>
          </cell>
          <cell r="C72" t="str">
            <v>Biaya Program Perkampungan Mandiri</v>
          </cell>
          <cell r="D72" t="str">
            <v>PD-K</v>
          </cell>
        </row>
        <row r="73">
          <cell r="B73" t="str">
            <v>3.3.8.01</v>
          </cell>
          <cell r="C73" t="str">
            <v>Biaya Persiapan Lahan PPM</v>
          </cell>
          <cell r="D73" t="str">
            <v>PD-K</v>
          </cell>
        </row>
        <row r="74">
          <cell r="B74" t="str">
            <v>3.3.8.02</v>
          </cell>
          <cell r="C74" t="str">
            <v>Biaya Operasional PPM</v>
          </cell>
          <cell r="D74" t="str">
            <v>PD-K</v>
          </cell>
        </row>
        <row r="75">
          <cell r="B75" t="str">
            <v>3.3.8.03</v>
          </cell>
          <cell r="C75" t="str">
            <v>Biaya Persiapan Program</v>
          </cell>
          <cell r="D75" t="str">
            <v>PD-K</v>
          </cell>
        </row>
        <row r="76">
          <cell r="B76" t="str">
            <v>3.3.8.04</v>
          </cell>
          <cell r="C76" t="str">
            <v>Biaya Kerjasama Dengan Japan Indonesia Service</v>
          </cell>
          <cell r="D76" t="str">
            <v>PD-K</v>
          </cell>
        </row>
        <row r="77">
          <cell r="B77" t="str">
            <v>3.3.8.05</v>
          </cell>
          <cell r="C77" t="str">
            <v>Biaya Pendidikan Dan Latihan Program</v>
          </cell>
          <cell r="D77" t="str">
            <v>PD-K</v>
          </cell>
        </row>
        <row r="78">
          <cell r="B78" t="str">
            <v>3.3.8.06</v>
          </cell>
          <cell r="C78" t="str">
            <v>Biaya Pematangan Lahan</v>
          </cell>
          <cell r="D78" t="str">
            <v>PD-K</v>
          </cell>
        </row>
        <row r="79">
          <cell r="B79" t="str">
            <v>3.3.8.07</v>
          </cell>
          <cell r="C79" t="str">
            <v>Biaya Pemagaran Lokasi Perkampungan Pemuda Mandiri</v>
          </cell>
          <cell r="D79" t="str">
            <v>PD-K</v>
          </cell>
        </row>
        <row r="80">
          <cell r="B80" t="str">
            <v>3.3.8.08</v>
          </cell>
          <cell r="C80" t="str">
            <v>Biaya Pembuatan Demplot Perkampungan Pemuda Mandiri</v>
          </cell>
          <cell r="D80" t="str">
            <v>PD-K</v>
          </cell>
        </row>
        <row r="81">
          <cell r="B81" t="str">
            <v>3.3.9</v>
          </cell>
          <cell r="C81" t="str">
            <v>Biaya Operasional Kegiatan KNPI</v>
          </cell>
          <cell r="D81" t="str">
            <v>PD-K</v>
          </cell>
        </row>
        <row r="82">
          <cell r="B82" t="str">
            <v>3.4</v>
          </cell>
          <cell r="C82" t="str">
            <v>Pengeluaran Pembelian Inventaris</v>
          </cell>
          <cell r="D82" t="str">
            <v>PD-PI</v>
          </cell>
        </row>
        <row r="83">
          <cell r="B83" t="str">
            <v>3.5</v>
          </cell>
          <cell r="C83" t="str">
            <v>Pengeluaran Lain-lain</v>
          </cell>
          <cell r="D83" t="str">
            <v>PD-PLL</v>
          </cell>
        </row>
        <row r="84">
          <cell r="B84" t="str">
            <v>3.5.1</v>
          </cell>
          <cell r="C84" t="str">
            <v>Pajak Jasa Giro</v>
          </cell>
          <cell r="D84" t="str">
            <v>PD-PLL</v>
          </cell>
        </row>
        <row r="85">
          <cell r="B85" t="str">
            <v>3.5.2</v>
          </cell>
          <cell r="C85" t="str">
            <v>Biaya Administrasi Bank</v>
          </cell>
          <cell r="D85" t="str">
            <v>PD-PLL</v>
          </cell>
        </row>
        <row r="86">
          <cell r="B86" t="str">
            <v>3.5.3</v>
          </cell>
          <cell r="C86" t="str">
            <v>Biaya Buku Cek</v>
          </cell>
          <cell r="D86" t="str">
            <v>PD-PLL</v>
          </cell>
        </row>
      </sheetData>
      <sheetData sheetId="12" refreshError="1"/>
      <sheetData sheetId="13"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ANALISA"/>
      <sheetName val="G O R"/>
      <sheetName val="ACC"/>
    </sheetNames>
    <sheetDataSet>
      <sheetData sheetId="0" refreshError="1"/>
      <sheetData sheetId="1" refreshError="1"/>
      <sheetData sheetId="2" refreshError="1"/>
      <sheetData sheetId="3"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ANALISA"/>
      <sheetName val="Bahan"/>
      <sheetName val="Analisa K"/>
      <sheetName val="ANALISA "/>
      <sheetName val="ANALISA  KUSEN KELAS"/>
      <sheetName val="ANALISA  KUSEN ASRAMA"/>
      <sheetName val="ANALISA  KUSEN GOR"/>
      <sheetName val="ANALISA  KUSEN MASJID"/>
      <sheetName val="SARANA &amp; P"/>
      <sheetName val="Penunjang- masjid"/>
      <sheetName val="MASJID"/>
      <sheetName val="LAP OUT DOOR"/>
      <sheetName val="GOR"/>
      <sheetName val="UNIT GOR"/>
      <sheetName val="Asrama"/>
      <sheetName val="UNIT ASRAMA"/>
      <sheetName val="Pendidikan"/>
      <sheetName val="UNIT KELAS"/>
      <sheetName val="REKAPITULASI"/>
      <sheetName val="ACC"/>
    </sheetNames>
    <sheetDataSet>
      <sheetData sheetId="0">
        <row r="5">
          <cell r="H5">
            <v>0.98</v>
          </cell>
        </row>
      </sheetData>
      <sheetData sheetId="1"/>
      <sheetData sheetId="2">
        <row r="7">
          <cell r="K7">
            <v>0.96332098457657989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B. ME"/>
      <sheetName val="RAB SIPIL"/>
      <sheetName val="RAB ME"/>
      <sheetName val="PEK ME with Tandon"/>
      <sheetName val="PEK ME Tanpa tandon"/>
      <sheetName val="ACC"/>
    </sheetNames>
    <sheetDataSet>
      <sheetData sheetId="0" refreshError="1"/>
      <sheetData sheetId="1" refreshError="1"/>
      <sheetData sheetId="2" refreshError="1">
        <row r="13">
          <cell r="L13">
            <v>1.1634900249056788</v>
          </cell>
        </row>
      </sheetData>
      <sheetData sheetId="3" refreshError="1"/>
      <sheetData sheetId="4" refreshError="1"/>
      <sheetData sheetId="5"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POTONGAN (2)"/>
      <sheetName val="KELUAR 1999"/>
      <sheetName val="rekap keluar masuk anggota"/>
      <sheetName val="DAFTAR POTONGAN"/>
      <sheetName val="rekap potongan tetap"/>
      <sheetName val="sisuka staf"/>
      <sheetName val="rekap anggota"/>
      <sheetName val="staf"/>
      <sheetName val="pelaksana"/>
      <sheetName val="kkwt musiman"/>
      <sheetName val="pensiunan"/>
      <sheetName val="karyawan kop"/>
      <sheetName val="LAIN-2"/>
      <sheetName val="potongan pen n staf"/>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RC"/>
      <sheetName val="L-R"/>
      <sheetName val="L-R FISK"/>
      <sheetName val="LRF"/>
      <sheetName val="LTD"/>
      <sheetName val="ARKA"/>
      <sheetName val="CTT"/>
      <sheetName val="PJLS"/>
      <sheetName val="ALK"/>
      <sheetName val="HU"/>
      <sheetName val="BBLR"/>
      <sheetName val="BBNRC"/>
      <sheetName val="PENY"/>
      <sheetName val="PU"/>
      <sheetName val="Rincian"/>
      <sheetName val="AKTIVA"/>
      <sheetName val="UM"/>
      <sheetName val="HKK"/>
      <sheetName val="PK"/>
      <sheetName val="HPP"/>
      <sheetName val="NL"/>
      <sheetName val="BL"/>
      <sheetName val="BOK"/>
      <sheetName val="Tabel"/>
      <sheetName val="PDP"/>
      <sheetName val="PL"/>
      <sheetName val="DAPUR"/>
      <sheetName val="Aktiva Tetap"/>
    </sheetNames>
    <sheetDataSet>
      <sheetData sheetId="0"/>
      <sheetData sheetId="1">
        <row r="36">
          <cell r="B36" t="str">
            <v>Pendapatan Non Operasional</v>
          </cell>
        </row>
      </sheetData>
      <sheetData sheetId="2" refreshError="1"/>
      <sheetData sheetId="3" refreshError="1"/>
      <sheetData sheetId="4"/>
      <sheetData sheetId="5" refreshError="1"/>
      <sheetData sheetId="6" refreshError="1"/>
      <sheetData sheetId="7"/>
      <sheetData sheetId="8"/>
      <sheetData sheetId="9" refreshError="1"/>
      <sheetData sheetId="10"/>
      <sheetData sheetId="1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ow r="49">
          <cell r="I49">
            <v>0</v>
          </cell>
        </row>
      </sheetData>
      <sheetData sheetId="21" refreshError="1"/>
      <sheetData sheetId="22" refreshError="1"/>
      <sheetData sheetId="23">
        <row r="4">
          <cell r="B4" t="str">
            <v>KP-0001</v>
          </cell>
          <cell r="C4" t="str">
            <v>Qal Ranger</v>
          </cell>
          <cell r="D4" t="str">
            <v>F</v>
          </cell>
        </row>
        <row r="5">
          <cell r="B5" t="str">
            <v>KP-0002</v>
          </cell>
          <cell r="C5" t="str">
            <v>TK. WHORTY MARINER 2</v>
          </cell>
          <cell r="D5" t="str">
            <v>NF</v>
          </cell>
        </row>
        <row r="6">
          <cell r="B6" t="str">
            <v>KP-0003</v>
          </cell>
          <cell r="C6" t="str">
            <v>TK. ASL 19</v>
          </cell>
          <cell r="D6" t="str">
            <v>NF</v>
          </cell>
        </row>
        <row r="7">
          <cell r="B7" t="str">
            <v>KP-0004</v>
          </cell>
          <cell r="C7" t="str">
            <v>AMERICAN CRANE 999C - ASL 03</v>
          </cell>
          <cell r="D7" t="str">
            <v>NF</v>
          </cell>
        </row>
        <row r="8">
          <cell r="B8" t="str">
            <v>KP-0005</v>
          </cell>
          <cell r="C8" t="str">
            <v>AMERICAN CRANE 9260 - ASL 12</v>
          </cell>
          <cell r="D8" t="str">
            <v>NF</v>
          </cell>
        </row>
        <row r="9">
          <cell r="B9" t="str">
            <v>KP-0006</v>
          </cell>
          <cell r="C9" t="str">
            <v>TK. ASL PRIMA VII</v>
          </cell>
          <cell r="D9" t="str">
            <v>F</v>
          </cell>
        </row>
        <row r="10">
          <cell r="B10" t="str">
            <v>KP-0007</v>
          </cell>
          <cell r="C10" t="str">
            <v>TK. ASL PRIMA VIII</v>
          </cell>
          <cell r="D10" t="str">
            <v>F</v>
          </cell>
        </row>
        <row r="11">
          <cell r="B11" t="str">
            <v>KP-0008</v>
          </cell>
          <cell r="C11" t="str">
            <v>CB. ASL 28</v>
          </cell>
          <cell r="D11" t="str">
            <v>F</v>
          </cell>
        </row>
        <row r="12">
          <cell r="B12" t="str">
            <v>KP-0009</v>
          </cell>
          <cell r="C12" t="str">
            <v>TK. ASL 9</v>
          </cell>
          <cell r="D12" t="str">
            <v>NF</v>
          </cell>
        </row>
        <row r="13">
          <cell r="B13" t="str">
            <v>KP-0010</v>
          </cell>
          <cell r="C13" t="str">
            <v>TK. ASL 37</v>
          </cell>
          <cell r="D13" t="str">
            <v>NF</v>
          </cell>
        </row>
        <row r="14">
          <cell r="B14" t="str">
            <v>KP-0011</v>
          </cell>
          <cell r="C14" t="str">
            <v>AMERICAN CRANE 5299 - ASL 01</v>
          </cell>
          <cell r="D14" t="str">
            <v>NF</v>
          </cell>
        </row>
        <row r="15">
          <cell r="B15" t="str">
            <v>KP-0012</v>
          </cell>
          <cell r="C15" t="str">
            <v>HB. TMN III EX DOOR I</v>
          </cell>
          <cell r="D15" t="str">
            <v>NF</v>
          </cell>
        </row>
        <row r="16">
          <cell r="B16" t="str">
            <v>KP-0013</v>
          </cell>
          <cell r="C16" t="str">
            <v>HB. TMN IV EX DOOR IV</v>
          </cell>
          <cell r="D16" t="str">
            <v>NF</v>
          </cell>
        </row>
        <row r="17">
          <cell r="B17" t="str">
            <v>KP-0014</v>
          </cell>
          <cell r="C17" t="str">
            <v>HB. MG-I</v>
          </cell>
          <cell r="D17" t="str">
            <v>F</v>
          </cell>
        </row>
        <row r="18">
          <cell r="B18" t="str">
            <v>KP-0015</v>
          </cell>
          <cell r="C18" t="str">
            <v>HB. MG II</v>
          </cell>
          <cell r="D18" t="str">
            <v>NF</v>
          </cell>
        </row>
        <row r="19">
          <cell r="B19" t="str">
            <v>KP-0016</v>
          </cell>
          <cell r="C19" t="str">
            <v>HB. MG-III</v>
          </cell>
          <cell r="D19" t="str">
            <v>F</v>
          </cell>
        </row>
        <row r="20">
          <cell r="B20" t="str">
            <v>KP-0017</v>
          </cell>
          <cell r="C20" t="str">
            <v>TB. ASL BINTANG</v>
          </cell>
          <cell r="D20" t="str">
            <v>NF</v>
          </cell>
        </row>
        <row r="21">
          <cell r="B21" t="str">
            <v>KP-0018</v>
          </cell>
          <cell r="C21" t="str">
            <v>HB. MG-IV</v>
          </cell>
          <cell r="D21" t="str">
            <v>F</v>
          </cell>
        </row>
        <row r="22">
          <cell r="B22" t="str">
            <v>KP-0019</v>
          </cell>
          <cell r="C22" t="str">
            <v>HB. MG-VI</v>
          </cell>
          <cell r="D22" t="str">
            <v>F</v>
          </cell>
        </row>
        <row r="23">
          <cell r="B23" t="str">
            <v>KP-0020</v>
          </cell>
          <cell r="C23" t="str">
            <v>HB. MG-VII</v>
          </cell>
          <cell r="D23" t="str">
            <v>F</v>
          </cell>
        </row>
        <row r="24">
          <cell r="B24" t="str">
            <v>KP-0021</v>
          </cell>
          <cell r="C24" t="str">
            <v>HB. MG-V</v>
          </cell>
          <cell r="D24" t="str">
            <v>F</v>
          </cell>
        </row>
        <row r="25">
          <cell r="B25" t="str">
            <v>KP-0022</v>
          </cell>
          <cell r="C25" t="str">
            <v>HB. MG VIII</v>
          </cell>
          <cell r="D25" t="str">
            <v>NF</v>
          </cell>
        </row>
        <row r="26">
          <cell r="B26" t="str">
            <v>KP-0023</v>
          </cell>
          <cell r="C26" t="str">
            <v>CB. ASL-42</v>
          </cell>
          <cell r="D26" t="str">
            <v>F</v>
          </cell>
        </row>
        <row r="27">
          <cell r="B27" t="str">
            <v>KP-0024</v>
          </cell>
          <cell r="C27" t="str">
            <v>HB. MG-IX</v>
          </cell>
          <cell r="D27" t="str">
            <v>NF</v>
          </cell>
        </row>
        <row r="28">
          <cell r="B28" t="str">
            <v>KP-0025</v>
          </cell>
          <cell r="C28" t="str">
            <v>LCT. TOTAL-I</v>
          </cell>
          <cell r="D28" t="str">
            <v>F</v>
          </cell>
        </row>
        <row r="29">
          <cell r="B29" t="str">
            <v>KP-0026</v>
          </cell>
          <cell r="C29" t="str">
            <v>LCT. TOTAL-II</v>
          </cell>
          <cell r="D29" t="str">
            <v>F</v>
          </cell>
        </row>
        <row r="30">
          <cell r="B30" t="str">
            <v>KP-0027</v>
          </cell>
          <cell r="C30" t="str">
            <v>LCT. TOTAL-III</v>
          </cell>
          <cell r="D30" t="str">
            <v>F</v>
          </cell>
        </row>
        <row r="31">
          <cell r="B31" t="str">
            <v>KP-0028</v>
          </cell>
          <cell r="C31" t="str">
            <v>TB. ASL PRIMA II</v>
          </cell>
          <cell r="D31" t="str">
            <v>F</v>
          </cell>
        </row>
        <row r="32">
          <cell r="B32" t="str">
            <v>KP-0029</v>
          </cell>
          <cell r="C32" t="str">
            <v>CB. SM 33</v>
          </cell>
          <cell r="D32" t="str">
            <v>NF</v>
          </cell>
        </row>
        <row r="33">
          <cell r="B33" t="str">
            <v>KP-0030</v>
          </cell>
          <cell r="C33" t="str">
            <v>TB. MANUNGGAL II</v>
          </cell>
          <cell r="D33" t="str">
            <v>F</v>
          </cell>
        </row>
        <row r="34">
          <cell r="B34" t="str">
            <v>KP-0031</v>
          </cell>
          <cell r="C34" t="str">
            <v>SB.WAHANA 09</v>
          </cell>
          <cell r="D34" t="str">
            <v>NF</v>
          </cell>
        </row>
        <row r="35">
          <cell r="B35" t="str">
            <v>KP-0032</v>
          </cell>
          <cell r="C35" t="str">
            <v>HB. ASL PRIMA IX</v>
          </cell>
          <cell r="D35" t="str">
            <v>NF</v>
          </cell>
        </row>
        <row r="36">
          <cell r="B36" t="str">
            <v>KP-0033</v>
          </cell>
          <cell r="C36" t="str">
            <v>HB. ASL PRIMA X</v>
          </cell>
          <cell r="D36" t="str">
            <v>NF</v>
          </cell>
        </row>
        <row r="37">
          <cell r="B37" t="str">
            <v>KP-0034</v>
          </cell>
          <cell r="C37" t="str">
            <v>TB. ASL PRIMA VI</v>
          </cell>
          <cell r="D37" t="str">
            <v>F</v>
          </cell>
        </row>
        <row r="38">
          <cell r="B38" t="str">
            <v>KP-0035</v>
          </cell>
          <cell r="C38" t="str">
            <v>LCT. TOTAL FINAELF</v>
          </cell>
          <cell r="D38" t="str">
            <v>F</v>
          </cell>
        </row>
        <row r="39">
          <cell r="B39" t="str">
            <v>KP-0036</v>
          </cell>
          <cell r="C39" t="str">
            <v>FORKLIFT TOYOTA</v>
          </cell>
          <cell r="D39" t="str">
            <v>NF</v>
          </cell>
        </row>
        <row r="40">
          <cell r="B40" t="str">
            <v>KP-0037</v>
          </cell>
          <cell r="C40" t="str">
            <v>HB. SM-121</v>
          </cell>
          <cell r="D40" t="str">
            <v>F</v>
          </cell>
        </row>
        <row r="41">
          <cell r="B41" t="str">
            <v>KP-0038</v>
          </cell>
          <cell r="C41" t="str">
            <v>HB. SM-122</v>
          </cell>
          <cell r="D41" t="str">
            <v>F</v>
          </cell>
        </row>
        <row r="42">
          <cell r="B42" t="str">
            <v>KP-0039</v>
          </cell>
          <cell r="C42" t="str">
            <v>TB. ASL HARMONI II</v>
          </cell>
          <cell r="D42" t="str">
            <v>F</v>
          </cell>
        </row>
        <row r="43">
          <cell r="B43" t="str">
            <v>KP-0040</v>
          </cell>
          <cell r="C43" t="str">
            <v>TB. ASL HARMONI III</v>
          </cell>
          <cell r="D43" t="str">
            <v>NF</v>
          </cell>
        </row>
        <row r="44">
          <cell r="B44" t="str">
            <v>KP-0041</v>
          </cell>
          <cell r="C44" t="str">
            <v>TB. ASL HARMONI V</v>
          </cell>
          <cell r="D44" t="str">
            <v>NF</v>
          </cell>
        </row>
        <row r="45">
          <cell r="B45" t="str">
            <v>KP-0042</v>
          </cell>
          <cell r="C45" t="str">
            <v>LIEBHERR CRANE - ASL 9</v>
          </cell>
          <cell r="D45" t="str">
            <v>NF</v>
          </cell>
        </row>
        <row r="46">
          <cell r="B46" t="str">
            <v>KP-0044</v>
          </cell>
          <cell r="C46" t="str">
            <v>LIEBHERR CRANE - ASL 10</v>
          </cell>
          <cell r="D46" t="str">
            <v>NF</v>
          </cell>
        </row>
        <row r="47">
          <cell r="B47" t="str">
            <v>KP-0045</v>
          </cell>
          <cell r="C47" t="str">
            <v>TB. ASL PROSPER II</v>
          </cell>
          <cell r="D47" t="str">
            <v>F</v>
          </cell>
        </row>
        <row r="48">
          <cell r="B48" t="str">
            <v>KP-0046</v>
          </cell>
          <cell r="C48" t="str">
            <v>TK. ASL 99</v>
          </cell>
          <cell r="D48" t="str">
            <v>F</v>
          </cell>
        </row>
        <row r="49">
          <cell r="B49" t="str">
            <v>KP-0047</v>
          </cell>
          <cell r="C49" t="str">
            <v>TB. ASL PROSPER III</v>
          </cell>
          <cell r="D49" t="str">
            <v>F</v>
          </cell>
        </row>
        <row r="50">
          <cell r="B50" t="str">
            <v>KP-0048</v>
          </cell>
          <cell r="C50" t="str">
            <v>CB. JASA MARINE V</v>
          </cell>
          <cell r="D50" t="str">
            <v>NF</v>
          </cell>
        </row>
        <row r="51">
          <cell r="B51" t="str">
            <v>KP-0049</v>
          </cell>
          <cell r="C51" t="str">
            <v>MV. QAL RANGER</v>
          </cell>
          <cell r="D51" t="str">
            <v>F</v>
          </cell>
        </row>
        <row r="52">
          <cell r="B52" t="str">
            <v>KP-0050</v>
          </cell>
          <cell r="C52" t="str">
            <v>TB. POLKA</v>
          </cell>
          <cell r="D52" t="str">
            <v>NF</v>
          </cell>
        </row>
        <row r="53">
          <cell r="B53" t="str">
            <v>KP-0052</v>
          </cell>
          <cell r="C53" t="str">
            <v>VIBRO HAMMER 20H4-ENGINE CAT 3306</v>
          </cell>
          <cell r="D53" t="str">
            <v>NF</v>
          </cell>
        </row>
        <row r="54">
          <cell r="B54" t="str">
            <v>KP-0053</v>
          </cell>
          <cell r="C54" t="str">
            <v>TB. ASL PRIMA III</v>
          </cell>
          <cell r="D54" t="str">
            <v>F</v>
          </cell>
        </row>
        <row r="55">
          <cell r="B55" t="str">
            <v>KP-0054</v>
          </cell>
          <cell r="C55" t="str">
            <v>TB. ASL PRIMA V</v>
          </cell>
          <cell r="D55" t="str">
            <v>F</v>
          </cell>
        </row>
        <row r="56">
          <cell r="B56" t="str">
            <v>KP-0056</v>
          </cell>
          <cell r="C56" t="str">
            <v>TK. ASL VI</v>
          </cell>
          <cell r="D56" t="str">
            <v>F</v>
          </cell>
        </row>
        <row r="57">
          <cell r="B57" t="str">
            <v>KP-0058</v>
          </cell>
          <cell r="C57" t="str">
            <v>TK. ASL 10</v>
          </cell>
          <cell r="D57" t="str">
            <v>F</v>
          </cell>
        </row>
        <row r="58">
          <cell r="B58" t="str">
            <v>KP-0059</v>
          </cell>
          <cell r="C58" t="str">
            <v>CB. ASL 27</v>
          </cell>
          <cell r="D58" t="str">
            <v>NF</v>
          </cell>
        </row>
        <row r="59">
          <cell r="B59" t="str">
            <v>KP-0060</v>
          </cell>
          <cell r="C59" t="str">
            <v>TB. BORA I</v>
          </cell>
          <cell r="D59" t="str">
            <v>NF</v>
          </cell>
        </row>
        <row r="60">
          <cell r="B60" t="str">
            <v>KP-0061</v>
          </cell>
          <cell r="C60" t="str">
            <v>TB. BORA II</v>
          </cell>
          <cell r="D60" t="str">
            <v>F</v>
          </cell>
        </row>
        <row r="61">
          <cell r="B61" t="str">
            <v>KP-0062</v>
          </cell>
          <cell r="C61" t="str">
            <v>TB. BORA III</v>
          </cell>
          <cell r="D61" t="str">
            <v>F</v>
          </cell>
        </row>
        <row r="62">
          <cell r="B62" t="str">
            <v>KP-0063</v>
          </cell>
          <cell r="C62" t="str">
            <v>LCT. BORA V</v>
          </cell>
          <cell r="D62" t="str">
            <v>F</v>
          </cell>
        </row>
        <row r="63">
          <cell r="B63" t="str">
            <v>KP-0064</v>
          </cell>
          <cell r="C63" t="str">
            <v>LCT. BORA VI</v>
          </cell>
          <cell r="D63" t="str">
            <v>F</v>
          </cell>
        </row>
        <row r="64">
          <cell r="B64" t="str">
            <v>KP-0065</v>
          </cell>
          <cell r="C64" t="str">
            <v>LCT. BORA VII</v>
          </cell>
          <cell r="D64" t="str">
            <v>F</v>
          </cell>
        </row>
        <row r="65">
          <cell r="B65" t="str">
            <v>KP-0067</v>
          </cell>
          <cell r="C65" t="str">
            <v>TB. TANGO</v>
          </cell>
          <cell r="D65" t="str">
            <v>NF</v>
          </cell>
        </row>
        <row r="66">
          <cell r="B66" t="str">
            <v>KP-0068</v>
          </cell>
          <cell r="C66" t="str">
            <v>TB. SAMBA</v>
          </cell>
          <cell r="D66" t="str">
            <v>NF</v>
          </cell>
        </row>
        <row r="67">
          <cell r="B67" t="str">
            <v>KP-0070</v>
          </cell>
          <cell r="C67" t="str">
            <v>TK. KOMARITIM 405</v>
          </cell>
          <cell r="D67" t="str">
            <v>NF</v>
          </cell>
        </row>
        <row r="68">
          <cell r="B68" t="str">
            <v>KP-0071</v>
          </cell>
          <cell r="C68" t="str">
            <v>TK. SINAR XI</v>
          </cell>
          <cell r="D68" t="str">
            <v>NF</v>
          </cell>
        </row>
        <row r="69">
          <cell r="B69" t="str">
            <v>KP-0072</v>
          </cell>
          <cell r="C69" t="str">
            <v>TK. MANUNGGAL 150</v>
          </cell>
          <cell r="D69" t="str">
            <v>F</v>
          </cell>
        </row>
        <row r="70">
          <cell r="B70" t="str">
            <v>KP-0073</v>
          </cell>
          <cell r="C70" t="str">
            <v>TB. MANUNGGAL I</v>
          </cell>
          <cell r="D70" t="str">
            <v>F</v>
          </cell>
        </row>
        <row r="71">
          <cell r="B71" t="str">
            <v>KP-0074</v>
          </cell>
          <cell r="C71" t="str">
            <v>TK. JOVIAL MARINER I</v>
          </cell>
          <cell r="D71" t="str">
            <v>NF</v>
          </cell>
        </row>
        <row r="72">
          <cell r="B72" t="str">
            <v>KP-0075</v>
          </cell>
          <cell r="C72" t="str">
            <v>TK. JOVIAL MARINER II</v>
          </cell>
          <cell r="D72" t="str">
            <v>NF</v>
          </cell>
        </row>
        <row r="73">
          <cell r="B73" t="str">
            <v>KP-0076</v>
          </cell>
          <cell r="C73" t="str">
            <v>TK. WHORTY MARINER I</v>
          </cell>
          <cell r="D73" t="str">
            <v>NF</v>
          </cell>
        </row>
        <row r="74">
          <cell r="B74" t="str">
            <v>KP-0077</v>
          </cell>
          <cell r="C74" t="str">
            <v>AMERICAN CRANE 9299 - ASL 13</v>
          </cell>
          <cell r="D74" t="str">
            <v>NF</v>
          </cell>
        </row>
        <row r="75">
          <cell r="B75" t="str">
            <v>KP-0078</v>
          </cell>
          <cell r="C75" t="str">
            <v>CB. TMN 25-01</v>
          </cell>
          <cell r="D75" t="str">
            <v>NF</v>
          </cell>
        </row>
        <row r="76">
          <cell r="B76" t="str">
            <v>KP-0079</v>
          </cell>
          <cell r="C76" t="str">
            <v>AMERICAN CRANE 5299 - ASL 02</v>
          </cell>
          <cell r="D76" t="str">
            <v>NF</v>
          </cell>
        </row>
        <row r="77">
          <cell r="B77" t="str">
            <v>KP-0080</v>
          </cell>
          <cell r="C77" t="str">
            <v>AMERICAN CRANE 9260 - ASL 04</v>
          </cell>
          <cell r="D77" t="str">
            <v>NF</v>
          </cell>
        </row>
        <row r="78">
          <cell r="B78" t="str">
            <v>KP-0081</v>
          </cell>
          <cell r="C78" t="str">
            <v>AMERICAN CRANE 599C - ASL 05</v>
          </cell>
          <cell r="D78" t="str">
            <v>NF</v>
          </cell>
        </row>
        <row r="79">
          <cell r="B79" t="str">
            <v>KP-0082</v>
          </cell>
          <cell r="C79" t="str">
            <v>AMERICAN CRANE 7220 - ASL 06</v>
          </cell>
          <cell r="D79" t="str">
            <v>NF</v>
          </cell>
        </row>
        <row r="80">
          <cell r="B80" t="str">
            <v>KP-0083</v>
          </cell>
          <cell r="C80" t="str">
            <v>AMERICAN CRANE 999C- ASL 07</v>
          </cell>
          <cell r="D80" t="str">
            <v>NF</v>
          </cell>
        </row>
        <row r="81">
          <cell r="B81" t="str">
            <v>KP-0084</v>
          </cell>
          <cell r="C81" t="str">
            <v>AMERICAN CRANE 999C - ASL 08</v>
          </cell>
          <cell r="D81" t="str">
            <v>NF</v>
          </cell>
        </row>
        <row r="82">
          <cell r="B82" t="str">
            <v>KP-0085</v>
          </cell>
          <cell r="C82" t="str">
            <v>LINK BELT CRANE LS78RS</v>
          </cell>
          <cell r="D82" t="str">
            <v>NF</v>
          </cell>
        </row>
        <row r="83">
          <cell r="B83" t="str">
            <v>KP-0086</v>
          </cell>
          <cell r="C83" t="str">
            <v>MOBIL PANTHER KT 8065 AG</v>
          </cell>
          <cell r="D83" t="str">
            <v>NF</v>
          </cell>
        </row>
        <row r="84">
          <cell r="B84" t="str">
            <v>KP-0087</v>
          </cell>
          <cell r="C84" t="str">
            <v>MOBIL L-300 KT 8239 BO</v>
          </cell>
          <cell r="D84" t="str">
            <v>NF</v>
          </cell>
        </row>
      </sheetData>
      <sheetData sheetId="24" refreshError="1"/>
      <sheetData sheetId="25" refreshError="1"/>
      <sheetData sheetId="26"/>
      <sheetData sheetId="27"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RC"/>
      <sheetName val="L-R"/>
      <sheetName val="L-R FISK"/>
      <sheetName val="LRF"/>
      <sheetName val="LTD"/>
      <sheetName val="ARKA"/>
      <sheetName val="CTT"/>
      <sheetName val="PJLS"/>
      <sheetName val="ALK"/>
      <sheetName val="HU"/>
      <sheetName val="BBLR"/>
      <sheetName val="BBNRC"/>
      <sheetName val="PENY"/>
      <sheetName val="PU"/>
      <sheetName val="Rincian"/>
      <sheetName val="AKTIVA"/>
      <sheetName val="UM"/>
      <sheetName val="HKK"/>
      <sheetName val="PK"/>
      <sheetName val="HPP"/>
      <sheetName val="NL"/>
      <sheetName val="BL"/>
      <sheetName val="BOK"/>
      <sheetName val="Tabel"/>
      <sheetName val="PDP"/>
      <sheetName val="PL"/>
      <sheetName val="DAPUR"/>
      <sheetName val="Aktiva Tetap"/>
    </sheetNames>
    <sheetDataSet>
      <sheetData sheetId="0"/>
      <sheetData sheetId="1">
        <row r="36">
          <cell r="B36" t="str">
            <v>Pendapatan Non Operasional</v>
          </cell>
        </row>
      </sheetData>
      <sheetData sheetId="2" refreshError="1"/>
      <sheetData sheetId="3" refreshError="1"/>
      <sheetData sheetId="4"/>
      <sheetData sheetId="5" refreshError="1"/>
      <sheetData sheetId="6" refreshError="1"/>
      <sheetData sheetId="7"/>
      <sheetData sheetId="8"/>
      <sheetData sheetId="9" refreshError="1"/>
      <sheetData sheetId="10"/>
      <sheetData sheetId="1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ow r="49">
          <cell r="I49">
            <v>0</v>
          </cell>
        </row>
      </sheetData>
      <sheetData sheetId="21" refreshError="1"/>
      <sheetData sheetId="22" refreshError="1"/>
      <sheetData sheetId="23">
        <row r="4">
          <cell r="B4" t="str">
            <v>KP-0001</v>
          </cell>
          <cell r="C4" t="str">
            <v>Qal Ranger</v>
          </cell>
          <cell r="D4" t="str">
            <v>F</v>
          </cell>
        </row>
        <row r="5">
          <cell r="B5" t="str">
            <v>KP-0002</v>
          </cell>
          <cell r="C5" t="str">
            <v>TK. WHORTY MARINER 2</v>
          </cell>
          <cell r="D5" t="str">
            <v>NF</v>
          </cell>
        </row>
        <row r="6">
          <cell r="B6" t="str">
            <v>KP-0003</v>
          </cell>
          <cell r="C6" t="str">
            <v>TK. ASL 19</v>
          </cell>
          <cell r="D6" t="str">
            <v>NF</v>
          </cell>
        </row>
        <row r="7">
          <cell r="B7" t="str">
            <v>KP-0004</v>
          </cell>
          <cell r="C7" t="str">
            <v>AMERICAN CRANE 999C - ASL 03</v>
          </cell>
          <cell r="D7" t="str">
            <v>NF</v>
          </cell>
        </row>
        <row r="8">
          <cell r="B8" t="str">
            <v>KP-0005</v>
          </cell>
          <cell r="C8" t="str">
            <v>AMERICAN CRANE 9260 - ASL 12</v>
          </cell>
          <cell r="D8" t="str">
            <v>NF</v>
          </cell>
        </row>
        <row r="9">
          <cell r="B9" t="str">
            <v>KP-0006</v>
          </cell>
          <cell r="C9" t="str">
            <v>TK. ASL PRIMA VII</v>
          </cell>
          <cell r="D9" t="str">
            <v>F</v>
          </cell>
        </row>
        <row r="10">
          <cell r="B10" t="str">
            <v>KP-0007</v>
          </cell>
          <cell r="C10" t="str">
            <v>TK. ASL PRIMA VIII</v>
          </cell>
          <cell r="D10" t="str">
            <v>F</v>
          </cell>
        </row>
        <row r="11">
          <cell r="B11" t="str">
            <v>KP-0008</v>
          </cell>
          <cell r="C11" t="str">
            <v>CB. ASL 28</v>
          </cell>
          <cell r="D11" t="str">
            <v>F</v>
          </cell>
        </row>
        <row r="12">
          <cell r="B12" t="str">
            <v>KP-0009</v>
          </cell>
          <cell r="C12" t="str">
            <v>TK. ASL 9</v>
          </cell>
          <cell r="D12" t="str">
            <v>NF</v>
          </cell>
        </row>
        <row r="13">
          <cell r="B13" t="str">
            <v>KP-0010</v>
          </cell>
          <cell r="C13" t="str">
            <v>TK. ASL 37</v>
          </cell>
          <cell r="D13" t="str">
            <v>NF</v>
          </cell>
        </row>
        <row r="14">
          <cell r="B14" t="str">
            <v>KP-0011</v>
          </cell>
          <cell r="C14" t="str">
            <v>AMERICAN CRANE 5299 - ASL 01</v>
          </cell>
          <cell r="D14" t="str">
            <v>NF</v>
          </cell>
        </row>
        <row r="15">
          <cell r="B15" t="str">
            <v>KP-0012</v>
          </cell>
          <cell r="C15" t="str">
            <v>HB. TMN III EX DOOR I</v>
          </cell>
          <cell r="D15" t="str">
            <v>NF</v>
          </cell>
        </row>
        <row r="16">
          <cell r="B16" t="str">
            <v>KP-0013</v>
          </cell>
          <cell r="C16" t="str">
            <v>HB. TMN IV EX DOOR IV</v>
          </cell>
          <cell r="D16" t="str">
            <v>NF</v>
          </cell>
        </row>
        <row r="17">
          <cell r="B17" t="str">
            <v>KP-0014</v>
          </cell>
          <cell r="C17" t="str">
            <v>HB. MG-I</v>
          </cell>
          <cell r="D17" t="str">
            <v>F</v>
          </cell>
        </row>
        <row r="18">
          <cell r="B18" t="str">
            <v>KP-0015</v>
          </cell>
          <cell r="C18" t="str">
            <v>HB. MG II</v>
          </cell>
          <cell r="D18" t="str">
            <v>NF</v>
          </cell>
        </row>
        <row r="19">
          <cell r="B19" t="str">
            <v>KP-0016</v>
          </cell>
          <cell r="C19" t="str">
            <v>HB. MG-III</v>
          </cell>
          <cell r="D19" t="str">
            <v>F</v>
          </cell>
        </row>
        <row r="20">
          <cell r="B20" t="str">
            <v>KP-0017</v>
          </cell>
          <cell r="C20" t="str">
            <v>TB. ASL BINTANG</v>
          </cell>
          <cell r="D20" t="str">
            <v>NF</v>
          </cell>
        </row>
        <row r="21">
          <cell r="B21" t="str">
            <v>KP-0018</v>
          </cell>
          <cell r="C21" t="str">
            <v>HB. MG-IV</v>
          </cell>
          <cell r="D21" t="str">
            <v>F</v>
          </cell>
        </row>
        <row r="22">
          <cell r="B22" t="str">
            <v>KP-0019</v>
          </cell>
          <cell r="C22" t="str">
            <v>HB. MG-VI</v>
          </cell>
          <cell r="D22" t="str">
            <v>F</v>
          </cell>
        </row>
        <row r="23">
          <cell r="B23" t="str">
            <v>KP-0020</v>
          </cell>
          <cell r="C23" t="str">
            <v>HB. MG-VII</v>
          </cell>
          <cell r="D23" t="str">
            <v>F</v>
          </cell>
        </row>
        <row r="24">
          <cell r="B24" t="str">
            <v>KP-0021</v>
          </cell>
          <cell r="C24" t="str">
            <v>HB. MG-V</v>
          </cell>
          <cell r="D24" t="str">
            <v>F</v>
          </cell>
        </row>
        <row r="25">
          <cell r="B25" t="str">
            <v>KP-0022</v>
          </cell>
          <cell r="C25" t="str">
            <v>HB. MG VIII</v>
          </cell>
          <cell r="D25" t="str">
            <v>NF</v>
          </cell>
        </row>
        <row r="26">
          <cell r="B26" t="str">
            <v>KP-0023</v>
          </cell>
          <cell r="C26" t="str">
            <v>CB. ASL-42</v>
          </cell>
          <cell r="D26" t="str">
            <v>F</v>
          </cell>
        </row>
        <row r="27">
          <cell r="B27" t="str">
            <v>KP-0024</v>
          </cell>
          <cell r="C27" t="str">
            <v>HB. MG-IX</v>
          </cell>
          <cell r="D27" t="str">
            <v>NF</v>
          </cell>
        </row>
        <row r="28">
          <cell r="B28" t="str">
            <v>KP-0025</v>
          </cell>
          <cell r="C28" t="str">
            <v>LCT. TOTAL-I</v>
          </cell>
          <cell r="D28" t="str">
            <v>F</v>
          </cell>
        </row>
        <row r="29">
          <cell r="B29" t="str">
            <v>KP-0026</v>
          </cell>
          <cell r="C29" t="str">
            <v>LCT. TOTAL-II</v>
          </cell>
          <cell r="D29" t="str">
            <v>F</v>
          </cell>
        </row>
        <row r="30">
          <cell r="B30" t="str">
            <v>KP-0027</v>
          </cell>
          <cell r="C30" t="str">
            <v>LCT. TOTAL-III</v>
          </cell>
          <cell r="D30" t="str">
            <v>F</v>
          </cell>
        </row>
        <row r="31">
          <cell r="B31" t="str">
            <v>KP-0028</v>
          </cell>
          <cell r="C31" t="str">
            <v>TB. ASL PRIMA II</v>
          </cell>
          <cell r="D31" t="str">
            <v>F</v>
          </cell>
        </row>
        <row r="32">
          <cell r="B32" t="str">
            <v>KP-0029</v>
          </cell>
          <cell r="C32" t="str">
            <v>CB. SM 33</v>
          </cell>
          <cell r="D32" t="str">
            <v>NF</v>
          </cell>
        </row>
        <row r="33">
          <cell r="B33" t="str">
            <v>KP-0030</v>
          </cell>
          <cell r="C33" t="str">
            <v>TB. MANUNGGAL II</v>
          </cell>
          <cell r="D33" t="str">
            <v>F</v>
          </cell>
        </row>
        <row r="34">
          <cell r="B34" t="str">
            <v>KP-0031</v>
          </cell>
          <cell r="C34" t="str">
            <v>SB.WAHANA 09</v>
          </cell>
          <cell r="D34" t="str">
            <v>NF</v>
          </cell>
        </row>
        <row r="35">
          <cell r="B35" t="str">
            <v>KP-0032</v>
          </cell>
          <cell r="C35" t="str">
            <v>HB. ASL PRIMA IX</v>
          </cell>
          <cell r="D35" t="str">
            <v>NF</v>
          </cell>
        </row>
        <row r="36">
          <cell r="B36" t="str">
            <v>KP-0033</v>
          </cell>
          <cell r="C36" t="str">
            <v>HB. ASL PRIMA X</v>
          </cell>
          <cell r="D36" t="str">
            <v>NF</v>
          </cell>
        </row>
        <row r="37">
          <cell r="B37" t="str">
            <v>KP-0034</v>
          </cell>
          <cell r="C37" t="str">
            <v>TB. ASL PRIMA VI</v>
          </cell>
          <cell r="D37" t="str">
            <v>F</v>
          </cell>
        </row>
        <row r="38">
          <cell r="B38" t="str">
            <v>KP-0035</v>
          </cell>
          <cell r="C38" t="str">
            <v>LCT. TOTAL FINAELF</v>
          </cell>
          <cell r="D38" t="str">
            <v>F</v>
          </cell>
        </row>
        <row r="39">
          <cell r="B39" t="str">
            <v>KP-0036</v>
          </cell>
          <cell r="C39" t="str">
            <v>FORKLIFT TOYOTA</v>
          </cell>
          <cell r="D39" t="str">
            <v>NF</v>
          </cell>
        </row>
        <row r="40">
          <cell r="B40" t="str">
            <v>KP-0037</v>
          </cell>
          <cell r="C40" t="str">
            <v>HB. SM-121</v>
          </cell>
          <cell r="D40" t="str">
            <v>F</v>
          </cell>
        </row>
        <row r="41">
          <cell r="B41" t="str">
            <v>KP-0038</v>
          </cell>
          <cell r="C41" t="str">
            <v>HB. SM-122</v>
          </cell>
          <cell r="D41" t="str">
            <v>F</v>
          </cell>
        </row>
        <row r="42">
          <cell r="B42" t="str">
            <v>KP-0039</v>
          </cell>
          <cell r="C42" t="str">
            <v>TB. ASL HARMONI II</v>
          </cell>
          <cell r="D42" t="str">
            <v>F</v>
          </cell>
        </row>
        <row r="43">
          <cell r="B43" t="str">
            <v>KP-0040</v>
          </cell>
          <cell r="C43" t="str">
            <v>TB. ASL HARMONI III</v>
          </cell>
          <cell r="D43" t="str">
            <v>NF</v>
          </cell>
        </row>
        <row r="44">
          <cell r="B44" t="str">
            <v>KP-0041</v>
          </cell>
          <cell r="C44" t="str">
            <v>TB. ASL HARMONI V</v>
          </cell>
          <cell r="D44" t="str">
            <v>NF</v>
          </cell>
        </row>
        <row r="45">
          <cell r="B45" t="str">
            <v>KP-0042</v>
          </cell>
          <cell r="C45" t="str">
            <v>LIEBHERR CRANE - ASL 9</v>
          </cell>
          <cell r="D45" t="str">
            <v>NF</v>
          </cell>
        </row>
        <row r="46">
          <cell r="B46" t="str">
            <v>KP-0044</v>
          </cell>
          <cell r="C46" t="str">
            <v>LIEBHERR CRANE - ASL 10</v>
          </cell>
          <cell r="D46" t="str">
            <v>NF</v>
          </cell>
        </row>
        <row r="47">
          <cell r="B47" t="str">
            <v>KP-0045</v>
          </cell>
          <cell r="C47" t="str">
            <v>TB. ASL PROSPER II</v>
          </cell>
          <cell r="D47" t="str">
            <v>F</v>
          </cell>
        </row>
        <row r="48">
          <cell r="B48" t="str">
            <v>KP-0046</v>
          </cell>
          <cell r="C48" t="str">
            <v>TK. ASL 99</v>
          </cell>
          <cell r="D48" t="str">
            <v>F</v>
          </cell>
        </row>
        <row r="49">
          <cell r="B49" t="str">
            <v>KP-0047</v>
          </cell>
          <cell r="C49" t="str">
            <v>TB. ASL PROSPER III</v>
          </cell>
          <cell r="D49" t="str">
            <v>F</v>
          </cell>
        </row>
        <row r="50">
          <cell r="B50" t="str">
            <v>KP-0048</v>
          </cell>
          <cell r="C50" t="str">
            <v>CB. JASA MARINE V</v>
          </cell>
          <cell r="D50" t="str">
            <v>NF</v>
          </cell>
        </row>
        <row r="51">
          <cell r="B51" t="str">
            <v>KP-0049</v>
          </cell>
          <cell r="C51" t="str">
            <v>MV. QAL RANGER</v>
          </cell>
          <cell r="D51" t="str">
            <v>F</v>
          </cell>
        </row>
        <row r="52">
          <cell r="B52" t="str">
            <v>KP-0050</v>
          </cell>
          <cell r="C52" t="str">
            <v>TB. POLKA</v>
          </cell>
          <cell r="D52" t="str">
            <v>NF</v>
          </cell>
        </row>
        <row r="53">
          <cell r="B53" t="str">
            <v>KP-0052</v>
          </cell>
          <cell r="C53" t="str">
            <v>VIBRO HAMMER 20H4-ENGINE CAT 3306</v>
          </cell>
          <cell r="D53" t="str">
            <v>NF</v>
          </cell>
        </row>
        <row r="54">
          <cell r="B54" t="str">
            <v>KP-0053</v>
          </cell>
          <cell r="C54" t="str">
            <v>TB. ASL PRIMA III</v>
          </cell>
          <cell r="D54" t="str">
            <v>F</v>
          </cell>
        </row>
        <row r="55">
          <cell r="B55" t="str">
            <v>KP-0054</v>
          </cell>
          <cell r="C55" t="str">
            <v>TB. ASL PRIMA V</v>
          </cell>
          <cell r="D55" t="str">
            <v>F</v>
          </cell>
        </row>
        <row r="56">
          <cell r="B56" t="str">
            <v>KP-0056</v>
          </cell>
          <cell r="C56" t="str">
            <v>TK. ASL VI</v>
          </cell>
          <cell r="D56" t="str">
            <v>F</v>
          </cell>
        </row>
        <row r="57">
          <cell r="B57" t="str">
            <v>KP-0058</v>
          </cell>
          <cell r="C57" t="str">
            <v>TK. ASL 10</v>
          </cell>
          <cell r="D57" t="str">
            <v>F</v>
          </cell>
        </row>
        <row r="58">
          <cell r="B58" t="str">
            <v>KP-0059</v>
          </cell>
          <cell r="C58" t="str">
            <v>CB. ASL 27</v>
          </cell>
          <cell r="D58" t="str">
            <v>NF</v>
          </cell>
        </row>
        <row r="59">
          <cell r="B59" t="str">
            <v>KP-0060</v>
          </cell>
          <cell r="C59" t="str">
            <v>TB. BORA I</v>
          </cell>
          <cell r="D59" t="str">
            <v>NF</v>
          </cell>
        </row>
        <row r="60">
          <cell r="B60" t="str">
            <v>KP-0061</v>
          </cell>
          <cell r="C60" t="str">
            <v>TB. BORA II</v>
          </cell>
          <cell r="D60" t="str">
            <v>F</v>
          </cell>
        </row>
        <row r="61">
          <cell r="B61" t="str">
            <v>KP-0062</v>
          </cell>
          <cell r="C61" t="str">
            <v>TB. BORA III</v>
          </cell>
          <cell r="D61" t="str">
            <v>F</v>
          </cell>
        </row>
        <row r="62">
          <cell r="B62" t="str">
            <v>KP-0063</v>
          </cell>
          <cell r="C62" t="str">
            <v>LCT. BORA V</v>
          </cell>
          <cell r="D62" t="str">
            <v>F</v>
          </cell>
        </row>
        <row r="63">
          <cell r="B63" t="str">
            <v>KP-0064</v>
          </cell>
          <cell r="C63" t="str">
            <v>LCT. BORA VI</v>
          </cell>
          <cell r="D63" t="str">
            <v>F</v>
          </cell>
        </row>
        <row r="64">
          <cell r="B64" t="str">
            <v>KP-0065</v>
          </cell>
          <cell r="C64" t="str">
            <v>LCT. BORA VII</v>
          </cell>
          <cell r="D64" t="str">
            <v>F</v>
          </cell>
        </row>
        <row r="65">
          <cell r="B65" t="str">
            <v>KP-0067</v>
          </cell>
          <cell r="C65" t="str">
            <v>TB. TANGO</v>
          </cell>
          <cell r="D65" t="str">
            <v>NF</v>
          </cell>
        </row>
        <row r="66">
          <cell r="B66" t="str">
            <v>KP-0068</v>
          </cell>
          <cell r="C66" t="str">
            <v>TB. SAMBA</v>
          </cell>
          <cell r="D66" t="str">
            <v>NF</v>
          </cell>
        </row>
        <row r="67">
          <cell r="B67" t="str">
            <v>KP-0070</v>
          </cell>
          <cell r="C67" t="str">
            <v>TK. KOMARITIM 405</v>
          </cell>
          <cell r="D67" t="str">
            <v>NF</v>
          </cell>
        </row>
        <row r="68">
          <cell r="B68" t="str">
            <v>KP-0071</v>
          </cell>
          <cell r="C68" t="str">
            <v>TK. SINAR XI</v>
          </cell>
          <cell r="D68" t="str">
            <v>NF</v>
          </cell>
        </row>
        <row r="69">
          <cell r="B69" t="str">
            <v>KP-0072</v>
          </cell>
          <cell r="C69" t="str">
            <v>TK. MANUNGGAL 150</v>
          </cell>
          <cell r="D69" t="str">
            <v>F</v>
          </cell>
        </row>
        <row r="70">
          <cell r="B70" t="str">
            <v>KP-0073</v>
          </cell>
          <cell r="C70" t="str">
            <v>TB. MANUNGGAL I</v>
          </cell>
          <cell r="D70" t="str">
            <v>F</v>
          </cell>
        </row>
        <row r="71">
          <cell r="B71" t="str">
            <v>KP-0074</v>
          </cell>
          <cell r="C71" t="str">
            <v>TK. JOVIAL MARINER I</v>
          </cell>
          <cell r="D71" t="str">
            <v>NF</v>
          </cell>
        </row>
        <row r="72">
          <cell r="B72" t="str">
            <v>KP-0075</v>
          </cell>
          <cell r="C72" t="str">
            <v>TK. JOVIAL MARINER II</v>
          </cell>
          <cell r="D72" t="str">
            <v>NF</v>
          </cell>
        </row>
        <row r="73">
          <cell r="B73" t="str">
            <v>KP-0076</v>
          </cell>
          <cell r="C73" t="str">
            <v>TK. WHORTY MARINER I</v>
          </cell>
          <cell r="D73" t="str">
            <v>NF</v>
          </cell>
        </row>
        <row r="74">
          <cell r="B74" t="str">
            <v>KP-0077</v>
          </cell>
          <cell r="C74" t="str">
            <v>AMERICAN CRANE 9299 - ASL 13</v>
          </cell>
          <cell r="D74" t="str">
            <v>NF</v>
          </cell>
        </row>
        <row r="75">
          <cell r="B75" t="str">
            <v>KP-0078</v>
          </cell>
          <cell r="C75" t="str">
            <v>CB. TMN 25-01</v>
          </cell>
          <cell r="D75" t="str">
            <v>NF</v>
          </cell>
        </row>
        <row r="76">
          <cell r="B76" t="str">
            <v>KP-0079</v>
          </cell>
          <cell r="C76" t="str">
            <v>AMERICAN CRANE 5299 - ASL 02</v>
          </cell>
          <cell r="D76" t="str">
            <v>NF</v>
          </cell>
        </row>
        <row r="77">
          <cell r="B77" t="str">
            <v>KP-0080</v>
          </cell>
          <cell r="C77" t="str">
            <v>AMERICAN CRANE 9260 - ASL 04</v>
          </cell>
          <cell r="D77" t="str">
            <v>NF</v>
          </cell>
        </row>
        <row r="78">
          <cell r="B78" t="str">
            <v>KP-0081</v>
          </cell>
          <cell r="C78" t="str">
            <v>AMERICAN CRANE 599C - ASL 05</v>
          </cell>
          <cell r="D78" t="str">
            <v>NF</v>
          </cell>
        </row>
        <row r="79">
          <cell r="B79" t="str">
            <v>KP-0082</v>
          </cell>
          <cell r="C79" t="str">
            <v>AMERICAN CRANE 7220 - ASL 06</v>
          </cell>
          <cell r="D79" t="str">
            <v>NF</v>
          </cell>
        </row>
        <row r="80">
          <cell r="B80" t="str">
            <v>KP-0083</v>
          </cell>
          <cell r="C80" t="str">
            <v>AMERICAN CRANE 999C- ASL 07</v>
          </cell>
          <cell r="D80" t="str">
            <v>NF</v>
          </cell>
        </row>
        <row r="81">
          <cell r="B81" t="str">
            <v>KP-0084</v>
          </cell>
          <cell r="C81" t="str">
            <v>AMERICAN CRANE 999C - ASL 08</v>
          </cell>
          <cell r="D81" t="str">
            <v>NF</v>
          </cell>
        </row>
        <row r="82">
          <cell r="B82" t="str">
            <v>KP-0085</v>
          </cell>
          <cell r="C82" t="str">
            <v>LINK BELT CRANE LS78RS</v>
          </cell>
          <cell r="D82" t="str">
            <v>NF</v>
          </cell>
        </row>
        <row r="83">
          <cell r="B83" t="str">
            <v>KP-0086</v>
          </cell>
          <cell r="C83" t="str">
            <v>MOBIL PANTHER KT 8065 AG</v>
          </cell>
          <cell r="D83" t="str">
            <v>NF</v>
          </cell>
        </row>
        <row r="84">
          <cell r="B84" t="str">
            <v>KP-0087</v>
          </cell>
          <cell r="C84" t="str">
            <v>MOBIL L-300 KT 8239 BO</v>
          </cell>
          <cell r="D84" t="str">
            <v>NF</v>
          </cell>
        </row>
      </sheetData>
      <sheetData sheetId="24" refreshError="1"/>
      <sheetData sheetId="25" refreshError="1"/>
      <sheetData sheetId="26"/>
      <sheetData sheetId="27"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RC"/>
      <sheetName val="L-R"/>
      <sheetName val="L-R FISK"/>
      <sheetName val="LRF"/>
      <sheetName val="LTD"/>
      <sheetName val="ARKA"/>
      <sheetName val="CTT"/>
      <sheetName val="PJLS"/>
      <sheetName val="ALK"/>
      <sheetName val="HU"/>
      <sheetName val="BBLR"/>
      <sheetName val="BBNRC"/>
      <sheetName val="PENY"/>
      <sheetName val="PU"/>
      <sheetName val="Rincian"/>
      <sheetName val="AKTIVA"/>
      <sheetName val="UM"/>
      <sheetName val="HKK"/>
      <sheetName val="PK"/>
      <sheetName val="HPP"/>
      <sheetName val="NL"/>
      <sheetName val="BL"/>
      <sheetName val="BOK"/>
      <sheetName val="Tabel"/>
      <sheetName val="PDP"/>
      <sheetName val="PL"/>
      <sheetName val="DAPUR"/>
      <sheetName val="Aktiva Tetap"/>
    </sheetNames>
    <sheetDataSet>
      <sheetData sheetId="0"/>
      <sheetData sheetId="1">
        <row r="36">
          <cell r="B36" t="str">
            <v>Pendapatan Non Operasional</v>
          </cell>
        </row>
      </sheetData>
      <sheetData sheetId="2" refreshError="1"/>
      <sheetData sheetId="3" refreshError="1"/>
      <sheetData sheetId="4"/>
      <sheetData sheetId="5" refreshError="1"/>
      <sheetData sheetId="6" refreshError="1"/>
      <sheetData sheetId="7"/>
      <sheetData sheetId="8"/>
      <sheetData sheetId="9" refreshError="1"/>
      <sheetData sheetId="10"/>
      <sheetData sheetId="1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ow r="49">
          <cell r="I49">
            <v>0</v>
          </cell>
        </row>
      </sheetData>
      <sheetData sheetId="21" refreshError="1"/>
      <sheetData sheetId="22" refreshError="1"/>
      <sheetData sheetId="23">
        <row r="4">
          <cell r="B4" t="str">
            <v>KP-0001</v>
          </cell>
          <cell r="C4" t="str">
            <v>Qal Ranger</v>
          </cell>
          <cell r="D4" t="str">
            <v>F</v>
          </cell>
        </row>
        <row r="5">
          <cell r="B5" t="str">
            <v>KP-0002</v>
          </cell>
          <cell r="C5" t="str">
            <v>TK. WHORTY MARINER 2</v>
          </cell>
          <cell r="D5" t="str">
            <v>NF</v>
          </cell>
        </row>
        <row r="6">
          <cell r="B6" t="str">
            <v>KP-0003</v>
          </cell>
          <cell r="C6" t="str">
            <v>TK. ASL 19</v>
          </cell>
          <cell r="D6" t="str">
            <v>NF</v>
          </cell>
        </row>
        <row r="7">
          <cell r="B7" t="str">
            <v>KP-0004</v>
          </cell>
          <cell r="C7" t="str">
            <v>AMERICAN CRANE 999C - ASL 03</v>
          </cell>
          <cell r="D7" t="str">
            <v>NF</v>
          </cell>
        </row>
        <row r="8">
          <cell r="B8" t="str">
            <v>KP-0005</v>
          </cell>
          <cell r="C8" t="str">
            <v>AMERICAN CRANE 9260 - ASL 12</v>
          </cell>
          <cell r="D8" t="str">
            <v>NF</v>
          </cell>
        </row>
        <row r="9">
          <cell r="B9" t="str">
            <v>KP-0006</v>
          </cell>
          <cell r="C9" t="str">
            <v>TK. ASL PRIMA VII</v>
          </cell>
          <cell r="D9" t="str">
            <v>F</v>
          </cell>
        </row>
        <row r="10">
          <cell r="B10" t="str">
            <v>KP-0007</v>
          </cell>
          <cell r="C10" t="str">
            <v>TK. ASL PRIMA VIII</v>
          </cell>
          <cell r="D10" t="str">
            <v>F</v>
          </cell>
        </row>
        <row r="11">
          <cell r="B11" t="str">
            <v>KP-0008</v>
          </cell>
          <cell r="C11" t="str">
            <v>CB. ASL 28</v>
          </cell>
          <cell r="D11" t="str">
            <v>F</v>
          </cell>
        </row>
        <row r="12">
          <cell r="B12" t="str">
            <v>KP-0009</v>
          </cell>
          <cell r="C12" t="str">
            <v>TK. ASL 9</v>
          </cell>
          <cell r="D12" t="str">
            <v>NF</v>
          </cell>
        </row>
        <row r="13">
          <cell r="B13" t="str">
            <v>KP-0010</v>
          </cell>
          <cell r="C13" t="str">
            <v>TK. ASL 37</v>
          </cell>
          <cell r="D13" t="str">
            <v>NF</v>
          </cell>
        </row>
        <row r="14">
          <cell r="B14" t="str">
            <v>KP-0011</v>
          </cell>
          <cell r="C14" t="str">
            <v>AMERICAN CRANE 5299 - ASL 01</v>
          </cell>
          <cell r="D14" t="str">
            <v>NF</v>
          </cell>
        </row>
        <row r="15">
          <cell r="B15" t="str">
            <v>KP-0012</v>
          </cell>
          <cell r="C15" t="str">
            <v>HB. TMN III EX DOOR I</v>
          </cell>
          <cell r="D15" t="str">
            <v>NF</v>
          </cell>
        </row>
        <row r="16">
          <cell r="B16" t="str">
            <v>KP-0013</v>
          </cell>
          <cell r="C16" t="str">
            <v>HB. TMN IV EX DOOR IV</v>
          </cell>
          <cell r="D16" t="str">
            <v>NF</v>
          </cell>
        </row>
        <row r="17">
          <cell r="B17" t="str">
            <v>KP-0014</v>
          </cell>
          <cell r="C17" t="str">
            <v>HB. MG-I</v>
          </cell>
          <cell r="D17" t="str">
            <v>F</v>
          </cell>
        </row>
        <row r="18">
          <cell r="B18" t="str">
            <v>KP-0015</v>
          </cell>
          <cell r="C18" t="str">
            <v>HB. MG II</v>
          </cell>
          <cell r="D18" t="str">
            <v>NF</v>
          </cell>
        </row>
        <row r="19">
          <cell r="B19" t="str">
            <v>KP-0016</v>
          </cell>
          <cell r="C19" t="str">
            <v>HB. MG-III</v>
          </cell>
          <cell r="D19" t="str">
            <v>F</v>
          </cell>
        </row>
        <row r="20">
          <cell r="B20" t="str">
            <v>KP-0017</v>
          </cell>
          <cell r="C20" t="str">
            <v>TB. ASL BINTANG</v>
          </cell>
          <cell r="D20" t="str">
            <v>NF</v>
          </cell>
        </row>
        <row r="21">
          <cell r="B21" t="str">
            <v>KP-0018</v>
          </cell>
          <cell r="C21" t="str">
            <v>HB. MG-IV</v>
          </cell>
          <cell r="D21" t="str">
            <v>F</v>
          </cell>
        </row>
        <row r="22">
          <cell r="B22" t="str">
            <v>KP-0019</v>
          </cell>
          <cell r="C22" t="str">
            <v>HB. MG-VI</v>
          </cell>
          <cell r="D22" t="str">
            <v>F</v>
          </cell>
        </row>
        <row r="23">
          <cell r="B23" t="str">
            <v>KP-0020</v>
          </cell>
          <cell r="C23" t="str">
            <v>HB. MG-VII</v>
          </cell>
          <cell r="D23" t="str">
            <v>F</v>
          </cell>
        </row>
        <row r="24">
          <cell r="B24" t="str">
            <v>KP-0021</v>
          </cell>
          <cell r="C24" t="str">
            <v>HB. MG-V</v>
          </cell>
          <cell r="D24" t="str">
            <v>F</v>
          </cell>
        </row>
        <row r="25">
          <cell r="B25" t="str">
            <v>KP-0022</v>
          </cell>
          <cell r="C25" t="str">
            <v>HB. MG VIII</v>
          </cell>
          <cell r="D25" t="str">
            <v>NF</v>
          </cell>
        </row>
        <row r="26">
          <cell r="B26" t="str">
            <v>KP-0023</v>
          </cell>
          <cell r="C26" t="str">
            <v>CB. ASL-42</v>
          </cell>
          <cell r="D26" t="str">
            <v>F</v>
          </cell>
        </row>
        <row r="27">
          <cell r="B27" t="str">
            <v>KP-0024</v>
          </cell>
          <cell r="C27" t="str">
            <v>HB. MG-IX</v>
          </cell>
          <cell r="D27" t="str">
            <v>NF</v>
          </cell>
        </row>
        <row r="28">
          <cell r="B28" t="str">
            <v>KP-0025</v>
          </cell>
          <cell r="C28" t="str">
            <v>LCT. TOTAL-I</v>
          </cell>
          <cell r="D28" t="str">
            <v>F</v>
          </cell>
        </row>
        <row r="29">
          <cell r="B29" t="str">
            <v>KP-0026</v>
          </cell>
          <cell r="C29" t="str">
            <v>LCT. TOTAL-II</v>
          </cell>
          <cell r="D29" t="str">
            <v>F</v>
          </cell>
        </row>
        <row r="30">
          <cell r="B30" t="str">
            <v>KP-0027</v>
          </cell>
          <cell r="C30" t="str">
            <v>LCT. TOTAL-III</v>
          </cell>
          <cell r="D30" t="str">
            <v>F</v>
          </cell>
        </row>
        <row r="31">
          <cell r="B31" t="str">
            <v>KP-0028</v>
          </cell>
          <cell r="C31" t="str">
            <v>TB. ASL PRIMA II</v>
          </cell>
          <cell r="D31" t="str">
            <v>F</v>
          </cell>
        </row>
        <row r="32">
          <cell r="B32" t="str">
            <v>KP-0029</v>
          </cell>
          <cell r="C32" t="str">
            <v>CB. SM 33</v>
          </cell>
          <cell r="D32" t="str">
            <v>NF</v>
          </cell>
        </row>
        <row r="33">
          <cell r="B33" t="str">
            <v>KP-0030</v>
          </cell>
          <cell r="C33" t="str">
            <v>TB. MANUNGGAL II</v>
          </cell>
          <cell r="D33" t="str">
            <v>F</v>
          </cell>
        </row>
        <row r="34">
          <cell r="B34" t="str">
            <v>KP-0031</v>
          </cell>
          <cell r="C34" t="str">
            <v>SB.WAHANA 09</v>
          </cell>
          <cell r="D34" t="str">
            <v>NF</v>
          </cell>
        </row>
        <row r="35">
          <cell r="B35" t="str">
            <v>KP-0032</v>
          </cell>
          <cell r="C35" t="str">
            <v>HB. ASL PRIMA IX</v>
          </cell>
          <cell r="D35" t="str">
            <v>NF</v>
          </cell>
        </row>
        <row r="36">
          <cell r="B36" t="str">
            <v>KP-0033</v>
          </cell>
          <cell r="C36" t="str">
            <v>HB. ASL PRIMA X</v>
          </cell>
          <cell r="D36" t="str">
            <v>NF</v>
          </cell>
        </row>
        <row r="37">
          <cell r="B37" t="str">
            <v>KP-0034</v>
          </cell>
          <cell r="C37" t="str">
            <v>TB. ASL PRIMA VI</v>
          </cell>
          <cell r="D37" t="str">
            <v>F</v>
          </cell>
        </row>
        <row r="38">
          <cell r="B38" t="str">
            <v>KP-0035</v>
          </cell>
          <cell r="C38" t="str">
            <v>LCT. TOTAL FINAELF</v>
          </cell>
          <cell r="D38" t="str">
            <v>F</v>
          </cell>
        </row>
        <row r="39">
          <cell r="B39" t="str">
            <v>KP-0036</v>
          </cell>
          <cell r="C39" t="str">
            <v>FORKLIFT TOYOTA</v>
          </cell>
          <cell r="D39" t="str">
            <v>NF</v>
          </cell>
        </row>
        <row r="40">
          <cell r="B40" t="str">
            <v>KP-0037</v>
          </cell>
          <cell r="C40" t="str">
            <v>HB. SM-121</v>
          </cell>
          <cell r="D40" t="str">
            <v>F</v>
          </cell>
        </row>
        <row r="41">
          <cell r="B41" t="str">
            <v>KP-0038</v>
          </cell>
          <cell r="C41" t="str">
            <v>HB. SM-122</v>
          </cell>
          <cell r="D41" t="str">
            <v>F</v>
          </cell>
        </row>
        <row r="42">
          <cell r="B42" t="str">
            <v>KP-0039</v>
          </cell>
          <cell r="C42" t="str">
            <v>TB. ASL HARMONI II</v>
          </cell>
          <cell r="D42" t="str">
            <v>F</v>
          </cell>
        </row>
        <row r="43">
          <cell r="B43" t="str">
            <v>KP-0040</v>
          </cell>
          <cell r="C43" t="str">
            <v>TB. ASL HARMONI III</v>
          </cell>
          <cell r="D43" t="str">
            <v>NF</v>
          </cell>
        </row>
        <row r="44">
          <cell r="B44" t="str">
            <v>KP-0041</v>
          </cell>
          <cell r="C44" t="str">
            <v>TB. ASL HARMONI V</v>
          </cell>
          <cell r="D44" t="str">
            <v>NF</v>
          </cell>
        </row>
        <row r="45">
          <cell r="B45" t="str">
            <v>KP-0042</v>
          </cell>
          <cell r="C45" t="str">
            <v>LIEBHERR CRANE - ASL 9</v>
          </cell>
          <cell r="D45" t="str">
            <v>NF</v>
          </cell>
        </row>
        <row r="46">
          <cell r="B46" t="str">
            <v>KP-0044</v>
          </cell>
          <cell r="C46" t="str">
            <v>LIEBHERR CRANE - ASL 10</v>
          </cell>
          <cell r="D46" t="str">
            <v>NF</v>
          </cell>
        </row>
        <row r="47">
          <cell r="B47" t="str">
            <v>KP-0045</v>
          </cell>
          <cell r="C47" t="str">
            <v>TB. ASL PROSPER II</v>
          </cell>
          <cell r="D47" t="str">
            <v>F</v>
          </cell>
        </row>
        <row r="48">
          <cell r="B48" t="str">
            <v>KP-0046</v>
          </cell>
          <cell r="C48" t="str">
            <v>TK. ASL 99</v>
          </cell>
          <cell r="D48" t="str">
            <v>F</v>
          </cell>
        </row>
        <row r="49">
          <cell r="B49" t="str">
            <v>KP-0047</v>
          </cell>
          <cell r="C49" t="str">
            <v>TB. ASL PROSPER III</v>
          </cell>
          <cell r="D49" t="str">
            <v>F</v>
          </cell>
        </row>
        <row r="50">
          <cell r="B50" t="str">
            <v>KP-0048</v>
          </cell>
          <cell r="C50" t="str">
            <v>CB. JASA MARINE V</v>
          </cell>
          <cell r="D50" t="str">
            <v>NF</v>
          </cell>
        </row>
        <row r="51">
          <cell r="B51" t="str">
            <v>KP-0049</v>
          </cell>
          <cell r="C51" t="str">
            <v>MV. QAL RANGER</v>
          </cell>
          <cell r="D51" t="str">
            <v>F</v>
          </cell>
        </row>
        <row r="52">
          <cell r="B52" t="str">
            <v>KP-0050</v>
          </cell>
          <cell r="C52" t="str">
            <v>TB. POLKA</v>
          </cell>
          <cell r="D52" t="str">
            <v>NF</v>
          </cell>
        </row>
        <row r="53">
          <cell r="B53" t="str">
            <v>KP-0052</v>
          </cell>
          <cell r="C53" t="str">
            <v>VIBRO HAMMER 20H4-ENGINE CAT 3306</v>
          </cell>
          <cell r="D53" t="str">
            <v>NF</v>
          </cell>
        </row>
        <row r="54">
          <cell r="B54" t="str">
            <v>KP-0053</v>
          </cell>
          <cell r="C54" t="str">
            <v>TB. ASL PRIMA III</v>
          </cell>
          <cell r="D54" t="str">
            <v>F</v>
          </cell>
        </row>
        <row r="55">
          <cell r="B55" t="str">
            <v>KP-0054</v>
          </cell>
          <cell r="C55" t="str">
            <v>TB. ASL PRIMA V</v>
          </cell>
          <cell r="D55" t="str">
            <v>F</v>
          </cell>
        </row>
        <row r="56">
          <cell r="B56" t="str">
            <v>KP-0056</v>
          </cell>
          <cell r="C56" t="str">
            <v>TK. ASL VI</v>
          </cell>
          <cell r="D56" t="str">
            <v>F</v>
          </cell>
        </row>
        <row r="57">
          <cell r="B57" t="str">
            <v>KP-0058</v>
          </cell>
          <cell r="C57" t="str">
            <v>TK. ASL 10</v>
          </cell>
          <cell r="D57" t="str">
            <v>F</v>
          </cell>
        </row>
        <row r="58">
          <cell r="B58" t="str">
            <v>KP-0059</v>
          </cell>
          <cell r="C58" t="str">
            <v>CB. ASL 27</v>
          </cell>
          <cell r="D58" t="str">
            <v>NF</v>
          </cell>
        </row>
        <row r="59">
          <cell r="B59" t="str">
            <v>KP-0060</v>
          </cell>
          <cell r="C59" t="str">
            <v>TB. BORA I</v>
          </cell>
          <cell r="D59" t="str">
            <v>NF</v>
          </cell>
        </row>
        <row r="60">
          <cell r="B60" t="str">
            <v>KP-0061</v>
          </cell>
          <cell r="C60" t="str">
            <v>TB. BORA II</v>
          </cell>
          <cell r="D60" t="str">
            <v>F</v>
          </cell>
        </row>
        <row r="61">
          <cell r="B61" t="str">
            <v>KP-0062</v>
          </cell>
          <cell r="C61" t="str">
            <v>TB. BORA III</v>
          </cell>
          <cell r="D61" t="str">
            <v>F</v>
          </cell>
        </row>
        <row r="62">
          <cell r="B62" t="str">
            <v>KP-0063</v>
          </cell>
          <cell r="C62" t="str">
            <v>LCT. BORA V</v>
          </cell>
          <cell r="D62" t="str">
            <v>F</v>
          </cell>
        </row>
        <row r="63">
          <cell r="B63" t="str">
            <v>KP-0064</v>
          </cell>
          <cell r="C63" t="str">
            <v>LCT. BORA VI</v>
          </cell>
          <cell r="D63" t="str">
            <v>F</v>
          </cell>
        </row>
        <row r="64">
          <cell r="B64" t="str">
            <v>KP-0065</v>
          </cell>
          <cell r="C64" t="str">
            <v>LCT. BORA VII</v>
          </cell>
          <cell r="D64" t="str">
            <v>F</v>
          </cell>
        </row>
        <row r="65">
          <cell r="B65" t="str">
            <v>KP-0067</v>
          </cell>
          <cell r="C65" t="str">
            <v>TB. TANGO</v>
          </cell>
          <cell r="D65" t="str">
            <v>NF</v>
          </cell>
        </row>
        <row r="66">
          <cell r="B66" t="str">
            <v>KP-0068</v>
          </cell>
          <cell r="C66" t="str">
            <v>TB. SAMBA</v>
          </cell>
          <cell r="D66" t="str">
            <v>NF</v>
          </cell>
        </row>
        <row r="67">
          <cell r="B67" t="str">
            <v>KP-0070</v>
          </cell>
          <cell r="C67" t="str">
            <v>TK. KOMARITIM 405</v>
          </cell>
          <cell r="D67" t="str">
            <v>NF</v>
          </cell>
        </row>
        <row r="68">
          <cell r="B68" t="str">
            <v>KP-0071</v>
          </cell>
          <cell r="C68" t="str">
            <v>TK. SINAR XI</v>
          </cell>
          <cell r="D68" t="str">
            <v>NF</v>
          </cell>
        </row>
        <row r="69">
          <cell r="B69" t="str">
            <v>KP-0072</v>
          </cell>
          <cell r="C69" t="str">
            <v>TK. MANUNGGAL 150</v>
          </cell>
          <cell r="D69" t="str">
            <v>F</v>
          </cell>
        </row>
        <row r="70">
          <cell r="B70" t="str">
            <v>KP-0073</v>
          </cell>
          <cell r="C70" t="str">
            <v>TB. MANUNGGAL I</v>
          </cell>
          <cell r="D70" t="str">
            <v>F</v>
          </cell>
        </row>
        <row r="71">
          <cell r="B71" t="str">
            <v>KP-0074</v>
          </cell>
          <cell r="C71" t="str">
            <v>TK. JOVIAL MARINER I</v>
          </cell>
          <cell r="D71" t="str">
            <v>NF</v>
          </cell>
        </row>
        <row r="72">
          <cell r="B72" t="str">
            <v>KP-0075</v>
          </cell>
          <cell r="C72" t="str">
            <v>TK. JOVIAL MARINER II</v>
          </cell>
          <cell r="D72" t="str">
            <v>NF</v>
          </cell>
        </row>
        <row r="73">
          <cell r="B73" t="str">
            <v>KP-0076</v>
          </cell>
          <cell r="C73" t="str">
            <v>TK. WHORTY MARINER I</v>
          </cell>
          <cell r="D73" t="str">
            <v>NF</v>
          </cell>
        </row>
        <row r="74">
          <cell r="B74" t="str">
            <v>KP-0077</v>
          </cell>
          <cell r="C74" t="str">
            <v>AMERICAN CRANE 9299 - ASL 13</v>
          </cell>
          <cell r="D74" t="str">
            <v>NF</v>
          </cell>
        </row>
        <row r="75">
          <cell r="B75" t="str">
            <v>KP-0078</v>
          </cell>
          <cell r="C75" t="str">
            <v>CB. TMN 25-01</v>
          </cell>
          <cell r="D75" t="str">
            <v>NF</v>
          </cell>
        </row>
        <row r="76">
          <cell r="B76" t="str">
            <v>KP-0079</v>
          </cell>
          <cell r="C76" t="str">
            <v>AMERICAN CRANE 5299 - ASL 02</v>
          </cell>
          <cell r="D76" t="str">
            <v>NF</v>
          </cell>
        </row>
        <row r="77">
          <cell r="B77" t="str">
            <v>KP-0080</v>
          </cell>
          <cell r="C77" t="str">
            <v>AMERICAN CRANE 9260 - ASL 04</v>
          </cell>
          <cell r="D77" t="str">
            <v>NF</v>
          </cell>
        </row>
        <row r="78">
          <cell r="B78" t="str">
            <v>KP-0081</v>
          </cell>
          <cell r="C78" t="str">
            <v>AMERICAN CRANE 599C - ASL 05</v>
          </cell>
          <cell r="D78" t="str">
            <v>NF</v>
          </cell>
        </row>
        <row r="79">
          <cell r="B79" t="str">
            <v>KP-0082</v>
          </cell>
          <cell r="C79" t="str">
            <v>AMERICAN CRANE 7220 - ASL 06</v>
          </cell>
          <cell r="D79" t="str">
            <v>NF</v>
          </cell>
        </row>
        <row r="80">
          <cell r="B80" t="str">
            <v>KP-0083</v>
          </cell>
          <cell r="C80" t="str">
            <v>AMERICAN CRANE 999C- ASL 07</v>
          </cell>
          <cell r="D80" t="str">
            <v>NF</v>
          </cell>
        </row>
        <row r="81">
          <cell r="B81" t="str">
            <v>KP-0084</v>
          </cell>
          <cell r="C81" t="str">
            <v>AMERICAN CRANE 999C - ASL 08</v>
          </cell>
          <cell r="D81" t="str">
            <v>NF</v>
          </cell>
        </row>
        <row r="82">
          <cell r="B82" t="str">
            <v>KP-0085</v>
          </cell>
          <cell r="C82" t="str">
            <v>LINK BELT CRANE LS78RS</v>
          </cell>
          <cell r="D82" t="str">
            <v>NF</v>
          </cell>
        </row>
        <row r="83">
          <cell r="B83" t="str">
            <v>KP-0086</v>
          </cell>
          <cell r="C83" t="str">
            <v>MOBIL PANTHER KT 8065 AG</v>
          </cell>
          <cell r="D83" t="str">
            <v>NF</v>
          </cell>
        </row>
        <row r="84">
          <cell r="B84" t="str">
            <v>KP-0087</v>
          </cell>
          <cell r="C84" t="str">
            <v>MOBIL L-300 KT 8239 BO</v>
          </cell>
          <cell r="D84" t="str">
            <v>NF</v>
          </cell>
        </row>
      </sheetData>
      <sheetData sheetId="24" refreshError="1"/>
      <sheetData sheetId="25" refreshError="1"/>
      <sheetData sheetId="26"/>
      <sheetData sheetId="27"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l"/>
      <sheetName val="BPP"/>
      <sheetName val="Rekap"/>
    </sheetNames>
    <sheetDataSet>
      <sheetData sheetId="0">
        <row r="7">
          <cell r="B7" t="str">
            <v>KBM-001</v>
          </cell>
          <cell r="C7" t="str">
            <v>HB. MG XI</v>
          </cell>
          <cell r="D7" t="str">
            <v>FN</v>
          </cell>
          <cell r="E7" t="str">
            <v>FN</v>
          </cell>
          <cell r="F7" t="str">
            <v>FN</v>
          </cell>
          <cell r="G7" t="str">
            <v>FN</v>
          </cell>
          <cell r="H7" t="str">
            <v>FN</v>
          </cell>
          <cell r="I7" t="str">
            <v>FN</v>
          </cell>
          <cell r="J7" t="str">
            <v>FN</v>
          </cell>
          <cell r="K7" t="str">
            <v>FN</v>
          </cell>
          <cell r="L7" t="str">
            <v>FN</v>
          </cell>
          <cell r="M7" t="str">
            <v>FN</v>
          </cell>
          <cell r="N7" t="str">
            <v>FN</v>
          </cell>
          <cell r="O7" t="str">
            <v>FN</v>
          </cell>
        </row>
        <row r="8">
          <cell r="B8" t="str">
            <v>KBM-002</v>
          </cell>
          <cell r="C8" t="str">
            <v>BG. Valiant Mariner</v>
          </cell>
          <cell r="D8" t="str">
            <v>FN</v>
          </cell>
          <cell r="E8" t="str">
            <v>FN</v>
          </cell>
          <cell r="F8" t="str">
            <v>FN</v>
          </cell>
          <cell r="G8" t="str">
            <v>FN</v>
          </cell>
          <cell r="H8" t="str">
            <v>FN</v>
          </cell>
          <cell r="I8" t="str">
            <v>FN</v>
          </cell>
          <cell r="J8" t="str">
            <v>FN</v>
          </cell>
          <cell r="K8" t="str">
            <v>FN</v>
          </cell>
          <cell r="L8" t="str">
            <v>FN</v>
          </cell>
          <cell r="M8" t="str">
            <v>FN</v>
          </cell>
          <cell r="N8" t="str">
            <v>FN</v>
          </cell>
          <cell r="O8" t="str">
            <v>FN</v>
          </cell>
        </row>
        <row r="9">
          <cell r="B9" t="str">
            <v>KBM-003</v>
          </cell>
          <cell r="C9" t="str">
            <v>CB. ASL 69</v>
          </cell>
          <cell r="D9" t="str">
            <v>NF</v>
          </cell>
          <cell r="E9" t="str">
            <v>NF</v>
          </cell>
          <cell r="F9" t="str">
            <v>NF</v>
          </cell>
          <cell r="G9" t="str">
            <v>NF</v>
          </cell>
          <cell r="H9" t="str">
            <v>NF</v>
          </cell>
          <cell r="I9" t="str">
            <v>NF</v>
          </cell>
          <cell r="J9" t="str">
            <v>NF</v>
          </cell>
          <cell r="K9" t="str">
            <v>NF</v>
          </cell>
          <cell r="L9" t="str">
            <v>NF</v>
          </cell>
          <cell r="M9" t="str">
            <v>NF</v>
          </cell>
          <cell r="N9" t="str">
            <v>NF</v>
          </cell>
          <cell r="O9" t="str">
            <v>NF</v>
          </cell>
        </row>
        <row r="10">
          <cell r="B10" t="str">
            <v>KBM-004</v>
          </cell>
          <cell r="C10" t="str">
            <v>BG. AKT 151</v>
          </cell>
          <cell r="D10" t="str">
            <v>NF</v>
          </cell>
          <cell r="E10" t="str">
            <v>NF</v>
          </cell>
          <cell r="F10" t="str">
            <v>NF</v>
          </cell>
          <cell r="G10" t="str">
            <v>NF</v>
          </cell>
          <cell r="H10" t="str">
            <v>NF</v>
          </cell>
          <cell r="I10" t="str">
            <v>NF</v>
          </cell>
          <cell r="J10" t="str">
            <v>NF</v>
          </cell>
          <cell r="K10" t="str">
            <v>NF</v>
          </cell>
          <cell r="L10" t="str">
            <v>NF</v>
          </cell>
          <cell r="M10" t="str">
            <v>NF</v>
          </cell>
          <cell r="N10" t="str">
            <v>NF</v>
          </cell>
          <cell r="O10" t="str">
            <v>FN</v>
          </cell>
        </row>
        <row r="11">
          <cell r="B11" t="str">
            <v>KBM-005</v>
          </cell>
          <cell r="C11" t="str">
            <v>BG. AKT 153</v>
          </cell>
          <cell r="D11" t="str">
            <v>NF</v>
          </cell>
          <cell r="E11" t="str">
            <v>NF</v>
          </cell>
          <cell r="F11" t="str">
            <v>NF</v>
          </cell>
          <cell r="G11" t="str">
            <v>NF</v>
          </cell>
          <cell r="H11" t="str">
            <v>NF</v>
          </cell>
          <cell r="I11" t="str">
            <v>NF</v>
          </cell>
          <cell r="J11" t="str">
            <v>NF</v>
          </cell>
          <cell r="K11" t="str">
            <v>NF</v>
          </cell>
          <cell r="L11" t="str">
            <v>NF</v>
          </cell>
          <cell r="M11" t="str">
            <v>NF</v>
          </cell>
          <cell r="N11" t="str">
            <v>NF</v>
          </cell>
          <cell r="O11" t="str">
            <v>FN</v>
          </cell>
        </row>
        <row r="12">
          <cell r="B12" t="str">
            <v>KBM-006</v>
          </cell>
          <cell r="C12" t="str">
            <v>HB. ASL Hopper IX</v>
          </cell>
          <cell r="D12" t="str">
            <v>FN</v>
          </cell>
          <cell r="E12" t="str">
            <v>FN</v>
          </cell>
          <cell r="F12" t="str">
            <v>FN</v>
          </cell>
          <cell r="G12" t="str">
            <v>FN</v>
          </cell>
          <cell r="H12" t="str">
            <v>FN</v>
          </cell>
          <cell r="I12" t="str">
            <v>FN</v>
          </cell>
          <cell r="J12" t="str">
            <v>FN</v>
          </cell>
          <cell r="K12" t="str">
            <v>FN</v>
          </cell>
          <cell r="L12" t="str">
            <v>FN</v>
          </cell>
          <cell r="M12" t="str">
            <v>FN</v>
          </cell>
          <cell r="N12" t="str">
            <v>FN</v>
          </cell>
          <cell r="O12" t="str">
            <v>FN</v>
          </cell>
        </row>
        <row r="13">
          <cell r="B13" t="str">
            <v>KBM-007</v>
          </cell>
          <cell r="C13" t="str">
            <v>HB. ASL Hopper X</v>
          </cell>
          <cell r="D13" t="str">
            <v>FN</v>
          </cell>
          <cell r="E13" t="str">
            <v>FN</v>
          </cell>
          <cell r="F13" t="str">
            <v>FN</v>
          </cell>
          <cell r="G13" t="str">
            <v>FN</v>
          </cell>
          <cell r="H13" t="str">
            <v>FN</v>
          </cell>
          <cell r="I13" t="str">
            <v>FN</v>
          </cell>
          <cell r="J13" t="str">
            <v>FN</v>
          </cell>
          <cell r="K13" t="str">
            <v>FN</v>
          </cell>
          <cell r="L13" t="str">
            <v>FN</v>
          </cell>
          <cell r="M13" t="str">
            <v>FN</v>
          </cell>
          <cell r="N13" t="str">
            <v>FN</v>
          </cell>
          <cell r="O13" t="str">
            <v>FN</v>
          </cell>
        </row>
        <row r="14">
          <cell r="B14" t="str">
            <v>KBM-008</v>
          </cell>
          <cell r="C14" t="str">
            <v>HB. Capitol I</v>
          </cell>
          <cell r="D14" t="str">
            <v>FN</v>
          </cell>
          <cell r="E14" t="str">
            <v>FN</v>
          </cell>
          <cell r="F14" t="str">
            <v>FN</v>
          </cell>
          <cell r="G14" t="str">
            <v>FN</v>
          </cell>
          <cell r="H14" t="str">
            <v>FN</v>
          </cell>
          <cell r="I14" t="str">
            <v>FN</v>
          </cell>
          <cell r="J14" t="str">
            <v>FN</v>
          </cell>
          <cell r="K14" t="str">
            <v>FN</v>
          </cell>
          <cell r="L14" t="str">
            <v>FN</v>
          </cell>
          <cell r="M14" t="str">
            <v>FN</v>
          </cell>
          <cell r="N14" t="str">
            <v>FN</v>
          </cell>
          <cell r="O14" t="str">
            <v>FN</v>
          </cell>
        </row>
        <row r="15">
          <cell r="B15" t="str">
            <v>KBM-009</v>
          </cell>
          <cell r="C15" t="str">
            <v>HB. Capitol II</v>
          </cell>
          <cell r="D15" t="str">
            <v>FN</v>
          </cell>
          <cell r="E15" t="str">
            <v>FN</v>
          </cell>
          <cell r="F15" t="str">
            <v>FN</v>
          </cell>
          <cell r="G15" t="str">
            <v>FN</v>
          </cell>
          <cell r="H15" t="str">
            <v>FN</v>
          </cell>
          <cell r="I15" t="str">
            <v>FN</v>
          </cell>
          <cell r="J15" t="str">
            <v>FN</v>
          </cell>
          <cell r="K15" t="str">
            <v>FN</v>
          </cell>
          <cell r="L15" t="str">
            <v>FN</v>
          </cell>
          <cell r="M15" t="str">
            <v>FN</v>
          </cell>
          <cell r="N15" t="str">
            <v>FN</v>
          </cell>
          <cell r="O15" t="str">
            <v>FN</v>
          </cell>
        </row>
        <row r="16">
          <cell r="B16" t="str">
            <v>KBM-010</v>
          </cell>
          <cell r="C16" t="str">
            <v>HB. Capitol III</v>
          </cell>
          <cell r="D16" t="str">
            <v>FN</v>
          </cell>
          <cell r="E16" t="str">
            <v>FN</v>
          </cell>
          <cell r="F16" t="str">
            <v>FN</v>
          </cell>
          <cell r="G16" t="str">
            <v>FN</v>
          </cell>
          <cell r="H16" t="str">
            <v>FN</v>
          </cell>
          <cell r="I16" t="str">
            <v>FN</v>
          </cell>
          <cell r="J16" t="str">
            <v>FN</v>
          </cell>
          <cell r="K16" t="str">
            <v>FN</v>
          </cell>
          <cell r="L16" t="str">
            <v>FN</v>
          </cell>
          <cell r="M16" t="str">
            <v>FN</v>
          </cell>
          <cell r="N16" t="str">
            <v>FN</v>
          </cell>
          <cell r="O16" t="str">
            <v>FN</v>
          </cell>
        </row>
        <row r="17">
          <cell r="B17" t="str">
            <v>KBM-011</v>
          </cell>
          <cell r="C17" t="str">
            <v>HB. Capitol IV</v>
          </cell>
          <cell r="D17" t="str">
            <v>FN</v>
          </cell>
          <cell r="E17" t="str">
            <v>FN</v>
          </cell>
          <cell r="F17" t="str">
            <v>FN</v>
          </cell>
          <cell r="G17" t="str">
            <v>FN</v>
          </cell>
          <cell r="H17" t="str">
            <v>FN</v>
          </cell>
          <cell r="I17" t="str">
            <v>FN</v>
          </cell>
          <cell r="J17" t="str">
            <v>FN</v>
          </cell>
          <cell r="K17" t="str">
            <v>FN</v>
          </cell>
          <cell r="L17" t="str">
            <v>FN</v>
          </cell>
          <cell r="M17" t="str">
            <v>FN</v>
          </cell>
          <cell r="N17" t="str">
            <v>FN</v>
          </cell>
          <cell r="O17" t="str">
            <v>FN</v>
          </cell>
        </row>
        <row r="18">
          <cell r="B18" t="str">
            <v>KBM-012</v>
          </cell>
          <cell r="C18" t="str">
            <v>HB. MG X</v>
          </cell>
          <cell r="D18" t="str">
            <v>FN</v>
          </cell>
          <cell r="E18" t="str">
            <v>FN</v>
          </cell>
          <cell r="F18" t="str">
            <v>FN</v>
          </cell>
          <cell r="G18" t="str">
            <v>FN</v>
          </cell>
          <cell r="H18" t="str">
            <v>FN</v>
          </cell>
          <cell r="I18" t="str">
            <v>FN</v>
          </cell>
          <cell r="J18" t="str">
            <v>FN</v>
          </cell>
          <cell r="K18" t="str">
            <v>FN</v>
          </cell>
          <cell r="L18" t="str">
            <v>FN</v>
          </cell>
          <cell r="M18" t="str">
            <v>FN</v>
          </cell>
          <cell r="N18" t="str">
            <v>FN</v>
          </cell>
          <cell r="O18" t="str">
            <v>FN</v>
          </cell>
        </row>
        <row r="19">
          <cell r="B19" t="str">
            <v>KBM-013</v>
          </cell>
          <cell r="C19" t="str">
            <v>LCT. Berkat Fortuna</v>
          </cell>
          <cell r="D19" t="str">
            <v>FN</v>
          </cell>
          <cell r="E19" t="str">
            <v>FN</v>
          </cell>
          <cell r="F19" t="str">
            <v>FN</v>
          </cell>
          <cell r="G19" t="str">
            <v>FN</v>
          </cell>
          <cell r="H19" t="str">
            <v>FN</v>
          </cell>
          <cell r="I19" t="str">
            <v>FN</v>
          </cell>
          <cell r="J19" t="str">
            <v>FN</v>
          </cell>
          <cell r="K19" t="str">
            <v>FN</v>
          </cell>
          <cell r="L19" t="str">
            <v>FN</v>
          </cell>
          <cell r="M19" t="str">
            <v>FN</v>
          </cell>
          <cell r="N19" t="str">
            <v>FN</v>
          </cell>
          <cell r="O19" t="str">
            <v>FN</v>
          </cell>
        </row>
        <row r="20">
          <cell r="B20" t="str">
            <v>KBM-014</v>
          </cell>
          <cell r="C20" t="str">
            <v>LCT. Cahaya Agung 02</v>
          </cell>
          <cell r="D20" t="str">
            <v>FN</v>
          </cell>
          <cell r="E20" t="str">
            <v>FN</v>
          </cell>
          <cell r="F20" t="str">
            <v>FN</v>
          </cell>
          <cell r="G20" t="str">
            <v>FN</v>
          </cell>
          <cell r="H20" t="str">
            <v>FN</v>
          </cell>
          <cell r="I20" t="str">
            <v>FN</v>
          </cell>
          <cell r="J20" t="str">
            <v>FN</v>
          </cell>
          <cell r="K20" t="str">
            <v>FN</v>
          </cell>
          <cell r="L20" t="str">
            <v>FN</v>
          </cell>
          <cell r="M20" t="str">
            <v>FN</v>
          </cell>
          <cell r="N20" t="str">
            <v>FN</v>
          </cell>
          <cell r="O20" t="str">
            <v>FN</v>
          </cell>
        </row>
        <row r="21">
          <cell r="B21" t="str">
            <v>KBM-015</v>
          </cell>
          <cell r="C21" t="str">
            <v>LCT. Teluk Bontang</v>
          </cell>
          <cell r="D21" t="str">
            <v>FN</v>
          </cell>
          <cell r="E21" t="str">
            <v>FN</v>
          </cell>
          <cell r="F21" t="str">
            <v>FN</v>
          </cell>
          <cell r="G21" t="str">
            <v>FN</v>
          </cell>
          <cell r="H21" t="str">
            <v>FN</v>
          </cell>
          <cell r="I21" t="str">
            <v>FN</v>
          </cell>
          <cell r="J21" t="str">
            <v>FN</v>
          </cell>
          <cell r="K21" t="str">
            <v>FN</v>
          </cell>
          <cell r="L21" t="str">
            <v>FN</v>
          </cell>
          <cell r="M21" t="str">
            <v>FN</v>
          </cell>
          <cell r="N21" t="str">
            <v>FN</v>
          </cell>
          <cell r="O21" t="str">
            <v>FN</v>
          </cell>
        </row>
        <row r="22">
          <cell r="B22" t="str">
            <v>KBM-016</v>
          </cell>
          <cell r="C22" t="str">
            <v>MV. ASL Triaksa</v>
          </cell>
          <cell r="D22" t="str">
            <v>FN</v>
          </cell>
          <cell r="E22" t="str">
            <v>FN</v>
          </cell>
          <cell r="F22" t="str">
            <v>FN</v>
          </cell>
          <cell r="G22" t="str">
            <v>FN</v>
          </cell>
          <cell r="H22" t="str">
            <v>FN</v>
          </cell>
          <cell r="I22" t="str">
            <v>FN</v>
          </cell>
          <cell r="J22" t="str">
            <v>FN</v>
          </cell>
          <cell r="K22" t="str">
            <v>FN</v>
          </cell>
          <cell r="L22" t="str">
            <v>FN</v>
          </cell>
          <cell r="M22" t="str">
            <v>FN</v>
          </cell>
          <cell r="N22" t="str">
            <v>FN</v>
          </cell>
          <cell r="O22" t="str">
            <v>FN</v>
          </cell>
        </row>
        <row r="23">
          <cell r="B23" t="str">
            <v>KBM-017</v>
          </cell>
          <cell r="C23" t="str">
            <v>ST. Aquartic 6</v>
          </cell>
          <cell r="D23" t="str">
            <v>NF</v>
          </cell>
          <cell r="E23" t="str">
            <v>NF</v>
          </cell>
          <cell r="F23" t="str">
            <v>NF</v>
          </cell>
          <cell r="G23" t="str">
            <v>NF</v>
          </cell>
          <cell r="H23" t="str">
            <v>NF</v>
          </cell>
          <cell r="I23" t="str">
            <v>NF</v>
          </cell>
          <cell r="J23" t="str">
            <v>NF</v>
          </cell>
          <cell r="K23" t="str">
            <v>NF</v>
          </cell>
          <cell r="L23" t="str">
            <v>NF</v>
          </cell>
          <cell r="M23" t="str">
            <v>NF</v>
          </cell>
          <cell r="N23" t="str">
            <v>NF</v>
          </cell>
          <cell r="O23" t="str">
            <v>NF</v>
          </cell>
        </row>
        <row r="24">
          <cell r="B24" t="str">
            <v>KBM-018</v>
          </cell>
          <cell r="C24" t="str">
            <v>ST. Aquartic 9</v>
          </cell>
          <cell r="D24" t="str">
            <v>NF</v>
          </cell>
          <cell r="E24" t="str">
            <v>NF</v>
          </cell>
          <cell r="F24" t="str">
            <v>NF</v>
          </cell>
          <cell r="G24" t="str">
            <v>NF</v>
          </cell>
          <cell r="H24" t="str">
            <v>NF</v>
          </cell>
          <cell r="I24" t="str">
            <v>NF</v>
          </cell>
          <cell r="J24" t="str">
            <v>NF</v>
          </cell>
          <cell r="K24" t="str">
            <v>NF</v>
          </cell>
          <cell r="L24" t="str">
            <v>NF</v>
          </cell>
          <cell r="M24" t="str">
            <v>NF</v>
          </cell>
          <cell r="N24" t="str">
            <v>NF</v>
          </cell>
          <cell r="O24" t="str">
            <v>NF</v>
          </cell>
        </row>
        <row r="25">
          <cell r="B25" t="str">
            <v>KBM-019</v>
          </cell>
          <cell r="C25" t="str">
            <v>ST. Mediterania</v>
          </cell>
          <cell r="D25" t="str">
            <v>NF</v>
          </cell>
          <cell r="E25" t="str">
            <v>NF</v>
          </cell>
          <cell r="F25" t="str">
            <v>NF</v>
          </cell>
          <cell r="G25" t="str">
            <v>NF</v>
          </cell>
          <cell r="H25" t="str">
            <v>NF</v>
          </cell>
          <cell r="I25" t="str">
            <v>NF</v>
          </cell>
          <cell r="J25" t="str">
            <v>NF</v>
          </cell>
          <cell r="K25" t="str">
            <v>NF</v>
          </cell>
          <cell r="L25" t="str">
            <v>NF</v>
          </cell>
          <cell r="M25" t="str">
            <v>NF</v>
          </cell>
          <cell r="N25" t="str">
            <v>NF</v>
          </cell>
          <cell r="O25" t="str">
            <v>NF</v>
          </cell>
        </row>
        <row r="26">
          <cell r="B26" t="str">
            <v>KBM-020</v>
          </cell>
          <cell r="C26" t="str">
            <v>ST. Sebatik</v>
          </cell>
          <cell r="D26" t="str">
            <v>NF</v>
          </cell>
          <cell r="E26" t="str">
            <v>NF</v>
          </cell>
          <cell r="F26" t="str">
            <v>NF</v>
          </cell>
          <cell r="G26" t="str">
            <v>NF</v>
          </cell>
          <cell r="H26" t="str">
            <v>NF</v>
          </cell>
          <cell r="I26" t="str">
            <v>NF</v>
          </cell>
          <cell r="J26" t="str">
            <v>NF</v>
          </cell>
          <cell r="K26" t="str">
            <v>NF</v>
          </cell>
          <cell r="L26" t="str">
            <v>NF</v>
          </cell>
          <cell r="M26" t="str">
            <v>NF</v>
          </cell>
          <cell r="N26" t="str">
            <v>NF</v>
          </cell>
          <cell r="O26" t="str">
            <v>NF</v>
          </cell>
        </row>
        <row r="27">
          <cell r="B27" t="str">
            <v>KBM-021</v>
          </cell>
          <cell r="C27" t="str">
            <v>TB. ASL Mulia</v>
          </cell>
          <cell r="D27" t="str">
            <v>FN</v>
          </cell>
          <cell r="E27" t="str">
            <v>FN</v>
          </cell>
          <cell r="F27" t="str">
            <v>FN</v>
          </cell>
          <cell r="G27" t="str">
            <v>FN</v>
          </cell>
          <cell r="H27" t="str">
            <v>FN</v>
          </cell>
          <cell r="I27" t="str">
            <v>FN</v>
          </cell>
          <cell r="J27" t="str">
            <v>FN</v>
          </cell>
          <cell r="K27" t="str">
            <v>FN</v>
          </cell>
          <cell r="L27" t="str">
            <v>FN</v>
          </cell>
          <cell r="M27" t="str">
            <v>FN</v>
          </cell>
          <cell r="N27" t="str">
            <v>FN</v>
          </cell>
          <cell r="O27" t="str">
            <v>FN</v>
          </cell>
        </row>
        <row r="28">
          <cell r="B28" t="str">
            <v>KBM-022</v>
          </cell>
          <cell r="C28" t="str">
            <v>TB. Logindo Mighty</v>
          </cell>
          <cell r="D28" t="str">
            <v>FN</v>
          </cell>
          <cell r="E28" t="str">
            <v>FN</v>
          </cell>
          <cell r="F28" t="str">
            <v>FN</v>
          </cell>
          <cell r="G28" t="str">
            <v>FN</v>
          </cell>
          <cell r="H28" t="str">
            <v>FN</v>
          </cell>
          <cell r="I28" t="str">
            <v>FN</v>
          </cell>
          <cell r="J28" t="str">
            <v>FN</v>
          </cell>
          <cell r="K28" t="str">
            <v>FN</v>
          </cell>
          <cell r="L28" t="str">
            <v>FN</v>
          </cell>
          <cell r="M28" t="str">
            <v>FN</v>
          </cell>
          <cell r="N28" t="str">
            <v>FN</v>
          </cell>
          <cell r="O28" t="str">
            <v>FN</v>
          </cell>
        </row>
        <row r="29">
          <cell r="B29" t="str">
            <v>KBM-023</v>
          </cell>
          <cell r="C29" t="str">
            <v>TB. Setia Makmur II</v>
          </cell>
          <cell r="D29" t="str">
            <v>NF</v>
          </cell>
          <cell r="E29" t="str">
            <v>NF</v>
          </cell>
          <cell r="F29" t="str">
            <v>NF</v>
          </cell>
          <cell r="G29" t="str">
            <v>NF</v>
          </cell>
          <cell r="H29" t="str">
            <v>NF</v>
          </cell>
          <cell r="I29" t="str">
            <v>NF</v>
          </cell>
          <cell r="J29" t="str">
            <v>NF</v>
          </cell>
          <cell r="K29" t="str">
            <v>NF</v>
          </cell>
          <cell r="L29" t="str">
            <v>NF</v>
          </cell>
          <cell r="M29" t="str">
            <v>NF</v>
          </cell>
          <cell r="N29" t="str">
            <v>NF</v>
          </cell>
          <cell r="O29" t="str">
            <v>NF</v>
          </cell>
        </row>
        <row r="30">
          <cell r="B30" t="str">
            <v>KBM-024</v>
          </cell>
          <cell r="C30" t="str">
            <v>TB. Setia Makmur III</v>
          </cell>
          <cell r="D30" t="str">
            <v>NF</v>
          </cell>
          <cell r="E30" t="str">
            <v>NF</v>
          </cell>
          <cell r="F30" t="str">
            <v>NF</v>
          </cell>
          <cell r="G30" t="str">
            <v>NF</v>
          </cell>
          <cell r="H30" t="str">
            <v>NF</v>
          </cell>
          <cell r="I30" t="str">
            <v>NF</v>
          </cell>
          <cell r="J30" t="str">
            <v>NF</v>
          </cell>
          <cell r="K30" t="str">
            <v>NF</v>
          </cell>
          <cell r="L30" t="str">
            <v>NF</v>
          </cell>
          <cell r="M30" t="str">
            <v>NF</v>
          </cell>
          <cell r="N30" t="str">
            <v>NF</v>
          </cell>
          <cell r="O30" t="str">
            <v>NF</v>
          </cell>
        </row>
        <row r="31">
          <cell r="B31" t="str">
            <v>KBM-025</v>
          </cell>
          <cell r="C31" t="str">
            <v>TB. Setia Makmur V</v>
          </cell>
          <cell r="D31" t="str">
            <v>NF</v>
          </cell>
          <cell r="E31" t="str">
            <v>NF</v>
          </cell>
          <cell r="F31" t="str">
            <v>NF</v>
          </cell>
          <cell r="G31" t="str">
            <v>NF</v>
          </cell>
          <cell r="H31" t="str">
            <v>NF</v>
          </cell>
          <cell r="I31" t="str">
            <v>NF</v>
          </cell>
          <cell r="J31" t="str">
            <v>NF</v>
          </cell>
          <cell r="K31" t="str">
            <v>NF</v>
          </cell>
          <cell r="L31" t="str">
            <v>NF</v>
          </cell>
          <cell r="M31" t="str">
            <v>NF</v>
          </cell>
          <cell r="N31" t="str">
            <v>NF</v>
          </cell>
          <cell r="O31" t="str">
            <v>NF</v>
          </cell>
        </row>
        <row r="32">
          <cell r="B32" t="str">
            <v>KBM-026</v>
          </cell>
          <cell r="C32" t="str">
            <v>BG. AKT 232</v>
          </cell>
          <cell r="D32" t="str">
            <v>NF</v>
          </cell>
          <cell r="E32" t="str">
            <v>NF</v>
          </cell>
          <cell r="F32" t="str">
            <v>NF</v>
          </cell>
          <cell r="G32" t="str">
            <v>NF</v>
          </cell>
          <cell r="H32" t="str">
            <v>NF</v>
          </cell>
          <cell r="I32" t="str">
            <v>NF</v>
          </cell>
          <cell r="J32" t="str">
            <v>NF</v>
          </cell>
          <cell r="K32" t="str">
            <v>NF</v>
          </cell>
          <cell r="L32" t="str">
            <v>NF</v>
          </cell>
          <cell r="M32" t="str">
            <v>NF</v>
          </cell>
          <cell r="N32" t="str">
            <v>NF</v>
          </cell>
          <cell r="O32" t="str">
            <v>NF</v>
          </cell>
        </row>
        <row r="33">
          <cell r="B33" t="str">
            <v>KBM-027</v>
          </cell>
          <cell r="C33" t="str">
            <v>LCT. Berkat Karunia 88</v>
          </cell>
          <cell r="D33" t="str">
            <v>FN</v>
          </cell>
          <cell r="E33" t="str">
            <v>FN</v>
          </cell>
          <cell r="F33" t="str">
            <v>FN</v>
          </cell>
          <cell r="G33" t="str">
            <v>FN</v>
          </cell>
          <cell r="H33" t="str">
            <v>FN</v>
          </cell>
          <cell r="I33" t="str">
            <v>FN</v>
          </cell>
          <cell r="J33" t="str">
            <v>FN</v>
          </cell>
          <cell r="K33" t="str">
            <v>FN</v>
          </cell>
          <cell r="L33" t="str">
            <v>FN</v>
          </cell>
          <cell r="M33" t="str">
            <v>FN</v>
          </cell>
          <cell r="N33" t="str">
            <v>FN</v>
          </cell>
          <cell r="O33" t="str">
            <v>FN</v>
          </cell>
        </row>
        <row r="34">
          <cell r="B34" t="str">
            <v>KBM-028</v>
          </cell>
          <cell r="C34" t="str">
            <v>LCT. Total IV</v>
          </cell>
          <cell r="D34" t="str">
            <v>FN</v>
          </cell>
          <cell r="E34" t="str">
            <v>FN</v>
          </cell>
          <cell r="F34" t="str">
            <v>FN</v>
          </cell>
          <cell r="G34" t="str">
            <v>FN</v>
          </cell>
          <cell r="H34" t="str">
            <v>FN</v>
          </cell>
          <cell r="I34" t="str">
            <v>FN</v>
          </cell>
          <cell r="J34" t="str">
            <v>FN</v>
          </cell>
          <cell r="K34" t="str">
            <v>FN</v>
          </cell>
          <cell r="L34" t="str">
            <v>FN</v>
          </cell>
          <cell r="M34" t="str">
            <v>FN</v>
          </cell>
          <cell r="N34" t="str">
            <v>FN</v>
          </cell>
          <cell r="O34" t="str">
            <v>FN</v>
          </cell>
        </row>
        <row r="35">
          <cell r="B35" t="str">
            <v>KBM-029</v>
          </cell>
          <cell r="C35" t="str">
            <v>BG. Capitol 1801</v>
          </cell>
          <cell r="D35" t="str">
            <v>FN</v>
          </cell>
          <cell r="E35" t="str">
            <v>FN</v>
          </cell>
          <cell r="F35" t="str">
            <v>FN</v>
          </cell>
          <cell r="G35" t="str">
            <v>FN</v>
          </cell>
          <cell r="H35" t="str">
            <v>FN</v>
          </cell>
          <cell r="I35" t="str">
            <v>FN</v>
          </cell>
          <cell r="J35" t="str">
            <v>FN</v>
          </cell>
          <cell r="K35" t="str">
            <v>FN</v>
          </cell>
          <cell r="L35" t="str">
            <v>FN</v>
          </cell>
          <cell r="M35" t="str">
            <v>FN</v>
          </cell>
          <cell r="N35" t="str">
            <v>FN</v>
          </cell>
          <cell r="O35" t="str">
            <v>FN</v>
          </cell>
        </row>
        <row r="36">
          <cell r="B36" t="str">
            <v>KMB-27</v>
          </cell>
          <cell r="C36" t="str">
            <v>LCT. Total IV</v>
          </cell>
          <cell r="D36" t="str">
            <v>FN</v>
          </cell>
          <cell r="E36" t="str">
            <v>FN</v>
          </cell>
          <cell r="F36" t="str">
            <v>FN</v>
          </cell>
          <cell r="G36" t="str">
            <v>FN</v>
          </cell>
          <cell r="H36" t="str">
            <v>FN</v>
          </cell>
          <cell r="I36" t="str">
            <v>FN</v>
          </cell>
          <cell r="J36" t="str">
            <v>FN</v>
          </cell>
          <cell r="K36" t="str">
            <v>FN</v>
          </cell>
          <cell r="L36" t="str">
            <v>FN</v>
          </cell>
          <cell r="M36" t="str">
            <v>FN</v>
          </cell>
          <cell r="N36" t="str">
            <v>FN</v>
          </cell>
          <cell r="O36" t="str">
            <v>FN</v>
          </cell>
        </row>
        <row r="37">
          <cell r="B37" t="str">
            <v>KMB-28</v>
          </cell>
          <cell r="C37" t="str">
            <v>LCT. Berkat Karunia 88</v>
          </cell>
          <cell r="D37" t="str">
            <v>FN</v>
          </cell>
          <cell r="E37" t="str">
            <v>FN</v>
          </cell>
          <cell r="F37" t="str">
            <v>FN</v>
          </cell>
          <cell r="G37" t="str">
            <v>FN</v>
          </cell>
          <cell r="H37" t="str">
            <v>FN</v>
          </cell>
          <cell r="I37" t="str">
            <v>FN</v>
          </cell>
          <cell r="J37" t="str">
            <v>FN</v>
          </cell>
          <cell r="K37" t="str">
            <v>FN</v>
          </cell>
          <cell r="L37" t="str">
            <v>FN</v>
          </cell>
          <cell r="M37" t="str">
            <v>FN</v>
          </cell>
          <cell r="N37" t="str">
            <v>FN</v>
          </cell>
          <cell r="O37" t="str">
            <v>FN</v>
          </cell>
        </row>
        <row r="38">
          <cell r="B38" t="str">
            <v>KMB-29</v>
          </cell>
          <cell r="C38" t="str">
            <v>BG. Capitol 1801</v>
          </cell>
          <cell r="D38" t="str">
            <v>FN</v>
          </cell>
          <cell r="E38" t="str">
            <v>FN</v>
          </cell>
          <cell r="F38" t="str">
            <v>FN</v>
          </cell>
          <cell r="G38" t="str">
            <v>FN</v>
          </cell>
          <cell r="H38" t="str">
            <v>FN</v>
          </cell>
          <cell r="I38" t="str">
            <v>FN</v>
          </cell>
          <cell r="J38" t="str">
            <v>FN</v>
          </cell>
          <cell r="K38" t="str">
            <v>FN</v>
          </cell>
          <cell r="L38" t="str">
            <v>FN</v>
          </cell>
          <cell r="M38" t="str">
            <v>FN</v>
          </cell>
          <cell r="N38" t="str">
            <v>FN</v>
          </cell>
          <cell r="O38" t="str">
            <v>FN</v>
          </cell>
        </row>
        <row r="39">
          <cell r="B39" t="str">
            <v>KP-0001</v>
          </cell>
          <cell r="C39" t="str">
            <v>Karyawan Kantor</v>
          </cell>
          <cell r="D39" t="str">
            <v>NF</v>
          </cell>
          <cell r="E39" t="str">
            <v>NF</v>
          </cell>
          <cell r="F39" t="str">
            <v>NF</v>
          </cell>
          <cell r="G39" t="str">
            <v>NF</v>
          </cell>
          <cell r="H39" t="str">
            <v>NF</v>
          </cell>
          <cell r="I39" t="str">
            <v>NF</v>
          </cell>
          <cell r="J39" t="str">
            <v>NF</v>
          </cell>
          <cell r="K39" t="str">
            <v>NF</v>
          </cell>
          <cell r="L39" t="str">
            <v>NF</v>
          </cell>
          <cell r="M39" t="str">
            <v>NF</v>
          </cell>
          <cell r="N39" t="str">
            <v>NF</v>
          </cell>
          <cell r="O39" t="str">
            <v>NF</v>
          </cell>
        </row>
        <row r="40">
          <cell r="B40" t="str">
            <v>KP-0002</v>
          </cell>
          <cell r="C40" t="str">
            <v>BG. WHORTY MARINER II</v>
          </cell>
          <cell r="D40" t="str">
            <v>NF</v>
          </cell>
          <cell r="E40" t="str">
            <v>NF</v>
          </cell>
          <cell r="F40" t="str">
            <v>NF</v>
          </cell>
          <cell r="G40" t="str">
            <v>NF</v>
          </cell>
          <cell r="H40" t="str">
            <v>NF</v>
          </cell>
          <cell r="I40" t="str">
            <v>NF</v>
          </cell>
          <cell r="J40" t="str">
            <v>NF</v>
          </cell>
          <cell r="K40" t="str">
            <v>NF</v>
          </cell>
          <cell r="L40" t="str">
            <v>NF</v>
          </cell>
          <cell r="M40" t="str">
            <v>NF</v>
          </cell>
          <cell r="N40" t="str">
            <v>NF</v>
          </cell>
          <cell r="O40" t="str">
            <v>NF</v>
          </cell>
        </row>
        <row r="41">
          <cell r="B41" t="str">
            <v>KP-0003</v>
          </cell>
          <cell r="C41" t="str">
            <v>BG. ASL 19</v>
          </cell>
          <cell r="D41" t="str">
            <v>NF</v>
          </cell>
          <cell r="E41" t="str">
            <v>NF</v>
          </cell>
          <cell r="F41" t="str">
            <v>NF</v>
          </cell>
          <cell r="G41" t="str">
            <v>NF</v>
          </cell>
          <cell r="H41" t="str">
            <v>NF</v>
          </cell>
          <cell r="I41" t="str">
            <v>NF</v>
          </cell>
          <cell r="J41" t="str">
            <v>NF</v>
          </cell>
          <cell r="K41" t="str">
            <v>NF</v>
          </cell>
          <cell r="L41" t="str">
            <v>NF</v>
          </cell>
          <cell r="M41" t="str">
            <v>NF</v>
          </cell>
          <cell r="N41" t="str">
            <v>NF</v>
          </cell>
          <cell r="O41" t="str">
            <v>NF</v>
          </cell>
        </row>
        <row r="42">
          <cell r="B42" t="str">
            <v>KP-0004</v>
          </cell>
          <cell r="C42" t="str">
            <v>AMERICAN CRANE 999C - ASL 03</v>
          </cell>
          <cell r="D42" t="str">
            <v>NF</v>
          </cell>
          <cell r="E42" t="str">
            <v>NF</v>
          </cell>
          <cell r="F42" t="str">
            <v>NF</v>
          </cell>
          <cell r="G42" t="str">
            <v>NF</v>
          </cell>
          <cell r="H42" t="str">
            <v>NF</v>
          </cell>
          <cell r="I42" t="str">
            <v>NF</v>
          </cell>
          <cell r="J42" t="str">
            <v>NF</v>
          </cell>
          <cell r="K42" t="str">
            <v>NF</v>
          </cell>
          <cell r="L42" t="str">
            <v>NF</v>
          </cell>
          <cell r="M42" t="str">
            <v>NF</v>
          </cell>
          <cell r="N42" t="str">
            <v>NF</v>
          </cell>
          <cell r="O42" t="str">
            <v>NF</v>
          </cell>
        </row>
        <row r="43">
          <cell r="B43" t="str">
            <v>KP-0005</v>
          </cell>
          <cell r="C43" t="str">
            <v>AMERICAN CRANE 9260 - ASL 12</v>
          </cell>
          <cell r="D43" t="str">
            <v>NF</v>
          </cell>
          <cell r="E43" t="str">
            <v>NF</v>
          </cell>
          <cell r="F43" t="str">
            <v>NF</v>
          </cell>
          <cell r="G43" t="str">
            <v>NF</v>
          </cell>
          <cell r="H43" t="str">
            <v>NF</v>
          </cell>
          <cell r="I43" t="str">
            <v>NF</v>
          </cell>
          <cell r="J43" t="str">
            <v>NF</v>
          </cell>
          <cell r="K43" t="str">
            <v>NF</v>
          </cell>
          <cell r="L43" t="str">
            <v>NF</v>
          </cell>
          <cell r="M43" t="str">
            <v>NF</v>
          </cell>
          <cell r="N43" t="str">
            <v>NF</v>
          </cell>
          <cell r="O43" t="str">
            <v>NF</v>
          </cell>
        </row>
        <row r="44">
          <cell r="B44" t="str">
            <v>KP-0006</v>
          </cell>
          <cell r="C44" t="str">
            <v>HB. ASL PRIMA VII</v>
          </cell>
          <cell r="D44" t="str">
            <v>FN</v>
          </cell>
          <cell r="E44" t="str">
            <v>FN</v>
          </cell>
          <cell r="F44" t="str">
            <v>FN</v>
          </cell>
          <cell r="G44" t="str">
            <v>FN</v>
          </cell>
          <cell r="H44" t="str">
            <v>FN</v>
          </cell>
          <cell r="I44" t="str">
            <v>FN</v>
          </cell>
          <cell r="J44" t="str">
            <v>FN</v>
          </cell>
          <cell r="K44" t="str">
            <v>FN</v>
          </cell>
          <cell r="L44" t="str">
            <v>FN</v>
          </cell>
          <cell r="M44" t="str">
            <v>FN</v>
          </cell>
          <cell r="N44" t="str">
            <v>FN</v>
          </cell>
          <cell r="O44" t="str">
            <v>FN</v>
          </cell>
        </row>
        <row r="45">
          <cell r="B45" t="str">
            <v>KP-0007</v>
          </cell>
          <cell r="C45" t="str">
            <v>HB. ASL PRIMA VIII</v>
          </cell>
          <cell r="D45" t="str">
            <v>NF</v>
          </cell>
          <cell r="E45" t="str">
            <v>NF</v>
          </cell>
          <cell r="F45" t="str">
            <v>NF</v>
          </cell>
          <cell r="G45" t="str">
            <v>NF</v>
          </cell>
          <cell r="H45" t="str">
            <v>NF</v>
          </cell>
          <cell r="I45" t="str">
            <v>NF</v>
          </cell>
          <cell r="J45" t="str">
            <v>NF</v>
          </cell>
          <cell r="K45" t="str">
            <v>NF</v>
          </cell>
          <cell r="L45" t="str">
            <v>NF</v>
          </cell>
          <cell r="M45" t="str">
            <v>NF</v>
          </cell>
          <cell r="N45" t="str">
            <v>NF</v>
          </cell>
          <cell r="O45" t="str">
            <v>NF</v>
          </cell>
        </row>
        <row r="46">
          <cell r="B46" t="str">
            <v>KP-0008</v>
          </cell>
          <cell r="C46" t="str">
            <v>CB. ASL 28</v>
          </cell>
          <cell r="D46" t="str">
            <v>FN</v>
          </cell>
          <cell r="E46" t="str">
            <v>FN</v>
          </cell>
          <cell r="F46" t="str">
            <v>FN</v>
          </cell>
          <cell r="G46" t="str">
            <v>FN</v>
          </cell>
          <cell r="H46" t="str">
            <v>FN</v>
          </cell>
          <cell r="I46" t="str">
            <v>FN</v>
          </cell>
          <cell r="J46" t="str">
            <v>FN</v>
          </cell>
          <cell r="K46" t="str">
            <v>FN</v>
          </cell>
          <cell r="L46" t="str">
            <v>FN</v>
          </cell>
          <cell r="M46" t="str">
            <v>FN</v>
          </cell>
          <cell r="N46" t="str">
            <v>FN</v>
          </cell>
          <cell r="O46" t="str">
            <v>FN</v>
          </cell>
        </row>
        <row r="47">
          <cell r="B47" t="str">
            <v>KP-0009</v>
          </cell>
          <cell r="C47" t="str">
            <v>BG. ASL IX</v>
          </cell>
          <cell r="D47" t="str">
            <v>NF</v>
          </cell>
          <cell r="E47" t="str">
            <v>NF</v>
          </cell>
          <cell r="F47" t="str">
            <v>NF</v>
          </cell>
          <cell r="G47" t="str">
            <v>NF</v>
          </cell>
          <cell r="H47" t="str">
            <v>NF</v>
          </cell>
          <cell r="I47" t="str">
            <v>NF</v>
          </cell>
          <cell r="J47" t="str">
            <v>NF</v>
          </cell>
          <cell r="K47" t="str">
            <v>NF</v>
          </cell>
          <cell r="L47" t="str">
            <v>NF</v>
          </cell>
          <cell r="M47" t="str">
            <v>NF</v>
          </cell>
          <cell r="N47" t="str">
            <v>NF</v>
          </cell>
          <cell r="O47" t="str">
            <v>NF</v>
          </cell>
        </row>
        <row r="48">
          <cell r="B48" t="str">
            <v>KP-0010</v>
          </cell>
          <cell r="C48" t="str">
            <v>BG. ASL 37</v>
          </cell>
          <cell r="D48" t="str">
            <v>NF</v>
          </cell>
          <cell r="E48" t="str">
            <v>NF</v>
          </cell>
          <cell r="F48" t="str">
            <v>NF</v>
          </cell>
          <cell r="G48" t="str">
            <v>NF</v>
          </cell>
          <cell r="H48" t="str">
            <v>NF</v>
          </cell>
          <cell r="I48" t="str">
            <v>NF</v>
          </cell>
          <cell r="J48" t="str">
            <v>NF</v>
          </cell>
          <cell r="K48" t="str">
            <v>NF</v>
          </cell>
          <cell r="L48" t="str">
            <v>NF</v>
          </cell>
          <cell r="M48" t="str">
            <v>NF</v>
          </cell>
          <cell r="N48" t="str">
            <v>NF</v>
          </cell>
          <cell r="O48" t="str">
            <v>NF</v>
          </cell>
        </row>
        <row r="49">
          <cell r="B49" t="str">
            <v>KP-0011</v>
          </cell>
          <cell r="C49" t="str">
            <v>AMERICAN CRANE 5299 - ASL 01</v>
          </cell>
          <cell r="D49" t="str">
            <v>NF</v>
          </cell>
          <cell r="E49" t="str">
            <v>NF</v>
          </cell>
          <cell r="F49" t="str">
            <v>NF</v>
          </cell>
          <cell r="G49" t="str">
            <v>NF</v>
          </cell>
          <cell r="H49" t="str">
            <v>NF</v>
          </cell>
          <cell r="I49" t="str">
            <v>NF</v>
          </cell>
          <cell r="J49" t="str">
            <v>NF</v>
          </cell>
          <cell r="K49" t="str">
            <v>NF</v>
          </cell>
          <cell r="L49" t="str">
            <v>NF</v>
          </cell>
          <cell r="M49" t="str">
            <v>NF</v>
          </cell>
          <cell r="N49" t="str">
            <v>NF</v>
          </cell>
          <cell r="O49" t="str">
            <v>NF</v>
          </cell>
        </row>
        <row r="50">
          <cell r="B50" t="str">
            <v>KP-0012</v>
          </cell>
          <cell r="C50" t="str">
            <v>HB. TMN III EX DOOR I</v>
          </cell>
          <cell r="D50" t="str">
            <v>NF</v>
          </cell>
          <cell r="E50" t="str">
            <v>NF</v>
          </cell>
          <cell r="F50" t="str">
            <v>NF</v>
          </cell>
          <cell r="G50" t="str">
            <v>NF</v>
          </cell>
          <cell r="H50" t="str">
            <v>NF</v>
          </cell>
          <cell r="I50" t="str">
            <v>NF</v>
          </cell>
          <cell r="J50" t="str">
            <v>NF</v>
          </cell>
          <cell r="K50" t="str">
            <v>NF</v>
          </cell>
          <cell r="L50" t="str">
            <v>NF</v>
          </cell>
          <cell r="M50" t="str">
            <v>NF</v>
          </cell>
          <cell r="N50" t="str">
            <v>NF</v>
          </cell>
          <cell r="O50" t="str">
            <v>NF</v>
          </cell>
        </row>
        <row r="51">
          <cell r="B51" t="str">
            <v>KP-0013</v>
          </cell>
          <cell r="C51" t="str">
            <v>HB. TMN IV EX DOOR IV</v>
          </cell>
          <cell r="D51" t="str">
            <v>NF</v>
          </cell>
          <cell r="E51" t="str">
            <v>NF</v>
          </cell>
          <cell r="F51" t="str">
            <v>NF</v>
          </cell>
          <cell r="G51" t="str">
            <v>NF</v>
          </cell>
          <cell r="H51" t="str">
            <v>NF</v>
          </cell>
          <cell r="I51" t="str">
            <v>NF</v>
          </cell>
          <cell r="J51" t="str">
            <v>NF</v>
          </cell>
          <cell r="K51" t="str">
            <v>NF</v>
          </cell>
          <cell r="L51" t="str">
            <v>NF</v>
          </cell>
          <cell r="M51" t="str">
            <v>NF</v>
          </cell>
          <cell r="N51" t="str">
            <v>NF</v>
          </cell>
          <cell r="O51" t="str">
            <v>NF</v>
          </cell>
        </row>
        <row r="52">
          <cell r="B52" t="str">
            <v>KP-0014</v>
          </cell>
          <cell r="C52" t="str">
            <v>HB. MG I</v>
          </cell>
          <cell r="D52" t="str">
            <v>NF</v>
          </cell>
          <cell r="E52" t="str">
            <v>NF</v>
          </cell>
          <cell r="F52" t="str">
            <v>NF</v>
          </cell>
          <cell r="G52" t="str">
            <v>NF</v>
          </cell>
          <cell r="H52" t="str">
            <v>NF</v>
          </cell>
          <cell r="I52" t="str">
            <v>NF</v>
          </cell>
          <cell r="J52" t="str">
            <v>NF</v>
          </cell>
          <cell r="K52" t="str">
            <v>NF</v>
          </cell>
          <cell r="L52" t="str">
            <v>NF</v>
          </cell>
          <cell r="M52" t="str">
            <v>NF</v>
          </cell>
          <cell r="N52" t="str">
            <v>NF</v>
          </cell>
          <cell r="O52" t="str">
            <v>NF</v>
          </cell>
        </row>
        <row r="53">
          <cell r="B53" t="str">
            <v>KP-0015</v>
          </cell>
          <cell r="C53" t="str">
            <v>HB. MG II</v>
          </cell>
          <cell r="D53" t="str">
            <v>NF</v>
          </cell>
          <cell r="E53" t="str">
            <v>NF</v>
          </cell>
          <cell r="F53" t="str">
            <v>NF</v>
          </cell>
          <cell r="G53" t="str">
            <v>NF</v>
          </cell>
          <cell r="H53" t="str">
            <v>NF</v>
          </cell>
          <cell r="I53" t="str">
            <v>NF</v>
          </cell>
          <cell r="J53" t="str">
            <v>NF</v>
          </cell>
          <cell r="K53" t="str">
            <v>NF</v>
          </cell>
          <cell r="L53" t="str">
            <v>NF</v>
          </cell>
          <cell r="M53" t="str">
            <v>NF</v>
          </cell>
          <cell r="N53" t="str">
            <v>NF</v>
          </cell>
          <cell r="O53" t="str">
            <v>NF</v>
          </cell>
        </row>
        <row r="54">
          <cell r="B54" t="str">
            <v>KP-0016</v>
          </cell>
          <cell r="C54" t="str">
            <v>HB. MG III</v>
          </cell>
          <cell r="D54" t="str">
            <v>NF</v>
          </cell>
          <cell r="E54" t="str">
            <v>NF</v>
          </cell>
          <cell r="F54" t="str">
            <v>NF</v>
          </cell>
          <cell r="G54" t="str">
            <v>NF</v>
          </cell>
          <cell r="H54" t="str">
            <v>NF</v>
          </cell>
          <cell r="I54" t="str">
            <v>NF</v>
          </cell>
          <cell r="J54" t="str">
            <v>NF</v>
          </cell>
          <cell r="K54" t="str">
            <v>NF</v>
          </cell>
          <cell r="L54" t="str">
            <v>NF</v>
          </cell>
          <cell r="M54" t="str">
            <v>NF</v>
          </cell>
          <cell r="N54" t="str">
            <v>NF</v>
          </cell>
          <cell r="O54" t="str">
            <v>NF</v>
          </cell>
        </row>
        <row r="55">
          <cell r="B55" t="str">
            <v>KP-0017</v>
          </cell>
          <cell r="C55" t="str">
            <v>TB. ASL BINTANG</v>
          </cell>
          <cell r="D55" t="str">
            <v>FN</v>
          </cell>
          <cell r="E55" t="str">
            <v>FN</v>
          </cell>
          <cell r="F55" t="str">
            <v>FN</v>
          </cell>
          <cell r="G55" t="str">
            <v>FN</v>
          </cell>
          <cell r="H55" t="str">
            <v>FN</v>
          </cell>
          <cell r="I55" t="str">
            <v>FN</v>
          </cell>
          <cell r="J55" t="str">
            <v>FN</v>
          </cell>
          <cell r="K55" t="str">
            <v>FN</v>
          </cell>
          <cell r="L55" t="str">
            <v>FN</v>
          </cell>
          <cell r="M55" t="str">
            <v>FN</v>
          </cell>
          <cell r="N55" t="str">
            <v>FN</v>
          </cell>
          <cell r="O55" t="str">
            <v>FN</v>
          </cell>
        </row>
        <row r="56">
          <cell r="B56" t="str">
            <v>KP-0018</v>
          </cell>
          <cell r="C56" t="str">
            <v>HB. MG IV</v>
          </cell>
          <cell r="D56" t="str">
            <v>NF</v>
          </cell>
          <cell r="E56" t="str">
            <v>NF</v>
          </cell>
          <cell r="F56" t="str">
            <v>NF</v>
          </cell>
          <cell r="G56" t="str">
            <v>NF</v>
          </cell>
          <cell r="H56" t="str">
            <v>NF</v>
          </cell>
          <cell r="I56" t="str">
            <v>NF</v>
          </cell>
          <cell r="J56" t="str">
            <v>NF</v>
          </cell>
          <cell r="K56" t="str">
            <v>NF</v>
          </cell>
          <cell r="L56" t="str">
            <v>NF</v>
          </cell>
          <cell r="M56" t="str">
            <v>NF</v>
          </cell>
          <cell r="N56" t="str">
            <v>NF</v>
          </cell>
          <cell r="O56" t="str">
            <v>NF</v>
          </cell>
        </row>
        <row r="57">
          <cell r="B57" t="str">
            <v>KP-0019</v>
          </cell>
          <cell r="C57" t="str">
            <v>HB. MG VI</v>
          </cell>
          <cell r="D57" t="str">
            <v>FN</v>
          </cell>
          <cell r="E57" t="str">
            <v>FN</v>
          </cell>
          <cell r="F57" t="str">
            <v>FN</v>
          </cell>
          <cell r="G57" t="str">
            <v>FN</v>
          </cell>
          <cell r="H57" t="str">
            <v>FN</v>
          </cell>
          <cell r="I57" t="str">
            <v>FN</v>
          </cell>
          <cell r="J57" t="str">
            <v>FN</v>
          </cell>
          <cell r="K57" t="str">
            <v>FN</v>
          </cell>
          <cell r="L57" t="str">
            <v>FN</v>
          </cell>
          <cell r="M57" t="str">
            <v>FN</v>
          </cell>
          <cell r="N57" t="str">
            <v>FN</v>
          </cell>
          <cell r="O57" t="str">
            <v>FN</v>
          </cell>
        </row>
        <row r="58">
          <cell r="B58" t="str">
            <v>KP-0020</v>
          </cell>
          <cell r="C58" t="str">
            <v>HB. MG VII</v>
          </cell>
          <cell r="D58" t="str">
            <v>NF</v>
          </cell>
          <cell r="E58" t="str">
            <v>NF</v>
          </cell>
          <cell r="F58" t="str">
            <v>NF</v>
          </cell>
          <cell r="G58" t="str">
            <v>NF</v>
          </cell>
          <cell r="H58" t="str">
            <v>NF</v>
          </cell>
          <cell r="I58" t="str">
            <v>NF</v>
          </cell>
          <cell r="J58" t="str">
            <v>NF</v>
          </cell>
          <cell r="K58" t="str">
            <v>NF</v>
          </cell>
          <cell r="L58" t="str">
            <v>NF</v>
          </cell>
          <cell r="M58" t="str">
            <v>NF</v>
          </cell>
          <cell r="N58" t="str">
            <v>NF</v>
          </cell>
          <cell r="O58" t="str">
            <v>NF</v>
          </cell>
        </row>
        <row r="59">
          <cell r="B59" t="str">
            <v>KP-0021</v>
          </cell>
          <cell r="C59" t="str">
            <v>HB. MG V</v>
          </cell>
          <cell r="D59" t="str">
            <v>NF</v>
          </cell>
          <cell r="E59" t="str">
            <v>NF</v>
          </cell>
          <cell r="F59" t="str">
            <v>NF</v>
          </cell>
          <cell r="G59" t="str">
            <v>NF</v>
          </cell>
          <cell r="H59" t="str">
            <v>NF</v>
          </cell>
          <cell r="I59" t="str">
            <v>NF</v>
          </cell>
          <cell r="J59" t="str">
            <v>NF</v>
          </cell>
          <cell r="K59" t="str">
            <v>NF</v>
          </cell>
          <cell r="L59" t="str">
            <v>NF</v>
          </cell>
          <cell r="M59" t="str">
            <v>NF</v>
          </cell>
          <cell r="N59" t="str">
            <v>NF</v>
          </cell>
          <cell r="O59" t="str">
            <v>NF</v>
          </cell>
        </row>
        <row r="60">
          <cell r="B60" t="str">
            <v>KP-0022</v>
          </cell>
          <cell r="C60" t="str">
            <v>HB. MG VIII</v>
          </cell>
          <cell r="D60" t="str">
            <v>NF</v>
          </cell>
          <cell r="E60" t="str">
            <v>NF</v>
          </cell>
          <cell r="F60" t="str">
            <v>NF</v>
          </cell>
          <cell r="G60" t="str">
            <v>NF</v>
          </cell>
          <cell r="H60" t="str">
            <v>NF</v>
          </cell>
          <cell r="I60" t="str">
            <v>NF</v>
          </cell>
          <cell r="J60" t="str">
            <v>NF</v>
          </cell>
          <cell r="K60" t="str">
            <v>NF</v>
          </cell>
          <cell r="L60" t="str">
            <v>NF</v>
          </cell>
          <cell r="M60" t="str">
            <v>NF</v>
          </cell>
          <cell r="N60" t="str">
            <v>NF</v>
          </cell>
          <cell r="O60" t="str">
            <v>NF</v>
          </cell>
        </row>
        <row r="61">
          <cell r="B61" t="str">
            <v>KP-0023</v>
          </cell>
          <cell r="C61" t="str">
            <v>CB. ASL 42</v>
          </cell>
          <cell r="D61" t="str">
            <v>NF</v>
          </cell>
          <cell r="E61" t="str">
            <v>NF</v>
          </cell>
          <cell r="F61" t="str">
            <v>NF</v>
          </cell>
          <cell r="G61" t="str">
            <v>NF</v>
          </cell>
          <cell r="H61" t="str">
            <v>NF</v>
          </cell>
          <cell r="I61" t="str">
            <v>NF</v>
          </cell>
          <cell r="J61" t="str">
            <v>NF</v>
          </cell>
          <cell r="K61" t="str">
            <v>NF</v>
          </cell>
          <cell r="L61" t="str">
            <v>NF</v>
          </cell>
          <cell r="M61" t="str">
            <v>NF</v>
          </cell>
          <cell r="N61" t="str">
            <v>NF</v>
          </cell>
          <cell r="O61" t="str">
            <v>FN</v>
          </cell>
        </row>
        <row r="62">
          <cell r="B62" t="str">
            <v>KP-0024</v>
          </cell>
          <cell r="C62" t="str">
            <v>HB. MG IX</v>
          </cell>
          <cell r="D62" t="str">
            <v>NF</v>
          </cell>
          <cell r="E62" t="str">
            <v>NF</v>
          </cell>
          <cell r="F62" t="str">
            <v>NF</v>
          </cell>
          <cell r="G62" t="str">
            <v>NF</v>
          </cell>
          <cell r="H62" t="str">
            <v>NF</v>
          </cell>
          <cell r="I62" t="str">
            <v>NF</v>
          </cell>
          <cell r="J62" t="str">
            <v>NF</v>
          </cell>
          <cell r="K62" t="str">
            <v>NF</v>
          </cell>
          <cell r="L62" t="str">
            <v>NF</v>
          </cell>
          <cell r="M62" t="str">
            <v>NF</v>
          </cell>
          <cell r="N62" t="str">
            <v>NF</v>
          </cell>
          <cell r="O62" t="str">
            <v>NF</v>
          </cell>
        </row>
        <row r="63">
          <cell r="B63" t="str">
            <v>KP-0025</v>
          </cell>
          <cell r="C63" t="str">
            <v>LCT. TOTAL I</v>
          </cell>
          <cell r="D63" t="str">
            <v>FN</v>
          </cell>
          <cell r="E63" t="str">
            <v>FN</v>
          </cell>
          <cell r="F63" t="str">
            <v>FN</v>
          </cell>
          <cell r="G63" t="str">
            <v>FN</v>
          </cell>
          <cell r="H63" t="str">
            <v>FN</v>
          </cell>
          <cell r="I63" t="str">
            <v>FN</v>
          </cell>
          <cell r="J63" t="str">
            <v>FN</v>
          </cell>
          <cell r="K63" t="str">
            <v>FN</v>
          </cell>
          <cell r="L63" t="str">
            <v>FN</v>
          </cell>
          <cell r="M63" t="str">
            <v>FN</v>
          </cell>
          <cell r="N63" t="str">
            <v>FN</v>
          </cell>
          <cell r="O63" t="str">
            <v>FN</v>
          </cell>
        </row>
        <row r="64">
          <cell r="B64" t="str">
            <v>KP-0026</v>
          </cell>
          <cell r="C64" t="str">
            <v>LCT. TOTAL II</v>
          </cell>
          <cell r="D64" t="str">
            <v>FN</v>
          </cell>
          <cell r="E64" t="str">
            <v>FN</v>
          </cell>
          <cell r="F64" t="str">
            <v>FN</v>
          </cell>
          <cell r="G64" t="str">
            <v>FN</v>
          </cell>
          <cell r="H64" t="str">
            <v>FN</v>
          </cell>
          <cell r="I64" t="str">
            <v>FN</v>
          </cell>
          <cell r="J64" t="str">
            <v>FN</v>
          </cell>
          <cell r="K64" t="str">
            <v>FN</v>
          </cell>
          <cell r="L64" t="str">
            <v>FN</v>
          </cell>
          <cell r="M64" t="str">
            <v>FN</v>
          </cell>
          <cell r="N64" t="str">
            <v>FN</v>
          </cell>
          <cell r="O64" t="str">
            <v>FN</v>
          </cell>
        </row>
        <row r="65">
          <cell r="B65" t="str">
            <v>KP-0027</v>
          </cell>
          <cell r="C65" t="str">
            <v>LCT. TOTAL III</v>
          </cell>
          <cell r="D65" t="str">
            <v>FN</v>
          </cell>
          <cell r="E65" t="str">
            <v>FN</v>
          </cell>
          <cell r="F65" t="str">
            <v>FN</v>
          </cell>
          <cell r="G65" t="str">
            <v>FN</v>
          </cell>
          <cell r="H65" t="str">
            <v>FN</v>
          </cell>
          <cell r="I65" t="str">
            <v>FN</v>
          </cell>
          <cell r="J65" t="str">
            <v>FN</v>
          </cell>
          <cell r="K65" t="str">
            <v>FN</v>
          </cell>
          <cell r="L65" t="str">
            <v>FN</v>
          </cell>
          <cell r="M65" t="str">
            <v>FN</v>
          </cell>
          <cell r="N65" t="str">
            <v>FN</v>
          </cell>
          <cell r="O65" t="str">
            <v>FN</v>
          </cell>
        </row>
        <row r="66">
          <cell r="B66" t="str">
            <v>KP-0028</v>
          </cell>
          <cell r="C66" t="str">
            <v>TB. ASL PRIMA II</v>
          </cell>
          <cell r="D66" t="str">
            <v>NF</v>
          </cell>
          <cell r="E66" t="str">
            <v>NF</v>
          </cell>
          <cell r="F66" t="str">
            <v>FN</v>
          </cell>
          <cell r="G66" t="str">
            <v>NF</v>
          </cell>
          <cell r="H66" t="str">
            <v>FN</v>
          </cell>
          <cell r="I66" t="str">
            <v>FN</v>
          </cell>
          <cell r="J66" t="str">
            <v>NF</v>
          </cell>
          <cell r="K66" t="str">
            <v>NF</v>
          </cell>
          <cell r="L66" t="str">
            <v>FN</v>
          </cell>
          <cell r="M66" t="str">
            <v>FN</v>
          </cell>
          <cell r="N66" t="str">
            <v>NF</v>
          </cell>
          <cell r="O66" t="str">
            <v>NF</v>
          </cell>
        </row>
        <row r="67">
          <cell r="B67" t="str">
            <v>KP-0029</v>
          </cell>
          <cell r="C67" t="str">
            <v>CB. SM 33</v>
          </cell>
          <cell r="D67" t="str">
            <v>NF</v>
          </cell>
          <cell r="E67" t="str">
            <v>NF</v>
          </cell>
          <cell r="F67" t="str">
            <v>NF</v>
          </cell>
          <cell r="G67" t="str">
            <v>NF</v>
          </cell>
          <cell r="H67" t="str">
            <v>NF</v>
          </cell>
          <cell r="I67" t="str">
            <v>NF</v>
          </cell>
          <cell r="J67" t="str">
            <v>NF</v>
          </cell>
          <cell r="K67" t="str">
            <v>NF</v>
          </cell>
          <cell r="L67" t="str">
            <v>NF</v>
          </cell>
          <cell r="M67" t="str">
            <v>NF</v>
          </cell>
          <cell r="N67" t="str">
            <v>NF</v>
          </cell>
          <cell r="O67" t="str">
            <v>NF</v>
          </cell>
        </row>
        <row r="68">
          <cell r="B68" t="str">
            <v>KP-0030</v>
          </cell>
          <cell r="C68" t="str">
            <v>TB. MANUNGGAL II</v>
          </cell>
          <cell r="D68" t="str">
            <v>FN</v>
          </cell>
          <cell r="E68" t="str">
            <v>FN</v>
          </cell>
          <cell r="F68" t="str">
            <v>FN</v>
          </cell>
          <cell r="G68" t="str">
            <v>FN</v>
          </cell>
          <cell r="H68" t="str">
            <v>FN</v>
          </cell>
          <cell r="I68" t="str">
            <v>FN</v>
          </cell>
          <cell r="J68" t="str">
            <v>FN</v>
          </cell>
          <cell r="K68" t="str">
            <v>FN</v>
          </cell>
          <cell r="L68" t="str">
            <v>FN</v>
          </cell>
          <cell r="M68" t="str">
            <v>FN</v>
          </cell>
          <cell r="N68" t="str">
            <v>FN</v>
          </cell>
          <cell r="O68" t="str">
            <v>FN</v>
          </cell>
        </row>
        <row r="69">
          <cell r="B69" t="str">
            <v>KP-0031</v>
          </cell>
          <cell r="C69" t="str">
            <v>SB.WAHANA 09</v>
          </cell>
          <cell r="D69" t="str">
            <v>NF</v>
          </cell>
          <cell r="E69" t="str">
            <v>NF</v>
          </cell>
          <cell r="F69" t="str">
            <v>NF</v>
          </cell>
          <cell r="G69" t="str">
            <v>NF</v>
          </cell>
          <cell r="H69" t="str">
            <v>NF</v>
          </cell>
          <cell r="I69" t="str">
            <v>NF</v>
          </cell>
          <cell r="J69" t="str">
            <v>NF</v>
          </cell>
          <cell r="K69" t="str">
            <v>NF</v>
          </cell>
          <cell r="L69" t="str">
            <v>NF</v>
          </cell>
          <cell r="M69" t="str">
            <v>NF</v>
          </cell>
          <cell r="N69" t="str">
            <v>NF</v>
          </cell>
          <cell r="O69" t="str">
            <v>NF</v>
          </cell>
        </row>
        <row r="70">
          <cell r="B70" t="str">
            <v>KP-0032</v>
          </cell>
          <cell r="C70" t="str">
            <v>HB. ASL PRIMA IX</v>
          </cell>
          <cell r="D70" t="str">
            <v>NF</v>
          </cell>
          <cell r="E70" t="str">
            <v>NF</v>
          </cell>
          <cell r="F70" t="str">
            <v>NF</v>
          </cell>
          <cell r="G70" t="str">
            <v>NF</v>
          </cell>
          <cell r="H70" t="str">
            <v>NF</v>
          </cell>
          <cell r="I70" t="str">
            <v>NF</v>
          </cell>
          <cell r="J70" t="str">
            <v>NF</v>
          </cell>
          <cell r="K70" t="str">
            <v>NF</v>
          </cell>
          <cell r="L70" t="str">
            <v>NF</v>
          </cell>
          <cell r="M70" t="str">
            <v>NF</v>
          </cell>
          <cell r="N70" t="str">
            <v>NF</v>
          </cell>
          <cell r="O70" t="str">
            <v>NF</v>
          </cell>
        </row>
        <row r="71">
          <cell r="B71" t="str">
            <v>KP-0033</v>
          </cell>
          <cell r="C71" t="str">
            <v>HB. ASL PRIMA X</v>
          </cell>
          <cell r="D71" t="str">
            <v>NF</v>
          </cell>
          <cell r="E71" t="str">
            <v>NF</v>
          </cell>
          <cell r="F71" t="str">
            <v>NF</v>
          </cell>
          <cell r="G71" t="str">
            <v>NF</v>
          </cell>
          <cell r="H71" t="str">
            <v>NF</v>
          </cell>
          <cell r="I71" t="str">
            <v>NF</v>
          </cell>
          <cell r="J71" t="str">
            <v>NF</v>
          </cell>
          <cell r="K71" t="str">
            <v>NF</v>
          </cell>
          <cell r="L71" t="str">
            <v>NF</v>
          </cell>
          <cell r="M71" t="str">
            <v>NF</v>
          </cell>
          <cell r="N71" t="str">
            <v>NF</v>
          </cell>
          <cell r="O71" t="str">
            <v>NF</v>
          </cell>
        </row>
        <row r="72">
          <cell r="B72" t="str">
            <v>KP-0034</v>
          </cell>
          <cell r="C72" t="str">
            <v>TB. ASL PRIMA VI</v>
          </cell>
          <cell r="D72" t="str">
            <v>FN</v>
          </cell>
          <cell r="E72" t="str">
            <v>FN</v>
          </cell>
          <cell r="F72" t="str">
            <v>FN</v>
          </cell>
          <cell r="G72" t="str">
            <v>FN</v>
          </cell>
          <cell r="H72" t="str">
            <v>FN</v>
          </cell>
          <cell r="I72" t="str">
            <v>FN</v>
          </cell>
          <cell r="J72" t="str">
            <v>FN</v>
          </cell>
          <cell r="K72" t="str">
            <v>FN</v>
          </cell>
          <cell r="L72" t="str">
            <v>FN</v>
          </cell>
          <cell r="M72" t="str">
            <v>FN</v>
          </cell>
          <cell r="N72" t="str">
            <v>FN</v>
          </cell>
          <cell r="O72" t="str">
            <v>FN</v>
          </cell>
        </row>
        <row r="73">
          <cell r="B73" t="str">
            <v>KP-0035</v>
          </cell>
          <cell r="C73" t="str">
            <v>LCT. TOTAL FINA ELF</v>
          </cell>
          <cell r="D73" t="str">
            <v>NF</v>
          </cell>
          <cell r="E73" t="str">
            <v>NF</v>
          </cell>
          <cell r="F73" t="str">
            <v>NF</v>
          </cell>
          <cell r="G73" t="str">
            <v>NF</v>
          </cell>
          <cell r="H73" t="str">
            <v>NF</v>
          </cell>
          <cell r="I73" t="str">
            <v>NF</v>
          </cell>
          <cell r="J73" t="str">
            <v>NF</v>
          </cell>
          <cell r="K73" t="str">
            <v>NF</v>
          </cell>
          <cell r="L73" t="str">
            <v>NF</v>
          </cell>
          <cell r="M73" t="str">
            <v>NF</v>
          </cell>
          <cell r="N73" t="str">
            <v>NF</v>
          </cell>
          <cell r="O73" t="str">
            <v>NF</v>
          </cell>
        </row>
        <row r="74">
          <cell r="B74" t="str">
            <v>KP-0036</v>
          </cell>
          <cell r="C74" t="str">
            <v>FORKLIFT TOYOTA</v>
          </cell>
          <cell r="D74" t="str">
            <v>NF</v>
          </cell>
          <cell r="E74" t="str">
            <v>NF</v>
          </cell>
          <cell r="F74" t="str">
            <v>NF</v>
          </cell>
          <cell r="G74" t="str">
            <v>NF</v>
          </cell>
          <cell r="H74" t="str">
            <v>NF</v>
          </cell>
          <cell r="I74" t="str">
            <v>NF</v>
          </cell>
          <cell r="J74" t="str">
            <v>NF</v>
          </cell>
          <cell r="K74" t="str">
            <v>NF</v>
          </cell>
          <cell r="L74" t="str">
            <v>NF</v>
          </cell>
          <cell r="M74" t="str">
            <v>NF</v>
          </cell>
          <cell r="N74" t="str">
            <v>NF</v>
          </cell>
          <cell r="O74" t="str">
            <v>NF</v>
          </cell>
        </row>
        <row r="75">
          <cell r="B75" t="str">
            <v>KP-0037</v>
          </cell>
          <cell r="C75" t="str">
            <v>HB. SM 121</v>
          </cell>
          <cell r="D75" t="str">
            <v>NF</v>
          </cell>
          <cell r="E75" t="str">
            <v>NF</v>
          </cell>
          <cell r="F75" t="str">
            <v>NF</v>
          </cell>
          <cell r="G75" t="str">
            <v>NF</v>
          </cell>
          <cell r="H75" t="str">
            <v>NF</v>
          </cell>
          <cell r="I75" t="str">
            <v>NF</v>
          </cell>
          <cell r="J75" t="str">
            <v>NF</v>
          </cell>
          <cell r="K75" t="str">
            <v>NF</v>
          </cell>
          <cell r="L75" t="str">
            <v>NF</v>
          </cell>
          <cell r="M75" t="str">
            <v>NF</v>
          </cell>
          <cell r="N75" t="str">
            <v>NF</v>
          </cell>
          <cell r="O75" t="str">
            <v>NF</v>
          </cell>
        </row>
        <row r="76">
          <cell r="B76" t="str">
            <v>KP-0038</v>
          </cell>
          <cell r="C76" t="str">
            <v>HB. SM 122</v>
          </cell>
          <cell r="D76" t="str">
            <v>NF</v>
          </cell>
          <cell r="E76" t="str">
            <v>NF</v>
          </cell>
          <cell r="F76" t="str">
            <v>NF</v>
          </cell>
          <cell r="G76" t="str">
            <v>NF</v>
          </cell>
          <cell r="H76" t="str">
            <v>NF</v>
          </cell>
          <cell r="I76" t="str">
            <v>NF</v>
          </cell>
          <cell r="J76" t="str">
            <v>NF</v>
          </cell>
          <cell r="K76" t="str">
            <v>NF</v>
          </cell>
          <cell r="L76" t="str">
            <v>NF</v>
          </cell>
          <cell r="M76" t="str">
            <v>NF</v>
          </cell>
          <cell r="N76" t="str">
            <v>NF</v>
          </cell>
          <cell r="O76" t="str">
            <v>NF</v>
          </cell>
        </row>
        <row r="77">
          <cell r="B77" t="str">
            <v>KP-0039</v>
          </cell>
          <cell r="C77" t="str">
            <v>TB. ASL HARMONI II</v>
          </cell>
          <cell r="D77" t="str">
            <v>NF</v>
          </cell>
          <cell r="E77" t="str">
            <v>NF</v>
          </cell>
          <cell r="F77" t="str">
            <v>NF</v>
          </cell>
          <cell r="G77" t="str">
            <v>NF</v>
          </cell>
          <cell r="H77" t="str">
            <v>NF</v>
          </cell>
          <cell r="I77" t="str">
            <v>NF</v>
          </cell>
          <cell r="J77" t="str">
            <v>NF</v>
          </cell>
          <cell r="K77" t="str">
            <v>NF</v>
          </cell>
          <cell r="L77" t="str">
            <v>NF</v>
          </cell>
          <cell r="M77" t="str">
            <v>NF</v>
          </cell>
          <cell r="N77" t="str">
            <v>NF</v>
          </cell>
          <cell r="O77" t="str">
            <v>NF</v>
          </cell>
        </row>
        <row r="78">
          <cell r="B78" t="str">
            <v>KP-0040</v>
          </cell>
          <cell r="C78" t="str">
            <v>TB. ASL HARMONI III</v>
          </cell>
          <cell r="D78" t="str">
            <v>NF</v>
          </cell>
          <cell r="E78" t="str">
            <v>NF</v>
          </cell>
          <cell r="F78" t="str">
            <v>NF</v>
          </cell>
          <cell r="G78" t="str">
            <v>NF</v>
          </cell>
          <cell r="H78" t="str">
            <v>NF</v>
          </cell>
          <cell r="I78" t="str">
            <v>NF</v>
          </cell>
          <cell r="J78" t="str">
            <v>NF</v>
          </cell>
          <cell r="K78" t="str">
            <v>NF</v>
          </cell>
          <cell r="L78" t="str">
            <v>NF</v>
          </cell>
          <cell r="M78" t="str">
            <v>NF</v>
          </cell>
          <cell r="N78" t="str">
            <v>NF</v>
          </cell>
          <cell r="O78" t="str">
            <v>NF</v>
          </cell>
        </row>
        <row r="79">
          <cell r="B79" t="str">
            <v>KP-0041</v>
          </cell>
          <cell r="C79" t="str">
            <v>TB. ASL HARMONI V</v>
          </cell>
          <cell r="D79" t="str">
            <v>NF</v>
          </cell>
          <cell r="E79" t="str">
            <v>NF</v>
          </cell>
          <cell r="F79" t="str">
            <v>NF</v>
          </cell>
          <cell r="G79" t="str">
            <v>NF</v>
          </cell>
          <cell r="H79" t="str">
            <v>NF</v>
          </cell>
          <cell r="I79" t="str">
            <v>NF</v>
          </cell>
          <cell r="J79" t="str">
            <v>NF</v>
          </cell>
          <cell r="K79" t="str">
            <v>NF</v>
          </cell>
          <cell r="L79" t="str">
            <v>NF</v>
          </cell>
          <cell r="M79" t="str">
            <v>NF</v>
          </cell>
          <cell r="N79" t="str">
            <v>NF</v>
          </cell>
          <cell r="O79" t="str">
            <v>NF</v>
          </cell>
        </row>
        <row r="80">
          <cell r="B80" t="str">
            <v>KP-0042</v>
          </cell>
          <cell r="C80" t="str">
            <v>LIEBHERR CRANE HS873HD - ASL 9</v>
          </cell>
          <cell r="D80" t="str">
            <v>NF</v>
          </cell>
          <cell r="E80" t="str">
            <v>NF</v>
          </cell>
          <cell r="F80" t="str">
            <v>NF</v>
          </cell>
          <cell r="G80" t="str">
            <v>NF</v>
          </cell>
          <cell r="H80" t="str">
            <v>NF</v>
          </cell>
          <cell r="I80" t="str">
            <v>NF</v>
          </cell>
          <cell r="J80" t="str">
            <v>NF</v>
          </cell>
          <cell r="K80" t="str">
            <v>NF</v>
          </cell>
          <cell r="L80" t="str">
            <v>NF</v>
          </cell>
          <cell r="M80" t="str">
            <v>NF</v>
          </cell>
          <cell r="N80" t="str">
            <v>NF</v>
          </cell>
          <cell r="O80" t="str">
            <v>NF</v>
          </cell>
        </row>
        <row r="81">
          <cell r="B81" t="str">
            <v>KP-0044</v>
          </cell>
          <cell r="C81" t="str">
            <v>LIEBHERR CRANE HS873HD - ASL 10</v>
          </cell>
          <cell r="D81" t="str">
            <v>NF</v>
          </cell>
          <cell r="E81" t="str">
            <v>NF</v>
          </cell>
          <cell r="F81" t="str">
            <v>NF</v>
          </cell>
          <cell r="G81" t="str">
            <v>NF</v>
          </cell>
          <cell r="H81" t="str">
            <v>NF</v>
          </cell>
          <cell r="I81" t="str">
            <v>NF</v>
          </cell>
          <cell r="J81" t="str">
            <v>NF</v>
          </cell>
          <cell r="K81" t="str">
            <v>NF</v>
          </cell>
          <cell r="L81" t="str">
            <v>NF</v>
          </cell>
          <cell r="M81" t="str">
            <v>NF</v>
          </cell>
          <cell r="N81" t="str">
            <v>NF</v>
          </cell>
          <cell r="O81" t="str">
            <v>NF</v>
          </cell>
        </row>
        <row r="82">
          <cell r="B82" t="str">
            <v>KP-0045</v>
          </cell>
          <cell r="C82" t="str">
            <v>TB. ASL PROSPER II</v>
          </cell>
          <cell r="D82" t="str">
            <v>FN</v>
          </cell>
          <cell r="E82" t="str">
            <v>FN</v>
          </cell>
          <cell r="F82" t="str">
            <v>FN</v>
          </cell>
          <cell r="G82" t="str">
            <v>FN</v>
          </cell>
          <cell r="H82" t="str">
            <v>FN</v>
          </cell>
          <cell r="I82" t="str">
            <v>FN</v>
          </cell>
          <cell r="J82" t="str">
            <v>FN</v>
          </cell>
          <cell r="K82" t="str">
            <v>FN</v>
          </cell>
          <cell r="L82" t="str">
            <v>FN</v>
          </cell>
          <cell r="M82" t="str">
            <v>FN</v>
          </cell>
          <cell r="N82" t="str">
            <v>FN</v>
          </cell>
          <cell r="O82" t="str">
            <v>FN</v>
          </cell>
        </row>
        <row r="83">
          <cell r="B83" t="str">
            <v>KP-0046</v>
          </cell>
          <cell r="C83" t="str">
            <v>FTB. ASL 99</v>
          </cell>
          <cell r="D83" t="str">
            <v>FN</v>
          </cell>
          <cell r="E83" t="str">
            <v>FN</v>
          </cell>
          <cell r="F83" t="str">
            <v>FN</v>
          </cell>
          <cell r="G83" t="str">
            <v>FN</v>
          </cell>
          <cell r="H83" t="str">
            <v>FN</v>
          </cell>
          <cell r="I83" t="str">
            <v>FN</v>
          </cell>
          <cell r="J83" t="str">
            <v>FN</v>
          </cell>
          <cell r="K83" t="str">
            <v>FN</v>
          </cell>
          <cell r="L83" t="str">
            <v>FN</v>
          </cell>
          <cell r="M83" t="str">
            <v>FN</v>
          </cell>
          <cell r="N83" t="str">
            <v>FN</v>
          </cell>
          <cell r="O83" t="str">
            <v>FN</v>
          </cell>
        </row>
        <row r="84">
          <cell r="B84" t="str">
            <v>KP-0047</v>
          </cell>
          <cell r="C84" t="str">
            <v>TB. ASL PROSPER III</v>
          </cell>
          <cell r="D84" t="str">
            <v>FN</v>
          </cell>
          <cell r="E84" t="str">
            <v>FN</v>
          </cell>
          <cell r="F84" t="str">
            <v>FN</v>
          </cell>
          <cell r="G84" t="str">
            <v>FN</v>
          </cell>
          <cell r="H84" t="str">
            <v>FN</v>
          </cell>
          <cell r="I84" t="str">
            <v>FN</v>
          </cell>
          <cell r="J84" t="str">
            <v>FN</v>
          </cell>
          <cell r="K84" t="str">
            <v>FN</v>
          </cell>
          <cell r="L84" t="str">
            <v>FN</v>
          </cell>
          <cell r="M84" t="str">
            <v>FN</v>
          </cell>
          <cell r="N84" t="str">
            <v>FN</v>
          </cell>
          <cell r="O84" t="str">
            <v>FN</v>
          </cell>
        </row>
        <row r="85">
          <cell r="B85" t="str">
            <v>KP-0048</v>
          </cell>
          <cell r="C85" t="str">
            <v>CB. JASA MARINE V</v>
          </cell>
          <cell r="D85" t="str">
            <v>NF</v>
          </cell>
          <cell r="E85" t="str">
            <v>NF</v>
          </cell>
          <cell r="F85" t="str">
            <v>FN</v>
          </cell>
          <cell r="G85" t="str">
            <v>NF</v>
          </cell>
          <cell r="H85" t="str">
            <v>NF</v>
          </cell>
          <cell r="I85" t="str">
            <v>NF</v>
          </cell>
          <cell r="J85" t="str">
            <v>NF</v>
          </cell>
          <cell r="K85" t="str">
            <v>FN</v>
          </cell>
          <cell r="L85" t="str">
            <v>FN</v>
          </cell>
          <cell r="M85" t="str">
            <v>FN</v>
          </cell>
          <cell r="N85" t="str">
            <v>FN</v>
          </cell>
          <cell r="O85" t="str">
            <v>FN</v>
          </cell>
        </row>
        <row r="86">
          <cell r="B86" t="str">
            <v>KP-0049</v>
          </cell>
          <cell r="C86" t="str">
            <v>MV. QAL RANGER</v>
          </cell>
          <cell r="D86" t="str">
            <v>FN</v>
          </cell>
          <cell r="E86" t="str">
            <v>FN</v>
          </cell>
          <cell r="F86" t="str">
            <v>FN</v>
          </cell>
          <cell r="G86" t="str">
            <v>NF</v>
          </cell>
          <cell r="H86" t="str">
            <v>FN</v>
          </cell>
          <cell r="I86" t="str">
            <v>FN</v>
          </cell>
          <cell r="J86" t="str">
            <v>FN</v>
          </cell>
          <cell r="K86" t="str">
            <v>FN</v>
          </cell>
          <cell r="L86" t="str">
            <v>FN</v>
          </cell>
          <cell r="M86" t="str">
            <v>FN</v>
          </cell>
          <cell r="N86" t="str">
            <v>FN</v>
          </cell>
          <cell r="O86" t="str">
            <v>FN</v>
          </cell>
        </row>
        <row r="87">
          <cell r="B87" t="str">
            <v>KP-0050</v>
          </cell>
          <cell r="C87" t="str">
            <v>TB. POLKA</v>
          </cell>
          <cell r="D87" t="str">
            <v>NF</v>
          </cell>
          <cell r="E87" t="str">
            <v>NF</v>
          </cell>
          <cell r="F87" t="str">
            <v>NF</v>
          </cell>
          <cell r="G87" t="str">
            <v>NF</v>
          </cell>
          <cell r="H87" t="str">
            <v>NF</v>
          </cell>
          <cell r="I87" t="str">
            <v>NF</v>
          </cell>
          <cell r="J87" t="str">
            <v>NF</v>
          </cell>
          <cell r="K87" t="str">
            <v>NF</v>
          </cell>
          <cell r="L87" t="str">
            <v>NF</v>
          </cell>
          <cell r="M87" t="str">
            <v>NF</v>
          </cell>
          <cell r="N87" t="str">
            <v>NF</v>
          </cell>
          <cell r="O87" t="str">
            <v>NF</v>
          </cell>
        </row>
        <row r="88">
          <cell r="B88" t="str">
            <v>KP-0052</v>
          </cell>
          <cell r="C88" t="str">
            <v>VIBRO HAMMER 20H4 - ENGINE CAT 3306</v>
          </cell>
          <cell r="D88" t="str">
            <v>NF</v>
          </cell>
          <cell r="E88" t="str">
            <v>NF</v>
          </cell>
          <cell r="F88" t="str">
            <v>NF</v>
          </cell>
          <cell r="G88" t="str">
            <v>NF</v>
          </cell>
          <cell r="H88" t="str">
            <v>NF</v>
          </cell>
          <cell r="I88" t="str">
            <v>NF</v>
          </cell>
          <cell r="J88" t="str">
            <v>NF</v>
          </cell>
          <cell r="K88" t="str">
            <v>NF</v>
          </cell>
          <cell r="L88" t="str">
            <v>NF</v>
          </cell>
          <cell r="M88" t="str">
            <v>NF</v>
          </cell>
          <cell r="N88" t="str">
            <v>NF</v>
          </cell>
          <cell r="O88" t="str">
            <v>NF</v>
          </cell>
        </row>
        <row r="89">
          <cell r="B89" t="str">
            <v>KP-0053</v>
          </cell>
          <cell r="C89" t="str">
            <v>TB. ASL PRIMA III</v>
          </cell>
          <cell r="D89" t="str">
            <v>FN</v>
          </cell>
          <cell r="E89" t="str">
            <v>FN</v>
          </cell>
          <cell r="F89" t="str">
            <v>FN</v>
          </cell>
          <cell r="G89" t="str">
            <v>FN</v>
          </cell>
          <cell r="H89" t="str">
            <v>FN</v>
          </cell>
          <cell r="I89" t="str">
            <v>FN</v>
          </cell>
          <cell r="J89" t="str">
            <v>FN</v>
          </cell>
          <cell r="K89" t="str">
            <v>FN</v>
          </cell>
          <cell r="L89" t="str">
            <v>FN</v>
          </cell>
          <cell r="M89" t="str">
            <v>FN</v>
          </cell>
          <cell r="N89" t="str">
            <v>FN</v>
          </cell>
          <cell r="O89" t="str">
            <v>FN</v>
          </cell>
        </row>
        <row r="90">
          <cell r="B90" t="str">
            <v>KP-0054</v>
          </cell>
          <cell r="C90" t="str">
            <v>TB. ASL PRIMA V</v>
          </cell>
          <cell r="D90" t="str">
            <v>FN</v>
          </cell>
          <cell r="E90" t="str">
            <v>FN</v>
          </cell>
          <cell r="F90" t="str">
            <v>FN</v>
          </cell>
          <cell r="G90" t="str">
            <v>FN</v>
          </cell>
          <cell r="H90" t="str">
            <v>FN</v>
          </cell>
          <cell r="I90" t="str">
            <v>FN</v>
          </cell>
          <cell r="J90" t="str">
            <v>FN</v>
          </cell>
          <cell r="K90" t="str">
            <v>FN</v>
          </cell>
          <cell r="L90" t="str">
            <v>FN</v>
          </cell>
          <cell r="M90" t="str">
            <v>FN</v>
          </cell>
          <cell r="N90" t="str">
            <v>FN</v>
          </cell>
          <cell r="O90" t="str">
            <v>FN</v>
          </cell>
        </row>
        <row r="91">
          <cell r="B91" t="str">
            <v>KP-0056</v>
          </cell>
          <cell r="C91" t="str">
            <v>BG. ASL VI</v>
          </cell>
          <cell r="D91" t="str">
            <v>FN</v>
          </cell>
          <cell r="E91" t="str">
            <v>FN</v>
          </cell>
          <cell r="F91" t="str">
            <v>FN</v>
          </cell>
          <cell r="G91" t="str">
            <v>FN</v>
          </cell>
          <cell r="H91" t="str">
            <v>FN</v>
          </cell>
          <cell r="I91" t="str">
            <v>FN</v>
          </cell>
          <cell r="J91" t="str">
            <v>FN</v>
          </cell>
          <cell r="K91" t="str">
            <v>FN</v>
          </cell>
          <cell r="L91" t="str">
            <v>FN</v>
          </cell>
          <cell r="M91" t="str">
            <v>FN</v>
          </cell>
          <cell r="N91" t="str">
            <v>FN</v>
          </cell>
          <cell r="O91" t="str">
            <v>FN</v>
          </cell>
        </row>
        <row r="92">
          <cell r="B92" t="str">
            <v>KP-0058</v>
          </cell>
          <cell r="C92" t="str">
            <v>BG. ASL 10</v>
          </cell>
          <cell r="D92" t="str">
            <v>NF</v>
          </cell>
          <cell r="E92" t="str">
            <v>NF</v>
          </cell>
          <cell r="F92" t="str">
            <v>NF</v>
          </cell>
          <cell r="G92" t="str">
            <v>NF</v>
          </cell>
          <cell r="H92" t="str">
            <v>NF</v>
          </cell>
          <cell r="I92" t="str">
            <v>NF</v>
          </cell>
          <cell r="J92" t="str">
            <v>NF</v>
          </cell>
          <cell r="K92" t="str">
            <v>FN</v>
          </cell>
          <cell r="L92" t="str">
            <v>FN</v>
          </cell>
          <cell r="M92" t="str">
            <v>NF</v>
          </cell>
          <cell r="N92" t="str">
            <v>NF</v>
          </cell>
          <cell r="O92" t="str">
            <v>NF</v>
          </cell>
        </row>
        <row r="93">
          <cell r="B93" t="str">
            <v>KP-0059</v>
          </cell>
          <cell r="C93" t="str">
            <v>CB. ASL 27</v>
          </cell>
          <cell r="D93" t="str">
            <v>FN</v>
          </cell>
          <cell r="E93" t="str">
            <v>FN</v>
          </cell>
          <cell r="F93" t="str">
            <v>FN</v>
          </cell>
          <cell r="G93" t="str">
            <v>FN</v>
          </cell>
          <cell r="H93" t="str">
            <v>FN</v>
          </cell>
          <cell r="I93" t="str">
            <v>FN</v>
          </cell>
          <cell r="J93" t="str">
            <v>FN</v>
          </cell>
          <cell r="K93" t="str">
            <v>FN</v>
          </cell>
          <cell r="L93" t="str">
            <v>FN</v>
          </cell>
          <cell r="M93" t="str">
            <v>FN</v>
          </cell>
          <cell r="N93" t="str">
            <v>FN</v>
          </cell>
          <cell r="O93" t="str">
            <v>FN</v>
          </cell>
        </row>
        <row r="94">
          <cell r="B94" t="str">
            <v>KP-0060</v>
          </cell>
          <cell r="C94" t="str">
            <v>TB. BORA I</v>
          </cell>
          <cell r="D94" t="str">
            <v>NF</v>
          </cell>
          <cell r="E94" t="str">
            <v>NF</v>
          </cell>
          <cell r="F94" t="str">
            <v>NF</v>
          </cell>
          <cell r="G94" t="str">
            <v>NF</v>
          </cell>
          <cell r="H94" t="str">
            <v>NF</v>
          </cell>
          <cell r="I94" t="str">
            <v>NF</v>
          </cell>
          <cell r="J94" t="str">
            <v>NF</v>
          </cell>
          <cell r="K94" t="str">
            <v>NF</v>
          </cell>
          <cell r="L94" t="str">
            <v>NF</v>
          </cell>
          <cell r="M94" t="str">
            <v>NF</v>
          </cell>
          <cell r="N94" t="str">
            <v>NF</v>
          </cell>
          <cell r="O94" t="str">
            <v>NF</v>
          </cell>
        </row>
        <row r="95">
          <cell r="B95" t="str">
            <v>KP-0061</v>
          </cell>
          <cell r="C95" t="str">
            <v>TB. BORA II</v>
          </cell>
          <cell r="D95" t="str">
            <v>FN</v>
          </cell>
          <cell r="E95" t="str">
            <v>FN</v>
          </cell>
          <cell r="F95" t="str">
            <v>FN</v>
          </cell>
          <cell r="G95" t="str">
            <v>FN</v>
          </cell>
          <cell r="H95" t="str">
            <v>FN</v>
          </cell>
          <cell r="I95" t="str">
            <v>FN</v>
          </cell>
          <cell r="J95" t="str">
            <v>FN</v>
          </cell>
          <cell r="K95" t="str">
            <v>FN</v>
          </cell>
          <cell r="L95" t="str">
            <v>FN</v>
          </cell>
          <cell r="M95" t="str">
            <v>FN</v>
          </cell>
          <cell r="N95" t="str">
            <v>FN</v>
          </cell>
          <cell r="O95" t="str">
            <v>FN</v>
          </cell>
        </row>
        <row r="96">
          <cell r="B96" t="str">
            <v>KP-0062</v>
          </cell>
          <cell r="C96" t="str">
            <v>TB. BORA III</v>
          </cell>
          <cell r="D96" t="str">
            <v>FN</v>
          </cell>
          <cell r="E96" t="str">
            <v>FN</v>
          </cell>
          <cell r="F96" t="str">
            <v>FN</v>
          </cell>
          <cell r="G96" t="str">
            <v>FN</v>
          </cell>
          <cell r="H96" t="str">
            <v>FN</v>
          </cell>
          <cell r="I96" t="str">
            <v>FN</v>
          </cell>
          <cell r="J96" t="str">
            <v>FN</v>
          </cell>
          <cell r="K96" t="str">
            <v>FN</v>
          </cell>
          <cell r="L96" t="str">
            <v>FN</v>
          </cell>
          <cell r="M96" t="str">
            <v>FN</v>
          </cell>
          <cell r="N96" t="str">
            <v>FN</v>
          </cell>
          <cell r="O96" t="str">
            <v>FN</v>
          </cell>
        </row>
        <row r="97">
          <cell r="B97" t="str">
            <v>KP-0063</v>
          </cell>
          <cell r="C97" t="str">
            <v>LCT. BORA V</v>
          </cell>
          <cell r="D97" t="str">
            <v>FN</v>
          </cell>
          <cell r="E97" t="str">
            <v>FN</v>
          </cell>
          <cell r="F97" t="str">
            <v>FN</v>
          </cell>
          <cell r="G97" t="str">
            <v>FN</v>
          </cell>
          <cell r="H97" t="str">
            <v>FN</v>
          </cell>
          <cell r="I97" t="str">
            <v>FN</v>
          </cell>
          <cell r="J97" t="str">
            <v>FN</v>
          </cell>
          <cell r="K97" t="str">
            <v>FN</v>
          </cell>
          <cell r="L97" t="str">
            <v>FN</v>
          </cell>
          <cell r="M97" t="str">
            <v>FN</v>
          </cell>
          <cell r="N97" t="str">
            <v>FN</v>
          </cell>
          <cell r="O97" t="str">
            <v>FN</v>
          </cell>
        </row>
        <row r="98">
          <cell r="B98" t="str">
            <v>KP-0064</v>
          </cell>
          <cell r="C98" t="str">
            <v>LCT. BORA VI</v>
          </cell>
          <cell r="D98" t="str">
            <v>FN</v>
          </cell>
          <cell r="E98" t="str">
            <v>FN</v>
          </cell>
          <cell r="F98" t="str">
            <v>FN</v>
          </cell>
          <cell r="G98" t="str">
            <v>FN</v>
          </cell>
          <cell r="H98" t="str">
            <v>FN</v>
          </cell>
          <cell r="I98" t="str">
            <v>FN</v>
          </cell>
          <cell r="J98" t="str">
            <v>FN</v>
          </cell>
          <cell r="K98" t="str">
            <v>FN</v>
          </cell>
          <cell r="L98" t="str">
            <v>FN</v>
          </cell>
          <cell r="M98" t="str">
            <v>FN</v>
          </cell>
          <cell r="N98" t="str">
            <v>FN</v>
          </cell>
          <cell r="O98" t="str">
            <v>FN</v>
          </cell>
        </row>
        <row r="99">
          <cell r="B99" t="str">
            <v>KP-0065</v>
          </cell>
          <cell r="C99" t="str">
            <v>LCT. BORA VII</v>
          </cell>
          <cell r="D99" t="str">
            <v>FN</v>
          </cell>
          <cell r="E99" t="str">
            <v>FN</v>
          </cell>
          <cell r="F99" t="str">
            <v>FN</v>
          </cell>
          <cell r="G99" t="str">
            <v>FN</v>
          </cell>
          <cell r="H99" t="str">
            <v>FN</v>
          </cell>
          <cell r="I99" t="str">
            <v>FN</v>
          </cell>
          <cell r="J99" t="str">
            <v>FN</v>
          </cell>
          <cell r="K99" t="str">
            <v>FN</v>
          </cell>
          <cell r="L99" t="str">
            <v>FN</v>
          </cell>
          <cell r="M99" t="str">
            <v>FN</v>
          </cell>
          <cell r="N99" t="str">
            <v>FN</v>
          </cell>
          <cell r="O99" t="str">
            <v>FN</v>
          </cell>
        </row>
        <row r="100">
          <cell r="B100" t="str">
            <v>KP-0067</v>
          </cell>
          <cell r="C100" t="str">
            <v>TB. TANGO</v>
          </cell>
          <cell r="D100" t="str">
            <v>NF</v>
          </cell>
          <cell r="E100" t="str">
            <v>NF</v>
          </cell>
          <cell r="F100" t="str">
            <v>NF</v>
          </cell>
          <cell r="G100" t="str">
            <v>NF</v>
          </cell>
          <cell r="H100" t="str">
            <v>NF</v>
          </cell>
          <cell r="I100" t="str">
            <v>NF</v>
          </cell>
          <cell r="J100" t="str">
            <v>NF</v>
          </cell>
          <cell r="K100" t="str">
            <v>NF</v>
          </cell>
          <cell r="L100" t="str">
            <v>NF</v>
          </cell>
          <cell r="M100" t="str">
            <v>NF</v>
          </cell>
          <cell r="N100" t="str">
            <v>NF</v>
          </cell>
          <cell r="O100" t="str">
            <v>NF</v>
          </cell>
        </row>
        <row r="101">
          <cell r="B101" t="str">
            <v>KP-0068</v>
          </cell>
          <cell r="C101" t="str">
            <v>TB. SAMBA</v>
          </cell>
          <cell r="D101" t="str">
            <v>NF</v>
          </cell>
          <cell r="E101" t="str">
            <v>NF</v>
          </cell>
          <cell r="F101" t="str">
            <v>NF</v>
          </cell>
          <cell r="G101" t="str">
            <v>NF</v>
          </cell>
          <cell r="H101" t="str">
            <v>NF</v>
          </cell>
          <cell r="I101" t="str">
            <v>NF</v>
          </cell>
          <cell r="J101" t="str">
            <v>NF</v>
          </cell>
          <cell r="K101" t="str">
            <v>NF</v>
          </cell>
          <cell r="L101" t="str">
            <v>NF</v>
          </cell>
          <cell r="M101" t="str">
            <v>NF</v>
          </cell>
          <cell r="N101" t="str">
            <v>NF</v>
          </cell>
          <cell r="O101" t="str">
            <v>NF</v>
          </cell>
        </row>
        <row r="102">
          <cell r="B102" t="str">
            <v>KP-0070</v>
          </cell>
          <cell r="C102" t="str">
            <v>BG. KOMARITIM 405</v>
          </cell>
          <cell r="D102" t="str">
            <v>FN</v>
          </cell>
          <cell r="E102" t="str">
            <v>FN</v>
          </cell>
          <cell r="F102" t="str">
            <v>FN</v>
          </cell>
          <cell r="G102" t="str">
            <v>FN</v>
          </cell>
          <cell r="H102" t="str">
            <v>FN</v>
          </cell>
          <cell r="I102" t="str">
            <v>FN</v>
          </cell>
          <cell r="J102" t="str">
            <v>FN</v>
          </cell>
          <cell r="K102" t="str">
            <v>FN</v>
          </cell>
          <cell r="L102" t="str">
            <v>FN</v>
          </cell>
          <cell r="M102" t="str">
            <v>FN</v>
          </cell>
          <cell r="N102" t="str">
            <v>FN</v>
          </cell>
          <cell r="O102" t="str">
            <v>FN</v>
          </cell>
        </row>
        <row r="103">
          <cell r="B103" t="str">
            <v>KP-0071</v>
          </cell>
          <cell r="C103" t="str">
            <v>BG. SINAR XI</v>
          </cell>
          <cell r="D103" t="str">
            <v>NF</v>
          </cell>
          <cell r="E103" t="str">
            <v>NF</v>
          </cell>
          <cell r="F103" t="str">
            <v>NF</v>
          </cell>
          <cell r="G103" t="str">
            <v>NF</v>
          </cell>
          <cell r="H103" t="str">
            <v>NF</v>
          </cell>
          <cell r="I103" t="str">
            <v>NF</v>
          </cell>
          <cell r="J103" t="str">
            <v>NF</v>
          </cell>
          <cell r="K103" t="str">
            <v>NF</v>
          </cell>
          <cell r="L103" t="str">
            <v>NF</v>
          </cell>
          <cell r="M103" t="str">
            <v>NF</v>
          </cell>
          <cell r="N103" t="str">
            <v>NF</v>
          </cell>
          <cell r="O103" t="str">
            <v>NF</v>
          </cell>
        </row>
        <row r="104">
          <cell r="B104" t="str">
            <v>KP-0072</v>
          </cell>
          <cell r="C104" t="str">
            <v>TK. MANUNGGAL 150</v>
          </cell>
          <cell r="D104" t="str">
            <v>FN</v>
          </cell>
          <cell r="E104" t="str">
            <v>FN</v>
          </cell>
          <cell r="F104" t="str">
            <v>FN</v>
          </cell>
          <cell r="G104" t="str">
            <v>FN</v>
          </cell>
          <cell r="H104" t="str">
            <v>FN</v>
          </cell>
          <cell r="I104" t="str">
            <v>FN</v>
          </cell>
          <cell r="J104" t="str">
            <v>FN</v>
          </cell>
          <cell r="K104" t="str">
            <v>FN</v>
          </cell>
          <cell r="L104" t="str">
            <v>FN</v>
          </cell>
          <cell r="M104" t="str">
            <v>FN</v>
          </cell>
          <cell r="N104" t="str">
            <v>FN</v>
          </cell>
          <cell r="O104" t="str">
            <v>FN</v>
          </cell>
        </row>
        <row r="105">
          <cell r="B105" t="str">
            <v>KP-0073</v>
          </cell>
          <cell r="C105" t="str">
            <v>TB. MANUNGGAL I</v>
          </cell>
          <cell r="D105" t="str">
            <v>FN</v>
          </cell>
          <cell r="E105" t="str">
            <v>FN</v>
          </cell>
          <cell r="F105" t="str">
            <v>FN</v>
          </cell>
          <cell r="G105" t="str">
            <v>FN</v>
          </cell>
          <cell r="H105" t="str">
            <v>FN</v>
          </cell>
          <cell r="I105" t="str">
            <v>FN</v>
          </cell>
          <cell r="J105" t="str">
            <v>FN</v>
          </cell>
          <cell r="K105" t="str">
            <v>FN</v>
          </cell>
          <cell r="L105" t="str">
            <v>FN</v>
          </cell>
          <cell r="M105" t="str">
            <v>FN</v>
          </cell>
          <cell r="N105" t="str">
            <v>FN</v>
          </cell>
          <cell r="O105" t="str">
            <v>FN</v>
          </cell>
        </row>
        <row r="106">
          <cell r="B106" t="str">
            <v>KP-0074</v>
          </cell>
          <cell r="C106" t="str">
            <v>CB. JOVIAL MARINER I</v>
          </cell>
          <cell r="D106" t="str">
            <v>FN</v>
          </cell>
          <cell r="E106" t="str">
            <v>FN</v>
          </cell>
          <cell r="F106" t="str">
            <v>FN</v>
          </cell>
          <cell r="G106" t="str">
            <v>FN</v>
          </cell>
          <cell r="H106" t="str">
            <v>FN</v>
          </cell>
          <cell r="I106" t="str">
            <v>FN</v>
          </cell>
          <cell r="J106" t="str">
            <v>FN</v>
          </cell>
          <cell r="K106" t="str">
            <v>FN</v>
          </cell>
          <cell r="L106" t="str">
            <v>FN</v>
          </cell>
          <cell r="M106" t="str">
            <v>FN</v>
          </cell>
          <cell r="N106" t="str">
            <v>FN</v>
          </cell>
          <cell r="O106" t="str">
            <v>FN</v>
          </cell>
        </row>
        <row r="107">
          <cell r="B107" t="str">
            <v>KP-0075</v>
          </cell>
          <cell r="C107" t="str">
            <v>CB. JOVIAL MARINER II</v>
          </cell>
          <cell r="D107" t="str">
            <v>FN</v>
          </cell>
          <cell r="E107" t="str">
            <v>FN</v>
          </cell>
          <cell r="F107" t="str">
            <v>FN</v>
          </cell>
          <cell r="G107" t="str">
            <v>FN</v>
          </cell>
          <cell r="H107" t="str">
            <v>FN</v>
          </cell>
          <cell r="I107" t="str">
            <v>FN</v>
          </cell>
          <cell r="J107" t="str">
            <v>FN</v>
          </cell>
          <cell r="K107" t="str">
            <v>FN</v>
          </cell>
          <cell r="L107" t="str">
            <v>FN</v>
          </cell>
          <cell r="M107" t="str">
            <v>FN</v>
          </cell>
          <cell r="N107" t="str">
            <v>FN</v>
          </cell>
          <cell r="O107" t="str">
            <v>FN</v>
          </cell>
        </row>
        <row r="108">
          <cell r="B108" t="str">
            <v>KP-0076</v>
          </cell>
          <cell r="C108" t="str">
            <v>BG. WHORTY MARINER I</v>
          </cell>
          <cell r="D108" t="str">
            <v>NF</v>
          </cell>
          <cell r="E108" t="str">
            <v>NF</v>
          </cell>
          <cell r="F108" t="str">
            <v>NF</v>
          </cell>
          <cell r="G108" t="str">
            <v>NF</v>
          </cell>
          <cell r="H108" t="str">
            <v>NF</v>
          </cell>
          <cell r="I108" t="str">
            <v>NF</v>
          </cell>
          <cell r="J108" t="str">
            <v>NF</v>
          </cell>
          <cell r="K108" t="str">
            <v>NF</v>
          </cell>
          <cell r="L108" t="str">
            <v>NF</v>
          </cell>
          <cell r="M108" t="str">
            <v>NF</v>
          </cell>
          <cell r="N108" t="str">
            <v>NF</v>
          </cell>
          <cell r="O108" t="str">
            <v>NF</v>
          </cell>
        </row>
        <row r="109">
          <cell r="B109" t="str">
            <v>KP-0077</v>
          </cell>
          <cell r="C109" t="str">
            <v>AMERICAN CRANE 9299 - ASL 13</v>
          </cell>
          <cell r="D109" t="str">
            <v>FN</v>
          </cell>
          <cell r="E109" t="str">
            <v>FN</v>
          </cell>
          <cell r="F109" t="str">
            <v>FN</v>
          </cell>
          <cell r="G109" t="str">
            <v>FN</v>
          </cell>
          <cell r="H109" t="str">
            <v>FN</v>
          </cell>
          <cell r="I109" t="str">
            <v>FN</v>
          </cell>
          <cell r="J109" t="str">
            <v>FN</v>
          </cell>
          <cell r="K109" t="str">
            <v>FN</v>
          </cell>
          <cell r="L109" t="str">
            <v>FN</v>
          </cell>
          <cell r="M109" t="str">
            <v>FN</v>
          </cell>
          <cell r="N109" t="str">
            <v>FN</v>
          </cell>
          <cell r="O109" t="str">
            <v>FN</v>
          </cell>
        </row>
        <row r="110">
          <cell r="B110" t="str">
            <v>KP-0078</v>
          </cell>
          <cell r="C110" t="str">
            <v>CB. TMN 25-01</v>
          </cell>
          <cell r="D110" t="str">
            <v>NF</v>
          </cell>
          <cell r="E110" t="str">
            <v>NF</v>
          </cell>
          <cell r="F110" t="str">
            <v>NF</v>
          </cell>
          <cell r="G110" t="str">
            <v>NF</v>
          </cell>
          <cell r="H110" t="str">
            <v>NF</v>
          </cell>
          <cell r="I110" t="str">
            <v>NF</v>
          </cell>
          <cell r="J110" t="str">
            <v>NF</v>
          </cell>
          <cell r="K110" t="str">
            <v>NF</v>
          </cell>
          <cell r="L110" t="str">
            <v>NF</v>
          </cell>
          <cell r="M110" t="str">
            <v>NF</v>
          </cell>
          <cell r="N110" t="str">
            <v>NF</v>
          </cell>
          <cell r="O110" t="str">
            <v>NF</v>
          </cell>
        </row>
        <row r="111">
          <cell r="B111" t="str">
            <v>KP-0079</v>
          </cell>
          <cell r="C111" t="str">
            <v>AMERICAN CRANE 5299 - ASL 02</v>
          </cell>
          <cell r="D111" t="str">
            <v>NF</v>
          </cell>
          <cell r="E111" t="str">
            <v>NF</v>
          </cell>
          <cell r="F111" t="str">
            <v>NF</v>
          </cell>
          <cell r="G111" t="str">
            <v>NF</v>
          </cell>
          <cell r="H111" t="str">
            <v>NF</v>
          </cell>
          <cell r="I111" t="str">
            <v>NF</v>
          </cell>
          <cell r="J111" t="str">
            <v>NF</v>
          </cell>
          <cell r="K111" t="str">
            <v>NF</v>
          </cell>
          <cell r="L111" t="str">
            <v>NF</v>
          </cell>
          <cell r="M111" t="str">
            <v>NF</v>
          </cell>
          <cell r="N111" t="str">
            <v>NF</v>
          </cell>
          <cell r="O111" t="str">
            <v>NF</v>
          </cell>
        </row>
        <row r="112">
          <cell r="B112" t="str">
            <v>KP-0080</v>
          </cell>
          <cell r="C112" t="str">
            <v>AMERICAN CRANE 9260 - ASL 04</v>
          </cell>
          <cell r="D112" t="str">
            <v>NF</v>
          </cell>
          <cell r="E112" t="str">
            <v>NF</v>
          </cell>
          <cell r="F112" t="str">
            <v>NF</v>
          </cell>
          <cell r="G112" t="str">
            <v>NF</v>
          </cell>
          <cell r="H112" t="str">
            <v>NF</v>
          </cell>
          <cell r="I112" t="str">
            <v>NF</v>
          </cell>
          <cell r="J112" t="str">
            <v>NF</v>
          </cell>
          <cell r="K112" t="str">
            <v>NF</v>
          </cell>
          <cell r="L112" t="str">
            <v>NF</v>
          </cell>
          <cell r="M112" t="str">
            <v>NF</v>
          </cell>
          <cell r="N112" t="str">
            <v>NF</v>
          </cell>
          <cell r="O112" t="str">
            <v>NF</v>
          </cell>
        </row>
        <row r="113">
          <cell r="B113" t="str">
            <v>KP-0081</v>
          </cell>
          <cell r="C113" t="str">
            <v>AMERICAN CRANE 599C - ASL 05</v>
          </cell>
          <cell r="D113" t="str">
            <v>NF</v>
          </cell>
          <cell r="E113" t="str">
            <v>NF</v>
          </cell>
          <cell r="F113" t="str">
            <v>NF</v>
          </cell>
          <cell r="G113" t="str">
            <v>NF</v>
          </cell>
          <cell r="H113" t="str">
            <v>NF</v>
          </cell>
          <cell r="I113" t="str">
            <v>NF</v>
          </cell>
          <cell r="J113" t="str">
            <v>NF</v>
          </cell>
          <cell r="K113" t="str">
            <v>NF</v>
          </cell>
          <cell r="L113" t="str">
            <v>NF</v>
          </cell>
          <cell r="M113" t="str">
            <v>NF</v>
          </cell>
          <cell r="N113" t="str">
            <v>NF</v>
          </cell>
          <cell r="O113" t="str">
            <v>NF</v>
          </cell>
        </row>
        <row r="114">
          <cell r="B114" t="str">
            <v>KP-0082</v>
          </cell>
          <cell r="C114" t="str">
            <v>AMERICAN CRANE 7220 - ASL 06</v>
          </cell>
          <cell r="D114" t="str">
            <v>NF</v>
          </cell>
          <cell r="E114" t="str">
            <v>NF</v>
          </cell>
          <cell r="F114" t="str">
            <v>NF</v>
          </cell>
          <cell r="G114" t="str">
            <v>NF</v>
          </cell>
          <cell r="H114" t="str">
            <v>NF</v>
          </cell>
          <cell r="I114" t="str">
            <v>NF</v>
          </cell>
          <cell r="J114" t="str">
            <v>NF</v>
          </cell>
          <cell r="K114" t="str">
            <v>NF</v>
          </cell>
          <cell r="L114" t="str">
            <v>NF</v>
          </cell>
          <cell r="M114" t="str">
            <v>NF</v>
          </cell>
          <cell r="N114" t="str">
            <v>NF</v>
          </cell>
          <cell r="O114" t="str">
            <v>NF</v>
          </cell>
        </row>
        <row r="115">
          <cell r="B115" t="str">
            <v>KP-0083</v>
          </cell>
          <cell r="C115" t="str">
            <v>AMERICAN CRANE 999C- ASL 07</v>
          </cell>
          <cell r="D115" t="str">
            <v>NF</v>
          </cell>
          <cell r="E115" t="str">
            <v>NF</v>
          </cell>
          <cell r="F115" t="str">
            <v>NF</v>
          </cell>
          <cell r="G115" t="str">
            <v>NF</v>
          </cell>
          <cell r="H115" t="str">
            <v>NF</v>
          </cell>
          <cell r="I115" t="str">
            <v>NF</v>
          </cell>
          <cell r="J115" t="str">
            <v>NF</v>
          </cell>
          <cell r="K115" t="str">
            <v>NF</v>
          </cell>
          <cell r="L115" t="str">
            <v>NF</v>
          </cell>
          <cell r="M115" t="str">
            <v>NF</v>
          </cell>
          <cell r="N115" t="str">
            <v>NF</v>
          </cell>
          <cell r="O115" t="str">
            <v>NF</v>
          </cell>
        </row>
        <row r="116">
          <cell r="B116" t="str">
            <v>KP-0084</v>
          </cell>
          <cell r="C116" t="str">
            <v>AMERICAN CRANE 999C - ASL 08</v>
          </cell>
          <cell r="D116" t="str">
            <v>NF</v>
          </cell>
          <cell r="E116" t="str">
            <v>NF</v>
          </cell>
          <cell r="F116" t="str">
            <v>NF</v>
          </cell>
          <cell r="G116" t="str">
            <v>NF</v>
          </cell>
          <cell r="H116" t="str">
            <v>NF</v>
          </cell>
          <cell r="I116" t="str">
            <v>NF</v>
          </cell>
          <cell r="J116" t="str">
            <v>NF</v>
          </cell>
          <cell r="K116" t="str">
            <v>NF</v>
          </cell>
          <cell r="L116" t="str">
            <v>NF</v>
          </cell>
          <cell r="M116" t="str">
            <v>NF</v>
          </cell>
          <cell r="N116" t="str">
            <v>NF</v>
          </cell>
          <cell r="O116" t="str">
            <v>NF</v>
          </cell>
        </row>
        <row r="117">
          <cell r="B117" t="str">
            <v>KP-0085</v>
          </cell>
          <cell r="C117" t="str">
            <v>LINK BELT CRANE LS78RS</v>
          </cell>
          <cell r="D117" t="str">
            <v>NF</v>
          </cell>
          <cell r="E117" t="str">
            <v>NF</v>
          </cell>
          <cell r="F117" t="str">
            <v>NF</v>
          </cell>
          <cell r="G117" t="str">
            <v>NF</v>
          </cell>
          <cell r="H117" t="str">
            <v>NF</v>
          </cell>
          <cell r="I117" t="str">
            <v>NF</v>
          </cell>
          <cell r="J117" t="str">
            <v>NF</v>
          </cell>
          <cell r="K117" t="str">
            <v>NF</v>
          </cell>
          <cell r="L117" t="str">
            <v>NF</v>
          </cell>
          <cell r="M117" t="str">
            <v>NF</v>
          </cell>
          <cell r="N117" t="str">
            <v>NF</v>
          </cell>
          <cell r="O117" t="str">
            <v>NF</v>
          </cell>
        </row>
        <row r="118">
          <cell r="B118" t="str">
            <v>KP-0086</v>
          </cell>
          <cell r="C118" t="str">
            <v>MOBIL PANTHER KT 8065 AG</v>
          </cell>
          <cell r="D118" t="str">
            <v>NF</v>
          </cell>
          <cell r="E118" t="str">
            <v>NF</v>
          </cell>
          <cell r="F118" t="str">
            <v>NF</v>
          </cell>
          <cell r="G118" t="str">
            <v>NF</v>
          </cell>
          <cell r="H118" t="str">
            <v>NF</v>
          </cell>
          <cell r="I118" t="str">
            <v>NF</v>
          </cell>
          <cell r="J118" t="str">
            <v>NF</v>
          </cell>
          <cell r="K118" t="str">
            <v>NF</v>
          </cell>
          <cell r="L118" t="str">
            <v>NF</v>
          </cell>
          <cell r="M118" t="str">
            <v>NF</v>
          </cell>
          <cell r="N118" t="str">
            <v>NF</v>
          </cell>
          <cell r="O118" t="str">
            <v>NF</v>
          </cell>
        </row>
        <row r="119">
          <cell r="B119" t="str">
            <v>KP-0087</v>
          </cell>
          <cell r="C119" t="str">
            <v>MOBIL L-300 KT 8239 BO</v>
          </cell>
          <cell r="D119" t="str">
            <v>NF</v>
          </cell>
          <cell r="E119" t="str">
            <v>NF</v>
          </cell>
          <cell r="F119" t="str">
            <v>NF</v>
          </cell>
          <cell r="G119" t="str">
            <v>NF</v>
          </cell>
          <cell r="H119" t="str">
            <v>NF</v>
          </cell>
          <cell r="I119" t="str">
            <v>NF</v>
          </cell>
          <cell r="J119" t="str">
            <v>NF</v>
          </cell>
          <cell r="K119" t="str">
            <v>NF</v>
          </cell>
          <cell r="L119" t="str">
            <v>NF</v>
          </cell>
          <cell r="M119" t="str">
            <v>NF</v>
          </cell>
          <cell r="N119" t="str">
            <v>NF</v>
          </cell>
          <cell r="O119" t="str">
            <v>NF</v>
          </cell>
        </row>
        <row r="120">
          <cell r="B120" t="str">
            <v>KP-0088</v>
          </cell>
          <cell r="C120" t="str">
            <v>MOBIL PANTHER KT 1825 BI</v>
          </cell>
          <cell r="D120" t="str">
            <v>NF</v>
          </cell>
          <cell r="E120" t="str">
            <v>NF</v>
          </cell>
          <cell r="F120" t="str">
            <v>NF</v>
          </cell>
          <cell r="G120" t="str">
            <v>NF</v>
          </cell>
          <cell r="H120" t="str">
            <v>NF</v>
          </cell>
          <cell r="I120" t="str">
            <v>NF</v>
          </cell>
          <cell r="J120" t="str">
            <v>NF</v>
          </cell>
          <cell r="K120" t="str">
            <v>NF</v>
          </cell>
          <cell r="L120" t="str">
            <v>NF</v>
          </cell>
          <cell r="M120" t="str">
            <v>NF</v>
          </cell>
          <cell r="N120" t="str">
            <v>NF</v>
          </cell>
          <cell r="O120" t="str">
            <v>NF</v>
          </cell>
        </row>
        <row r="121">
          <cell r="B121" t="str">
            <v>PLT-001</v>
          </cell>
          <cell r="C121" t="str">
            <v>VIBRO HAMMER 20H4 ENGINE CAT 3306</v>
          </cell>
          <cell r="D121" t="str">
            <v>NF</v>
          </cell>
          <cell r="E121" t="str">
            <v>NF</v>
          </cell>
          <cell r="F121" t="str">
            <v>NF</v>
          </cell>
          <cell r="G121" t="str">
            <v>NF</v>
          </cell>
          <cell r="H121" t="str">
            <v>NF</v>
          </cell>
          <cell r="I121" t="str">
            <v>NF</v>
          </cell>
          <cell r="J121" t="str">
            <v>NF</v>
          </cell>
          <cell r="K121" t="str">
            <v>NF</v>
          </cell>
          <cell r="L121" t="str">
            <v>NF</v>
          </cell>
          <cell r="M121" t="str">
            <v>NF</v>
          </cell>
          <cell r="N121" t="str">
            <v>NF</v>
          </cell>
          <cell r="O121" t="str">
            <v>NF</v>
          </cell>
        </row>
        <row r="122">
          <cell r="B122" t="str">
            <v>PLT-002</v>
          </cell>
          <cell r="C122" t="str">
            <v>AMERICAN CRANE 999C</v>
          </cell>
          <cell r="D122" t="str">
            <v>NF</v>
          </cell>
          <cell r="E122" t="str">
            <v>NF</v>
          </cell>
          <cell r="F122" t="str">
            <v>NF</v>
          </cell>
          <cell r="G122" t="str">
            <v>NF</v>
          </cell>
          <cell r="H122" t="str">
            <v>NF</v>
          </cell>
          <cell r="I122" t="str">
            <v>NF</v>
          </cell>
          <cell r="J122" t="str">
            <v>NF</v>
          </cell>
          <cell r="K122" t="str">
            <v>NF</v>
          </cell>
          <cell r="L122" t="str">
            <v>NF</v>
          </cell>
          <cell r="M122" t="str">
            <v>NF</v>
          </cell>
          <cell r="N122" t="str">
            <v>NF</v>
          </cell>
          <cell r="O122" t="str">
            <v>NF</v>
          </cell>
        </row>
        <row r="123">
          <cell r="B123" t="str">
            <v>PLT-003</v>
          </cell>
          <cell r="C123" t="str">
            <v>AMERICAN CRANE 5299 - ASL 01</v>
          </cell>
          <cell r="D123" t="str">
            <v>NF</v>
          </cell>
          <cell r="E123" t="str">
            <v>NF</v>
          </cell>
          <cell r="F123" t="str">
            <v>NF</v>
          </cell>
          <cell r="G123" t="str">
            <v>NF</v>
          </cell>
          <cell r="H123" t="str">
            <v>NF</v>
          </cell>
          <cell r="I123" t="str">
            <v>NF</v>
          </cell>
          <cell r="J123" t="str">
            <v>NF</v>
          </cell>
          <cell r="K123" t="str">
            <v>NF</v>
          </cell>
          <cell r="L123" t="str">
            <v>NF</v>
          </cell>
          <cell r="M123" t="str">
            <v>NF</v>
          </cell>
          <cell r="N123" t="str">
            <v>NF</v>
          </cell>
          <cell r="O123" t="str">
            <v>NF</v>
          </cell>
        </row>
        <row r="124">
          <cell r="B124" t="str">
            <v>PLT-004</v>
          </cell>
          <cell r="C124" t="str">
            <v>LIEBHERR CRANE HS873HD - ASL 10</v>
          </cell>
          <cell r="D124" t="str">
            <v>NF</v>
          </cell>
          <cell r="E124" t="str">
            <v>NF</v>
          </cell>
          <cell r="F124" t="str">
            <v>NF</v>
          </cell>
          <cell r="G124" t="str">
            <v>NF</v>
          </cell>
          <cell r="H124" t="str">
            <v>NF</v>
          </cell>
          <cell r="I124" t="str">
            <v>NF</v>
          </cell>
          <cell r="J124" t="str">
            <v>NF</v>
          </cell>
          <cell r="K124" t="str">
            <v>NF</v>
          </cell>
          <cell r="L124" t="str">
            <v>NF</v>
          </cell>
          <cell r="M124" t="str">
            <v>NF</v>
          </cell>
          <cell r="N124" t="str">
            <v>NF</v>
          </cell>
          <cell r="O124" t="str">
            <v>NF</v>
          </cell>
        </row>
        <row r="125">
          <cell r="B125" t="str">
            <v>PLT-005</v>
          </cell>
          <cell r="C125" t="str">
            <v>LIEBHERR CRANE HS873HD - ASL 9</v>
          </cell>
          <cell r="D125" t="str">
            <v>NF</v>
          </cell>
          <cell r="E125" t="str">
            <v>NF</v>
          </cell>
          <cell r="F125" t="str">
            <v>NF</v>
          </cell>
          <cell r="G125" t="str">
            <v>NF</v>
          </cell>
          <cell r="H125" t="str">
            <v>NF</v>
          </cell>
          <cell r="I125" t="str">
            <v>NF</v>
          </cell>
          <cell r="J125" t="str">
            <v>NF</v>
          </cell>
          <cell r="K125" t="str">
            <v>NF</v>
          </cell>
          <cell r="L125" t="str">
            <v>NF</v>
          </cell>
          <cell r="M125" t="str">
            <v>NF</v>
          </cell>
          <cell r="N125" t="str">
            <v>NF</v>
          </cell>
          <cell r="O125" t="str">
            <v>NF</v>
          </cell>
        </row>
        <row r="126">
          <cell r="B126" t="str">
            <v>PLT-006</v>
          </cell>
          <cell r="C126" t="str">
            <v>ACCOMODATION CONTAINER</v>
          </cell>
          <cell r="D126" t="str">
            <v>NF</v>
          </cell>
          <cell r="E126" t="str">
            <v>NF</v>
          </cell>
          <cell r="F126" t="str">
            <v>NF</v>
          </cell>
          <cell r="G126" t="str">
            <v>NF</v>
          </cell>
          <cell r="H126" t="str">
            <v>NF</v>
          </cell>
          <cell r="I126" t="str">
            <v>NF</v>
          </cell>
          <cell r="J126" t="str">
            <v>NF</v>
          </cell>
          <cell r="K126" t="str">
            <v>NF</v>
          </cell>
          <cell r="L126" t="str">
            <v>NF</v>
          </cell>
          <cell r="M126" t="str">
            <v>NF</v>
          </cell>
          <cell r="N126" t="str">
            <v>NF</v>
          </cell>
          <cell r="O126" t="str">
            <v>NF</v>
          </cell>
        </row>
        <row r="127">
          <cell r="B127" t="str">
            <v>PLT-007</v>
          </cell>
          <cell r="C127" t="str">
            <v>BUCKET CLAMSHELL</v>
          </cell>
          <cell r="D127" t="str">
            <v>NF</v>
          </cell>
          <cell r="E127" t="str">
            <v>NF</v>
          </cell>
          <cell r="F127" t="str">
            <v>NF</v>
          </cell>
          <cell r="G127" t="str">
            <v>NF</v>
          </cell>
          <cell r="H127" t="str">
            <v>NF</v>
          </cell>
          <cell r="I127" t="str">
            <v>NF</v>
          </cell>
          <cell r="J127" t="str">
            <v>NF</v>
          </cell>
          <cell r="K127" t="str">
            <v>NF</v>
          </cell>
          <cell r="L127" t="str">
            <v>NF</v>
          </cell>
          <cell r="M127" t="str">
            <v>NF</v>
          </cell>
          <cell r="N127" t="str">
            <v>NF</v>
          </cell>
          <cell r="O127" t="str">
            <v>NF</v>
          </cell>
        </row>
        <row r="128">
          <cell r="B128" t="str">
            <v>PLT-008</v>
          </cell>
          <cell r="C128" t="str">
            <v>GENSET 195 KVA</v>
          </cell>
          <cell r="D128" t="str">
            <v>NF</v>
          </cell>
          <cell r="E128" t="str">
            <v>NF</v>
          </cell>
          <cell r="F128" t="str">
            <v>NF</v>
          </cell>
          <cell r="G128" t="str">
            <v>NF</v>
          </cell>
          <cell r="H128" t="str">
            <v>NF</v>
          </cell>
          <cell r="I128" t="str">
            <v>NF</v>
          </cell>
          <cell r="J128" t="str">
            <v>NF</v>
          </cell>
          <cell r="K128" t="str">
            <v>NF</v>
          </cell>
          <cell r="L128" t="str">
            <v>NF</v>
          </cell>
          <cell r="M128" t="str">
            <v>NF</v>
          </cell>
          <cell r="N128" t="str">
            <v>NF</v>
          </cell>
          <cell r="O128" t="str">
            <v>NF</v>
          </cell>
        </row>
        <row r="129">
          <cell r="B129" t="str">
            <v>ZZZ-001</v>
          </cell>
          <cell r="C129" t="str">
            <v>Keagenan</v>
          </cell>
          <cell r="D129" t="str">
            <v>NF</v>
          </cell>
          <cell r="E129" t="str">
            <v>NF</v>
          </cell>
          <cell r="F129" t="str">
            <v>NF</v>
          </cell>
          <cell r="G129" t="str">
            <v>NF</v>
          </cell>
          <cell r="H129" t="str">
            <v>NF</v>
          </cell>
          <cell r="I129" t="str">
            <v>NF</v>
          </cell>
          <cell r="J129" t="str">
            <v>NF</v>
          </cell>
          <cell r="K129" t="str">
            <v>NF</v>
          </cell>
          <cell r="L129" t="str">
            <v>NF</v>
          </cell>
          <cell r="M129" t="str">
            <v>NF</v>
          </cell>
          <cell r="N129" t="str">
            <v>NF</v>
          </cell>
          <cell r="O129" t="str">
            <v>NF</v>
          </cell>
        </row>
      </sheetData>
      <sheetData sheetId="1"/>
      <sheetData sheetId="2"/>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l"/>
      <sheetName val="BPP"/>
      <sheetName val="Rekap"/>
      <sheetName val="Bahan"/>
      <sheetName val="HB"/>
    </sheetNames>
    <sheetDataSet>
      <sheetData sheetId="0">
        <row r="7">
          <cell r="B7" t="str">
            <v>KBM-001</v>
          </cell>
          <cell r="C7" t="str">
            <v>HB. MG XI</v>
          </cell>
          <cell r="D7" t="str">
            <v>FN</v>
          </cell>
          <cell r="E7" t="str">
            <v>FN</v>
          </cell>
          <cell r="F7" t="str">
            <v>FN</v>
          </cell>
          <cell r="G7" t="str">
            <v>FN</v>
          </cell>
          <cell r="H7" t="str">
            <v>FN</v>
          </cell>
          <cell r="I7" t="str">
            <v>FN</v>
          </cell>
          <cell r="J7" t="str">
            <v>FN</v>
          </cell>
          <cell r="K7" t="str">
            <v>FN</v>
          </cell>
          <cell r="L7" t="str">
            <v>FN</v>
          </cell>
          <cell r="M7" t="str">
            <v>FN</v>
          </cell>
          <cell r="N7" t="str">
            <v>FN</v>
          </cell>
          <cell r="O7" t="str">
            <v>FN</v>
          </cell>
        </row>
        <row r="8">
          <cell r="B8" t="str">
            <v>KBM-002</v>
          </cell>
          <cell r="C8" t="str">
            <v>BG. Valiant Mariner</v>
          </cell>
          <cell r="D8" t="str">
            <v>FN</v>
          </cell>
          <cell r="E8" t="str">
            <v>FN</v>
          </cell>
          <cell r="F8" t="str">
            <v>FN</v>
          </cell>
          <cell r="G8" t="str">
            <v>FN</v>
          </cell>
          <cell r="H8" t="str">
            <v>FN</v>
          </cell>
          <cell r="I8" t="str">
            <v>FN</v>
          </cell>
          <cell r="J8" t="str">
            <v>FN</v>
          </cell>
          <cell r="K8" t="str">
            <v>FN</v>
          </cell>
          <cell r="L8" t="str">
            <v>FN</v>
          </cell>
          <cell r="M8" t="str">
            <v>FN</v>
          </cell>
          <cell r="N8" t="str">
            <v>FN</v>
          </cell>
          <cell r="O8" t="str">
            <v>FN</v>
          </cell>
        </row>
        <row r="9">
          <cell r="B9" t="str">
            <v>KBM-003</v>
          </cell>
          <cell r="C9" t="str">
            <v>CB. ASL 69</v>
          </cell>
          <cell r="D9" t="str">
            <v>NF</v>
          </cell>
          <cell r="E9" t="str">
            <v>NF</v>
          </cell>
          <cell r="F9" t="str">
            <v>NF</v>
          </cell>
          <cell r="G9" t="str">
            <v>NF</v>
          </cell>
          <cell r="H9" t="str">
            <v>NF</v>
          </cell>
          <cell r="I9" t="str">
            <v>NF</v>
          </cell>
          <cell r="J9" t="str">
            <v>NF</v>
          </cell>
          <cell r="K9" t="str">
            <v>NF</v>
          </cell>
          <cell r="L9" t="str">
            <v>NF</v>
          </cell>
          <cell r="M9" t="str">
            <v>NF</v>
          </cell>
          <cell r="N9" t="str">
            <v>NF</v>
          </cell>
          <cell r="O9" t="str">
            <v>NF</v>
          </cell>
        </row>
        <row r="10">
          <cell r="B10" t="str">
            <v>KBM-004</v>
          </cell>
          <cell r="C10" t="str">
            <v>BG. AKT 151</v>
          </cell>
          <cell r="D10" t="str">
            <v>NF</v>
          </cell>
          <cell r="E10" t="str">
            <v>NF</v>
          </cell>
          <cell r="F10" t="str">
            <v>NF</v>
          </cell>
          <cell r="G10" t="str">
            <v>NF</v>
          </cell>
          <cell r="H10" t="str">
            <v>NF</v>
          </cell>
          <cell r="I10" t="str">
            <v>NF</v>
          </cell>
          <cell r="J10" t="str">
            <v>NF</v>
          </cell>
          <cell r="K10" t="str">
            <v>NF</v>
          </cell>
          <cell r="L10" t="str">
            <v>NF</v>
          </cell>
          <cell r="M10" t="str">
            <v>NF</v>
          </cell>
          <cell r="N10" t="str">
            <v>NF</v>
          </cell>
          <cell r="O10" t="str">
            <v>FN</v>
          </cell>
        </row>
        <row r="11">
          <cell r="B11" t="str">
            <v>KBM-005</v>
          </cell>
          <cell r="C11" t="str">
            <v>BG. AKT 153</v>
          </cell>
          <cell r="D11" t="str">
            <v>NF</v>
          </cell>
          <cell r="E11" t="str">
            <v>NF</v>
          </cell>
          <cell r="F11" t="str">
            <v>NF</v>
          </cell>
          <cell r="G11" t="str">
            <v>NF</v>
          </cell>
          <cell r="H11" t="str">
            <v>NF</v>
          </cell>
          <cell r="I11" t="str">
            <v>NF</v>
          </cell>
          <cell r="J11" t="str">
            <v>NF</v>
          </cell>
          <cell r="K11" t="str">
            <v>NF</v>
          </cell>
          <cell r="L11" t="str">
            <v>NF</v>
          </cell>
          <cell r="M11" t="str">
            <v>NF</v>
          </cell>
          <cell r="N11" t="str">
            <v>NF</v>
          </cell>
          <cell r="O11" t="str">
            <v>FN</v>
          </cell>
        </row>
        <row r="12">
          <cell r="B12" t="str">
            <v>KBM-006</v>
          </cell>
          <cell r="C12" t="str">
            <v>HB. ASL Hopper IX</v>
          </cell>
          <cell r="D12" t="str">
            <v>FN</v>
          </cell>
          <cell r="E12" t="str">
            <v>FN</v>
          </cell>
          <cell r="F12" t="str">
            <v>FN</v>
          </cell>
          <cell r="G12" t="str">
            <v>FN</v>
          </cell>
          <cell r="H12" t="str">
            <v>FN</v>
          </cell>
          <cell r="I12" t="str">
            <v>FN</v>
          </cell>
          <cell r="J12" t="str">
            <v>FN</v>
          </cell>
          <cell r="K12" t="str">
            <v>FN</v>
          </cell>
          <cell r="L12" t="str">
            <v>FN</v>
          </cell>
          <cell r="M12" t="str">
            <v>FN</v>
          </cell>
          <cell r="N12" t="str">
            <v>FN</v>
          </cell>
          <cell r="O12" t="str">
            <v>FN</v>
          </cell>
        </row>
        <row r="13">
          <cell r="B13" t="str">
            <v>KBM-007</v>
          </cell>
          <cell r="C13" t="str">
            <v>HB. ASL Hopper X</v>
          </cell>
          <cell r="D13" t="str">
            <v>FN</v>
          </cell>
          <cell r="E13" t="str">
            <v>FN</v>
          </cell>
          <cell r="F13" t="str">
            <v>FN</v>
          </cell>
          <cell r="G13" t="str">
            <v>FN</v>
          </cell>
          <cell r="H13" t="str">
            <v>FN</v>
          </cell>
          <cell r="I13" t="str">
            <v>FN</v>
          </cell>
          <cell r="J13" t="str">
            <v>FN</v>
          </cell>
          <cell r="K13" t="str">
            <v>FN</v>
          </cell>
          <cell r="L13" t="str">
            <v>FN</v>
          </cell>
          <cell r="M13" t="str">
            <v>FN</v>
          </cell>
          <cell r="N13" t="str">
            <v>FN</v>
          </cell>
          <cell r="O13" t="str">
            <v>FN</v>
          </cell>
        </row>
        <row r="14">
          <cell r="B14" t="str">
            <v>KBM-008</v>
          </cell>
          <cell r="C14" t="str">
            <v>HB. Capitol I</v>
          </cell>
          <cell r="D14" t="str">
            <v>FN</v>
          </cell>
          <cell r="E14" t="str">
            <v>FN</v>
          </cell>
          <cell r="F14" t="str">
            <v>FN</v>
          </cell>
          <cell r="G14" t="str">
            <v>FN</v>
          </cell>
          <cell r="H14" t="str">
            <v>FN</v>
          </cell>
          <cell r="I14" t="str">
            <v>FN</v>
          </cell>
          <cell r="J14" t="str">
            <v>FN</v>
          </cell>
          <cell r="K14" t="str">
            <v>FN</v>
          </cell>
          <cell r="L14" t="str">
            <v>FN</v>
          </cell>
          <cell r="M14" t="str">
            <v>FN</v>
          </cell>
          <cell r="N14" t="str">
            <v>FN</v>
          </cell>
          <cell r="O14" t="str">
            <v>FN</v>
          </cell>
        </row>
        <row r="15">
          <cell r="B15" t="str">
            <v>KBM-009</v>
          </cell>
          <cell r="C15" t="str">
            <v>HB. Capitol II</v>
          </cell>
          <cell r="D15" t="str">
            <v>FN</v>
          </cell>
          <cell r="E15" t="str">
            <v>FN</v>
          </cell>
          <cell r="F15" t="str">
            <v>FN</v>
          </cell>
          <cell r="G15" t="str">
            <v>FN</v>
          </cell>
          <cell r="H15" t="str">
            <v>FN</v>
          </cell>
          <cell r="I15" t="str">
            <v>FN</v>
          </cell>
          <cell r="J15" t="str">
            <v>FN</v>
          </cell>
          <cell r="K15" t="str">
            <v>FN</v>
          </cell>
          <cell r="L15" t="str">
            <v>FN</v>
          </cell>
          <cell r="M15" t="str">
            <v>FN</v>
          </cell>
          <cell r="N15" t="str">
            <v>FN</v>
          </cell>
          <cell r="O15" t="str">
            <v>FN</v>
          </cell>
        </row>
        <row r="16">
          <cell r="B16" t="str">
            <v>KBM-010</v>
          </cell>
          <cell r="C16" t="str">
            <v>HB. Capitol III</v>
          </cell>
          <cell r="D16" t="str">
            <v>FN</v>
          </cell>
          <cell r="E16" t="str">
            <v>FN</v>
          </cell>
          <cell r="F16" t="str">
            <v>FN</v>
          </cell>
          <cell r="G16" t="str">
            <v>FN</v>
          </cell>
          <cell r="H16" t="str">
            <v>FN</v>
          </cell>
          <cell r="I16" t="str">
            <v>FN</v>
          </cell>
          <cell r="J16" t="str">
            <v>FN</v>
          </cell>
          <cell r="K16" t="str">
            <v>FN</v>
          </cell>
          <cell r="L16" t="str">
            <v>FN</v>
          </cell>
          <cell r="M16" t="str">
            <v>FN</v>
          </cell>
          <cell r="N16" t="str">
            <v>FN</v>
          </cell>
          <cell r="O16" t="str">
            <v>FN</v>
          </cell>
        </row>
        <row r="17">
          <cell r="B17" t="str">
            <v>KBM-011</v>
          </cell>
          <cell r="C17" t="str">
            <v>HB. Capitol IV</v>
          </cell>
          <cell r="D17" t="str">
            <v>FN</v>
          </cell>
          <cell r="E17" t="str">
            <v>FN</v>
          </cell>
          <cell r="F17" t="str">
            <v>FN</v>
          </cell>
          <cell r="G17" t="str">
            <v>FN</v>
          </cell>
          <cell r="H17" t="str">
            <v>FN</v>
          </cell>
          <cell r="I17" t="str">
            <v>FN</v>
          </cell>
          <cell r="J17" t="str">
            <v>FN</v>
          </cell>
          <cell r="K17" t="str">
            <v>FN</v>
          </cell>
          <cell r="L17" t="str">
            <v>FN</v>
          </cell>
          <cell r="M17" t="str">
            <v>FN</v>
          </cell>
          <cell r="N17" t="str">
            <v>FN</v>
          </cell>
          <cell r="O17" t="str">
            <v>FN</v>
          </cell>
        </row>
        <row r="18">
          <cell r="B18" t="str">
            <v>KBM-012</v>
          </cell>
          <cell r="C18" t="str">
            <v>HB. MG X</v>
          </cell>
          <cell r="D18" t="str">
            <v>FN</v>
          </cell>
          <cell r="E18" t="str">
            <v>FN</v>
          </cell>
          <cell r="F18" t="str">
            <v>FN</v>
          </cell>
          <cell r="G18" t="str">
            <v>FN</v>
          </cell>
          <cell r="H18" t="str">
            <v>FN</v>
          </cell>
          <cell r="I18" t="str">
            <v>FN</v>
          </cell>
          <cell r="J18" t="str">
            <v>FN</v>
          </cell>
          <cell r="K18" t="str">
            <v>FN</v>
          </cell>
          <cell r="L18" t="str">
            <v>FN</v>
          </cell>
          <cell r="M18" t="str">
            <v>FN</v>
          </cell>
          <cell r="N18" t="str">
            <v>FN</v>
          </cell>
          <cell r="O18" t="str">
            <v>FN</v>
          </cell>
        </row>
        <row r="19">
          <cell r="B19" t="str">
            <v>KBM-013</v>
          </cell>
          <cell r="C19" t="str">
            <v>LCT. Berkat Fortuna</v>
          </cell>
          <cell r="D19" t="str">
            <v>FN</v>
          </cell>
          <cell r="E19" t="str">
            <v>FN</v>
          </cell>
          <cell r="F19" t="str">
            <v>FN</v>
          </cell>
          <cell r="G19" t="str">
            <v>FN</v>
          </cell>
          <cell r="H19" t="str">
            <v>FN</v>
          </cell>
          <cell r="I19" t="str">
            <v>FN</v>
          </cell>
          <cell r="J19" t="str">
            <v>FN</v>
          </cell>
          <cell r="K19" t="str">
            <v>FN</v>
          </cell>
          <cell r="L19" t="str">
            <v>FN</v>
          </cell>
          <cell r="M19" t="str">
            <v>FN</v>
          </cell>
          <cell r="N19" t="str">
            <v>FN</v>
          </cell>
          <cell r="O19" t="str">
            <v>FN</v>
          </cell>
        </row>
        <row r="20">
          <cell r="B20" t="str">
            <v>KBM-014</v>
          </cell>
          <cell r="C20" t="str">
            <v>LCT. Cahaya Agung 02</v>
          </cell>
          <cell r="D20" t="str">
            <v>FN</v>
          </cell>
          <cell r="E20" t="str">
            <v>FN</v>
          </cell>
          <cell r="F20" t="str">
            <v>FN</v>
          </cell>
          <cell r="G20" t="str">
            <v>FN</v>
          </cell>
          <cell r="H20" t="str">
            <v>FN</v>
          </cell>
          <cell r="I20" t="str">
            <v>FN</v>
          </cell>
          <cell r="J20" t="str">
            <v>FN</v>
          </cell>
          <cell r="K20" t="str">
            <v>FN</v>
          </cell>
          <cell r="L20" t="str">
            <v>FN</v>
          </cell>
          <cell r="M20" t="str">
            <v>FN</v>
          </cell>
          <cell r="N20" t="str">
            <v>FN</v>
          </cell>
          <cell r="O20" t="str">
            <v>FN</v>
          </cell>
        </row>
        <row r="21">
          <cell r="B21" t="str">
            <v>KBM-015</v>
          </cell>
          <cell r="C21" t="str">
            <v>LCT. Teluk Bontang</v>
          </cell>
          <cell r="D21" t="str">
            <v>FN</v>
          </cell>
          <cell r="E21" t="str">
            <v>FN</v>
          </cell>
          <cell r="F21" t="str">
            <v>FN</v>
          </cell>
          <cell r="G21" t="str">
            <v>FN</v>
          </cell>
          <cell r="H21" t="str">
            <v>FN</v>
          </cell>
          <cell r="I21" t="str">
            <v>FN</v>
          </cell>
          <cell r="J21" t="str">
            <v>FN</v>
          </cell>
          <cell r="K21" t="str">
            <v>FN</v>
          </cell>
          <cell r="L21" t="str">
            <v>FN</v>
          </cell>
          <cell r="M21" t="str">
            <v>FN</v>
          </cell>
          <cell r="N21" t="str">
            <v>FN</v>
          </cell>
          <cell r="O21" t="str">
            <v>FN</v>
          </cell>
        </row>
        <row r="22">
          <cell r="B22" t="str">
            <v>KBM-016</v>
          </cell>
          <cell r="C22" t="str">
            <v>MV. ASL Triaksa</v>
          </cell>
          <cell r="D22" t="str">
            <v>FN</v>
          </cell>
          <cell r="E22" t="str">
            <v>FN</v>
          </cell>
          <cell r="F22" t="str">
            <v>FN</v>
          </cell>
          <cell r="G22" t="str">
            <v>FN</v>
          </cell>
          <cell r="H22" t="str">
            <v>FN</v>
          </cell>
          <cell r="I22" t="str">
            <v>FN</v>
          </cell>
          <cell r="J22" t="str">
            <v>FN</v>
          </cell>
          <cell r="K22" t="str">
            <v>FN</v>
          </cell>
          <cell r="L22" t="str">
            <v>FN</v>
          </cell>
          <cell r="M22" t="str">
            <v>FN</v>
          </cell>
          <cell r="N22" t="str">
            <v>FN</v>
          </cell>
          <cell r="O22" t="str">
            <v>FN</v>
          </cell>
        </row>
        <row r="23">
          <cell r="B23" t="str">
            <v>KBM-017</v>
          </cell>
          <cell r="C23" t="str">
            <v>ST. Aquartic 6</v>
          </cell>
          <cell r="D23" t="str">
            <v>NF</v>
          </cell>
          <cell r="E23" t="str">
            <v>NF</v>
          </cell>
          <cell r="F23" t="str">
            <v>NF</v>
          </cell>
          <cell r="G23" t="str">
            <v>NF</v>
          </cell>
          <cell r="H23" t="str">
            <v>NF</v>
          </cell>
          <cell r="I23" t="str">
            <v>NF</v>
          </cell>
          <cell r="J23" t="str">
            <v>NF</v>
          </cell>
          <cell r="K23" t="str">
            <v>NF</v>
          </cell>
          <cell r="L23" t="str">
            <v>NF</v>
          </cell>
          <cell r="M23" t="str">
            <v>NF</v>
          </cell>
          <cell r="N23" t="str">
            <v>NF</v>
          </cell>
          <cell r="O23" t="str">
            <v>NF</v>
          </cell>
        </row>
        <row r="24">
          <cell r="B24" t="str">
            <v>KBM-018</v>
          </cell>
          <cell r="C24" t="str">
            <v>ST. Aquartic 9</v>
          </cell>
          <cell r="D24" t="str">
            <v>NF</v>
          </cell>
          <cell r="E24" t="str">
            <v>NF</v>
          </cell>
          <cell r="F24" t="str">
            <v>NF</v>
          </cell>
          <cell r="G24" t="str">
            <v>NF</v>
          </cell>
          <cell r="H24" t="str">
            <v>NF</v>
          </cell>
          <cell r="I24" t="str">
            <v>NF</v>
          </cell>
          <cell r="J24" t="str">
            <v>NF</v>
          </cell>
          <cell r="K24" t="str">
            <v>NF</v>
          </cell>
          <cell r="L24" t="str">
            <v>NF</v>
          </cell>
          <cell r="M24" t="str">
            <v>NF</v>
          </cell>
          <cell r="N24" t="str">
            <v>NF</v>
          </cell>
          <cell r="O24" t="str">
            <v>NF</v>
          </cell>
        </row>
        <row r="25">
          <cell r="B25" t="str">
            <v>KBM-019</v>
          </cell>
          <cell r="C25" t="str">
            <v>ST. Mediterania</v>
          </cell>
          <cell r="D25" t="str">
            <v>NF</v>
          </cell>
          <cell r="E25" t="str">
            <v>NF</v>
          </cell>
          <cell r="F25" t="str">
            <v>NF</v>
          </cell>
          <cell r="G25" t="str">
            <v>NF</v>
          </cell>
          <cell r="H25" t="str">
            <v>NF</v>
          </cell>
          <cell r="I25" t="str">
            <v>NF</v>
          </cell>
          <cell r="J25" t="str">
            <v>NF</v>
          </cell>
          <cell r="K25" t="str">
            <v>NF</v>
          </cell>
          <cell r="L25" t="str">
            <v>NF</v>
          </cell>
          <cell r="M25" t="str">
            <v>NF</v>
          </cell>
          <cell r="N25" t="str">
            <v>NF</v>
          </cell>
          <cell r="O25" t="str">
            <v>NF</v>
          </cell>
        </row>
        <row r="26">
          <cell r="B26" t="str">
            <v>KBM-020</v>
          </cell>
          <cell r="C26" t="str">
            <v>ST. Sebatik</v>
          </cell>
          <cell r="D26" t="str">
            <v>NF</v>
          </cell>
          <cell r="E26" t="str">
            <v>NF</v>
          </cell>
          <cell r="F26" t="str">
            <v>NF</v>
          </cell>
          <cell r="G26" t="str">
            <v>NF</v>
          </cell>
          <cell r="H26" t="str">
            <v>NF</v>
          </cell>
          <cell r="I26" t="str">
            <v>NF</v>
          </cell>
          <cell r="J26" t="str">
            <v>NF</v>
          </cell>
          <cell r="K26" t="str">
            <v>NF</v>
          </cell>
          <cell r="L26" t="str">
            <v>NF</v>
          </cell>
          <cell r="M26" t="str">
            <v>NF</v>
          </cell>
          <cell r="N26" t="str">
            <v>NF</v>
          </cell>
          <cell r="O26" t="str">
            <v>NF</v>
          </cell>
        </row>
        <row r="27">
          <cell r="B27" t="str">
            <v>KBM-021</v>
          </cell>
          <cell r="C27" t="str">
            <v>TB. ASL Mulia</v>
          </cell>
          <cell r="D27" t="str">
            <v>FN</v>
          </cell>
          <cell r="E27" t="str">
            <v>FN</v>
          </cell>
          <cell r="F27" t="str">
            <v>FN</v>
          </cell>
          <cell r="G27" t="str">
            <v>FN</v>
          </cell>
          <cell r="H27" t="str">
            <v>FN</v>
          </cell>
          <cell r="I27" t="str">
            <v>FN</v>
          </cell>
          <cell r="J27" t="str">
            <v>FN</v>
          </cell>
          <cell r="K27" t="str">
            <v>FN</v>
          </cell>
          <cell r="L27" t="str">
            <v>FN</v>
          </cell>
          <cell r="M27" t="str">
            <v>FN</v>
          </cell>
          <cell r="N27" t="str">
            <v>FN</v>
          </cell>
          <cell r="O27" t="str">
            <v>FN</v>
          </cell>
        </row>
        <row r="28">
          <cell r="B28" t="str">
            <v>KBM-022</v>
          </cell>
          <cell r="C28" t="str">
            <v>TB. Logindo Mighty</v>
          </cell>
          <cell r="D28" t="str">
            <v>FN</v>
          </cell>
          <cell r="E28" t="str">
            <v>FN</v>
          </cell>
          <cell r="F28" t="str">
            <v>FN</v>
          </cell>
          <cell r="G28" t="str">
            <v>FN</v>
          </cell>
          <cell r="H28" t="str">
            <v>FN</v>
          </cell>
          <cell r="I28" t="str">
            <v>FN</v>
          </cell>
          <cell r="J28" t="str">
            <v>FN</v>
          </cell>
          <cell r="K28" t="str">
            <v>FN</v>
          </cell>
          <cell r="L28" t="str">
            <v>FN</v>
          </cell>
          <cell r="M28" t="str">
            <v>FN</v>
          </cell>
          <cell r="N28" t="str">
            <v>FN</v>
          </cell>
          <cell r="O28" t="str">
            <v>FN</v>
          </cell>
        </row>
        <row r="29">
          <cell r="B29" t="str">
            <v>KBM-023</v>
          </cell>
          <cell r="C29" t="str">
            <v>TB. Setia Makmur II</v>
          </cell>
          <cell r="D29" t="str">
            <v>NF</v>
          </cell>
          <cell r="E29" t="str">
            <v>NF</v>
          </cell>
          <cell r="F29" t="str">
            <v>NF</v>
          </cell>
          <cell r="G29" t="str">
            <v>NF</v>
          </cell>
          <cell r="H29" t="str">
            <v>NF</v>
          </cell>
          <cell r="I29" t="str">
            <v>NF</v>
          </cell>
          <cell r="J29" t="str">
            <v>NF</v>
          </cell>
          <cell r="K29" t="str">
            <v>NF</v>
          </cell>
          <cell r="L29" t="str">
            <v>NF</v>
          </cell>
          <cell r="M29" t="str">
            <v>NF</v>
          </cell>
          <cell r="N29" t="str">
            <v>NF</v>
          </cell>
          <cell r="O29" t="str">
            <v>NF</v>
          </cell>
        </row>
        <row r="30">
          <cell r="B30" t="str">
            <v>KBM-024</v>
          </cell>
          <cell r="C30" t="str">
            <v>TB. Setia Makmur III</v>
          </cell>
          <cell r="D30" t="str">
            <v>NF</v>
          </cell>
          <cell r="E30" t="str">
            <v>NF</v>
          </cell>
          <cell r="F30" t="str">
            <v>NF</v>
          </cell>
          <cell r="G30" t="str">
            <v>NF</v>
          </cell>
          <cell r="H30" t="str">
            <v>NF</v>
          </cell>
          <cell r="I30" t="str">
            <v>NF</v>
          </cell>
          <cell r="J30" t="str">
            <v>NF</v>
          </cell>
          <cell r="K30" t="str">
            <v>NF</v>
          </cell>
          <cell r="L30" t="str">
            <v>NF</v>
          </cell>
          <cell r="M30" t="str">
            <v>NF</v>
          </cell>
          <cell r="N30" t="str">
            <v>NF</v>
          </cell>
          <cell r="O30" t="str">
            <v>NF</v>
          </cell>
        </row>
        <row r="31">
          <cell r="B31" t="str">
            <v>KBM-025</v>
          </cell>
          <cell r="C31" t="str">
            <v>TB. Setia Makmur V</v>
          </cell>
          <cell r="D31" t="str">
            <v>NF</v>
          </cell>
          <cell r="E31" t="str">
            <v>NF</v>
          </cell>
          <cell r="F31" t="str">
            <v>NF</v>
          </cell>
          <cell r="G31" t="str">
            <v>NF</v>
          </cell>
          <cell r="H31" t="str">
            <v>NF</v>
          </cell>
          <cell r="I31" t="str">
            <v>NF</v>
          </cell>
          <cell r="J31" t="str">
            <v>NF</v>
          </cell>
          <cell r="K31" t="str">
            <v>NF</v>
          </cell>
          <cell r="L31" t="str">
            <v>NF</v>
          </cell>
          <cell r="M31" t="str">
            <v>NF</v>
          </cell>
          <cell r="N31" t="str">
            <v>NF</v>
          </cell>
          <cell r="O31" t="str">
            <v>NF</v>
          </cell>
        </row>
        <row r="32">
          <cell r="B32" t="str">
            <v>KBM-026</v>
          </cell>
          <cell r="C32" t="str">
            <v>BG. AKT 232</v>
          </cell>
          <cell r="D32" t="str">
            <v>NF</v>
          </cell>
          <cell r="E32" t="str">
            <v>NF</v>
          </cell>
          <cell r="F32" t="str">
            <v>NF</v>
          </cell>
          <cell r="G32" t="str">
            <v>NF</v>
          </cell>
          <cell r="H32" t="str">
            <v>NF</v>
          </cell>
          <cell r="I32" t="str">
            <v>NF</v>
          </cell>
          <cell r="J32" t="str">
            <v>NF</v>
          </cell>
          <cell r="K32" t="str">
            <v>NF</v>
          </cell>
          <cell r="L32" t="str">
            <v>NF</v>
          </cell>
          <cell r="M32" t="str">
            <v>NF</v>
          </cell>
          <cell r="N32" t="str">
            <v>NF</v>
          </cell>
          <cell r="O32" t="str">
            <v>NF</v>
          </cell>
        </row>
        <row r="33">
          <cell r="B33" t="str">
            <v>KBM-027</v>
          </cell>
          <cell r="C33" t="str">
            <v>LCT. Berkat Karunia 88</v>
          </cell>
          <cell r="D33" t="str">
            <v>FN</v>
          </cell>
          <cell r="E33" t="str">
            <v>FN</v>
          </cell>
          <cell r="F33" t="str">
            <v>FN</v>
          </cell>
          <cell r="G33" t="str">
            <v>FN</v>
          </cell>
          <cell r="H33" t="str">
            <v>FN</v>
          </cell>
          <cell r="I33" t="str">
            <v>FN</v>
          </cell>
          <cell r="J33" t="str">
            <v>FN</v>
          </cell>
          <cell r="K33" t="str">
            <v>FN</v>
          </cell>
          <cell r="L33" t="str">
            <v>FN</v>
          </cell>
          <cell r="M33" t="str">
            <v>FN</v>
          </cell>
          <cell r="N33" t="str">
            <v>FN</v>
          </cell>
          <cell r="O33" t="str">
            <v>FN</v>
          </cell>
        </row>
        <row r="34">
          <cell r="B34" t="str">
            <v>KBM-028</v>
          </cell>
          <cell r="C34" t="str">
            <v>LCT. Total IV</v>
          </cell>
          <cell r="D34" t="str">
            <v>FN</v>
          </cell>
          <cell r="E34" t="str">
            <v>FN</v>
          </cell>
          <cell r="F34" t="str">
            <v>FN</v>
          </cell>
          <cell r="G34" t="str">
            <v>FN</v>
          </cell>
          <cell r="H34" t="str">
            <v>FN</v>
          </cell>
          <cell r="I34" t="str">
            <v>FN</v>
          </cell>
          <cell r="J34" t="str">
            <v>FN</v>
          </cell>
          <cell r="K34" t="str">
            <v>FN</v>
          </cell>
          <cell r="L34" t="str">
            <v>FN</v>
          </cell>
          <cell r="M34" t="str">
            <v>FN</v>
          </cell>
          <cell r="N34" t="str">
            <v>FN</v>
          </cell>
          <cell r="O34" t="str">
            <v>FN</v>
          </cell>
        </row>
        <row r="35">
          <cell r="B35" t="str">
            <v>KBM-029</v>
          </cell>
          <cell r="C35" t="str">
            <v>BG. Capitol 1801</v>
          </cell>
          <cell r="D35" t="str">
            <v>FN</v>
          </cell>
          <cell r="E35" t="str">
            <v>FN</v>
          </cell>
          <cell r="F35" t="str">
            <v>FN</v>
          </cell>
          <cell r="G35" t="str">
            <v>FN</v>
          </cell>
          <cell r="H35" t="str">
            <v>FN</v>
          </cell>
          <cell r="I35" t="str">
            <v>FN</v>
          </cell>
          <cell r="J35" t="str">
            <v>FN</v>
          </cell>
          <cell r="K35" t="str">
            <v>FN</v>
          </cell>
          <cell r="L35" t="str">
            <v>FN</v>
          </cell>
          <cell r="M35" t="str">
            <v>FN</v>
          </cell>
          <cell r="N35" t="str">
            <v>FN</v>
          </cell>
          <cell r="O35" t="str">
            <v>FN</v>
          </cell>
        </row>
        <row r="36">
          <cell r="B36" t="str">
            <v>KMB-27</v>
          </cell>
          <cell r="C36" t="str">
            <v>LCT. Total IV</v>
          </cell>
          <cell r="D36" t="str">
            <v>FN</v>
          </cell>
          <cell r="E36" t="str">
            <v>FN</v>
          </cell>
          <cell r="F36" t="str">
            <v>FN</v>
          </cell>
          <cell r="G36" t="str">
            <v>FN</v>
          </cell>
          <cell r="H36" t="str">
            <v>FN</v>
          </cell>
          <cell r="I36" t="str">
            <v>FN</v>
          </cell>
          <cell r="J36" t="str">
            <v>FN</v>
          </cell>
          <cell r="K36" t="str">
            <v>FN</v>
          </cell>
          <cell r="L36" t="str">
            <v>FN</v>
          </cell>
          <cell r="M36" t="str">
            <v>FN</v>
          </cell>
          <cell r="N36" t="str">
            <v>FN</v>
          </cell>
          <cell r="O36" t="str">
            <v>FN</v>
          </cell>
        </row>
        <row r="37">
          <cell r="B37" t="str">
            <v>KMB-28</v>
          </cell>
          <cell r="C37" t="str">
            <v>LCT. Berkat Karunia 88</v>
          </cell>
          <cell r="D37" t="str">
            <v>FN</v>
          </cell>
          <cell r="E37" t="str">
            <v>FN</v>
          </cell>
          <cell r="F37" t="str">
            <v>FN</v>
          </cell>
          <cell r="G37" t="str">
            <v>FN</v>
          </cell>
          <cell r="H37" t="str">
            <v>FN</v>
          </cell>
          <cell r="I37" t="str">
            <v>FN</v>
          </cell>
          <cell r="J37" t="str">
            <v>FN</v>
          </cell>
          <cell r="K37" t="str">
            <v>FN</v>
          </cell>
          <cell r="L37" t="str">
            <v>FN</v>
          </cell>
          <cell r="M37" t="str">
            <v>FN</v>
          </cell>
          <cell r="N37" t="str">
            <v>FN</v>
          </cell>
          <cell r="O37" t="str">
            <v>FN</v>
          </cell>
        </row>
        <row r="38">
          <cell r="B38" t="str">
            <v>KMB-29</v>
          </cell>
          <cell r="C38" t="str">
            <v>BG. Capitol 1801</v>
          </cell>
          <cell r="D38" t="str">
            <v>FN</v>
          </cell>
          <cell r="E38" t="str">
            <v>FN</v>
          </cell>
          <cell r="F38" t="str">
            <v>FN</v>
          </cell>
          <cell r="G38" t="str">
            <v>FN</v>
          </cell>
          <cell r="H38" t="str">
            <v>FN</v>
          </cell>
          <cell r="I38" t="str">
            <v>FN</v>
          </cell>
          <cell r="J38" t="str">
            <v>FN</v>
          </cell>
          <cell r="K38" t="str">
            <v>FN</v>
          </cell>
          <cell r="L38" t="str">
            <v>FN</v>
          </cell>
          <cell r="M38" t="str">
            <v>FN</v>
          </cell>
          <cell r="N38" t="str">
            <v>FN</v>
          </cell>
          <cell r="O38" t="str">
            <v>FN</v>
          </cell>
        </row>
        <row r="39">
          <cell r="B39" t="str">
            <v>KP-0001</v>
          </cell>
          <cell r="C39" t="str">
            <v>Karyawan Kantor</v>
          </cell>
          <cell r="D39" t="str">
            <v>NF</v>
          </cell>
          <cell r="E39" t="str">
            <v>NF</v>
          </cell>
          <cell r="F39" t="str">
            <v>NF</v>
          </cell>
          <cell r="G39" t="str">
            <v>NF</v>
          </cell>
          <cell r="H39" t="str">
            <v>NF</v>
          </cell>
          <cell r="I39" t="str">
            <v>NF</v>
          </cell>
          <cell r="J39" t="str">
            <v>NF</v>
          </cell>
          <cell r="K39" t="str">
            <v>NF</v>
          </cell>
          <cell r="L39" t="str">
            <v>NF</v>
          </cell>
          <cell r="M39" t="str">
            <v>NF</v>
          </cell>
          <cell r="N39" t="str">
            <v>NF</v>
          </cell>
          <cell r="O39" t="str">
            <v>NF</v>
          </cell>
        </row>
        <row r="40">
          <cell r="B40" t="str">
            <v>KP-0002</v>
          </cell>
          <cell r="C40" t="str">
            <v>BG. WHORTY MARINER II</v>
          </cell>
          <cell r="D40" t="str">
            <v>NF</v>
          </cell>
          <cell r="E40" t="str">
            <v>NF</v>
          </cell>
          <cell r="F40" t="str">
            <v>NF</v>
          </cell>
          <cell r="G40" t="str">
            <v>NF</v>
          </cell>
          <cell r="H40" t="str">
            <v>NF</v>
          </cell>
          <cell r="I40" t="str">
            <v>NF</v>
          </cell>
          <cell r="J40" t="str">
            <v>NF</v>
          </cell>
          <cell r="K40" t="str">
            <v>NF</v>
          </cell>
          <cell r="L40" t="str">
            <v>NF</v>
          </cell>
          <cell r="M40" t="str">
            <v>NF</v>
          </cell>
          <cell r="N40" t="str">
            <v>NF</v>
          </cell>
          <cell r="O40" t="str">
            <v>NF</v>
          </cell>
        </row>
        <row r="41">
          <cell r="B41" t="str">
            <v>KP-0003</v>
          </cell>
          <cell r="C41" t="str">
            <v>BG. ASL 19</v>
          </cell>
          <cell r="D41" t="str">
            <v>NF</v>
          </cell>
          <cell r="E41" t="str">
            <v>NF</v>
          </cell>
          <cell r="F41" t="str">
            <v>NF</v>
          </cell>
          <cell r="G41" t="str">
            <v>NF</v>
          </cell>
          <cell r="H41" t="str">
            <v>NF</v>
          </cell>
          <cell r="I41" t="str">
            <v>NF</v>
          </cell>
          <cell r="J41" t="str">
            <v>NF</v>
          </cell>
          <cell r="K41" t="str">
            <v>NF</v>
          </cell>
          <cell r="L41" t="str">
            <v>NF</v>
          </cell>
          <cell r="M41" t="str">
            <v>NF</v>
          </cell>
          <cell r="N41" t="str">
            <v>NF</v>
          </cell>
          <cell r="O41" t="str">
            <v>NF</v>
          </cell>
        </row>
        <row r="42">
          <cell r="B42" t="str">
            <v>KP-0004</v>
          </cell>
          <cell r="C42" t="str">
            <v>AMERICAN CRANE 999C - ASL 03</v>
          </cell>
          <cell r="D42" t="str">
            <v>NF</v>
          </cell>
          <cell r="E42" t="str">
            <v>NF</v>
          </cell>
          <cell r="F42" t="str">
            <v>NF</v>
          </cell>
          <cell r="G42" t="str">
            <v>NF</v>
          </cell>
          <cell r="H42" t="str">
            <v>NF</v>
          </cell>
          <cell r="I42" t="str">
            <v>NF</v>
          </cell>
          <cell r="J42" t="str">
            <v>NF</v>
          </cell>
          <cell r="K42" t="str">
            <v>NF</v>
          </cell>
          <cell r="L42" t="str">
            <v>NF</v>
          </cell>
          <cell r="M42" t="str">
            <v>NF</v>
          </cell>
          <cell r="N42" t="str">
            <v>NF</v>
          </cell>
          <cell r="O42" t="str">
            <v>NF</v>
          </cell>
        </row>
        <row r="43">
          <cell r="B43" t="str">
            <v>KP-0005</v>
          </cell>
          <cell r="C43" t="str">
            <v>AMERICAN CRANE 9260 - ASL 12</v>
          </cell>
          <cell r="D43" t="str">
            <v>NF</v>
          </cell>
          <cell r="E43" t="str">
            <v>NF</v>
          </cell>
          <cell r="F43" t="str">
            <v>NF</v>
          </cell>
          <cell r="G43" t="str">
            <v>NF</v>
          </cell>
          <cell r="H43" t="str">
            <v>NF</v>
          </cell>
          <cell r="I43" t="str">
            <v>NF</v>
          </cell>
          <cell r="J43" t="str">
            <v>NF</v>
          </cell>
          <cell r="K43" t="str">
            <v>NF</v>
          </cell>
          <cell r="L43" t="str">
            <v>NF</v>
          </cell>
          <cell r="M43" t="str">
            <v>NF</v>
          </cell>
          <cell r="N43" t="str">
            <v>NF</v>
          </cell>
          <cell r="O43" t="str">
            <v>NF</v>
          </cell>
        </row>
        <row r="44">
          <cell r="B44" t="str">
            <v>KP-0006</v>
          </cell>
          <cell r="C44" t="str">
            <v>HB. ASL PRIMA VII</v>
          </cell>
          <cell r="D44" t="str">
            <v>FN</v>
          </cell>
          <cell r="E44" t="str">
            <v>FN</v>
          </cell>
          <cell r="F44" t="str">
            <v>FN</v>
          </cell>
          <cell r="G44" t="str">
            <v>FN</v>
          </cell>
          <cell r="H44" t="str">
            <v>FN</v>
          </cell>
          <cell r="I44" t="str">
            <v>FN</v>
          </cell>
          <cell r="J44" t="str">
            <v>FN</v>
          </cell>
          <cell r="K44" t="str">
            <v>FN</v>
          </cell>
          <cell r="L44" t="str">
            <v>FN</v>
          </cell>
          <cell r="M44" t="str">
            <v>FN</v>
          </cell>
          <cell r="N44" t="str">
            <v>FN</v>
          </cell>
          <cell r="O44" t="str">
            <v>FN</v>
          </cell>
        </row>
        <row r="45">
          <cell r="B45" t="str">
            <v>KP-0007</v>
          </cell>
          <cell r="C45" t="str">
            <v>HB. ASL PRIMA VIII</v>
          </cell>
          <cell r="D45" t="str">
            <v>NF</v>
          </cell>
          <cell r="E45" t="str">
            <v>NF</v>
          </cell>
          <cell r="F45" t="str">
            <v>NF</v>
          </cell>
          <cell r="G45" t="str">
            <v>NF</v>
          </cell>
          <cell r="H45" t="str">
            <v>NF</v>
          </cell>
          <cell r="I45" t="str">
            <v>NF</v>
          </cell>
          <cell r="J45" t="str">
            <v>NF</v>
          </cell>
          <cell r="K45" t="str">
            <v>NF</v>
          </cell>
          <cell r="L45" t="str">
            <v>NF</v>
          </cell>
          <cell r="M45" t="str">
            <v>NF</v>
          </cell>
          <cell r="N45" t="str">
            <v>NF</v>
          </cell>
          <cell r="O45" t="str">
            <v>NF</v>
          </cell>
        </row>
        <row r="46">
          <cell r="B46" t="str">
            <v>KP-0008</v>
          </cell>
          <cell r="C46" t="str">
            <v>CB. ASL 28</v>
          </cell>
          <cell r="D46" t="str">
            <v>FN</v>
          </cell>
          <cell r="E46" t="str">
            <v>FN</v>
          </cell>
          <cell r="F46" t="str">
            <v>FN</v>
          </cell>
          <cell r="G46" t="str">
            <v>FN</v>
          </cell>
          <cell r="H46" t="str">
            <v>FN</v>
          </cell>
          <cell r="I46" t="str">
            <v>FN</v>
          </cell>
          <cell r="J46" t="str">
            <v>FN</v>
          </cell>
          <cell r="K46" t="str">
            <v>FN</v>
          </cell>
          <cell r="L46" t="str">
            <v>FN</v>
          </cell>
          <cell r="M46" t="str">
            <v>FN</v>
          </cell>
          <cell r="N46" t="str">
            <v>FN</v>
          </cell>
          <cell r="O46" t="str">
            <v>FN</v>
          </cell>
        </row>
        <row r="47">
          <cell r="B47" t="str">
            <v>KP-0009</v>
          </cell>
          <cell r="C47" t="str">
            <v>BG. ASL IX</v>
          </cell>
          <cell r="D47" t="str">
            <v>NF</v>
          </cell>
          <cell r="E47" t="str">
            <v>NF</v>
          </cell>
          <cell r="F47" t="str">
            <v>NF</v>
          </cell>
          <cell r="G47" t="str">
            <v>NF</v>
          </cell>
          <cell r="H47" t="str">
            <v>NF</v>
          </cell>
          <cell r="I47" t="str">
            <v>NF</v>
          </cell>
          <cell r="J47" t="str">
            <v>NF</v>
          </cell>
          <cell r="K47" t="str">
            <v>NF</v>
          </cell>
          <cell r="L47" t="str">
            <v>NF</v>
          </cell>
          <cell r="M47" t="str">
            <v>NF</v>
          </cell>
          <cell r="N47" t="str">
            <v>NF</v>
          </cell>
          <cell r="O47" t="str">
            <v>NF</v>
          </cell>
        </row>
        <row r="48">
          <cell r="B48" t="str">
            <v>KP-0010</v>
          </cell>
          <cell r="C48" t="str">
            <v>BG. ASL 37</v>
          </cell>
          <cell r="D48" t="str">
            <v>NF</v>
          </cell>
          <cell r="E48" t="str">
            <v>NF</v>
          </cell>
          <cell r="F48" t="str">
            <v>NF</v>
          </cell>
          <cell r="G48" t="str">
            <v>NF</v>
          </cell>
          <cell r="H48" t="str">
            <v>NF</v>
          </cell>
          <cell r="I48" t="str">
            <v>NF</v>
          </cell>
          <cell r="J48" t="str">
            <v>NF</v>
          </cell>
          <cell r="K48" t="str">
            <v>NF</v>
          </cell>
          <cell r="L48" t="str">
            <v>NF</v>
          </cell>
          <cell r="M48" t="str">
            <v>NF</v>
          </cell>
          <cell r="N48" t="str">
            <v>NF</v>
          </cell>
          <cell r="O48" t="str">
            <v>NF</v>
          </cell>
        </row>
        <row r="49">
          <cell r="B49" t="str">
            <v>KP-0011</v>
          </cell>
          <cell r="C49" t="str">
            <v>AMERICAN CRANE 5299 - ASL 01</v>
          </cell>
          <cell r="D49" t="str">
            <v>NF</v>
          </cell>
          <cell r="E49" t="str">
            <v>NF</v>
          </cell>
          <cell r="F49" t="str">
            <v>NF</v>
          </cell>
          <cell r="G49" t="str">
            <v>NF</v>
          </cell>
          <cell r="H49" t="str">
            <v>NF</v>
          </cell>
          <cell r="I49" t="str">
            <v>NF</v>
          </cell>
          <cell r="J49" t="str">
            <v>NF</v>
          </cell>
          <cell r="K49" t="str">
            <v>NF</v>
          </cell>
          <cell r="L49" t="str">
            <v>NF</v>
          </cell>
          <cell r="M49" t="str">
            <v>NF</v>
          </cell>
          <cell r="N49" t="str">
            <v>NF</v>
          </cell>
          <cell r="O49" t="str">
            <v>NF</v>
          </cell>
        </row>
        <row r="50">
          <cell r="B50" t="str">
            <v>KP-0012</v>
          </cell>
          <cell r="C50" t="str">
            <v>HB. TMN III EX DOOR I</v>
          </cell>
          <cell r="D50" t="str">
            <v>NF</v>
          </cell>
          <cell r="E50" t="str">
            <v>NF</v>
          </cell>
          <cell r="F50" t="str">
            <v>NF</v>
          </cell>
          <cell r="G50" t="str">
            <v>NF</v>
          </cell>
          <cell r="H50" t="str">
            <v>NF</v>
          </cell>
          <cell r="I50" t="str">
            <v>NF</v>
          </cell>
          <cell r="J50" t="str">
            <v>NF</v>
          </cell>
          <cell r="K50" t="str">
            <v>NF</v>
          </cell>
          <cell r="L50" t="str">
            <v>NF</v>
          </cell>
          <cell r="M50" t="str">
            <v>NF</v>
          </cell>
          <cell r="N50" t="str">
            <v>NF</v>
          </cell>
          <cell r="O50" t="str">
            <v>NF</v>
          </cell>
        </row>
        <row r="51">
          <cell r="B51" t="str">
            <v>KP-0013</v>
          </cell>
          <cell r="C51" t="str">
            <v>HB. TMN IV EX DOOR IV</v>
          </cell>
          <cell r="D51" t="str">
            <v>NF</v>
          </cell>
          <cell r="E51" t="str">
            <v>NF</v>
          </cell>
          <cell r="F51" t="str">
            <v>NF</v>
          </cell>
          <cell r="G51" t="str">
            <v>NF</v>
          </cell>
          <cell r="H51" t="str">
            <v>NF</v>
          </cell>
          <cell r="I51" t="str">
            <v>NF</v>
          </cell>
          <cell r="J51" t="str">
            <v>NF</v>
          </cell>
          <cell r="K51" t="str">
            <v>NF</v>
          </cell>
          <cell r="L51" t="str">
            <v>NF</v>
          </cell>
          <cell r="M51" t="str">
            <v>NF</v>
          </cell>
          <cell r="N51" t="str">
            <v>NF</v>
          </cell>
          <cell r="O51" t="str">
            <v>NF</v>
          </cell>
        </row>
        <row r="52">
          <cell r="B52" t="str">
            <v>KP-0014</v>
          </cell>
          <cell r="C52" t="str">
            <v>HB. MG I</v>
          </cell>
          <cell r="D52" t="str">
            <v>NF</v>
          </cell>
          <cell r="E52" t="str">
            <v>NF</v>
          </cell>
          <cell r="F52" t="str">
            <v>NF</v>
          </cell>
          <cell r="G52" t="str">
            <v>NF</v>
          </cell>
          <cell r="H52" t="str">
            <v>NF</v>
          </cell>
          <cell r="I52" t="str">
            <v>NF</v>
          </cell>
          <cell r="J52" t="str">
            <v>NF</v>
          </cell>
          <cell r="K52" t="str">
            <v>NF</v>
          </cell>
          <cell r="L52" t="str">
            <v>NF</v>
          </cell>
          <cell r="M52" t="str">
            <v>NF</v>
          </cell>
          <cell r="N52" t="str">
            <v>NF</v>
          </cell>
          <cell r="O52" t="str">
            <v>NF</v>
          </cell>
        </row>
        <row r="53">
          <cell r="B53" t="str">
            <v>KP-0015</v>
          </cell>
          <cell r="C53" t="str">
            <v>HB. MG II</v>
          </cell>
          <cell r="D53" t="str">
            <v>NF</v>
          </cell>
          <cell r="E53" t="str">
            <v>NF</v>
          </cell>
          <cell r="F53" t="str">
            <v>NF</v>
          </cell>
          <cell r="G53" t="str">
            <v>NF</v>
          </cell>
          <cell r="H53" t="str">
            <v>NF</v>
          </cell>
          <cell r="I53" t="str">
            <v>NF</v>
          </cell>
          <cell r="J53" t="str">
            <v>NF</v>
          </cell>
          <cell r="K53" t="str">
            <v>NF</v>
          </cell>
          <cell r="L53" t="str">
            <v>NF</v>
          </cell>
          <cell r="M53" t="str">
            <v>NF</v>
          </cell>
          <cell r="N53" t="str">
            <v>NF</v>
          </cell>
          <cell r="O53" t="str">
            <v>NF</v>
          </cell>
        </row>
        <row r="54">
          <cell r="B54" t="str">
            <v>KP-0016</v>
          </cell>
          <cell r="C54" t="str">
            <v>HB. MG III</v>
          </cell>
          <cell r="D54" t="str">
            <v>NF</v>
          </cell>
          <cell r="E54" t="str">
            <v>NF</v>
          </cell>
          <cell r="F54" t="str">
            <v>NF</v>
          </cell>
          <cell r="G54" t="str">
            <v>NF</v>
          </cell>
          <cell r="H54" t="str">
            <v>NF</v>
          </cell>
          <cell r="I54" t="str">
            <v>NF</v>
          </cell>
          <cell r="J54" t="str">
            <v>NF</v>
          </cell>
          <cell r="K54" t="str">
            <v>NF</v>
          </cell>
          <cell r="L54" t="str">
            <v>NF</v>
          </cell>
          <cell r="M54" t="str">
            <v>NF</v>
          </cell>
          <cell r="N54" t="str">
            <v>NF</v>
          </cell>
          <cell r="O54" t="str">
            <v>NF</v>
          </cell>
        </row>
        <row r="55">
          <cell r="B55" t="str">
            <v>KP-0017</v>
          </cell>
          <cell r="C55" t="str">
            <v>TB. ASL BINTANG</v>
          </cell>
          <cell r="D55" t="str">
            <v>FN</v>
          </cell>
          <cell r="E55" t="str">
            <v>FN</v>
          </cell>
          <cell r="F55" t="str">
            <v>FN</v>
          </cell>
          <cell r="G55" t="str">
            <v>FN</v>
          </cell>
          <cell r="H55" t="str">
            <v>FN</v>
          </cell>
          <cell r="I55" t="str">
            <v>FN</v>
          </cell>
          <cell r="J55" t="str">
            <v>FN</v>
          </cell>
          <cell r="K55" t="str">
            <v>FN</v>
          </cell>
          <cell r="L55" t="str">
            <v>FN</v>
          </cell>
          <cell r="M55" t="str">
            <v>FN</v>
          </cell>
          <cell r="N55" t="str">
            <v>FN</v>
          </cell>
          <cell r="O55" t="str">
            <v>FN</v>
          </cell>
        </row>
        <row r="56">
          <cell r="B56" t="str">
            <v>KP-0018</v>
          </cell>
          <cell r="C56" t="str">
            <v>HB. MG IV</v>
          </cell>
          <cell r="D56" t="str">
            <v>NF</v>
          </cell>
          <cell r="E56" t="str">
            <v>NF</v>
          </cell>
          <cell r="F56" t="str">
            <v>NF</v>
          </cell>
          <cell r="G56" t="str">
            <v>NF</v>
          </cell>
          <cell r="H56" t="str">
            <v>NF</v>
          </cell>
          <cell r="I56" t="str">
            <v>NF</v>
          </cell>
          <cell r="J56" t="str">
            <v>NF</v>
          </cell>
          <cell r="K56" t="str">
            <v>NF</v>
          </cell>
          <cell r="L56" t="str">
            <v>NF</v>
          </cell>
          <cell r="M56" t="str">
            <v>NF</v>
          </cell>
          <cell r="N56" t="str">
            <v>NF</v>
          </cell>
          <cell r="O56" t="str">
            <v>NF</v>
          </cell>
        </row>
        <row r="57">
          <cell r="B57" t="str">
            <v>KP-0019</v>
          </cell>
          <cell r="C57" t="str">
            <v>HB. MG VI</v>
          </cell>
          <cell r="D57" t="str">
            <v>FN</v>
          </cell>
          <cell r="E57" t="str">
            <v>FN</v>
          </cell>
          <cell r="F57" t="str">
            <v>FN</v>
          </cell>
          <cell r="G57" t="str">
            <v>FN</v>
          </cell>
          <cell r="H57" t="str">
            <v>FN</v>
          </cell>
          <cell r="I57" t="str">
            <v>FN</v>
          </cell>
          <cell r="J57" t="str">
            <v>FN</v>
          </cell>
          <cell r="K57" t="str">
            <v>FN</v>
          </cell>
          <cell r="L57" t="str">
            <v>FN</v>
          </cell>
          <cell r="M57" t="str">
            <v>FN</v>
          </cell>
          <cell r="N57" t="str">
            <v>FN</v>
          </cell>
          <cell r="O57" t="str">
            <v>FN</v>
          </cell>
        </row>
        <row r="58">
          <cell r="B58" t="str">
            <v>KP-0020</v>
          </cell>
          <cell r="C58" t="str">
            <v>HB. MG VII</v>
          </cell>
          <cell r="D58" t="str">
            <v>NF</v>
          </cell>
          <cell r="E58" t="str">
            <v>NF</v>
          </cell>
          <cell r="F58" t="str">
            <v>NF</v>
          </cell>
          <cell r="G58" t="str">
            <v>NF</v>
          </cell>
          <cell r="H58" t="str">
            <v>NF</v>
          </cell>
          <cell r="I58" t="str">
            <v>NF</v>
          </cell>
          <cell r="J58" t="str">
            <v>NF</v>
          </cell>
          <cell r="K58" t="str">
            <v>NF</v>
          </cell>
          <cell r="L58" t="str">
            <v>NF</v>
          </cell>
          <cell r="M58" t="str">
            <v>NF</v>
          </cell>
          <cell r="N58" t="str">
            <v>NF</v>
          </cell>
          <cell r="O58" t="str">
            <v>NF</v>
          </cell>
        </row>
        <row r="59">
          <cell r="B59" t="str">
            <v>KP-0021</v>
          </cell>
          <cell r="C59" t="str">
            <v>HB. MG V</v>
          </cell>
          <cell r="D59" t="str">
            <v>NF</v>
          </cell>
          <cell r="E59" t="str">
            <v>NF</v>
          </cell>
          <cell r="F59" t="str">
            <v>NF</v>
          </cell>
          <cell r="G59" t="str">
            <v>NF</v>
          </cell>
          <cell r="H59" t="str">
            <v>NF</v>
          </cell>
          <cell r="I59" t="str">
            <v>NF</v>
          </cell>
          <cell r="J59" t="str">
            <v>NF</v>
          </cell>
          <cell r="K59" t="str">
            <v>NF</v>
          </cell>
          <cell r="L59" t="str">
            <v>NF</v>
          </cell>
          <cell r="M59" t="str">
            <v>NF</v>
          </cell>
          <cell r="N59" t="str">
            <v>NF</v>
          </cell>
          <cell r="O59" t="str">
            <v>NF</v>
          </cell>
        </row>
        <row r="60">
          <cell r="B60" t="str">
            <v>KP-0022</v>
          </cell>
          <cell r="C60" t="str">
            <v>HB. MG VIII</v>
          </cell>
          <cell r="D60" t="str">
            <v>NF</v>
          </cell>
          <cell r="E60" t="str">
            <v>NF</v>
          </cell>
          <cell r="F60" t="str">
            <v>NF</v>
          </cell>
          <cell r="G60" t="str">
            <v>NF</v>
          </cell>
          <cell r="H60" t="str">
            <v>NF</v>
          </cell>
          <cell r="I60" t="str">
            <v>NF</v>
          </cell>
          <cell r="J60" t="str">
            <v>NF</v>
          </cell>
          <cell r="K60" t="str">
            <v>NF</v>
          </cell>
          <cell r="L60" t="str">
            <v>NF</v>
          </cell>
          <cell r="M60" t="str">
            <v>NF</v>
          </cell>
          <cell r="N60" t="str">
            <v>NF</v>
          </cell>
          <cell r="O60" t="str">
            <v>NF</v>
          </cell>
        </row>
        <row r="61">
          <cell r="B61" t="str">
            <v>KP-0023</v>
          </cell>
          <cell r="C61" t="str">
            <v>CB. ASL 42</v>
          </cell>
          <cell r="D61" t="str">
            <v>NF</v>
          </cell>
          <cell r="E61" t="str">
            <v>NF</v>
          </cell>
          <cell r="F61" t="str">
            <v>NF</v>
          </cell>
          <cell r="G61" t="str">
            <v>NF</v>
          </cell>
          <cell r="H61" t="str">
            <v>NF</v>
          </cell>
          <cell r="I61" t="str">
            <v>NF</v>
          </cell>
          <cell r="J61" t="str">
            <v>NF</v>
          </cell>
          <cell r="K61" t="str">
            <v>NF</v>
          </cell>
          <cell r="L61" t="str">
            <v>NF</v>
          </cell>
          <cell r="M61" t="str">
            <v>NF</v>
          </cell>
          <cell r="N61" t="str">
            <v>NF</v>
          </cell>
          <cell r="O61" t="str">
            <v>FN</v>
          </cell>
        </row>
        <row r="62">
          <cell r="B62" t="str">
            <v>KP-0024</v>
          </cell>
          <cell r="C62" t="str">
            <v>HB. MG IX</v>
          </cell>
          <cell r="D62" t="str">
            <v>NF</v>
          </cell>
          <cell r="E62" t="str">
            <v>NF</v>
          </cell>
          <cell r="F62" t="str">
            <v>NF</v>
          </cell>
          <cell r="G62" t="str">
            <v>NF</v>
          </cell>
          <cell r="H62" t="str">
            <v>NF</v>
          </cell>
          <cell r="I62" t="str">
            <v>NF</v>
          </cell>
          <cell r="J62" t="str">
            <v>NF</v>
          </cell>
          <cell r="K62" t="str">
            <v>NF</v>
          </cell>
          <cell r="L62" t="str">
            <v>NF</v>
          </cell>
          <cell r="M62" t="str">
            <v>NF</v>
          </cell>
          <cell r="N62" t="str">
            <v>NF</v>
          </cell>
          <cell r="O62" t="str">
            <v>NF</v>
          </cell>
        </row>
        <row r="63">
          <cell r="B63" t="str">
            <v>KP-0025</v>
          </cell>
          <cell r="C63" t="str">
            <v>LCT. TOTAL I</v>
          </cell>
          <cell r="D63" t="str">
            <v>FN</v>
          </cell>
          <cell r="E63" t="str">
            <v>FN</v>
          </cell>
          <cell r="F63" t="str">
            <v>FN</v>
          </cell>
          <cell r="G63" t="str">
            <v>FN</v>
          </cell>
          <cell r="H63" t="str">
            <v>FN</v>
          </cell>
          <cell r="I63" t="str">
            <v>FN</v>
          </cell>
          <cell r="J63" t="str">
            <v>FN</v>
          </cell>
          <cell r="K63" t="str">
            <v>FN</v>
          </cell>
          <cell r="L63" t="str">
            <v>FN</v>
          </cell>
          <cell r="M63" t="str">
            <v>FN</v>
          </cell>
          <cell r="N63" t="str">
            <v>FN</v>
          </cell>
          <cell r="O63" t="str">
            <v>FN</v>
          </cell>
        </row>
        <row r="64">
          <cell r="B64" t="str">
            <v>KP-0026</v>
          </cell>
          <cell r="C64" t="str">
            <v>LCT. TOTAL II</v>
          </cell>
          <cell r="D64" t="str">
            <v>FN</v>
          </cell>
          <cell r="E64" t="str">
            <v>FN</v>
          </cell>
          <cell r="F64" t="str">
            <v>FN</v>
          </cell>
          <cell r="G64" t="str">
            <v>FN</v>
          </cell>
          <cell r="H64" t="str">
            <v>FN</v>
          </cell>
          <cell r="I64" t="str">
            <v>FN</v>
          </cell>
          <cell r="J64" t="str">
            <v>FN</v>
          </cell>
          <cell r="K64" t="str">
            <v>FN</v>
          </cell>
          <cell r="L64" t="str">
            <v>FN</v>
          </cell>
          <cell r="M64" t="str">
            <v>FN</v>
          </cell>
          <cell r="N64" t="str">
            <v>FN</v>
          </cell>
          <cell r="O64" t="str">
            <v>FN</v>
          </cell>
        </row>
        <row r="65">
          <cell r="B65" t="str">
            <v>KP-0027</v>
          </cell>
          <cell r="C65" t="str">
            <v>LCT. TOTAL III</v>
          </cell>
          <cell r="D65" t="str">
            <v>FN</v>
          </cell>
          <cell r="E65" t="str">
            <v>FN</v>
          </cell>
          <cell r="F65" t="str">
            <v>FN</v>
          </cell>
          <cell r="G65" t="str">
            <v>FN</v>
          </cell>
          <cell r="H65" t="str">
            <v>FN</v>
          </cell>
          <cell r="I65" t="str">
            <v>FN</v>
          </cell>
          <cell r="J65" t="str">
            <v>FN</v>
          </cell>
          <cell r="K65" t="str">
            <v>FN</v>
          </cell>
          <cell r="L65" t="str">
            <v>FN</v>
          </cell>
          <cell r="M65" t="str">
            <v>FN</v>
          </cell>
          <cell r="N65" t="str">
            <v>FN</v>
          </cell>
          <cell r="O65" t="str">
            <v>FN</v>
          </cell>
        </row>
        <row r="66">
          <cell r="B66" t="str">
            <v>KP-0028</v>
          </cell>
          <cell r="C66" t="str">
            <v>TB. ASL PRIMA II</v>
          </cell>
          <cell r="D66" t="str">
            <v>NF</v>
          </cell>
          <cell r="E66" t="str">
            <v>NF</v>
          </cell>
          <cell r="F66" t="str">
            <v>FN</v>
          </cell>
          <cell r="G66" t="str">
            <v>NF</v>
          </cell>
          <cell r="H66" t="str">
            <v>FN</v>
          </cell>
          <cell r="I66" t="str">
            <v>FN</v>
          </cell>
          <cell r="J66" t="str">
            <v>NF</v>
          </cell>
          <cell r="K66" t="str">
            <v>NF</v>
          </cell>
          <cell r="L66" t="str">
            <v>FN</v>
          </cell>
          <cell r="M66" t="str">
            <v>FN</v>
          </cell>
          <cell r="N66" t="str">
            <v>NF</v>
          </cell>
          <cell r="O66" t="str">
            <v>NF</v>
          </cell>
        </row>
        <row r="67">
          <cell r="B67" t="str">
            <v>KP-0029</v>
          </cell>
          <cell r="C67" t="str">
            <v>CB. SM 33</v>
          </cell>
          <cell r="D67" t="str">
            <v>NF</v>
          </cell>
          <cell r="E67" t="str">
            <v>NF</v>
          </cell>
          <cell r="F67" t="str">
            <v>NF</v>
          </cell>
          <cell r="G67" t="str">
            <v>NF</v>
          </cell>
          <cell r="H67" t="str">
            <v>NF</v>
          </cell>
          <cell r="I67" t="str">
            <v>NF</v>
          </cell>
          <cell r="J67" t="str">
            <v>NF</v>
          </cell>
          <cell r="K67" t="str">
            <v>NF</v>
          </cell>
          <cell r="L67" t="str">
            <v>NF</v>
          </cell>
          <cell r="M67" t="str">
            <v>NF</v>
          </cell>
          <cell r="N67" t="str">
            <v>NF</v>
          </cell>
          <cell r="O67" t="str">
            <v>NF</v>
          </cell>
        </row>
        <row r="68">
          <cell r="B68" t="str">
            <v>KP-0030</v>
          </cell>
          <cell r="C68" t="str">
            <v>TB. MANUNGGAL II</v>
          </cell>
          <cell r="D68" t="str">
            <v>FN</v>
          </cell>
          <cell r="E68" t="str">
            <v>FN</v>
          </cell>
          <cell r="F68" t="str">
            <v>FN</v>
          </cell>
          <cell r="G68" t="str">
            <v>FN</v>
          </cell>
          <cell r="H68" t="str">
            <v>FN</v>
          </cell>
          <cell r="I68" t="str">
            <v>FN</v>
          </cell>
          <cell r="J68" t="str">
            <v>FN</v>
          </cell>
          <cell r="K68" t="str">
            <v>FN</v>
          </cell>
          <cell r="L68" t="str">
            <v>FN</v>
          </cell>
          <cell r="M68" t="str">
            <v>FN</v>
          </cell>
          <cell r="N68" t="str">
            <v>FN</v>
          </cell>
          <cell r="O68" t="str">
            <v>FN</v>
          </cell>
        </row>
        <row r="69">
          <cell r="B69" t="str">
            <v>KP-0031</v>
          </cell>
          <cell r="C69" t="str">
            <v>SB.WAHANA 09</v>
          </cell>
          <cell r="D69" t="str">
            <v>NF</v>
          </cell>
          <cell r="E69" t="str">
            <v>NF</v>
          </cell>
          <cell r="F69" t="str">
            <v>NF</v>
          </cell>
          <cell r="G69" t="str">
            <v>NF</v>
          </cell>
          <cell r="H69" t="str">
            <v>NF</v>
          </cell>
          <cell r="I69" t="str">
            <v>NF</v>
          </cell>
          <cell r="J69" t="str">
            <v>NF</v>
          </cell>
          <cell r="K69" t="str">
            <v>NF</v>
          </cell>
          <cell r="L69" t="str">
            <v>NF</v>
          </cell>
          <cell r="M69" t="str">
            <v>NF</v>
          </cell>
          <cell r="N69" t="str">
            <v>NF</v>
          </cell>
          <cell r="O69" t="str">
            <v>NF</v>
          </cell>
        </row>
        <row r="70">
          <cell r="B70" t="str">
            <v>KP-0032</v>
          </cell>
          <cell r="C70" t="str">
            <v>HB. ASL PRIMA IX</v>
          </cell>
          <cell r="D70" t="str">
            <v>NF</v>
          </cell>
          <cell r="E70" t="str">
            <v>NF</v>
          </cell>
          <cell r="F70" t="str">
            <v>NF</v>
          </cell>
          <cell r="G70" t="str">
            <v>NF</v>
          </cell>
          <cell r="H70" t="str">
            <v>NF</v>
          </cell>
          <cell r="I70" t="str">
            <v>NF</v>
          </cell>
          <cell r="J70" t="str">
            <v>NF</v>
          </cell>
          <cell r="K70" t="str">
            <v>NF</v>
          </cell>
          <cell r="L70" t="str">
            <v>NF</v>
          </cell>
          <cell r="M70" t="str">
            <v>NF</v>
          </cell>
          <cell r="N70" t="str">
            <v>NF</v>
          </cell>
          <cell r="O70" t="str">
            <v>NF</v>
          </cell>
        </row>
        <row r="71">
          <cell r="B71" t="str">
            <v>KP-0033</v>
          </cell>
          <cell r="C71" t="str">
            <v>HB. ASL PRIMA X</v>
          </cell>
          <cell r="D71" t="str">
            <v>NF</v>
          </cell>
          <cell r="E71" t="str">
            <v>NF</v>
          </cell>
          <cell r="F71" t="str">
            <v>NF</v>
          </cell>
          <cell r="G71" t="str">
            <v>NF</v>
          </cell>
          <cell r="H71" t="str">
            <v>NF</v>
          </cell>
          <cell r="I71" t="str">
            <v>NF</v>
          </cell>
          <cell r="J71" t="str">
            <v>NF</v>
          </cell>
          <cell r="K71" t="str">
            <v>NF</v>
          </cell>
          <cell r="L71" t="str">
            <v>NF</v>
          </cell>
          <cell r="M71" t="str">
            <v>NF</v>
          </cell>
          <cell r="N71" t="str">
            <v>NF</v>
          </cell>
          <cell r="O71" t="str">
            <v>NF</v>
          </cell>
        </row>
        <row r="72">
          <cell r="B72" t="str">
            <v>KP-0034</v>
          </cell>
          <cell r="C72" t="str">
            <v>TB. ASL PRIMA VI</v>
          </cell>
          <cell r="D72" t="str">
            <v>FN</v>
          </cell>
          <cell r="E72" t="str">
            <v>FN</v>
          </cell>
          <cell r="F72" t="str">
            <v>FN</v>
          </cell>
          <cell r="G72" t="str">
            <v>FN</v>
          </cell>
          <cell r="H72" t="str">
            <v>FN</v>
          </cell>
          <cell r="I72" t="str">
            <v>FN</v>
          </cell>
          <cell r="J72" t="str">
            <v>FN</v>
          </cell>
          <cell r="K72" t="str">
            <v>FN</v>
          </cell>
          <cell r="L72" t="str">
            <v>FN</v>
          </cell>
          <cell r="M72" t="str">
            <v>FN</v>
          </cell>
          <cell r="N72" t="str">
            <v>FN</v>
          </cell>
          <cell r="O72" t="str">
            <v>FN</v>
          </cell>
        </row>
        <row r="73">
          <cell r="B73" t="str">
            <v>KP-0035</v>
          </cell>
          <cell r="C73" t="str">
            <v>LCT. TOTAL FINA ELF</v>
          </cell>
          <cell r="D73" t="str">
            <v>NF</v>
          </cell>
          <cell r="E73" t="str">
            <v>NF</v>
          </cell>
          <cell r="F73" t="str">
            <v>NF</v>
          </cell>
          <cell r="G73" t="str">
            <v>NF</v>
          </cell>
          <cell r="H73" t="str">
            <v>NF</v>
          </cell>
          <cell r="I73" t="str">
            <v>NF</v>
          </cell>
          <cell r="J73" t="str">
            <v>NF</v>
          </cell>
          <cell r="K73" t="str">
            <v>NF</v>
          </cell>
          <cell r="L73" t="str">
            <v>NF</v>
          </cell>
          <cell r="M73" t="str">
            <v>NF</v>
          </cell>
          <cell r="N73" t="str">
            <v>NF</v>
          </cell>
          <cell r="O73" t="str">
            <v>NF</v>
          </cell>
        </row>
        <row r="74">
          <cell r="B74" t="str">
            <v>KP-0036</v>
          </cell>
          <cell r="C74" t="str">
            <v>FORKLIFT TOYOTA</v>
          </cell>
          <cell r="D74" t="str">
            <v>NF</v>
          </cell>
          <cell r="E74" t="str">
            <v>NF</v>
          </cell>
          <cell r="F74" t="str">
            <v>NF</v>
          </cell>
          <cell r="G74" t="str">
            <v>NF</v>
          </cell>
          <cell r="H74" t="str">
            <v>NF</v>
          </cell>
          <cell r="I74" t="str">
            <v>NF</v>
          </cell>
          <cell r="J74" t="str">
            <v>NF</v>
          </cell>
          <cell r="K74" t="str">
            <v>NF</v>
          </cell>
          <cell r="L74" t="str">
            <v>NF</v>
          </cell>
          <cell r="M74" t="str">
            <v>NF</v>
          </cell>
          <cell r="N74" t="str">
            <v>NF</v>
          </cell>
          <cell r="O74" t="str">
            <v>NF</v>
          </cell>
        </row>
        <row r="75">
          <cell r="B75" t="str">
            <v>KP-0037</v>
          </cell>
          <cell r="C75" t="str">
            <v>HB. SM 121</v>
          </cell>
          <cell r="D75" t="str">
            <v>NF</v>
          </cell>
          <cell r="E75" t="str">
            <v>NF</v>
          </cell>
          <cell r="F75" t="str">
            <v>NF</v>
          </cell>
          <cell r="G75" t="str">
            <v>NF</v>
          </cell>
          <cell r="H75" t="str">
            <v>NF</v>
          </cell>
          <cell r="I75" t="str">
            <v>NF</v>
          </cell>
          <cell r="J75" t="str">
            <v>NF</v>
          </cell>
          <cell r="K75" t="str">
            <v>NF</v>
          </cell>
          <cell r="L75" t="str">
            <v>NF</v>
          </cell>
          <cell r="M75" t="str">
            <v>NF</v>
          </cell>
          <cell r="N75" t="str">
            <v>NF</v>
          </cell>
          <cell r="O75" t="str">
            <v>NF</v>
          </cell>
        </row>
        <row r="76">
          <cell r="B76" t="str">
            <v>KP-0038</v>
          </cell>
          <cell r="C76" t="str">
            <v>HB. SM 122</v>
          </cell>
          <cell r="D76" t="str">
            <v>NF</v>
          </cell>
          <cell r="E76" t="str">
            <v>NF</v>
          </cell>
          <cell r="F76" t="str">
            <v>NF</v>
          </cell>
          <cell r="G76" t="str">
            <v>NF</v>
          </cell>
          <cell r="H76" t="str">
            <v>NF</v>
          </cell>
          <cell r="I76" t="str">
            <v>NF</v>
          </cell>
          <cell r="J76" t="str">
            <v>NF</v>
          </cell>
          <cell r="K76" t="str">
            <v>NF</v>
          </cell>
          <cell r="L76" t="str">
            <v>NF</v>
          </cell>
          <cell r="M76" t="str">
            <v>NF</v>
          </cell>
          <cell r="N76" t="str">
            <v>NF</v>
          </cell>
          <cell r="O76" t="str">
            <v>NF</v>
          </cell>
        </row>
        <row r="77">
          <cell r="B77" t="str">
            <v>KP-0039</v>
          </cell>
          <cell r="C77" t="str">
            <v>TB. ASL HARMONI II</v>
          </cell>
          <cell r="D77" t="str">
            <v>NF</v>
          </cell>
          <cell r="E77" t="str">
            <v>NF</v>
          </cell>
          <cell r="F77" t="str">
            <v>NF</v>
          </cell>
          <cell r="G77" t="str">
            <v>NF</v>
          </cell>
          <cell r="H77" t="str">
            <v>NF</v>
          </cell>
          <cell r="I77" t="str">
            <v>NF</v>
          </cell>
          <cell r="J77" t="str">
            <v>NF</v>
          </cell>
          <cell r="K77" t="str">
            <v>NF</v>
          </cell>
          <cell r="L77" t="str">
            <v>NF</v>
          </cell>
          <cell r="M77" t="str">
            <v>NF</v>
          </cell>
          <cell r="N77" t="str">
            <v>NF</v>
          </cell>
          <cell r="O77" t="str">
            <v>NF</v>
          </cell>
        </row>
        <row r="78">
          <cell r="B78" t="str">
            <v>KP-0040</v>
          </cell>
          <cell r="C78" t="str">
            <v>TB. ASL HARMONI III</v>
          </cell>
          <cell r="D78" t="str">
            <v>NF</v>
          </cell>
          <cell r="E78" t="str">
            <v>NF</v>
          </cell>
          <cell r="F78" t="str">
            <v>NF</v>
          </cell>
          <cell r="G78" t="str">
            <v>NF</v>
          </cell>
          <cell r="H78" t="str">
            <v>NF</v>
          </cell>
          <cell r="I78" t="str">
            <v>NF</v>
          </cell>
          <cell r="J78" t="str">
            <v>NF</v>
          </cell>
          <cell r="K78" t="str">
            <v>NF</v>
          </cell>
          <cell r="L78" t="str">
            <v>NF</v>
          </cell>
          <cell r="M78" t="str">
            <v>NF</v>
          </cell>
          <cell r="N78" t="str">
            <v>NF</v>
          </cell>
          <cell r="O78" t="str">
            <v>NF</v>
          </cell>
        </row>
        <row r="79">
          <cell r="B79" t="str">
            <v>KP-0041</v>
          </cell>
          <cell r="C79" t="str">
            <v>TB. ASL HARMONI V</v>
          </cell>
          <cell r="D79" t="str">
            <v>NF</v>
          </cell>
          <cell r="E79" t="str">
            <v>NF</v>
          </cell>
          <cell r="F79" t="str">
            <v>NF</v>
          </cell>
          <cell r="G79" t="str">
            <v>NF</v>
          </cell>
          <cell r="H79" t="str">
            <v>NF</v>
          </cell>
          <cell r="I79" t="str">
            <v>NF</v>
          </cell>
          <cell r="J79" t="str">
            <v>NF</v>
          </cell>
          <cell r="K79" t="str">
            <v>NF</v>
          </cell>
          <cell r="L79" t="str">
            <v>NF</v>
          </cell>
          <cell r="M79" t="str">
            <v>NF</v>
          </cell>
          <cell r="N79" t="str">
            <v>NF</v>
          </cell>
          <cell r="O79" t="str">
            <v>NF</v>
          </cell>
        </row>
        <row r="80">
          <cell r="B80" t="str">
            <v>KP-0042</v>
          </cell>
          <cell r="C80" t="str">
            <v>LIEBHERR CRANE HS873HD - ASL 9</v>
          </cell>
          <cell r="D80" t="str">
            <v>NF</v>
          </cell>
          <cell r="E80" t="str">
            <v>NF</v>
          </cell>
          <cell r="F80" t="str">
            <v>NF</v>
          </cell>
          <cell r="G80" t="str">
            <v>NF</v>
          </cell>
          <cell r="H80" t="str">
            <v>NF</v>
          </cell>
          <cell r="I80" t="str">
            <v>NF</v>
          </cell>
          <cell r="J80" t="str">
            <v>NF</v>
          </cell>
          <cell r="K80" t="str">
            <v>NF</v>
          </cell>
          <cell r="L80" t="str">
            <v>NF</v>
          </cell>
          <cell r="M80" t="str">
            <v>NF</v>
          </cell>
          <cell r="N80" t="str">
            <v>NF</v>
          </cell>
          <cell r="O80" t="str">
            <v>NF</v>
          </cell>
        </row>
        <row r="81">
          <cell r="B81" t="str">
            <v>KP-0044</v>
          </cell>
          <cell r="C81" t="str">
            <v>LIEBHERR CRANE HS873HD - ASL 10</v>
          </cell>
          <cell r="D81" t="str">
            <v>NF</v>
          </cell>
          <cell r="E81" t="str">
            <v>NF</v>
          </cell>
          <cell r="F81" t="str">
            <v>NF</v>
          </cell>
          <cell r="G81" t="str">
            <v>NF</v>
          </cell>
          <cell r="H81" t="str">
            <v>NF</v>
          </cell>
          <cell r="I81" t="str">
            <v>NF</v>
          </cell>
          <cell r="J81" t="str">
            <v>NF</v>
          </cell>
          <cell r="K81" t="str">
            <v>NF</v>
          </cell>
          <cell r="L81" t="str">
            <v>NF</v>
          </cell>
          <cell r="M81" t="str">
            <v>NF</v>
          </cell>
          <cell r="N81" t="str">
            <v>NF</v>
          </cell>
          <cell r="O81" t="str">
            <v>NF</v>
          </cell>
        </row>
        <row r="82">
          <cell r="B82" t="str">
            <v>KP-0045</v>
          </cell>
          <cell r="C82" t="str">
            <v>TB. ASL PROSPER II</v>
          </cell>
          <cell r="D82" t="str">
            <v>FN</v>
          </cell>
          <cell r="E82" t="str">
            <v>FN</v>
          </cell>
          <cell r="F82" t="str">
            <v>FN</v>
          </cell>
          <cell r="G82" t="str">
            <v>FN</v>
          </cell>
          <cell r="H82" t="str">
            <v>FN</v>
          </cell>
          <cell r="I82" t="str">
            <v>FN</v>
          </cell>
          <cell r="J82" t="str">
            <v>FN</v>
          </cell>
          <cell r="K82" t="str">
            <v>FN</v>
          </cell>
          <cell r="L82" t="str">
            <v>FN</v>
          </cell>
          <cell r="M82" t="str">
            <v>FN</v>
          </cell>
          <cell r="N82" t="str">
            <v>FN</v>
          </cell>
          <cell r="O82" t="str">
            <v>FN</v>
          </cell>
        </row>
        <row r="83">
          <cell r="B83" t="str">
            <v>KP-0046</v>
          </cell>
          <cell r="C83" t="str">
            <v>FTB. ASL 99</v>
          </cell>
          <cell r="D83" t="str">
            <v>FN</v>
          </cell>
          <cell r="E83" t="str">
            <v>FN</v>
          </cell>
          <cell r="F83" t="str">
            <v>FN</v>
          </cell>
          <cell r="G83" t="str">
            <v>FN</v>
          </cell>
          <cell r="H83" t="str">
            <v>FN</v>
          </cell>
          <cell r="I83" t="str">
            <v>FN</v>
          </cell>
          <cell r="J83" t="str">
            <v>FN</v>
          </cell>
          <cell r="K83" t="str">
            <v>FN</v>
          </cell>
          <cell r="L83" t="str">
            <v>FN</v>
          </cell>
          <cell r="M83" t="str">
            <v>FN</v>
          </cell>
          <cell r="N83" t="str">
            <v>FN</v>
          </cell>
          <cell r="O83" t="str">
            <v>FN</v>
          </cell>
        </row>
        <row r="84">
          <cell r="B84" t="str">
            <v>KP-0047</v>
          </cell>
          <cell r="C84" t="str">
            <v>TB. ASL PROSPER III</v>
          </cell>
          <cell r="D84" t="str">
            <v>FN</v>
          </cell>
          <cell r="E84" t="str">
            <v>FN</v>
          </cell>
          <cell r="F84" t="str">
            <v>FN</v>
          </cell>
          <cell r="G84" t="str">
            <v>FN</v>
          </cell>
          <cell r="H84" t="str">
            <v>FN</v>
          </cell>
          <cell r="I84" t="str">
            <v>FN</v>
          </cell>
          <cell r="J84" t="str">
            <v>FN</v>
          </cell>
          <cell r="K84" t="str">
            <v>FN</v>
          </cell>
          <cell r="L84" t="str">
            <v>FN</v>
          </cell>
          <cell r="M84" t="str">
            <v>FN</v>
          </cell>
          <cell r="N84" t="str">
            <v>FN</v>
          </cell>
          <cell r="O84" t="str">
            <v>FN</v>
          </cell>
        </row>
        <row r="85">
          <cell r="B85" t="str">
            <v>KP-0048</v>
          </cell>
          <cell r="C85" t="str">
            <v>CB. JASA MARINE V</v>
          </cell>
          <cell r="D85" t="str">
            <v>NF</v>
          </cell>
          <cell r="E85" t="str">
            <v>NF</v>
          </cell>
          <cell r="F85" t="str">
            <v>FN</v>
          </cell>
          <cell r="G85" t="str">
            <v>NF</v>
          </cell>
          <cell r="H85" t="str">
            <v>NF</v>
          </cell>
          <cell r="I85" t="str">
            <v>NF</v>
          </cell>
          <cell r="J85" t="str">
            <v>NF</v>
          </cell>
          <cell r="K85" t="str">
            <v>FN</v>
          </cell>
          <cell r="L85" t="str">
            <v>FN</v>
          </cell>
          <cell r="M85" t="str">
            <v>FN</v>
          </cell>
          <cell r="N85" t="str">
            <v>FN</v>
          </cell>
          <cell r="O85" t="str">
            <v>FN</v>
          </cell>
        </row>
        <row r="86">
          <cell r="B86" t="str">
            <v>KP-0049</v>
          </cell>
          <cell r="C86" t="str">
            <v>MV. QAL RANGER</v>
          </cell>
          <cell r="D86" t="str">
            <v>FN</v>
          </cell>
          <cell r="E86" t="str">
            <v>FN</v>
          </cell>
          <cell r="F86" t="str">
            <v>FN</v>
          </cell>
          <cell r="G86" t="str">
            <v>NF</v>
          </cell>
          <cell r="H86" t="str">
            <v>FN</v>
          </cell>
          <cell r="I86" t="str">
            <v>FN</v>
          </cell>
          <cell r="J86" t="str">
            <v>FN</v>
          </cell>
          <cell r="K86" t="str">
            <v>FN</v>
          </cell>
          <cell r="L86" t="str">
            <v>FN</v>
          </cell>
          <cell r="M86" t="str">
            <v>FN</v>
          </cell>
          <cell r="N86" t="str">
            <v>FN</v>
          </cell>
          <cell r="O86" t="str">
            <v>FN</v>
          </cell>
        </row>
        <row r="87">
          <cell r="B87" t="str">
            <v>KP-0050</v>
          </cell>
          <cell r="C87" t="str">
            <v>TB. POLKA</v>
          </cell>
          <cell r="D87" t="str">
            <v>NF</v>
          </cell>
          <cell r="E87" t="str">
            <v>NF</v>
          </cell>
          <cell r="F87" t="str">
            <v>NF</v>
          </cell>
          <cell r="G87" t="str">
            <v>NF</v>
          </cell>
          <cell r="H87" t="str">
            <v>NF</v>
          </cell>
          <cell r="I87" t="str">
            <v>NF</v>
          </cell>
          <cell r="J87" t="str">
            <v>NF</v>
          </cell>
          <cell r="K87" t="str">
            <v>NF</v>
          </cell>
          <cell r="L87" t="str">
            <v>NF</v>
          </cell>
          <cell r="M87" t="str">
            <v>NF</v>
          </cell>
          <cell r="N87" t="str">
            <v>NF</v>
          </cell>
          <cell r="O87" t="str">
            <v>NF</v>
          </cell>
        </row>
        <row r="88">
          <cell r="B88" t="str">
            <v>KP-0052</v>
          </cell>
          <cell r="C88" t="str">
            <v>VIBRO HAMMER 20H4 - ENGINE CAT 3306</v>
          </cell>
          <cell r="D88" t="str">
            <v>NF</v>
          </cell>
          <cell r="E88" t="str">
            <v>NF</v>
          </cell>
          <cell r="F88" t="str">
            <v>NF</v>
          </cell>
          <cell r="G88" t="str">
            <v>NF</v>
          </cell>
          <cell r="H88" t="str">
            <v>NF</v>
          </cell>
          <cell r="I88" t="str">
            <v>NF</v>
          </cell>
          <cell r="J88" t="str">
            <v>NF</v>
          </cell>
          <cell r="K88" t="str">
            <v>NF</v>
          </cell>
          <cell r="L88" t="str">
            <v>NF</v>
          </cell>
          <cell r="M88" t="str">
            <v>NF</v>
          </cell>
          <cell r="N88" t="str">
            <v>NF</v>
          </cell>
          <cell r="O88" t="str">
            <v>NF</v>
          </cell>
        </row>
        <row r="89">
          <cell r="B89" t="str">
            <v>KP-0053</v>
          </cell>
          <cell r="C89" t="str">
            <v>TB. ASL PRIMA III</v>
          </cell>
          <cell r="D89" t="str">
            <v>FN</v>
          </cell>
          <cell r="E89" t="str">
            <v>FN</v>
          </cell>
          <cell r="F89" t="str">
            <v>FN</v>
          </cell>
          <cell r="G89" t="str">
            <v>FN</v>
          </cell>
          <cell r="H89" t="str">
            <v>FN</v>
          </cell>
          <cell r="I89" t="str">
            <v>FN</v>
          </cell>
          <cell r="J89" t="str">
            <v>FN</v>
          </cell>
          <cell r="K89" t="str">
            <v>FN</v>
          </cell>
          <cell r="L89" t="str">
            <v>FN</v>
          </cell>
          <cell r="M89" t="str">
            <v>FN</v>
          </cell>
          <cell r="N89" t="str">
            <v>FN</v>
          </cell>
          <cell r="O89" t="str">
            <v>FN</v>
          </cell>
        </row>
        <row r="90">
          <cell r="B90" t="str">
            <v>KP-0054</v>
          </cell>
          <cell r="C90" t="str">
            <v>TB. ASL PRIMA V</v>
          </cell>
          <cell r="D90" t="str">
            <v>FN</v>
          </cell>
          <cell r="E90" t="str">
            <v>FN</v>
          </cell>
          <cell r="F90" t="str">
            <v>FN</v>
          </cell>
          <cell r="G90" t="str">
            <v>FN</v>
          </cell>
          <cell r="H90" t="str">
            <v>FN</v>
          </cell>
          <cell r="I90" t="str">
            <v>FN</v>
          </cell>
          <cell r="J90" t="str">
            <v>FN</v>
          </cell>
          <cell r="K90" t="str">
            <v>FN</v>
          </cell>
          <cell r="L90" t="str">
            <v>FN</v>
          </cell>
          <cell r="M90" t="str">
            <v>FN</v>
          </cell>
          <cell r="N90" t="str">
            <v>FN</v>
          </cell>
          <cell r="O90" t="str">
            <v>FN</v>
          </cell>
        </row>
        <row r="91">
          <cell r="B91" t="str">
            <v>KP-0056</v>
          </cell>
          <cell r="C91" t="str">
            <v>BG. ASL VI</v>
          </cell>
          <cell r="D91" t="str">
            <v>FN</v>
          </cell>
          <cell r="E91" t="str">
            <v>FN</v>
          </cell>
          <cell r="F91" t="str">
            <v>FN</v>
          </cell>
          <cell r="G91" t="str">
            <v>FN</v>
          </cell>
          <cell r="H91" t="str">
            <v>FN</v>
          </cell>
          <cell r="I91" t="str">
            <v>FN</v>
          </cell>
          <cell r="J91" t="str">
            <v>FN</v>
          </cell>
          <cell r="K91" t="str">
            <v>FN</v>
          </cell>
          <cell r="L91" t="str">
            <v>FN</v>
          </cell>
          <cell r="M91" t="str">
            <v>FN</v>
          </cell>
          <cell r="N91" t="str">
            <v>FN</v>
          </cell>
          <cell r="O91" t="str">
            <v>FN</v>
          </cell>
        </row>
        <row r="92">
          <cell r="B92" t="str">
            <v>KP-0058</v>
          </cell>
          <cell r="C92" t="str">
            <v>BG. ASL 10</v>
          </cell>
          <cell r="D92" t="str">
            <v>NF</v>
          </cell>
          <cell r="E92" t="str">
            <v>NF</v>
          </cell>
          <cell r="F92" t="str">
            <v>NF</v>
          </cell>
          <cell r="G92" t="str">
            <v>NF</v>
          </cell>
          <cell r="H92" t="str">
            <v>NF</v>
          </cell>
          <cell r="I92" t="str">
            <v>NF</v>
          </cell>
          <cell r="J92" t="str">
            <v>NF</v>
          </cell>
          <cell r="K92" t="str">
            <v>FN</v>
          </cell>
          <cell r="L92" t="str">
            <v>FN</v>
          </cell>
          <cell r="M92" t="str">
            <v>NF</v>
          </cell>
          <cell r="N92" t="str">
            <v>NF</v>
          </cell>
          <cell r="O92" t="str">
            <v>NF</v>
          </cell>
        </row>
        <row r="93">
          <cell r="B93" t="str">
            <v>KP-0059</v>
          </cell>
          <cell r="C93" t="str">
            <v>CB. ASL 27</v>
          </cell>
          <cell r="D93" t="str">
            <v>FN</v>
          </cell>
          <cell r="E93" t="str">
            <v>FN</v>
          </cell>
          <cell r="F93" t="str">
            <v>FN</v>
          </cell>
          <cell r="G93" t="str">
            <v>FN</v>
          </cell>
          <cell r="H93" t="str">
            <v>FN</v>
          </cell>
          <cell r="I93" t="str">
            <v>FN</v>
          </cell>
          <cell r="J93" t="str">
            <v>FN</v>
          </cell>
          <cell r="K93" t="str">
            <v>FN</v>
          </cell>
          <cell r="L93" t="str">
            <v>FN</v>
          </cell>
          <cell r="M93" t="str">
            <v>FN</v>
          </cell>
          <cell r="N93" t="str">
            <v>FN</v>
          </cell>
          <cell r="O93" t="str">
            <v>FN</v>
          </cell>
        </row>
        <row r="94">
          <cell r="B94" t="str">
            <v>KP-0060</v>
          </cell>
          <cell r="C94" t="str">
            <v>TB. BORA I</v>
          </cell>
          <cell r="D94" t="str">
            <v>NF</v>
          </cell>
          <cell r="E94" t="str">
            <v>NF</v>
          </cell>
          <cell r="F94" t="str">
            <v>NF</v>
          </cell>
          <cell r="G94" t="str">
            <v>NF</v>
          </cell>
          <cell r="H94" t="str">
            <v>NF</v>
          </cell>
          <cell r="I94" t="str">
            <v>NF</v>
          </cell>
          <cell r="J94" t="str">
            <v>NF</v>
          </cell>
          <cell r="K94" t="str">
            <v>NF</v>
          </cell>
          <cell r="L94" t="str">
            <v>NF</v>
          </cell>
          <cell r="M94" t="str">
            <v>NF</v>
          </cell>
          <cell r="N94" t="str">
            <v>NF</v>
          </cell>
          <cell r="O94" t="str">
            <v>NF</v>
          </cell>
        </row>
        <row r="95">
          <cell r="B95" t="str">
            <v>KP-0061</v>
          </cell>
          <cell r="C95" t="str">
            <v>TB. BORA II</v>
          </cell>
          <cell r="D95" t="str">
            <v>FN</v>
          </cell>
          <cell r="E95" t="str">
            <v>FN</v>
          </cell>
          <cell r="F95" t="str">
            <v>FN</v>
          </cell>
          <cell r="G95" t="str">
            <v>FN</v>
          </cell>
          <cell r="H95" t="str">
            <v>FN</v>
          </cell>
          <cell r="I95" t="str">
            <v>FN</v>
          </cell>
          <cell r="J95" t="str">
            <v>FN</v>
          </cell>
          <cell r="K95" t="str">
            <v>FN</v>
          </cell>
          <cell r="L95" t="str">
            <v>FN</v>
          </cell>
          <cell r="M95" t="str">
            <v>FN</v>
          </cell>
          <cell r="N95" t="str">
            <v>FN</v>
          </cell>
          <cell r="O95" t="str">
            <v>FN</v>
          </cell>
        </row>
        <row r="96">
          <cell r="B96" t="str">
            <v>KP-0062</v>
          </cell>
          <cell r="C96" t="str">
            <v>TB. BORA III</v>
          </cell>
          <cell r="D96" t="str">
            <v>FN</v>
          </cell>
          <cell r="E96" t="str">
            <v>FN</v>
          </cell>
          <cell r="F96" t="str">
            <v>FN</v>
          </cell>
          <cell r="G96" t="str">
            <v>FN</v>
          </cell>
          <cell r="H96" t="str">
            <v>FN</v>
          </cell>
          <cell r="I96" t="str">
            <v>FN</v>
          </cell>
          <cell r="J96" t="str">
            <v>FN</v>
          </cell>
          <cell r="K96" t="str">
            <v>FN</v>
          </cell>
          <cell r="L96" t="str">
            <v>FN</v>
          </cell>
          <cell r="M96" t="str">
            <v>FN</v>
          </cell>
          <cell r="N96" t="str">
            <v>FN</v>
          </cell>
          <cell r="O96" t="str">
            <v>FN</v>
          </cell>
        </row>
        <row r="97">
          <cell r="B97" t="str">
            <v>KP-0063</v>
          </cell>
          <cell r="C97" t="str">
            <v>LCT. BORA V</v>
          </cell>
          <cell r="D97" t="str">
            <v>FN</v>
          </cell>
          <cell r="E97" t="str">
            <v>FN</v>
          </cell>
          <cell r="F97" t="str">
            <v>FN</v>
          </cell>
          <cell r="G97" t="str">
            <v>FN</v>
          </cell>
          <cell r="H97" t="str">
            <v>FN</v>
          </cell>
          <cell r="I97" t="str">
            <v>FN</v>
          </cell>
          <cell r="J97" t="str">
            <v>FN</v>
          </cell>
          <cell r="K97" t="str">
            <v>FN</v>
          </cell>
          <cell r="L97" t="str">
            <v>FN</v>
          </cell>
          <cell r="M97" t="str">
            <v>FN</v>
          </cell>
          <cell r="N97" t="str">
            <v>FN</v>
          </cell>
          <cell r="O97" t="str">
            <v>FN</v>
          </cell>
        </row>
        <row r="98">
          <cell r="B98" t="str">
            <v>KP-0064</v>
          </cell>
          <cell r="C98" t="str">
            <v>LCT. BORA VI</v>
          </cell>
          <cell r="D98" t="str">
            <v>FN</v>
          </cell>
          <cell r="E98" t="str">
            <v>FN</v>
          </cell>
          <cell r="F98" t="str">
            <v>FN</v>
          </cell>
          <cell r="G98" t="str">
            <v>FN</v>
          </cell>
          <cell r="H98" t="str">
            <v>FN</v>
          </cell>
          <cell r="I98" t="str">
            <v>FN</v>
          </cell>
          <cell r="J98" t="str">
            <v>FN</v>
          </cell>
          <cell r="K98" t="str">
            <v>FN</v>
          </cell>
          <cell r="L98" t="str">
            <v>FN</v>
          </cell>
          <cell r="M98" t="str">
            <v>FN</v>
          </cell>
          <cell r="N98" t="str">
            <v>FN</v>
          </cell>
          <cell r="O98" t="str">
            <v>FN</v>
          </cell>
        </row>
        <row r="99">
          <cell r="B99" t="str">
            <v>KP-0065</v>
          </cell>
          <cell r="C99" t="str">
            <v>LCT. BORA VII</v>
          </cell>
          <cell r="D99" t="str">
            <v>FN</v>
          </cell>
          <cell r="E99" t="str">
            <v>FN</v>
          </cell>
          <cell r="F99" t="str">
            <v>FN</v>
          </cell>
          <cell r="G99" t="str">
            <v>FN</v>
          </cell>
          <cell r="H99" t="str">
            <v>FN</v>
          </cell>
          <cell r="I99" t="str">
            <v>FN</v>
          </cell>
          <cell r="J99" t="str">
            <v>FN</v>
          </cell>
          <cell r="K99" t="str">
            <v>FN</v>
          </cell>
          <cell r="L99" t="str">
            <v>FN</v>
          </cell>
          <cell r="M99" t="str">
            <v>FN</v>
          </cell>
          <cell r="N99" t="str">
            <v>FN</v>
          </cell>
          <cell r="O99" t="str">
            <v>FN</v>
          </cell>
        </row>
        <row r="100">
          <cell r="B100" t="str">
            <v>KP-0067</v>
          </cell>
          <cell r="C100" t="str">
            <v>TB. TANGO</v>
          </cell>
          <cell r="D100" t="str">
            <v>NF</v>
          </cell>
          <cell r="E100" t="str">
            <v>NF</v>
          </cell>
          <cell r="F100" t="str">
            <v>NF</v>
          </cell>
          <cell r="G100" t="str">
            <v>NF</v>
          </cell>
          <cell r="H100" t="str">
            <v>NF</v>
          </cell>
          <cell r="I100" t="str">
            <v>NF</v>
          </cell>
          <cell r="J100" t="str">
            <v>NF</v>
          </cell>
          <cell r="K100" t="str">
            <v>NF</v>
          </cell>
          <cell r="L100" t="str">
            <v>NF</v>
          </cell>
          <cell r="M100" t="str">
            <v>NF</v>
          </cell>
          <cell r="N100" t="str">
            <v>NF</v>
          </cell>
          <cell r="O100" t="str">
            <v>NF</v>
          </cell>
        </row>
        <row r="101">
          <cell r="B101" t="str">
            <v>KP-0068</v>
          </cell>
          <cell r="C101" t="str">
            <v>TB. SAMBA</v>
          </cell>
          <cell r="D101" t="str">
            <v>NF</v>
          </cell>
          <cell r="E101" t="str">
            <v>NF</v>
          </cell>
          <cell r="F101" t="str">
            <v>NF</v>
          </cell>
          <cell r="G101" t="str">
            <v>NF</v>
          </cell>
          <cell r="H101" t="str">
            <v>NF</v>
          </cell>
          <cell r="I101" t="str">
            <v>NF</v>
          </cell>
          <cell r="J101" t="str">
            <v>NF</v>
          </cell>
          <cell r="K101" t="str">
            <v>NF</v>
          </cell>
          <cell r="L101" t="str">
            <v>NF</v>
          </cell>
          <cell r="M101" t="str">
            <v>NF</v>
          </cell>
          <cell r="N101" t="str">
            <v>NF</v>
          </cell>
          <cell r="O101" t="str">
            <v>NF</v>
          </cell>
        </row>
        <row r="102">
          <cell r="B102" t="str">
            <v>KP-0070</v>
          </cell>
          <cell r="C102" t="str">
            <v>BG. KOMARITIM 405</v>
          </cell>
          <cell r="D102" t="str">
            <v>FN</v>
          </cell>
          <cell r="E102" t="str">
            <v>FN</v>
          </cell>
          <cell r="F102" t="str">
            <v>FN</v>
          </cell>
          <cell r="G102" t="str">
            <v>FN</v>
          </cell>
          <cell r="H102" t="str">
            <v>FN</v>
          </cell>
          <cell r="I102" t="str">
            <v>FN</v>
          </cell>
          <cell r="J102" t="str">
            <v>FN</v>
          </cell>
          <cell r="K102" t="str">
            <v>FN</v>
          </cell>
          <cell r="L102" t="str">
            <v>FN</v>
          </cell>
          <cell r="M102" t="str">
            <v>FN</v>
          </cell>
          <cell r="N102" t="str">
            <v>FN</v>
          </cell>
          <cell r="O102" t="str">
            <v>FN</v>
          </cell>
        </row>
        <row r="103">
          <cell r="B103" t="str">
            <v>KP-0071</v>
          </cell>
          <cell r="C103" t="str">
            <v>BG. SINAR XI</v>
          </cell>
          <cell r="D103" t="str">
            <v>NF</v>
          </cell>
          <cell r="E103" t="str">
            <v>NF</v>
          </cell>
          <cell r="F103" t="str">
            <v>NF</v>
          </cell>
          <cell r="G103" t="str">
            <v>NF</v>
          </cell>
          <cell r="H103" t="str">
            <v>NF</v>
          </cell>
          <cell r="I103" t="str">
            <v>NF</v>
          </cell>
          <cell r="J103" t="str">
            <v>NF</v>
          </cell>
          <cell r="K103" t="str">
            <v>NF</v>
          </cell>
          <cell r="L103" t="str">
            <v>NF</v>
          </cell>
          <cell r="M103" t="str">
            <v>NF</v>
          </cell>
          <cell r="N103" t="str">
            <v>NF</v>
          </cell>
          <cell r="O103" t="str">
            <v>NF</v>
          </cell>
        </row>
        <row r="104">
          <cell r="B104" t="str">
            <v>KP-0072</v>
          </cell>
          <cell r="C104" t="str">
            <v>TK. MANUNGGAL 150</v>
          </cell>
          <cell r="D104" t="str">
            <v>FN</v>
          </cell>
          <cell r="E104" t="str">
            <v>FN</v>
          </cell>
          <cell r="F104" t="str">
            <v>FN</v>
          </cell>
          <cell r="G104" t="str">
            <v>FN</v>
          </cell>
          <cell r="H104" t="str">
            <v>FN</v>
          </cell>
          <cell r="I104" t="str">
            <v>FN</v>
          </cell>
          <cell r="J104" t="str">
            <v>FN</v>
          </cell>
          <cell r="K104" t="str">
            <v>FN</v>
          </cell>
          <cell r="L104" t="str">
            <v>FN</v>
          </cell>
          <cell r="M104" t="str">
            <v>FN</v>
          </cell>
          <cell r="N104" t="str">
            <v>FN</v>
          </cell>
          <cell r="O104" t="str">
            <v>FN</v>
          </cell>
        </row>
        <row r="105">
          <cell r="B105" t="str">
            <v>KP-0073</v>
          </cell>
          <cell r="C105" t="str">
            <v>TB. MANUNGGAL I</v>
          </cell>
          <cell r="D105" t="str">
            <v>FN</v>
          </cell>
          <cell r="E105" t="str">
            <v>FN</v>
          </cell>
          <cell r="F105" t="str">
            <v>FN</v>
          </cell>
          <cell r="G105" t="str">
            <v>FN</v>
          </cell>
          <cell r="H105" t="str">
            <v>FN</v>
          </cell>
          <cell r="I105" t="str">
            <v>FN</v>
          </cell>
          <cell r="J105" t="str">
            <v>FN</v>
          </cell>
          <cell r="K105" t="str">
            <v>FN</v>
          </cell>
          <cell r="L105" t="str">
            <v>FN</v>
          </cell>
          <cell r="M105" t="str">
            <v>FN</v>
          </cell>
          <cell r="N105" t="str">
            <v>FN</v>
          </cell>
          <cell r="O105" t="str">
            <v>FN</v>
          </cell>
        </row>
        <row r="106">
          <cell r="B106" t="str">
            <v>KP-0074</v>
          </cell>
          <cell r="C106" t="str">
            <v>CB. JOVIAL MARINER I</v>
          </cell>
          <cell r="D106" t="str">
            <v>FN</v>
          </cell>
          <cell r="E106" t="str">
            <v>FN</v>
          </cell>
          <cell r="F106" t="str">
            <v>FN</v>
          </cell>
          <cell r="G106" t="str">
            <v>FN</v>
          </cell>
          <cell r="H106" t="str">
            <v>FN</v>
          </cell>
          <cell r="I106" t="str">
            <v>FN</v>
          </cell>
          <cell r="J106" t="str">
            <v>FN</v>
          </cell>
          <cell r="K106" t="str">
            <v>FN</v>
          </cell>
          <cell r="L106" t="str">
            <v>FN</v>
          </cell>
          <cell r="M106" t="str">
            <v>FN</v>
          </cell>
          <cell r="N106" t="str">
            <v>FN</v>
          </cell>
          <cell r="O106" t="str">
            <v>FN</v>
          </cell>
        </row>
        <row r="107">
          <cell r="B107" t="str">
            <v>KP-0075</v>
          </cell>
          <cell r="C107" t="str">
            <v>CB. JOVIAL MARINER II</v>
          </cell>
          <cell r="D107" t="str">
            <v>FN</v>
          </cell>
          <cell r="E107" t="str">
            <v>FN</v>
          </cell>
          <cell r="F107" t="str">
            <v>FN</v>
          </cell>
          <cell r="G107" t="str">
            <v>FN</v>
          </cell>
          <cell r="H107" t="str">
            <v>FN</v>
          </cell>
          <cell r="I107" t="str">
            <v>FN</v>
          </cell>
          <cell r="J107" t="str">
            <v>FN</v>
          </cell>
          <cell r="K107" t="str">
            <v>FN</v>
          </cell>
          <cell r="L107" t="str">
            <v>FN</v>
          </cell>
          <cell r="M107" t="str">
            <v>FN</v>
          </cell>
          <cell r="N107" t="str">
            <v>FN</v>
          </cell>
          <cell r="O107" t="str">
            <v>FN</v>
          </cell>
        </row>
        <row r="108">
          <cell r="B108" t="str">
            <v>KP-0076</v>
          </cell>
          <cell r="C108" t="str">
            <v>BG. WHORTY MARINER I</v>
          </cell>
          <cell r="D108" t="str">
            <v>NF</v>
          </cell>
          <cell r="E108" t="str">
            <v>NF</v>
          </cell>
          <cell r="F108" t="str">
            <v>NF</v>
          </cell>
          <cell r="G108" t="str">
            <v>NF</v>
          </cell>
          <cell r="H108" t="str">
            <v>NF</v>
          </cell>
          <cell r="I108" t="str">
            <v>NF</v>
          </cell>
          <cell r="J108" t="str">
            <v>NF</v>
          </cell>
          <cell r="K108" t="str">
            <v>NF</v>
          </cell>
          <cell r="L108" t="str">
            <v>NF</v>
          </cell>
          <cell r="M108" t="str">
            <v>NF</v>
          </cell>
          <cell r="N108" t="str">
            <v>NF</v>
          </cell>
          <cell r="O108" t="str">
            <v>NF</v>
          </cell>
        </row>
        <row r="109">
          <cell r="B109" t="str">
            <v>KP-0077</v>
          </cell>
          <cell r="C109" t="str">
            <v>AMERICAN CRANE 9299 - ASL 13</v>
          </cell>
          <cell r="D109" t="str">
            <v>FN</v>
          </cell>
          <cell r="E109" t="str">
            <v>FN</v>
          </cell>
          <cell r="F109" t="str">
            <v>FN</v>
          </cell>
          <cell r="G109" t="str">
            <v>FN</v>
          </cell>
          <cell r="H109" t="str">
            <v>FN</v>
          </cell>
          <cell r="I109" t="str">
            <v>FN</v>
          </cell>
          <cell r="J109" t="str">
            <v>FN</v>
          </cell>
          <cell r="K109" t="str">
            <v>FN</v>
          </cell>
          <cell r="L109" t="str">
            <v>FN</v>
          </cell>
          <cell r="M109" t="str">
            <v>FN</v>
          </cell>
          <cell r="N109" t="str">
            <v>FN</v>
          </cell>
          <cell r="O109" t="str">
            <v>FN</v>
          </cell>
        </row>
        <row r="110">
          <cell r="B110" t="str">
            <v>KP-0078</v>
          </cell>
          <cell r="C110" t="str">
            <v>CB. TMN 25-01</v>
          </cell>
          <cell r="D110" t="str">
            <v>NF</v>
          </cell>
          <cell r="E110" t="str">
            <v>NF</v>
          </cell>
          <cell r="F110" t="str">
            <v>NF</v>
          </cell>
          <cell r="G110" t="str">
            <v>NF</v>
          </cell>
          <cell r="H110" t="str">
            <v>NF</v>
          </cell>
          <cell r="I110" t="str">
            <v>NF</v>
          </cell>
          <cell r="J110" t="str">
            <v>NF</v>
          </cell>
          <cell r="K110" t="str">
            <v>NF</v>
          </cell>
          <cell r="L110" t="str">
            <v>NF</v>
          </cell>
          <cell r="M110" t="str">
            <v>NF</v>
          </cell>
          <cell r="N110" t="str">
            <v>NF</v>
          </cell>
          <cell r="O110" t="str">
            <v>NF</v>
          </cell>
        </row>
        <row r="111">
          <cell r="B111" t="str">
            <v>KP-0079</v>
          </cell>
          <cell r="C111" t="str">
            <v>AMERICAN CRANE 5299 - ASL 02</v>
          </cell>
          <cell r="D111" t="str">
            <v>NF</v>
          </cell>
          <cell r="E111" t="str">
            <v>NF</v>
          </cell>
          <cell r="F111" t="str">
            <v>NF</v>
          </cell>
          <cell r="G111" t="str">
            <v>NF</v>
          </cell>
          <cell r="H111" t="str">
            <v>NF</v>
          </cell>
          <cell r="I111" t="str">
            <v>NF</v>
          </cell>
          <cell r="J111" t="str">
            <v>NF</v>
          </cell>
          <cell r="K111" t="str">
            <v>NF</v>
          </cell>
          <cell r="L111" t="str">
            <v>NF</v>
          </cell>
          <cell r="M111" t="str">
            <v>NF</v>
          </cell>
          <cell r="N111" t="str">
            <v>NF</v>
          </cell>
          <cell r="O111" t="str">
            <v>NF</v>
          </cell>
        </row>
        <row r="112">
          <cell r="B112" t="str">
            <v>KP-0080</v>
          </cell>
          <cell r="C112" t="str">
            <v>AMERICAN CRANE 9260 - ASL 04</v>
          </cell>
          <cell r="D112" t="str">
            <v>NF</v>
          </cell>
          <cell r="E112" t="str">
            <v>NF</v>
          </cell>
          <cell r="F112" t="str">
            <v>NF</v>
          </cell>
          <cell r="G112" t="str">
            <v>NF</v>
          </cell>
          <cell r="H112" t="str">
            <v>NF</v>
          </cell>
          <cell r="I112" t="str">
            <v>NF</v>
          </cell>
          <cell r="J112" t="str">
            <v>NF</v>
          </cell>
          <cell r="K112" t="str">
            <v>NF</v>
          </cell>
          <cell r="L112" t="str">
            <v>NF</v>
          </cell>
          <cell r="M112" t="str">
            <v>NF</v>
          </cell>
          <cell r="N112" t="str">
            <v>NF</v>
          </cell>
          <cell r="O112" t="str">
            <v>NF</v>
          </cell>
        </row>
        <row r="113">
          <cell r="B113" t="str">
            <v>KP-0081</v>
          </cell>
          <cell r="C113" t="str">
            <v>AMERICAN CRANE 599C - ASL 05</v>
          </cell>
          <cell r="D113" t="str">
            <v>NF</v>
          </cell>
          <cell r="E113" t="str">
            <v>NF</v>
          </cell>
          <cell r="F113" t="str">
            <v>NF</v>
          </cell>
          <cell r="G113" t="str">
            <v>NF</v>
          </cell>
          <cell r="H113" t="str">
            <v>NF</v>
          </cell>
          <cell r="I113" t="str">
            <v>NF</v>
          </cell>
          <cell r="J113" t="str">
            <v>NF</v>
          </cell>
          <cell r="K113" t="str">
            <v>NF</v>
          </cell>
          <cell r="L113" t="str">
            <v>NF</v>
          </cell>
          <cell r="M113" t="str">
            <v>NF</v>
          </cell>
          <cell r="N113" t="str">
            <v>NF</v>
          </cell>
          <cell r="O113" t="str">
            <v>NF</v>
          </cell>
        </row>
        <row r="114">
          <cell r="B114" t="str">
            <v>KP-0082</v>
          </cell>
          <cell r="C114" t="str">
            <v>AMERICAN CRANE 7220 - ASL 06</v>
          </cell>
          <cell r="D114" t="str">
            <v>NF</v>
          </cell>
          <cell r="E114" t="str">
            <v>NF</v>
          </cell>
          <cell r="F114" t="str">
            <v>NF</v>
          </cell>
          <cell r="G114" t="str">
            <v>NF</v>
          </cell>
          <cell r="H114" t="str">
            <v>NF</v>
          </cell>
          <cell r="I114" t="str">
            <v>NF</v>
          </cell>
          <cell r="J114" t="str">
            <v>NF</v>
          </cell>
          <cell r="K114" t="str">
            <v>NF</v>
          </cell>
          <cell r="L114" t="str">
            <v>NF</v>
          </cell>
          <cell r="M114" t="str">
            <v>NF</v>
          </cell>
          <cell r="N114" t="str">
            <v>NF</v>
          </cell>
          <cell r="O114" t="str">
            <v>NF</v>
          </cell>
        </row>
        <row r="115">
          <cell r="B115" t="str">
            <v>KP-0083</v>
          </cell>
          <cell r="C115" t="str">
            <v>AMERICAN CRANE 999C- ASL 07</v>
          </cell>
          <cell r="D115" t="str">
            <v>NF</v>
          </cell>
          <cell r="E115" t="str">
            <v>NF</v>
          </cell>
          <cell r="F115" t="str">
            <v>NF</v>
          </cell>
          <cell r="G115" t="str">
            <v>NF</v>
          </cell>
          <cell r="H115" t="str">
            <v>NF</v>
          </cell>
          <cell r="I115" t="str">
            <v>NF</v>
          </cell>
          <cell r="J115" t="str">
            <v>NF</v>
          </cell>
          <cell r="K115" t="str">
            <v>NF</v>
          </cell>
          <cell r="L115" t="str">
            <v>NF</v>
          </cell>
          <cell r="M115" t="str">
            <v>NF</v>
          </cell>
          <cell r="N115" t="str">
            <v>NF</v>
          </cell>
          <cell r="O115" t="str">
            <v>NF</v>
          </cell>
        </row>
        <row r="116">
          <cell r="B116" t="str">
            <v>KP-0084</v>
          </cell>
          <cell r="C116" t="str">
            <v>AMERICAN CRANE 999C - ASL 08</v>
          </cell>
          <cell r="D116" t="str">
            <v>NF</v>
          </cell>
          <cell r="E116" t="str">
            <v>NF</v>
          </cell>
          <cell r="F116" t="str">
            <v>NF</v>
          </cell>
          <cell r="G116" t="str">
            <v>NF</v>
          </cell>
          <cell r="H116" t="str">
            <v>NF</v>
          </cell>
          <cell r="I116" t="str">
            <v>NF</v>
          </cell>
          <cell r="J116" t="str">
            <v>NF</v>
          </cell>
          <cell r="K116" t="str">
            <v>NF</v>
          </cell>
          <cell r="L116" t="str">
            <v>NF</v>
          </cell>
          <cell r="M116" t="str">
            <v>NF</v>
          </cell>
          <cell r="N116" t="str">
            <v>NF</v>
          </cell>
          <cell r="O116" t="str">
            <v>NF</v>
          </cell>
        </row>
        <row r="117">
          <cell r="B117" t="str">
            <v>KP-0085</v>
          </cell>
          <cell r="C117" t="str">
            <v>LINK BELT CRANE LS78RS</v>
          </cell>
          <cell r="D117" t="str">
            <v>NF</v>
          </cell>
          <cell r="E117" t="str">
            <v>NF</v>
          </cell>
          <cell r="F117" t="str">
            <v>NF</v>
          </cell>
          <cell r="G117" t="str">
            <v>NF</v>
          </cell>
          <cell r="H117" t="str">
            <v>NF</v>
          </cell>
          <cell r="I117" t="str">
            <v>NF</v>
          </cell>
          <cell r="J117" t="str">
            <v>NF</v>
          </cell>
          <cell r="K117" t="str">
            <v>NF</v>
          </cell>
          <cell r="L117" t="str">
            <v>NF</v>
          </cell>
          <cell r="M117" t="str">
            <v>NF</v>
          </cell>
          <cell r="N117" t="str">
            <v>NF</v>
          </cell>
          <cell r="O117" t="str">
            <v>NF</v>
          </cell>
        </row>
        <row r="118">
          <cell r="B118" t="str">
            <v>KP-0086</v>
          </cell>
          <cell r="C118" t="str">
            <v>MOBIL PANTHER KT 8065 AG</v>
          </cell>
          <cell r="D118" t="str">
            <v>NF</v>
          </cell>
          <cell r="E118" t="str">
            <v>NF</v>
          </cell>
          <cell r="F118" t="str">
            <v>NF</v>
          </cell>
          <cell r="G118" t="str">
            <v>NF</v>
          </cell>
          <cell r="H118" t="str">
            <v>NF</v>
          </cell>
          <cell r="I118" t="str">
            <v>NF</v>
          </cell>
          <cell r="J118" t="str">
            <v>NF</v>
          </cell>
          <cell r="K118" t="str">
            <v>NF</v>
          </cell>
          <cell r="L118" t="str">
            <v>NF</v>
          </cell>
          <cell r="M118" t="str">
            <v>NF</v>
          </cell>
          <cell r="N118" t="str">
            <v>NF</v>
          </cell>
          <cell r="O118" t="str">
            <v>NF</v>
          </cell>
        </row>
        <row r="119">
          <cell r="B119" t="str">
            <v>KP-0087</v>
          </cell>
          <cell r="C119" t="str">
            <v>MOBIL L-300 KT 8239 BO</v>
          </cell>
          <cell r="D119" t="str">
            <v>NF</v>
          </cell>
          <cell r="E119" t="str">
            <v>NF</v>
          </cell>
          <cell r="F119" t="str">
            <v>NF</v>
          </cell>
          <cell r="G119" t="str">
            <v>NF</v>
          </cell>
          <cell r="H119" t="str">
            <v>NF</v>
          </cell>
          <cell r="I119" t="str">
            <v>NF</v>
          </cell>
          <cell r="J119" t="str">
            <v>NF</v>
          </cell>
          <cell r="K119" t="str">
            <v>NF</v>
          </cell>
          <cell r="L119" t="str">
            <v>NF</v>
          </cell>
          <cell r="M119" t="str">
            <v>NF</v>
          </cell>
          <cell r="N119" t="str">
            <v>NF</v>
          </cell>
          <cell r="O119" t="str">
            <v>NF</v>
          </cell>
        </row>
        <row r="120">
          <cell r="B120" t="str">
            <v>KP-0088</v>
          </cell>
          <cell r="C120" t="str">
            <v>MOBIL PANTHER KT 1825 BI</v>
          </cell>
          <cell r="D120" t="str">
            <v>NF</v>
          </cell>
          <cell r="E120" t="str">
            <v>NF</v>
          </cell>
          <cell r="F120" t="str">
            <v>NF</v>
          </cell>
          <cell r="G120" t="str">
            <v>NF</v>
          </cell>
          <cell r="H120" t="str">
            <v>NF</v>
          </cell>
          <cell r="I120" t="str">
            <v>NF</v>
          </cell>
          <cell r="J120" t="str">
            <v>NF</v>
          </cell>
          <cell r="K120" t="str">
            <v>NF</v>
          </cell>
          <cell r="L120" t="str">
            <v>NF</v>
          </cell>
          <cell r="M120" t="str">
            <v>NF</v>
          </cell>
          <cell r="N120" t="str">
            <v>NF</v>
          </cell>
          <cell r="O120" t="str">
            <v>NF</v>
          </cell>
        </row>
        <row r="121">
          <cell r="B121" t="str">
            <v>PLT-001</v>
          </cell>
          <cell r="C121" t="str">
            <v>VIBRO HAMMER 20H4 ENGINE CAT 3306</v>
          </cell>
          <cell r="D121" t="str">
            <v>NF</v>
          </cell>
          <cell r="E121" t="str">
            <v>NF</v>
          </cell>
          <cell r="F121" t="str">
            <v>NF</v>
          </cell>
          <cell r="G121" t="str">
            <v>NF</v>
          </cell>
          <cell r="H121" t="str">
            <v>NF</v>
          </cell>
          <cell r="I121" t="str">
            <v>NF</v>
          </cell>
          <cell r="J121" t="str">
            <v>NF</v>
          </cell>
          <cell r="K121" t="str">
            <v>NF</v>
          </cell>
          <cell r="L121" t="str">
            <v>NF</v>
          </cell>
          <cell r="M121" t="str">
            <v>NF</v>
          </cell>
          <cell r="N121" t="str">
            <v>NF</v>
          </cell>
          <cell r="O121" t="str">
            <v>NF</v>
          </cell>
        </row>
        <row r="122">
          <cell r="B122" t="str">
            <v>PLT-002</v>
          </cell>
          <cell r="C122" t="str">
            <v>AMERICAN CRANE 999C</v>
          </cell>
          <cell r="D122" t="str">
            <v>NF</v>
          </cell>
          <cell r="E122" t="str">
            <v>NF</v>
          </cell>
          <cell r="F122" t="str">
            <v>NF</v>
          </cell>
          <cell r="G122" t="str">
            <v>NF</v>
          </cell>
          <cell r="H122" t="str">
            <v>NF</v>
          </cell>
          <cell r="I122" t="str">
            <v>NF</v>
          </cell>
          <cell r="J122" t="str">
            <v>NF</v>
          </cell>
          <cell r="K122" t="str">
            <v>NF</v>
          </cell>
          <cell r="L122" t="str">
            <v>NF</v>
          </cell>
          <cell r="M122" t="str">
            <v>NF</v>
          </cell>
          <cell r="N122" t="str">
            <v>NF</v>
          </cell>
          <cell r="O122" t="str">
            <v>NF</v>
          </cell>
        </row>
        <row r="123">
          <cell r="B123" t="str">
            <v>PLT-003</v>
          </cell>
          <cell r="C123" t="str">
            <v>AMERICAN CRANE 5299 - ASL 01</v>
          </cell>
          <cell r="D123" t="str">
            <v>NF</v>
          </cell>
          <cell r="E123" t="str">
            <v>NF</v>
          </cell>
          <cell r="F123" t="str">
            <v>NF</v>
          </cell>
          <cell r="G123" t="str">
            <v>NF</v>
          </cell>
          <cell r="H123" t="str">
            <v>NF</v>
          </cell>
          <cell r="I123" t="str">
            <v>NF</v>
          </cell>
          <cell r="J123" t="str">
            <v>NF</v>
          </cell>
          <cell r="K123" t="str">
            <v>NF</v>
          </cell>
          <cell r="L123" t="str">
            <v>NF</v>
          </cell>
          <cell r="M123" t="str">
            <v>NF</v>
          </cell>
          <cell r="N123" t="str">
            <v>NF</v>
          </cell>
          <cell r="O123" t="str">
            <v>NF</v>
          </cell>
        </row>
        <row r="124">
          <cell r="B124" t="str">
            <v>PLT-004</v>
          </cell>
          <cell r="C124" t="str">
            <v>LIEBHERR CRANE HS873HD - ASL 10</v>
          </cell>
          <cell r="D124" t="str">
            <v>NF</v>
          </cell>
          <cell r="E124" t="str">
            <v>NF</v>
          </cell>
          <cell r="F124" t="str">
            <v>NF</v>
          </cell>
          <cell r="G124" t="str">
            <v>NF</v>
          </cell>
          <cell r="H124" t="str">
            <v>NF</v>
          </cell>
          <cell r="I124" t="str">
            <v>NF</v>
          </cell>
          <cell r="J124" t="str">
            <v>NF</v>
          </cell>
          <cell r="K124" t="str">
            <v>NF</v>
          </cell>
          <cell r="L124" t="str">
            <v>NF</v>
          </cell>
          <cell r="M124" t="str">
            <v>NF</v>
          </cell>
          <cell r="N124" t="str">
            <v>NF</v>
          </cell>
          <cell r="O124" t="str">
            <v>NF</v>
          </cell>
        </row>
        <row r="125">
          <cell r="B125" t="str">
            <v>PLT-005</v>
          </cell>
          <cell r="C125" t="str">
            <v>LIEBHERR CRANE HS873HD - ASL 9</v>
          </cell>
          <cell r="D125" t="str">
            <v>NF</v>
          </cell>
          <cell r="E125" t="str">
            <v>NF</v>
          </cell>
          <cell r="F125" t="str">
            <v>NF</v>
          </cell>
          <cell r="G125" t="str">
            <v>NF</v>
          </cell>
          <cell r="H125" t="str">
            <v>NF</v>
          </cell>
          <cell r="I125" t="str">
            <v>NF</v>
          </cell>
          <cell r="J125" t="str">
            <v>NF</v>
          </cell>
          <cell r="K125" t="str">
            <v>NF</v>
          </cell>
          <cell r="L125" t="str">
            <v>NF</v>
          </cell>
          <cell r="M125" t="str">
            <v>NF</v>
          </cell>
          <cell r="N125" t="str">
            <v>NF</v>
          </cell>
          <cell r="O125" t="str">
            <v>NF</v>
          </cell>
        </row>
        <row r="126">
          <cell r="B126" t="str">
            <v>PLT-006</v>
          </cell>
          <cell r="C126" t="str">
            <v>ACCOMODATION CONTAINER</v>
          </cell>
          <cell r="D126" t="str">
            <v>NF</v>
          </cell>
          <cell r="E126" t="str">
            <v>NF</v>
          </cell>
          <cell r="F126" t="str">
            <v>NF</v>
          </cell>
          <cell r="G126" t="str">
            <v>NF</v>
          </cell>
          <cell r="H126" t="str">
            <v>NF</v>
          </cell>
          <cell r="I126" t="str">
            <v>NF</v>
          </cell>
          <cell r="J126" t="str">
            <v>NF</v>
          </cell>
          <cell r="K126" t="str">
            <v>NF</v>
          </cell>
          <cell r="L126" t="str">
            <v>NF</v>
          </cell>
          <cell r="M126" t="str">
            <v>NF</v>
          </cell>
          <cell r="N126" t="str">
            <v>NF</v>
          </cell>
          <cell r="O126" t="str">
            <v>NF</v>
          </cell>
        </row>
        <row r="127">
          <cell r="B127" t="str">
            <v>PLT-007</v>
          </cell>
          <cell r="C127" t="str">
            <v>BUCKET CLAMSHELL</v>
          </cell>
          <cell r="D127" t="str">
            <v>NF</v>
          </cell>
          <cell r="E127" t="str">
            <v>NF</v>
          </cell>
          <cell r="F127" t="str">
            <v>NF</v>
          </cell>
          <cell r="G127" t="str">
            <v>NF</v>
          </cell>
          <cell r="H127" t="str">
            <v>NF</v>
          </cell>
          <cell r="I127" t="str">
            <v>NF</v>
          </cell>
          <cell r="J127" t="str">
            <v>NF</v>
          </cell>
          <cell r="K127" t="str">
            <v>NF</v>
          </cell>
          <cell r="L127" t="str">
            <v>NF</v>
          </cell>
          <cell r="M127" t="str">
            <v>NF</v>
          </cell>
          <cell r="N127" t="str">
            <v>NF</v>
          </cell>
          <cell r="O127" t="str">
            <v>NF</v>
          </cell>
        </row>
        <row r="128">
          <cell r="B128" t="str">
            <v>PLT-008</v>
          </cell>
          <cell r="C128" t="str">
            <v>GENSET 195 KVA</v>
          </cell>
          <cell r="D128" t="str">
            <v>NF</v>
          </cell>
          <cell r="E128" t="str">
            <v>NF</v>
          </cell>
          <cell r="F128" t="str">
            <v>NF</v>
          </cell>
          <cell r="G128" t="str">
            <v>NF</v>
          </cell>
          <cell r="H128" t="str">
            <v>NF</v>
          </cell>
          <cell r="I128" t="str">
            <v>NF</v>
          </cell>
          <cell r="J128" t="str">
            <v>NF</v>
          </cell>
          <cell r="K128" t="str">
            <v>NF</v>
          </cell>
          <cell r="L128" t="str">
            <v>NF</v>
          </cell>
          <cell r="M128" t="str">
            <v>NF</v>
          </cell>
          <cell r="N128" t="str">
            <v>NF</v>
          </cell>
          <cell r="O128" t="str">
            <v>NF</v>
          </cell>
        </row>
        <row r="129">
          <cell r="B129" t="str">
            <v>ZZZ-001</v>
          </cell>
          <cell r="C129" t="str">
            <v>Keagenan</v>
          </cell>
          <cell r="D129" t="str">
            <v>NF</v>
          </cell>
          <cell r="E129" t="str">
            <v>NF</v>
          </cell>
          <cell r="F129" t="str">
            <v>NF</v>
          </cell>
          <cell r="G129" t="str">
            <v>NF</v>
          </cell>
          <cell r="H129" t="str">
            <v>NF</v>
          </cell>
          <cell r="I129" t="str">
            <v>NF</v>
          </cell>
          <cell r="J129" t="str">
            <v>NF</v>
          </cell>
          <cell r="K129" t="str">
            <v>NF</v>
          </cell>
          <cell r="L129" t="str">
            <v>NF</v>
          </cell>
          <cell r="M129" t="str">
            <v>NF</v>
          </cell>
          <cell r="N129" t="str">
            <v>NF</v>
          </cell>
          <cell r="O129" t="str">
            <v>NF</v>
          </cell>
        </row>
      </sheetData>
      <sheetData sheetId="1"/>
      <sheetData sheetId="2"/>
      <sheetData sheetId="3" refreshError="1"/>
      <sheetData sheetId="4"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l"/>
      <sheetName val="BPP"/>
      <sheetName val="Rekap"/>
    </sheetNames>
    <sheetDataSet>
      <sheetData sheetId="0">
        <row r="7">
          <cell r="B7" t="str">
            <v>KBM-001</v>
          </cell>
          <cell r="C7" t="str">
            <v>HB. MG XI</v>
          </cell>
          <cell r="D7" t="str">
            <v>FN</v>
          </cell>
          <cell r="E7" t="str">
            <v>FN</v>
          </cell>
          <cell r="F7" t="str">
            <v>FN</v>
          </cell>
          <cell r="G7" t="str">
            <v>FN</v>
          </cell>
          <cell r="H7" t="str">
            <v>FN</v>
          </cell>
          <cell r="I7" t="str">
            <v>FN</v>
          </cell>
          <cell r="J7" t="str">
            <v>FN</v>
          </cell>
          <cell r="K7" t="str">
            <v>FN</v>
          </cell>
          <cell r="L7" t="str">
            <v>FN</v>
          </cell>
          <cell r="M7" t="str">
            <v>FN</v>
          </cell>
          <cell r="N7" t="str">
            <v>FN</v>
          </cell>
          <cell r="O7" t="str">
            <v>FN</v>
          </cell>
        </row>
        <row r="8">
          <cell r="B8" t="str">
            <v>KBM-002</v>
          </cell>
          <cell r="C8" t="str">
            <v>BG. Valiant Mariner</v>
          </cell>
          <cell r="D8" t="str">
            <v>FN</v>
          </cell>
          <cell r="E8" t="str">
            <v>FN</v>
          </cell>
          <cell r="F8" t="str">
            <v>FN</v>
          </cell>
          <cell r="G8" t="str">
            <v>FN</v>
          </cell>
          <cell r="H8" t="str">
            <v>FN</v>
          </cell>
          <cell r="I8" t="str">
            <v>FN</v>
          </cell>
          <cell r="J8" t="str">
            <v>FN</v>
          </cell>
          <cell r="K8" t="str">
            <v>FN</v>
          </cell>
          <cell r="L8" t="str">
            <v>FN</v>
          </cell>
          <cell r="M8" t="str">
            <v>FN</v>
          </cell>
          <cell r="N8" t="str">
            <v>FN</v>
          </cell>
          <cell r="O8" t="str">
            <v>FN</v>
          </cell>
        </row>
        <row r="9">
          <cell r="B9" t="str">
            <v>KBM-003</v>
          </cell>
          <cell r="C9" t="str">
            <v>CB. ASL 69</v>
          </cell>
          <cell r="D9" t="str">
            <v>NF</v>
          </cell>
          <cell r="E9" t="str">
            <v>NF</v>
          </cell>
          <cell r="F9" t="str">
            <v>NF</v>
          </cell>
          <cell r="G9" t="str">
            <v>NF</v>
          </cell>
          <cell r="H9" t="str">
            <v>NF</v>
          </cell>
          <cell r="I9" t="str">
            <v>NF</v>
          </cell>
          <cell r="J9" t="str">
            <v>NF</v>
          </cell>
          <cell r="K9" t="str">
            <v>NF</v>
          </cell>
          <cell r="L9" t="str">
            <v>NF</v>
          </cell>
          <cell r="M9" t="str">
            <v>NF</v>
          </cell>
          <cell r="N9" t="str">
            <v>NF</v>
          </cell>
          <cell r="O9" t="str">
            <v>NF</v>
          </cell>
        </row>
        <row r="10">
          <cell r="B10" t="str">
            <v>KBM-004</v>
          </cell>
          <cell r="C10" t="str">
            <v>BG. AKT 151</v>
          </cell>
          <cell r="D10" t="str">
            <v>NF</v>
          </cell>
          <cell r="E10" t="str">
            <v>NF</v>
          </cell>
          <cell r="F10" t="str">
            <v>NF</v>
          </cell>
          <cell r="G10" t="str">
            <v>NF</v>
          </cell>
          <cell r="H10" t="str">
            <v>NF</v>
          </cell>
          <cell r="I10" t="str">
            <v>NF</v>
          </cell>
          <cell r="J10" t="str">
            <v>NF</v>
          </cell>
          <cell r="K10" t="str">
            <v>NF</v>
          </cell>
          <cell r="L10" t="str">
            <v>NF</v>
          </cell>
          <cell r="M10" t="str">
            <v>NF</v>
          </cell>
          <cell r="N10" t="str">
            <v>NF</v>
          </cell>
          <cell r="O10" t="str">
            <v>FN</v>
          </cell>
        </row>
        <row r="11">
          <cell r="B11" t="str">
            <v>KBM-005</v>
          </cell>
          <cell r="C11" t="str">
            <v>BG. AKT 153</v>
          </cell>
          <cell r="D11" t="str">
            <v>NF</v>
          </cell>
          <cell r="E11" t="str">
            <v>NF</v>
          </cell>
          <cell r="F11" t="str">
            <v>NF</v>
          </cell>
          <cell r="G11" t="str">
            <v>NF</v>
          </cell>
          <cell r="H11" t="str">
            <v>NF</v>
          </cell>
          <cell r="I11" t="str">
            <v>NF</v>
          </cell>
          <cell r="J11" t="str">
            <v>NF</v>
          </cell>
          <cell r="K11" t="str">
            <v>NF</v>
          </cell>
          <cell r="L11" t="str">
            <v>NF</v>
          </cell>
          <cell r="M11" t="str">
            <v>NF</v>
          </cell>
          <cell r="N11" t="str">
            <v>NF</v>
          </cell>
          <cell r="O11" t="str">
            <v>FN</v>
          </cell>
        </row>
        <row r="12">
          <cell r="B12" t="str">
            <v>KBM-006</v>
          </cell>
          <cell r="C12" t="str">
            <v>HB. ASL Hopper IX</v>
          </cell>
          <cell r="D12" t="str">
            <v>FN</v>
          </cell>
          <cell r="E12" t="str">
            <v>FN</v>
          </cell>
          <cell r="F12" t="str">
            <v>FN</v>
          </cell>
          <cell r="G12" t="str">
            <v>FN</v>
          </cell>
          <cell r="H12" t="str">
            <v>FN</v>
          </cell>
          <cell r="I12" t="str">
            <v>FN</v>
          </cell>
          <cell r="J12" t="str">
            <v>FN</v>
          </cell>
          <cell r="K12" t="str">
            <v>FN</v>
          </cell>
          <cell r="L12" t="str">
            <v>FN</v>
          </cell>
          <cell r="M12" t="str">
            <v>FN</v>
          </cell>
          <cell r="N12" t="str">
            <v>FN</v>
          </cell>
          <cell r="O12" t="str">
            <v>FN</v>
          </cell>
        </row>
        <row r="13">
          <cell r="B13" t="str">
            <v>KBM-007</v>
          </cell>
          <cell r="C13" t="str">
            <v>HB. ASL Hopper X</v>
          </cell>
          <cell r="D13" t="str">
            <v>FN</v>
          </cell>
          <cell r="E13" t="str">
            <v>FN</v>
          </cell>
          <cell r="F13" t="str">
            <v>FN</v>
          </cell>
          <cell r="G13" t="str">
            <v>FN</v>
          </cell>
          <cell r="H13" t="str">
            <v>FN</v>
          </cell>
          <cell r="I13" t="str">
            <v>FN</v>
          </cell>
          <cell r="J13" t="str">
            <v>FN</v>
          </cell>
          <cell r="K13" t="str">
            <v>FN</v>
          </cell>
          <cell r="L13" t="str">
            <v>FN</v>
          </cell>
          <cell r="M13" t="str">
            <v>FN</v>
          </cell>
          <cell r="N13" t="str">
            <v>FN</v>
          </cell>
          <cell r="O13" t="str">
            <v>FN</v>
          </cell>
        </row>
        <row r="14">
          <cell r="B14" t="str">
            <v>KBM-008</v>
          </cell>
          <cell r="C14" t="str">
            <v>HB. Capitol I</v>
          </cell>
          <cell r="D14" t="str">
            <v>FN</v>
          </cell>
          <cell r="E14" t="str">
            <v>FN</v>
          </cell>
          <cell r="F14" t="str">
            <v>FN</v>
          </cell>
          <cell r="G14" t="str">
            <v>FN</v>
          </cell>
          <cell r="H14" t="str">
            <v>FN</v>
          </cell>
          <cell r="I14" t="str">
            <v>FN</v>
          </cell>
          <cell r="J14" t="str">
            <v>FN</v>
          </cell>
          <cell r="K14" t="str">
            <v>FN</v>
          </cell>
          <cell r="L14" t="str">
            <v>FN</v>
          </cell>
          <cell r="M14" t="str">
            <v>FN</v>
          </cell>
          <cell r="N14" t="str">
            <v>FN</v>
          </cell>
          <cell r="O14" t="str">
            <v>FN</v>
          </cell>
        </row>
        <row r="15">
          <cell r="B15" t="str">
            <v>KBM-009</v>
          </cell>
          <cell r="C15" t="str">
            <v>HB. Capitol II</v>
          </cell>
          <cell r="D15" t="str">
            <v>FN</v>
          </cell>
          <cell r="E15" t="str">
            <v>FN</v>
          </cell>
          <cell r="F15" t="str">
            <v>FN</v>
          </cell>
          <cell r="G15" t="str">
            <v>FN</v>
          </cell>
          <cell r="H15" t="str">
            <v>FN</v>
          </cell>
          <cell r="I15" t="str">
            <v>FN</v>
          </cell>
          <cell r="J15" t="str">
            <v>FN</v>
          </cell>
          <cell r="K15" t="str">
            <v>FN</v>
          </cell>
          <cell r="L15" t="str">
            <v>FN</v>
          </cell>
          <cell r="M15" t="str">
            <v>FN</v>
          </cell>
          <cell r="N15" t="str">
            <v>FN</v>
          </cell>
          <cell r="O15" t="str">
            <v>FN</v>
          </cell>
        </row>
        <row r="16">
          <cell r="B16" t="str">
            <v>KBM-010</v>
          </cell>
          <cell r="C16" t="str">
            <v>HB. Capitol III</v>
          </cell>
          <cell r="D16" t="str">
            <v>FN</v>
          </cell>
          <cell r="E16" t="str">
            <v>FN</v>
          </cell>
          <cell r="F16" t="str">
            <v>FN</v>
          </cell>
          <cell r="G16" t="str">
            <v>FN</v>
          </cell>
          <cell r="H16" t="str">
            <v>FN</v>
          </cell>
          <cell r="I16" t="str">
            <v>FN</v>
          </cell>
          <cell r="J16" t="str">
            <v>FN</v>
          </cell>
          <cell r="K16" t="str">
            <v>FN</v>
          </cell>
          <cell r="L16" t="str">
            <v>FN</v>
          </cell>
          <cell r="M16" t="str">
            <v>FN</v>
          </cell>
          <cell r="N16" t="str">
            <v>FN</v>
          </cell>
          <cell r="O16" t="str">
            <v>FN</v>
          </cell>
        </row>
        <row r="17">
          <cell r="B17" t="str">
            <v>KBM-011</v>
          </cell>
          <cell r="C17" t="str">
            <v>HB. Capitol IV</v>
          </cell>
          <cell r="D17" t="str">
            <v>FN</v>
          </cell>
          <cell r="E17" t="str">
            <v>FN</v>
          </cell>
          <cell r="F17" t="str">
            <v>FN</v>
          </cell>
          <cell r="G17" t="str">
            <v>FN</v>
          </cell>
          <cell r="H17" t="str">
            <v>FN</v>
          </cell>
          <cell r="I17" t="str">
            <v>FN</v>
          </cell>
          <cell r="J17" t="str">
            <v>FN</v>
          </cell>
          <cell r="K17" t="str">
            <v>FN</v>
          </cell>
          <cell r="L17" t="str">
            <v>FN</v>
          </cell>
          <cell r="M17" t="str">
            <v>FN</v>
          </cell>
          <cell r="N17" t="str">
            <v>FN</v>
          </cell>
          <cell r="O17" t="str">
            <v>FN</v>
          </cell>
        </row>
        <row r="18">
          <cell r="B18" t="str">
            <v>KBM-012</v>
          </cell>
          <cell r="C18" t="str">
            <v>HB. MG X</v>
          </cell>
          <cell r="D18" t="str">
            <v>FN</v>
          </cell>
          <cell r="E18" t="str">
            <v>FN</v>
          </cell>
          <cell r="F18" t="str">
            <v>FN</v>
          </cell>
          <cell r="G18" t="str">
            <v>FN</v>
          </cell>
          <cell r="H18" t="str">
            <v>FN</v>
          </cell>
          <cell r="I18" t="str">
            <v>FN</v>
          </cell>
          <cell r="J18" t="str">
            <v>FN</v>
          </cell>
          <cell r="K18" t="str">
            <v>FN</v>
          </cell>
          <cell r="L18" t="str">
            <v>FN</v>
          </cell>
          <cell r="M18" t="str">
            <v>FN</v>
          </cell>
          <cell r="N18" t="str">
            <v>FN</v>
          </cell>
          <cell r="O18" t="str">
            <v>FN</v>
          </cell>
        </row>
        <row r="19">
          <cell r="B19" t="str">
            <v>KBM-013</v>
          </cell>
          <cell r="C19" t="str">
            <v>LCT. Berkat Fortuna</v>
          </cell>
          <cell r="D19" t="str">
            <v>FN</v>
          </cell>
          <cell r="E19" t="str">
            <v>FN</v>
          </cell>
          <cell r="F19" t="str">
            <v>FN</v>
          </cell>
          <cell r="G19" t="str">
            <v>FN</v>
          </cell>
          <cell r="H19" t="str">
            <v>FN</v>
          </cell>
          <cell r="I19" t="str">
            <v>FN</v>
          </cell>
          <cell r="J19" t="str">
            <v>FN</v>
          </cell>
          <cell r="K19" t="str">
            <v>FN</v>
          </cell>
          <cell r="L19" t="str">
            <v>FN</v>
          </cell>
          <cell r="M19" t="str">
            <v>FN</v>
          </cell>
          <cell r="N19" t="str">
            <v>FN</v>
          </cell>
          <cell r="O19" t="str">
            <v>FN</v>
          </cell>
        </row>
        <row r="20">
          <cell r="B20" t="str">
            <v>KBM-014</v>
          </cell>
          <cell r="C20" t="str">
            <v>LCT. Cahaya Agung 02</v>
          </cell>
          <cell r="D20" t="str">
            <v>FN</v>
          </cell>
          <cell r="E20" t="str">
            <v>FN</v>
          </cell>
          <cell r="F20" t="str">
            <v>FN</v>
          </cell>
          <cell r="G20" t="str">
            <v>FN</v>
          </cell>
          <cell r="H20" t="str">
            <v>FN</v>
          </cell>
          <cell r="I20" t="str">
            <v>FN</v>
          </cell>
          <cell r="J20" t="str">
            <v>FN</v>
          </cell>
          <cell r="K20" t="str">
            <v>FN</v>
          </cell>
          <cell r="L20" t="str">
            <v>FN</v>
          </cell>
          <cell r="M20" t="str">
            <v>FN</v>
          </cell>
          <cell r="N20" t="str">
            <v>FN</v>
          </cell>
          <cell r="O20" t="str">
            <v>FN</v>
          </cell>
        </row>
        <row r="21">
          <cell r="B21" t="str">
            <v>KBM-015</v>
          </cell>
          <cell r="C21" t="str">
            <v>LCT. Teluk Bontang</v>
          </cell>
          <cell r="D21" t="str">
            <v>FN</v>
          </cell>
          <cell r="E21" t="str">
            <v>FN</v>
          </cell>
          <cell r="F21" t="str">
            <v>FN</v>
          </cell>
          <cell r="G21" t="str">
            <v>FN</v>
          </cell>
          <cell r="H21" t="str">
            <v>FN</v>
          </cell>
          <cell r="I21" t="str">
            <v>FN</v>
          </cell>
          <cell r="J21" t="str">
            <v>FN</v>
          </cell>
          <cell r="K21" t="str">
            <v>FN</v>
          </cell>
          <cell r="L21" t="str">
            <v>FN</v>
          </cell>
          <cell r="M21" t="str">
            <v>FN</v>
          </cell>
          <cell r="N21" t="str">
            <v>FN</v>
          </cell>
          <cell r="O21" t="str">
            <v>FN</v>
          </cell>
        </row>
        <row r="22">
          <cell r="B22" t="str">
            <v>KBM-016</v>
          </cell>
          <cell r="C22" t="str">
            <v>MV. ASL Triaksa</v>
          </cell>
          <cell r="D22" t="str">
            <v>FN</v>
          </cell>
          <cell r="E22" t="str">
            <v>FN</v>
          </cell>
          <cell r="F22" t="str">
            <v>FN</v>
          </cell>
          <cell r="G22" t="str">
            <v>FN</v>
          </cell>
          <cell r="H22" t="str">
            <v>FN</v>
          </cell>
          <cell r="I22" t="str">
            <v>FN</v>
          </cell>
          <cell r="J22" t="str">
            <v>FN</v>
          </cell>
          <cell r="K22" t="str">
            <v>FN</v>
          </cell>
          <cell r="L22" t="str">
            <v>FN</v>
          </cell>
          <cell r="M22" t="str">
            <v>FN</v>
          </cell>
          <cell r="N22" t="str">
            <v>FN</v>
          </cell>
          <cell r="O22" t="str">
            <v>FN</v>
          </cell>
        </row>
        <row r="23">
          <cell r="B23" t="str">
            <v>KBM-017</v>
          </cell>
          <cell r="C23" t="str">
            <v>ST. Aquartic 6</v>
          </cell>
          <cell r="D23" t="str">
            <v>NF</v>
          </cell>
          <cell r="E23" t="str">
            <v>NF</v>
          </cell>
          <cell r="F23" t="str">
            <v>NF</v>
          </cell>
          <cell r="G23" t="str">
            <v>NF</v>
          </cell>
          <cell r="H23" t="str">
            <v>NF</v>
          </cell>
          <cell r="I23" t="str">
            <v>NF</v>
          </cell>
          <cell r="J23" t="str">
            <v>NF</v>
          </cell>
          <cell r="K23" t="str">
            <v>NF</v>
          </cell>
          <cell r="L23" t="str">
            <v>NF</v>
          </cell>
          <cell r="M23" t="str">
            <v>NF</v>
          </cell>
          <cell r="N23" t="str">
            <v>NF</v>
          </cell>
          <cell r="O23" t="str">
            <v>NF</v>
          </cell>
        </row>
        <row r="24">
          <cell r="B24" t="str">
            <v>KBM-018</v>
          </cell>
          <cell r="C24" t="str">
            <v>ST. Aquartic 9</v>
          </cell>
          <cell r="D24" t="str">
            <v>NF</v>
          </cell>
          <cell r="E24" t="str">
            <v>NF</v>
          </cell>
          <cell r="F24" t="str">
            <v>NF</v>
          </cell>
          <cell r="G24" t="str">
            <v>NF</v>
          </cell>
          <cell r="H24" t="str">
            <v>NF</v>
          </cell>
          <cell r="I24" t="str">
            <v>NF</v>
          </cell>
          <cell r="J24" t="str">
            <v>NF</v>
          </cell>
          <cell r="K24" t="str">
            <v>NF</v>
          </cell>
          <cell r="L24" t="str">
            <v>NF</v>
          </cell>
          <cell r="M24" t="str">
            <v>NF</v>
          </cell>
          <cell r="N24" t="str">
            <v>NF</v>
          </cell>
          <cell r="O24" t="str">
            <v>NF</v>
          </cell>
        </row>
        <row r="25">
          <cell r="B25" t="str">
            <v>KBM-019</v>
          </cell>
          <cell r="C25" t="str">
            <v>ST. Mediterania</v>
          </cell>
          <cell r="D25" t="str">
            <v>NF</v>
          </cell>
          <cell r="E25" t="str">
            <v>NF</v>
          </cell>
          <cell r="F25" t="str">
            <v>NF</v>
          </cell>
          <cell r="G25" t="str">
            <v>NF</v>
          </cell>
          <cell r="H25" t="str">
            <v>NF</v>
          </cell>
          <cell r="I25" t="str">
            <v>NF</v>
          </cell>
          <cell r="J25" t="str">
            <v>NF</v>
          </cell>
          <cell r="K25" t="str">
            <v>NF</v>
          </cell>
          <cell r="L25" t="str">
            <v>NF</v>
          </cell>
          <cell r="M25" t="str">
            <v>NF</v>
          </cell>
          <cell r="N25" t="str">
            <v>NF</v>
          </cell>
          <cell r="O25" t="str">
            <v>NF</v>
          </cell>
        </row>
        <row r="26">
          <cell r="B26" t="str">
            <v>KBM-020</v>
          </cell>
          <cell r="C26" t="str">
            <v>ST. Sebatik</v>
          </cell>
          <cell r="D26" t="str">
            <v>NF</v>
          </cell>
          <cell r="E26" t="str">
            <v>NF</v>
          </cell>
          <cell r="F26" t="str">
            <v>NF</v>
          </cell>
          <cell r="G26" t="str">
            <v>NF</v>
          </cell>
          <cell r="H26" t="str">
            <v>NF</v>
          </cell>
          <cell r="I26" t="str">
            <v>NF</v>
          </cell>
          <cell r="J26" t="str">
            <v>NF</v>
          </cell>
          <cell r="K26" t="str">
            <v>NF</v>
          </cell>
          <cell r="L26" t="str">
            <v>NF</v>
          </cell>
          <cell r="M26" t="str">
            <v>NF</v>
          </cell>
          <cell r="N26" t="str">
            <v>NF</v>
          </cell>
          <cell r="O26" t="str">
            <v>NF</v>
          </cell>
        </row>
        <row r="27">
          <cell r="B27" t="str">
            <v>KBM-021</v>
          </cell>
          <cell r="C27" t="str">
            <v>TB. ASL Mulia</v>
          </cell>
          <cell r="D27" t="str">
            <v>FN</v>
          </cell>
          <cell r="E27" t="str">
            <v>FN</v>
          </cell>
          <cell r="F27" t="str">
            <v>FN</v>
          </cell>
          <cell r="G27" t="str">
            <v>FN</v>
          </cell>
          <cell r="H27" t="str">
            <v>FN</v>
          </cell>
          <cell r="I27" t="str">
            <v>FN</v>
          </cell>
          <cell r="J27" t="str">
            <v>FN</v>
          </cell>
          <cell r="K27" t="str">
            <v>FN</v>
          </cell>
          <cell r="L27" t="str">
            <v>FN</v>
          </cell>
          <cell r="M27" t="str">
            <v>FN</v>
          </cell>
          <cell r="N27" t="str">
            <v>FN</v>
          </cell>
          <cell r="O27" t="str">
            <v>FN</v>
          </cell>
        </row>
        <row r="28">
          <cell r="B28" t="str">
            <v>KBM-022</v>
          </cell>
          <cell r="C28" t="str">
            <v>TB. Logindo Mighty</v>
          </cell>
          <cell r="D28" t="str">
            <v>FN</v>
          </cell>
          <cell r="E28" t="str">
            <v>FN</v>
          </cell>
          <cell r="F28" t="str">
            <v>FN</v>
          </cell>
          <cell r="G28" t="str">
            <v>FN</v>
          </cell>
          <cell r="H28" t="str">
            <v>FN</v>
          </cell>
          <cell r="I28" t="str">
            <v>FN</v>
          </cell>
          <cell r="J28" t="str">
            <v>FN</v>
          </cell>
          <cell r="K28" t="str">
            <v>FN</v>
          </cell>
          <cell r="L28" t="str">
            <v>FN</v>
          </cell>
          <cell r="M28" t="str">
            <v>FN</v>
          </cell>
          <cell r="N28" t="str">
            <v>FN</v>
          </cell>
          <cell r="O28" t="str">
            <v>FN</v>
          </cell>
        </row>
        <row r="29">
          <cell r="B29" t="str">
            <v>KBM-023</v>
          </cell>
          <cell r="C29" t="str">
            <v>TB. Setia Makmur II</v>
          </cell>
          <cell r="D29" t="str">
            <v>NF</v>
          </cell>
          <cell r="E29" t="str">
            <v>NF</v>
          </cell>
          <cell r="F29" t="str">
            <v>NF</v>
          </cell>
          <cell r="G29" t="str">
            <v>NF</v>
          </cell>
          <cell r="H29" t="str">
            <v>NF</v>
          </cell>
          <cell r="I29" t="str">
            <v>NF</v>
          </cell>
          <cell r="J29" t="str">
            <v>NF</v>
          </cell>
          <cell r="K29" t="str">
            <v>NF</v>
          </cell>
          <cell r="L29" t="str">
            <v>NF</v>
          </cell>
          <cell r="M29" t="str">
            <v>NF</v>
          </cell>
          <cell r="N29" t="str">
            <v>NF</v>
          </cell>
          <cell r="O29" t="str">
            <v>NF</v>
          </cell>
        </row>
        <row r="30">
          <cell r="B30" t="str">
            <v>KBM-024</v>
          </cell>
          <cell r="C30" t="str">
            <v>TB. Setia Makmur III</v>
          </cell>
          <cell r="D30" t="str">
            <v>NF</v>
          </cell>
          <cell r="E30" t="str">
            <v>NF</v>
          </cell>
          <cell r="F30" t="str">
            <v>NF</v>
          </cell>
          <cell r="G30" t="str">
            <v>NF</v>
          </cell>
          <cell r="H30" t="str">
            <v>NF</v>
          </cell>
          <cell r="I30" t="str">
            <v>NF</v>
          </cell>
          <cell r="J30" t="str">
            <v>NF</v>
          </cell>
          <cell r="K30" t="str">
            <v>NF</v>
          </cell>
          <cell r="L30" t="str">
            <v>NF</v>
          </cell>
          <cell r="M30" t="str">
            <v>NF</v>
          </cell>
          <cell r="N30" t="str">
            <v>NF</v>
          </cell>
          <cell r="O30" t="str">
            <v>NF</v>
          </cell>
        </row>
        <row r="31">
          <cell r="B31" t="str">
            <v>KBM-025</v>
          </cell>
          <cell r="C31" t="str">
            <v>TB. Setia Makmur V</v>
          </cell>
          <cell r="D31" t="str">
            <v>NF</v>
          </cell>
          <cell r="E31" t="str">
            <v>NF</v>
          </cell>
          <cell r="F31" t="str">
            <v>NF</v>
          </cell>
          <cell r="G31" t="str">
            <v>NF</v>
          </cell>
          <cell r="H31" t="str">
            <v>NF</v>
          </cell>
          <cell r="I31" t="str">
            <v>NF</v>
          </cell>
          <cell r="J31" t="str">
            <v>NF</v>
          </cell>
          <cell r="K31" t="str">
            <v>NF</v>
          </cell>
          <cell r="L31" t="str">
            <v>NF</v>
          </cell>
          <cell r="M31" t="str">
            <v>NF</v>
          </cell>
          <cell r="N31" t="str">
            <v>NF</v>
          </cell>
          <cell r="O31" t="str">
            <v>NF</v>
          </cell>
        </row>
        <row r="32">
          <cell r="B32" t="str">
            <v>KBM-026</v>
          </cell>
          <cell r="C32" t="str">
            <v>BG. AKT 232</v>
          </cell>
          <cell r="D32" t="str">
            <v>NF</v>
          </cell>
          <cell r="E32" t="str">
            <v>NF</v>
          </cell>
          <cell r="F32" t="str">
            <v>NF</v>
          </cell>
          <cell r="G32" t="str">
            <v>NF</v>
          </cell>
          <cell r="H32" t="str">
            <v>NF</v>
          </cell>
          <cell r="I32" t="str">
            <v>NF</v>
          </cell>
          <cell r="J32" t="str">
            <v>NF</v>
          </cell>
          <cell r="K32" t="str">
            <v>NF</v>
          </cell>
          <cell r="L32" t="str">
            <v>NF</v>
          </cell>
          <cell r="M32" t="str">
            <v>NF</v>
          </cell>
          <cell r="N32" t="str">
            <v>NF</v>
          </cell>
          <cell r="O32" t="str">
            <v>NF</v>
          </cell>
        </row>
        <row r="33">
          <cell r="B33" t="str">
            <v>KBM-027</v>
          </cell>
          <cell r="C33" t="str">
            <v>LCT. Berkat Karunia 88</v>
          </cell>
          <cell r="D33" t="str">
            <v>FN</v>
          </cell>
          <cell r="E33" t="str">
            <v>FN</v>
          </cell>
          <cell r="F33" t="str">
            <v>FN</v>
          </cell>
          <cell r="G33" t="str">
            <v>FN</v>
          </cell>
          <cell r="H33" t="str">
            <v>FN</v>
          </cell>
          <cell r="I33" t="str">
            <v>FN</v>
          </cell>
          <cell r="J33" t="str">
            <v>FN</v>
          </cell>
          <cell r="K33" t="str">
            <v>FN</v>
          </cell>
          <cell r="L33" t="str">
            <v>FN</v>
          </cell>
          <cell r="M33" t="str">
            <v>FN</v>
          </cell>
          <cell r="N33" t="str">
            <v>FN</v>
          </cell>
          <cell r="O33" t="str">
            <v>FN</v>
          </cell>
        </row>
        <row r="34">
          <cell r="B34" t="str">
            <v>KBM-028</v>
          </cell>
          <cell r="C34" t="str">
            <v>LCT. Total IV</v>
          </cell>
          <cell r="D34" t="str">
            <v>FN</v>
          </cell>
          <cell r="E34" t="str">
            <v>FN</v>
          </cell>
          <cell r="F34" t="str">
            <v>FN</v>
          </cell>
          <cell r="G34" t="str">
            <v>FN</v>
          </cell>
          <cell r="H34" t="str">
            <v>FN</v>
          </cell>
          <cell r="I34" t="str">
            <v>FN</v>
          </cell>
          <cell r="J34" t="str">
            <v>FN</v>
          </cell>
          <cell r="K34" t="str">
            <v>FN</v>
          </cell>
          <cell r="L34" t="str">
            <v>FN</v>
          </cell>
          <cell r="M34" t="str">
            <v>FN</v>
          </cell>
          <cell r="N34" t="str">
            <v>FN</v>
          </cell>
          <cell r="O34" t="str">
            <v>FN</v>
          </cell>
        </row>
        <row r="35">
          <cell r="B35" t="str">
            <v>KBM-029</v>
          </cell>
          <cell r="C35" t="str">
            <v>BG. Capitol 1801</v>
          </cell>
          <cell r="D35" t="str">
            <v>FN</v>
          </cell>
          <cell r="E35" t="str">
            <v>FN</v>
          </cell>
          <cell r="F35" t="str">
            <v>FN</v>
          </cell>
          <cell r="G35" t="str">
            <v>FN</v>
          </cell>
          <cell r="H35" t="str">
            <v>FN</v>
          </cell>
          <cell r="I35" t="str">
            <v>FN</v>
          </cell>
          <cell r="J35" t="str">
            <v>FN</v>
          </cell>
          <cell r="K35" t="str">
            <v>FN</v>
          </cell>
          <cell r="L35" t="str">
            <v>FN</v>
          </cell>
          <cell r="M35" t="str">
            <v>FN</v>
          </cell>
          <cell r="N35" t="str">
            <v>FN</v>
          </cell>
          <cell r="O35" t="str">
            <v>FN</v>
          </cell>
        </row>
        <row r="36">
          <cell r="B36" t="str">
            <v>KMB-27</v>
          </cell>
          <cell r="C36" t="str">
            <v>LCT. Total IV</v>
          </cell>
          <cell r="D36" t="str">
            <v>FN</v>
          </cell>
          <cell r="E36" t="str">
            <v>FN</v>
          </cell>
          <cell r="F36" t="str">
            <v>FN</v>
          </cell>
          <cell r="G36" t="str">
            <v>FN</v>
          </cell>
          <cell r="H36" t="str">
            <v>FN</v>
          </cell>
          <cell r="I36" t="str">
            <v>FN</v>
          </cell>
          <cell r="J36" t="str">
            <v>FN</v>
          </cell>
          <cell r="K36" t="str">
            <v>FN</v>
          </cell>
          <cell r="L36" t="str">
            <v>FN</v>
          </cell>
          <cell r="M36" t="str">
            <v>FN</v>
          </cell>
          <cell r="N36" t="str">
            <v>FN</v>
          </cell>
          <cell r="O36" t="str">
            <v>FN</v>
          </cell>
        </row>
        <row r="37">
          <cell r="B37" t="str">
            <v>KMB-28</v>
          </cell>
          <cell r="C37" t="str">
            <v>LCT. Berkat Karunia 88</v>
          </cell>
          <cell r="D37" t="str">
            <v>FN</v>
          </cell>
          <cell r="E37" t="str">
            <v>FN</v>
          </cell>
          <cell r="F37" t="str">
            <v>FN</v>
          </cell>
          <cell r="G37" t="str">
            <v>FN</v>
          </cell>
          <cell r="H37" t="str">
            <v>FN</v>
          </cell>
          <cell r="I37" t="str">
            <v>FN</v>
          </cell>
          <cell r="J37" t="str">
            <v>FN</v>
          </cell>
          <cell r="K37" t="str">
            <v>FN</v>
          </cell>
          <cell r="L37" t="str">
            <v>FN</v>
          </cell>
          <cell r="M37" t="str">
            <v>FN</v>
          </cell>
          <cell r="N37" t="str">
            <v>FN</v>
          </cell>
          <cell r="O37" t="str">
            <v>FN</v>
          </cell>
        </row>
        <row r="38">
          <cell r="B38" t="str">
            <v>KMB-29</v>
          </cell>
          <cell r="C38" t="str">
            <v>BG. Capitol 1801</v>
          </cell>
          <cell r="D38" t="str">
            <v>FN</v>
          </cell>
          <cell r="E38" t="str">
            <v>FN</v>
          </cell>
          <cell r="F38" t="str">
            <v>FN</v>
          </cell>
          <cell r="G38" t="str">
            <v>FN</v>
          </cell>
          <cell r="H38" t="str">
            <v>FN</v>
          </cell>
          <cell r="I38" t="str">
            <v>FN</v>
          </cell>
          <cell r="J38" t="str">
            <v>FN</v>
          </cell>
          <cell r="K38" t="str">
            <v>FN</v>
          </cell>
          <cell r="L38" t="str">
            <v>FN</v>
          </cell>
          <cell r="M38" t="str">
            <v>FN</v>
          </cell>
          <cell r="N38" t="str">
            <v>FN</v>
          </cell>
          <cell r="O38" t="str">
            <v>FN</v>
          </cell>
        </row>
        <row r="39">
          <cell r="B39" t="str">
            <v>KP-0001</v>
          </cell>
          <cell r="C39" t="str">
            <v>Karyawan Kantor</v>
          </cell>
          <cell r="D39" t="str">
            <v>NF</v>
          </cell>
          <cell r="E39" t="str">
            <v>NF</v>
          </cell>
          <cell r="F39" t="str">
            <v>NF</v>
          </cell>
          <cell r="G39" t="str">
            <v>NF</v>
          </cell>
          <cell r="H39" t="str">
            <v>NF</v>
          </cell>
          <cell r="I39" t="str">
            <v>NF</v>
          </cell>
          <cell r="J39" t="str">
            <v>NF</v>
          </cell>
          <cell r="K39" t="str">
            <v>NF</v>
          </cell>
          <cell r="L39" t="str">
            <v>NF</v>
          </cell>
          <cell r="M39" t="str">
            <v>NF</v>
          </cell>
          <cell r="N39" t="str">
            <v>NF</v>
          </cell>
          <cell r="O39" t="str">
            <v>NF</v>
          </cell>
        </row>
        <row r="40">
          <cell r="B40" t="str">
            <v>KP-0002</v>
          </cell>
          <cell r="C40" t="str">
            <v>BG. WHORTY MARINER II</v>
          </cell>
          <cell r="D40" t="str">
            <v>NF</v>
          </cell>
          <cell r="E40" t="str">
            <v>NF</v>
          </cell>
          <cell r="F40" t="str">
            <v>NF</v>
          </cell>
          <cell r="G40" t="str">
            <v>NF</v>
          </cell>
          <cell r="H40" t="str">
            <v>NF</v>
          </cell>
          <cell r="I40" t="str">
            <v>NF</v>
          </cell>
          <cell r="J40" t="str">
            <v>NF</v>
          </cell>
          <cell r="K40" t="str">
            <v>NF</v>
          </cell>
          <cell r="L40" t="str">
            <v>NF</v>
          </cell>
          <cell r="M40" t="str">
            <v>NF</v>
          </cell>
          <cell r="N40" t="str">
            <v>NF</v>
          </cell>
          <cell r="O40" t="str">
            <v>NF</v>
          </cell>
        </row>
        <row r="41">
          <cell r="B41" t="str">
            <v>KP-0003</v>
          </cell>
          <cell r="C41" t="str">
            <v>BG. ASL 19</v>
          </cell>
          <cell r="D41" t="str">
            <v>NF</v>
          </cell>
          <cell r="E41" t="str">
            <v>NF</v>
          </cell>
          <cell r="F41" t="str">
            <v>NF</v>
          </cell>
          <cell r="G41" t="str">
            <v>NF</v>
          </cell>
          <cell r="H41" t="str">
            <v>NF</v>
          </cell>
          <cell r="I41" t="str">
            <v>NF</v>
          </cell>
          <cell r="J41" t="str">
            <v>NF</v>
          </cell>
          <cell r="K41" t="str">
            <v>NF</v>
          </cell>
          <cell r="L41" t="str">
            <v>NF</v>
          </cell>
          <cell r="M41" t="str">
            <v>NF</v>
          </cell>
          <cell r="N41" t="str">
            <v>NF</v>
          </cell>
          <cell r="O41" t="str">
            <v>NF</v>
          </cell>
        </row>
        <row r="42">
          <cell r="B42" t="str">
            <v>KP-0004</v>
          </cell>
          <cell r="C42" t="str">
            <v>AMERICAN CRANE 999C - ASL 03</v>
          </cell>
          <cell r="D42" t="str">
            <v>NF</v>
          </cell>
          <cell r="E42" t="str">
            <v>NF</v>
          </cell>
          <cell r="F42" t="str">
            <v>NF</v>
          </cell>
          <cell r="G42" t="str">
            <v>NF</v>
          </cell>
          <cell r="H42" t="str">
            <v>NF</v>
          </cell>
          <cell r="I42" t="str">
            <v>NF</v>
          </cell>
          <cell r="J42" t="str">
            <v>NF</v>
          </cell>
          <cell r="K42" t="str">
            <v>NF</v>
          </cell>
          <cell r="L42" t="str">
            <v>NF</v>
          </cell>
          <cell r="M42" t="str">
            <v>NF</v>
          </cell>
          <cell r="N42" t="str">
            <v>NF</v>
          </cell>
          <cell r="O42" t="str">
            <v>NF</v>
          </cell>
        </row>
        <row r="43">
          <cell r="B43" t="str">
            <v>KP-0005</v>
          </cell>
          <cell r="C43" t="str">
            <v>AMERICAN CRANE 9260 - ASL 12</v>
          </cell>
          <cell r="D43" t="str">
            <v>NF</v>
          </cell>
          <cell r="E43" t="str">
            <v>NF</v>
          </cell>
          <cell r="F43" t="str">
            <v>NF</v>
          </cell>
          <cell r="G43" t="str">
            <v>NF</v>
          </cell>
          <cell r="H43" t="str">
            <v>NF</v>
          </cell>
          <cell r="I43" t="str">
            <v>NF</v>
          </cell>
          <cell r="J43" t="str">
            <v>NF</v>
          </cell>
          <cell r="K43" t="str">
            <v>NF</v>
          </cell>
          <cell r="L43" t="str">
            <v>NF</v>
          </cell>
          <cell r="M43" t="str">
            <v>NF</v>
          </cell>
          <cell r="N43" t="str">
            <v>NF</v>
          </cell>
          <cell r="O43" t="str">
            <v>NF</v>
          </cell>
        </row>
        <row r="44">
          <cell r="B44" t="str">
            <v>KP-0006</v>
          </cell>
          <cell r="C44" t="str">
            <v>HB. ASL PRIMA VII</v>
          </cell>
          <cell r="D44" t="str">
            <v>FN</v>
          </cell>
          <cell r="E44" t="str">
            <v>FN</v>
          </cell>
          <cell r="F44" t="str">
            <v>FN</v>
          </cell>
          <cell r="G44" t="str">
            <v>FN</v>
          </cell>
          <cell r="H44" t="str">
            <v>FN</v>
          </cell>
          <cell r="I44" t="str">
            <v>FN</v>
          </cell>
          <cell r="J44" t="str">
            <v>FN</v>
          </cell>
          <cell r="K44" t="str">
            <v>FN</v>
          </cell>
          <cell r="L44" t="str">
            <v>FN</v>
          </cell>
          <cell r="M44" t="str">
            <v>FN</v>
          </cell>
          <cell r="N44" t="str">
            <v>FN</v>
          </cell>
          <cell r="O44" t="str">
            <v>FN</v>
          </cell>
        </row>
        <row r="45">
          <cell r="B45" t="str">
            <v>KP-0007</v>
          </cell>
          <cell r="C45" t="str">
            <v>HB. ASL PRIMA VIII</v>
          </cell>
          <cell r="D45" t="str">
            <v>NF</v>
          </cell>
          <cell r="E45" t="str">
            <v>NF</v>
          </cell>
          <cell r="F45" t="str">
            <v>NF</v>
          </cell>
          <cell r="G45" t="str">
            <v>NF</v>
          </cell>
          <cell r="H45" t="str">
            <v>NF</v>
          </cell>
          <cell r="I45" t="str">
            <v>NF</v>
          </cell>
          <cell r="J45" t="str">
            <v>NF</v>
          </cell>
          <cell r="K45" t="str">
            <v>NF</v>
          </cell>
          <cell r="L45" t="str">
            <v>NF</v>
          </cell>
          <cell r="M45" t="str">
            <v>NF</v>
          </cell>
          <cell r="N45" t="str">
            <v>NF</v>
          </cell>
          <cell r="O45" t="str">
            <v>NF</v>
          </cell>
        </row>
        <row r="46">
          <cell r="B46" t="str">
            <v>KP-0008</v>
          </cell>
          <cell r="C46" t="str">
            <v>CB. ASL 28</v>
          </cell>
          <cell r="D46" t="str">
            <v>FN</v>
          </cell>
          <cell r="E46" t="str">
            <v>FN</v>
          </cell>
          <cell r="F46" t="str">
            <v>FN</v>
          </cell>
          <cell r="G46" t="str">
            <v>FN</v>
          </cell>
          <cell r="H46" t="str">
            <v>FN</v>
          </cell>
          <cell r="I46" t="str">
            <v>FN</v>
          </cell>
          <cell r="J46" t="str">
            <v>FN</v>
          </cell>
          <cell r="K46" t="str">
            <v>FN</v>
          </cell>
          <cell r="L46" t="str">
            <v>FN</v>
          </cell>
          <cell r="M46" t="str">
            <v>FN</v>
          </cell>
          <cell r="N46" t="str">
            <v>FN</v>
          </cell>
          <cell r="O46" t="str">
            <v>FN</v>
          </cell>
        </row>
        <row r="47">
          <cell r="B47" t="str">
            <v>KP-0009</v>
          </cell>
          <cell r="C47" t="str">
            <v>BG. ASL IX</v>
          </cell>
          <cell r="D47" t="str">
            <v>NF</v>
          </cell>
          <cell r="E47" t="str">
            <v>NF</v>
          </cell>
          <cell r="F47" t="str">
            <v>NF</v>
          </cell>
          <cell r="G47" t="str">
            <v>NF</v>
          </cell>
          <cell r="H47" t="str">
            <v>NF</v>
          </cell>
          <cell r="I47" t="str">
            <v>NF</v>
          </cell>
          <cell r="J47" t="str">
            <v>NF</v>
          </cell>
          <cell r="K47" t="str">
            <v>NF</v>
          </cell>
          <cell r="L47" t="str">
            <v>NF</v>
          </cell>
          <cell r="M47" t="str">
            <v>NF</v>
          </cell>
          <cell r="N47" t="str">
            <v>NF</v>
          </cell>
          <cell r="O47" t="str">
            <v>NF</v>
          </cell>
        </row>
        <row r="48">
          <cell r="B48" t="str">
            <v>KP-0010</v>
          </cell>
          <cell r="C48" t="str">
            <v>BG. ASL 37</v>
          </cell>
          <cell r="D48" t="str">
            <v>NF</v>
          </cell>
          <cell r="E48" t="str">
            <v>NF</v>
          </cell>
          <cell r="F48" t="str">
            <v>NF</v>
          </cell>
          <cell r="G48" t="str">
            <v>NF</v>
          </cell>
          <cell r="H48" t="str">
            <v>NF</v>
          </cell>
          <cell r="I48" t="str">
            <v>NF</v>
          </cell>
          <cell r="J48" t="str">
            <v>NF</v>
          </cell>
          <cell r="K48" t="str">
            <v>NF</v>
          </cell>
          <cell r="L48" t="str">
            <v>NF</v>
          </cell>
          <cell r="M48" t="str">
            <v>NF</v>
          </cell>
          <cell r="N48" t="str">
            <v>NF</v>
          </cell>
          <cell r="O48" t="str">
            <v>NF</v>
          </cell>
        </row>
        <row r="49">
          <cell r="B49" t="str">
            <v>KP-0011</v>
          </cell>
          <cell r="C49" t="str">
            <v>AMERICAN CRANE 5299 - ASL 01</v>
          </cell>
          <cell r="D49" t="str">
            <v>NF</v>
          </cell>
          <cell r="E49" t="str">
            <v>NF</v>
          </cell>
          <cell r="F49" t="str">
            <v>NF</v>
          </cell>
          <cell r="G49" t="str">
            <v>NF</v>
          </cell>
          <cell r="H49" t="str">
            <v>NF</v>
          </cell>
          <cell r="I49" t="str">
            <v>NF</v>
          </cell>
          <cell r="J49" t="str">
            <v>NF</v>
          </cell>
          <cell r="K49" t="str">
            <v>NF</v>
          </cell>
          <cell r="L49" t="str">
            <v>NF</v>
          </cell>
          <cell r="M49" t="str">
            <v>NF</v>
          </cell>
          <cell r="N49" t="str">
            <v>NF</v>
          </cell>
          <cell r="O49" t="str">
            <v>NF</v>
          </cell>
        </row>
        <row r="50">
          <cell r="B50" t="str">
            <v>KP-0012</v>
          </cell>
          <cell r="C50" t="str">
            <v>HB. TMN III EX DOOR I</v>
          </cell>
          <cell r="D50" t="str">
            <v>NF</v>
          </cell>
          <cell r="E50" t="str">
            <v>NF</v>
          </cell>
          <cell r="F50" t="str">
            <v>NF</v>
          </cell>
          <cell r="G50" t="str">
            <v>NF</v>
          </cell>
          <cell r="H50" t="str">
            <v>NF</v>
          </cell>
          <cell r="I50" t="str">
            <v>NF</v>
          </cell>
          <cell r="J50" t="str">
            <v>NF</v>
          </cell>
          <cell r="K50" t="str">
            <v>NF</v>
          </cell>
          <cell r="L50" t="str">
            <v>NF</v>
          </cell>
          <cell r="M50" t="str">
            <v>NF</v>
          </cell>
          <cell r="N50" t="str">
            <v>NF</v>
          </cell>
          <cell r="O50" t="str">
            <v>NF</v>
          </cell>
        </row>
        <row r="51">
          <cell r="B51" t="str">
            <v>KP-0013</v>
          </cell>
          <cell r="C51" t="str">
            <v>HB. TMN IV EX DOOR IV</v>
          </cell>
          <cell r="D51" t="str">
            <v>NF</v>
          </cell>
          <cell r="E51" t="str">
            <v>NF</v>
          </cell>
          <cell r="F51" t="str">
            <v>NF</v>
          </cell>
          <cell r="G51" t="str">
            <v>NF</v>
          </cell>
          <cell r="H51" t="str">
            <v>NF</v>
          </cell>
          <cell r="I51" t="str">
            <v>NF</v>
          </cell>
          <cell r="J51" t="str">
            <v>NF</v>
          </cell>
          <cell r="K51" t="str">
            <v>NF</v>
          </cell>
          <cell r="L51" t="str">
            <v>NF</v>
          </cell>
          <cell r="M51" t="str">
            <v>NF</v>
          </cell>
          <cell r="N51" t="str">
            <v>NF</v>
          </cell>
          <cell r="O51" t="str">
            <v>NF</v>
          </cell>
        </row>
        <row r="52">
          <cell r="B52" t="str">
            <v>KP-0014</v>
          </cell>
          <cell r="C52" t="str">
            <v>HB. MG I</v>
          </cell>
          <cell r="D52" t="str">
            <v>NF</v>
          </cell>
          <cell r="E52" t="str">
            <v>NF</v>
          </cell>
          <cell r="F52" t="str">
            <v>NF</v>
          </cell>
          <cell r="G52" t="str">
            <v>NF</v>
          </cell>
          <cell r="H52" t="str">
            <v>NF</v>
          </cell>
          <cell r="I52" t="str">
            <v>NF</v>
          </cell>
          <cell r="J52" t="str">
            <v>NF</v>
          </cell>
          <cell r="K52" t="str">
            <v>NF</v>
          </cell>
          <cell r="L52" t="str">
            <v>NF</v>
          </cell>
          <cell r="M52" t="str">
            <v>NF</v>
          </cell>
          <cell r="N52" t="str">
            <v>NF</v>
          </cell>
          <cell r="O52" t="str">
            <v>NF</v>
          </cell>
        </row>
        <row r="53">
          <cell r="B53" t="str">
            <v>KP-0015</v>
          </cell>
          <cell r="C53" t="str">
            <v>HB. MG II</v>
          </cell>
          <cell r="D53" t="str">
            <v>NF</v>
          </cell>
          <cell r="E53" t="str">
            <v>NF</v>
          </cell>
          <cell r="F53" t="str">
            <v>NF</v>
          </cell>
          <cell r="G53" t="str">
            <v>NF</v>
          </cell>
          <cell r="H53" t="str">
            <v>NF</v>
          </cell>
          <cell r="I53" t="str">
            <v>NF</v>
          </cell>
          <cell r="J53" t="str">
            <v>NF</v>
          </cell>
          <cell r="K53" t="str">
            <v>NF</v>
          </cell>
          <cell r="L53" t="str">
            <v>NF</v>
          </cell>
          <cell r="M53" t="str">
            <v>NF</v>
          </cell>
          <cell r="N53" t="str">
            <v>NF</v>
          </cell>
          <cell r="O53" t="str">
            <v>NF</v>
          </cell>
        </row>
        <row r="54">
          <cell r="B54" t="str">
            <v>KP-0016</v>
          </cell>
          <cell r="C54" t="str">
            <v>HB. MG III</v>
          </cell>
          <cell r="D54" t="str">
            <v>NF</v>
          </cell>
          <cell r="E54" t="str">
            <v>NF</v>
          </cell>
          <cell r="F54" t="str">
            <v>NF</v>
          </cell>
          <cell r="G54" t="str">
            <v>NF</v>
          </cell>
          <cell r="H54" t="str">
            <v>NF</v>
          </cell>
          <cell r="I54" t="str">
            <v>NF</v>
          </cell>
          <cell r="J54" t="str">
            <v>NF</v>
          </cell>
          <cell r="K54" t="str">
            <v>NF</v>
          </cell>
          <cell r="L54" t="str">
            <v>NF</v>
          </cell>
          <cell r="M54" t="str">
            <v>NF</v>
          </cell>
          <cell r="N54" t="str">
            <v>NF</v>
          </cell>
          <cell r="O54" t="str">
            <v>NF</v>
          </cell>
        </row>
        <row r="55">
          <cell r="B55" t="str">
            <v>KP-0017</v>
          </cell>
          <cell r="C55" t="str">
            <v>TB. ASL BINTANG</v>
          </cell>
          <cell r="D55" t="str">
            <v>FN</v>
          </cell>
          <cell r="E55" t="str">
            <v>FN</v>
          </cell>
          <cell r="F55" t="str">
            <v>FN</v>
          </cell>
          <cell r="G55" t="str">
            <v>FN</v>
          </cell>
          <cell r="H55" t="str">
            <v>FN</v>
          </cell>
          <cell r="I55" t="str">
            <v>FN</v>
          </cell>
          <cell r="J55" t="str">
            <v>FN</v>
          </cell>
          <cell r="K55" t="str">
            <v>FN</v>
          </cell>
          <cell r="L55" t="str">
            <v>FN</v>
          </cell>
          <cell r="M55" t="str">
            <v>FN</v>
          </cell>
          <cell r="N55" t="str">
            <v>FN</v>
          </cell>
          <cell r="O55" t="str">
            <v>FN</v>
          </cell>
        </row>
        <row r="56">
          <cell r="B56" t="str">
            <v>KP-0018</v>
          </cell>
          <cell r="C56" t="str">
            <v>HB. MG IV</v>
          </cell>
          <cell r="D56" t="str">
            <v>NF</v>
          </cell>
          <cell r="E56" t="str">
            <v>NF</v>
          </cell>
          <cell r="F56" t="str">
            <v>NF</v>
          </cell>
          <cell r="G56" t="str">
            <v>NF</v>
          </cell>
          <cell r="H56" t="str">
            <v>NF</v>
          </cell>
          <cell r="I56" t="str">
            <v>NF</v>
          </cell>
          <cell r="J56" t="str">
            <v>NF</v>
          </cell>
          <cell r="K56" t="str">
            <v>NF</v>
          </cell>
          <cell r="L56" t="str">
            <v>NF</v>
          </cell>
          <cell r="M56" t="str">
            <v>NF</v>
          </cell>
          <cell r="N56" t="str">
            <v>NF</v>
          </cell>
          <cell r="O56" t="str">
            <v>NF</v>
          </cell>
        </row>
        <row r="57">
          <cell r="B57" t="str">
            <v>KP-0019</v>
          </cell>
          <cell r="C57" t="str">
            <v>HB. MG VI</v>
          </cell>
          <cell r="D57" t="str">
            <v>FN</v>
          </cell>
          <cell r="E57" t="str">
            <v>FN</v>
          </cell>
          <cell r="F57" t="str">
            <v>FN</v>
          </cell>
          <cell r="G57" t="str">
            <v>FN</v>
          </cell>
          <cell r="H57" t="str">
            <v>FN</v>
          </cell>
          <cell r="I57" t="str">
            <v>FN</v>
          </cell>
          <cell r="J57" t="str">
            <v>FN</v>
          </cell>
          <cell r="K57" t="str">
            <v>FN</v>
          </cell>
          <cell r="L57" t="str">
            <v>FN</v>
          </cell>
          <cell r="M57" t="str">
            <v>FN</v>
          </cell>
          <cell r="N57" t="str">
            <v>FN</v>
          </cell>
          <cell r="O57" t="str">
            <v>FN</v>
          </cell>
        </row>
        <row r="58">
          <cell r="B58" t="str">
            <v>KP-0020</v>
          </cell>
          <cell r="C58" t="str">
            <v>HB. MG VII</v>
          </cell>
          <cell r="D58" t="str">
            <v>NF</v>
          </cell>
          <cell r="E58" t="str">
            <v>NF</v>
          </cell>
          <cell r="F58" t="str">
            <v>NF</v>
          </cell>
          <cell r="G58" t="str">
            <v>NF</v>
          </cell>
          <cell r="H58" t="str">
            <v>NF</v>
          </cell>
          <cell r="I58" t="str">
            <v>NF</v>
          </cell>
          <cell r="J58" t="str">
            <v>NF</v>
          </cell>
          <cell r="K58" t="str">
            <v>NF</v>
          </cell>
          <cell r="L58" t="str">
            <v>NF</v>
          </cell>
          <cell r="M58" t="str">
            <v>NF</v>
          </cell>
          <cell r="N58" t="str">
            <v>NF</v>
          </cell>
          <cell r="O58" t="str">
            <v>NF</v>
          </cell>
        </row>
        <row r="59">
          <cell r="B59" t="str">
            <v>KP-0021</v>
          </cell>
          <cell r="C59" t="str">
            <v>HB. MG V</v>
          </cell>
          <cell r="D59" t="str">
            <v>NF</v>
          </cell>
          <cell r="E59" t="str">
            <v>NF</v>
          </cell>
          <cell r="F59" t="str">
            <v>NF</v>
          </cell>
          <cell r="G59" t="str">
            <v>NF</v>
          </cell>
          <cell r="H59" t="str">
            <v>NF</v>
          </cell>
          <cell r="I59" t="str">
            <v>NF</v>
          </cell>
          <cell r="J59" t="str">
            <v>NF</v>
          </cell>
          <cell r="K59" t="str">
            <v>NF</v>
          </cell>
          <cell r="L59" t="str">
            <v>NF</v>
          </cell>
          <cell r="M59" t="str">
            <v>NF</v>
          </cell>
          <cell r="N59" t="str">
            <v>NF</v>
          </cell>
          <cell r="O59" t="str">
            <v>NF</v>
          </cell>
        </row>
        <row r="60">
          <cell r="B60" t="str">
            <v>KP-0022</v>
          </cell>
          <cell r="C60" t="str">
            <v>HB. MG VIII</v>
          </cell>
          <cell r="D60" t="str">
            <v>NF</v>
          </cell>
          <cell r="E60" t="str">
            <v>NF</v>
          </cell>
          <cell r="F60" t="str">
            <v>NF</v>
          </cell>
          <cell r="G60" t="str">
            <v>NF</v>
          </cell>
          <cell r="H60" t="str">
            <v>NF</v>
          </cell>
          <cell r="I60" t="str">
            <v>NF</v>
          </cell>
          <cell r="J60" t="str">
            <v>NF</v>
          </cell>
          <cell r="K60" t="str">
            <v>NF</v>
          </cell>
          <cell r="L60" t="str">
            <v>NF</v>
          </cell>
          <cell r="M60" t="str">
            <v>NF</v>
          </cell>
          <cell r="N60" t="str">
            <v>NF</v>
          </cell>
          <cell r="O60" t="str">
            <v>NF</v>
          </cell>
        </row>
        <row r="61">
          <cell r="B61" t="str">
            <v>KP-0023</v>
          </cell>
          <cell r="C61" t="str">
            <v>CB. ASL 42</v>
          </cell>
          <cell r="D61" t="str">
            <v>NF</v>
          </cell>
          <cell r="E61" t="str">
            <v>NF</v>
          </cell>
          <cell r="F61" t="str">
            <v>NF</v>
          </cell>
          <cell r="G61" t="str">
            <v>NF</v>
          </cell>
          <cell r="H61" t="str">
            <v>NF</v>
          </cell>
          <cell r="I61" t="str">
            <v>NF</v>
          </cell>
          <cell r="J61" t="str">
            <v>NF</v>
          </cell>
          <cell r="K61" t="str">
            <v>NF</v>
          </cell>
          <cell r="L61" t="str">
            <v>NF</v>
          </cell>
          <cell r="M61" t="str">
            <v>NF</v>
          </cell>
          <cell r="N61" t="str">
            <v>NF</v>
          </cell>
          <cell r="O61" t="str">
            <v>FN</v>
          </cell>
        </row>
        <row r="62">
          <cell r="B62" t="str">
            <v>KP-0024</v>
          </cell>
          <cell r="C62" t="str">
            <v>HB. MG IX</v>
          </cell>
          <cell r="D62" t="str">
            <v>NF</v>
          </cell>
          <cell r="E62" t="str">
            <v>NF</v>
          </cell>
          <cell r="F62" t="str">
            <v>NF</v>
          </cell>
          <cell r="G62" t="str">
            <v>NF</v>
          </cell>
          <cell r="H62" t="str">
            <v>NF</v>
          </cell>
          <cell r="I62" t="str">
            <v>NF</v>
          </cell>
          <cell r="J62" t="str">
            <v>NF</v>
          </cell>
          <cell r="K62" t="str">
            <v>NF</v>
          </cell>
          <cell r="L62" t="str">
            <v>NF</v>
          </cell>
          <cell r="M62" t="str">
            <v>NF</v>
          </cell>
          <cell r="N62" t="str">
            <v>NF</v>
          </cell>
          <cell r="O62" t="str">
            <v>NF</v>
          </cell>
        </row>
        <row r="63">
          <cell r="B63" t="str">
            <v>KP-0025</v>
          </cell>
          <cell r="C63" t="str">
            <v>LCT. TOTAL I</v>
          </cell>
          <cell r="D63" t="str">
            <v>FN</v>
          </cell>
          <cell r="E63" t="str">
            <v>FN</v>
          </cell>
          <cell r="F63" t="str">
            <v>FN</v>
          </cell>
          <cell r="G63" t="str">
            <v>FN</v>
          </cell>
          <cell r="H63" t="str">
            <v>FN</v>
          </cell>
          <cell r="I63" t="str">
            <v>FN</v>
          </cell>
          <cell r="J63" t="str">
            <v>FN</v>
          </cell>
          <cell r="K63" t="str">
            <v>FN</v>
          </cell>
          <cell r="L63" t="str">
            <v>FN</v>
          </cell>
          <cell r="M63" t="str">
            <v>FN</v>
          </cell>
          <cell r="N63" t="str">
            <v>FN</v>
          </cell>
          <cell r="O63" t="str">
            <v>FN</v>
          </cell>
        </row>
        <row r="64">
          <cell r="B64" t="str">
            <v>KP-0026</v>
          </cell>
          <cell r="C64" t="str">
            <v>LCT. TOTAL II</v>
          </cell>
          <cell r="D64" t="str">
            <v>FN</v>
          </cell>
          <cell r="E64" t="str">
            <v>FN</v>
          </cell>
          <cell r="F64" t="str">
            <v>FN</v>
          </cell>
          <cell r="G64" t="str">
            <v>FN</v>
          </cell>
          <cell r="H64" t="str">
            <v>FN</v>
          </cell>
          <cell r="I64" t="str">
            <v>FN</v>
          </cell>
          <cell r="J64" t="str">
            <v>FN</v>
          </cell>
          <cell r="K64" t="str">
            <v>FN</v>
          </cell>
          <cell r="L64" t="str">
            <v>FN</v>
          </cell>
          <cell r="M64" t="str">
            <v>FN</v>
          </cell>
          <cell r="N64" t="str">
            <v>FN</v>
          </cell>
          <cell r="O64" t="str">
            <v>FN</v>
          </cell>
        </row>
        <row r="65">
          <cell r="B65" t="str">
            <v>KP-0027</v>
          </cell>
          <cell r="C65" t="str">
            <v>LCT. TOTAL III</v>
          </cell>
          <cell r="D65" t="str">
            <v>FN</v>
          </cell>
          <cell r="E65" t="str">
            <v>FN</v>
          </cell>
          <cell r="F65" t="str">
            <v>FN</v>
          </cell>
          <cell r="G65" t="str">
            <v>FN</v>
          </cell>
          <cell r="H65" t="str">
            <v>FN</v>
          </cell>
          <cell r="I65" t="str">
            <v>FN</v>
          </cell>
          <cell r="J65" t="str">
            <v>FN</v>
          </cell>
          <cell r="K65" t="str">
            <v>FN</v>
          </cell>
          <cell r="L65" t="str">
            <v>FN</v>
          </cell>
          <cell r="M65" t="str">
            <v>FN</v>
          </cell>
          <cell r="N65" t="str">
            <v>FN</v>
          </cell>
          <cell r="O65" t="str">
            <v>FN</v>
          </cell>
        </row>
        <row r="66">
          <cell r="B66" t="str">
            <v>KP-0028</v>
          </cell>
          <cell r="C66" t="str">
            <v>TB. ASL PRIMA II</v>
          </cell>
          <cell r="D66" t="str">
            <v>NF</v>
          </cell>
          <cell r="E66" t="str">
            <v>NF</v>
          </cell>
          <cell r="F66" t="str">
            <v>FN</v>
          </cell>
          <cell r="G66" t="str">
            <v>NF</v>
          </cell>
          <cell r="H66" t="str">
            <v>FN</v>
          </cell>
          <cell r="I66" t="str">
            <v>FN</v>
          </cell>
          <cell r="J66" t="str">
            <v>NF</v>
          </cell>
          <cell r="K66" t="str">
            <v>NF</v>
          </cell>
          <cell r="L66" t="str">
            <v>FN</v>
          </cell>
          <cell r="M66" t="str">
            <v>FN</v>
          </cell>
          <cell r="N66" t="str">
            <v>NF</v>
          </cell>
          <cell r="O66" t="str">
            <v>NF</v>
          </cell>
        </row>
        <row r="67">
          <cell r="B67" t="str">
            <v>KP-0029</v>
          </cell>
          <cell r="C67" t="str">
            <v>CB. SM 33</v>
          </cell>
          <cell r="D67" t="str">
            <v>NF</v>
          </cell>
          <cell r="E67" t="str">
            <v>NF</v>
          </cell>
          <cell r="F67" t="str">
            <v>NF</v>
          </cell>
          <cell r="G67" t="str">
            <v>NF</v>
          </cell>
          <cell r="H67" t="str">
            <v>NF</v>
          </cell>
          <cell r="I67" t="str">
            <v>NF</v>
          </cell>
          <cell r="J67" t="str">
            <v>NF</v>
          </cell>
          <cell r="K67" t="str">
            <v>NF</v>
          </cell>
          <cell r="L67" t="str">
            <v>NF</v>
          </cell>
          <cell r="M67" t="str">
            <v>NF</v>
          </cell>
          <cell r="N67" t="str">
            <v>NF</v>
          </cell>
          <cell r="O67" t="str">
            <v>NF</v>
          </cell>
        </row>
        <row r="68">
          <cell r="B68" t="str">
            <v>KP-0030</v>
          </cell>
          <cell r="C68" t="str">
            <v>TB. MANUNGGAL II</v>
          </cell>
          <cell r="D68" t="str">
            <v>FN</v>
          </cell>
          <cell r="E68" t="str">
            <v>FN</v>
          </cell>
          <cell r="F68" t="str">
            <v>FN</v>
          </cell>
          <cell r="G68" t="str">
            <v>FN</v>
          </cell>
          <cell r="H68" t="str">
            <v>FN</v>
          </cell>
          <cell r="I68" t="str">
            <v>FN</v>
          </cell>
          <cell r="J68" t="str">
            <v>FN</v>
          </cell>
          <cell r="K68" t="str">
            <v>FN</v>
          </cell>
          <cell r="L68" t="str">
            <v>FN</v>
          </cell>
          <cell r="M68" t="str">
            <v>FN</v>
          </cell>
          <cell r="N68" t="str">
            <v>FN</v>
          </cell>
          <cell r="O68" t="str">
            <v>FN</v>
          </cell>
        </row>
        <row r="69">
          <cell r="B69" t="str">
            <v>KP-0031</v>
          </cell>
          <cell r="C69" t="str">
            <v>SB.WAHANA 09</v>
          </cell>
          <cell r="D69" t="str">
            <v>NF</v>
          </cell>
          <cell r="E69" t="str">
            <v>NF</v>
          </cell>
          <cell r="F69" t="str">
            <v>NF</v>
          </cell>
          <cell r="G69" t="str">
            <v>NF</v>
          </cell>
          <cell r="H69" t="str">
            <v>NF</v>
          </cell>
          <cell r="I69" t="str">
            <v>NF</v>
          </cell>
          <cell r="J69" t="str">
            <v>NF</v>
          </cell>
          <cell r="K69" t="str">
            <v>NF</v>
          </cell>
          <cell r="L69" t="str">
            <v>NF</v>
          </cell>
          <cell r="M69" t="str">
            <v>NF</v>
          </cell>
          <cell r="N69" t="str">
            <v>NF</v>
          </cell>
          <cell r="O69" t="str">
            <v>NF</v>
          </cell>
        </row>
        <row r="70">
          <cell r="B70" t="str">
            <v>KP-0032</v>
          </cell>
          <cell r="C70" t="str">
            <v>HB. ASL PRIMA IX</v>
          </cell>
          <cell r="D70" t="str">
            <v>NF</v>
          </cell>
          <cell r="E70" t="str">
            <v>NF</v>
          </cell>
          <cell r="F70" t="str">
            <v>NF</v>
          </cell>
          <cell r="G70" t="str">
            <v>NF</v>
          </cell>
          <cell r="H70" t="str">
            <v>NF</v>
          </cell>
          <cell r="I70" t="str">
            <v>NF</v>
          </cell>
          <cell r="J70" t="str">
            <v>NF</v>
          </cell>
          <cell r="K70" t="str">
            <v>NF</v>
          </cell>
          <cell r="L70" t="str">
            <v>NF</v>
          </cell>
          <cell r="M70" t="str">
            <v>NF</v>
          </cell>
          <cell r="N70" t="str">
            <v>NF</v>
          </cell>
          <cell r="O70" t="str">
            <v>NF</v>
          </cell>
        </row>
        <row r="71">
          <cell r="B71" t="str">
            <v>KP-0033</v>
          </cell>
          <cell r="C71" t="str">
            <v>HB. ASL PRIMA X</v>
          </cell>
          <cell r="D71" t="str">
            <v>NF</v>
          </cell>
          <cell r="E71" t="str">
            <v>NF</v>
          </cell>
          <cell r="F71" t="str">
            <v>NF</v>
          </cell>
          <cell r="G71" t="str">
            <v>NF</v>
          </cell>
          <cell r="H71" t="str">
            <v>NF</v>
          </cell>
          <cell r="I71" t="str">
            <v>NF</v>
          </cell>
          <cell r="J71" t="str">
            <v>NF</v>
          </cell>
          <cell r="K71" t="str">
            <v>NF</v>
          </cell>
          <cell r="L71" t="str">
            <v>NF</v>
          </cell>
          <cell r="M71" t="str">
            <v>NF</v>
          </cell>
          <cell r="N71" t="str">
            <v>NF</v>
          </cell>
          <cell r="O71" t="str">
            <v>NF</v>
          </cell>
        </row>
        <row r="72">
          <cell r="B72" t="str">
            <v>KP-0034</v>
          </cell>
          <cell r="C72" t="str">
            <v>TB. ASL PRIMA VI</v>
          </cell>
          <cell r="D72" t="str">
            <v>FN</v>
          </cell>
          <cell r="E72" t="str">
            <v>FN</v>
          </cell>
          <cell r="F72" t="str">
            <v>FN</v>
          </cell>
          <cell r="G72" t="str">
            <v>FN</v>
          </cell>
          <cell r="H72" t="str">
            <v>FN</v>
          </cell>
          <cell r="I72" t="str">
            <v>FN</v>
          </cell>
          <cell r="J72" t="str">
            <v>FN</v>
          </cell>
          <cell r="K72" t="str">
            <v>FN</v>
          </cell>
          <cell r="L72" t="str">
            <v>FN</v>
          </cell>
          <cell r="M72" t="str">
            <v>FN</v>
          </cell>
          <cell r="N72" t="str">
            <v>FN</v>
          </cell>
          <cell r="O72" t="str">
            <v>FN</v>
          </cell>
        </row>
        <row r="73">
          <cell r="B73" t="str">
            <v>KP-0035</v>
          </cell>
          <cell r="C73" t="str">
            <v>LCT. TOTAL FINA ELF</v>
          </cell>
          <cell r="D73" t="str">
            <v>NF</v>
          </cell>
          <cell r="E73" t="str">
            <v>NF</v>
          </cell>
          <cell r="F73" t="str">
            <v>NF</v>
          </cell>
          <cell r="G73" t="str">
            <v>NF</v>
          </cell>
          <cell r="H73" t="str">
            <v>NF</v>
          </cell>
          <cell r="I73" t="str">
            <v>NF</v>
          </cell>
          <cell r="J73" t="str">
            <v>NF</v>
          </cell>
          <cell r="K73" t="str">
            <v>NF</v>
          </cell>
          <cell r="L73" t="str">
            <v>NF</v>
          </cell>
          <cell r="M73" t="str">
            <v>NF</v>
          </cell>
          <cell r="N73" t="str">
            <v>NF</v>
          </cell>
          <cell r="O73" t="str">
            <v>NF</v>
          </cell>
        </row>
        <row r="74">
          <cell r="B74" t="str">
            <v>KP-0036</v>
          </cell>
          <cell r="C74" t="str">
            <v>FORKLIFT TOYOTA</v>
          </cell>
          <cell r="D74" t="str">
            <v>NF</v>
          </cell>
          <cell r="E74" t="str">
            <v>NF</v>
          </cell>
          <cell r="F74" t="str">
            <v>NF</v>
          </cell>
          <cell r="G74" t="str">
            <v>NF</v>
          </cell>
          <cell r="H74" t="str">
            <v>NF</v>
          </cell>
          <cell r="I74" t="str">
            <v>NF</v>
          </cell>
          <cell r="J74" t="str">
            <v>NF</v>
          </cell>
          <cell r="K74" t="str">
            <v>NF</v>
          </cell>
          <cell r="L74" t="str">
            <v>NF</v>
          </cell>
          <cell r="M74" t="str">
            <v>NF</v>
          </cell>
          <cell r="N74" t="str">
            <v>NF</v>
          </cell>
          <cell r="O74" t="str">
            <v>NF</v>
          </cell>
        </row>
        <row r="75">
          <cell r="B75" t="str">
            <v>KP-0037</v>
          </cell>
          <cell r="C75" t="str">
            <v>HB. SM 121</v>
          </cell>
          <cell r="D75" t="str">
            <v>NF</v>
          </cell>
          <cell r="E75" t="str">
            <v>NF</v>
          </cell>
          <cell r="F75" t="str">
            <v>NF</v>
          </cell>
          <cell r="G75" t="str">
            <v>NF</v>
          </cell>
          <cell r="H75" t="str">
            <v>NF</v>
          </cell>
          <cell r="I75" t="str">
            <v>NF</v>
          </cell>
          <cell r="J75" t="str">
            <v>NF</v>
          </cell>
          <cell r="K75" t="str">
            <v>NF</v>
          </cell>
          <cell r="L75" t="str">
            <v>NF</v>
          </cell>
          <cell r="M75" t="str">
            <v>NF</v>
          </cell>
          <cell r="N75" t="str">
            <v>NF</v>
          </cell>
          <cell r="O75" t="str">
            <v>NF</v>
          </cell>
        </row>
        <row r="76">
          <cell r="B76" t="str">
            <v>KP-0038</v>
          </cell>
          <cell r="C76" t="str">
            <v>HB. SM 122</v>
          </cell>
          <cell r="D76" t="str">
            <v>NF</v>
          </cell>
          <cell r="E76" t="str">
            <v>NF</v>
          </cell>
          <cell r="F76" t="str">
            <v>NF</v>
          </cell>
          <cell r="G76" t="str">
            <v>NF</v>
          </cell>
          <cell r="H76" t="str">
            <v>NF</v>
          </cell>
          <cell r="I76" t="str">
            <v>NF</v>
          </cell>
          <cell r="J76" t="str">
            <v>NF</v>
          </cell>
          <cell r="K76" t="str">
            <v>NF</v>
          </cell>
          <cell r="L76" t="str">
            <v>NF</v>
          </cell>
          <cell r="M76" t="str">
            <v>NF</v>
          </cell>
          <cell r="N76" t="str">
            <v>NF</v>
          </cell>
          <cell r="O76" t="str">
            <v>NF</v>
          </cell>
        </row>
        <row r="77">
          <cell r="B77" t="str">
            <v>KP-0039</v>
          </cell>
          <cell r="C77" t="str">
            <v>TB. ASL HARMONI II</v>
          </cell>
          <cell r="D77" t="str">
            <v>NF</v>
          </cell>
          <cell r="E77" t="str">
            <v>NF</v>
          </cell>
          <cell r="F77" t="str">
            <v>NF</v>
          </cell>
          <cell r="G77" t="str">
            <v>NF</v>
          </cell>
          <cell r="H77" t="str">
            <v>NF</v>
          </cell>
          <cell r="I77" t="str">
            <v>NF</v>
          </cell>
          <cell r="J77" t="str">
            <v>NF</v>
          </cell>
          <cell r="K77" t="str">
            <v>NF</v>
          </cell>
          <cell r="L77" t="str">
            <v>NF</v>
          </cell>
          <cell r="M77" t="str">
            <v>NF</v>
          </cell>
          <cell r="N77" t="str">
            <v>NF</v>
          </cell>
          <cell r="O77" t="str">
            <v>NF</v>
          </cell>
        </row>
        <row r="78">
          <cell r="B78" t="str">
            <v>KP-0040</v>
          </cell>
          <cell r="C78" t="str">
            <v>TB. ASL HARMONI III</v>
          </cell>
          <cell r="D78" t="str">
            <v>NF</v>
          </cell>
          <cell r="E78" t="str">
            <v>NF</v>
          </cell>
          <cell r="F78" t="str">
            <v>NF</v>
          </cell>
          <cell r="G78" t="str">
            <v>NF</v>
          </cell>
          <cell r="H78" t="str">
            <v>NF</v>
          </cell>
          <cell r="I78" t="str">
            <v>NF</v>
          </cell>
          <cell r="J78" t="str">
            <v>NF</v>
          </cell>
          <cell r="K78" t="str">
            <v>NF</v>
          </cell>
          <cell r="L78" t="str">
            <v>NF</v>
          </cell>
          <cell r="M78" t="str">
            <v>NF</v>
          </cell>
          <cell r="N78" t="str">
            <v>NF</v>
          </cell>
          <cell r="O78" t="str">
            <v>NF</v>
          </cell>
        </row>
        <row r="79">
          <cell r="B79" t="str">
            <v>KP-0041</v>
          </cell>
          <cell r="C79" t="str">
            <v>TB. ASL HARMONI V</v>
          </cell>
          <cell r="D79" t="str">
            <v>NF</v>
          </cell>
          <cell r="E79" t="str">
            <v>NF</v>
          </cell>
          <cell r="F79" t="str">
            <v>NF</v>
          </cell>
          <cell r="G79" t="str">
            <v>NF</v>
          </cell>
          <cell r="H79" t="str">
            <v>NF</v>
          </cell>
          <cell r="I79" t="str">
            <v>NF</v>
          </cell>
          <cell r="J79" t="str">
            <v>NF</v>
          </cell>
          <cell r="K79" t="str">
            <v>NF</v>
          </cell>
          <cell r="L79" t="str">
            <v>NF</v>
          </cell>
          <cell r="M79" t="str">
            <v>NF</v>
          </cell>
          <cell r="N79" t="str">
            <v>NF</v>
          </cell>
          <cell r="O79" t="str">
            <v>NF</v>
          </cell>
        </row>
        <row r="80">
          <cell r="B80" t="str">
            <v>KP-0042</v>
          </cell>
          <cell r="C80" t="str">
            <v>LIEBHERR CRANE HS873HD - ASL 9</v>
          </cell>
          <cell r="D80" t="str">
            <v>NF</v>
          </cell>
          <cell r="E80" t="str">
            <v>NF</v>
          </cell>
          <cell r="F80" t="str">
            <v>NF</v>
          </cell>
          <cell r="G80" t="str">
            <v>NF</v>
          </cell>
          <cell r="H80" t="str">
            <v>NF</v>
          </cell>
          <cell r="I80" t="str">
            <v>NF</v>
          </cell>
          <cell r="J80" t="str">
            <v>NF</v>
          </cell>
          <cell r="K80" t="str">
            <v>NF</v>
          </cell>
          <cell r="L80" t="str">
            <v>NF</v>
          </cell>
          <cell r="M80" t="str">
            <v>NF</v>
          </cell>
          <cell r="N80" t="str">
            <v>NF</v>
          </cell>
          <cell r="O80" t="str">
            <v>NF</v>
          </cell>
        </row>
        <row r="81">
          <cell r="B81" t="str">
            <v>KP-0044</v>
          </cell>
          <cell r="C81" t="str">
            <v>LIEBHERR CRANE HS873HD - ASL 10</v>
          </cell>
          <cell r="D81" t="str">
            <v>NF</v>
          </cell>
          <cell r="E81" t="str">
            <v>NF</v>
          </cell>
          <cell r="F81" t="str">
            <v>NF</v>
          </cell>
          <cell r="G81" t="str">
            <v>NF</v>
          </cell>
          <cell r="H81" t="str">
            <v>NF</v>
          </cell>
          <cell r="I81" t="str">
            <v>NF</v>
          </cell>
          <cell r="J81" t="str">
            <v>NF</v>
          </cell>
          <cell r="K81" t="str">
            <v>NF</v>
          </cell>
          <cell r="L81" t="str">
            <v>NF</v>
          </cell>
          <cell r="M81" t="str">
            <v>NF</v>
          </cell>
          <cell r="N81" t="str">
            <v>NF</v>
          </cell>
          <cell r="O81" t="str">
            <v>NF</v>
          </cell>
        </row>
        <row r="82">
          <cell r="B82" t="str">
            <v>KP-0045</v>
          </cell>
          <cell r="C82" t="str">
            <v>TB. ASL PROSPER II</v>
          </cell>
          <cell r="D82" t="str">
            <v>FN</v>
          </cell>
          <cell r="E82" t="str">
            <v>FN</v>
          </cell>
          <cell r="F82" t="str">
            <v>FN</v>
          </cell>
          <cell r="G82" t="str">
            <v>FN</v>
          </cell>
          <cell r="H82" t="str">
            <v>FN</v>
          </cell>
          <cell r="I82" t="str">
            <v>FN</v>
          </cell>
          <cell r="J82" t="str">
            <v>FN</v>
          </cell>
          <cell r="K82" t="str">
            <v>FN</v>
          </cell>
          <cell r="L82" t="str">
            <v>FN</v>
          </cell>
          <cell r="M82" t="str">
            <v>FN</v>
          </cell>
          <cell r="N82" t="str">
            <v>FN</v>
          </cell>
          <cell r="O82" t="str">
            <v>FN</v>
          </cell>
        </row>
        <row r="83">
          <cell r="B83" t="str">
            <v>KP-0046</v>
          </cell>
          <cell r="C83" t="str">
            <v>FTB. ASL 99</v>
          </cell>
          <cell r="D83" t="str">
            <v>FN</v>
          </cell>
          <cell r="E83" t="str">
            <v>FN</v>
          </cell>
          <cell r="F83" t="str">
            <v>FN</v>
          </cell>
          <cell r="G83" t="str">
            <v>FN</v>
          </cell>
          <cell r="H83" t="str">
            <v>FN</v>
          </cell>
          <cell r="I83" t="str">
            <v>FN</v>
          </cell>
          <cell r="J83" t="str">
            <v>FN</v>
          </cell>
          <cell r="K83" t="str">
            <v>FN</v>
          </cell>
          <cell r="L83" t="str">
            <v>FN</v>
          </cell>
          <cell r="M83" t="str">
            <v>FN</v>
          </cell>
          <cell r="N83" t="str">
            <v>FN</v>
          </cell>
          <cell r="O83" t="str">
            <v>FN</v>
          </cell>
        </row>
        <row r="84">
          <cell r="B84" t="str">
            <v>KP-0047</v>
          </cell>
          <cell r="C84" t="str">
            <v>TB. ASL PROSPER III</v>
          </cell>
          <cell r="D84" t="str">
            <v>FN</v>
          </cell>
          <cell r="E84" t="str">
            <v>FN</v>
          </cell>
          <cell r="F84" t="str">
            <v>FN</v>
          </cell>
          <cell r="G84" t="str">
            <v>FN</v>
          </cell>
          <cell r="H84" t="str">
            <v>FN</v>
          </cell>
          <cell r="I84" t="str">
            <v>FN</v>
          </cell>
          <cell r="J84" t="str">
            <v>FN</v>
          </cell>
          <cell r="K84" t="str">
            <v>FN</v>
          </cell>
          <cell r="L84" t="str">
            <v>FN</v>
          </cell>
          <cell r="M84" t="str">
            <v>FN</v>
          </cell>
          <cell r="N84" t="str">
            <v>FN</v>
          </cell>
          <cell r="O84" t="str">
            <v>FN</v>
          </cell>
        </row>
        <row r="85">
          <cell r="B85" t="str">
            <v>KP-0048</v>
          </cell>
          <cell r="C85" t="str">
            <v>CB. JASA MARINE V</v>
          </cell>
          <cell r="D85" t="str">
            <v>NF</v>
          </cell>
          <cell r="E85" t="str">
            <v>NF</v>
          </cell>
          <cell r="F85" t="str">
            <v>FN</v>
          </cell>
          <cell r="G85" t="str">
            <v>NF</v>
          </cell>
          <cell r="H85" t="str">
            <v>NF</v>
          </cell>
          <cell r="I85" t="str">
            <v>NF</v>
          </cell>
          <cell r="J85" t="str">
            <v>NF</v>
          </cell>
          <cell r="K85" t="str">
            <v>FN</v>
          </cell>
          <cell r="L85" t="str">
            <v>FN</v>
          </cell>
          <cell r="M85" t="str">
            <v>FN</v>
          </cell>
          <cell r="N85" t="str">
            <v>FN</v>
          </cell>
          <cell r="O85" t="str">
            <v>FN</v>
          </cell>
        </row>
        <row r="86">
          <cell r="B86" t="str">
            <v>KP-0049</v>
          </cell>
          <cell r="C86" t="str">
            <v>MV. QAL RANGER</v>
          </cell>
          <cell r="D86" t="str">
            <v>FN</v>
          </cell>
          <cell r="E86" t="str">
            <v>FN</v>
          </cell>
          <cell r="F86" t="str">
            <v>FN</v>
          </cell>
          <cell r="G86" t="str">
            <v>NF</v>
          </cell>
          <cell r="H86" t="str">
            <v>FN</v>
          </cell>
          <cell r="I86" t="str">
            <v>FN</v>
          </cell>
          <cell r="J86" t="str">
            <v>FN</v>
          </cell>
          <cell r="K86" t="str">
            <v>FN</v>
          </cell>
          <cell r="L86" t="str">
            <v>FN</v>
          </cell>
          <cell r="M86" t="str">
            <v>FN</v>
          </cell>
          <cell r="N86" t="str">
            <v>FN</v>
          </cell>
          <cell r="O86" t="str">
            <v>FN</v>
          </cell>
        </row>
        <row r="87">
          <cell r="B87" t="str">
            <v>KP-0050</v>
          </cell>
          <cell r="C87" t="str">
            <v>TB. POLKA</v>
          </cell>
          <cell r="D87" t="str">
            <v>NF</v>
          </cell>
          <cell r="E87" t="str">
            <v>NF</v>
          </cell>
          <cell r="F87" t="str">
            <v>NF</v>
          </cell>
          <cell r="G87" t="str">
            <v>NF</v>
          </cell>
          <cell r="H87" t="str">
            <v>NF</v>
          </cell>
          <cell r="I87" t="str">
            <v>NF</v>
          </cell>
          <cell r="J87" t="str">
            <v>NF</v>
          </cell>
          <cell r="K87" t="str">
            <v>NF</v>
          </cell>
          <cell r="L87" t="str">
            <v>NF</v>
          </cell>
          <cell r="M87" t="str">
            <v>NF</v>
          </cell>
          <cell r="N87" t="str">
            <v>NF</v>
          </cell>
          <cell r="O87" t="str">
            <v>NF</v>
          </cell>
        </row>
        <row r="88">
          <cell r="B88" t="str">
            <v>KP-0052</v>
          </cell>
          <cell r="C88" t="str">
            <v>VIBRO HAMMER 20H4 - ENGINE CAT 3306</v>
          </cell>
          <cell r="D88" t="str">
            <v>NF</v>
          </cell>
          <cell r="E88" t="str">
            <v>NF</v>
          </cell>
          <cell r="F88" t="str">
            <v>NF</v>
          </cell>
          <cell r="G88" t="str">
            <v>NF</v>
          </cell>
          <cell r="H88" t="str">
            <v>NF</v>
          </cell>
          <cell r="I88" t="str">
            <v>NF</v>
          </cell>
          <cell r="J88" t="str">
            <v>NF</v>
          </cell>
          <cell r="K88" t="str">
            <v>NF</v>
          </cell>
          <cell r="L88" t="str">
            <v>NF</v>
          </cell>
          <cell r="M88" t="str">
            <v>NF</v>
          </cell>
          <cell r="N88" t="str">
            <v>NF</v>
          </cell>
          <cell r="O88" t="str">
            <v>NF</v>
          </cell>
        </row>
        <row r="89">
          <cell r="B89" t="str">
            <v>KP-0053</v>
          </cell>
          <cell r="C89" t="str">
            <v>TB. ASL PRIMA III</v>
          </cell>
          <cell r="D89" t="str">
            <v>FN</v>
          </cell>
          <cell r="E89" t="str">
            <v>FN</v>
          </cell>
          <cell r="F89" t="str">
            <v>FN</v>
          </cell>
          <cell r="G89" t="str">
            <v>FN</v>
          </cell>
          <cell r="H89" t="str">
            <v>FN</v>
          </cell>
          <cell r="I89" t="str">
            <v>FN</v>
          </cell>
          <cell r="J89" t="str">
            <v>FN</v>
          </cell>
          <cell r="K89" t="str">
            <v>FN</v>
          </cell>
          <cell r="L89" t="str">
            <v>FN</v>
          </cell>
          <cell r="M89" t="str">
            <v>FN</v>
          </cell>
          <cell r="N89" t="str">
            <v>FN</v>
          </cell>
          <cell r="O89" t="str">
            <v>FN</v>
          </cell>
        </row>
        <row r="90">
          <cell r="B90" t="str">
            <v>KP-0054</v>
          </cell>
          <cell r="C90" t="str">
            <v>TB. ASL PRIMA V</v>
          </cell>
          <cell r="D90" t="str">
            <v>FN</v>
          </cell>
          <cell r="E90" t="str">
            <v>FN</v>
          </cell>
          <cell r="F90" t="str">
            <v>FN</v>
          </cell>
          <cell r="G90" t="str">
            <v>FN</v>
          </cell>
          <cell r="H90" t="str">
            <v>FN</v>
          </cell>
          <cell r="I90" t="str">
            <v>FN</v>
          </cell>
          <cell r="J90" t="str">
            <v>FN</v>
          </cell>
          <cell r="K90" t="str">
            <v>FN</v>
          </cell>
          <cell r="L90" t="str">
            <v>FN</v>
          </cell>
          <cell r="M90" t="str">
            <v>FN</v>
          </cell>
          <cell r="N90" t="str">
            <v>FN</v>
          </cell>
          <cell r="O90" t="str">
            <v>FN</v>
          </cell>
        </row>
        <row r="91">
          <cell r="B91" t="str">
            <v>KP-0056</v>
          </cell>
          <cell r="C91" t="str">
            <v>BG. ASL VI</v>
          </cell>
          <cell r="D91" t="str">
            <v>FN</v>
          </cell>
          <cell r="E91" t="str">
            <v>FN</v>
          </cell>
          <cell r="F91" t="str">
            <v>FN</v>
          </cell>
          <cell r="G91" t="str">
            <v>FN</v>
          </cell>
          <cell r="H91" t="str">
            <v>FN</v>
          </cell>
          <cell r="I91" t="str">
            <v>FN</v>
          </cell>
          <cell r="J91" t="str">
            <v>FN</v>
          </cell>
          <cell r="K91" t="str">
            <v>FN</v>
          </cell>
          <cell r="L91" t="str">
            <v>FN</v>
          </cell>
          <cell r="M91" t="str">
            <v>FN</v>
          </cell>
          <cell r="N91" t="str">
            <v>FN</v>
          </cell>
          <cell r="O91" t="str">
            <v>FN</v>
          </cell>
        </row>
        <row r="92">
          <cell r="B92" t="str">
            <v>KP-0058</v>
          </cell>
          <cell r="C92" t="str">
            <v>BG. ASL 10</v>
          </cell>
          <cell r="D92" t="str">
            <v>NF</v>
          </cell>
          <cell r="E92" t="str">
            <v>NF</v>
          </cell>
          <cell r="F92" t="str">
            <v>NF</v>
          </cell>
          <cell r="G92" t="str">
            <v>NF</v>
          </cell>
          <cell r="H92" t="str">
            <v>NF</v>
          </cell>
          <cell r="I92" t="str">
            <v>NF</v>
          </cell>
          <cell r="J92" t="str">
            <v>NF</v>
          </cell>
          <cell r="K92" t="str">
            <v>FN</v>
          </cell>
          <cell r="L92" t="str">
            <v>FN</v>
          </cell>
          <cell r="M92" t="str">
            <v>NF</v>
          </cell>
          <cell r="N92" t="str">
            <v>NF</v>
          </cell>
          <cell r="O92" t="str">
            <v>NF</v>
          </cell>
        </row>
        <row r="93">
          <cell r="B93" t="str">
            <v>KP-0059</v>
          </cell>
          <cell r="C93" t="str">
            <v>CB. ASL 27</v>
          </cell>
          <cell r="D93" t="str">
            <v>FN</v>
          </cell>
          <cell r="E93" t="str">
            <v>FN</v>
          </cell>
          <cell r="F93" t="str">
            <v>FN</v>
          </cell>
          <cell r="G93" t="str">
            <v>FN</v>
          </cell>
          <cell r="H93" t="str">
            <v>FN</v>
          </cell>
          <cell r="I93" t="str">
            <v>FN</v>
          </cell>
          <cell r="J93" t="str">
            <v>FN</v>
          </cell>
          <cell r="K93" t="str">
            <v>FN</v>
          </cell>
          <cell r="L93" t="str">
            <v>FN</v>
          </cell>
          <cell r="M93" t="str">
            <v>FN</v>
          </cell>
          <cell r="N93" t="str">
            <v>FN</v>
          </cell>
          <cell r="O93" t="str">
            <v>FN</v>
          </cell>
        </row>
        <row r="94">
          <cell r="B94" t="str">
            <v>KP-0060</v>
          </cell>
          <cell r="C94" t="str">
            <v>TB. BORA I</v>
          </cell>
          <cell r="D94" t="str">
            <v>NF</v>
          </cell>
          <cell r="E94" t="str">
            <v>NF</v>
          </cell>
          <cell r="F94" t="str">
            <v>NF</v>
          </cell>
          <cell r="G94" t="str">
            <v>NF</v>
          </cell>
          <cell r="H94" t="str">
            <v>NF</v>
          </cell>
          <cell r="I94" t="str">
            <v>NF</v>
          </cell>
          <cell r="J94" t="str">
            <v>NF</v>
          </cell>
          <cell r="K94" t="str">
            <v>NF</v>
          </cell>
          <cell r="L94" t="str">
            <v>NF</v>
          </cell>
          <cell r="M94" t="str">
            <v>NF</v>
          </cell>
          <cell r="N94" t="str">
            <v>NF</v>
          </cell>
          <cell r="O94" t="str">
            <v>NF</v>
          </cell>
        </row>
        <row r="95">
          <cell r="B95" t="str">
            <v>KP-0061</v>
          </cell>
          <cell r="C95" t="str">
            <v>TB. BORA II</v>
          </cell>
          <cell r="D95" t="str">
            <v>FN</v>
          </cell>
          <cell r="E95" t="str">
            <v>FN</v>
          </cell>
          <cell r="F95" t="str">
            <v>FN</v>
          </cell>
          <cell r="G95" t="str">
            <v>FN</v>
          </cell>
          <cell r="H95" t="str">
            <v>FN</v>
          </cell>
          <cell r="I95" t="str">
            <v>FN</v>
          </cell>
          <cell r="J95" t="str">
            <v>FN</v>
          </cell>
          <cell r="K95" t="str">
            <v>FN</v>
          </cell>
          <cell r="L95" t="str">
            <v>FN</v>
          </cell>
          <cell r="M95" t="str">
            <v>FN</v>
          </cell>
          <cell r="N95" t="str">
            <v>FN</v>
          </cell>
          <cell r="O95" t="str">
            <v>FN</v>
          </cell>
        </row>
        <row r="96">
          <cell r="B96" t="str">
            <v>KP-0062</v>
          </cell>
          <cell r="C96" t="str">
            <v>TB. BORA III</v>
          </cell>
          <cell r="D96" t="str">
            <v>FN</v>
          </cell>
          <cell r="E96" t="str">
            <v>FN</v>
          </cell>
          <cell r="F96" t="str">
            <v>FN</v>
          </cell>
          <cell r="G96" t="str">
            <v>FN</v>
          </cell>
          <cell r="H96" t="str">
            <v>FN</v>
          </cell>
          <cell r="I96" t="str">
            <v>FN</v>
          </cell>
          <cell r="J96" t="str">
            <v>FN</v>
          </cell>
          <cell r="K96" t="str">
            <v>FN</v>
          </cell>
          <cell r="L96" t="str">
            <v>FN</v>
          </cell>
          <cell r="M96" t="str">
            <v>FN</v>
          </cell>
          <cell r="N96" t="str">
            <v>FN</v>
          </cell>
          <cell r="O96" t="str">
            <v>FN</v>
          </cell>
        </row>
        <row r="97">
          <cell r="B97" t="str">
            <v>KP-0063</v>
          </cell>
          <cell r="C97" t="str">
            <v>LCT. BORA V</v>
          </cell>
          <cell r="D97" t="str">
            <v>FN</v>
          </cell>
          <cell r="E97" t="str">
            <v>FN</v>
          </cell>
          <cell r="F97" t="str">
            <v>FN</v>
          </cell>
          <cell r="G97" t="str">
            <v>FN</v>
          </cell>
          <cell r="H97" t="str">
            <v>FN</v>
          </cell>
          <cell r="I97" t="str">
            <v>FN</v>
          </cell>
          <cell r="J97" t="str">
            <v>FN</v>
          </cell>
          <cell r="K97" t="str">
            <v>FN</v>
          </cell>
          <cell r="L97" t="str">
            <v>FN</v>
          </cell>
          <cell r="M97" t="str">
            <v>FN</v>
          </cell>
          <cell r="N97" t="str">
            <v>FN</v>
          </cell>
          <cell r="O97" t="str">
            <v>FN</v>
          </cell>
        </row>
        <row r="98">
          <cell r="B98" t="str">
            <v>KP-0064</v>
          </cell>
          <cell r="C98" t="str">
            <v>LCT. BORA VI</v>
          </cell>
          <cell r="D98" t="str">
            <v>FN</v>
          </cell>
          <cell r="E98" t="str">
            <v>FN</v>
          </cell>
          <cell r="F98" t="str">
            <v>FN</v>
          </cell>
          <cell r="G98" t="str">
            <v>FN</v>
          </cell>
          <cell r="H98" t="str">
            <v>FN</v>
          </cell>
          <cell r="I98" t="str">
            <v>FN</v>
          </cell>
          <cell r="J98" t="str">
            <v>FN</v>
          </cell>
          <cell r="K98" t="str">
            <v>FN</v>
          </cell>
          <cell r="L98" t="str">
            <v>FN</v>
          </cell>
          <cell r="M98" t="str">
            <v>FN</v>
          </cell>
          <cell r="N98" t="str">
            <v>FN</v>
          </cell>
          <cell r="O98" t="str">
            <v>FN</v>
          </cell>
        </row>
        <row r="99">
          <cell r="B99" t="str">
            <v>KP-0065</v>
          </cell>
          <cell r="C99" t="str">
            <v>LCT. BORA VII</v>
          </cell>
          <cell r="D99" t="str">
            <v>FN</v>
          </cell>
          <cell r="E99" t="str">
            <v>FN</v>
          </cell>
          <cell r="F99" t="str">
            <v>FN</v>
          </cell>
          <cell r="G99" t="str">
            <v>FN</v>
          </cell>
          <cell r="H99" t="str">
            <v>FN</v>
          </cell>
          <cell r="I99" t="str">
            <v>FN</v>
          </cell>
          <cell r="J99" t="str">
            <v>FN</v>
          </cell>
          <cell r="K99" t="str">
            <v>FN</v>
          </cell>
          <cell r="L99" t="str">
            <v>FN</v>
          </cell>
          <cell r="M99" t="str">
            <v>FN</v>
          </cell>
          <cell r="N99" t="str">
            <v>FN</v>
          </cell>
          <cell r="O99" t="str">
            <v>FN</v>
          </cell>
        </row>
        <row r="100">
          <cell r="B100" t="str">
            <v>KP-0067</v>
          </cell>
          <cell r="C100" t="str">
            <v>TB. TANGO</v>
          </cell>
          <cell r="D100" t="str">
            <v>NF</v>
          </cell>
          <cell r="E100" t="str">
            <v>NF</v>
          </cell>
          <cell r="F100" t="str">
            <v>NF</v>
          </cell>
          <cell r="G100" t="str">
            <v>NF</v>
          </cell>
          <cell r="H100" t="str">
            <v>NF</v>
          </cell>
          <cell r="I100" t="str">
            <v>NF</v>
          </cell>
          <cell r="J100" t="str">
            <v>NF</v>
          </cell>
          <cell r="K100" t="str">
            <v>NF</v>
          </cell>
          <cell r="L100" t="str">
            <v>NF</v>
          </cell>
          <cell r="M100" t="str">
            <v>NF</v>
          </cell>
          <cell r="N100" t="str">
            <v>NF</v>
          </cell>
          <cell r="O100" t="str">
            <v>NF</v>
          </cell>
        </row>
        <row r="101">
          <cell r="B101" t="str">
            <v>KP-0068</v>
          </cell>
          <cell r="C101" t="str">
            <v>TB. SAMBA</v>
          </cell>
          <cell r="D101" t="str">
            <v>NF</v>
          </cell>
          <cell r="E101" t="str">
            <v>NF</v>
          </cell>
          <cell r="F101" t="str">
            <v>NF</v>
          </cell>
          <cell r="G101" t="str">
            <v>NF</v>
          </cell>
          <cell r="H101" t="str">
            <v>NF</v>
          </cell>
          <cell r="I101" t="str">
            <v>NF</v>
          </cell>
          <cell r="J101" t="str">
            <v>NF</v>
          </cell>
          <cell r="K101" t="str">
            <v>NF</v>
          </cell>
          <cell r="L101" t="str">
            <v>NF</v>
          </cell>
          <cell r="M101" t="str">
            <v>NF</v>
          </cell>
          <cell r="N101" t="str">
            <v>NF</v>
          </cell>
          <cell r="O101" t="str">
            <v>NF</v>
          </cell>
        </row>
        <row r="102">
          <cell r="B102" t="str">
            <v>KP-0070</v>
          </cell>
          <cell r="C102" t="str">
            <v>BG. KOMARITIM 405</v>
          </cell>
          <cell r="D102" t="str">
            <v>FN</v>
          </cell>
          <cell r="E102" t="str">
            <v>FN</v>
          </cell>
          <cell r="F102" t="str">
            <v>FN</v>
          </cell>
          <cell r="G102" t="str">
            <v>FN</v>
          </cell>
          <cell r="H102" t="str">
            <v>FN</v>
          </cell>
          <cell r="I102" t="str">
            <v>FN</v>
          </cell>
          <cell r="J102" t="str">
            <v>FN</v>
          </cell>
          <cell r="K102" t="str">
            <v>FN</v>
          </cell>
          <cell r="L102" t="str">
            <v>FN</v>
          </cell>
          <cell r="M102" t="str">
            <v>FN</v>
          </cell>
          <cell r="N102" t="str">
            <v>FN</v>
          </cell>
          <cell r="O102" t="str">
            <v>FN</v>
          </cell>
        </row>
        <row r="103">
          <cell r="B103" t="str">
            <v>KP-0071</v>
          </cell>
          <cell r="C103" t="str">
            <v>BG. SINAR XI</v>
          </cell>
          <cell r="D103" t="str">
            <v>NF</v>
          </cell>
          <cell r="E103" t="str">
            <v>NF</v>
          </cell>
          <cell r="F103" t="str">
            <v>NF</v>
          </cell>
          <cell r="G103" t="str">
            <v>NF</v>
          </cell>
          <cell r="H103" t="str">
            <v>NF</v>
          </cell>
          <cell r="I103" t="str">
            <v>NF</v>
          </cell>
          <cell r="J103" t="str">
            <v>NF</v>
          </cell>
          <cell r="K103" t="str">
            <v>NF</v>
          </cell>
          <cell r="L103" t="str">
            <v>NF</v>
          </cell>
          <cell r="M103" t="str">
            <v>NF</v>
          </cell>
          <cell r="N103" t="str">
            <v>NF</v>
          </cell>
          <cell r="O103" t="str">
            <v>NF</v>
          </cell>
        </row>
        <row r="104">
          <cell r="B104" t="str">
            <v>KP-0072</v>
          </cell>
          <cell r="C104" t="str">
            <v>TK. MANUNGGAL 150</v>
          </cell>
          <cell r="D104" t="str">
            <v>FN</v>
          </cell>
          <cell r="E104" t="str">
            <v>FN</v>
          </cell>
          <cell r="F104" t="str">
            <v>FN</v>
          </cell>
          <cell r="G104" t="str">
            <v>FN</v>
          </cell>
          <cell r="H104" t="str">
            <v>FN</v>
          </cell>
          <cell r="I104" t="str">
            <v>FN</v>
          </cell>
          <cell r="J104" t="str">
            <v>FN</v>
          </cell>
          <cell r="K104" t="str">
            <v>FN</v>
          </cell>
          <cell r="L104" t="str">
            <v>FN</v>
          </cell>
          <cell r="M104" t="str">
            <v>FN</v>
          </cell>
          <cell r="N104" t="str">
            <v>FN</v>
          </cell>
          <cell r="O104" t="str">
            <v>FN</v>
          </cell>
        </row>
        <row r="105">
          <cell r="B105" t="str">
            <v>KP-0073</v>
          </cell>
          <cell r="C105" t="str">
            <v>TB. MANUNGGAL I</v>
          </cell>
          <cell r="D105" t="str">
            <v>FN</v>
          </cell>
          <cell r="E105" t="str">
            <v>FN</v>
          </cell>
          <cell r="F105" t="str">
            <v>FN</v>
          </cell>
          <cell r="G105" t="str">
            <v>FN</v>
          </cell>
          <cell r="H105" t="str">
            <v>FN</v>
          </cell>
          <cell r="I105" t="str">
            <v>FN</v>
          </cell>
          <cell r="J105" t="str">
            <v>FN</v>
          </cell>
          <cell r="K105" t="str">
            <v>FN</v>
          </cell>
          <cell r="L105" t="str">
            <v>FN</v>
          </cell>
          <cell r="M105" t="str">
            <v>FN</v>
          </cell>
          <cell r="N105" t="str">
            <v>FN</v>
          </cell>
          <cell r="O105" t="str">
            <v>FN</v>
          </cell>
        </row>
        <row r="106">
          <cell r="B106" t="str">
            <v>KP-0074</v>
          </cell>
          <cell r="C106" t="str">
            <v>CB. JOVIAL MARINER I</v>
          </cell>
          <cell r="D106" t="str">
            <v>FN</v>
          </cell>
          <cell r="E106" t="str">
            <v>FN</v>
          </cell>
          <cell r="F106" t="str">
            <v>FN</v>
          </cell>
          <cell r="G106" t="str">
            <v>FN</v>
          </cell>
          <cell r="H106" t="str">
            <v>FN</v>
          </cell>
          <cell r="I106" t="str">
            <v>FN</v>
          </cell>
          <cell r="J106" t="str">
            <v>FN</v>
          </cell>
          <cell r="K106" t="str">
            <v>FN</v>
          </cell>
          <cell r="L106" t="str">
            <v>FN</v>
          </cell>
          <cell r="M106" t="str">
            <v>FN</v>
          </cell>
          <cell r="N106" t="str">
            <v>FN</v>
          </cell>
          <cell r="O106" t="str">
            <v>FN</v>
          </cell>
        </row>
        <row r="107">
          <cell r="B107" t="str">
            <v>KP-0075</v>
          </cell>
          <cell r="C107" t="str">
            <v>CB. JOVIAL MARINER II</v>
          </cell>
          <cell r="D107" t="str">
            <v>FN</v>
          </cell>
          <cell r="E107" t="str">
            <v>FN</v>
          </cell>
          <cell r="F107" t="str">
            <v>FN</v>
          </cell>
          <cell r="G107" t="str">
            <v>FN</v>
          </cell>
          <cell r="H107" t="str">
            <v>FN</v>
          </cell>
          <cell r="I107" t="str">
            <v>FN</v>
          </cell>
          <cell r="J107" t="str">
            <v>FN</v>
          </cell>
          <cell r="K107" t="str">
            <v>FN</v>
          </cell>
          <cell r="L107" t="str">
            <v>FN</v>
          </cell>
          <cell r="M107" t="str">
            <v>FN</v>
          </cell>
          <cell r="N107" t="str">
            <v>FN</v>
          </cell>
          <cell r="O107" t="str">
            <v>FN</v>
          </cell>
        </row>
        <row r="108">
          <cell r="B108" t="str">
            <v>KP-0076</v>
          </cell>
          <cell r="C108" t="str">
            <v>BG. WHORTY MARINER I</v>
          </cell>
          <cell r="D108" t="str">
            <v>NF</v>
          </cell>
          <cell r="E108" t="str">
            <v>NF</v>
          </cell>
          <cell r="F108" t="str">
            <v>NF</v>
          </cell>
          <cell r="G108" t="str">
            <v>NF</v>
          </cell>
          <cell r="H108" t="str">
            <v>NF</v>
          </cell>
          <cell r="I108" t="str">
            <v>NF</v>
          </cell>
          <cell r="J108" t="str">
            <v>NF</v>
          </cell>
          <cell r="K108" t="str">
            <v>NF</v>
          </cell>
          <cell r="L108" t="str">
            <v>NF</v>
          </cell>
          <cell r="M108" t="str">
            <v>NF</v>
          </cell>
          <cell r="N108" t="str">
            <v>NF</v>
          </cell>
          <cell r="O108" t="str">
            <v>NF</v>
          </cell>
        </row>
        <row r="109">
          <cell r="B109" t="str">
            <v>KP-0077</v>
          </cell>
          <cell r="C109" t="str">
            <v>AMERICAN CRANE 9299 - ASL 13</v>
          </cell>
          <cell r="D109" t="str">
            <v>FN</v>
          </cell>
          <cell r="E109" t="str">
            <v>FN</v>
          </cell>
          <cell r="F109" t="str">
            <v>FN</v>
          </cell>
          <cell r="G109" t="str">
            <v>FN</v>
          </cell>
          <cell r="H109" t="str">
            <v>FN</v>
          </cell>
          <cell r="I109" t="str">
            <v>FN</v>
          </cell>
          <cell r="J109" t="str">
            <v>FN</v>
          </cell>
          <cell r="K109" t="str">
            <v>FN</v>
          </cell>
          <cell r="L109" t="str">
            <v>FN</v>
          </cell>
          <cell r="M109" t="str">
            <v>FN</v>
          </cell>
          <cell r="N109" t="str">
            <v>FN</v>
          </cell>
          <cell r="O109" t="str">
            <v>FN</v>
          </cell>
        </row>
        <row r="110">
          <cell r="B110" t="str">
            <v>KP-0078</v>
          </cell>
          <cell r="C110" t="str">
            <v>CB. TMN 25-01</v>
          </cell>
          <cell r="D110" t="str">
            <v>NF</v>
          </cell>
          <cell r="E110" t="str">
            <v>NF</v>
          </cell>
          <cell r="F110" t="str">
            <v>NF</v>
          </cell>
          <cell r="G110" t="str">
            <v>NF</v>
          </cell>
          <cell r="H110" t="str">
            <v>NF</v>
          </cell>
          <cell r="I110" t="str">
            <v>NF</v>
          </cell>
          <cell r="J110" t="str">
            <v>NF</v>
          </cell>
          <cell r="K110" t="str">
            <v>NF</v>
          </cell>
          <cell r="L110" t="str">
            <v>NF</v>
          </cell>
          <cell r="M110" t="str">
            <v>NF</v>
          </cell>
          <cell r="N110" t="str">
            <v>NF</v>
          </cell>
          <cell r="O110" t="str">
            <v>NF</v>
          </cell>
        </row>
        <row r="111">
          <cell r="B111" t="str">
            <v>KP-0079</v>
          </cell>
          <cell r="C111" t="str">
            <v>AMERICAN CRANE 5299 - ASL 02</v>
          </cell>
          <cell r="D111" t="str">
            <v>NF</v>
          </cell>
          <cell r="E111" t="str">
            <v>NF</v>
          </cell>
          <cell r="F111" t="str">
            <v>NF</v>
          </cell>
          <cell r="G111" t="str">
            <v>NF</v>
          </cell>
          <cell r="H111" t="str">
            <v>NF</v>
          </cell>
          <cell r="I111" t="str">
            <v>NF</v>
          </cell>
          <cell r="J111" t="str">
            <v>NF</v>
          </cell>
          <cell r="K111" t="str">
            <v>NF</v>
          </cell>
          <cell r="L111" t="str">
            <v>NF</v>
          </cell>
          <cell r="M111" t="str">
            <v>NF</v>
          </cell>
          <cell r="N111" t="str">
            <v>NF</v>
          </cell>
          <cell r="O111" t="str">
            <v>NF</v>
          </cell>
        </row>
        <row r="112">
          <cell r="B112" t="str">
            <v>KP-0080</v>
          </cell>
          <cell r="C112" t="str">
            <v>AMERICAN CRANE 9260 - ASL 04</v>
          </cell>
          <cell r="D112" t="str">
            <v>NF</v>
          </cell>
          <cell r="E112" t="str">
            <v>NF</v>
          </cell>
          <cell r="F112" t="str">
            <v>NF</v>
          </cell>
          <cell r="G112" t="str">
            <v>NF</v>
          </cell>
          <cell r="H112" t="str">
            <v>NF</v>
          </cell>
          <cell r="I112" t="str">
            <v>NF</v>
          </cell>
          <cell r="J112" t="str">
            <v>NF</v>
          </cell>
          <cell r="K112" t="str">
            <v>NF</v>
          </cell>
          <cell r="L112" t="str">
            <v>NF</v>
          </cell>
          <cell r="M112" t="str">
            <v>NF</v>
          </cell>
          <cell r="N112" t="str">
            <v>NF</v>
          </cell>
          <cell r="O112" t="str">
            <v>NF</v>
          </cell>
        </row>
        <row r="113">
          <cell r="B113" t="str">
            <v>KP-0081</v>
          </cell>
          <cell r="C113" t="str">
            <v>AMERICAN CRANE 599C - ASL 05</v>
          </cell>
          <cell r="D113" t="str">
            <v>NF</v>
          </cell>
          <cell r="E113" t="str">
            <v>NF</v>
          </cell>
          <cell r="F113" t="str">
            <v>NF</v>
          </cell>
          <cell r="G113" t="str">
            <v>NF</v>
          </cell>
          <cell r="H113" t="str">
            <v>NF</v>
          </cell>
          <cell r="I113" t="str">
            <v>NF</v>
          </cell>
          <cell r="J113" t="str">
            <v>NF</v>
          </cell>
          <cell r="K113" t="str">
            <v>NF</v>
          </cell>
          <cell r="L113" t="str">
            <v>NF</v>
          </cell>
          <cell r="M113" t="str">
            <v>NF</v>
          </cell>
          <cell r="N113" t="str">
            <v>NF</v>
          </cell>
          <cell r="O113" t="str">
            <v>NF</v>
          </cell>
        </row>
        <row r="114">
          <cell r="B114" t="str">
            <v>KP-0082</v>
          </cell>
          <cell r="C114" t="str">
            <v>AMERICAN CRANE 7220 - ASL 06</v>
          </cell>
          <cell r="D114" t="str">
            <v>NF</v>
          </cell>
          <cell r="E114" t="str">
            <v>NF</v>
          </cell>
          <cell r="F114" t="str">
            <v>NF</v>
          </cell>
          <cell r="G114" t="str">
            <v>NF</v>
          </cell>
          <cell r="H114" t="str">
            <v>NF</v>
          </cell>
          <cell r="I114" t="str">
            <v>NF</v>
          </cell>
          <cell r="J114" t="str">
            <v>NF</v>
          </cell>
          <cell r="K114" t="str">
            <v>NF</v>
          </cell>
          <cell r="L114" t="str">
            <v>NF</v>
          </cell>
          <cell r="M114" t="str">
            <v>NF</v>
          </cell>
          <cell r="N114" t="str">
            <v>NF</v>
          </cell>
          <cell r="O114" t="str">
            <v>NF</v>
          </cell>
        </row>
        <row r="115">
          <cell r="B115" t="str">
            <v>KP-0083</v>
          </cell>
          <cell r="C115" t="str">
            <v>AMERICAN CRANE 999C- ASL 07</v>
          </cell>
          <cell r="D115" t="str">
            <v>NF</v>
          </cell>
          <cell r="E115" t="str">
            <v>NF</v>
          </cell>
          <cell r="F115" t="str">
            <v>NF</v>
          </cell>
          <cell r="G115" t="str">
            <v>NF</v>
          </cell>
          <cell r="H115" t="str">
            <v>NF</v>
          </cell>
          <cell r="I115" t="str">
            <v>NF</v>
          </cell>
          <cell r="J115" t="str">
            <v>NF</v>
          </cell>
          <cell r="K115" t="str">
            <v>NF</v>
          </cell>
          <cell r="L115" t="str">
            <v>NF</v>
          </cell>
          <cell r="M115" t="str">
            <v>NF</v>
          </cell>
          <cell r="N115" t="str">
            <v>NF</v>
          </cell>
          <cell r="O115" t="str">
            <v>NF</v>
          </cell>
        </row>
        <row r="116">
          <cell r="B116" t="str">
            <v>KP-0084</v>
          </cell>
          <cell r="C116" t="str">
            <v>AMERICAN CRANE 999C - ASL 08</v>
          </cell>
          <cell r="D116" t="str">
            <v>NF</v>
          </cell>
          <cell r="E116" t="str">
            <v>NF</v>
          </cell>
          <cell r="F116" t="str">
            <v>NF</v>
          </cell>
          <cell r="G116" t="str">
            <v>NF</v>
          </cell>
          <cell r="H116" t="str">
            <v>NF</v>
          </cell>
          <cell r="I116" t="str">
            <v>NF</v>
          </cell>
          <cell r="J116" t="str">
            <v>NF</v>
          </cell>
          <cell r="K116" t="str">
            <v>NF</v>
          </cell>
          <cell r="L116" t="str">
            <v>NF</v>
          </cell>
          <cell r="M116" t="str">
            <v>NF</v>
          </cell>
          <cell r="N116" t="str">
            <v>NF</v>
          </cell>
          <cell r="O116" t="str">
            <v>NF</v>
          </cell>
        </row>
        <row r="117">
          <cell r="B117" t="str">
            <v>KP-0085</v>
          </cell>
          <cell r="C117" t="str">
            <v>LINK BELT CRANE LS78RS</v>
          </cell>
          <cell r="D117" t="str">
            <v>NF</v>
          </cell>
          <cell r="E117" t="str">
            <v>NF</v>
          </cell>
          <cell r="F117" t="str">
            <v>NF</v>
          </cell>
          <cell r="G117" t="str">
            <v>NF</v>
          </cell>
          <cell r="H117" t="str">
            <v>NF</v>
          </cell>
          <cell r="I117" t="str">
            <v>NF</v>
          </cell>
          <cell r="J117" t="str">
            <v>NF</v>
          </cell>
          <cell r="K117" t="str">
            <v>NF</v>
          </cell>
          <cell r="L117" t="str">
            <v>NF</v>
          </cell>
          <cell r="M117" t="str">
            <v>NF</v>
          </cell>
          <cell r="N117" t="str">
            <v>NF</v>
          </cell>
          <cell r="O117" t="str">
            <v>NF</v>
          </cell>
        </row>
        <row r="118">
          <cell r="B118" t="str">
            <v>KP-0086</v>
          </cell>
          <cell r="C118" t="str">
            <v>MOBIL PANTHER KT 8065 AG</v>
          </cell>
          <cell r="D118" t="str">
            <v>NF</v>
          </cell>
          <cell r="E118" t="str">
            <v>NF</v>
          </cell>
          <cell r="F118" t="str">
            <v>NF</v>
          </cell>
          <cell r="G118" t="str">
            <v>NF</v>
          </cell>
          <cell r="H118" t="str">
            <v>NF</v>
          </cell>
          <cell r="I118" t="str">
            <v>NF</v>
          </cell>
          <cell r="J118" t="str">
            <v>NF</v>
          </cell>
          <cell r="K118" t="str">
            <v>NF</v>
          </cell>
          <cell r="L118" t="str">
            <v>NF</v>
          </cell>
          <cell r="M118" t="str">
            <v>NF</v>
          </cell>
          <cell r="N118" t="str">
            <v>NF</v>
          </cell>
          <cell r="O118" t="str">
            <v>NF</v>
          </cell>
        </row>
        <row r="119">
          <cell r="B119" t="str">
            <v>KP-0087</v>
          </cell>
          <cell r="C119" t="str">
            <v>MOBIL L-300 KT 8239 BO</v>
          </cell>
          <cell r="D119" t="str">
            <v>NF</v>
          </cell>
          <cell r="E119" t="str">
            <v>NF</v>
          </cell>
          <cell r="F119" t="str">
            <v>NF</v>
          </cell>
          <cell r="G119" t="str">
            <v>NF</v>
          </cell>
          <cell r="H119" t="str">
            <v>NF</v>
          </cell>
          <cell r="I119" t="str">
            <v>NF</v>
          </cell>
          <cell r="J119" t="str">
            <v>NF</v>
          </cell>
          <cell r="K119" t="str">
            <v>NF</v>
          </cell>
          <cell r="L119" t="str">
            <v>NF</v>
          </cell>
          <cell r="M119" t="str">
            <v>NF</v>
          </cell>
          <cell r="N119" t="str">
            <v>NF</v>
          </cell>
          <cell r="O119" t="str">
            <v>NF</v>
          </cell>
        </row>
        <row r="120">
          <cell r="B120" t="str">
            <v>KP-0088</v>
          </cell>
          <cell r="C120" t="str">
            <v>MOBIL PANTHER KT 1825 BI</v>
          </cell>
          <cell r="D120" t="str">
            <v>NF</v>
          </cell>
          <cell r="E120" t="str">
            <v>NF</v>
          </cell>
          <cell r="F120" t="str">
            <v>NF</v>
          </cell>
          <cell r="G120" t="str">
            <v>NF</v>
          </cell>
          <cell r="H120" t="str">
            <v>NF</v>
          </cell>
          <cell r="I120" t="str">
            <v>NF</v>
          </cell>
          <cell r="J120" t="str">
            <v>NF</v>
          </cell>
          <cell r="K120" t="str">
            <v>NF</v>
          </cell>
          <cell r="L120" t="str">
            <v>NF</v>
          </cell>
          <cell r="M120" t="str">
            <v>NF</v>
          </cell>
          <cell r="N120" t="str">
            <v>NF</v>
          </cell>
          <cell r="O120" t="str">
            <v>NF</v>
          </cell>
        </row>
        <row r="121">
          <cell r="B121" t="str">
            <v>PLT-001</v>
          </cell>
          <cell r="C121" t="str">
            <v>VIBRO HAMMER 20H4 ENGINE CAT 3306</v>
          </cell>
          <cell r="D121" t="str">
            <v>NF</v>
          </cell>
          <cell r="E121" t="str">
            <v>NF</v>
          </cell>
          <cell r="F121" t="str">
            <v>NF</v>
          </cell>
          <cell r="G121" t="str">
            <v>NF</v>
          </cell>
          <cell r="H121" t="str">
            <v>NF</v>
          </cell>
          <cell r="I121" t="str">
            <v>NF</v>
          </cell>
          <cell r="J121" t="str">
            <v>NF</v>
          </cell>
          <cell r="K121" t="str">
            <v>NF</v>
          </cell>
          <cell r="L121" t="str">
            <v>NF</v>
          </cell>
          <cell r="M121" t="str">
            <v>NF</v>
          </cell>
          <cell r="N121" t="str">
            <v>NF</v>
          </cell>
          <cell r="O121" t="str">
            <v>NF</v>
          </cell>
        </row>
        <row r="122">
          <cell r="B122" t="str">
            <v>PLT-002</v>
          </cell>
          <cell r="C122" t="str">
            <v>AMERICAN CRANE 999C</v>
          </cell>
          <cell r="D122" t="str">
            <v>NF</v>
          </cell>
          <cell r="E122" t="str">
            <v>NF</v>
          </cell>
          <cell r="F122" t="str">
            <v>NF</v>
          </cell>
          <cell r="G122" t="str">
            <v>NF</v>
          </cell>
          <cell r="H122" t="str">
            <v>NF</v>
          </cell>
          <cell r="I122" t="str">
            <v>NF</v>
          </cell>
          <cell r="J122" t="str">
            <v>NF</v>
          </cell>
          <cell r="K122" t="str">
            <v>NF</v>
          </cell>
          <cell r="L122" t="str">
            <v>NF</v>
          </cell>
          <cell r="M122" t="str">
            <v>NF</v>
          </cell>
          <cell r="N122" t="str">
            <v>NF</v>
          </cell>
          <cell r="O122" t="str">
            <v>NF</v>
          </cell>
        </row>
        <row r="123">
          <cell r="B123" t="str">
            <v>PLT-003</v>
          </cell>
          <cell r="C123" t="str">
            <v>AMERICAN CRANE 5299 - ASL 01</v>
          </cell>
          <cell r="D123" t="str">
            <v>NF</v>
          </cell>
          <cell r="E123" t="str">
            <v>NF</v>
          </cell>
          <cell r="F123" t="str">
            <v>NF</v>
          </cell>
          <cell r="G123" t="str">
            <v>NF</v>
          </cell>
          <cell r="H123" t="str">
            <v>NF</v>
          </cell>
          <cell r="I123" t="str">
            <v>NF</v>
          </cell>
          <cell r="J123" t="str">
            <v>NF</v>
          </cell>
          <cell r="K123" t="str">
            <v>NF</v>
          </cell>
          <cell r="L123" t="str">
            <v>NF</v>
          </cell>
          <cell r="M123" t="str">
            <v>NF</v>
          </cell>
          <cell r="N123" t="str">
            <v>NF</v>
          </cell>
          <cell r="O123" t="str">
            <v>NF</v>
          </cell>
        </row>
        <row r="124">
          <cell r="B124" t="str">
            <v>PLT-004</v>
          </cell>
          <cell r="C124" t="str">
            <v>LIEBHERR CRANE HS873HD - ASL 10</v>
          </cell>
          <cell r="D124" t="str">
            <v>NF</v>
          </cell>
          <cell r="E124" t="str">
            <v>NF</v>
          </cell>
          <cell r="F124" t="str">
            <v>NF</v>
          </cell>
          <cell r="G124" t="str">
            <v>NF</v>
          </cell>
          <cell r="H124" t="str">
            <v>NF</v>
          </cell>
          <cell r="I124" t="str">
            <v>NF</v>
          </cell>
          <cell r="J124" t="str">
            <v>NF</v>
          </cell>
          <cell r="K124" t="str">
            <v>NF</v>
          </cell>
          <cell r="L124" t="str">
            <v>NF</v>
          </cell>
          <cell r="M124" t="str">
            <v>NF</v>
          </cell>
          <cell r="N124" t="str">
            <v>NF</v>
          </cell>
          <cell r="O124" t="str">
            <v>NF</v>
          </cell>
        </row>
        <row r="125">
          <cell r="B125" t="str">
            <v>PLT-005</v>
          </cell>
          <cell r="C125" t="str">
            <v>LIEBHERR CRANE HS873HD - ASL 9</v>
          </cell>
          <cell r="D125" t="str">
            <v>NF</v>
          </cell>
          <cell r="E125" t="str">
            <v>NF</v>
          </cell>
          <cell r="F125" t="str">
            <v>NF</v>
          </cell>
          <cell r="G125" t="str">
            <v>NF</v>
          </cell>
          <cell r="H125" t="str">
            <v>NF</v>
          </cell>
          <cell r="I125" t="str">
            <v>NF</v>
          </cell>
          <cell r="J125" t="str">
            <v>NF</v>
          </cell>
          <cell r="K125" t="str">
            <v>NF</v>
          </cell>
          <cell r="L125" t="str">
            <v>NF</v>
          </cell>
          <cell r="M125" t="str">
            <v>NF</v>
          </cell>
          <cell r="N125" t="str">
            <v>NF</v>
          </cell>
          <cell r="O125" t="str">
            <v>NF</v>
          </cell>
        </row>
        <row r="126">
          <cell r="B126" t="str">
            <v>PLT-006</v>
          </cell>
          <cell r="C126" t="str">
            <v>ACCOMODATION CONTAINER</v>
          </cell>
          <cell r="D126" t="str">
            <v>NF</v>
          </cell>
          <cell r="E126" t="str">
            <v>NF</v>
          </cell>
          <cell r="F126" t="str">
            <v>NF</v>
          </cell>
          <cell r="G126" t="str">
            <v>NF</v>
          </cell>
          <cell r="H126" t="str">
            <v>NF</v>
          </cell>
          <cell r="I126" t="str">
            <v>NF</v>
          </cell>
          <cell r="J126" t="str">
            <v>NF</v>
          </cell>
          <cell r="K126" t="str">
            <v>NF</v>
          </cell>
          <cell r="L126" t="str">
            <v>NF</v>
          </cell>
          <cell r="M126" t="str">
            <v>NF</v>
          </cell>
          <cell r="N126" t="str">
            <v>NF</v>
          </cell>
          <cell r="O126" t="str">
            <v>NF</v>
          </cell>
        </row>
        <row r="127">
          <cell r="B127" t="str">
            <v>PLT-007</v>
          </cell>
          <cell r="C127" t="str">
            <v>BUCKET CLAMSHELL</v>
          </cell>
          <cell r="D127" t="str">
            <v>NF</v>
          </cell>
          <cell r="E127" t="str">
            <v>NF</v>
          </cell>
          <cell r="F127" t="str">
            <v>NF</v>
          </cell>
          <cell r="G127" t="str">
            <v>NF</v>
          </cell>
          <cell r="H127" t="str">
            <v>NF</v>
          </cell>
          <cell r="I127" t="str">
            <v>NF</v>
          </cell>
          <cell r="J127" t="str">
            <v>NF</v>
          </cell>
          <cell r="K127" t="str">
            <v>NF</v>
          </cell>
          <cell r="L127" t="str">
            <v>NF</v>
          </cell>
          <cell r="M127" t="str">
            <v>NF</v>
          </cell>
          <cell r="N127" t="str">
            <v>NF</v>
          </cell>
          <cell r="O127" t="str">
            <v>NF</v>
          </cell>
        </row>
        <row r="128">
          <cell r="B128" t="str">
            <v>PLT-008</v>
          </cell>
          <cell r="C128" t="str">
            <v>GENSET 195 KVA</v>
          </cell>
          <cell r="D128" t="str">
            <v>NF</v>
          </cell>
          <cell r="E128" t="str">
            <v>NF</v>
          </cell>
          <cell r="F128" t="str">
            <v>NF</v>
          </cell>
          <cell r="G128" t="str">
            <v>NF</v>
          </cell>
          <cell r="H128" t="str">
            <v>NF</v>
          </cell>
          <cell r="I128" t="str">
            <v>NF</v>
          </cell>
          <cell r="J128" t="str">
            <v>NF</v>
          </cell>
          <cell r="K128" t="str">
            <v>NF</v>
          </cell>
          <cell r="L128" t="str">
            <v>NF</v>
          </cell>
          <cell r="M128" t="str">
            <v>NF</v>
          </cell>
          <cell r="N128" t="str">
            <v>NF</v>
          </cell>
          <cell r="O128" t="str">
            <v>NF</v>
          </cell>
        </row>
        <row r="129">
          <cell r="B129" t="str">
            <v>ZZZ-001</v>
          </cell>
          <cell r="C129" t="str">
            <v>Keagenan</v>
          </cell>
          <cell r="D129" t="str">
            <v>NF</v>
          </cell>
          <cell r="E129" t="str">
            <v>NF</v>
          </cell>
          <cell r="F129" t="str">
            <v>NF</v>
          </cell>
          <cell r="G129" t="str">
            <v>NF</v>
          </cell>
          <cell r="H129" t="str">
            <v>NF</v>
          </cell>
          <cell r="I129" t="str">
            <v>NF</v>
          </cell>
          <cell r="J129" t="str">
            <v>NF</v>
          </cell>
          <cell r="K129" t="str">
            <v>NF</v>
          </cell>
          <cell r="L129" t="str">
            <v>NF</v>
          </cell>
          <cell r="M129" t="str">
            <v>NF</v>
          </cell>
          <cell r="N129" t="str">
            <v>NF</v>
          </cell>
          <cell r="O129" t="str">
            <v>NF</v>
          </cell>
        </row>
      </sheetData>
      <sheetData sheetId="1"/>
      <sheetData sheetId="2"/>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l"/>
      <sheetName val="BPP"/>
      <sheetName val="Rekap"/>
    </sheetNames>
    <sheetDataSet>
      <sheetData sheetId="0">
        <row r="7">
          <cell r="B7" t="str">
            <v>KBM-001</v>
          </cell>
          <cell r="C7" t="str">
            <v>HB. MG XI</v>
          </cell>
          <cell r="D7" t="str">
            <v>FN</v>
          </cell>
          <cell r="E7" t="str">
            <v>FN</v>
          </cell>
          <cell r="F7" t="str">
            <v>FN</v>
          </cell>
          <cell r="G7" t="str">
            <v>FN</v>
          </cell>
          <cell r="H7" t="str">
            <v>FN</v>
          </cell>
          <cell r="I7" t="str">
            <v>FN</v>
          </cell>
          <cell r="J7" t="str">
            <v>FN</v>
          </cell>
          <cell r="K7" t="str">
            <v>FN</v>
          </cell>
          <cell r="L7" t="str">
            <v>FN</v>
          </cell>
          <cell r="M7" t="str">
            <v>FN</v>
          </cell>
          <cell r="N7" t="str">
            <v>FN</v>
          </cell>
          <cell r="O7" t="str">
            <v>FN</v>
          </cell>
        </row>
        <row r="8">
          <cell r="B8" t="str">
            <v>KBM-002</v>
          </cell>
          <cell r="C8" t="str">
            <v>BG. Valiant Mariner</v>
          </cell>
          <cell r="D8" t="str">
            <v>FN</v>
          </cell>
          <cell r="E8" t="str">
            <v>FN</v>
          </cell>
          <cell r="F8" t="str">
            <v>FN</v>
          </cell>
          <cell r="G8" t="str">
            <v>FN</v>
          </cell>
          <cell r="H8" t="str">
            <v>FN</v>
          </cell>
          <cell r="I8" t="str">
            <v>FN</v>
          </cell>
          <cell r="J8" t="str">
            <v>FN</v>
          </cell>
          <cell r="K8" t="str">
            <v>FN</v>
          </cell>
          <cell r="L8" t="str">
            <v>FN</v>
          </cell>
          <cell r="M8" t="str">
            <v>FN</v>
          </cell>
          <cell r="N8" t="str">
            <v>FN</v>
          </cell>
          <cell r="O8" t="str">
            <v>FN</v>
          </cell>
        </row>
        <row r="9">
          <cell r="B9" t="str">
            <v>KBM-003</v>
          </cell>
          <cell r="C9" t="str">
            <v>CB. ASL 69</v>
          </cell>
          <cell r="D9" t="str">
            <v>NF</v>
          </cell>
          <cell r="E9" t="str">
            <v>NF</v>
          </cell>
          <cell r="F9" t="str">
            <v>NF</v>
          </cell>
          <cell r="G9" t="str">
            <v>NF</v>
          </cell>
          <cell r="H9" t="str">
            <v>NF</v>
          </cell>
          <cell r="I9" t="str">
            <v>NF</v>
          </cell>
          <cell r="J9" t="str">
            <v>NF</v>
          </cell>
          <cell r="K9" t="str">
            <v>NF</v>
          </cell>
          <cell r="L9" t="str">
            <v>NF</v>
          </cell>
          <cell r="M9" t="str">
            <v>NF</v>
          </cell>
          <cell r="N9" t="str">
            <v>NF</v>
          </cell>
          <cell r="O9" t="str">
            <v>NF</v>
          </cell>
        </row>
        <row r="10">
          <cell r="B10" t="str">
            <v>KBM-004</v>
          </cell>
          <cell r="C10" t="str">
            <v>BG. AKT 151</v>
          </cell>
          <cell r="D10" t="str">
            <v>NF</v>
          </cell>
          <cell r="E10" t="str">
            <v>NF</v>
          </cell>
          <cell r="F10" t="str">
            <v>NF</v>
          </cell>
          <cell r="G10" t="str">
            <v>NF</v>
          </cell>
          <cell r="H10" t="str">
            <v>NF</v>
          </cell>
          <cell r="I10" t="str">
            <v>NF</v>
          </cell>
          <cell r="J10" t="str">
            <v>NF</v>
          </cell>
          <cell r="K10" t="str">
            <v>NF</v>
          </cell>
          <cell r="L10" t="str">
            <v>NF</v>
          </cell>
          <cell r="M10" t="str">
            <v>NF</v>
          </cell>
          <cell r="N10" t="str">
            <v>NF</v>
          </cell>
          <cell r="O10" t="str">
            <v>FN</v>
          </cell>
        </row>
        <row r="11">
          <cell r="B11" t="str">
            <v>KBM-005</v>
          </cell>
          <cell r="C11" t="str">
            <v>BG. AKT 153</v>
          </cell>
          <cell r="D11" t="str">
            <v>NF</v>
          </cell>
          <cell r="E11" t="str">
            <v>NF</v>
          </cell>
          <cell r="F11" t="str">
            <v>NF</v>
          </cell>
          <cell r="G11" t="str">
            <v>NF</v>
          </cell>
          <cell r="H11" t="str">
            <v>NF</v>
          </cell>
          <cell r="I11" t="str">
            <v>NF</v>
          </cell>
          <cell r="J11" t="str">
            <v>NF</v>
          </cell>
          <cell r="K11" t="str">
            <v>NF</v>
          </cell>
          <cell r="L11" t="str">
            <v>NF</v>
          </cell>
          <cell r="M11" t="str">
            <v>NF</v>
          </cell>
          <cell r="N11" t="str">
            <v>NF</v>
          </cell>
          <cell r="O11" t="str">
            <v>FN</v>
          </cell>
        </row>
        <row r="12">
          <cell r="B12" t="str">
            <v>KBM-006</v>
          </cell>
          <cell r="C12" t="str">
            <v>HB. ASL Hopper IX</v>
          </cell>
          <cell r="D12" t="str">
            <v>FN</v>
          </cell>
          <cell r="E12" t="str">
            <v>FN</v>
          </cell>
          <cell r="F12" t="str">
            <v>FN</v>
          </cell>
          <cell r="G12" t="str">
            <v>FN</v>
          </cell>
          <cell r="H12" t="str">
            <v>FN</v>
          </cell>
          <cell r="I12" t="str">
            <v>FN</v>
          </cell>
          <cell r="J12" t="str">
            <v>FN</v>
          </cell>
          <cell r="K12" t="str">
            <v>FN</v>
          </cell>
          <cell r="L12" t="str">
            <v>FN</v>
          </cell>
          <cell r="M12" t="str">
            <v>FN</v>
          </cell>
          <cell r="N12" t="str">
            <v>FN</v>
          </cell>
          <cell r="O12" t="str">
            <v>FN</v>
          </cell>
        </row>
        <row r="13">
          <cell r="B13" t="str">
            <v>KBM-007</v>
          </cell>
          <cell r="C13" t="str">
            <v>HB. ASL Hopper X</v>
          </cell>
          <cell r="D13" t="str">
            <v>FN</v>
          </cell>
          <cell r="E13" t="str">
            <v>FN</v>
          </cell>
          <cell r="F13" t="str">
            <v>FN</v>
          </cell>
          <cell r="G13" t="str">
            <v>FN</v>
          </cell>
          <cell r="H13" t="str">
            <v>FN</v>
          </cell>
          <cell r="I13" t="str">
            <v>FN</v>
          </cell>
          <cell r="J13" t="str">
            <v>FN</v>
          </cell>
          <cell r="K13" t="str">
            <v>FN</v>
          </cell>
          <cell r="L13" t="str">
            <v>FN</v>
          </cell>
          <cell r="M13" t="str">
            <v>FN</v>
          </cell>
          <cell r="N13" t="str">
            <v>FN</v>
          </cell>
          <cell r="O13" t="str">
            <v>FN</v>
          </cell>
        </row>
        <row r="14">
          <cell r="B14" t="str">
            <v>KBM-008</v>
          </cell>
          <cell r="C14" t="str">
            <v>HB. Capitol I</v>
          </cell>
          <cell r="D14" t="str">
            <v>FN</v>
          </cell>
          <cell r="E14" t="str">
            <v>FN</v>
          </cell>
          <cell r="F14" t="str">
            <v>FN</v>
          </cell>
          <cell r="G14" t="str">
            <v>FN</v>
          </cell>
          <cell r="H14" t="str">
            <v>FN</v>
          </cell>
          <cell r="I14" t="str">
            <v>FN</v>
          </cell>
          <cell r="J14" t="str">
            <v>FN</v>
          </cell>
          <cell r="K14" t="str">
            <v>FN</v>
          </cell>
          <cell r="L14" t="str">
            <v>FN</v>
          </cell>
          <cell r="M14" t="str">
            <v>FN</v>
          </cell>
          <cell r="N14" t="str">
            <v>FN</v>
          </cell>
          <cell r="O14" t="str">
            <v>FN</v>
          </cell>
        </row>
        <row r="15">
          <cell r="B15" t="str">
            <v>KBM-009</v>
          </cell>
          <cell r="C15" t="str">
            <v>HB. Capitol II</v>
          </cell>
          <cell r="D15" t="str">
            <v>FN</v>
          </cell>
          <cell r="E15" t="str">
            <v>FN</v>
          </cell>
          <cell r="F15" t="str">
            <v>FN</v>
          </cell>
          <cell r="G15" t="str">
            <v>FN</v>
          </cell>
          <cell r="H15" t="str">
            <v>FN</v>
          </cell>
          <cell r="I15" t="str">
            <v>FN</v>
          </cell>
          <cell r="J15" t="str">
            <v>FN</v>
          </cell>
          <cell r="K15" t="str">
            <v>FN</v>
          </cell>
          <cell r="L15" t="str">
            <v>FN</v>
          </cell>
          <cell r="M15" t="str">
            <v>FN</v>
          </cell>
          <cell r="N15" t="str">
            <v>FN</v>
          </cell>
          <cell r="O15" t="str">
            <v>FN</v>
          </cell>
        </row>
        <row r="16">
          <cell r="B16" t="str">
            <v>KBM-010</v>
          </cell>
          <cell r="C16" t="str">
            <v>HB. Capitol III</v>
          </cell>
          <cell r="D16" t="str">
            <v>FN</v>
          </cell>
          <cell r="E16" t="str">
            <v>FN</v>
          </cell>
          <cell r="F16" t="str">
            <v>FN</v>
          </cell>
          <cell r="G16" t="str">
            <v>FN</v>
          </cell>
          <cell r="H16" t="str">
            <v>FN</v>
          </cell>
          <cell r="I16" t="str">
            <v>FN</v>
          </cell>
          <cell r="J16" t="str">
            <v>FN</v>
          </cell>
          <cell r="K16" t="str">
            <v>FN</v>
          </cell>
          <cell r="L16" t="str">
            <v>FN</v>
          </cell>
          <cell r="M16" t="str">
            <v>FN</v>
          </cell>
          <cell r="N16" t="str">
            <v>FN</v>
          </cell>
          <cell r="O16" t="str">
            <v>FN</v>
          </cell>
        </row>
        <row r="17">
          <cell r="B17" t="str">
            <v>KBM-011</v>
          </cell>
          <cell r="C17" t="str">
            <v>HB. Capitol IV</v>
          </cell>
          <cell r="D17" t="str">
            <v>FN</v>
          </cell>
          <cell r="E17" t="str">
            <v>FN</v>
          </cell>
          <cell r="F17" t="str">
            <v>FN</v>
          </cell>
          <cell r="G17" t="str">
            <v>FN</v>
          </cell>
          <cell r="H17" t="str">
            <v>FN</v>
          </cell>
          <cell r="I17" t="str">
            <v>FN</v>
          </cell>
          <cell r="J17" t="str">
            <v>FN</v>
          </cell>
          <cell r="K17" t="str">
            <v>FN</v>
          </cell>
          <cell r="L17" t="str">
            <v>FN</v>
          </cell>
          <cell r="M17" t="str">
            <v>FN</v>
          </cell>
          <cell r="N17" t="str">
            <v>FN</v>
          </cell>
          <cell r="O17" t="str">
            <v>FN</v>
          </cell>
        </row>
        <row r="18">
          <cell r="B18" t="str">
            <v>KBM-012</v>
          </cell>
          <cell r="C18" t="str">
            <v>HB. MG X</v>
          </cell>
          <cell r="D18" t="str">
            <v>FN</v>
          </cell>
          <cell r="E18" t="str">
            <v>FN</v>
          </cell>
          <cell r="F18" t="str">
            <v>FN</v>
          </cell>
          <cell r="G18" t="str">
            <v>FN</v>
          </cell>
          <cell r="H18" t="str">
            <v>FN</v>
          </cell>
          <cell r="I18" t="str">
            <v>FN</v>
          </cell>
          <cell r="J18" t="str">
            <v>FN</v>
          </cell>
          <cell r="K18" t="str">
            <v>FN</v>
          </cell>
          <cell r="L18" t="str">
            <v>FN</v>
          </cell>
          <cell r="M18" t="str">
            <v>FN</v>
          </cell>
          <cell r="N18" t="str">
            <v>FN</v>
          </cell>
          <cell r="O18" t="str">
            <v>FN</v>
          </cell>
        </row>
        <row r="19">
          <cell r="B19" t="str">
            <v>KBM-013</v>
          </cell>
          <cell r="C19" t="str">
            <v>LCT. Berkat Fortuna</v>
          </cell>
          <cell r="D19" t="str">
            <v>FN</v>
          </cell>
          <cell r="E19" t="str">
            <v>FN</v>
          </cell>
          <cell r="F19" t="str">
            <v>FN</v>
          </cell>
          <cell r="G19" t="str">
            <v>FN</v>
          </cell>
          <cell r="H19" t="str">
            <v>FN</v>
          </cell>
          <cell r="I19" t="str">
            <v>FN</v>
          </cell>
          <cell r="J19" t="str">
            <v>FN</v>
          </cell>
          <cell r="K19" t="str">
            <v>FN</v>
          </cell>
          <cell r="L19" t="str">
            <v>FN</v>
          </cell>
          <cell r="M19" t="str">
            <v>FN</v>
          </cell>
          <cell r="N19" t="str">
            <v>FN</v>
          </cell>
          <cell r="O19" t="str">
            <v>FN</v>
          </cell>
        </row>
        <row r="20">
          <cell r="B20" t="str">
            <v>KBM-014</v>
          </cell>
          <cell r="C20" t="str">
            <v>LCT. Cahaya Agung 02</v>
          </cell>
          <cell r="D20" t="str">
            <v>FN</v>
          </cell>
          <cell r="E20" t="str">
            <v>FN</v>
          </cell>
          <cell r="F20" t="str">
            <v>FN</v>
          </cell>
          <cell r="G20" t="str">
            <v>FN</v>
          </cell>
          <cell r="H20" t="str">
            <v>FN</v>
          </cell>
          <cell r="I20" t="str">
            <v>FN</v>
          </cell>
          <cell r="J20" t="str">
            <v>FN</v>
          </cell>
          <cell r="K20" t="str">
            <v>FN</v>
          </cell>
          <cell r="L20" t="str">
            <v>FN</v>
          </cell>
          <cell r="M20" t="str">
            <v>FN</v>
          </cell>
          <cell r="N20" t="str">
            <v>FN</v>
          </cell>
          <cell r="O20" t="str">
            <v>FN</v>
          </cell>
        </row>
        <row r="21">
          <cell r="B21" t="str">
            <v>KBM-015</v>
          </cell>
          <cell r="C21" t="str">
            <v>LCT. Teluk Bontang</v>
          </cell>
          <cell r="D21" t="str">
            <v>FN</v>
          </cell>
          <cell r="E21" t="str">
            <v>FN</v>
          </cell>
          <cell r="F21" t="str">
            <v>FN</v>
          </cell>
          <cell r="G21" t="str">
            <v>FN</v>
          </cell>
          <cell r="H21" t="str">
            <v>FN</v>
          </cell>
          <cell r="I21" t="str">
            <v>FN</v>
          </cell>
          <cell r="J21" t="str">
            <v>FN</v>
          </cell>
          <cell r="K21" t="str">
            <v>FN</v>
          </cell>
          <cell r="L21" t="str">
            <v>FN</v>
          </cell>
          <cell r="M21" t="str">
            <v>FN</v>
          </cell>
          <cell r="N21" t="str">
            <v>FN</v>
          </cell>
          <cell r="O21" t="str">
            <v>FN</v>
          </cell>
        </row>
        <row r="22">
          <cell r="B22" t="str">
            <v>KBM-016</v>
          </cell>
          <cell r="C22" t="str">
            <v>MV. ASL Triaksa</v>
          </cell>
          <cell r="D22" t="str">
            <v>FN</v>
          </cell>
          <cell r="E22" t="str">
            <v>FN</v>
          </cell>
          <cell r="F22" t="str">
            <v>FN</v>
          </cell>
          <cell r="G22" t="str">
            <v>FN</v>
          </cell>
          <cell r="H22" t="str">
            <v>FN</v>
          </cell>
          <cell r="I22" t="str">
            <v>FN</v>
          </cell>
          <cell r="J22" t="str">
            <v>FN</v>
          </cell>
          <cell r="K22" t="str">
            <v>FN</v>
          </cell>
          <cell r="L22" t="str">
            <v>FN</v>
          </cell>
          <cell r="M22" t="str">
            <v>FN</v>
          </cell>
          <cell r="N22" t="str">
            <v>FN</v>
          </cell>
          <cell r="O22" t="str">
            <v>FN</v>
          </cell>
        </row>
        <row r="23">
          <cell r="B23" t="str">
            <v>KBM-017</v>
          </cell>
          <cell r="C23" t="str">
            <v>ST. Aquartic 6</v>
          </cell>
          <cell r="D23" t="str">
            <v>NF</v>
          </cell>
          <cell r="E23" t="str">
            <v>NF</v>
          </cell>
          <cell r="F23" t="str">
            <v>NF</v>
          </cell>
          <cell r="G23" t="str">
            <v>NF</v>
          </cell>
          <cell r="H23" t="str">
            <v>NF</v>
          </cell>
          <cell r="I23" t="str">
            <v>NF</v>
          </cell>
          <cell r="J23" t="str">
            <v>NF</v>
          </cell>
          <cell r="K23" t="str">
            <v>NF</v>
          </cell>
          <cell r="L23" t="str">
            <v>NF</v>
          </cell>
          <cell r="M23" t="str">
            <v>NF</v>
          </cell>
          <cell r="N23" t="str">
            <v>NF</v>
          </cell>
          <cell r="O23" t="str">
            <v>NF</v>
          </cell>
        </row>
        <row r="24">
          <cell r="B24" t="str">
            <v>KBM-018</v>
          </cell>
          <cell r="C24" t="str">
            <v>ST. Aquartic 9</v>
          </cell>
          <cell r="D24" t="str">
            <v>NF</v>
          </cell>
          <cell r="E24" t="str">
            <v>NF</v>
          </cell>
          <cell r="F24" t="str">
            <v>NF</v>
          </cell>
          <cell r="G24" t="str">
            <v>NF</v>
          </cell>
          <cell r="H24" t="str">
            <v>NF</v>
          </cell>
          <cell r="I24" t="str">
            <v>NF</v>
          </cell>
          <cell r="J24" t="str">
            <v>NF</v>
          </cell>
          <cell r="K24" t="str">
            <v>NF</v>
          </cell>
          <cell r="L24" t="str">
            <v>NF</v>
          </cell>
          <cell r="M24" t="str">
            <v>NF</v>
          </cell>
          <cell r="N24" t="str">
            <v>NF</v>
          </cell>
          <cell r="O24" t="str">
            <v>NF</v>
          </cell>
        </row>
        <row r="25">
          <cell r="B25" t="str">
            <v>KBM-019</v>
          </cell>
          <cell r="C25" t="str">
            <v>ST. Mediterania</v>
          </cell>
          <cell r="D25" t="str">
            <v>NF</v>
          </cell>
          <cell r="E25" t="str">
            <v>NF</v>
          </cell>
          <cell r="F25" t="str">
            <v>NF</v>
          </cell>
          <cell r="G25" t="str">
            <v>NF</v>
          </cell>
          <cell r="H25" t="str">
            <v>NF</v>
          </cell>
          <cell r="I25" t="str">
            <v>NF</v>
          </cell>
          <cell r="J25" t="str">
            <v>NF</v>
          </cell>
          <cell r="K25" t="str">
            <v>NF</v>
          </cell>
          <cell r="L25" t="str">
            <v>NF</v>
          </cell>
          <cell r="M25" t="str">
            <v>NF</v>
          </cell>
          <cell r="N25" t="str">
            <v>NF</v>
          </cell>
          <cell r="O25" t="str">
            <v>NF</v>
          </cell>
        </row>
        <row r="26">
          <cell r="B26" t="str">
            <v>KBM-020</v>
          </cell>
          <cell r="C26" t="str">
            <v>ST. Sebatik</v>
          </cell>
          <cell r="D26" t="str">
            <v>NF</v>
          </cell>
          <cell r="E26" t="str">
            <v>NF</v>
          </cell>
          <cell r="F26" t="str">
            <v>NF</v>
          </cell>
          <cell r="G26" t="str">
            <v>NF</v>
          </cell>
          <cell r="H26" t="str">
            <v>NF</v>
          </cell>
          <cell r="I26" t="str">
            <v>NF</v>
          </cell>
          <cell r="J26" t="str">
            <v>NF</v>
          </cell>
          <cell r="K26" t="str">
            <v>NF</v>
          </cell>
          <cell r="L26" t="str">
            <v>NF</v>
          </cell>
          <cell r="M26" t="str">
            <v>NF</v>
          </cell>
          <cell r="N26" t="str">
            <v>NF</v>
          </cell>
          <cell r="O26" t="str">
            <v>NF</v>
          </cell>
        </row>
        <row r="27">
          <cell r="B27" t="str">
            <v>KBM-021</v>
          </cell>
          <cell r="C27" t="str">
            <v>TB. ASL Mulia</v>
          </cell>
          <cell r="D27" t="str">
            <v>FN</v>
          </cell>
          <cell r="E27" t="str">
            <v>FN</v>
          </cell>
          <cell r="F27" t="str">
            <v>FN</v>
          </cell>
          <cell r="G27" t="str">
            <v>FN</v>
          </cell>
          <cell r="H27" t="str">
            <v>FN</v>
          </cell>
          <cell r="I27" t="str">
            <v>FN</v>
          </cell>
          <cell r="J27" t="str">
            <v>FN</v>
          </cell>
          <cell r="K27" t="str">
            <v>FN</v>
          </cell>
          <cell r="L27" t="str">
            <v>FN</v>
          </cell>
          <cell r="M27" t="str">
            <v>FN</v>
          </cell>
          <cell r="N27" t="str">
            <v>FN</v>
          </cell>
          <cell r="O27" t="str">
            <v>FN</v>
          </cell>
        </row>
        <row r="28">
          <cell r="B28" t="str">
            <v>KBM-022</v>
          </cell>
          <cell r="C28" t="str">
            <v>TB. Logindo Mighty</v>
          </cell>
          <cell r="D28" t="str">
            <v>FN</v>
          </cell>
          <cell r="E28" t="str">
            <v>FN</v>
          </cell>
          <cell r="F28" t="str">
            <v>FN</v>
          </cell>
          <cell r="G28" t="str">
            <v>FN</v>
          </cell>
          <cell r="H28" t="str">
            <v>FN</v>
          </cell>
          <cell r="I28" t="str">
            <v>FN</v>
          </cell>
          <cell r="J28" t="str">
            <v>FN</v>
          </cell>
          <cell r="K28" t="str">
            <v>FN</v>
          </cell>
          <cell r="L28" t="str">
            <v>FN</v>
          </cell>
          <cell r="M28" t="str">
            <v>FN</v>
          </cell>
          <cell r="N28" t="str">
            <v>FN</v>
          </cell>
          <cell r="O28" t="str">
            <v>FN</v>
          </cell>
        </row>
        <row r="29">
          <cell r="B29" t="str">
            <v>KBM-023</v>
          </cell>
          <cell r="C29" t="str">
            <v>TB. Setia Makmur II</v>
          </cell>
          <cell r="D29" t="str">
            <v>NF</v>
          </cell>
          <cell r="E29" t="str">
            <v>NF</v>
          </cell>
          <cell r="F29" t="str">
            <v>NF</v>
          </cell>
          <cell r="G29" t="str">
            <v>NF</v>
          </cell>
          <cell r="H29" t="str">
            <v>NF</v>
          </cell>
          <cell r="I29" t="str">
            <v>NF</v>
          </cell>
          <cell r="J29" t="str">
            <v>NF</v>
          </cell>
          <cell r="K29" t="str">
            <v>NF</v>
          </cell>
          <cell r="L29" t="str">
            <v>NF</v>
          </cell>
          <cell r="M29" t="str">
            <v>NF</v>
          </cell>
          <cell r="N29" t="str">
            <v>NF</v>
          </cell>
          <cell r="O29" t="str">
            <v>NF</v>
          </cell>
        </row>
        <row r="30">
          <cell r="B30" t="str">
            <v>KBM-024</v>
          </cell>
          <cell r="C30" t="str">
            <v>TB. Setia Makmur III</v>
          </cell>
          <cell r="D30" t="str">
            <v>NF</v>
          </cell>
          <cell r="E30" t="str">
            <v>NF</v>
          </cell>
          <cell r="F30" t="str">
            <v>NF</v>
          </cell>
          <cell r="G30" t="str">
            <v>NF</v>
          </cell>
          <cell r="H30" t="str">
            <v>NF</v>
          </cell>
          <cell r="I30" t="str">
            <v>NF</v>
          </cell>
          <cell r="J30" t="str">
            <v>NF</v>
          </cell>
          <cell r="K30" t="str">
            <v>NF</v>
          </cell>
          <cell r="L30" t="str">
            <v>NF</v>
          </cell>
          <cell r="M30" t="str">
            <v>NF</v>
          </cell>
          <cell r="N30" t="str">
            <v>NF</v>
          </cell>
          <cell r="O30" t="str">
            <v>NF</v>
          </cell>
        </row>
        <row r="31">
          <cell r="B31" t="str">
            <v>KBM-025</v>
          </cell>
          <cell r="C31" t="str">
            <v>TB. Setia Makmur V</v>
          </cell>
          <cell r="D31" t="str">
            <v>NF</v>
          </cell>
          <cell r="E31" t="str">
            <v>NF</v>
          </cell>
          <cell r="F31" t="str">
            <v>NF</v>
          </cell>
          <cell r="G31" t="str">
            <v>NF</v>
          </cell>
          <cell r="H31" t="str">
            <v>NF</v>
          </cell>
          <cell r="I31" t="str">
            <v>NF</v>
          </cell>
          <cell r="J31" t="str">
            <v>NF</v>
          </cell>
          <cell r="K31" t="str">
            <v>NF</v>
          </cell>
          <cell r="L31" t="str">
            <v>NF</v>
          </cell>
          <cell r="M31" t="str">
            <v>NF</v>
          </cell>
          <cell r="N31" t="str">
            <v>NF</v>
          </cell>
          <cell r="O31" t="str">
            <v>NF</v>
          </cell>
        </row>
        <row r="32">
          <cell r="B32" t="str">
            <v>KBM-026</v>
          </cell>
          <cell r="C32" t="str">
            <v>BG. AKT 232</v>
          </cell>
          <cell r="D32" t="str">
            <v>NF</v>
          </cell>
          <cell r="E32" t="str">
            <v>NF</v>
          </cell>
          <cell r="F32" t="str">
            <v>NF</v>
          </cell>
          <cell r="G32" t="str">
            <v>NF</v>
          </cell>
          <cell r="H32" t="str">
            <v>NF</v>
          </cell>
          <cell r="I32" t="str">
            <v>NF</v>
          </cell>
          <cell r="J32" t="str">
            <v>NF</v>
          </cell>
          <cell r="K32" t="str">
            <v>NF</v>
          </cell>
          <cell r="L32" t="str">
            <v>NF</v>
          </cell>
          <cell r="M32" t="str">
            <v>NF</v>
          </cell>
          <cell r="N32" t="str">
            <v>NF</v>
          </cell>
          <cell r="O32" t="str">
            <v>NF</v>
          </cell>
        </row>
        <row r="33">
          <cell r="B33" t="str">
            <v>KBM-027</v>
          </cell>
          <cell r="C33" t="str">
            <v>LCT. Berkat Karunia 88</v>
          </cell>
          <cell r="D33" t="str">
            <v>FN</v>
          </cell>
          <cell r="E33" t="str">
            <v>FN</v>
          </cell>
          <cell r="F33" t="str">
            <v>FN</v>
          </cell>
          <cell r="G33" t="str">
            <v>FN</v>
          </cell>
          <cell r="H33" t="str">
            <v>FN</v>
          </cell>
          <cell r="I33" t="str">
            <v>FN</v>
          </cell>
          <cell r="J33" t="str">
            <v>FN</v>
          </cell>
          <cell r="K33" t="str">
            <v>FN</v>
          </cell>
          <cell r="L33" t="str">
            <v>FN</v>
          </cell>
          <cell r="M33" t="str">
            <v>FN</v>
          </cell>
          <cell r="N33" t="str">
            <v>FN</v>
          </cell>
          <cell r="O33" t="str">
            <v>FN</v>
          </cell>
        </row>
        <row r="34">
          <cell r="B34" t="str">
            <v>KBM-028</v>
          </cell>
          <cell r="C34" t="str">
            <v>LCT. Total IV</v>
          </cell>
          <cell r="D34" t="str">
            <v>FN</v>
          </cell>
          <cell r="E34" t="str">
            <v>FN</v>
          </cell>
          <cell r="F34" t="str">
            <v>FN</v>
          </cell>
          <cell r="G34" t="str">
            <v>FN</v>
          </cell>
          <cell r="H34" t="str">
            <v>FN</v>
          </cell>
          <cell r="I34" t="str">
            <v>FN</v>
          </cell>
          <cell r="J34" t="str">
            <v>FN</v>
          </cell>
          <cell r="K34" t="str">
            <v>FN</v>
          </cell>
          <cell r="L34" t="str">
            <v>FN</v>
          </cell>
          <cell r="M34" t="str">
            <v>FN</v>
          </cell>
          <cell r="N34" t="str">
            <v>FN</v>
          </cell>
          <cell r="O34" t="str">
            <v>FN</v>
          </cell>
        </row>
        <row r="35">
          <cell r="B35" t="str">
            <v>KBM-029</v>
          </cell>
          <cell r="C35" t="str">
            <v>BG. Capitol 1801</v>
          </cell>
          <cell r="D35" t="str">
            <v>FN</v>
          </cell>
          <cell r="E35" t="str">
            <v>FN</v>
          </cell>
          <cell r="F35" t="str">
            <v>FN</v>
          </cell>
          <cell r="G35" t="str">
            <v>FN</v>
          </cell>
          <cell r="H35" t="str">
            <v>FN</v>
          </cell>
          <cell r="I35" t="str">
            <v>FN</v>
          </cell>
          <cell r="J35" t="str">
            <v>FN</v>
          </cell>
          <cell r="K35" t="str">
            <v>FN</v>
          </cell>
          <cell r="L35" t="str">
            <v>FN</v>
          </cell>
          <cell r="M35" t="str">
            <v>FN</v>
          </cell>
          <cell r="N35" t="str">
            <v>FN</v>
          </cell>
          <cell r="O35" t="str">
            <v>FN</v>
          </cell>
        </row>
        <row r="36">
          <cell r="B36" t="str">
            <v>KMB-27</v>
          </cell>
          <cell r="C36" t="str">
            <v>LCT. Total IV</v>
          </cell>
          <cell r="D36" t="str">
            <v>FN</v>
          </cell>
          <cell r="E36" t="str">
            <v>FN</v>
          </cell>
          <cell r="F36" t="str">
            <v>FN</v>
          </cell>
          <cell r="G36" t="str">
            <v>FN</v>
          </cell>
          <cell r="H36" t="str">
            <v>FN</v>
          </cell>
          <cell r="I36" t="str">
            <v>FN</v>
          </cell>
          <cell r="J36" t="str">
            <v>FN</v>
          </cell>
          <cell r="K36" t="str">
            <v>FN</v>
          </cell>
          <cell r="L36" t="str">
            <v>FN</v>
          </cell>
          <cell r="M36" t="str">
            <v>FN</v>
          </cell>
          <cell r="N36" t="str">
            <v>FN</v>
          </cell>
          <cell r="O36" t="str">
            <v>FN</v>
          </cell>
        </row>
        <row r="37">
          <cell r="B37" t="str">
            <v>KMB-28</v>
          </cell>
          <cell r="C37" t="str">
            <v>LCT. Berkat Karunia 88</v>
          </cell>
          <cell r="D37" t="str">
            <v>FN</v>
          </cell>
          <cell r="E37" t="str">
            <v>FN</v>
          </cell>
          <cell r="F37" t="str">
            <v>FN</v>
          </cell>
          <cell r="G37" t="str">
            <v>FN</v>
          </cell>
          <cell r="H37" t="str">
            <v>FN</v>
          </cell>
          <cell r="I37" t="str">
            <v>FN</v>
          </cell>
          <cell r="J37" t="str">
            <v>FN</v>
          </cell>
          <cell r="K37" t="str">
            <v>FN</v>
          </cell>
          <cell r="L37" t="str">
            <v>FN</v>
          </cell>
          <cell r="M37" t="str">
            <v>FN</v>
          </cell>
          <cell r="N37" t="str">
            <v>FN</v>
          </cell>
          <cell r="O37" t="str">
            <v>FN</v>
          </cell>
        </row>
        <row r="38">
          <cell r="B38" t="str">
            <v>KMB-29</v>
          </cell>
          <cell r="C38" t="str">
            <v>BG. Capitol 1801</v>
          </cell>
          <cell r="D38" t="str">
            <v>FN</v>
          </cell>
          <cell r="E38" t="str">
            <v>FN</v>
          </cell>
          <cell r="F38" t="str">
            <v>FN</v>
          </cell>
          <cell r="G38" t="str">
            <v>FN</v>
          </cell>
          <cell r="H38" t="str">
            <v>FN</v>
          </cell>
          <cell r="I38" t="str">
            <v>FN</v>
          </cell>
          <cell r="J38" t="str">
            <v>FN</v>
          </cell>
          <cell r="K38" t="str">
            <v>FN</v>
          </cell>
          <cell r="L38" t="str">
            <v>FN</v>
          </cell>
          <cell r="M38" t="str">
            <v>FN</v>
          </cell>
          <cell r="N38" t="str">
            <v>FN</v>
          </cell>
          <cell r="O38" t="str">
            <v>FN</v>
          </cell>
        </row>
        <row r="39">
          <cell r="B39" t="str">
            <v>KP-0001</v>
          </cell>
          <cell r="C39" t="str">
            <v>Karyawan Kantor</v>
          </cell>
          <cell r="D39" t="str">
            <v>NF</v>
          </cell>
          <cell r="E39" t="str">
            <v>NF</v>
          </cell>
          <cell r="F39" t="str">
            <v>NF</v>
          </cell>
          <cell r="G39" t="str">
            <v>NF</v>
          </cell>
          <cell r="H39" t="str">
            <v>NF</v>
          </cell>
          <cell r="I39" t="str">
            <v>NF</v>
          </cell>
          <cell r="J39" t="str">
            <v>NF</v>
          </cell>
          <cell r="K39" t="str">
            <v>NF</v>
          </cell>
          <cell r="L39" t="str">
            <v>NF</v>
          </cell>
          <cell r="M39" t="str">
            <v>NF</v>
          </cell>
          <cell r="N39" t="str">
            <v>NF</v>
          </cell>
          <cell r="O39" t="str">
            <v>NF</v>
          </cell>
        </row>
        <row r="40">
          <cell r="B40" t="str">
            <v>KP-0002</v>
          </cell>
          <cell r="C40" t="str">
            <v>BG. WHORTY MARINER II</v>
          </cell>
          <cell r="D40" t="str">
            <v>NF</v>
          </cell>
          <cell r="E40" t="str">
            <v>NF</v>
          </cell>
          <cell r="F40" t="str">
            <v>NF</v>
          </cell>
          <cell r="G40" t="str">
            <v>NF</v>
          </cell>
          <cell r="H40" t="str">
            <v>NF</v>
          </cell>
          <cell r="I40" t="str">
            <v>NF</v>
          </cell>
          <cell r="J40" t="str">
            <v>NF</v>
          </cell>
          <cell r="K40" t="str">
            <v>NF</v>
          </cell>
          <cell r="L40" t="str">
            <v>NF</v>
          </cell>
          <cell r="M40" t="str">
            <v>NF</v>
          </cell>
          <cell r="N40" t="str">
            <v>NF</v>
          </cell>
          <cell r="O40" t="str">
            <v>NF</v>
          </cell>
        </row>
        <row r="41">
          <cell r="B41" t="str">
            <v>KP-0003</v>
          </cell>
          <cell r="C41" t="str">
            <v>BG. ASL 19</v>
          </cell>
          <cell r="D41" t="str">
            <v>NF</v>
          </cell>
          <cell r="E41" t="str">
            <v>NF</v>
          </cell>
          <cell r="F41" t="str">
            <v>NF</v>
          </cell>
          <cell r="G41" t="str">
            <v>NF</v>
          </cell>
          <cell r="H41" t="str">
            <v>NF</v>
          </cell>
          <cell r="I41" t="str">
            <v>NF</v>
          </cell>
          <cell r="J41" t="str">
            <v>NF</v>
          </cell>
          <cell r="K41" t="str">
            <v>NF</v>
          </cell>
          <cell r="L41" t="str">
            <v>NF</v>
          </cell>
          <cell r="M41" t="str">
            <v>NF</v>
          </cell>
          <cell r="N41" t="str">
            <v>NF</v>
          </cell>
          <cell r="O41" t="str">
            <v>NF</v>
          </cell>
        </row>
        <row r="42">
          <cell r="B42" t="str">
            <v>KP-0004</v>
          </cell>
          <cell r="C42" t="str">
            <v>AMERICAN CRANE 999C - ASL 03</v>
          </cell>
          <cell r="D42" t="str">
            <v>NF</v>
          </cell>
          <cell r="E42" t="str">
            <v>NF</v>
          </cell>
          <cell r="F42" t="str">
            <v>NF</v>
          </cell>
          <cell r="G42" t="str">
            <v>NF</v>
          </cell>
          <cell r="H42" t="str">
            <v>NF</v>
          </cell>
          <cell r="I42" t="str">
            <v>NF</v>
          </cell>
          <cell r="J42" t="str">
            <v>NF</v>
          </cell>
          <cell r="K42" t="str">
            <v>NF</v>
          </cell>
          <cell r="L42" t="str">
            <v>NF</v>
          </cell>
          <cell r="M42" t="str">
            <v>NF</v>
          </cell>
          <cell r="N42" t="str">
            <v>NF</v>
          </cell>
          <cell r="O42" t="str">
            <v>NF</v>
          </cell>
        </row>
        <row r="43">
          <cell r="B43" t="str">
            <v>KP-0005</v>
          </cell>
          <cell r="C43" t="str">
            <v>AMERICAN CRANE 9260 - ASL 12</v>
          </cell>
          <cell r="D43" t="str">
            <v>NF</v>
          </cell>
          <cell r="E43" t="str">
            <v>NF</v>
          </cell>
          <cell r="F43" t="str">
            <v>NF</v>
          </cell>
          <cell r="G43" t="str">
            <v>NF</v>
          </cell>
          <cell r="H43" t="str">
            <v>NF</v>
          </cell>
          <cell r="I43" t="str">
            <v>NF</v>
          </cell>
          <cell r="J43" t="str">
            <v>NF</v>
          </cell>
          <cell r="K43" t="str">
            <v>NF</v>
          </cell>
          <cell r="L43" t="str">
            <v>NF</v>
          </cell>
          <cell r="M43" t="str">
            <v>NF</v>
          </cell>
          <cell r="N43" t="str">
            <v>NF</v>
          </cell>
          <cell r="O43" t="str">
            <v>NF</v>
          </cell>
        </row>
        <row r="44">
          <cell r="B44" t="str">
            <v>KP-0006</v>
          </cell>
          <cell r="C44" t="str">
            <v>HB. ASL PRIMA VII</v>
          </cell>
          <cell r="D44" t="str">
            <v>FN</v>
          </cell>
          <cell r="E44" t="str">
            <v>FN</v>
          </cell>
          <cell r="F44" t="str">
            <v>FN</v>
          </cell>
          <cell r="G44" t="str">
            <v>FN</v>
          </cell>
          <cell r="H44" t="str">
            <v>FN</v>
          </cell>
          <cell r="I44" t="str">
            <v>FN</v>
          </cell>
          <cell r="J44" t="str">
            <v>FN</v>
          </cell>
          <cell r="K44" t="str">
            <v>FN</v>
          </cell>
          <cell r="L44" t="str">
            <v>FN</v>
          </cell>
          <cell r="M44" t="str">
            <v>FN</v>
          </cell>
          <cell r="N44" t="str">
            <v>FN</v>
          </cell>
          <cell r="O44" t="str">
            <v>FN</v>
          </cell>
        </row>
        <row r="45">
          <cell r="B45" t="str">
            <v>KP-0007</v>
          </cell>
          <cell r="C45" t="str">
            <v>HB. ASL PRIMA VIII</v>
          </cell>
          <cell r="D45" t="str">
            <v>NF</v>
          </cell>
          <cell r="E45" t="str">
            <v>NF</v>
          </cell>
          <cell r="F45" t="str">
            <v>NF</v>
          </cell>
          <cell r="G45" t="str">
            <v>NF</v>
          </cell>
          <cell r="H45" t="str">
            <v>NF</v>
          </cell>
          <cell r="I45" t="str">
            <v>NF</v>
          </cell>
          <cell r="J45" t="str">
            <v>NF</v>
          </cell>
          <cell r="K45" t="str">
            <v>NF</v>
          </cell>
          <cell r="L45" t="str">
            <v>NF</v>
          </cell>
          <cell r="M45" t="str">
            <v>NF</v>
          </cell>
          <cell r="N45" t="str">
            <v>NF</v>
          </cell>
          <cell r="O45" t="str">
            <v>NF</v>
          </cell>
        </row>
        <row r="46">
          <cell r="B46" t="str">
            <v>KP-0008</v>
          </cell>
          <cell r="C46" t="str">
            <v>CB. ASL 28</v>
          </cell>
          <cell r="D46" t="str">
            <v>FN</v>
          </cell>
          <cell r="E46" t="str">
            <v>FN</v>
          </cell>
          <cell r="F46" t="str">
            <v>FN</v>
          </cell>
          <cell r="G46" t="str">
            <v>FN</v>
          </cell>
          <cell r="H46" t="str">
            <v>FN</v>
          </cell>
          <cell r="I46" t="str">
            <v>FN</v>
          </cell>
          <cell r="J46" t="str">
            <v>FN</v>
          </cell>
          <cell r="K46" t="str">
            <v>FN</v>
          </cell>
          <cell r="L46" t="str">
            <v>FN</v>
          </cell>
          <cell r="M46" t="str">
            <v>FN</v>
          </cell>
          <cell r="N46" t="str">
            <v>FN</v>
          </cell>
          <cell r="O46" t="str">
            <v>FN</v>
          </cell>
        </row>
        <row r="47">
          <cell r="B47" t="str">
            <v>KP-0009</v>
          </cell>
          <cell r="C47" t="str">
            <v>BG. ASL IX</v>
          </cell>
          <cell r="D47" t="str">
            <v>NF</v>
          </cell>
          <cell r="E47" t="str">
            <v>NF</v>
          </cell>
          <cell r="F47" t="str">
            <v>NF</v>
          </cell>
          <cell r="G47" t="str">
            <v>NF</v>
          </cell>
          <cell r="H47" t="str">
            <v>NF</v>
          </cell>
          <cell r="I47" t="str">
            <v>NF</v>
          </cell>
          <cell r="J47" t="str">
            <v>NF</v>
          </cell>
          <cell r="K47" t="str">
            <v>NF</v>
          </cell>
          <cell r="L47" t="str">
            <v>NF</v>
          </cell>
          <cell r="M47" t="str">
            <v>NF</v>
          </cell>
          <cell r="N47" t="str">
            <v>NF</v>
          </cell>
          <cell r="O47" t="str">
            <v>NF</v>
          </cell>
        </row>
        <row r="48">
          <cell r="B48" t="str">
            <v>KP-0010</v>
          </cell>
          <cell r="C48" t="str">
            <v>BG. ASL 37</v>
          </cell>
          <cell r="D48" t="str">
            <v>NF</v>
          </cell>
          <cell r="E48" t="str">
            <v>NF</v>
          </cell>
          <cell r="F48" t="str">
            <v>NF</v>
          </cell>
          <cell r="G48" t="str">
            <v>NF</v>
          </cell>
          <cell r="H48" t="str">
            <v>NF</v>
          </cell>
          <cell r="I48" t="str">
            <v>NF</v>
          </cell>
          <cell r="J48" t="str">
            <v>NF</v>
          </cell>
          <cell r="K48" t="str">
            <v>NF</v>
          </cell>
          <cell r="L48" t="str">
            <v>NF</v>
          </cell>
          <cell r="M48" t="str">
            <v>NF</v>
          </cell>
          <cell r="N48" t="str">
            <v>NF</v>
          </cell>
          <cell r="O48" t="str">
            <v>NF</v>
          </cell>
        </row>
        <row r="49">
          <cell r="B49" t="str">
            <v>KP-0011</v>
          </cell>
          <cell r="C49" t="str">
            <v>AMERICAN CRANE 5299 - ASL 01</v>
          </cell>
          <cell r="D49" t="str">
            <v>NF</v>
          </cell>
          <cell r="E49" t="str">
            <v>NF</v>
          </cell>
          <cell r="F49" t="str">
            <v>NF</v>
          </cell>
          <cell r="G49" t="str">
            <v>NF</v>
          </cell>
          <cell r="H49" t="str">
            <v>NF</v>
          </cell>
          <cell r="I49" t="str">
            <v>NF</v>
          </cell>
          <cell r="J49" t="str">
            <v>NF</v>
          </cell>
          <cell r="K49" t="str">
            <v>NF</v>
          </cell>
          <cell r="L49" t="str">
            <v>NF</v>
          </cell>
          <cell r="M49" t="str">
            <v>NF</v>
          </cell>
          <cell r="N49" t="str">
            <v>NF</v>
          </cell>
          <cell r="O49" t="str">
            <v>NF</v>
          </cell>
        </row>
        <row r="50">
          <cell r="B50" t="str">
            <v>KP-0012</v>
          </cell>
          <cell r="C50" t="str">
            <v>HB. TMN III EX DOOR I</v>
          </cell>
          <cell r="D50" t="str">
            <v>NF</v>
          </cell>
          <cell r="E50" t="str">
            <v>NF</v>
          </cell>
          <cell r="F50" t="str">
            <v>NF</v>
          </cell>
          <cell r="G50" t="str">
            <v>NF</v>
          </cell>
          <cell r="H50" t="str">
            <v>NF</v>
          </cell>
          <cell r="I50" t="str">
            <v>NF</v>
          </cell>
          <cell r="J50" t="str">
            <v>NF</v>
          </cell>
          <cell r="K50" t="str">
            <v>NF</v>
          </cell>
          <cell r="L50" t="str">
            <v>NF</v>
          </cell>
          <cell r="M50" t="str">
            <v>NF</v>
          </cell>
          <cell r="N50" t="str">
            <v>NF</v>
          </cell>
          <cell r="O50" t="str">
            <v>NF</v>
          </cell>
        </row>
        <row r="51">
          <cell r="B51" t="str">
            <v>KP-0013</v>
          </cell>
          <cell r="C51" t="str">
            <v>HB. TMN IV EX DOOR IV</v>
          </cell>
          <cell r="D51" t="str">
            <v>NF</v>
          </cell>
          <cell r="E51" t="str">
            <v>NF</v>
          </cell>
          <cell r="F51" t="str">
            <v>NF</v>
          </cell>
          <cell r="G51" t="str">
            <v>NF</v>
          </cell>
          <cell r="H51" t="str">
            <v>NF</v>
          </cell>
          <cell r="I51" t="str">
            <v>NF</v>
          </cell>
          <cell r="J51" t="str">
            <v>NF</v>
          </cell>
          <cell r="K51" t="str">
            <v>NF</v>
          </cell>
          <cell r="L51" t="str">
            <v>NF</v>
          </cell>
          <cell r="M51" t="str">
            <v>NF</v>
          </cell>
          <cell r="N51" t="str">
            <v>NF</v>
          </cell>
          <cell r="O51" t="str">
            <v>NF</v>
          </cell>
        </row>
        <row r="52">
          <cell r="B52" t="str">
            <v>KP-0014</v>
          </cell>
          <cell r="C52" t="str">
            <v>HB. MG I</v>
          </cell>
          <cell r="D52" t="str">
            <v>NF</v>
          </cell>
          <cell r="E52" t="str">
            <v>NF</v>
          </cell>
          <cell r="F52" t="str">
            <v>NF</v>
          </cell>
          <cell r="G52" t="str">
            <v>NF</v>
          </cell>
          <cell r="H52" t="str">
            <v>NF</v>
          </cell>
          <cell r="I52" t="str">
            <v>NF</v>
          </cell>
          <cell r="J52" t="str">
            <v>NF</v>
          </cell>
          <cell r="K52" t="str">
            <v>NF</v>
          </cell>
          <cell r="L52" t="str">
            <v>NF</v>
          </cell>
          <cell r="M52" t="str">
            <v>NF</v>
          </cell>
          <cell r="N52" t="str">
            <v>NF</v>
          </cell>
          <cell r="O52" t="str">
            <v>NF</v>
          </cell>
        </row>
        <row r="53">
          <cell r="B53" t="str">
            <v>KP-0015</v>
          </cell>
          <cell r="C53" t="str">
            <v>HB. MG II</v>
          </cell>
          <cell r="D53" t="str">
            <v>NF</v>
          </cell>
          <cell r="E53" t="str">
            <v>NF</v>
          </cell>
          <cell r="F53" t="str">
            <v>NF</v>
          </cell>
          <cell r="G53" t="str">
            <v>NF</v>
          </cell>
          <cell r="H53" t="str">
            <v>NF</v>
          </cell>
          <cell r="I53" t="str">
            <v>NF</v>
          </cell>
          <cell r="J53" t="str">
            <v>NF</v>
          </cell>
          <cell r="K53" t="str">
            <v>NF</v>
          </cell>
          <cell r="L53" t="str">
            <v>NF</v>
          </cell>
          <cell r="M53" t="str">
            <v>NF</v>
          </cell>
          <cell r="N53" t="str">
            <v>NF</v>
          </cell>
          <cell r="O53" t="str">
            <v>NF</v>
          </cell>
        </row>
        <row r="54">
          <cell r="B54" t="str">
            <v>KP-0016</v>
          </cell>
          <cell r="C54" t="str">
            <v>HB. MG III</v>
          </cell>
          <cell r="D54" t="str">
            <v>NF</v>
          </cell>
          <cell r="E54" t="str">
            <v>NF</v>
          </cell>
          <cell r="F54" t="str">
            <v>NF</v>
          </cell>
          <cell r="G54" t="str">
            <v>NF</v>
          </cell>
          <cell r="H54" t="str">
            <v>NF</v>
          </cell>
          <cell r="I54" t="str">
            <v>NF</v>
          </cell>
          <cell r="J54" t="str">
            <v>NF</v>
          </cell>
          <cell r="K54" t="str">
            <v>NF</v>
          </cell>
          <cell r="L54" t="str">
            <v>NF</v>
          </cell>
          <cell r="M54" t="str">
            <v>NF</v>
          </cell>
          <cell r="N54" t="str">
            <v>NF</v>
          </cell>
          <cell r="O54" t="str">
            <v>NF</v>
          </cell>
        </row>
        <row r="55">
          <cell r="B55" t="str">
            <v>KP-0017</v>
          </cell>
          <cell r="C55" t="str">
            <v>TB. ASL BINTANG</v>
          </cell>
          <cell r="D55" t="str">
            <v>FN</v>
          </cell>
          <cell r="E55" t="str">
            <v>FN</v>
          </cell>
          <cell r="F55" t="str">
            <v>FN</v>
          </cell>
          <cell r="G55" t="str">
            <v>FN</v>
          </cell>
          <cell r="H55" t="str">
            <v>FN</v>
          </cell>
          <cell r="I55" t="str">
            <v>FN</v>
          </cell>
          <cell r="J55" t="str">
            <v>FN</v>
          </cell>
          <cell r="K55" t="str">
            <v>FN</v>
          </cell>
          <cell r="L55" t="str">
            <v>FN</v>
          </cell>
          <cell r="M55" t="str">
            <v>FN</v>
          </cell>
          <cell r="N55" t="str">
            <v>FN</v>
          </cell>
          <cell r="O55" t="str">
            <v>FN</v>
          </cell>
        </row>
        <row r="56">
          <cell r="B56" t="str">
            <v>KP-0018</v>
          </cell>
          <cell r="C56" t="str">
            <v>HB. MG IV</v>
          </cell>
          <cell r="D56" t="str">
            <v>NF</v>
          </cell>
          <cell r="E56" t="str">
            <v>NF</v>
          </cell>
          <cell r="F56" t="str">
            <v>NF</v>
          </cell>
          <cell r="G56" t="str">
            <v>NF</v>
          </cell>
          <cell r="H56" t="str">
            <v>NF</v>
          </cell>
          <cell r="I56" t="str">
            <v>NF</v>
          </cell>
          <cell r="J56" t="str">
            <v>NF</v>
          </cell>
          <cell r="K56" t="str">
            <v>NF</v>
          </cell>
          <cell r="L56" t="str">
            <v>NF</v>
          </cell>
          <cell r="M56" t="str">
            <v>NF</v>
          </cell>
          <cell r="N56" t="str">
            <v>NF</v>
          </cell>
          <cell r="O56" t="str">
            <v>NF</v>
          </cell>
        </row>
        <row r="57">
          <cell r="B57" t="str">
            <v>KP-0019</v>
          </cell>
          <cell r="C57" t="str">
            <v>HB. MG VI</v>
          </cell>
          <cell r="D57" t="str">
            <v>FN</v>
          </cell>
          <cell r="E57" t="str">
            <v>FN</v>
          </cell>
          <cell r="F57" t="str">
            <v>FN</v>
          </cell>
          <cell r="G57" t="str">
            <v>FN</v>
          </cell>
          <cell r="H57" t="str">
            <v>FN</v>
          </cell>
          <cell r="I57" t="str">
            <v>FN</v>
          </cell>
          <cell r="J57" t="str">
            <v>FN</v>
          </cell>
          <cell r="K57" t="str">
            <v>FN</v>
          </cell>
          <cell r="L57" t="str">
            <v>FN</v>
          </cell>
          <cell r="M57" t="str">
            <v>FN</v>
          </cell>
          <cell r="N57" t="str">
            <v>FN</v>
          </cell>
          <cell r="O57" t="str">
            <v>FN</v>
          </cell>
        </row>
        <row r="58">
          <cell r="B58" t="str">
            <v>KP-0020</v>
          </cell>
          <cell r="C58" t="str">
            <v>HB. MG VII</v>
          </cell>
          <cell r="D58" t="str">
            <v>NF</v>
          </cell>
          <cell r="E58" t="str">
            <v>NF</v>
          </cell>
          <cell r="F58" t="str">
            <v>NF</v>
          </cell>
          <cell r="G58" t="str">
            <v>NF</v>
          </cell>
          <cell r="H58" t="str">
            <v>NF</v>
          </cell>
          <cell r="I58" t="str">
            <v>NF</v>
          </cell>
          <cell r="J58" t="str">
            <v>NF</v>
          </cell>
          <cell r="K58" t="str">
            <v>NF</v>
          </cell>
          <cell r="L58" t="str">
            <v>NF</v>
          </cell>
          <cell r="M58" t="str">
            <v>NF</v>
          </cell>
          <cell r="N58" t="str">
            <v>NF</v>
          </cell>
          <cell r="O58" t="str">
            <v>NF</v>
          </cell>
        </row>
        <row r="59">
          <cell r="B59" t="str">
            <v>KP-0021</v>
          </cell>
          <cell r="C59" t="str">
            <v>HB. MG V</v>
          </cell>
          <cell r="D59" t="str">
            <v>NF</v>
          </cell>
          <cell r="E59" t="str">
            <v>NF</v>
          </cell>
          <cell r="F59" t="str">
            <v>NF</v>
          </cell>
          <cell r="G59" t="str">
            <v>NF</v>
          </cell>
          <cell r="H59" t="str">
            <v>NF</v>
          </cell>
          <cell r="I59" t="str">
            <v>NF</v>
          </cell>
          <cell r="J59" t="str">
            <v>NF</v>
          </cell>
          <cell r="K59" t="str">
            <v>NF</v>
          </cell>
          <cell r="L59" t="str">
            <v>NF</v>
          </cell>
          <cell r="M59" t="str">
            <v>NF</v>
          </cell>
          <cell r="N59" t="str">
            <v>NF</v>
          </cell>
          <cell r="O59" t="str">
            <v>NF</v>
          </cell>
        </row>
        <row r="60">
          <cell r="B60" t="str">
            <v>KP-0022</v>
          </cell>
          <cell r="C60" t="str">
            <v>HB. MG VIII</v>
          </cell>
          <cell r="D60" t="str">
            <v>NF</v>
          </cell>
          <cell r="E60" t="str">
            <v>NF</v>
          </cell>
          <cell r="F60" t="str">
            <v>NF</v>
          </cell>
          <cell r="G60" t="str">
            <v>NF</v>
          </cell>
          <cell r="H60" t="str">
            <v>NF</v>
          </cell>
          <cell r="I60" t="str">
            <v>NF</v>
          </cell>
          <cell r="J60" t="str">
            <v>NF</v>
          </cell>
          <cell r="K60" t="str">
            <v>NF</v>
          </cell>
          <cell r="L60" t="str">
            <v>NF</v>
          </cell>
          <cell r="M60" t="str">
            <v>NF</v>
          </cell>
          <cell r="N60" t="str">
            <v>NF</v>
          </cell>
          <cell r="O60" t="str">
            <v>NF</v>
          </cell>
        </row>
        <row r="61">
          <cell r="B61" t="str">
            <v>KP-0023</v>
          </cell>
          <cell r="C61" t="str">
            <v>CB. ASL 42</v>
          </cell>
          <cell r="D61" t="str">
            <v>NF</v>
          </cell>
          <cell r="E61" t="str">
            <v>NF</v>
          </cell>
          <cell r="F61" t="str">
            <v>NF</v>
          </cell>
          <cell r="G61" t="str">
            <v>NF</v>
          </cell>
          <cell r="H61" t="str">
            <v>NF</v>
          </cell>
          <cell r="I61" t="str">
            <v>NF</v>
          </cell>
          <cell r="J61" t="str">
            <v>NF</v>
          </cell>
          <cell r="K61" t="str">
            <v>NF</v>
          </cell>
          <cell r="L61" t="str">
            <v>NF</v>
          </cell>
          <cell r="M61" t="str">
            <v>NF</v>
          </cell>
          <cell r="N61" t="str">
            <v>NF</v>
          </cell>
          <cell r="O61" t="str">
            <v>FN</v>
          </cell>
        </row>
        <row r="62">
          <cell r="B62" t="str">
            <v>KP-0024</v>
          </cell>
          <cell r="C62" t="str">
            <v>HB. MG IX</v>
          </cell>
          <cell r="D62" t="str">
            <v>NF</v>
          </cell>
          <cell r="E62" t="str">
            <v>NF</v>
          </cell>
          <cell r="F62" t="str">
            <v>NF</v>
          </cell>
          <cell r="G62" t="str">
            <v>NF</v>
          </cell>
          <cell r="H62" t="str">
            <v>NF</v>
          </cell>
          <cell r="I62" t="str">
            <v>NF</v>
          </cell>
          <cell r="J62" t="str">
            <v>NF</v>
          </cell>
          <cell r="K62" t="str">
            <v>NF</v>
          </cell>
          <cell r="L62" t="str">
            <v>NF</v>
          </cell>
          <cell r="M62" t="str">
            <v>NF</v>
          </cell>
          <cell r="N62" t="str">
            <v>NF</v>
          </cell>
          <cell r="O62" t="str">
            <v>NF</v>
          </cell>
        </row>
        <row r="63">
          <cell r="B63" t="str">
            <v>KP-0025</v>
          </cell>
          <cell r="C63" t="str">
            <v>LCT. TOTAL I</v>
          </cell>
          <cell r="D63" t="str">
            <v>FN</v>
          </cell>
          <cell r="E63" t="str">
            <v>FN</v>
          </cell>
          <cell r="F63" t="str">
            <v>FN</v>
          </cell>
          <cell r="G63" t="str">
            <v>FN</v>
          </cell>
          <cell r="H63" t="str">
            <v>FN</v>
          </cell>
          <cell r="I63" t="str">
            <v>FN</v>
          </cell>
          <cell r="J63" t="str">
            <v>FN</v>
          </cell>
          <cell r="K63" t="str">
            <v>FN</v>
          </cell>
          <cell r="L63" t="str">
            <v>FN</v>
          </cell>
          <cell r="M63" t="str">
            <v>FN</v>
          </cell>
          <cell r="N63" t="str">
            <v>FN</v>
          </cell>
          <cell r="O63" t="str">
            <v>FN</v>
          </cell>
        </row>
        <row r="64">
          <cell r="B64" t="str">
            <v>KP-0026</v>
          </cell>
          <cell r="C64" t="str">
            <v>LCT. TOTAL II</v>
          </cell>
          <cell r="D64" t="str">
            <v>FN</v>
          </cell>
          <cell r="E64" t="str">
            <v>FN</v>
          </cell>
          <cell r="F64" t="str">
            <v>FN</v>
          </cell>
          <cell r="G64" t="str">
            <v>FN</v>
          </cell>
          <cell r="H64" t="str">
            <v>FN</v>
          </cell>
          <cell r="I64" t="str">
            <v>FN</v>
          </cell>
          <cell r="J64" t="str">
            <v>FN</v>
          </cell>
          <cell r="K64" t="str">
            <v>FN</v>
          </cell>
          <cell r="L64" t="str">
            <v>FN</v>
          </cell>
          <cell r="M64" t="str">
            <v>FN</v>
          </cell>
          <cell r="N64" t="str">
            <v>FN</v>
          </cell>
          <cell r="O64" t="str">
            <v>FN</v>
          </cell>
        </row>
        <row r="65">
          <cell r="B65" t="str">
            <v>KP-0027</v>
          </cell>
          <cell r="C65" t="str">
            <v>LCT. TOTAL III</v>
          </cell>
          <cell r="D65" t="str">
            <v>FN</v>
          </cell>
          <cell r="E65" t="str">
            <v>FN</v>
          </cell>
          <cell r="F65" t="str">
            <v>FN</v>
          </cell>
          <cell r="G65" t="str">
            <v>FN</v>
          </cell>
          <cell r="H65" t="str">
            <v>FN</v>
          </cell>
          <cell r="I65" t="str">
            <v>FN</v>
          </cell>
          <cell r="J65" t="str">
            <v>FN</v>
          </cell>
          <cell r="K65" t="str">
            <v>FN</v>
          </cell>
          <cell r="L65" t="str">
            <v>FN</v>
          </cell>
          <cell r="M65" t="str">
            <v>FN</v>
          </cell>
          <cell r="N65" t="str">
            <v>FN</v>
          </cell>
          <cell r="O65" t="str">
            <v>FN</v>
          </cell>
        </row>
        <row r="66">
          <cell r="B66" t="str">
            <v>KP-0028</v>
          </cell>
          <cell r="C66" t="str">
            <v>TB. ASL PRIMA II</v>
          </cell>
          <cell r="D66" t="str">
            <v>NF</v>
          </cell>
          <cell r="E66" t="str">
            <v>NF</v>
          </cell>
          <cell r="F66" t="str">
            <v>FN</v>
          </cell>
          <cell r="G66" t="str">
            <v>NF</v>
          </cell>
          <cell r="H66" t="str">
            <v>FN</v>
          </cell>
          <cell r="I66" t="str">
            <v>FN</v>
          </cell>
          <cell r="J66" t="str">
            <v>NF</v>
          </cell>
          <cell r="K66" t="str">
            <v>NF</v>
          </cell>
          <cell r="L66" t="str">
            <v>FN</v>
          </cell>
          <cell r="M66" t="str">
            <v>FN</v>
          </cell>
          <cell r="N66" t="str">
            <v>NF</v>
          </cell>
          <cell r="O66" t="str">
            <v>NF</v>
          </cell>
        </row>
        <row r="67">
          <cell r="B67" t="str">
            <v>KP-0029</v>
          </cell>
          <cell r="C67" t="str">
            <v>CB. SM 33</v>
          </cell>
          <cell r="D67" t="str">
            <v>NF</v>
          </cell>
          <cell r="E67" t="str">
            <v>NF</v>
          </cell>
          <cell r="F67" t="str">
            <v>NF</v>
          </cell>
          <cell r="G67" t="str">
            <v>NF</v>
          </cell>
          <cell r="H67" t="str">
            <v>NF</v>
          </cell>
          <cell r="I67" t="str">
            <v>NF</v>
          </cell>
          <cell r="J67" t="str">
            <v>NF</v>
          </cell>
          <cell r="K67" t="str">
            <v>NF</v>
          </cell>
          <cell r="L67" t="str">
            <v>NF</v>
          </cell>
          <cell r="M67" t="str">
            <v>NF</v>
          </cell>
          <cell r="N67" t="str">
            <v>NF</v>
          </cell>
          <cell r="O67" t="str">
            <v>NF</v>
          </cell>
        </row>
        <row r="68">
          <cell r="B68" t="str">
            <v>KP-0030</v>
          </cell>
          <cell r="C68" t="str">
            <v>TB. MANUNGGAL II</v>
          </cell>
          <cell r="D68" t="str">
            <v>FN</v>
          </cell>
          <cell r="E68" t="str">
            <v>FN</v>
          </cell>
          <cell r="F68" t="str">
            <v>FN</v>
          </cell>
          <cell r="G68" t="str">
            <v>FN</v>
          </cell>
          <cell r="H68" t="str">
            <v>FN</v>
          </cell>
          <cell r="I68" t="str">
            <v>FN</v>
          </cell>
          <cell r="J68" t="str">
            <v>FN</v>
          </cell>
          <cell r="K68" t="str">
            <v>FN</v>
          </cell>
          <cell r="L68" t="str">
            <v>FN</v>
          </cell>
          <cell r="M68" t="str">
            <v>FN</v>
          </cell>
          <cell r="N68" t="str">
            <v>FN</v>
          </cell>
          <cell r="O68" t="str">
            <v>FN</v>
          </cell>
        </row>
        <row r="69">
          <cell r="B69" t="str">
            <v>KP-0031</v>
          </cell>
          <cell r="C69" t="str">
            <v>SB.WAHANA 09</v>
          </cell>
          <cell r="D69" t="str">
            <v>NF</v>
          </cell>
          <cell r="E69" t="str">
            <v>NF</v>
          </cell>
          <cell r="F69" t="str">
            <v>NF</v>
          </cell>
          <cell r="G69" t="str">
            <v>NF</v>
          </cell>
          <cell r="H69" t="str">
            <v>NF</v>
          </cell>
          <cell r="I69" t="str">
            <v>NF</v>
          </cell>
          <cell r="J69" t="str">
            <v>NF</v>
          </cell>
          <cell r="K69" t="str">
            <v>NF</v>
          </cell>
          <cell r="L69" t="str">
            <v>NF</v>
          </cell>
          <cell r="M69" t="str">
            <v>NF</v>
          </cell>
          <cell r="N69" t="str">
            <v>NF</v>
          </cell>
          <cell r="O69" t="str">
            <v>NF</v>
          </cell>
        </row>
        <row r="70">
          <cell r="B70" t="str">
            <v>KP-0032</v>
          </cell>
          <cell r="C70" t="str">
            <v>HB. ASL PRIMA IX</v>
          </cell>
          <cell r="D70" t="str">
            <v>NF</v>
          </cell>
          <cell r="E70" t="str">
            <v>NF</v>
          </cell>
          <cell r="F70" t="str">
            <v>NF</v>
          </cell>
          <cell r="G70" t="str">
            <v>NF</v>
          </cell>
          <cell r="H70" t="str">
            <v>NF</v>
          </cell>
          <cell r="I70" t="str">
            <v>NF</v>
          </cell>
          <cell r="J70" t="str">
            <v>NF</v>
          </cell>
          <cell r="K70" t="str">
            <v>NF</v>
          </cell>
          <cell r="L70" t="str">
            <v>NF</v>
          </cell>
          <cell r="M70" t="str">
            <v>NF</v>
          </cell>
          <cell r="N70" t="str">
            <v>NF</v>
          </cell>
          <cell r="O70" t="str">
            <v>NF</v>
          </cell>
        </row>
        <row r="71">
          <cell r="B71" t="str">
            <v>KP-0033</v>
          </cell>
          <cell r="C71" t="str">
            <v>HB. ASL PRIMA X</v>
          </cell>
          <cell r="D71" t="str">
            <v>NF</v>
          </cell>
          <cell r="E71" t="str">
            <v>NF</v>
          </cell>
          <cell r="F71" t="str">
            <v>NF</v>
          </cell>
          <cell r="G71" t="str">
            <v>NF</v>
          </cell>
          <cell r="H71" t="str">
            <v>NF</v>
          </cell>
          <cell r="I71" t="str">
            <v>NF</v>
          </cell>
          <cell r="J71" t="str">
            <v>NF</v>
          </cell>
          <cell r="K71" t="str">
            <v>NF</v>
          </cell>
          <cell r="L71" t="str">
            <v>NF</v>
          </cell>
          <cell r="M71" t="str">
            <v>NF</v>
          </cell>
          <cell r="N71" t="str">
            <v>NF</v>
          </cell>
          <cell r="O71" t="str">
            <v>NF</v>
          </cell>
        </row>
        <row r="72">
          <cell r="B72" t="str">
            <v>KP-0034</v>
          </cell>
          <cell r="C72" t="str">
            <v>TB. ASL PRIMA VI</v>
          </cell>
          <cell r="D72" t="str">
            <v>FN</v>
          </cell>
          <cell r="E72" t="str">
            <v>FN</v>
          </cell>
          <cell r="F72" t="str">
            <v>FN</v>
          </cell>
          <cell r="G72" t="str">
            <v>FN</v>
          </cell>
          <cell r="H72" t="str">
            <v>FN</v>
          </cell>
          <cell r="I72" t="str">
            <v>FN</v>
          </cell>
          <cell r="J72" t="str">
            <v>FN</v>
          </cell>
          <cell r="K72" t="str">
            <v>FN</v>
          </cell>
          <cell r="L72" t="str">
            <v>FN</v>
          </cell>
          <cell r="M72" t="str">
            <v>FN</v>
          </cell>
          <cell r="N72" t="str">
            <v>FN</v>
          </cell>
          <cell r="O72" t="str">
            <v>FN</v>
          </cell>
        </row>
        <row r="73">
          <cell r="B73" t="str">
            <v>KP-0035</v>
          </cell>
          <cell r="C73" t="str">
            <v>LCT. TOTAL FINA ELF</v>
          </cell>
          <cell r="D73" t="str">
            <v>NF</v>
          </cell>
          <cell r="E73" t="str">
            <v>NF</v>
          </cell>
          <cell r="F73" t="str">
            <v>NF</v>
          </cell>
          <cell r="G73" t="str">
            <v>NF</v>
          </cell>
          <cell r="H73" t="str">
            <v>NF</v>
          </cell>
          <cell r="I73" t="str">
            <v>NF</v>
          </cell>
          <cell r="J73" t="str">
            <v>NF</v>
          </cell>
          <cell r="K73" t="str">
            <v>NF</v>
          </cell>
          <cell r="L73" t="str">
            <v>NF</v>
          </cell>
          <cell r="M73" t="str">
            <v>NF</v>
          </cell>
          <cell r="N73" t="str">
            <v>NF</v>
          </cell>
          <cell r="O73" t="str">
            <v>NF</v>
          </cell>
        </row>
        <row r="74">
          <cell r="B74" t="str">
            <v>KP-0036</v>
          </cell>
          <cell r="C74" t="str">
            <v>FORKLIFT TOYOTA</v>
          </cell>
          <cell r="D74" t="str">
            <v>NF</v>
          </cell>
          <cell r="E74" t="str">
            <v>NF</v>
          </cell>
          <cell r="F74" t="str">
            <v>NF</v>
          </cell>
          <cell r="G74" t="str">
            <v>NF</v>
          </cell>
          <cell r="H74" t="str">
            <v>NF</v>
          </cell>
          <cell r="I74" t="str">
            <v>NF</v>
          </cell>
          <cell r="J74" t="str">
            <v>NF</v>
          </cell>
          <cell r="K74" t="str">
            <v>NF</v>
          </cell>
          <cell r="L74" t="str">
            <v>NF</v>
          </cell>
          <cell r="M74" t="str">
            <v>NF</v>
          </cell>
          <cell r="N74" t="str">
            <v>NF</v>
          </cell>
          <cell r="O74" t="str">
            <v>NF</v>
          </cell>
        </row>
        <row r="75">
          <cell r="B75" t="str">
            <v>KP-0037</v>
          </cell>
          <cell r="C75" t="str">
            <v>HB. SM 121</v>
          </cell>
          <cell r="D75" t="str">
            <v>NF</v>
          </cell>
          <cell r="E75" t="str">
            <v>NF</v>
          </cell>
          <cell r="F75" t="str">
            <v>NF</v>
          </cell>
          <cell r="G75" t="str">
            <v>NF</v>
          </cell>
          <cell r="H75" t="str">
            <v>NF</v>
          </cell>
          <cell r="I75" t="str">
            <v>NF</v>
          </cell>
          <cell r="J75" t="str">
            <v>NF</v>
          </cell>
          <cell r="K75" t="str">
            <v>NF</v>
          </cell>
          <cell r="L75" t="str">
            <v>NF</v>
          </cell>
          <cell r="M75" t="str">
            <v>NF</v>
          </cell>
          <cell r="N75" t="str">
            <v>NF</v>
          </cell>
          <cell r="O75" t="str">
            <v>NF</v>
          </cell>
        </row>
        <row r="76">
          <cell r="B76" t="str">
            <v>KP-0038</v>
          </cell>
          <cell r="C76" t="str">
            <v>HB. SM 122</v>
          </cell>
          <cell r="D76" t="str">
            <v>NF</v>
          </cell>
          <cell r="E76" t="str">
            <v>NF</v>
          </cell>
          <cell r="F76" t="str">
            <v>NF</v>
          </cell>
          <cell r="G76" t="str">
            <v>NF</v>
          </cell>
          <cell r="H76" t="str">
            <v>NF</v>
          </cell>
          <cell r="I76" t="str">
            <v>NF</v>
          </cell>
          <cell r="J76" t="str">
            <v>NF</v>
          </cell>
          <cell r="K76" t="str">
            <v>NF</v>
          </cell>
          <cell r="L76" t="str">
            <v>NF</v>
          </cell>
          <cell r="M76" t="str">
            <v>NF</v>
          </cell>
          <cell r="N76" t="str">
            <v>NF</v>
          </cell>
          <cell r="O76" t="str">
            <v>NF</v>
          </cell>
        </row>
        <row r="77">
          <cell r="B77" t="str">
            <v>KP-0039</v>
          </cell>
          <cell r="C77" t="str">
            <v>TB. ASL HARMONI II</v>
          </cell>
          <cell r="D77" t="str">
            <v>NF</v>
          </cell>
          <cell r="E77" t="str">
            <v>NF</v>
          </cell>
          <cell r="F77" t="str">
            <v>NF</v>
          </cell>
          <cell r="G77" t="str">
            <v>NF</v>
          </cell>
          <cell r="H77" t="str">
            <v>NF</v>
          </cell>
          <cell r="I77" t="str">
            <v>NF</v>
          </cell>
          <cell r="J77" t="str">
            <v>NF</v>
          </cell>
          <cell r="K77" t="str">
            <v>NF</v>
          </cell>
          <cell r="L77" t="str">
            <v>NF</v>
          </cell>
          <cell r="M77" t="str">
            <v>NF</v>
          </cell>
          <cell r="N77" t="str">
            <v>NF</v>
          </cell>
          <cell r="O77" t="str">
            <v>NF</v>
          </cell>
        </row>
        <row r="78">
          <cell r="B78" t="str">
            <v>KP-0040</v>
          </cell>
          <cell r="C78" t="str">
            <v>TB. ASL HARMONI III</v>
          </cell>
          <cell r="D78" t="str">
            <v>NF</v>
          </cell>
          <cell r="E78" t="str">
            <v>NF</v>
          </cell>
          <cell r="F78" t="str">
            <v>NF</v>
          </cell>
          <cell r="G78" t="str">
            <v>NF</v>
          </cell>
          <cell r="H78" t="str">
            <v>NF</v>
          </cell>
          <cell r="I78" t="str">
            <v>NF</v>
          </cell>
          <cell r="J78" t="str">
            <v>NF</v>
          </cell>
          <cell r="K78" t="str">
            <v>NF</v>
          </cell>
          <cell r="L78" t="str">
            <v>NF</v>
          </cell>
          <cell r="M78" t="str">
            <v>NF</v>
          </cell>
          <cell r="N78" t="str">
            <v>NF</v>
          </cell>
          <cell r="O78" t="str">
            <v>NF</v>
          </cell>
        </row>
        <row r="79">
          <cell r="B79" t="str">
            <v>KP-0041</v>
          </cell>
          <cell r="C79" t="str">
            <v>TB. ASL HARMONI V</v>
          </cell>
          <cell r="D79" t="str">
            <v>NF</v>
          </cell>
          <cell r="E79" t="str">
            <v>NF</v>
          </cell>
          <cell r="F79" t="str">
            <v>NF</v>
          </cell>
          <cell r="G79" t="str">
            <v>NF</v>
          </cell>
          <cell r="H79" t="str">
            <v>NF</v>
          </cell>
          <cell r="I79" t="str">
            <v>NF</v>
          </cell>
          <cell r="J79" t="str">
            <v>NF</v>
          </cell>
          <cell r="K79" t="str">
            <v>NF</v>
          </cell>
          <cell r="L79" t="str">
            <v>NF</v>
          </cell>
          <cell r="M79" t="str">
            <v>NF</v>
          </cell>
          <cell r="N79" t="str">
            <v>NF</v>
          </cell>
          <cell r="O79" t="str">
            <v>NF</v>
          </cell>
        </row>
        <row r="80">
          <cell r="B80" t="str">
            <v>KP-0042</v>
          </cell>
          <cell r="C80" t="str">
            <v>LIEBHERR CRANE HS873HD - ASL 9</v>
          </cell>
          <cell r="D80" t="str">
            <v>NF</v>
          </cell>
          <cell r="E80" t="str">
            <v>NF</v>
          </cell>
          <cell r="F80" t="str">
            <v>NF</v>
          </cell>
          <cell r="G80" t="str">
            <v>NF</v>
          </cell>
          <cell r="H80" t="str">
            <v>NF</v>
          </cell>
          <cell r="I80" t="str">
            <v>NF</v>
          </cell>
          <cell r="J80" t="str">
            <v>NF</v>
          </cell>
          <cell r="K80" t="str">
            <v>NF</v>
          </cell>
          <cell r="L80" t="str">
            <v>NF</v>
          </cell>
          <cell r="M80" t="str">
            <v>NF</v>
          </cell>
          <cell r="N80" t="str">
            <v>NF</v>
          </cell>
          <cell r="O80" t="str">
            <v>NF</v>
          </cell>
        </row>
        <row r="81">
          <cell r="B81" t="str">
            <v>KP-0044</v>
          </cell>
          <cell r="C81" t="str">
            <v>LIEBHERR CRANE HS873HD - ASL 10</v>
          </cell>
          <cell r="D81" t="str">
            <v>NF</v>
          </cell>
          <cell r="E81" t="str">
            <v>NF</v>
          </cell>
          <cell r="F81" t="str">
            <v>NF</v>
          </cell>
          <cell r="G81" t="str">
            <v>NF</v>
          </cell>
          <cell r="H81" t="str">
            <v>NF</v>
          </cell>
          <cell r="I81" t="str">
            <v>NF</v>
          </cell>
          <cell r="J81" t="str">
            <v>NF</v>
          </cell>
          <cell r="K81" t="str">
            <v>NF</v>
          </cell>
          <cell r="L81" t="str">
            <v>NF</v>
          </cell>
          <cell r="M81" t="str">
            <v>NF</v>
          </cell>
          <cell r="N81" t="str">
            <v>NF</v>
          </cell>
          <cell r="O81" t="str">
            <v>NF</v>
          </cell>
        </row>
        <row r="82">
          <cell r="B82" t="str">
            <v>KP-0045</v>
          </cell>
          <cell r="C82" t="str">
            <v>TB. ASL PROSPER II</v>
          </cell>
          <cell r="D82" t="str">
            <v>FN</v>
          </cell>
          <cell r="E82" t="str">
            <v>FN</v>
          </cell>
          <cell r="F82" t="str">
            <v>FN</v>
          </cell>
          <cell r="G82" t="str">
            <v>FN</v>
          </cell>
          <cell r="H82" t="str">
            <v>FN</v>
          </cell>
          <cell r="I82" t="str">
            <v>FN</v>
          </cell>
          <cell r="J82" t="str">
            <v>FN</v>
          </cell>
          <cell r="K82" t="str">
            <v>FN</v>
          </cell>
          <cell r="L82" t="str">
            <v>FN</v>
          </cell>
          <cell r="M82" t="str">
            <v>FN</v>
          </cell>
          <cell r="N82" t="str">
            <v>FN</v>
          </cell>
          <cell r="O82" t="str">
            <v>FN</v>
          </cell>
        </row>
        <row r="83">
          <cell r="B83" t="str">
            <v>KP-0046</v>
          </cell>
          <cell r="C83" t="str">
            <v>FTB. ASL 99</v>
          </cell>
          <cell r="D83" t="str">
            <v>FN</v>
          </cell>
          <cell r="E83" t="str">
            <v>FN</v>
          </cell>
          <cell r="F83" t="str">
            <v>FN</v>
          </cell>
          <cell r="G83" t="str">
            <v>FN</v>
          </cell>
          <cell r="H83" t="str">
            <v>FN</v>
          </cell>
          <cell r="I83" t="str">
            <v>FN</v>
          </cell>
          <cell r="J83" t="str">
            <v>FN</v>
          </cell>
          <cell r="K83" t="str">
            <v>FN</v>
          </cell>
          <cell r="L83" t="str">
            <v>FN</v>
          </cell>
          <cell r="M83" t="str">
            <v>FN</v>
          </cell>
          <cell r="N83" t="str">
            <v>FN</v>
          </cell>
          <cell r="O83" t="str">
            <v>FN</v>
          </cell>
        </row>
        <row r="84">
          <cell r="B84" t="str">
            <v>KP-0047</v>
          </cell>
          <cell r="C84" t="str">
            <v>TB. ASL PROSPER III</v>
          </cell>
          <cell r="D84" t="str">
            <v>FN</v>
          </cell>
          <cell r="E84" t="str">
            <v>FN</v>
          </cell>
          <cell r="F84" t="str">
            <v>FN</v>
          </cell>
          <cell r="G84" t="str">
            <v>FN</v>
          </cell>
          <cell r="H84" t="str">
            <v>FN</v>
          </cell>
          <cell r="I84" t="str">
            <v>FN</v>
          </cell>
          <cell r="J84" t="str">
            <v>FN</v>
          </cell>
          <cell r="K84" t="str">
            <v>FN</v>
          </cell>
          <cell r="L84" t="str">
            <v>FN</v>
          </cell>
          <cell r="M84" t="str">
            <v>FN</v>
          </cell>
          <cell r="N84" t="str">
            <v>FN</v>
          </cell>
          <cell r="O84" t="str">
            <v>FN</v>
          </cell>
        </row>
        <row r="85">
          <cell r="B85" t="str">
            <v>KP-0048</v>
          </cell>
          <cell r="C85" t="str">
            <v>CB. JASA MARINE V</v>
          </cell>
          <cell r="D85" t="str">
            <v>NF</v>
          </cell>
          <cell r="E85" t="str">
            <v>NF</v>
          </cell>
          <cell r="F85" t="str">
            <v>FN</v>
          </cell>
          <cell r="G85" t="str">
            <v>NF</v>
          </cell>
          <cell r="H85" t="str">
            <v>NF</v>
          </cell>
          <cell r="I85" t="str">
            <v>NF</v>
          </cell>
          <cell r="J85" t="str">
            <v>NF</v>
          </cell>
          <cell r="K85" t="str">
            <v>FN</v>
          </cell>
          <cell r="L85" t="str">
            <v>FN</v>
          </cell>
          <cell r="M85" t="str">
            <v>FN</v>
          </cell>
          <cell r="N85" t="str">
            <v>FN</v>
          </cell>
          <cell r="O85" t="str">
            <v>FN</v>
          </cell>
        </row>
        <row r="86">
          <cell r="B86" t="str">
            <v>KP-0049</v>
          </cell>
          <cell r="C86" t="str">
            <v>MV. QAL RANGER</v>
          </cell>
          <cell r="D86" t="str">
            <v>FN</v>
          </cell>
          <cell r="E86" t="str">
            <v>FN</v>
          </cell>
          <cell r="F86" t="str">
            <v>FN</v>
          </cell>
          <cell r="G86" t="str">
            <v>NF</v>
          </cell>
          <cell r="H86" t="str">
            <v>FN</v>
          </cell>
          <cell r="I86" t="str">
            <v>FN</v>
          </cell>
          <cell r="J86" t="str">
            <v>FN</v>
          </cell>
          <cell r="K86" t="str">
            <v>FN</v>
          </cell>
          <cell r="L86" t="str">
            <v>FN</v>
          </cell>
          <cell r="M86" t="str">
            <v>FN</v>
          </cell>
          <cell r="N86" t="str">
            <v>FN</v>
          </cell>
          <cell r="O86" t="str">
            <v>FN</v>
          </cell>
        </row>
        <row r="87">
          <cell r="B87" t="str">
            <v>KP-0050</v>
          </cell>
          <cell r="C87" t="str">
            <v>TB. POLKA</v>
          </cell>
          <cell r="D87" t="str">
            <v>NF</v>
          </cell>
          <cell r="E87" t="str">
            <v>NF</v>
          </cell>
          <cell r="F87" t="str">
            <v>NF</v>
          </cell>
          <cell r="G87" t="str">
            <v>NF</v>
          </cell>
          <cell r="H87" t="str">
            <v>NF</v>
          </cell>
          <cell r="I87" t="str">
            <v>NF</v>
          </cell>
          <cell r="J87" t="str">
            <v>NF</v>
          </cell>
          <cell r="K87" t="str">
            <v>NF</v>
          </cell>
          <cell r="L87" t="str">
            <v>NF</v>
          </cell>
          <cell r="M87" t="str">
            <v>NF</v>
          </cell>
          <cell r="N87" t="str">
            <v>NF</v>
          </cell>
          <cell r="O87" t="str">
            <v>NF</v>
          </cell>
        </row>
        <row r="88">
          <cell r="B88" t="str">
            <v>KP-0052</v>
          </cell>
          <cell r="C88" t="str">
            <v>VIBRO HAMMER 20H4 - ENGINE CAT 3306</v>
          </cell>
          <cell r="D88" t="str">
            <v>NF</v>
          </cell>
          <cell r="E88" t="str">
            <v>NF</v>
          </cell>
          <cell r="F88" t="str">
            <v>NF</v>
          </cell>
          <cell r="G88" t="str">
            <v>NF</v>
          </cell>
          <cell r="H88" t="str">
            <v>NF</v>
          </cell>
          <cell r="I88" t="str">
            <v>NF</v>
          </cell>
          <cell r="J88" t="str">
            <v>NF</v>
          </cell>
          <cell r="K88" t="str">
            <v>NF</v>
          </cell>
          <cell r="L88" t="str">
            <v>NF</v>
          </cell>
          <cell r="M88" t="str">
            <v>NF</v>
          </cell>
          <cell r="N88" t="str">
            <v>NF</v>
          </cell>
          <cell r="O88" t="str">
            <v>NF</v>
          </cell>
        </row>
        <row r="89">
          <cell r="B89" t="str">
            <v>KP-0053</v>
          </cell>
          <cell r="C89" t="str">
            <v>TB. ASL PRIMA III</v>
          </cell>
          <cell r="D89" t="str">
            <v>FN</v>
          </cell>
          <cell r="E89" t="str">
            <v>FN</v>
          </cell>
          <cell r="F89" t="str">
            <v>FN</v>
          </cell>
          <cell r="G89" t="str">
            <v>FN</v>
          </cell>
          <cell r="H89" t="str">
            <v>FN</v>
          </cell>
          <cell r="I89" t="str">
            <v>FN</v>
          </cell>
          <cell r="J89" t="str">
            <v>FN</v>
          </cell>
          <cell r="K89" t="str">
            <v>FN</v>
          </cell>
          <cell r="L89" t="str">
            <v>FN</v>
          </cell>
          <cell r="M89" t="str">
            <v>FN</v>
          </cell>
          <cell r="N89" t="str">
            <v>FN</v>
          </cell>
          <cell r="O89" t="str">
            <v>FN</v>
          </cell>
        </row>
        <row r="90">
          <cell r="B90" t="str">
            <v>KP-0054</v>
          </cell>
          <cell r="C90" t="str">
            <v>TB. ASL PRIMA V</v>
          </cell>
          <cell r="D90" t="str">
            <v>FN</v>
          </cell>
          <cell r="E90" t="str">
            <v>FN</v>
          </cell>
          <cell r="F90" t="str">
            <v>FN</v>
          </cell>
          <cell r="G90" t="str">
            <v>FN</v>
          </cell>
          <cell r="H90" t="str">
            <v>FN</v>
          </cell>
          <cell r="I90" t="str">
            <v>FN</v>
          </cell>
          <cell r="J90" t="str">
            <v>FN</v>
          </cell>
          <cell r="K90" t="str">
            <v>FN</v>
          </cell>
          <cell r="L90" t="str">
            <v>FN</v>
          </cell>
          <cell r="M90" t="str">
            <v>FN</v>
          </cell>
          <cell r="N90" t="str">
            <v>FN</v>
          </cell>
          <cell r="O90" t="str">
            <v>FN</v>
          </cell>
        </row>
        <row r="91">
          <cell r="B91" t="str">
            <v>KP-0056</v>
          </cell>
          <cell r="C91" t="str">
            <v>BG. ASL VI</v>
          </cell>
          <cell r="D91" t="str">
            <v>FN</v>
          </cell>
          <cell r="E91" t="str">
            <v>FN</v>
          </cell>
          <cell r="F91" t="str">
            <v>FN</v>
          </cell>
          <cell r="G91" t="str">
            <v>FN</v>
          </cell>
          <cell r="H91" t="str">
            <v>FN</v>
          </cell>
          <cell r="I91" t="str">
            <v>FN</v>
          </cell>
          <cell r="J91" t="str">
            <v>FN</v>
          </cell>
          <cell r="K91" t="str">
            <v>FN</v>
          </cell>
          <cell r="L91" t="str">
            <v>FN</v>
          </cell>
          <cell r="M91" t="str">
            <v>FN</v>
          </cell>
          <cell r="N91" t="str">
            <v>FN</v>
          </cell>
          <cell r="O91" t="str">
            <v>FN</v>
          </cell>
        </row>
        <row r="92">
          <cell r="B92" t="str">
            <v>KP-0058</v>
          </cell>
          <cell r="C92" t="str">
            <v>BG. ASL 10</v>
          </cell>
          <cell r="D92" t="str">
            <v>NF</v>
          </cell>
          <cell r="E92" t="str">
            <v>NF</v>
          </cell>
          <cell r="F92" t="str">
            <v>NF</v>
          </cell>
          <cell r="G92" t="str">
            <v>NF</v>
          </cell>
          <cell r="H92" t="str">
            <v>NF</v>
          </cell>
          <cell r="I92" t="str">
            <v>NF</v>
          </cell>
          <cell r="J92" t="str">
            <v>NF</v>
          </cell>
          <cell r="K92" t="str">
            <v>FN</v>
          </cell>
          <cell r="L92" t="str">
            <v>FN</v>
          </cell>
          <cell r="M92" t="str">
            <v>NF</v>
          </cell>
          <cell r="N92" t="str">
            <v>NF</v>
          </cell>
          <cell r="O92" t="str">
            <v>NF</v>
          </cell>
        </row>
        <row r="93">
          <cell r="B93" t="str">
            <v>KP-0059</v>
          </cell>
          <cell r="C93" t="str">
            <v>CB. ASL 27</v>
          </cell>
          <cell r="D93" t="str">
            <v>FN</v>
          </cell>
          <cell r="E93" t="str">
            <v>FN</v>
          </cell>
          <cell r="F93" t="str">
            <v>FN</v>
          </cell>
          <cell r="G93" t="str">
            <v>FN</v>
          </cell>
          <cell r="H93" t="str">
            <v>FN</v>
          </cell>
          <cell r="I93" t="str">
            <v>FN</v>
          </cell>
          <cell r="J93" t="str">
            <v>FN</v>
          </cell>
          <cell r="K93" t="str">
            <v>FN</v>
          </cell>
          <cell r="L93" t="str">
            <v>FN</v>
          </cell>
          <cell r="M93" t="str">
            <v>FN</v>
          </cell>
          <cell r="N93" t="str">
            <v>FN</v>
          </cell>
          <cell r="O93" t="str">
            <v>FN</v>
          </cell>
        </row>
        <row r="94">
          <cell r="B94" t="str">
            <v>KP-0060</v>
          </cell>
          <cell r="C94" t="str">
            <v>TB. BORA I</v>
          </cell>
          <cell r="D94" t="str">
            <v>NF</v>
          </cell>
          <cell r="E94" t="str">
            <v>NF</v>
          </cell>
          <cell r="F94" t="str">
            <v>NF</v>
          </cell>
          <cell r="G94" t="str">
            <v>NF</v>
          </cell>
          <cell r="H94" t="str">
            <v>NF</v>
          </cell>
          <cell r="I94" t="str">
            <v>NF</v>
          </cell>
          <cell r="J94" t="str">
            <v>NF</v>
          </cell>
          <cell r="K94" t="str">
            <v>NF</v>
          </cell>
          <cell r="L94" t="str">
            <v>NF</v>
          </cell>
          <cell r="M94" t="str">
            <v>NF</v>
          </cell>
          <cell r="N94" t="str">
            <v>NF</v>
          </cell>
          <cell r="O94" t="str">
            <v>NF</v>
          </cell>
        </row>
        <row r="95">
          <cell r="B95" t="str">
            <v>KP-0061</v>
          </cell>
          <cell r="C95" t="str">
            <v>TB. BORA II</v>
          </cell>
          <cell r="D95" t="str">
            <v>FN</v>
          </cell>
          <cell r="E95" t="str">
            <v>FN</v>
          </cell>
          <cell r="F95" t="str">
            <v>FN</v>
          </cell>
          <cell r="G95" t="str">
            <v>FN</v>
          </cell>
          <cell r="H95" t="str">
            <v>FN</v>
          </cell>
          <cell r="I95" t="str">
            <v>FN</v>
          </cell>
          <cell r="J95" t="str">
            <v>FN</v>
          </cell>
          <cell r="K95" t="str">
            <v>FN</v>
          </cell>
          <cell r="L95" t="str">
            <v>FN</v>
          </cell>
          <cell r="M95" t="str">
            <v>FN</v>
          </cell>
          <cell r="N95" t="str">
            <v>FN</v>
          </cell>
          <cell r="O95" t="str">
            <v>FN</v>
          </cell>
        </row>
        <row r="96">
          <cell r="B96" t="str">
            <v>KP-0062</v>
          </cell>
          <cell r="C96" t="str">
            <v>TB. BORA III</v>
          </cell>
          <cell r="D96" t="str">
            <v>FN</v>
          </cell>
          <cell r="E96" t="str">
            <v>FN</v>
          </cell>
          <cell r="F96" t="str">
            <v>FN</v>
          </cell>
          <cell r="G96" t="str">
            <v>FN</v>
          </cell>
          <cell r="H96" t="str">
            <v>FN</v>
          </cell>
          <cell r="I96" t="str">
            <v>FN</v>
          </cell>
          <cell r="J96" t="str">
            <v>FN</v>
          </cell>
          <cell r="K96" t="str">
            <v>FN</v>
          </cell>
          <cell r="L96" t="str">
            <v>FN</v>
          </cell>
          <cell r="M96" t="str">
            <v>FN</v>
          </cell>
          <cell r="N96" t="str">
            <v>FN</v>
          </cell>
          <cell r="O96" t="str">
            <v>FN</v>
          </cell>
        </row>
        <row r="97">
          <cell r="B97" t="str">
            <v>KP-0063</v>
          </cell>
          <cell r="C97" t="str">
            <v>LCT. BORA V</v>
          </cell>
          <cell r="D97" t="str">
            <v>FN</v>
          </cell>
          <cell r="E97" t="str">
            <v>FN</v>
          </cell>
          <cell r="F97" t="str">
            <v>FN</v>
          </cell>
          <cell r="G97" t="str">
            <v>FN</v>
          </cell>
          <cell r="H97" t="str">
            <v>FN</v>
          </cell>
          <cell r="I97" t="str">
            <v>FN</v>
          </cell>
          <cell r="J97" t="str">
            <v>FN</v>
          </cell>
          <cell r="K97" t="str">
            <v>FN</v>
          </cell>
          <cell r="L97" t="str">
            <v>FN</v>
          </cell>
          <cell r="M97" t="str">
            <v>FN</v>
          </cell>
          <cell r="N97" t="str">
            <v>FN</v>
          </cell>
          <cell r="O97" t="str">
            <v>FN</v>
          </cell>
        </row>
        <row r="98">
          <cell r="B98" t="str">
            <v>KP-0064</v>
          </cell>
          <cell r="C98" t="str">
            <v>LCT. BORA VI</v>
          </cell>
          <cell r="D98" t="str">
            <v>FN</v>
          </cell>
          <cell r="E98" t="str">
            <v>FN</v>
          </cell>
          <cell r="F98" t="str">
            <v>FN</v>
          </cell>
          <cell r="G98" t="str">
            <v>FN</v>
          </cell>
          <cell r="H98" t="str">
            <v>FN</v>
          </cell>
          <cell r="I98" t="str">
            <v>FN</v>
          </cell>
          <cell r="J98" t="str">
            <v>FN</v>
          </cell>
          <cell r="K98" t="str">
            <v>FN</v>
          </cell>
          <cell r="L98" t="str">
            <v>FN</v>
          </cell>
          <cell r="M98" t="str">
            <v>FN</v>
          </cell>
          <cell r="N98" t="str">
            <v>FN</v>
          </cell>
          <cell r="O98" t="str">
            <v>FN</v>
          </cell>
        </row>
        <row r="99">
          <cell r="B99" t="str">
            <v>KP-0065</v>
          </cell>
          <cell r="C99" t="str">
            <v>LCT. BORA VII</v>
          </cell>
          <cell r="D99" t="str">
            <v>FN</v>
          </cell>
          <cell r="E99" t="str">
            <v>FN</v>
          </cell>
          <cell r="F99" t="str">
            <v>FN</v>
          </cell>
          <cell r="G99" t="str">
            <v>FN</v>
          </cell>
          <cell r="H99" t="str">
            <v>FN</v>
          </cell>
          <cell r="I99" t="str">
            <v>FN</v>
          </cell>
          <cell r="J99" t="str">
            <v>FN</v>
          </cell>
          <cell r="K99" t="str">
            <v>FN</v>
          </cell>
          <cell r="L99" t="str">
            <v>FN</v>
          </cell>
          <cell r="M99" t="str">
            <v>FN</v>
          </cell>
          <cell r="N99" t="str">
            <v>FN</v>
          </cell>
          <cell r="O99" t="str">
            <v>FN</v>
          </cell>
        </row>
        <row r="100">
          <cell r="B100" t="str">
            <v>KP-0067</v>
          </cell>
          <cell r="C100" t="str">
            <v>TB. TANGO</v>
          </cell>
          <cell r="D100" t="str">
            <v>NF</v>
          </cell>
          <cell r="E100" t="str">
            <v>NF</v>
          </cell>
          <cell r="F100" t="str">
            <v>NF</v>
          </cell>
          <cell r="G100" t="str">
            <v>NF</v>
          </cell>
          <cell r="H100" t="str">
            <v>NF</v>
          </cell>
          <cell r="I100" t="str">
            <v>NF</v>
          </cell>
          <cell r="J100" t="str">
            <v>NF</v>
          </cell>
          <cell r="K100" t="str">
            <v>NF</v>
          </cell>
          <cell r="L100" t="str">
            <v>NF</v>
          </cell>
          <cell r="M100" t="str">
            <v>NF</v>
          </cell>
          <cell r="N100" t="str">
            <v>NF</v>
          </cell>
          <cell r="O100" t="str">
            <v>NF</v>
          </cell>
        </row>
        <row r="101">
          <cell r="B101" t="str">
            <v>KP-0068</v>
          </cell>
          <cell r="C101" t="str">
            <v>TB. SAMBA</v>
          </cell>
          <cell r="D101" t="str">
            <v>NF</v>
          </cell>
          <cell r="E101" t="str">
            <v>NF</v>
          </cell>
          <cell r="F101" t="str">
            <v>NF</v>
          </cell>
          <cell r="G101" t="str">
            <v>NF</v>
          </cell>
          <cell r="H101" t="str">
            <v>NF</v>
          </cell>
          <cell r="I101" t="str">
            <v>NF</v>
          </cell>
          <cell r="J101" t="str">
            <v>NF</v>
          </cell>
          <cell r="K101" t="str">
            <v>NF</v>
          </cell>
          <cell r="L101" t="str">
            <v>NF</v>
          </cell>
          <cell r="M101" t="str">
            <v>NF</v>
          </cell>
          <cell r="N101" t="str">
            <v>NF</v>
          </cell>
          <cell r="O101" t="str">
            <v>NF</v>
          </cell>
        </row>
        <row r="102">
          <cell r="B102" t="str">
            <v>KP-0070</v>
          </cell>
          <cell r="C102" t="str">
            <v>BG. KOMARITIM 405</v>
          </cell>
          <cell r="D102" t="str">
            <v>FN</v>
          </cell>
          <cell r="E102" t="str">
            <v>FN</v>
          </cell>
          <cell r="F102" t="str">
            <v>FN</v>
          </cell>
          <cell r="G102" t="str">
            <v>FN</v>
          </cell>
          <cell r="H102" t="str">
            <v>FN</v>
          </cell>
          <cell r="I102" t="str">
            <v>FN</v>
          </cell>
          <cell r="J102" t="str">
            <v>FN</v>
          </cell>
          <cell r="K102" t="str">
            <v>FN</v>
          </cell>
          <cell r="L102" t="str">
            <v>FN</v>
          </cell>
          <cell r="M102" t="str">
            <v>FN</v>
          </cell>
          <cell r="N102" t="str">
            <v>FN</v>
          </cell>
          <cell r="O102" t="str">
            <v>FN</v>
          </cell>
        </row>
        <row r="103">
          <cell r="B103" t="str">
            <v>KP-0071</v>
          </cell>
          <cell r="C103" t="str">
            <v>BG. SINAR XI</v>
          </cell>
          <cell r="D103" t="str">
            <v>NF</v>
          </cell>
          <cell r="E103" t="str">
            <v>NF</v>
          </cell>
          <cell r="F103" t="str">
            <v>NF</v>
          </cell>
          <cell r="G103" t="str">
            <v>NF</v>
          </cell>
          <cell r="H103" t="str">
            <v>NF</v>
          </cell>
          <cell r="I103" t="str">
            <v>NF</v>
          </cell>
          <cell r="J103" t="str">
            <v>NF</v>
          </cell>
          <cell r="K103" t="str">
            <v>NF</v>
          </cell>
          <cell r="L103" t="str">
            <v>NF</v>
          </cell>
          <cell r="M103" t="str">
            <v>NF</v>
          </cell>
          <cell r="N103" t="str">
            <v>NF</v>
          </cell>
          <cell r="O103" t="str">
            <v>NF</v>
          </cell>
        </row>
        <row r="104">
          <cell r="B104" t="str">
            <v>KP-0072</v>
          </cell>
          <cell r="C104" t="str">
            <v>TK. MANUNGGAL 150</v>
          </cell>
          <cell r="D104" t="str">
            <v>FN</v>
          </cell>
          <cell r="E104" t="str">
            <v>FN</v>
          </cell>
          <cell r="F104" t="str">
            <v>FN</v>
          </cell>
          <cell r="G104" t="str">
            <v>FN</v>
          </cell>
          <cell r="H104" t="str">
            <v>FN</v>
          </cell>
          <cell r="I104" t="str">
            <v>FN</v>
          </cell>
          <cell r="J104" t="str">
            <v>FN</v>
          </cell>
          <cell r="K104" t="str">
            <v>FN</v>
          </cell>
          <cell r="L104" t="str">
            <v>FN</v>
          </cell>
          <cell r="M104" t="str">
            <v>FN</v>
          </cell>
          <cell r="N104" t="str">
            <v>FN</v>
          </cell>
          <cell r="O104" t="str">
            <v>FN</v>
          </cell>
        </row>
        <row r="105">
          <cell r="B105" t="str">
            <v>KP-0073</v>
          </cell>
          <cell r="C105" t="str">
            <v>TB. MANUNGGAL I</v>
          </cell>
          <cell r="D105" t="str">
            <v>FN</v>
          </cell>
          <cell r="E105" t="str">
            <v>FN</v>
          </cell>
          <cell r="F105" t="str">
            <v>FN</v>
          </cell>
          <cell r="G105" t="str">
            <v>FN</v>
          </cell>
          <cell r="H105" t="str">
            <v>FN</v>
          </cell>
          <cell r="I105" t="str">
            <v>FN</v>
          </cell>
          <cell r="J105" t="str">
            <v>FN</v>
          </cell>
          <cell r="K105" t="str">
            <v>FN</v>
          </cell>
          <cell r="L105" t="str">
            <v>FN</v>
          </cell>
          <cell r="M105" t="str">
            <v>FN</v>
          </cell>
          <cell r="N105" t="str">
            <v>FN</v>
          </cell>
          <cell r="O105" t="str">
            <v>FN</v>
          </cell>
        </row>
        <row r="106">
          <cell r="B106" t="str">
            <v>KP-0074</v>
          </cell>
          <cell r="C106" t="str">
            <v>CB. JOVIAL MARINER I</v>
          </cell>
          <cell r="D106" t="str">
            <v>FN</v>
          </cell>
          <cell r="E106" t="str">
            <v>FN</v>
          </cell>
          <cell r="F106" t="str">
            <v>FN</v>
          </cell>
          <cell r="G106" t="str">
            <v>FN</v>
          </cell>
          <cell r="H106" t="str">
            <v>FN</v>
          </cell>
          <cell r="I106" t="str">
            <v>FN</v>
          </cell>
          <cell r="J106" t="str">
            <v>FN</v>
          </cell>
          <cell r="K106" t="str">
            <v>FN</v>
          </cell>
          <cell r="L106" t="str">
            <v>FN</v>
          </cell>
          <cell r="M106" t="str">
            <v>FN</v>
          </cell>
          <cell r="N106" t="str">
            <v>FN</v>
          </cell>
          <cell r="O106" t="str">
            <v>FN</v>
          </cell>
        </row>
        <row r="107">
          <cell r="B107" t="str">
            <v>KP-0075</v>
          </cell>
          <cell r="C107" t="str">
            <v>CB. JOVIAL MARINER II</v>
          </cell>
          <cell r="D107" t="str">
            <v>FN</v>
          </cell>
          <cell r="E107" t="str">
            <v>FN</v>
          </cell>
          <cell r="F107" t="str">
            <v>FN</v>
          </cell>
          <cell r="G107" t="str">
            <v>FN</v>
          </cell>
          <cell r="H107" t="str">
            <v>FN</v>
          </cell>
          <cell r="I107" t="str">
            <v>FN</v>
          </cell>
          <cell r="J107" t="str">
            <v>FN</v>
          </cell>
          <cell r="K107" t="str">
            <v>FN</v>
          </cell>
          <cell r="L107" t="str">
            <v>FN</v>
          </cell>
          <cell r="M107" t="str">
            <v>FN</v>
          </cell>
          <cell r="N107" t="str">
            <v>FN</v>
          </cell>
          <cell r="O107" t="str">
            <v>FN</v>
          </cell>
        </row>
        <row r="108">
          <cell r="B108" t="str">
            <v>KP-0076</v>
          </cell>
          <cell r="C108" t="str">
            <v>BG. WHORTY MARINER I</v>
          </cell>
          <cell r="D108" t="str">
            <v>NF</v>
          </cell>
          <cell r="E108" t="str">
            <v>NF</v>
          </cell>
          <cell r="F108" t="str">
            <v>NF</v>
          </cell>
          <cell r="G108" t="str">
            <v>NF</v>
          </cell>
          <cell r="H108" t="str">
            <v>NF</v>
          </cell>
          <cell r="I108" t="str">
            <v>NF</v>
          </cell>
          <cell r="J108" t="str">
            <v>NF</v>
          </cell>
          <cell r="K108" t="str">
            <v>NF</v>
          </cell>
          <cell r="L108" t="str">
            <v>NF</v>
          </cell>
          <cell r="M108" t="str">
            <v>NF</v>
          </cell>
          <cell r="N108" t="str">
            <v>NF</v>
          </cell>
          <cell r="O108" t="str">
            <v>NF</v>
          </cell>
        </row>
        <row r="109">
          <cell r="B109" t="str">
            <v>KP-0077</v>
          </cell>
          <cell r="C109" t="str">
            <v>AMERICAN CRANE 9299 - ASL 13</v>
          </cell>
          <cell r="D109" t="str">
            <v>FN</v>
          </cell>
          <cell r="E109" t="str">
            <v>FN</v>
          </cell>
          <cell r="F109" t="str">
            <v>FN</v>
          </cell>
          <cell r="G109" t="str">
            <v>FN</v>
          </cell>
          <cell r="H109" t="str">
            <v>FN</v>
          </cell>
          <cell r="I109" t="str">
            <v>FN</v>
          </cell>
          <cell r="J109" t="str">
            <v>FN</v>
          </cell>
          <cell r="K109" t="str">
            <v>FN</v>
          </cell>
          <cell r="L109" t="str">
            <v>FN</v>
          </cell>
          <cell r="M109" t="str">
            <v>FN</v>
          </cell>
          <cell r="N109" t="str">
            <v>FN</v>
          </cell>
          <cell r="O109" t="str">
            <v>FN</v>
          </cell>
        </row>
        <row r="110">
          <cell r="B110" t="str">
            <v>KP-0078</v>
          </cell>
          <cell r="C110" t="str">
            <v>CB. TMN 25-01</v>
          </cell>
          <cell r="D110" t="str">
            <v>NF</v>
          </cell>
          <cell r="E110" t="str">
            <v>NF</v>
          </cell>
          <cell r="F110" t="str">
            <v>NF</v>
          </cell>
          <cell r="G110" t="str">
            <v>NF</v>
          </cell>
          <cell r="H110" t="str">
            <v>NF</v>
          </cell>
          <cell r="I110" t="str">
            <v>NF</v>
          </cell>
          <cell r="J110" t="str">
            <v>NF</v>
          </cell>
          <cell r="K110" t="str">
            <v>NF</v>
          </cell>
          <cell r="L110" t="str">
            <v>NF</v>
          </cell>
          <cell r="M110" t="str">
            <v>NF</v>
          </cell>
          <cell r="N110" t="str">
            <v>NF</v>
          </cell>
          <cell r="O110" t="str">
            <v>NF</v>
          </cell>
        </row>
        <row r="111">
          <cell r="B111" t="str">
            <v>KP-0079</v>
          </cell>
          <cell r="C111" t="str">
            <v>AMERICAN CRANE 5299 - ASL 02</v>
          </cell>
          <cell r="D111" t="str">
            <v>NF</v>
          </cell>
          <cell r="E111" t="str">
            <v>NF</v>
          </cell>
          <cell r="F111" t="str">
            <v>NF</v>
          </cell>
          <cell r="G111" t="str">
            <v>NF</v>
          </cell>
          <cell r="H111" t="str">
            <v>NF</v>
          </cell>
          <cell r="I111" t="str">
            <v>NF</v>
          </cell>
          <cell r="J111" t="str">
            <v>NF</v>
          </cell>
          <cell r="K111" t="str">
            <v>NF</v>
          </cell>
          <cell r="L111" t="str">
            <v>NF</v>
          </cell>
          <cell r="M111" t="str">
            <v>NF</v>
          </cell>
          <cell r="N111" t="str">
            <v>NF</v>
          </cell>
          <cell r="O111" t="str">
            <v>NF</v>
          </cell>
        </row>
        <row r="112">
          <cell r="B112" t="str">
            <v>KP-0080</v>
          </cell>
          <cell r="C112" t="str">
            <v>AMERICAN CRANE 9260 - ASL 04</v>
          </cell>
          <cell r="D112" t="str">
            <v>NF</v>
          </cell>
          <cell r="E112" t="str">
            <v>NF</v>
          </cell>
          <cell r="F112" t="str">
            <v>NF</v>
          </cell>
          <cell r="G112" t="str">
            <v>NF</v>
          </cell>
          <cell r="H112" t="str">
            <v>NF</v>
          </cell>
          <cell r="I112" t="str">
            <v>NF</v>
          </cell>
          <cell r="J112" t="str">
            <v>NF</v>
          </cell>
          <cell r="K112" t="str">
            <v>NF</v>
          </cell>
          <cell r="L112" t="str">
            <v>NF</v>
          </cell>
          <cell r="M112" t="str">
            <v>NF</v>
          </cell>
          <cell r="N112" t="str">
            <v>NF</v>
          </cell>
          <cell r="O112" t="str">
            <v>NF</v>
          </cell>
        </row>
        <row r="113">
          <cell r="B113" t="str">
            <v>KP-0081</v>
          </cell>
          <cell r="C113" t="str">
            <v>AMERICAN CRANE 599C - ASL 05</v>
          </cell>
          <cell r="D113" t="str">
            <v>NF</v>
          </cell>
          <cell r="E113" t="str">
            <v>NF</v>
          </cell>
          <cell r="F113" t="str">
            <v>NF</v>
          </cell>
          <cell r="G113" t="str">
            <v>NF</v>
          </cell>
          <cell r="H113" t="str">
            <v>NF</v>
          </cell>
          <cell r="I113" t="str">
            <v>NF</v>
          </cell>
          <cell r="J113" t="str">
            <v>NF</v>
          </cell>
          <cell r="K113" t="str">
            <v>NF</v>
          </cell>
          <cell r="L113" t="str">
            <v>NF</v>
          </cell>
          <cell r="M113" t="str">
            <v>NF</v>
          </cell>
          <cell r="N113" t="str">
            <v>NF</v>
          </cell>
          <cell r="O113" t="str">
            <v>NF</v>
          </cell>
        </row>
        <row r="114">
          <cell r="B114" t="str">
            <v>KP-0082</v>
          </cell>
          <cell r="C114" t="str">
            <v>AMERICAN CRANE 7220 - ASL 06</v>
          </cell>
          <cell r="D114" t="str">
            <v>NF</v>
          </cell>
          <cell r="E114" t="str">
            <v>NF</v>
          </cell>
          <cell r="F114" t="str">
            <v>NF</v>
          </cell>
          <cell r="G114" t="str">
            <v>NF</v>
          </cell>
          <cell r="H114" t="str">
            <v>NF</v>
          </cell>
          <cell r="I114" t="str">
            <v>NF</v>
          </cell>
          <cell r="J114" t="str">
            <v>NF</v>
          </cell>
          <cell r="K114" t="str">
            <v>NF</v>
          </cell>
          <cell r="L114" t="str">
            <v>NF</v>
          </cell>
          <cell r="M114" t="str">
            <v>NF</v>
          </cell>
          <cell r="N114" t="str">
            <v>NF</v>
          </cell>
          <cell r="O114" t="str">
            <v>NF</v>
          </cell>
        </row>
        <row r="115">
          <cell r="B115" t="str">
            <v>KP-0083</v>
          </cell>
          <cell r="C115" t="str">
            <v>AMERICAN CRANE 999C- ASL 07</v>
          </cell>
          <cell r="D115" t="str">
            <v>NF</v>
          </cell>
          <cell r="E115" t="str">
            <v>NF</v>
          </cell>
          <cell r="F115" t="str">
            <v>NF</v>
          </cell>
          <cell r="G115" t="str">
            <v>NF</v>
          </cell>
          <cell r="H115" t="str">
            <v>NF</v>
          </cell>
          <cell r="I115" t="str">
            <v>NF</v>
          </cell>
          <cell r="J115" t="str">
            <v>NF</v>
          </cell>
          <cell r="K115" t="str">
            <v>NF</v>
          </cell>
          <cell r="L115" t="str">
            <v>NF</v>
          </cell>
          <cell r="M115" t="str">
            <v>NF</v>
          </cell>
          <cell r="N115" t="str">
            <v>NF</v>
          </cell>
          <cell r="O115" t="str">
            <v>NF</v>
          </cell>
        </row>
        <row r="116">
          <cell r="B116" t="str">
            <v>KP-0084</v>
          </cell>
          <cell r="C116" t="str">
            <v>AMERICAN CRANE 999C - ASL 08</v>
          </cell>
          <cell r="D116" t="str">
            <v>NF</v>
          </cell>
          <cell r="E116" t="str">
            <v>NF</v>
          </cell>
          <cell r="F116" t="str">
            <v>NF</v>
          </cell>
          <cell r="G116" t="str">
            <v>NF</v>
          </cell>
          <cell r="H116" t="str">
            <v>NF</v>
          </cell>
          <cell r="I116" t="str">
            <v>NF</v>
          </cell>
          <cell r="J116" t="str">
            <v>NF</v>
          </cell>
          <cell r="K116" t="str">
            <v>NF</v>
          </cell>
          <cell r="L116" t="str">
            <v>NF</v>
          </cell>
          <cell r="M116" t="str">
            <v>NF</v>
          </cell>
          <cell r="N116" t="str">
            <v>NF</v>
          </cell>
          <cell r="O116" t="str">
            <v>NF</v>
          </cell>
        </row>
        <row r="117">
          <cell r="B117" t="str">
            <v>KP-0085</v>
          </cell>
          <cell r="C117" t="str">
            <v>LINK BELT CRANE LS78RS</v>
          </cell>
          <cell r="D117" t="str">
            <v>NF</v>
          </cell>
          <cell r="E117" t="str">
            <v>NF</v>
          </cell>
          <cell r="F117" t="str">
            <v>NF</v>
          </cell>
          <cell r="G117" t="str">
            <v>NF</v>
          </cell>
          <cell r="H117" t="str">
            <v>NF</v>
          </cell>
          <cell r="I117" t="str">
            <v>NF</v>
          </cell>
          <cell r="J117" t="str">
            <v>NF</v>
          </cell>
          <cell r="K117" t="str">
            <v>NF</v>
          </cell>
          <cell r="L117" t="str">
            <v>NF</v>
          </cell>
          <cell r="M117" t="str">
            <v>NF</v>
          </cell>
          <cell r="N117" t="str">
            <v>NF</v>
          </cell>
          <cell r="O117" t="str">
            <v>NF</v>
          </cell>
        </row>
        <row r="118">
          <cell r="B118" t="str">
            <v>KP-0086</v>
          </cell>
          <cell r="C118" t="str">
            <v>MOBIL PANTHER KT 8065 AG</v>
          </cell>
          <cell r="D118" t="str">
            <v>NF</v>
          </cell>
          <cell r="E118" t="str">
            <v>NF</v>
          </cell>
          <cell r="F118" t="str">
            <v>NF</v>
          </cell>
          <cell r="G118" t="str">
            <v>NF</v>
          </cell>
          <cell r="H118" t="str">
            <v>NF</v>
          </cell>
          <cell r="I118" t="str">
            <v>NF</v>
          </cell>
          <cell r="J118" t="str">
            <v>NF</v>
          </cell>
          <cell r="K118" t="str">
            <v>NF</v>
          </cell>
          <cell r="L118" t="str">
            <v>NF</v>
          </cell>
          <cell r="M118" t="str">
            <v>NF</v>
          </cell>
          <cell r="N118" t="str">
            <v>NF</v>
          </cell>
          <cell r="O118" t="str">
            <v>NF</v>
          </cell>
        </row>
        <row r="119">
          <cell r="B119" t="str">
            <v>KP-0087</v>
          </cell>
          <cell r="C119" t="str">
            <v>MOBIL L-300 KT 8239 BO</v>
          </cell>
          <cell r="D119" t="str">
            <v>NF</v>
          </cell>
          <cell r="E119" t="str">
            <v>NF</v>
          </cell>
          <cell r="F119" t="str">
            <v>NF</v>
          </cell>
          <cell r="G119" t="str">
            <v>NF</v>
          </cell>
          <cell r="H119" t="str">
            <v>NF</v>
          </cell>
          <cell r="I119" t="str">
            <v>NF</v>
          </cell>
          <cell r="J119" t="str">
            <v>NF</v>
          </cell>
          <cell r="K119" t="str">
            <v>NF</v>
          </cell>
          <cell r="L119" t="str">
            <v>NF</v>
          </cell>
          <cell r="M119" t="str">
            <v>NF</v>
          </cell>
          <cell r="N119" t="str">
            <v>NF</v>
          </cell>
          <cell r="O119" t="str">
            <v>NF</v>
          </cell>
        </row>
        <row r="120">
          <cell r="B120" t="str">
            <v>KP-0088</v>
          </cell>
          <cell r="C120" t="str">
            <v>MOBIL PANTHER KT 1825 BI</v>
          </cell>
          <cell r="D120" t="str">
            <v>NF</v>
          </cell>
          <cell r="E120" t="str">
            <v>NF</v>
          </cell>
          <cell r="F120" t="str">
            <v>NF</v>
          </cell>
          <cell r="G120" t="str">
            <v>NF</v>
          </cell>
          <cell r="H120" t="str">
            <v>NF</v>
          </cell>
          <cell r="I120" t="str">
            <v>NF</v>
          </cell>
          <cell r="J120" t="str">
            <v>NF</v>
          </cell>
          <cell r="K120" t="str">
            <v>NF</v>
          </cell>
          <cell r="L120" t="str">
            <v>NF</v>
          </cell>
          <cell r="M120" t="str">
            <v>NF</v>
          </cell>
          <cell r="N120" t="str">
            <v>NF</v>
          </cell>
          <cell r="O120" t="str">
            <v>NF</v>
          </cell>
        </row>
        <row r="121">
          <cell r="B121" t="str">
            <v>PLT-001</v>
          </cell>
          <cell r="C121" t="str">
            <v>VIBRO HAMMER 20H4 ENGINE CAT 3306</v>
          </cell>
          <cell r="D121" t="str">
            <v>NF</v>
          </cell>
          <cell r="E121" t="str">
            <v>NF</v>
          </cell>
          <cell r="F121" t="str">
            <v>NF</v>
          </cell>
          <cell r="G121" t="str">
            <v>NF</v>
          </cell>
          <cell r="H121" t="str">
            <v>NF</v>
          </cell>
          <cell r="I121" t="str">
            <v>NF</v>
          </cell>
          <cell r="J121" t="str">
            <v>NF</v>
          </cell>
          <cell r="K121" t="str">
            <v>NF</v>
          </cell>
          <cell r="L121" t="str">
            <v>NF</v>
          </cell>
          <cell r="M121" t="str">
            <v>NF</v>
          </cell>
          <cell r="N121" t="str">
            <v>NF</v>
          </cell>
          <cell r="O121" t="str">
            <v>NF</v>
          </cell>
        </row>
        <row r="122">
          <cell r="B122" t="str">
            <v>PLT-002</v>
          </cell>
          <cell r="C122" t="str">
            <v>AMERICAN CRANE 999C</v>
          </cell>
          <cell r="D122" t="str">
            <v>NF</v>
          </cell>
          <cell r="E122" t="str">
            <v>NF</v>
          </cell>
          <cell r="F122" t="str">
            <v>NF</v>
          </cell>
          <cell r="G122" t="str">
            <v>NF</v>
          </cell>
          <cell r="H122" t="str">
            <v>NF</v>
          </cell>
          <cell r="I122" t="str">
            <v>NF</v>
          </cell>
          <cell r="J122" t="str">
            <v>NF</v>
          </cell>
          <cell r="K122" t="str">
            <v>NF</v>
          </cell>
          <cell r="L122" t="str">
            <v>NF</v>
          </cell>
          <cell r="M122" t="str">
            <v>NF</v>
          </cell>
          <cell r="N122" t="str">
            <v>NF</v>
          </cell>
          <cell r="O122" t="str">
            <v>NF</v>
          </cell>
        </row>
        <row r="123">
          <cell r="B123" t="str">
            <v>PLT-003</v>
          </cell>
          <cell r="C123" t="str">
            <v>AMERICAN CRANE 5299 - ASL 01</v>
          </cell>
          <cell r="D123" t="str">
            <v>NF</v>
          </cell>
          <cell r="E123" t="str">
            <v>NF</v>
          </cell>
          <cell r="F123" t="str">
            <v>NF</v>
          </cell>
          <cell r="G123" t="str">
            <v>NF</v>
          </cell>
          <cell r="H123" t="str">
            <v>NF</v>
          </cell>
          <cell r="I123" t="str">
            <v>NF</v>
          </cell>
          <cell r="J123" t="str">
            <v>NF</v>
          </cell>
          <cell r="K123" t="str">
            <v>NF</v>
          </cell>
          <cell r="L123" t="str">
            <v>NF</v>
          </cell>
          <cell r="M123" t="str">
            <v>NF</v>
          </cell>
          <cell r="N123" t="str">
            <v>NF</v>
          </cell>
          <cell r="O123" t="str">
            <v>NF</v>
          </cell>
        </row>
        <row r="124">
          <cell r="B124" t="str">
            <v>PLT-004</v>
          </cell>
          <cell r="C124" t="str">
            <v>LIEBHERR CRANE HS873HD - ASL 10</v>
          </cell>
          <cell r="D124" t="str">
            <v>NF</v>
          </cell>
          <cell r="E124" t="str">
            <v>NF</v>
          </cell>
          <cell r="F124" t="str">
            <v>NF</v>
          </cell>
          <cell r="G124" t="str">
            <v>NF</v>
          </cell>
          <cell r="H124" t="str">
            <v>NF</v>
          </cell>
          <cell r="I124" t="str">
            <v>NF</v>
          </cell>
          <cell r="J124" t="str">
            <v>NF</v>
          </cell>
          <cell r="K124" t="str">
            <v>NF</v>
          </cell>
          <cell r="L124" t="str">
            <v>NF</v>
          </cell>
          <cell r="M124" t="str">
            <v>NF</v>
          </cell>
          <cell r="N124" t="str">
            <v>NF</v>
          </cell>
          <cell r="O124" t="str">
            <v>NF</v>
          </cell>
        </row>
        <row r="125">
          <cell r="B125" t="str">
            <v>PLT-005</v>
          </cell>
          <cell r="C125" t="str">
            <v>LIEBHERR CRANE HS873HD - ASL 9</v>
          </cell>
          <cell r="D125" t="str">
            <v>NF</v>
          </cell>
          <cell r="E125" t="str">
            <v>NF</v>
          </cell>
          <cell r="F125" t="str">
            <v>NF</v>
          </cell>
          <cell r="G125" t="str">
            <v>NF</v>
          </cell>
          <cell r="H125" t="str">
            <v>NF</v>
          </cell>
          <cell r="I125" t="str">
            <v>NF</v>
          </cell>
          <cell r="J125" t="str">
            <v>NF</v>
          </cell>
          <cell r="K125" t="str">
            <v>NF</v>
          </cell>
          <cell r="L125" t="str">
            <v>NF</v>
          </cell>
          <cell r="M125" t="str">
            <v>NF</v>
          </cell>
          <cell r="N125" t="str">
            <v>NF</v>
          </cell>
          <cell r="O125" t="str">
            <v>NF</v>
          </cell>
        </row>
        <row r="126">
          <cell r="B126" t="str">
            <v>PLT-006</v>
          </cell>
          <cell r="C126" t="str">
            <v>ACCOMODATION CONTAINER</v>
          </cell>
          <cell r="D126" t="str">
            <v>NF</v>
          </cell>
          <cell r="E126" t="str">
            <v>NF</v>
          </cell>
          <cell r="F126" t="str">
            <v>NF</v>
          </cell>
          <cell r="G126" t="str">
            <v>NF</v>
          </cell>
          <cell r="H126" t="str">
            <v>NF</v>
          </cell>
          <cell r="I126" t="str">
            <v>NF</v>
          </cell>
          <cell r="J126" t="str">
            <v>NF</v>
          </cell>
          <cell r="K126" t="str">
            <v>NF</v>
          </cell>
          <cell r="L126" t="str">
            <v>NF</v>
          </cell>
          <cell r="M126" t="str">
            <v>NF</v>
          </cell>
          <cell r="N126" t="str">
            <v>NF</v>
          </cell>
          <cell r="O126" t="str">
            <v>NF</v>
          </cell>
        </row>
        <row r="127">
          <cell r="B127" t="str">
            <v>PLT-007</v>
          </cell>
          <cell r="C127" t="str">
            <v>BUCKET CLAMSHELL</v>
          </cell>
          <cell r="D127" t="str">
            <v>NF</v>
          </cell>
          <cell r="E127" t="str">
            <v>NF</v>
          </cell>
          <cell r="F127" t="str">
            <v>NF</v>
          </cell>
          <cell r="G127" t="str">
            <v>NF</v>
          </cell>
          <cell r="H127" t="str">
            <v>NF</v>
          </cell>
          <cell r="I127" t="str">
            <v>NF</v>
          </cell>
          <cell r="J127" t="str">
            <v>NF</v>
          </cell>
          <cell r="K127" t="str">
            <v>NF</v>
          </cell>
          <cell r="L127" t="str">
            <v>NF</v>
          </cell>
          <cell r="M127" t="str">
            <v>NF</v>
          </cell>
          <cell r="N127" t="str">
            <v>NF</v>
          </cell>
          <cell r="O127" t="str">
            <v>NF</v>
          </cell>
        </row>
        <row r="128">
          <cell r="B128" t="str">
            <v>PLT-008</v>
          </cell>
          <cell r="C128" t="str">
            <v>GENSET 195 KVA</v>
          </cell>
          <cell r="D128" t="str">
            <v>NF</v>
          </cell>
          <cell r="E128" t="str">
            <v>NF</v>
          </cell>
          <cell r="F128" t="str">
            <v>NF</v>
          </cell>
          <cell r="G128" t="str">
            <v>NF</v>
          </cell>
          <cell r="H128" t="str">
            <v>NF</v>
          </cell>
          <cell r="I128" t="str">
            <v>NF</v>
          </cell>
          <cell r="J128" t="str">
            <v>NF</v>
          </cell>
          <cell r="K128" t="str">
            <v>NF</v>
          </cell>
          <cell r="L128" t="str">
            <v>NF</v>
          </cell>
          <cell r="M128" t="str">
            <v>NF</v>
          </cell>
          <cell r="N128" t="str">
            <v>NF</v>
          </cell>
          <cell r="O128" t="str">
            <v>NF</v>
          </cell>
        </row>
        <row r="129">
          <cell r="B129" t="str">
            <v>ZZZ-001</v>
          </cell>
          <cell r="C129" t="str">
            <v>Keagenan</v>
          </cell>
          <cell r="D129" t="str">
            <v>NF</v>
          </cell>
          <cell r="E129" t="str">
            <v>NF</v>
          </cell>
          <cell r="F129" t="str">
            <v>NF</v>
          </cell>
          <cell r="G129" t="str">
            <v>NF</v>
          </cell>
          <cell r="H129" t="str">
            <v>NF</v>
          </cell>
          <cell r="I129" t="str">
            <v>NF</v>
          </cell>
          <cell r="J129" t="str">
            <v>NF</v>
          </cell>
          <cell r="K129" t="str">
            <v>NF</v>
          </cell>
          <cell r="L129" t="str">
            <v>NF</v>
          </cell>
          <cell r="M129" t="str">
            <v>NF</v>
          </cell>
          <cell r="N129" t="str">
            <v>NF</v>
          </cell>
          <cell r="O129" t="str">
            <v>NF</v>
          </cell>
        </row>
      </sheetData>
      <sheetData sheetId="1"/>
      <sheetData sheetId="2"/>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l"/>
      <sheetName val="BPP"/>
      <sheetName val="Rekap"/>
    </sheetNames>
    <sheetDataSet>
      <sheetData sheetId="0">
        <row r="7">
          <cell r="B7" t="str">
            <v>KBM-001</v>
          </cell>
          <cell r="C7" t="str">
            <v>HB. MG XI</v>
          </cell>
          <cell r="D7" t="str">
            <v>FN</v>
          </cell>
          <cell r="E7" t="str">
            <v>FN</v>
          </cell>
          <cell r="F7" t="str">
            <v>FN</v>
          </cell>
          <cell r="G7" t="str">
            <v>FN</v>
          </cell>
          <cell r="H7" t="str">
            <v>FN</v>
          </cell>
          <cell r="I7" t="str">
            <v>FN</v>
          </cell>
          <cell r="J7" t="str">
            <v>FN</v>
          </cell>
          <cell r="K7" t="str">
            <v>FN</v>
          </cell>
          <cell r="L7" t="str">
            <v>FN</v>
          </cell>
          <cell r="M7" t="str">
            <v>FN</v>
          </cell>
          <cell r="N7" t="str">
            <v>FN</v>
          </cell>
          <cell r="O7" t="str">
            <v>FN</v>
          </cell>
        </row>
        <row r="8">
          <cell r="B8" t="str">
            <v>KBM-002</v>
          </cell>
          <cell r="C8" t="str">
            <v>BG. Valiant Mariner</v>
          </cell>
          <cell r="D8" t="str">
            <v>FN</v>
          </cell>
          <cell r="E8" t="str">
            <v>FN</v>
          </cell>
          <cell r="F8" t="str">
            <v>FN</v>
          </cell>
          <cell r="G8" t="str">
            <v>FN</v>
          </cell>
          <cell r="H8" t="str">
            <v>FN</v>
          </cell>
          <cell r="I8" t="str">
            <v>FN</v>
          </cell>
          <cell r="J8" t="str">
            <v>FN</v>
          </cell>
          <cell r="K8" t="str">
            <v>FN</v>
          </cell>
          <cell r="L8" t="str">
            <v>FN</v>
          </cell>
          <cell r="M8" t="str">
            <v>FN</v>
          </cell>
          <cell r="N8" t="str">
            <v>FN</v>
          </cell>
          <cell r="O8" t="str">
            <v>FN</v>
          </cell>
        </row>
        <row r="9">
          <cell r="B9" t="str">
            <v>KBM-003</v>
          </cell>
          <cell r="C9" t="str">
            <v>CB. ASL 69</v>
          </cell>
          <cell r="D9" t="str">
            <v>NF</v>
          </cell>
          <cell r="E9" t="str">
            <v>NF</v>
          </cell>
          <cell r="F9" t="str">
            <v>NF</v>
          </cell>
          <cell r="G9" t="str">
            <v>NF</v>
          </cell>
          <cell r="H9" t="str">
            <v>NF</v>
          </cell>
          <cell r="I9" t="str">
            <v>NF</v>
          </cell>
          <cell r="J9" t="str">
            <v>NF</v>
          </cell>
          <cell r="K9" t="str">
            <v>NF</v>
          </cell>
          <cell r="L9" t="str">
            <v>NF</v>
          </cell>
          <cell r="M9" t="str">
            <v>NF</v>
          </cell>
          <cell r="N9" t="str">
            <v>NF</v>
          </cell>
          <cell r="O9" t="str">
            <v>NF</v>
          </cell>
        </row>
        <row r="10">
          <cell r="B10" t="str">
            <v>KBM-004</v>
          </cell>
          <cell r="C10" t="str">
            <v>BG. AKT 151</v>
          </cell>
          <cell r="D10" t="str">
            <v>NF</v>
          </cell>
          <cell r="E10" t="str">
            <v>NF</v>
          </cell>
          <cell r="F10" t="str">
            <v>NF</v>
          </cell>
          <cell r="G10" t="str">
            <v>NF</v>
          </cell>
          <cell r="H10" t="str">
            <v>NF</v>
          </cell>
          <cell r="I10" t="str">
            <v>NF</v>
          </cell>
          <cell r="J10" t="str">
            <v>NF</v>
          </cell>
          <cell r="K10" t="str">
            <v>NF</v>
          </cell>
          <cell r="L10" t="str">
            <v>NF</v>
          </cell>
          <cell r="M10" t="str">
            <v>NF</v>
          </cell>
          <cell r="N10" t="str">
            <v>NF</v>
          </cell>
          <cell r="O10" t="str">
            <v>FN</v>
          </cell>
        </row>
        <row r="11">
          <cell r="B11" t="str">
            <v>KBM-005</v>
          </cell>
          <cell r="C11" t="str">
            <v>BG. AKT 153</v>
          </cell>
          <cell r="D11" t="str">
            <v>NF</v>
          </cell>
          <cell r="E11" t="str">
            <v>NF</v>
          </cell>
          <cell r="F11" t="str">
            <v>NF</v>
          </cell>
          <cell r="G11" t="str">
            <v>NF</v>
          </cell>
          <cell r="H11" t="str">
            <v>NF</v>
          </cell>
          <cell r="I11" t="str">
            <v>NF</v>
          </cell>
          <cell r="J11" t="str">
            <v>NF</v>
          </cell>
          <cell r="K11" t="str">
            <v>NF</v>
          </cell>
          <cell r="L11" t="str">
            <v>NF</v>
          </cell>
          <cell r="M11" t="str">
            <v>NF</v>
          </cell>
          <cell r="N11" t="str">
            <v>NF</v>
          </cell>
          <cell r="O11" t="str">
            <v>FN</v>
          </cell>
        </row>
        <row r="12">
          <cell r="B12" t="str">
            <v>KBM-006</v>
          </cell>
          <cell r="C12" t="str">
            <v>HB. ASL Hopper IX</v>
          </cell>
          <cell r="D12" t="str">
            <v>FN</v>
          </cell>
          <cell r="E12" t="str">
            <v>FN</v>
          </cell>
          <cell r="F12" t="str">
            <v>FN</v>
          </cell>
          <cell r="G12" t="str">
            <v>FN</v>
          </cell>
          <cell r="H12" t="str">
            <v>FN</v>
          </cell>
          <cell r="I12" t="str">
            <v>FN</v>
          </cell>
          <cell r="J12" t="str">
            <v>FN</v>
          </cell>
          <cell r="K12" t="str">
            <v>FN</v>
          </cell>
          <cell r="L12" t="str">
            <v>FN</v>
          </cell>
          <cell r="M12" t="str">
            <v>FN</v>
          </cell>
          <cell r="N12" t="str">
            <v>FN</v>
          </cell>
          <cell r="O12" t="str">
            <v>FN</v>
          </cell>
        </row>
        <row r="13">
          <cell r="B13" t="str">
            <v>KBM-007</v>
          </cell>
          <cell r="C13" t="str">
            <v>HB. ASL Hopper X</v>
          </cell>
          <cell r="D13" t="str">
            <v>FN</v>
          </cell>
          <cell r="E13" t="str">
            <v>FN</v>
          </cell>
          <cell r="F13" t="str">
            <v>FN</v>
          </cell>
          <cell r="G13" t="str">
            <v>FN</v>
          </cell>
          <cell r="H13" t="str">
            <v>FN</v>
          </cell>
          <cell r="I13" t="str">
            <v>FN</v>
          </cell>
          <cell r="J13" t="str">
            <v>FN</v>
          </cell>
          <cell r="K13" t="str">
            <v>FN</v>
          </cell>
          <cell r="L13" t="str">
            <v>FN</v>
          </cell>
          <cell r="M13" t="str">
            <v>FN</v>
          </cell>
          <cell r="N13" t="str">
            <v>FN</v>
          </cell>
          <cell r="O13" t="str">
            <v>FN</v>
          </cell>
        </row>
        <row r="14">
          <cell r="B14" t="str">
            <v>KBM-008</v>
          </cell>
          <cell r="C14" t="str">
            <v>HB. Capitol I</v>
          </cell>
          <cell r="D14" t="str">
            <v>FN</v>
          </cell>
          <cell r="E14" t="str">
            <v>FN</v>
          </cell>
          <cell r="F14" t="str">
            <v>FN</v>
          </cell>
          <cell r="G14" t="str">
            <v>FN</v>
          </cell>
          <cell r="H14" t="str">
            <v>FN</v>
          </cell>
          <cell r="I14" t="str">
            <v>FN</v>
          </cell>
          <cell r="J14" t="str">
            <v>FN</v>
          </cell>
          <cell r="K14" t="str">
            <v>FN</v>
          </cell>
          <cell r="L14" t="str">
            <v>FN</v>
          </cell>
          <cell r="M14" t="str">
            <v>FN</v>
          </cell>
          <cell r="N14" t="str">
            <v>FN</v>
          </cell>
          <cell r="O14" t="str">
            <v>FN</v>
          </cell>
        </row>
        <row r="15">
          <cell r="B15" t="str">
            <v>KBM-009</v>
          </cell>
          <cell r="C15" t="str">
            <v>HB. Capitol II</v>
          </cell>
          <cell r="D15" t="str">
            <v>FN</v>
          </cell>
          <cell r="E15" t="str">
            <v>FN</v>
          </cell>
          <cell r="F15" t="str">
            <v>FN</v>
          </cell>
          <cell r="G15" t="str">
            <v>FN</v>
          </cell>
          <cell r="H15" t="str">
            <v>FN</v>
          </cell>
          <cell r="I15" t="str">
            <v>FN</v>
          </cell>
          <cell r="J15" t="str">
            <v>FN</v>
          </cell>
          <cell r="K15" t="str">
            <v>FN</v>
          </cell>
          <cell r="L15" t="str">
            <v>FN</v>
          </cell>
          <cell r="M15" t="str">
            <v>FN</v>
          </cell>
          <cell r="N15" t="str">
            <v>FN</v>
          </cell>
          <cell r="O15" t="str">
            <v>FN</v>
          </cell>
        </row>
        <row r="16">
          <cell r="B16" t="str">
            <v>KBM-010</v>
          </cell>
          <cell r="C16" t="str">
            <v>HB. Capitol III</v>
          </cell>
          <cell r="D16" t="str">
            <v>FN</v>
          </cell>
          <cell r="E16" t="str">
            <v>FN</v>
          </cell>
          <cell r="F16" t="str">
            <v>FN</v>
          </cell>
          <cell r="G16" t="str">
            <v>FN</v>
          </cell>
          <cell r="H16" t="str">
            <v>FN</v>
          </cell>
          <cell r="I16" t="str">
            <v>FN</v>
          </cell>
          <cell r="J16" t="str">
            <v>FN</v>
          </cell>
          <cell r="K16" t="str">
            <v>FN</v>
          </cell>
          <cell r="L16" t="str">
            <v>FN</v>
          </cell>
          <cell r="M16" t="str">
            <v>FN</v>
          </cell>
          <cell r="N16" t="str">
            <v>FN</v>
          </cell>
          <cell r="O16" t="str">
            <v>FN</v>
          </cell>
        </row>
        <row r="17">
          <cell r="B17" t="str">
            <v>KBM-011</v>
          </cell>
          <cell r="C17" t="str">
            <v>HB. Capitol IV</v>
          </cell>
          <cell r="D17" t="str">
            <v>FN</v>
          </cell>
          <cell r="E17" t="str">
            <v>FN</v>
          </cell>
          <cell r="F17" t="str">
            <v>FN</v>
          </cell>
          <cell r="G17" t="str">
            <v>FN</v>
          </cell>
          <cell r="H17" t="str">
            <v>FN</v>
          </cell>
          <cell r="I17" t="str">
            <v>FN</v>
          </cell>
          <cell r="J17" t="str">
            <v>FN</v>
          </cell>
          <cell r="K17" t="str">
            <v>FN</v>
          </cell>
          <cell r="L17" t="str">
            <v>FN</v>
          </cell>
          <cell r="M17" t="str">
            <v>FN</v>
          </cell>
          <cell r="N17" t="str">
            <v>FN</v>
          </cell>
          <cell r="O17" t="str">
            <v>FN</v>
          </cell>
        </row>
        <row r="18">
          <cell r="B18" t="str">
            <v>KBM-012</v>
          </cell>
          <cell r="C18" t="str">
            <v>HB. MG X</v>
          </cell>
          <cell r="D18" t="str">
            <v>FN</v>
          </cell>
          <cell r="E18" t="str">
            <v>FN</v>
          </cell>
          <cell r="F18" t="str">
            <v>FN</v>
          </cell>
          <cell r="G18" t="str">
            <v>FN</v>
          </cell>
          <cell r="H18" t="str">
            <v>FN</v>
          </cell>
          <cell r="I18" t="str">
            <v>FN</v>
          </cell>
          <cell r="J18" t="str">
            <v>FN</v>
          </cell>
          <cell r="K18" t="str">
            <v>FN</v>
          </cell>
          <cell r="L18" t="str">
            <v>FN</v>
          </cell>
          <cell r="M18" t="str">
            <v>FN</v>
          </cell>
          <cell r="N18" t="str">
            <v>FN</v>
          </cell>
          <cell r="O18" t="str">
            <v>FN</v>
          </cell>
        </row>
        <row r="19">
          <cell r="B19" t="str">
            <v>KBM-013</v>
          </cell>
          <cell r="C19" t="str">
            <v>LCT. Berkat Fortuna</v>
          </cell>
          <cell r="D19" t="str">
            <v>FN</v>
          </cell>
          <cell r="E19" t="str">
            <v>FN</v>
          </cell>
          <cell r="F19" t="str">
            <v>FN</v>
          </cell>
          <cell r="G19" t="str">
            <v>FN</v>
          </cell>
          <cell r="H19" t="str">
            <v>FN</v>
          </cell>
          <cell r="I19" t="str">
            <v>FN</v>
          </cell>
          <cell r="J19" t="str">
            <v>FN</v>
          </cell>
          <cell r="K19" t="str">
            <v>FN</v>
          </cell>
          <cell r="L19" t="str">
            <v>FN</v>
          </cell>
          <cell r="M19" t="str">
            <v>FN</v>
          </cell>
          <cell r="N19" t="str">
            <v>FN</v>
          </cell>
          <cell r="O19" t="str">
            <v>FN</v>
          </cell>
        </row>
        <row r="20">
          <cell r="B20" t="str">
            <v>KBM-014</v>
          </cell>
          <cell r="C20" t="str">
            <v>LCT. Cahaya Agung 02</v>
          </cell>
          <cell r="D20" t="str">
            <v>FN</v>
          </cell>
          <cell r="E20" t="str">
            <v>FN</v>
          </cell>
          <cell r="F20" t="str">
            <v>FN</v>
          </cell>
          <cell r="G20" t="str">
            <v>FN</v>
          </cell>
          <cell r="H20" t="str">
            <v>FN</v>
          </cell>
          <cell r="I20" t="str">
            <v>FN</v>
          </cell>
          <cell r="J20" t="str">
            <v>FN</v>
          </cell>
          <cell r="K20" t="str">
            <v>FN</v>
          </cell>
          <cell r="L20" t="str">
            <v>FN</v>
          </cell>
          <cell r="M20" t="str">
            <v>FN</v>
          </cell>
          <cell r="N20" t="str">
            <v>FN</v>
          </cell>
          <cell r="O20" t="str">
            <v>FN</v>
          </cell>
        </row>
        <row r="21">
          <cell r="B21" t="str">
            <v>KBM-015</v>
          </cell>
          <cell r="C21" t="str">
            <v>LCT. Teluk Bontang</v>
          </cell>
          <cell r="D21" t="str">
            <v>FN</v>
          </cell>
          <cell r="E21" t="str">
            <v>FN</v>
          </cell>
          <cell r="F21" t="str">
            <v>FN</v>
          </cell>
          <cell r="G21" t="str">
            <v>FN</v>
          </cell>
          <cell r="H21" t="str">
            <v>FN</v>
          </cell>
          <cell r="I21" t="str">
            <v>FN</v>
          </cell>
          <cell r="J21" t="str">
            <v>FN</v>
          </cell>
          <cell r="K21" t="str">
            <v>FN</v>
          </cell>
          <cell r="L21" t="str">
            <v>FN</v>
          </cell>
          <cell r="M21" t="str">
            <v>FN</v>
          </cell>
          <cell r="N21" t="str">
            <v>FN</v>
          </cell>
          <cell r="O21" t="str">
            <v>FN</v>
          </cell>
        </row>
        <row r="22">
          <cell r="B22" t="str">
            <v>KBM-016</v>
          </cell>
          <cell r="C22" t="str">
            <v>MV. ASL Triaksa</v>
          </cell>
          <cell r="D22" t="str">
            <v>FN</v>
          </cell>
          <cell r="E22" t="str">
            <v>FN</v>
          </cell>
          <cell r="F22" t="str">
            <v>FN</v>
          </cell>
          <cell r="G22" t="str">
            <v>FN</v>
          </cell>
          <cell r="H22" t="str">
            <v>FN</v>
          </cell>
          <cell r="I22" t="str">
            <v>FN</v>
          </cell>
          <cell r="J22" t="str">
            <v>FN</v>
          </cell>
          <cell r="K22" t="str">
            <v>FN</v>
          </cell>
          <cell r="L22" t="str">
            <v>FN</v>
          </cell>
          <cell r="M22" t="str">
            <v>FN</v>
          </cell>
          <cell r="N22" t="str">
            <v>FN</v>
          </cell>
          <cell r="O22" t="str">
            <v>FN</v>
          </cell>
        </row>
        <row r="23">
          <cell r="B23" t="str">
            <v>KBM-017</v>
          </cell>
          <cell r="C23" t="str">
            <v>ST. Aquartic 6</v>
          </cell>
          <cell r="D23" t="str">
            <v>NF</v>
          </cell>
          <cell r="E23" t="str">
            <v>NF</v>
          </cell>
          <cell r="F23" t="str">
            <v>NF</v>
          </cell>
          <cell r="G23" t="str">
            <v>NF</v>
          </cell>
          <cell r="H23" t="str">
            <v>NF</v>
          </cell>
          <cell r="I23" t="str">
            <v>NF</v>
          </cell>
          <cell r="J23" t="str">
            <v>NF</v>
          </cell>
          <cell r="K23" t="str">
            <v>NF</v>
          </cell>
          <cell r="L23" t="str">
            <v>NF</v>
          </cell>
          <cell r="M23" t="str">
            <v>NF</v>
          </cell>
          <cell r="N23" t="str">
            <v>NF</v>
          </cell>
          <cell r="O23" t="str">
            <v>NF</v>
          </cell>
        </row>
        <row r="24">
          <cell r="B24" t="str">
            <v>KBM-018</v>
          </cell>
          <cell r="C24" t="str">
            <v>ST. Aquartic 9</v>
          </cell>
          <cell r="D24" t="str">
            <v>NF</v>
          </cell>
          <cell r="E24" t="str">
            <v>NF</v>
          </cell>
          <cell r="F24" t="str">
            <v>NF</v>
          </cell>
          <cell r="G24" t="str">
            <v>NF</v>
          </cell>
          <cell r="H24" t="str">
            <v>NF</v>
          </cell>
          <cell r="I24" t="str">
            <v>NF</v>
          </cell>
          <cell r="J24" t="str">
            <v>NF</v>
          </cell>
          <cell r="K24" t="str">
            <v>NF</v>
          </cell>
          <cell r="L24" t="str">
            <v>NF</v>
          </cell>
          <cell r="M24" t="str">
            <v>NF</v>
          </cell>
          <cell r="N24" t="str">
            <v>NF</v>
          </cell>
          <cell r="O24" t="str">
            <v>NF</v>
          </cell>
        </row>
        <row r="25">
          <cell r="B25" t="str">
            <v>KBM-019</v>
          </cell>
          <cell r="C25" t="str">
            <v>ST. Mediterania</v>
          </cell>
          <cell r="D25" t="str">
            <v>NF</v>
          </cell>
          <cell r="E25" t="str">
            <v>NF</v>
          </cell>
          <cell r="F25" t="str">
            <v>NF</v>
          </cell>
          <cell r="G25" t="str">
            <v>NF</v>
          </cell>
          <cell r="H25" t="str">
            <v>NF</v>
          </cell>
          <cell r="I25" t="str">
            <v>NF</v>
          </cell>
          <cell r="J25" t="str">
            <v>NF</v>
          </cell>
          <cell r="K25" t="str">
            <v>NF</v>
          </cell>
          <cell r="L25" t="str">
            <v>NF</v>
          </cell>
          <cell r="M25" t="str">
            <v>NF</v>
          </cell>
          <cell r="N25" t="str">
            <v>NF</v>
          </cell>
          <cell r="O25" t="str">
            <v>NF</v>
          </cell>
        </row>
        <row r="26">
          <cell r="B26" t="str">
            <v>KBM-020</v>
          </cell>
          <cell r="C26" t="str">
            <v>ST. Sebatik</v>
          </cell>
          <cell r="D26" t="str">
            <v>NF</v>
          </cell>
          <cell r="E26" t="str">
            <v>NF</v>
          </cell>
          <cell r="F26" t="str">
            <v>NF</v>
          </cell>
          <cell r="G26" t="str">
            <v>NF</v>
          </cell>
          <cell r="H26" t="str">
            <v>NF</v>
          </cell>
          <cell r="I26" t="str">
            <v>NF</v>
          </cell>
          <cell r="J26" t="str">
            <v>NF</v>
          </cell>
          <cell r="K26" t="str">
            <v>NF</v>
          </cell>
          <cell r="L26" t="str">
            <v>NF</v>
          </cell>
          <cell r="M26" t="str">
            <v>NF</v>
          </cell>
          <cell r="N26" t="str">
            <v>NF</v>
          </cell>
          <cell r="O26" t="str">
            <v>NF</v>
          </cell>
        </row>
        <row r="27">
          <cell r="B27" t="str">
            <v>KBM-021</v>
          </cell>
          <cell r="C27" t="str">
            <v>TB. ASL Mulia</v>
          </cell>
          <cell r="D27" t="str">
            <v>FN</v>
          </cell>
          <cell r="E27" t="str">
            <v>FN</v>
          </cell>
          <cell r="F27" t="str">
            <v>FN</v>
          </cell>
          <cell r="G27" t="str">
            <v>FN</v>
          </cell>
          <cell r="H27" t="str">
            <v>FN</v>
          </cell>
          <cell r="I27" t="str">
            <v>FN</v>
          </cell>
          <cell r="J27" t="str">
            <v>FN</v>
          </cell>
          <cell r="K27" t="str">
            <v>FN</v>
          </cell>
          <cell r="L27" t="str">
            <v>FN</v>
          </cell>
          <cell r="M27" t="str">
            <v>FN</v>
          </cell>
          <cell r="N27" t="str">
            <v>FN</v>
          </cell>
          <cell r="O27" t="str">
            <v>FN</v>
          </cell>
        </row>
        <row r="28">
          <cell r="B28" t="str">
            <v>KBM-022</v>
          </cell>
          <cell r="C28" t="str">
            <v>TB. Logindo Mighty</v>
          </cell>
          <cell r="D28" t="str">
            <v>FN</v>
          </cell>
          <cell r="E28" t="str">
            <v>FN</v>
          </cell>
          <cell r="F28" t="str">
            <v>FN</v>
          </cell>
          <cell r="G28" t="str">
            <v>FN</v>
          </cell>
          <cell r="H28" t="str">
            <v>FN</v>
          </cell>
          <cell r="I28" t="str">
            <v>FN</v>
          </cell>
          <cell r="J28" t="str">
            <v>FN</v>
          </cell>
          <cell r="K28" t="str">
            <v>FN</v>
          </cell>
          <cell r="L28" t="str">
            <v>FN</v>
          </cell>
          <cell r="M28" t="str">
            <v>FN</v>
          </cell>
          <cell r="N28" t="str">
            <v>FN</v>
          </cell>
          <cell r="O28" t="str">
            <v>FN</v>
          </cell>
        </row>
        <row r="29">
          <cell r="B29" t="str">
            <v>KBM-023</v>
          </cell>
          <cell r="C29" t="str">
            <v>TB. Setia Makmur II</v>
          </cell>
          <cell r="D29" t="str">
            <v>NF</v>
          </cell>
          <cell r="E29" t="str">
            <v>NF</v>
          </cell>
          <cell r="F29" t="str">
            <v>NF</v>
          </cell>
          <cell r="G29" t="str">
            <v>NF</v>
          </cell>
          <cell r="H29" t="str">
            <v>NF</v>
          </cell>
          <cell r="I29" t="str">
            <v>NF</v>
          </cell>
          <cell r="J29" t="str">
            <v>NF</v>
          </cell>
          <cell r="K29" t="str">
            <v>NF</v>
          </cell>
          <cell r="L29" t="str">
            <v>NF</v>
          </cell>
          <cell r="M29" t="str">
            <v>NF</v>
          </cell>
          <cell r="N29" t="str">
            <v>NF</v>
          </cell>
          <cell r="O29" t="str">
            <v>NF</v>
          </cell>
        </row>
        <row r="30">
          <cell r="B30" t="str">
            <v>KBM-024</v>
          </cell>
          <cell r="C30" t="str">
            <v>TB. Setia Makmur III</v>
          </cell>
          <cell r="D30" t="str">
            <v>NF</v>
          </cell>
          <cell r="E30" t="str">
            <v>NF</v>
          </cell>
          <cell r="F30" t="str">
            <v>NF</v>
          </cell>
          <cell r="G30" t="str">
            <v>NF</v>
          </cell>
          <cell r="H30" t="str">
            <v>NF</v>
          </cell>
          <cell r="I30" t="str">
            <v>NF</v>
          </cell>
          <cell r="J30" t="str">
            <v>NF</v>
          </cell>
          <cell r="K30" t="str">
            <v>NF</v>
          </cell>
          <cell r="L30" t="str">
            <v>NF</v>
          </cell>
          <cell r="M30" t="str">
            <v>NF</v>
          </cell>
          <cell r="N30" t="str">
            <v>NF</v>
          </cell>
          <cell r="O30" t="str">
            <v>NF</v>
          </cell>
        </row>
        <row r="31">
          <cell r="B31" t="str">
            <v>KBM-025</v>
          </cell>
          <cell r="C31" t="str">
            <v>TB. Setia Makmur V</v>
          </cell>
          <cell r="D31" t="str">
            <v>NF</v>
          </cell>
          <cell r="E31" t="str">
            <v>NF</v>
          </cell>
          <cell r="F31" t="str">
            <v>NF</v>
          </cell>
          <cell r="G31" t="str">
            <v>NF</v>
          </cell>
          <cell r="H31" t="str">
            <v>NF</v>
          </cell>
          <cell r="I31" t="str">
            <v>NF</v>
          </cell>
          <cell r="J31" t="str">
            <v>NF</v>
          </cell>
          <cell r="K31" t="str">
            <v>NF</v>
          </cell>
          <cell r="L31" t="str">
            <v>NF</v>
          </cell>
          <cell r="M31" t="str">
            <v>NF</v>
          </cell>
          <cell r="N31" t="str">
            <v>NF</v>
          </cell>
          <cell r="O31" t="str">
            <v>NF</v>
          </cell>
        </row>
        <row r="32">
          <cell r="B32" t="str">
            <v>KBM-026</v>
          </cell>
          <cell r="C32" t="str">
            <v>BG. AKT 232</v>
          </cell>
          <cell r="D32" t="str">
            <v>NF</v>
          </cell>
          <cell r="E32" t="str">
            <v>NF</v>
          </cell>
          <cell r="F32" t="str">
            <v>NF</v>
          </cell>
          <cell r="G32" t="str">
            <v>NF</v>
          </cell>
          <cell r="H32" t="str">
            <v>NF</v>
          </cell>
          <cell r="I32" t="str">
            <v>NF</v>
          </cell>
          <cell r="J32" t="str">
            <v>NF</v>
          </cell>
          <cell r="K32" t="str">
            <v>NF</v>
          </cell>
          <cell r="L32" t="str">
            <v>NF</v>
          </cell>
          <cell r="M32" t="str">
            <v>NF</v>
          </cell>
          <cell r="N32" t="str">
            <v>NF</v>
          </cell>
          <cell r="O32" t="str">
            <v>NF</v>
          </cell>
        </row>
        <row r="33">
          <cell r="B33" t="str">
            <v>KBM-027</v>
          </cell>
          <cell r="C33" t="str">
            <v>LCT. Berkat Karunia 88</v>
          </cell>
          <cell r="D33" t="str">
            <v>FN</v>
          </cell>
          <cell r="E33" t="str">
            <v>FN</v>
          </cell>
          <cell r="F33" t="str">
            <v>FN</v>
          </cell>
          <cell r="G33" t="str">
            <v>FN</v>
          </cell>
          <cell r="H33" t="str">
            <v>FN</v>
          </cell>
          <cell r="I33" t="str">
            <v>FN</v>
          </cell>
          <cell r="J33" t="str">
            <v>FN</v>
          </cell>
          <cell r="K33" t="str">
            <v>FN</v>
          </cell>
          <cell r="L33" t="str">
            <v>FN</v>
          </cell>
          <cell r="M33" t="str">
            <v>FN</v>
          </cell>
          <cell r="N33" t="str">
            <v>FN</v>
          </cell>
          <cell r="O33" t="str">
            <v>FN</v>
          </cell>
        </row>
        <row r="34">
          <cell r="B34" t="str">
            <v>KBM-028</v>
          </cell>
          <cell r="C34" t="str">
            <v>LCT. Total IV</v>
          </cell>
          <cell r="D34" t="str">
            <v>FN</v>
          </cell>
          <cell r="E34" t="str">
            <v>FN</v>
          </cell>
          <cell r="F34" t="str">
            <v>FN</v>
          </cell>
          <cell r="G34" t="str">
            <v>FN</v>
          </cell>
          <cell r="H34" t="str">
            <v>FN</v>
          </cell>
          <cell r="I34" t="str">
            <v>FN</v>
          </cell>
          <cell r="J34" t="str">
            <v>FN</v>
          </cell>
          <cell r="K34" t="str">
            <v>FN</v>
          </cell>
          <cell r="L34" t="str">
            <v>FN</v>
          </cell>
          <cell r="M34" t="str">
            <v>FN</v>
          </cell>
          <cell r="N34" t="str">
            <v>FN</v>
          </cell>
          <cell r="O34" t="str">
            <v>FN</v>
          </cell>
        </row>
        <row r="35">
          <cell r="B35" t="str">
            <v>KBM-029</v>
          </cell>
          <cell r="C35" t="str">
            <v>BG. Capitol 1801</v>
          </cell>
          <cell r="D35" t="str">
            <v>FN</v>
          </cell>
          <cell r="E35" t="str">
            <v>FN</v>
          </cell>
          <cell r="F35" t="str">
            <v>FN</v>
          </cell>
          <cell r="G35" t="str">
            <v>FN</v>
          </cell>
          <cell r="H35" t="str">
            <v>FN</v>
          </cell>
          <cell r="I35" t="str">
            <v>FN</v>
          </cell>
          <cell r="J35" t="str">
            <v>FN</v>
          </cell>
          <cell r="K35" t="str">
            <v>FN</v>
          </cell>
          <cell r="L35" t="str">
            <v>FN</v>
          </cell>
          <cell r="M35" t="str">
            <v>FN</v>
          </cell>
          <cell r="N35" t="str">
            <v>FN</v>
          </cell>
          <cell r="O35" t="str">
            <v>FN</v>
          </cell>
        </row>
        <row r="36">
          <cell r="B36" t="str">
            <v>KMB-27</v>
          </cell>
          <cell r="C36" t="str">
            <v>LCT. Total IV</v>
          </cell>
          <cell r="D36" t="str">
            <v>FN</v>
          </cell>
          <cell r="E36" t="str">
            <v>FN</v>
          </cell>
          <cell r="F36" t="str">
            <v>FN</v>
          </cell>
          <cell r="G36" t="str">
            <v>FN</v>
          </cell>
          <cell r="H36" t="str">
            <v>FN</v>
          </cell>
          <cell r="I36" t="str">
            <v>FN</v>
          </cell>
          <cell r="J36" t="str">
            <v>FN</v>
          </cell>
          <cell r="K36" t="str">
            <v>FN</v>
          </cell>
          <cell r="L36" t="str">
            <v>FN</v>
          </cell>
          <cell r="M36" t="str">
            <v>FN</v>
          </cell>
          <cell r="N36" t="str">
            <v>FN</v>
          </cell>
          <cell r="O36" t="str">
            <v>FN</v>
          </cell>
        </row>
        <row r="37">
          <cell r="B37" t="str">
            <v>KMB-28</v>
          </cell>
          <cell r="C37" t="str">
            <v>LCT. Berkat Karunia 88</v>
          </cell>
          <cell r="D37" t="str">
            <v>FN</v>
          </cell>
          <cell r="E37" t="str">
            <v>FN</v>
          </cell>
          <cell r="F37" t="str">
            <v>FN</v>
          </cell>
          <cell r="G37" t="str">
            <v>FN</v>
          </cell>
          <cell r="H37" t="str">
            <v>FN</v>
          </cell>
          <cell r="I37" t="str">
            <v>FN</v>
          </cell>
          <cell r="J37" t="str">
            <v>FN</v>
          </cell>
          <cell r="K37" t="str">
            <v>FN</v>
          </cell>
          <cell r="L37" t="str">
            <v>FN</v>
          </cell>
          <cell r="M37" t="str">
            <v>FN</v>
          </cell>
          <cell r="N37" t="str">
            <v>FN</v>
          </cell>
          <cell r="O37" t="str">
            <v>FN</v>
          </cell>
        </row>
        <row r="38">
          <cell r="B38" t="str">
            <v>KMB-29</v>
          </cell>
          <cell r="C38" t="str">
            <v>BG. Capitol 1801</v>
          </cell>
          <cell r="D38" t="str">
            <v>FN</v>
          </cell>
          <cell r="E38" t="str">
            <v>FN</v>
          </cell>
          <cell r="F38" t="str">
            <v>FN</v>
          </cell>
          <cell r="G38" t="str">
            <v>FN</v>
          </cell>
          <cell r="H38" t="str">
            <v>FN</v>
          </cell>
          <cell r="I38" t="str">
            <v>FN</v>
          </cell>
          <cell r="J38" t="str">
            <v>FN</v>
          </cell>
          <cell r="K38" t="str">
            <v>FN</v>
          </cell>
          <cell r="L38" t="str">
            <v>FN</v>
          </cell>
          <cell r="M38" t="str">
            <v>FN</v>
          </cell>
          <cell r="N38" t="str">
            <v>FN</v>
          </cell>
          <cell r="O38" t="str">
            <v>FN</v>
          </cell>
        </row>
        <row r="39">
          <cell r="B39" t="str">
            <v>KP-0001</v>
          </cell>
          <cell r="C39" t="str">
            <v>Karyawan Kantor</v>
          </cell>
          <cell r="D39" t="str">
            <v>NF</v>
          </cell>
          <cell r="E39" t="str">
            <v>NF</v>
          </cell>
          <cell r="F39" t="str">
            <v>NF</v>
          </cell>
          <cell r="G39" t="str">
            <v>NF</v>
          </cell>
          <cell r="H39" t="str">
            <v>NF</v>
          </cell>
          <cell r="I39" t="str">
            <v>NF</v>
          </cell>
          <cell r="J39" t="str">
            <v>NF</v>
          </cell>
          <cell r="K39" t="str">
            <v>NF</v>
          </cell>
          <cell r="L39" t="str">
            <v>NF</v>
          </cell>
          <cell r="M39" t="str">
            <v>NF</v>
          </cell>
          <cell r="N39" t="str">
            <v>NF</v>
          </cell>
          <cell r="O39" t="str">
            <v>NF</v>
          </cell>
        </row>
        <row r="40">
          <cell r="B40" t="str">
            <v>KP-0002</v>
          </cell>
          <cell r="C40" t="str">
            <v>BG. WHORTY MARINER II</v>
          </cell>
          <cell r="D40" t="str">
            <v>NF</v>
          </cell>
          <cell r="E40" t="str">
            <v>NF</v>
          </cell>
          <cell r="F40" t="str">
            <v>NF</v>
          </cell>
          <cell r="G40" t="str">
            <v>NF</v>
          </cell>
          <cell r="H40" t="str">
            <v>NF</v>
          </cell>
          <cell r="I40" t="str">
            <v>NF</v>
          </cell>
          <cell r="J40" t="str">
            <v>NF</v>
          </cell>
          <cell r="K40" t="str">
            <v>NF</v>
          </cell>
          <cell r="L40" t="str">
            <v>NF</v>
          </cell>
          <cell r="M40" t="str">
            <v>NF</v>
          </cell>
          <cell r="N40" t="str">
            <v>NF</v>
          </cell>
          <cell r="O40" t="str">
            <v>NF</v>
          </cell>
        </row>
        <row r="41">
          <cell r="B41" t="str">
            <v>KP-0003</v>
          </cell>
          <cell r="C41" t="str">
            <v>BG. ASL 19</v>
          </cell>
          <cell r="D41" t="str">
            <v>NF</v>
          </cell>
          <cell r="E41" t="str">
            <v>NF</v>
          </cell>
          <cell r="F41" t="str">
            <v>NF</v>
          </cell>
          <cell r="G41" t="str">
            <v>NF</v>
          </cell>
          <cell r="H41" t="str">
            <v>NF</v>
          </cell>
          <cell r="I41" t="str">
            <v>NF</v>
          </cell>
          <cell r="J41" t="str">
            <v>NF</v>
          </cell>
          <cell r="K41" t="str">
            <v>NF</v>
          </cell>
          <cell r="L41" t="str">
            <v>NF</v>
          </cell>
          <cell r="M41" t="str">
            <v>NF</v>
          </cell>
          <cell r="N41" t="str">
            <v>NF</v>
          </cell>
          <cell r="O41" t="str">
            <v>NF</v>
          </cell>
        </row>
        <row r="42">
          <cell r="B42" t="str">
            <v>KP-0004</v>
          </cell>
          <cell r="C42" t="str">
            <v>AMERICAN CRANE 999C - ASL 03</v>
          </cell>
          <cell r="D42" t="str">
            <v>NF</v>
          </cell>
          <cell r="E42" t="str">
            <v>NF</v>
          </cell>
          <cell r="F42" t="str">
            <v>NF</v>
          </cell>
          <cell r="G42" t="str">
            <v>NF</v>
          </cell>
          <cell r="H42" t="str">
            <v>NF</v>
          </cell>
          <cell r="I42" t="str">
            <v>NF</v>
          </cell>
          <cell r="J42" t="str">
            <v>NF</v>
          </cell>
          <cell r="K42" t="str">
            <v>NF</v>
          </cell>
          <cell r="L42" t="str">
            <v>NF</v>
          </cell>
          <cell r="M42" t="str">
            <v>NF</v>
          </cell>
          <cell r="N42" t="str">
            <v>NF</v>
          </cell>
          <cell r="O42" t="str">
            <v>NF</v>
          </cell>
        </row>
        <row r="43">
          <cell r="B43" t="str">
            <v>KP-0005</v>
          </cell>
          <cell r="C43" t="str">
            <v>AMERICAN CRANE 9260 - ASL 12</v>
          </cell>
          <cell r="D43" t="str">
            <v>NF</v>
          </cell>
          <cell r="E43" t="str">
            <v>NF</v>
          </cell>
          <cell r="F43" t="str">
            <v>NF</v>
          </cell>
          <cell r="G43" t="str">
            <v>NF</v>
          </cell>
          <cell r="H43" t="str">
            <v>NF</v>
          </cell>
          <cell r="I43" t="str">
            <v>NF</v>
          </cell>
          <cell r="J43" t="str">
            <v>NF</v>
          </cell>
          <cell r="K43" t="str">
            <v>NF</v>
          </cell>
          <cell r="L43" t="str">
            <v>NF</v>
          </cell>
          <cell r="M43" t="str">
            <v>NF</v>
          </cell>
          <cell r="N43" t="str">
            <v>NF</v>
          </cell>
          <cell r="O43" t="str">
            <v>NF</v>
          </cell>
        </row>
        <row r="44">
          <cell r="B44" t="str">
            <v>KP-0006</v>
          </cell>
          <cell r="C44" t="str">
            <v>HB. ASL PRIMA VII</v>
          </cell>
          <cell r="D44" t="str">
            <v>FN</v>
          </cell>
          <cell r="E44" t="str">
            <v>FN</v>
          </cell>
          <cell r="F44" t="str">
            <v>FN</v>
          </cell>
          <cell r="G44" t="str">
            <v>FN</v>
          </cell>
          <cell r="H44" t="str">
            <v>FN</v>
          </cell>
          <cell r="I44" t="str">
            <v>FN</v>
          </cell>
          <cell r="J44" t="str">
            <v>FN</v>
          </cell>
          <cell r="K44" t="str">
            <v>FN</v>
          </cell>
          <cell r="L44" t="str">
            <v>FN</v>
          </cell>
          <cell r="M44" t="str">
            <v>FN</v>
          </cell>
          <cell r="N44" t="str">
            <v>FN</v>
          </cell>
          <cell r="O44" t="str">
            <v>FN</v>
          </cell>
        </row>
        <row r="45">
          <cell r="B45" t="str">
            <v>KP-0007</v>
          </cell>
          <cell r="C45" t="str">
            <v>HB. ASL PRIMA VIII</v>
          </cell>
          <cell r="D45" t="str">
            <v>NF</v>
          </cell>
          <cell r="E45" t="str">
            <v>NF</v>
          </cell>
          <cell r="F45" t="str">
            <v>NF</v>
          </cell>
          <cell r="G45" t="str">
            <v>NF</v>
          </cell>
          <cell r="H45" t="str">
            <v>NF</v>
          </cell>
          <cell r="I45" t="str">
            <v>NF</v>
          </cell>
          <cell r="J45" t="str">
            <v>NF</v>
          </cell>
          <cell r="K45" t="str">
            <v>NF</v>
          </cell>
          <cell r="L45" t="str">
            <v>NF</v>
          </cell>
          <cell r="M45" t="str">
            <v>NF</v>
          </cell>
          <cell r="N45" t="str">
            <v>NF</v>
          </cell>
          <cell r="O45" t="str">
            <v>NF</v>
          </cell>
        </row>
        <row r="46">
          <cell r="B46" t="str">
            <v>KP-0008</v>
          </cell>
          <cell r="C46" t="str">
            <v>CB. ASL 28</v>
          </cell>
          <cell r="D46" t="str">
            <v>FN</v>
          </cell>
          <cell r="E46" t="str">
            <v>FN</v>
          </cell>
          <cell r="F46" t="str">
            <v>FN</v>
          </cell>
          <cell r="G46" t="str">
            <v>FN</v>
          </cell>
          <cell r="H46" t="str">
            <v>FN</v>
          </cell>
          <cell r="I46" t="str">
            <v>FN</v>
          </cell>
          <cell r="J46" t="str">
            <v>FN</v>
          </cell>
          <cell r="K46" t="str">
            <v>FN</v>
          </cell>
          <cell r="L46" t="str">
            <v>FN</v>
          </cell>
          <cell r="M46" t="str">
            <v>FN</v>
          </cell>
          <cell r="N46" t="str">
            <v>FN</v>
          </cell>
          <cell r="O46" t="str">
            <v>FN</v>
          </cell>
        </row>
        <row r="47">
          <cell r="B47" t="str">
            <v>KP-0009</v>
          </cell>
          <cell r="C47" t="str">
            <v>BG. ASL IX</v>
          </cell>
          <cell r="D47" t="str">
            <v>NF</v>
          </cell>
          <cell r="E47" t="str">
            <v>NF</v>
          </cell>
          <cell r="F47" t="str">
            <v>NF</v>
          </cell>
          <cell r="G47" t="str">
            <v>NF</v>
          </cell>
          <cell r="H47" t="str">
            <v>NF</v>
          </cell>
          <cell r="I47" t="str">
            <v>NF</v>
          </cell>
          <cell r="J47" t="str">
            <v>NF</v>
          </cell>
          <cell r="K47" t="str">
            <v>NF</v>
          </cell>
          <cell r="L47" t="str">
            <v>NF</v>
          </cell>
          <cell r="M47" t="str">
            <v>NF</v>
          </cell>
          <cell r="N47" t="str">
            <v>NF</v>
          </cell>
          <cell r="O47" t="str">
            <v>NF</v>
          </cell>
        </row>
        <row r="48">
          <cell r="B48" t="str">
            <v>KP-0010</v>
          </cell>
          <cell r="C48" t="str">
            <v>BG. ASL 37</v>
          </cell>
          <cell r="D48" t="str">
            <v>NF</v>
          </cell>
          <cell r="E48" t="str">
            <v>NF</v>
          </cell>
          <cell r="F48" t="str">
            <v>NF</v>
          </cell>
          <cell r="G48" t="str">
            <v>NF</v>
          </cell>
          <cell r="H48" t="str">
            <v>NF</v>
          </cell>
          <cell r="I48" t="str">
            <v>NF</v>
          </cell>
          <cell r="J48" t="str">
            <v>NF</v>
          </cell>
          <cell r="K48" t="str">
            <v>NF</v>
          </cell>
          <cell r="L48" t="str">
            <v>NF</v>
          </cell>
          <cell r="M48" t="str">
            <v>NF</v>
          </cell>
          <cell r="N48" t="str">
            <v>NF</v>
          </cell>
          <cell r="O48" t="str">
            <v>NF</v>
          </cell>
        </row>
        <row r="49">
          <cell r="B49" t="str">
            <v>KP-0011</v>
          </cell>
          <cell r="C49" t="str">
            <v>AMERICAN CRANE 5299 - ASL 01</v>
          </cell>
          <cell r="D49" t="str">
            <v>NF</v>
          </cell>
          <cell r="E49" t="str">
            <v>NF</v>
          </cell>
          <cell r="F49" t="str">
            <v>NF</v>
          </cell>
          <cell r="G49" t="str">
            <v>NF</v>
          </cell>
          <cell r="H49" t="str">
            <v>NF</v>
          </cell>
          <cell r="I49" t="str">
            <v>NF</v>
          </cell>
          <cell r="J49" t="str">
            <v>NF</v>
          </cell>
          <cell r="K49" t="str">
            <v>NF</v>
          </cell>
          <cell r="L49" t="str">
            <v>NF</v>
          </cell>
          <cell r="M49" t="str">
            <v>NF</v>
          </cell>
          <cell r="N49" t="str">
            <v>NF</v>
          </cell>
          <cell r="O49" t="str">
            <v>NF</v>
          </cell>
        </row>
        <row r="50">
          <cell r="B50" t="str">
            <v>KP-0012</v>
          </cell>
          <cell r="C50" t="str">
            <v>HB. TMN III EX DOOR I</v>
          </cell>
          <cell r="D50" t="str">
            <v>NF</v>
          </cell>
          <cell r="E50" t="str">
            <v>NF</v>
          </cell>
          <cell r="F50" t="str">
            <v>NF</v>
          </cell>
          <cell r="G50" t="str">
            <v>NF</v>
          </cell>
          <cell r="H50" t="str">
            <v>NF</v>
          </cell>
          <cell r="I50" t="str">
            <v>NF</v>
          </cell>
          <cell r="J50" t="str">
            <v>NF</v>
          </cell>
          <cell r="K50" t="str">
            <v>NF</v>
          </cell>
          <cell r="L50" t="str">
            <v>NF</v>
          </cell>
          <cell r="M50" t="str">
            <v>NF</v>
          </cell>
          <cell r="N50" t="str">
            <v>NF</v>
          </cell>
          <cell r="O50" t="str">
            <v>NF</v>
          </cell>
        </row>
        <row r="51">
          <cell r="B51" t="str">
            <v>KP-0013</v>
          </cell>
          <cell r="C51" t="str">
            <v>HB. TMN IV EX DOOR IV</v>
          </cell>
          <cell r="D51" t="str">
            <v>NF</v>
          </cell>
          <cell r="E51" t="str">
            <v>NF</v>
          </cell>
          <cell r="F51" t="str">
            <v>NF</v>
          </cell>
          <cell r="G51" t="str">
            <v>NF</v>
          </cell>
          <cell r="H51" t="str">
            <v>NF</v>
          </cell>
          <cell r="I51" t="str">
            <v>NF</v>
          </cell>
          <cell r="J51" t="str">
            <v>NF</v>
          </cell>
          <cell r="K51" t="str">
            <v>NF</v>
          </cell>
          <cell r="L51" t="str">
            <v>NF</v>
          </cell>
          <cell r="M51" t="str">
            <v>NF</v>
          </cell>
          <cell r="N51" t="str">
            <v>NF</v>
          </cell>
          <cell r="O51" t="str">
            <v>NF</v>
          </cell>
        </row>
        <row r="52">
          <cell r="B52" t="str">
            <v>KP-0014</v>
          </cell>
          <cell r="C52" t="str">
            <v>HB. MG I</v>
          </cell>
          <cell r="D52" t="str">
            <v>NF</v>
          </cell>
          <cell r="E52" t="str">
            <v>NF</v>
          </cell>
          <cell r="F52" t="str">
            <v>NF</v>
          </cell>
          <cell r="G52" t="str">
            <v>NF</v>
          </cell>
          <cell r="H52" t="str">
            <v>NF</v>
          </cell>
          <cell r="I52" t="str">
            <v>NF</v>
          </cell>
          <cell r="J52" t="str">
            <v>NF</v>
          </cell>
          <cell r="K52" t="str">
            <v>NF</v>
          </cell>
          <cell r="L52" t="str">
            <v>NF</v>
          </cell>
          <cell r="M52" t="str">
            <v>NF</v>
          </cell>
          <cell r="N52" t="str">
            <v>NF</v>
          </cell>
          <cell r="O52" t="str">
            <v>NF</v>
          </cell>
        </row>
        <row r="53">
          <cell r="B53" t="str">
            <v>KP-0015</v>
          </cell>
          <cell r="C53" t="str">
            <v>HB. MG II</v>
          </cell>
          <cell r="D53" t="str">
            <v>NF</v>
          </cell>
          <cell r="E53" t="str">
            <v>NF</v>
          </cell>
          <cell r="F53" t="str">
            <v>NF</v>
          </cell>
          <cell r="G53" t="str">
            <v>NF</v>
          </cell>
          <cell r="H53" t="str">
            <v>NF</v>
          </cell>
          <cell r="I53" t="str">
            <v>NF</v>
          </cell>
          <cell r="J53" t="str">
            <v>NF</v>
          </cell>
          <cell r="K53" t="str">
            <v>NF</v>
          </cell>
          <cell r="L53" t="str">
            <v>NF</v>
          </cell>
          <cell r="M53" t="str">
            <v>NF</v>
          </cell>
          <cell r="N53" t="str">
            <v>NF</v>
          </cell>
          <cell r="O53" t="str">
            <v>NF</v>
          </cell>
        </row>
        <row r="54">
          <cell r="B54" t="str">
            <v>KP-0016</v>
          </cell>
          <cell r="C54" t="str">
            <v>HB. MG III</v>
          </cell>
          <cell r="D54" t="str">
            <v>NF</v>
          </cell>
          <cell r="E54" t="str">
            <v>NF</v>
          </cell>
          <cell r="F54" t="str">
            <v>NF</v>
          </cell>
          <cell r="G54" t="str">
            <v>NF</v>
          </cell>
          <cell r="H54" t="str">
            <v>NF</v>
          </cell>
          <cell r="I54" t="str">
            <v>NF</v>
          </cell>
          <cell r="J54" t="str">
            <v>NF</v>
          </cell>
          <cell r="K54" t="str">
            <v>NF</v>
          </cell>
          <cell r="L54" t="str">
            <v>NF</v>
          </cell>
          <cell r="M54" t="str">
            <v>NF</v>
          </cell>
          <cell r="N54" t="str">
            <v>NF</v>
          </cell>
          <cell r="O54" t="str">
            <v>NF</v>
          </cell>
        </row>
        <row r="55">
          <cell r="B55" t="str">
            <v>KP-0017</v>
          </cell>
          <cell r="C55" t="str">
            <v>TB. ASL BINTANG</v>
          </cell>
          <cell r="D55" t="str">
            <v>FN</v>
          </cell>
          <cell r="E55" t="str">
            <v>FN</v>
          </cell>
          <cell r="F55" t="str">
            <v>FN</v>
          </cell>
          <cell r="G55" t="str">
            <v>FN</v>
          </cell>
          <cell r="H55" t="str">
            <v>FN</v>
          </cell>
          <cell r="I55" t="str">
            <v>FN</v>
          </cell>
          <cell r="J55" t="str">
            <v>FN</v>
          </cell>
          <cell r="K55" t="str">
            <v>FN</v>
          </cell>
          <cell r="L55" t="str">
            <v>FN</v>
          </cell>
          <cell r="M55" t="str">
            <v>FN</v>
          </cell>
          <cell r="N55" t="str">
            <v>FN</v>
          </cell>
          <cell r="O55" t="str">
            <v>FN</v>
          </cell>
        </row>
        <row r="56">
          <cell r="B56" t="str">
            <v>KP-0018</v>
          </cell>
          <cell r="C56" t="str">
            <v>HB. MG IV</v>
          </cell>
          <cell r="D56" t="str">
            <v>NF</v>
          </cell>
          <cell r="E56" t="str">
            <v>NF</v>
          </cell>
          <cell r="F56" t="str">
            <v>NF</v>
          </cell>
          <cell r="G56" t="str">
            <v>NF</v>
          </cell>
          <cell r="H56" t="str">
            <v>NF</v>
          </cell>
          <cell r="I56" t="str">
            <v>NF</v>
          </cell>
          <cell r="J56" t="str">
            <v>NF</v>
          </cell>
          <cell r="K56" t="str">
            <v>NF</v>
          </cell>
          <cell r="L56" t="str">
            <v>NF</v>
          </cell>
          <cell r="M56" t="str">
            <v>NF</v>
          </cell>
          <cell r="N56" t="str">
            <v>NF</v>
          </cell>
          <cell r="O56" t="str">
            <v>NF</v>
          </cell>
        </row>
        <row r="57">
          <cell r="B57" t="str">
            <v>KP-0019</v>
          </cell>
          <cell r="C57" t="str">
            <v>HB. MG VI</v>
          </cell>
          <cell r="D57" t="str">
            <v>FN</v>
          </cell>
          <cell r="E57" t="str">
            <v>FN</v>
          </cell>
          <cell r="F57" t="str">
            <v>FN</v>
          </cell>
          <cell r="G57" t="str">
            <v>FN</v>
          </cell>
          <cell r="H57" t="str">
            <v>FN</v>
          </cell>
          <cell r="I57" t="str">
            <v>FN</v>
          </cell>
          <cell r="J57" t="str">
            <v>FN</v>
          </cell>
          <cell r="K57" t="str">
            <v>FN</v>
          </cell>
          <cell r="L57" t="str">
            <v>FN</v>
          </cell>
          <cell r="M57" t="str">
            <v>FN</v>
          </cell>
          <cell r="N57" t="str">
            <v>FN</v>
          </cell>
          <cell r="O57" t="str">
            <v>FN</v>
          </cell>
        </row>
        <row r="58">
          <cell r="B58" t="str">
            <v>KP-0020</v>
          </cell>
          <cell r="C58" t="str">
            <v>HB. MG VII</v>
          </cell>
          <cell r="D58" t="str">
            <v>NF</v>
          </cell>
          <cell r="E58" t="str">
            <v>NF</v>
          </cell>
          <cell r="F58" t="str">
            <v>NF</v>
          </cell>
          <cell r="G58" t="str">
            <v>NF</v>
          </cell>
          <cell r="H58" t="str">
            <v>NF</v>
          </cell>
          <cell r="I58" t="str">
            <v>NF</v>
          </cell>
          <cell r="J58" t="str">
            <v>NF</v>
          </cell>
          <cell r="K58" t="str">
            <v>NF</v>
          </cell>
          <cell r="L58" t="str">
            <v>NF</v>
          </cell>
          <cell r="M58" t="str">
            <v>NF</v>
          </cell>
          <cell r="N58" t="str">
            <v>NF</v>
          </cell>
          <cell r="O58" t="str">
            <v>NF</v>
          </cell>
        </row>
        <row r="59">
          <cell r="B59" t="str">
            <v>KP-0021</v>
          </cell>
          <cell r="C59" t="str">
            <v>HB. MG V</v>
          </cell>
          <cell r="D59" t="str">
            <v>NF</v>
          </cell>
          <cell r="E59" t="str">
            <v>NF</v>
          </cell>
          <cell r="F59" t="str">
            <v>NF</v>
          </cell>
          <cell r="G59" t="str">
            <v>NF</v>
          </cell>
          <cell r="H59" t="str">
            <v>NF</v>
          </cell>
          <cell r="I59" t="str">
            <v>NF</v>
          </cell>
          <cell r="J59" t="str">
            <v>NF</v>
          </cell>
          <cell r="K59" t="str">
            <v>NF</v>
          </cell>
          <cell r="L59" t="str">
            <v>NF</v>
          </cell>
          <cell r="M59" t="str">
            <v>NF</v>
          </cell>
          <cell r="N59" t="str">
            <v>NF</v>
          </cell>
          <cell r="O59" t="str">
            <v>NF</v>
          </cell>
        </row>
        <row r="60">
          <cell r="B60" t="str">
            <v>KP-0022</v>
          </cell>
          <cell r="C60" t="str">
            <v>HB. MG VIII</v>
          </cell>
          <cell r="D60" t="str">
            <v>NF</v>
          </cell>
          <cell r="E60" t="str">
            <v>NF</v>
          </cell>
          <cell r="F60" t="str">
            <v>NF</v>
          </cell>
          <cell r="G60" t="str">
            <v>NF</v>
          </cell>
          <cell r="H60" t="str">
            <v>NF</v>
          </cell>
          <cell r="I60" t="str">
            <v>NF</v>
          </cell>
          <cell r="J60" t="str">
            <v>NF</v>
          </cell>
          <cell r="K60" t="str">
            <v>NF</v>
          </cell>
          <cell r="L60" t="str">
            <v>NF</v>
          </cell>
          <cell r="M60" t="str">
            <v>NF</v>
          </cell>
          <cell r="N60" t="str">
            <v>NF</v>
          </cell>
          <cell r="O60" t="str">
            <v>NF</v>
          </cell>
        </row>
        <row r="61">
          <cell r="B61" t="str">
            <v>KP-0023</v>
          </cell>
          <cell r="C61" t="str">
            <v>CB. ASL 42</v>
          </cell>
          <cell r="D61" t="str">
            <v>NF</v>
          </cell>
          <cell r="E61" t="str">
            <v>NF</v>
          </cell>
          <cell r="F61" t="str">
            <v>NF</v>
          </cell>
          <cell r="G61" t="str">
            <v>NF</v>
          </cell>
          <cell r="H61" t="str">
            <v>NF</v>
          </cell>
          <cell r="I61" t="str">
            <v>NF</v>
          </cell>
          <cell r="J61" t="str">
            <v>NF</v>
          </cell>
          <cell r="K61" t="str">
            <v>NF</v>
          </cell>
          <cell r="L61" t="str">
            <v>NF</v>
          </cell>
          <cell r="M61" t="str">
            <v>NF</v>
          </cell>
          <cell r="N61" t="str">
            <v>NF</v>
          </cell>
          <cell r="O61" t="str">
            <v>FN</v>
          </cell>
        </row>
        <row r="62">
          <cell r="B62" t="str">
            <v>KP-0024</v>
          </cell>
          <cell r="C62" t="str">
            <v>HB. MG IX</v>
          </cell>
          <cell r="D62" t="str">
            <v>NF</v>
          </cell>
          <cell r="E62" t="str">
            <v>NF</v>
          </cell>
          <cell r="F62" t="str">
            <v>NF</v>
          </cell>
          <cell r="G62" t="str">
            <v>NF</v>
          </cell>
          <cell r="H62" t="str">
            <v>NF</v>
          </cell>
          <cell r="I62" t="str">
            <v>NF</v>
          </cell>
          <cell r="J62" t="str">
            <v>NF</v>
          </cell>
          <cell r="K62" t="str">
            <v>NF</v>
          </cell>
          <cell r="L62" t="str">
            <v>NF</v>
          </cell>
          <cell r="M62" t="str">
            <v>NF</v>
          </cell>
          <cell r="N62" t="str">
            <v>NF</v>
          </cell>
          <cell r="O62" t="str">
            <v>NF</v>
          </cell>
        </row>
        <row r="63">
          <cell r="B63" t="str">
            <v>KP-0025</v>
          </cell>
          <cell r="C63" t="str">
            <v>LCT. TOTAL I</v>
          </cell>
          <cell r="D63" t="str">
            <v>FN</v>
          </cell>
          <cell r="E63" t="str">
            <v>FN</v>
          </cell>
          <cell r="F63" t="str">
            <v>FN</v>
          </cell>
          <cell r="G63" t="str">
            <v>FN</v>
          </cell>
          <cell r="H63" t="str">
            <v>FN</v>
          </cell>
          <cell r="I63" t="str">
            <v>FN</v>
          </cell>
          <cell r="J63" t="str">
            <v>FN</v>
          </cell>
          <cell r="K63" t="str">
            <v>FN</v>
          </cell>
          <cell r="L63" t="str">
            <v>FN</v>
          </cell>
          <cell r="M63" t="str">
            <v>FN</v>
          </cell>
          <cell r="N63" t="str">
            <v>FN</v>
          </cell>
          <cell r="O63" t="str">
            <v>FN</v>
          </cell>
        </row>
        <row r="64">
          <cell r="B64" t="str">
            <v>KP-0026</v>
          </cell>
          <cell r="C64" t="str">
            <v>LCT. TOTAL II</v>
          </cell>
          <cell r="D64" t="str">
            <v>FN</v>
          </cell>
          <cell r="E64" t="str">
            <v>FN</v>
          </cell>
          <cell r="F64" t="str">
            <v>FN</v>
          </cell>
          <cell r="G64" t="str">
            <v>FN</v>
          </cell>
          <cell r="H64" t="str">
            <v>FN</v>
          </cell>
          <cell r="I64" t="str">
            <v>FN</v>
          </cell>
          <cell r="J64" t="str">
            <v>FN</v>
          </cell>
          <cell r="K64" t="str">
            <v>FN</v>
          </cell>
          <cell r="L64" t="str">
            <v>FN</v>
          </cell>
          <cell r="M64" t="str">
            <v>FN</v>
          </cell>
          <cell r="N64" t="str">
            <v>FN</v>
          </cell>
          <cell r="O64" t="str">
            <v>FN</v>
          </cell>
        </row>
        <row r="65">
          <cell r="B65" t="str">
            <v>KP-0027</v>
          </cell>
          <cell r="C65" t="str">
            <v>LCT. TOTAL III</v>
          </cell>
          <cell r="D65" t="str">
            <v>FN</v>
          </cell>
          <cell r="E65" t="str">
            <v>FN</v>
          </cell>
          <cell r="F65" t="str">
            <v>FN</v>
          </cell>
          <cell r="G65" t="str">
            <v>FN</v>
          </cell>
          <cell r="H65" t="str">
            <v>FN</v>
          </cell>
          <cell r="I65" t="str">
            <v>FN</v>
          </cell>
          <cell r="J65" t="str">
            <v>FN</v>
          </cell>
          <cell r="K65" t="str">
            <v>FN</v>
          </cell>
          <cell r="L65" t="str">
            <v>FN</v>
          </cell>
          <cell r="M65" t="str">
            <v>FN</v>
          </cell>
          <cell r="N65" t="str">
            <v>FN</v>
          </cell>
          <cell r="O65" t="str">
            <v>FN</v>
          </cell>
        </row>
        <row r="66">
          <cell r="B66" t="str">
            <v>KP-0028</v>
          </cell>
          <cell r="C66" t="str">
            <v>TB. ASL PRIMA II</v>
          </cell>
          <cell r="D66" t="str">
            <v>NF</v>
          </cell>
          <cell r="E66" t="str">
            <v>NF</v>
          </cell>
          <cell r="F66" t="str">
            <v>FN</v>
          </cell>
          <cell r="G66" t="str">
            <v>NF</v>
          </cell>
          <cell r="H66" t="str">
            <v>FN</v>
          </cell>
          <cell r="I66" t="str">
            <v>FN</v>
          </cell>
          <cell r="J66" t="str">
            <v>NF</v>
          </cell>
          <cell r="K66" t="str">
            <v>NF</v>
          </cell>
          <cell r="L66" t="str">
            <v>FN</v>
          </cell>
          <cell r="M66" t="str">
            <v>FN</v>
          </cell>
          <cell r="N66" t="str">
            <v>NF</v>
          </cell>
          <cell r="O66" t="str">
            <v>NF</v>
          </cell>
        </row>
        <row r="67">
          <cell r="B67" t="str">
            <v>KP-0029</v>
          </cell>
          <cell r="C67" t="str">
            <v>CB. SM 33</v>
          </cell>
          <cell r="D67" t="str">
            <v>NF</v>
          </cell>
          <cell r="E67" t="str">
            <v>NF</v>
          </cell>
          <cell r="F67" t="str">
            <v>NF</v>
          </cell>
          <cell r="G67" t="str">
            <v>NF</v>
          </cell>
          <cell r="H67" t="str">
            <v>NF</v>
          </cell>
          <cell r="I67" t="str">
            <v>NF</v>
          </cell>
          <cell r="J67" t="str">
            <v>NF</v>
          </cell>
          <cell r="K67" t="str">
            <v>NF</v>
          </cell>
          <cell r="L67" t="str">
            <v>NF</v>
          </cell>
          <cell r="M67" t="str">
            <v>NF</v>
          </cell>
          <cell r="N67" t="str">
            <v>NF</v>
          </cell>
          <cell r="O67" t="str">
            <v>NF</v>
          </cell>
        </row>
        <row r="68">
          <cell r="B68" t="str">
            <v>KP-0030</v>
          </cell>
          <cell r="C68" t="str">
            <v>TB. MANUNGGAL II</v>
          </cell>
          <cell r="D68" t="str">
            <v>FN</v>
          </cell>
          <cell r="E68" t="str">
            <v>FN</v>
          </cell>
          <cell r="F68" t="str">
            <v>FN</v>
          </cell>
          <cell r="G68" t="str">
            <v>FN</v>
          </cell>
          <cell r="H68" t="str">
            <v>FN</v>
          </cell>
          <cell r="I68" t="str">
            <v>FN</v>
          </cell>
          <cell r="J68" t="str">
            <v>FN</v>
          </cell>
          <cell r="K68" t="str">
            <v>FN</v>
          </cell>
          <cell r="L68" t="str">
            <v>FN</v>
          </cell>
          <cell r="M68" t="str">
            <v>FN</v>
          </cell>
          <cell r="N68" t="str">
            <v>FN</v>
          </cell>
          <cell r="O68" t="str">
            <v>FN</v>
          </cell>
        </row>
        <row r="69">
          <cell r="B69" t="str">
            <v>KP-0031</v>
          </cell>
          <cell r="C69" t="str">
            <v>SB.WAHANA 09</v>
          </cell>
          <cell r="D69" t="str">
            <v>NF</v>
          </cell>
          <cell r="E69" t="str">
            <v>NF</v>
          </cell>
          <cell r="F69" t="str">
            <v>NF</v>
          </cell>
          <cell r="G69" t="str">
            <v>NF</v>
          </cell>
          <cell r="H69" t="str">
            <v>NF</v>
          </cell>
          <cell r="I69" t="str">
            <v>NF</v>
          </cell>
          <cell r="J69" t="str">
            <v>NF</v>
          </cell>
          <cell r="K69" t="str">
            <v>NF</v>
          </cell>
          <cell r="L69" t="str">
            <v>NF</v>
          </cell>
          <cell r="M69" t="str">
            <v>NF</v>
          </cell>
          <cell r="N69" t="str">
            <v>NF</v>
          </cell>
          <cell r="O69" t="str">
            <v>NF</v>
          </cell>
        </row>
        <row r="70">
          <cell r="B70" t="str">
            <v>KP-0032</v>
          </cell>
          <cell r="C70" t="str">
            <v>HB. ASL PRIMA IX</v>
          </cell>
          <cell r="D70" t="str">
            <v>NF</v>
          </cell>
          <cell r="E70" t="str">
            <v>NF</v>
          </cell>
          <cell r="F70" t="str">
            <v>NF</v>
          </cell>
          <cell r="G70" t="str">
            <v>NF</v>
          </cell>
          <cell r="H70" t="str">
            <v>NF</v>
          </cell>
          <cell r="I70" t="str">
            <v>NF</v>
          </cell>
          <cell r="J70" t="str">
            <v>NF</v>
          </cell>
          <cell r="K70" t="str">
            <v>NF</v>
          </cell>
          <cell r="L70" t="str">
            <v>NF</v>
          </cell>
          <cell r="M70" t="str">
            <v>NF</v>
          </cell>
          <cell r="N70" t="str">
            <v>NF</v>
          </cell>
          <cell r="O70" t="str">
            <v>NF</v>
          </cell>
        </row>
        <row r="71">
          <cell r="B71" t="str">
            <v>KP-0033</v>
          </cell>
          <cell r="C71" t="str">
            <v>HB. ASL PRIMA X</v>
          </cell>
          <cell r="D71" t="str">
            <v>NF</v>
          </cell>
          <cell r="E71" t="str">
            <v>NF</v>
          </cell>
          <cell r="F71" t="str">
            <v>NF</v>
          </cell>
          <cell r="G71" t="str">
            <v>NF</v>
          </cell>
          <cell r="H71" t="str">
            <v>NF</v>
          </cell>
          <cell r="I71" t="str">
            <v>NF</v>
          </cell>
          <cell r="J71" t="str">
            <v>NF</v>
          </cell>
          <cell r="K71" t="str">
            <v>NF</v>
          </cell>
          <cell r="L71" t="str">
            <v>NF</v>
          </cell>
          <cell r="M71" t="str">
            <v>NF</v>
          </cell>
          <cell r="N71" t="str">
            <v>NF</v>
          </cell>
          <cell r="O71" t="str">
            <v>NF</v>
          </cell>
        </row>
        <row r="72">
          <cell r="B72" t="str">
            <v>KP-0034</v>
          </cell>
          <cell r="C72" t="str">
            <v>TB. ASL PRIMA VI</v>
          </cell>
          <cell r="D72" t="str">
            <v>FN</v>
          </cell>
          <cell r="E72" t="str">
            <v>FN</v>
          </cell>
          <cell r="F72" t="str">
            <v>FN</v>
          </cell>
          <cell r="G72" t="str">
            <v>FN</v>
          </cell>
          <cell r="H72" t="str">
            <v>FN</v>
          </cell>
          <cell r="I72" t="str">
            <v>FN</v>
          </cell>
          <cell r="J72" t="str">
            <v>FN</v>
          </cell>
          <cell r="K72" t="str">
            <v>FN</v>
          </cell>
          <cell r="L72" t="str">
            <v>FN</v>
          </cell>
          <cell r="M72" t="str">
            <v>FN</v>
          </cell>
          <cell r="N72" t="str">
            <v>FN</v>
          </cell>
          <cell r="O72" t="str">
            <v>FN</v>
          </cell>
        </row>
        <row r="73">
          <cell r="B73" t="str">
            <v>KP-0035</v>
          </cell>
          <cell r="C73" t="str">
            <v>LCT. TOTAL FINA ELF</v>
          </cell>
          <cell r="D73" t="str">
            <v>NF</v>
          </cell>
          <cell r="E73" t="str">
            <v>NF</v>
          </cell>
          <cell r="F73" t="str">
            <v>NF</v>
          </cell>
          <cell r="G73" t="str">
            <v>NF</v>
          </cell>
          <cell r="H73" t="str">
            <v>NF</v>
          </cell>
          <cell r="I73" t="str">
            <v>NF</v>
          </cell>
          <cell r="J73" t="str">
            <v>NF</v>
          </cell>
          <cell r="K73" t="str">
            <v>NF</v>
          </cell>
          <cell r="L73" t="str">
            <v>NF</v>
          </cell>
          <cell r="M73" t="str">
            <v>NF</v>
          </cell>
          <cell r="N73" t="str">
            <v>NF</v>
          </cell>
          <cell r="O73" t="str">
            <v>NF</v>
          </cell>
        </row>
        <row r="74">
          <cell r="B74" t="str">
            <v>KP-0036</v>
          </cell>
          <cell r="C74" t="str">
            <v>FORKLIFT TOYOTA</v>
          </cell>
          <cell r="D74" t="str">
            <v>NF</v>
          </cell>
          <cell r="E74" t="str">
            <v>NF</v>
          </cell>
          <cell r="F74" t="str">
            <v>NF</v>
          </cell>
          <cell r="G74" t="str">
            <v>NF</v>
          </cell>
          <cell r="H74" t="str">
            <v>NF</v>
          </cell>
          <cell r="I74" t="str">
            <v>NF</v>
          </cell>
          <cell r="J74" t="str">
            <v>NF</v>
          </cell>
          <cell r="K74" t="str">
            <v>NF</v>
          </cell>
          <cell r="L74" t="str">
            <v>NF</v>
          </cell>
          <cell r="M74" t="str">
            <v>NF</v>
          </cell>
          <cell r="N74" t="str">
            <v>NF</v>
          </cell>
          <cell r="O74" t="str">
            <v>NF</v>
          </cell>
        </row>
        <row r="75">
          <cell r="B75" t="str">
            <v>KP-0037</v>
          </cell>
          <cell r="C75" t="str">
            <v>HB. SM 121</v>
          </cell>
          <cell r="D75" t="str">
            <v>NF</v>
          </cell>
          <cell r="E75" t="str">
            <v>NF</v>
          </cell>
          <cell r="F75" t="str">
            <v>NF</v>
          </cell>
          <cell r="G75" t="str">
            <v>NF</v>
          </cell>
          <cell r="H75" t="str">
            <v>NF</v>
          </cell>
          <cell r="I75" t="str">
            <v>NF</v>
          </cell>
          <cell r="J75" t="str">
            <v>NF</v>
          </cell>
          <cell r="K75" t="str">
            <v>NF</v>
          </cell>
          <cell r="L75" t="str">
            <v>NF</v>
          </cell>
          <cell r="M75" t="str">
            <v>NF</v>
          </cell>
          <cell r="N75" t="str">
            <v>NF</v>
          </cell>
          <cell r="O75" t="str">
            <v>NF</v>
          </cell>
        </row>
        <row r="76">
          <cell r="B76" t="str">
            <v>KP-0038</v>
          </cell>
          <cell r="C76" t="str">
            <v>HB. SM 122</v>
          </cell>
          <cell r="D76" t="str">
            <v>NF</v>
          </cell>
          <cell r="E76" t="str">
            <v>NF</v>
          </cell>
          <cell r="F76" t="str">
            <v>NF</v>
          </cell>
          <cell r="G76" t="str">
            <v>NF</v>
          </cell>
          <cell r="H76" t="str">
            <v>NF</v>
          </cell>
          <cell r="I76" t="str">
            <v>NF</v>
          </cell>
          <cell r="J76" t="str">
            <v>NF</v>
          </cell>
          <cell r="K76" t="str">
            <v>NF</v>
          </cell>
          <cell r="L76" t="str">
            <v>NF</v>
          </cell>
          <cell r="M76" t="str">
            <v>NF</v>
          </cell>
          <cell r="N76" t="str">
            <v>NF</v>
          </cell>
          <cell r="O76" t="str">
            <v>NF</v>
          </cell>
        </row>
        <row r="77">
          <cell r="B77" t="str">
            <v>KP-0039</v>
          </cell>
          <cell r="C77" t="str">
            <v>TB. ASL HARMONI II</v>
          </cell>
          <cell r="D77" t="str">
            <v>NF</v>
          </cell>
          <cell r="E77" t="str">
            <v>NF</v>
          </cell>
          <cell r="F77" t="str">
            <v>NF</v>
          </cell>
          <cell r="G77" t="str">
            <v>NF</v>
          </cell>
          <cell r="H77" t="str">
            <v>NF</v>
          </cell>
          <cell r="I77" t="str">
            <v>NF</v>
          </cell>
          <cell r="J77" t="str">
            <v>NF</v>
          </cell>
          <cell r="K77" t="str">
            <v>NF</v>
          </cell>
          <cell r="L77" t="str">
            <v>NF</v>
          </cell>
          <cell r="M77" t="str">
            <v>NF</v>
          </cell>
          <cell r="N77" t="str">
            <v>NF</v>
          </cell>
          <cell r="O77" t="str">
            <v>NF</v>
          </cell>
        </row>
        <row r="78">
          <cell r="B78" t="str">
            <v>KP-0040</v>
          </cell>
          <cell r="C78" t="str">
            <v>TB. ASL HARMONI III</v>
          </cell>
          <cell r="D78" t="str">
            <v>NF</v>
          </cell>
          <cell r="E78" t="str">
            <v>NF</v>
          </cell>
          <cell r="F78" t="str">
            <v>NF</v>
          </cell>
          <cell r="G78" t="str">
            <v>NF</v>
          </cell>
          <cell r="H78" t="str">
            <v>NF</v>
          </cell>
          <cell r="I78" t="str">
            <v>NF</v>
          </cell>
          <cell r="J78" t="str">
            <v>NF</v>
          </cell>
          <cell r="K78" t="str">
            <v>NF</v>
          </cell>
          <cell r="L78" t="str">
            <v>NF</v>
          </cell>
          <cell r="M78" t="str">
            <v>NF</v>
          </cell>
          <cell r="N78" t="str">
            <v>NF</v>
          </cell>
          <cell r="O78" t="str">
            <v>NF</v>
          </cell>
        </row>
        <row r="79">
          <cell r="B79" t="str">
            <v>KP-0041</v>
          </cell>
          <cell r="C79" t="str">
            <v>TB. ASL HARMONI V</v>
          </cell>
          <cell r="D79" t="str">
            <v>NF</v>
          </cell>
          <cell r="E79" t="str">
            <v>NF</v>
          </cell>
          <cell r="F79" t="str">
            <v>NF</v>
          </cell>
          <cell r="G79" t="str">
            <v>NF</v>
          </cell>
          <cell r="H79" t="str">
            <v>NF</v>
          </cell>
          <cell r="I79" t="str">
            <v>NF</v>
          </cell>
          <cell r="J79" t="str">
            <v>NF</v>
          </cell>
          <cell r="K79" t="str">
            <v>NF</v>
          </cell>
          <cell r="L79" t="str">
            <v>NF</v>
          </cell>
          <cell r="M79" t="str">
            <v>NF</v>
          </cell>
          <cell r="N79" t="str">
            <v>NF</v>
          </cell>
          <cell r="O79" t="str">
            <v>NF</v>
          </cell>
        </row>
        <row r="80">
          <cell r="B80" t="str">
            <v>KP-0042</v>
          </cell>
          <cell r="C80" t="str">
            <v>LIEBHERR CRANE HS873HD - ASL 9</v>
          </cell>
          <cell r="D80" t="str">
            <v>NF</v>
          </cell>
          <cell r="E80" t="str">
            <v>NF</v>
          </cell>
          <cell r="F80" t="str">
            <v>NF</v>
          </cell>
          <cell r="G80" t="str">
            <v>NF</v>
          </cell>
          <cell r="H80" t="str">
            <v>NF</v>
          </cell>
          <cell r="I80" t="str">
            <v>NF</v>
          </cell>
          <cell r="J80" t="str">
            <v>NF</v>
          </cell>
          <cell r="K80" t="str">
            <v>NF</v>
          </cell>
          <cell r="L80" t="str">
            <v>NF</v>
          </cell>
          <cell r="M80" t="str">
            <v>NF</v>
          </cell>
          <cell r="N80" t="str">
            <v>NF</v>
          </cell>
          <cell r="O80" t="str">
            <v>NF</v>
          </cell>
        </row>
        <row r="81">
          <cell r="B81" t="str">
            <v>KP-0044</v>
          </cell>
          <cell r="C81" t="str">
            <v>LIEBHERR CRANE HS873HD - ASL 10</v>
          </cell>
          <cell r="D81" t="str">
            <v>NF</v>
          </cell>
          <cell r="E81" t="str">
            <v>NF</v>
          </cell>
          <cell r="F81" t="str">
            <v>NF</v>
          </cell>
          <cell r="G81" t="str">
            <v>NF</v>
          </cell>
          <cell r="H81" t="str">
            <v>NF</v>
          </cell>
          <cell r="I81" t="str">
            <v>NF</v>
          </cell>
          <cell r="J81" t="str">
            <v>NF</v>
          </cell>
          <cell r="K81" t="str">
            <v>NF</v>
          </cell>
          <cell r="L81" t="str">
            <v>NF</v>
          </cell>
          <cell r="M81" t="str">
            <v>NF</v>
          </cell>
          <cell r="N81" t="str">
            <v>NF</v>
          </cell>
          <cell r="O81" t="str">
            <v>NF</v>
          </cell>
        </row>
        <row r="82">
          <cell r="B82" t="str">
            <v>KP-0045</v>
          </cell>
          <cell r="C82" t="str">
            <v>TB. ASL PROSPER II</v>
          </cell>
          <cell r="D82" t="str">
            <v>FN</v>
          </cell>
          <cell r="E82" t="str">
            <v>FN</v>
          </cell>
          <cell r="F82" t="str">
            <v>FN</v>
          </cell>
          <cell r="G82" t="str">
            <v>FN</v>
          </cell>
          <cell r="H82" t="str">
            <v>FN</v>
          </cell>
          <cell r="I82" t="str">
            <v>FN</v>
          </cell>
          <cell r="J82" t="str">
            <v>FN</v>
          </cell>
          <cell r="K82" t="str">
            <v>FN</v>
          </cell>
          <cell r="L82" t="str">
            <v>FN</v>
          </cell>
          <cell r="M82" t="str">
            <v>FN</v>
          </cell>
          <cell r="N82" t="str">
            <v>FN</v>
          </cell>
          <cell r="O82" t="str">
            <v>FN</v>
          </cell>
        </row>
        <row r="83">
          <cell r="B83" t="str">
            <v>KP-0046</v>
          </cell>
          <cell r="C83" t="str">
            <v>FTB. ASL 99</v>
          </cell>
          <cell r="D83" t="str">
            <v>FN</v>
          </cell>
          <cell r="E83" t="str">
            <v>FN</v>
          </cell>
          <cell r="F83" t="str">
            <v>FN</v>
          </cell>
          <cell r="G83" t="str">
            <v>FN</v>
          </cell>
          <cell r="H83" t="str">
            <v>FN</v>
          </cell>
          <cell r="I83" t="str">
            <v>FN</v>
          </cell>
          <cell r="J83" t="str">
            <v>FN</v>
          </cell>
          <cell r="K83" t="str">
            <v>FN</v>
          </cell>
          <cell r="L83" t="str">
            <v>FN</v>
          </cell>
          <cell r="M83" t="str">
            <v>FN</v>
          </cell>
          <cell r="N83" t="str">
            <v>FN</v>
          </cell>
          <cell r="O83" t="str">
            <v>FN</v>
          </cell>
        </row>
        <row r="84">
          <cell r="B84" t="str">
            <v>KP-0047</v>
          </cell>
          <cell r="C84" t="str">
            <v>TB. ASL PROSPER III</v>
          </cell>
          <cell r="D84" t="str">
            <v>FN</v>
          </cell>
          <cell r="E84" t="str">
            <v>FN</v>
          </cell>
          <cell r="F84" t="str">
            <v>FN</v>
          </cell>
          <cell r="G84" t="str">
            <v>FN</v>
          </cell>
          <cell r="H84" t="str">
            <v>FN</v>
          </cell>
          <cell r="I84" t="str">
            <v>FN</v>
          </cell>
          <cell r="J84" t="str">
            <v>FN</v>
          </cell>
          <cell r="K84" t="str">
            <v>FN</v>
          </cell>
          <cell r="L84" t="str">
            <v>FN</v>
          </cell>
          <cell r="M84" t="str">
            <v>FN</v>
          </cell>
          <cell r="N84" t="str">
            <v>FN</v>
          </cell>
          <cell r="O84" t="str">
            <v>FN</v>
          </cell>
        </row>
        <row r="85">
          <cell r="B85" t="str">
            <v>KP-0048</v>
          </cell>
          <cell r="C85" t="str">
            <v>CB. JASA MARINE V</v>
          </cell>
          <cell r="D85" t="str">
            <v>NF</v>
          </cell>
          <cell r="E85" t="str">
            <v>NF</v>
          </cell>
          <cell r="F85" t="str">
            <v>FN</v>
          </cell>
          <cell r="G85" t="str">
            <v>NF</v>
          </cell>
          <cell r="H85" t="str">
            <v>NF</v>
          </cell>
          <cell r="I85" t="str">
            <v>NF</v>
          </cell>
          <cell r="J85" t="str">
            <v>NF</v>
          </cell>
          <cell r="K85" t="str">
            <v>FN</v>
          </cell>
          <cell r="L85" t="str">
            <v>FN</v>
          </cell>
          <cell r="M85" t="str">
            <v>FN</v>
          </cell>
          <cell r="N85" t="str">
            <v>FN</v>
          </cell>
          <cell r="O85" t="str">
            <v>FN</v>
          </cell>
        </row>
        <row r="86">
          <cell r="B86" t="str">
            <v>KP-0049</v>
          </cell>
          <cell r="C86" t="str">
            <v>MV. QAL RANGER</v>
          </cell>
          <cell r="D86" t="str">
            <v>FN</v>
          </cell>
          <cell r="E86" t="str">
            <v>FN</v>
          </cell>
          <cell r="F86" t="str">
            <v>FN</v>
          </cell>
          <cell r="G86" t="str">
            <v>NF</v>
          </cell>
          <cell r="H86" t="str">
            <v>FN</v>
          </cell>
          <cell r="I86" t="str">
            <v>FN</v>
          </cell>
          <cell r="J86" t="str">
            <v>FN</v>
          </cell>
          <cell r="K86" t="str">
            <v>FN</v>
          </cell>
          <cell r="L86" t="str">
            <v>FN</v>
          </cell>
          <cell r="M86" t="str">
            <v>FN</v>
          </cell>
          <cell r="N86" t="str">
            <v>FN</v>
          </cell>
          <cell r="O86" t="str">
            <v>FN</v>
          </cell>
        </row>
        <row r="87">
          <cell r="B87" t="str">
            <v>KP-0050</v>
          </cell>
          <cell r="C87" t="str">
            <v>TB. POLKA</v>
          </cell>
          <cell r="D87" t="str">
            <v>NF</v>
          </cell>
          <cell r="E87" t="str">
            <v>NF</v>
          </cell>
          <cell r="F87" t="str">
            <v>NF</v>
          </cell>
          <cell r="G87" t="str">
            <v>NF</v>
          </cell>
          <cell r="H87" t="str">
            <v>NF</v>
          </cell>
          <cell r="I87" t="str">
            <v>NF</v>
          </cell>
          <cell r="J87" t="str">
            <v>NF</v>
          </cell>
          <cell r="K87" t="str">
            <v>NF</v>
          </cell>
          <cell r="L87" t="str">
            <v>NF</v>
          </cell>
          <cell r="M87" t="str">
            <v>NF</v>
          </cell>
          <cell r="N87" t="str">
            <v>NF</v>
          </cell>
          <cell r="O87" t="str">
            <v>NF</v>
          </cell>
        </row>
        <row r="88">
          <cell r="B88" t="str">
            <v>KP-0052</v>
          </cell>
          <cell r="C88" t="str">
            <v>VIBRO HAMMER 20H4 - ENGINE CAT 3306</v>
          </cell>
          <cell r="D88" t="str">
            <v>NF</v>
          </cell>
          <cell r="E88" t="str">
            <v>NF</v>
          </cell>
          <cell r="F88" t="str">
            <v>NF</v>
          </cell>
          <cell r="G88" t="str">
            <v>NF</v>
          </cell>
          <cell r="H88" t="str">
            <v>NF</v>
          </cell>
          <cell r="I88" t="str">
            <v>NF</v>
          </cell>
          <cell r="J88" t="str">
            <v>NF</v>
          </cell>
          <cell r="K88" t="str">
            <v>NF</v>
          </cell>
          <cell r="L88" t="str">
            <v>NF</v>
          </cell>
          <cell r="M88" t="str">
            <v>NF</v>
          </cell>
          <cell r="N88" t="str">
            <v>NF</v>
          </cell>
          <cell r="O88" t="str">
            <v>NF</v>
          </cell>
        </row>
        <row r="89">
          <cell r="B89" t="str">
            <v>KP-0053</v>
          </cell>
          <cell r="C89" t="str">
            <v>TB. ASL PRIMA III</v>
          </cell>
          <cell r="D89" t="str">
            <v>FN</v>
          </cell>
          <cell r="E89" t="str">
            <v>FN</v>
          </cell>
          <cell r="F89" t="str">
            <v>FN</v>
          </cell>
          <cell r="G89" t="str">
            <v>FN</v>
          </cell>
          <cell r="H89" t="str">
            <v>FN</v>
          </cell>
          <cell r="I89" t="str">
            <v>FN</v>
          </cell>
          <cell r="J89" t="str">
            <v>FN</v>
          </cell>
          <cell r="K89" t="str">
            <v>FN</v>
          </cell>
          <cell r="L89" t="str">
            <v>FN</v>
          </cell>
          <cell r="M89" t="str">
            <v>FN</v>
          </cell>
          <cell r="N89" t="str">
            <v>FN</v>
          </cell>
          <cell r="O89" t="str">
            <v>FN</v>
          </cell>
        </row>
        <row r="90">
          <cell r="B90" t="str">
            <v>KP-0054</v>
          </cell>
          <cell r="C90" t="str">
            <v>TB. ASL PRIMA V</v>
          </cell>
          <cell r="D90" t="str">
            <v>FN</v>
          </cell>
          <cell r="E90" t="str">
            <v>FN</v>
          </cell>
          <cell r="F90" t="str">
            <v>FN</v>
          </cell>
          <cell r="G90" t="str">
            <v>FN</v>
          </cell>
          <cell r="H90" t="str">
            <v>FN</v>
          </cell>
          <cell r="I90" t="str">
            <v>FN</v>
          </cell>
          <cell r="J90" t="str">
            <v>FN</v>
          </cell>
          <cell r="K90" t="str">
            <v>FN</v>
          </cell>
          <cell r="L90" t="str">
            <v>FN</v>
          </cell>
          <cell r="M90" t="str">
            <v>FN</v>
          </cell>
          <cell r="N90" t="str">
            <v>FN</v>
          </cell>
          <cell r="O90" t="str">
            <v>FN</v>
          </cell>
        </row>
        <row r="91">
          <cell r="B91" t="str">
            <v>KP-0056</v>
          </cell>
          <cell r="C91" t="str">
            <v>BG. ASL VI</v>
          </cell>
          <cell r="D91" t="str">
            <v>FN</v>
          </cell>
          <cell r="E91" t="str">
            <v>FN</v>
          </cell>
          <cell r="F91" t="str">
            <v>FN</v>
          </cell>
          <cell r="G91" t="str">
            <v>FN</v>
          </cell>
          <cell r="H91" t="str">
            <v>FN</v>
          </cell>
          <cell r="I91" t="str">
            <v>FN</v>
          </cell>
          <cell r="J91" t="str">
            <v>FN</v>
          </cell>
          <cell r="K91" t="str">
            <v>FN</v>
          </cell>
          <cell r="L91" t="str">
            <v>FN</v>
          </cell>
          <cell r="M91" t="str">
            <v>FN</v>
          </cell>
          <cell r="N91" t="str">
            <v>FN</v>
          </cell>
          <cell r="O91" t="str">
            <v>FN</v>
          </cell>
        </row>
        <row r="92">
          <cell r="B92" t="str">
            <v>KP-0058</v>
          </cell>
          <cell r="C92" t="str">
            <v>BG. ASL 10</v>
          </cell>
          <cell r="D92" t="str">
            <v>NF</v>
          </cell>
          <cell r="E92" t="str">
            <v>NF</v>
          </cell>
          <cell r="F92" t="str">
            <v>NF</v>
          </cell>
          <cell r="G92" t="str">
            <v>NF</v>
          </cell>
          <cell r="H92" t="str">
            <v>NF</v>
          </cell>
          <cell r="I92" t="str">
            <v>NF</v>
          </cell>
          <cell r="J92" t="str">
            <v>NF</v>
          </cell>
          <cell r="K92" t="str">
            <v>FN</v>
          </cell>
          <cell r="L92" t="str">
            <v>FN</v>
          </cell>
          <cell r="M92" t="str">
            <v>NF</v>
          </cell>
          <cell r="N92" t="str">
            <v>NF</v>
          </cell>
          <cell r="O92" t="str">
            <v>NF</v>
          </cell>
        </row>
        <row r="93">
          <cell r="B93" t="str">
            <v>KP-0059</v>
          </cell>
          <cell r="C93" t="str">
            <v>CB. ASL 27</v>
          </cell>
          <cell r="D93" t="str">
            <v>FN</v>
          </cell>
          <cell r="E93" t="str">
            <v>FN</v>
          </cell>
          <cell r="F93" t="str">
            <v>FN</v>
          </cell>
          <cell r="G93" t="str">
            <v>FN</v>
          </cell>
          <cell r="H93" t="str">
            <v>FN</v>
          </cell>
          <cell r="I93" t="str">
            <v>FN</v>
          </cell>
          <cell r="J93" t="str">
            <v>FN</v>
          </cell>
          <cell r="K93" t="str">
            <v>FN</v>
          </cell>
          <cell r="L93" t="str">
            <v>FN</v>
          </cell>
          <cell r="M93" t="str">
            <v>FN</v>
          </cell>
          <cell r="N93" t="str">
            <v>FN</v>
          </cell>
          <cell r="O93" t="str">
            <v>FN</v>
          </cell>
        </row>
        <row r="94">
          <cell r="B94" t="str">
            <v>KP-0060</v>
          </cell>
          <cell r="C94" t="str">
            <v>TB. BORA I</v>
          </cell>
          <cell r="D94" t="str">
            <v>NF</v>
          </cell>
          <cell r="E94" t="str">
            <v>NF</v>
          </cell>
          <cell r="F94" t="str">
            <v>NF</v>
          </cell>
          <cell r="G94" t="str">
            <v>NF</v>
          </cell>
          <cell r="H94" t="str">
            <v>NF</v>
          </cell>
          <cell r="I94" t="str">
            <v>NF</v>
          </cell>
          <cell r="J94" t="str">
            <v>NF</v>
          </cell>
          <cell r="K94" t="str">
            <v>NF</v>
          </cell>
          <cell r="L94" t="str">
            <v>NF</v>
          </cell>
          <cell r="M94" t="str">
            <v>NF</v>
          </cell>
          <cell r="N94" t="str">
            <v>NF</v>
          </cell>
          <cell r="O94" t="str">
            <v>NF</v>
          </cell>
        </row>
        <row r="95">
          <cell r="B95" t="str">
            <v>KP-0061</v>
          </cell>
          <cell r="C95" t="str">
            <v>TB. BORA II</v>
          </cell>
          <cell r="D95" t="str">
            <v>FN</v>
          </cell>
          <cell r="E95" t="str">
            <v>FN</v>
          </cell>
          <cell r="F95" t="str">
            <v>FN</v>
          </cell>
          <cell r="G95" t="str">
            <v>FN</v>
          </cell>
          <cell r="H95" t="str">
            <v>FN</v>
          </cell>
          <cell r="I95" t="str">
            <v>FN</v>
          </cell>
          <cell r="J95" t="str">
            <v>FN</v>
          </cell>
          <cell r="K95" t="str">
            <v>FN</v>
          </cell>
          <cell r="L95" t="str">
            <v>FN</v>
          </cell>
          <cell r="M95" t="str">
            <v>FN</v>
          </cell>
          <cell r="N95" t="str">
            <v>FN</v>
          </cell>
          <cell r="O95" t="str">
            <v>FN</v>
          </cell>
        </row>
        <row r="96">
          <cell r="B96" t="str">
            <v>KP-0062</v>
          </cell>
          <cell r="C96" t="str">
            <v>TB. BORA III</v>
          </cell>
          <cell r="D96" t="str">
            <v>FN</v>
          </cell>
          <cell r="E96" t="str">
            <v>FN</v>
          </cell>
          <cell r="F96" t="str">
            <v>FN</v>
          </cell>
          <cell r="G96" t="str">
            <v>FN</v>
          </cell>
          <cell r="H96" t="str">
            <v>FN</v>
          </cell>
          <cell r="I96" t="str">
            <v>FN</v>
          </cell>
          <cell r="J96" t="str">
            <v>FN</v>
          </cell>
          <cell r="K96" t="str">
            <v>FN</v>
          </cell>
          <cell r="L96" t="str">
            <v>FN</v>
          </cell>
          <cell r="M96" t="str">
            <v>FN</v>
          </cell>
          <cell r="N96" t="str">
            <v>FN</v>
          </cell>
          <cell r="O96" t="str">
            <v>FN</v>
          </cell>
        </row>
        <row r="97">
          <cell r="B97" t="str">
            <v>KP-0063</v>
          </cell>
          <cell r="C97" t="str">
            <v>LCT. BORA V</v>
          </cell>
          <cell r="D97" t="str">
            <v>FN</v>
          </cell>
          <cell r="E97" t="str">
            <v>FN</v>
          </cell>
          <cell r="F97" t="str">
            <v>FN</v>
          </cell>
          <cell r="G97" t="str">
            <v>FN</v>
          </cell>
          <cell r="H97" t="str">
            <v>FN</v>
          </cell>
          <cell r="I97" t="str">
            <v>FN</v>
          </cell>
          <cell r="J97" t="str">
            <v>FN</v>
          </cell>
          <cell r="K97" t="str">
            <v>FN</v>
          </cell>
          <cell r="L97" t="str">
            <v>FN</v>
          </cell>
          <cell r="M97" t="str">
            <v>FN</v>
          </cell>
          <cell r="N97" t="str">
            <v>FN</v>
          </cell>
          <cell r="O97" t="str">
            <v>FN</v>
          </cell>
        </row>
        <row r="98">
          <cell r="B98" t="str">
            <v>KP-0064</v>
          </cell>
          <cell r="C98" t="str">
            <v>LCT. BORA VI</v>
          </cell>
          <cell r="D98" t="str">
            <v>FN</v>
          </cell>
          <cell r="E98" t="str">
            <v>FN</v>
          </cell>
          <cell r="F98" t="str">
            <v>FN</v>
          </cell>
          <cell r="G98" t="str">
            <v>FN</v>
          </cell>
          <cell r="H98" t="str">
            <v>FN</v>
          </cell>
          <cell r="I98" t="str">
            <v>FN</v>
          </cell>
          <cell r="J98" t="str">
            <v>FN</v>
          </cell>
          <cell r="K98" t="str">
            <v>FN</v>
          </cell>
          <cell r="L98" t="str">
            <v>FN</v>
          </cell>
          <cell r="M98" t="str">
            <v>FN</v>
          </cell>
          <cell r="N98" t="str">
            <v>FN</v>
          </cell>
          <cell r="O98" t="str">
            <v>FN</v>
          </cell>
        </row>
        <row r="99">
          <cell r="B99" t="str">
            <v>KP-0065</v>
          </cell>
          <cell r="C99" t="str">
            <v>LCT. BORA VII</v>
          </cell>
          <cell r="D99" t="str">
            <v>FN</v>
          </cell>
          <cell r="E99" t="str">
            <v>FN</v>
          </cell>
          <cell r="F99" t="str">
            <v>FN</v>
          </cell>
          <cell r="G99" t="str">
            <v>FN</v>
          </cell>
          <cell r="H99" t="str">
            <v>FN</v>
          </cell>
          <cell r="I99" t="str">
            <v>FN</v>
          </cell>
          <cell r="J99" t="str">
            <v>FN</v>
          </cell>
          <cell r="K99" t="str">
            <v>FN</v>
          </cell>
          <cell r="L99" t="str">
            <v>FN</v>
          </cell>
          <cell r="M99" t="str">
            <v>FN</v>
          </cell>
          <cell r="N99" t="str">
            <v>FN</v>
          </cell>
          <cell r="O99" t="str">
            <v>FN</v>
          </cell>
        </row>
        <row r="100">
          <cell r="B100" t="str">
            <v>KP-0067</v>
          </cell>
          <cell r="C100" t="str">
            <v>TB. TANGO</v>
          </cell>
          <cell r="D100" t="str">
            <v>NF</v>
          </cell>
          <cell r="E100" t="str">
            <v>NF</v>
          </cell>
          <cell r="F100" t="str">
            <v>NF</v>
          </cell>
          <cell r="G100" t="str">
            <v>NF</v>
          </cell>
          <cell r="H100" t="str">
            <v>NF</v>
          </cell>
          <cell r="I100" t="str">
            <v>NF</v>
          </cell>
          <cell r="J100" t="str">
            <v>NF</v>
          </cell>
          <cell r="K100" t="str">
            <v>NF</v>
          </cell>
          <cell r="L100" t="str">
            <v>NF</v>
          </cell>
          <cell r="M100" t="str">
            <v>NF</v>
          </cell>
          <cell r="N100" t="str">
            <v>NF</v>
          </cell>
          <cell r="O100" t="str">
            <v>NF</v>
          </cell>
        </row>
        <row r="101">
          <cell r="B101" t="str">
            <v>KP-0068</v>
          </cell>
          <cell r="C101" t="str">
            <v>TB. SAMBA</v>
          </cell>
          <cell r="D101" t="str">
            <v>NF</v>
          </cell>
          <cell r="E101" t="str">
            <v>NF</v>
          </cell>
          <cell r="F101" t="str">
            <v>NF</v>
          </cell>
          <cell r="G101" t="str">
            <v>NF</v>
          </cell>
          <cell r="H101" t="str">
            <v>NF</v>
          </cell>
          <cell r="I101" t="str">
            <v>NF</v>
          </cell>
          <cell r="J101" t="str">
            <v>NF</v>
          </cell>
          <cell r="K101" t="str">
            <v>NF</v>
          </cell>
          <cell r="L101" t="str">
            <v>NF</v>
          </cell>
          <cell r="M101" t="str">
            <v>NF</v>
          </cell>
          <cell r="N101" t="str">
            <v>NF</v>
          </cell>
          <cell r="O101" t="str">
            <v>NF</v>
          </cell>
        </row>
        <row r="102">
          <cell r="B102" t="str">
            <v>KP-0070</v>
          </cell>
          <cell r="C102" t="str">
            <v>BG. KOMARITIM 405</v>
          </cell>
          <cell r="D102" t="str">
            <v>FN</v>
          </cell>
          <cell r="E102" t="str">
            <v>FN</v>
          </cell>
          <cell r="F102" t="str">
            <v>FN</v>
          </cell>
          <cell r="G102" t="str">
            <v>FN</v>
          </cell>
          <cell r="H102" t="str">
            <v>FN</v>
          </cell>
          <cell r="I102" t="str">
            <v>FN</v>
          </cell>
          <cell r="J102" t="str">
            <v>FN</v>
          </cell>
          <cell r="K102" t="str">
            <v>FN</v>
          </cell>
          <cell r="L102" t="str">
            <v>FN</v>
          </cell>
          <cell r="M102" t="str">
            <v>FN</v>
          </cell>
          <cell r="N102" t="str">
            <v>FN</v>
          </cell>
          <cell r="O102" t="str">
            <v>FN</v>
          </cell>
        </row>
        <row r="103">
          <cell r="B103" t="str">
            <v>KP-0071</v>
          </cell>
          <cell r="C103" t="str">
            <v>BG. SINAR XI</v>
          </cell>
          <cell r="D103" t="str">
            <v>NF</v>
          </cell>
          <cell r="E103" t="str">
            <v>NF</v>
          </cell>
          <cell r="F103" t="str">
            <v>NF</v>
          </cell>
          <cell r="G103" t="str">
            <v>NF</v>
          </cell>
          <cell r="H103" t="str">
            <v>NF</v>
          </cell>
          <cell r="I103" t="str">
            <v>NF</v>
          </cell>
          <cell r="J103" t="str">
            <v>NF</v>
          </cell>
          <cell r="K103" t="str">
            <v>NF</v>
          </cell>
          <cell r="L103" t="str">
            <v>NF</v>
          </cell>
          <cell r="M103" t="str">
            <v>NF</v>
          </cell>
          <cell r="N103" t="str">
            <v>NF</v>
          </cell>
          <cell r="O103" t="str">
            <v>NF</v>
          </cell>
        </row>
        <row r="104">
          <cell r="B104" t="str">
            <v>KP-0072</v>
          </cell>
          <cell r="C104" t="str">
            <v>TK. MANUNGGAL 150</v>
          </cell>
          <cell r="D104" t="str">
            <v>FN</v>
          </cell>
          <cell r="E104" t="str">
            <v>FN</v>
          </cell>
          <cell r="F104" t="str">
            <v>FN</v>
          </cell>
          <cell r="G104" t="str">
            <v>FN</v>
          </cell>
          <cell r="H104" t="str">
            <v>FN</v>
          </cell>
          <cell r="I104" t="str">
            <v>FN</v>
          </cell>
          <cell r="J104" t="str">
            <v>FN</v>
          </cell>
          <cell r="K104" t="str">
            <v>FN</v>
          </cell>
          <cell r="L104" t="str">
            <v>FN</v>
          </cell>
          <cell r="M104" t="str">
            <v>FN</v>
          </cell>
          <cell r="N104" t="str">
            <v>FN</v>
          </cell>
          <cell r="O104" t="str">
            <v>FN</v>
          </cell>
        </row>
        <row r="105">
          <cell r="B105" t="str">
            <v>KP-0073</v>
          </cell>
          <cell r="C105" t="str">
            <v>TB. MANUNGGAL I</v>
          </cell>
          <cell r="D105" t="str">
            <v>FN</v>
          </cell>
          <cell r="E105" t="str">
            <v>FN</v>
          </cell>
          <cell r="F105" t="str">
            <v>FN</v>
          </cell>
          <cell r="G105" t="str">
            <v>FN</v>
          </cell>
          <cell r="H105" t="str">
            <v>FN</v>
          </cell>
          <cell r="I105" t="str">
            <v>FN</v>
          </cell>
          <cell r="J105" t="str">
            <v>FN</v>
          </cell>
          <cell r="K105" t="str">
            <v>FN</v>
          </cell>
          <cell r="L105" t="str">
            <v>FN</v>
          </cell>
          <cell r="M105" t="str">
            <v>FN</v>
          </cell>
          <cell r="N105" t="str">
            <v>FN</v>
          </cell>
          <cell r="O105" t="str">
            <v>FN</v>
          </cell>
        </row>
        <row r="106">
          <cell r="B106" t="str">
            <v>KP-0074</v>
          </cell>
          <cell r="C106" t="str">
            <v>CB. JOVIAL MARINER I</v>
          </cell>
          <cell r="D106" t="str">
            <v>FN</v>
          </cell>
          <cell r="E106" t="str">
            <v>FN</v>
          </cell>
          <cell r="F106" t="str">
            <v>FN</v>
          </cell>
          <cell r="G106" t="str">
            <v>FN</v>
          </cell>
          <cell r="H106" t="str">
            <v>FN</v>
          </cell>
          <cell r="I106" t="str">
            <v>FN</v>
          </cell>
          <cell r="J106" t="str">
            <v>FN</v>
          </cell>
          <cell r="K106" t="str">
            <v>FN</v>
          </cell>
          <cell r="L106" t="str">
            <v>FN</v>
          </cell>
          <cell r="M106" t="str">
            <v>FN</v>
          </cell>
          <cell r="N106" t="str">
            <v>FN</v>
          </cell>
          <cell r="O106" t="str">
            <v>FN</v>
          </cell>
        </row>
        <row r="107">
          <cell r="B107" t="str">
            <v>KP-0075</v>
          </cell>
          <cell r="C107" t="str">
            <v>CB. JOVIAL MARINER II</v>
          </cell>
          <cell r="D107" t="str">
            <v>FN</v>
          </cell>
          <cell r="E107" t="str">
            <v>FN</v>
          </cell>
          <cell r="F107" t="str">
            <v>FN</v>
          </cell>
          <cell r="G107" t="str">
            <v>FN</v>
          </cell>
          <cell r="H107" t="str">
            <v>FN</v>
          </cell>
          <cell r="I107" t="str">
            <v>FN</v>
          </cell>
          <cell r="J107" t="str">
            <v>FN</v>
          </cell>
          <cell r="K107" t="str">
            <v>FN</v>
          </cell>
          <cell r="L107" t="str">
            <v>FN</v>
          </cell>
          <cell r="M107" t="str">
            <v>FN</v>
          </cell>
          <cell r="N107" t="str">
            <v>FN</v>
          </cell>
          <cell r="O107" t="str">
            <v>FN</v>
          </cell>
        </row>
        <row r="108">
          <cell r="B108" t="str">
            <v>KP-0076</v>
          </cell>
          <cell r="C108" t="str">
            <v>BG. WHORTY MARINER I</v>
          </cell>
          <cell r="D108" t="str">
            <v>NF</v>
          </cell>
          <cell r="E108" t="str">
            <v>NF</v>
          </cell>
          <cell r="F108" t="str">
            <v>NF</v>
          </cell>
          <cell r="G108" t="str">
            <v>NF</v>
          </cell>
          <cell r="H108" t="str">
            <v>NF</v>
          </cell>
          <cell r="I108" t="str">
            <v>NF</v>
          </cell>
          <cell r="J108" t="str">
            <v>NF</v>
          </cell>
          <cell r="K108" t="str">
            <v>NF</v>
          </cell>
          <cell r="L108" t="str">
            <v>NF</v>
          </cell>
          <cell r="M108" t="str">
            <v>NF</v>
          </cell>
          <cell r="N108" t="str">
            <v>NF</v>
          </cell>
          <cell r="O108" t="str">
            <v>NF</v>
          </cell>
        </row>
        <row r="109">
          <cell r="B109" t="str">
            <v>KP-0077</v>
          </cell>
          <cell r="C109" t="str">
            <v>AMERICAN CRANE 9299 - ASL 13</v>
          </cell>
          <cell r="D109" t="str">
            <v>FN</v>
          </cell>
          <cell r="E109" t="str">
            <v>FN</v>
          </cell>
          <cell r="F109" t="str">
            <v>FN</v>
          </cell>
          <cell r="G109" t="str">
            <v>FN</v>
          </cell>
          <cell r="H109" t="str">
            <v>FN</v>
          </cell>
          <cell r="I109" t="str">
            <v>FN</v>
          </cell>
          <cell r="J109" t="str">
            <v>FN</v>
          </cell>
          <cell r="K109" t="str">
            <v>FN</v>
          </cell>
          <cell r="L109" t="str">
            <v>FN</v>
          </cell>
          <cell r="M109" t="str">
            <v>FN</v>
          </cell>
          <cell r="N109" t="str">
            <v>FN</v>
          </cell>
          <cell r="O109" t="str">
            <v>FN</v>
          </cell>
        </row>
        <row r="110">
          <cell r="B110" t="str">
            <v>KP-0078</v>
          </cell>
          <cell r="C110" t="str">
            <v>CB. TMN 25-01</v>
          </cell>
          <cell r="D110" t="str">
            <v>NF</v>
          </cell>
          <cell r="E110" t="str">
            <v>NF</v>
          </cell>
          <cell r="F110" t="str">
            <v>NF</v>
          </cell>
          <cell r="G110" t="str">
            <v>NF</v>
          </cell>
          <cell r="H110" t="str">
            <v>NF</v>
          </cell>
          <cell r="I110" t="str">
            <v>NF</v>
          </cell>
          <cell r="J110" t="str">
            <v>NF</v>
          </cell>
          <cell r="K110" t="str">
            <v>NF</v>
          </cell>
          <cell r="L110" t="str">
            <v>NF</v>
          </cell>
          <cell r="M110" t="str">
            <v>NF</v>
          </cell>
          <cell r="N110" t="str">
            <v>NF</v>
          </cell>
          <cell r="O110" t="str">
            <v>NF</v>
          </cell>
        </row>
        <row r="111">
          <cell r="B111" t="str">
            <v>KP-0079</v>
          </cell>
          <cell r="C111" t="str">
            <v>AMERICAN CRANE 5299 - ASL 02</v>
          </cell>
          <cell r="D111" t="str">
            <v>NF</v>
          </cell>
          <cell r="E111" t="str">
            <v>NF</v>
          </cell>
          <cell r="F111" t="str">
            <v>NF</v>
          </cell>
          <cell r="G111" t="str">
            <v>NF</v>
          </cell>
          <cell r="H111" t="str">
            <v>NF</v>
          </cell>
          <cell r="I111" t="str">
            <v>NF</v>
          </cell>
          <cell r="J111" t="str">
            <v>NF</v>
          </cell>
          <cell r="K111" t="str">
            <v>NF</v>
          </cell>
          <cell r="L111" t="str">
            <v>NF</v>
          </cell>
          <cell r="M111" t="str">
            <v>NF</v>
          </cell>
          <cell r="N111" t="str">
            <v>NF</v>
          </cell>
          <cell r="O111" t="str">
            <v>NF</v>
          </cell>
        </row>
        <row r="112">
          <cell r="B112" t="str">
            <v>KP-0080</v>
          </cell>
          <cell r="C112" t="str">
            <v>AMERICAN CRANE 9260 - ASL 04</v>
          </cell>
          <cell r="D112" t="str">
            <v>NF</v>
          </cell>
          <cell r="E112" t="str">
            <v>NF</v>
          </cell>
          <cell r="F112" t="str">
            <v>NF</v>
          </cell>
          <cell r="G112" t="str">
            <v>NF</v>
          </cell>
          <cell r="H112" t="str">
            <v>NF</v>
          </cell>
          <cell r="I112" t="str">
            <v>NF</v>
          </cell>
          <cell r="J112" t="str">
            <v>NF</v>
          </cell>
          <cell r="K112" t="str">
            <v>NF</v>
          </cell>
          <cell r="L112" t="str">
            <v>NF</v>
          </cell>
          <cell r="M112" t="str">
            <v>NF</v>
          </cell>
          <cell r="N112" t="str">
            <v>NF</v>
          </cell>
          <cell r="O112" t="str">
            <v>NF</v>
          </cell>
        </row>
        <row r="113">
          <cell r="B113" t="str">
            <v>KP-0081</v>
          </cell>
          <cell r="C113" t="str">
            <v>AMERICAN CRANE 599C - ASL 05</v>
          </cell>
          <cell r="D113" t="str">
            <v>NF</v>
          </cell>
          <cell r="E113" t="str">
            <v>NF</v>
          </cell>
          <cell r="F113" t="str">
            <v>NF</v>
          </cell>
          <cell r="G113" t="str">
            <v>NF</v>
          </cell>
          <cell r="H113" t="str">
            <v>NF</v>
          </cell>
          <cell r="I113" t="str">
            <v>NF</v>
          </cell>
          <cell r="J113" t="str">
            <v>NF</v>
          </cell>
          <cell r="K113" t="str">
            <v>NF</v>
          </cell>
          <cell r="L113" t="str">
            <v>NF</v>
          </cell>
          <cell r="M113" t="str">
            <v>NF</v>
          </cell>
          <cell r="N113" t="str">
            <v>NF</v>
          </cell>
          <cell r="O113" t="str">
            <v>NF</v>
          </cell>
        </row>
        <row r="114">
          <cell r="B114" t="str">
            <v>KP-0082</v>
          </cell>
          <cell r="C114" t="str">
            <v>AMERICAN CRANE 7220 - ASL 06</v>
          </cell>
          <cell r="D114" t="str">
            <v>NF</v>
          </cell>
          <cell r="E114" t="str">
            <v>NF</v>
          </cell>
          <cell r="F114" t="str">
            <v>NF</v>
          </cell>
          <cell r="G114" t="str">
            <v>NF</v>
          </cell>
          <cell r="H114" t="str">
            <v>NF</v>
          </cell>
          <cell r="I114" t="str">
            <v>NF</v>
          </cell>
          <cell r="J114" t="str">
            <v>NF</v>
          </cell>
          <cell r="K114" t="str">
            <v>NF</v>
          </cell>
          <cell r="L114" t="str">
            <v>NF</v>
          </cell>
          <cell r="M114" t="str">
            <v>NF</v>
          </cell>
          <cell r="N114" t="str">
            <v>NF</v>
          </cell>
          <cell r="O114" t="str">
            <v>NF</v>
          </cell>
        </row>
        <row r="115">
          <cell r="B115" t="str">
            <v>KP-0083</v>
          </cell>
          <cell r="C115" t="str">
            <v>AMERICAN CRANE 999C- ASL 07</v>
          </cell>
          <cell r="D115" t="str">
            <v>NF</v>
          </cell>
          <cell r="E115" t="str">
            <v>NF</v>
          </cell>
          <cell r="F115" t="str">
            <v>NF</v>
          </cell>
          <cell r="G115" t="str">
            <v>NF</v>
          </cell>
          <cell r="H115" t="str">
            <v>NF</v>
          </cell>
          <cell r="I115" t="str">
            <v>NF</v>
          </cell>
          <cell r="J115" t="str">
            <v>NF</v>
          </cell>
          <cell r="K115" t="str">
            <v>NF</v>
          </cell>
          <cell r="L115" t="str">
            <v>NF</v>
          </cell>
          <cell r="M115" t="str">
            <v>NF</v>
          </cell>
          <cell r="N115" t="str">
            <v>NF</v>
          </cell>
          <cell r="O115" t="str">
            <v>NF</v>
          </cell>
        </row>
        <row r="116">
          <cell r="B116" t="str">
            <v>KP-0084</v>
          </cell>
          <cell r="C116" t="str">
            <v>AMERICAN CRANE 999C - ASL 08</v>
          </cell>
          <cell r="D116" t="str">
            <v>NF</v>
          </cell>
          <cell r="E116" t="str">
            <v>NF</v>
          </cell>
          <cell r="F116" t="str">
            <v>NF</v>
          </cell>
          <cell r="G116" t="str">
            <v>NF</v>
          </cell>
          <cell r="H116" t="str">
            <v>NF</v>
          </cell>
          <cell r="I116" t="str">
            <v>NF</v>
          </cell>
          <cell r="J116" t="str">
            <v>NF</v>
          </cell>
          <cell r="K116" t="str">
            <v>NF</v>
          </cell>
          <cell r="L116" t="str">
            <v>NF</v>
          </cell>
          <cell r="M116" t="str">
            <v>NF</v>
          </cell>
          <cell r="N116" t="str">
            <v>NF</v>
          </cell>
          <cell r="O116" t="str">
            <v>NF</v>
          </cell>
        </row>
        <row r="117">
          <cell r="B117" t="str">
            <v>KP-0085</v>
          </cell>
          <cell r="C117" t="str">
            <v>LINK BELT CRANE LS78RS</v>
          </cell>
          <cell r="D117" t="str">
            <v>NF</v>
          </cell>
          <cell r="E117" t="str">
            <v>NF</v>
          </cell>
          <cell r="F117" t="str">
            <v>NF</v>
          </cell>
          <cell r="G117" t="str">
            <v>NF</v>
          </cell>
          <cell r="H117" t="str">
            <v>NF</v>
          </cell>
          <cell r="I117" t="str">
            <v>NF</v>
          </cell>
          <cell r="J117" t="str">
            <v>NF</v>
          </cell>
          <cell r="K117" t="str">
            <v>NF</v>
          </cell>
          <cell r="L117" t="str">
            <v>NF</v>
          </cell>
          <cell r="M117" t="str">
            <v>NF</v>
          </cell>
          <cell r="N117" t="str">
            <v>NF</v>
          </cell>
          <cell r="O117" t="str">
            <v>NF</v>
          </cell>
        </row>
        <row r="118">
          <cell r="B118" t="str">
            <v>KP-0086</v>
          </cell>
          <cell r="C118" t="str">
            <v>MOBIL PANTHER KT 8065 AG</v>
          </cell>
          <cell r="D118" t="str">
            <v>NF</v>
          </cell>
          <cell r="E118" t="str">
            <v>NF</v>
          </cell>
          <cell r="F118" t="str">
            <v>NF</v>
          </cell>
          <cell r="G118" t="str">
            <v>NF</v>
          </cell>
          <cell r="H118" t="str">
            <v>NF</v>
          </cell>
          <cell r="I118" t="str">
            <v>NF</v>
          </cell>
          <cell r="J118" t="str">
            <v>NF</v>
          </cell>
          <cell r="K118" t="str">
            <v>NF</v>
          </cell>
          <cell r="L118" t="str">
            <v>NF</v>
          </cell>
          <cell r="M118" t="str">
            <v>NF</v>
          </cell>
          <cell r="N118" t="str">
            <v>NF</v>
          </cell>
          <cell r="O118" t="str">
            <v>NF</v>
          </cell>
        </row>
        <row r="119">
          <cell r="B119" t="str">
            <v>KP-0087</v>
          </cell>
          <cell r="C119" t="str">
            <v>MOBIL L-300 KT 8239 BO</v>
          </cell>
          <cell r="D119" t="str">
            <v>NF</v>
          </cell>
          <cell r="E119" t="str">
            <v>NF</v>
          </cell>
          <cell r="F119" t="str">
            <v>NF</v>
          </cell>
          <cell r="G119" t="str">
            <v>NF</v>
          </cell>
          <cell r="H119" t="str">
            <v>NF</v>
          </cell>
          <cell r="I119" t="str">
            <v>NF</v>
          </cell>
          <cell r="J119" t="str">
            <v>NF</v>
          </cell>
          <cell r="K119" t="str">
            <v>NF</v>
          </cell>
          <cell r="L119" t="str">
            <v>NF</v>
          </cell>
          <cell r="M119" t="str">
            <v>NF</v>
          </cell>
          <cell r="N119" t="str">
            <v>NF</v>
          </cell>
          <cell r="O119" t="str">
            <v>NF</v>
          </cell>
        </row>
        <row r="120">
          <cell r="B120" t="str">
            <v>KP-0088</v>
          </cell>
          <cell r="C120" t="str">
            <v>MOBIL PANTHER KT 1825 BI</v>
          </cell>
          <cell r="D120" t="str">
            <v>NF</v>
          </cell>
          <cell r="E120" t="str">
            <v>NF</v>
          </cell>
          <cell r="F120" t="str">
            <v>NF</v>
          </cell>
          <cell r="G120" t="str">
            <v>NF</v>
          </cell>
          <cell r="H120" t="str">
            <v>NF</v>
          </cell>
          <cell r="I120" t="str">
            <v>NF</v>
          </cell>
          <cell r="J120" t="str">
            <v>NF</v>
          </cell>
          <cell r="K120" t="str">
            <v>NF</v>
          </cell>
          <cell r="L120" t="str">
            <v>NF</v>
          </cell>
          <cell r="M120" t="str">
            <v>NF</v>
          </cell>
          <cell r="N120" t="str">
            <v>NF</v>
          </cell>
          <cell r="O120" t="str">
            <v>NF</v>
          </cell>
        </row>
        <row r="121">
          <cell r="B121" t="str">
            <v>PLT-001</v>
          </cell>
          <cell r="C121" t="str">
            <v>VIBRO HAMMER 20H4 ENGINE CAT 3306</v>
          </cell>
          <cell r="D121" t="str">
            <v>NF</v>
          </cell>
          <cell r="E121" t="str">
            <v>NF</v>
          </cell>
          <cell r="F121" t="str">
            <v>NF</v>
          </cell>
          <cell r="G121" t="str">
            <v>NF</v>
          </cell>
          <cell r="H121" t="str">
            <v>NF</v>
          </cell>
          <cell r="I121" t="str">
            <v>NF</v>
          </cell>
          <cell r="J121" t="str">
            <v>NF</v>
          </cell>
          <cell r="K121" t="str">
            <v>NF</v>
          </cell>
          <cell r="L121" t="str">
            <v>NF</v>
          </cell>
          <cell r="M121" t="str">
            <v>NF</v>
          </cell>
          <cell r="N121" t="str">
            <v>NF</v>
          </cell>
          <cell r="O121" t="str">
            <v>NF</v>
          </cell>
        </row>
        <row r="122">
          <cell r="B122" t="str">
            <v>PLT-002</v>
          </cell>
          <cell r="C122" t="str">
            <v>AMERICAN CRANE 999C</v>
          </cell>
          <cell r="D122" t="str">
            <v>NF</v>
          </cell>
          <cell r="E122" t="str">
            <v>NF</v>
          </cell>
          <cell r="F122" t="str">
            <v>NF</v>
          </cell>
          <cell r="G122" t="str">
            <v>NF</v>
          </cell>
          <cell r="H122" t="str">
            <v>NF</v>
          </cell>
          <cell r="I122" t="str">
            <v>NF</v>
          </cell>
          <cell r="J122" t="str">
            <v>NF</v>
          </cell>
          <cell r="K122" t="str">
            <v>NF</v>
          </cell>
          <cell r="L122" t="str">
            <v>NF</v>
          </cell>
          <cell r="M122" t="str">
            <v>NF</v>
          </cell>
          <cell r="N122" t="str">
            <v>NF</v>
          </cell>
          <cell r="O122" t="str">
            <v>NF</v>
          </cell>
        </row>
        <row r="123">
          <cell r="B123" t="str">
            <v>PLT-003</v>
          </cell>
          <cell r="C123" t="str">
            <v>AMERICAN CRANE 5299 - ASL 01</v>
          </cell>
          <cell r="D123" t="str">
            <v>NF</v>
          </cell>
          <cell r="E123" t="str">
            <v>NF</v>
          </cell>
          <cell r="F123" t="str">
            <v>NF</v>
          </cell>
          <cell r="G123" t="str">
            <v>NF</v>
          </cell>
          <cell r="H123" t="str">
            <v>NF</v>
          </cell>
          <cell r="I123" t="str">
            <v>NF</v>
          </cell>
          <cell r="J123" t="str">
            <v>NF</v>
          </cell>
          <cell r="K123" t="str">
            <v>NF</v>
          </cell>
          <cell r="L123" t="str">
            <v>NF</v>
          </cell>
          <cell r="M123" t="str">
            <v>NF</v>
          </cell>
          <cell r="N123" t="str">
            <v>NF</v>
          </cell>
          <cell r="O123" t="str">
            <v>NF</v>
          </cell>
        </row>
        <row r="124">
          <cell r="B124" t="str">
            <v>PLT-004</v>
          </cell>
          <cell r="C124" t="str">
            <v>LIEBHERR CRANE HS873HD - ASL 10</v>
          </cell>
          <cell r="D124" t="str">
            <v>NF</v>
          </cell>
          <cell r="E124" t="str">
            <v>NF</v>
          </cell>
          <cell r="F124" t="str">
            <v>NF</v>
          </cell>
          <cell r="G124" t="str">
            <v>NF</v>
          </cell>
          <cell r="H124" t="str">
            <v>NF</v>
          </cell>
          <cell r="I124" t="str">
            <v>NF</v>
          </cell>
          <cell r="J124" t="str">
            <v>NF</v>
          </cell>
          <cell r="K124" t="str">
            <v>NF</v>
          </cell>
          <cell r="L124" t="str">
            <v>NF</v>
          </cell>
          <cell r="M124" t="str">
            <v>NF</v>
          </cell>
          <cell r="N124" t="str">
            <v>NF</v>
          </cell>
          <cell r="O124" t="str">
            <v>NF</v>
          </cell>
        </row>
        <row r="125">
          <cell r="B125" t="str">
            <v>PLT-005</v>
          </cell>
          <cell r="C125" t="str">
            <v>LIEBHERR CRANE HS873HD - ASL 9</v>
          </cell>
          <cell r="D125" t="str">
            <v>NF</v>
          </cell>
          <cell r="E125" t="str">
            <v>NF</v>
          </cell>
          <cell r="F125" t="str">
            <v>NF</v>
          </cell>
          <cell r="G125" t="str">
            <v>NF</v>
          </cell>
          <cell r="H125" t="str">
            <v>NF</v>
          </cell>
          <cell r="I125" t="str">
            <v>NF</v>
          </cell>
          <cell r="J125" t="str">
            <v>NF</v>
          </cell>
          <cell r="K125" t="str">
            <v>NF</v>
          </cell>
          <cell r="L125" t="str">
            <v>NF</v>
          </cell>
          <cell r="M125" t="str">
            <v>NF</v>
          </cell>
          <cell r="N125" t="str">
            <v>NF</v>
          </cell>
          <cell r="O125" t="str">
            <v>NF</v>
          </cell>
        </row>
        <row r="126">
          <cell r="B126" t="str">
            <v>PLT-006</v>
          </cell>
          <cell r="C126" t="str">
            <v>ACCOMODATION CONTAINER</v>
          </cell>
          <cell r="D126" t="str">
            <v>NF</v>
          </cell>
          <cell r="E126" t="str">
            <v>NF</v>
          </cell>
          <cell r="F126" t="str">
            <v>NF</v>
          </cell>
          <cell r="G126" t="str">
            <v>NF</v>
          </cell>
          <cell r="H126" t="str">
            <v>NF</v>
          </cell>
          <cell r="I126" t="str">
            <v>NF</v>
          </cell>
          <cell r="J126" t="str">
            <v>NF</v>
          </cell>
          <cell r="K126" t="str">
            <v>NF</v>
          </cell>
          <cell r="L126" t="str">
            <v>NF</v>
          </cell>
          <cell r="M126" t="str">
            <v>NF</v>
          </cell>
          <cell r="N126" t="str">
            <v>NF</v>
          </cell>
          <cell r="O126" t="str">
            <v>NF</v>
          </cell>
        </row>
        <row r="127">
          <cell r="B127" t="str">
            <v>PLT-007</v>
          </cell>
          <cell r="C127" t="str">
            <v>BUCKET CLAMSHELL</v>
          </cell>
          <cell r="D127" t="str">
            <v>NF</v>
          </cell>
          <cell r="E127" t="str">
            <v>NF</v>
          </cell>
          <cell r="F127" t="str">
            <v>NF</v>
          </cell>
          <cell r="G127" t="str">
            <v>NF</v>
          </cell>
          <cell r="H127" t="str">
            <v>NF</v>
          </cell>
          <cell r="I127" t="str">
            <v>NF</v>
          </cell>
          <cell r="J127" t="str">
            <v>NF</v>
          </cell>
          <cell r="K127" t="str">
            <v>NF</v>
          </cell>
          <cell r="L127" t="str">
            <v>NF</v>
          </cell>
          <cell r="M127" t="str">
            <v>NF</v>
          </cell>
          <cell r="N127" t="str">
            <v>NF</v>
          </cell>
          <cell r="O127" t="str">
            <v>NF</v>
          </cell>
        </row>
        <row r="128">
          <cell r="B128" t="str">
            <v>PLT-008</v>
          </cell>
          <cell r="C128" t="str">
            <v>GENSET 195 KVA</v>
          </cell>
          <cell r="D128" t="str">
            <v>NF</v>
          </cell>
          <cell r="E128" t="str">
            <v>NF</v>
          </cell>
          <cell r="F128" t="str">
            <v>NF</v>
          </cell>
          <cell r="G128" t="str">
            <v>NF</v>
          </cell>
          <cell r="H128" t="str">
            <v>NF</v>
          </cell>
          <cell r="I128" t="str">
            <v>NF</v>
          </cell>
          <cell r="J128" t="str">
            <v>NF</v>
          </cell>
          <cell r="K128" t="str">
            <v>NF</v>
          </cell>
          <cell r="L128" t="str">
            <v>NF</v>
          </cell>
          <cell r="M128" t="str">
            <v>NF</v>
          </cell>
          <cell r="N128" t="str">
            <v>NF</v>
          </cell>
          <cell r="O128" t="str">
            <v>NF</v>
          </cell>
        </row>
        <row r="129">
          <cell r="B129" t="str">
            <v>ZZZ-001</v>
          </cell>
          <cell r="C129" t="str">
            <v>Keagenan</v>
          </cell>
          <cell r="D129" t="str">
            <v>NF</v>
          </cell>
          <cell r="E129" t="str">
            <v>NF</v>
          </cell>
          <cell r="F129" t="str">
            <v>NF</v>
          </cell>
          <cell r="G129" t="str">
            <v>NF</v>
          </cell>
          <cell r="H129" t="str">
            <v>NF</v>
          </cell>
          <cell r="I129" t="str">
            <v>NF</v>
          </cell>
          <cell r="J129" t="str">
            <v>NF</v>
          </cell>
          <cell r="K129" t="str">
            <v>NF</v>
          </cell>
          <cell r="L129" t="str">
            <v>NF</v>
          </cell>
          <cell r="M129" t="str">
            <v>NF</v>
          </cell>
          <cell r="N129" t="str">
            <v>NF</v>
          </cell>
          <cell r="O129" t="str">
            <v>NF</v>
          </cell>
        </row>
      </sheetData>
      <sheetData sheetId="1"/>
      <sheetData sheetId="2"/>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l"/>
      <sheetName val="BPP"/>
      <sheetName val="Rekap"/>
    </sheetNames>
    <sheetDataSet>
      <sheetData sheetId="0">
        <row r="7">
          <cell r="B7" t="str">
            <v>KBM-001</v>
          </cell>
          <cell r="C7" t="str">
            <v>HB. MG XI</v>
          </cell>
          <cell r="D7" t="str">
            <v>FN</v>
          </cell>
          <cell r="E7" t="str">
            <v>FN</v>
          </cell>
          <cell r="F7" t="str">
            <v>FN</v>
          </cell>
          <cell r="G7" t="str">
            <v>FN</v>
          </cell>
          <cell r="H7" t="str">
            <v>FN</v>
          </cell>
          <cell r="I7" t="str">
            <v>FN</v>
          </cell>
          <cell r="J7" t="str">
            <v>FN</v>
          </cell>
          <cell r="K7" t="str">
            <v>FN</v>
          </cell>
          <cell r="L7" t="str">
            <v>FN</v>
          </cell>
          <cell r="M7" t="str">
            <v>FN</v>
          </cell>
          <cell r="N7" t="str">
            <v>FN</v>
          </cell>
          <cell r="O7" t="str">
            <v>FN</v>
          </cell>
        </row>
        <row r="8">
          <cell r="B8" t="str">
            <v>KBM-002</v>
          </cell>
          <cell r="C8" t="str">
            <v>BG. Valiant Mariner</v>
          </cell>
          <cell r="D8" t="str">
            <v>FN</v>
          </cell>
          <cell r="E8" t="str">
            <v>FN</v>
          </cell>
          <cell r="F8" t="str">
            <v>FN</v>
          </cell>
          <cell r="G8" t="str">
            <v>FN</v>
          </cell>
          <cell r="H8" t="str">
            <v>FN</v>
          </cell>
          <cell r="I8" t="str">
            <v>FN</v>
          </cell>
          <cell r="J8" t="str">
            <v>FN</v>
          </cell>
          <cell r="K8" t="str">
            <v>FN</v>
          </cell>
          <cell r="L8" t="str">
            <v>FN</v>
          </cell>
          <cell r="M8" t="str">
            <v>FN</v>
          </cell>
          <cell r="N8" t="str">
            <v>FN</v>
          </cell>
          <cell r="O8" t="str">
            <v>FN</v>
          </cell>
        </row>
        <row r="9">
          <cell r="B9" t="str">
            <v>KBM-003</v>
          </cell>
          <cell r="C9" t="str">
            <v>CB. ASL 69</v>
          </cell>
          <cell r="D9" t="str">
            <v>NF</v>
          </cell>
          <cell r="E9" t="str">
            <v>NF</v>
          </cell>
          <cell r="F9" t="str">
            <v>NF</v>
          </cell>
          <cell r="G9" t="str">
            <v>NF</v>
          </cell>
          <cell r="H9" t="str">
            <v>NF</v>
          </cell>
          <cell r="I9" t="str">
            <v>NF</v>
          </cell>
          <cell r="J9" t="str">
            <v>NF</v>
          </cell>
          <cell r="K9" t="str">
            <v>NF</v>
          </cell>
          <cell r="L9" t="str">
            <v>NF</v>
          </cell>
          <cell r="M9" t="str">
            <v>NF</v>
          </cell>
          <cell r="N9" t="str">
            <v>NF</v>
          </cell>
          <cell r="O9" t="str">
            <v>NF</v>
          </cell>
        </row>
        <row r="10">
          <cell r="B10" t="str">
            <v>KBM-004</v>
          </cell>
          <cell r="C10" t="str">
            <v>BG. AKT 151</v>
          </cell>
          <cell r="D10" t="str">
            <v>NF</v>
          </cell>
          <cell r="E10" t="str">
            <v>NF</v>
          </cell>
          <cell r="F10" t="str">
            <v>NF</v>
          </cell>
          <cell r="G10" t="str">
            <v>NF</v>
          </cell>
          <cell r="H10" t="str">
            <v>NF</v>
          </cell>
          <cell r="I10" t="str">
            <v>NF</v>
          </cell>
          <cell r="J10" t="str">
            <v>NF</v>
          </cell>
          <cell r="K10" t="str">
            <v>NF</v>
          </cell>
          <cell r="L10" t="str">
            <v>NF</v>
          </cell>
          <cell r="M10" t="str">
            <v>NF</v>
          </cell>
          <cell r="N10" t="str">
            <v>NF</v>
          </cell>
          <cell r="O10" t="str">
            <v>FN</v>
          </cell>
        </row>
        <row r="11">
          <cell r="B11" t="str">
            <v>KBM-005</v>
          </cell>
          <cell r="C11" t="str">
            <v>BG. AKT 153</v>
          </cell>
          <cell r="D11" t="str">
            <v>NF</v>
          </cell>
          <cell r="E11" t="str">
            <v>NF</v>
          </cell>
          <cell r="F11" t="str">
            <v>NF</v>
          </cell>
          <cell r="G11" t="str">
            <v>NF</v>
          </cell>
          <cell r="H11" t="str">
            <v>NF</v>
          </cell>
          <cell r="I11" t="str">
            <v>NF</v>
          </cell>
          <cell r="J11" t="str">
            <v>NF</v>
          </cell>
          <cell r="K11" t="str">
            <v>NF</v>
          </cell>
          <cell r="L11" t="str">
            <v>NF</v>
          </cell>
          <cell r="M11" t="str">
            <v>NF</v>
          </cell>
          <cell r="N11" t="str">
            <v>NF</v>
          </cell>
          <cell r="O11" t="str">
            <v>FN</v>
          </cell>
        </row>
        <row r="12">
          <cell r="B12" t="str">
            <v>KBM-006</v>
          </cell>
          <cell r="C12" t="str">
            <v>HB. ASL Hopper IX</v>
          </cell>
          <cell r="D12" t="str">
            <v>FN</v>
          </cell>
          <cell r="E12" t="str">
            <v>FN</v>
          </cell>
          <cell r="F12" t="str">
            <v>FN</v>
          </cell>
          <cell r="G12" t="str">
            <v>FN</v>
          </cell>
          <cell r="H12" t="str">
            <v>FN</v>
          </cell>
          <cell r="I12" t="str">
            <v>FN</v>
          </cell>
          <cell r="J12" t="str">
            <v>FN</v>
          </cell>
          <cell r="K12" t="str">
            <v>FN</v>
          </cell>
          <cell r="L12" t="str">
            <v>FN</v>
          </cell>
          <cell r="M12" t="str">
            <v>FN</v>
          </cell>
          <cell r="N12" t="str">
            <v>FN</v>
          </cell>
          <cell r="O12" t="str">
            <v>FN</v>
          </cell>
        </row>
        <row r="13">
          <cell r="B13" t="str">
            <v>KBM-007</v>
          </cell>
          <cell r="C13" t="str">
            <v>HB. ASL Hopper X</v>
          </cell>
          <cell r="D13" t="str">
            <v>FN</v>
          </cell>
          <cell r="E13" t="str">
            <v>FN</v>
          </cell>
          <cell r="F13" t="str">
            <v>FN</v>
          </cell>
          <cell r="G13" t="str">
            <v>FN</v>
          </cell>
          <cell r="H13" t="str">
            <v>FN</v>
          </cell>
          <cell r="I13" t="str">
            <v>FN</v>
          </cell>
          <cell r="J13" t="str">
            <v>FN</v>
          </cell>
          <cell r="K13" t="str">
            <v>FN</v>
          </cell>
          <cell r="L13" t="str">
            <v>FN</v>
          </cell>
          <cell r="M13" t="str">
            <v>FN</v>
          </cell>
          <cell r="N13" t="str">
            <v>FN</v>
          </cell>
          <cell r="O13" t="str">
            <v>FN</v>
          </cell>
        </row>
        <row r="14">
          <cell r="B14" t="str">
            <v>KBM-008</v>
          </cell>
          <cell r="C14" t="str">
            <v>HB. Capitol I</v>
          </cell>
          <cell r="D14" t="str">
            <v>FN</v>
          </cell>
          <cell r="E14" t="str">
            <v>FN</v>
          </cell>
          <cell r="F14" t="str">
            <v>FN</v>
          </cell>
          <cell r="G14" t="str">
            <v>FN</v>
          </cell>
          <cell r="H14" t="str">
            <v>FN</v>
          </cell>
          <cell r="I14" t="str">
            <v>FN</v>
          </cell>
          <cell r="J14" t="str">
            <v>FN</v>
          </cell>
          <cell r="K14" t="str">
            <v>FN</v>
          </cell>
          <cell r="L14" t="str">
            <v>FN</v>
          </cell>
          <cell r="M14" t="str">
            <v>FN</v>
          </cell>
          <cell r="N14" t="str">
            <v>FN</v>
          </cell>
          <cell r="O14" t="str">
            <v>FN</v>
          </cell>
        </row>
        <row r="15">
          <cell r="B15" t="str">
            <v>KBM-009</v>
          </cell>
          <cell r="C15" t="str">
            <v>HB. Capitol II</v>
          </cell>
          <cell r="D15" t="str">
            <v>FN</v>
          </cell>
          <cell r="E15" t="str">
            <v>FN</v>
          </cell>
          <cell r="F15" t="str">
            <v>FN</v>
          </cell>
          <cell r="G15" t="str">
            <v>FN</v>
          </cell>
          <cell r="H15" t="str">
            <v>FN</v>
          </cell>
          <cell r="I15" t="str">
            <v>FN</v>
          </cell>
          <cell r="J15" t="str">
            <v>FN</v>
          </cell>
          <cell r="K15" t="str">
            <v>FN</v>
          </cell>
          <cell r="L15" t="str">
            <v>FN</v>
          </cell>
          <cell r="M15" t="str">
            <v>FN</v>
          </cell>
          <cell r="N15" t="str">
            <v>FN</v>
          </cell>
          <cell r="O15" t="str">
            <v>FN</v>
          </cell>
        </row>
        <row r="16">
          <cell r="B16" t="str">
            <v>KBM-010</v>
          </cell>
          <cell r="C16" t="str">
            <v>HB. Capitol III</v>
          </cell>
          <cell r="D16" t="str">
            <v>FN</v>
          </cell>
          <cell r="E16" t="str">
            <v>FN</v>
          </cell>
          <cell r="F16" t="str">
            <v>FN</v>
          </cell>
          <cell r="G16" t="str">
            <v>FN</v>
          </cell>
          <cell r="H16" t="str">
            <v>FN</v>
          </cell>
          <cell r="I16" t="str">
            <v>FN</v>
          </cell>
          <cell r="J16" t="str">
            <v>FN</v>
          </cell>
          <cell r="K16" t="str">
            <v>FN</v>
          </cell>
          <cell r="L16" t="str">
            <v>FN</v>
          </cell>
          <cell r="M16" t="str">
            <v>FN</v>
          </cell>
          <cell r="N16" t="str">
            <v>FN</v>
          </cell>
          <cell r="O16" t="str">
            <v>FN</v>
          </cell>
        </row>
        <row r="17">
          <cell r="B17" t="str">
            <v>KBM-011</v>
          </cell>
          <cell r="C17" t="str">
            <v>HB. Capitol IV</v>
          </cell>
          <cell r="D17" t="str">
            <v>FN</v>
          </cell>
          <cell r="E17" t="str">
            <v>FN</v>
          </cell>
          <cell r="F17" t="str">
            <v>FN</v>
          </cell>
          <cell r="G17" t="str">
            <v>FN</v>
          </cell>
          <cell r="H17" t="str">
            <v>FN</v>
          </cell>
          <cell r="I17" t="str">
            <v>FN</v>
          </cell>
          <cell r="J17" t="str">
            <v>FN</v>
          </cell>
          <cell r="K17" t="str">
            <v>FN</v>
          </cell>
          <cell r="L17" t="str">
            <v>FN</v>
          </cell>
          <cell r="M17" t="str">
            <v>FN</v>
          </cell>
          <cell r="N17" t="str">
            <v>FN</v>
          </cell>
          <cell r="O17" t="str">
            <v>FN</v>
          </cell>
        </row>
        <row r="18">
          <cell r="B18" t="str">
            <v>KBM-012</v>
          </cell>
          <cell r="C18" t="str">
            <v>HB. MG X</v>
          </cell>
          <cell r="D18" t="str">
            <v>FN</v>
          </cell>
          <cell r="E18" t="str">
            <v>FN</v>
          </cell>
          <cell r="F18" t="str">
            <v>FN</v>
          </cell>
          <cell r="G18" t="str">
            <v>FN</v>
          </cell>
          <cell r="H18" t="str">
            <v>FN</v>
          </cell>
          <cell r="I18" t="str">
            <v>FN</v>
          </cell>
          <cell r="J18" t="str">
            <v>FN</v>
          </cell>
          <cell r="K18" t="str">
            <v>FN</v>
          </cell>
          <cell r="L18" t="str">
            <v>FN</v>
          </cell>
          <cell r="M18" t="str">
            <v>FN</v>
          </cell>
          <cell r="N18" t="str">
            <v>FN</v>
          </cell>
          <cell r="O18" t="str">
            <v>FN</v>
          </cell>
        </row>
        <row r="19">
          <cell r="B19" t="str">
            <v>KBM-013</v>
          </cell>
          <cell r="C19" t="str">
            <v>LCT. Berkat Fortuna</v>
          </cell>
          <cell r="D19" t="str">
            <v>FN</v>
          </cell>
          <cell r="E19" t="str">
            <v>FN</v>
          </cell>
          <cell r="F19" t="str">
            <v>FN</v>
          </cell>
          <cell r="G19" t="str">
            <v>FN</v>
          </cell>
          <cell r="H19" t="str">
            <v>FN</v>
          </cell>
          <cell r="I19" t="str">
            <v>FN</v>
          </cell>
          <cell r="J19" t="str">
            <v>FN</v>
          </cell>
          <cell r="K19" t="str">
            <v>FN</v>
          </cell>
          <cell r="L19" t="str">
            <v>FN</v>
          </cell>
          <cell r="M19" t="str">
            <v>FN</v>
          </cell>
          <cell r="N19" t="str">
            <v>FN</v>
          </cell>
          <cell r="O19" t="str">
            <v>FN</v>
          </cell>
        </row>
        <row r="20">
          <cell r="B20" t="str">
            <v>KBM-014</v>
          </cell>
          <cell r="C20" t="str">
            <v>LCT. Cahaya Agung 02</v>
          </cell>
          <cell r="D20" t="str">
            <v>FN</v>
          </cell>
          <cell r="E20" t="str">
            <v>FN</v>
          </cell>
          <cell r="F20" t="str">
            <v>FN</v>
          </cell>
          <cell r="G20" t="str">
            <v>FN</v>
          </cell>
          <cell r="H20" t="str">
            <v>FN</v>
          </cell>
          <cell r="I20" t="str">
            <v>FN</v>
          </cell>
          <cell r="J20" t="str">
            <v>FN</v>
          </cell>
          <cell r="K20" t="str">
            <v>FN</v>
          </cell>
          <cell r="L20" t="str">
            <v>FN</v>
          </cell>
          <cell r="M20" t="str">
            <v>FN</v>
          </cell>
          <cell r="N20" t="str">
            <v>FN</v>
          </cell>
          <cell r="O20" t="str">
            <v>FN</v>
          </cell>
        </row>
        <row r="21">
          <cell r="B21" t="str">
            <v>KBM-015</v>
          </cell>
          <cell r="C21" t="str">
            <v>LCT. Teluk Bontang</v>
          </cell>
          <cell r="D21" t="str">
            <v>FN</v>
          </cell>
          <cell r="E21" t="str">
            <v>FN</v>
          </cell>
          <cell r="F21" t="str">
            <v>FN</v>
          </cell>
          <cell r="G21" t="str">
            <v>FN</v>
          </cell>
          <cell r="H21" t="str">
            <v>FN</v>
          </cell>
          <cell r="I21" t="str">
            <v>FN</v>
          </cell>
          <cell r="J21" t="str">
            <v>FN</v>
          </cell>
          <cell r="K21" t="str">
            <v>FN</v>
          </cell>
          <cell r="L21" t="str">
            <v>FN</v>
          </cell>
          <cell r="M21" t="str">
            <v>FN</v>
          </cell>
          <cell r="N21" t="str">
            <v>FN</v>
          </cell>
          <cell r="O21" t="str">
            <v>FN</v>
          </cell>
        </row>
        <row r="22">
          <cell r="B22" t="str">
            <v>KBM-016</v>
          </cell>
          <cell r="C22" t="str">
            <v>MV. ASL Triaksa</v>
          </cell>
          <cell r="D22" t="str">
            <v>FN</v>
          </cell>
          <cell r="E22" t="str">
            <v>FN</v>
          </cell>
          <cell r="F22" t="str">
            <v>FN</v>
          </cell>
          <cell r="G22" t="str">
            <v>FN</v>
          </cell>
          <cell r="H22" t="str">
            <v>FN</v>
          </cell>
          <cell r="I22" t="str">
            <v>FN</v>
          </cell>
          <cell r="J22" t="str">
            <v>FN</v>
          </cell>
          <cell r="K22" t="str">
            <v>FN</v>
          </cell>
          <cell r="L22" t="str">
            <v>FN</v>
          </cell>
          <cell r="M22" t="str">
            <v>FN</v>
          </cell>
          <cell r="N22" t="str">
            <v>FN</v>
          </cell>
          <cell r="O22" t="str">
            <v>FN</v>
          </cell>
        </row>
        <row r="23">
          <cell r="B23" t="str">
            <v>KBM-017</v>
          </cell>
          <cell r="C23" t="str">
            <v>ST. Aquartic 6</v>
          </cell>
          <cell r="D23" t="str">
            <v>NF</v>
          </cell>
          <cell r="E23" t="str">
            <v>NF</v>
          </cell>
          <cell r="F23" t="str">
            <v>NF</v>
          </cell>
          <cell r="G23" t="str">
            <v>NF</v>
          </cell>
          <cell r="H23" t="str">
            <v>NF</v>
          </cell>
          <cell r="I23" t="str">
            <v>NF</v>
          </cell>
          <cell r="J23" t="str">
            <v>NF</v>
          </cell>
          <cell r="K23" t="str">
            <v>NF</v>
          </cell>
          <cell r="L23" t="str">
            <v>NF</v>
          </cell>
          <cell r="M23" t="str">
            <v>NF</v>
          </cell>
          <cell r="N23" t="str">
            <v>NF</v>
          </cell>
          <cell r="O23" t="str">
            <v>NF</v>
          </cell>
        </row>
        <row r="24">
          <cell r="B24" t="str">
            <v>KBM-018</v>
          </cell>
          <cell r="C24" t="str">
            <v>ST. Aquartic 9</v>
          </cell>
          <cell r="D24" t="str">
            <v>NF</v>
          </cell>
          <cell r="E24" t="str">
            <v>NF</v>
          </cell>
          <cell r="F24" t="str">
            <v>NF</v>
          </cell>
          <cell r="G24" t="str">
            <v>NF</v>
          </cell>
          <cell r="H24" t="str">
            <v>NF</v>
          </cell>
          <cell r="I24" t="str">
            <v>NF</v>
          </cell>
          <cell r="J24" t="str">
            <v>NF</v>
          </cell>
          <cell r="K24" t="str">
            <v>NF</v>
          </cell>
          <cell r="L24" t="str">
            <v>NF</v>
          </cell>
          <cell r="M24" t="str">
            <v>NF</v>
          </cell>
          <cell r="N24" t="str">
            <v>NF</v>
          </cell>
          <cell r="O24" t="str">
            <v>NF</v>
          </cell>
        </row>
        <row r="25">
          <cell r="B25" t="str">
            <v>KBM-019</v>
          </cell>
          <cell r="C25" t="str">
            <v>ST. Mediterania</v>
          </cell>
          <cell r="D25" t="str">
            <v>NF</v>
          </cell>
          <cell r="E25" t="str">
            <v>NF</v>
          </cell>
          <cell r="F25" t="str">
            <v>NF</v>
          </cell>
          <cell r="G25" t="str">
            <v>NF</v>
          </cell>
          <cell r="H25" t="str">
            <v>NF</v>
          </cell>
          <cell r="I25" t="str">
            <v>NF</v>
          </cell>
          <cell r="J25" t="str">
            <v>NF</v>
          </cell>
          <cell r="K25" t="str">
            <v>NF</v>
          </cell>
          <cell r="L25" t="str">
            <v>NF</v>
          </cell>
          <cell r="M25" t="str">
            <v>NF</v>
          </cell>
          <cell r="N25" t="str">
            <v>NF</v>
          </cell>
          <cell r="O25" t="str">
            <v>NF</v>
          </cell>
        </row>
        <row r="26">
          <cell r="B26" t="str">
            <v>KBM-020</v>
          </cell>
          <cell r="C26" t="str">
            <v>ST. Sebatik</v>
          </cell>
          <cell r="D26" t="str">
            <v>NF</v>
          </cell>
          <cell r="E26" t="str">
            <v>NF</v>
          </cell>
          <cell r="F26" t="str">
            <v>NF</v>
          </cell>
          <cell r="G26" t="str">
            <v>NF</v>
          </cell>
          <cell r="H26" t="str">
            <v>NF</v>
          </cell>
          <cell r="I26" t="str">
            <v>NF</v>
          </cell>
          <cell r="J26" t="str">
            <v>NF</v>
          </cell>
          <cell r="K26" t="str">
            <v>NF</v>
          </cell>
          <cell r="L26" t="str">
            <v>NF</v>
          </cell>
          <cell r="M26" t="str">
            <v>NF</v>
          </cell>
          <cell r="N26" t="str">
            <v>NF</v>
          </cell>
          <cell r="O26" t="str">
            <v>NF</v>
          </cell>
        </row>
        <row r="27">
          <cell r="B27" t="str">
            <v>KBM-021</v>
          </cell>
          <cell r="C27" t="str">
            <v>TB. ASL Mulia</v>
          </cell>
          <cell r="D27" t="str">
            <v>FN</v>
          </cell>
          <cell r="E27" t="str">
            <v>FN</v>
          </cell>
          <cell r="F27" t="str">
            <v>FN</v>
          </cell>
          <cell r="G27" t="str">
            <v>FN</v>
          </cell>
          <cell r="H27" t="str">
            <v>FN</v>
          </cell>
          <cell r="I27" t="str">
            <v>FN</v>
          </cell>
          <cell r="J27" t="str">
            <v>FN</v>
          </cell>
          <cell r="K27" t="str">
            <v>FN</v>
          </cell>
          <cell r="L27" t="str">
            <v>FN</v>
          </cell>
          <cell r="M27" t="str">
            <v>FN</v>
          </cell>
          <cell r="N27" t="str">
            <v>FN</v>
          </cell>
          <cell r="O27" t="str">
            <v>FN</v>
          </cell>
        </row>
        <row r="28">
          <cell r="B28" t="str">
            <v>KBM-022</v>
          </cell>
          <cell r="C28" t="str">
            <v>TB. Logindo Mighty</v>
          </cell>
          <cell r="D28" t="str">
            <v>FN</v>
          </cell>
          <cell r="E28" t="str">
            <v>FN</v>
          </cell>
          <cell r="F28" t="str">
            <v>FN</v>
          </cell>
          <cell r="G28" t="str">
            <v>FN</v>
          </cell>
          <cell r="H28" t="str">
            <v>FN</v>
          </cell>
          <cell r="I28" t="str">
            <v>FN</v>
          </cell>
          <cell r="J28" t="str">
            <v>FN</v>
          </cell>
          <cell r="K28" t="str">
            <v>FN</v>
          </cell>
          <cell r="L28" t="str">
            <v>FN</v>
          </cell>
          <cell r="M28" t="str">
            <v>FN</v>
          </cell>
          <cell r="N28" t="str">
            <v>FN</v>
          </cell>
          <cell r="O28" t="str">
            <v>FN</v>
          </cell>
        </row>
        <row r="29">
          <cell r="B29" t="str">
            <v>KBM-023</v>
          </cell>
          <cell r="C29" t="str">
            <v>TB. Setia Makmur II</v>
          </cell>
          <cell r="D29" t="str">
            <v>NF</v>
          </cell>
          <cell r="E29" t="str">
            <v>NF</v>
          </cell>
          <cell r="F29" t="str">
            <v>NF</v>
          </cell>
          <cell r="G29" t="str">
            <v>NF</v>
          </cell>
          <cell r="H29" t="str">
            <v>NF</v>
          </cell>
          <cell r="I29" t="str">
            <v>NF</v>
          </cell>
          <cell r="J29" t="str">
            <v>NF</v>
          </cell>
          <cell r="K29" t="str">
            <v>NF</v>
          </cell>
          <cell r="L29" t="str">
            <v>NF</v>
          </cell>
          <cell r="M29" t="str">
            <v>NF</v>
          </cell>
          <cell r="N29" t="str">
            <v>NF</v>
          </cell>
          <cell r="O29" t="str">
            <v>NF</v>
          </cell>
        </row>
        <row r="30">
          <cell r="B30" t="str">
            <v>KBM-024</v>
          </cell>
          <cell r="C30" t="str">
            <v>TB. Setia Makmur III</v>
          </cell>
          <cell r="D30" t="str">
            <v>NF</v>
          </cell>
          <cell r="E30" t="str">
            <v>NF</v>
          </cell>
          <cell r="F30" t="str">
            <v>NF</v>
          </cell>
          <cell r="G30" t="str">
            <v>NF</v>
          </cell>
          <cell r="H30" t="str">
            <v>NF</v>
          </cell>
          <cell r="I30" t="str">
            <v>NF</v>
          </cell>
          <cell r="J30" t="str">
            <v>NF</v>
          </cell>
          <cell r="K30" t="str">
            <v>NF</v>
          </cell>
          <cell r="L30" t="str">
            <v>NF</v>
          </cell>
          <cell r="M30" t="str">
            <v>NF</v>
          </cell>
          <cell r="N30" t="str">
            <v>NF</v>
          </cell>
          <cell r="O30" t="str">
            <v>NF</v>
          </cell>
        </row>
        <row r="31">
          <cell r="B31" t="str">
            <v>KBM-025</v>
          </cell>
          <cell r="C31" t="str">
            <v>TB. Setia Makmur V</v>
          </cell>
          <cell r="D31" t="str">
            <v>NF</v>
          </cell>
          <cell r="E31" t="str">
            <v>NF</v>
          </cell>
          <cell r="F31" t="str">
            <v>NF</v>
          </cell>
          <cell r="G31" t="str">
            <v>NF</v>
          </cell>
          <cell r="H31" t="str">
            <v>NF</v>
          </cell>
          <cell r="I31" t="str">
            <v>NF</v>
          </cell>
          <cell r="J31" t="str">
            <v>NF</v>
          </cell>
          <cell r="K31" t="str">
            <v>NF</v>
          </cell>
          <cell r="L31" t="str">
            <v>NF</v>
          </cell>
          <cell r="M31" t="str">
            <v>NF</v>
          </cell>
          <cell r="N31" t="str">
            <v>NF</v>
          </cell>
          <cell r="O31" t="str">
            <v>NF</v>
          </cell>
        </row>
        <row r="32">
          <cell r="B32" t="str">
            <v>KBM-026</v>
          </cell>
          <cell r="C32" t="str">
            <v>BG. AKT 232</v>
          </cell>
          <cell r="D32" t="str">
            <v>NF</v>
          </cell>
          <cell r="E32" t="str">
            <v>NF</v>
          </cell>
          <cell r="F32" t="str">
            <v>NF</v>
          </cell>
          <cell r="G32" t="str">
            <v>NF</v>
          </cell>
          <cell r="H32" t="str">
            <v>NF</v>
          </cell>
          <cell r="I32" t="str">
            <v>NF</v>
          </cell>
          <cell r="J32" t="str">
            <v>NF</v>
          </cell>
          <cell r="K32" t="str">
            <v>NF</v>
          </cell>
          <cell r="L32" t="str">
            <v>NF</v>
          </cell>
          <cell r="M32" t="str">
            <v>NF</v>
          </cell>
          <cell r="N32" t="str">
            <v>NF</v>
          </cell>
          <cell r="O32" t="str">
            <v>NF</v>
          </cell>
        </row>
        <row r="33">
          <cell r="B33" t="str">
            <v>KBM-027</v>
          </cell>
          <cell r="C33" t="str">
            <v>LCT. Berkat Karunia 88</v>
          </cell>
          <cell r="D33" t="str">
            <v>FN</v>
          </cell>
          <cell r="E33" t="str">
            <v>FN</v>
          </cell>
          <cell r="F33" t="str">
            <v>FN</v>
          </cell>
          <cell r="G33" t="str">
            <v>FN</v>
          </cell>
          <cell r="H33" t="str">
            <v>FN</v>
          </cell>
          <cell r="I33" t="str">
            <v>FN</v>
          </cell>
          <cell r="J33" t="str">
            <v>FN</v>
          </cell>
          <cell r="K33" t="str">
            <v>FN</v>
          </cell>
          <cell r="L33" t="str">
            <v>FN</v>
          </cell>
          <cell r="M33" t="str">
            <v>FN</v>
          </cell>
          <cell r="N33" t="str">
            <v>FN</v>
          </cell>
          <cell r="O33" t="str">
            <v>FN</v>
          </cell>
        </row>
        <row r="34">
          <cell r="B34" t="str">
            <v>KBM-028</v>
          </cell>
          <cell r="C34" t="str">
            <v>LCT. Total IV</v>
          </cell>
          <cell r="D34" t="str">
            <v>FN</v>
          </cell>
          <cell r="E34" t="str">
            <v>FN</v>
          </cell>
          <cell r="F34" t="str">
            <v>FN</v>
          </cell>
          <cell r="G34" t="str">
            <v>FN</v>
          </cell>
          <cell r="H34" t="str">
            <v>FN</v>
          </cell>
          <cell r="I34" t="str">
            <v>FN</v>
          </cell>
          <cell r="J34" t="str">
            <v>FN</v>
          </cell>
          <cell r="K34" t="str">
            <v>FN</v>
          </cell>
          <cell r="L34" t="str">
            <v>FN</v>
          </cell>
          <cell r="M34" t="str">
            <v>FN</v>
          </cell>
          <cell r="N34" t="str">
            <v>FN</v>
          </cell>
          <cell r="O34" t="str">
            <v>FN</v>
          </cell>
        </row>
        <row r="35">
          <cell r="B35" t="str">
            <v>KBM-029</v>
          </cell>
          <cell r="C35" t="str">
            <v>BG. Capitol 1801</v>
          </cell>
          <cell r="D35" t="str">
            <v>FN</v>
          </cell>
          <cell r="E35" t="str">
            <v>FN</v>
          </cell>
          <cell r="F35" t="str">
            <v>FN</v>
          </cell>
          <cell r="G35" t="str">
            <v>FN</v>
          </cell>
          <cell r="H35" t="str">
            <v>FN</v>
          </cell>
          <cell r="I35" t="str">
            <v>FN</v>
          </cell>
          <cell r="J35" t="str">
            <v>FN</v>
          </cell>
          <cell r="K35" t="str">
            <v>FN</v>
          </cell>
          <cell r="L35" t="str">
            <v>FN</v>
          </cell>
          <cell r="M35" t="str">
            <v>FN</v>
          </cell>
          <cell r="N35" t="str">
            <v>FN</v>
          </cell>
          <cell r="O35" t="str">
            <v>FN</v>
          </cell>
        </row>
        <row r="36">
          <cell r="B36" t="str">
            <v>KMB-27</v>
          </cell>
          <cell r="C36" t="str">
            <v>LCT. Total IV</v>
          </cell>
          <cell r="D36" t="str">
            <v>FN</v>
          </cell>
          <cell r="E36" t="str">
            <v>FN</v>
          </cell>
          <cell r="F36" t="str">
            <v>FN</v>
          </cell>
          <cell r="G36" t="str">
            <v>FN</v>
          </cell>
          <cell r="H36" t="str">
            <v>FN</v>
          </cell>
          <cell r="I36" t="str">
            <v>FN</v>
          </cell>
          <cell r="J36" t="str">
            <v>FN</v>
          </cell>
          <cell r="K36" t="str">
            <v>FN</v>
          </cell>
          <cell r="L36" t="str">
            <v>FN</v>
          </cell>
          <cell r="M36" t="str">
            <v>FN</v>
          </cell>
          <cell r="N36" t="str">
            <v>FN</v>
          </cell>
          <cell r="O36" t="str">
            <v>FN</v>
          </cell>
        </row>
        <row r="37">
          <cell r="B37" t="str">
            <v>KMB-28</v>
          </cell>
          <cell r="C37" t="str">
            <v>LCT. Berkat Karunia 88</v>
          </cell>
          <cell r="D37" t="str">
            <v>FN</v>
          </cell>
          <cell r="E37" t="str">
            <v>FN</v>
          </cell>
          <cell r="F37" t="str">
            <v>FN</v>
          </cell>
          <cell r="G37" t="str">
            <v>FN</v>
          </cell>
          <cell r="H37" t="str">
            <v>FN</v>
          </cell>
          <cell r="I37" t="str">
            <v>FN</v>
          </cell>
          <cell r="J37" t="str">
            <v>FN</v>
          </cell>
          <cell r="K37" t="str">
            <v>FN</v>
          </cell>
          <cell r="L37" t="str">
            <v>FN</v>
          </cell>
          <cell r="M37" t="str">
            <v>FN</v>
          </cell>
          <cell r="N37" t="str">
            <v>FN</v>
          </cell>
          <cell r="O37" t="str">
            <v>FN</v>
          </cell>
        </row>
        <row r="38">
          <cell r="B38" t="str">
            <v>KMB-29</v>
          </cell>
          <cell r="C38" t="str">
            <v>BG. Capitol 1801</v>
          </cell>
          <cell r="D38" t="str">
            <v>FN</v>
          </cell>
          <cell r="E38" t="str">
            <v>FN</v>
          </cell>
          <cell r="F38" t="str">
            <v>FN</v>
          </cell>
          <cell r="G38" t="str">
            <v>FN</v>
          </cell>
          <cell r="H38" t="str">
            <v>FN</v>
          </cell>
          <cell r="I38" t="str">
            <v>FN</v>
          </cell>
          <cell r="J38" t="str">
            <v>FN</v>
          </cell>
          <cell r="K38" t="str">
            <v>FN</v>
          </cell>
          <cell r="L38" t="str">
            <v>FN</v>
          </cell>
          <cell r="M38" t="str">
            <v>FN</v>
          </cell>
          <cell r="N38" t="str">
            <v>FN</v>
          </cell>
          <cell r="O38" t="str">
            <v>FN</v>
          </cell>
        </row>
        <row r="39">
          <cell r="B39" t="str">
            <v>KP-0001</v>
          </cell>
          <cell r="C39" t="str">
            <v>Karyawan Kantor</v>
          </cell>
          <cell r="D39" t="str">
            <v>NF</v>
          </cell>
          <cell r="E39" t="str">
            <v>NF</v>
          </cell>
          <cell r="F39" t="str">
            <v>NF</v>
          </cell>
          <cell r="G39" t="str">
            <v>NF</v>
          </cell>
          <cell r="H39" t="str">
            <v>NF</v>
          </cell>
          <cell r="I39" t="str">
            <v>NF</v>
          </cell>
          <cell r="J39" t="str">
            <v>NF</v>
          </cell>
          <cell r="K39" t="str">
            <v>NF</v>
          </cell>
          <cell r="L39" t="str">
            <v>NF</v>
          </cell>
          <cell r="M39" t="str">
            <v>NF</v>
          </cell>
          <cell r="N39" t="str">
            <v>NF</v>
          </cell>
          <cell r="O39" t="str">
            <v>NF</v>
          </cell>
        </row>
        <row r="40">
          <cell r="B40" t="str">
            <v>KP-0002</v>
          </cell>
          <cell r="C40" t="str">
            <v>BG. WHORTY MARINER II</v>
          </cell>
          <cell r="D40" t="str">
            <v>NF</v>
          </cell>
          <cell r="E40" t="str">
            <v>NF</v>
          </cell>
          <cell r="F40" t="str">
            <v>NF</v>
          </cell>
          <cell r="G40" t="str">
            <v>NF</v>
          </cell>
          <cell r="H40" t="str">
            <v>NF</v>
          </cell>
          <cell r="I40" t="str">
            <v>NF</v>
          </cell>
          <cell r="J40" t="str">
            <v>NF</v>
          </cell>
          <cell r="K40" t="str">
            <v>NF</v>
          </cell>
          <cell r="L40" t="str">
            <v>NF</v>
          </cell>
          <cell r="M40" t="str">
            <v>NF</v>
          </cell>
          <cell r="N40" t="str">
            <v>NF</v>
          </cell>
          <cell r="O40" t="str">
            <v>NF</v>
          </cell>
        </row>
        <row r="41">
          <cell r="B41" t="str">
            <v>KP-0003</v>
          </cell>
          <cell r="C41" t="str">
            <v>BG. ASL 19</v>
          </cell>
          <cell r="D41" t="str">
            <v>NF</v>
          </cell>
          <cell r="E41" t="str">
            <v>NF</v>
          </cell>
          <cell r="F41" t="str">
            <v>NF</v>
          </cell>
          <cell r="G41" t="str">
            <v>NF</v>
          </cell>
          <cell r="H41" t="str">
            <v>NF</v>
          </cell>
          <cell r="I41" t="str">
            <v>NF</v>
          </cell>
          <cell r="J41" t="str">
            <v>NF</v>
          </cell>
          <cell r="K41" t="str">
            <v>NF</v>
          </cell>
          <cell r="L41" t="str">
            <v>NF</v>
          </cell>
          <cell r="M41" t="str">
            <v>NF</v>
          </cell>
          <cell r="N41" t="str">
            <v>NF</v>
          </cell>
          <cell r="O41" t="str">
            <v>NF</v>
          </cell>
        </row>
        <row r="42">
          <cell r="B42" t="str">
            <v>KP-0004</v>
          </cell>
          <cell r="C42" t="str">
            <v>AMERICAN CRANE 999C - ASL 03</v>
          </cell>
          <cell r="D42" t="str">
            <v>NF</v>
          </cell>
          <cell r="E42" t="str">
            <v>NF</v>
          </cell>
          <cell r="F42" t="str">
            <v>NF</v>
          </cell>
          <cell r="G42" t="str">
            <v>NF</v>
          </cell>
          <cell r="H42" t="str">
            <v>NF</v>
          </cell>
          <cell r="I42" t="str">
            <v>NF</v>
          </cell>
          <cell r="J42" t="str">
            <v>NF</v>
          </cell>
          <cell r="K42" t="str">
            <v>NF</v>
          </cell>
          <cell r="L42" t="str">
            <v>NF</v>
          </cell>
          <cell r="M42" t="str">
            <v>NF</v>
          </cell>
          <cell r="N42" t="str">
            <v>NF</v>
          </cell>
          <cell r="O42" t="str">
            <v>NF</v>
          </cell>
        </row>
        <row r="43">
          <cell r="B43" t="str">
            <v>KP-0005</v>
          </cell>
          <cell r="C43" t="str">
            <v>AMERICAN CRANE 9260 - ASL 12</v>
          </cell>
          <cell r="D43" t="str">
            <v>NF</v>
          </cell>
          <cell r="E43" t="str">
            <v>NF</v>
          </cell>
          <cell r="F43" t="str">
            <v>NF</v>
          </cell>
          <cell r="G43" t="str">
            <v>NF</v>
          </cell>
          <cell r="H43" t="str">
            <v>NF</v>
          </cell>
          <cell r="I43" t="str">
            <v>NF</v>
          </cell>
          <cell r="J43" t="str">
            <v>NF</v>
          </cell>
          <cell r="K43" t="str">
            <v>NF</v>
          </cell>
          <cell r="L43" t="str">
            <v>NF</v>
          </cell>
          <cell r="M43" t="str">
            <v>NF</v>
          </cell>
          <cell r="N43" t="str">
            <v>NF</v>
          </cell>
          <cell r="O43" t="str">
            <v>NF</v>
          </cell>
        </row>
        <row r="44">
          <cell r="B44" t="str">
            <v>KP-0006</v>
          </cell>
          <cell r="C44" t="str">
            <v>HB. ASL PRIMA VII</v>
          </cell>
          <cell r="D44" t="str">
            <v>FN</v>
          </cell>
          <cell r="E44" t="str">
            <v>FN</v>
          </cell>
          <cell r="F44" t="str">
            <v>FN</v>
          </cell>
          <cell r="G44" t="str">
            <v>FN</v>
          </cell>
          <cell r="H44" t="str">
            <v>FN</v>
          </cell>
          <cell r="I44" t="str">
            <v>FN</v>
          </cell>
          <cell r="J44" t="str">
            <v>FN</v>
          </cell>
          <cell r="K44" t="str">
            <v>FN</v>
          </cell>
          <cell r="L44" t="str">
            <v>FN</v>
          </cell>
          <cell r="M44" t="str">
            <v>FN</v>
          </cell>
          <cell r="N44" t="str">
            <v>FN</v>
          </cell>
          <cell r="O44" t="str">
            <v>FN</v>
          </cell>
        </row>
        <row r="45">
          <cell r="B45" t="str">
            <v>KP-0007</v>
          </cell>
          <cell r="C45" t="str">
            <v>HB. ASL PRIMA VIII</v>
          </cell>
          <cell r="D45" t="str">
            <v>NF</v>
          </cell>
          <cell r="E45" t="str">
            <v>NF</v>
          </cell>
          <cell r="F45" t="str">
            <v>NF</v>
          </cell>
          <cell r="G45" t="str">
            <v>NF</v>
          </cell>
          <cell r="H45" t="str">
            <v>NF</v>
          </cell>
          <cell r="I45" t="str">
            <v>NF</v>
          </cell>
          <cell r="J45" t="str">
            <v>NF</v>
          </cell>
          <cell r="K45" t="str">
            <v>NF</v>
          </cell>
          <cell r="L45" t="str">
            <v>NF</v>
          </cell>
          <cell r="M45" t="str">
            <v>NF</v>
          </cell>
          <cell r="N45" t="str">
            <v>NF</v>
          </cell>
          <cell r="O45" t="str">
            <v>NF</v>
          </cell>
        </row>
        <row r="46">
          <cell r="B46" t="str">
            <v>KP-0008</v>
          </cell>
          <cell r="C46" t="str">
            <v>CB. ASL 28</v>
          </cell>
          <cell r="D46" t="str">
            <v>FN</v>
          </cell>
          <cell r="E46" t="str">
            <v>FN</v>
          </cell>
          <cell r="F46" t="str">
            <v>FN</v>
          </cell>
          <cell r="G46" t="str">
            <v>FN</v>
          </cell>
          <cell r="H46" t="str">
            <v>FN</v>
          </cell>
          <cell r="I46" t="str">
            <v>FN</v>
          </cell>
          <cell r="J46" t="str">
            <v>FN</v>
          </cell>
          <cell r="K46" t="str">
            <v>FN</v>
          </cell>
          <cell r="L46" t="str">
            <v>FN</v>
          </cell>
          <cell r="M46" t="str">
            <v>FN</v>
          </cell>
          <cell r="N46" t="str">
            <v>FN</v>
          </cell>
          <cell r="O46" t="str">
            <v>FN</v>
          </cell>
        </row>
        <row r="47">
          <cell r="B47" t="str">
            <v>KP-0009</v>
          </cell>
          <cell r="C47" t="str">
            <v>BG. ASL IX</v>
          </cell>
          <cell r="D47" t="str">
            <v>NF</v>
          </cell>
          <cell r="E47" t="str">
            <v>NF</v>
          </cell>
          <cell r="F47" t="str">
            <v>NF</v>
          </cell>
          <cell r="G47" t="str">
            <v>NF</v>
          </cell>
          <cell r="H47" t="str">
            <v>NF</v>
          </cell>
          <cell r="I47" t="str">
            <v>NF</v>
          </cell>
          <cell r="J47" t="str">
            <v>NF</v>
          </cell>
          <cell r="K47" t="str">
            <v>NF</v>
          </cell>
          <cell r="L47" t="str">
            <v>NF</v>
          </cell>
          <cell r="M47" t="str">
            <v>NF</v>
          </cell>
          <cell r="N47" t="str">
            <v>NF</v>
          </cell>
          <cell r="O47" t="str">
            <v>NF</v>
          </cell>
        </row>
        <row r="48">
          <cell r="B48" t="str">
            <v>KP-0010</v>
          </cell>
          <cell r="C48" t="str">
            <v>BG. ASL 37</v>
          </cell>
          <cell r="D48" t="str">
            <v>NF</v>
          </cell>
          <cell r="E48" t="str">
            <v>NF</v>
          </cell>
          <cell r="F48" t="str">
            <v>NF</v>
          </cell>
          <cell r="G48" t="str">
            <v>NF</v>
          </cell>
          <cell r="H48" t="str">
            <v>NF</v>
          </cell>
          <cell r="I48" t="str">
            <v>NF</v>
          </cell>
          <cell r="J48" t="str">
            <v>NF</v>
          </cell>
          <cell r="K48" t="str">
            <v>NF</v>
          </cell>
          <cell r="L48" t="str">
            <v>NF</v>
          </cell>
          <cell r="M48" t="str">
            <v>NF</v>
          </cell>
          <cell r="N48" t="str">
            <v>NF</v>
          </cell>
          <cell r="O48" t="str">
            <v>NF</v>
          </cell>
        </row>
        <row r="49">
          <cell r="B49" t="str">
            <v>KP-0011</v>
          </cell>
          <cell r="C49" t="str">
            <v>AMERICAN CRANE 5299 - ASL 01</v>
          </cell>
          <cell r="D49" t="str">
            <v>NF</v>
          </cell>
          <cell r="E49" t="str">
            <v>NF</v>
          </cell>
          <cell r="F49" t="str">
            <v>NF</v>
          </cell>
          <cell r="G49" t="str">
            <v>NF</v>
          </cell>
          <cell r="H49" t="str">
            <v>NF</v>
          </cell>
          <cell r="I49" t="str">
            <v>NF</v>
          </cell>
          <cell r="J49" t="str">
            <v>NF</v>
          </cell>
          <cell r="K49" t="str">
            <v>NF</v>
          </cell>
          <cell r="L49" t="str">
            <v>NF</v>
          </cell>
          <cell r="M49" t="str">
            <v>NF</v>
          </cell>
          <cell r="N49" t="str">
            <v>NF</v>
          </cell>
          <cell r="O49" t="str">
            <v>NF</v>
          </cell>
        </row>
        <row r="50">
          <cell r="B50" t="str">
            <v>KP-0012</v>
          </cell>
          <cell r="C50" t="str">
            <v>HB. TMN III EX DOOR I</v>
          </cell>
          <cell r="D50" t="str">
            <v>NF</v>
          </cell>
          <cell r="E50" t="str">
            <v>NF</v>
          </cell>
          <cell r="F50" t="str">
            <v>NF</v>
          </cell>
          <cell r="G50" t="str">
            <v>NF</v>
          </cell>
          <cell r="H50" t="str">
            <v>NF</v>
          </cell>
          <cell r="I50" t="str">
            <v>NF</v>
          </cell>
          <cell r="J50" t="str">
            <v>NF</v>
          </cell>
          <cell r="K50" t="str">
            <v>NF</v>
          </cell>
          <cell r="L50" t="str">
            <v>NF</v>
          </cell>
          <cell r="M50" t="str">
            <v>NF</v>
          </cell>
          <cell r="N50" t="str">
            <v>NF</v>
          </cell>
          <cell r="O50" t="str">
            <v>NF</v>
          </cell>
        </row>
        <row r="51">
          <cell r="B51" t="str">
            <v>KP-0013</v>
          </cell>
          <cell r="C51" t="str">
            <v>HB. TMN IV EX DOOR IV</v>
          </cell>
          <cell r="D51" t="str">
            <v>NF</v>
          </cell>
          <cell r="E51" t="str">
            <v>NF</v>
          </cell>
          <cell r="F51" t="str">
            <v>NF</v>
          </cell>
          <cell r="G51" t="str">
            <v>NF</v>
          </cell>
          <cell r="H51" t="str">
            <v>NF</v>
          </cell>
          <cell r="I51" t="str">
            <v>NF</v>
          </cell>
          <cell r="J51" t="str">
            <v>NF</v>
          </cell>
          <cell r="K51" t="str">
            <v>NF</v>
          </cell>
          <cell r="L51" t="str">
            <v>NF</v>
          </cell>
          <cell r="M51" t="str">
            <v>NF</v>
          </cell>
          <cell r="N51" t="str">
            <v>NF</v>
          </cell>
          <cell r="O51" t="str">
            <v>NF</v>
          </cell>
        </row>
        <row r="52">
          <cell r="B52" t="str">
            <v>KP-0014</v>
          </cell>
          <cell r="C52" t="str">
            <v>HB. MG I</v>
          </cell>
          <cell r="D52" t="str">
            <v>NF</v>
          </cell>
          <cell r="E52" t="str">
            <v>NF</v>
          </cell>
          <cell r="F52" t="str">
            <v>NF</v>
          </cell>
          <cell r="G52" t="str">
            <v>NF</v>
          </cell>
          <cell r="H52" t="str">
            <v>NF</v>
          </cell>
          <cell r="I52" t="str">
            <v>NF</v>
          </cell>
          <cell r="J52" t="str">
            <v>NF</v>
          </cell>
          <cell r="K52" t="str">
            <v>NF</v>
          </cell>
          <cell r="L52" t="str">
            <v>NF</v>
          </cell>
          <cell r="M52" t="str">
            <v>NF</v>
          </cell>
          <cell r="N52" t="str">
            <v>NF</v>
          </cell>
          <cell r="O52" t="str">
            <v>NF</v>
          </cell>
        </row>
        <row r="53">
          <cell r="B53" t="str">
            <v>KP-0015</v>
          </cell>
          <cell r="C53" t="str">
            <v>HB. MG II</v>
          </cell>
          <cell r="D53" t="str">
            <v>NF</v>
          </cell>
          <cell r="E53" t="str">
            <v>NF</v>
          </cell>
          <cell r="F53" t="str">
            <v>NF</v>
          </cell>
          <cell r="G53" t="str">
            <v>NF</v>
          </cell>
          <cell r="H53" t="str">
            <v>NF</v>
          </cell>
          <cell r="I53" t="str">
            <v>NF</v>
          </cell>
          <cell r="J53" t="str">
            <v>NF</v>
          </cell>
          <cell r="K53" t="str">
            <v>NF</v>
          </cell>
          <cell r="L53" t="str">
            <v>NF</v>
          </cell>
          <cell r="M53" t="str">
            <v>NF</v>
          </cell>
          <cell r="N53" t="str">
            <v>NF</v>
          </cell>
          <cell r="O53" t="str">
            <v>NF</v>
          </cell>
        </row>
        <row r="54">
          <cell r="B54" t="str">
            <v>KP-0016</v>
          </cell>
          <cell r="C54" t="str">
            <v>HB. MG III</v>
          </cell>
          <cell r="D54" t="str">
            <v>NF</v>
          </cell>
          <cell r="E54" t="str">
            <v>NF</v>
          </cell>
          <cell r="F54" t="str">
            <v>NF</v>
          </cell>
          <cell r="G54" t="str">
            <v>NF</v>
          </cell>
          <cell r="H54" t="str">
            <v>NF</v>
          </cell>
          <cell r="I54" t="str">
            <v>NF</v>
          </cell>
          <cell r="J54" t="str">
            <v>NF</v>
          </cell>
          <cell r="K54" t="str">
            <v>NF</v>
          </cell>
          <cell r="L54" t="str">
            <v>NF</v>
          </cell>
          <cell r="M54" t="str">
            <v>NF</v>
          </cell>
          <cell r="N54" t="str">
            <v>NF</v>
          </cell>
          <cell r="O54" t="str">
            <v>NF</v>
          </cell>
        </row>
        <row r="55">
          <cell r="B55" t="str">
            <v>KP-0017</v>
          </cell>
          <cell r="C55" t="str">
            <v>TB. ASL BINTANG</v>
          </cell>
          <cell r="D55" t="str">
            <v>FN</v>
          </cell>
          <cell r="E55" t="str">
            <v>FN</v>
          </cell>
          <cell r="F55" t="str">
            <v>FN</v>
          </cell>
          <cell r="G55" t="str">
            <v>FN</v>
          </cell>
          <cell r="H55" t="str">
            <v>FN</v>
          </cell>
          <cell r="I55" t="str">
            <v>FN</v>
          </cell>
          <cell r="J55" t="str">
            <v>FN</v>
          </cell>
          <cell r="K55" t="str">
            <v>FN</v>
          </cell>
          <cell r="L55" t="str">
            <v>FN</v>
          </cell>
          <cell r="M55" t="str">
            <v>FN</v>
          </cell>
          <cell r="N55" t="str">
            <v>FN</v>
          </cell>
          <cell r="O55" t="str">
            <v>FN</v>
          </cell>
        </row>
        <row r="56">
          <cell r="B56" t="str">
            <v>KP-0018</v>
          </cell>
          <cell r="C56" t="str">
            <v>HB. MG IV</v>
          </cell>
          <cell r="D56" t="str">
            <v>NF</v>
          </cell>
          <cell r="E56" t="str">
            <v>NF</v>
          </cell>
          <cell r="F56" t="str">
            <v>NF</v>
          </cell>
          <cell r="G56" t="str">
            <v>NF</v>
          </cell>
          <cell r="H56" t="str">
            <v>NF</v>
          </cell>
          <cell r="I56" t="str">
            <v>NF</v>
          </cell>
          <cell r="J56" t="str">
            <v>NF</v>
          </cell>
          <cell r="K56" t="str">
            <v>NF</v>
          </cell>
          <cell r="L56" t="str">
            <v>NF</v>
          </cell>
          <cell r="M56" t="str">
            <v>NF</v>
          </cell>
          <cell r="N56" t="str">
            <v>NF</v>
          </cell>
          <cell r="O56" t="str">
            <v>NF</v>
          </cell>
        </row>
        <row r="57">
          <cell r="B57" t="str">
            <v>KP-0019</v>
          </cell>
          <cell r="C57" t="str">
            <v>HB. MG VI</v>
          </cell>
          <cell r="D57" t="str">
            <v>FN</v>
          </cell>
          <cell r="E57" t="str">
            <v>FN</v>
          </cell>
          <cell r="F57" t="str">
            <v>FN</v>
          </cell>
          <cell r="G57" t="str">
            <v>FN</v>
          </cell>
          <cell r="H57" t="str">
            <v>FN</v>
          </cell>
          <cell r="I57" t="str">
            <v>FN</v>
          </cell>
          <cell r="J57" t="str">
            <v>FN</v>
          </cell>
          <cell r="K57" t="str">
            <v>FN</v>
          </cell>
          <cell r="L57" t="str">
            <v>FN</v>
          </cell>
          <cell r="M57" t="str">
            <v>FN</v>
          </cell>
          <cell r="N57" t="str">
            <v>FN</v>
          </cell>
          <cell r="O57" t="str">
            <v>FN</v>
          </cell>
        </row>
        <row r="58">
          <cell r="B58" t="str">
            <v>KP-0020</v>
          </cell>
          <cell r="C58" t="str">
            <v>HB. MG VII</v>
          </cell>
          <cell r="D58" t="str">
            <v>NF</v>
          </cell>
          <cell r="E58" t="str">
            <v>NF</v>
          </cell>
          <cell r="F58" t="str">
            <v>NF</v>
          </cell>
          <cell r="G58" t="str">
            <v>NF</v>
          </cell>
          <cell r="H58" t="str">
            <v>NF</v>
          </cell>
          <cell r="I58" t="str">
            <v>NF</v>
          </cell>
          <cell r="J58" t="str">
            <v>NF</v>
          </cell>
          <cell r="K58" t="str">
            <v>NF</v>
          </cell>
          <cell r="L58" t="str">
            <v>NF</v>
          </cell>
          <cell r="M58" t="str">
            <v>NF</v>
          </cell>
          <cell r="N58" t="str">
            <v>NF</v>
          </cell>
          <cell r="O58" t="str">
            <v>NF</v>
          </cell>
        </row>
        <row r="59">
          <cell r="B59" t="str">
            <v>KP-0021</v>
          </cell>
          <cell r="C59" t="str">
            <v>HB. MG V</v>
          </cell>
          <cell r="D59" t="str">
            <v>NF</v>
          </cell>
          <cell r="E59" t="str">
            <v>NF</v>
          </cell>
          <cell r="F59" t="str">
            <v>NF</v>
          </cell>
          <cell r="G59" t="str">
            <v>NF</v>
          </cell>
          <cell r="H59" t="str">
            <v>NF</v>
          </cell>
          <cell r="I59" t="str">
            <v>NF</v>
          </cell>
          <cell r="J59" t="str">
            <v>NF</v>
          </cell>
          <cell r="K59" t="str">
            <v>NF</v>
          </cell>
          <cell r="L59" t="str">
            <v>NF</v>
          </cell>
          <cell r="M59" t="str">
            <v>NF</v>
          </cell>
          <cell r="N59" t="str">
            <v>NF</v>
          </cell>
          <cell r="O59" t="str">
            <v>NF</v>
          </cell>
        </row>
        <row r="60">
          <cell r="B60" t="str">
            <v>KP-0022</v>
          </cell>
          <cell r="C60" t="str">
            <v>HB. MG VIII</v>
          </cell>
          <cell r="D60" t="str">
            <v>NF</v>
          </cell>
          <cell r="E60" t="str">
            <v>NF</v>
          </cell>
          <cell r="F60" t="str">
            <v>NF</v>
          </cell>
          <cell r="G60" t="str">
            <v>NF</v>
          </cell>
          <cell r="H60" t="str">
            <v>NF</v>
          </cell>
          <cell r="I60" t="str">
            <v>NF</v>
          </cell>
          <cell r="J60" t="str">
            <v>NF</v>
          </cell>
          <cell r="K60" t="str">
            <v>NF</v>
          </cell>
          <cell r="L60" t="str">
            <v>NF</v>
          </cell>
          <cell r="M60" t="str">
            <v>NF</v>
          </cell>
          <cell r="N60" t="str">
            <v>NF</v>
          </cell>
          <cell r="O60" t="str">
            <v>NF</v>
          </cell>
        </row>
        <row r="61">
          <cell r="B61" t="str">
            <v>KP-0023</v>
          </cell>
          <cell r="C61" t="str">
            <v>CB. ASL 42</v>
          </cell>
          <cell r="D61" t="str">
            <v>NF</v>
          </cell>
          <cell r="E61" t="str">
            <v>NF</v>
          </cell>
          <cell r="F61" t="str">
            <v>NF</v>
          </cell>
          <cell r="G61" t="str">
            <v>NF</v>
          </cell>
          <cell r="H61" t="str">
            <v>NF</v>
          </cell>
          <cell r="I61" t="str">
            <v>NF</v>
          </cell>
          <cell r="J61" t="str">
            <v>NF</v>
          </cell>
          <cell r="K61" t="str">
            <v>NF</v>
          </cell>
          <cell r="L61" t="str">
            <v>NF</v>
          </cell>
          <cell r="M61" t="str">
            <v>NF</v>
          </cell>
          <cell r="N61" t="str">
            <v>NF</v>
          </cell>
          <cell r="O61" t="str">
            <v>FN</v>
          </cell>
        </row>
        <row r="62">
          <cell r="B62" t="str">
            <v>KP-0024</v>
          </cell>
          <cell r="C62" t="str">
            <v>HB. MG IX</v>
          </cell>
          <cell r="D62" t="str">
            <v>NF</v>
          </cell>
          <cell r="E62" t="str">
            <v>NF</v>
          </cell>
          <cell r="F62" t="str">
            <v>NF</v>
          </cell>
          <cell r="G62" t="str">
            <v>NF</v>
          </cell>
          <cell r="H62" t="str">
            <v>NF</v>
          </cell>
          <cell r="I62" t="str">
            <v>NF</v>
          </cell>
          <cell r="J62" t="str">
            <v>NF</v>
          </cell>
          <cell r="K62" t="str">
            <v>NF</v>
          </cell>
          <cell r="L62" t="str">
            <v>NF</v>
          </cell>
          <cell r="M62" t="str">
            <v>NF</v>
          </cell>
          <cell r="N62" t="str">
            <v>NF</v>
          </cell>
          <cell r="O62" t="str">
            <v>NF</v>
          </cell>
        </row>
        <row r="63">
          <cell r="B63" t="str">
            <v>KP-0025</v>
          </cell>
          <cell r="C63" t="str">
            <v>LCT. TOTAL I</v>
          </cell>
          <cell r="D63" t="str">
            <v>FN</v>
          </cell>
          <cell r="E63" t="str">
            <v>FN</v>
          </cell>
          <cell r="F63" t="str">
            <v>FN</v>
          </cell>
          <cell r="G63" t="str">
            <v>FN</v>
          </cell>
          <cell r="H63" t="str">
            <v>FN</v>
          </cell>
          <cell r="I63" t="str">
            <v>FN</v>
          </cell>
          <cell r="J63" t="str">
            <v>FN</v>
          </cell>
          <cell r="K63" t="str">
            <v>FN</v>
          </cell>
          <cell r="L63" t="str">
            <v>FN</v>
          </cell>
          <cell r="M63" t="str">
            <v>FN</v>
          </cell>
          <cell r="N63" t="str">
            <v>FN</v>
          </cell>
          <cell r="O63" t="str">
            <v>FN</v>
          </cell>
        </row>
        <row r="64">
          <cell r="B64" t="str">
            <v>KP-0026</v>
          </cell>
          <cell r="C64" t="str">
            <v>LCT. TOTAL II</v>
          </cell>
          <cell r="D64" t="str">
            <v>FN</v>
          </cell>
          <cell r="E64" t="str">
            <v>FN</v>
          </cell>
          <cell r="F64" t="str">
            <v>FN</v>
          </cell>
          <cell r="G64" t="str">
            <v>FN</v>
          </cell>
          <cell r="H64" t="str">
            <v>FN</v>
          </cell>
          <cell r="I64" t="str">
            <v>FN</v>
          </cell>
          <cell r="J64" t="str">
            <v>FN</v>
          </cell>
          <cell r="K64" t="str">
            <v>FN</v>
          </cell>
          <cell r="L64" t="str">
            <v>FN</v>
          </cell>
          <cell r="M64" t="str">
            <v>FN</v>
          </cell>
          <cell r="N64" t="str">
            <v>FN</v>
          </cell>
          <cell r="O64" t="str">
            <v>FN</v>
          </cell>
        </row>
        <row r="65">
          <cell r="B65" t="str">
            <v>KP-0027</v>
          </cell>
          <cell r="C65" t="str">
            <v>LCT. TOTAL III</v>
          </cell>
          <cell r="D65" t="str">
            <v>FN</v>
          </cell>
          <cell r="E65" t="str">
            <v>FN</v>
          </cell>
          <cell r="F65" t="str">
            <v>FN</v>
          </cell>
          <cell r="G65" t="str">
            <v>FN</v>
          </cell>
          <cell r="H65" t="str">
            <v>FN</v>
          </cell>
          <cell r="I65" t="str">
            <v>FN</v>
          </cell>
          <cell r="J65" t="str">
            <v>FN</v>
          </cell>
          <cell r="K65" t="str">
            <v>FN</v>
          </cell>
          <cell r="L65" t="str">
            <v>FN</v>
          </cell>
          <cell r="M65" t="str">
            <v>FN</v>
          </cell>
          <cell r="N65" t="str">
            <v>FN</v>
          </cell>
          <cell r="O65" t="str">
            <v>FN</v>
          </cell>
        </row>
        <row r="66">
          <cell r="B66" t="str">
            <v>KP-0028</v>
          </cell>
          <cell r="C66" t="str">
            <v>TB. ASL PRIMA II</v>
          </cell>
          <cell r="D66" t="str">
            <v>NF</v>
          </cell>
          <cell r="E66" t="str">
            <v>NF</v>
          </cell>
          <cell r="F66" t="str">
            <v>FN</v>
          </cell>
          <cell r="G66" t="str">
            <v>NF</v>
          </cell>
          <cell r="H66" t="str">
            <v>FN</v>
          </cell>
          <cell r="I66" t="str">
            <v>FN</v>
          </cell>
          <cell r="J66" t="str">
            <v>NF</v>
          </cell>
          <cell r="K66" t="str">
            <v>NF</v>
          </cell>
          <cell r="L66" t="str">
            <v>FN</v>
          </cell>
          <cell r="M66" t="str">
            <v>FN</v>
          </cell>
          <cell r="N66" t="str">
            <v>NF</v>
          </cell>
          <cell r="O66" t="str">
            <v>NF</v>
          </cell>
        </row>
        <row r="67">
          <cell r="B67" t="str">
            <v>KP-0029</v>
          </cell>
          <cell r="C67" t="str">
            <v>CB. SM 33</v>
          </cell>
          <cell r="D67" t="str">
            <v>NF</v>
          </cell>
          <cell r="E67" t="str">
            <v>NF</v>
          </cell>
          <cell r="F67" t="str">
            <v>NF</v>
          </cell>
          <cell r="G67" t="str">
            <v>NF</v>
          </cell>
          <cell r="H67" t="str">
            <v>NF</v>
          </cell>
          <cell r="I67" t="str">
            <v>NF</v>
          </cell>
          <cell r="J67" t="str">
            <v>NF</v>
          </cell>
          <cell r="K67" t="str">
            <v>NF</v>
          </cell>
          <cell r="L67" t="str">
            <v>NF</v>
          </cell>
          <cell r="M67" t="str">
            <v>NF</v>
          </cell>
          <cell r="N67" t="str">
            <v>NF</v>
          </cell>
          <cell r="O67" t="str">
            <v>NF</v>
          </cell>
        </row>
        <row r="68">
          <cell r="B68" t="str">
            <v>KP-0030</v>
          </cell>
          <cell r="C68" t="str">
            <v>TB. MANUNGGAL II</v>
          </cell>
          <cell r="D68" t="str">
            <v>FN</v>
          </cell>
          <cell r="E68" t="str">
            <v>FN</v>
          </cell>
          <cell r="F68" t="str">
            <v>FN</v>
          </cell>
          <cell r="G68" t="str">
            <v>FN</v>
          </cell>
          <cell r="H68" t="str">
            <v>FN</v>
          </cell>
          <cell r="I68" t="str">
            <v>FN</v>
          </cell>
          <cell r="J68" t="str">
            <v>FN</v>
          </cell>
          <cell r="K68" t="str">
            <v>FN</v>
          </cell>
          <cell r="L68" t="str">
            <v>FN</v>
          </cell>
          <cell r="M68" t="str">
            <v>FN</v>
          </cell>
          <cell r="N68" t="str">
            <v>FN</v>
          </cell>
          <cell r="O68" t="str">
            <v>FN</v>
          </cell>
        </row>
        <row r="69">
          <cell r="B69" t="str">
            <v>KP-0031</v>
          </cell>
          <cell r="C69" t="str">
            <v>SB.WAHANA 09</v>
          </cell>
          <cell r="D69" t="str">
            <v>NF</v>
          </cell>
          <cell r="E69" t="str">
            <v>NF</v>
          </cell>
          <cell r="F69" t="str">
            <v>NF</v>
          </cell>
          <cell r="G69" t="str">
            <v>NF</v>
          </cell>
          <cell r="H69" t="str">
            <v>NF</v>
          </cell>
          <cell r="I69" t="str">
            <v>NF</v>
          </cell>
          <cell r="J69" t="str">
            <v>NF</v>
          </cell>
          <cell r="K69" t="str">
            <v>NF</v>
          </cell>
          <cell r="L69" t="str">
            <v>NF</v>
          </cell>
          <cell r="M69" t="str">
            <v>NF</v>
          </cell>
          <cell r="N69" t="str">
            <v>NF</v>
          </cell>
          <cell r="O69" t="str">
            <v>NF</v>
          </cell>
        </row>
        <row r="70">
          <cell r="B70" t="str">
            <v>KP-0032</v>
          </cell>
          <cell r="C70" t="str">
            <v>HB. ASL PRIMA IX</v>
          </cell>
          <cell r="D70" t="str">
            <v>NF</v>
          </cell>
          <cell r="E70" t="str">
            <v>NF</v>
          </cell>
          <cell r="F70" t="str">
            <v>NF</v>
          </cell>
          <cell r="G70" t="str">
            <v>NF</v>
          </cell>
          <cell r="H70" t="str">
            <v>NF</v>
          </cell>
          <cell r="I70" t="str">
            <v>NF</v>
          </cell>
          <cell r="J70" t="str">
            <v>NF</v>
          </cell>
          <cell r="K70" t="str">
            <v>NF</v>
          </cell>
          <cell r="L70" t="str">
            <v>NF</v>
          </cell>
          <cell r="M70" t="str">
            <v>NF</v>
          </cell>
          <cell r="N70" t="str">
            <v>NF</v>
          </cell>
          <cell r="O70" t="str">
            <v>NF</v>
          </cell>
        </row>
        <row r="71">
          <cell r="B71" t="str">
            <v>KP-0033</v>
          </cell>
          <cell r="C71" t="str">
            <v>HB. ASL PRIMA X</v>
          </cell>
          <cell r="D71" t="str">
            <v>NF</v>
          </cell>
          <cell r="E71" t="str">
            <v>NF</v>
          </cell>
          <cell r="F71" t="str">
            <v>NF</v>
          </cell>
          <cell r="G71" t="str">
            <v>NF</v>
          </cell>
          <cell r="H71" t="str">
            <v>NF</v>
          </cell>
          <cell r="I71" t="str">
            <v>NF</v>
          </cell>
          <cell r="J71" t="str">
            <v>NF</v>
          </cell>
          <cell r="K71" t="str">
            <v>NF</v>
          </cell>
          <cell r="L71" t="str">
            <v>NF</v>
          </cell>
          <cell r="M71" t="str">
            <v>NF</v>
          </cell>
          <cell r="N71" t="str">
            <v>NF</v>
          </cell>
          <cell r="O71" t="str">
            <v>NF</v>
          </cell>
        </row>
        <row r="72">
          <cell r="B72" t="str">
            <v>KP-0034</v>
          </cell>
          <cell r="C72" t="str">
            <v>TB. ASL PRIMA VI</v>
          </cell>
          <cell r="D72" t="str">
            <v>FN</v>
          </cell>
          <cell r="E72" t="str">
            <v>FN</v>
          </cell>
          <cell r="F72" t="str">
            <v>FN</v>
          </cell>
          <cell r="G72" t="str">
            <v>FN</v>
          </cell>
          <cell r="H72" t="str">
            <v>FN</v>
          </cell>
          <cell r="I72" t="str">
            <v>FN</v>
          </cell>
          <cell r="J72" t="str">
            <v>FN</v>
          </cell>
          <cell r="K72" t="str">
            <v>FN</v>
          </cell>
          <cell r="L72" t="str">
            <v>FN</v>
          </cell>
          <cell r="M72" t="str">
            <v>FN</v>
          </cell>
          <cell r="N72" t="str">
            <v>FN</v>
          </cell>
          <cell r="O72" t="str">
            <v>FN</v>
          </cell>
        </row>
        <row r="73">
          <cell r="B73" t="str">
            <v>KP-0035</v>
          </cell>
          <cell r="C73" t="str">
            <v>LCT. TOTAL FINA ELF</v>
          </cell>
          <cell r="D73" t="str">
            <v>NF</v>
          </cell>
          <cell r="E73" t="str">
            <v>NF</v>
          </cell>
          <cell r="F73" t="str">
            <v>NF</v>
          </cell>
          <cell r="G73" t="str">
            <v>NF</v>
          </cell>
          <cell r="H73" t="str">
            <v>NF</v>
          </cell>
          <cell r="I73" t="str">
            <v>NF</v>
          </cell>
          <cell r="J73" t="str">
            <v>NF</v>
          </cell>
          <cell r="K73" t="str">
            <v>NF</v>
          </cell>
          <cell r="L73" t="str">
            <v>NF</v>
          </cell>
          <cell r="M73" t="str">
            <v>NF</v>
          </cell>
          <cell r="N73" t="str">
            <v>NF</v>
          </cell>
          <cell r="O73" t="str">
            <v>NF</v>
          </cell>
        </row>
        <row r="74">
          <cell r="B74" t="str">
            <v>KP-0036</v>
          </cell>
          <cell r="C74" t="str">
            <v>FORKLIFT TOYOTA</v>
          </cell>
          <cell r="D74" t="str">
            <v>NF</v>
          </cell>
          <cell r="E74" t="str">
            <v>NF</v>
          </cell>
          <cell r="F74" t="str">
            <v>NF</v>
          </cell>
          <cell r="G74" t="str">
            <v>NF</v>
          </cell>
          <cell r="H74" t="str">
            <v>NF</v>
          </cell>
          <cell r="I74" t="str">
            <v>NF</v>
          </cell>
          <cell r="J74" t="str">
            <v>NF</v>
          </cell>
          <cell r="K74" t="str">
            <v>NF</v>
          </cell>
          <cell r="L74" t="str">
            <v>NF</v>
          </cell>
          <cell r="M74" t="str">
            <v>NF</v>
          </cell>
          <cell r="N74" t="str">
            <v>NF</v>
          </cell>
          <cell r="O74" t="str">
            <v>NF</v>
          </cell>
        </row>
        <row r="75">
          <cell r="B75" t="str">
            <v>KP-0037</v>
          </cell>
          <cell r="C75" t="str">
            <v>HB. SM 121</v>
          </cell>
          <cell r="D75" t="str">
            <v>NF</v>
          </cell>
          <cell r="E75" t="str">
            <v>NF</v>
          </cell>
          <cell r="F75" t="str">
            <v>NF</v>
          </cell>
          <cell r="G75" t="str">
            <v>NF</v>
          </cell>
          <cell r="H75" t="str">
            <v>NF</v>
          </cell>
          <cell r="I75" t="str">
            <v>NF</v>
          </cell>
          <cell r="J75" t="str">
            <v>NF</v>
          </cell>
          <cell r="K75" t="str">
            <v>NF</v>
          </cell>
          <cell r="L75" t="str">
            <v>NF</v>
          </cell>
          <cell r="M75" t="str">
            <v>NF</v>
          </cell>
          <cell r="N75" t="str">
            <v>NF</v>
          </cell>
          <cell r="O75" t="str">
            <v>NF</v>
          </cell>
        </row>
        <row r="76">
          <cell r="B76" t="str">
            <v>KP-0038</v>
          </cell>
          <cell r="C76" t="str">
            <v>HB. SM 122</v>
          </cell>
          <cell r="D76" t="str">
            <v>NF</v>
          </cell>
          <cell r="E76" t="str">
            <v>NF</v>
          </cell>
          <cell r="F76" t="str">
            <v>NF</v>
          </cell>
          <cell r="G76" t="str">
            <v>NF</v>
          </cell>
          <cell r="H76" t="str">
            <v>NF</v>
          </cell>
          <cell r="I76" t="str">
            <v>NF</v>
          </cell>
          <cell r="J76" t="str">
            <v>NF</v>
          </cell>
          <cell r="K76" t="str">
            <v>NF</v>
          </cell>
          <cell r="L76" t="str">
            <v>NF</v>
          </cell>
          <cell r="M76" t="str">
            <v>NF</v>
          </cell>
          <cell r="N76" t="str">
            <v>NF</v>
          </cell>
          <cell r="O76" t="str">
            <v>NF</v>
          </cell>
        </row>
        <row r="77">
          <cell r="B77" t="str">
            <v>KP-0039</v>
          </cell>
          <cell r="C77" t="str">
            <v>TB. ASL HARMONI II</v>
          </cell>
          <cell r="D77" t="str">
            <v>NF</v>
          </cell>
          <cell r="E77" t="str">
            <v>NF</v>
          </cell>
          <cell r="F77" t="str">
            <v>NF</v>
          </cell>
          <cell r="G77" t="str">
            <v>NF</v>
          </cell>
          <cell r="H77" t="str">
            <v>NF</v>
          </cell>
          <cell r="I77" t="str">
            <v>NF</v>
          </cell>
          <cell r="J77" t="str">
            <v>NF</v>
          </cell>
          <cell r="K77" t="str">
            <v>NF</v>
          </cell>
          <cell r="L77" t="str">
            <v>NF</v>
          </cell>
          <cell r="M77" t="str">
            <v>NF</v>
          </cell>
          <cell r="N77" t="str">
            <v>NF</v>
          </cell>
          <cell r="O77" t="str">
            <v>NF</v>
          </cell>
        </row>
        <row r="78">
          <cell r="B78" t="str">
            <v>KP-0040</v>
          </cell>
          <cell r="C78" t="str">
            <v>TB. ASL HARMONI III</v>
          </cell>
          <cell r="D78" t="str">
            <v>NF</v>
          </cell>
          <cell r="E78" t="str">
            <v>NF</v>
          </cell>
          <cell r="F78" t="str">
            <v>NF</v>
          </cell>
          <cell r="G78" t="str">
            <v>NF</v>
          </cell>
          <cell r="H78" t="str">
            <v>NF</v>
          </cell>
          <cell r="I78" t="str">
            <v>NF</v>
          </cell>
          <cell r="J78" t="str">
            <v>NF</v>
          </cell>
          <cell r="K78" t="str">
            <v>NF</v>
          </cell>
          <cell r="L78" t="str">
            <v>NF</v>
          </cell>
          <cell r="M78" t="str">
            <v>NF</v>
          </cell>
          <cell r="N78" t="str">
            <v>NF</v>
          </cell>
          <cell r="O78" t="str">
            <v>NF</v>
          </cell>
        </row>
        <row r="79">
          <cell r="B79" t="str">
            <v>KP-0041</v>
          </cell>
          <cell r="C79" t="str">
            <v>TB. ASL HARMONI V</v>
          </cell>
          <cell r="D79" t="str">
            <v>NF</v>
          </cell>
          <cell r="E79" t="str">
            <v>NF</v>
          </cell>
          <cell r="F79" t="str">
            <v>NF</v>
          </cell>
          <cell r="G79" t="str">
            <v>NF</v>
          </cell>
          <cell r="H79" t="str">
            <v>NF</v>
          </cell>
          <cell r="I79" t="str">
            <v>NF</v>
          </cell>
          <cell r="J79" t="str">
            <v>NF</v>
          </cell>
          <cell r="K79" t="str">
            <v>NF</v>
          </cell>
          <cell r="L79" t="str">
            <v>NF</v>
          </cell>
          <cell r="M79" t="str">
            <v>NF</v>
          </cell>
          <cell r="N79" t="str">
            <v>NF</v>
          </cell>
          <cell r="O79" t="str">
            <v>NF</v>
          </cell>
        </row>
        <row r="80">
          <cell r="B80" t="str">
            <v>KP-0042</v>
          </cell>
          <cell r="C80" t="str">
            <v>LIEBHERR CRANE HS873HD - ASL 9</v>
          </cell>
          <cell r="D80" t="str">
            <v>NF</v>
          </cell>
          <cell r="E80" t="str">
            <v>NF</v>
          </cell>
          <cell r="F80" t="str">
            <v>NF</v>
          </cell>
          <cell r="G80" t="str">
            <v>NF</v>
          </cell>
          <cell r="H80" t="str">
            <v>NF</v>
          </cell>
          <cell r="I80" t="str">
            <v>NF</v>
          </cell>
          <cell r="J80" t="str">
            <v>NF</v>
          </cell>
          <cell r="K80" t="str">
            <v>NF</v>
          </cell>
          <cell r="L80" t="str">
            <v>NF</v>
          </cell>
          <cell r="M80" t="str">
            <v>NF</v>
          </cell>
          <cell r="N80" t="str">
            <v>NF</v>
          </cell>
          <cell r="O80" t="str">
            <v>NF</v>
          </cell>
        </row>
        <row r="81">
          <cell r="B81" t="str">
            <v>KP-0044</v>
          </cell>
          <cell r="C81" t="str">
            <v>LIEBHERR CRANE HS873HD - ASL 10</v>
          </cell>
          <cell r="D81" t="str">
            <v>NF</v>
          </cell>
          <cell r="E81" t="str">
            <v>NF</v>
          </cell>
          <cell r="F81" t="str">
            <v>NF</v>
          </cell>
          <cell r="G81" t="str">
            <v>NF</v>
          </cell>
          <cell r="H81" t="str">
            <v>NF</v>
          </cell>
          <cell r="I81" t="str">
            <v>NF</v>
          </cell>
          <cell r="J81" t="str">
            <v>NF</v>
          </cell>
          <cell r="K81" t="str">
            <v>NF</v>
          </cell>
          <cell r="L81" t="str">
            <v>NF</v>
          </cell>
          <cell r="M81" t="str">
            <v>NF</v>
          </cell>
          <cell r="N81" t="str">
            <v>NF</v>
          </cell>
          <cell r="O81" t="str">
            <v>NF</v>
          </cell>
        </row>
        <row r="82">
          <cell r="B82" t="str">
            <v>KP-0045</v>
          </cell>
          <cell r="C82" t="str">
            <v>TB. ASL PROSPER II</v>
          </cell>
          <cell r="D82" t="str">
            <v>FN</v>
          </cell>
          <cell r="E82" t="str">
            <v>FN</v>
          </cell>
          <cell r="F82" t="str">
            <v>FN</v>
          </cell>
          <cell r="G82" t="str">
            <v>FN</v>
          </cell>
          <cell r="H82" t="str">
            <v>FN</v>
          </cell>
          <cell r="I82" t="str">
            <v>FN</v>
          </cell>
          <cell r="J82" t="str">
            <v>FN</v>
          </cell>
          <cell r="K82" t="str">
            <v>FN</v>
          </cell>
          <cell r="L82" t="str">
            <v>FN</v>
          </cell>
          <cell r="M82" t="str">
            <v>FN</v>
          </cell>
          <cell r="N82" t="str">
            <v>FN</v>
          </cell>
          <cell r="O82" t="str">
            <v>FN</v>
          </cell>
        </row>
        <row r="83">
          <cell r="B83" t="str">
            <v>KP-0046</v>
          </cell>
          <cell r="C83" t="str">
            <v>FTB. ASL 99</v>
          </cell>
          <cell r="D83" t="str">
            <v>FN</v>
          </cell>
          <cell r="E83" t="str">
            <v>FN</v>
          </cell>
          <cell r="F83" t="str">
            <v>FN</v>
          </cell>
          <cell r="G83" t="str">
            <v>FN</v>
          </cell>
          <cell r="H83" t="str">
            <v>FN</v>
          </cell>
          <cell r="I83" t="str">
            <v>FN</v>
          </cell>
          <cell r="J83" t="str">
            <v>FN</v>
          </cell>
          <cell r="K83" t="str">
            <v>FN</v>
          </cell>
          <cell r="L83" t="str">
            <v>FN</v>
          </cell>
          <cell r="M83" t="str">
            <v>FN</v>
          </cell>
          <cell r="N83" t="str">
            <v>FN</v>
          </cell>
          <cell r="O83" t="str">
            <v>FN</v>
          </cell>
        </row>
        <row r="84">
          <cell r="B84" t="str">
            <v>KP-0047</v>
          </cell>
          <cell r="C84" t="str">
            <v>TB. ASL PROSPER III</v>
          </cell>
          <cell r="D84" t="str">
            <v>FN</v>
          </cell>
          <cell r="E84" t="str">
            <v>FN</v>
          </cell>
          <cell r="F84" t="str">
            <v>FN</v>
          </cell>
          <cell r="G84" t="str">
            <v>FN</v>
          </cell>
          <cell r="H84" t="str">
            <v>FN</v>
          </cell>
          <cell r="I84" t="str">
            <v>FN</v>
          </cell>
          <cell r="J84" t="str">
            <v>FN</v>
          </cell>
          <cell r="K84" t="str">
            <v>FN</v>
          </cell>
          <cell r="L84" t="str">
            <v>FN</v>
          </cell>
          <cell r="M84" t="str">
            <v>FN</v>
          </cell>
          <cell r="N84" t="str">
            <v>FN</v>
          </cell>
          <cell r="O84" t="str">
            <v>FN</v>
          </cell>
        </row>
        <row r="85">
          <cell r="B85" t="str">
            <v>KP-0048</v>
          </cell>
          <cell r="C85" t="str">
            <v>CB. JASA MARINE V</v>
          </cell>
          <cell r="D85" t="str">
            <v>NF</v>
          </cell>
          <cell r="E85" t="str">
            <v>NF</v>
          </cell>
          <cell r="F85" t="str">
            <v>FN</v>
          </cell>
          <cell r="G85" t="str">
            <v>NF</v>
          </cell>
          <cell r="H85" t="str">
            <v>NF</v>
          </cell>
          <cell r="I85" t="str">
            <v>NF</v>
          </cell>
          <cell r="J85" t="str">
            <v>NF</v>
          </cell>
          <cell r="K85" t="str">
            <v>FN</v>
          </cell>
          <cell r="L85" t="str">
            <v>FN</v>
          </cell>
          <cell r="M85" t="str">
            <v>FN</v>
          </cell>
          <cell r="N85" t="str">
            <v>FN</v>
          </cell>
          <cell r="O85" t="str">
            <v>FN</v>
          </cell>
        </row>
        <row r="86">
          <cell r="B86" t="str">
            <v>KP-0049</v>
          </cell>
          <cell r="C86" t="str">
            <v>MV. QAL RANGER</v>
          </cell>
          <cell r="D86" t="str">
            <v>FN</v>
          </cell>
          <cell r="E86" t="str">
            <v>FN</v>
          </cell>
          <cell r="F86" t="str">
            <v>FN</v>
          </cell>
          <cell r="G86" t="str">
            <v>NF</v>
          </cell>
          <cell r="H86" t="str">
            <v>FN</v>
          </cell>
          <cell r="I86" t="str">
            <v>FN</v>
          </cell>
          <cell r="J86" t="str">
            <v>FN</v>
          </cell>
          <cell r="K86" t="str">
            <v>FN</v>
          </cell>
          <cell r="L86" t="str">
            <v>FN</v>
          </cell>
          <cell r="M86" t="str">
            <v>FN</v>
          </cell>
          <cell r="N86" t="str">
            <v>FN</v>
          </cell>
          <cell r="O86" t="str">
            <v>FN</v>
          </cell>
        </row>
        <row r="87">
          <cell r="B87" t="str">
            <v>KP-0050</v>
          </cell>
          <cell r="C87" t="str">
            <v>TB. POLKA</v>
          </cell>
          <cell r="D87" t="str">
            <v>NF</v>
          </cell>
          <cell r="E87" t="str">
            <v>NF</v>
          </cell>
          <cell r="F87" t="str">
            <v>NF</v>
          </cell>
          <cell r="G87" t="str">
            <v>NF</v>
          </cell>
          <cell r="H87" t="str">
            <v>NF</v>
          </cell>
          <cell r="I87" t="str">
            <v>NF</v>
          </cell>
          <cell r="J87" t="str">
            <v>NF</v>
          </cell>
          <cell r="K87" t="str">
            <v>NF</v>
          </cell>
          <cell r="L87" t="str">
            <v>NF</v>
          </cell>
          <cell r="M87" t="str">
            <v>NF</v>
          </cell>
          <cell r="N87" t="str">
            <v>NF</v>
          </cell>
          <cell r="O87" t="str">
            <v>NF</v>
          </cell>
        </row>
        <row r="88">
          <cell r="B88" t="str">
            <v>KP-0052</v>
          </cell>
          <cell r="C88" t="str">
            <v>VIBRO HAMMER 20H4 - ENGINE CAT 3306</v>
          </cell>
          <cell r="D88" t="str">
            <v>NF</v>
          </cell>
          <cell r="E88" t="str">
            <v>NF</v>
          </cell>
          <cell r="F88" t="str">
            <v>NF</v>
          </cell>
          <cell r="G88" t="str">
            <v>NF</v>
          </cell>
          <cell r="H88" t="str">
            <v>NF</v>
          </cell>
          <cell r="I88" t="str">
            <v>NF</v>
          </cell>
          <cell r="J88" t="str">
            <v>NF</v>
          </cell>
          <cell r="K88" t="str">
            <v>NF</v>
          </cell>
          <cell r="L88" t="str">
            <v>NF</v>
          </cell>
          <cell r="M88" t="str">
            <v>NF</v>
          </cell>
          <cell r="N88" t="str">
            <v>NF</v>
          </cell>
          <cell r="O88" t="str">
            <v>NF</v>
          </cell>
        </row>
        <row r="89">
          <cell r="B89" t="str">
            <v>KP-0053</v>
          </cell>
          <cell r="C89" t="str">
            <v>TB. ASL PRIMA III</v>
          </cell>
          <cell r="D89" t="str">
            <v>FN</v>
          </cell>
          <cell r="E89" t="str">
            <v>FN</v>
          </cell>
          <cell r="F89" t="str">
            <v>FN</v>
          </cell>
          <cell r="G89" t="str">
            <v>FN</v>
          </cell>
          <cell r="H89" t="str">
            <v>FN</v>
          </cell>
          <cell r="I89" t="str">
            <v>FN</v>
          </cell>
          <cell r="J89" t="str">
            <v>FN</v>
          </cell>
          <cell r="K89" t="str">
            <v>FN</v>
          </cell>
          <cell r="L89" t="str">
            <v>FN</v>
          </cell>
          <cell r="M89" t="str">
            <v>FN</v>
          </cell>
          <cell r="N89" t="str">
            <v>FN</v>
          </cell>
          <cell r="O89" t="str">
            <v>FN</v>
          </cell>
        </row>
        <row r="90">
          <cell r="B90" t="str">
            <v>KP-0054</v>
          </cell>
          <cell r="C90" t="str">
            <v>TB. ASL PRIMA V</v>
          </cell>
          <cell r="D90" t="str">
            <v>FN</v>
          </cell>
          <cell r="E90" t="str">
            <v>FN</v>
          </cell>
          <cell r="F90" t="str">
            <v>FN</v>
          </cell>
          <cell r="G90" t="str">
            <v>FN</v>
          </cell>
          <cell r="H90" t="str">
            <v>FN</v>
          </cell>
          <cell r="I90" t="str">
            <v>FN</v>
          </cell>
          <cell r="J90" t="str">
            <v>FN</v>
          </cell>
          <cell r="K90" t="str">
            <v>FN</v>
          </cell>
          <cell r="L90" t="str">
            <v>FN</v>
          </cell>
          <cell r="M90" t="str">
            <v>FN</v>
          </cell>
          <cell r="N90" t="str">
            <v>FN</v>
          </cell>
          <cell r="O90" t="str">
            <v>FN</v>
          </cell>
        </row>
        <row r="91">
          <cell r="B91" t="str">
            <v>KP-0056</v>
          </cell>
          <cell r="C91" t="str">
            <v>BG. ASL VI</v>
          </cell>
          <cell r="D91" t="str">
            <v>FN</v>
          </cell>
          <cell r="E91" t="str">
            <v>FN</v>
          </cell>
          <cell r="F91" t="str">
            <v>FN</v>
          </cell>
          <cell r="G91" t="str">
            <v>FN</v>
          </cell>
          <cell r="H91" t="str">
            <v>FN</v>
          </cell>
          <cell r="I91" t="str">
            <v>FN</v>
          </cell>
          <cell r="J91" t="str">
            <v>FN</v>
          </cell>
          <cell r="K91" t="str">
            <v>FN</v>
          </cell>
          <cell r="L91" t="str">
            <v>FN</v>
          </cell>
          <cell r="M91" t="str">
            <v>FN</v>
          </cell>
          <cell r="N91" t="str">
            <v>FN</v>
          </cell>
          <cell r="O91" t="str">
            <v>FN</v>
          </cell>
        </row>
        <row r="92">
          <cell r="B92" t="str">
            <v>KP-0058</v>
          </cell>
          <cell r="C92" t="str">
            <v>BG. ASL 10</v>
          </cell>
          <cell r="D92" t="str">
            <v>NF</v>
          </cell>
          <cell r="E92" t="str">
            <v>NF</v>
          </cell>
          <cell r="F92" t="str">
            <v>NF</v>
          </cell>
          <cell r="G92" t="str">
            <v>NF</v>
          </cell>
          <cell r="H92" t="str">
            <v>NF</v>
          </cell>
          <cell r="I92" t="str">
            <v>NF</v>
          </cell>
          <cell r="J92" t="str">
            <v>NF</v>
          </cell>
          <cell r="K92" t="str">
            <v>FN</v>
          </cell>
          <cell r="L92" t="str">
            <v>FN</v>
          </cell>
          <cell r="M92" t="str">
            <v>NF</v>
          </cell>
          <cell r="N92" t="str">
            <v>NF</v>
          </cell>
          <cell r="O92" t="str">
            <v>NF</v>
          </cell>
        </row>
        <row r="93">
          <cell r="B93" t="str">
            <v>KP-0059</v>
          </cell>
          <cell r="C93" t="str">
            <v>CB. ASL 27</v>
          </cell>
          <cell r="D93" t="str">
            <v>FN</v>
          </cell>
          <cell r="E93" t="str">
            <v>FN</v>
          </cell>
          <cell r="F93" t="str">
            <v>FN</v>
          </cell>
          <cell r="G93" t="str">
            <v>FN</v>
          </cell>
          <cell r="H93" t="str">
            <v>FN</v>
          </cell>
          <cell r="I93" t="str">
            <v>FN</v>
          </cell>
          <cell r="J93" t="str">
            <v>FN</v>
          </cell>
          <cell r="K93" t="str">
            <v>FN</v>
          </cell>
          <cell r="L93" t="str">
            <v>FN</v>
          </cell>
          <cell r="M93" t="str">
            <v>FN</v>
          </cell>
          <cell r="N93" t="str">
            <v>FN</v>
          </cell>
          <cell r="O93" t="str">
            <v>FN</v>
          </cell>
        </row>
        <row r="94">
          <cell r="B94" t="str">
            <v>KP-0060</v>
          </cell>
          <cell r="C94" t="str">
            <v>TB. BORA I</v>
          </cell>
          <cell r="D94" t="str">
            <v>NF</v>
          </cell>
          <cell r="E94" t="str">
            <v>NF</v>
          </cell>
          <cell r="F94" t="str">
            <v>NF</v>
          </cell>
          <cell r="G94" t="str">
            <v>NF</v>
          </cell>
          <cell r="H94" t="str">
            <v>NF</v>
          </cell>
          <cell r="I94" t="str">
            <v>NF</v>
          </cell>
          <cell r="J94" t="str">
            <v>NF</v>
          </cell>
          <cell r="K94" t="str">
            <v>NF</v>
          </cell>
          <cell r="L94" t="str">
            <v>NF</v>
          </cell>
          <cell r="M94" t="str">
            <v>NF</v>
          </cell>
          <cell r="N94" t="str">
            <v>NF</v>
          </cell>
          <cell r="O94" t="str">
            <v>NF</v>
          </cell>
        </row>
        <row r="95">
          <cell r="B95" t="str">
            <v>KP-0061</v>
          </cell>
          <cell r="C95" t="str">
            <v>TB. BORA II</v>
          </cell>
          <cell r="D95" t="str">
            <v>FN</v>
          </cell>
          <cell r="E95" t="str">
            <v>FN</v>
          </cell>
          <cell r="F95" t="str">
            <v>FN</v>
          </cell>
          <cell r="G95" t="str">
            <v>FN</v>
          </cell>
          <cell r="H95" t="str">
            <v>FN</v>
          </cell>
          <cell r="I95" t="str">
            <v>FN</v>
          </cell>
          <cell r="J95" t="str">
            <v>FN</v>
          </cell>
          <cell r="K95" t="str">
            <v>FN</v>
          </cell>
          <cell r="L95" t="str">
            <v>FN</v>
          </cell>
          <cell r="M95" t="str">
            <v>FN</v>
          </cell>
          <cell r="N95" t="str">
            <v>FN</v>
          </cell>
          <cell r="O95" t="str">
            <v>FN</v>
          </cell>
        </row>
        <row r="96">
          <cell r="B96" t="str">
            <v>KP-0062</v>
          </cell>
          <cell r="C96" t="str">
            <v>TB. BORA III</v>
          </cell>
          <cell r="D96" t="str">
            <v>FN</v>
          </cell>
          <cell r="E96" t="str">
            <v>FN</v>
          </cell>
          <cell r="F96" t="str">
            <v>FN</v>
          </cell>
          <cell r="G96" t="str">
            <v>FN</v>
          </cell>
          <cell r="H96" t="str">
            <v>FN</v>
          </cell>
          <cell r="I96" t="str">
            <v>FN</v>
          </cell>
          <cell r="J96" t="str">
            <v>FN</v>
          </cell>
          <cell r="K96" t="str">
            <v>FN</v>
          </cell>
          <cell r="L96" t="str">
            <v>FN</v>
          </cell>
          <cell r="M96" t="str">
            <v>FN</v>
          </cell>
          <cell r="N96" t="str">
            <v>FN</v>
          </cell>
          <cell r="O96" t="str">
            <v>FN</v>
          </cell>
        </row>
        <row r="97">
          <cell r="B97" t="str">
            <v>KP-0063</v>
          </cell>
          <cell r="C97" t="str">
            <v>LCT. BORA V</v>
          </cell>
          <cell r="D97" t="str">
            <v>FN</v>
          </cell>
          <cell r="E97" t="str">
            <v>FN</v>
          </cell>
          <cell r="F97" t="str">
            <v>FN</v>
          </cell>
          <cell r="G97" t="str">
            <v>FN</v>
          </cell>
          <cell r="H97" t="str">
            <v>FN</v>
          </cell>
          <cell r="I97" t="str">
            <v>FN</v>
          </cell>
          <cell r="J97" t="str">
            <v>FN</v>
          </cell>
          <cell r="K97" t="str">
            <v>FN</v>
          </cell>
          <cell r="L97" t="str">
            <v>FN</v>
          </cell>
          <cell r="M97" t="str">
            <v>FN</v>
          </cell>
          <cell r="N97" t="str">
            <v>FN</v>
          </cell>
          <cell r="O97" t="str">
            <v>FN</v>
          </cell>
        </row>
        <row r="98">
          <cell r="B98" t="str">
            <v>KP-0064</v>
          </cell>
          <cell r="C98" t="str">
            <v>LCT. BORA VI</v>
          </cell>
          <cell r="D98" t="str">
            <v>FN</v>
          </cell>
          <cell r="E98" t="str">
            <v>FN</v>
          </cell>
          <cell r="F98" t="str">
            <v>FN</v>
          </cell>
          <cell r="G98" t="str">
            <v>FN</v>
          </cell>
          <cell r="H98" t="str">
            <v>FN</v>
          </cell>
          <cell r="I98" t="str">
            <v>FN</v>
          </cell>
          <cell r="J98" t="str">
            <v>FN</v>
          </cell>
          <cell r="K98" t="str">
            <v>FN</v>
          </cell>
          <cell r="L98" t="str">
            <v>FN</v>
          </cell>
          <cell r="M98" t="str">
            <v>FN</v>
          </cell>
          <cell r="N98" t="str">
            <v>FN</v>
          </cell>
          <cell r="O98" t="str">
            <v>FN</v>
          </cell>
        </row>
        <row r="99">
          <cell r="B99" t="str">
            <v>KP-0065</v>
          </cell>
          <cell r="C99" t="str">
            <v>LCT. BORA VII</v>
          </cell>
          <cell r="D99" t="str">
            <v>FN</v>
          </cell>
          <cell r="E99" t="str">
            <v>FN</v>
          </cell>
          <cell r="F99" t="str">
            <v>FN</v>
          </cell>
          <cell r="G99" t="str">
            <v>FN</v>
          </cell>
          <cell r="H99" t="str">
            <v>FN</v>
          </cell>
          <cell r="I99" t="str">
            <v>FN</v>
          </cell>
          <cell r="J99" t="str">
            <v>FN</v>
          </cell>
          <cell r="K99" t="str">
            <v>FN</v>
          </cell>
          <cell r="L99" t="str">
            <v>FN</v>
          </cell>
          <cell r="M99" t="str">
            <v>FN</v>
          </cell>
          <cell r="N99" t="str">
            <v>FN</v>
          </cell>
          <cell r="O99" t="str">
            <v>FN</v>
          </cell>
        </row>
        <row r="100">
          <cell r="B100" t="str">
            <v>KP-0067</v>
          </cell>
          <cell r="C100" t="str">
            <v>TB. TANGO</v>
          </cell>
          <cell r="D100" t="str">
            <v>NF</v>
          </cell>
          <cell r="E100" t="str">
            <v>NF</v>
          </cell>
          <cell r="F100" t="str">
            <v>NF</v>
          </cell>
          <cell r="G100" t="str">
            <v>NF</v>
          </cell>
          <cell r="H100" t="str">
            <v>NF</v>
          </cell>
          <cell r="I100" t="str">
            <v>NF</v>
          </cell>
          <cell r="J100" t="str">
            <v>NF</v>
          </cell>
          <cell r="K100" t="str">
            <v>NF</v>
          </cell>
          <cell r="L100" t="str">
            <v>NF</v>
          </cell>
          <cell r="M100" t="str">
            <v>NF</v>
          </cell>
          <cell r="N100" t="str">
            <v>NF</v>
          </cell>
          <cell r="O100" t="str">
            <v>NF</v>
          </cell>
        </row>
        <row r="101">
          <cell r="B101" t="str">
            <v>KP-0068</v>
          </cell>
          <cell r="C101" t="str">
            <v>TB. SAMBA</v>
          </cell>
          <cell r="D101" t="str">
            <v>NF</v>
          </cell>
          <cell r="E101" t="str">
            <v>NF</v>
          </cell>
          <cell r="F101" t="str">
            <v>NF</v>
          </cell>
          <cell r="G101" t="str">
            <v>NF</v>
          </cell>
          <cell r="H101" t="str">
            <v>NF</v>
          </cell>
          <cell r="I101" t="str">
            <v>NF</v>
          </cell>
          <cell r="J101" t="str">
            <v>NF</v>
          </cell>
          <cell r="K101" t="str">
            <v>NF</v>
          </cell>
          <cell r="L101" t="str">
            <v>NF</v>
          </cell>
          <cell r="M101" t="str">
            <v>NF</v>
          </cell>
          <cell r="N101" t="str">
            <v>NF</v>
          </cell>
          <cell r="O101" t="str">
            <v>NF</v>
          </cell>
        </row>
        <row r="102">
          <cell r="B102" t="str">
            <v>KP-0070</v>
          </cell>
          <cell r="C102" t="str">
            <v>BG. KOMARITIM 405</v>
          </cell>
          <cell r="D102" t="str">
            <v>FN</v>
          </cell>
          <cell r="E102" t="str">
            <v>FN</v>
          </cell>
          <cell r="F102" t="str">
            <v>FN</v>
          </cell>
          <cell r="G102" t="str">
            <v>FN</v>
          </cell>
          <cell r="H102" t="str">
            <v>FN</v>
          </cell>
          <cell r="I102" t="str">
            <v>FN</v>
          </cell>
          <cell r="J102" t="str">
            <v>FN</v>
          </cell>
          <cell r="K102" t="str">
            <v>FN</v>
          </cell>
          <cell r="L102" t="str">
            <v>FN</v>
          </cell>
          <cell r="M102" t="str">
            <v>FN</v>
          </cell>
          <cell r="N102" t="str">
            <v>FN</v>
          </cell>
          <cell r="O102" t="str">
            <v>FN</v>
          </cell>
        </row>
        <row r="103">
          <cell r="B103" t="str">
            <v>KP-0071</v>
          </cell>
          <cell r="C103" t="str">
            <v>BG. SINAR XI</v>
          </cell>
          <cell r="D103" t="str">
            <v>NF</v>
          </cell>
          <cell r="E103" t="str">
            <v>NF</v>
          </cell>
          <cell r="F103" t="str">
            <v>NF</v>
          </cell>
          <cell r="G103" t="str">
            <v>NF</v>
          </cell>
          <cell r="H103" t="str">
            <v>NF</v>
          </cell>
          <cell r="I103" t="str">
            <v>NF</v>
          </cell>
          <cell r="J103" t="str">
            <v>NF</v>
          </cell>
          <cell r="K103" t="str">
            <v>NF</v>
          </cell>
          <cell r="L103" t="str">
            <v>NF</v>
          </cell>
          <cell r="M103" t="str">
            <v>NF</v>
          </cell>
          <cell r="N103" t="str">
            <v>NF</v>
          </cell>
          <cell r="O103" t="str">
            <v>NF</v>
          </cell>
        </row>
        <row r="104">
          <cell r="B104" t="str">
            <v>KP-0072</v>
          </cell>
          <cell r="C104" t="str">
            <v>TK. MANUNGGAL 150</v>
          </cell>
          <cell r="D104" t="str">
            <v>FN</v>
          </cell>
          <cell r="E104" t="str">
            <v>FN</v>
          </cell>
          <cell r="F104" t="str">
            <v>FN</v>
          </cell>
          <cell r="G104" t="str">
            <v>FN</v>
          </cell>
          <cell r="H104" t="str">
            <v>FN</v>
          </cell>
          <cell r="I104" t="str">
            <v>FN</v>
          </cell>
          <cell r="J104" t="str">
            <v>FN</v>
          </cell>
          <cell r="K104" t="str">
            <v>FN</v>
          </cell>
          <cell r="L104" t="str">
            <v>FN</v>
          </cell>
          <cell r="M104" t="str">
            <v>FN</v>
          </cell>
          <cell r="N104" t="str">
            <v>FN</v>
          </cell>
          <cell r="O104" t="str">
            <v>FN</v>
          </cell>
        </row>
        <row r="105">
          <cell r="B105" t="str">
            <v>KP-0073</v>
          </cell>
          <cell r="C105" t="str">
            <v>TB. MANUNGGAL I</v>
          </cell>
          <cell r="D105" t="str">
            <v>FN</v>
          </cell>
          <cell r="E105" t="str">
            <v>FN</v>
          </cell>
          <cell r="F105" t="str">
            <v>FN</v>
          </cell>
          <cell r="G105" t="str">
            <v>FN</v>
          </cell>
          <cell r="H105" t="str">
            <v>FN</v>
          </cell>
          <cell r="I105" t="str">
            <v>FN</v>
          </cell>
          <cell r="J105" t="str">
            <v>FN</v>
          </cell>
          <cell r="K105" t="str">
            <v>FN</v>
          </cell>
          <cell r="L105" t="str">
            <v>FN</v>
          </cell>
          <cell r="M105" t="str">
            <v>FN</v>
          </cell>
          <cell r="N105" t="str">
            <v>FN</v>
          </cell>
          <cell r="O105" t="str">
            <v>FN</v>
          </cell>
        </row>
        <row r="106">
          <cell r="B106" t="str">
            <v>KP-0074</v>
          </cell>
          <cell r="C106" t="str">
            <v>CB. JOVIAL MARINER I</v>
          </cell>
          <cell r="D106" t="str">
            <v>FN</v>
          </cell>
          <cell r="E106" t="str">
            <v>FN</v>
          </cell>
          <cell r="F106" t="str">
            <v>FN</v>
          </cell>
          <cell r="G106" t="str">
            <v>FN</v>
          </cell>
          <cell r="H106" t="str">
            <v>FN</v>
          </cell>
          <cell r="I106" t="str">
            <v>FN</v>
          </cell>
          <cell r="J106" t="str">
            <v>FN</v>
          </cell>
          <cell r="K106" t="str">
            <v>FN</v>
          </cell>
          <cell r="L106" t="str">
            <v>FN</v>
          </cell>
          <cell r="M106" t="str">
            <v>FN</v>
          </cell>
          <cell r="N106" t="str">
            <v>FN</v>
          </cell>
          <cell r="O106" t="str">
            <v>FN</v>
          </cell>
        </row>
        <row r="107">
          <cell r="B107" t="str">
            <v>KP-0075</v>
          </cell>
          <cell r="C107" t="str">
            <v>CB. JOVIAL MARINER II</v>
          </cell>
          <cell r="D107" t="str">
            <v>FN</v>
          </cell>
          <cell r="E107" t="str">
            <v>FN</v>
          </cell>
          <cell r="F107" t="str">
            <v>FN</v>
          </cell>
          <cell r="G107" t="str">
            <v>FN</v>
          </cell>
          <cell r="H107" t="str">
            <v>FN</v>
          </cell>
          <cell r="I107" t="str">
            <v>FN</v>
          </cell>
          <cell r="J107" t="str">
            <v>FN</v>
          </cell>
          <cell r="K107" t="str">
            <v>FN</v>
          </cell>
          <cell r="L107" t="str">
            <v>FN</v>
          </cell>
          <cell r="M107" t="str">
            <v>FN</v>
          </cell>
          <cell r="N107" t="str">
            <v>FN</v>
          </cell>
          <cell r="O107" t="str">
            <v>FN</v>
          </cell>
        </row>
        <row r="108">
          <cell r="B108" t="str">
            <v>KP-0076</v>
          </cell>
          <cell r="C108" t="str">
            <v>BG. WHORTY MARINER I</v>
          </cell>
          <cell r="D108" t="str">
            <v>NF</v>
          </cell>
          <cell r="E108" t="str">
            <v>NF</v>
          </cell>
          <cell r="F108" t="str">
            <v>NF</v>
          </cell>
          <cell r="G108" t="str">
            <v>NF</v>
          </cell>
          <cell r="H108" t="str">
            <v>NF</v>
          </cell>
          <cell r="I108" t="str">
            <v>NF</v>
          </cell>
          <cell r="J108" t="str">
            <v>NF</v>
          </cell>
          <cell r="K108" t="str">
            <v>NF</v>
          </cell>
          <cell r="L108" t="str">
            <v>NF</v>
          </cell>
          <cell r="M108" t="str">
            <v>NF</v>
          </cell>
          <cell r="N108" t="str">
            <v>NF</v>
          </cell>
          <cell r="O108" t="str">
            <v>NF</v>
          </cell>
        </row>
        <row r="109">
          <cell r="B109" t="str">
            <v>KP-0077</v>
          </cell>
          <cell r="C109" t="str">
            <v>AMERICAN CRANE 9299 - ASL 13</v>
          </cell>
          <cell r="D109" t="str">
            <v>FN</v>
          </cell>
          <cell r="E109" t="str">
            <v>FN</v>
          </cell>
          <cell r="F109" t="str">
            <v>FN</v>
          </cell>
          <cell r="G109" t="str">
            <v>FN</v>
          </cell>
          <cell r="H109" t="str">
            <v>FN</v>
          </cell>
          <cell r="I109" t="str">
            <v>FN</v>
          </cell>
          <cell r="J109" t="str">
            <v>FN</v>
          </cell>
          <cell r="K109" t="str">
            <v>FN</v>
          </cell>
          <cell r="L109" t="str">
            <v>FN</v>
          </cell>
          <cell r="M109" t="str">
            <v>FN</v>
          </cell>
          <cell r="N109" t="str">
            <v>FN</v>
          </cell>
          <cell r="O109" t="str">
            <v>FN</v>
          </cell>
        </row>
        <row r="110">
          <cell r="B110" t="str">
            <v>KP-0078</v>
          </cell>
          <cell r="C110" t="str">
            <v>CB. TMN 25-01</v>
          </cell>
          <cell r="D110" t="str">
            <v>NF</v>
          </cell>
          <cell r="E110" t="str">
            <v>NF</v>
          </cell>
          <cell r="F110" t="str">
            <v>NF</v>
          </cell>
          <cell r="G110" t="str">
            <v>NF</v>
          </cell>
          <cell r="H110" t="str">
            <v>NF</v>
          </cell>
          <cell r="I110" t="str">
            <v>NF</v>
          </cell>
          <cell r="J110" t="str">
            <v>NF</v>
          </cell>
          <cell r="K110" t="str">
            <v>NF</v>
          </cell>
          <cell r="L110" t="str">
            <v>NF</v>
          </cell>
          <cell r="M110" t="str">
            <v>NF</v>
          </cell>
          <cell r="N110" t="str">
            <v>NF</v>
          </cell>
          <cell r="O110" t="str">
            <v>NF</v>
          </cell>
        </row>
        <row r="111">
          <cell r="B111" t="str">
            <v>KP-0079</v>
          </cell>
          <cell r="C111" t="str">
            <v>AMERICAN CRANE 5299 - ASL 02</v>
          </cell>
          <cell r="D111" t="str">
            <v>NF</v>
          </cell>
          <cell r="E111" t="str">
            <v>NF</v>
          </cell>
          <cell r="F111" t="str">
            <v>NF</v>
          </cell>
          <cell r="G111" t="str">
            <v>NF</v>
          </cell>
          <cell r="H111" t="str">
            <v>NF</v>
          </cell>
          <cell r="I111" t="str">
            <v>NF</v>
          </cell>
          <cell r="J111" t="str">
            <v>NF</v>
          </cell>
          <cell r="K111" t="str">
            <v>NF</v>
          </cell>
          <cell r="L111" t="str">
            <v>NF</v>
          </cell>
          <cell r="M111" t="str">
            <v>NF</v>
          </cell>
          <cell r="N111" t="str">
            <v>NF</v>
          </cell>
          <cell r="O111" t="str">
            <v>NF</v>
          </cell>
        </row>
        <row r="112">
          <cell r="B112" t="str">
            <v>KP-0080</v>
          </cell>
          <cell r="C112" t="str">
            <v>AMERICAN CRANE 9260 - ASL 04</v>
          </cell>
          <cell r="D112" t="str">
            <v>NF</v>
          </cell>
          <cell r="E112" t="str">
            <v>NF</v>
          </cell>
          <cell r="F112" t="str">
            <v>NF</v>
          </cell>
          <cell r="G112" t="str">
            <v>NF</v>
          </cell>
          <cell r="H112" t="str">
            <v>NF</v>
          </cell>
          <cell r="I112" t="str">
            <v>NF</v>
          </cell>
          <cell r="J112" t="str">
            <v>NF</v>
          </cell>
          <cell r="K112" t="str">
            <v>NF</v>
          </cell>
          <cell r="L112" t="str">
            <v>NF</v>
          </cell>
          <cell r="M112" t="str">
            <v>NF</v>
          </cell>
          <cell r="N112" t="str">
            <v>NF</v>
          </cell>
          <cell r="O112" t="str">
            <v>NF</v>
          </cell>
        </row>
        <row r="113">
          <cell r="B113" t="str">
            <v>KP-0081</v>
          </cell>
          <cell r="C113" t="str">
            <v>AMERICAN CRANE 599C - ASL 05</v>
          </cell>
          <cell r="D113" t="str">
            <v>NF</v>
          </cell>
          <cell r="E113" t="str">
            <v>NF</v>
          </cell>
          <cell r="F113" t="str">
            <v>NF</v>
          </cell>
          <cell r="G113" t="str">
            <v>NF</v>
          </cell>
          <cell r="H113" t="str">
            <v>NF</v>
          </cell>
          <cell r="I113" t="str">
            <v>NF</v>
          </cell>
          <cell r="J113" t="str">
            <v>NF</v>
          </cell>
          <cell r="K113" t="str">
            <v>NF</v>
          </cell>
          <cell r="L113" t="str">
            <v>NF</v>
          </cell>
          <cell r="M113" t="str">
            <v>NF</v>
          </cell>
          <cell r="N113" t="str">
            <v>NF</v>
          </cell>
          <cell r="O113" t="str">
            <v>NF</v>
          </cell>
        </row>
        <row r="114">
          <cell r="B114" t="str">
            <v>KP-0082</v>
          </cell>
          <cell r="C114" t="str">
            <v>AMERICAN CRANE 7220 - ASL 06</v>
          </cell>
          <cell r="D114" t="str">
            <v>NF</v>
          </cell>
          <cell r="E114" t="str">
            <v>NF</v>
          </cell>
          <cell r="F114" t="str">
            <v>NF</v>
          </cell>
          <cell r="G114" t="str">
            <v>NF</v>
          </cell>
          <cell r="H114" t="str">
            <v>NF</v>
          </cell>
          <cell r="I114" t="str">
            <v>NF</v>
          </cell>
          <cell r="J114" t="str">
            <v>NF</v>
          </cell>
          <cell r="K114" t="str">
            <v>NF</v>
          </cell>
          <cell r="L114" t="str">
            <v>NF</v>
          </cell>
          <cell r="M114" t="str">
            <v>NF</v>
          </cell>
          <cell r="N114" t="str">
            <v>NF</v>
          </cell>
          <cell r="O114" t="str">
            <v>NF</v>
          </cell>
        </row>
        <row r="115">
          <cell r="B115" t="str">
            <v>KP-0083</v>
          </cell>
          <cell r="C115" t="str">
            <v>AMERICAN CRANE 999C- ASL 07</v>
          </cell>
          <cell r="D115" t="str">
            <v>NF</v>
          </cell>
          <cell r="E115" t="str">
            <v>NF</v>
          </cell>
          <cell r="F115" t="str">
            <v>NF</v>
          </cell>
          <cell r="G115" t="str">
            <v>NF</v>
          </cell>
          <cell r="H115" t="str">
            <v>NF</v>
          </cell>
          <cell r="I115" t="str">
            <v>NF</v>
          </cell>
          <cell r="J115" t="str">
            <v>NF</v>
          </cell>
          <cell r="K115" t="str">
            <v>NF</v>
          </cell>
          <cell r="L115" t="str">
            <v>NF</v>
          </cell>
          <cell r="M115" t="str">
            <v>NF</v>
          </cell>
          <cell r="N115" t="str">
            <v>NF</v>
          </cell>
          <cell r="O115" t="str">
            <v>NF</v>
          </cell>
        </row>
        <row r="116">
          <cell r="B116" t="str">
            <v>KP-0084</v>
          </cell>
          <cell r="C116" t="str">
            <v>AMERICAN CRANE 999C - ASL 08</v>
          </cell>
          <cell r="D116" t="str">
            <v>NF</v>
          </cell>
          <cell r="E116" t="str">
            <v>NF</v>
          </cell>
          <cell r="F116" t="str">
            <v>NF</v>
          </cell>
          <cell r="G116" t="str">
            <v>NF</v>
          </cell>
          <cell r="H116" t="str">
            <v>NF</v>
          </cell>
          <cell r="I116" t="str">
            <v>NF</v>
          </cell>
          <cell r="J116" t="str">
            <v>NF</v>
          </cell>
          <cell r="K116" t="str">
            <v>NF</v>
          </cell>
          <cell r="L116" t="str">
            <v>NF</v>
          </cell>
          <cell r="M116" t="str">
            <v>NF</v>
          </cell>
          <cell r="N116" t="str">
            <v>NF</v>
          </cell>
          <cell r="O116" t="str">
            <v>NF</v>
          </cell>
        </row>
        <row r="117">
          <cell r="B117" t="str">
            <v>KP-0085</v>
          </cell>
          <cell r="C117" t="str">
            <v>LINK BELT CRANE LS78RS</v>
          </cell>
          <cell r="D117" t="str">
            <v>NF</v>
          </cell>
          <cell r="E117" t="str">
            <v>NF</v>
          </cell>
          <cell r="F117" t="str">
            <v>NF</v>
          </cell>
          <cell r="G117" t="str">
            <v>NF</v>
          </cell>
          <cell r="H117" t="str">
            <v>NF</v>
          </cell>
          <cell r="I117" t="str">
            <v>NF</v>
          </cell>
          <cell r="J117" t="str">
            <v>NF</v>
          </cell>
          <cell r="K117" t="str">
            <v>NF</v>
          </cell>
          <cell r="L117" t="str">
            <v>NF</v>
          </cell>
          <cell r="M117" t="str">
            <v>NF</v>
          </cell>
          <cell r="N117" t="str">
            <v>NF</v>
          </cell>
          <cell r="O117" t="str">
            <v>NF</v>
          </cell>
        </row>
        <row r="118">
          <cell r="B118" t="str">
            <v>KP-0086</v>
          </cell>
          <cell r="C118" t="str">
            <v>MOBIL PANTHER KT 8065 AG</v>
          </cell>
          <cell r="D118" t="str">
            <v>NF</v>
          </cell>
          <cell r="E118" t="str">
            <v>NF</v>
          </cell>
          <cell r="F118" t="str">
            <v>NF</v>
          </cell>
          <cell r="G118" t="str">
            <v>NF</v>
          </cell>
          <cell r="H118" t="str">
            <v>NF</v>
          </cell>
          <cell r="I118" t="str">
            <v>NF</v>
          </cell>
          <cell r="J118" t="str">
            <v>NF</v>
          </cell>
          <cell r="K118" t="str">
            <v>NF</v>
          </cell>
          <cell r="L118" t="str">
            <v>NF</v>
          </cell>
          <cell r="M118" t="str">
            <v>NF</v>
          </cell>
          <cell r="N118" t="str">
            <v>NF</v>
          </cell>
          <cell r="O118" t="str">
            <v>NF</v>
          </cell>
        </row>
        <row r="119">
          <cell r="B119" t="str">
            <v>KP-0087</v>
          </cell>
          <cell r="C119" t="str">
            <v>MOBIL L-300 KT 8239 BO</v>
          </cell>
          <cell r="D119" t="str">
            <v>NF</v>
          </cell>
          <cell r="E119" t="str">
            <v>NF</v>
          </cell>
          <cell r="F119" t="str">
            <v>NF</v>
          </cell>
          <cell r="G119" t="str">
            <v>NF</v>
          </cell>
          <cell r="H119" t="str">
            <v>NF</v>
          </cell>
          <cell r="I119" t="str">
            <v>NF</v>
          </cell>
          <cell r="J119" t="str">
            <v>NF</v>
          </cell>
          <cell r="K119" t="str">
            <v>NF</v>
          </cell>
          <cell r="L119" t="str">
            <v>NF</v>
          </cell>
          <cell r="M119" t="str">
            <v>NF</v>
          </cell>
          <cell r="N119" t="str">
            <v>NF</v>
          </cell>
          <cell r="O119" t="str">
            <v>NF</v>
          </cell>
        </row>
        <row r="120">
          <cell r="B120" t="str">
            <v>KP-0088</v>
          </cell>
          <cell r="C120" t="str">
            <v>MOBIL PANTHER KT 1825 BI</v>
          </cell>
          <cell r="D120" t="str">
            <v>NF</v>
          </cell>
          <cell r="E120" t="str">
            <v>NF</v>
          </cell>
          <cell r="F120" t="str">
            <v>NF</v>
          </cell>
          <cell r="G120" t="str">
            <v>NF</v>
          </cell>
          <cell r="H120" t="str">
            <v>NF</v>
          </cell>
          <cell r="I120" t="str">
            <v>NF</v>
          </cell>
          <cell r="J120" t="str">
            <v>NF</v>
          </cell>
          <cell r="K120" t="str">
            <v>NF</v>
          </cell>
          <cell r="L120" t="str">
            <v>NF</v>
          </cell>
          <cell r="M120" t="str">
            <v>NF</v>
          </cell>
          <cell r="N120" t="str">
            <v>NF</v>
          </cell>
          <cell r="O120" t="str">
            <v>NF</v>
          </cell>
        </row>
        <row r="121">
          <cell r="B121" t="str">
            <v>PLT-001</v>
          </cell>
          <cell r="C121" t="str">
            <v>VIBRO HAMMER 20H4 ENGINE CAT 3306</v>
          </cell>
          <cell r="D121" t="str">
            <v>NF</v>
          </cell>
          <cell r="E121" t="str">
            <v>NF</v>
          </cell>
          <cell r="F121" t="str">
            <v>NF</v>
          </cell>
          <cell r="G121" t="str">
            <v>NF</v>
          </cell>
          <cell r="H121" t="str">
            <v>NF</v>
          </cell>
          <cell r="I121" t="str">
            <v>NF</v>
          </cell>
          <cell r="J121" t="str">
            <v>NF</v>
          </cell>
          <cell r="K121" t="str">
            <v>NF</v>
          </cell>
          <cell r="L121" t="str">
            <v>NF</v>
          </cell>
          <cell r="M121" t="str">
            <v>NF</v>
          </cell>
          <cell r="N121" t="str">
            <v>NF</v>
          </cell>
          <cell r="O121" t="str">
            <v>NF</v>
          </cell>
        </row>
        <row r="122">
          <cell r="B122" t="str">
            <v>PLT-002</v>
          </cell>
          <cell r="C122" t="str">
            <v>AMERICAN CRANE 999C</v>
          </cell>
          <cell r="D122" t="str">
            <v>NF</v>
          </cell>
          <cell r="E122" t="str">
            <v>NF</v>
          </cell>
          <cell r="F122" t="str">
            <v>NF</v>
          </cell>
          <cell r="G122" t="str">
            <v>NF</v>
          </cell>
          <cell r="H122" t="str">
            <v>NF</v>
          </cell>
          <cell r="I122" t="str">
            <v>NF</v>
          </cell>
          <cell r="J122" t="str">
            <v>NF</v>
          </cell>
          <cell r="K122" t="str">
            <v>NF</v>
          </cell>
          <cell r="L122" t="str">
            <v>NF</v>
          </cell>
          <cell r="M122" t="str">
            <v>NF</v>
          </cell>
          <cell r="N122" t="str">
            <v>NF</v>
          </cell>
          <cell r="O122" t="str">
            <v>NF</v>
          </cell>
        </row>
        <row r="123">
          <cell r="B123" t="str">
            <v>PLT-003</v>
          </cell>
          <cell r="C123" t="str">
            <v>AMERICAN CRANE 5299 - ASL 01</v>
          </cell>
          <cell r="D123" t="str">
            <v>NF</v>
          </cell>
          <cell r="E123" t="str">
            <v>NF</v>
          </cell>
          <cell r="F123" t="str">
            <v>NF</v>
          </cell>
          <cell r="G123" t="str">
            <v>NF</v>
          </cell>
          <cell r="H123" t="str">
            <v>NF</v>
          </cell>
          <cell r="I123" t="str">
            <v>NF</v>
          </cell>
          <cell r="J123" t="str">
            <v>NF</v>
          </cell>
          <cell r="K123" t="str">
            <v>NF</v>
          </cell>
          <cell r="L123" t="str">
            <v>NF</v>
          </cell>
          <cell r="M123" t="str">
            <v>NF</v>
          </cell>
          <cell r="N123" t="str">
            <v>NF</v>
          </cell>
          <cell r="O123" t="str">
            <v>NF</v>
          </cell>
        </row>
        <row r="124">
          <cell r="B124" t="str">
            <v>PLT-004</v>
          </cell>
          <cell r="C124" t="str">
            <v>LIEBHERR CRANE HS873HD - ASL 10</v>
          </cell>
          <cell r="D124" t="str">
            <v>NF</v>
          </cell>
          <cell r="E124" t="str">
            <v>NF</v>
          </cell>
          <cell r="F124" t="str">
            <v>NF</v>
          </cell>
          <cell r="G124" t="str">
            <v>NF</v>
          </cell>
          <cell r="H124" t="str">
            <v>NF</v>
          </cell>
          <cell r="I124" t="str">
            <v>NF</v>
          </cell>
          <cell r="J124" t="str">
            <v>NF</v>
          </cell>
          <cell r="K124" t="str">
            <v>NF</v>
          </cell>
          <cell r="L124" t="str">
            <v>NF</v>
          </cell>
          <cell r="M124" t="str">
            <v>NF</v>
          </cell>
          <cell r="N124" t="str">
            <v>NF</v>
          </cell>
          <cell r="O124" t="str">
            <v>NF</v>
          </cell>
        </row>
        <row r="125">
          <cell r="B125" t="str">
            <v>PLT-005</v>
          </cell>
          <cell r="C125" t="str">
            <v>LIEBHERR CRANE HS873HD - ASL 9</v>
          </cell>
          <cell r="D125" t="str">
            <v>NF</v>
          </cell>
          <cell r="E125" t="str">
            <v>NF</v>
          </cell>
          <cell r="F125" t="str">
            <v>NF</v>
          </cell>
          <cell r="G125" t="str">
            <v>NF</v>
          </cell>
          <cell r="H125" t="str">
            <v>NF</v>
          </cell>
          <cell r="I125" t="str">
            <v>NF</v>
          </cell>
          <cell r="J125" t="str">
            <v>NF</v>
          </cell>
          <cell r="K125" t="str">
            <v>NF</v>
          </cell>
          <cell r="L125" t="str">
            <v>NF</v>
          </cell>
          <cell r="M125" t="str">
            <v>NF</v>
          </cell>
          <cell r="N125" t="str">
            <v>NF</v>
          </cell>
          <cell r="O125" t="str">
            <v>NF</v>
          </cell>
        </row>
        <row r="126">
          <cell r="B126" t="str">
            <v>PLT-006</v>
          </cell>
          <cell r="C126" t="str">
            <v>ACCOMODATION CONTAINER</v>
          </cell>
          <cell r="D126" t="str">
            <v>NF</v>
          </cell>
          <cell r="E126" t="str">
            <v>NF</v>
          </cell>
          <cell r="F126" t="str">
            <v>NF</v>
          </cell>
          <cell r="G126" t="str">
            <v>NF</v>
          </cell>
          <cell r="H126" t="str">
            <v>NF</v>
          </cell>
          <cell r="I126" t="str">
            <v>NF</v>
          </cell>
          <cell r="J126" t="str">
            <v>NF</v>
          </cell>
          <cell r="K126" t="str">
            <v>NF</v>
          </cell>
          <cell r="L126" t="str">
            <v>NF</v>
          </cell>
          <cell r="M126" t="str">
            <v>NF</v>
          </cell>
          <cell r="N126" t="str">
            <v>NF</v>
          </cell>
          <cell r="O126" t="str">
            <v>NF</v>
          </cell>
        </row>
        <row r="127">
          <cell r="B127" t="str">
            <v>PLT-007</v>
          </cell>
          <cell r="C127" t="str">
            <v>BUCKET CLAMSHELL</v>
          </cell>
          <cell r="D127" t="str">
            <v>NF</v>
          </cell>
          <cell r="E127" t="str">
            <v>NF</v>
          </cell>
          <cell r="F127" t="str">
            <v>NF</v>
          </cell>
          <cell r="G127" t="str">
            <v>NF</v>
          </cell>
          <cell r="H127" t="str">
            <v>NF</v>
          </cell>
          <cell r="I127" t="str">
            <v>NF</v>
          </cell>
          <cell r="J127" t="str">
            <v>NF</v>
          </cell>
          <cell r="K127" t="str">
            <v>NF</v>
          </cell>
          <cell r="L127" t="str">
            <v>NF</v>
          </cell>
          <cell r="M127" t="str">
            <v>NF</v>
          </cell>
          <cell r="N127" t="str">
            <v>NF</v>
          </cell>
          <cell r="O127" t="str">
            <v>NF</v>
          </cell>
        </row>
        <row r="128">
          <cell r="B128" t="str">
            <v>PLT-008</v>
          </cell>
          <cell r="C128" t="str">
            <v>GENSET 195 KVA</v>
          </cell>
          <cell r="D128" t="str">
            <v>NF</v>
          </cell>
          <cell r="E128" t="str">
            <v>NF</v>
          </cell>
          <cell r="F128" t="str">
            <v>NF</v>
          </cell>
          <cell r="G128" t="str">
            <v>NF</v>
          </cell>
          <cell r="H128" t="str">
            <v>NF</v>
          </cell>
          <cell r="I128" t="str">
            <v>NF</v>
          </cell>
          <cell r="J128" t="str">
            <v>NF</v>
          </cell>
          <cell r="K128" t="str">
            <v>NF</v>
          </cell>
          <cell r="L128" t="str">
            <v>NF</v>
          </cell>
          <cell r="M128" t="str">
            <v>NF</v>
          </cell>
          <cell r="N128" t="str">
            <v>NF</v>
          </cell>
          <cell r="O128" t="str">
            <v>NF</v>
          </cell>
        </row>
        <row r="129">
          <cell r="B129" t="str">
            <v>ZZZ-001</v>
          </cell>
          <cell r="C129" t="str">
            <v>Keagenan</v>
          </cell>
          <cell r="D129" t="str">
            <v>NF</v>
          </cell>
          <cell r="E129" t="str">
            <v>NF</v>
          </cell>
          <cell r="F129" t="str">
            <v>NF</v>
          </cell>
          <cell r="G129" t="str">
            <v>NF</v>
          </cell>
          <cell r="H129" t="str">
            <v>NF</v>
          </cell>
          <cell r="I129" t="str">
            <v>NF</v>
          </cell>
          <cell r="J129" t="str">
            <v>NF</v>
          </cell>
          <cell r="K129" t="str">
            <v>NF</v>
          </cell>
          <cell r="L129" t="str">
            <v>NF</v>
          </cell>
          <cell r="M129" t="str">
            <v>NF</v>
          </cell>
          <cell r="N129" t="str">
            <v>NF</v>
          </cell>
          <cell r="O129" t="str">
            <v>NF</v>
          </cell>
        </row>
      </sheetData>
      <sheetData sheetId="1"/>
      <sheetData sheetId="2"/>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pal"/>
      <sheetName val="BPP"/>
      <sheetName val="Rekap"/>
    </sheetNames>
    <sheetDataSet>
      <sheetData sheetId="0">
        <row r="7">
          <cell r="B7" t="str">
            <v>KBM-001</v>
          </cell>
          <cell r="C7" t="str">
            <v>HB. MG XI</v>
          </cell>
          <cell r="D7" t="str">
            <v>FN</v>
          </cell>
          <cell r="E7" t="str">
            <v>FN</v>
          </cell>
          <cell r="F7" t="str">
            <v>FN</v>
          </cell>
          <cell r="G7" t="str">
            <v>FN</v>
          </cell>
          <cell r="H7" t="str">
            <v>FN</v>
          </cell>
          <cell r="I7" t="str">
            <v>FN</v>
          </cell>
          <cell r="J7" t="str">
            <v>FN</v>
          </cell>
          <cell r="K7" t="str">
            <v>FN</v>
          </cell>
          <cell r="L7" t="str">
            <v>FN</v>
          </cell>
          <cell r="M7" t="str">
            <v>FN</v>
          </cell>
          <cell r="N7" t="str">
            <v>FN</v>
          </cell>
          <cell r="O7" t="str">
            <v>FN</v>
          </cell>
        </row>
        <row r="8">
          <cell r="B8" t="str">
            <v>KBM-002</v>
          </cell>
          <cell r="C8" t="str">
            <v>BG. Valiant Mariner</v>
          </cell>
          <cell r="D8" t="str">
            <v>FN</v>
          </cell>
          <cell r="E8" t="str">
            <v>FN</v>
          </cell>
          <cell r="F8" t="str">
            <v>FN</v>
          </cell>
          <cell r="G8" t="str">
            <v>FN</v>
          </cell>
          <cell r="H8" t="str">
            <v>FN</v>
          </cell>
          <cell r="I8" t="str">
            <v>FN</v>
          </cell>
          <cell r="J8" t="str">
            <v>FN</v>
          </cell>
          <cell r="K8" t="str">
            <v>FN</v>
          </cell>
          <cell r="L8" t="str">
            <v>FN</v>
          </cell>
          <cell r="M8" t="str">
            <v>FN</v>
          </cell>
          <cell r="N8" t="str">
            <v>FN</v>
          </cell>
          <cell r="O8" t="str">
            <v>FN</v>
          </cell>
        </row>
        <row r="9">
          <cell r="B9" t="str">
            <v>KBM-003</v>
          </cell>
          <cell r="C9" t="str">
            <v>CB. ASL 69</v>
          </cell>
          <cell r="D9" t="str">
            <v>NF</v>
          </cell>
          <cell r="E9" t="str">
            <v>NF</v>
          </cell>
          <cell r="F9" t="str">
            <v>NF</v>
          </cell>
          <cell r="G9" t="str">
            <v>NF</v>
          </cell>
          <cell r="H9" t="str">
            <v>NF</v>
          </cell>
          <cell r="I9" t="str">
            <v>NF</v>
          </cell>
          <cell r="J9" t="str">
            <v>NF</v>
          </cell>
          <cell r="K9" t="str">
            <v>NF</v>
          </cell>
          <cell r="L9" t="str">
            <v>NF</v>
          </cell>
          <cell r="M9" t="str">
            <v>NF</v>
          </cell>
          <cell r="N9" t="str">
            <v>NF</v>
          </cell>
          <cell r="O9" t="str">
            <v>NF</v>
          </cell>
        </row>
        <row r="10">
          <cell r="B10" t="str">
            <v>KBM-004</v>
          </cell>
          <cell r="C10" t="str">
            <v>BG. AKT 151</v>
          </cell>
          <cell r="D10" t="str">
            <v>NF</v>
          </cell>
          <cell r="E10" t="str">
            <v>NF</v>
          </cell>
          <cell r="F10" t="str">
            <v>NF</v>
          </cell>
          <cell r="G10" t="str">
            <v>NF</v>
          </cell>
          <cell r="H10" t="str">
            <v>NF</v>
          </cell>
          <cell r="I10" t="str">
            <v>NF</v>
          </cell>
          <cell r="J10" t="str">
            <v>NF</v>
          </cell>
          <cell r="K10" t="str">
            <v>NF</v>
          </cell>
          <cell r="L10" t="str">
            <v>NF</v>
          </cell>
          <cell r="M10" t="str">
            <v>NF</v>
          </cell>
          <cell r="N10" t="str">
            <v>NF</v>
          </cell>
          <cell r="O10" t="str">
            <v>FN</v>
          </cell>
        </row>
        <row r="11">
          <cell r="B11" t="str">
            <v>KBM-005</v>
          </cell>
          <cell r="C11" t="str">
            <v>BG. AKT 153</v>
          </cell>
          <cell r="D11" t="str">
            <v>NF</v>
          </cell>
          <cell r="E11" t="str">
            <v>NF</v>
          </cell>
          <cell r="F11" t="str">
            <v>NF</v>
          </cell>
          <cell r="G11" t="str">
            <v>NF</v>
          </cell>
          <cell r="H11" t="str">
            <v>NF</v>
          </cell>
          <cell r="I11" t="str">
            <v>NF</v>
          </cell>
          <cell r="J11" t="str">
            <v>NF</v>
          </cell>
          <cell r="K11" t="str">
            <v>NF</v>
          </cell>
          <cell r="L11" t="str">
            <v>NF</v>
          </cell>
          <cell r="M11" t="str">
            <v>NF</v>
          </cell>
          <cell r="N11" t="str">
            <v>NF</v>
          </cell>
          <cell r="O11" t="str">
            <v>FN</v>
          </cell>
        </row>
        <row r="12">
          <cell r="B12" t="str">
            <v>KBM-006</v>
          </cell>
          <cell r="C12" t="str">
            <v>HB. ASL Hopper IX</v>
          </cell>
          <cell r="D12" t="str">
            <v>FN</v>
          </cell>
          <cell r="E12" t="str">
            <v>FN</v>
          </cell>
          <cell r="F12" t="str">
            <v>FN</v>
          </cell>
          <cell r="G12" t="str">
            <v>FN</v>
          </cell>
          <cell r="H12" t="str">
            <v>FN</v>
          </cell>
          <cell r="I12" t="str">
            <v>FN</v>
          </cell>
          <cell r="J12" t="str">
            <v>FN</v>
          </cell>
          <cell r="K12" t="str">
            <v>FN</v>
          </cell>
          <cell r="L12" t="str">
            <v>FN</v>
          </cell>
          <cell r="M12" t="str">
            <v>FN</v>
          </cell>
          <cell r="N12" t="str">
            <v>FN</v>
          </cell>
          <cell r="O12" t="str">
            <v>FN</v>
          </cell>
        </row>
        <row r="13">
          <cell r="B13" t="str">
            <v>KBM-007</v>
          </cell>
          <cell r="C13" t="str">
            <v>HB. ASL Hopper X</v>
          </cell>
          <cell r="D13" t="str">
            <v>FN</v>
          </cell>
          <cell r="E13" t="str">
            <v>FN</v>
          </cell>
          <cell r="F13" t="str">
            <v>FN</v>
          </cell>
          <cell r="G13" t="str">
            <v>FN</v>
          </cell>
          <cell r="H13" t="str">
            <v>FN</v>
          </cell>
          <cell r="I13" t="str">
            <v>FN</v>
          </cell>
          <cell r="J13" t="str">
            <v>FN</v>
          </cell>
          <cell r="K13" t="str">
            <v>FN</v>
          </cell>
          <cell r="L13" t="str">
            <v>FN</v>
          </cell>
          <cell r="M13" t="str">
            <v>FN</v>
          </cell>
          <cell r="N13" t="str">
            <v>FN</v>
          </cell>
          <cell r="O13" t="str">
            <v>FN</v>
          </cell>
        </row>
        <row r="14">
          <cell r="B14" t="str">
            <v>KBM-008</v>
          </cell>
          <cell r="C14" t="str">
            <v>HB. Capitol I</v>
          </cell>
          <cell r="D14" t="str">
            <v>FN</v>
          </cell>
          <cell r="E14" t="str">
            <v>FN</v>
          </cell>
          <cell r="F14" t="str">
            <v>FN</v>
          </cell>
          <cell r="G14" t="str">
            <v>FN</v>
          </cell>
          <cell r="H14" t="str">
            <v>FN</v>
          </cell>
          <cell r="I14" t="str">
            <v>FN</v>
          </cell>
          <cell r="J14" t="str">
            <v>FN</v>
          </cell>
          <cell r="K14" t="str">
            <v>FN</v>
          </cell>
          <cell r="L14" t="str">
            <v>FN</v>
          </cell>
          <cell r="M14" t="str">
            <v>FN</v>
          </cell>
          <cell r="N14" t="str">
            <v>FN</v>
          </cell>
          <cell r="O14" t="str">
            <v>FN</v>
          </cell>
        </row>
        <row r="15">
          <cell r="B15" t="str">
            <v>KBM-009</v>
          </cell>
          <cell r="C15" t="str">
            <v>HB. Capitol II</v>
          </cell>
          <cell r="D15" t="str">
            <v>FN</v>
          </cell>
          <cell r="E15" t="str">
            <v>FN</v>
          </cell>
          <cell r="F15" t="str">
            <v>FN</v>
          </cell>
          <cell r="G15" t="str">
            <v>FN</v>
          </cell>
          <cell r="H15" t="str">
            <v>FN</v>
          </cell>
          <cell r="I15" t="str">
            <v>FN</v>
          </cell>
          <cell r="J15" t="str">
            <v>FN</v>
          </cell>
          <cell r="K15" t="str">
            <v>FN</v>
          </cell>
          <cell r="L15" t="str">
            <v>FN</v>
          </cell>
          <cell r="M15" t="str">
            <v>FN</v>
          </cell>
          <cell r="N15" t="str">
            <v>FN</v>
          </cell>
          <cell r="O15" t="str">
            <v>FN</v>
          </cell>
        </row>
        <row r="16">
          <cell r="B16" t="str">
            <v>KBM-010</v>
          </cell>
          <cell r="C16" t="str">
            <v>HB. Capitol III</v>
          </cell>
          <cell r="D16" t="str">
            <v>FN</v>
          </cell>
          <cell r="E16" t="str">
            <v>FN</v>
          </cell>
          <cell r="F16" t="str">
            <v>FN</v>
          </cell>
          <cell r="G16" t="str">
            <v>FN</v>
          </cell>
          <cell r="H16" t="str">
            <v>FN</v>
          </cell>
          <cell r="I16" t="str">
            <v>FN</v>
          </cell>
          <cell r="J16" t="str">
            <v>FN</v>
          </cell>
          <cell r="K16" t="str">
            <v>FN</v>
          </cell>
          <cell r="L16" t="str">
            <v>FN</v>
          </cell>
          <cell r="M16" t="str">
            <v>FN</v>
          </cell>
          <cell r="N16" t="str">
            <v>FN</v>
          </cell>
          <cell r="O16" t="str">
            <v>FN</v>
          </cell>
        </row>
        <row r="17">
          <cell r="B17" t="str">
            <v>KBM-011</v>
          </cell>
          <cell r="C17" t="str">
            <v>HB. Capitol IV</v>
          </cell>
          <cell r="D17" t="str">
            <v>FN</v>
          </cell>
          <cell r="E17" t="str">
            <v>FN</v>
          </cell>
          <cell r="F17" t="str">
            <v>FN</v>
          </cell>
          <cell r="G17" t="str">
            <v>FN</v>
          </cell>
          <cell r="H17" t="str">
            <v>FN</v>
          </cell>
          <cell r="I17" t="str">
            <v>FN</v>
          </cell>
          <cell r="J17" t="str">
            <v>FN</v>
          </cell>
          <cell r="K17" t="str">
            <v>FN</v>
          </cell>
          <cell r="L17" t="str">
            <v>FN</v>
          </cell>
          <cell r="M17" t="str">
            <v>FN</v>
          </cell>
          <cell r="N17" t="str">
            <v>FN</v>
          </cell>
          <cell r="O17" t="str">
            <v>FN</v>
          </cell>
        </row>
        <row r="18">
          <cell r="B18" t="str">
            <v>KBM-012</v>
          </cell>
          <cell r="C18" t="str">
            <v>HB. MG X</v>
          </cell>
          <cell r="D18" t="str">
            <v>FN</v>
          </cell>
          <cell r="E18" t="str">
            <v>FN</v>
          </cell>
          <cell r="F18" t="str">
            <v>FN</v>
          </cell>
          <cell r="G18" t="str">
            <v>FN</v>
          </cell>
          <cell r="H18" t="str">
            <v>FN</v>
          </cell>
          <cell r="I18" t="str">
            <v>FN</v>
          </cell>
          <cell r="J18" t="str">
            <v>FN</v>
          </cell>
          <cell r="K18" t="str">
            <v>FN</v>
          </cell>
          <cell r="L18" t="str">
            <v>FN</v>
          </cell>
          <cell r="M18" t="str">
            <v>FN</v>
          </cell>
          <cell r="N18" t="str">
            <v>FN</v>
          </cell>
          <cell r="O18" t="str">
            <v>FN</v>
          </cell>
        </row>
        <row r="19">
          <cell r="B19" t="str">
            <v>KBM-013</v>
          </cell>
          <cell r="C19" t="str">
            <v>LCT. Berkat Fortuna</v>
          </cell>
          <cell r="D19" t="str">
            <v>FN</v>
          </cell>
          <cell r="E19" t="str">
            <v>FN</v>
          </cell>
          <cell r="F19" t="str">
            <v>FN</v>
          </cell>
          <cell r="G19" t="str">
            <v>FN</v>
          </cell>
          <cell r="H19" t="str">
            <v>FN</v>
          </cell>
          <cell r="I19" t="str">
            <v>FN</v>
          </cell>
          <cell r="J19" t="str">
            <v>FN</v>
          </cell>
          <cell r="K19" t="str">
            <v>FN</v>
          </cell>
          <cell r="L19" t="str">
            <v>FN</v>
          </cell>
          <cell r="M19" t="str">
            <v>FN</v>
          </cell>
          <cell r="N19" t="str">
            <v>FN</v>
          </cell>
          <cell r="O19" t="str">
            <v>FN</v>
          </cell>
        </row>
        <row r="20">
          <cell r="B20" t="str">
            <v>KBM-014</v>
          </cell>
          <cell r="C20" t="str">
            <v>LCT. Cahaya Agung 02</v>
          </cell>
          <cell r="D20" t="str">
            <v>FN</v>
          </cell>
          <cell r="E20" t="str">
            <v>FN</v>
          </cell>
          <cell r="F20" t="str">
            <v>FN</v>
          </cell>
          <cell r="G20" t="str">
            <v>FN</v>
          </cell>
          <cell r="H20" t="str">
            <v>FN</v>
          </cell>
          <cell r="I20" t="str">
            <v>FN</v>
          </cell>
          <cell r="J20" t="str">
            <v>FN</v>
          </cell>
          <cell r="K20" t="str">
            <v>FN</v>
          </cell>
          <cell r="L20" t="str">
            <v>FN</v>
          </cell>
          <cell r="M20" t="str">
            <v>FN</v>
          </cell>
          <cell r="N20" t="str">
            <v>FN</v>
          </cell>
          <cell r="O20" t="str">
            <v>FN</v>
          </cell>
        </row>
        <row r="21">
          <cell r="B21" t="str">
            <v>KBM-015</v>
          </cell>
          <cell r="C21" t="str">
            <v>LCT. Teluk Bontang</v>
          </cell>
          <cell r="D21" t="str">
            <v>FN</v>
          </cell>
          <cell r="E21" t="str">
            <v>FN</v>
          </cell>
          <cell r="F21" t="str">
            <v>FN</v>
          </cell>
          <cell r="G21" t="str">
            <v>FN</v>
          </cell>
          <cell r="H21" t="str">
            <v>FN</v>
          </cell>
          <cell r="I21" t="str">
            <v>FN</v>
          </cell>
          <cell r="J21" t="str">
            <v>FN</v>
          </cell>
          <cell r="K21" t="str">
            <v>FN</v>
          </cell>
          <cell r="L21" t="str">
            <v>FN</v>
          </cell>
          <cell r="M21" t="str">
            <v>FN</v>
          </cell>
          <cell r="N21" t="str">
            <v>FN</v>
          </cell>
          <cell r="O21" t="str">
            <v>FN</v>
          </cell>
        </row>
        <row r="22">
          <cell r="B22" t="str">
            <v>KBM-016</v>
          </cell>
          <cell r="C22" t="str">
            <v>MV. ASL Triaksa</v>
          </cell>
          <cell r="D22" t="str">
            <v>FN</v>
          </cell>
          <cell r="E22" t="str">
            <v>FN</v>
          </cell>
          <cell r="F22" t="str">
            <v>FN</v>
          </cell>
          <cell r="G22" t="str">
            <v>FN</v>
          </cell>
          <cell r="H22" t="str">
            <v>FN</v>
          </cell>
          <cell r="I22" t="str">
            <v>FN</v>
          </cell>
          <cell r="J22" t="str">
            <v>FN</v>
          </cell>
          <cell r="K22" t="str">
            <v>FN</v>
          </cell>
          <cell r="L22" t="str">
            <v>FN</v>
          </cell>
          <cell r="M22" t="str">
            <v>FN</v>
          </cell>
          <cell r="N22" t="str">
            <v>FN</v>
          </cell>
          <cell r="O22" t="str">
            <v>FN</v>
          </cell>
        </row>
        <row r="23">
          <cell r="B23" t="str">
            <v>KBM-017</v>
          </cell>
          <cell r="C23" t="str">
            <v>ST. Aquartic 6</v>
          </cell>
          <cell r="D23" t="str">
            <v>NF</v>
          </cell>
          <cell r="E23" t="str">
            <v>NF</v>
          </cell>
          <cell r="F23" t="str">
            <v>NF</v>
          </cell>
          <cell r="G23" t="str">
            <v>NF</v>
          </cell>
          <cell r="H23" t="str">
            <v>NF</v>
          </cell>
          <cell r="I23" t="str">
            <v>NF</v>
          </cell>
          <cell r="J23" t="str">
            <v>NF</v>
          </cell>
          <cell r="K23" t="str">
            <v>NF</v>
          </cell>
          <cell r="L23" t="str">
            <v>NF</v>
          </cell>
          <cell r="M23" t="str">
            <v>NF</v>
          </cell>
          <cell r="N23" t="str">
            <v>NF</v>
          </cell>
          <cell r="O23" t="str">
            <v>NF</v>
          </cell>
        </row>
        <row r="24">
          <cell r="B24" t="str">
            <v>KBM-018</v>
          </cell>
          <cell r="C24" t="str">
            <v>ST. Aquartic 9</v>
          </cell>
          <cell r="D24" t="str">
            <v>NF</v>
          </cell>
          <cell r="E24" t="str">
            <v>NF</v>
          </cell>
          <cell r="F24" t="str">
            <v>NF</v>
          </cell>
          <cell r="G24" t="str">
            <v>NF</v>
          </cell>
          <cell r="H24" t="str">
            <v>NF</v>
          </cell>
          <cell r="I24" t="str">
            <v>NF</v>
          </cell>
          <cell r="J24" t="str">
            <v>NF</v>
          </cell>
          <cell r="K24" t="str">
            <v>NF</v>
          </cell>
          <cell r="L24" t="str">
            <v>NF</v>
          </cell>
          <cell r="M24" t="str">
            <v>NF</v>
          </cell>
          <cell r="N24" t="str">
            <v>NF</v>
          </cell>
          <cell r="O24" t="str">
            <v>NF</v>
          </cell>
        </row>
        <row r="25">
          <cell r="B25" t="str">
            <v>KBM-019</v>
          </cell>
          <cell r="C25" t="str">
            <v>ST. Mediterania</v>
          </cell>
          <cell r="D25" t="str">
            <v>NF</v>
          </cell>
          <cell r="E25" t="str">
            <v>NF</v>
          </cell>
          <cell r="F25" t="str">
            <v>NF</v>
          </cell>
          <cell r="G25" t="str">
            <v>NF</v>
          </cell>
          <cell r="H25" t="str">
            <v>NF</v>
          </cell>
          <cell r="I25" t="str">
            <v>NF</v>
          </cell>
          <cell r="J25" t="str">
            <v>NF</v>
          </cell>
          <cell r="K25" t="str">
            <v>NF</v>
          </cell>
          <cell r="L25" t="str">
            <v>NF</v>
          </cell>
          <cell r="M25" t="str">
            <v>NF</v>
          </cell>
          <cell r="N25" t="str">
            <v>NF</v>
          </cell>
          <cell r="O25" t="str">
            <v>NF</v>
          </cell>
        </row>
        <row r="26">
          <cell r="B26" t="str">
            <v>KBM-020</v>
          </cell>
          <cell r="C26" t="str">
            <v>ST. Sebatik</v>
          </cell>
          <cell r="D26" t="str">
            <v>NF</v>
          </cell>
          <cell r="E26" t="str">
            <v>NF</v>
          </cell>
          <cell r="F26" t="str">
            <v>NF</v>
          </cell>
          <cell r="G26" t="str">
            <v>NF</v>
          </cell>
          <cell r="H26" t="str">
            <v>NF</v>
          </cell>
          <cell r="I26" t="str">
            <v>NF</v>
          </cell>
          <cell r="J26" t="str">
            <v>NF</v>
          </cell>
          <cell r="K26" t="str">
            <v>NF</v>
          </cell>
          <cell r="L26" t="str">
            <v>NF</v>
          </cell>
          <cell r="M26" t="str">
            <v>NF</v>
          </cell>
          <cell r="N26" t="str">
            <v>NF</v>
          </cell>
          <cell r="O26" t="str">
            <v>NF</v>
          </cell>
        </row>
        <row r="27">
          <cell r="B27" t="str">
            <v>KBM-021</v>
          </cell>
          <cell r="C27" t="str">
            <v>TB. ASL Mulia</v>
          </cell>
          <cell r="D27" t="str">
            <v>FN</v>
          </cell>
          <cell r="E27" t="str">
            <v>FN</v>
          </cell>
          <cell r="F27" t="str">
            <v>FN</v>
          </cell>
          <cell r="G27" t="str">
            <v>FN</v>
          </cell>
          <cell r="H27" t="str">
            <v>FN</v>
          </cell>
          <cell r="I27" t="str">
            <v>FN</v>
          </cell>
          <cell r="J27" t="str">
            <v>FN</v>
          </cell>
          <cell r="K27" t="str">
            <v>FN</v>
          </cell>
          <cell r="L27" t="str">
            <v>FN</v>
          </cell>
          <cell r="M27" t="str">
            <v>FN</v>
          </cell>
          <cell r="N27" t="str">
            <v>FN</v>
          </cell>
          <cell r="O27" t="str">
            <v>FN</v>
          </cell>
        </row>
        <row r="28">
          <cell r="B28" t="str">
            <v>KBM-022</v>
          </cell>
          <cell r="C28" t="str">
            <v>TB. Logindo Mighty</v>
          </cell>
          <cell r="D28" t="str">
            <v>FN</v>
          </cell>
          <cell r="E28" t="str">
            <v>FN</v>
          </cell>
          <cell r="F28" t="str">
            <v>FN</v>
          </cell>
          <cell r="G28" t="str">
            <v>FN</v>
          </cell>
          <cell r="H28" t="str">
            <v>FN</v>
          </cell>
          <cell r="I28" t="str">
            <v>FN</v>
          </cell>
          <cell r="J28" t="str">
            <v>FN</v>
          </cell>
          <cell r="K28" t="str">
            <v>FN</v>
          </cell>
          <cell r="L28" t="str">
            <v>FN</v>
          </cell>
          <cell r="M28" t="str">
            <v>FN</v>
          </cell>
          <cell r="N28" t="str">
            <v>FN</v>
          </cell>
          <cell r="O28" t="str">
            <v>FN</v>
          </cell>
        </row>
        <row r="29">
          <cell r="B29" t="str">
            <v>KBM-023</v>
          </cell>
          <cell r="C29" t="str">
            <v>TB. Setia Makmur II</v>
          </cell>
          <cell r="D29" t="str">
            <v>NF</v>
          </cell>
          <cell r="E29" t="str">
            <v>NF</v>
          </cell>
          <cell r="F29" t="str">
            <v>NF</v>
          </cell>
          <cell r="G29" t="str">
            <v>NF</v>
          </cell>
          <cell r="H29" t="str">
            <v>NF</v>
          </cell>
          <cell r="I29" t="str">
            <v>NF</v>
          </cell>
          <cell r="J29" t="str">
            <v>NF</v>
          </cell>
          <cell r="K29" t="str">
            <v>NF</v>
          </cell>
          <cell r="L29" t="str">
            <v>NF</v>
          </cell>
          <cell r="M29" t="str">
            <v>NF</v>
          </cell>
          <cell r="N29" t="str">
            <v>NF</v>
          </cell>
          <cell r="O29" t="str">
            <v>NF</v>
          </cell>
        </row>
        <row r="30">
          <cell r="B30" t="str">
            <v>KBM-024</v>
          </cell>
          <cell r="C30" t="str">
            <v>TB. Setia Makmur III</v>
          </cell>
          <cell r="D30" t="str">
            <v>NF</v>
          </cell>
          <cell r="E30" t="str">
            <v>NF</v>
          </cell>
          <cell r="F30" t="str">
            <v>NF</v>
          </cell>
          <cell r="G30" t="str">
            <v>NF</v>
          </cell>
          <cell r="H30" t="str">
            <v>NF</v>
          </cell>
          <cell r="I30" t="str">
            <v>NF</v>
          </cell>
          <cell r="J30" t="str">
            <v>NF</v>
          </cell>
          <cell r="K30" t="str">
            <v>NF</v>
          </cell>
          <cell r="L30" t="str">
            <v>NF</v>
          </cell>
          <cell r="M30" t="str">
            <v>NF</v>
          </cell>
          <cell r="N30" t="str">
            <v>NF</v>
          </cell>
          <cell r="O30" t="str">
            <v>NF</v>
          </cell>
        </row>
        <row r="31">
          <cell r="B31" t="str">
            <v>KBM-025</v>
          </cell>
          <cell r="C31" t="str">
            <v>TB. Setia Makmur V</v>
          </cell>
          <cell r="D31" t="str">
            <v>NF</v>
          </cell>
          <cell r="E31" t="str">
            <v>NF</v>
          </cell>
          <cell r="F31" t="str">
            <v>NF</v>
          </cell>
          <cell r="G31" t="str">
            <v>NF</v>
          </cell>
          <cell r="H31" t="str">
            <v>NF</v>
          </cell>
          <cell r="I31" t="str">
            <v>NF</v>
          </cell>
          <cell r="J31" t="str">
            <v>NF</v>
          </cell>
          <cell r="K31" t="str">
            <v>NF</v>
          </cell>
          <cell r="L31" t="str">
            <v>NF</v>
          </cell>
          <cell r="M31" t="str">
            <v>NF</v>
          </cell>
          <cell r="N31" t="str">
            <v>NF</v>
          </cell>
          <cell r="O31" t="str">
            <v>NF</v>
          </cell>
        </row>
        <row r="32">
          <cell r="B32" t="str">
            <v>KBM-026</v>
          </cell>
          <cell r="C32" t="str">
            <v>BG. AKT 232</v>
          </cell>
          <cell r="D32" t="str">
            <v>NF</v>
          </cell>
          <cell r="E32" t="str">
            <v>NF</v>
          </cell>
          <cell r="F32" t="str">
            <v>NF</v>
          </cell>
          <cell r="G32" t="str">
            <v>NF</v>
          </cell>
          <cell r="H32" t="str">
            <v>NF</v>
          </cell>
          <cell r="I32" t="str">
            <v>NF</v>
          </cell>
          <cell r="J32" t="str">
            <v>NF</v>
          </cell>
          <cell r="K32" t="str">
            <v>NF</v>
          </cell>
          <cell r="L32" t="str">
            <v>NF</v>
          </cell>
          <cell r="M32" t="str">
            <v>NF</v>
          </cell>
          <cell r="N32" t="str">
            <v>NF</v>
          </cell>
          <cell r="O32" t="str">
            <v>NF</v>
          </cell>
        </row>
        <row r="33">
          <cell r="B33" t="str">
            <v>KBM-027</v>
          </cell>
          <cell r="C33" t="str">
            <v>LCT. Berkat Karunia 88</v>
          </cell>
          <cell r="D33" t="str">
            <v>FN</v>
          </cell>
          <cell r="E33" t="str">
            <v>FN</v>
          </cell>
          <cell r="F33" t="str">
            <v>FN</v>
          </cell>
          <cell r="G33" t="str">
            <v>FN</v>
          </cell>
          <cell r="H33" t="str">
            <v>FN</v>
          </cell>
          <cell r="I33" t="str">
            <v>FN</v>
          </cell>
          <cell r="J33" t="str">
            <v>FN</v>
          </cell>
          <cell r="K33" t="str">
            <v>FN</v>
          </cell>
          <cell r="L33" t="str">
            <v>FN</v>
          </cell>
          <cell r="M33" t="str">
            <v>FN</v>
          </cell>
          <cell r="N33" t="str">
            <v>FN</v>
          </cell>
          <cell r="O33" t="str">
            <v>FN</v>
          </cell>
        </row>
        <row r="34">
          <cell r="B34" t="str">
            <v>KBM-028</v>
          </cell>
          <cell r="C34" t="str">
            <v>LCT. Total IV</v>
          </cell>
          <cell r="D34" t="str">
            <v>FN</v>
          </cell>
          <cell r="E34" t="str">
            <v>FN</v>
          </cell>
          <cell r="F34" t="str">
            <v>FN</v>
          </cell>
          <cell r="G34" t="str">
            <v>FN</v>
          </cell>
          <cell r="H34" t="str">
            <v>FN</v>
          </cell>
          <cell r="I34" t="str">
            <v>FN</v>
          </cell>
          <cell r="J34" t="str">
            <v>FN</v>
          </cell>
          <cell r="K34" t="str">
            <v>FN</v>
          </cell>
          <cell r="L34" t="str">
            <v>FN</v>
          </cell>
          <cell r="M34" t="str">
            <v>FN</v>
          </cell>
          <cell r="N34" t="str">
            <v>FN</v>
          </cell>
          <cell r="O34" t="str">
            <v>FN</v>
          </cell>
        </row>
        <row r="35">
          <cell r="B35" t="str">
            <v>KBM-029</v>
          </cell>
          <cell r="C35" t="str">
            <v>BG. Capitol 1801</v>
          </cell>
          <cell r="D35" t="str">
            <v>FN</v>
          </cell>
          <cell r="E35" t="str">
            <v>FN</v>
          </cell>
          <cell r="F35" t="str">
            <v>FN</v>
          </cell>
          <cell r="G35" t="str">
            <v>FN</v>
          </cell>
          <cell r="H35" t="str">
            <v>FN</v>
          </cell>
          <cell r="I35" t="str">
            <v>FN</v>
          </cell>
          <cell r="J35" t="str">
            <v>FN</v>
          </cell>
          <cell r="K35" t="str">
            <v>FN</v>
          </cell>
          <cell r="L35" t="str">
            <v>FN</v>
          </cell>
          <cell r="M35" t="str">
            <v>FN</v>
          </cell>
          <cell r="N35" t="str">
            <v>FN</v>
          </cell>
          <cell r="O35" t="str">
            <v>FN</v>
          </cell>
        </row>
        <row r="36">
          <cell r="B36" t="str">
            <v>KMB-27</v>
          </cell>
          <cell r="C36" t="str">
            <v>LCT. Total IV</v>
          </cell>
          <cell r="D36" t="str">
            <v>FN</v>
          </cell>
          <cell r="E36" t="str">
            <v>FN</v>
          </cell>
          <cell r="F36" t="str">
            <v>FN</v>
          </cell>
          <cell r="G36" t="str">
            <v>FN</v>
          </cell>
          <cell r="H36" t="str">
            <v>FN</v>
          </cell>
          <cell r="I36" t="str">
            <v>FN</v>
          </cell>
          <cell r="J36" t="str">
            <v>FN</v>
          </cell>
          <cell r="K36" t="str">
            <v>FN</v>
          </cell>
          <cell r="L36" t="str">
            <v>FN</v>
          </cell>
          <cell r="M36" t="str">
            <v>FN</v>
          </cell>
          <cell r="N36" t="str">
            <v>FN</v>
          </cell>
          <cell r="O36" t="str">
            <v>FN</v>
          </cell>
        </row>
        <row r="37">
          <cell r="B37" t="str">
            <v>KMB-28</v>
          </cell>
          <cell r="C37" t="str">
            <v>LCT. Berkat Karunia 88</v>
          </cell>
          <cell r="D37" t="str">
            <v>FN</v>
          </cell>
          <cell r="E37" t="str">
            <v>FN</v>
          </cell>
          <cell r="F37" t="str">
            <v>FN</v>
          </cell>
          <cell r="G37" t="str">
            <v>FN</v>
          </cell>
          <cell r="H37" t="str">
            <v>FN</v>
          </cell>
          <cell r="I37" t="str">
            <v>FN</v>
          </cell>
          <cell r="J37" t="str">
            <v>FN</v>
          </cell>
          <cell r="K37" t="str">
            <v>FN</v>
          </cell>
          <cell r="L37" t="str">
            <v>FN</v>
          </cell>
          <cell r="M37" t="str">
            <v>FN</v>
          </cell>
          <cell r="N37" t="str">
            <v>FN</v>
          </cell>
          <cell r="O37" t="str">
            <v>FN</v>
          </cell>
        </row>
        <row r="38">
          <cell r="B38" t="str">
            <v>KMB-29</v>
          </cell>
          <cell r="C38" t="str">
            <v>BG. Capitol 1801</v>
          </cell>
          <cell r="D38" t="str">
            <v>FN</v>
          </cell>
          <cell r="E38" t="str">
            <v>FN</v>
          </cell>
          <cell r="F38" t="str">
            <v>FN</v>
          </cell>
          <cell r="G38" t="str">
            <v>FN</v>
          </cell>
          <cell r="H38" t="str">
            <v>FN</v>
          </cell>
          <cell r="I38" t="str">
            <v>FN</v>
          </cell>
          <cell r="J38" t="str">
            <v>FN</v>
          </cell>
          <cell r="K38" t="str">
            <v>FN</v>
          </cell>
          <cell r="L38" t="str">
            <v>FN</v>
          </cell>
          <cell r="M38" t="str">
            <v>FN</v>
          </cell>
          <cell r="N38" t="str">
            <v>FN</v>
          </cell>
          <cell r="O38" t="str">
            <v>FN</v>
          </cell>
        </row>
        <row r="39">
          <cell r="B39" t="str">
            <v>KP-0001</v>
          </cell>
          <cell r="C39" t="str">
            <v>Karyawan Kantor</v>
          </cell>
          <cell r="D39" t="str">
            <v>NF</v>
          </cell>
          <cell r="E39" t="str">
            <v>NF</v>
          </cell>
          <cell r="F39" t="str">
            <v>NF</v>
          </cell>
          <cell r="G39" t="str">
            <v>NF</v>
          </cell>
          <cell r="H39" t="str">
            <v>NF</v>
          </cell>
          <cell r="I39" t="str">
            <v>NF</v>
          </cell>
          <cell r="J39" t="str">
            <v>NF</v>
          </cell>
          <cell r="K39" t="str">
            <v>NF</v>
          </cell>
          <cell r="L39" t="str">
            <v>NF</v>
          </cell>
          <cell r="M39" t="str">
            <v>NF</v>
          </cell>
          <cell r="N39" t="str">
            <v>NF</v>
          </cell>
          <cell r="O39" t="str">
            <v>NF</v>
          </cell>
        </row>
        <row r="40">
          <cell r="B40" t="str">
            <v>KP-0002</v>
          </cell>
          <cell r="C40" t="str">
            <v>BG. WHORTY MARINER II</v>
          </cell>
          <cell r="D40" t="str">
            <v>NF</v>
          </cell>
          <cell r="E40" t="str">
            <v>NF</v>
          </cell>
          <cell r="F40" t="str">
            <v>NF</v>
          </cell>
          <cell r="G40" t="str">
            <v>NF</v>
          </cell>
          <cell r="H40" t="str">
            <v>NF</v>
          </cell>
          <cell r="I40" t="str">
            <v>NF</v>
          </cell>
          <cell r="J40" t="str">
            <v>NF</v>
          </cell>
          <cell r="K40" t="str">
            <v>NF</v>
          </cell>
          <cell r="L40" t="str">
            <v>NF</v>
          </cell>
          <cell r="M40" t="str">
            <v>NF</v>
          </cell>
          <cell r="N40" t="str">
            <v>NF</v>
          </cell>
          <cell r="O40" t="str">
            <v>NF</v>
          </cell>
        </row>
        <row r="41">
          <cell r="B41" t="str">
            <v>KP-0003</v>
          </cell>
          <cell r="C41" t="str">
            <v>BG. ASL 19</v>
          </cell>
          <cell r="D41" t="str">
            <v>NF</v>
          </cell>
          <cell r="E41" t="str">
            <v>NF</v>
          </cell>
          <cell r="F41" t="str">
            <v>NF</v>
          </cell>
          <cell r="G41" t="str">
            <v>NF</v>
          </cell>
          <cell r="H41" t="str">
            <v>NF</v>
          </cell>
          <cell r="I41" t="str">
            <v>NF</v>
          </cell>
          <cell r="J41" t="str">
            <v>NF</v>
          </cell>
          <cell r="K41" t="str">
            <v>NF</v>
          </cell>
          <cell r="L41" t="str">
            <v>NF</v>
          </cell>
          <cell r="M41" t="str">
            <v>NF</v>
          </cell>
          <cell r="N41" t="str">
            <v>NF</v>
          </cell>
          <cell r="O41" t="str">
            <v>NF</v>
          </cell>
        </row>
        <row r="42">
          <cell r="B42" t="str">
            <v>KP-0004</v>
          </cell>
          <cell r="C42" t="str">
            <v>AMERICAN CRANE 999C - ASL 03</v>
          </cell>
          <cell r="D42" t="str">
            <v>NF</v>
          </cell>
          <cell r="E42" t="str">
            <v>NF</v>
          </cell>
          <cell r="F42" t="str">
            <v>NF</v>
          </cell>
          <cell r="G42" t="str">
            <v>NF</v>
          </cell>
          <cell r="H42" t="str">
            <v>NF</v>
          </cell>
          <cell r="I42" t="str">
            <v>NF</v>
          </cell>
          <cell r="J42" t="str">
            <v>NF</v>
          </cell>
          <cell r="K42" t="str">
            <v>NF</v>
          </cell>
          <cell r="L42" t="str">
            <v>NF</v>
          </cell>
          <cell r="M42" t="str">
            <v>NF</v>
          </cell>
          <cell r="N42" t="str">
            <v>NF</v>
          </cell>
          <cell r="O42" t="str">
            <v>NF</v>
          </cell>
        </row>
        <row r="43">
          <cell r="B43" t="str">
            <v>KP-0005</v>
          </cell>
          <cell r="C43" t="str">
            <v>AMERICAN CRANE 9260 - ASL 12</v>
          </cell>
          <cell r="D43" t="str">
            <v>NF</v>
          </cell>
          <cell r="E43" t="str">
            <v>NF</v>
          </cell>
          <cell r="F43" t="str">
            <v>NF</v>
          </cell>
          <cell r="G43" t="str">
            <v>NF</v>
          </cell>
          <cell r="H43" t="str">
            <v>NF</v>
          </cell>
          <cell r="I43" t="str">
            <v>NF</v>
          </cell>
          <cell r="J43" t="str">
            <v>NF</v>
          </cell>
          <cell r="K43" t="str">
            <v>NF</v>
          </cell>
          <cell r="L43" t="str">
            <v>NF</v>
          </cell>
          <cell r="M43" t="str">
            <v>NF</v>
          </cell>
          <cell r="N43" t="str">
            <v>NF</v>
          </cell>
          <cell r="O43" t="str">
            <v>NF</v>
          </cell>
        </row>
        <row r="44">
          <cell r="B44" t="str">
            <v>KP-0006</v>
          </cell>
          <cell r="C44" t="str">
            <v>HB. ASL PRIMA VII</v>
          </cell>
          <cell r="D44" t="str">
            <v>FN</v>
          </cell>
          <cell r="E44" t="str">
            <v>FN</v>
          </cell>
          <cell r="F44" t="str">
            <v>FN</v>
          </cell>
          <cell r="G44" t="str">
            <v>FN</v>
          </cell>
          <cell r="H44" t="str">
            <v>FN</v>
          </cell>
          <cell r="I44" t="str">
            <v>FN</v>
          </cell>
          <cell r="J44" t="str">
            <v>FN</v>
          </cell>
          <cell r="K44" t="str">
            <v>FN</v>
          </cell>
          <cell r="L44" t="str">
            <v>FN</v>
          </cell>
          <cell r="M44" t="str">
            <v>FN</v>
          </cell>
          <cell r="N44" t="str">
            <v>FN</v>
          </cell>
          <cell r="O44" t="str">
            <v>FN</v>
          </cell>
        </row>
        <row r="45">
          <cell r="B45" t="str">
            <v>KP-0007</v>
          </cell>
          <cell r="C45" t="str">
            <v>HB. ASL PRIMA VIII</v>
          </cell>
          <cell r="D45" t="str">
            <v>NF</v>
          </cell>
          <cell r="E45" t="str">
            <v>NF</v>
          </cell>
          <cell r="F45" t="str">
            <v>NF</v>
          </cell>
          <cell r="G45" t="str">
            <v>NF</v>
          </cell>
          <cell r="H45" t="str">
            <v>NF</v>
          </cell>
          <cell r="I45" t="str">
            <v>NF</v>
          </cell>
          <cell r="J45" t="str">
            <v>NF</v>
          </cell>
          <cell r="K45" t="str">
            <v>NF</v>
          </cell>
          <cell r="L45" t="str">
            <v>NF</v>
          </cell>
          <cell r="M45" t="str">
            <v>NF</v>
          </cell>
          <cell r="N45" t="str">
            <v>NF</v>
          </cell>
          <cell r="O45" t="str">
            <v>NF</v>
          </cell>
        </row>
        <row r="46">
          <cell r="B46" t="str">
            <v>KP-0008</v>
          </cell>
          <cell r="C46" t="str">
            <v>CB. ASL 28</v>
          </cell>
          <cell r="D46" t="str">
            <v>FN</v>
          </cell>
          <cell r="E46" t="str">
            <v>FN</v>
          </cell>
          <cell r="F46" t="str">
            <v>FN</v>
          </cell>
          <cell r="G46" t="str">
            <v>FN</v>
          </cell>
          <cell r="H46" t="str">
            <v>FN</v>
          </cell>
          <cell r="I46" t="str">
            <v>FN</v>
          </cell>
          <cell r="J46" t="str">
            <v>FN</v>
          </cell>
          <cell r="K46" t="str">
            <v>FN</v>
          </cell>
          <cell r="L46" t="str">
            <v>FN</v>
          </cell>
          <cell r="M46" t="str">
            <v>FN</v>
          </cell>
          <cell r="N46" t="str">
            <v>FN</v>
          </cell>
          <cell r="O46" t="str">
            <v>FN</v>
          </cell>
        </row>
        <row r="47">
          <cell r="B47" t="str">
            <v>KP-0009</v>
          </cell>
          <cell r="C47" t="str">
            <v>BG. ASL IX</v>
          </cell>
          <cell r="D47" t="str">
            <v>NF</v>
          </cell>
          <cell r="E47" t="str">
            <v>NF</v>
          </cell>
          <cell r="F47" t="str">
            <v>NF</v>
          </cell>
          <cell r="G47" t="str">
            <v>NF</v>
          </cell>
          <cell r="H47" t="str">
            <v>NF</v>
          </cell>
          <cell r="I47" t="str">
            <v>NF</v>
          </cell>
          <cell r="J47" t="str">
            <v>NF</v>
          </cell>
          <cell r="K47" t="str">
            <v>NF</v>
          </cell>
          <cell r="L47" t="str">
            <v>NF</v>
          </cell>
          <cell r="M47" t="str">
            <v>NF</v>
          </cell>
          <cell r="N47" t="str">
            <v>NF</v>
          </cell>
          <cell r="O47" t="str">
            <v>NF</v>
          </cell>
        </row>
        <row r="48">
          <cell r="B48" t="str">
            <v>KP-0010</v>
          </cell>
          <cell r="C48" t="str">
            <v>BG. ASL 37</v>
          </cell>
          <cell r="D48" t="str">
            <v>NF</v>
          </cell>
          <cell r="E48" t="str">
            <v>NF</v>
          </cell>
          <cell r="F48" t="str">
            <v>NF</v>
          </cell>
          <cell r="G48" t="str">
            <v>NF</v>
          </cell>
          <cell r="H48" t="str">
            <v>NF</v>
          </cell>
          <cell r="I48" t="str">
            <v>NF</v>
          </cell>
          <cell r="J48" t="str">
            <v>NF</v>
          </cell>
          <cell r="K48" t="str">
            <v>NF</v>
          </cell>
          <cell r="L48" t="str">
            <v>NF</v>
          </cell>
          <cell r="M48" t="str">
            <v>NF</v>
          </cell>
          <cell r="N48" t="str">
            <v>NF</v>
          </cell>
          <cell r="O48" t="str">
            <v>NF</v>
          </cell>
        </row>
        <row r="49">
          <cell r="B49" t="str">
            <v>KP-0011</v>
          </cell>
          <cell r="C49" t="str">
            <v>AMERICAN CRANE 5299 - ASL 01</v>
          </cell>
          <cell r="D49" t="str">
            <v>NF</v>
          </cell>
          <cell r="E49" t="str">
            <v>NF</v>
          </cell>
          <cell r="F49" t="str">
            <v>NF</v>
          </cell>
          <cell r="G49" t="str">
            <v>NF</v>
          </cell>
          <cell r="H49" t="str">
            <v>NF</v>
          </cell>
          <cell r="I49" t="str">
            <v>NF</v>
          </cell>
          <cell r="J49" t="str">
            <v>NF</v>
          </cell>
          <cell r="K49" t="str">
            <v>NF</v>
          </cell>
          <cell r="L49" t="str">
            <v>NF</v>
          </cell>
          <cell r="M49" t="str">
            <v>NF</v>
          </cell>
          <cell r="N49" t="str">
            <v>NF</v>
          </cell>
          <cell r="O49" t="str">
            <v>NF</v>
          </cell>
        </row>
        <row r="50">
          <cell r="B50" t="str">
            <v>KP-0012</v>
          </cell>
          <cell r="C50" t="str">
            <v>HB. TMN III EX DOOR I</v>
          </cell>
          <cell r="D50" t="str">
            <v>NF</v>
          </cell>
          <cell r="E50" t="str">
            <v>NF</v>
          </cell>
          <cell r="F50" t="str">
            <v>NF</v>
          </cell>
          <cell r="G50" t="str">
            <v>NF</v>
          </cell>
          <cell r="H50" t="str">
            <v>NF</v>
          </cell>
          <cell r="I50" t="str">
            <v>NF</v>
          </cell>
          <cell r="J50" t="str">
            <v>NF</v>
          </cell>
          <cell r="K50" t="str">
            <v>NF</v>
          </cell>
          <cell r="L50" t="str">
            <v>NF</v>
          </cell>
          <cell r="M50" t="str">
            <v>NF</v>
          </cell>
          <cell r="N50" t="str">
            <v>NF</v>
          </cell>
          <cell r="O50" t="str">
            <v>NF</v>
          </cell>
        </row>
        <row r="51">
          <cell r="B51" t="str">
            <v>KP-0013</v>
          </cell>
          <cell r="C51" t="str">
            <v>HB. TMN IV EX DOOR IV</v>
          </cell>
          <cell r="D51" t="str">
            <v>NF</v>
          </cell>
          <cell r="E51" t="str">
            <v>NF</v>
          </cell>
          <cell r="F51" t="str">
            <v>NF</v>
          </cell>
          <cell r="G51" t="str">
            <v>NF</v>
          </cell>
          <cell r="H51" t="str">
            <v>NF</v>
          </cell>
          <cell r="I51" t="str">
            <v>NF</v>
          </cell>
          <cell r="J51" t="str">
            <v>NF</v>
          </cell>
          <cell r="K51" t="str">
            <v>NF</v>
          </cell>
          <cell r="L51" t="str">
            <v>NF</v>
          </cell>
          <cell r="M51" t="str">
            <v>NF</v>
          </cell>
          <cell r="N51" t="str">
            <v>NF</v>
          </cell>
          <cell r="O51" t="str">
            <v>NF</v>
          </cell>
        </row>
        <row r="52">
          <cell r="B52" t="str">
            <v>KP-0014</v>
          </cell>
          <cell r="C52" t="str">
            <v>HB. MG I</v>
          </cell>
          <cell r="D52" t="str">
            <v>NF</v>
          </cell>
          <cell r="E52" t="str">
            <v>NF</v>
          </cell>
          <cell r="F52" t="str">
            <v>NF</v>
          </cell>
          <cell r="G52" t="str">
            <v>NF</v>
          </cell>
          <cell r="H52" t="str">
            <v>NF</v>
          </cell>
          <cell r="I52" t="str">
            <v>NF</v>
          </cell>
          <cell r="J52" t="str">
            <v>NF</v>
          </cell>
          <cell r="K52" t="str">
            <v>NF</v>
          </cell>
          <cell r="L52" t="str">
            <v>NF</v>
          </cell>
          <cell r="M52" t="str">
            <v>NF</v>
          </cell>
          <cell r="N52" t="str">
            <v>NF</v>
          </cell>
          <cell r="O52" t="str">
            <v>NF</v>
          </cell>
        </row>
        <row r="53">
          <cell r="B53" t="str">
            <v>KP-0015</v>
          </cell>
          <cell r="C53" t="str">
            <v>HB. MG II</v>
          </cell>
          <cell r="D53" t="str">
            <v>NF</v>
          </cell>
          <cell r="E53" t="str">
            <v>NF</v>
          </cell>
          <cell r="F53" t="str">
            <v>NF</v>
          </cell>
          <cell r="G53" t="str">
            <v>NF</v>
          </cell>
          <cell r="H53" t="str">
            <v>NF</v>
          </cell>
          <cell r="I53" t="str">
            <v>NF</v>
          </cell>
          <cell r="J53" t="str">
            <v>NF</v>
          </cell>
          <cell r="K53" t="str">
            <v>NF</v>
          </cell>
          <cell r="L53" t="str">
            <v>NF</v>
          </cell>
          <cell r="M53" t="str">
            <v>NF</v>
          </cell>
          <cell r="N53" t="str">
            <v>NF</v>
          </cell>
          <cell r="O53" t="str">
            <v>NF</v>
          </cell>
        </row>
        <row r="54">
          <cell r="B54" t="str">
            <v>KP-0016</v>
          </cell>
          <cell r="C54" t="str">
            <v>HB. MG III</v>
          </cell>
          <cell r="D54" t="str">
            <v>NF</v>
          </cell>
          <cell r="E54" t="str">
            <v>NF</v>
          </cell>
          <cell r="F54" t="str">
            <v>NF</v>
          </cell>
          <cell r="G54" t="str">
            <v>NF</v>
          </cell>
          <cell r="H54" t="str">
            <v>NF</v>
          </cell>
          <cell r="I54" t="str">
            <v>NF</v>
          </cell>
          <cell r="J54" t="str">
            <v>NF</v>
          </cell>
          <cell r="K54" t="str">
            <v>NF</v>
          </cell>
          <cell r="L54" t="str">
            <v>NF</v>
          </cell>
          <cell r="M54" t="str">
            <v>NF</v>
          </cell>
          <cell r="N54" t="str">
            <v>NF</v>
          </cell>
          <cell r="O54" t="str">
            <v>NF</v>
          </cell>
        </row>
        <row r="55">
          <cell r="B55" t="str">
            <v>KP-0017</v>
          </cell>
          <cell r="C55" t="str">
            <v>TB. ASL BINTANG</v>
          </cell>
          <cell r="D55" t="str">
            <v>FN</v>
          </cell>
          <cell r="E55" t="str">
            <v>FN</v>
          </cell>
          <cell r="F55" t="str">
            <v>FN</v>
          </cell>
          <cell r="G55" t="str">
            <v>FN</v>
          </cell>
          <cell r="H55" t="str">
            <v>FN</v>
          </cell>
          <cell r="I55" t="str">
            <v>FN</v>
          </cell>
          <cell r="J55" t="str">
            <v>FN</v>
          </cell>
          <cell r="K55" t="str">
            <v>FN</v>
          </cell>
          <cell r="L55" t="str">
            <v>FN</v>
          </cell>
          <cell r="M55" t="str">
            <v>FN</v>
          </cell>
          <cell r="N55" t="str">
            <v>FN</v>
          </cell>
          <cell r="O55" t="str">
            <v>FN</v>
          </cell>
        </row>
        <row r="56">
          <cell r="B56" t="str">
            <v>KP-0018</v>
          </cell>
          <cell r="C56" t="str">
            <v>HB. MG IV</v>
          </cell>
          <cell r="D56" t="str">
            <v>NF</v>
          </cell>
          <cell r="E56" t="str">
            <v>NF</v>
          </cell>
          <cell r="F56" t="str">
            <v>NF</v>
          </cell>
          <cell r="G56" t="str">
            <v>NF</v>
          </cell>
          <cell r="H56" t="str">
            <v>NF</v>
          </cell>
          <cell r="I56" t="str">
            <v>NF</v>
          </cell>
          <cell r="J56" t="str">
            <v>NF</v>
          </cell>
          <cell r="K56" t="str">
            <v>NF</v>
          </cell>
          <cell r="L56" t="str">
            <v>NF</v>
          </cell>
          <cell r="M56" t="str">
            <v>NF</v>
          </cell>
          <cell r="N56" t="str">
            <v>NF</v>
          </cell>
          <cell r="O56" t="str">
            <v>NF</v>
          </cell>
        </row>
        <row r="57">
          <cell r="B57" t="str">
            <v>KP-0019</v>
          </cell>
          <cell r="C57" t="str">
            <v>HB. MG VI</v>
          </cell>
          <cell r="D57" t="str">
            <v>FN</v>
          </cell>
          <cell r="E57" t="str">
            <v>FN</v>
          </cell>
          <cell r="F57" t="str">
            <v>FN</v>
          </cell>
          <cell r="G57" t="str">
            <v>FN</v>
          </cell>
          <cell r="H57" t="str">
            <v>FN</v>
          </cell>
          <cell r="I57" t="str">
            <v>FN</v>
          </cell>
          <cell r="J57" t="str">
            <v>FN</v>
          </cell>
          <cell r="K57" t="str">
            <v>FN</v>
          </cell>
          <cell r="L57" t="str">
            <v>FN</v>
          </cell>
          <cell r="M57" t="str">
            <v>FN</v>
          </cell>
          <cell r="N57" t="str">
            <v>FN</v>
          </cell>
          <cell r="O57" t="str">
            <v>FN</v>
          </cell>
        </row>
        <row r="58">
          <cell r="B58" t="str">
            <v>KP-0020</v>
          </cell>
          <cell r="C58" t="str">
            <v>HB. MG VII</v>
          </cell>
          <cell r="D58" t="str">
            <v>NF</v>
          </cell>
          <cell r="E58" t="str">
            <v>NF</v>
          </cell>
          <cell r="F58" t="str">
            <v>NF</v>
          </cell>
          <cell r="G58" t="str">
            <v>NF</v>
          </cell>
          <cell r="H58" t="str">
            <v>NF</v>
          </cell>
          <cell r="I58" t="str">
            <v>NF</v>
          </cell>
          <cell r="J58" t="str">
            <v>NF</v>
          </cell>
          <cell r="K58" t="str">
            <v>NF</v>
          </cell>
          <cell r="L58" t="str">
            <v>NF</v>
          </cell>
          <cell r="M58" t="str">
            <v>NF</v>
          </cell>
          <cell r="N58" t="str">
            <v>NF</v>
          </cell>
          <cell r="O58" t="str">
            <v>NF</v>
          </cell>
        </row>
        <row r="59">
          <cell r="B59" t="str">
            <v>KP-0021</v>
          </cell>
          <cell r="C59" t="str">
            <v>HB. MG V</v>
          </cell>
          <cell r="D59" t="str">
            <v>NF</v>
          </cell>
          <cell r="E59" t="str">
            <v>NF</v>
          </cell>
          <cell r="F59" t="str">
            <v>NF</v>
          </cell>
          <cell r="G59" t="str">
            <v>NF</v>
          </cell>
          <cell r="H59" t="str">
            <v>NF</v>
          </cell>
          <cell r="I59" t="str">
            <v>NF</v>
          </cell>
          <cell r="J59" t="str">
            <v>NF</v>
          </cell>
          <cell r="K59" t="str">
            <v>NF</v>
          </cell>
          <cell r="L59" t="str">
            <v>NF</v>
          </cell>
          <cell r="M59" t="str">
            <v>NF</v>
          </cell>
          <cell r="N59" t="str">
            <v>NF</v>
          </cell>
          <cell r="O59" t="str">
            <v>NF</v>
          </cell>
        </row>
        <row r="60">
          <cell r="B60" t="str">
            <v>KP-0022</v>
          </cell>
          <cell r="C60" t="str">
            <v>HB. MG VIII</v>
          </cell>
          <cell r="D60" t="str">
            <v>NF</v>
          </cell>
          <cell r="E60" t="str">
            <v>NF</v>
          </cell>
          <cell r="F60" t="str">
            <v>NF</v>
          </cell>
          <cell r="G60" t="str">
            <v>NF</v>
          </cell>
          <cell r="H60" t="str">
            <v>NF</v>
          </cell>
          <cell r="I60" t="str">
            <v>NF</v>
          </cell>
          <cell r="J60" t="str">
            <v>NF</v>
          </cell>
          <cell r="K60" t="str">
            <v>NF</v>
          </cell>
          <cell r="L60" t="str">
            <v>NF</v>
          </cell>
          <cell r="M60" t="str">
            <v>NF</v>
          </cell>
          <cell r="N60" t="str">
            <v>NF</v>
          </cell>
          <cell r="O60" t="str">
            <v>NF</v>
          </cell>
        </row>
        <row r="61">
          <cell r="B61" t="str">
            <v>KP-0023</v>
          </cell>
          <cell r="C61" t="str">
            <v>CB. ASL 42</v>
          </cell>
          <cell r="D61" t="str">
            <v>NF</v>
          </cell>
          <cell r="E61" t="str">
            <v>NF</v>
          </cell>
          <cell r="F61" t="str">
            <v>NF</v>
          </cell>
          <cell r="G61" t="str">
            <v>NF</v>
          </cell>
          <cell r="H61" t="str">
            <v>NF</v>
          </cell>
          <cell r="I61" t="str">
            <v>NF</v>
          </cell>
          <cell r="J61" t="str">
            <v>NF</v>
          </cell>
          <cell r="K61" t="str">
            <v>NF</v>
          </cell>
          <cell r="L61" t="str">
            <v>NF</v>
          </cell>
          <cell r="M61" t="str">
            <v>NF</v>
          </cell>
          <cell r="N61" t="str">
            <v>NF</v>
          </cell>
          <cell r="O61" t="str">
            <v>FN</v>
          </cell>
        </row>
        <row r="62">
          <cell r="B62" t="str">
            <v>KP-0024</v>
          </cell>
          <cell r="C62" t="str">
            <v>HB. MG IX</v>
          </cell>
          <cell r="D62" t="str">
            <v>NF</v>
          </cell>
          <cell r="E62" t="str">
            <v>NF</v>
          </cell>
          <cell r="F62" t="str">
            <v>NF</v>
          </cell>
          <cell r="G62" t="str">
            <v>NF</v>
          </cell>
          <cell r="H62" t="str">
            <v>NF</v>
          </cell>
          <cell r="I62" t="str">
            <v>NF</v>
          </cell>
          <cell r="J62" t="str">
            <v>NF</v>
          </cell>
          <cell r="K62" t="str">
            <v>NF</v>
          </cell>
          <cell r="L62" t="str">
            <v>NF</v>
          </cell>
          <cell r="M62" t="str">
            <v>NF</v>
          </cell>
          <cell r="N62" t="str">
            <v>NF</v>
          </cell>
          <cell r="O62" t="str">
            <v>NF</v>
          </cell>
        </row>
        <row r="63">
          <cell r="B63" t="str">
            <v>KP-0025</v>
          </cell>
          <cell r="C63" t="str">
            <v>LCT. TOTAL I</v>
          </cell>
          <cell r="D63" t="str">
            <v>FN</v>
          </cell>
          <cell r="E63" t="str">
            <v>FN</v>
          </cell>
          <cell r="F63" t="str">
            <v>FN</v>
          </cell>
          <cell r="G63" t="str">
            <v>FN</v>
          </cell>
          <cell r="H63" t="str">
            <v>FN</v>
          </cell>
          <cell r="I63" t="str">
            <v>FN</v>
          </cell>
          <cell r="J63" t="str">
            <v>FN</v>
          </cell>
          <cell r="K63" t="str">
            <v>FN</v>
          </cell>
          <cell r="L63" t="str">
            <v>FN</v>
          </cell>
          <cell r="M63" t="str">
            <v>FN</v>
          </cell>
          <cell r="N63" t="str">
            <v>FN</v>
          </cell>
          <cell r="O63" t="str">
            <v>FN</v>
          </cell>
        </row>
        <row r="64">
          <cell r="B64" t="str">
            <v>KP-0026</v>
          </cell>
          <cell r="C64" t="str">
            <v>LCT. TOTAL II</v>
          </cell>
          <cell r="D64" t="str">
            <v>FN</v>
          </cell>
          <cell r="E64" t="str">
            <v>FN</v>
          </cell>
          <cell r="F64" t="str">
            <v>FN</v>
          </cell>
          <cell r="G64" t="str">
            <v>FN</v>
          </cell>
          <cell r="H64" t="str">
            <v>FN</v>
          </cell>
          <cell r="I64" t="str">
            <v>FN</v>
          </cell>
          <cell r="J64" t="str">
            <v>FN</v>
          </cell>
          <cell r="K64" t="str">
            <v>FN</v>
          </cell>
          <cell r="L64" t="str">
            <v>FN</v>
          </cell>
          <cell r="M64" t="str">
            <v>FN</v>
          </cell>
          <cell r="N64" t="str">
            <v>FN</v>
          </cell>
          <cell r="O64" t="str">
            <v>FN</v>
          </cell>
        </row>
        <row r="65">
          <cell r="B65" t="str">
            <v>KP-0027</v>
          </cell>
          <cell r="C65" t="str">
            <v>LCT. TOTAL III</v>
          </cell>
          <cell r="D65" t="str">
            <v>FN</v>
          </cell>
          <cell r="E65" t="str">
            <v>FN</v>
          </cell>
          <cell r="F65" t="str">
            <v>FN</v>
          </cell>
          <cell r="G65" t="str">
            <v>FN</v>
          </cell>
          <cell r="H65" t="str">
            <v>FN</v>
          </cell>
          <cell r="I65" t="str">
            <v>FN</v>
          </cell>
          <cell r="J65" t="str">
            <v>FN</v>
          </cell>
          <cell r="K65" t="str">
            <v>FN</v>
          </cell>
          <cell r="L65" t="str">
            <v>FN</v>
          </cell>
          <cell r="M65" t="str">
            <v>FN</v>
          </cell>
          <cell r="N65" t="str">
            <v>FN</v>
          </cell>
          <cell r="O65" t="str">
            <v>FN</v>
          </cell>
        </row>
        <row r="66">
          <cell r="B66" t="str">
            <v>KP-0028</v>
          </cell>
          <cell r="C66" t="str">
            <v>TB. ASL PRIMA II</v>
          </cell>
          <cell r="D66" t="str">
            <v>NF</v>
          </cell>
          <cell r="E66" t="str">
            <v>NF</v>
          </cell>
          <cell r="F66" t="str">
            <v>FN</v>
          </cell>
          <cell r="G66" t="str">
            <v>NF</v>
          </cell>
          <cell r="H66" t="str">
            <v>FN</v>
          </cell>
          <cell r="I66" t="str">
            <v>FN</v>
          </cell>
          <cell r="J66" t="str">
            <v>NF</v>
          </cell>
          <cell r="K66" t="str">
            <v>NF</v>
          </cell>
          <cell r="L66" t="str">
            <v>FN</v>
          </cell>
          <cell r="M66" t="str">
            <v>FN</v>
          </cell>
          <cell r="N66" t="str">
            <v>NF</v>
          </cell>
          <cell r="O66" t="str">
            <v>NF</v>
          </cell>
        </row>
        <row r="67">
          <cell r="B67" t="str">
            <v>KP-0029</v>
          </cell>
          <cell r="C67" t="str">
            <v>CB. SM 33</v>
          </cell>
          <cell r="D67" t="str">
            <v>NF</v>
          </cell>
          <cell r="E67" t="str">
            <v>NF</v>
          </cell>
          <cell r="F67" t="str">
            <v>NF</v>
          </cell>
          <cell r="G67" t="str">
            <v>NF</v>
          </cell>
          <cell r="H67" t="str">
            <v>NF</v>
          </cell>
          <cell r="I67" t="str">
            <v>NF</v>
          </cell>
          <cell r="J67" t="str">
            <v>NF</v>
          </cell>
          <cell r="K67" t="str">
            <v>NF</v>
          </cell>
          <cell r="L67" t="str">
            <v>NF</v>
          </cell>
          <cell r="M67" t="str">
            <v>NF</v>
          </cell>
          <cell r="N67" t="str">
            <v>NF</v>
          </cell>
          <cell r="O67" t="str">
            <v>NF</v>
          </cell>
        </row>
        <row r="68">
          <cell r="B68" t="str">
            <v>KP-0030</v>
          </cell>
          <cell r="C68" t="str">
            <v>TB. MANUNGGAL II</v>
          </cell>
          <cell r="D68" t="str">
            <v>FN</v>
          </cell>
          <cell r="E68" t="str">
            <v>FN</v>
          </cell>
          <cell r="F68" t="str">
            <v>FN</v>
          </cell>
          <cell r="G68" t="str">
            <v>FN</v>
          </cell>
          <cell r="H68" t="str">
            <v>FN</v>
          </cell>
          <cell r="I68" t="str">
            <v>FN</v>
          </cell>
          <cell r="J68" t="str">
            <v>FN</v>
          </cell>
          <cell r="K68" t="str">
            <v>FN</v>
          </cell>
          <cell r="L68" t="str">
            <v>FN</v>
          </cell>
          <cell r="M68" t="str">
            <v>FN</v>
          </cell>
          <cell r="N68" t="str">
            <v>FN</v>
          </cell>
          <cell r="O68" t="str">
            <v>FN</v>
          </cell>
        </row>
        <row r="69">
          <cell r="B69" t="str">
            <v>KP-0031</v>
          </cell>
          <cell r="C69" t="str">
            <v>SB.WAHANA 09</v>
          </cell>
          <cell r="D69" t="str">
            <v>NF</v>
          </cell>
          <cell r="E69" t="str">
            <v>NF</v>
          </cell>
          <cell r="F69" t="str">
            <v>NF</v>
          </cell>
          <cell r="G69" t="str">
            <v>NF</v>
          </cell>
          <cell r="H69" t="str">
            <v>NF</v>
          </cell>
          <cell r="I69" t="str">
            <v>NF</v>
          </cell>
          <cell r="J69" t="str">
            <v>NF</v>
          </cell>
          <cell r="K69" t="str">
            <v>NF</v>
          </cell>
          <cell r="L69" t="str">
            <v>NF</v>
          </cell>
          <cell r="M69" t="str">
            <v>NF</v>
          </cell>
          <cell r="N69" t="str">
            <v>NF</v>
          </cell>
          <cell r="O69" t="str">
            <v>NF</v>
          </cell>
        </row>
        <row r="70">
          <cell r="B70" t="str">
            <v>KP-0032</v>
          </cell>
          <cell r="C70" t="str">
            <v>HB. ASL PRIMA IX</v>
          </cell>
          <cell r="D70" t="str">
            <v>NF</v>
          </cell>
          <cell r="E70" t="str">
            <v>NF</v>
          </cell>
          <cell r="F70" t="str">
            <v>NF</v>
          </cell>
          <cell r="G70" t="str">
            <v>NF</v>
          </cell>
          <cell r="H70" t="str">
            <v>NF</v>
          </cell>
          <cell r="I70" t="str">
            <v>NF</v>
          </cell>
          <cell r="J70" t="str">
            <v>NF</v>
          </cell>
          <cell r="K70" t="str">
            <v>NF</v>
          </cell>
          <cell r="L70" t="str">
            <v>NF</v>
          </cell>
          <cell r="M70" t="str">
            <v>NF</v>
          </cell>
          <cell r="N70" t="str">
            <v>NF</v>
          </cell>
          <cell r="O70" t="str">
            <v>NF</v>
          </cell>
        </row>
        <row r="71">
          <cell r="B71" t="str">
            <v>KP-0033</v>
          </cell>
          <cell r="C71" t="str">
            <v>HB. ASL PRIMA X</v>
          </cell>
          <cell r="D71" t="str">
            <v>NF</v>
          </cell>
          <cell r="E71" t="str">
            <v>NF</v>
          </cell>
          <cell r="F71" t="str">
            <v>NF</v>
          </cell>
          <cell r="G71" t="str">
            <v>NF</v>
          </cell>
          <cell r="H71" t="str">
            <v>NF</v>
          </cell>
          <cell r="I71" t="str">
            <v>NF</v>
          </cell>
          <cell r="J71" t="str">
            <v>NF</v>
          </cell>
          <cell r="K71" t="str">
            <v>NF</v>
          </cell>
          <cell r="L71" t="str">
            <v>NF</v>
          </cell>
          <cell r="M71" t="str">
            <v>NF</v>
          </cell>
          <cell r="N71" t="str">
            <v>NF</v>
          </cell>
          <cell r="O71" t="str">
            <v>NF</v>
          </cell>
        </row>
        <row r="72">
          <cell r="B72" t="str">
            <v>KP-0034</v>
          </cell>
          <cell r="C72" t="str">
            <v>TB. ASL PRIMA VI</v>
          </cell>
          <cell r="D72" t="str">
            <v>FN</v>
          </cell>
          <cell r="E72" t="str">
            <v>FN</v>
          </cell>
          <cell r="F72" t="str">
            <v>FN</v>
          </cell>
          <cell r="G72" t="str">
            <v>FN</v>
          </cell>
          <cell r="H72" t="str">
            <v>FN</v>
          </cell>
          <cell r="I72" t="str">
            <v>FN</v>
          </cell>
          <cell r="J72" t="str">
            <v>FN</v>
          </cell>
          <cell r="K72" t="str">
            <v>FN</v>
          </cell>
          <cell r="L72" t="str">
            <v>FN</v>
          </cell>
          <cell r="M72" t="str">
            <v>FN</v>
          </cell>
          <cell r="N72" t="str">
            <v>FN</v>
          </cell>
          <cell r="O72" t="str">
            <v>FN</v>
          </cell>
        </row>
        <row r="73">
          <cell r="B73" t="str">
            <v>KP-0035</v>
          </cell>
          <cell r="C73" t="str">
            <v>LCT. TOTAL FINA ELF</v>
          </cell>
          <cell r="D73" t="str">
            <v>NF</v>
          </cell>
          <cell r="E73" t="str">
            <v>NF</v>
          </cell>
          <cell r="F73" t="str">
            <v>NF</v>
          </cell>
          <cell r="G73" t="str">
            <v>NF</v>
          </cell>
          <cell r="H73" t="str">
            <v>NF</v>
          </cell>
          <cell r="I73" t="str">
            <v>NF</v>
          </cell>
          <cell r="J73" t="str">
            <v>NF</v>
          </cell>
          <cell r="K73" t="str">
            <v>NF</v>
          </cell>
          <cell r="L73" t="str">
            <v>NF</v>
          </cell>
          <cell r="M73" t="str">
            <v>NF</v>
          </cell>
          <cell r="N73" t="str">
            <v>NF</v>
          </cell>
          <cell r="O73" t="str">
            <v>NF</v>
          </cell>
        </row>
        <row r="74">
          <cell r="B74" t="str">
            <v>KP-0036</v>
          </cell>
          <cell r="C74" t="str">
            <v>FORKLIFT TOYOTA</v>
          </cell>
          <cell r="D74" t="str">
            <v>NF</v>
          </cell>
          <cell r="E74" t="str">
            <v>NF</v>
          </cell>
          <cell r="F74" t="str">
            <v>NF</v>
          </cell>
          <cell r="G74" t="str">
            <v>NF</v>
          </cell>
          <cell r="H74" t="str">
            <v>NF</v>
          </cell>
          <cell r="I74" t="str">
            <v>NF</v>
          </cell>
          <cell r="J74" t="str">
            <v>NF</v>
          </cell>
          <cell r="K74" t="str">
            <v>NF</v>
          </cell>
          <cell r="L74" t="str">
            <v>NF</v>
          </cell>
          <cell r="M74" t="str">
            <v>NF</v>
          </cell>
          <cell r="N74" t="str">
            <v>NF</v>
          </cell>
          <cell r="O74" t="str">
            <v>NF</v>
          </cell>
        </row>
        <row r="75">
          <cell r="B75" t="str">
            <v>KP-0037</v>
          </cell>
          <cell r="C75" t="str">
            <v>HB. SM 121</v>
          </cell>
          <cell r="D75" t="str">
            <v>NF</v>
          </cell>
          <cell r="E75" t="str">
            <v>NF</v>
          </cell>
          <cell r="F75" t="str">
            <v>NF</v>
          </cell>
          <cell r="G75" t="str">
            <v>NF</v>
          </cell>
          <cell r="H75" t="str">
            <v>NF</v>
          </cell>
          <cell r="I75" t="str">
            <v>NF</v>
          </cell>
          <cell r="J75" t="str">
            <v>NF</v>
          </cell>
          <cell r="K75" t="str">
            <v>NF</v>
          </cell>
          <cell r="L75" t="str">
            <v>NF</v>
          </cell>
          <cell r="M75" t="str">
            <v>NF</v>
          </cell>
          <cell r="N75" t="str">
            <v>NF</v>
          </cell>
          <cell r="O75" t="str">
            <v>NF</v>
          </cell>
        </row>
        <row r="76">
          <cell r="B76" t="str">
            <v>KP-0038</v>
          </cell>
          <cell r="C76" t="str">
            <v>HB. SM 122</v>
          </cell>
          <cell r="D76" t="str">
            <v>NF</v>
          </cell>
          <cell r="E76" t="str">
            <v>NF</v>
          </cell>
          <cell r="F76" t="str">
            <v>NF</v>
          </cell>
          <cell r="G76" t="str">
            <v>NF</v>
          </cell>
          <cell r="H76" t="str">
            <v>NF</v>
          </cell>
          <cell r="I76" t="str">
            <v>NF</v>
          </cell>
          <cell r="J76" t="str">
            <v>NF</v>
          </cell>
          <cell r="K76" t="str">
            <v>NF</v>
          </cell>
          <cell r="L76" t="str">
            <v>NF</v>
          </cell>
          <cell r="M76" t="str">
            <v>NF</v>
          </cell>
          <cell r="N76" t="str">
            <v>NF</v>
          </cell>
          <cell r="O76" t="str">
            <v>NF</v>
          </cell>
        </row>
        <row r="77">
          <cell r="B77" t="str">
            <v>KP-0039</v>
          </cell>
          <cell r="C77" t="str">
            <v>TB. ASL HARMONI II</v>
          </cell>
          <cell r="D77" t="str">
            <v>NF</v>
          </cell>
          <cell r="E77" t="str">
            <v>NF</v>
          </cell>
          <cell r="F77" t="str">
            <v>NF</v>
          </cell>
          <cell r="G77" t="str">
            <v>NF</v>
          </cell>
          <cell r="H77" t="str">
            <v>NF</v>
          </cell>
          <cell r="I77" t="str">
            <v>NF</v>
          </cell>
          <cell r="J77" t="str">
            <v>NF</v>
          </cell>
          <cell r="K77" t="str">
            <v>NF</v>
          </cell>
          <cell r="L77" t="str">
            <v>NF</v>
          </cell>
          <cell r="M77" t="str">
            <v>NF</v>
          </cell>
          <cell r="N77" t="str">
            <v>NF</v>
          </cell>
          <cell r="O77" t="str">
            <v>NF</v>
          </cell>
        </row>
        <row r="78">
          <cell r="B78" t="str">
            <v>KP-0040</v>
          </cell>
          <cell r="C78" t="str">
            <v>TB. ASL HARMONI III</v>
          </cell>
          <cell r="D78" t="str">
            <v>NF</v>
          </cell>
          <cell r="E78" t="str">
            <v>NF</v>
          </cell>
          <cell r="F78" t="str">
            <v>NF</v>
          </cell>
          <cell r="G78" t="str">
            <v>NF</v>
          </cell>
          <cell r="H78" t="str">
            <v>NF</v>
          </cell>
          <cell r="I78" t="str">
            <v>NF</v>
          </cell>
          <cell r="J78" t="str">
            <v>NF</v>
          </cell>
          <cell r="K78" t="str">
            <v>NF</v>
          </cell>
          <cell r="L78" t="str">
            <v>NF</v>
          </cell>
          <cell r="M78" t="str">
            <v>NF</v>
          </cell>
          <cell r="N78" t="str">
            <v>NF</v>
          </cell>
          <cell r="O78" t="str">
            <v>NF</v>
          </cell>
        </row>
        <row r="79">
          <cell r="B79" t="str">
            <v>KP-0041</v>
          </cell>
          <cell r="C79" t="str">
            <v>TB. ASL HARMONI V</v>
          </cell>
          <cell r="D79" t="str">
            <v>NF</v>
          </cell>
          <cell r="E79" t="str">
            <v>NF</v>
          </cell>
          <cell r="F79" t="str">
            <v>NF</v>
          </cell>
          <cell r="G79" t="str">
            <v>NF</v>
          </cell>
          <cell r="H79" t="str">
            <v>NF</v>
          </cell>
          <cell r="I79" t="str">
            <v>NF</v>
          </cell>
          <cell r="J79" t="str">
            <v>NF</v>
          </cell>
          <cell r="K79" t="str">
            <v>NF</v>
          </cell>
          <cell r="L79" t="str">
            <v>NF</v>
          </cell>
          <cell r="M79" t="str">
            <v>NF</v>
          </cell>
          <cell r="N79" t="str">
            <v>NF</v>
          </cell>
          <cell r="O79" t="str">
            <v>NF</v>
          </cell>
        </row>
        <row r="80">
          <cell r="B80" t="str">
            <v>KP-0042</v>
          </cell>
          <cell r="C80" t="str">
            <v>LIEBHERR CRANE HS873HD - ASL 9</v>
          </cell>
          <cell r="D80" t="str">
            <v>NF</v>
          </cell>
          <cell r="E80" t="str">
            <v>NF</v>
          </cell>
          <cell r="F80" t="str">
            <v>NF</v>
          </cell>
          <cell r="G80" t="str">
            <v>NF</v>
          </cell>
          <cell r="H80" t="str">
            <v>NF</v>
          </cell>
          <cell r="I80" t="str">
            <v>NF</v>
          </cell>
          <cell r="J80" t="str">
            <v>NF</v>
          </cell>
          <cell r="K80" t="str">
            <v>NF</v>
          </cell>
          <cell r="L80" t="str">
            <v>NF</v>
          </cell>
          <cell r="M80" t="str">
            <v>NF</v>
          </cell>
          <cell r="N80" t="str">
            <v>NF</v>
          </cell>
          <cell r="O80" t="str">
            <v>NF</v>
          </cell>
        </row>
        <row r="81">
          <cell r="B81" t="str">
            <v>KP-0044</v>
          </cell>
          <cell r="C81" t="str">
            <v>LIEBHERR CRANE HS873HD - ASL 10</v>
          </cell>
          <cell r="D81" t="str">
            <v>NF</v>
          </cell>
          <cell r="E81" t="str">
            <v>NF</v>
          </cell>
          <cell r="F81" t="str">
            <v>NF</v>
          </cell>
          <cell r="G81" t="str">
            <v>NF</v>
          </cell>
          <cell r="H81" t="str">
            <v>NF</v>
          </cell>
          <cell r="I81" t="str">
            <v>NF</v>
          </cell>
          <cell r="J81" t="str">
            <v>NF</v>
          </cell>
          <cell r="K81" t="str">
            <v>NF</v>
          </cell>
          <cell r="L81" t="str">
            <v>NF</v>
          </cell>
          <cell r="M81" t="str">
            <v>NF</v>
          </cell>
          <cell r="N81" t="str">
            <v>NF</v>
          </cell>
          <cell r="O81" t="str">
            <v>NF</v>
          </cell>
        </row>
        <row r="82">
          <cell r="B82" t="str">
            <v>KP-0045</v>
          </cell>
          <cell r="C82" t="str">
            <v>TB. ASL PROSPER II</v>
          </cell>
          <cell r="D82" t="str">
            <v>FN</v>
          </cell>
          <cell r="E82" t="str">
            <v>FN</v>
          </cell>
          <cell r="F82" t="str">
            <v>FN</v>
          </cell>
          <cell r="G82" t="str">
            <v>FN</v>
          </cell>
          <cell r="H82" t="str">
            <v>FN</v>
          </cell>
          <cell r="I82" t="str">
            <v>FN</v>
          </cell>
          <cell r="J82" t="str">
            <v>FN</v>
          </cell>
          <cell r="K82" t="str">
            <v>FN</v>
          </cell>
          <cell r="L82" t="str">
            <v>FN</v>
          </cell>
          <cell r="M82" t="str">
            <v>FN</v>
          </cell>
          <cell r="N82" t="str">
            <v>FN</v>
          </cell>
          <cell r="O82" t="str">
            <v>FN</v>
          </cell>
        </row>
        <row r="83">
          <cell r="B83" t="str">
            <v>KP-0046</v>
          </cell>
          <cell r="C83" t="str">
            <v>FTB. ASL 99</v>
          </cell>
          <cell r="D83" t="str">
            <v>FN</v>
          </cell>
          <cell r="E83" t="str">
            <v>FN</v>
          </cell>
          <cell r="F83" t="str">
            <v>FN</v>
          </cell>
          <cell r="G83" t="str">
            <v>FN</v>
          </cell>
          <cell r="H83" t="str">
            <v>FN</v>
          </cell>
          <cell r="I83" t="str">
            <v>FN</v>
          </cell>
          <cell r="J83" t="str">
            <v>FN</v>
          </cell>
          <cell r="K83" t="str">
            <v>FN</v>
          </cell>
          <cell r="L83" t="str">
            <v>FN</v>
          </cell>
          <cell r="M83" t="str">
            <v>FN</v>
          </cell>
          <cell r="N83" t="str">
            <v>FN</v>
          </cell>
          <cell r="O83" t="str">
            <v>FN</v>
          </cell>
        </row>
        <row r="84">
          <cell r="B84" t="str">
            <v>KP-0047</v>
          </cell>
          <cell r="C84" t="str">
            <v>TB. ASL PROSPER III</v>
          </cell>
          <cell r="D84" t="str">
            <v>FN</v>
          </cell>
          <cell r="E84" t="str">
            <v>FN</v>
          </cell>
          <cell r="F84" t="str">
            <v>FN</v>
          </cell>
          <cell r="G84" t="str">
            <v>FN</v>
          </cell>
          <cell r="H84" t="str">
            <v>FN</v>
          </cell>
          <cell r="I84" t="str">
            <v>FN</v>
          </cell>
          <cell r="J84" t="str">
            <v>FN</v>
          </cell>
          <cell r="K84" t="str">
            <v>FN</v>
          </cell>
          <cell r="L84" t="str">
            <v>FN</v>
          </cell>
          <cell r="M84" t="str">
            <v>FN</v>
          </cell>
          <cell r="N84" t="str">
            <v>FN</v>
          </cell>
          <cell r="O84" t="str">
            <v>FN</v>
          </cell>
        </row>
        <row r="85">
          <cell r="B85" t="str">
            <v>KP-0048</v>
          </cell>
          <cell r="C85" t="str">
            <v>CB. JASA MARINE V</v>
          </cell>
          <cell r="D85" t="str">
            <v>NF</v>
          </cell>
          <cell r="E85" t="str">
            <v>NF</v>
          </cell>
          <cell r="F85" t="str">
            <v>FN</v>
          </cell>
          <cell r="G85" t="str">
            <v>NF</v>
          </cell>
          <cell r="H85" t="str">
            <v>NF</v>
          </cell>
          <cell r="I85" t="str">
            <v>NF</v>
          </cell>
          <cell r="J85" t="str">
            <v>NF</v>
          </cell>
          <cell r="K85" t="str">
            <v>FN</v>
          </cell>
          <cell r="L85" t="str">
            <v>FN</v>
          </cell>
          <cell r="M85" t="str">
            <v>FN</v>
          </cell>
          <cell r="N85" t="str">
            <v>FN</v>
          </cell>
          <cell r="O85" t="str">
            <v>FN</v>
          </cell>
        </row>
        <row r="86">
          <cell r="B86" t="str">
            <v>KP-0049</v>
          </cell>
          <cell r="C86" t="str">
            <v>MV. QAL RANGER</v>
          </cell>
          <cell r="D86" t="str">
            <v>FN</v>
          </cell>
          <cell r="E86" t="str">
            <v>FN</v>
          </cell>
          <cell r="F86" t="str">
            <v>FN</v>
          </cell>
          <cell r="G86" t="str">
            <v>NF</v>
          </cell>
          <cell r="H86" t="str">
            <v>FN</v>
          </cell>
          <cell r="I86" t="str">
            <v>FN</v>
          </cell>
          <cell r="J86" t="str">
            <v>FN</v>
          </cell>
          <cell r="K86" t="str">
            <v>FN</v>
          </cell>
          <cell r="L86" t="str">
            <v>FN</v>
          </cell>
          <cell r="M86" t="str">
            <v>FN</v>
          </cell>
          <cell r="N86" t="str">
            <v>FN</v>
          </cell>
          <cell r="O86" t="str">
            <v>FN</v>
          </cell>
        </row>
        <row r="87">
          <cell r="B87" t="str">
            <v>KP-0050</v>
          </cell>
          <cell r="C87" t="str">
            <v>TB. POLKA</v>
          </cell>
          <cell r="D87" t="str">
            <v>NF</v>
          </cell>
          <cell r="E87" t="str">
            <v>NF</v>
          </cell>
          <cell r="F87" t="str">
            <v>NF</v>
          </cell>
          <cell r="G87" t="str">
            <v>NF</v>
          </cell>
          <cell r="H87" t="str">
            <v>NF</v>
          </cell>
          <cell r="I87" t="str">
            <v>NF</v>
          </cell>
          <cell r="J87" t="str">
            <v>NF</v>
          </cell>
          <cell r="K87" t="str">
            <v>NF</v>
          </cell>
          <cell r="L87" t="str">
            <v>NF</v>
          </cell>
          <cell r="M87" t="str">
            <v>NF</v>
          </cell>
          <cell r="N87" t="str">
            <v>NF</v>
          </cell>
          <cell r="O87" t="str">
            <v>NF</v>
          </cell>
        </row>
        <row r="88">
          <cell r="B88" t="str">
            <v>KP-0052</v>
          </cell>
          <cell r="C88" t="str">
            <v>VIBRO HAMMER 20H4 - ENGINE CAT 3306</v>
          </cell>
          <cell r="D88" t="str">
            <v>NF</v>
          </cell>
          <cell r="E88" t="str">
            <v>NF</v>
          </cell>
          <cell r="F88" t="str">
            <v>NF</v>
          </cell>
          <cell r="G88" t="str">
            <v>NF</v>
          </cell>
          <cell r="H88" t="str">
            <v>NF</v>
          </cell>
          <cell r="I88" t="str">
            <v>NF</v>
          </cell>
          <cell r="J88" t="str">
            <v>NF</v>
          </cell>
          <cell r="K88" t="str">
            <v>NF</v>
          </cell>
          <cell r="L88" t="str">
            <v>NF</v>
          </cell>
          <cell r="M88" t="str">
            <v>NF</v>
          </cell>
          <cell r="N88" t="str">
            <v>NF</v>
          </cell>
          <cell r="O88" t="str">
            <v>NF</v>
          </cell>
        </row>
        <row r="89">
          <cell r="B89" t="str">
            <v>KP-0053</v>
          </cell>
          <cell r="C89" t="str">
            <v>TB. ASL PRIMA III</v>
          </cell>
          <cell r="D89" t="str">
            <v>FN</v>
          </cell>
          <cell r="E89" t="str">
            <v>FN</v>
          </cell>
          <cell r="F89" t="str">
            <v>FN</v>
          </cell>
          <cell r="G89" t="str">
            <v>FN</v>
          </cell>
          <cell r="H89" t="str">
            <v>FN</v>
          </cell>
          <cell r="I89" t="str">
            <v>FN</v>
          </cell>
          <cell r="J89" t="str">
            <v>FN</v>
          </cell>
          <cell r="K89" t="str">
            <v>FN</v>
          </cell>
          <cell r="L89" t="str">
            <v>FN</v>
          </cell>
          <cell r="M89" t="str">
            <v>FN</v>
          </cell>
          <cell r="N89" t="str">
            <v>FN</v>
          </cell>
          <cell r="O89" t="str">
            <v>FN</v>
          </cell>
        </row>
        <row r="90">
          <cell r="B90" t="str">
            <v>KP-0054</v>
          </cell>
          <cell r="C90" t="str">
            <v>TB. ASL PRIMA V</v>
          </cell>
          <cell r="D90" t="str">
            <v>FN</v>
          </cell>
          <cell r="E90" t="str">
            <v>FN</v>
          </cell>
          <cell r="F90" t="str">
            <v>FN</v>
          </cell>
          <cell r="G90" t="str">
            <v>FN</v>
          </cell>
          <cell r="H90" t="str">
            <v>FN</v>
          </cell>
          <cell r="I90" t="str">
            <v>FN</v>
          </cell>
          <cell r="J90" t="str">
            <v>FN</v>
          </cell>
          <cell r="K90" t="str">
            <v>FN</v>
          </cell>
          <cell r="L90" t="str">
            <v>FN</v>
          </cell>
          <cell r="M90" t="str">
            <v>FN</v>
          </cell>
          <cell r="N90" t="str">
            <v>FN</v>
          </cell>
          <cell r="O90" t="str">
            <v>FN</v>
          </cell>
        </row>
        <row r="91">
          <cell r="B91" t="str">
            <v>KP-0056</v>
          </cell>
          <cell r="C91" t="str">
            <v>BG. ASL VI</v>
          </cell>
          <cell r="D91" t="str">
            <v>FN</v>
          </cell>
          <cell r="E91" t="str">
            <v>FN</v>
          </cell>
          <cell r="F91" t="str">
            <v>FN</v>
          </cell>
          <cell r="G91" t="str">
            <v>FN</v>
          </cell>
          <cell r="H91" t="str">
            <v>FN</v>
          </cell>
          <cell r="I91" t="str">
            <v>FN</v>
          </cell>
          <cell r="J91" t="str">
            <v>FN</v>
          </cell>
          <cell r="K91" t="str">
            <v>FN</v>
          </cell>
          <cell r="L91" t="str">
            <v>FN</v>
          </cell>
          <cell r="M91" t="str">
            <v>FN</v>
          </cell>
          <cell r="N91" t="str">
            <v>FN</v>
          </cell>
          <cell r="O91" t="str">
            <v>FN</v>
          </cell>
        </row>
        <row r="92">
          <cell r="B92" t="str">
            <v>KP-0058</v>
          </cell>
          <cell r="C92" t="str">
            <v>BG. ASL 10</v>
          </cell>
          <cell r="D92" t="str">
            <v>NF</v>
          </cell>
          <cell r="E92" t="str">
            <v>NF</v>
          </cell>
          <cell r="F92" t="str">
            <v>NF</v>
          </cell>
          <cell r="G92" t="str">
            <v>NF</v>
          </cell>
          <cell r="H92" t="str">
            <v>NF</v>
          </cell>
          <cell r="I92" t="str">
            <v>NF</v>
          </cell>
          <cell r="J92" t="str">
            <v>NF</v>
          </cell>
          <cell r="K92" t="str">
            <v>FN</v>
          </cell>
          <cell r="L92" t="str">
            <v>FN</v>
          </cell>
          <cell r="M92" t="str">
            <v>NF</v>
          </cell>
          <cell r="N92" t="str">
            <v>NF</v>
          </cell>
          <cell r="O92" t="str">
            <v>NF</v>
          </cell>
        </row>
        <row r="93">
          <cell r="B93" t="str">
            <v>KP-0059</v>
          </cell>
          <cell r="C93" t="str">
            <v>CB. ASL 27</v>
          </cell>
          <cell r="D93" t="str">
            <v>FN</v>
          </cell>
          <cell r="E93" t="str">
            <v>FN</v>
          </cell>
          <cell r="F93" t="str">
            <v>FN</v>
          </cell>
          <cell r="G93" t="str">
            <v>FN</v>
          </cell>
          <cell r="H93" t="str">
            <v>FN</v>
          </cell>
          <cell r="I93" t="str">
            <v>FN</v>
          </cell>
          <cell r="J93" t="str">
            <v>FN</v>
          </cell>
          <cell r="K93" t="str">
            <v>FN</v>
          </cell>
          <cell r="L93" t="str">
            <v>FN</v>
          </cell>
          <cell r="M93" t="str">
            <v>FN</v>
          </cell>
          <cell r="N93" t="str">
            <v>FN</v>
          </cell>
          <cell r="O93" t="str">
            <v>FN</v>
          </cell>
        </row>
        <row r="94">
          <cell r="B94" t="str">
            <v>KP-0060</v>
          </cell>
          <cell r="C94" t="str">
            <v>TB. BORA I</v>
          </cell>
          <cell r="D94" t="str">
            <v>NF</v>
          </cell>
          <cell r="E94" t="str">
            <v>NF</v>
          </cell>
          <cell r="F94" t="str">
            <v>NF</v>
          </cell>
          <cell r="G94" t="str">
            <v>NF</v>
          </cell>
          <cell r="H94" t="str">
            <v>NF</v>
          </cell>
          <cell r="I94" t="str">
            <v>NF</v>
          </cell>
          <cell r="J94" t="str">
            <v>NF</v>
          </cell>
          <cell r="K94" t="str">
            <v>NF</v>
          </cell>
          <cell r="L94" t="str">
            <v>NF</v>
          </cell>
          <cell r="M94" t="str">
            <v>NF</v>
          </cell>
          <cell r="N94" t="str">
            <v>NF</v>
          </cell>
          <cell r="O94" t="str">
            <v>NF</v>
          </cell>
        </row>
        <row r="95">
          <cell r="B95" t="str">
            <v>KP-0061</v>
          </cell>
          <cell r="C95" t="str">
            <v>TB. BORA II</v>
          </cell>
          <cell r="D95" t="str">
            <v>FN</v>
          </cell>
          <cell r="E95" t="str">
            <v>FN</v>
          </cell>
          <cell r="F95" t="str">
            <v>FN</v>
          </cell>
          <cell r="G95" t="str">
            <v>FN</v>
          </cell>
          <cell r="H95" t="str">
            <v>FN</v>
          </cell>
          <cell r="I95" t="str">
            <v>FN</v>
          </cell>
          <cell r="J95" t="str">
            <v>FN</v>
          </cell>
          <cell r="K95" t="str">
            <v>FN</v>
          </cell>
          <cell r="L95" t="str">
            <v>FN</v>
          </cell>
          <cell r="M95" t="str">
            <v>FN</v>
          </cell>
          <cell r="N95" t="str">
            <v>FN</v>
          </cell>
          <cell r="O95" t="str">
            <v>FN</v>
          </cell>
        </row>
        <row r="96">
          <cell r="B96" t="str">
            <v>KP-0062</v>
          </cell>
          <cell r="C96" t="str">
            <v>TB. BORA III</v>
          </cell>
          <cell r="D96" t="str">
            <v>FN</v>
          </cell>
          <cell r="E96" t="str">
            <v>FN</v>
          </cell>
          <cell r="F96" t="str">
            <v>FN</v>
          </cell>
          <cell r="G96" t="str">
            <v>FN</v>
          </cell>
          <cell r="H96" t="str">
            <v>FN</v>
          </cell>
          <cell r="I96" t="str">
            <v>FN</v>
          </cell>
          <cell r="J96" t="str">
            <v>FN</v>
          </cell>
          <cell r="K96" t="str">
            <v>FN</v>
          </cell>
          <cell r="L96" t="str">
            <v>FN</v>
          </cell>
          <cell r="M96" t="str">
            <v>FN</v>
          </cell>
          <cell r="N96" t="str">
            <v>FN</v>
          </cell>
          <cell r="O96" t="str">
            <v>FN</v>
          </cell>
        </row>
        <row r="97">
          <cell r="B97" t="str">
            <v>KP-0063</v>
          </cell>
          <cell r="C97" t="str">
            <v>LCT. BORA V</v>
          </cell>
          <cell r="D97" t="str">
            <v>FN</v>
          </cell>
          <cell r="E97" t="str">
            <v>FN</v>
          </cell>
          <cell r="F97" t="str">
            <v>FN</v>
          </cell>
          <cell r="G97" t="str">
            <v>FN</v>
          </cell>
          <cell r="H97" t="str">
            <v>FN</v>
          </cell>
          <cell r="I97" t="str">
            <v>FN</v>
          </cell>
          <cell r="J97" t="str">
            <v>FN</v>
          </cell>
          <cell r="K97" t="str">
            <v>FN</v>
          </cell>
          <cell r="L97" t="str">
            <v>FN</v>
          </cell>
          <cell r="M97" t="str">
            <v>FN</v>
          </cell>
          <cell r="N97" t="str">
            <v>FN</v>
          </cell>
          <cell r="O97" t="str">
            <v>FN</v>
          </cell>
        </row>
        <row r="98">
          <cell r="B98" t="str">
            <v>KP-0064</v>
          </cell>
          <cell r="C98" t="str">
            <v>LCT. BORA VI</v>
          </cell>
          <cell r="D98" t="str">
            <v>FN</v>
          </cell>
          <cell r="E98" t="str">
            <v>FN</v>
          </cell>
          <cell r="F98" t="str">
            <v>FN</v>
          </cell>
          <cell r="G98" t="str">
            <v>FN</v>
          </cell>
          <cell r="H98" t="str">
            <v>FN</v>
          </cell>
          <cell r="I98" t="str">
            <v>FN</v>
          </cell>
          <cell r="J98" t="str">
            <v>FN</v>
          </cell>
          <cell r="K98" t="str">
            <v>FN</v>
          </cell>
          <cell r="L98" t="str">
            <v>FN</v>
          </cell>
          <cell r="M98" t="str">
            <v>FN</v>
          </cell>
          <cell r="N98" t="str">
            <v>FN</v>
          </cell>
          <cell r="O98" t="str">
            <v>FN</v>
          </cell>
        </row>
        <row r="99">
          <cell r="B99" t="str">
            <v>KP-0065</v>
          </cell>
          <cell r="C99" t="str">
            <v>LCT. BORA VII</v>
          </cell>
          <cell r="D99" t="str">
            <v>FN</v>
          </cell>
          <cell r="E99" t="str">
            <v>FN</v>
          </cell>
          <cell r="F99" t="str">
            <v>FN</v>
          </cell>
          <cell r="G99" t="str">
            <v>FN</v>
          </cell>
          <cell r="H99" t="str">
            <v>FN</v>
          </cell>
          <cell r="I99" t="str">
            <v>FN</v>
          </cell>
          <cell r="J99" t="str">
            <v>FN</v>
          </cell>
          <cell r="K99" t="str">
            <v>FN</v>
          </cell>
          <cell r="L99" t="str">
            <v>FN</v>
          </cell>
          <cell r="M99" t="str">
            <v>FN</v>
          </cell>
          <cell r="N99" t="str">
            <v>FN</v>
          </cell>
          <cell r="O99" t="str">
            <v>FN</v>
          </cell>
        </row>
        <row r="100">
          <cell r="B100" t="str">
            <v>KP-0067</v>
          </cell>
          <cell r="C100" t="str">
            <v>TB. TANGO</v>
          </cell>
          <cell r="D100" t="str">
            <v>NF</v>
          </cell>
          <cell r="E100" t="str">
            <v>NF</v>
          </cell>
          <cell r="F100" t="str">
            <v>NF</v>
          </cell>
          <cell r="G100" t="str">
            <v>NF</v>
          </cell>
          <cell r="H100" t="str">
            <v>NF</v>
          </cell>
          <cell r="I100" t="str">
            <v>NF</v>
          </cell>
          <cell r="J100" t="str">
            <v>NF</v>
          </cell>
          <cell r="K100" t="str">
            <v>NF</v>
          </cell>
          <cell r="L100" t="str">
            <v>NF</v>
          </cell>
          <cell r="M100" t="str">
            <v>NF</v>
          </cell>
          <cell r="N100" t="str">
            <v>NF</v>
          </cell>
          <cell r="O100" t="str">
            <v>NF</v>
          </cell>
        </row>
        <row r="101">
          <cell r="B101" t="str">
            <v>KP-0068</v>
          </cell>
          <cell r="C101" t="str">
            <v>TB. SAMBA</v>
          </cell>
          <cell r="D101" t="str">
            <v>NF</v>
          </cell>
          <cell r="E101" t="str">
            <v>NF</v>
          </cell>
          <cell r="F101" t="str">
            <v>NF</v>
          </cell>
          <cell r="G101" t="str">
            <v>NF</v>
          </cell>
          <cell r="H101" t="str">
            <v>NF</v>
          </cell>
          <cell r="I101" t="str">
            <v>NF</v>
          </cell>
          <cell r="J101" t="str">
            <v>NF</v>
          </cell>
          <cell r="K101" t="str">
            <v>NF</v>
          </cell>
          <cell r="L101" t="str">
            <v>NF</v>
          </cell>
          <cell r="M101" t="str">
            <v>NF</v>
          </cell>
          <cell r="N101" t="str">
            <v>NF</v>
          </cell>
          <cell r="O101" t="str">
            <v>NF</v>
          </cell>
        </row>
        <row r="102">
          <cell r="B102" t="str">
            <v>KP-0070</v>
          </cell>
          <cell r="C102" t="str">
            <v>BG. KOMARITIM 405</v>
          </cell>
          <cell r="D102" t="str">
            <v>FN</v>
          </cell>
          <cell r="E102" t="str">
            <v>FN</v>
          </cell>
          <cell r="F102" t="str">
            <v>FN</v>
          </cell>
          <cell r="G102" t="str">
            <v>FN</v>
          </cell>
          <cell r="H102" t="str">
            <v>FN</v>
          </cell>
          <cell r="I102" t="str">
            <v>FN</v>
          </cell>
          <cell r="J102" t="str">
            <v>FN</v>
          </cell>
          <cell r="K102" t="str">
            <v>FN</v>
          </cell>
          <cell r="L102" t="str">
            <v>FN</v>
          </cell>
          <cell r="M102" t="str">
            <v>FN</v>
          </cell>
          <cell r="N102" t="str">
            <v>FN</v>
          </cell>
          <cell r="O102" t="str">
            <v>FN</v>
          </cell>
        </row>
        <row r="103">
          <cell r="B103" t="str">
            <v>KP-0071</v>
          </cell>
          <cell r="C103" t="str">
            <v>BG. SINAR XI</v>
          </cell>
          <cell r="D103" t="str">
            <v>NF</v>
          </cell>
          <cell r="E103" t="str">
            <v>NF</v>
          </cell>
          <cell r="F103" t="str">
            <v>NF</v>
          </cell>
          <cell r="G103" t="str">
            <v>NF</v>
          </cell>
          <cell r="H103" t="str">
            <v>NF</v>
          </cell>
          <cell r="I103" t="str">
            <v>NF</v>
          </cell>
          <cell r="J103" t="str">
            <v>NF</v>
          </cell>
          <cell r="K103" t="str">
            <v>NF</v>
          </cell>
          <cell r="L103" t="str">
            <v>NF</v>
          </cell>
          <cell r="M103" t="str">
            <v>NF</v>
          </cell>
          <cell r="N103" t="str">
            <v>NF</v>
          </cell>
          <cell r="O103" t="str">
            <v>NF</v>
          </cell>
        </row>
        <row r="104">
          <cell r="B104" t="str">
            <v>KP-0072</v>
          </cell>
          <cell r="C104" t="str">
            <v>TK. MANUNGGAL 150</v>
          </cell>
          <cell r="D104" t="str">
            <v>FN</v>
          </cell>
          <cell r="E104" t="str">
            <v>FN</v>
          </cell>
          <cell r="F104" t="str">
            <v>FN</v>
          </cell>
          <cell r="G104" t="str">
            <v>FN</v>
          </cell>
          <cell r="H104" t="str">
            <v>FN</v>
          </cell>
          <cell r="I104" t="str">
            <v>FN</v>
          </cell>
          <cell r="J104" t="str">
            <v>FN</v>
          </cell>
          <cell r="K104" t="str">
            <v>FN</v>
          </cell>
          <cell r="L104" t="str">
            <v>FN</v>
          </cell>
          <cell r="M104" t="str">
            <v>FN</v>
          </cell>
          <cell r="N104" t="str">
            <v>FN</v>
          </cell>
          <cell r="O104" t="str">
            <v>FN</v>
          </cell>
        </row>
        <row r="105">
          <cell r="B105" t="str">
            <v>KP-0073</v>
          </cell>
          <cell r="C105" t="str">
            <v>TB. MANUNGGAL I</v>
          </cell>
          <cell r="D105" t="str">
            <v>FN</v>
          </cell>
          <cell r="E105" t="str">
            <v>FN</v>
          </cell>
          <cell r="F105" t="str">
            <v>FN</v>
          </cell>
          <cell r="G105" t="str">
            <v>FN</v>
          </cell>
          <cell r="H105" t="str">
            <v>FN</v>
          </cell>
          <cell r="I105" t="str">
            <v>FN</v>
          </cell>
          <cell r="J105" t="str">
            <v>FN</v>
          </cell>
          <cell r="K105" t="str">
            <v>FN</v>
          </cell>
          <cell r="L105" t="str">
            <v>FN</v>
          </cell>
          <cell r="M105" t="str">
            <v>FN</v>
          </cell>
          <cell r="N105" t="str">
            <v>FN</v>
          </cell>
          <cell r="O105" t="str">
            <v>FN</v>
          </cell>
        </row>
        <row r="106">
          <cell r="B106" t="str">
            <v>KP-0074</v>
          </cell>
          <cell r="C106" t="str">
            <v>CB. JOVIAL MARINER I</v>
          </cell>
          <cell r="D106" t="str">
            <v>FN</v>
          </cell>
          <cell r="E106" t="str">
            <v>FN</v>
          </cell>
          <cell r="F106" t="str">
            <v>FN</v>
          </cell>
          <cell r="G106" t="str">
            <v>FN</v>
          </cell>
          <cell r="H106" t="str">
            <v>FN</v>
          </cell>
          <cell r="I106" t="str">
            <v>FN</v>
          </cell>
          <cell r="J106" t="str">
            <v>FN</v>
          </cell>
          <cell r="K106" t="str">
            <v>FN</v>
          </cell>
          <cell r="L106" t="str">
            <v>FN</v>
          </cell>
          <cell r="M106" t="str">
            <v>FN</v>
          </cell>
          <cell r="N106" t="str">
            <v>FN</v>
          </cell>
          <cell r="O106" t="str">
            <v>FN</v>
          </cell>
        </row>
        <row r="107">
          <cell r="B107" t="str">
            <v>KP-0075</v>
          </cell>
          <cell r="C107" t="str">
            <v>CB. JOVIAL MARINER II</v>
          </cell>
          <cell r="D107" t="str">
            <v>FN</v>
          </cell>
          <cell r="E107" t="str">
            <v>FN</v>
          </cell>
          <cell r="F107" t="str">
            <v>FN</v>
          </cell>
          <cell r="G107" t="str">
            <v>FN</v>
          </cell>
          <cell r="H107" t="str">
            <v>FN</v>
          </cell>
          <cell r="I107" t="str">
            <v>FN</v>
          </cell>
          <cell r="J107" t="str">
            <v>FN</v>
          </cell>
          <cell r="K107" t="str">
            <v>FN</v>
          </cell>
          <cell r="L107" t="str">
            <v>FN</v>
          </cell>
          <cell r="M107" t="str">
            <v>FN</v>
          </cell>
          <cell r="N107" t="str">
            <v>FN</v>
          </cell>
          <cell r="O107" t="str">
            <v>FN</v>
          </cell>
        </row>
        <row r="108">
          <cell r="B108" t="str">
            <v>KP-0076</v>
          </cell>
          <cell r="C108" t="str">
            <v>BG. WHORTY MARINER I</v>
          </cell>
          <cell r="D108" t="str">
            <v>NF</v>
          </cell>
          <cell r="E108" t="str">
            <v>NF</v>
          </cell>
          <cell r="F108" t="str">
            <v>NF</v>
          </cell>
          <cell r="G108" t="str">
            <v>NF</v>
          </cell>
          <cell r="H108" t="str">
            <v>NF</v>
          </cell>
          <cell r="I108" t="str">
            <v>NF</v>
          </cell>
          <cell r="J108" t="str">
            <v>NF</v>
          </cell>
          <cell r="K108" t="str">
            <v>NF</v>
          </cell>
          <cell r="L108" t="str">
            <v>NF</v>
          </cell>
          <cell r="M108" t="str">
            <v>NF</v>
          </cell>
          <cell r="N108" t="str">
            <v>NF</v>
          </cell>
          <cell r="O108" t="str">
            <v>NF</v>
          </cell>
        </row>
        <row r="109">
          <cell r="B109" t="str">
            <v>KP-0077</v>
          </cell>
          <cell r="C109" t="str">
            <v>AMERICAN CRANE 9299 - ASL 13</v>
          </cell>
          <cell r="D109" t="str">
            <v>FN</v>
          </cell>
          <cell r="E109" t="str">
            <v>FN</v>
          </cell>
          <cell r="F109" t="str">
            <v>FN</v>
          </cell>
          <cell r="G109" t="str">
            <v>FN</v>
          </cell>
          <cell r="H109" t="str">
            <v>FN</v>
          </cell>
          <cell r="I109" t="str">
            <v>FN</v>
          </cell>
          <cell r="J109" t="str">
            <v>FN</v>
          </cell>
          <cell r="K109" t="str">
            <v>FN</v>
          </cell>
          <cell r="L109" t="str">
            <v>FN</v>
          </cell>
          <cell r="M109" t="str">
            <v>FN</v>
          </cell>
          <cell r="N109" t="str">
            <v>FN</v>
          </cell>
          <cell r="O109" t="str">
            <v>FN</v>
          </cell>
        </row>
        <row r="110">
          <cell r="B110" t="str">
            <v>KP-0078</v>
          </cell>
          <cell r="C110" t="str">
            <v>CB. TMN 25-01</v>
          </cell>
          <cell r="D110" t="str">
            <v>NF</v>
          </cell>
          <cell r="E110" t="str">
            <v>NF</v>
          </cell>
          <cell r="F110" t="str">
            <v>NF</v>
          </cell>
          <cell r="G110" t="str">
            <v>NF</v>
          </cell>
          <cell r="H110" t="str">
            <v>NF</v>
          </cell>
          <cell r="I110" t="str">
            <v>NF</v>
          </cell>
          <cell r="J110" t="str">
            <v>NF</v>
          </cell>
          <cell r="K110" t="str">
            <v>NF</v>
          </cell>
          <cell r="L110" t="str">
            <v>NF</v>
          </cell>
          <cell r="M110" t="str">
            <v>NF</v>
          </cell>
          <cell r="N110" t="str">
            <v>NF</v>
          </cell>
          <cell r="O110" t="str">
            <v>NF</v>
          </cell>
        </row>
        <row r="111">
          <cell r="B111" t="str">
            <v>KP-0079</v>
          </cell>
          <cell r="C111" t="str">
            <v>AMERICAN CRANE 5299 - ASL 02</v>
          </cell>
          <cell r="D111" t="str">
            <v>NF</v>
          </cell>
          <cell r="E111" t="str">
            <v>NF</v>
          </cell>
          <cell r="F111" t="str">
            <v>NF</v>
          </cell>
          <cell r="G111" t="str">
            <v>NF</v>
          </cell>
          <cell r="H111" t="str">
            <v>NF</v>
          </cell>
          <cell r="I111" t="str">
            <v>NF</v>
          </cell>
          <cell r="J111" t="str">
            <v>NF</v>
          </cell>
          <cell r="K111" t="str">
            <v>NF</v>
          </cell>
          <cell r="L111" t="str">
            <v>NF</v>
          </cell>
          <cell r="M111" t="str">
            <v>NF</v>
          </cell>
          <cell r="N111" t="str">
            <v>NF</v>
          </cell>
          <cell r="O111" t="str">
            <v>NF</v>
          </cell>
        </row>
        <row r="112">
          <cell r="B112" t="str">
            <v>KP-0080</v>
          </cell>
          <cell r="C112" t="str">
            <v>AMERICAN CRANE 9260 - ASL 04</v>
          </cell>
          <cell r="D112" t="str">
            <v>NF</v>
          </cell>
          <cell r="E112" t="str">
            <v>NF</v>
          </cell>
          <cell r="F112" t="str">
            <v>NF</v>
          </cell>
          <cell r="G112" t="str">
            <v>NF</v>
          </cell>
          <cell r="H112" t="str">
            <v>NF</v>
          </cell>
          <cell r="I112" t="str">
            <v>NF</v>
          </cell>
          <cell r="J112" t="str">
            <v>NF</v>
          </cell>
          <cell r="K112" t="str">
            <v>NF</v>
          </cell>
          <cell r="L112" t="str">
            <v>NF</v>
          </cell>
          <cell r="M112" t="str">
            <v>NF</v>
          </cell>
          <cell r="N112" t="str">
            <v>NF</v>
          </cell>
          <cell r="O112" t="str">
            <v>NF</v>
          </cell>
        </row>
        <row r="113">
          <cell r="B113" t="str">
            <v>KP-0081</v>
          </cell>
          <cell r="C113" t="str">
            <v>AMERICAN CRANE 599C - ASL 05</v>
          </cell>
          <cell r="D113" t="str">
            <v>NF</v>
          </cell>
          <cell r="E113" t="str">
            <v>NF</v>
          </cell>
          <cell r="F113" t="str">
            <v>NF</v>
          </cell>
          <cell r="G113" t="str">
            <v>NF</v>
          </cell>
          <cell r="H113" t="str">
            <v>NF</v>
          </cell>
          <cell r="I113" t="str">
            <v>NF</v>
          </cell>
          <cell r="J113" t="str">
            <v>NF</v>
          </cell>
          <cell r="K113" t="str">
            <v>NF</v>
          </cell>
          <cell r="L113" t="str">
            <v>NF</v>
          </cell>
          <cell r="M113" t="str">
            <v>NF</v>
          </cell>
          <cell r="N113" t="str">
            <v>NF</v>
          </cell>
          <cell r="O113" t="str">
            <v>NF</v>
          </cell>
        </row>
        <row r="114">
          <cell r="B114" t="str">
            <v>KP-0082</v>
          </cell>
          <cell r="C114" t="str">
            <v>AMERICAN CRANE 7220 - ASL 06</v>
          </cell>
          <cell r="D114" t="str">
            <v>NF</v>
          </cell>
          <cell r="E114" t="str">
            <v>NF</v>
          </cell>
          <cell r="F114" t="str">
            <v>NF</v>
          </cell>
          <cell r="G114" t="str">
            <v>NF</v>
          </cell>
          <cell r="H114" t="str">
            <v>NF</v>
          </cell>
          <cell r="I114" t="str">
            <v>NF</v>
          </cell>
          <cell r="J114" t="str">
            <v>NF</v>
          </cell>
          <cell r="K114" t="str">
            <v>NF</v>
          </cell>
          <cell r="L114" t="str">
            <v>NF</v>
          </cell>
          <cell r="M114" t="str">
            <v>NF</v>
          </cell>
          <cell r="N114" t="str">
            <v>NF</v>
          </cell>
          <cell r="O114" t="str">
            <v>NF</v>
          </cell>
        </row>
        <row r="115">
          <cell r="B115" t="str">
            <v>KP-0083</v>
          </cell>
          <cell r="C115" t="str">
            <v>AMERICAN CRANE 999C- ASL 07</v>
          </cell>
          <cell r="D115" t="str">
            <v>NF</v>
          </cell>
          <cell r="E115" t="str">
            <v>NF</v>
          </cell>
          <cell r="F115" t="str">
            <v>NF</v>
          </cell>
          <cell r="G115" t="str">
            <v>NF</v>
          </cell>
          <cell r="H115" t="str">
            <v>NF</v>
          </cell>
          <cell r="I115" t="str">
            <v>NF</v>
          </cell>
          <cell r="J115" t="str">
            <v>NF</v>
          </cell>
          <cell r="K115" t="str">
            <v>NF</v>
          </cell>
          <cell r="L115" t="str">
            <v>NF</v>
          </cell>
          <cell r="M115" t="str">
            <v>NF</v>
          </cell>
          <cell r="N115" t="str">
            <v>NF</v>
          </cell>
          <cell r="O115" t="str">
            <v>NF</v>
          </cell>
        </row>
        <row r="116">
          <cell r="B116" t="str">
            <v>KP-0084</v>
          </cell>
          <cell r="C116" t="str">
            <v>AMERICAN CRANE 999C - ASL 08</v>
          </cell>
          <cell r="D116" t="str">
            <v>NF</v>
          </cell>
          <cell r="E116" t="str">
            <v>NF</v>
          </cell>
          <cell r="F116" t="str">
            <v>NF</v>
          </cell>
          <cell r="G116" t="str">
            <v>NF</v>
          </cell>
          <cell r="H116" t="str">
            <v>NF</v>
          </cell>
          <cell r="I116" t="str">
            <v>NF</v>
          </cell>
          <cell r="J116" t="str">
            <v>NF</v>
          </cell>
          <cell r="K116" t="str">
            <v>NF</v>
          </cell>
          <cell r="L116" t="str">
            <v>NF</v>
          </cell>
          <cell r="M116" t="str">
            <v>NF</v>
          </cell>
          <cell r="N116" t="str">
            <v>NF</v>
          </cell>
          <cell r="O116" t="str">
            <v>NF</v>
          </cell>
        </row>
        <row r="117">
          <cell r="B117" t="str">
            <v>KP-0085</v>
          </cell>
          <cell r="C117" t="str">
            <v>LINK BELT CRANE LS78RS</v>
          </cell>
          <cell r="D117" t="str">
            <v>NF</v>
          </cell>
          <cell r="E117" t="str">
            <v>NF</v>
          </cell>
          <cell r="F117" t="str">
            <v>NF</v>
          </cell>
          <cell r="G117" t="str">
            <v>NF</v>
          </cell>
          <cell r="H117" t="str">
            <v>NF</v>
          </cell>
          <cell r="I117" t="str">
            <v>NF</v>
          </cell>
          <cell r="J117" t="str">
            <v>NF</v>
          </cell>
          <cell r="K117" t="str">
            <v>NF</v>
          </cell>
          <cell r="L117" t="str">
            <v>NF</v>
          </cell>
          <cell r="M117" t="str">
            <v>NF</v>
          </cell>
          <cell r="N117" t="str">
            <v>NF</v>
          </cell>
          <cell r="O117" t="str">
            <v>NF</v>
          </cell>
        </row>
        <row r="118">
          <cell r="B118" t="str">
            <v>KP-0086</v>
          </cell>
          <cell r="C118" t="str">
            <v>MOBIL PANTHER KT 8065 AG</v>
          </cell>
          <cell r="D118" t="str">
            <v>NF</v>
          </cell>
          <cell r="E118" t="str">
            <v>NF</v>
          </cell>
          <cell r="F118" t="str">
            <v>NF</v>
          </cell>
          <cell r="G118" t="str">
            <v>NF</v>
          </cell>
          <cell r="H118" t="str">
            <v>NF</v>
          </cell>
          <cell r="I118" t="str">
            <v>NF</v>
          </cell>
          <cell r="J118" t="str">
            <v>NF</v>
          </cell>
          <cell r="K118" t="str">
            <v>NF</v>
          </cell>
          <cell r="L118" t="str">
            <v>NF</v>
          </cell>
          <cell r="M118" t="str">
            <v>NF</v>
          </cell>
          <cell r="N118" t="str">
            <v>NF</v>
          </cell>
          <cell r="O118" t="str">
            <v>NF</v>
          </cell>
        </row>
        <row r="119">
          <cell r="B119" t="str">
            <v>KP-0087</v>
          </cell>
          <cell r="C119" t="str">
            <v>MOBIL L-300 KT 8239 BO</v>
          </cell>
          <cell r="D119" t="str">
            <v>NF</v>
          </cell>
          <cell r="E119" t="str">
            <v>NF</v>
          </cell>
          <cell r="F119" t="str">
            <v>NF</v>
          </cell>
          <cell r="G119" t="str">
            <v>NF</v>
          </cell>
          <cell r="H119" t="str">
            <v>NF</v>
          </cell>
          <cell r="I119" t="str">
            <v>NF</v>
          </cell>
          <cell r="J119" t="str">
            <v>NF</v>
          </cell>
          <cell r="K119" t="str">
            <v>NF</v>
          </cell>
          <cell r="L119" t="str">
            <v>NF</v>
          </cell>
          <cell r="M119" t="str">
            <v>NF</v>
          </cell>
          <cell r="N119" t="str">
            <v>NF</v>
          </cell>
          <cell r="O119" t="str">
            <v>NF</v>
          </cell>
        </row>
        <row r="120">
          <cell r="B120" t="str">
            <v>KP-0088</v>
          </cell>
          <cell r="C120" t="str">
            <v>MOBIL PANTHER KT 1825 BI</v>
          </cell>
          <cell r="D120" t="str">
            <v>NF</v>
          </cell>
          <cell r="E120" t="str">
            <v>NF</v>
          </cell>
          <cell r="F120" t="str">
            <v>NF</v>
          </cell>
          <cell r="G120" t="str">
            <v>NF</v>
          </cell>
          <cell r="H120" t="str">
            <v>NF</v>
          </cell>
          <cell r="I120" t="str">
            <v>NF</v>
          </cell>
          <cell r="J120" t="str">
            <v>NF</v>
          </cell>
          <cell r="K120" t="str">
            <v>NF</v>
          </cell>
          <cell r="L120" t="str">
            <v>NF</v>
          </cell>
          <cell r="M120" t="str">
            <v>NF</v>
          </cell>
          <cell r="N120" t="str">
            <v>NF</v>
          </cell>
          <cell r="O120" t="str">
            <v>NF</v>
          </cell>
        </row>
        <row r="121">
          <cell r="B121" t="str">
            <v>PLT-001</v>
          </cell>
          <cell r="C121" t="str">
            <v>VIBRO HAMMER 20H4 ENGINE CAT 3306</v>
          </cell>
          <cell r="D121" t="str">
            <v>NF</v>
          </cell>
          <cell r="E121" t="str">
            <v>NF</v>
          </cell>
          <cell r="F121" t="str">
            <v>NF</v>
          </cell>
          <cell r="G121" t="str">
            <v>NF</v>
          </cell>
          <cell r="H121" t="str">
            <v>NF</v>
          </cell>
          <cell r="I121" t="str">
            <v>NF</v>
          </cell>
          <cell r="J121" t="str">
            <v>NF</v>
          </cell>
          <cell r="K121" t="str">
            <v>NF</v>
          </cell>
          <cell r="L121" t="str">
            <v>NF</v>
          </cell>
          <cell r="M121" t="str">
            <v>NF</v>
          </cell>
          <cell r="N121" t="str">
            <v>NF</v>
          </cell>
          <cell r="O121" t="str">
            <v>NF</v>
          </cell>
        </row>
        <row r="122">
          <cell r="B122" t="str">
            <v>PLT-002</v>
          </cell>
          <cell r="C122" t="str">
            <v>AMERICAN CRANE 999C</v>
          </cell>
          <cell r="D122" t="str">
            <v>NF</v>
          </cell>
          <cell r="E122" t="str">
            <v>NF</v>
          </cell>
          <cell r="F122" t="str">
            <v>NF</v>
          </cell>
          <cell r="G122" t="str">
            <v>NF</v>
          </cell>
          <cell r="H122" t="str">
            <v>NF</v>
          </cell>
          <cell r="I122" t="str">
            <v>NF</v>
          </cell>
          <cell r="J122" t="str">
            <v>NF</v>
          </cell>
          <cell r="K122" t="str">
            <v>NF</v>
          </cell>
          <cell r="L122" t="str">
            <v>NF</v>
          </cell>
          <cell r="M122" t="str">
            <v>NF</v>
          </cell>
          <cell r="N122" t="str">
            <v>NF</v>
          </cell>
          <cell r="O122" t="str">
            <v>NF</v>
          </cell>
        </row>
        <row r="123">
          <cell r="B123" t="str">
            <v>PLT-003</v>
          </cell>
          <cell r="C123" t="str">
            <v>AMERICAN CRANE 5299 - ASL 01</v>
          </cell>
          <cell r="D123" t="str">
            <v>NF</v>
          </cell>
          <cell r="E123" t="str">
            <v>NF</v>
          </cell>
          <cell r="F123" t="str">
            <v>NF</v>
          </cell>
          <cell r="G123" t="str">
            <v>NF</v>
          </cell>
          <cell r="H123" t="str">
            <v>NF</v>
          </cell>
          <cell r="I123" t="str">
            <v>NF</v>
          </cell>
          <cell r="J123" t="str">
            <v>NF</v>
          </cell>
          <cell r="K123" t="str">
            <v>NF</v>
          </cell>
          <cell r="L123" t="str">
            <v>NF</v>
          </cell>
          <cell r="M123" t="str">
            <v>NF</v>
          </cell>
          <cell r="N123" t="str">
            <v>NF</v>
          </cell>
          <cell r="O123" t="str">
            <v>NF</v>
          </cell>
        </row>
        <row r="124">
          <cell r="B124" t="str">
            <v>PLT-004</v>
          </cell>
          <cell r="C124" t="str">
            <v>LIEBHERR CRANE HS873HD - ASL 10</v>
          </cell>
          <cell r="D124" t="str">
            <v>NF</v>
          </cell>
          <cell r="E124" t="str">
            <v>NF</v>
          </cell>
          <cell r="F124" t="str">
            <v>NF</v>
          </cell>
          <cell r="G124" t="str">
            <v>NF</v>
          </cell>
          <cell r="H124" t="str">
            <v>NF</v>
          </cell>
          <cell r="I124" t="str">
            <v>NF</v>
          </cell>
          <cell r="J124" t="str">
            <v>NF</v>
          </cell>
          <cell r="K124" t="str">
            <v>NF</v>
          </cell>
          <cell r="L124" t="str">
            <v>NF</v>
          </cell>
          <cell r="M124" t="str">
            <v>NF</v>
          </cell>
          <cell r="N124" t="str">
            <v>NF</v>
          </cell>
          <cell r="O124" t="str">
            <v>NF</v>
          </cell>
        </row>
        <row r="125">
          <cell r="B125" t="str">
            <v>PLT-005</v>
          </cell>
          <cell r="C125" t="str">
            <v>LIEBHERR CRANE HS873HD - ASL 9</v>
          </cell>
          <cell r="D125" t="str">
            <v>NF</v>
          </cell>
          <cell r="E125" t="str">
            <v>NF</v>
          </cell>
          <cell r="F125" t="str">
            <v>NF</v>
          </cell>
          <cell r="G125" t="str">
            <v>NF</v>
          </cell>
          <cell r="H125" t="str">
            <v>NF</v>
          </cell>
          <cell r="I125" t="str">
            <v>NF</v>
          </cell>
          <cell r="J125" t="str">
            <v>NF</v>
          </cell>
          <cell r="K125" t="str">
            <v>NF</v>
          </cell>
          <cell r="L125" t="str">
            <v>NF</v>
          </cell>
          <cell r="M125" t="str">
            <v>NF</v>
          </cell>
          <cell r="N125" t="str">
            <v>NF</v>
          </cell>
          <cell r="O125" t="str">
            <v>NF</v>
          </cell>
        </row>
        <row r="126">
          <cell r="B126" t="str">
            <v>PLT-006</v>
          </cell>
          <cell r="C126" t="str">
            <v>ACCOMODATION CONTAINER</v>
          </cell>
          <cell r="D126" t="str">
            <v>NF</v>
          </cell>
          <cell r="E126" t="str">
            <v>NF</v>
          </cell>
          <cell r="F126" t="str">
            <v>NF</v>
          </cell>
          <cell r="G126" t="str">
            <v>NF</v>
          </cell>
          <cell r="H126" t="str">
            <v>NF</v>
          </cell>
          <cell r="I126" t="str">
            <v>NF</v>
          </cell>
          <cell r="J126" t="str">
            <v>NF</v>
          </cell>
          <cell r="K126" t="str">
            <v>NF</v>
          </cell>
          <cell r="L126" t="str">
            <v>NF</v>
          </cell>
          <cell r="M126" t="str">
            <v>NF</v>
          </cell>
          <cell r="N126" t="str">
            <v>NF</v>
          </cell>
          <cell r="O126" t="str">
            <v>NF</v>
          </cell>
        </row>
        <row r="127">
          <cell r="B127" t="str">
            <v>PLT-007</v>
          </cell>
          <cell r="C127" t="str">
            <v>BUCKET CLAMSHELL</v>
          </cell>
          <cell r="D127" t="str">
            <v>NF</v>
          </cell>
          <cell r="E127" t="str">
            <v>NF</v>
          </cell>
          <cell r="F127" t="str">
            <v>NF</v>
          </cell>
          <cell r="G127" t="str">
            <v>NF</v>
          </cell>
          <cell r="H127" t="str">
            <v>NF</v>
          </cell>
          <cell r="I127" t="str">
            <v>NF</v>
          </cell>
          <cell r="J127" t="str">
            <v>NF</v>
          </cell>
          <cell r="K127" t="str">
            <v>NF</v>
          </cell>
          <cell r="L127" t="str">
            <v>NF</v>
          </cell>
          <cell r="M127" t="str">
            <v>NF</v>
          </cell>
          <cell r="N127" t="str">
            <v>NF</v>
          </cell>
          <cell r="O127" t="str">
            <v>NF</v>
          </cell>
        </row>
        <row r="128">
          <cell r="B128" t="str">
            <v>PLT-008</v>
          </cell>
          <cell r="C128" t="str">
            <v>GENSET 195 KVA</v>
          </cell>
          <cell r="D128" t="str">
            <v>NF</v>
          </cell>
          <cell r="E128" t="str">
            <v>NF</v>
          </cell>
          <cell r="F128" t="str">
            <v>NF</v>
          </cell>
          <cell r="G128" t="str">
            <v>NF</v>
          </cell>
          <cell r="H128" t="str">
            <v>NF</v>
          </cell>
          <cell r="I128" t="str">
            <v>NF</v>
          </cell>
          <cell r="J128" t="str">
            <v>NF</v>
          </cell>
          <cell r="K128" t="str">
            <v>NF</v>
          </cell>
          <cell r="L128" t="str">
            <v>NF</v>
          </cell>
          <cell r="M128" t="str">
            <v>NF</v>
          </cell>
          <cell r="N128" t="str">
            <v>NF</v>
          </cell>
          <cell r="O128" t="str">
            <v>NF</v>
          </cell>
        </row>
        <row r="129">
          <cell r="B129" t="str">
            <v>ZZZ-001</v>
          </cell>
          <cell r="C129" t="str">
            <v>Keagenan</v>
          </cell>
          <cell r="D129" t="str">
            <v>NF</v>
          </cell>
          <cell r="E129" t="str">
            <v>NF</v>
          </cell>
          <cell r="F129" t="str">
            <v>NF</v>
          </cell>
          <cell r="G129" t="str">
            <v>NF</v>
          </cell>
          <cell r="H129" t="str">
            <v>NF</v>
          </cell>
          <cell r="I129" t="str">
            <v>NF</v>
          </cell>
          <cell r="J129" t="str">
            <v>NF</v>
          </cell>
          <cell r="K129" t="str">
            <v>NF</v>
          </cell>
          <cell r="L129" t="str">
            <v>NF</v>
          </cell>
          <cell r="M129" t="str">
            <v>NF</v>
          </cell>
          <cell r="N129" t="str">
            <v>NF</v>
          </cell>
          <cell r="O129" t="str">
            <v>NF</v>
          </cell>
        </row>
      </sheetData>
      <sheetData sheetId="1"/>
      <sheetData sheetId="2"/>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K-TL (2)"/>
      <sheetName val="KAS"/>
      <sheetName val="Sheet1"/>
      <sheetName val="BKK-TL"/>
      <sheetName val="BKU"/>
      <sheetName val="L-2 (2)"/>
      <sheetName val="SURAT (2)"/>
      <sheetName val="NO."/>
      <sheetName val="DI"/>
      <sheetName val="PJL"/>
      <sheetName val="LSPD-TOP"/>
      <sheetName val="SURAT"/>
      <sheetName val="SK"/>
      <sheetName val="COVER"/>
      <sheetName val="L-1"/>
      <sheetName val="L-2"/>
      <sheetName val="L-3"/>
      <sheetName val="L-4"/>
      <sheetName val="L-5"/>
      <sheetName val="L-6"/>
      <sheetName val="L-7"/>
      <sheetName val="L-8"/>
      <sheetName val="L-9"/>
      <sheetName val="L-10"/>
      <sheetName val="L-11"/>
      <sheetName val="L-12"/>
      <sheetName val="L-13"/>
      <sheetName val="L-14"/>
      <sheetName val="L-15"/>
      <sheetName val="L-16"/>
      <sheetName val="BB-K "/>
      <sheetName val="LSPD KAS"/>
      <sheetName val="BB-NK"/>
      <sheetName val="CAT"/>
      <sheetName val="BARANG"/>
      <sheetName val="LSPD NON KAS"/>
      <sheetName val="POSKO"/>
      <sheetName val="BUKU BANK"/>
      <sheetName val="ACC (2)"/>
      <sheetName val="AC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9">
          <cell r="B9" t="str">
            <v>1.0</v>
          </cell>
          <cell r="C9" t="str">
            <v>PENERIMAAN DANA KAMPANYE</v>
          </cell>
          <cell r="D9" t="str">
            <v>I</v>
          </cell>
          <cell r="E9" t="str">
            <v>I</v>
          </cell>
        </row>
        <row r="10">
          <cell r="B10" t="str">
            <v>1.1</v>
          </cell>
          <cell r="C10" t="str">
            <v>Penerimaan Kas</v>
          </cell>
          <cell r="D10" t="str">
            <v>I.A</v>
          </cell>
          <cell r="E10" t="str">
            <v>I</v>
          </cell>
        </row>
        <row r="11">
          <cell r="B11" t="str">
            <v>1.1.1</v>
          </cell>
          <cell r="C11" t="str">
            <v>Saldo Awal</v>
          </cell>
          <cell r="D11" t="str">
            <v>I.A.1</v>
          </cell>
          <cell r="E11" t="str">
            <v>I</v>
          </cell>
        </row>
        <row r="12">
          <cell r="B12" t="str">
            <v>1.1.1.1</v>
          </cell>
          <cell r="C12" t="str">
            <v>Sumbangan Pasangan Calon</v>
          </cell>
          <cell r="D12" t="str">
            <v>I.A.1.1</v>
          </cell>
          <cell r="E12" t="str">
            <v>A</v>
          </cell>
        </row>
        <row r="13">
          <cell r="B13" t="str">
            <v>1.1.1.2</v>
          </cell>
          <cell r="C13" t="str">
            <v>Sumbangan Melalui Partai</v>
          </cell>
          <cell r="D13" t="str">
            <v>I.A.1.2</v>
          </cell>
          <cell r="E13" t="str">
            <v>A</v>
          </cell>
        </row>
        <row r="14">
          <cell r="B14" t="str">
            <v>1.1.1.3</v>
          </cell>
          <cell r="C14" t="str">
            <v>Sumbangan Perusahaan (Badan Usaha)</v>
          </cell>
          <cell r="D14" t="str">
            <v>I.A.1.3</v>
          </cell>
          <cell r="E14" t="str">
            <v>A</v>
          </cell>
        </row>
        <row r="15">
          <cell r="B15" t="str">
            <v>1.1.1.4</v>
          </cell>
          <cell r="C15" t="str">
            <v>Sumbangan Perorangan (Pribadi)</v>
          </cell>
          <cell r="D15" t="str">
            <v>I.A.1.4</v>
          </cell>
          <cell r="E15" t="str">
            <v>A</v>
          </cell>
        </row>
        <row r="16">
          <cell r="B16" t="str">
            <v>1.1.2</v>
          </cell>
          <cell r="C16" t="str">
            <v>Operasional</v>
          </cell>
          <cell r="D16" t="str">
            <v>I.A.2</v>
          </cell>
          <cell r="E16" t="str">
            <v>I</v>
          </cell>
        </row>
        <row r="17">
          <cell r="B17" t="str">
            <v>1.1.2.1</v>
          </cell>
          <cell r="C17" t="str">
            <v>Sumbangan Pasangan Calon</v>
          </cell>
          <cell r="D17" t="str">
            <v>I.A.2.1</v>
          </cell>
          <cell r="E17" t="str">
            <v>A</v>
          </cell>
        </row>
        <row r="18">
          <cell r="B18" t="str">
            <v>1.1.2.2</v>
          </cell>
          <cell r="C18" t="str">
            <v>Sumbangan Melalui Partai</v>
          </cell>
          <cell r="D18" t="str">
            <v>I.A.2.2</v>
          </cell>
          <cell r="E18" t="str">
            <v>A</v>
          </cell>
        </row>
        <row r="19">
          <cell r="B19" t="str">
            <v>1.1.2.3</v>
          </cell>
          <cell r="C19" t="str">
            <v>Sumbangan Perusahaan (Badan Usaha)</v>
          </cell>
          <cell r="D19" t="str">
            <v>I.A.2.3</v>
          </cell>
          <cell r="E19" t="str">
            <v>A</v>
          </cell>
        </row>
        <row r="20">
          <cell r="B20" t="str">
            <v>1.1.2.4</v>
          </cell>
          <cell r="C20" t="str">
            <v>Sumbangan Perorangan (Pribadi)</v>
          </cell>
          <cell r="D20" t="str">
            <v>I.A.2.4</v>
          </cell>
          <cell r="E20" t="str">
            <v>A</v>
          </cell>
        </row>
        <row r="21">
          <cell r="B21" t="str">
            <v>1.1.3</v>
          </cell>
          <cell r="C21" t="str">
            <v>Lainnya</v>
          </cell>
          <cell r="D21" t="str">
            <v>I.A.3</v>
          </cell>
          <cell r="E21" t="str">
            <v>I</v>
          </cell>
        </row>
        <row r="22">
          <cell r="B22" t="str">
            <v>1.1.3.1</v>
          </cell>
          <cell r="C22" t="str">
            <v>Pendapatan Jasa Giro</v>
          </cell>
          <cell r="D22" t="str">
            <v>I.A.3.1</v>
          </cell>
          <cell r="E22" t="str">
            <v>A</v>
          </cell>
        </row>
        <row r="23">
          <cell r="B23" t="str">
            <v>1.2</v>
          </cell>
          <cell r="C23" t="str">
            <v>Penerimaan Non Kas</v>
          </cell>
          <cell r="D23" t="str">
            <v>I.B</v>
          </cell>
          <cell r="E23" t="str">
            <v>I</v>
          </cell>
        </row>
        <row r="24">
          <cell r="B24" t="str">
            <v>1.2.1</v>
          </cell>
          <cell r="C24" t="str">
            <v>Saldo Awal</v>
          </cell>
          <cell r="D24" t="str">
            <v>I.B.1</v>
          </cell>
          <cell r="E24" t="str">
            <v>I</v>
          </cell>
        </row>
        <row r="25">
          <cell r="B25" t="str">
            <v>1.2.1.1</v>
          </cell>
          <cell r="C25" t="str">
            <v>Sumbangan Pasangan Calon</v>
          </cell>
          <cell r="D25" t="str">
            <v>I.B.1.1</v>
          </cell>
          <cell r="E25" t="str">
            <v>A</v>
          </cell>
        </row>
        <row r="26">
          <cell r="B26" t="str">
            <v>1.2.1.2</v>
          </cell>
          <cell r="C26" t="str">
            <v>Sumbangan Melalui Partai</v>
          </cell>
          <cell r="D26" t="str">
            <v>I.B.1.2</v>
          </cell>
          <cell r="E26" t="str">
            <v>A</v>
          </cell>
        </row>
        <row r="27">
          <cell r="B27" t="str">
            <v>1.2.1.3</v>
          </cell>
          <cell r="C27" t="str">
            <v>Sumbangan Perusahaan (Badan Usaha)</v>
          </cell>
          <cell r="D27" t="str">
            <v>I.B.1.3</v>
          </cell>
          <cell r="E27" t="str">
            <v>A</v>
          </cell>
        </row>
        <row r="28">
          <cell r="B28" t="str">
            <v>1.2.1.4</v>
          </cell>
          <cell r="C28" t="str">
            <v>Sumbangan Perorangan (Pribadi)</v>
          </cell>
          <cell r="D28" t="str">
            <v>I.B.1.4</v>
          </cell>
          <cell r="E28" t="str">
            <v>A</v>
          </cell>
        </row>
        <row r="29">
          <cell r="B29" t="str">
            <v>1.2.2</v>
          </cell>
          <cell r="C29" t="str">
            <v>Operasional</v>
          </cell>
          <cell r="D29" t="str">
            <v>I.B.2</v>
          </cell>
          <cell r="E29" t="str">
            <v>I</v>
          </cell>
        </row>
        <row r="30">
          <cell r="B30" t="str">
            <v>1.2.2.1</v>
          </cell>
          <cell r="C30" t="str">
            <v>Sumbangan Pasangan Calon</v>
          </cell>
          <cell r="D30" t="str">
            <v>I.B.2.1</v>
          </cell>
          <cell r="E30" t="str">
            <v>A</v>
          </cell>
        </row>
        <row r="31">
          <cell r="B31" t="str">
            <v>1.2.2.2</v>
          </cell>
          <cell r="C31" t="str">
            <v>Sumbangan Melalui Partai</v>
          </cell>
          <cell r="D31" t="str">
            <v>I.B.2.2</v>
          </cell>
          <cell r="E31" t="str">
            <v>A</v>
          </cell>
        </row>
        <row r="32">
          <cell r="B32" t="str">
            <v>1.2.2.3</v>
          </cell>
          <cell r="C32" t="str">
            <v>Sumbangan Perusahaan (Badan Usaha)</v>
          </cell>
          <cell r="D32" t="str">
            <v>I.B.2.3</v>
          </cell>
          <cell r="E32" t="str">
            <v>A</v>
          </cell>
        </row>
        <row r="33">
          <cell r="B33" t="str">
            <v>1.2.2.4</v>
          </cell>
          <cell r="C33" t="str">
            <v>Sumbangan Perorangan (Pribadi)</v>
          </cell>
          <cell r="D33" t="str">
            <v>I.B.2.4</v>
          </cell>
          <cell r="E33" t="str">
            <v>A</v>
          </cell>
        </row>
        <row r="34">
          <cell r="B34" t="str">
            <v>2.0</v>
          </cell>
          <cell r="C34" t="str">
            <v>PENGELUARAN DANA KAMPANYE</v>
          </cell>
          <cell r="D34" t="str">
            <v>II</v>
          </cell>
          <cell r="E34" t="str">
            <v>I</v>
          </cell>
        </row>
        <row r="35">
          <cell r="B35" t="str">
            <v>2.1</v>
          </cell>
          <cell r="C35" t="str">
            <v>Pengeluaran Kas</v>
          </cell>
          <cell r="D35" t="str">
            <v>II.A</v>
          </cell>
          <cell r="E35" t="str">
            <v>I</v>
          </cell>
        </row>
        <row r="36">
          <cell r="B36" t="str">
            <v>2.1.1</v>
          </cell>
          <cell r="C36" t="str">
            <v>Saldo Awal</v>
          </cell>
          <cell r="D36" t="str">
            <v>II.A.1</v>
          </cell>
          <cell r="E36" t="str">
            <v>I</v>
          </cell>
        </row>
        <row r="37">
          <cell r="B37" t="str">
            <v>2.1.1.1</v>
          </cell>
          <cell r="C37" t="str">
            <v xml:space="preserve">Pembentukan Sekretariat </v>
          </cell>
          <cell r="D37" t="str">
            <v>II.A.1.1</v>
          </cell>
          <cell r="E37" t="str">
            <v>I</v>
          </cell>
        </row>
        <row r="38">
          <cell r="B38" t="str">
            <v>2.1.1.1.1</v>
          </cell>
          <cell r="C38" t="str">
            <v>Pembentukan Sektetariat</v>
          </cell>
          <cell r="D38" t="str">
            <v>II.A.1.1.1</v>
          </cell>
          <cell r="E38" t="str">
            <v>A</v>
          </cell>
        </row>
        <row r="39">
          <cell r="B39" t="str">
            <v>2.1.1.1.2</v>
          </cell>
          <cell r="C39" t="str">
            <v>Biaya Operasional Sekretariat</v>
          </cell>
          <cell r="D39" t="str">
            <v>II.A.1.1.2</v>
          </cell>
          <cell r="E39" t="str">
            <v>A</v>
          </cell>
        </row>
        <row r="40">
          <cell r="B40" t="str">
            <v>2.1.1.2</v>
          </cell>
          <cell r="C40" t="str">
            <v>Sosialisasi &amp; Pengenalan Calon</v>
          </cell>
          <cell r="D40" t="str">
            <v>II.A.1.2</v>
          </cell>
          <cell r="E40" t="str">
            <v>I</v>
          </cell>
        </row>
        <row r="41">
          <cell r="B41" t="str">
            <v>2.1.1.2.1</v>
          </cell>
          <cell r="C41" t="str">
            <v>Deklarasi &amp; Pendaftaran Pasangan Calon</v>
          </cell>
          <cell r="D41" t="str">
            <v>II.A.1.2.1</v>
          </cell>
          <cell r="E41" t="str">
            <v>A</v>
          </cell>
        </row>
        <row r="42">
          <cell r="B42" t="str">
            <v>2.1.1.2.2</v>
          </cell>
          <cell r="C42" t="str">
            <v>Media Luar Ruangan</v>
          </cell>
          <cell r="D42" t="str">
            <v>II.A.1.2.2</v>
          </cell>
          <cell r="E42" t="str">
            <v>A</v>
          </cell>
        </row>
        <row r="43">
          <cell r="B43" t="str">
            <v>2.1.1.2.3</v>
          </cell>
          <cell r="C43" t="str">
            <v>Media Cetak</v>
          </cell>
          <cell r="D43" t="str">
            <v>II.A.1.2.3</v>
          </cell>
          <cell r="E43" t="str">
            <v>A</v>
          </cell>
        </row>
        <row r="44">
          <cell r="B44" t="str">
            <v>2.1.1.2.4</v>
          </cell>
          <cell r="C44" t="str">
            <v>Media Elektronik</v>
          </cell>
          <cell r="D44" t="str">
            <v>II.A.1.2.4</v>
          </cell>
          <cell r="E44" t="str">
            <v>A</v>
          </cell>
        </row>
        <row r="45">
          <cell r="B45" t="str">
            <v>2.1.1.3</v>
          </cell>
          <cell r="C45" t="str">
            <v>Kegiatan Lain-lain</v>
          </cell>
          <cell r="D45" t="str">
            <v>II.A.1.3</v>
          </cell>
          <cell r="E45" t="str">
            <v>A</v>
          </cell>
        </row>
        <row r="46">
          <cell r="B46" t="str">
            <v>2.1.2</v>
          </cell>
          <cell r="C46" t="str">
            <v>Operasional</v>
          </cell>
          <cell r="D46" t="str">
            <v>II.A.2</v>
          </cell>
          <cell r="E46" t="str">
            <v>I</v>
          </cell>
        </row>
        <row r="47">
          <cell r="B47" t="str">
            <v>2.1.2.1</v>
          </cell>
          <cell r="C47" t="str">
            <v xml:space="preserve">Biaya Persiapan Kampanye </v>
          </cell>
          <cell r="D47" t="str">
            <v>II.A.2.1</v>
          </cell>
          <cell r="E47" t="str">
            <v>I</v>
          </cell>
        </row>
        <row r="48">
          <cell r="B48" t="str">
            <v>2.1.2.2</v>
          </cell>
          <cell r="C48" t="str">
            <v>Biaya Masa Kampanye</v>
          </cell>
          <cell r="D48" t="str">
            <v>II.A.2.2</v>
          </cell>
          <cell r="E48" t="str">
            <v>A</v>
          </cell>
        </row>
        <row r="49">
          <cell r="B49" t="str">
            <v>2.1.2.2.1</v>
          </cell>
          <cell r="C49" t="str">
            <v>Biaya Operasional Sekretariat</v>
          </cell>
          <cell r="D49" t="str">
            <v>II.A.2.2.1</v>
          </cell>
          <cell r="E49" t="str">
            <v>A</v>
          </cell>
        </row>
        <row r="50">
          <cell r="B50" t="str">
            <v>2.1.2.2.2</v>
          </cell>
          <cell r="C50" t="str">
            <v>Biaya Operasional Kampanye</v>
          </cell>
          <cell r="D50" t="str">
            <v>II.A.2.2.2</v>
          </cell>
          <cell r="E50" t="str">
            <v>A</v>
          </cell>
        </row>
        <row r="51">
          <cell r="B51" t="str">
            <v>2.1.2.2.2.1</v>
          </cell>
          <cell r="C51" t="str">
            <v>Biaya Operasional Wilayah I - Sungai Kunjang &amp; Samarinda Ulu</v>
          </cell>
          <cell r="D51" t="str">
            <v>II.A.2.2.2.1</v>
          </cell>
          <cell r="E51" t="str">
            <v>I</v>
          </cell>
        </row>
        <row r="52">
          <cell r="B52" t="str">
            <v>2.1.2.2.2.2</v>
          </cell>
          <cell r="C52" t="str">
            <v>Biaya Operasional Wilayah II - Samarinda Sebarang &amp; Palaran</v>
          </cell>
          <cell r="D52" t="str">
            <v>II.A.2.2.2.2</v>
          </cell>
          <cell r="E52" t="str">
            <v>I</v>
          </cell>
        </row>
        <row r="53">
          <cell r="B53" t="str">
            <v>2.1.2.2.2.3</v>
          </cell>
          <cell r="C53" t="str">
            <v>Biaya Operasional Wilayah III - Samarinda Utara</v>
          </cell>
          <cell r="D53" t="str">
            <v>II.A.2.2.2.3</v>
          </cell>
          <cell r="E53" t="str">
            <v>I</v>
          </cell>
        </row>
        <row r="54">
          <cell r="B54" t="str">
            <v>2.1.2.2.2.4</v>
          </cell>
          <cell r="C54" t="str">
            <v>Biaya Operasional Wilayah IV - Samarinda Ilir</v>
          </cell>
          <cell r="D54" t="str">
            <v>II.A.2.2.2.4</v>
          </cell>
          <cell r="E54" t="str">
            <v>I</v>
          </cell>
        </row>
        <row r="55">
          <cell r="B55" t="str">
            <v>2.1.2.2.3</v>
          </cell>
          <cell r="C55" t="str">
            <v>Sosialisasi &amp; Pengenalan Calon</v>
          </cell>
          <cell r="D55" t="str">
            <v>II.A.2.2.3</v>
          </cell>
          <cell r="E55" t="str">
            <v>A</v>
          </cell>
        </row>
        <row r="56">
          <cell r="B56" t="str">
            <v>2.1.2.2.3.1</v>
          </cell>
          <cell r="C56" t="str">
            <v>Deklarasi &amp; Pendaftaran Pasangan Calon</v>
          </cell>
          <cell r="D56" t="str">
            <v>II.A.2.2.3.1</v>
          </cell>
          <cell r="E56" t="str">
            <v>I</v>
          </cell>
        </row>
        <row r="57">
          <cell r="B57" t="str">
            <v>2.1.2.2.3.2</v>
          </cell>
          <cell r="C57" t="str">
            <v>Media Luar Ruangan</v>
          </cell>
          <cell r="D57" t="str">
            <v>II.A.2.2.3.2</v>
          </cell>
          <cell r="E57" t="str">
            <v>I</v>
          </cell>
        </row>
        <row r="58">
          <cell r="B58" t="str">
            <v>2.1.2.2.3.3</v>
          </cell>
          <cell r="C58" t="str">
            <v>Media Cetak</v>
          </cell>
          <cell r="D58" t="str">
            <v>II.A.2.2.3.3</v>
          </cell>
          <cell r="E58" t="str">
            <v>I</v>
          </cell>
        </row>
        <row r="59">
          <cell r="B59" t="str">
            <v>2.1.2.2.3.4</v>
          </cell>
          <cell r="C59" t="str">
            <v>Media Elektronik</v>
          </cell>
          <cell r="D59" t="str">
            <v>II.A.2.2.3.4</v>
          </cell>
          <cell r="E59" t="str">
            <v>I</v>
          </cell>
        </row>
        <row r="60">
          <cell r="B60" t="str">
            <v>2.1.2.2.4</v>
          </cell>
          <cell r="C60" t="str">
            <v>Kegiatan Lain-lain</v>
          </cell>
          <cell r="D60" t="str">
            <v>II.A.2.2.4</v>
          </cell>
          <cell r="E60" t="str">
            <v>A</v>
          </cell>
        </row>
        <row r="61">
          <cell r="B61" t="str">
            <v>2.1.3</v>
          </cell>
          <cell r="C61" t="str">
            <v>Lainnya</v>
          </cell>
          <cell r="D61" t="str">
            <v>II.A.3</v>
          </cell>
          <cell r="E61" t="str">
            <v>I</v>
          </cell>
        </row>
        <row r="62">
          <cell r="B62" t="str">
            <v>2.1.3.1</v>
          </cell>
          <cell r="C62" t="str">
            <v>Biaya Buku Cek</v>
          </cell>
          <cell r="D62" t="str">
            <v>II.A.3.1</v>
          </cell>
          <cell r="E62" t="str">
            <v>A</v>
          </cell>
        </row>
        <row r="63">
          <cell r="B63" t="str">
            <v>2.1.3.2</v>
          </cell>
          <cell r="C63" t="str">
            <v>Biaya Materai</v>
          </cell>
          <cell r="D63" t="str">
            <v>II.A.3.2</v>
          </cell>
          <cell r="E63" t="str">
            <v>A</v>
          </cell>
        </row>
        <row r="64">
          <cell r="B64" t="str">
            <v>2.1.3.3</v>
          </cell>
          <cell r="C64" t="str">
            <v>Biaya Administrasi Bank</v>
          </cell>
          <cell r="D64" t="str">
            <v>II.A.3.3</v>
          </cell>
          <cell r="E64" t="str">
            <v>A</v>
          </cell>
        </row>
        <row r="65">
          <cell r="B65" t="str">
            <v>2.1.3.4</v>
          </cell>
          <cell r="C65" t="str">
            <v>Biaya Pajak Penghasilan Jasa Giro Bank</v>
          </cell>
          <cell r="D65" t="str">
            <v>II.A.3.4</v>
          </cell>
          <cell r="E65" t="str">
            <v>A</v>
          </cell>
        </row>
        <row r="66">
          <cell r="B66" t="str">
            <v>2.2</v>
          </cell>
          <cell r="C66" t="str">
            <v>Pengeluaran Non Kas</v>
          </cell>
          <cell r="D66" t="str">
            <v>II.B</v>
          </cell>
          <cell r="E66" t="str">
            <v>I</v>
          </cell>
        </row>
        <row r="67">
          <cell r="B67" t="str">
            <v>2.2.1</v>
          </cell>
          <cell r="C67" t="str">
            <v>Saldo Awal</v>
          </cell>
          <cell r="D67" t="str">
            <v>II.B.1</v>
          </cell>
          <cell r="E67" t="str">
            <v>I</v>
          </cell>
        </row>
        <row r="68">
          <cell r="B68" t="str">
            <v>2.2.1.1</v>
          </cell>
          <cell r="C68" t="str">
            <v>Pembentukan Sekretariat</v>
          </cell>
          <cell r="D68" t="str">
            <v>II.B.1.1</v>
          </cell>
          <cell r="E68" t="str">
            <v>I</v>
          </cell>
        </row>
        <row r="69">
          <cell r="B69" t="str">
            <v>2.2.1.1.1</v>
          </cell>
          <cell r="C69" t="str">
            <v>Pembentukan Sektetariat</v>
          </cell>
          <cell r="D69" t="str">
            <v>II.B.1.1.1</v>
          </cell>
          <cell r="E69" t="str">
            <v>A</v>
          </cell>
        </row>
        <row r="70">
          <cell r="B70" t="str">
            <v>2.2.1.1.2</v>
          </cell>
          <cell r="C70" t="str">
            <v>Biaya Operasional Sekretariat</v>
          </cell>
          <cell r="D70" t="str">
            <v>II.B.1.1.2</v>
          </cell>
          <cell r="E70" t="str">
            <v>A</v>
          </cell>
        </row>
        <row r="71">
          <cell r="B71" t="str">
            <v>2.2.1.2</v>
          </cell>
          <cell r="C71" t="str">
            <v>Sosialisasi &amp; Pengenalan Calon</v>
          </cell>
          <cell r="D71" t="str">
            <v>II.B.1.2</v>
          </cell>
          <cell r="E71" t="str">
            <v>I</v>
          </cell>
        </row>
        <row r="72">
          <cell r="B72" t="str">
            <v>2.2.1.2.1</v>
          </cell>
          <cell r="C72" t="str">
            <v>Deklarasi &amp; Pendaftaran Pasangan Calon</v>
          </cell>
          <cell r="D72" t="str">
            <v>II.B.1.2.1</v>
          </cell>
          <cell r="E72" t="str">
            <v>A</v>
          </cell>
        </row>
        <row r="73">
          <cell r="B73" t="str">
            <v>2.2.1.2.2</v>
          </cell>
          <cell r="C73" t="str">
            <v>Media Luar Ruangan</v>
          </cell>
          <cell r="D73" t="str">
            <v>II.B.1.2.2</v>
          </cell>
          <cell r="E73" t="str">
            <v>A</v>
          </cell>
        </row>
        <row r="74">
          <cell r="B74" t="str">
            <v>2.2.1.2.3</v>
          </cell>
          <cell r="C74" t="str">
            <v>Media Cetak</v>
          </cell>
          <cell r="D74" t="str">
            <v>II.B.1.2.3</v>
          </cell>
          <cell r="E74" t="str">
            <v>A</v>
          </cell>
        </row>
        <row r="75">
          <cell r="B75" t="str">
            <v>2.2.1.2.4</v>
          </cell>
          <cell r="C75" t="str">
            <v>Media Elektronik</v>
          </cell>
          <cell r="D75" t="str">
            <v>II.B.1.2.4</v>
          </cell>
          <cell r="E75" t="str">
            <v>A</v>
          </cell>
        </row>
        <row r="76">
          <cell r="B76" t="str">
            <v>2.2.1.3</v>
          </cell>
          <cell r="C76" t="str">
            <v>Kegiatan Lain-lain</v>
          </cell>
          <cell r="D76" t="str">
            <v>II.B.1.3</v>
          </cell>
          <cell r="E76" t="str">
            <v>A</v>
          </cell>
        </row>
        <row r="77">
          <cell r="B77" t="str">
            <v>2.2.2</v>
          </cell>
          <cell r="C77" t="str">
            <v>Operasional</v>
          </cell>
          <cell r="D77" t="str">
            <v>II.B.2</v>
          </cell>
          <cell r="E77" t="str">
            <v>I</v>
          </cell>
        </row>
        <row r="78">
          <cell r="B78" t="str">
            <v>2.2.2.1</v>
          </cell>
          <cell r="C78" t="str">
            <v>Biaya Persiapan Kampanye</v>
          </cell>
          <cell r="D78" t="str">
            <v>II.B.2.1</v>
          </cell>
          <cell r="E78" t="str">
            <v>A</v>
          </cell>
        </row>
        <row r="79">
          <cell r="B79" t="str">
            <v>2.2.2.2</v>
          </cell>
          <cell r="C79" t="str">
            <v>Biaya Masa Kampanye</v>
          </cell>
          <cell r="D79" t="str">
            <v>II.B.2.2</v>
          </cell>
          <cell r="E79" t="str">
            <v>A</v>
          </cell>
        </row>
        <row r="80">
          <cell r="B80" t="str">
            <v>2.2.2.2.1</v>
          </cell>
          <cell r="C80" t="str">
            <v>Sosialisasi &amp; Pengenalan Calon</v>
          </cell>
          <cell r="D80" t="str">
            <v>II.B.2.2.1</v>
          </cell>
          <cell r="E80" t="str">
            <v>I</v>
          </cell>
        </row>
        <row r="81">
          <cell r="B81" t="str">
            <v>2.2.2.2.1.1</v>
          </cell>
          <cell r="C81" t="str">
            <v>Media Luar Ruangan</v>
          </cell>
          <cell r="D81" t="str">
            <v>II.B.2.2.1.1</v>
          </cell>
          <cell r="E81" t="str">
            <v>A</v>
          </cell>
        </row>
        <row r="82">
          <cell r="B82" t="str">
            <v>2.2.2.2.1.2</v>
          </cell>
          <cell r="C82" t="str">
            <v>Media Cetak</v>
          </cell>
          <cell r="D82" t="str">
            <v>II.B.2.2.1.2</v>
          </cell>
          <cell r="E82" t="str">
            <v>A</v>
          </cell>
        </row>
        <row r="83">
          <cell r="B83" t="str">
            <v>2.2.2.2.1.3</v>
          </cell>
          <cell r="C83" t="str">
            <v>Media Elektronik</v>
          </cell>
          <cell r="D83" t="str">
            <v>II.B.2.2.1.3</v>
          </cell>
          <cell r="E83" t="str">
            <v>A</v>
          </cell>
        </row>
        <row r="84">
          <cell r="B84" t="str">
            <v>2.2.2.2.2</v>
          </cell>
          <cell r="C84" t="str">
            <v>Kegiatan Lain-lain</v>
          </cell>
          <cell r="D84" t="str">
            <v>II.B.2.2.2</v>
          </cell>
          <cell r="E84" t="str">
            <v>A</v>
          </cell>
        </row>
        <row r="85">
          <cell r="B85" t="str">
            <v>3.0</v>
          </cell>
          <cell r="C85" t="str">
            <v>SALDO DANA KAMPANYE</v>
          </cell>
          <cell r="D85" t="str">
            <v>III</v>
          </cell>
        </row>
        <row r="86">
          <cell r="B86" t="str">
            <v>3.1</v>
          </cell>
          <cell r="C86" t="str">
            <v>Kas</v>
          </cell>
          <cell r="D86" t="str">
            <v>III.A</v>
          </cell>
          <cell r="E86" t="str">
            <v>I</v>
          </cell>
        </row>
        <row r="87">
          <cell r="B87" t="str">
            <v>3.1.1</v>
          </cell>
          <cell r="C87" t="str">
            <v>Kas Sekretariat</v>
          </cell>
          <cell r="D87" t="str">
            <v>III.A.1</v>
          </cell>
          <cell r="E87" t="str">
            <v>A</v>
          </cell>
        </row>
        <row r="88">
          <cell r="B88" t="str">
            <v>3.2</v>
          </cell>
          <cell r="C88" t="str">
            <v>Bank</v>
          </cell>
          <cell r="D88" t="str">
            <v>III.B</v>
          </cell>
          <cell r="E88" t="str">
            <v>I</v>
          </cell>
        </row>
        <row r="89">
          <cell r="B89" t="str">
            <v>3.2.1</v>
          </cell>
          <cell r="C89" t="str">
            <v>Bank Pembangunan Daerah</v>
          </cell>
          <cell r="D89" t="str">
            <v>III.B.1</v>
          </cell>
          <cell r="E89" t="str">
            <v>A</v>
          </cell>
        </row>
      </sheetData>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K-TL (2)"/>
      <sheetName val="KAS"/>
      <sheetName val="Sheet1"/>
      <sheetName val="BKK-TL"/>
      <sheetName val="BKU"/>
      <sheetName val="L-2 (2)"/>
      <sheetName val="SURAT (2)"/>
      <sheetName val="NO."/>
      <sheetName val="DI"/>
      <sheetName val="PJL"/>
      <sheetName val="LSPD-TOP"/>
      <sheetName val="SURAT"/>
      <sheetName val="SK"/>
      <sheetName val="COVER"/>
      <sheetName val="L-1"/>
      <sheetName val="L-2"/>
      <sheetName val="L-3"/>
      <sheetName val="L-4"/>
      <sheetName val="L-5"/>
      <sheetName val="L-6"/>
      <sheetName val="L-7"/>
      <sheetName val="L-8"/>
      <sheetName val="L-9"/>
      <sheetName val="L-10"/>
      <sheetName val="L-11"/>
      <sheetName val="L-12"/>
      <sheetName val="L-13"/>
      <sheetName val="L-14"/>
      <sheetName val="L-15"/>
      <sheetName val="L-16"/>
      <sheetName val="BB-K "/>
      <sheetName val="LSPD KAS"/>
      <sheetName val="BB-NK"/>
      <sheetName val="CAT"/>
      <sheetName val="BARANG"/>
      <sheetName val="LSPD NON KAS"/>
      <sheetName val="POSKO"/>
      <sheetName val="BUKU BANK"/>
      <sheetName val="ACC (2)"/>
      <sheetName val="ACC"/>
      <sheetName val="Ka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9">
          <cell r="B9" t="str">
            <v>1.0</v>
          </cell>
          <cell r="C9" t="str">
            <v>PENERIMAAN DANA KAMPANYE</v>
          </cell>
          <cell r="D9" t="str">
            <v>I</v>
          </cell>
          <cell r="E9" t="str">
            <v>I</v>
          </cell>
        </row>
        <row r="10">
          <cell r="B10" t="str">
            <v>1.1</v>
          </cell>
          <cell r="C10" t="str">
            <v>Penerimaan Kas</v>
          </cell>
          <cell r="D10" t="str">
            <v>I.A</v>
          </cell>
          <cell r="E10" t="str">
            <v>I</v>
          </cell>
        </row>
        <row r="11">
          <cell r="B11" t="str">
            <v>1.1.1</v>
          </cell>
          <cell r="C11" t="str">
            <v>Saldo Awal</v>
          </cell>
          <cell r="D11" t="str">
            <v>I.A.1</v>
          </cell>
          <cell r="E11" t="str">
            <v>I</v>
          </cell>
        </row>
        <row r="12">
          <cell r="B12" t="str">
            <v>1.1.1.1</v>
          </cell>
          <cell r="C12" t="str">
            <v>Sumbangan Pasangan Calon</v>
          </cell>
          <cell r="D12" t="str">
            <v>I.A.1.1</v>
          </cell>
          <cell r="E12" t="str">
            <v>A</v>
          </cell>
        </row>
        <row r="13">
          <cell r="B13" t="str">
            <v>1.1.1.2</v>
          </cell>
          <cell r="C13" t="str">
            <v>Sumbangan Melalui Partai</v>
          </cell>
          <cell r="D13" t="str">
            <v>I.A.1.2</v>
          </cell>
          <cell r="E13" t="str">
            <v>A</v>
          </cell>
        </row>
        <row r="14">
          <cell r="B14" t="str">
            <v>1.1.1.3</v>
          </cell>
          <cell r="C14" t="str">
            <v>Sumbangan Perusahaan (Badan Usaha)</v>
          </cell>
          <cell r="D14" t="str">
            <v>I.A.1.3</v>
          </cell>
          <cell r="E14" t="str">
            <v>A</v>
          </cell>
        </row>
        <row r="15">
          <cell r="B15" t="str">
            <v>1.1.1.4</v>
          </cell>
          <cell r="C15" t="str">
            <v>Sumbangan Perorangan (Pribadi)</v>
          </cell>
          <cell r="D15" t="str">
            <v>I.A.1.4</v>
          </cell>
          <cell r="E15" t="str">
            <v>A</v>
          </cell>
        </row>
        <row r="16">
          <cell r="B16" t="str">
            <v>1.1.2</v>
          </cell>
          <cell r="C16" t="str">
            <v>Operasional</v>
          </cell>
          <cell r="D16" t="str">
            <v>I.A.2</v>
          </cell>
          <cell r="E16" t="str">
            <v>I</v>
          </cell>
        </row>
        <row r="17">
          <cell r="B17" t="str">
            <v>1.1.2.1</v>
          </cell>
          <cell r="C17" t="str">
            <v>Sumbangan Pasangan Calon</v>
          </cell>
          <cell r="D17" t="str">
            <v>I.A.2.1</v>
          </cell>
          <cell r="E17" t="str">
            <v>A</v>
          </cell>
        </row>
        <row r="18">
          <cell r="B18" t="str">
            <v>1.1.2.2</v>
          </cell>
          <cell r="C18" t="str">
            <v>Sumbangan Melalui Partai</v>
          </cell>
          <cell r="D18" t="str">
            <v>I.A.2.2</v>
          </cell>
          <cell r="E18" t="str">
            <v>A</v>
          </cell>
        </row>
        <row r="19">
          <cell r="B19" t="str">
            <v>1.1.2.3</v>
          </cell>
          <cell r="C19" t="str">
            <v>Sumbangan Perusahaan (Badan Usaha)</v>
          </cell>
          <cell r="D19" t="str">
            <v>I.A.2.3</v>
          </cell>
          <cell r="E19" t="str">
            <v>A</v>
          </cell>
        </row>
        <row r="20">
          <cell r="B20" t="str">
            <v>1.1.2.4</v>
          </cell>
          <cell r="C20" t="str">
            <v>Sumbangan Perorangan (Pribadi)</v>
          </cell>
          <cell r="D20" t="str">
            <v>I.A.2.4</v>
          </cell>
          <cell r="E20" t="str">
            <v>A</v>
          </cell>
        </row>
        <row r="21">
          <cell r="B21" t="str">
            <v>1.1.3</v>
          </cell>
          <cell r="C21" t="str">
            <v>Lainnya</v>
          </cell>
          <cell r="D21" t="str">
            <v>I.A.3</v>
          </cell>
          <cell r="E21" t="str">
            <v>I</v>
          </cell>
        </row>
        <row r="22">
          <cell r="B22" t="str">
            <v>1.1.3.1</v>
          </cell>
          <cell r="C22" t="str">
            <v>Pendapatan Jasa Giro</v>
          </cell>
          <cell r="D22" t="str">
            <v>I.A.3.1</v>
          </cell>
          <cell r="E22" t="str">
            <v>A</v>
          </cell>
        </row>
        <row r="23">
          <cell r="B23" t="str">
            <v>1.2</v>
          </cell>
          <cell r="C23" t="str">
            <v>Penerimaan Non Kas</v>
          </cell>
          <cell r="D23" t="str">
            <v>I.B</v>
          </cell>
          <cell r="E23" t="str">
            <v>I</v>
          </cell>
        </row>
        <row r="24">
          <cell r="B24" t="str">
            <v>1.2.1</v>
          </cell>
          <cell r="C24" t="str">
            <v>Saldo Awal</v>
          </cell>
          <cell r="D24" t="str">
            <v>I.B.1</v>
          </cell>
          <cell r="E24" t="str">
            <v>I</v>
          </cell>
        </row>
        <row r="25">
          <cell r="B25" t="str">
            <v>1.2.1.1</v>
          </cell>
          <cell r="C25" t="str">
            <v>Sumbangan Pasangan Calon</v>
          </cell>
          <cell r="D25" t="str">
            <v>I.B.1.1</v>
          </cell>
          <cell r="E25" t="str">
            <v>A</v>
          </cell>
        </row>
        <row r="26">
          <cell r="B26" t="str">
            <v>1.2.1.2</v>
          </cell>
          <cell r="C26" t="str">
            <v>Sumbangan Melalui Partai</v>
          </cell>
          <cell r="D26" t="str">
            <v>I.B.1.2</v>
          </cell>
          <cell r="E26" t="str">
            <v>A</v>
          </cell>
        </row>
        <row r="27">
          <cell r="B27" t="str">
            <v>1.2.1.3</v>
          </cell>
          <cell r="C27" t="str">
            <v>Sumbangan Perusahaan (Badan Usaha)</v>
          </cell>
          <cell r="D27" t="str">
            <v>I.B.1.3</v>
          </cell>
          <cell r="E27" t="str">
            <v>A</v>
          </cell>
        </row>
        <row r="28">
          <cell r="B28" t="str">
            <v>1.2.1.4</v>
          </cell>
          <cell r="C28" t="str">
            <v>Sumbangan Perorangan (Pribadi)</v>
          </cell>
          <cell r="D28" t="str">
            <v>I.B.1.4</v>
          </cell>
          <cell r="E28" t="str">
            <v>A</v>
          </cell>
        </row>
        <row r="29">
          <cell r="B29" t="str">
            <v>1.2.2</v>
          </cell>
          <cell r="C29" t="str">
            <v>Operasional</v>
          </cell>
          <cell r="D29" t="str">
            <v>I.B.2</v>
          </cell>
          <cell r="E29" t="str">
            <v>I</v>
          </cell>
        </row>
        <row r="30">
          <cell r="B30" t="str">
            <v>1.2.2.1</v>
          </cell>
          <cell r="C30" t="str">
            <v>Sumbangan Pasangan Calon</v>
          </cell>
          <cell r="D30" t="str">
            <v>I.B.2.1</v>
          </cell>
          <cell r="E30" t="str">
            <v>A</v>
          </cell>
        </row>
        <row r="31">
          <cell r="B31" t="str">
            <v>1.2.2.2</v>
          </cell>
          <cell r="C31" t="str">
            <v>Sumbangan Melalui Partai</v>
          </cell>
          <cell r="D31" t="str">
            <v>I.B.2.2</v>
          </cell>
          <cell r="E31" t="str">
            <v>A</v>
          </cell>
        </row>
        <row r="32">
          <cell r="B32" t="str">
            <v>1.2.2.3</v>
          </cell>
          <cell r="C32" t="str">
            <v>Sumbangan Perusahaan (Badan Usaha)</v>
          </cell>
          <cell r="D32" t="str">
            <v>I.B.2.3</v>
          </cell>
          <cell r="E32" t="str">
            <v>A</v>
          </cell>
        </row>
        <row r="33">
          <cell r="B33" t="str">
            <v>1.2.2.4</v>
          </cell>
          <cell r="C33" t="str">
            <v>Sumbangan Perorangan (Pribadi)</v>
          </cell>
          <cell r="D33" t="str">
            <v>I.B.2.4</v>
          </cell>
          <cell r="E33" t="str">
            <v>A</v>
          </cell>
        </row>
        <row r="34">
          <cell r="B34" t="str">
            <v>2.0</v>
          </cell>
          <cell r="C34" t="str">
            <v>PENGELUARAN DANA KAMPANYE</v>
          </cell>
          <cell r="D34" t="str">
            <v>II</v>
          </cell>
          <cell r="E34" t="str">
            <v>I</v>
          </cell>
        </row>
        <row r="35">
          <cell r="B35" t="str">
            <v>2.1</v>
          </cell>
          <cell r="C35" t="str">
            <v>Pengeluaran Kas</v>
          </cell>
          <cell r="D35" t="str">
            <v>II.A</v>
          </cell>
          <cell r="E35" t="str">
            <v>I</v>
          </cell>
        </row>
        <row r="36">
          <cell r="B36" t="str">
            <v>2.1.1</v>
          </cell>
          <cell r="C36" t="str">
            <v>Saldo Awal</v>
          </cell>
          <cell r="D36" t="str">
            <v>II.A.1</v>
          </cell>
          <cell r="E36" t="str">
            <v>I</v>
          </cell>
        </row>
        <row r="37">
          <cell r="B37" t="str">
            <v>2.1.1.1</v>
          </cell>
          <cell r="C37" t="str">
            <v xml:space="preserve">Pembentukan Sekretariat </v>
          </cell>
          <cell r="D37" t="str">
            <v>II.A.1.1</v>
          </cell>
          <cell r="E37" t="str">
            <v>I</v>
          </cell>
        </row>
        <row r="38">
          <cell r="B38" t="str">
            <v>2.1.1.1.1</v>
          </cell>
          <cell r="C38" t="str">
            <v>Pembentukan Sektetariat</v>
          </cell>
          <cell r="D38" t="str">
            <v>II.A.1.1.1</v>
          </cell>
          <cell r="E38" t="str">
            <v>A</v>
          </cell>
        </row>
        <row r="39">
          <cell r="B39" t="str">
            <v>2.1.1.1.2</v>
          </cell>
          <cell r="C39" t="str">
            <v>Biaya Operasional Sekretariat</v>
          </cell>
          <cell r="D39" t="str">
            <v>II.A.1.1.2</v>
          </cell>
          <cell r="E39" t="str">
            <v>A</v>
          </cell>
        </row>
        <row r="40">
          <cell r="B40" t="str">
            <v>2.1.1.2</v>
          </cell>
          <cell r="C40" t="str">
            <v>Sosialisasi &amp; Pengenalan Calon</v>
          </cell>
          <cell r="D40" t="str">
            <v>II.A.1.2</v>
          </cell>
          <cell r="E40" t="str">
            <v>I</v>
          </cell>
        </row>
        <row r="41">
          <cell r="B41" t="str">
            <v>2.1.1.2.1</v>
          </cell>
          <cell r="C41" t="str">
            <v>Deklarasi &amp; Pendaftaran Pasangan Calon</v>
          </cell>
          <cell r="D41" t="str">
            <v>II.A.1.2.1</v>
          </cell>
          <cell r="E41" t="str">
            <v>A</v>
          </cell>
        </row>
        <row r="42">
          <cell r="B42" t="str">
            <v>2.1.1.2.2</v>
          </cell>
          <cell r="C42" t="str">
            <v>Media Luar Ruangan</v>
          </cell>
          <cell r="D42" t="str">
            <v>II.A.1.2.2</v>
          </cell>
          <cell r="E42" t="str">
            <v>A</v>
          </cell>
        </row>
        <row r="43">
          <cell r="B43" t="str">
            <v>2.1.1.2.3</v>
          </cell>
          <cell r="C43" t="str">
            <v>Media Cetak</v>
          </cell>
          <cell r="D43" t="str">
            <v>II.A.1.2.3</v>
          </cell>
          <cell r="E43" t="str">
            <v>A</v>
          </cell>
        </row>
        <row r="44">
          <cell r="B44" t="str">
            <v>2.1.1.2.4</v>
          </cell>
          <cell r="C44" t="str">
            <v>Media Elektronik</v>
          </cell>
          <cell r="D44" t="str">
            <v>II.A.1.2.4</v>
          </cell>
          <cell r="E44" t="str">
            <v>A</v>
          </cell>
        </row>
        <row r="45">
          <cell r="B45" t="str">
            <v>2.1.1.3</v>
          </cell>
          <cell r="C45" t="str">
            <v>Kegiatan Lain-lain</v>
          </cell>
          <cell r="D45" t="str">
            <v>II.A.1.3</v>
          </cell>
          <cell r="E45" t="str">
            <v>A</v>
          </cell>
        </row>
        <row r="46">
          <cell r="B46" t="str">
            <v>2.1.2</v>
          </cell>
          <cell r="C46" t="str">
            <v>Operasional</v>
          </cell>
          <cell r="D46" t="str">
            <v>II.A.2</v>
          </cell>
          <cell r="E46" t="str">
            <v>I</v>
          </cell>
        </row>
        <row r="47">
          <cell r="B47" t="str">
            <v>2.1.2.1</v>
          </cell>
          <cell r="C47" t="str">
            <v xml:space="preserve">Biaya Persiapan Kampanye </v>
          </cell>
          <cell r="D47" t="str">
            <v>II.A.2.1</v>
          </cell>
          <cell r="E47" t="str">
            <v>I</v>
          </cell>
        </row>
        <row r="48">
          <cell r="B48" t="str">
            <v>2.1.2.2</v>
          </cell>
          <cell r="C48" t="str">
            <v>Biaya Masa Kampanye</v>
          </cell>
          <cell r="D48" t="str">
            <v>II.A.2.2</v>
          </cell>
          <cell r="E48" t="str">
            <v>A</v>
          </cell>
        </row>
        <row r="49">
          <cell r="B49" t="str">
            <v>2.1.2.2.1</v>
          </cell>
          <cell r="C49" t="str">
            <v>Biaya Operasional Sekretariat</v>
          </cell>
          <cell r="D49" t="str">
            <v>II.A.2.2.1</v>
          </cell>
          <cell r="E49" t="str">
            <v>A</v>
          </cell>
        </row>
        <row r="50">
          <cell r="B50" t="str">
            <v>2.1.2.2.2</v>
          </cell>
          <cell r="C50" t="str">
            <v>Biaya Operasional Kampanye</v>
          </cell>
          <cell r="D50" t="str">
            <v>II.A.2.2.2</v>
          </cell>
          <cell r="E50" t="str">
            <v>A</v>
          </cell>
        </row>
        <row r="51">
          <cell r="B51" t="str">
            <v>2.1.2.2.2.1</v>
          </cell>
          <cell r="C51" t="str">
            <v>Biaya Operasional Wilayah I - Sungai Kunjang &amp; Samarinda Ulu</v>
          </cell>
          <cell r="D51" t="str">
            <v>II.A.2.2.2.1</v>
          </cell>
          <cell r="E51" t="str">
            <v>I</v>
          </cell>
        </row>
        <row r="52">
          <cell r="B52" t="str">
            <v>2.1.2.2.2.2</v>
          </cell>
          <cell r="C52" t="str">
            <v>Biaya Operasional Wilayah II - Samarinda Sebarang &amp; Palaran</v>
          </cell>
          <cell r="D52" t="str">
            <v>II.A.2.2.2.2</v>
          </cell>
          <cell r="E52" t="str">
            <v>I</v>
          </cell>
        </row>
        <row r="53">
          <cell r="B53" t="str">
            <v>2.1.2.2.2.3</v>
          </cell>
          <cell r="C53" t="str">
            <v>Biaya Operasional Wilayah III - Samarinda Utara</v>
          </cell>
          <cell r="D53" t="str">
            <v>II.A.2.2.2.3</v>
          </cell>
          <cell r="E53" t="str">
            <v>I</v>
          </cell>
        </row>
        <row r="54">
          <cell r="B54" t="str">
            <v>2.1.2.2.2.4</v>
          </cell>
          <cell r="C54" t="str">
            <v>Biaya Operasional Wilayah IV - Samarinda Ilir</v>
          </cell>
          <cell r="D54" t="str">
            <v>II.A.2.2.2.4</v>
          </cell>
          <cell r="E54" t="str">
            <v>I</v>
          </cell>
        </row>
        <row r="55">
          <cell r="B55" t="str">
            <v>2.1.2.2.3</v>
          </cell>
          <cell r="C55" t="str">
            <v>Sosialisasi &amp; Pengenalan Calon</v>
          </cell>
          <cell r="D55" t="str">
            <v>II.A.2.2.3</v>
          </cell>
          <cell r="E55" t="str">
            <v>A</v>
          </cell>
        </row>
        <row r="56">
          <cell r="B56" t="str">
            <v>2.1.2.2.3.1</v>
          </cell>
          <cell r="C56" t="str">
            <v>Deklarasi &amp; Pendaftaran Pasangan Calon</v>
          </cell>
          <cell r="D56" t="str">
            <v>II.A.2.2.3.1</v>
          </cell>
          <cell r="E56" t="str">
            <v>I</v>
          </cell>
        </row>
        <row r="57">
          <cell r="B57" t="str">
            <v>2.1.2.2.3.2</v>
          </cell>
          <cell r="C57" t="str">
            <v>Media Luar Ruangan</v>
          </cell>
          <cell r="D57" t="str">
            <v>II.A.2.2.3.2</v>
          </cell>
          <cell r="E57" t="str">
            <v>I</v>
          </cell>
        </row>
        <row r="58">
          <cell r="B58" t="str">
            <v>2.1.2.2.3.3</v>
          </cell>
          <cell r="C58" t="str">
            <v>Media Cetak</v>
          </cell>
          <cell r="D58" t="str">
            <v>II.A.2.2.3.3</v>
          </cell>
          <cell r="E58" t="str">
            <v>I</v>
          </cell>
        </row>
        <row r="59">
          <cell r="B59" t="str">
            <v>2.1.2.2.3.4</v>
          </cell>
          <cell r="C59" t="str">
            <v>Media Elektronik</v>
          </cell>
          <cell r="D59" t="str">
            <v>II.A.2.2.3.4</v>
          </cell>
          <cell r="E59" t="str">
            <v>I</v>
          </cell>
        </row>
        <row r="60">
          <cell r="B60" t="str">
            <v>2.1.2.2.4</v>
          </cell>
          <cell r="C60" t="str">
            <v>Kegiatan Lain-lain</v>
          </cell>
          <cell r="D60" t="str">
            <v>II.A.2.2.4</v>
          </cell>
          <cell r="E60" t="str">
            <v>A</v>
          </cell>
        </row>
        <row r="61">
          <cell r="B61" t="str">
            <v>2.1.3</v>
          </cell>
          <cell r="C61" t="str">
            <v>Lainnya</v>
          </cell>
          <cell r="D61" t="str">
            <v>II.A.3</v>
          </cell>
          <cell r="E61" t="str">
            <v>I</v>
          </cell>
        </row>
        <row r="62">
          <cell r="B62" t="str">
            <v>2.1.3.1</v>
          </cell>
          <cell r="C62" t="str">
            <v>Biaya Buku Cek</v>
          </cell>
          <cell r="D62" t="str">
            <v>II.A.3.1</v>
          </cell>
          <cell r="E62" t="str">
            <v>A</v>
          </cell>
        </row>
        <row r="63">
          <cell r="B63" t="str">
            <v>2.1.3.2</v>
          </cell>
          <cell r="C63" t="str">
            <v>Biaya Materai</v>
          </cell>
          <cell r="D63" t="str">
            <v>II.A.3.2</v>
          </cell>
          <cell r="E63" t="str">
            <v>A</v>
          </cell>
        </row>
        <row r="64">
          <cell r="B64" t="str">
            <v>2.1.3.3</v>
          </cell>
          <cell r="C64" t="str">
            <v>Biaya Administrasi Bank</v>
          </cell>
          <cell r="D64" t="str">
            <v>II.A.3.3</v>
          </cell>
          <cell r="E64" t="str">
            <v>A</v>
          </cell>
        </row>
        <row r="65">
          <cell r="B65" t="str">
            <v>2.1.3.4</v>
          </cell>
          <cell r="C65" t="str">
            <v>Biaya Pajak Penghasilan Jasa Giro Bank</v>
          </cell>
          <cell r="D65" t="str">
            <v>II.A.3.4</v>
          </cell>
          <cell r="E65" t="str">
            <v>A</v>
          </cell>
        </row>
        <row r="66">
          <cell r="B66" t="str">
            <v>2.2</v>
          </cell>
          <cell r="C66" t="str">
            <v>Pengeluaran Non Kas</v>
          </cell>
          <cell r="D66" t="str">
            <v>II.B</v>
          </cell>
          <cell r="E66" t="str">
            <v>I</v>
          </cell>
        </row>
        <row r="67">
          <cell r="B67" t="str">
            <v>2.2.1</v>
          </cell>
          <cell r="C67" t="str">
            <v>Saldo Awal</v>
          </cell>
          <cell r="D67" t="str">
            <v>II.B.1</v>
          </cell>
          <cell r="E67" t="str">
            <v>I</v>
          </cell>
        </row>
        <row r="68">
          <cell r="B68" t="str">
            <v>2.2.1.1</v>
          </cell>
          <cell r="C68" t="str">
            <v>Pembentukan Sekretariat</v>
          </cell>
          <cell r="D68" t="str">
            <v>II.B.1.1</v>
          </cell>
          <cell r="E68" t="str">
            <v>I</v>
          </cell>
        </row>
        <row r="69">
          <cell r="B69" t="str">
            <v>2.2.1.1.1</v>
          </cell>
          <cell r="C69" t="str">
            <v>Pembentukan Sektetariat</v>
          </cell>
          <cell r="D69" t="str">
            <v>II.B.1.1.1</v>
          </cell>
          <cell r="E69" t="str">
            <v>A</v>
          </cell>
        </row>
        <row r="70">
          <cell r="B70" t="str">
            <v>2.2.1.1.2</v>
          </cell>
          <cell r="C70" t="str">
            <v>Biaya Operasional Sekretariat</v>
          </cell>
          <cell r="D70" t="str">
            <v>II.B.1.1.2</v>
          </cell>
          <cell r="E70" t="str">
            <v>A</v>
          </cell>
        </row>
        <row r="71">
          <cell r="B71" t="str">
            <v>2.2.1.2</v>
          </cell>
          <cell r="C71" t="str">
            <v>Sosialisasi &amp; Pengenalan Calon</v>
          </cell>
          <cell r="D71" t="str">
            <v>II.B.1.2</v>
          </cell>
          <cell r="E71" t="str">
            <v>I</v>
          </cell>
        </row>
        <row r="72">
          <cell r="B72" t="str">
            <v>2.2.1.2.1</v>
          </cell>
          <cell r="C72" t="str">
            <v>Deklarasi &amp; Pendaftaran Pasangan Calon</v>
          </cell>
          <cell r="D72" t="str">
            <v>II.B.1.2.1</v>
          </cell>
          <cell r="E72" t="str">
            <v>A</v>
          </cell>
        </row>
        <row r="73">
          <cell r="B73" t="str">
            <v>2.2.1.2.2</v>
          </cell>
          <cell r="C73" t="str">
            <v>Media Luar Ruangan</v>
          </cell>
          <cell r="D73" t="str">
            <v>II.B.1.2.2</v>
          </cell>
          <cell r="E73" t="str">
            <v>A</v>
          </cell>
        </row>
        <row r="74">
          <cell r="B74" t="str">
            <v>2.2.1.2.3</v>
          </cell>
          <cell r="C74" t="str">
            <v>Media Cetak</v>
          </cell>
          <cell r="D74" t="str">
            <v>II.B.1.2.3</v>
          </cell>
          <cell r="E74" t="str">
            <v>A</v>
          </cell>
        </row>
        <row r="75">
          <cell r="B75" t="str">
            <v>2.2.1.2.4</v>
          </cell>
          <cell r="C75" t="str">
            <v>Media Elektronik</v>
          </cell>
          <cell r="D75" t="str">
            <v>II.B.1.2.4</v>
          </cell>
          <cell r="E75" t="str">
            <v>A</v>
          </cell>
        </row>
        <row r="76">
          <cell r="B76" t="str">
            <v>2.2.1.3</v>
          </cell>
          <cell r="C76" t="str">
            <v>Kegiatan Lain-lain</v>
          </cell>
          <cell r="D76" t="str">
            <v>II.B.1.3</v>
          </cell>
          <cell r="E76" t="str">
            <v>A</v>
          </cell>
        </row>
        <row r="77">
          <cell r="B77" t="str">
            <v>2.2.2</v>
          </cell>
          <cell r="C77" t="str">
            <v>Operasional</v>
          </cell>
          <cell r="D77" t="str">
            <v>II.B.2</v>
          </cell>
          <cell r="E77" t="str">
            <v>I</v>
          </cell>
        </row>
        <row r="78">
          <cell r="B78" t="str">
            <v>2.2.2.1</v>
          </cell>
          <cell r="C78" t="str">
            <v>Biaya Persiapan Kampanye</v>
          </cell>
          <cell r="D78" t="str">
            <v>II.B.2.1</v>
          </cell>
          <cell r="E78" t="str">
            <v>A</v>
          </cell>
        </row>
        <row r="79">
          <cell r="B79" t="str">
            <v>2.2.2.2</v>
          </cell>
          <cell r="C79" t="str">
            <v>Biaya Masa Kampanye</v>
          </cell>
          <cell r="D79" t="str">
            <v>II.B.2.2</v>
          </cell>
          <cell r="E79" t="str">
            <v>A</v>
          </cell>
        </row>
        <row r="80">
          <cell r="B80" t="str">
            <v>2.2.2.2.1</v>
          </cell>
          <cell r="C80" t="str">
            <v>Sosialisasi &amp; Pengenalan Calon</v>
          </cell>
          <cell r="D80" t="str">
            <v>II.B.2.2.1</v>
          </cell>
          <cell r="E80" t="str">
            <v>I</v>
          </cell>
        </row>
        <row r="81">
          <cell r="B81" t="str">
            <v>2.2.2.2.1.1</v>
          </cell>
          <cell r="C81" t="str">
            <v>Media Luar Ruangan</v>
          </cell>
          <cell r="D81" t="str">
            <v>II.B.2.2.1.1</v>
          </cell>
          <cell r="E81" t="str">
            <v>A</v>
          </cell>
        </row>
        <row r="82">
          <cell r="B82" t="str">
            <v>2.2.2.2.1.2</v>
          </cell>
          <cell r="C82" t="str">
            <v>Media Cetak</v>
          </cell>
          <cell r="D82" t="str">
            <v>II.B.2.2.1.2</v>
          </cell>
          <cell r="E82" t="str">
            <v>A</v>
          </cell>
        </row>
        <row r="83">
          <cell r="B83" t="str">
            <v>2.2.2.2.1.3</v>
          </cell>
          <cell r="C83" t="str">
            <v>Media Elektronik</v>
          </cell>
          <cell r="D83" t="str">
            <v>II.B.2.2.1.3</v>
          </cell>
          <cell r="E83" t="str">
            <v>A</v>
          </cell>
        </row>
        <row r="84">
          <cell r="B84" t="str">
            <v>2.2.2.2.2</v>
          </cell>
          <cell r="C84" t="str">
            <v>Kegiatan Lain-lain</v>
          </cell>
          <cell r="D84" t="str">
            <v>II.B.2.2.2</v>
          </cell>
          <cell r="E84" t="str">
            <v>A</v>
          </cell>
        </row>
        <row r="85">
          <cell r="B85" t="str">
            <v>3.0</v>
          </cell>
          <cell r="C85" t="str">
            <v>SALDO DANA KAMPANYE</v>
          </cell>
          <cell r="D85" t="str">
            <v>III</v>
          </cell>
        </row>
        <row r="86">
          <cell r="B86" t="str">
            <v>3.1</v>
          </cell>
          <cell r="C86" t="str">
            <v>Kas</v>
          </cell>
          <cell r="D86" t="str">
            <v>III.A</v>
          </cell>
          <cell r="E86" t="str">
            <v>I</v>
          </cell>
        </row>
        <row r="87">
          <cell r="B87" t="str">
            <v>3.1.1</v>
          </cell>
          <cell r="C87" t="str">
            <v>Kas Sekretariat</v>
          </cell>
          <cell r="D87" t="str">
            <v>III.A.1</v>
          </cell>
          <cell r="E87" t="str">
            <v>A</v>
          </cell>
        </row>
        <row r="88">
          <cell r="B88" t="str">
            <v>3.2</v>
          </cell>
          <cell r="C88" t="str">
            <v>Bank</v>
          </cell>
          <cell r="D88" t="str">
            <v>III.B</v>
          </cell>
          <cell r="E88" t="str">
            <v>I</v>
          </cell>
        </row>
        <row r="89">
          <cell r="B89" t="str">
            <v>3.2.1</v>
          </cell>
          <cell r="C89" t="str">
            <v>Bank Pembangunan Daerah</v>
          </cell>
          <cell r="D89" t="str">
            <v>III.B.1</v>
          </cell>
          <cell r="E89" t="str">
            <v>A</v>
          </cell>
        </row>
      </sheetData>
      <sheetData sheetId="40"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K-TL (2)"/>
      <sheetName val="KAS"/>
      <sheetName val="Sheet1"/>
      <sheetName val="BKK-TL"/>
      <sheetName val="BKU"/>
      <sheetName val="L-2 (2)"/>
      <sheetName val="SURAT (2)"/>
      <sheetName val="NO."/>
      <sheetName val="DI"/>
      <sheetName val="PJL"/>
      <sheetName val="LSPD-TOP"/>
      <sheetName val="SURAT"/>
      <sheetName val="SK"/>
      <sheetName val="COVER"/>
      <sheetName val="L-1"/>
      <sheetName val="L-2"/>
      <sheetName val="L-3"/>
      <sheetName val="L-4"/>
      <sheetName val="L-5"/>
      <sheetName val="L-6"/>
      <sheetName val="L-7"/>
      <sheetName val="L-8"/>
      <sheetName val="L-9"/>
      <sheetName val="L-10"/>
      <sheetName val="L-11"/>
      <sheetName val="L-12"/>
      <sheetName val="L-13"/>
      <sheetName val="L-14"/>
      <sheetName val="L-15"/>
      <sheetName val="L-16"/>
      <sheetName val="BB-K "/>
      <sheetName val="LSPD KAS"/>
      <sheetName val="BB-NK"/>
      <sheetName val="CAT"/>
      <sheetName val="BARANG"/>
      <sheetName val="LSPD NON KAS"/>
      <sheetName val="POSKO"/>
      <sheetName val="BUKU BANK"/>
      <sheetName val="ACC (2)"/>
      <sheetName val="AC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9">
          <cell r="B9" t="str">
            <v>1.0</v>
          </cell>
          <cell r="C9" t="str">
            <v>PENERIMAAN DANA KAMPANYE</v>
          </cell>
          <cell r="D9" t="str">
            <v>I</v>
          </cell>
          <cell r="E9" t="str">
            <v>I</v>
          </cell>
        </row>
        <row r="10">
          <cell r="B10" t="str">
            <v>1.1</v>
          </cell>
          <cell r="C10" t="str">
            <v>Penerimaan Kas</v>
          </cell>
          <cell r="D10" t="str">
            <v>I.A</v>
          </cell>
          <cell r="E10" t="str">
            <v>I</v>
          </cell>
        </row>
        <row r="11">
          <cell r="B11" t="str">
            <v>1.1.1</v>
          </cell>
          <cell r="C11" t="str">
            <v>Saldo Awal</v>
          </cell>
          <cell r="D11" t="str">
            <v>I.A.1</v>
          </cell>
          <cell r="E11" t="str">
            <v>I</v>
          </cell>
        </row>
        <row r="12">
          <cell r="B12" t="str">
            <v>1.1.1.1</v>
          </cell>
          <cell r="C12" t="str">
            <v>Sumbangan Pasangan Calon</v>
          </cell>
          <cell r="D12" t="str">
            <v>I.A.1.1</v>
          </cell>
          <cell r="E12" t="str">
            <v>A</v>
          </cell>
        </row>
        <row r="13">
          <cell r="B13" t="str">
            <v>1.1.1.2</v>
          </cell>
          <cell r="C13" t="str">
            <v>Sumbangan Melalui Partai</v>
          </cell>
          <cell r="D13" t="str">
            <v>I.A.1.2</v>
          </cell>
          <cell r="E13" t="str">
            <v>A</v>
          </cell>
        </row>
        <row r="14">
          <cell r="B14" t="str">
            <v>1.1.1.3</v>
          </cell>
          <cell r="C14" t="str">
            <v>Sumbangan Perusahaan (Badan Usaha)</v>
          </cell>
          <cell r="D14" t="str">
            <v>I.A.1.3</v>
          </cell>
          <cell r="E14" t="str">
            <v>A</v>
          </cell>
        </row>
        <row r="15">
          <cell r="B15" t="str">
            <v>1.1.1.4</v>
          </cell>
          <cell r="C15" t="str">
            <v>Sumbangan Perorangan (Pribadi)</v>
          </cell>
          <cell r="D15" t="str">
            <v>I.A.1.4</v>
          </cell>
          <cell r="E15" t="str">
            <v>A</v>
          </cell>
        </row>
        <row r="16">
          <cell r="B16" t="str">
            <v>1.1.2</v>
          </cell>
          <cell r="C16" t="str">
            <v>Operasional</v>
          </cell>
          <cell r="D16" t="str">
            <v>I.A.2</v>
          </cell>
          <cell r="E16" t="str">
            <v>I</v>
          </cell>
        </row>
        <row r="17">
          <cell r="B17" t="str">
            <v>1.1.2.1</v>
          </cell>
          <cell r="C17" t="str">
            <v>Sumbangan Pasangan Calon</v>
          </cell>
          <cell r="D17" t="str">
            <v>I.A.2.1</v>
          </cell>
          <cell r="E17" t="str">
            <v>A</v>
          </cell>
        </row>
        <row r="18">
          <cell r="B18" t="str">
            <v>1.1.2.2</v>
          </cell>
          <cell r="C18" t="str">
            <v>Sumbangan Melalui Partai</v>
          </cell>
          <cell r="D18" t="str">
            <v>I.A.2.2</v>
          </cell>
          <cell r="E18" t="str">
            <v>A</v>
          </cell>
        </row>
        <row r="19">
          <cell r="B19" t="str">
            <v>1.1.2.3</v>
          </cell>
          <cell r="C19" t="str">
            <v>Sumbangan Perusahaan (Badan Usaha)</v>
          </cell>
          <cell r="D19" t="str">
            <v>I.A.2.3</v>
          </cell>
          <cell r="E19" t="str">
            <v>A</v>
          </cell>
        </row>
        <row r="20">
          <cell r="B20" t="str">
            <v>1.1.2.4</v>
          </cell>
          <cell r="C20" t="str">
            <v>Sumbangan Perorangan (Pribadi)</v>
          </cell>
          <cell r="D20" t="str">
            <v>I.A.2.4</v>
          </cell>
          <cell r="E20" t="str">
            <v>A</v>
          </cell>
        </row>
        <row r="21">
          <cell r="B21" t="str">
            <v>1.1.3</v>
          </cell>
          <cell r="C21" t="str">
            <v>Lainnya</v>
          </cell>
          <cell r="D21" t="str">
            <v>I.A.3</v>
          </cell>
          <cell r="E21" t="str">
            <v>I</v>
          </cell>
        </row>
        <row r="22">
          <cell r="B22" t="str">
            <v>1.1.3.1</v>
          </cell>
          <cell r="C22" t="str">
            <v>Pendapatan Jasa Giro</v>
          </cell>
          <cell r="D22" t="str">
            <v>I.A.3.1</v>
          </cell>
          <cell r="E22" t="str">
            <v>A</v>
          </cell>
        </row>
        <row r="23">
          <cell r="B23" t="str">
            <v>1.2</v>
          </cell>
          <cell r="C23" t="str">
            <v>Penerimaan Non Kas</v>
          </cell>
          <cell r="D23" t="str">
            <v>I.B</v>
          </cell>
          <cell r="E23" t="str">
            <v>I</v>
          </cell>
        </row>
        <row r="24">
          <cell r="B24" t="str">
            <v>1.2.1</v>
          </cell>
          <cell r="C24" t="str">
            <v>Saldo Awal</v>
          </cell>
          <cell r="D24" t="str">
            <v>I.B.1</v>
          </cell>
          <cell r="E24" t="str">
            <v>I</v>
          </cell>
        </row>
        <row r="25">
          <cell r="B25" t="str">
            <v>1.2.1.1</v>
          </cell>
          <cell r="C25" t="str">
            <v>Sumbangan Pasangan Calon</v>
          </cell>
          <cell r="D25" t="str">
            <v>I.B.1.1</v>
          </cell>
          <cell r="E25" t="str">
            <v>A</v>
          </cell>
        </row>
        <row r="26">
          <cell r="B26" t="str">
            <v>1.2.1.2</v>
          </cell>
          <cell r="C26" t="str">
            <v>Sumbangan Melalui Partai</v>
          </cell>
          <cell r="D26" t="str">
            <v>I.B.1.2</v>
          </cell>
          <cell r="E26" t="str">
            <v>A</v>
          </cell>
        </row>
        <row r="27">
          <cell r="B27" t="str">
            <v>1.2.1.3</v>
          </cell>
          <cell r="C27" t="str">
            <v>Sumbangan Perusahaan (Badan Usaha)</v>
          </cell>
          <cell r="D27" t="str">
            <v>I.B.1.3</v>
          </cell>
          <cell r="E27" t="str">
            <v>A</v>
          </cell>
        </row>
        <row r="28">
          <cell r="B28" t="str">
            <v>1.2.1.4</v>
          </cell>
          <cell r="C28" t="str">
            <v>Sumbangan Perorangan (Pribadi)</v>
          </cell>
          <cell r="D28" t="str">
            <v>I.B.1.4</v>
          </cell>
          <cell r="E28" t="str">
            <v>A</v>
          </cell>
        </row>
        <row r="29">
          <cell r="B29" t="str">
            <v>1.2.2</v>
          </cell>
          <cell r="C29" t="str">
            <v>Operasional</v>
          </cell>
          <cell r="D29" t="str">
            <v>I.B.2</v>
          </cell>
          <cell r="E29" t="str">
            <v>I</v>
          </cell>
        </row>
        <row r="30">
          <cell r="B30" t="str">
            <v>1.2.2.1</v>
          </cell>
          <cell r="C30" t="str">
            <v>Sumbangan Pasangan Calon</v>
          </cell>
          <cell r="D30" t="str">
            <v>I.B.2.1</v>
          </cell>
          <cell r="E30" t="str">
            <v>A</v>
          </cell>
        </row>
        <row r="31">
          <cell r="B31" t="str">
            <v>1.2.2.2</v>
          </cell>
          <cell r="C31" t="str">
            <v>Sumbangan Melalui Partai</v>
          </cell>
          <cell r="D31" t="str">
            <v>I.B.2.2</v>
          </cell>
          <cell r="E31" t="str">
            <v>A</v>
          </cell>
        </row>
        <row r="32">
          <cell r="B32" t="str">
            <v>1.2.2.3</v>
          </cell>
          <cell r="C32" t="str">
            <v>Sumbangan Perusahaan (Badan Usaha)</v>
          </cell>
          <cell r="D32" t="str">
            <v>I.B.2.3</v>
          </cell>
          <cell r="E32" t="str">
            <v>A</v>
          </cell>
        </row>
        <row r="33">
          <cell r="B33" t="str">
            <v>1.2.2.4</v>
          </cell>
          <cell r="C33" t="str">
            <v>Sumbangan Perorangan (Pribadi)</v>
          </cell>
          <cell r="D33" t="str">
            <v>I.B.2.4</v>
          </cell>
          <cell r="E33" t="str">
            <v>A</v>
          </cell>
        </row>
        <row r="34">
          <cell r="B34" t="str">
            <v>2.0</v>
          </cell>
          <cell r="C34" t="str">
            <v>PENGELUARAN DANA KAMPANYE</v>
          </cell>
          <cell r="D34" t="str">
            <v>II</v>
          </cell>
          <cell r="E34" t="str">
            <v>I</v>
          </cell>
        </row>
        <row r="35">
          <cell r="B35" t="str">
            <v>2.1</v>
          </cell>
          <cell r="C35" t="str">
            <v>Pengeluaran Kas</v>
          </cell>
          <cell r="D35" t="str">
            <v>II.A</v>
          </cell>
          <cell r="E35" t="str">
            <v>I</v>
          </cell>
        </row>
        <row r="36">
          <cell r="B36" t="str">
            <v>2.1.1</v>
          </cell>
          <cell r="C36" t="str">
            <v>Saldo Awal</v>
          </cell>
          <cell r="D36" t="str">
            <v>II.A.1</v>
          </cell>
          <cell r="E36" t="str">
            <v>I</v>
          </cell>
        </row>
        <row r="37">
          <cell r="B37" t="str">
            <v>2.1.1.1</v>
          </cell>
          <cell r="C37" t="str">
            <v xml:space="preserve">Pembentukan Sekretariat </v>
          </cell>
          <cell r="D37" t="str">
            <v>II.A.1.1</v>
          </cell>
          <cell r="E37" t="str">
            <v>I</v>
          </cell>
        </row>
        <row r="38">
          <cell r="B38" t="str">
            <v>2.1.1.1.1</v>
          </cell>
          <cell r="C38" t="str">
            <v>Pembentukan Sektetariat</v>
          </cell>
          <cell r="D38" t="str">
            <v>II.A.1.1.1</v>
          </cell>
          <cell r="E38" t="str">
            <v>A</v>
          </cell>
        </row>
        <row r="39">
          <cell r="B39" t="str">
            <v>2.1.1.1.2</v>
          </cell>
          <cell r="C39" t="str">
            <v>Biaya Operasional Sekretariat</v>
          </cell>
          <cell r="D39" t="str">
            <v>II.A.1.1.2</v>
          </cell>
          <cell r="E39" t="str">
            <v>A</v>
          </cell>
        </row>
        <row r="40">
          <cell r="B40" t="str">
            <v>2.1.1.2</v>
          </cell>
          <cell r="C40" t="str">
            <v>Sosialisasi &amp; Pengenalan Calon</v>
          </cell>
          <cell r="D40" t="str">
            <v>II.A.1.2</v>
          </cell>
          <cell r="E40" t="str">
            <v>I</v>
          </cell>
        </row>
        <row r="41">
          <cell r="B41" t="str">
            <v>2.1.1.2.1</v>
          </cell>
          <cell r="C41" t="str">
            <v>Deklarasi &amp; Pendaftaran Pasangan Calon</v>
          </cell>
          <cell r="D41" t="str">
            <v>II.A.1.2.1</v>
          </cell>
          <cell r="E41" t="str">
            <v>A</v>
          </cell>
        </row>
        <row r="42">
          <cell r="B42" t="str">
            <v>2.1.1.2.2</v>
          </cell>
          <cell r="C42" t="str">
            <v>Media Luar Ruangan</v>
          </cell>
          <cell r="D42" t="str">
            <v>II.A.1.2.2</v>
          </cell>
          <cell r="E42" t="str">
            <v>A</v>
          </cell>
        </row>
        <row r="43">
          <cell r="B43" t="str">
            <v>2.1.1.2.3</v>
          </cell>
          <cell r="C43" t="str">
            <v>Media Cetak</v>
          </cell>
          <cell r="D43" t="str">
            <v>II.A.1.2.3</v>
          </cell>
          <cell r="E43" t="str">
            <v>A</v>
          </cell>
        </row>
        <row r="44">
          <cell r="B44" t="str">
            <v>2.1.1.2.4</v>
          </cell>
          <cell r="C44" t="str">
            <v>Media Elektronik</v>
          </cell>
          <cell r="D44" t="str">
            <v>II.A.1.2.4</v>
          </cell>
          <cell r="E44" t="str">
            <v>A</v>
          </cell>
        </row>
        <row r="45">
          <cell r="B45" t="str">
            <v>2.1.1.3</v>
          </cell>
          <cell r="C45" t="str">
            <v>Kegiatan Lain-lain</v>
          </cell>
          <cell r="D45" t="str">
            <v>II.A.1.3</v>
          </cell>
          <cell r="E45" t="str">
            <v>A</v>
          </cell>
        </row>
        <row r="46">
          <cell r="B46" t="str">
            <v>2.1.2</v>
          </cell>
          <cell r="C46" t="str">
            <v>Operasional</v>
          </cell>
          <cell r="D46" t="str">
            <v>II.A.2</v>
          </cell>
          <cell r="E46" t="str">
            <v>I</v>
          </cell>
        </row>
        <row r="47">
          <cell r="B47" t="str">
            <v>2.1.2.1</v>
          </cell>
          <cell r="C47" t="str">
            <v xml:space="preserve">Biaya Persiapan Kampanye </v>
          </cell>
          <cell r="D47" t="str">
            <v>II.A.2.1</v>
          </cell>
          <cell r="E47" t="str">
            <v>I</v>
          </cell>
        </row>
        <row r="48">
          <cell r="B48" t="str">
            <v>2.1.2.2</v>
          </cell>
          <cell r="C48" t="str">
            <v>Biaya Masa Kampanye</v>
          </cell>
          <cell r="D48" t="str">
            <v>II.A.2.2</v>
          </cell>
          <cell r="E48" t="str">
            <v>A</v>
          </cell>
        </row>
        <row r="49">
          <cell r="B49" t="str">
            <v>2.1.2.2.1</v>
          </cell>
          <cell r="C49" t="str">
            <v>Biaya Operasional Sekretariat</v>
          </cell>
          <cell r="D49" t="str">
            <v>II.A.2.2.1</v>
          </cell>
          <cell r="E49" t="str">
            <v>A</v>
          </cell>
        </row>
        <row r="50">
          <cell r="B50" t="str">
            <v>2.1.2.2.2</v>
          </cell>
          <cell r="C50" t="str">
            <v>Biaya Operasional Kampanye</v>
          </cell>
          <cell r="D50" t="str">
            <v>II.A.2.2.2</v>
          </cell>
          <cell r="E50" t="str">
            <v>A</v>
          </cell>
        </row>
        <row r="51">
          <cell r="B51" t="str">
            <v>2.1.2.2.2.1</v>
          </cell>
          <cell r="C51" t="str">
            <v>Biaya Operasional Wilayah I - Sungai Kunjang &amp; Samarinda Ulu</v>
          </cell>
          <cell r="D51" t="str">
            <v>II.A.2.2.2.1</v>
          </cell>
          <cell r="E51" t="str">
            <v>I</v>
          </cell>
        </row>
        <row r="52">
          <cell r="B52" t="str">
            <v>2.1.2.2.2.2</v>
          </cell>
          <cell r="C52" t="str">
            <v>Biaya Operasional Wilayah II - Samarinda Sebarang &amp; Palaran</v>
          </cell>
          <cell r="D52" t="str">
            <v>II.A.2.2.2.2</v>
          </cell>
          <cell r="E52" t="str">
            <v>I</v>
          </cell>
        </row>
        <row r="53">
          <cell r="B53" t="str">
            <v>2.1.2.2.2.3</v>
          </cell>
          <cell r="C53" t="str">
            <v>Biaya Operasional Wilayah III - Samarinda Utara</v>
          </cell>
          <cell r="D53" t="str">
            <v>II.A.2.2.2.3</v>
          </cell>
          <cell r="E53" t="str">
            <v>I</v>
          </cell>
        </row>
        <row r="54">
          <cell r="B54" t="str">
            <v>2.1.2.2.2.4</v>
          </cell>
          <cell r="C54" t="str">
            <v>Biaya Operasional Wilayah IV - Samarinda Ilir</v>
          </cell>
          <cell r="D54" t="str">
            <v>II.A.2.2.2.4</v>
          </cell>
          <cell r="E54" t="str">
            <v>I</v>
          </cell>
        </row>
        <row r="55">
          <cell r="B55" t="str">
            <v>2.1.2.2.3</v>
          </cell>
          <cell r="C55" t="str">
            <v>Sosialisasi &amp; Pengenalan Calon</v>
          </cell>
          <cell r="D55" t="str">
            <v>II.A.2.2.3</v>
          </cell>
          <cell r="E55" t="str">
            <v>A</v>
          </cell>
        </row>
        <row r="56">
          <cell r="B56" t="str">
            <v>2.1.2.2.3.1</v>
          </cell>
          <cell r="C56" t="str">
            <v>Deklarasi &amp; Pendaftaran Pasangan Calon</v>
          </cell>
          <cell r="D56" t="str">
            <v>II.A.2.2.3.1</v>
          </cell>
          <cell r="E56" t="str">
            <v>I</v>
          </cell>
        </row>
        <row r="57">
          <cell r="B57" t="str">
            <v>2.1.2.2.3.2</v>
          </cell>
          <cell r="C57" t="str">
            <v>Media Luar Ruangan</v>
          </cell>
          <cell r="D57" t="str">
            <v>II.A.2.2.3.2</v>
          </cell>
          <cell r="E57" t="str">
            <v>I</v>
          </cell>
        </row>
        <row r="58">
          <cell r="B58" t="str">
            <v>2.1.2.2.3.3</v>
          </cell>
          <cell r="C58" t="str">
            <v>Media Cetak</v>
          </cell>
          <cell r="D58" t="str">
            <v>II.A.2.2.3.3</v>
          </cell>
          <cell r="E58" t="str">
            <v>I</v>
          </cell>
        </row>
        <row r="59">
          <cell r="B59" t="str">
            <v>2.1.2.2.3.4</v>
          </cell>
          <cell r="C59" t="str">
            <v>Media Elektronik</v>
          </cell>
          <cell r="D59" t="str">
            <v>II.A.2.2.3.4</v>
          </cell>
          <cell r="E59" t="str">
            <v>I</v>
          </cell>
        </row>
        <row r="60">
          <cell r="B60" t="str">
            <v>2.1.2.2.4</v>
          </cell>
          <cell r="C60" t="str">
            <v>Kegiatan Lain-lain</v>
          </cell>
          <cell r="D60" t="str">
            <v>II.A.2.2.4</v>
          </cell>
          <cell r="E60" t="str">
            <v>A</v>
          </cell>
        </row>
        <row r="61">
          <cell r="B61" t="str">
            <v>2.1.3</v>
          </cell>
          <cell r="C61" t="str">
            <v>Lainnya</v>
          </cell>
          <cell r="D61" t="str">
            <v>II.A.3</v>
          </cell>
          <cell r="E61" t="str">
            <v>I</v>
          </cell>
        </row>
        <row r="62">
          <cell r="B62" t="str">
            <v>2.1.3.1</v>
          </cell>
          <cell r="C62" t="str">
            <v>Biaya Buku Cek</v>
          </cell>
          <cell r="D62" t="str">
            <v>II.A.3.1</v>
          </cell>
          <cell r="E62" t="str">
            <v>A</v>
          </cell>
        </row>
        <row r="63">
          <cell r="B63" t="str">
            <v>2.1.3.2</v>
          </cell>
          <cell r="C63" t="str">
            <v>Biaya Materai</v>
          </cell>
          <cell r="D63" t="str">
            <v>II.A.3.2</v>
          </cell>
          <cell r="E63" t="str">
            <v>A</v>
          </cell>
        </row>
        <row r="64">
          <cell r="B64" t="str">
            <v>2.1.3.3</v>
          </cell>
          <cell r="C64" t="str">
            <v>Biaya Administrasi Bank</v>
          </cell>
          <cell r="D64" t="str">
            <v>II.A.3.3</v>
          </cell>
          <cell r="E64" t="str">
            <v>A</v>
          </cell>
        </row>
        <row r="65">
          <cell r="B65" t="str">
            <v>2.1.3.4</v>
          </cell>
          <cell r="C65" t="str">
            <v>Biaya Pajak Penghasilan Jasa Giro Bank</v>
          </cell>
          <cell r="D65" t="str">
            <v>II.A.3.4</v>
          </cell>
          <cell r="E65" t="str">
            <v>A</v>
          </cell>
        </row>
        <row r="66">
          <cell r="B66" t="str">
            <v>2.2</v>
          </cell>
          <cell r="C66" t="str">
            <v>Pengeluaran Non Kas</v>
          </cell>
          <cell r="D66" t="str">
            <v>II.B</v>
          </cell>
          <cell r="E66" t="str">
            <v>I</v>
          </cell>
        </row>
        <row r="67">
          <cell r="B67" t="str">
            <v>2.2.1</v>
          </cell>
          <cell r="C67" t="str">
            <v>Saldo Awal</v>
          </cell>
          <cell r="D67" t="str">
            <v>II.B.1</v>
          </cell>
          <cell r="E67" t="str">
            <v>I</v>
          </cell>
        </row>
        <row r="68">
          <cell r="B68" t="str">
            <v>2.2.1.1</v>
          </cell>
          <cell r="C68" t="str">
            <v>Pembentukan Sekretariat</v>
          </cell>
          <cell r="D68" t="str">
            <v>II.B.1.1</v>
          </cell>
          <cell r="E68" t="str">
            <v>I</v>
          </cell>
        </row>
        <row r="69">
          <cell r="B69" t="str">
            <v>2.2.1.1.1</v>
          </cell>
          <cell r="C69" t="str">
            <v>Pembentukan Sektetariat</v>
          </cell>
          <cell r="D69" t="str">
            <v>II.B.1.1.1</v>
          </cell>
          <cell r="E69" t="str">
            <v>A</v>
          </cell>
        </row>
        <row r="70">
          <cell r="B70" t="str">
            <v>2.2.1.1.2</v>
          </cell>
          <cell r="C70" t="str">
            <v>Biaya Operasional Sekretariat</v>
          </cell>
          <cell r="D70" t="str">
            <v>II.B.1.1.2</v>
          </cell>
          <cell r="E70" t="str">
            <v>A</v>
          </cell>
        </row>
        <row r="71">
          <cell r="B71" t="str">
            <v>2.2.1.2</v>
          </cell>
          <cell r="C71" t="str">
            <v>Sosialisasi &amp; Pengenalan Calon</v>
          </cell>
          <cell r="D71" t="str">
            <v>II.B.1.2</v>
          </cell>
          <cell r="E71" t="str">
            <v>I</v>
          </cell>
        </row>
        <row r="72">
          <cell r="B72" t="str">
            <v>2.2.1.2.1</v>
          </cell>
          <cell r="C72" t="str">
            <v>Deklarasi &amp; Pendaftaran Pasangan Calon</v>
          </cell>
          <cell r="D72" t="str">
            <v>II.B.1.2.1</v>
          </cell>
          <cell r="E72" t="str">
            <v>A</v>
          </cell>
        </row>
        <row r="73">
          <cell r="B73" t="str">
            <v>2.2.1.2.2</v>
          </cell>
          <cell r="C73" t="str">
            <v>Media Luar Ruangan</v>
          </cell>
          <cell r="D73" t="str">
            <v>II.B.1.2.2</v>
          </cell>
          <cell r="E73" t="str">
            <v>A</v>
          </cell>
        </row>
        <row r="74">
          <cell r="B74" t="str">
            <v>2.2.1.2.3</v>
          </cell>
          <cell r="C74" t="str">
            <v>Media Cetak</v>
          </cell>
          <cell r="D74" t="str">
            <v>II.B.1.2.3</v>
          </cell>
          <cell r="E74" t="str">
            <v>A</v>
          </cell>
        </row>
        <row r="75">
          <cell r="B75" t="str">
            <v>2.2.1.2.4</v>
          </cell>
          <cell r="C75" t="str">
            <v>Media Elektronik</v>
          </cell>
          <cell r="D75" t="str">
            <v>II.B.1.2.4</v>
          </cell>
          <cell r="E75" t="str">
            <v>A</v>
          </cell>
        </row>
        <row r="76">
          <cell r="B76" t="str">
            <v>2.2.1.3</v>
          </cell>
          <cell r="C76" t="str">
            <v>Kegiatan Lain-lain</v>
          </cell>
          <cell r="D76" t="str">
            <v>II.B.1.3</v>
          </cell>
          <cell r="E76" t="str">
            <v>A</v>
          </cell>
        </row>
        <row r="77">
          <cell r="B77" t="str">
            <v>2.2.2</v>
          </cell>
          <cell r="C77" t="str">
            <v>Operasional</v>
          </cell>
          <cell r="D77" t="str">
            <v>II.B.2</v>
          </cell>
          <cell r="E77" t="str">
            <v>I</v>
          </cell>
        </row>
        <row r="78">
          <cell r="B78" t="str">
            <v>2.2.2.1</v>
          </cell>
          <cell r="C78" t="str">
            <v>Biaya Persiapan Kampanye</v>
          </cell>
          <cell r="D78" t="str">
            <v>II.B.2.1</v>
          </cell>
          <cell r="E78" t="str">
            <v>A</v>
          </cell>
        </row>
        <row r="79">
          <cell r="B79" t="str">
            <v>2.2.2.2</v>
          </cell>
          <cell r="C79" t="str">
            <v>Biaya Masa Kampanye</v>
          </cell>
          <cell r="D79" t="str">
            <v>II.B.2.2</v>
          </cell>
          <cell r="E79" t="str">
            <v>A</v>
          </cell>
        </row>
        <row r="80">
          <cell r="B80" t="str">
            <v>2.2.2.2.1</v>
          </cell>
          <cell r="C80" t="str">
            <v>Sosialisasi &amp; Pengenalan Calon</v>
          </cell>
          <cell r="D80" t="str">
            <v>II.B.2.2.1</v>
          </cell>
          <cell r="E80" t="str">
            <v>I</v>
          </cell>
        </row>
        <row r="81">
          <cell r="B81" t="str">
            <v>2.2.2.2.1.1</v>
          </cell>
          <cell r="C81" t="str">
            <v>Media Luar Ruangan</v>
          </cell>
          <cell r="D81" t="str">
            <v>II.B.2.2.1.1</v>
          </cell>
          <cell r="E81" t="str">
            <v>A</v>
          </cell>
        </row>
        <row r="82">
          <cell r="B82" t="str">
            <v>2.2.2.2.1.2</v>
          </cell>
          <cell r="C82" t="str">
            <v>Media Cetak</v>
          </cell>
          <cell r="D82" t="str">
            <v>II.B.2.2.1.2</v>
          </cell>
          <cell r="E82" t="str">
            <v>A</v>
          </cell>
        </row>
        <row r="83">
          <cell r="B83" t="str">
            <v>2.2.2.2.1.3</v>
          </cell>
          <cell r="C83" t="str">
            <v>Media Elektronik</v>
          </cell>
          <cell r="D83" t="str">
            <v>II.B.2.2.1.3</v>
          </cell>
          <cell r="E83" t="str">
            <v>A</v>
          </cell>
        </row>
        <row r="84">
          <cell r="B84" t="str">
            <v>2.2.2.2.2</v>
          </cell>
          <cell r="C84" t="str">
            <v>Kegiatan Lain-lain</v>
          </cell>
          <cell r="D84" t="str">
            <v>II.B.2.2.2</v>
          </cell>
          <cell r="E84" t="str">
            <v>A</v>
          </cell>
        </row>
        <row r="85">
          <cell r="B85" t="str">
            <v>3.0</v>
          </cell>
          <cell r="C85" t="str">
            <v>SALDO DANA KAMPANYE</v>
          </cell>
          <cell r="D85" t="str">
            <v>III</v>
          </cell>
        </row>
        <row r="86">
          <cell r="B86" t="str">
            <v>3.1</v>
          </cell>
          <cell r="C86" t="str">
            <v>Kas</v>
          </cell>
          <cell r="D86" t="str">
            <v>III.A</v>
          </cell>
          <cell r="E86" t="str">
            <v>I</v>
          </cell>
        </row>
        <row r="87">
          <cell r="B87" t="str">
            <v>3.1.1</v>
          </cell>
          <cell r="C87" t="str">
            <v>Kas Sekretariat</v>
          </cell>
          <cell r="D87" t="str">
            <v>III.A.1</v>
          </cell>
          <cell r="E87" t="str">
            <v>A</v>
          </cell>
        </row>
        <row r="88">
          <cell r="B88" t="str">
            <v>3.2</v>
          </cell>
          <cell r="C88" t="str">
            <v>Bank</v>
          </cell>
          <cell r="D88" t="str">
            <v>III.B</v>
          </cell>
          <cell r="E88" t="str">
            <v>I</v>
          </cell>
        </row>
        <row r="89">
          <cell r="B89" t="str">
            <v>3.2.1</v>
          </cell>
          <cell r="C89" t="str">
            <v>Bank Pembangunan Daerah</v>
          </cell>
          <cell r="D89" t="str">
            <v>III.B.1</v>
          </cell>
          <cell r="E89" t="str">
            <v>A</v>
          </cell>
        </row>
      </sheetData>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K-TL (2)"/>
      <sheetName val="KAS"/>
      <sheetName val="Sheet1"/>
      <sheetName val="BKK-TL"/>
      <sheetName val="BKU"/>
      <sheetName val="L-2 (2)"/>
      <sheetName val="SURAT (2)"/>
      <sheetName val="NO."/>
      <sheetName val="DI"/>
      <sheetName val="PJL"/>
      <sheetName val="LSPD-TOP"/>
      <sheetName val="SURAT"/>
      <sheetName val="SK"/>
      <sheetName val="COVER"/>
      <sheetName val="L-1"/>
      <sheetName val="L-2"/>
      <sheetName val="L-3"/>
      <sheetName val="L-4"/>
      <sheetName val="L-5"/>
      <sheetName val="L-6"/>
      <sheetName val="L-7"/>
      <sheetName val="L-8"/>
      <sheetName val="L-9"/>
      <sheetName val="L-10"/>
      <sheetName val="L-11"/>
      <sheetName val="L-12"/>
      <sheetName val="L-13"/>
      <sheetName val="L-14"/>
      <sheetName val="L-15"/>
      <sheetName val="L-16"/>
      <sheetName val="BB-K "/>
      <sheetName val="LSPD KAS"/>
      <sheetName val="BB-NK"/>
      <sheetName val="CAT"/>
      <sheetName val="BARANG"/>
      <sheetName val="LSPD NON KAS"/>
      <sheetName val="POSKO"/>
      <sheetName val="BUKU BANK"/>
      <sheetName val="ACC (2)"/>
      <sheetName val="ACC"/>
      <sheetName val="Ka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9">
          <cell r="B9" t="str">
            <v>1.0</v>
          </cell>
          <cell r="C9" t="str">
            <v>PENERIMAAN DANA KAMPANYE</v>
          </cell>
          <cell r="D9" t="str">
            <v>I</v>
          </cell>
          <cell r="E9" t="str">
            <v>I</v>
          </cell>
        </row>
        <row r="10">
          <cell r="B10" t="str">
            <v>1.1</v>
          </cell>
          <cell r="C10" t="str">
            <v>Penerimaan Kas</v>
          </cell>
          <cell r="D10" t="str">
            <v>I.A</v>
          </cell>
          <cell r="E10" t="str">
            <v>I</v>
          </cell>
        </row>
        <row r="11">
          <cell r="B11" t="str">
            <v>1.1.1</v>
          </cell>
          <cell r="C11" t="str">
            <v>Saldo Awal</v>
          </cell>
          <cell r="D11" t="str">
            <v>I.A.1</v>
          </cell>
          <cell r="E11" t="str">
            <v>I</v>
          </cell>
        </row>
        <row r="12">
          <cell r="B12" t="str">
            <v>1.1.1.1</v>
          </cell>
          <cell r="C12" t="str">
            <v>Sumbangan Pasangan Calon</v>
          </cell>
          <cell r="D12" t="str">
            <v>I.A.1.1</v>
          </cell>
          <cell r="E12" t="str">
            <v>A</v>
          </cell>
        </row>
        <row r="13">
          <cell r="B13" t="str">
            <v>1.1.1.2</v>
          </cell>
          <cell r="C13" t="str">
            <v>Sumbangan Melalui Partai</v>
          </cell>
          <cell r="D13" t="str">
            <v>I.A.1.2</v>
          </cell>
          <cell r="E13" t="str">
            <v>A</v>
          </cell>
        </row>
        <row r="14">
          <cell r="B14" t="str">
            <v>1.1.1.3</v>
          </cell>
          <cell r="C14" t="str">
            <v>Sumbangan Perusahaan (Badan Usaha)</v>
          </cell>
          <cell r="D14" t="str">
            <v>I.A.1.3</v>
          </cell>
          <cell r="E14" t="str">
            <v>A</v>
          </cell>
        </row>
        <row r="15">
          <cell r="B15" t="str">
            <v>1.1.1.4</v>
          </cell>
          <cell r="C15" t="str">
            <v>Sumbangan Perorangan (Pribadi)</v>
          </cell>
          <cell r="D15" t="str">
            <v>I.A.1.4</v>
          </cell>
          <cell r="E15" t="str">
            <v>A</v>
          </cell>
        </row>
        <row r="16">
          <cell r="B16" t="str">
            <v>1.1.2</v>
          </cell>
          <cell r="C16" t="str">
            <v>Operasional</v>
          </cell>
          <cell r="D16" t="str">
            <v>I.A.2</v>
          </cell>
          <cell r="E16" t="str">
            <v>I</v>
          </cell>
        </row>
        <row r="17">
          <cell r="B17" t="str">
            <v>1.1.2.1</v>
          </cell>
          <cell r="C17" t="str">
            <v>Sumbangan Pasangan Calon</v>
          </cell>
          <cell r="D17" t="str">
            <v>I.A.2.1</v>
          </cell>
          <cell r="E17" t="str">
            <v>A</v>
          </cell>
        </row>
        <row r="18">
          <cell r="B18" t="str">
            <v>1.1.2.2</v>
          </cell>
          <cell r="C18" t="str">
            <v>Sumbangan Melalui Partai</v>
          </cell>
          <cell r="D18" t="str">
            <v>I.A.2.2</v>
          </cell>
          <cell r="E18" t="str">
            <v>A</v>
          </cell>
        </row>
        <row r="19">
          <cell r="B19" t="str">
            <v>1.1.2.3</v>
          </cell>
          <cell r="C19" t="str">
            <v>Sumbangan Perusahaan (Badan Usaha)</v>
          </cell>
          <cell r="D19" t="str">
            <v>I.A.2.3</v>
          </cell>
          <cell r="E19" t="str">
            <v>A</v>
          </cell>
        </row>
        <row r="20">
          <cell r="B20" t="str">
            <v>1.1.2.4</v>
          </cell>
          <cell r="C20" t="str">
            <v>Sumbangan Perorangan (Pribadi)</v>
          </cell>
          <cell r="D20" t="str">
            <v>I.A.2.4</v>
          </cell>
          <cell r="E20" t="str">
            <v>A</v>
          </cell>
        </row>
        <row r="21">
          <cell r="B21" t="str">
            <v>1.1.3</v>
          </cell>
          <cell r="C21" t="str">
            <v>Lainnya</v>
          </cell>
          <cell r="D21" t="str">
            <v>I.A.3</v>
          </cell>
          <cell r="E21" t="str">
            <v>I</v>
          </cell>
        </row>
        <row r="22">
          <cell r="B22" t="str">
            <v>1.1.3.1</v>
          </cell>
          <cell r="C22" t="str">
            <v>Pendapatan Jasa Giro</v>
          </cell>
          <cell r="D22" t="str">
            <v>I.A.3.1</v>
          </cell>
          <cell r="E22" t="str">
            <v>A</v>
          </cell>
        </row>
        <row r="23">
          <cell r="B23" t="str">
            <v>1.2</v>
          </cell>
          <cell r="C23" t="str">
            <v>Penerimaan Non Kas</v>
          </cell>
          <cell r="D23" t="str">
            <v>I.B</v>
          </cell>
          <cell r="E23" t="str">
            <v>I</v>
          </cell>
        </row>
        <row r="24">
          <cell r="B24" t="str">
            <v>1.2.1</v>
          </cell>
          <cell r="C24" t="str">
            <v>Saldo Awal</v>
          </cell>
          <cell r="D24" t="str">
            <v>I.B.1</v>
          </cell>
          <cell r="E24" t="str">
            <v>I</v>
          </cell>
        </row>
        <row r="25">
          <cell r="B25" t="str">
            <v>1.2.1.1</v>
          </cell>
          <cell r="C25" t="str">
            <v>Sumbangan Pasangan Calon</v>
          </cell>
          <cell r="D25" t="str">
            <v>I.B.1.1</v>
          </cell>
          <cell r="E25" t="str">
            <v>A</v>
          </cell>
        </row>
        <row r="26">
          <cell r="B26" t="str">
            <v>1.2.1.2</v>
          </cell>
          <cell r="C26" t="str">
            <v>Sumbangan Melalui Partai</v>
          </cell>
          <cell r="D26" t="str">
            <v>I.B.1.2</v>
          </cell>
          <cell r="E26" t="str">
            <v>A</v>
          </cell>
        </row>
        <row r="27">
          <cell r="B27" t="str">
            <v>1.2.1.3</v>
          </cell>
          <cell r="C27" t="str">
            <v>Sumbangan Perusahaan (Badan Usaha)</v>
          </cell>
          <cell r="D27" t="str">
            <v>I.B.1.3</v>
          </cell>
          <cell r="E27" t="str">
            <v>A</v>
          </cell>
        </row>
        <row r="28">
          <cell r="B28" t="str">
            <v>1.2.1.4</v>
          </cell>
          <cell r="C28" t="str">
            <v>Sumbangan Perorangan (Pribadi)</v>
          </cell>
          <cell r="D28" t="str">
            <v>I.B.1.4</v>
          </cell>
          <cell r="E28" t="str">
            <v>A</v>
          </cell>
        </row>
        <row r="29">
          <cell r="B29" t="str">
            <v>1.2.2</v>
          </cell>
          <cell r="C29" t="str">
            <v>Operasional</v>
          </cell>
          <cell r="D29" t="str">
            <v>I.B.2</v>
          </cell>
          <cell r="E29" t="str">
            <v>I</v>
          </cell>
        </row>
        <row r="30">
          <cell r="B30" t="str">
            <v>1.2.2.1</v>
          </cell>
          <cell r="C30" t="str">
            <v>Sumbangan Pasangan Calon</v>
          </cell>
          <cell r="D30" t="str">
            <v>I.B.2.1</v>
          </cell>
          <cell r="E30" t="str">
            <v>A</v>
          </cell>
        </row>
        <row r="31">
          <cell r="B31" t="str">
            <v>1.2.2.2</v>
          </cell>
          <cell r="C31" t="str">
            <v>Sumbangan Melalui Partai</v>
          </cell>
          <cell r="D31" t="str">
            <v>I.B.2.2</v>
          </cell>
          <cell r="E31" t="str">
            <v>A</v>
          </cell>
        </row>
        <row r="32">
          <cell r="B32" t="str">
            <v>1.2.2.3</v>
          </cell>
          <cell r="C32" t="str">
            <v>Sumbangan Perusahaan (Badan Usaha)</v>
          </cell>
          <cell r="D32" t="str">
            <v>I.B.2.3</v>
          </cell>
          <cell r="E32" t="str">
            <v>A</v>
          </cell>
        </row>
        <row r="33">
          <cell r="B33" t="str">
            <v>1.2.2.4</v>
          </cell>
          <cell r="C33" t="str">
            <v>Sumbangan Perorangan (Pribadi)</v>
          </cell>
          <cell r="D33" t="str">
            <v>I.B.2.4</v>
          </cell>
          <cell r="E33" t="str">
            <v>A</v>
          </cell>
        </row>
        <row r="34">
          <cell r="B34" t="str">
            <v>2.0</v>
          </cell>
          <cell r="C34" t="str">
            <v>PENGELUARAN DANA KAMPANYE</v>
          </cell>
          <cell r="D34" t="str">
            <v>II</v>
          </cell>
          <cell r="E34" t="str">
            <v>I</v>
          </cell>
        </row>
        <row r="35">
          <cell r="B35" t="str">
            <v>2.1</v>
          </cell>
          <cell r="C35" t="str">
            <v>Pengeluaran Kas</v>
          </cell>
          <cell r="D35" t="str">
            <v>II.A</v>
          </cell>
          <cell r="E35" t="str">
            <v>I</v>
          </cell>
        </row>
        <row r="36">
          <cell r="B36" t="str">
            <v>2.1.1</v>
          </cell>
          <cell r="C36" t="str">
            <v>Saldo Awal</v>
          </cell>
          <cell r="D36" t="str">
            <v>II.A.1</v>
          </cell>
          <cell r="E36" t="str">
            <v>I</v>
          </cell>
        </row>
        <row r="37">
          <cell r="B37" t="str">
            <v>2.1.1.1</v>
          </cell>
          <cell r="C37" t="str">
            <v xml:space="preserve">Pembentukan Sekretariat </v>
          </cell>
          <cell r="D37" t="str">
            <v>II.A.1.1</v>
          </cell>
          <cell r="E37" t="str">
            <v>I</v>
          </cell>
        </row>
        <row r="38">
          <cell r="B38" t="str">
            <v>2.1.1.1.1</v>
          </cell>
          <cell r="C38" t="str">
            <v>Pembentukan Sektetariat</v>
          </cell>
          <cell r="D38" t="str">
            <v>II.A.1.1.1</v>
          </cell>
          <cell r="E38" t="str">
            <v>A</v>
          </cell>
        </row>
        <row r="39">
          <cell r="B39" t="str">
            <v>2.1.1.1.2</v>
          </cell>
          <cell r="C39" t="str">
            <v>Biaya Operasional Sekretariat</v>
          </cell>
          <cell r="D39" t="str">
            <v>II.A.1.1.2</v>
          </cell>
          <cell r="E39" t="str">
            <v>A</v>
          </cell>
        </row>
        <row r="40">
          <cell r="B40" t="str">
            <v>2.1.1.2</v>
          </cell>
          <cell r="C40" t="str">
            <v>Sosialisasi &amp; Pengenalan Calon</v>
          </cell>
          <cell r="D40" t="str">
            <v>II.A.1.2</v>
          </cell>
          <cell r="E40" t="str">
            <v>I</v>
          </cell>
        </row>
        <row r="41">
          <cell r="B41" t="str">
            <v>2.1.1.2.1</v>
          </cell>
          <cell r="C41" t="str">
            <v>Deklarasi &amp; Pendaftaran Pasangan Calon</v>
          </cell>
          <cell r="D41" t="str">
            <v>II.A.1.2.1</v>
          </cell>
          <cell r="E41" t="str">
            <v>A</v>
          </cell>
        </row>
        <row r="42">
          <cell r="B42" t="str">
            <v>2.1.1.2.2</v>
          </cell>
          <cell r="C42" t="str">
            <v>Media Luar Ruangan</v>
          </cell>
          <cell r="D42" t="str">
            <v>II.A.1.2.2</v>
          </cell>
          <cell r="E42" t="str">
            <v>A</v>
          </cell>
        </row>
        <row r="43">
          <cell r="B43" t="str">
            <v>2.1.1.2.3</v>
          </cell>
          <cell r="C43" t="str">
            <v>Media Cetak</v>
          </cell>
          <cell r="D43" t="str">
            <v>II.A.1.2.3</v>
          </cell>
          <cell r="E43" t="str">
            <v>A</v>
          </cell>
        </row>
        <row r="44">
          <cell r="B44" t="str">
            <v>2.1.1.2.4</v>
          </cell>
          <cell r="C44" t="str">
            <v>Media Elektronik</v>
          </cell>
          <cell r="D44" t="str">
            <v>II.A.1.2.4</v>
          </cell>
          <cell r="E44" t="str">
            <v>A</v>
          </cell>
        </row>
        <row r="45">
          <cell r="B45" t="str">
            <v>2.1.1.3</v>
          </cell>
          <cell r="C45" t="str">
            <v>Kegiatan Lain-lain</v>
          </cell>
          <cell r="D45" t="str">
            <v>II.A.1.3</v>
          </cell>
          <cell r="E45" t="str">
            <v>A</v>
          </cell>
        </row>
        <row r="46">
          <cell r="B46" t="str">
            <v>2.1.2</v>
          </cell>
          <cell r="C46" t="str">
            <v>Operasional</v>
          </cell>
          <cell r="D46" t="str">
            <v>II.A.2</v>
          </cell>
          <cell r="E46" t="str">
            <v>I</v>
          </cell>
        </row>
        <row r="47">
          <cell r="B47" t="str">
            <v>2.1.2.1</v>
          </cell>
          <cell r="C47" t="str">
            <v xml:space="preserve">Biaya Persiapan Kampanye </v>
          </cell>
          <cell r="D47" t="str">
            <v>II.A.2.1</v>
          </cell>
          <cell r="E47" t="str">
            <v>I</v>
          </cell>
        </row>
        <row r="48">
          <cell r="B48" t="str">
            <v>2.1.2.2</v>
          </cell>
          <cell r="C48" t="str">
            <v>Biaya Masa Kampanye</v>
          </cell>
          <cell r="D48" t="str">
            <v>II.A.2.2</v>
          </cell>
          <cell r="E48" t="str">
            <v>A</v>
          </cell>
        </row>
        <row r="49">
          <cell r="B49" t="str">
            <v>2.1.2.2.1</v>
          </cell>
          <cell r="C49" t="str">
            <v>Biaya Operasional Sekretariat</v>
          </cell>
          <cell r="D49" t="str">
            <v>II.A.2.2.1</v>
          </cell>
          <cell r="E49" t="str">
            <v>A</v>
          </cell>
        </row>
        <row r="50">
          <cell r="B50" t="str">
            <v>2.1.2.2.2</v>
          </cell>
          <cell r="C50" t="str">
            <v>Biaya Operasional Kampanye</v>
          </cell>
          <cell r="D50" t="str">
            <v>II.A.2.2.2</v>
          </cell>
          <cell r="E50" t="str">
            <v>A</v>
          </cell>
        </row>
        <row r="51">
          <cell r="B51" t="str">
            <v>2.1.2.2.2.1</v>
          </cell>
          <cell r="C51" t="str">
            <v>Biaya Operasional Wilayah I - Sungai Kunjang &amp; Samarinda Ulu</v>
          </cell>
          <cell r="D51" t="str">
            <v>II.A.2.2.2.1</v>
          </cell>
          <cell r="E51" t="str">
            <v>I</v>
          </cell>
        </row>
        <row r="52">
          <cell r="B52" t="str">
            <v>2.1.2.2.2.2</v>
          </cell>
          <cell r="C52" t="str">
            <v>Biaya Operasional Wilayah II - Samarinda Sebarang &amp; Palaran</v>
          </cell>
          <cell r="D52" t="str">
            <v>II.A.2.2.2.2</v>
          </cell>
          <cell r="E52" t="str">
            <v>I</v>
          </cell>
        </row>
        <row r="53">
          <cell r="B53" t="str">
            <v>2.1.2.2.2.3</v>
          </cell>
          <cell r="C53" t="str">
            <v>Biaya Operasional Wilayah III - Samarinda Utara</v>
          </cell>
          <cell r="D53" t="str">
            <v>II.A.2.2.2.3</v>
          </cell>
          <cell r="E53" t="str">
            <v>I</v>
          </cell>
        </row>
        <row r="54">
          <cell r="B54" t="str">
            <v>2.1.2.2.2.4</v>
          </cell>
          <cell r="C54" t="str">
            <v>Biaya Operasional Wilayah IV - Samarinda Ilir</v>
          </cell>
          <cell r="D54" t="str">
            <v>II.A.2.2.2.4</v>
          </cell>
          <cell r="E54" t="str">
            <v>I</v>
          </cell>
        </row>
        <row r="55">
          <cell r="B55" t="str">
            <v>2.1.2.2.3</v>
          </cell>
          <cell r="C55" t="str">
            <v>Sosialisasi &amp; Pengenalan Calon</v>
          </cell>
          <cell r="D55" t="str">
            <v>II.A.2.2.3</v>
          </cell>
          <cell r="E55" t="str">
            <v>A</v>
          </cell>
        </row>
        <row r="56">
          <cell r="B56" t="str">
            <v>2.1.2.2.3.1</v>
          </cell>
          <cell r="C56" t="str">
            <v>Deklarasi &amp; Pendaftaran Pasangan Calon</v>
          </cell>
          <cell r="D56" t="str">
            <v>II.A.2.2.3.1</v>
          </cell>
          <cell r="E56" t="str">
            <v>I</v>
          </cell>
        </row>
        <row r="57">
          <cell r="B57" t="str">
            <v>2.1.2.2.3.2</v>
          </cell>
          <cell r="C57" t="str">
            <v>Media Luar Ruangan</v>
          </cell>
          <cell r="D57" t="str">
            <v>II.A.2.2.3.2</v>
          </cell>
          <cell r="E57" t="str">
            <v>I</v>
          </cell>
        </row>
        <row r="58">
          <cell r="B58" t="str">
            <v>2.1.2.2.3.3</v>
          </cell>
          <cell r="C58" t="str">
            <v>Media Cetak</v>
          </cell>
          <cell r="D58" t="str">
            <v>II.A.2.2.3.3</v>
          </cell>
          <cell r="E58" t="str">
            <v>I</v>
          </cell>
        </row>
        <row r="59">
          <cell r="B59" t="str">
            <v>2.1.2.2.3.4</v>
          </cell>
          <cell r="C59" t="str">
            <v>Media Elektronik</v>
          </cell>
          <cell r="D59" t="str">
            <v>II.A.2.2.3.4</v>
          </cell>
          <cell r="E59" t="str">
            <v>I</v>
          </cell>
        </row>
        <row r="60">
          <cell r="B60" t="str">
            <v>2.1.2.2.4</v>
          </cell>
          <cell r="C60" t="str">
            <v>Kegiatan Lain-lain</v>
          </cell>
          <cell r="D60" t="str">
            <v>II.A.2.2.4</v>
          </cell>
          <cell r="E60" t="str">
            <v>A</v>
          </cell>
        </row>
        <row r="61">
          <cell r="B61" t="str">
            <v>2.1.3</v>
          </cell>
          <cell r="C61" t="str">
            <v>Lainnya</v>
          </cell>
          <cell r="D61" t="str">
            <v>II.A.3</v>
          </cell>
          <cell r="E61" t="str">
            <v>I</v>
          </cell>
        </row>
        <row r="62">
          <cell r="B62" t="str">
            <v>2.1.3.1</v>
          </cell>
          <cell r="C62" t="str">
            <v>Biaya Buku Cek</v>
          </cell>
          <cell r="D62" t="str">
            <v>II.A.3.1</v>
          </cell>
          <cell r="E62" t="str">
            <v>A</v>
          </cell>
        </row>
        <row r="63">
          <cell r="B63" t="str">
            <v>2.1.3.2</v>
          </cell>
          <cell r="C63" t="str">
            <v>Biaya Materai</v>
          </cell>
          <cell r="D63" t="str">
            <v>II.A.3.2</v>
          </cell>
          <cell r="E63" t="str">
            <v>A</v>
          </cell>
        </row>
        <row r="64">
          <cell r="B64" t="str">
            <v>2.1.3.3</v>
          </cell>
          <cell r="C64" t="str">
            <v>Biaya Administrasi Bank</v>
          </cell>
          <cell r="D64" t="str">
            <v>II.A.3.3</v>
          </cell>
          <cell r="E64" t="str">
            <v>A</v>
          </cell>
        </row>
        <row r="65">
          <cell r="B65" t="str">
            <v>2.1.3.4</v>
          </cell>
          <cell r="C65" t="str">
            <v>Biaya Pajak Penghasilan Jasa Giro Bank</v>
          </cell>
          <cell r="D65" t="str">
            <v>II.A.3.4</v>
          </cell>
          <cell r="E65" t="str">
            <v>A</v>
          </cell>
        </row>
        <row r="66">
          <cell r="B66" t="str">
            <v>2.2</v>
          </cell>
          <cell r="C66" t="str">
            <v>Pengeluaran Non Kas</v>
          </cell>
          <cell r="D66" t="str">
            <v>II.B</v>
          </cell>
          <cell r="E66" t="str">
            <v>I</v>
          </cell>
        </row>
        <row r="67">
          <cell r="B67" t="str">
            <v>2.2.1</v>
          </cell>
          <cell r="C67" t="str">
            <v>Saldo Awal</v>
          </cell>
          <cell r="D67" t="str">
            <v>II.B.1</v>
          </cell>
          <cell r="E67" t="str">
            <v>I</v>
          </cell>
        </row>
        <row r="68">
          <cell r="B68" t="str">
            <v>2.2.1.1</v>
          </cell>
          <cell r="C68" t="str">
            <v>Pembentukan Sekretariat</v>
          </cell>
          <cell r="D68" t="str">
            <v>II.B.1.1</v>
          </cell>
          <cell r="E68" t="str">
            <v>I</v>
          </cell>
        </row>
        <row r="69">
          <cell r="B69" t="str">
            <v>2.2.1.1.1</v>
          </cell>
          <cell r="C69" t="str">
            <v>Pembentukan Sektetariat</v>
          </cell>
          <cell r="D69" t="str">
            <v>II.B.1.1.1</v>
          </cell>
          <cell r="E69" t="str">
            <v>A</v>
          </cell>
        </row>
        <row r="70">
          <cell r="B70" t="str">
            <v>2.2.1.1.2</v>
          </cell>
          <cell r="C70" t="str">
            <v>Biaya Operasional Sekretariat</v>
          </cell>
          <cell r="D70" t="str">
            <v>II.B.1.1.2</v>
          </cell>
          <cell r="E70" t="str">
            <v>A</v>
          </cell>
        </row>
        <row r="71">
          <cell r="B71" t="str">
            <v>2.2.1.2</v>
          </cell>
          <cell r="C71" t="str">
            <v>Sosialisasi &amp; Pengenalan Calon</v>
          </cell>
          <cell r="D71" t="str">
            <v>II.B.1.2</v>
          </cell>
          <cell r="E71" t="str">
            <v>I</v>
          </cell>
        </row>
        <row r="72">
          <cell r="B72" t="str">
            <v>2.2.1.2.1</v>
          </cell>
          <cell r="C72" t="str">
            <v>Deklarasi &amp; Pendaftaran Pasangan Calon</v>
          </cell>
          <cell r="D72" t="str">
            <v>II.B.1.2.1</v>
          </cell>
          <cell r="E72" t="str">
            <v>A</v>
          </cell>
        </row>
        <row r="73">
          <cell r="B73" t="str">
            <v>2.2.1.2.2</v>
          </cell>
          <cell r="C73" t="str">
            <v>Media Luar Ruangan</v>
          </cell>
          <cell r="D73" t="str">
            <v>II.B.1.2.2</v>
          </cell>
          <cell r="E73" t="str">
            <v>A</v>
          </cell>
        </row>
        <row r="74">
          <cell r="B74" t="str">
            <v>2.2.1.2.3</v>
          </cell>
          <cell r="C74" t="str">
            <v>Media Cetak</v>
          </cell>
          <cell r="D74" t="str">
            <v>II.B.1.2.3</v>
          </cell>
          <cell r="E74" t="str">
            <v>A</v>
          </cell>
        </row>
        <row r="75">
          <cell r="B75" t="str">
            <v>2.2.1.2.4</v>
          </cell>
          <cell r="C75" t="str">
            <v>Media Elektronik</v>
          </cell>
          <cell r="D75" t="str">
            <v>II.B.1.2.4</v>
          </cell>
          <cell r="E75" t="str">
            <v>A</v>
          </cell>
        </row>
        <row r="76">
          <cell r="B76" t="str">
            <v>2.2.1.3</v>
          </cell>
          <cell r="C76" t="str">
            <v>Kegiatan Lain-lain</v>
          </cell>
          <cell r="D76" t="str">
            <v>II.B.1.3</v>
          </cell>
          <cell r="E76" t="str">
            <v>A</v>
          </cell>
        </row>
        <row r="77">
          <cell r="B77" t="str">
            <v>2.2.2</v>
          </cell>
          <cell r="C77" t="str">
            <v>Operasional</v>
          </cell>
          <cell r="D77" t="str">
            <v>II.B.2</v>
          </cell>
          <cell r="E77" t="str">
            <v>I</v>
          </cell>
        </row>
        <row r="78">
          <cell r="B78" t="str">
            <v>2.2.2.1</v>
          </cell>
          <cell r="C78" t="str">
            <v>Biaya Persiapan Kampanye</v>
          </cell>
          <cell r="D78" t="str">
            <v>II.B.2.1</v>
          </cell>
          <cell r="E78" t="str">
            <v>A</v>
          </cell>
        </row>
        <row r="79">
          <cell r="B79" t="str">
            <v>2.2.2.2</v>
          </cell>
          <cell r="C79" t="str">
            <v>Biaya Masa Kampanye</v>
          </cell>
          <cell r="D79" t="str">
            <v>II.B.2.2</v>
          </cell>
          <cell r="E79" t="str">
            <v>A</v>
          </cell>
        </row>
        <row r="80">
          <cell r="B80" t="str">
            <v>2.2.2.2.1</v>
          </cell>
          <cell r="C80" t="str">
            <v>Sosialisasi &amp; Pengenalan Calon</v>
          </cell>
          <cell r="D80" t="str">
            <v>II.B.2.2.1</v>
          </cell>
          <cell r="E80" t="str">
            <v>I</v>
          </cell>
        </row>
        <row r="81">
          <cell r="B81" t="str">
            <v>2.2.2.2.1.1</v>
          </cell>
          <cell r="C81" t="str">
            <v>Media Luar Ruangan</v>
          </cell>
          <cell r="D81" t="str">
            <v>II.B.2.2.1.1</v>
          </cell>
          <cell r="E81" t="str">
            <v>A</v>
          </cell>
        </row>
        <row r="82">
          <cell r="B82" t="str">
            <v>2.2.2.2.1.2</v>
          </cell>
          <cell r="C82" t="str">
            <v>Media Cetak</v>
          </cell>
          <cell r="D82" t="str">
            <v>II.B.2.2.1.2</v>
          </cell>
          <cell r="E82" t="str">
            <v>A</v>
          </cell>
        </row>
        <row r="83">
          <cell r="B83" t="str">
            <v>2.2.2.2.1.3</v>
          </cell>
          <cell r="C83" t="str">
            <v>Media Elektronik</v>
          </cell>
          <cell r="D83" t="str">
            <v>II.B.2.2.1.3</v>
          </cell>
          <cell r="E83" t="str">
            <v>A</v>
          </cell>
        </row>
        <row r="84">
          <cell r="B84" t="str">
            <v>2.2.2.2.2</v>
          </cell>
          <cell r="C84" t="str">
            <v>Kegiatan Lain-lain</v>
          </cell>
          <cell r="D84" t="str">
            <v>II.B.2.2.2</v>
          </cell>
          <cell r="E84" t="str">
            <v>A</v>
          </cell>
        </row>
        <row r="85">
          <cell r="B85" t="str">
            <v>3.0</v>
          </cell>
          <cell r="C85" t="str">
            <v>SALDO DANA KAMPANYE</v>
          </cell>
          <cell r="D85" t="str">
            <v>III</v>
          </cell>
        </row>
        <row r="86">
          <cell r="B86" t="str">
            <v>3.1</v>
          </cell>
          <cell r="C86" t="str">
            <v>Kas</v>
          </cell>
          <cell r="D86" t="str">
            <v>III.A</v>
          </cell>
          <cell r="E86" t="str">
            <v>I</v>
          </cell>
        </row>
        <row r="87">
          <cell r="B87" t="str">
            <v>3.1.1</v>
          </cell>
          <cell r="C87" t="str">
            <v>Kas Sekretariat</v>
          </cell>
          <cell r="D87" t="str">
            <v>III.A.1</v>
          </cell>
          <cell r="E87" t="str">
            <v>A</v>
          </cell>
        </row>
        <row r="88">
          <cell r="B88" t="str">
            <v>3.2</v>
          </cell>
          <cell r="C88" t="str">
            <v>Bank</v>
          </cell>
          <cell r="D88" t="str">
            <v>III.B</v>
          </cell>
          <cell r="E88" t="str">
            <v>I</v>
          </cell>
        </row>
        <row r="89">
          <cell r="B89" t="str">
            <v>3.2.1</v>
          </cell>
          <cell r="C89" t="str">
            <v>Bank Pembangunan Daerah</v>
          </cell>
          <cell r="D89" t="str">
            <v>III.B.1</v>
          </cell>
          <cell r="E89" t="str">
            <v>A</v>
          </cell>
        </row>
      </sheetData>
      <sheetData sheetId="40"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K-TL (2)"/>
      <sheetName val="KAS"/>
      <sheetName val="Sheet1"/>
      <sheetName val="BKK-TL"/>
      <sheetName val="BKU"/>
      <sheetName val="L-2 (2)"/>
      <sheetName val="SURAT (2)"/>
      <sheetName val="NO."/>
      <sheetName val="DI"/>
      <sheetName val="PJL"/>
      <sheetName val="LSPD-TOP"/>
      <sheetName val="SURAT"/>
      <sheetName val="SK"/>
      <sheetName val="COVER"/>
      <sheetName val="L-1"/>
      <sheetName val="L-2"/>
      <sheetName val="L-3"/>
      <sheetName val="L-4"/>
      <sheetName val="L-5"/>
      <sheetName val="L-6"/>
      <sheetName val="L-7"/>
      <sheetName val="L-8"/>
      <sheetName val="L-9"/>
      <sheetName val="L-10"/>
      <sheetName val="L-11"/>
      <sheetName val="L-12"/>
      <sheetName val="L-13"/>
      <sheetName val="L-14"/>
      <sheetName val="L-15"/>
      <sheetName val="L-16"/>
      <sheetName val="BB-K "/>
      <sheetName val="LSPD KAS"/>
      <sheetName val="BB-NK"/>
      <sheetName val="CAT"/>
      <sheetName val="BARANG"/>
      <sheetName val="LSPD NON KAS"/>
      <sheetName val="POSKO"/>
      <sheetName val="BUKU BANK"/>
      <sheetName val="ACC (2)"/>
      <sheetName val="AC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9">
          <cell r="B9" t="str">
            <v>1.0</v>
          </cell>
          <cell r="C9" t="str">
            <v>PENERIMAAN DANA KAMPANYE</v>
          </cell>
          <cell r="D9" t="str">
            <v>I</v>
          </cell>
          <cell r="E9" t="str">
            <v>I</v>
          </cell>
        </row>
        <row r="10">
          <cell r="B10" t="str">
            <v>1.1</v>
          </cell>
          <cell r="C10" t="str">
            <v>Penerimaan Kas</v>
          </cell>
          <cell r="D10" t="str">
            <v>I.A</v>
          </cell>
          <cell r="E10" t="str">
            <v>I</v>
          </cell>
        </row>
        <row r="11">
          <cell r="B11" t="str">
            <v>1.1.1</v>
          </cell>
          <cell r="C11" t="str">
            <v>Saldo Awal</v>
          </cell>
          <cell r="D11" t="str">
            <v>I.A.1</v>
          </cell>
          <cell r="E11" t="str">
            <v>I</v>
          </cell>
        </row>
        <row r="12">
          <cell r="B12" t="str">
            <v>1.1.1.1</v>
          </cell>
          <cell r="C12" t="str">
            <v>Sumbangan Pasangan Calon</v>
          </cell>
          <cell r="D12" t="str">
            <v>I.A.1.1</v>
          </cell>
          <cell r="E12" t="str">
            <v>A</v>
          </cell>
        </row>
        <row r="13">
          <cell r="B13" t="str">
            <v>1.1.1.2</v>
          </cell>
          <cell r="C13" t="str">
            <v>Sumbangan Melalui Partai</v>
          </cell>
          <cell r="D13" t="str">
            <v>I.A.1.2</v>
          </cell>
          <cell r="E13" t="str">
            <v>A</v>
          </cell>
        </row>
        <row r="14">
          <cell r="B14" t="str">
            <v>1.1.1.3</v>
          </cell>
          <cell r="C14" t="str">
            <v>Sumbangan Perusahaan (Badan Usaha)</v>
          </cell>
          <cell r="D14" t="str">
            <v>I.A.1.3</v>
          </cell>
          <cell r="E14" t="str">
            <v>A</v>
          </cell>
        </row>
        <row r="15">
          <cell r="B15" t="str">
            <v>1.1.1.4</v>
          </cell>
          <cell r="C15" t="str">
            <v>Sumbangan Perorangan (Pribadi)</v>
          </cell>
          <cell r="D15" t="str">
            <v>I.A.1.4</v>
          </cell>
          <cell r="E15" t="str">
            <v>A</v>
          </cell>
        </row>
        <row r="16">
          <cell r="B16" t="str">
            <v>1.1.2</v>
          </cell>
          <cell r="C16" t="str">
            <v>Operasional</v>
          </cell>
          <cell r="D16" t="str">
            <v>I.A.2</v>
          </cell>
          <cell r="E16" t="str">
            <v>I</v>
          </cell>
        </row>
        <row r="17">
          <cell r="B17" t="str">
            <v>1.1.2.1</v>
          </cell>
          <cell r="C17" t="str">
            <v>Sumbangan Pasangan Calon</v>
          </cell>
          <cell r="D17" t="str">
            <v>I.A.2.1</v>
          </cell>
          <cell r="E17" t="str">
            <v>A</v>
          </cell>
        </row>
        <row r="18">
          <cell r="B18" t="str">
            <v>1.1.2.2</v>
          </cell>
          <cell r="C18" t="str">
            <v>Sumbangan Melalui Partai</v>
          </cell>
          <cell r="D18" t="str">
            <v>I.A.2.2</v>
          </cell>
          <cell r="E18" t="str">
            <v>A</v>
          </cell>
        </row>
        <row r="19">
          <cell r="B19" t="str">
            <v>1.1.2.3</v>
          </cell>
          <cell r="C19" t="str">
            <v>Sumbangan Perusahaan (Badan Usaha)</v>
          </cell>
          <cell r="D19" t="str">
            <v>I.A.2.3</v>
          </cell>
          <cell r="E19" t="str">
            <v>A</v>
          </cell>
        </row>
        <row r="20">
          <cell r="B20" t="str">
            <v>1.1.2.4</v>
          </cell>
          <cell r="C20" t="str">
            <v>Sumbangan Perorangan (Pribadi)</v>
          </cell>
          <cell r="D20" t="str">
            <v>I.A.2.4</v>
          </cell>
          <cell r="E20" t="str">
            <v>A</v>
          </cell>
        </row>
        <row r="21">
          <cell r="B21" t="str">
            <v>1.1.3</v>
          </cell>
          <cell r="C21" t="str">
            <v>Lainnya</v>
          </cell>
          <cell r="D21" t="str">
            <v>I.A.3</v>
          </cell>
          <cell r="E21" t="str">
            <v>I</v>
          </cell>
        </row>
        <row r="22">
          <cell r="B22" t="str">
            <v>1.1.3.1</v>
          </cell>
          <cell r="C22" t="str">
            <v>Pendapatan Jasa Giro</v>
          </cell>
          <cell r="D22" t="str">
            <v>I.A.3.1</v>
          </cell>
          <cell r="E22" t="str">
            <v>A</v>
          </cell>
        </row>
        <row r="23">
          <cell r="B23" t="str">
            <v>1.2</v>
          </cell>
          <cell r="C23" t="str">
            <v>Penerimaan Non Kas</v>
          </cell>
          <cell r="D23" t="str">
            <v>I.B</v>
          </cell>
          <cell r="E23" t="str">
            <v>I</v>
          </cell>
        </row>
        <row r="24">
          <cell r="B24" t="str">
            <v>1.2.1</v>
          </cell>
          <cell r="C24" t="str">
            <v>Saldo Awal</v>
          </cell>
          <cell r="D24" t="str">
            <v>I.B.1</v>
          </cell>
          <cell r="E24" t="str">
            <v>I</v>
          </cell>
        </row>
        <row r="25">
          <cell r="B25" t="str">
            <v>1.2.1.1</v>
          </cell>
          <cell r="C25" t="str">
            <v>Sumbangan Pasangan Calon</v>
          </cell>
          <cell r="D25" t="str">
            <v>I.B.1.1</v>
          </cell>
          <cell r="E25" t="str">
            <v>A</v>
          </cell>
        </row>
        <row r="26">
          <cell r="B26" t="str">
            <v>1.2.1.2</v>
          </cell>
          <cell r="C26" t="str">
            <v>Sumbangan Melalui Partai</v>
          </cell>
          <cell r="D26" t="str">
            <v>I.B.1.2</v>
          </cell>
          <cell r="E26" t="str">
            <v>A</v>
          </cell>
        </row>
        <row r="27">
          <cell r="B27" t="str">
            <v>1.2.1.3</v>
          </cell>
          <cell r="C27" t="str">
            <v>Sumbangan Perusahaan (Badan Usaha)</v>
          </cell>
          <cell r="D27" t="str">
            <v>I.B.1.3</v>
          </cell>
          <cell r="E27" t="str">
            <v>A</v>
          </cell>
        </row>
        <row r="28">
          <cell r="B28" t="str">
            <v>1.2.1.4</v>
          </cell>
          <cell r="C28" t="str">
            <v>Sumbangan Perorangan (Pribadi)</v>
          </cell>
          <cell r="D28" t="str">
            <v>I.B.1.4</v>
          </cell>
          <cell r="E28" t="str">
            <v>A</v>
          </cell>
        </row>
        <row r="29">
          <cell r="B29" t="str">
            <v>1.2.2</v>
          </cell>
          <cell r="C29" t="str">
            <v>Operasional</v>
          </cell>
          <cell r="D29" t="str">
            <v>I.B.2</v>
          </cell>
          <cell r="E29" t="str">
            <v>I</v>
          </cell>
        </row>
        <row r="30">
          <cell r="B30" t="str">
            <v>1.2.2.1</v>
          </cell>
          <cell r="C30" t="str">
            <v>Sumbangan Pasangan Calon</v>
          </cell>
          <cell r="D30" t="str">
            <v>I.B.2.1</v>
          </cell>
          <cell r="E30" t="str">
            <v>A</v>
          </cell>
        </row>
        <row r="31">
          <cell r="B31" t="str">
            <v>1.2.2.2</v>
          </cell>
          <cell r="C31" t="str">
            <v>Sumbangan Melalui Partai</v>
          </cell>
          <cell r="D31" t="str">
            <v>I.B.2.2</v>
          </cell>
          <cell r="E31" t="str">
            <v>A</v>
          </cell>
        </row>
        <row r="32">
          <cell r="B32" t="str">
            <v>1.2.2.3</v>
          </cell>
          <cell r="C32" t="str">
            <v>Sumbangan Perusahaan (Badan Usaha)</v>
          </cell>
          <cell r="D32" t="str">
            <v>I.B.2.3</v>
          </cell>
          <cell r="E32" t="str">
            <v>A</v>
          </cell>
        </row>
        <row r="33">
          <cell r="B33" t="str">
            <v>1.2.2.4</v>
          </cell>
          <cell r="C33" t="str">
            <v>Sumbangan Perorangan (Pribadi)</v>
          </cell>
          <cell r="D33" t="str">
            <v>I.B.2.4</v>
          </cell>
          <cell r="E33" t="str">
            <v>A</v>
          </cell>
        </row>
        <row r="34">
          <cell r="B34" t="str">
            <v>2.0</v>
          </cell>
          <cell r="C34" t="str">
            <v>PENGELUARAN DANA KAMPANYE</v>
          </cell>
          <cell r="D34" t="str">
            <v>II</v>
          </cell>
          <cell r="E34" t="str">
            <v>I</v>
          </cell>
        </row>
        <row r="35">
          <cell r="B35" t="str">
            <v>2.1</v>
          </cell>
          <cell r="C35" t="str">
            <v>Pengeluaran Kas</v>
          </cell>
          <cell r="D35" t="str">
            <v>II.A</v>
          </cell>
          <cell r="E35" t="str">
            <v>I</v>
          </cell>
        </row>
        <row r="36">
          <cell r="B36" t="str">
            <v>2.1.1</v>
          </cell>
          <cell r="C36" t="str">
            <v>Saldo Awal</v>
          </cell>
          <cell r="D36" t="str">
            <v>II.A.1</v>
          </cell>
          <cell r="E36" t="str">
            <v>I</v>
          </cell>
        </row>
        <row r="37">
          <cell r="B37" t="str">
            <v>2.1.1.1</v>
          </cell>
          <cell r="C37" t="str">
            <v xml:space="preserve">Pembentukan Sekretariat </v>
          </cell>
          <cell r="D37" t="str">
            <v>II.A.1.1</v>
          </cell>
          <cell r="E37" t="str">
            <v>I</v>
          </cell>
        </row>
        <row r="38">
          <cell r="B38" t="str">
            <v>2.1.1.1.1</v>
          </cell>
          <cell r="C38" t="str">
            <v>Pembentukan Sektetariat</v>
          </cell>
          <cell r="D38" t="str">
            <v>II.A.1.1.1</v>
          </cell>
          <cell r="E38" t="str">
            <v>A</v>
          </cell>
        </row>
        <row r="39">
          <cell r="B39" t="str">
            <v>2.1.1.1.2</v>
          </cell>
          <cell r="C39" t="str">
            <v>Biaya Operasional Sekretariat</v>
          </cell>
          <cell r="D39" t="str">
            <v>II.A.1.1.2</v>
          </cell>
          <cell r="E39" t="str">
            <v>A</v>
          </cell>
        </row>
        <row r="40">
          <cell r="B40" t="str">
            <v>2.1.1.2</v>
          </cell>
          <cell r="C40" t="str">
            <v>Sosialisasi &amp; Pengenalan Calon</v>
          </cell>
          <cell r="D40" t="str">
            <v>II.A.1.2</v>
          </cell>
          <cell r="E40" t="str">
            <v>I</v>
          </cell>
        </row>
        <row r="41">
          <cell r="B41" t="str">
            <v>2.1.1.2.1</v>
          </cell>
          <cell r="C41" t="str">
            <v>Deklarasi &amp; Pendaftaran Pasangan Calon</v>
          </cell>
          <cell r="D41" t="str">
            <v>II.A.1.2.1</v>
          </cell>
          <cell r="E41" t="str">
            <v>A</v>
          </cell>
        </row>
        <row r="42">
          <cell r="B42" t="str">
            <v>2.1.1.2.2</v>
          </cell>
          <cell r="C42" t="str">
            <v>Media Luar Ruangan</v>
          </cell>
          <cell r="D42" t="str">
            <v>II.A.1.2.2</v>
          </cell>
          <cell r="E42" t="str">
            <v>A</v>
          </cell>
        </row>
        <row r="43">
          <cell r="B43" t="str">
            <v>2.1.1.2.3</v>
          </cell>
          <cell r="C43" t="str">
            <v>Media Cetak</v>
          </cell>
          <cell r="D43" t="str">
            <v>II.A.1.2.3</v>
          </cell>
          <cell r="E43" t="str">
            <v>A</v>
          </cell>
        </row>
        <row r="44">
          <cell r="B44" t="str">
            <v>2.1.1.2.4</v>
          </cell>
          <cell r="C44" t="str">
            <v>Media Elektronik</v>
          </cell>
          <cell r="D44" t="str">
            <v>II.A.1.2.4</v>
          </cell>
          <cell r="E44" t="str">
            <v>A</v>
          </cell>
        </row>
        <row r="45">
          <cell r="B45" t="str">
            <v>2.1.1.3</v>
          </cell>
          <cell r="C45" t="str">
            <v>Kegiatan Lain-lain</v>
          </cell>
          <cell r="D45" t="str">
            <v>II.A.1.3</v>
          </cell>
          <cell r="E45" t="str">
            <v>A</v>
          </cell>
        </row>
        <row r="46">
          <cell r="B46" t="str">
            <v>2.1.2</v>
          </cell>
          <cell r="C46" t="str">
            <v>Operasional</v>
          </cell>
          <cell r="D46" t="str">
            <v>II.A.2</v>
          </cell>
          <cell r="E46" t="str">
            <v>I</v>
          </cell>
        </row>
        <row r="47">
          <cell r="B47" t="str">
            <v>2.1.2.1</v>
          </cell>
          <cell r="C47" t="str">
            <v xml:space="preserve">Biaya Persiapan Kampanye </v>
          </cell>
          <cell r="D47" t="str">
            <v>II.A.2.1</v>
          </cell>
          <cell r="E47" t="str">
            <v>I</v>
          </cell>
        </row>
        <row r="48">
          <cell r="B48" t="str">
            <v>2.1.2.2</v>
          </cell>
          <cell r="C48" t="str">
            <v>Biaya Masa Kampanye</v>
          </cell>
          <cell r="D48" t="str">
            <v>II.A.2.2</v>
          </cell>
          <cell r="E48" t="str">
            <v>A</v>
          </cell>
        </row>
        <row r="49">
          <cell r="B49" t="str">
            <v>2.1.2.2.1</v>
          </cell>
          <cell r="C49" t="str">
            <v>Biaya Operasional Sekretariat</v>
          </cell>
          <cell r="D49" t="str">
            <v>II.A.2.2.1</v>
          </cell>
          <cell r="E49" t="str">
            <v>A</v>
          </cell>
        </row>
        <row r="50">
          <cell r="B50" t="str">
            <v>2.1.2.2.2</v>
          </cell>
          <cell r="C50" t="str">
            <v>Biaya Operasional Kampanye</v>
          </cell>
          <cell r="D50" t="str">
            <v>II.A.2.2.2</v>
          </cell>
          <cell r="E50" t="str">
            <v>A</v>
          </cell>
        </row>
        <row r="51">
          <cell r="B51" t="str">
            <v>2.1.2.2.2.1</v>
          </cell>
          <cell r="C51" t="str">
            <v>Biaya Operasional Wilayah I - Sungai Kunjang &amp; Samarinda Ulu</v>
          </cell>
          <cell r="D51" t="str">
            <v>II.A.2.2.2.1</v>
          </cell>
          <cell r="E51" t="str">
            <v>I</v>
          </cell>
        </row>
        <row r="52">
          <cell r="B52" t="str">
            <v>2.1.2.2.2.2</v>
          </cell>
          <cell r="C52" t="str">
            <v>Biaya Operasional Wilayah II - Samarinda Sebarang &amp; Palaran</v>
          </cell>
          <cell r="D52" t="str">
            <v>II.A.2.2.2.2</v>
          </cell>
          <cell r="E52" t="str">
            <v>I</v>
          </cell>
        </row>
        <row r="53">
          <cell r="B53" t="str">
            <v>2.1.2.2.2.3</v>
          </cell>
          <cell r="C53" t="str">
            <v>Biaya Operasional Wilayah III - Samarinda Utara</v>
          </cell>
          <cell r="D53" t="str">
            <v>II.A.2.2.2.3</v>
          </cell>
          <cell r="E53" t="str">
            <v>I</v>
          </cell>
        </row>
        <row r="54">
          <cell r="B54" t="str">
            <v>2.1.2.2.2.4</v>
          </cell>
          <cell r="C54" t="str">
            <v>Biaya Operasional Wilayah IV - Samarinda Ilir</v>
          </cell>
          <cell r="D54" t="str">
            <v>II.A.2.2.2.4</v>
          </cell>
          <cell r="E54" t="str">
            <v>I</v>
          </cell>
        </row>
        <row r="55">
          <cell r="B55" t="str">
            <v>2.1.2.2.3</v>
          </cell>
          <cell r="C55" t="str">
            <v>Sosialisasi &amp; Pengenalan Calon</v>
          </cell>
          <cell r="D55" t="str">
            <v>II.A.2.2.3</v>
          </cell>
          <cell r="E55" t="str">
            <v>A</v>
          </cell>
        </row>
        <row r="56">
          <cell r="B56" t="str">
            <v>2.1.2.2.3.1</v>
          </cell>
          <cell r="C56" t="str">
            <v>Deklarasi &amp; Pendaftaran Pasangan Calon</v>
          </cell>
          <cell r="D56" t="str">
            <v>II.A.2.2.3.1</v>
          </cell>
          <cell r="E56" t="str">
            <v>I</v>
          </cell>
        </row>
        <row r="57">
          <cell r="B57" t="str">
            <v>2.1.2.2.3.2</v>
          </cell>
          <cell r="C57" t="str">
            <v>Media Luar Ruangan</v>
          </cell>
          <cell r="D57" t="str">
            <v>II.A.2.2.3.2</v>
          </cell>
          <cell r="E57" t="str">
            <v>I</v>
          </cell>
        </row>
        <row r="58">
          <cell r="B58" t="str">
            <v>2.1.2.2.3.3</v>
          </cell>
          <cell r="C58" t="str">
            <v>Media Cetak</v>
          </cell>
          <cell r="D58" t="str">
            <v>II.A.2.2.3.3</v>
          </cell>
          <cell r="E58" t="str">
            <v>I</v>
          </cell>
        </row>
        <row r="59">
          <cell r="B59" t="str">
            <v>2.1.2.2.3.4</v>
          </cell>
          <cell r="C59" t="str">
            <v>Media Elektronik</v>
          </cell>
          <cell r="D59" t="str">
            <v>II.A.2.2.3.4</v>
          </cell>
          <cell r="E59" t="str">
            <v>I</v>
          </cell>
        </row>
        <row r="60">
          <cell r="B60" t="str">
            <v>2.1.2.2.4</v>
          </cell>
          <cell r="C60" t="str">
            <v>Kegiatan Lain-lain</v>
          </cell>
          <cell r="D60" t="str">
            <v>II.A.2.2.4</v>
          </cell>
          <cell r="E60" t="str">
            <v>A</v>
          </cell>
        </row>
        <row r="61">
          <cell r="B61" t="str">
            <v>2.1.3</v>
          </cell>
          <cell r="C61" t="str">
            <v>Lainnya</v>
          </cell>
          <cell r="D61" t="str">
            <v>II.A.3</v>
          </cell>
          <cell r="E61" t="str">
            <v>I</v>
          </cell>
        </row>
        <row r="62">
          <cell r="B62" t="str">
            <v>2.1.3.1</v>
          </cell>
          <cell r="C62" t="str">
            <v>Biaya Buku Cek</v>
          </cell>
          <cell r="D62" t="str">
            <v>II.A.3.1</v>
          </cell>
          <cell r="E62" t="str">
            <v>A</v>
          </cell>
        </row>
        <row r="63">
          <cell r="B63" t="str">
            <v>2.1.3.2</v>
          </cell>
          <cell r="C63" t="str">
            <v>Biaya Materai</v>
          </cell>
          <cell r="D63" t="str">
            <v>II.A.3.2</v>
          </cell>
          <cell r="E63" t="str">
            <v>A</v>
          </cell>
        </row>
        <row r="64">
          <cell r="B64" t="str">
            <v>2.1.3.3</v>
          </cell>
          <cell r="C64" t="str">
            <v>Biaya Administrasi Bank</v>
          </cell>
          <cell r="D64" t="str">
            <v>II.A.3.3</v>
          </cell>
          <cell r="E64" t="str">
            <v>A</v>
          </cell>
        </row>
        <row r="65">
          <cell r="B65" t="str">
            <v>2.1.3.4</v>
          </cell>
          <cell r="C65" t="str">
            <v>Biaya Pajak Penghasilan Jasa Giro Bank</v>
          </cell>
          <cell r="D65" t="str">
            <v>II.A.3.4</v>
          </cell>
          <cell r="E65" t="str">
            <v>A</v>
          </cell>
        </row>
        <row r="66">
          <cell r="B66" t="str">
            <v>2.2</v>
          </cell>
          <cell r="C66" t="str">
            <v>Pengeluaran Non Kas</v>
          </cell>
          <cell r="D66" t="str">
            <v>II.B</v>
          </cell>
          <cell r="E66" t="str">
            <v>I</v>
          </cell>
        </row>
        <row r="67">
          <cell r="B67" t="str">
            <v>2.2.1</v>
          </cell>
          <cell r="C67" t="str">
            <v>Saldo Awal</v>
          </cell>
          <cell r="D67" t="str">
            <v>II.B.1</v>
          </cell>
          <cell r="E67" t="str">
            <v>I</v>
          </cell>
        </row>
        <row r="68">
          <cell r="B68" t="str">
            <v>2.2.1.1</v>
          </cell>
          <cell r="C68" t="str">
            <v>Pembentukan Sekretariat</v>
          </cell>
          <cell r="D68" t="str">
            <v>II.B.1.1</v>
          </cell>
          <cell r="E68" t="str">
            <v>I</v>
          </cell>
        </row>
        <row r="69">
          <cell r="B69" t="str">
            <v>2.2.1.1.1</v>
          </cell>
          <cell r="C69" t="str">
            <v>Pembentukan Sektetariat</v>
          </cell>
          <cell r="D69" t="str">
            <v>II.B.1.1.1</v>
          </cell>
          <cell r="E69" t="str">
            <v>A</v>
          </cell>
        </row>
        <row r="70">
          <cell r="B70" t="str">
            <v>2.2.1.1.2</v>
          </cell>
          <cell r="C70" t="str">
            <v>Biaya Operasional Sekretariat</v>
          </cell>
          <cell r="D70" t="str">
            <v>II.B.1.1.2</v>
          </cell>
          <cell r="E70" t="str">
            <v>A</v>
          </cell>
        </row>
        <row r="71">
          <cell r="B71" t="str">
            <v>2.2.1.2</v>
          </cell>
          <cell r="C71" t="str">
            <v>Sosialisasi &amp; Pengenalan Calon</v>
          </cell>
          <cell r="D71" t="str">
            <v>II.B.1.2</v>
          </cell>
          <cell r="E71" t="str">
            <v>I</v>
          </cell>
        </row>
        <row r="72">
          <cell r="B72" t="str">
            <v>2.2.1.2.1</v>
          </cell>
          <cell r="C72" t="str">
            <v>Deklarasi &amp; Pendaftaran Pasangan Calon</v>
          </cell>
          <cell r="D72" t="str">
            <v>II.B.1.2.1</v>
          </cell>
          <cell r="E72" t="str">
            <v>A</v>
          </cell>
        </row>
        <row r="73">
          <cell r="B73" t="str">
            <v>2.2.1.2.2</v>
          </cell>
          <cell r="C73" t="str">
            <v>Media Luar Ruangan</v>
          </cell>
          <cell r="D73" t="str">
            <v>II.B.1.2.2</v>
          </cell>
          <cell r="E73" t="str">
            <v>A</v>
          </cell>
        </row>
        <row r="74">
          <cell r="B74" t="str">
            <v>2.2.1.2.3</v>
          </cell>
          <cell r="C74" t="str">
            <v>Media Cetak</v>
          </cell>
          <cell r="D74" t="str">
            <v>II.B.1.2.3</v>
          </cell>
          <cell r="E74" t="str">
            <v>A</v>
          </cell>
        </row>
        <row r="75">
          <cell r="B75" t="str">
            <v>2.2.1.2.4</v>
          </cell>
          <cell r="C75" t="str">
            <v>Media Elektronik</v>
          </cell>
          <cell r="D75" t="str">
            <v>II.B.1.2.4</v>
          </cell>
          <cell r="E75" t="str">
            <v>A</v>
          </cell>
        </row>
        <row r="76">
          <cell r="B76" t="str">
            <v>2.2.1.3</v>
          </cell>
          <cell r="C76" t="str">
            <v>Kegiatan Lain-lain</v>
          </cell>
          <cell r="D76" t="str">
            <v>II.B.1.3</v>
          </cell>
          <cell r="E76" t="str">
            <v>A</v>
          </cell>
        </row>
        <row r="77">
          <cell r="B77" t="str">
            <v>2.2.2</v>
          </cell>
          <cell r="C77" t="str">
            <v>Operasional</v>
          </cell>
          <cell r="D77" t="str">
            <v>II.B.2</v>
          </cell>
          <cell r="E77" t="str">
            <v>I</v>
          </cell>
        </row>
        <row r="78">
          <cell r="B78" t="str">
            <v>2.2.2.1</v>
          </cell>
          <cell r="C78" t="str">
            <v>Biaya Persiapan Kampanye</v>
          </cell>
          <cell r="D78" t="str">
            <v>II.B.2.1</v>
          </cell>
          <cell r="E78" t="str">
            <v>A</v>
          </cell>
        </row>
        <row r="79">
          <cell r="B79" t="str">
            <v>2.2.2.2</v>
          </cell>
          <cell r="C79" t="str">
            <v>Biaya Masa Kampanye</v>
          </cell>
          <cell r="D79" t="str">
            <v>II.B.2.2</v>
          </cell>
          <cell r="E79" t="str">
            <v>A</v>
          </cell>
        </row>
        <row r="80">
          <cell r="B80" t="str">
            <v>2.2.2.2.1</v>
          </cell>
          <cell r="C80" t="str">
            <v>Sosialisasi &amp; Pengenalan Calon</v>
          </cell>
          <cell r="D80" t="str">
            <v>II.B.2.2.1</v>
          </cell>
          <cell r="E80" t="str">
            <v>I</v>
          </cell>
        </row>
        <row r="81">
          <cell r="B81" t="str">
            <v>2.2.2.2.1.1</v>
          </cell>
          <cell r="C81" t="str">
            <v>Media Luar Ruangan</v>
          </cell>
          <cell r="D81" t="str">
            <v>II.B.2.2.1.1</v>
          </cell>
          <cell r="E81" t="str">
            <v>A</v>
          </cell>
        </row>
        <row r="82">
          <cell r="B82" t="str">
            <v>2.2.2.2.1.2</v>
          </cell>
          <cell r="C82" t="str">
            <v>Media Cetak</v>
          </cell>
          <cell r="D82" t="str">
            <v>II.B.2.2.1.2</v>
          </cell>
          <cell r="E82" t="str">
            <v>A</v>
          </cell>
        </row>
        <row r="83">
          <cell r="B83" t="str">
            <v>2.2.2.2.1.3</v>
          </cell>
          <cell r="C83" t="str">
            <v>Media Elektronik</v>
          </cell>
          <cell r="D83" t="str">
            <v>II.B.2.2.1.3</v>
          </cell>
          <cell r="E83" t="str">
            <v>A</v>
          </cell>
        </row>
        <row r="84">
          <cell r="B84" t="str">
            <v>2.2.2.2.2</v>
          </cell>
          <cell r="C84" t="str">
            <v>Kegiatan Lain-lain</v>
          </cell>
          <cell r="D84" t="str">
            <v>II.B.2.2.2</v>
          </cell>
          <cell r="E84" t="str">
            <v>A</v>
          </cell>
        </row>
        <row r="85">
          <cell r="B85" t="str">
            <v>3.0</v>
          </cell>
          <cell r="C85" t="str">
            <v>SALDO DANA KAMPANYE</v>
          </cell>
          <cell r="D85" t="str">
            <v>III</v>
          </cell>
        </row>
        <row r="86">
          <cell r="B86" t="str">
            <v>3.1</v>
          </cell>
          <cell r="C86" t="str">
            <v>Kas</v>
          </cell>
          <cell r="D86" t="str">
            <v>III.A</v>
          </cell>
          <cell r="E86" t="str">
            <v>I</v>
          </cell>
        </row>
        <row r="87">
          <cell r="B87" t="str">
            <v>3.1.1</v>
          </cell>
          <cell r="C87" t="str">
            <v>Kas Sekretariat</v>
          </cell>
          <cell r="D87" t="str">
            <v>III.A.1</v>
          </cell>
          <cell r="E87" t="str">
            <v>A</v>
          </cell>
        </row>
        <row r="88">
          <cell r="B88" t="str">
            <v>3.2</v>
          </cell>
          <cell r="C88" t="str">
            <v>Bank</v>
          </cell>
          <cell r="D88" t="str">
            <v>III.B</v>
          </cell>
          <cell r="E88" t="str">
            <v>I</v>
          </cell>
        </row>
        <row r="89">
          <cell r="B89" t="str">
            <v>3.2.1</v>
          </cell>
          <cell r="C89" t="str">
            <v>Bank Pembangunan Daerah</v>
          </cell>
          <cell r="D89" t="str">
            <v>III.B.1</v>
          </cell>
          <cell r="E89" t="str">
            <v>A</v>
          </cell>
        </row>
      </sheetData>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K-TL (2)"/>
      <sheetName val="KAS"/>
      <sheetName val="Sheet1"/>
      <sheetName val="BKK-TL"/>
      <sheetName val="BKU"/>
      <sheetName val="L-2 (2)"/>
      <sheetName val="SURAT (2)"/>
      <sheetName val="NO."/>
      <sheetName val="DI"/>
      <sheetName val="PJL"/>
      <sheetName val="LSPD-TOP"/>
      <sheetName val="SURAT"/>
      <sheetName val="SK"/>
      <sheetName val="COVER"/>
      <sheetName val="L-1"/>
      <sheetName val="L-2"/>
      <sheetName val="L-3"/>
      <sheetName val="L-4"/>
      <sheetName val="L-5"/>
      <sheetName val="L-6"/>
      <sheetName val="L-7"/>
      <sheetName val="L-8"/>
      <sheetName val="L-9"/>
      <sheetName val="L-10"/>
      <sheetName val="L-11"/>
      <sheetName val="L-12"/>
      <sheetName val="L-13"/>
      <sheetName val="L-14"/>
      <sheetName val="L-15"/>
      <sheetName val="L-16"/>
      <sheetName val="BB-K "/>
      <sheetName val="LSPD KAS"/>
      <sheetName val="BB-NK"/>
      <sheetName val="CAT"/>
      <sheetName val="BARANG"/>
      <sheetName val="LSPD NON KAS"/>
      <sheetName val="POSKO"/>
      <sheetName val="BUKU BANK"/>
      <sheetName val="ACC (2)"/>
      <sheetName val="AC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9">
          <cell r="B9" t="str">
            <v>1.0</v>
          </cell>
          <cell r="C9" t="str">
            <v>PENERIMAAN DANA KAMPANYE</v>
          </cell>
          <cell r="D9" t="str">
            <v>I</v>
          </cell>
          <cell r="E9" t="str">
            <v>I</v>
          </cell>
        </row>
        <row r="10">
          <cell r="B10" t="str">
            <v>1.1</v>
          </cell>
          <cell r="C10" t="str">
            <v>Penerimaan Kas</v>
          </cell>
          <cell r="D10" t="str">
            <v>I.A</v>
          </cell>
          <cell r="E10" t="str">
            <v>I</v>
          </cell>
        </row>
        <row r="11">
          <cell r="B11" t="str">
            <v>1.1.1</v>
          </cell>
          <cell r="C11" t="str">
            <v>Saldo Awal</v>
          </cell>
          <cell r="D11" t="str">
            <v>I.A.1</v>
          </cell>
          <cell r="E11" t="str">
            <v>I</v>
          </cell>
        </row>
        <row r="12">
          <cell r="B12" t="str">
            <v>1.1.1.1</v>
          </cell>
          <cell r="C12" t="str">
            <v>Sumbangan Pasangan Calon</v>
          </cell>
          <cell r="D12" t="str">
            <v>I.A.1.1</v>
          </cell>
          <cell r="E12" t="str">
            <v>A</v>
          </cell>
        </row>
        <row r="13">
          <cell r="B13" t="str">
            <v>1.1.1.2</v>
          </cell>
          <cell r="C13" t="str">
            <v>Sumbangan Melalui Partai</v>
          </cell>
          <cell r="D13" t="str">
            <v>I.A.1.2</v>
          </cell>
          <cell r="E13" t="str">
            <v>A</v>
          </cell>
        </row>
        <row r="14">
          <cell r="B14" t="str">
            <v>1.1.1.3</v>
          </cell>
          <cell r="C14" t="str">
            <v>Sumbangan Perusahaan (Badan Usaha)</v>
          </cell>
          <cell r="D14" t="str">
            <v>I.A.1.3</v>
          </cell>
          <cell r="E14" t="str">
            <v>A</v>
          </cell>
        </row>
        <row r="15">
          <cell r="B15" t="str">
            <v>1.1.1.4</v>
          </cell>
          <cell r="C15" t="str">
            <v>Sumbangan Perorangan (Pribadi)</v>
          </cell>
          <cell r="D15" t="str">
            <v>I.A.1.4</v>
          </cell>
          <cell r="E15" t="str">
            <v>A</v>
          </cell>
        </row>
        <row r="16">
          <cell r="B16" t="str">
            <v>1.1.2</v>
          </cell>
          <cell r="C16" t="str">
            <v>Operasional</v>
          </cell>
          <cell r="D16" t="str">
            <v>I.A.2</v>
          </cell>
          <cell r="E16" t="str">
            <v>I</v>
          </cell>
        </row>
        <row r="17">
          <cell r="B17" t="str">
            <v>1.1.2.1</v>
          </cell>
          <cell r="C17" t="str">
            <v>Sumbangan Pasangan Calon</v>
          </cell>
          <cell r="D17" t="str">
            <v>I.A.2.1</v>
          </cell>
          <cell r="E17" t="str">
            <v>A</v>
          </cell>
        </row>
        <row r="18">
          <cell r="B18" t="str">
            <v>1.1.2.2</v>
          </cell>
          <cell r="C18" t="str">
            <v>Sumbangan Melalui Partai</v>
          </cell>
          <cell r="D18" t="str">
            <v>I.A.2.2</v>
          </cell>
          <cell r="E18" t="str">
            <v>A</v>
          </cell>
        </row>
        <row r="19">
          <cell r="B19" t="str">
            <v>1.1.2.3</v>
          </cell>
          <cell r="C19" t="str">
            <v>Sumbangan Perusahaan (Badan Usaha)</v>
          </cell>
          <cell r="D19" t="str">
            <v>I.A.2.3</v>
          </cell>
          <cell r="E19" t="str">
            <v>A</v>
          </cell>
        </row>
        <row r="20">
          <cell r="B20" t="str">
            <v>1.1.2.4</v>
          </cell>
          <cell r="C20" t="str">
            <v>Sumbangan Perorangan (Pribadi)</v>
          </cell>
          <cell r="D20" t="str">
            <v>I.A.2.4</v>
          </cell>
          <cell r="E20" t="str">
            <v>A</v>
          </cell>
        </row>
        <row r="21">
          <cell r="B21" t="str">
            <v>1.1.3</v>
          </cell>
          <cell r="C21" t="str">
            <v>Lainnya</v>
          </cell>
          <cell r="D21" t="str">
            <v>I.A.3</v>
          </cell>
          <cell r="E21" t="str">
            <v>I</v>
          </cell>
        </row>
        <row r="22">
          <cell r="B22" t="str">
            <v>1.1.3.1</v>
          </cell>
          <cell r="C22" t="str">
            <v>Pendapatan Jasa Giro</v>
          </cell>
          <cell r="D22" t="str">
            <v>I.A.3.1</v>
          </cell>
          <cell r="E22" t="str">
            <v>A</v>
          </cell>
        </row>
        <row r="23">
          <cell r="B23" t="str">
            <v>1.2</v>
          </cell>
          <cell r="C23" t="str">
            <v>Penerimaan Non Kas</v>
          </cell>
          <cell r="D23" t="str">
            <v>I.B</v>
          </cell>
          <cell r="E23" t="str">
            <v>I</v>
          </cell>
        </row>
        <row r="24">
          <cell r="B24" t="str">
            <v>1.2.1</v>
          </cell>
          <cell r="C24" t="str">
            <v>Saldo Awal</v>
          </cell>
          <cell r="D24" t="str">
            <v>I.B.1</v>
          </cell>
          <cell r="E24" t="str">
            <v>I</v>
          </cell>
        </row>
        <row r="25">
          <cell r="B25" t="str">
            <v>1.2.1.1</v>
          </cell>
          <cell r="C25" t="str">
            <v>Sumbangan Pasangan Calon</v>
          </cell>
          <cell r="D25" t="str">
            <v>I.B.1.1</v>
          </cell>
          <cell r="E25" t="str">
            <v>A</v>
          </cell>
        </row>
        <row r="26">
          <cell r="B26" t="str">
            <v>1.2.1.2</v>
          </cell>
          <cell r="C26" t="str">
            <v>Sumbangan Melalui Partai</v>
          </cell>
          <cell r="D26" t="str">
            <v>I.B.1.2</v>
          </cell>
          <cell r="E26" t="str">
            <v>A</v>
          </cell>
        </row>
        <row r="27">
          <cell r="B27" t="str">
            <v>1.2.1.3</v>
          </cell>
          <cell r="C27" t="str">
            <v>Sumbangan Perusahaan (Badan Usaha)</v>
          </cell>
          <cell r="D27" t="str">
            <v>I.B.1.3</v>
          </cell>
          <cell r="E27" t="str">
            <v>A</v>
          </cell>
        </row>
        <row r="28">
          <cell r="B28" t="str">
            <v>1.2.1.4</v>
          </cell>
          <cell r="C28" t="str">
            <v>Sumbangan Perorangan (Pribadi)</v>
          </cell>
          <cell r="D28" t="str">
            <v>I.B.1.4</v>
          </cell>
          <cell r="E28" t="str">
            <v>A</v>
          </cell>
        </row>
        <row r="29">
          <cell r="B29" t="str">
            <v>1.2.2</v>
          </cell>
          <cell r="C29" t="str">
            <v>Operasional</v>
          </cell>
          <cell r="D29" t="str">
            <v>I.B.2</v>
          </cell>
          <cell r="E29" t="str">
            <v>I</v>
          </cell>
        </row>
        <row r="30">
          <cell r="B30" t="str">
            <v>1.2.2.1</v>
          </cell>
          <cell r="C30" t="str">
            <v>Sumbangan Pasangan Calon</v>
          </cell>
          <cell r="D30" t="str">
            <v>I.B.2.1</v>
          </cell>
          <cell r="E30" t="str">
            <v>A</v>
          </cell>
        </row>
        <row r="31">
          <cell r="B31" t="str">
            <v>1.2.2.2</v>
          </cell>
          <cell r="C31" t="str">
            <v>Sumbangan Melalui Partai</v>
          </cell>
          <cell r="D31" t="str">
            <v>I.B.2.2</v>
          </cell>
          <cell r="E31" t="str">
            <v>A</v>
          </cell>
        </row>
        <row r="32">
          <cell r="B32" t="str">
            <v>1.2.2.3</v>
          </cell>
          <cell r="C32" t="str">
            <v>Sumbangan Perusahaan (Badan Usaha)</v>
          </cell>
          <cell r="D32" t="str">
            <v>I.B.2.3</v>
          </cell>
          <cell r="E32" t="str">
            <v>A</v>
          </cell>
        </row>
        <row r="33">
          <cell r="B33" t="str">
            <v>1.2.2.4</v>
          </cell>
          <cell r="C33" t="str">
            <v>Sumbangan Perorangan (Pribadi)</v>
          </cell>
          <cell r="D33" t="str">
            <v>I.B.2.4</v>
          </cell>
          <cell r="E33" t="str">
            <v>A</v>
          </cell>
        </row>
        <row r="34">
          <cell r="B34" t="str">
            <v>2.0</v>
          </cell>
          <cell r="C34" t="str">
            <v>PENGELUARAN DANA KAMPANYE</v>
          </cell>
          <cell r="D34" t="str">
            <v>II</v>
          </cell>
          <cell r="E34" t="str">
            <v>I</v>
          </cell>
        </row>
        <row r="35">
          <cell r="B35" t="str">
            <v>2.1</v>
          </cell>
          <cell r="C35" t="str">
            <v>Pengeluaran Kas</v>
          </cell>
          <cell r="D35" t="str">
            <v>II.A</v>
          </cell>
          <cell r="E35" t="str">
            <v>I</v>
          </cell>
        </row>
        <row r="36">
          <cell r="B36" t="str">
            <v>2.1.1</v>
          </cell>
          <cell r="C36" t="str">
            <v>Saldo Awal</v>
          </cell>
          <cell r="D36" t="str">
            <v>II.A.1</v>
          </cell>
          <cell r="E36" t="str">
            <v>I</v>
          </cell>
        </row>
        <row r="37">
          <cell r="B37" t="str">
            <v>2.1.1.1</v>
          </cell>
          <cell r="C37" t="str">
            <v xml:space="preserve">Pembentukan Sekretariat </v>
          </cell>
          <cell r="D37" t="str">
            <v>II.A.1.1</v>
          </cell>
          <cell r="E37" t="str">
            <v>I</v>
          </cell>
        </row>
        <row r="38">
          <cell r="B38" t="str">
            <v>2.1.1.1.1</v>
          </cell>
          <cell r="C38" t="str">
            <v>Pembentukan Sektetariat</v>
          </cell>
          <cell r="D38" t="str">
            <v>II.A.1.1.1</v>
          </cell>
          <cell r="E38" t="str">
            <v>A</v>
          </cell>
        </row>
        <row r="39">
          <cell r="B39" t="str">
            <v>2.1.1.1.2</v>
          </cell>
          <cell r="C39" t="str">
            <v>Biaya Operasional Sekretariat</v>
          </cell>
          <cell r="D39" t="str">
            <v>II.A.1.1.2</v>
          </cell>
          <cell r="E39" t="str">
            <v>A</v>
          </cell>
        </row>
        <row r="40">
          <cell r="B40" t="str">
            <v>2.1.1.2</v>
          </cell>
          <cell r="C40" t="str">
            <v>Sosialisasi &amp; Pengenalan Calon</v>
          </cell>
          <cell r="D40" t="str">
            <v>II.A.1.2</v>
          </cell>
          <cell r="E40" t="str">
            <v>I</v>
          </cell>
        </row>
        <row r="41">
          <cell r="B41" t="str">
            <v>2.1.1.2.1</v>
          </cell>
          <cell r="C41" t="str">
            <v>Deklarasi &amp; Pendaftaran Pasangan Calon</v>
          </cell>
          <cell r="D41" t="str">
            <v>II.A.1.2.1</v>
          </cell>
          <cell r="E41" t="str">
            <v>A</v>
          </cell>
        </row>
        <row r="42">
          <cell r="B42" t="str">
            <v>2.1.1.2.2</v>
          </cell>
          <cell r="C42" t="str">
            <v>Media Luar Ruangan</v>
          </cell>
          <cell r="D42" t="str">
            <v>II.A.1.2.2</v>
          </cell>
          <cell r="E42" t="str">
            <v>A</v>
          </cell>
        </row>
        <row r="43">
          <cell r="B43" t="str">
            <v>2.1.1.2.3</v>
          </cell>
          <cell r="C43" t="str">
            <v>Media Cetak</v>
          </cell>
          <cell r="D43" t="str">
            <v>II.A.1.2.3</v>
          </cell>
          <cell r="E43" t="str">
            <v>A</v>
          </cell>
        </row>
        <row r="44">
          <cell r="B44" t="str">
            <v>2.1.1.2.4</v>
          </cell>
          <cell r="C44" t="str">
            <v>Media Elektronik</v>
          </cell>
          <cell r="D44" t="str">
            <v>II.A.1.2.4</v>
          </cell>
          <cell r="E44" t="str">
            <v>A</v>
          </cell>
        </row>
        <row r="45">
          <cell r="B45" t="str">
            <v>2.1.1.3</v>
          </cell>
          <cell r="C45" t="str">
            <v>Kegiatan Lain-lain</v>
          </cell>
          <cell r="D45" t="str">
            <v>II.A.1.3</v>
          </cell>
          <cell r="E45" t="str">
            <v>A</v>
          </cell>
        </row>
        <row r="46">
          <cell r="B46" t="str">
            <v>2.1.2</v>
          </cell>
          <cell r="C46" t="str">
            <v>Operasional</v>
          </cell>
          <cell r="D46" t="str">
            <v>II.A.2</v>
          </cell>
          <cell r="E46" t="str">
            <v>I</v>
          </cell>
        </row>
        <row r="47">
          <cell r="B47" t="str">
            <v>2.1.2.1</v>
          </cell>
          <cell r="C47" t="str">
            <v xml:space="preserve">Biaya Persiapan Kampanye </v>
          </cell>
          <cell r="D47" t="str">
            <v>II.A.2.1</v>
          </cell>
          <cell r="E47" t="str">
            <v>I</v>
          </cell>
        </row>
        <row r="48">
          <cell r="B48" t="str">
            <v>2.1.2.2</v>
          </cell>
          <cell r="C48" t="str">
            <v>Biaya Masa Kampanye</v>
          </cell>
          <cell r="D48" t="str">
            <v>II.A.2.2</v>
          </cell>
          <cell r="E48" t="str">
            <v>A</v>
          </cell>
        </row>
        <row r="49">
          <cell r="B49" t="str">
            <v>2.1.2.2.1</v>
          </cell>
          <cell r="C49" t="str">
            <v>Biaya Operasional Sekretariat</v>
          </cell>
          <cell r="D49" t="str">
            <v>II.A.2.2.1</v>
          </cell>
          <cell r="E49" t="str">
            <v>A</v>
          </cell>
        </row>
        <row r="50">
          <cell r="B50" t="str">
            <v>2.1.2.2.2</v>
          </cell>
          <cell r="C50" t="str">
            <v>Biaya Operasional Kampanye</v>
          </cell>
          <cell r="D50" t="str">
            <v>II.A.2.2.2</v>
          </cell>
          <cell r="E50" t="str">
            <v>A</v>
          </cell>
        </row>
        <row r="51">
          <cell r="B51" t="str">
            <v>2.1.2.2.2.1</v>
          </cell>
          <cell r="C51" t="str">
            <v>Biaya Operasional Wilayah I - Sungai Kunjang &amp; Samarinda Ulu</v>
          </cell>
          <cell r="D51" t="str">
            <v>II.A.2.2.2.1</v>
          </cell>
          <cell r="E51" t="str">
            <v>I</v>
          </cell>
        </row>
        <row r="52">
          <cell r="B52" t="str">
            <v>2.1.2.2.2.2</v>
          </cell>
          <cell r="C52" t="str">
            <v>Biaya Operasional Wilayah II - Samarinda Sebarang &amp; Palaran</v>
          </cell>
          <cell r="D52" t="str">
            <v>II.A.2.2.2.2</v>
          </cell>
          <cell r="E52" t="str">
            <v>I</v>
          </cell>
        </row>
        <row r="53">
          <cell r="B53" t="str">
            <v>2.1.2.2.2.3</v>
          </cell>
          <cell r="C53" t="str">
            <v>Biaya Operasional Wilayah III - Samarinda Utara</v>
          </cell>
          <cell r="D53" t="str">
            <v>II.A.2.2.2.3</v>
          </cell>
          <cell r="E53" t="str">
            <v>I</v>
          </cell>
        </row>
        <row r="54">
          <cell r="B54" t="str">
            <v>2.1.2.2.2.4</v>
          </cell>
          <cell r="C54" t="str">
            <v>Biaya Operasional Wilayah IV - Samarinda Ilir</v>
          </cell>
          <cell r="D54" t="str">
            <v>II.A.2.2.2.4</v>
          </cell>
          <cell r="E54" t="str">
            <v>I</v>
          </cell>
        </row>
        <row r="55">
          <cell r="B55" t="str">
            <v>2.1.2.2.3</v>
          </cell>
          <cell r="C55" t="str">
            <v>Sosialisasi &amp; Pengenalan Calon</v>
          </cell>
          <cell r="D55" t="str">
            <v>II.A.2.2.3</v>
          </cell>
          <cell r="E55" t="str">
            <v>A</v>
          </cell>
        </row>
        <row r="56">
          <cell r="B56" t="str">
            <v>2.1.2.2.3.1</v>
          </cell>
          <cell r="C56" t="str">
            <v>Deklarasi &amp; Pendaftaran Pasangan Calon</v>
          </cell>
          <cell r="D56" t="str">
            <v>II.A.2.2.3.1</v>
          </cell>
          <cell r="E56" t="str">
            <v>I</v>
          </cell>
        </row>
        <row r="57">
          <cell r="B57" t="str">
            <v>2.1.2.2.3.2</v>
          </cell>
          <cell r="C57" t="str">
            <v>Media Luar Ruangan</v>
          </cell>
          <cell r="D57" t="str">
            <v>II.A.2.2.3.2</v>
          </cell>
          <cell r="E57" t="str">
            <v>I</v>
          </cell>
        </row>
        <row r="58">
          <cell r="B58" t="str">
            <v>2.1.2.2.3.3</v>
          </cell>
          <cell r="C58" t="str">
            <v>Media Cetak</v>
          </cell>
          <cell r="D58" t="str">
            <v>II.A.2.2.3.3</v>
          </cell>
          <cell r="E58" t="str">
            <v>I</v>
          </cell>
        </row>
        <row r="59">
          <cell r="B59" t="str">
            <v>2.1.2.2.3.4</v>
          </cell>
          <cell r="C59" t="str">
            <v>Media Elektronik</v>
          </cell>
          <cell r="D59" t="str">
            <v>II.A.2.2.3.4</v>
          </cell>
          <cell r="E59" t="str">
            <v>I</v>
          </cell>
        </row>
        <row r="60">
          <cell r="B60" t="str">
            <v>2.1.2.2.4</v>
          </cell>
          <cell r="C60" t="str">
            <v>Kegiatan Lain-lain</v>
          </cell>
          <cell r="D60" t="str">
            <v>II.A.2.2.4</v>
          </cell>
          <cell r="E60" t="str">
            <v>A</v>
          </cell>
        </row>
        <row r="61">
          <cell r="B61" t="str">
            <v>2.1.3</v>
          </cell>
          <cell r="C61" t="str">
            <v>Lainnya</v>
          </cell>
          <cell r="D61" t="str">
            <v>II.A.3</v>
          </cell>
          <cell r="E61" t="str">
            <v>I</v>
          </cell>
        </row>
        <row r="62">
          <cell r="B62" t="str">
            <v>2.1.3.1</v>
          </cell>
          <cell r="C62" t="str">
            <v>Biaya Buku Cek</v>
          </cell>
          <cell r="D62" t="str">
            <v>II.A.3.1</v>
          </cell>
          <cell r="E62" t="str">
            <v>A</v>
          </cell>
        </row>
        <row r="63">
          <cell r="B63" t="str">
            <v>2.1.3.2</v>
          </cell>
          <cell r="C63" t="str">
            <v>Biaya Materai</v>
          </cell>
          <cell r="D63" t="str">
            <v>II.A.3.2</v>
          </cell>
          <cell r="E63" t="str">
            <v>A</v>
          </cell>
        </row>
        <row r="64">
          <cell r="B64" t="str">
            <v>2.1.3.3</v>
          </cell>
          <cell r="C64" t="str">
            <v>Biaya Administrasi Bank</v>
          </cell>
          <cell r="D64" t="str">
            <v>II.A.3.3</v>
          </cell>
          <cell r="E64" t="str">
            <v>A</v>
          </cell>
        </row>
        <row r="65">
          <cell r="B65" t="str">
            <v>2.1.3.4</v>
          </cell>
          <cell r="C65" t="str">
            <v>Biaya Pajak Penghasilan Jasa Giro Bank</v>
          </cell>
          <cell r="D65" t="str">
            <v>II.A.3.4</v>
          </cell>
          <cell r="E65" t="str">
            <v>A</v>
          </cell>
        </row>
        <row r="66">
          <cell r="B66" t="str">
            <v>2.2</v>
          </cell>
          <cell r="C66" t="str">
            <v>Pengeluaran Non Kas</v>
          </cell>
          <cell r="D66" t="str">
            <v>II.B</v>
          </cell>
          <cell r="E66" t="str">
            <v>I</v>
          </cell>
        </row>
        <row r="67">
          <cell r="B67" t="str">
            <v>2.2.1</v>
          </cell>
          <cell r="C67" t="str">
            <v>Saldo Awal</v>
          </cell>
          <cell r="D67" t="str">
            <v>II.B.1</v>
          </cell>
          <cell r="E67" t="str">
            <v>I</v>
          </cell>
        </row>
        <row r="68">
          <cell r="B68" t="str">
            <v>2.2.1.1</v>
          </cell>
          <cell r="C68" t="str">
            <v>Pembentukan Sekretariat</v>
          </cell>
          <cell r="D68" t="str">
            <v>II.B.1.1</v>
          </cell>
          <cell r="E68" t="str">
            <v>I</v>
          </cell>
        </row>
        <row r="69">
          <cell r="B69" t="str">
            <v>2.2.1.1.1</v>
          </cell>
          <cell r="C69" t="str">
            <v>Pembentukan Sektetariat</v>
          </cell>
          <cell r="D69" t="str">
            <v>II.B.1.1.1</v>
          </cell>
          <cell r="E69" t="str">
            <v>A</v>
          </cell>
        </row>
        <row r="70">
          <cell r="B70" t="str">
            <v>2.2.1.1.2</v>
          </cell>
          <cell r="C70" t="str">
            <v>Biaya Operasional Sekretariat</v>
          </cell>
          <cell r="D70" t="str">
            <v>II.B.1.1.2</v>
          </cell>
          <cell r="E70" t="str">
            <v>A</v>
          </cell>
        </row>
        <row r="71">
          <cell r="B71" t="str">
            <v>2.2.1.2</v>
          </cell>
          <cell r="C71" t="str">
            <v>Sosialisasi &amp; Pengenalan Calon</v>
          </cell>
          <cell r="D71" t="str">
            <v>II.B.1.2</v>
          </cell>
          <cell r="E71" t="str">
            <v>I</v>
          </cell>
        </row>
        <row r="72">
          <cell r="B72" t="str">
            <v>2.2.1.2.1</v>
          </cell>
          <cell r="C72" t="str">
            <v>Deklarasi &amp; Pendaftaran Pasangan Calon</v>
          </cell>
          <cell r="D72" t="str">
            <v>II.B.1.2.1</v>
          </cell>
          <cell r="E72" t="str">
            <v>A</v>
          </cell>
        </row>
        <row r="73">
          <cell r="B73" t="str">
            <v>2.2.1.2.2</v>
          </cell>
          <cell r="C73" t="str">
            <v>Media Luar Ruangan</v>
          </cell>
          <cell r="D73" t="str">
            <v>II.B.1.2.2</v>
          </cell>
          <cell r="E73" t="str">
            <v>A</v>
          </cell>
        </row>
        <row r="74">
          <cell r="B74" t="str">
            <v>2.2.1.2.3</v>
          </cell>
          <cell r="C74" t="str">
            <v>Media Cetak</v>
          </cell>
          <cell r="D74" t="str">
            <v>II.B.1.2.3</v>
          </cell>
          <cell r="E74" t="str">
            <v>A</v>
          </cell>
        </row>
        <row r="75">
          <cell r="B75" t="str">
            <v>2.2.1.2.4</v>
          </cell>
          <cell r="C75" t="str">
            <v>Media Elektronik</v>
          </cell>
          <cell r="D75" t="str">
            <v>II.B.1.2.4</v>
          </cell>
          <cell r="E75" t="str">
            <v>A</v>
          </cell>
        </row>
        <row r="76">
          <cell r="B76" t="str">
            <v>2.2.1.3</v>
          </cell>
          <cell r="C76" t="str">
            <v>Kegiatan Lain-lain</v>
          </cell>
          <cell r="D76" t="str">
            <v>II.B.1.3</v>
          </cell>
          <cell r="E76" t="str">
            <v>A</v>
          </cell>
        </row>
        <row r="77">
          <cell r="B77" t="str">
            <v>2.2.2</v>
          </cell>
          <cell r="C77" t="str">
            <v>Operasional</v>
          </cell>
          <cell r="D77" t="str">
            <v>II.B.2</v>
          </cell>
          <cell r="E77" t="str">
            <v>I</v>
          </cell>
        </row>
        <row r="78">
          <cell r="B78" t="str">
            <v>2.2.2.1</v>
          </cell>
          <cell r="C78" t="str">
            <v>Biaya Persiapan Kampanye</v>
          </cell>
          <cell r="D78" t="str">
            <v>II.B.2.1</v>
          </cell>
          <cell r="E78" t="str">
            <v>A</v>
          </cell>
        </row>
        <row r="79">
          <cell r="B79" t="str">
            <v>2.2.2.2</v>
          </cell>
          <cell r="C79" t="str">
            <v>Biaya Masa Kampanye</v>
          </cell>
          <cell r="D79" t="str">
            <v>II.B.2.2</v>
          </cell>
          <cell r="E79" t="str">
            <v>A</v>
          </cell>
        </row>
        <row r="80">
          <cell r="B80" t="str">
            <v>2.2.2.2.1</v>
          </cell>
          <cell r="C80" t="str">
            <v>Sosialisasi &amp; Pengenalan Calon</v>
          </cell>
          <cell r="D80" t="str">
            <v>II.B.2.2.1</v>
          </cell>
          <cell r="E80" t="str">
            <v>I</v>
          </cell>
        </row>
        <row r="81">
          <cell r="B81" t="str">
            <v>2.2.2.2.1.1</v>
          </cell>
          <cell r="C81" t="str">
            <v>Media Luar Ruangan</v>
          </cell>
          <cell r="D81" t="str">
            <v>II.B.2.2.1.1</v>
          </cell>
          <cell r="E81" t="str">
            <v>A</v>
          </cell>
        </row>
        <row r="82">
          <cell r="B82" t="str">
            <v>2.2.2.2.1.2</v>
          </cell>
          <cell r="C82" t="str">
            <v>Media Cetak</v>
          </cell>
          <cell r="D82" t="str">
            <v>II.B.2.2.1.2</v>
          </cell>
          <cell r="E82" t="str">
            <v>A</v>
          </cell>
        </row>
        <row r="83">
          <cell r="B83" t="str">
            <v>2.2.2.2.1.3</v>
          </cell>
          <cell r="C83" t="str">
            <v>Media Elektronik</v>
          </cell>
          <cell r="D83" t="str">
            <v>II.B.2.2.1.3</v>
          </cell>
          <cell r="E83" t="str">
            <v>A</v>
          </cell>
        </row>
        <row r="84">
          <cell r="B84" t="str">
            <v>2.2.2.2.2</v>
          </cell>
          <cell r="C84" t="str">
            <v>Kegiatan Lain-lain</v>
          </cell>
          <cell r="D84" t="str">
            <v>II.B.2.2.2</v>
          </cell>
          <cell r="E84" t="str">
            <v>A</v>
          </cell>
        </row>
        <row r="85">
          <cell r="B85" t="str">
            <v>3.0</v>
          </cell>
          <cell r="C85" t="str">
            <v>SALDO DANA KAMPANYE</v>
          </cell>
          <cell r="D85" t="str">
            <v>III</v>
          </cell>
        </row>
        <row r="86">
          <cell r="B86" t="str">
            <v>3.1</v>
          </cell>
          <cell r="C86" t="str">
            <v>Kas</v>
          </cell>
          <cell r="D86" t="str">
            <v>III.A</v>
          </cell>
          <cell r="E86" t="str">
            <v>I</v>
          </cell>
        </row>
        <row r="87">
          <cell r="B87" t="str">
            <v>3.1.1</v>
          </cell>
          <cell r="C87" t="str">
            <v>Kas Sekretariat</v>
          </cell>
          <cell r="D87" t="str">
            <v>III.A.1</v>
          </cell>
          <cell r="E87" t="str">
            <v>A</v>
          </cell>
        </row>
        <row r="88">
          <cell r="B88" t="str">
            <v>3.2</v>
          </cell>
          <cell r="C88" t="str">
            <v>Bank</v>
          </cell>
          <cell r="D88" t="str">
            <v>III.B</v>
          </cell>
          <cell r="E88" t="str">
            <v>I</v>
          </cell>
        </row>
        <row r="89">
          <cell r="B89" t="str">
            <v>3.2.1</v>
          </cell>
          <cell r="C89" t="str">
            <v>Bank Pembangunan Daerah</v>
          </cell>
          <cell r="D89" t="str">
            <v>III.B.1</v>
          </cell>
          <cell r="E89" t="str">
            <v>A</v>
          </cell>
        </row>
      </sheetData>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K-TL (2)"/>
      <sheetName val="KAS"/>
      <sheetName val="Sheet1"/>
      <sheetName val="BKK-TL"/>
      <sheetName val="BKU"/>
      <sheetName val="L-2 (2)"/>
      <sheetName val="SURAT (2)"/>
      <sheetName val="NO."/>
      <sheetName val="DI"/>
      <sheetName val="PJL"/>
      <sheetName val="LSPD-TOP"/>
      <sheetName val="SURAT"/>
      <sheetName val="SK"/>
      <sheetName val="COVER"/>
      <sheetName val="L-1"/>
      <sheetName val="L-2"/>
      <sheetName val="L-3"/>
      <sheetName val="L-4"/>
      <sheetName val="L-5"/>
      <sheetName val="L-6"/>
      <sheetName val="L-7"/>
      <sheetName val="L-8"/>
      <sheetName val="L-9"/>
      <sheetName val="L-10"/>
      <sheetName val="L-11"/>
      <sheetName val="L-12"/>
      <sheetName val="L-13"/>
      <sheetName val="L-14"/>
      <sheetName val="L-15"/>
      <sheetName val="L-16"/>
      <sheetName val="BB-K "/>
      <sheetName val="LSPD KAS"/>
      <sheetName val="BB-NK"/>
      <sheetName val="CAT"/>
      <sheetName val="BARANG"/>
      <sheetName val="LSPD NON KAS"/>
      <sheetName val="POSKO"/>
      <sheetName val="BUKU BANK"/>
      <sheetName val="ACC (2)"/>
      <sheetName val="AC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9">
          <cell r="B9" t="str">
            <v>1.0</v>
          </cell>
          <cell r="C9" t="str">
            <v>PENERIMAAN DANA KAMPANYE</v>
          </cell>
          <cell r="D9" t="str">
            <v>I</v>
          </cell>
          <cell r="E9" t="str">
            <v>I</v>
          </cell>
        </row>
        <row r="10">
          <cell r="B10" t="str">
            <v>1.1</v>
          </cell>
          <cell r="C10" t="str">
            <v>Penerimaan Kas</v>
          </cell>
          <cell r="D10" t="str">
            <v>I.A</v>
          </cell>
          <cell r="E10" t="str">
            <v>I</v>
          </cell>
        </row>
        <row r="11">
          <cell r="B11" t="str">
            <v>1.1.1</v>
          </cell>
          <cell r="C11" t="str">
            <v>Saldo Awal</v>
          </cell>
          <cell r="D11" t="str">
            <v>I.A.1</v>
          </cell>
          <cell r="E11" t="str">
            <v>I</v>
          </cell>
        </row>
        <row r="12">
          <cell r="B12" t="str">
            <v>1.1.1.1</v>
          </cell>
          <cell r="C12" t="str">
            <v>Sumbangan Pasangan Calon</v>
          </cell>
          <cell r="D12" t="str">
            <v>I.A.1.1</v>
          </cell>
          <cell r="E12" t="str">
            <v>A</v>
          </cell>
        </row>
        <row r="13">
          <cell r="B13" t="str">
            <v>1.1.1.2</v>
          </cell>
          <cell r="C13" t="str">
            <v>Sumbangan Melalui Partai</v>
          </cell>
          <cell r="D13" t="str">
            <v>I.A.1.2</v>
          </cell>
          <cell r="E13" t="str">
            <v>A</v>
          </cell>
        </row>
        <row r="14">
          <cell r="B14" t="str">
            <v>1.1.1.3</v>
          </cell>
          <cell r="C14" t="str">
            <v>Sumbangan Perusahaan (Badan Usaha)</v>
          </cell>
          <cell r="D14" t="str">
            <v>I.A.1.3</v>
          </cell>
          <cell r="E14" t="str">
            <v>A</v>
          </cell>
        </row>
        <row r="15">
          <cell r="B15" t="str">
            <v>1.1.1.4</v>
          </cell>
          <cell r="C15" t="str">
            <v>Sumbangan Perorangan (Pribadi)</v>
          </cell>
          <cell r="D15" t="str">
            <v>I.A.1.4</v>
          </cell>
          <cell r="E15" t="str">
            <v>A</v>
          </cell>
        </row>
        <row r="16">
          <cell r="B16" t="str">
            <v>1.1.2</v>
          </cell>
          <cell r="C16" t="str">
            <v>Operasional</v>
          </cell>
          <cell r="D16" t="str">
            <v>I.A.2</v>
          </cell>
          <cell r="E16" t="str">
            <v>I</v>
          </cell>
        </row>
        <row r="17">
          <cell r="B17" t="str">
            <v>1.1.2.1</v>
          </cell>
          <cell r="C17" t="str">
            <v>Sumbangan Pasangan Calon</v>
          </cell>
          <cell r="D17" t="str">
            <v>I.A.2.1</v>
          </cell>
          <cell r="E17" t="str">
            <v>A</v>
          </cell>
        </row>
        <row r="18">
          <cell r="B18" t="str">
            <v>1.1.2.2</v>
          </cell>
          <cell r="C18" t="str">
            <v>Sumbangan Melalui Partai</v>
          </cell>
          <cell r="D18" t="str">
            <v>I.A.2.2</v>
          </cell>
          <cell r="E18" t="str">
            <v>A</v>
          </cell>
        </row>
        <row r="19">
          <cell r="B19" t="str">
            <v>1.1.2.3</v>
          </cell>
          <cell r="C19" t="str">
            <v>Sumbangan Perusahaan (Badan Usaha)</v>
          </cell>
          <cell r="D19" t="str">
            <v>I.A.2.3</v>
          </cell>
          <cell r="E19" t="str">
            <v>A</v>
          </cell>
        </row>
        <row r="20">
          <cell r="B20" t="str">
            <v>1.1.2.4</v>
          </cell>
          <cell r="C20" t="str">
            <v>Sumbangan Perorangan (Pribadi)</v>
          </cell>
          <cell r="D20" t="str">
            <v>I.A.2.4</v>
          </cell>
          <cell r="E20" t="str">
            <v>A</v>
          </cell>
        </row>
        <row r="21">
          <cell r="B21" t="str">
            <v>1.1.3</v>
          </cell>
          <cell r="C21" t="str">
            <v>Lainnya</v>
          </cell>
          <cell r="D21" t="str">
            <v>I.A.3</v>
          </cell>
          <cell r="E21" t="str">
            <v>I</v>
          </cell>
        </row>
        <row r="22">
          <cell r="B22" t="str">
            <v>1.1.3.1</v>
          </cell>
          <cell r="C22" t="str">
            <v>Pendapatan Jasa Giro</v>
          </cell>
          <cell r="D22" t="str">
            <v>I.A.3.1</v>
          </cell>
          <cell r="E22" t="str">
            <v>A</v>
          </cell>
        </row>
        <row r="23">
          <cell r="B23" t="str">
            <v>1.2</v>
          </cell>
          <cell r="C23" t="str">
            <v>Penerimaan Non Kas</v>
          </cell>
          <cell r="D23" t="str">
            <v>I.B</v>
          </cell>
          <cell r="E23" t="str">
            <v>I</v>
          </cell>
        </row>
        <row r="24">
          <cell r="B24" t="str">
            <v>1.2.1</v>
          </cell>
          <cell r="C24" t="str">
            <v>Saldo Awal</v>
          </cell>
          <cell r="D24" t="str">
            <v>I.B.1</v>
          </cell>
          <cell r="E24" t="str">
            <v>I</v>
          </cell>
        </row>
        <row r="25">
          <cell r="B25" t="str">
            <v>1.2.1.1</v>
          </cell>
          <cell r="C25" t="str">
            <v>Sumbangan Pasangan Calon</v>
          </cell>
          <cell r="D25" t="str">
            <v>I.B.1.1</v>
          </cell>
          <cell r="E25" t="str">
            <v>A</v>
          </cell>
        </row>
        <row r="26">
          <cell r="B26" t="str">
            <v>1.2.1.2</v>
          </cell>
          <cell r="C26" t="str">
            <v>Sumbangan Melalui Partai</v>
          </cell>
          <cell r="D26" t="str">
            <v>I.B.1.2</v>
          </cell>
          <cell r="E26" t="str">
            <v>A</v>
          </cell>
        </row>
        <row r="27">
          <cell r="B27" t="str">
            <v>1.2.1.3</v>
          </cell>
          <cell r="C27" t="str">
            <v>Sumbangan Perusahaan (Badan Usaha)</v>
          </cell>
          <cell r="D27" t="str">
            <v>I.B.1.3</v>
          </cell>
          <cell r="E27" t="str">
            <v>A</v>
          </cell>
        </row>
        <row r="28">
          <cell r="B28" t="str">
            <v>1.2.1.4</v>
          </cell>
          <cell r="C28" t="str">
            <v>Sumbangan Perorangan (Pribadi)</v>
          </cell>
          <cell r="D28" t="str">
            <v>I.B.1.4</v>
          </cell>
          <cell r="E28" t="str">
            <v>A</v>
          </cell>
        </row>
        <row r="29">
          <cell r="B29" t="str">
            <v>1.2.2</v>
          </cell>
          <cell r="C29" t="str">
            <v>Operasional</v>
          </cell>
          <cell r="D29" t="str">
            <v>I.B.2</v>
          </cell>
          <cell r="E29" t="str">
            <v>I</v>
          </cell>
        </row>
        <row r="30">
          <cell r="B30" t="str">
            <v>1.2.2.1</v>
          </cell>
          <cell r="C30" t="str">
            <v>Sumbangan Pasangan Calon</v>
          </cell>
          <cell r="D30" t="str">
            <v>I.B.2.1</v>
          </cell>
          <cell r="E30" t="str">
            <v>A</v>
          </cell>
        </row>
        <row r="31">
          <cell r="B31" t="str">
            <v>1.2.2.2</v>
          </cell>
          <cell r="C31" t="str">
            <v>Sumbangan Melalui Partai</v>
          </cell>
          <cell r="D31" t="str">
            <v>I.B.2.2</v>
          </cell>
          <cell r="E31" t="str">
            <v>A</v>
          </cell>
        </row>
        <row r="32">
          <cell r="B32" t="str">
            <v>1.2.2.3</v>
          </cell>
          <cell r="C32" t="str">
            <v>Sumbangan Perusahaan (Badan Usaha)</v>
          </cell>
          <cell r="D32" t="str">
            <v>I.B.2.3</v>
          </cell>
          <cell r="E32" t="str">
            <v>A</v>
          </cell>
        </row>
        <row r="33">
          <cell r="B33" t="str">
            <v>1.2.2.4</v>
          </cell>
          <cell r="C33" t="str">
            <v>Sumbangan Perorangan (Pribadi)</v>
          </cell>
          <cell r="D33" t="str">
            <v>I.B.2.4</v>
          </cell>
          <cell r="E33" t="str">
            <v>A</v>
          </cell>
        </row>
        <row r="34">
          <cell r="B34" t="str">
            <v>2.0</v>
          </cell>
          <cell r="C34" t="str">
            <v>PENGELUARAN DANA KAMPANYE</v>
          </cell>
          <cell r="D34" t="str">
            <v>II</v>
          </cell>
          <cell r="E34" t="str">
            <v>I</v>
          </cell>
        </row>
        <row r="35">
          <cell r="B35" t="str">
            <v>2.1</v>
          </cell>
          <cell r="C35" t="str">
            <v>Pengeluaran Kas</v>
          </cell>
          <cell r="D35" t="str">
            <v>II.A</v>
          </cell>
          <cell r="E35" t="str">
            <v>I</v>
          </cell>
        </row>
        <row r="36">
          <cell r="B36" t="str">
            <v>2.1.1</v>
          </cell>
          <cell r="C36" t="str">
            <v>Saldo Awal</v>
          </cell>
          <cell r="D36" t="str">
            <v>II.A.1</v>
          </cell>
          <cell r="E36" t="str">
            <v>I</v>
          </cell>
        </row>
        <row r="37">
          <cell r="B37" t="str">
            <v>2.1.1.1</v>
          </cell>
          <cell r="C37" t="str">
            <v xml:space="preserve">Pembentukan Sekretariat </v>
          </cell>
          <cell r="D37" t="str">
            <v>II.A.1.1</v>
          </cell>
          <cell r="E37" t="str">
            <v>I</v>
          </cell>
        </row>
        <row r="38">
          <cell r="B38" t="str">
            <v>2.1.1.1.1</v>
          </cell>
          <cell r="C38" t="str">
            <v>Pembentukan Sektetariat</v>
          </cell>
          <cell r="D38" t="str">
            <v>II.A.1.1.1</v>
          </cell>
          <cell r="E38" t="str">
            <v>A</v>
          </cell>
        </row>
        <row r="39">
          <cell r="B39" t="str">
            <v>2.1.1.1.2</v>
          </cell>
          <cell r="C39" t="str">
            <v>Biaya Operasional Sekretariat</v>
          </cell>
          <cell r="D39" t="str">
            <v>II.A.1.1.2</v>
          </cell>
          <cell r="E39" t="str">
            <v>A</v>
          </cell>
        </row>
        <row r="40">
          <cell r="B40" t="str">
            <v>2.1.1.2</v>
          </cell>
          <cell r="C40" t="str">
            <v>Sosialisasi &amp; Pengenalan Calon</v>
          </cell>
          <cell r="D40" t="str">
            <v>II.A.1.2</v>
          </cell>
          <cell r="E40" t="str">
            <v>I</v>
          </cell>
        </row>
        <row r="41">
          <cell r="B41" t="str">
            <v>2.1.1.2.1</v>
          </cell>
          <cell r="C41" t="str">
            <v>Deklarasi &amp; Pendaftaran Pasangan Calon</v>
          </cell>
          <cell r="D41" t="str">
            <v>II.A.1.2.1</v>
          </cell>
          <cell r="E41" t="str">
            <v>A</v>
          </cell>
        </row>
        <row r="42">
          <cell r="B42" t="str">
            <v>2.1.1.2.2</v>
          </cell>
          <cell r="C42" t="str">
            <v>Media Luar Ruangan</v>
          </cell>
          <cell r="D42" t="str">
            <v>II.A.1.2.2</v>
          </cell>
          <cell r="E42" t="str">
            <v>A</v>
          </cell>
        </row>
        <row r="43">
          <cell r="B43" t="str">
            <v>2.1.1.2.3</v>
          </cell>
          <cell r="C43" t="str">
            <v>Media Cetak</v>
          </cell>
          <cell r="D43" t="str">
            <v>II.A.1.2.3</v>
          </cell>
          <cell r="E43" t="str">
            <v>A</v>
          </cell>
        </row>
        <row r="44">
          <cell r="B44" t="str">
            <v>2.1.1.2.4</v>
          </cell>
          <cell r="C44" t="str">
            <v>Media Elektronik</v>
          </cell>
          <cell r="D44" t="str">
            <v>II.A.1.2.4</v>
          </cell>
          <cell r="E44" t="str">
            <v>A</v>
          </cell>
        </row>
        <row r="45">
          <cell r="B45" t="str">
            <v>2.1.1.3</v>
          </cell>
          <cell r="C45" t="str">
            <v>Kegiatan Lain-lain</v>
          </cell>
          <cell r="D45" t="str">
            <v>II.A.1.3</v>
          </cell>
          <cell r="E45" t="str">
            <v>A</v>
          </cell>
        </row>
        <row r="46">
          <cell r="B46" t="str">
            <v>2.1.2</v>
          </cell>
          <cell r="C46" t="str">
            <v>Operasional</v>
          </cell>
          <cell r="D46" t="str">
            <v>II.A.2</v>
          </cell>
          <cell r="E46" t="str">
            <v>I</v>
          </cell>
        </row>
        <row r="47">
          <cell r="B47" t="str">
            <v>2.1.2.1</v>
          </cell>
          <cell r="C47" t="str">
            <v xml:space="preserve">Biaya Persiapan Kampanye </v>
          </cell>
          <cell r="D47" t="str">
            <v>II.A.2.1</v>
          </cell>
          <cell r="E47" t="str">
            <v>I</v>
          </cell>
        </row>
        <row r="48">
          <cell r="B48" t="str">
            <v>2.1.2.2</v>
          </cell>
          <cell r="C48" t="str">
            <v>Biaya Masa Kampanye</v>
          </cell>
          <cell r="D48" t="str">
            <v>II.A.2.2</v>
          </cell>
          <cell r="E48" t="str">
            <v>A</v>
          </cell>
        </row>
        <row r="49">
          <cell r="B49" t="str">
            <v>2.1.2.2.1</v>
          </cell>
          <cell r="C49" t="str">
            <v>Biaya Operasional Sekretariat</v>
          </cell>
          <cell r="D49" t="str">
            <v>II.A.2.2.1</v>
          </cell>
          <cell r="E49" t="str">
            <v>A</v>
          </cell>
        </row>
        <row r="50">
          <cell r="B50" t="str">
            <v>2.1.2.2.2</v>
          </cell>
          <cell r="C50" t="str">
            <v>Biaya Operasional Kampanye</v>
          </cell>
          <cell r="D50" t="str">
            <v>II.A.2.2.2</v>
          </cell>
          <cell r="E50" t="str">
            <v>A</v>
          </cell>
        </row>
        <row r="51">
          <cell r="B51" t="str">
            <v>2.1.2.2.2.1</v>
          </cell>
          <cell r="C51" t="str">
            <v>Biaya Operasional Wilayah I - Sungai Kunjang &amp; Samarinda Ulu</v>
          </cell>
          <cell r="D51" t="str">
            <v>II.A.2.2.2.1</v>
          </cell>
          <cell r="E51" t="str">
            <v>I</v>
          </cell>
        </row>
        <row r="52">
          <cell r="B52" t="str">
            <v>2.1.2.2.2.2</v>
          </cell>
          <cell r="C52" t="str">
            <v>Biaya Operasional Wilayah II - Samarinda Sebarang &amp; Palaran</v>
          </cell>
          <cell r="D52" t="str">
            <v>II.A.2.2.2.2</v>
          </cell>
          <cell r="E52" t="str">
            <v>I</v>
          </cell>
        </row>
        <row r="53">
          <cell r="B53" t="str">
            <v>2.1.2.2.2.3</v>
          </cell>
          <cell r="C53" t="str">
            <v>Biaya Operasional Wilayah III - Samarinda Utara</v>
          </cell>
          <cell r="D53" t="str">
            <v>II.A.2.2.2.3</v>
          </cell>
          <cell r="E53" t="str">
            <v>I</v>
          </cell>
        </row>
        <row r="54">
          <cell r="B54" t="str">
            <v>2.1.2.2.2.4</v>
          </cell>
          <cell r="C54" t="str">
            <v>Biaya Operasional Wilayah IV - Samarinda Ilir</v>
          </cell>
          <cell r="D54" t="str">
            <v>II.A.2.2.2.4</v>
          </cell>
          <cell r="E54" t="str">
            <v>I</v>
          </cell>
        </row>
        <row r="55">
          <cell r="B55" t="str">
            <v>2.1.2.2.3</v>
          </cell>
          <cell r="C55" t="str">
            <v>Sosialisasi &amp; Pengenalan Calon</v>
          </cell>
          <cell r="D55" t="str">
            <v>II.A.2.2.3</v>
          </cell>
          <cell r="E55" t="str">
            <v>A</v>
          </cell>
        </row>
        <row r="56">
          <cell r="B56" t="str">
            <v>2.1.2.2.3.1</v>
          </cell>
          <cell r="C56" t="str">
            <v>Deklarasi &amp; Pendaftaran Pasangan Calon</v>
          </cell>
          <cell r="D56" t="str">
            <v>II.A.2.2.3.1</v>
          </cell>
          <cell r="E56" t="str">
            <v>I</v>
          </cell>
        </row>
        <row r="57">
          <cell r="B57" t="str">
            <v>2.1.2.2.3.2</v>
          </cell>
          <cell r="C57" t="str">
            <v>Media Luar Ruangan</v>
          </cell>
          <cell r="D57" t="str">
            <v>II.A.2.2.3.2</v>
          </cell>
          <cell r="E57" t="str">
            <v>I</v>
          </cell>
        </row>
        <row r="58">
          <cell r="B58" t="str">
            <v>2.1.2.2.3.3</v>
          </cell>
          <cell r="C58" t="str">
            <v>Media Cetak</v>
          </cell>
          <cell r="D58" t="str">
            <v>II.A.2.2.3.3</v>
          </cell>
          <cell r="E58" t="str">
            <v>I</v>
          </cell>
        </row>
        <row r="59">
          <cell r="B59" t="str">
            <v>2.1.2.2.3.4</v>
          </cell>
          <cell r="C59" t="str">
            <v>Media Elektronik</v>
          </cell>
          <cell r="D59" t="str">
            <v>II.A.2.2.3.4</v>
          </cell>
          <cell r="E59" t="str">
            <v>I</v>
          </cell>
        </row>
        <row r="60">
          <cell r="B60" t="str">
            <v>2.1.2.2.4</v>
          </cell>
          <cell r="C60" t="str">
            <v>Kegiatan Lain-lain</v>
          </cell>
          <cell r="D60" t="str">
            <v>II.A.2.2.4</v>
          </cell>
          <cell r="E60" t="str">
            <v>A</v>
          </cell>
        </row>
        <row r="61">
          <cell r="B61" t="str">
            <v>2.1.3</v>
          </cell>
          <cell r="C61" t="str">
            <v>Lainnya</v>
          </cell>
          <cell r="D61" t="str">
            <v>II.A.3</v>
          </cell>
          <cell r="E61" t="str">
            <v>I</v>
          </cell>
        </row>
        <row r="62">
          <cell r="B62" t="str">
            <v>2.1.3.1</v>
          </cell>
          <cell r="C62" t="str">
            <v>Biaya Buku Cek</v>
          </cell>
          <cell r="D62" t="str">
            <v>II.A.3.1</v>
          </cell>
          <cell r="E62" t="str">
            <v>A</v>
          </cell>
        </row>
        <row r="63">
          <cell r="B63" t="str">
            <v>2.1.3.2</v>
          </cell>
          <cell r="C63" t="str">
            <v>Biaya Materai</v>
          </cell>
          <cell r="D63" t="str">
            <v>II.A.3.2</v>
          </cell>
          <cell r="E63" t="str">
            <v>A</v>
          </cell>
        </row>
        <row r="64">
          <cell r="B64" t="str">
            <v>2.1.3.3</v>
          </cell>
          <cell r="C64" t="str">
            <v>Biaya Administrasi Bank</v>
          </cell>
          <cell r="D64" t="str">
            <v>II.A.3.3</v>
          </cell>
          <cell r="E64" t="str">
            <v>A</v>
          </cell>
        </row>
        <row r="65">
          <cell r="B65" t="str">
            <v>2.1.3.4</v>
          </cell>
          <cell r="C65" t="str">
            <v>Biaya Pajak Penghasilan Jasa Giro Bank</v>
          </cell>
          <cell r="D65" t="str">
            <v>II.A.3.4</v>
          </cell>
          <cell r="E65" t="str">
            <v>A</v>
          </cell>
        </row>
        <row r="66">
          <cell r="B66" t="str">
            <v>2.2</v>
          </cell>
          <cell r="C66" t="str">
            <v>Pengeluaran Non Kas</v>
          </cell>
          <cell r="D66" t="str">
            <v>II.B</v>
          </cell>
          <cell r="E66" t="str">
            <v>I</v>
          </cell>
        </row>
        <row r="67">
          <cell r="B67" t="str">
            <v>2.2.1</v>
          </cell>
          <cell r="C67" t="str">
            <v>Saldo Awal</v>
          </cell>
          <cell r="D67" t="str">
            <v>II.B.1</v>
          </cell>
          <cell r="E67" t="str">
            <v>I</v>
          </cell>
        </row>
        <row r="68">
          <cell r="B68" t="str">
            <v>2.2.1.1</v>
          </cell>
          <cell r="C68" t="str">
            <v>Pembentukan Sekretariat</v>
          </cell>
          <cell r="D68" t="str">
            <v>II.B.1.1</v>
          </cell>
          <cell r="E68" t="str">
            <v>I</v>
          </cell>
        </row>
        <row r="69">
          <cell r="B69" t="str">
            <v>2.2.1.1.1</v>
          </cell>
          <cell r="C69" t="str">
            <v>Pembentukan Sektetariat</v>
          </cell>
          <cell r="D69" t="str">
            <v>II.B.1.1.1</v>
          </cell>
          <cell r="E69" t="str">
            <v>A</v>
          </cell>
        </row>
        <row r="70">
          <cell r="B70" t="str">
            <v>2.2.1.1.2</v>
          </cell>
          <cell r="C70" t="str">
            <v>Biaya Operasional Sekretariat</v>
          </cell>
          <cell r="D70" t="str">
            <v>II.B.1.1.2</v>
          </cell>
          <cell r="E70" t="str">
            <v>A</v>
          </cell>
        </row>
        <row r="71">
          <cell r="B71" t="str">
            <v>2.2.1.2</v>
          </cell>
          <cell r="C71" t="str">
            <v>Sosialisasi &amp; Pengenalan Calon</v>
          </cell>
          <cell r="D71" t="str">
            <v>II.B.1.2</v>
          </cell>
          <cell r="E71" t="str">
            <v>I</v>
          </cell>
        </row>
        <row r="72">
          <cell r="B72" t="str">
            <v>2.2.1.2.1</v>
          </cell>
          <cell r="C72" t="str">
            <v>Deklarasi &amp; Pendaftaran Pasangan Calon</v>
          </cell>
          <cell r="D72" t="str">
            <v>II.B.1.2.1</v>
          </cell>
          <cell r="E72" t="str">
            <v>A</v>
          </cell>
        </row>
        <row r="73">
          <cell r="B73" t="str">
            <v>2.2.1.2.2</v>
          </cell>
          <cell r="C73" t="str">
            <v>Media Luar Ruangan</v>
          </cell>
          <cell r="D73" t="str">
            <v>II.B.1.2.2</v>
          </cell>
          <cell r="E73" t="str">
            <v>A</v>
          </cell>
        </row>
        <row r="74">
          <cell r="B74" t="str">
            <v>2.2.1.2.3</v>
          </cell>
          <cell r="C74" t="str">
            <v>Media Cetak</v>
          </cell>
          <cell r="D74" t="str">
            <v>II.B.1.2.3</v>
          </cell>
          <cell r="E74" t="str">
            <v>A</v>
          </cell>
        </row>
        <row r="75">
          <cell r="B75" t="str">
            <v>2.2.1.2.4</v>
          </cell>
          <cell r="C75" t="str">
            <v>Media Elektronik</v>
          </cell>
          <cell r="D75" t="str">
            <v>II.B.1.2.4</v>
          </cell>
          <cell r="E75" t="str">
            <v>A</v>
          </cell>
        </row>
        <row r="76">
          <cell r="B76" t="str">
            <v>2.2.1.3</v>
          </cell>
          <cell r="C76" t="str">
            <v>Kegiatan Lain-lain</v>
          </cell>
          <cell r="D76" t="str">
            <v>II.B.1.3</v>
          </cell>
          <cell r="E76" t="str">
            <v>A</v>
          </cell>
        </row>
        <row r="77">
          <cell r="B77" t="str">
            <v>2.2.2</v>
          </cell>
          <cell r="C77" t="str">
            <v>Operasional</v>
          </cell>
          <cell r="D77" t="str">
            <v>II.B.2</v>
          </cell>
          <cell r="E77" t="str">
            <v>I</v>
          </cell>
        </row>
        <row r="78">
          <cell r="B78" t="str">
            <v>2.2.2.1</v>
          </cell>
          <cell r="C78" t="str">
            <v>Biaya Persiapan Kampanye</v>
          </cell>
          <cell r="D78" t="str">
            <v>II.B.2.1</v>
          </cell>
          <cell r="E78" t="str">
            <v>A</v>
          </cell>
        </row>
        <row r="79">
          <cell r="B79" t="str">
            <v>2.2.2.2</v>
          </cell>
          <cell r="C79" t="str">
            <v>Biaya Masa Kampanye</v>
          </cell>
          <cell r="D79" t="str">
            <v>II.B.2.2</v>
          </cell>
          <cell r="E79" t="str">
            <v>A</v>
          </cell>
        </row>
        <row r="80">
          <cell r="B80" t="str">
            <v>2.2.2.2.1</v>
          </cell>
          <cell r="C80" t="str">
            <v>Sosialisasi &amp; Pengenalan Calon</v>
          </cell>
          <cell r="D80" t="str">
            <v>II.B.2.2.1</v>
          </cell>
          <cell r="E80" t="str">
            <v>I</v>
          </cell>
        </row>
        <row r="81">
          <cell r="B81" t="str">
            <v>2.2.2.2.1.1</v>
          </cell>
          <cell r="C81" t="str">
            <v>Media Luar Ruangan</v>
          </cell>
          <cell r="D81" t="str">
            <v>II.B.2.2.1.1</v>
          </cell>
          <cell r="E81" t="str">
            <v>A</v>
          </cell>
        </row>
        <row r="82">
          <cell r="B82" t="str">
            <v>2.2.2.2.1.2</v>
          </cell>
          <cell r="C82" t="str">
            <v>Media Cetak</v>
          </cell>
          <cell r="D82" t="str">
            <v>II.B.2.2.1.2</v>
          </cell>
          <cell r="E82" t="str">
            <v>A</v>
          </cell>
        </row>
        <row r="83">
          <cell r="B83" t="str">
            <v>2.2.2.2.1.3</v>
          </cell>
          <cell r="C83" t="str">
            <v>Media Elektronik</v>
          </cell>
          <cell r="D83" t="str">
            <v>II.B.2.2.1.3</v>
          </cell>
          <cell r="E83" t="str">
            <v>A</v>
          </cell>
        </row>
        <row r="84">
          <cell r="B84" t="str">
            <v>2.2.2.2.2</v>
          </cell>
          <cell r="C84" t="str">
            <v>Kegiatan Lain-lain</v>
          </cell>
          <cell r="D84" t="str">
            <v>II.B.2.2.2</v>
          </cell>
          <cell r="E84" t="str">
            <v>A</v>
          </cell>
        </row>
        <row r="85">
          <cell r="B85" t="str">
            <v>3.0</v>
          </cell>
          <cell r="C85" t="str">
            <v>SALDO DANA KAMPANYE</v>
          </cell>
          <cell r="D85" t="str">
            <v>III</v>
          </cell>
        </row>
        <row r="86">
          <cell r="B86" t="str">
            <v>3.1</v>
          </cell>
          <cell r="C86" t="str">
            <v>Kas</v>
          </cell>
          <cell r="D86" t="str">
            <v>III.A</v>
          </cell>
          <cell r="E86" t="str">
            <v>I</v>
          </cell>
        </row>
        <row r="87">
          <cell r="B87" t="str">
            <v>3.1.1</v>
          </cell>
          <cell r="C87" t="str">
            <v>Kas Sekretariat</v>
          </cell>
          <cell r="D87" t="str">
            <v>III.A.1</v>
          </cell>
          <cell r="E87" t="str">
            <v>A</v>
          </cell>
        </row>
        <row r="88">
          <cell r="B88" t="str">
            <v>3.2</v>
          </cell>
          <cell r="C88" t="str">
            <v>Bank</v>
          </cell>
          <cell r="D88" t="str">
            <v>III.B</v>
          </cell>
          <cell r="E88" t="str">
            <v>I</v>
          </cell>
        </row>
        <row r="89">
          <cell r="B89" t="str">
            <v>3.2.1</v>
          </cell>
          <cell r="C89" t="str">
            <v>Bank Pembangunan Daerah</v>
          </cell>
          <cell r="D89" t="str">
            <v>III.B.1</v>
          </cell>
          <cell r="E89" t="str">
            <v>A</v>
          </cell>
        </row>
      </sheetData>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WTPNR-TL (3)"/>
      <sheetName val="KWTPNR-TL (2)"/>
      <sheetName val="KWITANSI"/>
      <sheetName val="BUKU KAS UMUM"/>
      <sheetName val="TPB (5)"/>
      <sheetName val="TPB (4)"/>
      <sheetName val="L-4"/>
      <sheetName val="TPB (3)"/>
      <sheetName val="TTB-BLK"/>
      <sheetName val="BB-PGDK"/>
      <sheetName val="KWTPNR-BLK"/>
      <sheetName val="KWTPNR-TL"/>
      <sheetName val="TPB-BLK"/>
      <sheetName val="BKK-BLK"/>
      <sheetName val="BKM-BLK"/>
      <sheetName val="TPB-LG"/>
      <sheetName val="TTB-LG"/>
      <sheetName val="BKK-LG"/>
      <sheetName val="BKM-LG"/>
      <sheetName val="TPB-TL"/>
      <sheetName val="TTB-TL"/>
      <sheetName val="BKK-TL"/>
      <sheetName val="BKM-TL"/>
      <sheetName val="TPB (2)"/>
      <sheetName val="TPB"/>
      <sheetName val="BB-PNDK"/>
      <sheetName val="BB-SDK"/>
      <sheetName val="BUKU BANK"/>
      <sheetName val="BUKU KAS"/>
      <sheetName val="ACC"/>
      <sheetName val="DAPUR"/>
      <sheetName val="TTB"/>
      <sheetName val="BKM"/>
      <sheetName val="BKK"/>
      <sheetName val="LP-PNR"/>
      <sheetName val="Sheet2"/>
      <sheetName val="Sheet3"/>
    </sheetNames>
    <sheetDataSet>
      <sheetData sheetId="0" refreshError="1"/>
      <sheetData sheetId="1" refreshError="1"/>
      <sheetData sheetId="2" refreshError="1"/>
      <sheetData sheetId="3">
        <row r="12">
          <cell r="B12">
            <v>1</v>
          </cell>
          <cell r="D12">
            <v>38598</v>
          </cell>
          <cell r="F12" t="str">
            <v>Biaya Transportasi &amp; Konsumsi Relawan Lio Eude Dalam Rangka Kampanye Pasangan Calon Walikota &amp; Wakil Walikota Samarinda (Drs. H. Achmad Amins, MM. &amp; H. Syaharie Ja'ang, SH. M.Si.) Periode 2005 - 2010. Gor Segiri Tanggal 4 September 2005.</v>
          </cell>
          <cell r="H12" t="str">
            <v># Delapan Ratus Ribu Rupiah #</v>
          </cell>
          <cell r="I12" t="str">
            <v>Lorensius</v>
          </cell>
          <cell r="K12">
            <v>800000</v>
          </cell>
        </row>
        <row r="13">
          <cell r="B13">
            <v>2</v>
          </cell>
          <cell r="D13">
            <v>38598</v>
          </cell>
          <cell r="F13" t="str">
            <v>Biaya Transportasi &amp; Konsumsi Relawan Gang Tanjung Dalam Rangka Kampanye Pasangan Calon Walikota &amp; Wakil Walikota Samarinda (Drs. H. Achmad Amins, MM. &amp; H. Syaharie Ja'ang, SH. M.Si.) Periode 2005 - 2010. Gor Segiri Tanggal 4 September 2005.</v>
          </cell>
          <cell r="H13" t="str">
            <v># Delapan Ratus Ribu Rupiah #</v>
          </cell>
          <cell r="I13" t="str">
            <v>Edy Hatmoko</v>
          </cell>
          <cell r="K13">
            <v>800000</v>
          </cell>
        </row>
        <row r="14">
          <cell r="B14">
            <v>3</v>
          </cell>
          <cell r="D14">
            <v>38598</v>
          </cell>
          <cell r="F14" t="str">
            <v>Biaya Transportasi &amp; Konsumsi Relawan PPS Dalam Rangka Kampanye Pasangan Calon Walikota &amp; Wakil Walikota Samarinda (Drs. H. Achmad Amins, MM. &amp; H. Syaharie Ja'ang, SH. M.Si.) Periode 2005 - 2010. Gor Segiri Tanggal 4 September 2005.</v>
          </cell>
          <cell r="H14" t="str">
            <v># Dua Juta Rupiah #</v>
          </cell>
          <cell r="I14" t="str">
            <v>Andi Agus</v>
          </cell>
          <cell r="K14">
            <v>2000000</v>
          </cell>
        </row>
        <row r="15">
          <cell r="B15">
            <v>4</v>
          </cell>
          <cell r="D15">
            <v>38598</v>
          </cell>
          <cell r="F15" t="str">
            <v>Biaya Transportasi &amp; Konsumsi Relawan Remaja Dalam Rangka Kampanye Pasangan Calon Walikota &amp; Wakil Walikota Samarinda (Drs. H. Achmad Amins, MM. &amp; H. Syaharie Ja'ang, SH. M.Si.) Periode 2005 - 2010. Gor Segiri Tanggal 4 September 2005.</v>
          </cell>
          <cell r="H15" t="str">
            <v># Empat Juta Rupiah #</v>
          </cell>
          <cell r="I15" t="str">
            <v>Ardiansyah</v>
          </cell>
          <cell r="K15">
            <v>4000000</v>
          </cell>
        </row>
        <row r="16">
          <cell r="B16">
            <v>5</v>
          </cell>
          <cell r="D16">
            <v>38598</v>
          </cell>
          <cell r="F16" t="str">
            <v>Biaya Transportasi &amp; Konsumsi Relawan IKKD Dalam Rangka Kampanye Pasangan Calon Walikota &amp; Wakil Walikota Samarinda (Drs. H. Achmad Amins, MM. &amp; H. Syaharie Ja'ang, SH. M.Si.) Periode 2005 - 2010. Gor Segiri Tanggal 4 September 2005.</v>
          </cell>
          <cell r="H16" t="str">
            <v># Dua Juta Rupiah #</v>
          </cell>
          <cell r="I16" t="str">
            <v>Darsipah</v>
          </cell>
          <cell r="K16">
            <v>2000000</v>
          </cell>
        </row>
        <row r="17">
          <cell r="B17">
            <v>6</v>
          </cell>
          <cell r="D17">
            <v>38598</v>
          </cell>
          <cell r="F17" t="str">
            <v>Biaya Transportasi &amp; Konsumsi Relawan Buton Dalam Rangka Kampanye Pasangan Calon Walikota &amp; Wakil Walikota Samarinda (Drs. H. Achmad Amins, MM. &amp; H. Syaharie Ja'ang, SH. M.Si.) Periode 2005 - 2010. Gor Segiri Tanggal 4 September 2005.</v>
          </cell>
          <cell r="H17" t="str">
            <v># Dua Juta Rupiah #</v>
          </cell>
          <cell r="I17" t="str">
            <v>Fikri</v>
          </cell>
          <cell r="K17">
            <v>2000000</v>
          </cell>
        </row>
        <row r="18">
          <cell r="B18">
            <v>7</v>
          </cell>
          <cell r="D18">
            <v>38598</v>
          </cell>
          <cell r="F18" t="str">
            <v>Biaya Transportasi &amp; Konsumsi Relawan Madura Dalam Rangka Kampanye Pasangan Calon Walikota &amp; Wakil Walikota Samarinda (Drs. H. Achmad Amins, MM. &amp; H. Syaharie Ja'ang, SH. M.Si.) Periode 2005 - 2010. Gor Segiri Tanggal 4 September 2005.</v>
          </cell>
          <cell r="H18" t="str">
            <v># Dua Juta Rupiah #</v>
          </cell>
          <cell r="I18" t="str">
            <v>Heri</v>
          </cell>
          <cell r="K18">
            <v>2000000</v>
          </cell>
        </row>
        <row r="19">
          <cell r="B19">
            <v>8</v>
          </cell>
          <cell r="D19">
            <v>38598</v>
          </cell>
          <cell r="F19" t="str">
            <v>Biaya Transportasi &amp; Konsumsi Relawan Buruh Dalam Rangka Kampanye Pasangan Calon Walikota &amp; Wakil Walikota Samarinda (Drs. H. Achmad Amins, MM. &amp; H. Syaharie Ja'ang, SH. M.Si.) Periode 2005 - 2010. Gor Segiri Tanggal 4 September 2005.</v>
          </cell>
          <cell r="H19" t="str">
            <v># Dua Juta Rupiah #</v>
          </cell>
          <cell r="I19" t="str">
            <v>Supardi</v>
          </cell>
          <cell r="K19">
            <v>2000000</v>
          </cell>
        </row>
        <row r="20">
          <cell r="B20">
            <v>9</v>
          </cell>
          <cell r="D20">
            <v>38598</v>
          </cell>
          <cell r="F20" t="str">
            <v>Biaya Transportasi &amp; Konsumsi Relawan PARAS Dalam Rangka Kampanye Pasangan Calon Walikota &amp; Wakil Walikota Samarinda (Drs. H. Achmad Amins, MM. &amp; H. Syaharie Ja'ang, SH. M.Si.) Periode 2005 - 2010. Gor Segiri Tanggal 4 September 2005.</v>
          </cell>
          <cell r="H20" t="str">
            <v># Dua Juta Rupiah #</v>
          </cell>
          <cell r="I20" t="str">
            <v>Mansah</v>
          </cell>
          <cell r="K20">
            <v>2000000</v>
          </cell>
        </row>
        <row r="21">
          <cell r="B21">
            <v>10</v>
          </cell>
          <cell r="D21">
            <v>38598</v>
          </cell>
          <cell r="F21" t="str">
            <v>Biaya Transportasi &amp; Konsumsi Relawan Remaja Dalam Rangka Kampanye Pasangan Calon Walikota &amp; Wakil Walikota Samarinda (Drs. H. Achmad Amins, MM. &amp; H. Syaharie Ja'ang, SH. M.Si.) Periode 2005 - 2010. Lapangan Bola Makroman Tanggal 5 September 2005.</v>
          </cell>
          <cell r="H21" t="str">
            <v># Empat Juta Rupiah #</v>
          </cell>
          <cell r="I21" t="str">
            <v>Ardiansyah</v>
          </cell>
          <cell r="K21">
            <v>4000000</v>
          </cell>
        </row>
        <row r="22">
          <cell r="B22">
            <v>11</v>
          </cell>
          <cell r="D22">
            <v>38598</v>
          </cell>
          <cell r="F22" t="str">
            <v>Biaya Transportasi &amp; Konsumsi Relawan IKKD Dalam Rangka Kampanye Pasangan Calon Walikota &amp; Wakil Walikota Samarinda (Drs. H. Achmad Amins, MM. &amp; H. Syaharie Ja'ang, SH. M.Si.) Periode 2005 - 2010. Lapangan Bola Makroman Tanggal 5 September 2005.</v>
          </cell>
          <cell r="H22" t="str">
            <v># Dua Juta Rupiah #</v>
          </cell>
          <cell r="I22" t="str">
            <v>Darsipah</v>
          </cell>
          <cell r="K22">
            <v>2000000</v>
          </cell>
        </row>
        <row r="23">
          <cell r="B23">
            <v>12</v>
          </cell>
          <cell r="D23">
            <v>38598</v>
          </cell>
          <cell r="F23" t="str">
            <v>Biaya Transportasi &amp; Konsumsi Relawan Buton Dalam Rangka Kampanye Pasangan Calon Walikota &amp; Wakil Walikota Samarinda (Drs. H. Achmad Amins, MM. &amp; H. Syaharie Ja'ang, SH. M.Si.) Periode 2005 - 2010. Lapangan Bola Makroman Tanggal 5 September 2005.</v>
          </cell>
          <cell r="H23" t="str">
            <v># Dua Juta Rupiah #</v>
          </cell>
          <cell r="I23" t="str">
            <v>Fikri</v>
          </cell>
          <cell r="K23">
            <v>2000000</v>
          </cell>
        </row>
        <row r="24">
          <cell r="B24">
            <v>13</v>
          </cell>
          <cell r="D24">
            <v>38598</v>
          </cell>
          <cell r="F24" t="str">
            <v>Biaya Transportasi &amp; Konsumsi Relawan Buruh Dalam Rangka Kampanye Pasangan Calon Walikota &amp; Wakil Walikota Samarinda (Drs. H. Achmad Amins, MM. &amp; H. Syaharie Ja'ang, SH. M.Si.) Periode 2005 - 2010. Lapangan Bola Makroman Tanggal 5 September 2005.</v>
          </cell>
          <cell r="H24" t="str">
            <v># Dua Juta Rupiah #</v>
          </cell>
          <cell r="I24" t="str">
            <v>Supardi</v>
          </cell>
          <cell r="K24">
            <v>2000000</v>
          </cell>
        </row>
        <row r="25">
          <cell r="B25">
            <v>14</v>
          </cell>
          <cell r="D25">
            <v>38598</v>
          </cell>
          <cell r="F25" t="str">
            <v>Biaya Transportasi &amp; Konsumsi Relawan Karang Taruna Dalam Rangka Kampanye Pasangan Calon Walikota &amp; Wakil Walikota Samarinda (Drs. H. Achmad Amins, MM. &amp; H. Syaharie Ja'ang, SH. M.Si.) Periode 2005 - 2010. Lapangan Bola Makroman Tanggal 5 September 2005.</v>
          </cell>
          <cell r="H25" t="str">
            <v># Dua Juta Rupiah #</v>
          </cell>
          <cell r="I25" t="str">
            <v>Ediansyah</v>
          </cell>
          <cell r="K25">
            <v>2000000</v>
          </cell>
        </row>
        <row r="26">
          <cell r="B26">
            <v>15</v>
          </cell>
          <cell r="D26">
            <v>38598</v>
          </cell>
          <cell r="F26" t="str">
            <v>Biaya Transportasi &amp; Konsumsi Relawan Petani Dalam Rangka Kampanye Pasangan Calon Walikota &amp; Wakil Walikota Samarinda (Drs. H. Achmad Amins, MM. &amp; H. Syaharie Ja'ang, SH. M.Si.) Periode 2005 - 2010. Lapangan Bola Makroman Tanggal 5 September 2005.</v>
          </cell>
          <cell r="H26" t="str">
            <v># Dua Juta Rupiah #</v>
          </cell>
          <cell r="I26" t="str">
            <v>A. Azhari</v>
          </cell>
          <cell r="K26">
            <v>2000000</v>
          </cell>
        </row>
        <row r="27">
          <cell r="B27">
            <v>16</v>
          </cell>
          <cell r="D27">
            <v>38598</v>
          </cell>
          <cell r="F27" t="str">
            <v>Biaya Transportasi &amp; Konsumsi Relawan 56 Dalam Rangka Kampanye Pasangan Calon Walikota &amp; Wakil Walikota Samarinda (Drs. H. Achmad Amins, MM. &amp; H. Syaharie Ja'ang, SH. M.Si.) Periode 2005 - 2010. Lapangan Bola Makroman Tanggal 5 September 2005.</v>
          </cell>
          <cell r="H27" t="str">
            <v># Empat Juta Rupiah #</v>
          </cell>
          <cell r="I27" t="str">
            <v>Wahyu</v>
          </cell>
          <cell r="K27">
            <v>4000000</v>
          </cell>
        </row>
        <row r="28">
          <cell r="B28">
            <v>17</v>
          </cell>
          <cell r="D28">
            <v>38598</v>
          </cell>
          <cell r="F28" t="str">
            <v>Biaya Transportasi &amp; Konsumsi Relawan Gama Dalam Rangka Kampanye Pasangan Calon Walikota &amp; Wakil Walikota Samarinda (Drs. H. Achmad Amins, MM. &amp; H. Syaharie Ja'ang, SH. M.Si.) Periode 2005 - 2010. Lapangan Bola Makroman Tanggal 5 September 2005.</v>
          </cell>
          <cell r="H28" t="str">
            <v># Dua Juta Rupiah #</v>
          </cell>
          <cell r="I28" t="str">
            <v>H. Hermansyah</v>
          </cell>
          <cell r="K28">
            <v>2000000</v>
          </cell>
        </row>
        <row r="29">
          <cell r="B29">
            <v>18</v>
          </cell>
          <cell r="D29">
            <v>38598</v>
          </cell>
          <cell r="F29" t="str">
            <v>Biaya Transportasi &amp; Konsumsi Relawan Ojek Dalam Rangka Kampanye Pasangan Calon Walikota &amp; Wakil Walikota Samarinda (Drs. H. Achmad Amins, MM. &amp; H. Syaharie Ja'ang, SH. M.Si.) Periode 2005 - 2010. Lapangan Bola Makroman Tanggal 5 September 2005.</v>
          </cell>
          <cell r="H29" t="str">
            <v># Dua Juta Rupiah #</v>
          </cell>
          <cell r="I29" t="str">
            <v>M. Hatta</v>
          </cell>
          <cell r="K29">
            <v>2000000</v>
          </cell>
        </row>
        <row r="30">
          <cell r="B30">
            <v>19</v>
          </cell>
          <cell r="D30">
            <v>38598</v>
          </cell>
          <cell r="F30" t="str">
            <v>Biaya Transportasi &amp; Konsumsi Relawan Taksi Dalam Rangka Kampanye Pasangan Calon Walikota &amp; Wakil Walikota Samarinda (Drs. H. Achmad Amins, MM. &amp; H. Syaharie Ja'ang, SH. M.Si.) Periode 2005 - 2010. Lapangan Bola Makroman Tanggal 5 September 2005.</v>
          </cell>
          <cell r="H30" t="str">
            <v># Satu Juta Rupiah #</v>
          </cell>
          <cell r="I30" t="str">
            <v>Sulaiman</v>
          </cell>
          <cell r="K30">
            <v>1000000</v>
          </cell>
        </row>
        <row r="31">
          <cell r="B31">
            <v>20</v>
          </cell>
          <cell r="D31">
            <v>38598</v>
          </cell>
          <cell r="F31" t="str">
            <v>Biaya Transportasi &amp; Konsumsi Lintas Partai Pendukung (PPP) Dalam Rangka Kampanye Pasangan Calon Walikota &amp; Wakil Walikota Samarinda (Drs. H. Achmad Amins, MM. &amp; H. Syaharie Ja'ang, SH. M.Si.) Periode 2005 - 2010. Lapangan Bola Makroman Tanggal 5 Septembe</v>
          </cell>
          <cell r="H31" t="str">
            <v># Empat Belas Juta Rupiah #</v>
          </cell>
          <cell r="I31" t="str">
            <v>H. Didik Sugiarto</v>
          </cell>
          <cell r="K31">
            <v>14000000</v>
          </cell>
        </row>
        <row r="32">
          <cell r="B32">
            <v>21</v>
          </cell>
          <cell r="D32">
            <v>38598</v>
          </cell>
          <cell r="F32" t="str">
            <v>Biaya Transportasi &amp; Konsumsi Lintas Partai Pendukung (PAN) Dalam Rangka Kampanye Pasangan Calon Walikota &amp; Wakil Walikota Samarinda (Drs. H. Achmad Amins, MM. &amp; H. Syaharie Ja'ang, SH. M.Si.) Periode 2005 - 2010. Lapangan Bola Makroman Tanggal 5 Septembe</v>
          </cell>
          <cell r="H32" t="str">
            <v># Empat Belas Juta Rupiah #</v>
          </cell>
          <cell r="I32" t="str">
            <v>H. Hadi Hartono</v>
          </cell>
          <cell r="K32">
            <v>14000000</v>
          </cell>
        </row>
        <row r="33">
          <cell r="B33">
            <v>22</v>
          </cell>
          <cell r="D33">
            <v>38598</v>
          </cell>
          <cell r="F33" t="str">
            <v>Biaya Transportasi &amp; Konsumsi Lintas Partai Pendukung (Partai Partiot) Dalam Rangka Kampanye Pasangan Calon Walikota &amp; Wakil Walikota Samarinda (Drs. H. Achmad Amins, MM. &amp; H. Syaharie Ja'ang, SH. M.Si.) Periode 2005 - 2010. Lapangan Bola Makroman Tanggal</v>
          </cell>
          <cell r="H33" t="str">
            <v># Empat Belas Juta Rupiah #</v>
          </cell>
          <cell r="I33" t="str">
            <v>H. Mulyadi</v>
          </cell>
          <cell r="K33">
            <v>14000000</v>
          </cell>
        </row>
        <row r="34">
          <cell r="B34">
            <v>23</v>
          </cell>
          <cell r="D34">
            <v>38598</v>
          </cell>
          <cell r="F34" t="str">
            <v>Biaya Transportasi &amp; Konsumsi Lintas Partai Pendukung (PDK) Dalam Rangka Kampanye Pasangan Calon Walikota &amp; Wakil Walikota Samarinda (Drs. H. Achmad Amins, MM. &amp; H. Syaharie Ja'ang, SH. M.Si.) Periode 2005 - 2010. Lapangan Bola Makroman Tanggal 5 Septembe</v>
          </cell>
          <cell r="H34" t="str">
            <v># Sepuluh Juta Rupiah #</v>
          </cell>
          <cell r="I34" t="str">
            <v>HA. Jawad Siradjuddin</v>
          </cell>
          <cell r="K34">
            <v>10000000</v>
          </cell>
        </row>
        <row r="35">
          <cell r="B35">
            <v>24</v>
          </cell>
          <cell r="D35">
            <v>38598</v>
          </cell>
          <cell r="F35" t="str">
            <v>Biaya Transportasi &amp; Konsumsi Lintas Partai Pendukung (Partai Pelopor) Dalam Rangka Kampanye Pasangan Calon Walikota &amp; Wakil Walikota Samarinda (Drs. H. Achmad Amins, MM. &amp; H. Syaharie Ja'ang, SH. M.Si.) Periode 2005 - 2010. Lapangan Bola Makroman Tanggal</v>
          </cell>
          <cell r="H35" t="str">
            <v># Enam Juta Rupiah #</v>
          </cell>
          <cell r="I35" t="str">
            <v>Bambang S.</v>
          </cell>
          <cell r="K35">
            <v>6000000</v>
          </cell>
        </row>
        <row r="36">
          <cell r="B36">
            <v>25</v>
          </cell>
          <cell r="D36">
            <v>38598</v>
          </cell>
          <cell r="F36" t="str">
            <v>Biaya Transportasi &amp; Konsumsi Lintas Partai Pendukung (PKB) Dalam Rangka Kampanye Pasangan Calon Walikota &amp; Wakil Walikota Samarinda (Drs. H. Achmad Amins, MM. &amp; H. Syaharie Ja'ang, SH. M.Si.) Periode 2005 - 2010. Lapangan Bola Makroman Tanggal 5 Septembe</v>
          </cell>
          <cell r="H36" t="str">
            <v># Delapan Juta Rupiah #</v>
          </cell>
          <cell r="I36" t="str">
            <v>HM. Asyari Hasan</v>
          </cell>
          <cell r="K36">
            <v>8000000</v>
          </cell>
        </row>
        <row r="37">
          <cell r="B37">
            <v>26</v>
          </cell>
          <cell r="D37">
            <v>38598</v>
          </cell>
          <cell r="F37" t="str">
            <v>Biaya Transportasi &amp; Konsumsi Lintas Partai Pendukung (PKPI) Dalam Rangka Kampanye Pasangan Calon Walikota &amp; Wakil Walikota Samarinda (Drs. H. Achmad Amins, MM. &amp; H. Syaharie Ja'ang, SH. M.Si.) Periode 2005 - 2010. Lapangan Bola Makroman Tanggal 5 Septemb</v>
          </cell>
          <cell r="H37" t="str">
            <v># Enam Juta Rupiah #</v>
          </cell>
          <cell r="I37" t="str">
            <v>Andi Mahmud</v>
          </cell>
          <cell r="K37">
            <v>6000000</v>
          </cell>
        </row>
        <row r="38">
          <cell r="B38">
            <v>27</v>
          </cell>
          <cell r="D38">
            <v>38598</v>
          </cell>
          <cell r="F38" t="str">
            <v>Biaya Transportasi &amp; Konsumsi Lintas Partai Pendukung (PBSD) Dalam Rangka Kampanye Pasangan Calon Walikota &amp; Wakil Walikota Samarinda (Drs. H. Achmad Amins, MM. &amp; H. Syaharie Ja'ang, SH. M.Si.) Periode 2005 - 2010. Lapangan Bola Makroman Tanggal 5 Septemb</v>
          </cell>
          <cell r="H38" t="str">
            <v># Enam Juta Rupiah #</v>
          </cell>
          <cell r="I38" t="str">
            <v>H. Muhammad Hasbi Ibrohim, SH</v>
          </cell>
          <cell r="K38">
            <v>6000000</v>
          </cell>
        </row>
        <row r="39">
          <cell r="B39">
            <v>28</v>
          </cell>
          <cell r="D39">
            <v>38598</v>
          </cell>
          <cell r="F39" t="str">
            <v>Biaya Transportasi &amp; Konsumsi Lintas Partai Pendukung (PIB) Dalam Rangka Kampanye Pasangan Calon Walikota &amp; Wakil Walikota Samarinda (Drs. H. Achmad Amins, MM. &amp; H. Syaharie Ja'ang, SH. M.Si.) Periode 2005 - 2010. Lapangan Bola Makroman Tanggal 5 Septembe</v>
          </cell>
          <cell r="H39" t="str">
            <v># Enam Juta Rupiah #</v>
          </cell>
          <cell r="I39" t="str">
            <v>Effendy</v>
          </cell>
          <cell r="K39">
            <v>6000000</v>
          </cell>
        </row>
        <row r="40">
          <cell r="B40">
            <v>29</v>
          </cell>
          <cell r="D40">
            <v>38598</v>
          </cell>
          <cell r="F40" t="str">
            <v>Biaya Transportasi &amp; Konsumsi Lintas Partai Pendukung (PPP) Dalam Rangka Kampanye Pasangan Calon Walikota &amp; Wakil Walikota Samarinda (Drs. H. Achmad Amins, MM. &amp; H. Syaharie Ja'ang, SH. M.Si.) Periode 2005 - 2010. Gor Segiri Tanggal 4 September 2005.</v>
          </cell>
          <cell r="H40" t="str">
            <v># Empat Belas Juta Rupiah #</v>
          </cell>
          <cell r="I40" t="str">
            <v>H. Didik Sugiarto</v>
          </cell>
          <cell r="K40">
            <v>14000000</v>
          </cell>
        </row>
        <row r="41">
          <cell r="B41">
            <v>30</v>
          </cell>
          <cell r="D41">
            <v>38598</v>
          </cell>
          <cell r="F41" t="str">
            <v>Biaya Transportasi &amp; Konsumsi Lintas Partai Pendukung (PAN) Dalam Rangka Kampanye Pasangan Calon Walikota &amp; Wakil Walikota Samarinda (Drs. H. Achmad Amins, MM. &amp; H. Syaharie Ja'ang, SH. M.Si.) Periode 2005 - 2010. Gor Segiri Tanggal 4 September 2005.</v>
          </cell>
          <cell r="H41" t="str">
            <v># Empat Belas Juta Rupiah #</v>
          </cell>
          <cell r="I41" t="str">
            <v>H. Hadi Hartono</v>
          </cell>
          <cell r="K41">
            <v>14000000</v>
          </cell>
        </row>
        <row r="42">
          <cell r="B42">
            <v>31</v>
          </cell>
          <cell r="D42">
            <v>38598</v>
          </cell>
          <cell r="F42" t="str">
            <v>Biaya Transportasi &amp; Konsumsi Lintas Partai Pendukung (Partai Partiot) Dalam Rangka Kampanye Pasangan Calon Walikota &amp; Wakil Walikota Samarinda (Drs. H. Achmad Amins, MM. &amp; H. Syaharie Ja'ang, SH. M.Si.) Periode 2005 - 2010. Gor Segiri Tanggal 4 September</v>
          </cell>
          <cell r="H42" t="str">
            <v># Empat Belas Juta Rupiah #</v>
          </cell>
          <cell r="I42" t="str">
            <v>H. Mulyadi</v>
          </cell>
          <cell r="K42">
            <v>14000000</v>
          </cell>
        </row>
        <row r="43">
          <cell r="B43">
            <v>32</v>
          </cell>
          <cell r="D43">
            <v>38598</v>
          </cell>
          <cell r="F43" t="str">
            <v>Biaya Transportasi &amp; Konsumsi Lintas Partai Pendukung (PDK) Dalam Rangka Kampanye Pasangan Calon Walikota &amp; Wakil Walikota Samarinda (Drs. H. Achmad Amins, MM. &amp; H. Syaharie Ja'ang, SH. M.Si.) Periode 2005 - 2010. Gor Segiri Tanggal 4 September 2005.</v>
          </cell>
          <cell r="H43" t="str">
            <v># Sepuluh Juta Rupiah #</v>
          </cell>
          <cell r="I43" t="str">
            <v>HA. Jawad Siradjuddin</v>
          </cell>
          <cell r="K43">
            <v>10000000</v>
          </cell>
        </row>
        <row r="44">
          <cell r="B44">
            <v>33</v>
          </cell>
          <cell r="D44">
            <v>38598</v>
          </cell>
          <cell r="F44" t="str">
            <v>Biaya Transportasi &amp; Konsumsi Lintas Partai Pendukung (Partai Pelopor) Dalam Rangka Kampanye Pasangan Calon Walikota &amp; Wakil Walikota Samarinda (Drs. H. Achmad Amins, MM. &amp; H. Syaharie Ja'ang, SH. M.Si.) Periode 2005 - 2010. Gor Segiri Tanggal 4 September</v>
          </cell>
          <cell r="H44" t="str">
            <v># Enam Juta Rupiah #</v>
          </cell>
          <cell r="I44" t="str">
            <v>Bambang S.</v>
          </cell>
          <cell r="K44">
            <v>6000000</v>
          </cell>
        </row>
        <row r="45">
          <cell r="B45">
            <v>34</v>
          </cell>
          <cell r="D45">
            <v>38598</v>
          </cell>
          <cell r="F45" t="str">
            <v>Biaya Transportasi &amp; Konsumsi Lintas Partai Pendukung (PKB) Dalam Rangka Kampanye Pasangan Calon Walikota &amp; Wakil Walikota Samarinda (Drs. H. Achmad Amins, MM. &amp; H. Syaharie Ja'ang, SH. M.Si.) Periode 2005 - 2010. Gor Segiri Tanggal 4 September 2005.</v>
          </cell>
          <cell r="H45" t="str">
            <v># Delapan Juta Rupiah #</v>
          </cell>
          <cell r="I45" t="str">
            <v>HM. Asyari Hasan</v>
          </cell>
          <cell r="K45">
            <v>8000000</v>
          </cell>
        </row>
        <row r="46">
          <cell r="B46">
            <v>35</v>
          </cell>
          <cell r="D46">
            <v>38598</v>
          </cell>
          <cell r="F46" t="str">
            <v>Biaya Transportasi &amp; Konsumsi Lintas Partai Pendukung (PKPI) Dalam Rangka Kampanye Pasangan Calon Walikota &amp; Wakil Walikota Samarinda (Drs. H. Achmad Amins, MM. &amp; H. Syaharie Ja'ang, SH. M.Si.) Periode 2005 - 2010. Gor Segiri Tanggal 4 September 2005.</v>
          </cell>
          <cell r="H46" t="str">
            <v># Enam Juta Rupiah #</v>
          </cell>
          <cell r="I46" t="str">
            <v>Andi Mahmud</v>
          </cell>
          <cell r="K46">
            <v>6000000</v>
          </cell>
        </row>
        <row r="47">
          <cell r="B47">
            <v>36</v>
          </cell>
          <cell r="D47">
            <v>38598</v>
          </cell>
          <cell r="F47" t="str">
            <v>Biaya Transportasi &amp; Konsumsi Lintas Partai Pendukung (PBSD) Dalam Rangka Kampanye Pasangan Calon Walikota &amp; Wakil Walikota Samarinda (Drs. H. Achmad Amins, MM. &amp; H. Syaharie Ja'ang, SH. M.Si.) Periode 2005 - 2010. Gor Segiri Tanggal 4 September 2005.</v>
          </cell>
          <cell r="H47" t="str">
            <v># Enam Juta Rupiah #</v>
          </cell>
          <cell r="I47" t="str">
            <v>H. Muhammad Hasbi Ibrohim, SH</v>
          </cell>
          <cell r="K47">
            <v>6000000</v>
          </cell>
        </row>
        <row r="48">
          <cell r="B48">
            <v>37</v>
          </cell>
          <cell r="D48">
            <v>38598</v>
          </cell>
          <cell r="F48" t="str">
            <v>Biaya Transportasi &amp; Konsumsi Lintas Partai Pendukung (PIB) Dalam Rangka Kampanye Pasangan Calon Walikota &amp; Wakil Walikota Samarinda (Drs. H. Achmad Amins, MM. &amp; H. Syaharie Ja'ang, SH. M.Si.) Periode 2005 - 2010. Gor Segiri Tanggal 4 September 2005.</v>
          </cell>
          <cell r="H48" t="str">
            <v># Enam Juta Rupiah #</v>
          </cell>
          <cell r="I48" t="str">
            <v>Effendy</v>
          </cell>
          <cell r="K48">
            <v>6000000</v>
          </cell>
        </row>
        <row r="49">
          <cell r="B49">
            <v>38</v>
          </cell>
          <cell r="D49">
            <v>38598</v>
          </cell>
          <cell r="F49" t="str">
            <v>Biaya Transportasi &amp; Konsumsi Ormas Pendukung (PPM) Dalam Rangka Kampanye Pasangan Calon Walikota &amp; Wakil Walikota Samarinda (Drs. H. Achmad Amins, MM. &amp; H. Syaharie Ja'ang, SH. M.Si.) Periode 2005 - 2010. Lapangan Bola Makroman Tanggal 5 September 2005</v>
          </cell>
          <cell r="H49" t="str">
            <v># Empat Juta Rupiah #</v>
          </cell>
          <cell r="I49" t="str">
            <v>Rianto Rais</v>
          </cell>
          <cell r="K49">
            <v>2000000</v>
          </cell>
        </row>
        <row r="50">
          <cell r="B50">
            <v>39</v>
          </cell>
          <cell r="D50">
            <v>38598</v>
          </cell>
          <cell r="F50" t="str">
            <v>Biaya Transportasi &amp; Konsumsi Ormas Pendukung (PP) Dalam Rangka Kampanye Pasangan Calon Walikota &amp; Wakil Walikota Samarinda (Drs. H. Achmad Amins, MM. &amp; H. Syaharie Ja'ang, SH. M.Si.) Periode 2005 - 2010. Lapangan Bola Makroman Tanggal 5 September 2005</v>
          </cell>
          <cell r="H50" t="str">
            <v># Empat Juta Rupiah #</v>
          </cell>
          <cell r="I50" t="str">
            <v>Simin</v>
          </cell>
          <cell r="K50">
            <v>4000000</v>
          </cell>
        </row>
        <row r="51">
          <cell r="B51">
            <v>40</v>
          </cell>
          <cell r="D51">
            <v>38598</v>
          </cell>
          <cell r="F51" t="str">
            <v>Biaya Transportasi &amp; Konsumsi Ormas Pendukung (AMPG) Dalam Rangka Kampanye Pasangan Calon Walikota &amp; Wakil Walikota Samarinda (Drs. H. Achmad Amins, MM. &amp; H. Syaharie Ja'ang, SH. M.Si.) Periode 2005 - 2010. Lapangan Bola Makroman Tanggal 5 September 2005</v>
          </cell>
          <cell r="H51" t="str">
            <v># Empat Juta Rupiah #</v>
          </cell>
          <cell r="I51" t="str">
            <v>Munir</v>
          </cell>
          <cell r="K51">
            <v>4000000</v>
          </cell>
        </row>
        <row r="52">
          <cell r="B52">
            <v>41</v>
          </cell>
          <cell r="D52">
            <v>38598</v>
          </cell>
          <cell r="F52" t="str">
            <v>Biaya Transportasi &amp; Konsumsi Ormas Pendukung (AL-HIDAYAH) Dalam Rangka Kampanye Pasangan Calon Walikota &amp; Wakil Walikota Samarinda (Drs. H. Achmad Amins, MM. &amp; H. Syaharie Ja'ang, SH. M.Si.) Periode 2005 - 2010. Lapangan Bola Makroman Tanggal 5 September</v>
          </cell>
          <cell r="H52" t="str">
            <v># Dua Juta Rupiah #</v>
          </cell>
          <cell r="I52" t="str">
            <v>Ibu Supriani</v>
          </cell>
          <cell r="K52">
            <v>2000000</v>
          </cell>
        </row>
        <row r="53">
          <cell r="B53">
            <v>42</v>
          </cell>
          <cell r="D53">
            <v>38598</v>
          </cell>
          <cell r="F53" t="str">
            <v>Biaya Transportasi &amp; Konsumsi Ormas Pendukung (KPPG) Dalam Rangka Kampanye Pasangan Calon Walikota &amp; Wakil Walikota Samarinda (Drs. H. Achmad Amins, MM. &amp; H. Syaharie Ja'ang, SH. M.Si.) Periode 2005 - 2010. Lapangan Bola Makroman Tanggal 5 September 2005</v>
          </cell>
          <cell r="H53" t="str">
            <v># Dua Juta Rupiah #</v>
          </cell>
          <cell r="I53" t="str">
            <v>Ibu Lies</v>
          </cell>
          <cell r="K53">
            <v>3000000</v>
          </cell>
        </row>
        <row r="54">
          <cell r="B54">
            <v>43</v>
          </cell>
          <cell r="D54">
            <v>38598</v>
          </cell>
          <cell r="F54" t="str">
            <v>Biaya Transportasi &amp; Konsumsi Ormas Pendukung (HWK) Dalam Rangka Kampanye Pasangan Calon Walikota &amp; Wakil Walikota Samarinda (Drs. H. Achmad Amins, MM. &amp; H. Syaharie Ja'ang, SH. M.Si.) Periode 2005 - 2010. Lapangan Bola Makroman Tanggal 5 September 2005</v>
          </cell>
          <cell r="H54" t="str">
            <v># Tiga Juta Rupiah #</v>
          </cell>
          <cell r="I54" t="str">
            <v>Ibu Lies</v>
          </cell>
          <cell r="K54">
            <v>3000000</v>
          </cell>
        </row>
        <row r="55">
          <cell r="B55">
            <v>44</v>
          </cell>
          <cell r="D55" t="e">
            <v>#REF!</v>
          </cell>
          <cell r="F55" t="str">
            <v>Pembelian Inventaris Sektetariat Posko Pasangan Calon Walikota &amp; Wakil Walikota Samarinda (Drs. H. Achmad Amins, MM. &amp; H. Syaharie Ja'ang, SH. M.Si.) Periode 2005 - 2010.</v>
          </cell>
          <cell r="H55" t="str">
            <v># Empat Juta Empat Ratus Ribu Rupiah #</v>
          </cell>
          <cell r="I55" t="str">
            <v>Siti Fatimah</v>
          </cell>
          <cell r="K55">
            <v>4400000</v>
          </cell>
        </row>
        <row r="56">
          <cell r="B56">
            <v>45</v>
          </cell>
          <cell r="D56" t="e">
            <v>#REF!</v>
          </cell>
          <cell r="F56" t="e">
            <v>#REF!</v>
          </cell>
          <cell r="H56" t="e">
            <v>#REF!</v>
          </cell>
          <cell r="I56" t="e">
            <v>#REF!</v>
          </cell>
          <cell r="K56" t="e">
            <v>#REF!</v>
          </cell>
        </row>
        <row r="57">
          <cell r="B57">
            <v>46</v>
          </cell>
          <cell r="D57" t="e">
            <v>#REF!</v>
          </cell>
          <cell r="F57" t="e">
            <v>#REF!</v>
          </cell>
          <cell r="H57" t="e">
            <v>#REF!</v>
          </cell>
          <cell r="I57" t="e">
            <v>#REF!</v>
          </cell>
          <cell r="K57" t="e">
            <v>#REF!</v>
          </cell>
        </row>
        <row r="58">
          <cell r="B58">
            <v>47</v>
          </cell>
          <cell r="D58" t="e">
            <v>#REF!</v>
          </cell>
          <cell r="F58" t="e">
            <v>#REF!</v>
          </cell>
          <cell r="H58" t="e">
            <v>#REF!</v>
          </cell>
          <cell r="I58" t="e">
            <v>#REF!</v>
          </cell>
          <cell r="K58" t="e">
            <v>#REF!</v>
          </cell>
        </row>
        <row r="59">
          <cell r="B59">
            <v>48</v>
          </cell>
          <cell r="D59" t="e">
            <v>#REF!</v>
          </cell>
          <cell r="F59" t="e">
            <v>#REF!</v>
          </cell>
          <cell r="H59" t="e">
            <v>#REF!</v>
          </cell>
          <cell r="I59" t="e">
            <v>#REF!</v>
          </cell>
          <cell r="K59" t="e">
            <v>#REF!</v>
          </cell>
        </row>
        <row r="60">
          <cell r="B60">
            <v>49</v>
          </cell>
          <cell r="D60" t="e">
            <v>#REF!</v>
          </cell>
          <cell r="F60" t="e">
            <v>#REF!</v>
          </cell>
          <cell r="H60" t="e">
            <v>#REF!</v>
          </cell>
          <cell r="I60" t="e">
            <v>#REF!</v>
          </cell>
          <cell r="K60" t="e">
            <v>#REF!</v>
          </cell>
        </row>
        <row r="61">
          <cell r="B61">
            <v>50</v>
          </cell>
          <cell r="D61" t="e">
            <v>#REF!</v>
          </cell>
          <cell r="F61" t="e">
            <v>#REF!</v>
          </cell>
          <cell r="H61" t="e">
            <v>#REF!</v>
          </cell>
          <cell r="I61" t="e">
            <v>#REF!</v>
          </cell>
          <cell r="K61" t="e">
            <v>#REF!</v>
          </cell>
        </row>
        <row r="62">
          <cell r="B62">
            <v>51</v>
          </cell>
          <cell r="D62" t="e">
            <v>#REF!</v>
          </cell>
          <cell r="F62" t="e">
            <v>#REF!</v>
          </cell>
          <cell r="H62" t="e">
            <v>#REF!</v>
          </cell>
          <cell r="I62" t="e">
            <v>#REF!</v>
          </cell>
          <cell r="K62" t="e">
            <v>#REF!</v>
          </cell>
        </row>
        <row r="63">
          <cell r="B63">
            <v>52</v>
          </cell>
          <cell r="C63" t="e">
            <v>#REF!</v>
          </cell>
          <cell r="D63" t="e">
            <v>#REF!</v>
          </cell>
          <cell r="F63" t="e">
            <v>#REF!</v>
          </cell>
          <cell r="H63" t="e">
            <v>#REF!</v>
          </cell>
          <cell r="I63" t="e">
            <v>#REF!</v>
          </cell>
          <cell r="K63" t="e">
            <v>#REF!</v>
          </cell>
        </row>
        <row r="64">
          <cell r="B64">
            <v>53</v>
          </cell>
          <cell r="C64" t="e">
            <v>#REF!</v>
          </cell>
          <cell r="D64" t="e">
            <v>#REF!</v>
          </cell>
          <cell r="F64" t="e">
            <v>#REF!</v>
          </cell>
          <cell r="H64" t="e">
            <v>#REF!</v>
          </cell>
          <cell r="I64" t="e">
            <v>#REF!</v>
          </cell>
          <cell r="K64" t="e">
            <v>#REF!</v>
          </cell>
        </row>
        <row r="65">
          <cell r="B65">
            <v>54</v>
          </cell>
          <cell r="C65" t="e">
            <v>#REF!</v>
          </cell>
          <cell r="D65" t="e">
            <v>#REF!</v>
          </cell>
          <cell r="F65" t="e">
            <v>#REF!</v>
          </cell>
          <cell r="H65" t="e">
            <v>#REF!</v>
          </cell>
          <cell r="I65" t="e">
            <v>#REF!</v>
          </cell>
          <cell r="K65" t="e">
            <v>#REF!</v>
          </cell>
        </row>
        <row r="66">
          <cell r="B66">
            <v>55</v>
          </cell>
          <cell r="C66" t="e">
            <v>#REF!</v>
          </cell>
          <cell r="D66" t="e">
            <v>#REF!</v>
          </cell>
          <cell r="F66" t="e">
            <v>#REF!</v>
          </cell>
          <cell r="H66" t="e">
            <v>#REF!</v>
          </cell>
          <cell r="I66" t="e">
            <v>#REF!</v>
          </cell>
          <cell r="K66" t="e">
            <v>#REF!</v>
          </cell>
        </row>
        <row r="67">
          <cell r="B67">
            <v>56</v>
          </cell>
          <cell r="C67" t="e">
            <v>#REF!</v>
          </cell>
          <cell r="D67" t="e">
            <v>#REF!</v>
          </cell>
          <cell r="F67" t="e">
            <v>#REF!</v>
          </cell>
          <cell r="H67" t="e">
            <v>#REF!</v>
          </cell>
          <cell r="I67" t="e">
            <v>#REF!</v>
          </cell>
          <cell r="K67" t="e">
            <v>#REF!</v>
          </cell>
        </row>
        <row r="68">
          <cell r="B68">
            <v>57</v>
          </cell>
          <cell r="C68" t="e">
            <v>#REF!</v>
          </cell>
          <cell r="D68" t="e">
            <v>#REF!</v>
          </cell>
          <cell r="F68" t="e">
            <v>#REF!</v>
          </cell>
          <cell r="H68" t="e">
            <v>#REF!</v>
          </cell>
          <cell r="I68" t="e">
            <v>#REF!</v>
          </cell>
          <cell r="K68" t="e">
            <v>#REF!</v>
          </cell>
        </row>
        <row r="69">
          <cell r="B69">
            <v>58</v>
          </cell>
          <cell r="C69" t="e">
            <v>#REF!</v>
          </cell>
          <cell r="D69" t="e">
            <v>#REF!</v>
          </cell>
          <cell r="F69" t="e">
            <v>#REF!</v>
          </cell>
          <cell r="H69" t="e">
            <v>#REF!</v>
          </cell>
          <cell r="I69" t="e">
            <v>#REF!</v>
          </cell>
          <cell r="K69" t="e">
            <v>#REF!</v>
          </cell>
        </row>
        <row r="70">
          <cell r="B70">
            <v>59</v>
          </cell>
          <cell r="C70" t="e">
            <v>#REF!</v>
          </cell>
          <cell r="D70" t="e">
            <v>#REF!</v>
          </cell>
          <cell r="F70" t="e">
            <v>#REF!</v>
          </cell>
          <cell r="H70" t="e">
            <v>#REF!</v>
          </cell>
          <cell r="I70" t="e">
            <v>#REF!</v>
          </cell>
          <cell r="K70" t="e">
            <v>#REF!</v>
          </cell>
        </row>
        <row r="71">
          <cell r="B71">
            <v>60</v>
          </cell>
          <cell r="C71" t="e">
            <v>#REF!</v>
          </cell>
          <cell r="D71" t="e">
            <v>#REF!</v>
          </cell>
          <cell r="F71" t="e">
            <v>#REF!</v>
          </cell>
          <cell r="H71" t="e">
            <v>#REF!</v>
          </cell>
          <cell r="I71" t="e">
            <v>#REF!</v>
          </cell>
          <cell r="K71" t="e">
            <v>#REF!</v>
          </cell>
        </row>
        <row r="72">
          <cell r="B72">
            <v>61</v>
          </cell>
          <cell r="C72" t="e">
            <v>#REF!</v>
          </cell>
          <cell r="D72" t="e">
            <v>#REF!</v>
          </cell>
          <cell r="F72" t="e">
            <v>#REF!</v>
          </cell>
          <cell r="H72" t="e">
            <v>#REF!</v>
          </cell>
          <cell r="I72" t="e">
            <v>#REF!</v>
          </cell>
          <cell r="K72" t="e">
            <v>#REF!</v>
          </cell>
        </row>
        <row r="73">
          <cell r="B73">
            <v>62</v>
          </cell>
          <cell r="C73" t="e">
            <v>#REF!</v>
          </cell>
          <cell r="D73" t="e">
            <v>#REF!</v>
          </cell>
          <cell r="F73" t="e">
            <v>#REF!</v>
          </cell>
          <cell r="H73" t="e">
            <v>#REF!</v>
          </cell>
          <cell r="I73" t="e">
            <v>#REF!</v>
          </cell>
          <cell r="K73" t="e">
            <v>#REF!</v>
          </cell>
        </row>
        <row r="74">
          <cell r="B74">
            <v>63</v>
          </cell>
          <cell r="C74" t="e">
            <v>#REF!</v>
          </cell>
          <cell r="D74" t="e">
            <v>#REF!</v>
          </cell>
          <cell r="F74" t="e">
            <v>#REF!</v>
          </cell>
          <cell r="H74" t="e">
            <v>#REF!</v>
          </cell>
          <cell r="I74" t="e">
            <v>#REF!</v>
          </cell>
          <cell r="K74" t="e">
            <v>#REF!</v>
          </cell>
        </row>
        <row r="75">
          <cell r="B75">
            <v>64</v>
          </cell>
          <cell r="C75" t="e">
            <v>#REF!</v>
          </cell>
          <cell r="D75" t="e">
            <v>#REF!</v>
          </cell>
          <cell r="F75" t="e">
            <v>#REF!</v>
          </cell>
          <cell r="H75" t="e">
            <v>#REF!</v>
          </cell>
          <cell r="I75" t="e">
            <v>#REF!</v>
          </cell>
          <cell r="K75" t="e">
            <v>#REF!</v>
          </cell>
        </row>
        <row r="76">
          <cell r="B76">
            <v>65</v>
          </cell>
          <cell r="C76" t="e">
            <v>#REF!</v>
          </cell>
          <cell r="D76" t="e">
            <v>#REF!</v>
          </cell>
          <cell r="F76" t="e">
            <v>#REF!</v>
          </cell>
          <cell r="H76" t="e">
            <v>#REF!</v>
          </cell>
          <cell r="I76" t="e">
            <v>#REF!</v>
          </cell>
          <cell r="K76" t="e">
            <v>#REF!</v>
          </cell>
        </row>
        <row r="77">
          <cell r="B77">
            <v>66</v>
          </cell>
          <cell r="C77" t="e">
            <v>#REF!</v>
          </cell>
          <cell r="D77" t="e">
            <v>#REF!</v>
          </cell>
          <cell r="F77" t="e">
            <v>#REF!</v>
          </cell>
          <cell r="H77" t="e">
            <v>#REF!</v>
          </cell>
          <cell r="I77" t="e">
            <v>#REF!</v>
          </cell>
          <cell r="K77" t="e">
            <v>#REF!</v>
          </cell>
        </row>
        <row r="78">
          <cell r="B78">
            <v>67</v>
          </cell>
          <cell r="C78" t="e">
            <v>#REF!</v>
          </cell>
          <cell r="D78" t="e">
            <v>#REF!</v>
          </cell>
          <cell r="F78" t="e">
            <v>#REF!</v>
          </cell>
          <cell r="H78" t="e">
            <v>#REF!</v>
          </cell>
          <cell r="I78" t="e">
            <v>#REF!</v>
          </cell>
          <cell r="K78" t="e">
            <v>#REF!</v>
          </cell>
        </row>
        <row r="79">
          <cell r="B79">
            <v>68</v>
          </cell>
          <cell r="C79" t="e">
            <v>#REF!</v>
          </cell>
          <cell r="D79" t="e">
            <v>#REF!</v>
          </cell>
          <cell r="F79" t="e">
            <v>#REF!</v>
          </cell>
          <cell r="H79" t="e">
            <v>#REF!</v>
          </cell>
          <cell r="I79" t="e">
            <v>#REF!</v>
          </cell>
          <cell r="K79" t="e">
            <v>#REF!</v>
          </cell>
        </row>
        <row r="80">
          <cell r="B80">
            <v>69</v>
          </cell>
          <cell r="C80" t="e">
            <v>#REF!</v>
          </cell>
          <cell r="D80" t="e">
            <v>#REF!</v>
          </cell>
          <cell r="F80" t="e">
            <v>#REF!</v>
          </cell>
          <cell r="H80" t="e">
            <v>#REF!</v>
          </cell>
          <cell r="I80" t="e">
            <v>#REF!</v>
          </cell>
          <cell r="K80" t="e">
            <v>#REF!</v>
          </cell>
        </row>
        <row r="81">
          <cell r="B81">
            <v>70</v>
          </cell>
          <cell r="C81" t="e">
            <v>#REF!</v>
          </cell>
          <cell r="D81" t="e">
            <v>#REF!</v>
          </cell>
          <cell r="F81" t="e">
            <v>#REF!</v>
          </cell>
          <cell r="H81" t="e">
            <v>#REF!</v>
          </cell>
          <cell r="I81" t="e">
            <v>#REF!</v>
          </cell>
          <cell r="K81" t="e">
            <v>#REF!</v>
          </cell>
        </row>
        <row r="82">
          <cell r="B82">
            <v>71</v>
          </cell>
          <cell r="C82" t="e">
            <v>#REF!</v>
          </cell>
          <cell r="D82" t="e">
            <v>#REF!</v>
          </cell>
          <cell r="F82" t="e">
            <v>#REF!</v>
          </cell>
          <cell r="H82" t="e">
            <v>#REF!</v>
          </cell>
          <cell r="I82" t="e">
            <v>#REF!</v>
          </cell>
          <cell r="K82" t="e">
            <v>#REF!</v>
          </cell>
        </row>
        <row r="83">
          <cell r="B83">
            <v>72</v>
          </cell>
          <cell r="C83" t="e">
            <v>#REF!</v>
          </cell>
          <cell r="D83" t="e">
            <v>#REF!</v>
          </cell>
          <cell r="F83" t="e">
            <v>#REF!</v>
          </cell>
          <cell r="H83" t="e">
            <v>#REF!</v>
          </cell>
          <cell r="I83" t="e">
            <v>#REF!</v>
          </cell>
          <cell r="K83" t="e">
            <v>#REF!</v>
          </cell>
        </row>
        <row r="84">
          <cell r="B84">
            <v>73</v>
          </cell>
          <cell r="C84" t="e">
            <v>#REF!</v>
          </cell>
          <cell r="D84" t="e">
            <v>#REF!</v>
          </cell>
          <cell r="F84" t="e">
            <v>#REF!</v>
          </cell>
          <cell r="H84" t="e">
            <v>#REF!</v>
          </cell>
          <cell r="I84" t="e">
            <v>#REF!</v>
          </cell>
          <cell r="K84" t="e">
            <v>#REF!</v>
          </cell>
        </row>
        <row r="85">
          <cell r="B85">
            <v>74</v>
          </cell>
          <cell r="C85" t="e">
            <v>#REF!</v>
          </cell>
          <cell r="D85" t="e">
            <v>#REF!</v>
          </cell>
          <cell r="F85" t="e">
            <v>#REF!</v>
          </cell>
          <cell r="H85" t="e">
            <v>#REF!</v>
          </cell>
          <cell r="I85" t="e">
            <v>#REF!</v>
          </cell>
          <cell r="K85" t="e">
            <v>#REF!</v>
          </cell>
        </row>
        <row r="86">
          <cell r="B86">
            <v>75</v>
          </cell>
          <cell r="C86" t="e">
            <v>#REF!</v>
          </cell>
          <cell r="D86" t="e">
            <v>#REF!</v>
          </cell>
          <cell r="F86" t="e">
            <v>#REF!</v>
          </cell>
          <cell r="H86" t="e">
            <v>#REF!</v>
          </cell>
          <cell r="I86" t="e">
            <v>#REF!</v>
          </cell>
          <cell r="K86" t="e">
            <v>#REF!</v>
          </cell>
        </row>
        <row r="87">
          <cell r="B87">
            <v>76</v>
          </cell>
          <cell r="C87" t="e">
            <v>#REF!</v>
          </cell>
          <cell r="D87" t="e">
            <v>#REF!</v>
          </cell>
          <cell r="F87" t="e">
            <v>#REF!</v>
          </cell>
          <cell r="H87" t="e">
            <v>#REF!</v>
          </cell>
          <cell r="I87" t="e">
            <v>#REF!</v>
          </cell>
          <cell r="K87" t="e">
            <v>#REF!</v>
          </cell>
        </row>
        <row r="88">
          <cell r="B88">
            <v>77</v>
          </cell>
          <cell r="C88" t="e">
            <v>#REF!</v>
          </cell>
          <cell r="D88" t="e">
            <v>#REF!</v>
          </cell>
          <cell r="F88" t="e">
            <v>#REF!</v>
          </cell>
          <cell r="H88" t="e">
            <v>#REF!</v>
          </cell>
          <cell r="I88" t="e">
            <v>#REF!</v>
          </cell>
          <cell r="K88" t="e">
            <v>#REF!</v>
          </cell>
        </row>
        <row r="89">
          <cell r="B89">
            <v>78</v>
          </cell>
          <cell r="C89" t="e">
            <v>#REF!</v>
          </cell>
          <cell r="D89" t="e">
            <v>#REF!</v>
          </cell>
          <cell r="F89" t="e">
            <v>#REF!</v>
          </cell>
          <cell r="H89" t="e">
            <v>#REF!</v>
          </cell>
          <cell r="I89" t="e">
            <v>#REF!</v>
          </cell>
          <cell r="K89" t="e">
            <v>#REF!</v>
          </cell>
        </row>
        <row r="90">
          <cell r="B90">
            <v>79</v>
          </cell>
          <cell r="C90" t="e">
            <v>#REF!</v>
          </cell>
          <cell r="D90" t="e">
            <v>#REF!</v>
          </cell>
          <cell r="F90" t="e">
            <v>#REF!</v>
          </cell>
          <cell r="H90" t="e">
            <v>#REF!</v>
          </cell>
          <cell r="I90" t="e">
            <v>#REF!</v>
          </cell>
          <cell r="K90" t="e">
            <v>#REF!</v>
          </cell>
        </row>
        <row r="91">
          <cell r="B91">
            <v>80</v>
          </cell>
          <cell r="C91" t="e">
            <v>#REF!</v>
          </cell>
          <cell r="D91" t="e">
            <v>#REF!</v>
          </cell>
          <cell r="F91" t="e">
            <v>#REF!</v>
          </cell>
          <cell r="H91" t="e">
            <v>#REF!</v>
          </cell>
          <cell r="I91" t="e">
            <v>#REF!</v>
          </cell>
          <cell r="K91" t="e">
            <v>#REF!</v>
          </cell>
        </row>
        <row r="92">
          <cell r="B92">
            <v>81</v>
          </cell>
          <cell r="C92" t="e">
            <v>#REF!</v>
          </cell>
          <cell r="D92" t="e">
            <v>#REF!</v>
          </cell>
          <cell r="F92" t="e">
            <v>#REF!</v>
          </cell>
          <cell r="H92" t="e">
            <v>#REF!</v>
          </cell>
          <cell r="I92" t="e">
            <v>#REF!</v>
          </cell>
          <cell r="K92" t="e">
            <v>#REF!</v>
          </cell>
        </row>
        <row r="93">
          <cell r="B93">
            <v>82</v>
          </cell>
          <cell r="C93" t="e">
            <v>#REF!</v>
          </cell>
          <cell r="D93" t="e">
            <v>#REF!</v>
          </cell>
          <cell r="F93" t="e">
            <v>#REF!</v>
          </cell>
          <cell r="H93" t="e">
            <v>#REF!</v>
          </cell>
          <cell r="I93" t="e">
            <v>#REF!</v>
          </cell>
          <cell r="K93" t="e">
            <v>#REF!</v>
          </cell>
        </row>
        <row r="94">
          <cell r="B94">
            <v>83</v>
          </cell>
          <cell r="C94" t="e">
            <v>#REF!</v>
          </cell>
          <cell r="D94" t="e">
            <v>#REF!</v>
          </cell>
          <cell r="F94" t="e">
            <v>#REF!</v>
          </cell>
          <cell r="H94" t="e">
            <v>#REF!</v>
          </cell>
          <cell r="I94" t="e">
            <v>#REF!</v>
          </cell>
          <cell r="K94" t="e">
            <v>#REF!</v>
          </cell>
        </row>
        <row r="95">
          <cell r="B95">
            <v>84</v>
          </cell>
          <cell r="C95" t="e">
            <v>#REF!</v>
          </cell>
          <cell r="D95" t="e">
            <v>#REF!</v>
          </cell>
          <cell r="F95" t="e">
            <v>#REF!</v>
          </cell>
          <cell r="H95" t="e">
            <v>#REF!</v>
          </cell>
          <cell r="I95" t="e">
            <v>#REF!</v>
          </cell>
          <cell r="K95" t="e">
            <v>#REF!</v>
          </cell>
        </row>
        <row r="96">
          <cell r="B96">
            <v>85</v>
          </cell>
          <cell r="C96" t="e">
            <v>#REF!</v>
          </cell>
          <cell r="D96" t="e">
            <v>#REF!</v>
          </cell>
          <cell r="F96" t="e">
            <v>#REF!</v>
          </cell>
          <cell r="H96" t="e">
            <v>#REF!</v>
          </cell>
          <cell r="I96" t="e">
            <v>#REF!</v>
          </cell>
          <cell r="K96" t="e">
            <v>#REF!</v>
          </cell>
        </row>
        <row r="97">
          <cell r="B97">
            <v>86</v>
          </cell>
          <cell r="C97" t="e">
            <v>#REF!</v>
          </cell>
          <cell r="D97" t="e">
            <v>#REF!</v>
          </cell>
          <cell r="F97" t="e">
            <v>#REF!</v>
          </cell>
          <cell r="H97" t="e">
            <v>#REF!</v>
          </cell>
          <cell r="I97" t="e">
            <v>#REF!</v>
          </cell>
          <cell r="K97" t="e">
            <v>#REF!</v>
          </cell>
        </row>
        <row r="98">
          <cell r="B98">
            <v>87</v>
          </cell>
          <cell r="C98" t="e">
            <v>#REF!</v>
          </cell>
          <cell r="D98" t="e">
            <v>#REF!</v>
          </cell>
          <cell r="F98" t="e">
            <v>#REF!</v>
          </cell>
          <cell r="H98" t="e">
            <v>#REF!</v>
          </cell>
          <cell r="I98" t="e">
            <v>#REF!</v>
          </cell>
          <cell r="K98" t="e">
            <v>#REF!</v>
          </cell>
        </row>
        <row r="99">
          <cell r="B99">
            <v>88</v>
          </cell>
          <cell r="C99" t="e">
            <v>#REF!</v>
          </cell>
          <cell r="D99" t="e">
            <v>#REF!</v>
          </cell>
          <cell r="F99" t="e">
            <v>#REF!</v>
          </cell>
          <cell r="H99" t="e">
            <v>#REF!</v>
          </cell>
          <cell r="I99" t="e">
            <v>#REF!</v>
          </cell>
          <cell r="K99" t="e">
            <v>#REF!</v>
          </cell>
        </row>
        <row r="100">
          <cell r="B100">
            <v>89</v>
          </cell>
          <cell r="C100" t="e">
            <v>#REF!</v>
          </cell>
          <cell r="D100" t="e">
            <v>#REF!</v>
          </cell>
          <cell r="F100" t="e">
            <v>#REF!</v>
          </cell>
          <cell r="H100" t="e">
            <v>#REF!</v>
          </cell>
          <cell r="I100" t="e">
            <v>#REF!</v>
          </cell>
          <cell r="K100" t="e">
            <v>#REF!</v>
          </cell>
        </row>
        <row r="101">
          <cell r="B101">
            <v>90</v>
          </cell>
          <cell r="C101" t="e">
            <v>#REF!</v>
          </cell>
          <cell r="D101" t="e">
            <v>#REF!</v>
          </cell>
          <cell r="F101" t="e">
            <v>#REF!</v>
          </cell>
          <cell r="H101" t="e">
            <v>#REF!</v>
          </cell>
          <cell r="I101" t="e">
            <v>#REF!</v>
          </cell>
          <cell r="K101" t="e">
            <v>#REF!</v>
          </cell>
        </row>
        <row r="102">
          <cell r="B102">
            <v>91</v>
          </cell>
          <cell r="C102" t="e">
            <v>#REF!</v>
          </cell>
          <cell r="D102" t="e">
            <v>#REF!</v>
          </cell>
          <cell r="F102" t="e">
            <v>#REF!</v>
          </cell>
          <cell r="H102" t="e">
            <v>#REF!</v>
          </cell>
          <cell r="I102" t="e">
            <v>#REF!</v>
          </cell>
          <cell r="K102" t="e">
            <v>#REF!</v>
          </cell>
        </row>
        <row r="103">
          <cell r="B103">
            <v>92</v>
          </cell>
          <cell r="C103" t="e">
            <v>#REF!</v>
          </cell>
          <cell r="D103" t="e">
            <v>#REF!</v>
          </cell>
          <cell r="F103" t="e">
            <v>#REF!</v>
          </cell>
          <cell r="H103" t="e">
            <v>#REF!</v>
          </cell>
          <cell r="I103" t="e">
            <v>#REF!</v>
          </cell>
          <cell r="K103" t="e">
            <v>#REF!</v>
          </cell>
        </row>
        <row r="104">
          <cell r="B104">
            <v>93</v>
          </cell>
          <cell r="C104" t="e">
            <v>#REF!</v>
          </cell>
          <cell r="D104" t="e">
            <v>#REF!</v>
          </cell>
          <cell r="F104" t="e">
            <v>#REF!</v>
          </cell>
          <cell r="H104" t="e">
            <v>#REF!</v>
          </cell>
          <cell r="I104" t="e">
            <v>#REF!</v>
          </cell>
          <cell r="K104" t="e">
            <v>#REF!</v>
          </cell>
        </row>
        <row r="105">
          <cell r="B105">
            <v>94</v>
          </cell>
          <cell r="C105" t="e">
            <v>#REF!</v>
          </cell>
          <cell r="D105" t="e">
            <v>#REF!</v>
          </cell>
          <cell r="F105" t="e">
            <v>#REF!</v>
          </cell>
          <cell r="H105" t="e">
            <v>#REF!</v>
          </cell>
          <cell r="I105" t="e">
            <v>#REF!</v>
          </cell>
          <cell r="K105" t="e">
            <v>#REF!</v>
          </cell>
        </row>
        <row r="106">
          <cell r="B106">
            <v>95</v>
          </cell>
          <cell r="C106" t="e">
            <v>#REF!</v>
          </cell>
          <cell r="D106" t="e">
            <v>#REF!</v>
          </cell>
          <cell r="F106" t="e">
            <v>#REF!</v>
          </cell>
          <cell r="H106" t="e">
            <v>#REF!</v>
          </cell>
          <cell r="I106" t="e">
            <v>#REF!</v>
          </cell>
          <cell r="K106" t="e">
            <v>#REF!</v>
          </cell>
        </row>
        <row r="107">
          <cell r="B107">
            <v>96</v>
          </cell>
          <cell r="C107" t="e">
            <v>#REF!</v>
          </cell>
          <cell r="D107" t="e">
            <v>#REF!</v>
          </cell>
          <cell r="F107" t="e">
            <v>#REF!</v>
          </cell>
          <cell r="H107" t="e">
            <v>#REF!</v>
          </cell>
          <cell r="I107" t="e">
            <v>#REF!</v>
          </cell>
          <cell r="K107" t="e">
            <v>#REF!</v>
          </cell>
        </row>
        <row r="108">
          <cell r="B108">
            <v>97</v>
          </cell>
          <cell r="C108" t="e">
            <v>#REF!</v>
          </cell>
          <cell r="D108" t="e">
            <v>#REF!</v>
          </cell>
          <cell r="F108" t="e">
            <v>#REF!</v>
          </cell>
          <cell r="H108" t="e">
            <v>#REF!</v>
          </cell>
          <cell r="I108" t="e">
            <v>#REF!</v>
          </cell>
          <cell r="K108" t="e">
            <v>#REF!</v>
          </cell>
        </row>
        <row r="109">
          <cell r="B109">
            <v>98</v>
          </cell>
          <cell r="C109" t="e">
            <v>#REF!</v>
          </cell>
          <cell r="D109" t="e">
            <v>#REF!</v>
          </cell>
          <cell r="F109" t="e">
            <v>#REF!</v>
          </cell>
          <cell r="H109" t="e">
            <v>#REF!</v>
          </cell>
          <cell r="I109" t="e">
            <v>#REF!</v>
          </cell>
          <cell r="K109" t="e">
            <v>#REF!</v>
          </cell>
        </row>
        <row r="110">
          <cell r="B110">
            <v>99</v>
          </cell>
          <cell r="C110" t="e">
            <v>#REF!</v>
          </cell>
          <cell r="D110" t="e">
            <v>#REF!</v>
          </cell>
          <cell r="F110" t="e">
            <v>#REF!</v>
          </cell>
          <cell r="H110" t="e">
            <v>#REF!</v>
          </cell>
          <cell r="I110" t="e">
            <v>#REF!</v>
          </cell>
          <cell r="K110" t="e">
            <v>#REF!</v>
          </cell>
        </row>
        <row r="111">
          <cell r="B111">
            <v>100</v>
          </cell>
          <cell r="C111" t="e">
            <v>#REF!</v>
          </cell>
          <cell r="D111" t="e">
            <v>#REF!</v>
          </cell>
          <cell r="F111" t="e">
            <v>#REF!</v>
          </cell>
          <cell r="H111" t="e">
            <v>#REF!</v>
          </cell>
          <cell r="I111" t="e">
            <v>#REF!</v>
          </cell>
          <cell r="K111" t="e">
            <v>#REF!</v>
          </cell>
        </row>
        <row r="112">
          <cell r="B112">
            <v>101</v>
          </cell>
          <cell r="C112" t="e">
            <v>#REF!</v>
          </cell>
          <cell r="D112" t="e">
            <v>#REF!</v>
          </cell>
          <cell r="F112" t="e">
            <v>#REF!</v>
          </cell>
          <cell r="H112" t="e">
            <v>#REF!</v>
          </cell>
          <cell r="I112" t="e">
            <v>#REF!</v>
          </cell>
          <cell r="K112" t="e">
            <v>#REF!</v>
          </cell>
        </row>
        <row r="113">
          <cell r="B113">
            <v>102</v>
          </cell>
          <cell r="C113" t="e">
            <v>#REF!</v>
          </cell>
          <cell r="D113" t="e">
            <v>#REF!</v>
          </cell>
          <cell r="F113" t="e">
            <v>#REF!</v>
          </cell>
          <cell r="H113" t="e">
            <v>#REF!</v>
          </cell>
          <cell r="I113" t="e">
            <v>#REF!</v>
          </cell>
          <cell r="K113" t="e">
            <v>#REF!</v>
          </cell>
        </row>
        <row r="114">
          <cell r="B114">
            <v>103</v>
          </cell>
          <cell r="C114" t="e">
            <v>#REF!</v>
          </cell>
          <cell r="D114" t="e">
            <v>#REF!</v>
          </cell>
          <cell r="F114" t="e">
            <v>#REF!</v>
          </cell>
          <cell r="H114" t="e">
            <v>#REF!</v>
          </cell>
          <cell r="I114" t="e">
            <v>#REF!</v>
          </cell>
          <cell r="K114" t="e">
            <v>#REF!</v>
          </cell>
        </row>
        <row r="115">
          <cell r="B115">
            <v>104</v>
          </cell>
          <cell r="C115" t="e">
            <v>#REF!</v>
          </cell>
          <cell r="D115" t="e">
            <v>#REF!</v>
          </cell>
          <cell r="F115" t="e">
            <v>#REF!</v>
          </cell>
          <cell r="H115" t="e">
            <v>#REF!</v>
          </cell>
          <cell r="I115" t="e">
            <v>#REF!</v>
          </cell>
          <cell r="K115" t="e">
            <v>#REF!</v>
          </cell>
        </row>
        <row r="116">
          <cell r="B116">
            <v>105</v>
          </cell>
          <cell r="C116" t="e">
            <v>#REF!</v>
          </cell>
          <cell r="D116" t="e">
            <v>#REF!</v>
          </cell>
          <cell r="F116" t="e">
            <v>#REF!</v>
          </cell>
          <cell r="H116" t="e">
            <v>#REF!</v>
          </cell>
          <cell r="I116" t="e">
            <v>#REF!</v>
          </cell>
          <cell r="K116" t="e">
            <v>#REF!</v>
          </cell>
        </row>
        <row r="117">
          <cell r="B117">
            <v>106</v>
          </cell>
          <cell r="C117" t="e">
            <v>#REF!</v>
          </cell>
          <cell r="D117" t="e">
            <v>#REF!</v>
          </cell>
          <cell r="F117" t="e">
            <v>#REF!</v>
          </cell>
          <cell r="H117" t="e">
            <v>#REF!</v>
          </cell>
          <cell r="I117" t="e">
            <v>#REF!</v>
          </cell>
          <cell r="K117" t="e">
            <v>#REF!</v>
          </cell>
        </row>
        <row r="118">
          <cell r="B118">
            <v>107</v>
          </cell>
          <cell r="C118" t="e">
            <v>#REF!</v>
          </cell>
          <cell r="D118" t="e">
            <v>#REF!</v>
          </cell>
          <cell r="F118" t="e">
            <v>#REF!</v>
          </cell>
          <cell r="H118" t="e">
            <v>#REF!</v>
          </cell>
          <cell r="I118" t="e">
            <v>#REF!</v>
          </cell>
          <cell r="K118" t="e">
            <v>#REF!</v>
          </cell>
        </row>
        <row r="119">
          <cell r="B119">
            <v>108</v>
          </cell>
          <cell r="C119" t="e">
            <v>#REF!</v>
          </cell>
          <cell r="D119" t="e">
            <v>#REF!</v>
          </cell>
          <cell r="F119" t="e">
            <v>#REF!</v>
          </cell>
          <cell r="H119" t="e">
            <v>#REF!</v>
          </cell>
          <cell r="I119" t="e">
            <v>#REF!</v>
          </cell>
          <cell r="K119" t="e">
            <v>#REF!</v>
          </cell>
        </row>
        <row r="120">
          <cell r="B120">
            <v>109</v>
          </cell>
          <cell r="C120" t="e">
            <v>#REF!</v>
          </cell>
          <cell r="D120" t="e">
            <v>#REF!</v>
          </cell>
          <cell r="F120" t="e">
            <v>#REF!</v>
          </cell>
          <cell r="H120" t="e">
            <v>#REF!</v>
          </cell>
          <cell r="I120" t="e">
            <v>#REF!</v>
          </cell>
          <cell r="K120" t="e">
            <v>#REF!</v>
          </cell>
        </row>
        <row r="121">
          <cell r="B121">
            <v>110</v>
          </cell>
          <cell r="C121" t="e">
            <v>#REF!</v>
          </cell>
          <cell r="D121" t="e">
            <v>#REF!</v>
          </cell>
          <cell r="F121" t="e">
            <v>#REF!</v>
          </cell>
          <cell r="H121" t="e">
            <v>#REF!</v>
          </cell>
          <cell r="I121" t="e">
            <v>#REF!</v>
          </cell>
          <cell r="K121" t="e">
            <v>#REF!</v>
          </cell>
        </row>
        <row r="122">
          <cell r="B122">
            <v>111</v>
          </cell>
          <cell r="C122" t="e">
            <v>#REF!</v>
          </cell>
          <cell r="D122" t="e">
            <v>#REF!</v>
          </cell>
          <cell r="F122" t="e">
            <v>#REF!</v>
          </cell>
          <cell r="H122" t="e">
            <v>#REF!</v>
          </cell>
          <cell r="I122" t="e">
            <v>#REF!</v>
          </cell>
          <cell r="K122" t="e">
            <v>#REF!</v>
          </cell>
        </row>
        <row r="123">
          <cell r="B123">
            <v>112</v>
          </cell>
          <cell r="C123" t="e">
            <v>#REF!</v>
          </cell>
          <cell r="D123" t="e">
            <v>#REF!</v>
          </cell>
          <cell r="F123" t="e">
            <v>#REF!</v>
          </cell>
          <cell r="H123" t="e">
            <v>#REF!</v>
          </cell>
          <cell r="I123" t="e">
            <v>#REF!</v>
          </cell>
          <cell r="K123" t="e">
            <v>#REF!</v>
          </cell>
        </row>
        <row r="124">
          <cell r="B124">
            <v>113</v>
          </cell>
          <cell r="C124" t="e">
            <v>#REF!</v>
          </cell>
          <cell r="D124" t="e">
            <v>#REF!</v>
          </cell>
          <cell r="F124" t="e">
            <v>#REF!</v>
          </cell>
          <cell r="H124" t="e">
            <v>#REF!</v>
          </cell>
          <cell r="I124" t="e">
            <v>#REF!</v>
          </cell>
          <cell r="K124" t="e">
            <v>#REF!</v>
          </cell>
        </row>
        <row r="125">
          <cell r="B125">
            <v>114</v>
          </cell>
          <cell r="C125" t="e">
            <v>#REF!</v>
          </cell>
          <cell r="D125" t="e">
            <v>#REF!</v>
          </cell>
          <cell r="F125" t="e">
            <v>#REF!</v>
          </cell>
          <cell r="H125" t="e">
            <v>#REF!</v>
          </cell>
          <cell r="I125" t="e">
            <v>#REF!</v>
          </cell>
          <cell r="K125" t="e">
            <v>#REF!</v>
          </cell>
        </row>
        <row r="126">
          <cell r="B126">
            <v>115</v>
          </cell>
          <cell r="C126" t="e">
            <v>#REF!</v>
          </cell>
          <cell r="D126" t="e">
            <v>#REF!</v>
          </cell>
          <cell r="F126" t="e">
            <v>#REF!</v>
          </cell>
          <cell r="H126" t="e">
            <v>#REF!</v>
          </cell>
          <cell r="I126" t="e">
            <v>#REF!</v>
          </cell>
          <cell r="K126" t="e">
            <v>#REF!</v>
          </cell>
        </row>
        <row r="127">
          <cell r="B127">
            <v>116</v>
          </cell>
          <cell r="C127" t="e">
            <v>#REF!</v>
          </cell>
          <cell r="D127" t="e">
            <v>#REF!</v>
          </cell>
          <cell r="F127" t="e">
            <v>#REF!</v>
          </cell>
          <cell r="H127" t="e">
            <v>#REF!</v>
          </cell>
          <cell r="I127" t="e">
            <v>#REF!</v>
          </cell>
          <cell r="K127" t="e">
            <v>#REF!</v>
          </cell>
        </row>
        <row r="128">
          <cell r="B128">
            <v>117</v>
          </cell>
          <cell r="C128" t="e">
            <v>#REF!</v>
          </cell>
          <cell r="D128" t="e">
            <v>#REF!</v>
          </cell>
          <cell r="F128" t="e">
            <v>#REF!</v>
          </cell>
          <cell r="H128" t="e">
            <v>#REF!</v>
          </cell>
          <cell r="I128" t="e">
            <v>#REF!</v>
          </cell>
          <cell r="K128" t="e">
            <v>#REF!</v>
          </cell>
        </row>
        <row r="129">
          <cell r="B129">
            <v>118</v>
          </cell>
          <cell r="C129" t="e">
            <v>#REF!</v>
          </cell>
          <cell r="D129" t="e">
            <v>#REF!</v>
          </cell>
          <cell r="F129" t="e">
            <v>#REF!</v>
          </cell>
          <cell r="H129" t="e">
            <v>#REF!</v>
          </cell>
          <cell r="I129" t="e">
            <v>#REF!</v>
          </cell>
          <cell r="K129" t="e">
            <v>#REF!</v>
          </cell>
        </row>
        <row r="130">
          <cell r="B130">
            <v>119</v>
          </cell>
          <cell r="C130" t="e">
            <v>#REF!</v>
          </cell>
          <cell r="D130" t="e">
            <v>#REF!</v>
          </cell>
          <cell r="F130" t="e">
            <v>#REF!</v>
          </cell>
          <cell r="H130" t="e">
            <v>#REF!</v>
          </cell>
          <cell r="I130" t="e">
            <v>#REF!</v>
          </cell>
          <cell r="K130" t="e">
            <v>#REF!</v>
          </cell>
        </row>
        <row r="131">
          <cell r="B131">
            <v>120</v>
          </cell>
          <cell r="C131" t="e">
            <v>#REF!</v>
          </cell>
          <cell r="D131" t="e">
            <v>#REF!</v>
          </cell>
          <cell r="F131" t="e">
            <v>#REF!</v>
          </cell>
          <cell r="H131" t="e">
            <v>#REF!</v>
          </cell>
          <cell r="I131" t="e">
            <v>#REF!</v>
          </cell>
          <cell r="K131" t="e">
            <v>#REF!</v>
          </cell>
        </row>
        <row r="132">
          <cell r="B132">
            <v>121</v>
          </cell>
          <cell r="C132" t="e">
            <v>#REF!</v>
          </cell>
          <cell r="D132" t="e">
            <v>#REF!</v>
          </cell>
          <cell r="F132" t="e">
            <v>#REF!</v>
          </cell>
          <cell r="H132" t="e">
            <v>#REF!</v>
          </cell>
          <cell r="I132" t="e">
            <v>#REF!</v>
          </cell>
          <cell r="K132" t="e">
            <v>#REF!</v>
          </cell>
        </row>
        <row r="133">
          <cell r="B133">
            <v>122</v>
          </cell>
          <cell r="C133" t="e">
            <v>#REF!</v>
          </cell>
          <cell r="D133" t="e">
            <v>#REF!</v>
          </cell>
          <cell r="F133" t="e">
            <v>#REF!</v>
          </cell>
          <cell r="H133" t="e">
            <v>#REF!</v>
          </cell>
          <cell r="I133" t="e">
            <v>#REF!</v>
          </cell>
          <cell r="K133" t="e">
            <v>#REF!</v>
          </cell>
        </row>
        <row r="134">
          <cell r="B134">
            <v>123</v>
          </cell>
          <cell r="C134" t="e">
            <v>#REF!</v>
          </cell>
          <cell r="D134" t="e">
            <v>#REF!</v>
          </cell>
          <cell r="F134" t="e">
            <v>#REF!</v>
          </cell>
          <cell r="H134" t="e">
            <v>#REF!</v>
          </cell>
          <cell r="I134" t="e">
            <v>#REF!</v>
          </cell>
          <cell r="K134" t="e">
            <v>#REF!</v>
          </cell>
        </row>
        <row r="135">
          <cell r="B135">
            <v>124</v>
          </cell>
          <cell r="C135" t="e">
            <v>#REF!</v>
          </cell>
          <cell r="D135" t="e">
            <v>#REF!</v>
          </cell>
          <cell r="F135" t="e">
            <v>#REF!</v>
          </cell>
          <cell r="H135" t="e">
            <v>#REF!</v>
          </cell>
          <cell r="I135" t="e">
            <v>#REF!</v>
          </cell>
          <cell r="K135" t="e">
            <v>#REF!</v>
          </cell>
        </row>
        <row r="136">
          <cell r="B136">
            <v>125</v>
          </cell>
          <cell r="C136" t="e">
            <v>#REF!</v>
          </cell>
          <cell r="D136" t="e">
            <v>#REF!</v>
          </cell>
          <cell r="F136" t="e">
            <v>#REF!</v>
          </cell>
          <cell r="H136" t="e">
            <v>#REF!</v>
          </cell>
          <cell r="I136" t="e">
            <v>#REF!</v>
          </cell>
          <cell r="K136" t="e">
            <v>#REF!</v>
          </cell>
        </row>
        <row r="137">
          <cell r="B137">
            <v>126</v>
          </cell>
          <cell r="C137" t="e">
            <v>#REF!</v>
          </cell>
          <cell r="D137" t="e">
            <v>#REF!</v>
          </cell>
          <cell r="F137" t="e">
            <v>#REF!</v>
          </cell>
          <cell r="H137" t="e">
            <v>#REF!</v>
          </cell>
          <cell r="I137" t="e">
            <v>#REF!</v>
          </cell>
          <cell r="K137" t="e">
            <v>#REF!</v>
          </cell>
        </row>
        <row r="138">
          <cell r="B138">
            <v>127</v>
          </cell>
          <cell r="C138" t="e">
            <v>#REF!</v>
          </cell>
          <cell r="D138" t="e">
            <v>#REF!</v>
          </cell>
          <cell r="F138" t="e">
            <v>#REF!</v>
          </cell>
          <cell r="H138" t="e">
            <v>#REF!</v>
          </cell>
          <cell r="I138" t="e">
            <v>#REF!</v>
          </cell>
          <cell r="K138" t="e">
            <v>#REF!</v>
          </cell>
        </row>
        <row r="139">
          <cell r="B139">
            <v>128</v>
          </cell>
          <cell r="C139" t="e">
            <v>#REF!</v>
          </cell>
          <cell r="D139" t="e">
            <v>#REF!</v>
          </cell>
          <cell r="F139" t="e">
            <v>#REF!</v>
          </cell>
          <cell r="H139" t="e">
            <v>#REF!</v>
          </cell>
          <cell r="I139" t="e">
            <v>#REF!</v>
          </cell>
          <cell r="K139" t="e">
            <v>#REF!</v>
          </cell>
        </row>
        <row r="140">
          <cell r="B140">
            <v>129</v>
          </cell>
          <cell r="C140" t="e">
            <v>#REF!</v>
          </cell>
          <cell r="D140" t="e">
            <v>#REF!</v>
          </cell>
          <cell r="F140" t="e">
            <v>#REF!</v>
          </cell>
          <cell r="H140" t="e">
            <v>#REF!</v>
          </cell>
          <cell r="I140" t="e">
            <v>#REF!</v>
          </cell>
          <cell r="K140" t="e">
            <v>#REF!</v>
          </cell>
        </row>
        <row r="141">
          <cell r="B141">
            <v>130</v>
          </cell>
          <cell r="C141" t="e">
            <v>#REF!</v>
          </cell>
          <cell r="D141" t="e">
            <v>#REF!</v>
          </cell>
          <cell r="F141" t="e">
            <v>#REF!</v>
          </cell>
          <cell r="H141" t="e">
            <v>#REF!</v>
          </cell>
          <cell r="I141" t="e">
            <v>#REF!</v>
          </cell>
          <cell r="K141" t="e">
            <v>#REF!</v>
          </cell>
        </row>
        <row r="142">
          <cell r="B142">
            <v>131</v>
          </cell>
          <cell r="C142" t="e">
            <v>#REF!</v>
          </cell>
          <cell r="D142" t="e">
            <v>#REF!</v>
          </cell>
          <cell r="F142" t="e">
            <v>#REF!</v>
          </cell>
          <cell r="H142" t="e">
            <v>#REF!</v>
          </cell>
          <cell r="I142" t="e">
            <v>#REF!</v>
          </cell>
          <cell r="K142" t="e">
            <v>#REF!</v>
          </cell>
        </row>
        <row r="143">
          <cell r="B143">
            <v>132</v>
          </cell>
          <cell r="C143" t="e">
            <v>#REF!</v>
          </cell>
          <cell r="D143" t="e">
            <v>#REF!</v>
          </cell>
          <cell r="F143" t="e">
            <v>#REF!</v>
          </cell>
          <cell r="H143" t="e">
            <v>#REF!</v>
          </cell>
          <cell r="I143" t="e">
            <v>#REF!</v>
          </cell>
          <cell r="K143" t="e">
            <v>#REF!</v>
          </cell>
        </row>
        <row r="144">
          <cell r="B144">
            <v>133</v>
          </cell>
          <cell r="C144" t="e">
            <v>#REF!</v>
          </cell>
          <cell r="D144" t="e">
            <v>#REF!</v>
          </cell>
          <cell r="F144" t="e">
            <v>#REF!</v>
          </cell>
          <cell r="H144" t="e">
            <v>#REF!</v>
          </cell>
          <cell r="I144" t="e">
            <v>#REF!</v>
          </cell>
          <cell r="K144" t="e">
            <v>#REF!</v>
          </cell>
        </row>
        <row r="145">
          <cell r="B145">
            <v>134</v>
          </cell>
          <cell r="C145" t="e">
            <v>#REF!</v>
          </cell>
          <cell r="D145" t="e">
            <v>#REF!</v>
          </cell>
          <cell r="F145" t="e">
            <v>#REF!</v>
          </cell>
          <cell r="H145" t="e">
            <v>#REF!</v>
          </cell>
          <cell r="I145" t="e">
            <v>#REF!</v>
          </cell>
          <cell r="K145" t="e">
            <v>#REF!</v>
          </cell>
        </row>
        <row r="146">
          <cell r="B146">
            <v>135</v>
          </cell>
          <cell r="C146" t="e">
            <v>#REF!</v>
          </cell>
          <cell r="D146" t="e">
            <v>#REF!</v>
          </cell>
          <cell r="F146" t="e">
            <v>#REF!</v>
          </cell>
          <cell r="H146" t="e">
            <v>#REF!</v>
          </cell>
          <cell r="I146" t="e">
            <v>#REF!</v>
          </cell>
          <cell r="K146" t="e">
            <v>#REF!</v>
          </cell>
        </row>
        <row r="147">
          <cell r="B147">
            <v>136</v>
          </cell>
          <cell r="C147" t="e">
            <v>#REF!</v>
          </cell>
          <cell r="D147" t="e">
            <v>#REF!</v>
          </cell>
          <cell r="F147" t="e">
            <v>#REF!</v>
          </cell>
          <cell r="H147" t="e">
            <v>#REF!</v>
          </cell>
          <cell r="I147" t="e">
            <v>#REF!</v>
          </cell>
          <cell r="K147" t="e">
            <v>#REF!</v>
          </cell>
        </row>
        <row r="148">
          <cell r="B148">
            <v>137</v>
          </cell>
          <cell r="C148" t="e">
            <v>#REF!</v>
          </cell>
          <cell r="D148" t="e">
            <v>#REF!</v>
          </cell>
          <cell r="F148" t="e">
            <v>#REF!</v>
          </cell>
          <cell r="H148" t="e">
            <v>#REF!</v>
          </cell>
          <cell r="I148" t="e">
            <v>#REF!</v>
          </cell>
          <cell r="K148" t="e">
            <v>#REF!</v>
          </cell>
        </row>
        <row r="149">
          <cell r="B149">
            <v>138</v>
          </cell>
          <cell r="C149" t="e">
            <v>#REF!</v>
          </cell>
          <cell r="D149" t="e">
            <v>#REF!</v>
          </cell>
          <cell r="F149" t="e">
            <v>#REF!</v>
          </cell>
          <cell r="H149" t="e">
            <v>#REF!</v>
          </cell>
          <cell r="I149" t="e">
            <v>#REF!</v>
          </cell>
          <cell r="K149" t="e">
            <v>#REF!</v>
          </cell>
        </row>
        <row r="150">
          <cell r="B150">
            <v>139</v>
          </cell>
          <cell r="C150" t="e">
            <v>#REF!</v>
          </cell>
          <cell r="D150" t="e">
            <v>#REF!</v>
          </cell>
          <cell r="F150" t="e">
            <v>#REF!</v>
          </cell>
          <cell r="H150" t="e">
            <v>#REF!</v>
          </cell>
          <cell r="I150" t="e">
            <v>#REF!</v>
          </cell>
          <cell r="K150" t="e">
            <v>#REF!</v>
          </cell>
        </row>
        <row r="151">
          <cell r="B151">
            <v>140</v>
          </cell>
          <cell r="C151" t="e">
            <v>#REF!</v>
          </cell>
          <cell r="D151" t="e">
            <v>#REF!</v>
          </cell>
          <cell r="F151" t="e">
            <v>#REF!</v>
          </cell>
          <cell r="H151" t="e">
            <v>#REF!</v>
          </cell>
          <cell r="I151" t="e">
            <v>#REF!</v>
          </cell>
          <cell r="K151" t="e">
            <v>#REF!</v>
          </cell>
        </row>
        <row r="152">
          <cell r="B152">
            <v>141</v>
          </cell>
          <cell r="C152" t="e">
            <v>#REF!</v>
          </cell>
          <cell r="D152" t="e">
            <v>#REF!</v>
          </cell>
          <cell r="F152" t="e">
            <v>#REF!</v>
          </cell>
          <cell r="H152" t="e">
            <v>#REF!</v>
          </cell>
          <cell r="I152" t="e">
            <v>#REF!</v>
          </cell>
          <cell r="K152" t="e">
            <v>#REF!</v>
          </cell>
        </row>
        <row r="153">
          <cell r="B153">
            <v>142</v>
          </cell>
          <cell r="C153" t="e">
            <v>#REF!</v>
          </cell>
          <cell r="D153" t="e">
            <v>#REF!</v>
          </cell>
          <cell r="F153" t="e">
            <v>#REF!</v>
          </cell>
          <cell r="H153" t="e">
            <v>#REF!</v>
          </cell>
          <cell r="I153" t="e">
            <v>#REF!</v>
          </cell>
          <cell r="K153" t="e">
            <v>#REF!</v>
          </cell>
        </row>
        <row r="154">
          <cell r="B154">
            <v>143</v>
          </cell>
          <cell r="C154" t="e">
            <v>#REF!</v>
          </cell>
          <cell r="D154" t="e">
            <v>#REF!</v>
          </cell>
          <cell r="F154" t="e">
            <v>#REF!</v>
          </cell>
          <cell r="H154" t="e">
            <v>#REF!</v>
          </cell>
          <cell r="I154" t="e">
            <v>#REF!</v>
          </cell>
          <cell r="K154" t="e">
            <v>#REF!</v>
          </cell>
        </row>
        <row r="155">
          <cell r="B155">
            <v>144</v>
          </cell>
          <cell r="C155" t="e">
            <v>#REF!</v>
          </cell>
          <cell r="D155" t="e">
            <v>#REF!</v>
          </cell>
          <cell r="F155" t="e">
            <v>#REF!</v>
          </cell>
          <cell r="H155" t="e">
            <v>#REF!</v>
          </cell>
          <cell r="I155" t="e">
            <v>#REF!</v>
          </cell>
          <cell r="K155" t="e">
            <v>#REF!</v>
          </cell>
        </row>
        <row r="156">
          <cell r="B156">
            <v>145</v>
          </cell>
          <cell r="C156" t="e">
            <v>#REF!</v>
          </cell>
          <cell r="D156" t="e">
            <v>#REF!</v>
          </cell>
          <cell r="F156" t="e">
            <v>#REF!</v>
          </cell>
          <cell r="H156" t="e">
            <v>#REF!</v>
          </cell>
          <cell r="I156" t="e">
            <v>#REF!</v>
          </cell>
          <cell r="K156" t="e">
            <v>#REF!</v>
          </cell>
        </row>
        <row r="157">
          <cell r="B157">
            <v>146</v>
          </cell>
          <cell r="C157" t="e">
            <v>#REF!</v>
          </cell>
          <cell r="D157" t="e">
            <v>#REF!</v>
          </cell>
          <cell r="F157" t="e">
            <v>#REF!</v>
          </cell>
          <cell r="H157" t="e">
            <v>#REF!</v>
          </cell>
          <cell r="I157" t="e">
            <v>#REF!</v>
          </cell>
          <cell r="K157" t="e">
            <v>#REF!</v>
          </cell>
        </row>
        <row r="158">
          <cell r="B158">
            <v>147</v>
          </cell>
          <cell r="C158" t="e">
            <v>#REF!</v>
          </cell>
          <cell r="D158" t="e">
            <v>#REF!</v>
          </cell>
          <cell r="F158" t="e">
            <v>#REF!</v>
          </cell>
          <cell r="H158" t="e">
            <v>#REF!</v>
          </cell>
          <cell r="I158" t="e">
            <v>#REF!</v>
          </cell>
          <cell r="K158" t="e">
            <v>#REF!</v>
          </cell>
        </row>
        <row r="159">
          <cell r="B159">
            <v>148</v>
          </cell>
          <cell r="C159" t="e">
            <v>#REF!</v>
          </cell>
          <cell r="D159" t="e">
            <v>#REF!</v>
          </cell>
          <cell r="F159" t="e">
            <v>#REF!</v>
          </cell>
          <cell r="H159" t="e">
            <v>#REF!</v>
          </cell>
          <cell r="I159" t="e">
            <v>#REF!</v>
          </cell>
          <cell r="K159" t="e">
            <v>#REF!</v>
          </cell>
        </row>
        <row r="160">
          <cell r="B160">
            <v>149</v>
          </cell>
          <cell r="C160" t="e">
            <v>#REF!</v>
          </cell>
          <cell r="D160" t="e">
            <v>#REF!</v>
          </cell>
          <cell r="F160" t="e">
            <v>#REF!</v>
          </cell>
          <cell r="H160" t="e">
            <v>#REF!</v>
          </cell>
          <cell r="I160" t="e">
            <v>#REF!</v>
          </cell>
          <cell r="K160" t="e">
            <v>#REF!</v>
          </cell>
        </row>
        <row r="161">
          <cell r="B161">
            <v>150</v>
          </cell>
          <cell r="C161" t="e">
            <v>#REF!</v>
          </cell>
          <cell r="D161" t="e">
            <v>#REF!</v>
          </cell>
          <cell r="F161" t="e">
            <v>#REF!</v>
          </cell>
          <cell r="H161" t="e">
            <v>#REF!</v>
          </cell>
          <cell r="I161" t="e">
            <v>#REF!</v>
          </cell>
          <cell r="K161" t="e">
            <v>#REF!</v>
          </cell>
        </row>
        <row r="162">
          <cell r="B162">
            <v>151</v>
          </cell>
          <cell r="C162" t="e">
            <v>#REF!</v>
          </cell>
          <cell r="D162" t="e">
            <v>#REF!</v>
          </cell>
          <cell r="F162" t="e">
            <v>#REF!</v>
          </cell>
          <cell r="H162" t="e">
            <v>#REF!</v>
          </cell>
          <cell r="I162" t="e">
            <v>#REF!</v>
          </cell>
          <cell r="K162" t="e">
            <v>#REF!</v>
          </cell>
        </row>
        <row r="163">
          <cell r="B163">
            <v>152</v>
          </cell>
          <cell r="C163" t="e">
            <v>#REF!</v>
          </cell>
          <cell r="D163" t="e">
            <v>#REF!</v>
          </cell>
          <cell r="F163" t="e">
            <v>#REF!</v>
          </cell>
          <cell r="H163" t="e">
            <v>#REF!</v>
          </cell>
          <cell r="I163" t="e">
            <v>#REF!</v>
          </cell>
          <cell r="K163" t="e">
            <v>#REF!</v>
          </cell>
        </row>
        <row r="164">
          <cell r="B164">
            <v>153</v>
          </cell>
          <cell r="C164" t="e">
            <v>#REF!</v>
          </cell>
          <cell r="D164" t="e">
            <v>#REF!</v>
          </cell>
          <cell r="F164" t="e">
            <v>#REF!</v>
          </cell>
          <cell r="H164" t="e">
            <v>#REF!</v>
          </cell>
          <cell r="I164" t="e">
            <v>#REF!</v>
          </cell>
          <cell r="K164" t="e">
            <v>#REF!</v>
          </cell>
        </row>
        <row r="165">
          <cell r="B165">
            <v>154</v>
          </cell>
          <cell r="D165">
            <v>38552</v>
          </cell>
          <cell r="F165" t="str">
            <v>Biaya Transportasi &amp; Konsumsi Pemuda Pancasila Dalam Rangka Acara Deklarasi Pasangan Calon Walikota &amp; Wakil Walikota Samarinda (Drs. H. Achmad Amins, MM. &amp; H. Syaharie Ja'ang, SH. M.Si.) Periode 2005 - 2010.</v>
          </cell>
          <cell r="H165" t="e">
            <v>#REF!</v>
          </cell>
          <cell r="I165" t="str">
            <v>H. Mulyadi</v>
          </cell>
          <cell r="K165">
            <v>3000000</v>
          </cell>
        </row>
        <row r="166">
          <cell r="B166">
            <v>155</v>
          </cell>
          <cell r="D166">
            <v>38552</v>
          </cell>
          <cell r="F166" t="str">
            <v>Biaya Transportasi &amp; Konsumsi Warga Pasar Segiri Dalam Rangka Acara Deklarasi Pasangan Calon Walikota &amp; Wakil Walikota Samarinda (Drs. H. Achmad Amins, MM. &amp; H. Syaharie Ja'ang, SH. M.Si.) Periode 2005 - 2010.</v>
          </cell>
          <cell r="H166" t="str">
            <v># Satu Juta Rupiah #</v>
          </cell>
          <cell r="I166" t="str">
            <v>H. Usman</v>
          </cell>
          <cell r="K166">
            <v>1000000</v>
          </cell>
        </row>
        <row r="167">
          <cell r="B167">
            <v>156</v>
          </cell>
          <cell r="D167">
            <v>38552</v>
          </cell>
          <cell r="F167" t="str">
            <v>Biaya Transportasi &amp; Konsumsi Warga Pasar Segiri Dalam Rangka Acara Deklarasi Pasangan Calon Walikota &amp; Wakil Walikota Samarinda (Drs. H. Achmad Amins, MM. &amp; H. Syaharie Ja'ang, SH. M.Si.) Periode 2005 - 2010.</v>
          </cell>
          <cell r="H167" t="str">
            <v># Satu Juta Rupiah #</v>
          </cell>
          <cell r="I167" t="str">
            <v>H. Baso</v>
          </cell>
          <cell r="K167">
            <v>1000000</v>
          </cell>
        </row>
        <row r="168">
          <cell r="B168">
            <v>157</v>
          </cell>
          <cell r="D168">
            <v>38552</v>
          </cell>
          <cell r="F168" t="str">
            <v>Biaya Transportasi &amp; Konsumsi Bidang Olah Raga Dalam Rangka Acara Deklarasi Pasangan Calon Walikota &amp; Wakil Walikota Samarinda (Drs. H. Achmad Amins, MM. &amp; H. Syaharie Ja'ang, SH. M.Si.) Periode 2005 - 2010.</v>
          </cell>
          <cell r="H168" t="str">
            <v># Dua Juta Rupiah #</v>
          </cell>
          <cell r="I168" t="str">
            <v>Ahmad Subhan</v>
          </cell>
          <cell r="K168">
            <v>2000000</v>
          </cell>
        </row>
        <row r="169">
          <cell r="B169">
            <v>158</v>
          </cell>
          <cell r="D169">
            <v>38552</v>
          </cell>
          <cell r="F169" t="str">
            <v>Biaya Transportasi &amp; Konsumsi IPDP Dalam Rangka Acara Deklarasi Pasangan Calon Walikota &amp; Wakil Walikota Samarinda (Drs. H. Achmad Amins, MM. &amp; H. Syaharie Ja'ang, SH. M.Si.) Periode 2005 - 2010.</v>
          </cell>
          <cell r="H169" t="str">
            <v># Satu Juta Rupiah #</v>
          </cell>
          <cell r="I169" t="str">
            <v>Awang Ardiansyah</v>
          </cell>
          <cell r="K169">
            <v>1000000</v>
          </cell>
        </row>
        <row r="170">
          <cell r="B170">
            <v>159</v>
          </cell>
          <cell r="D170">
            <v>38552</v>
          </cell>
          <cell r="F170" t="str">
            <v>Biaya Transportasi &amp; Konsumsi Buruh Pelabuhan Dalam Rangka Acara Deklarasi Pasangan Calon Walikota &amp; Wakil Walikota Samarinda (Drs. H. Achmad Amins, MM. &amp; H. Syaharie Ja'ang, SH. M.Si.) Periode 2005 - 2010.</v>
          </cell>
          <cell r="H170" t="str">
            <v># Satu Juta Rupiah #</v>
          </cell>
          <cell r="I170" t="str">
            <v>Iskandar Jengi</v>
          </cell>
          <cell r="K170">
            <v>1000000</v>
          </cell>
        </row>
        <row r="171">
          <cell r="B171">
            <v>160</v>
          </cell>
          <cell r="D171">
            <v>38552</v>
          </cell>
          <cell r="F171" t="str">
            <v>Biaya Transportasi &amp; Konsumsi Kukus Pemuda Dalam Rangka Acara Deklarasi Pasangan Calon Walikota &amp; Wakil Walikota Samarinda (Drs. H. Achmad Amins, MM. &amp; H. Syaharie Ja'ang, SH. M.Si.) Periode 2005 - 2010.</v>
          </cell>
          <cell r="H171" t="str">
            <v># Tiga Juta Rupiah #</v>
          </cell>
          <cell r="I171" t="str">
            <v>H. Jawad Siradjuddin</v>
          </cell>
          <cell r="K171">
            <v>3000000</v>
          </cell>
        </row>
        <row r="172">
          <cell r="B172">
            <v>161</v>
          </cell>
          <cell r="D172">
            <v>38552</v>
          </cell>
          <cell r="F172" t="str">
            <v>Biaya Transportasi &amp; Konsumsi Unsur PPM Dalam Rangka Acara Deklarasi Pasangan Calon Walikota &amp; Wakil Walikota Samarinda (Drs. H. Achmad Amins, MM. &amp; H. Syaharie Ja'ang, SH. M.Si.) Periode 2005 - 2010.</v>
          </cell>
          <cell r="H172" t="str">
            <v># Satu Juta Tiga Ratus Ribu Rupiah #</v>
          </cell>
          <cell r="I172" t="str">
            <v>Hasyim</v>
          </cell>
          <cell r="K172">
            <v>1300000</v>
          </cell>
        </row>
        <row r="173">
          <cell r="B173">
            <v>162</v>
          </cell>
          <cell r="D173">
            <v>38552</v>
          </cell>
          <cell r="F173" t="str">
            <v>Biaya Transportasi &amp; Konsumsi Paguyuban Jaranan Dalam Rangka Acara Deklarasi Pasangan Calon Walikota &amp; Wakil Walikota Samarinda (Drs. H. Achmad Amins, MM. &amp; H. Syaharie Ja'ang, SH. M.Si.) Periode 2005 - 2010.</v>
          </cell>
          <cell r="H173" t="str">
            <v># Dua Puluh Dua Juta Rupiah #</v>
          </cell>
          <cell r="I173" t="str">
            <v>Budi Suyanto</v>
          </cell>
          <cell r="K173">
            <v>22000000</v>
          </cell>
        </row>
        <row r="174">
          <cell r="B174">
            <v>163</v>
          </cell>
          <cell r="D174">
            <v>38552</v>
          </cell>
          <cell r="F174" t="str">
            <v>Biaya Transportasi &amp; Konsumsi Mahasiswa Dalam Rangka Acara Deklarasi Pasangan Calon Walikota &amp; Wakil Walikota Samarinda (Drs. H. Achmad Amins, MM. &amp; H. Syaharie Ja'ang, SH. M.Si.) Periode 2005 - 2010.</v>
          </cell>
          <cell r="H174" t="str">
            <v># Dua Juta Rupiah #</v>
          </cell>
          <cell r="I174" t="str">
            <v>W a h y u d i</v>
          </cell>
          <cell r="K174">
            <v>2000000</v>
          </cell>
        </row>
        <row r="175">
          <cell r="B175">
            <v>164</v>
          </cell>
          <cell r="D175">
            <v>38552</v>
          </cell>
          <cell r="F175" t="str">
            <v>Biaya Transportasi &amp; Konsumsi Warga Gang KNPI Dalam Rangka Acara Deklarasi Pasangan Calon Walikota &amp; Wakil Walikota Samarinda (Drs. H. Achmad Amins, MM. &amp; H. Syaharie Ja'ang, SH. M.Si.) Periode 2005 - 2010.</v>
          </cell>
          <cell r="H175" t="str">
            <v># Lima Ratus Ribu Rupiah #</v>
          </cell>
          <cell r="I175" t="str">
            <v>B u h e r a</v>
          </cell>
          <cell r="K175">
            <v>500000</v>
          </cell>
        </row>
        <row r="176">
          <cell r="B176">
            <v>165</v>
          </cell>
          <cell r="D176">
            <v>38549</v>
          </cell>
          <cell r="F176" t="str">
            <v>Biaya Transportasi &amp; Konsumsi Partai Pendukung (PKPI) Dalam Rangka Acara Deklarasi Pasangan Calon Walikota &amp; Wakil Walikota Samarinda (Drs. H. Achmad Amins, MM. &amp; H. Syaharie Ja'ang, SH. M.Si.) Periode 2005 - 2010.</v>
          </cell>
          <cell r="H176" t="str">
            <v># Dua Juta Rupiah #</v>
          </cell>
          <cell r="I176" t="str">
            <v>Sugeng Muchdar</v>
          </cell>
          <cell r="K176">
            <v>2000000</v>
          </cell>
        </row>
        <row r="177">
          <cell r="B177">
            <v>166</v>
          </cell>
          <cell r="D177">
            <v>38549</v>
          </cell>
          <cell r="F177" t="str">
            <v>Biaya Transportasi &amp; Konsumsi Partai Pendukung (PBSD) Dalam Rangka Acara Deklarasi Pasangan Calon Walikota &amp; Wakil Walikota Samarinda (Drs. H. Achmad Amins, MM. &amp; H. Syaharie Ja'ang, SH. M.Si.) Periode 2005 - 2010.</v>
          </cell>
          <cell r="H177" t="str">
            <v># Dua Juta Rupiah #</v>
          </cell>
          <cell r="I177" t="str">
            <v>H.M. Hasby Ibrahim</v>
          </cell>
          <cell r="K177">
            <v>2000000</v>
          </cell>
        </row>
        <row r="178">
          <cell r="B178">
            <v>167</v>
          </cell>
          <cell r="D178">
            <v>38549</v>
          </cell>
          <cell r="F178" t="str">
            <v>Biaya Transportasi &amp; Konsumsi Partai Pendukung (PKB) Dalam Rangka Acara Deklarasi Pasangan Calon Walikota &amp; Wakil Walikota Samarinda (Drs. H. Achmad Amins, MM. &amp; H. Syaharie Ja'ang, SH. M.Si.) Periode 2005 - 2010.</v>
          </cell>
          <cell r="H178" t="str">
            <v># Dua Juta Rupiah #</v>
          </cell>
          <cell r="I178" t="str">
            <v>Drs. H. Hasan Basri</v>
          </cell>
          <cell r="K178">
            <v>2000000</v>
          </cell>
        </row>
        <row r="179">
          <cell r="B179">
            <v>168</v>
          </cell>
          <cell r="D179">
            <v>38549</v>
          </cell>
          <cell r="F179" t="str">
            <v>Biaya Transportasi &amp; Konsumsi Partai Pendukung (PPDK) Dalam Rangka Acara Deklarasi Pasangan Calon Walikota &amp; Wakil Walikota Samarinda (Drs. H. Achmad Amins, MM. &amp; H. Syaharie Ja'ang, SH. M.Si.) Periode 2005 - 2010.</v>
          </cell>
          <cell r="H179" t="str">
            <v># Dua Juta Rupiah #</v>
          </cell>
          <cell r="I179" t="str">
            <v>H. Jawad Siradjuddin</v>
          </cell>
          <cell r="K179">
            <v>2000000</v>
          </cell>
        </row>
        <row r="180">
          <cell r="B180">
            <v>169</v>
          </cell>
          <cell r="D180">
            <v>38549</v>
          </cell>
          <cell r="F180" t="str">
            <v>Biaya Transportasi &amp; Konsumsi Partai Pendukung (Partai Patriot) Dalam Rangka Acara Deklarasi Pasangan Calon Walikota &amp; Wakil Walikota Samarinda (Drs. H. Achmad Amins, MM. &amp; H. Syaharie Ja'ang, SH. M.Si.) Periode 2005 - 2010.</v>
          </cell>
          <cell r="H180" t="str">
            <v># Dua Juta Rupiah #</v>
          </cell>
          <cell r="I180" t="str">
            <v>H. Mulyadi</v>
          </cell>
          <cell r="K180">
            <v>2000000</v>
          </cell>
        </row>
        <row r="181">
          <cell r="B181">
            <v>170</v>
          </cell>
          <cell r="D181">
            <v>38549</v>
          </cell>
          <cell r="F181" t="str">
            <v>Biaya Transportasi &amp; Konsumsi Partai Pendukung (Partai Pelopor) Dalam Rangka Acara Deklarasi Pasangan Calon Walikota &amp; Wakil Walikota Samarinda (Drs. H. Achmad Amins, MM. &amp; H. Syaharie Ja'ang, SH. M.Si.) Periode 2005 - 2010.</v>
          </cell>
          <cell r="H181" t="str">
            <v># Dua Juta Rupiah #</v>
          </cell>
          <cell r="I181" t="str">
            <v>Bambang Sutikno</v>
          </cell>
          <cell r="K181">
            <v>2000000</v>
          </cell>
        </row>
        <row r="182">
          <cell r="B182">
            <v>171</v>
          </cell>
          <cell r="D182">
            <v>38549</v>
          </cell>
          <cell r="F182" t="str">
            <v>Biaya Transportasi &amp; Konsumsi Partai Pendukung (PIB) Dalam Rangka Acara Deklarasi Pasangan Calon Walikota &amp; Wakil Walikota Samarinda (Drs. H. Achmad Amins, MM. &amp; H. Syaharie Ja'ang, SH. M.Si.) Periode 2005 - 2010.</v>
          </cell>
          <cell r="H182" t="str">
            <v># Dua Juta Rupiah #</v>
          </cell>
          <cell r="I182" t="str">
            <v>Jumansyah Berok, SH.</v>
          </cell>
          <cell r="K182">
            <v>2000000</v>
          </cell>
        </row>
        <row r="183">
          <cell r="B183">
            <v>172</v>
          </cell>
          <cell r="D183">
            <v>38549</v>
          </cell>
          <cell r="F183" t="str">
            <v>Biaya Transportasi &amp; Konsumsi Partai Pendukung (PNIM) Dalam Rangka Acara Deklarasi Pasangan Calon Walikota &amp; Wakil Walikota Samarinda (Drs. H. Achmad Amins, MM. &amp; H. Syaharie Ja'ang, SH. M.Si.) Periode 2005 - 2010.</v>
          </cell>
          <cell r="H183" t="str">
            <v># Dua Juta Rupiah #</v>
          </cell>
          <cell r="I183" t="str">
            <v>A. Mahmud</v>
          </cell>
          <cell r="K183">
            <v>2000000</v>
          </cell>
        </row>
        <row r="184">
          <cell r="B184">
            <v>173</v>
          </cell>
          <cell r="D184">
            <v>38549</v>
          </cell>
          <cell r="F184" t="str">
            <v>Biaya Transportasi &amp; Konsumsi Partai Pendukung (PPP) Dalam Rangka Acara Deklarasi Pasangan Calon Walikota &amp; Wakil Walikota Samarinda (Drs. H. Achmad Amins, MM. &amp; H. Syaharie Ja'ang, SH. M.Si.) Periode 2005 - 2010.</v>
          </cell>
          <cell r="H184" t="str">
            <v># Dua Juta Rupiah #</v>
          </cell>
          <cell r="I184" t="str">
            <v>H. Jawad Siradjuddin</v>
          </cell>
          <cell r="K184">
            <v>2000000</v>
          </cell>
        </row>
        <row r="185">
          <cell r="B185">
            <v>174</v>
          </cell>
          <cell r="D185">
            <v>38549</v>
          </cell>
          <cell r="F185" t="str">
            <v>Biaya Transportasi &amp; Konsumsi Partai Pendukung (PAN) Dalam Rangka Acara Deklarasi Pasangan Calon Walikota &amp; Wakil Walikota Samarinda (Drs. H. Achmad Amins, MM. &amp; H. Syaharie Ja'ang, SH. M.Si.) Periode 2005 - 2010.</v>
          </cell>
          <cell r="H185" t="str">
            <v># Dua Juta Rupiah #</v>
          </cell>
          <cell r="I185" t="str">
            <v>H. Jawad Siradjuddin</v>
          </cell>
          <cell r="K185">
            <v>2000000</v>
          </cell>
        </row>
        <row r="186">
          <cell r="B186">
            <v>175</v>
          </cell>
          <cell r="D186">
            <v>38549</v>
          </cell>
          <cell r="F186" t="str">
            <v>Biaya Transportasi &amp; Konsumsi Partai Golkar Kecamatan Sungai Kunjang Dalam Rangka Acara Deklarasi Pasangan Calon Walikota &amp; Wakil Walikota Samarinda (Drs. H. Achmad Amins, MM. &amp; H. Syaharie Ja'ang, SH. M.Si.) Periode 2005 - 2010.</v>
          </cell>
          <cell r="H186" t="str">
            <v># Tiga Juta Rupiah #</v>
          </cell>
          <cell r="I186" t="str">
            <v>Syamsudin Karim</v>
          </cell>
          <cell r="K186">
            <v>3000000</v>
          </cell>
        </row>
        <row r="187">
          <cell r="B187">
            <v>176</v>
          </cell>
          <cell r="D187">
            <v>38549</v>
          </cell>
          <cell r="F187" t="str">
            <v>Biaya Transportasi &amp; Konsumsi Partai Golkar Kecamatan Palaran Dalam Rangka Acara Deklarasi Pasangan Calon Walikota &amp; Wakil Walikota Samarinda (Drs. H. Achmad Amins, MM. &amp; H. Syaharie Ja'ang, SH. M.Si.) Periode 2005 - 2010.</v>
          </cell>
          <cell r="H187" t="str">
            <v># Tiga Juta Rupiah #</v>
          </cell>
          <cell r="I187" t="str">
            <v>Akhmad Juniadi, S.Ag.</v>
          </cell>
          <cell r="K187">
            <v>3000000</v>
          </cell>
        </row>
        <row r="188">
          <cell r="B188">
            <v>177</v>
          </cell>
          <cell r="D188">
            <v>38549</v>
          </cell>
          <cell r="F188" t="str">
            <v>Biaya Transportasi &amp; Konsumsi Partai Golkar Kecamatan Samarinda Ilir Dalam Rangka Acara Deklarasi Pasangan Calon Walikota &amp; Wakil Walikota Samarinda (Drs. H. Achmad Amins, MM. &amp; H. Syaharie Ja'ang, SH. M.Si.) Periode 2005 - 2010.</v>
          </cell>
          <cell r="H188" t="str">
            <v># Tiga Juta Rupiah #</v>
          </cell>
          <cell r="I188" t="str">
            <v>HA. Bertha Salam, SE.</v>
          </cell>
          <cell r="K188">
            <v>3000000</v>
          </cell>
        </row>
        <row r="189">
          <cell r="B189">
            <v>178</v>
          </cell>
          <cell r="D189">
            <v>38549</v>
          </cell>
          <cell r="F189" t="str">
            <v>Biaya Transportasi &amp; Konsumsi Partai Golkar Kecamatan Samarinda Utara Dalam Rangka Acara Deklarasi Pasangan Calon Walikota &amp; Wakil Walikota Samarinda (Drs. H. Achmad Amins, MM. &amp; H. Syaharie Ja'ang, SH. M.Si.) Periode 2005 - 2010.</v>
          </cell>
          <cell r="H189" t="str">
            <v># Tiga Juta Rupiah #</v>
          </cell>
          <cell r="I189" t="str">
            <v>Alif Turiadi, SE.</v>
          </cell>
          <cell r="K189">
            <v>3000000</v>
          </cell>
        </row>
        <row r="190">
          <cell r="B190">
            <v>179</v>
          </cell>
          <cell r="D190">
            <v>38549</v>
          </cell>
          <cell r="F190" t="str">
            <v>Biaya Transportasi &amp; Konsumsi Partai Golkar Kecamatan Samarinda Sebarang Dalam Rangka Acara Deklarasi Pasangan Calon Walikota &amp; Wakil Walikota Samarinda (Drs. H. Achmad Amins, MM. &amp; H. Syaharie Ja'ang, SH. M.Si.) Periode 2005 - 2010.</v>
          </cell>
          <cell r="H190" t="str">
            <v># Tiga Juta Rupiah #</v>
          </cell>
          <cell r="I190" t="str">
            <v>Jafar Abdul Gafar</v>
          </cell>
          <cell r="K190">
            <v>3000000</v>
          </cell>
        </row>
        <row r="191">
          <cell r="B191">
            <v>180</v>
          </cell>
          <cell r="D191">
            <v>38549</v>
          </cell>
          <cell r="F191" t="str">
            <v>Biaya Transportasi &amp; Konsumsi Partai Golkar Kecamatan Samarinda Ulu Dalam Rangka Acara Deklarasi Pasangan Calon Walikota &amp; Wakil Walikota Samarinda (Drs. H. Achmad Amins, MM. &amp; H. Syaharie Ja'ang, SH. M.Si.) Periode 2005 - 2010.</v>
          </cell>
          <cell r="H191" t="str">
            <v># Tiga Juta Rupiah #</v>
          </cell>
          <cell r="I191" t="str">
            <v>H. Mashari, R.</v>
          </cell>
          <cell r="K191">
            <v>3000000</v>
          </cell>
        </row>
        <row r="192">
          <cell r="B192">
            <v>181</v>
          </cell>
          <cell r="D192">
            <v>38549</v>
          </cell>
          <cell r="F192" t="str">
            <v>Biaya Transportasi &amp; Konsumsi Lintas Partai Kecamatan Samarinda Seberang Dalam Rangka Acara Deklarasi Pasangan Calon Walikota &amp; Wakil Walikota Samarinda (Drs. H. Achmad Amins, MM. &amp; H. Syaharie Ja'ang, SH. M.Si.) Periode 2005 - 2010.</v>
          </cell>
          <cell r="H192" t="str">
            <v># Lima Juta Rupiah #</v>
          </cell>
          <cell r="I192" t="str">
            <v>Budi Irawan</v>
          </cell>
          <cell r="K192">
            <v>5000000</v>
          </cell>
        </row>
        <row r="193">
          <cell r="B193">
            <v>182</v>
          </cell>
          <cell r="D193">
            <v>38549</v>
          </cell>
          <cell r="F193" t="str">
            <v>Biaya Transportasi &amp; Konsumsi Lintas Partai Kecamatan Samarinda Ulu Dalam Rangka Acara Deklarasi Pasangan Calon Walikota &amp; Wakil Walikota Samarinda (Drs. H. Achmad Amins, MM. &amp; H. Syaharie Ja'ang, SH. M.Si.) Periode 2005 - 2010.</v>
          </cell>
          <cell r="H193" t="str">
            <v># Lima Juta Rupiah #</v>
          </cell>
          <cell r="I193" t="str">
            <v>Fahruddian</v>
          </cell>
          <cell r="K193">
            <v>5000000</v>
          </cell>
        </row>
        <row r="194">
          <cell r="B194">
            <v>183</v>
          </cell>
          <cell r="D194">
            <v>38549</v>
          </cell>
          <cell r="F194" t="str">
            <v>Biaya Transportasi &amp; Konsumsi Lintas Partai Kecamatan Palaran Dalam Rangka Acara Deklarasi Pasangan Calon Walikota &amp; Wakil Walikota Samarinda (Drs. H. Achmad Amins, MM. &amp; H. Syaharie Ja'ang, SH. M.Si.) Periode 2005 - 2010.</v>
          </cell>
          <cell r="H194" t="str">
            <v># Lima Juta Rupiah #</v>
          </cell>
          <cell r="I194" t="str">
            <v>Andi Rani</v>
          </cell>
          <cell r="K194">
            <v>5000000</v>
          </cell>
        </row>
        <row r="195">
          <cell r="B195">
            <v>184</v>
          </cell>
          <cell r="D195">
            <v>38549</v>
          </cell>
          <cell r="F195" t="str">
            <v>Biaya Transportasi &amp; Konsumsi Lintas Partai Kecamatan Samarinda Utara Dalam Rangka Acara Deklarasi Pasangan Calon Walikota &amp; Wakil Walikota Samarinda (Drs. H. Achmad Amins, MM. &amp; H. Syaharie Ja'ang, SH. M.Si.) Periode 2005 - 2010.</v>
          </cell>
          <cell r="H195" t="str">
            <v># Lima Juta Rupiah #</v>
          </cell>
          <cell r="I195" t="str">
            <v>H. Achmad</v>
          </cell>
          <cell r="K195">
            <v>5000000</v>
          </cell>
        </row>
        <row r="196">
          <cell r="B196">
            <v>185</v>
          </cell>
          <cell r="D196">
            <v>38549</v>
          </cell>
          <cell r="F196" t="str">
            <v>Biaya Transportasi &amp; Konsumsi Lintas Partai Kecamatan Sungai Kunjang Dalam Rangka Acara Deklarasi Pasangan Calon Walikota &amp; Wakil Walikota Samarinda (Drs. H. Achmad Amins, MM. &amp; H. Syaharie Ja'ang, SH. M.Si.) Periode 2005 - 2010.</v>
          </cell>
          <cell r="H196" t="str">
            <v># Sepuluh Juta Rupiah #</v>
          </cell>
          <cell r="I196" t="str">
            <v>Sutiani</v>
          </cell>
          <cell r="K196">
            <v>10000000</v>
          </cell>
        </row>
        <row r="197">
          <cell r="B197">
            <v>186</v>
          </cell>
          <cell r="D197">
            <v>38549</v>
          </cell>
          <cell r="F197" t="str">
            <v>Biaya Transportasi &amp; Konsumsi Lintas Partai Kecamatan Samarinda Ilir Dalam Rangka Acara Deklarasi Pasangan Calon Walikota &amp; Wakil Walikota Samarinda (Drs. H. Achmad Amins, MM. &amp; H. Syaharie Ja'ang, SH. M.Si.) Periode 2005 - 2010.</v>
          </cell>
          <cell r="H197" t="str">
            <v># Sepuluh Juta Rupiah #</v>
          </cell>
          <cell r="I197" t="str">
            <v>H. Haris, Mt.</v>
          </cell>
          <cell r="K197">
            <v>10000000</v>
          </cell>
        </row>
        <row r="198">
          <cell r="B198">
            <v>187</v>
          </cell>
        </row>
        <row r="199">
          <cell r="B199">
            <v>188</v>
          </cell>
        </row>
        <row r="200">
          <cell r="B200">
            <v>189</v>
          </cell>
        </row>
        <row r="201">
          <cell r="B201">
            <v>190</v>
          </cell>
        </row>
        <row r="202">
          <cell r="B202">
            <v>191</v>
          </cell>
        </row>
        <row r="203">
          <cell r="B203">
            <v>192</v>
          </cell>
        </row>
        <row r="204">
          <cell r="B204">
            <v>193</v>
          </cell>
        </row>
        <row r="205">
          <cell r="B205">
            <v>194</v>
          </cell>
        </row>
        <row r="206">
          <cell r="B206">
            <v>195</v>
          </cell>
        </row>
        <row r="207">
          <cell r="B207">
            <v>196</v>
          </cell>
        </row>
        <row r="208">
          <cell r="B208">
            <v>197</v>
          </cell>
        </row>
        <row r="209">
          <cell r="B209">
            <v>198</v>
          </cell>
        </row>
        <row r="210">
          <cell r="B210">
            <v>199</v>
          </cell>
        </row>
        <row r="211">
          <cell r="B211">
            <v>200</v>
          </cell>
        </row>
        <row r="212">
          <cell r="B212">
            <v>201</v>
          </cell>
        </row>
        <row r="213">
          <cell r="B213">
            <v>202</v>
          </cell>
        </row>
        <row r="214">
          <cell r="B214">
            <v>203</v>
          </cell>
        </row>
        <row r="215">
          <cell r="B215">
            <v>204</v>
          </cell>
        </row>
        <row r="216">
          <cell r="B216">
            <v>205</v>
          </cell>
        </row>
        <row r="217">
          <cell r="B217">
            <v>206</v>
          </cell>
        </row>
        <row r="218">
          <cell r="B218">
            <v>207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refreshError="1"/>
      <sheetData sheetId="36"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WTPNR-TL (3)"/>
      <sheetName val="KWTPNR-TL (2)"/>
      <sheetName val="KWITANSI"/>
      <sheetName val="BUKU KAS UMUM"/>
      <sheetName val="TPB (5)"/>
      <sheetName val="TPB (4)"/>
      <sheetName val="L-4"/>
      <sheetName val="TPB (3)"/>
      <sheetName val="TTB-BLK"/>
      <sheetName val="BB-PGDK"/>
      <sheetName val="KWTPNR-BLK"/>
      <sheetName val="KWTPNR-TL"/>
      <sheetName val="TPB-BLK"/>
      <sheetName val="BKK-BLK"/>
      <sheetName val="BKM-BLK"/>
      <sheetName val="TPB-LG"/>
      <sheetName val="TTB-LG"/>
      <sheetName val="BKK-LG"/>
      <sheetName val="BKM-LG"/>
      <sheetName val="TPB-TL"/>
      <sheetName val="TTB-TL"/>
      <sheetName val="BKK-TL"/>
      <sheetName val="BKM-TL"/>
      <sheetName val="TPB (2)"/>
      <sheetName val="TPB"/>
      <sheetName val="BB-PNDK"/>
      <sheetName val="BB-SDK"/>
      <sheetName val="BUKU BANK"/>
      <sheetName val="BUKU KAS"/>
      <sheetName val="ACC"/>
      <sheetName val="DAPUR"/>
      <sheetName val="TTB"/>
      <sheetName val="BKM"/>
      <sheetName val="BKK"/>
      <sheetName val="LP-PNR"/>
      <sheetName val="Sheet2"/>
      <sheetName val="Sheet3"/>
    </sheetNames>
    <sheetDataSet>
      <sheetData sheetId="0" refreshError="1"/>
      <sheetData sheetId="1" refreshError="1"/>
      <sheetData sheetId="2" refreshError="1"/>
      <sheetData sheetId="3">
        <row r="12">
          <cell r="B12">
            <v>1</v>
          </cell>
          <cell r="D12">
            <v>38598</v>
          </cell>
          <cell r="F12" t="str">
            <v>Biaya Transportasi &amp; Konsumsi Relawan Lio Eude Dalam Rangka Kampanye Pasangan Calon Walikota &amp; Wakil Walikota Samarinda (Drs. H. Achmad Amins, MM. &amp; H. Syaharie Ja'ang, SH. M.Si.) Periode 2005 - 2010. Gor Segiri Tanggal 4 September 2005.</v>
          </cell>
          <cell r="H12" t="str">
            <v># Delapan Ratus Ribu Rupiah #</v>
          </cell>
          <cell r="I12" t="str">
            <v>Lorensius</v>
          </cell>
          <cell r="K12">
            <v>800000</v>
          </cell>
        </row>
        <row r="13">
          <cell r="B13">
            <v>2</v>
          </cell>
          <cell r="D13">
            <v>38598</v>
          </cell>
          <cell r="F13" t="str">
            <v>Biaya Transportasi &amp; Konsumsi Relawan Gang Tanjung Dalam Rangka Kampanye Pasangan Calon Walikota &amp; Wakil Walikota Samarinda (Drs. H. Achmad Amins, MM. &amp; H. Syaharie Ja'ang, SH. M.Si.) Periode 2005 - 2010. Gor Segiri Tanggal 4 September 2005.</v>
          </cell>
          <cell r="H13" t="str">
            <v># Delapan Ratus Ribu Rupiah #</v>
          </cell>
          <cell r="I13" t="str">
            <v>Edy Hatmoko</v>
          </cell>
          <cell r="K13">
            <v>800000</v>
          </cell>
        </row>
        <row r="14">
          <cell r="B14">
            <v>3</v>
          </cell>
          <cell r="D14">
            <v>38598</v>
          </cell>
          <cell r="F14" t="str">
            <v>Biaya Transportasi &amp; Konsumsi Relawan PPS Dalam Rangka Kampanye Pasangan Calon Walikota &amp; Wakil Walikota Samarinda (Drs. H. Achmad Amins, MM. &amp; H. Syaharie Ja'ang, SH. M.Si.) Periode 2005 - 2010. Gor Segiri Tanggal 4 September 2005.</v>
          </cell>
          <cell r="H14" t="str">
            <v># Dua Juta Rupiah #</v>
          </cell>
          <cell r="I14" t="str">
            <v>Andi Agus</v>
          </cell>
          <cell r="K14">
            <v>2000000</v>
          </cell>
        </row>
        <row r="15">
          <cell r="B15">
            <v>4</v>
          </cell>
          <cell r="D15">
            <v>38598</v>
          </cell>
          <cell r="F15" t="str">
            <v>Biaya Transportasi &amp; Konsumsi Relawan Remaja Dalam Rangka Kampanye Pasangan Calon Walikota &amp; Wakil Walikota Samarinda (Drs. H. Achmad Amins, MM. &amp; H. Syaharie Ja'ang, SH. M.Si.) Periode 2005 - 2010. Gor Segiri Tanggal 4 September 2005.</v>
          </cell>
          <cell r="H15" t="str">
            <v># Empat Juta Rupiah #</v>
          </cell>
          <cell r="I15" t="str">
            <v>Ardiansyah</v>
          </cell>
          <cell r="K15">
            <v>4000000</v>
          </cell>
        </row>
        <row r="16">
          <cell r="B16">
            <v>5</v>
          </cell>
          <cell r="D16">
            <v>38598</v>
          </cell>
          <cell r="F16" t="str">
            <v>Biaya Transportasi &amp; Konsumsi Relawan IKKD Dalam Rangka Kampanye Pasangan Calon Walikota &amp; Wakil Walikota Samarinda (Drs. H. Achmad Amins, MM. &amp; H. Syaharie Ja'ang, SH. M.Si.) Periode 2005 - 2010. Gor Segiri Tanggal 4 September 2005.</v>
          </cell>
          <cell r="H16" t="str">
            <v># Dua Juta Rupiah #</v>
          </cell>
          <cell r="I16" t="str">
            <v>Darsipah</v>
          </cell>
          <cell r="K16">
            <v>2000000</v>
          </cell>
        </row>
        <row r="17">
          <cell r="B17">
            <v>6</v>
          </cell>
          <cell r="D17">
            <v>38598</v>
          </cell>
          <cell r="F17" t="str">
            <v>Biaya Transportasi &amp; Konsumsi Relawan Buton Dalam Rangka Kampanye Pasangan Calon Walikota &amp; Wakil Walikota Samarinda (Drs. H. Achmad Amins, MM. &amp; H. Syaharie Ja'ang, SH. M.Si.) Periode 2005 - 2010. Gor Segiri Tanggal 4 September 2005.</v>
          </cell>
          <cell r="H17" t="str">
            <v># Dua Juta Rupiah #</v>
          </cell>
          <cell r="I17" t="str">
            <v>Fikri</v>
          </cell>
          <cell r="K17">
            <v>2000000</v>
          </cell>
        </row>
        <row r="18">
          <cell r="B18">
            <v>7</v>
          </cell>
          <cell r="D18">
            <v>38598</v>
          </cell>
          <cell r="F18" t="str">
            <v>Biaya Transportasi &amp; Konsumsi Relawan Madura Dalam Rangka Kampanye Pasangan Calon Walikota &amp; Wakil Walikota Samarinda (Drs. H. Achmad Amins, MM. &amp; H. Syaharie Ja'ang, SH. M.Si.) Periode 2005 - 2010. Gor Segiri Tanggal 4 September 2005.</v>
          </cell>
          <cell r="H18" t="str">
            <v># Dua Juta Rupiah #</v>
          </cell>
          <cell r="I18" t="str">
            <v>Heri</v>
          </cell>
          <cell r="K18">
            <v>2000000</v>
          </cell>
        </row>
        <row r="19">
          <cell r="B19">
            <v>8</v>
          </cell>
          <cell r="D19">
            <v>38598</v>
          </cell>
          <cell r="F19" t="str">
            <v>Biaya Transportasi &amp; Konsumsi Relawan Buruh Dalam Rangka Kampanye Pasangan Calon Walikota &amp; Wakil Walikota Samarinda (Drs. H. Achmad Amins, MM. &amp; H. Syaharie Ja'ang, SH. M.Si.) Periode 2005 - 2010. Gor Segiri Tanggal 4 September 2005.</v>
          </cell>
          <cell r="H19" t="str">
            <v># Dua Juta Rupiah #</v>
          </cell>
          <cell r="I19" t="str">
            <v>Supardi</v>
          </cell>
          <cell r="K19">
            <v>2000000</v>
          </cell>
        </row>
        <row r="20">
          <cell r="B20">
            <v>9</v>
          </cell>
          <cell r="D20">
            <v>38598</v>
          </cell>
          <cell r="F20" t="str">
            <v>Biaya Transportasi &amp; Konsumsi Relawan PARAS Dalam Rangka Kampanye Pasangan Calon Walikota &amp; Wakil Walikota Samarinda (Drs. H. Achmad Amins, MM. &amp; H. Syaharie Ja'ang, SH. M.Si.) Periode 2005 - 2010. Gor Segiri Tanggal 4 September 2005.</v>
          </cell>
          <cell r="H20" t="str">
            <v># Dua Juta Rupiah #</v>
          </cell>
          <cell r="I20" t="str">
            <v>Mansah</v>
          </cell>
          <cell r="K20">
            <v>2000000</v>
          </cell>
        </row>
        <row r="21">
          <cell r="B21">
            <v>10</v>
          </cell>
          <cell r="D21">
            <v>38598</v>
          </cell>
          <cell r="F21" t="str">
            <v>Biaya Transportasi &amp; Konsumsi Relawan Remaja Dalam Rangka Kampanye Pasangan Calon Walikota &amp; Wakil Walikota Samarinda (Drs. H. Achmad Amins, MM. &amp; H. Syaharie Ja'ang, SH. M.Si.) Periode 2005 - 2010. Lapangan Bola Makroman Tanggal 5 September 2005.</v>
          </cell>
          <cell r="H21" t="str">
            <v># Empat Juta Rupiah #</v>
          </cell>
          <cell r="I21" t="str">
            <v>Ardiansyah</v>
          </cell>
          <cell r="K21">
            <v>4000000</v>
          </cell>
        </row>
        <row r="22">
          <cell r="B22">
            <v>11</v>
          </cell>
          <cell r="D22">
            <v>38598</v>
          </cell>
          <cell r="F22" t="str">
            <v>Biaya Transportasi &amp; Konsumsi Relawan IKKD Dalam Rangka Kampanye Pasangan Calon Walikota &amp; Wakil Walikota Samarinda (Drs. H. Achmad Amins, MM. &amp; H. Syaharie Ja'ang, SH. M.Si.) Periode 2005 - 2010. Lapangan Bola Makroman Tanggal 5 September 2005.</v>
          </cell>
          <cell r="H22" t="str">
            <v># Dua Juta Rupiah #</v>
          </cell>
          <cell r="I22" t="str">
            <v>Darsipah</v>
          </cell>
          <cell r="K22">
            <v>2000000</v>
          </cell>
        </row>
        <row r="23">
          <cell r="B23">
            <v>12</v>
          </cell>
          <cell r="D23">
            <v>38598</v>
          </cell>
          <cell r="F23" t="str">
            <v>Biaya Transportasi &amp; Konsumsi Relawan Buton Dalam Rangka Kampanye Pasangan Calon Walikota &amp; Wakil Walikota Samarinda (Drs. H. Achmad Amins, MM. &amp; H. Syaharie Ja'ang, SH. M.Si.) Periode 2005 - 2010. Lapangan Bola Makroman Tanggal 5 September 2005.</v>
          </cell>
          <cell r="H23" t="str">
            <v># Dua Juta Rupiah #</v>
          </cell>
          <cell r="I23" t="str">
            <v>Fikri</v>
          </cell>
          <cell r="K23">
            <v>2000000</v>
          </cell>
        </row>
        <row r="24">
          <cell r="B24">
            <v>13</v>
          </cell>
          <cell r="D24">
            <v>38598</v>
          </cell>
          <cell r="F24" t="str">
            <v>Biaya Transportasi &amp; Konsumsi Relawan Buruh Dalam Rangka Kampanye Pasangan Calon Walikota &amp; Wakil Walikota Samarinda (Drs. H. Achmad Amins, MM. &amp; H. Syaharie Ja'ang, SH. M.Si.) Periode 2005 - 2010. Lapangan Bola Makroman Tanggal 5 September 2005.</v>
          </cell>
          <cell r="H24" t="str">
            <v># Dua Juta Rupiah #</v>
          </cell>
          <cell r="I24" t="str">
            <v>Supardi</v>
          </cell>
          <cell r="K24">
            <v>2000000</v>
          </cell>
        </row>
        <row r="25">
          <cell r="B25">
            <v>14</v>
          </cell>
          <cell r="D25">
            <v>38598</v>
          </cell>
          <cell r="F25" t="str">
            <v>Biaya Transportasi &amp; Konsumsi Relawan Karang Taruna Dalam Rangka Kampanye Pasangan Calon Walikota &amp; Wakil Walikota Samarinda (Drs. H. Achmad Amins, MM. &amp; H. Syaharie Ja'ang, SH. M.Si.) Periode 2005 - 2010. Lapangan Bola Makroman Tanggal 5 September 2005.</v>
          </cell>
          <cell r="H25" t="str">
            <v># Dua Juta Rupiah #</v>
          </cell>
          <cell r="I25" t="str">
            <v>Ediansyah</v>
          </cell>
          <cell r="K25">
            <v>2000000</v>
          </cell>
        </row>
        <row r="26">
          <cell r="B26">
            <v>15</v>
          </cell>
          <cell r="D26">
            <v>38598</v>
          </cell>
          <cell r="F26" t="str">
            <v>Biaya Transportasi &amp; Konsumsi Relawan Petani Dalam Rangka Kampanye Pasangan Calon Walikota &amp; Wakil Walikota Samarinda (Drs. H. Achmad Amins, MM. &amp; H. Syaharie Ja'ang, SH. M.Si.) Periode 2005 - 2010. Lapangan Bola Makroman Tanggal 5 September 2005.</v>
          </cell>
          <cell r="H26" t="str">
            <v># Dua Juta Rupiah #</v>
          </cell>
          <cell r="I26" t="str">
            <v>A. Azhari</v>
          </cell>
          <cell r="K26">
            <v>2000000</v>
          </cell>
        </row>
        <row r="27">
          <cell r="B27">
            <v>16</v>
          </cell>
          <cell r="D27">
            <v>38598</v>
          </cell>
          <cell r="F27" t="str">
            <v>Biaya Transportasi &amp; Konsumsi Relawan 56 Dalam Rangka Kampanye Pasangan Calon Walikota &amp; Wakil Walikota Samarinda (Drs. H. Achmad Amins, MM. &amp; H. Syaharie Ja'ang, SH. M.Si.) Periode 2005 - 2010. Lapangan Bola Makroman Tanggal 5 September 2005.</v>
          </cell>
          <cell r="H27" t="str">
            <v># Empat Juta Rupiah #</v>
          </cell>
          <cell r="I27" t="str">
            <v>Wahyu</v>
          </cell>
          <cell r="K27">
            <v>4000000</v>
          </cell>
        </row>
        <row r="28">
          <cell r="B28">
            <v>17</v>
          </cell>
          <cell r="D28">
            <v>38598</v>
          </cell>
          <cell r="F28" t="str">
            <v>Biaya Transportasi &amp; Konsumsi Relawan Gama Dalam Rangka Kampanye Pasangan Calon Walikota &amp; Wakil Walikota Samarinda (Drs. H. Achmad Amins, MM. &amp; H. Syaharie Ja'ang, SH. M.Si.) Periode 2005 - 2010. Lapangan Bola Makroman Tanggal 5 September 2005.</v>
          </cell>
          <cell r="H28" t="str">
            <v># Dua Juta Rupiah #</v>
          </cell>
          <cell r="I28" t="str">
            <v>H. Hermansyah</v>
          </cell>
          <cell r="K28">
            <v>2000000</v>
          </cell>
        </row>
        <row r="29">
          <cell r="B29">
            <v>18</v>
          </cell>
          <cell r="D29">
            <v>38598</v>
          </cell>
          <cell r="F29" t="str">
            <v>Biaya Transportasi &amp; Konsumsi Relawan Ojek Dalam Rangka Kampanye Pasangan Calon Walikota &amp; Wakil Walikota Samarinda (Drs. H. Achmad Amins, MM. &amp; H. Syaharie Ja'ang, SH. M.Si.) Periode 2005 - 2010. Lapangan Bola Makroman Tanggal 5 September 2005.</v>
          </cell>
          <cell r="H29" t="str">
            <v># Dua Juta Rupiah #</v>
          </cell>
          <cell r="I29" t="str">
            <v>M. Hatta</v>
          </cell>
          <cell r="K29">
            <v>2000000</v>
          </cell>
        </row>
        <row r="30">
          <cell r="B30">
            <v>19</v>
          </cell>
          <cell r="D30">
            <v>38598</v>
          </cell>
          <cell r="F30" t="str">
            <v>Biaya Transportasi &amp; Konsumsi Relawan Taksi Dalam Rangka Kampanye Pasangan Calon Walikota &amp; Wakil Walikota Samarinda (Drs. H. Achmad Amins, MM. &amp; H. Syaharie Ja'ang, SH. M.Si.) Periode 2005 - 2010. Lapangan Bola Makroman Tanggal 5 September 2005.</v>
          </cell>
          <cell r="H30" t="str">
            <v># Satu Juta Rupiah #</v>
          </cell>
          <cell r="I30" t="str">
            <v>Sulaiman</v>
          </cell>
          <cell r="K30">
            <v>1000000</v>
          </cell>
        </row>
        <row r="31">
          <cell r="B31">
            <v>20</v>
          </cell>
          <cell r="D31">
            <v>38598</v>
          </cell>
          <cell r="F31" t="str">
            <v>Biaya Transportasi &amp; Konsumsi Lintas Partai Pendukung (PPP) Dalam Rangka Kampanye Pasangan Calon Walikota &amp; Wakil Walikota Samarinda (Drs. H. Achmad Amins, MM. &amp; H. Syaharie Ja'ang, SH. M.Si.) Periode 2005 - 2010. Lapangan Bola Makroman Tanggal 5 Septembe</v>
          </cell>
          <cell r="H31" t="str">
            <v># Empat Belas Juta Rupiah #</v>
          </cell>
          <cell r="I31" t="str">
            <v>H. Didik Sugiarto</v>
          </cell>
          <cell r="K31">
            <v>14000000</v>
          </cell>
        </row>
        <row r="32">
          <cell r="B32">
            <v>21</v>
          </cell>
          <cell r="D32">
            <v>38598</v>
          </cell>
          <cell r="F32" t="str">
            <v>Biaya Transportasi &amp; Konsumsi Lintas Partai Pendukung (PAN) Dalam Rangka Kampanye Pasangan Calon Walikota &amp; Wakil Walikota Samarinda (Drs. H. Achmad Amins, MM. &amp; H. Syaharie Ja'ang, SH. M.Si.) Periode 2005 - 2010. Lapangan Bola Makroman Tanggal 5 Septembe</v>
          </cell>
          <cell r="H32" t="str">
            <v># Empat Belas Juta Rupiah #</v>
          </cell>
          <cell r="I32" t="str">
            <v>H. Hadi Hartono</v>
          </cell>
          <cell r="K32">
            <v>14000000</v>
          </cell>
        </row>
        <row r="33">
          <cell r="B33">
            <v>22</v>
          </cell>
          <cell r="D33">
            <v>38598</v>
          </cell>
          <cell r="F33" t="str">
            <v>Biaya Transportasi &amp; Konsumsi Lintas Partai Pendukung (Partai Partiot) Dalam Rangka Kampanye Pasangan Calon Walikota &amp; Wakil Walikota Samarinda (Drs. H. Achmad Amins, MM. &amp; H. Syaharie Ja'ang, SH. M.Si.) Periode 2005 - 2010. Lapangan Bola Makroman Tanggal</v>
          </cell>
          <cell r="H33" t="str">
            <v># Empat Belas Juta Rupiah #</v>
          </cell>
          <cell r="I33" t="str">
            <v>H. Mulyadi</v>
          </cell>
          <cell r="K33">
            <v>14000000</v>
          </cell>
        </row>
        <row r="34">
          <cell r="B34">
            <v>23</v>
          </cell>
          <cell r="D34">
            <v>38598</v>
          </cell>
          <cell r="F34" t="str">
            <v>Biaya Transportasi &amp; Konsumsi Lintas Partai Pendukung (PDK) Dalam Rangka Kampanye Pasangan Calon Walikota &amp; Wakil Walikota Samarinda (Drs. H. Achmad Amins, MM. &amp; H. Syaharie Ja'ang, SH. M.Si.) Periode 2005 - 2010. Lapangan Bola Makroman Tanggal 5 Septembe</v>
          </cell>
          <cell r="H34" t="str">
            <v># Sepuluh Juta Rupiah #</v>
          </cell>
          <cell r="I34" t="str">
            <v>HA. Jawad Siradjuddin</v>
          </cell>
          <cell r="K34">
            <v>10000000</v>
          </cell>
        </row>
        <row r="35">
          <cell r="B35">
            <v>24</v>
          </cell>
          <cell r="D35">
            <v>38598</v>
          </cell>
          <cell r="F35" t="str">
            <v>Biaya Transportasi &amp; Konsumsi Lintas Partai Pendukung (Partai Pelopor) Dalam Rangka Kampanye Pasangan Calon Walikota &amp; Wakil Walikota Samarinda (Drs. H. Achmad Amins, MM. &amp; H. Syaharie Ja'ang, SH. M.Si.) Periode 2005 - 2010. Lapangan Bola Makroman Tanggal</v>
          </cell>
          <cell r="H35" t="str">
            <v># Enam Juta Rupiah #</v>
          </cell>
          <cell r="I35" t="str">
            <v>Bambang S.</v>
          </cell>
          <cell r="K35">
            <v>6000000</v>
          </cell>
        </row>
        <row r="36">
          <cell r="B36">
            <v>25</v>
          </cell>
          <cell r="D36">
            <v>38598</v>
          </cell>
          <cell r="F36" t="str">
            <v>Biaya Transportasi &amp; Konsumsi Lintas Partai Pendukung (PKB) Dalam Rangka Kampanye Pasangan Calon Walikota &amp; Wakil Walikota Samarinda (Drs. H. Achmad Amins, MM. &amp; H. Syaharie Ja'ang, SH. M.Si.) Periode 2005 - 2010. Lapangan Bola Makroman Tanggal 5 Septembe</v>
          </cell>
          <cell r="H36" t="str">
            <v># Delapan Juta Rupiah #</v>
          </cell>
          <cell r="I36" t="str">
            <v>HM. Asyari Hasan</v>
          </cell>
          <cell r="K36">
            <v>8000000</v>
          </cell>
        </row>
        <row r="37">
          <cell r="B37">
            <v>26</v>
          </cell>
          <cell r="D37">
            <v>38598</v>
          </cell>
          <cell r="F37" t="str">
            <v>Biaya Transportasi &amp; Konsumsi Lintas Partai Pendukung (PKPI) Dalam Rangka Kampanye Pasangan Calon Walikota &amp; Wakil Walikota Samarinda (Drs. H. Achmad Amins, MM. &amp; H. Syaharie Ja'ang, SH. M.Si.) Periode 2005 - 2010. Lapangan Bola Makroman Tanggal 5 Septemb</v>
          </cell>
          <cell r="H37" t="str">
            <v># Enam Juta Rupiah #</v>
          </cell>
          <cell r="I37" t="str">
            <v>Andi Mahmud</v>
          </cell>
          <cell r="K37">
            <v>6000000</v>
          </cell>
        </row>
        <row r="38">
          <cell r="B38">
            <v>27</v>
          </cell>
          <cell r="D38">
            <v>38598</v>
          </cell>
          <cell r="F38" t="str">
            <v>Biaya Transportasi &amp; Konsumsi Lintas Partai Pendukung (PBSD) Dalam Rangka Kampanye Pasangan Calon Walikota &amp; Wakil Walikota Samarinda (Drs. H. Achmad Amins, MM. &amp; H. Syaharie Ja'ang, SH. M.Si.) Periode 2005 - 2010. Lapangan Bola Makroman Tanggal 5 Septemb</v>
          </cell>
          <cell r="H38" t="str">
            <v># Enam Juta Rupiah #</v>
          </cell>
          <cell r="I38" t="str">
            <v>H. Muhammad Hasbi Ibrohim, SH</v>
          </cell>
          <cell r="K38">
            <v>6000000</v>
          </cell>
        </row>
        <row r="39">
          <cell r="B39">
            <v>28</v>
          </cell>
          <cell r="D39">
            <v>38598</v>
          </cell>
          <cell r="F39" t="str">
            <v>Biaya Transportasi &amp; Konsumsi Lintas Partai Pendukung (PIB) Dalam Rangka Kampanye Pasangan Calon Walikota &amp; Wakil Walikota Samarinda (Drs. H. Achmad Amins, MM. &amp; H. Syaharie Ja'ang, SH. M.Si.) Periode 2005 - 2010. Lapangan Bola Makroman Tanggal 5 Septembe</v>
          </cell>
          <cell r="H39" t="str">
            <v># Enam Juta Rupiah #</v>
          </cell>
          <cell r="I39" t="str">
            <v>Effendy</v>
          </cell>
          <cell r="K39">
            <v>6000000</v>
          </cell>
        </row>
        <row r="40">
          <cell r="B40">
            <v>29</v>
          </cell>
          <cell r="D40">
            <v>38598</v>
          </cell>
          <cell r="F40" t="str">
            <v>Biaya Transportasi &amp; Konsumsi Lintas Partai Pendukung (PPP) Dalam Rangka Kampanye Pasangan Calon Walikota &amp; Wakil Walikota Samarinda (Drs. H. Achmad Amins, MM. &amp; H. Syaharie Ja'ang, SH. M.Si.) Periode 2005 - 2010. Gor Segiri Tanggal 4 September 2005.</v>
          </cell>
          <cell r="H40" t="str">
            <v># Empat Belas Juta Rupiah #</v>
          </cell>
          <cell r="I40" t="str">
            <v>H. Didik Sugiarto</v>
          </cell>
          <cell r="K40">
            <v>14000000</v>
          </cell>
        </row>
        <row r="41">
          <cell r="B41">
            <v>30</v>
          </cell>
          <cell r="D41">
            <v>38598</v>
          </cell>
          <cell r="F41" t="str">
            <v>Biaya Transportasi &amp; Konsumsi Lintas Partai Pendukung (PAN) Dalam Rangka Kampanye Pasangan Calon Walikota &amp; Wakil Walikota Samarinda (Drs. H. Achmad Amins, MM. &amp; H. Syaharie Ja'ang, SH. M.Si.) Periode 2005 - 2010. Gor Segiri Tanggal 4 September 2005.</v>
          </cell>
          <cell r="H41" t="str">
            <v># Empat Belas Juta Rupiah #</v>
          </cell>
          <cell r="I41" t="str">
            <v>H. Hadi Hartono</v>
          </cell>
          <cell r="K41">
            <v>14000000</v>
          </cell>
        </row>
        <row r="42">
          <cell r="B42">
            <v>31</v>
          </cell>
          <cell r="D42">
            <v>38598</v>
          </cell>
          <cell r="F42" t="str">
            <v>Biaya Transportasi &amp; Konsumsi Lintas Partai Pendukung (Partai Partiot) Dalam Rangka Kampanye Pasangan Calon Walikota &amp; Wakil Walikota Samarinda (Drs. H. Achmad Amins, MM. &amp; H. Syaharie Ja'ang, SH. M.Si.) Periode 2005 - 2010. Gor Segiri Tanggal 4 September</v>
          </cell>
          <cell r="H42" t="str">
            <v># Empat Belas Juta Rupiah #</v>
          </cell>
          <cell r="I42" t="str">
            <v>H. Mulyadi</v>
          </cell>
          <cell r="K42">
            <v>14000000</v>
          </cell>
        </row>
        <row r="43">
          <cell r="B43">
            <v>32</v>
          </cell>
          <cell r="D43">
            <v>38598</v>
          </cell>
          <cell r="F43" t="str">
            <v>Biaya Transportasi &amp; Konsumsi Lintas Partai Pendukung (PDK) Dalam Rangka Kampanye Pasangan Calon Walikota &amp; Wakil Walikota Samarinda (Drs. H. Achmad Amins, MM. &amp; H. Syaharie Ja'ang, SH. M.Si.) Periode 2005 - 2010. Gor Segiri Tanggal 4 September 2005.</v>
          </cell>
          <cell r="H43" t="str">
            <v># Sepuluh Juta Rupiah #</v>
          </cell>
          <cell r="I43" t="str">
            <v>HA. Jawad Siradjuddin</v>
          </cell>
          <cell r="K43">
            <v>10000000</v>
          </cell>
        </row>
        <row r="44">
          <cell r="B44">
            <v>33</v>
          </cell>
          <cell r="D44">
            <v>38598</v>
          </cell>
          <cell r="F44" t="str">
            <v>Biaya Transportasi &amp; Konsumsi Lintas Partai Pendukung (Partai Pelopor) Dalam Rangka Kampanye Pasangan Calon Walikota &amp; Wakil Walikota Samarinda (Drs. H. Achmad Amins, MM. &amp; H. Syaharie Ja'ang, SH. M.Si.) Periode 2005 - 2010. Gor Segiri Tanggal 4 September</v>
          </cell>
          <cell r="H44" t="str">
            <v># Enam Juta Rupiah #</v>
          </cell>
          <cell r="I44" t="str">
            <v>Bambang S.</v>
          </cell>
          <cell r="K44">
            <v>6000000</v>
          </cell>
        </row>
        <row r="45">
          <cell r="B45">
            <v>34</v>
          </cell>
          <cell r="D45">
            <v>38598</v>
          </cell>
          <cell r="F45" t="str">
            <v>Biaya Transportasi &amp; Konsumsi Lintas Partai Pendukung (PKB) Dalam Rangka Kampanye Pasangan Calon Walikota &amp; Wakil Walikota Samarinda (Drs. H. Achmad Amins, MM. &amp; H. Syaharie Ja'ang, SH. M.Si.) Periode 2005 - 2010. Gor Segiri Tanggal 4 September 2005.</v>
          </cell>
          <cell r="H45" t="str">
            <v># Delapan Juta Rupiah #</v>
          </cell>
          <cell r="I45" t="str">
            <v>HM. Asyari Hasan</v>
          </cell>
          <cell r="K45">
            <v>8000000</v>
          </cell>
        </row>
        <row r="46">
          <cell r="B46">
            <v>35</v>
          </cell>
          <cell r="D46">
            <v>38598</v>
          </cell>
          <cell r="F46" t="str">
            <v>Biaya Transportasi &amp; Konsumsi Lintas Partai Pendukung (PKPI) Dalam Rangka Kampanye Pasangan Calon Walikota &amp; Wakil Walikota Samarinda (Drs. H. Achmad Amins, MM. &amp; H. Syaharie Ja'ang, SH. M.Si.) Periode 2005 - 2010. Gor Segiri Tanggal 4 September 2005.</v>
          </cell>
          <cell r="H46" t="str">
            <v># Enam Juta Rupiah #</v>
          </cell>
          <cell r="I46" t="str">
            <v>Andi Mahmud</v>
          </cell>
          <cell r="K46">
            <v>6000000</v>
          </cell>
        </row>
        <row r="47">
          <cell r="B47">
            <v>36</v>
          </cell>
          <cell r="D47">
            <v>38598</v>
          </cell>
          <cell r="F47" t="str">
            <v>Biaya Transportasi &amp; Konsumsi Lintas Partai Pendukung (PBSD) Dalam Rangka Kampanye Pasangan Calon Walikota &amp; Wakil Walikota Samarinda (Drs. H. Achmad Amins, MM. &amp; H. Syaharie Ja'ang, SH. M.Si.) Periode 2005 - 2010. Gor Segiri Tanggal 4 September 2005.</v>
          </cell>
          <cell r="H47" t="str">
            <v># Enam Juta Rupiah #</v>
          </cell>
          <cell r="I47" t="str">
            <v>H. Muhammad Hasbi Ibrohim, SH</v>
          </cell>
          <cell r="K47">
            <v>6000000</v>
          </cell>
        </row>
        <row r="48">
          <cell r="B48">
            <v>37</v>
          </cell>
          <cell r="D48">
            <v>38598</v>
          </cell>
          <cell r="F48" t="str">
            <v>Biaya Transportasi &amp; Konsumsi Lintas Partai Pendukung (PIB) Dalam Rangka Kampanye Pasangan Calon Walikota &amp; Wakil Walikota Samarinda (Drs. H. Achmad Amins, MM. &amp; H. Syaharie Ja'ang, SH. M.Si.) Periode 2005 - 2010. Gor Segiri Tanggal 4 September 2005.</v>
          </cell>
          <cell r="H48" t="str">
            <v># Enam Juta Rupiah #</v>
          </cell>
          <cell r="I48" t="str">
            <v>Effendy</v>
          </cell>
          <cell r="K48">
            <v>6000000</v>
          </cell>
        </row>
        <row r="49">
          <cell r="B49">
            <v>38</v>
          </cell>
          <cell r="D49">
            <v>38598</v>
          </cell>
          <cell r="F49" t="str">
            <v>Biaya Transportasi &amp; Konsumsi Ormas Pendukung (PPM) Dalam Rangka Kampanye Pasangan Calon Walikota &amp; Wakil Walikota Samarinda (Drs. H. Achmad Amins, MM. &amp; H. Syaharie Ja'ang, SH. M.Si.) Periode 2005 - 2010. Lapangan Bola Makroman Tanggal 5 September 2005</v>
          </cell>
          <cell r="H49" t="str">
            <v># Empat Juta Rupiah #</v>
          </cell>
          <cell r="I49" t="str">
            <v>Rianto Rais</v>
          </cell>
          <cell r="K49">
            <v>2000000</v>
          </cell>
        </row>
        <row r="50">
          <cell r="B50">
            <v>39</v>
          </cell>
          <cell r="D50">
            <v>38598</v>
          </cell>
          <cell r="F50" t="str">
            <v>Biaya Transportasi &amp; Konsumsi Ormas Pendukung (PP) Dalam Rangka Kampanye Pasangan Calon Walikota &amp; Wakil Walikota Samarinda (Drs. H. Achmad Amins, MM. &amp; H. Syaharie Ja'ang, SH. M.Si.) Periode 2005 - 2010. Lapangan Bola Makroman Tanggal 5 September 2005</v>
          </cell>
          <cell r="H50" t="str">
            <v># Empat Juta Rupiah #</v>
          </cell>
          <cell r="I50" t="str">
            <v>Simin</v>
          </cell>
          <cell r="K50">
            <v>4000000</v>
          </cell>
        </row>
        <row r="51">
          <cell r="B51">
            <v>40</v>
          </cell>
          <cell r="D51">
            <v>38598</v>
          </cell>
          <cell r="F51" t="str">
            <v>Biaya Transportasi &amp; Konsumsi Ormas Pendukung (AMPG) Dalam Rangka Kampanye Pasangan Calon Walikota &amp; Wakil Walikota Samarinda (Drs. H. Achmad Amins, MM. &amp; H. Syaharie Ja'ang, SH. M.Si.) Periode 2005 - 2010. Lapangan Bola Makroman Tanggal 5 September 2005</v>
          </cell>
          <cell r="H51" t="str">
            <v># Empat Juta Rupiah #</v>
          </cell>
          <cell r="I51" t="str">
            <v>Munir</v>
          </cell>
          <cell r="K51">
            <v>4000000</v>
          </cell>
        </row>
        <row r="52">
          <cell r="B52">
            <v>41</v>
          </cell>
          <cell r="D52">
            <v>38598</v>
          </cell>
          <cell r="F52" t="str">
            <v>Biaya Transportasi &amp; Konsumsi Ormas Pendukung (AL-HIDAYAH) Dalam Rangka Kampanye Pasangan Calon Walikota &amp; Wakil Walikota Samarinda (Drs. H. Achmad Amins, MM. &amp; H. Syaharie Ja'ang, SH. M.Si.) Periode 2005 - 2010. Lapangan Bola Makroman Tanggal 5 September</v>
          </cell>
          <cell r="H52" t="str">
            <v># Dua Juta Rupiah #</v>
          </cell>
          <cell r="I52" t="str">
            <v>Ibu Supriani</v>
          </cell>
          <cell r="K52">
            <v>2000000</v>
          </cell>
        </row>
        <row r="53">
          <cell r="B53">
            <v>42</v>
          </cell>
          <cell r="D53">
            <v>38598</v>
          </cell>
          <cell r="F53" t="str">
            <v>Biaya Transportasi &amp; Konsumsi Ormas Pendukung (KPPG) Dalam Rangka Kampanye Pasangan Calon Walikota &amp; Wakil Walikota Samarinda (Drs. H. Achmad Amins, MM. &amp; H. Syaharie Ja'ang, SH. M.Si.) Periode 2005 - 2010. Lapangan Bola Makroman Tanggal 5 September 2005</v>
          </cell>
          <cell r="H53" t="str">
            <v># Dua Juta Rupiah #</v>
          </cell>
          <cell r="I53" t="str">
            <v>Ibu Lies</v>
          </cell>
          <cell r="K53">
            <v>3000000</v>
          </cell>
        </row>
        <row r="54">
          <cell r="B54">
            <v>43</v>
          </cell>
          <cell r="D54">
            <v>38598</v>
          </cell>
          <cell r="F54" t="str">
            <v>Biaya Transportasi &amp; Konsumsi Ormas Pendukung (HWK) Dalam Rangka Kampanye Pasangan Calon Walikota &amp; Wakil Walikota Samarinda (Drs. H. Achmad Amins, MM. &amp; H. Syaharie Ja'ang, SH. M.Si.) Periode 2005 - 2010. Lapangan Bola Makroman Tanggal 5 September 2005</v>
          </cell>
          <cell r="H54" t="str">
            <v># Tiga Juta Rupiah #</v>
          </cell>
          <cell r="I54" t="str">
            <v>Ibu Lies</v>
          </cell>
          <cell r="K54">
            <v>3000000</v>
          </cell>
        </row>
        <row r="55">
          <cell r="B55">
            <v>44</v>
          </cell>
          <cell r="D55" t="e">
            <v>#REF!</v>
          </cell>
          <cell r="F55" t="str">
            <v>Pembelian Inventaris Sektetariat Posko Pasangan Calon Walikota &amp; Wakil Walikota Samarinda (Drs. H. Achmad Amins, MM. &amp; H. Syaharie Ja'ang, SH. M.Si.) Periode 2005 - 2010.</v>
          </cell>
          <cell r="H55" t="str">
            <v># Empat Juta Empat Ratus Ribu Rupiah #</v>
          </cell>
          <cell r="I55" t="str">
            <v>Siti Fatimah</v>
          </cell>
          <cell r="K55">
            <v>4400000</v>
          </cell>
        </row>
        <row r="56">
          <cell r="B56">
            <v>45</v>
          </cell>
          <cell r="D56" t="e">
            <v>#REF!</v>
          </cell>
          <cell r="F56" t="e">
            <v>#REF!</v>
          </cell>
          <cell r="H56" t="e">
            <v>#REF!</v>
          </cell>
          <cell r="I56" t="e">
            <v>#REF!</v>
          </cell>
          <cell r="K56" t="e">
            <v>#REF!</v>
          </cell>
        </row>
        <row r="57">
          <cell r="B57">
            <v>46</v>
          </cell>
          <cell r="D57" t="e">
            <v>#REF!</v>
          </cell>
          <cell r="F57" t="e">
            <v>#REF!</v>
          </cell>
          <cell r="H57" t="e">
            <v>#REF!</v>
          </cell>
          <cell r="I57" t="e">
            <v>#REF!</v>
          </cell>
          <cell r="K57" t="e">
            <v>#REF!</v>
          </cell>
        </row>
        <row r="58">
          <cell r="B58">
            <v>47</v>
          </cell>
          <cell r="D58" t="e">
            <v>#REF!</v>
          </cell>
          <cell r="F58" t="e">
            <v>#REF!</v>
          </cell>
          <cell r="H58" t="e">
            <v>#REF!</v>
          </cell>
          <cell r="I58" t="e">
            <v>#REF!</v>
          </cell>
          <cell r="K58" t="e">
            <v>#REF!</v>
          </cell>
        </row>
        <row r="59">
          <cell r="B59">
            <v>48</v>
          </cell>
          <cell r="D59" t="e">
            <v>#REF!</v>
          </cell>
          <cell r="F59" t="e">
            <v>#REF!</v>
          </cell>
          <cell r="H59" t="e">
            <v>#REF!</v>
          </cell>
          <cell r="I59" t="e">
            <v>#REF!</v>
          </cell>
          <cell r="K59" t="e">
            <v>#REF!</v>
          </cell>
        </row>
        <row r="60">
          <cell r="B60">
            <v>49</v>
          </cell>
          <cell r="D60" t="e">
            <v>#REF!</v>
          </cell>
          <cell r="F60" t="e">
            <v>#REF!</v>
          </cell>
          <cell r="H60" t="e">
            <v>#REF!</v>
          </cell>
          <cell r="I60" t="e">
            <v>#REF!</v>
          </cell>
          <cell r="K60" t="e">
            <v>#REF!</v>
          </cell>
        </row>
        <row r="61">
          <cell r="B61">
            <v>50</v>
          </cell>
          <cell r="D61" t="e">
            <v>#REF!</v>
          </cell>
          <cell r="F61" t="e">
            <v>#REF!</v>
          </cell>
          <cell r="H61" t="e">
            <v>#REF!</v>
          </cell>
          <cell r="I61" t="e">
            <v>#REF!</v>
          </cell>
          <cell r="K61" t="e">
            <v>#REF!</v>
          </cell>
        </row>
        <row r="62">
          <cell r="B62">
            <v>51</v>
          </cell>
          <cell r="D62" t="e">
            <v>#REF!</v>
          </cell>
          <cell r="F62" t="e">
            <v>#REF!</v>
          </cell>
          <cell r="H62" t="e">
            <v>#REF!</v>
          </cell>
          <cell r="I62" t="e">
            <v>#REF!</v>
          </cell>
          <cell r="K62" t="e">
            <v>#REF!</v>
          </cell>
        </row>
        <row r="63">
          <cell r="B63">
            <v>52</v>
          </cell>
          <cell r="C63" t="e">
            <v>#REF!</v>
          </cell>
          <cell r="D63" t="e">
            <v>#REF!</v>
          </cell>
          <cell r="F63" t="e">
            <v>#REF!</v>
          </cell>
          <cell r="H63" t="e">
            <v>#REF!</v>
          </cell>
          <cell r="I63" t="e">
            <v>#REF!</v>
          </cell>
          <cell r="K63" t="e">
            <v>#REF!</v>
          </cell>
        </row>
        <row r="64">
          <cell r="B64">
            <v>53</v>
          </cell>
          <cell r="C64" t="e">
            <v>#REF!</v>
          </cell>
          <cell r="D64" t="e">
            <v>#REF!</v>
          </cell>
          <cell r="F64" t="e">
            <v>#REF!</v>
          </cell>
          <cell r="H64" t="e">
            <v>#REF!</v>
          </cell>
          <cell r="I64" t="e">
            <v>#REF!</v>
          </cell>
          <cell r="K64" t="e">
            <v>#REF!</v>
          </cell>
        </row>
        <row r="65">
          <cell r="B65">
            <v>54</v>
          </cell>
          <cell r="C65" t="e">
            <v>#REF!</v>
          </cell>
          <cell r="D65" t="e">
            <v>#REF!</v>
          </cell>
          <cell r="F65" t="e">
            <v>#REF!</v>
          </cell>
          <cell r="H65" t="e">
            <v>#REF!</v>
          </cell>
          <cell r="I65" t="e">
            <v>#REF!</v>
          </cell>
          <cell r="K65" t="e">
            <v>#REF!</v>
          </cell>
        </row>
        <row r="66">
          <cell r="B66">
            <v>55</v>
          </cell>
          <cell r="C66" t="e">
            <v>#REF!</v>
          </cell>
          <cell r="D66" t="e">
            <v>#REF!</v>
          </cell>
          <cell r="F66" t="e">
            <v>#REF!</v>
          </cell>
          <cell r="H66" t="e">
            <v>#REF!</v>
          </cell>
          <cell r="I66" t="e">
            <v>#REF!</v>
          </cell>
          <cell r="K66" t="e">
            <v>#REF!</v>
          </cell>
        </row>
        <row r="67">
          <cell r="B67">
            <v>56</v>
          </cell>
          <cell r="C67" t="e">
            <v>#REF!</v>
          </cell>
          <cell r="D67" t="e">
            <v>#REF!</v>
          </cell>
          <cell r="F67" t="e">
            <v>#REF!</v>
          </cell>
          <cell r="H67" t="e">
            <v>#REF!</v>
          </cell>
          <cell r="I67" t="e">
            <v>#REF!</v>
          </cell>
          <cell r="K67" t="e">
            <v>#REF!</v>
          </cell>
        </row>
        <row r="68">
          <cell r="B68">
            <v>57</v>
          </cell>
          <cell r="C68" t="e">
            <v>#REF!</v>
          </cell>
          <cell r="D68" t="e">
            <v>#REF!</v>
          </cell>
          <cell r="F68" t="e">
            <v>#REF!</v>
          </cell>
          <cell r="H68" t="e">
            <v>#REF!</v>
          </cell>
          <cell r="I68" t="e">
            <v>#REF!</v>
          </cell>
          <cell r="K68" t="e">
            <v>#REF!</v>
          </cell>
        </row>
        <row r="69">
          <cell r="B69">
            <v>58</v>
          </cell>
          <cell r="C69" t="e">
            <v>#REF!</v>
          </cell>
          <cell r="D69" t="e">
            <v>#REF!</v>
          </cell>
          <cell r="F69" t="e">
            <v>#REF!</v>
          </cell>
          <cell r="H69" t="e">
            <v>#REF!</v>
          </cell>
          <cell r="I69" t="e">
            <v>#REF!</v>
          </cell>
          <cell r="K69" t="e">
            <v>#REF!</v>
          </cell>
        </row>
        <row r="70">
          <cell r="B70">
            <v>59</v>
          </cell>
          <cell r="C70" t="e">
            <v>#REF!</v>
          </cell>
          <cell r="D70" t="e">
            <v>#REF!</v>
          </cell>
          <cell r="F70" t="e">
            <v>#REF!</v>
          </cell>
          <cell r="H70" t="e">
            <v>#REF!</v>
          </cell>
          <cell r="I70" t="e">
            <v>#REF!</v>
          </cell>
          <cell r="K70" t="e">
            <v>#REF!</v>
          </cell>
        </row>
        <row r="71">
          <cell r="B71">
            <v>60</v>
          </cell>
          <cell r="C71" t="e">
            <v>#REF!</v>
          </cell>
          <cell r="D71" t="e">
            <v>#REF!</v>
          </cell>
          <cell r="F71" t="e">
            <v>#REF!</v>
          </cell>
          <cell r="H71" t="e">
            <v>#REF!</v>
          </cell>
          <cell r="I71" t="e">
            <v>#REF!</v>
          </cell>
          <cell r="K71" t="e">
            <v>#REF!</v>
          </cell>
        </row>
        <row r="72">
          <cell r="B72">
            <v>61</v>
          </cell>
          <cell r="C72" t="e">
            <v>#REF!</v>
          </cell>
          <cell r="D72" t="e">
            <v>#REF!</v>
          </cell>
          <cell r="F72" t="e">
            <v>#REF!</v>
          </cell>
          <cell r="H72" t="e">
            <v>#REF!</v>
          </cell>
          <cell r="I72" t="e">
            <v>#REF!</v>
          </cell>
          <cell r="K72" t="e">
            <v>#REF!</v>
          </cell>
        </row>
        <row r="73">
          <cell r="B73">
            <v>62</v>
          </cell>
          <cell r="C73" t="e">
            <v>#REF!</v>
          </cell>
          <cell r="D73" t="e">
            <v>#REF!</v>
          </cell>
          <cell r="F73" t="e">
            <v>#REF!</v>
          </cell>
          <cell r="H73" t="e">
            <v>#REF!</v>
          </cell>
          <cell r="I73" t="e">
            <v>#REF!</v>
          </cell>
          <cell r="K73" t="e">
            <v>#REF!</v>
          </cell>
        </row>
        <row r="74">
          <cell r="B74">
            <v>63</v>
          </cell>
          <cell r="C74" t="e">
            <v>#REF!</v>
          </cell>
          <cell r="D74" t="e">
            <v>#REF!</v>
          </cell>
          <cell r="F74" t="e">
            <v>#REF!</v>
          </cell>
          <cell r="H74" t="e">
            <v>#REF!</v>
          </cell>
          <cell r="I74" t="e">
            <v>#REF!</v>
          </cell>
          <cell r="K74" t="e">
            <v>#REF!</v>
          </cell>
        </row>
        <row r="75">
          <cell r="B75">
            <v>64</v>
          </cell>
          <cell r="C75" t="e">
            <v>#REF!</v>
          </cell>
          <cell r="D75" t="e">
            <v>#REF!</v>
          </cell>
          <cell r="F75" t="e">
            <v>#REF!</v>
          </cell>
          <cell r="H75" t="e">
            <v>#REF!</v>
          </cell>
          <cell r="I75" t="e">
            <v>#REF!</v>
          </cell>
          <cell r="K75" t="e">
            <v>#REF!</v>
          </cell>
        </row>
        <row r="76">
          <cell r="B76">
            <v>65</v>
          </cell>
          <cell r="C76" t="e">
            <v>#REF!</v>
          </cell>
          <cell r="D76" t="e">
            <v>#REF!</v>
          </cell>
          <cell r="F76" t="e">
            <v>#REF!</v>
          </cell>
          <cell r="H76" t="e">
            <v>#REF!</v>
          </cell>
          <cell r="I76" t="e">
            <v>#REF!</v>
          </cell>
          <cell r="K76" t="e">
            <v>#REF!</v>
          </cell>
        </row>
        <row r="77">
          <cell r="B77">
            <v>66</v>
          </cell>
          <cell r="C77" t="e">
            <v>#REF!</v>
          </cell>
          <cell r="D77" t="e">
            <v>#REF!</v>
          </cell>
          <cell r="F77" t="e">
            <v>#REF!</v>
          </cell>
          <cell r="H77" t="e">
            <v>#REF!</v>
          </cell>
          <cell r="I77" t="e">
            <v>#REF!</v>
          </cell>
          <cell r="K77" t="e">
            <v>#REF!</v>
          </cell>
        </row>
        <row r="78">
          <cell r="B78">
            <v>67</v>
          </cell>
          <cell r="C78" t="e">
            <v>#REF!</v>
          </cell>
          <cell r="D78" t="e">
            <v>#REF!</v>
          </cell>
          <cell r="F78" t="e">
            <v>#REF!</v>
          </cell>
          <cell r="H78" t="e">
            <v>#REF!</v>
          </cell>
          <cell r="I78" t="e">
            <v>#REF!</v>
          </cell>
          <cell r="K78" t="e">
            <v>#REF!</v>
          </cell>
        </row>
        <row r="79">
          <cell r="B79">
            <v>68</v>
          </cell>
          <cell r="C79" t="e">
            <v>#REF!</v>
          </cell>
          <cell r="D79" t="e">
            <v>#REF!</v>
          </cell>
          <cell r="F79" t="e">
            <v>#REF!</v>
          </cell>
          <cell r="H79" t="e">
            <v>#REF!</v>
          </cell>
          <cell r="I79" t="e">
            <v>#REF!</v>
          </cell>
          <cell r="K79" t="e">
            <v>#REF!</v>
          </cell>
        </row>
        <row r="80">
          <cell r="B80">
            <v>69</v>
          </cell>
          <cell r="C80" t="e">
            <v>#REF!</v>
          </cell>
          <cell r="D80" t="e">
            <v>#REF!</v>
          </cell>
          <cell r="F80" t="e">
            <v>#REF!</v>
          </cell>
          <cell r="H80" t="e">
            <v>#REF!</v>
          </cell>
          <cell r="I80" t="e">
            <v>#REF!</v>
          </cell>
          <cell r="K80" t="e">
            <v>#REF!</v>
          </cell>
        </row>
        <row r="81">
          <cell r="B81">
            <v>70</v>
          </cell>
          <cell r="C81" t="e">
            <v>#REF!</v>
          </cell>
          <cell r="D81" t="e">
            <v>#REF!</v>
          </cell>
          <cell r="F81" t="e">
            <v>#REF!</v>
          </cell>
          <cell r="H81" t="e">
            <v>#REF!</v>
          </cell>
          <cell r="I81" t="e">
            <v>#REF!</v>
          </cell>
          <cell r="K81" t="e">
            <v>#REF!</v>
          </cell>
        </row>
        <row r="82">
          <cell r="B82">
            <v>71</v>
          </cell>
          <cell r="C82" t="e">
            <v>#REF!</v>
          </cell>
          <cell r="D82" t="e">
            <v>#REF!</v>
          </cell>
          <cell r="F82" t="e">
            <v>#REF!</v>
          </cell>
          <cell r="H82" t="e">
            <v>#REF!</v>
          </cell>
          <cell r="I82" t="e">
            <v>#REF!</v>
          </cell>
          <cell r="K82" t="e">
            <v>#REF!</v>
          </cell>
        </row>
        <row r="83">
          <cell r="B83">
            <v>72</v>
          </cell>
          <cell r="C83" t="e">
            <v>#REF!</v>
          </cell>
          <cell r="D83" t="e">
            <v>#REF!</v>
          </cell>
          <cell r="F83" t="e">
            <v>#REF!</v>
          </cell>
          <cell r="H83" t="e">
            <v>#REF!</v>
          </cell>
          <cell r="I83" t="e">
            <v>#REF!</v>
          </cell>
          <cell r="K83" t="e">
            <v>#REF!</v>
          </cell>
        </row>
        <row r="84">
          <cell r="B84">
            <v>73</v>
          </cell>
          <cell r="C84" t="e">
            <v>#REF!</v>
          </cell>
          <cell r="D84" t="e">
            <v>#REF!</v>
          </cell>
          <cell r="F84" t="e">
            <v>#REF!</v>
          </cell>
          <cell r="H84" t="e">
            <v>#REF!</v>
          </cell>
          <cell r="I84" t="e">
            <v>#REF!</v>
          </cell>
          <cell r="K84" t="e">
            <v>#REF!</v>
          </cell>
        </row>
        <row r="85">
          <cell r="B85">
            <v>74</v>
          </cell>
          <cell r="C85" t="e">
            <v>#REF!</v>
          </cell>
          <cell r="D85" t="e">
            <v>#REF!</v>
          </cell>
          <cell r="F85" t="e">
            <v>#REF!</v>
          </cell>
          <cell r="H85" t="e">
            <v>#REF!</v>
          </cell>
          <cell r="I85" t="e">
            <v>#REF!</v>
          </cell>
          <cell r="K85" t="e">
            <v>#REF!</v>
          </cell>
        </row>
        <row r="86">
          <cell r="B86">
            <v>75</v>
          </cell>
          <cell r="C86" t="e">
            <v>#REF!</v>
          </cell>
          <cell r="D86" t="e">
            <v>#REF!</v>
          </cell>
          <cell r="F86" t="e">
            <v>#REF!</v>
          </cell>
          <cell r="H86" t="e">
            <v>#REF!</v>
          </cell>
          <cell r="I86" t="e">
            <v>#REF!</v>
          </cell>
          <cell r="K86" t="e">
            <v>#REF!</v>
          </cell>
        </row>
        <row r="87">
          <cell r="B87">
            <v>76</v>
          </cell>
          <cell r="C87" t="e">
            <v>#REF!</v>
          </cell>
          <cell r="D87" t="e">
            <v>#REF!</v>
          </cell>
          <cell r="F87" t="e">
            <v>#REF!</v>
          </cell>
          <cell r="H87" t="e">
            <v>#REF!</v>
          </cell>
          <cell r="I87" t="e">
            <v>#REF!</v>
          </cell>
          <cell r="K87" t="e">
            <v>#REF!</v>
          </cell>
        </row>
        <row r="88">
          <cell r="B88">
            <v>77</v>
          </cell>
          <cell r="C88" t="e">
            <v>#REF!</v>
          </cell>
          <cell r="D88" t="e">
            <v>#REF!</v>
          </cell>
          <cell r="F88" t="e">
            <v>#REF!</v>
          </cell>
          <cell r="H88" t="e">
            <v>#REF!</v>
          </cell>
          <cell r="I88" t="e">
            <v>#REF!</v>
          </cell>
          <cell r="K88" t="e">
            <v>#REF!</v>
          </cell>
        </row>
        <row r="89">
          <cell r="B89">
            <v>78</v>
          </cell>
          <cell r="C89" t="e">
            <v>#REF!</v>
          </cell>
          <cell r="D89" t="e">
            <v>#REF!</v>
          </cell>
          <cell r="F89" t="e">
            <v>#REF!</v>
          </cell>
          <cell r="H89" t="e">
            <v>#REF!</v>
          </cell>
          <cell r="I89" t="e">
            <v>#REF!</v>
          </cell>
          <cell r="K89" t="e">
            <v>#REF!</v>
          </cell>
        </row>
        <row r="90">
          <cell r="B90">
            <v>79</v>
          </cell>
          <cell r="C90" t="e">
            <v>#REF!</v>
          </cell>
          <cell r="D90" t="e">
            <v>#REF!</v>
          </cell>
          <cell r="F90" t="e">
            <v>#REF!</v>
          </cell>
          <cell r="H90" t="e">
            <v>#REF!</v>
          </cell>
          <cell r="I90" t="e">
            <v>#REF!</v>
          </cell>
          <cell r="K90" t="e">
            <v>#REF!</v>
          </cell>
        </row>
        <row r="91">
          <cell r="B91">
            <v>80</v>
          </cell>
          <cell r="C91" t="e">
            <v>#REF!</v>
          </cell>
          <cell r="D91" t="e">
            <v>#REF!</v>
          </cell>
          <cell r="F91" t="e">
            <v>#REF!</v>
          </cell>
          <cell r="H91" t="e">
            <v>#REF!</v>
          </cell>
          <cell r="I91" t="e">
            <v>#REF!</v>
          </cell>
          <cell r="K91" t="e">
            <v>#REF!</v>
          </cell>
        </row>
        <row r="92">
          <cell r="B92">
            <v>81</v>
          </cell>
          <cell r="C92" t="e">
            <v>#REF!</v>
          </cell>
          <cell r="D92" t="e">
            <v>#REF!</v>
          </cell>
          <cell r="F92" t="e">
            <v>#REF!</v>
          </cell>
          <cell r="H92" t="e">
            <v>#REF!</v>
          </cell>
          <cell r="I92" t="e">
            <v>#REF!</v>
          </cell>
          <cell r="K92" t="e">
            <v>#REF!</v>
          </cell>
        </row>
        <row r="93">
          <cell r="B93">
            <v>82</v>
          </cell>
          <cell r="C93" t="e">
            <v>#REF!</v>
          </cell>
          <cell r="D93" t="e">
            <v>#REF!</v>
          </cell>
          <cell r="F93" t="e">
            <v>#REF!</v>
          </cell>
          <cell r="H93" t="e">
            <v>#REF!</v>
          </cell>
          <cell r="I93" t="e">
            <v>#REF!</v>
          </cell>
          <cell r="K93" t="e">
            <v>#REF!</v>
          </cell>
        </row>
        <row r="94">
          <cell r="B94">
            <v>83</v>
          </cell>
          <cell r="C94" t="e">
            <v>#REF!</v>
          </cell>
          <cell r="D94" t="e">
            <v>#REF!</v>
          </cell>
          <cell r="F94" t="e">
            <v>#REF!</v>
          </cell>
          <cell r="H94" t="e">
            <v>#REF!</v>
          </cell>
          <cell r="I94" t="e">
            <v>#REF!</v>
          </cell>
          <cell r="K94" t="e">
            <v>#REF!</v>
          </cell>
        </row>
        <row r="95">
          <cell r="B95">
            <v>84</v>
          </cell>
          <cell r="C95" t="e">
            <v>#REF!</v>
          </cell>
          <cell r="D95" t="e">
            <v>#REF!</v>
          </cell>
          <cell r="F95" t="e">
            <v>#REF!</v>
          </cell>
          <cell r="H95" t="e">
            <v>#REF!</v>
          </cell>
          <cell r="I95" t="e">
            <v>#REF!</v>
          </cell>
          <cell r="K95" t="e">
            <v>#REF!</v>
          </cell>
        </row>
        <row r="96">
          <cell r="B96">
            <v>85</v>
          </cell>
          <cell r="C96" t="e">
            <v>#REF!</v>
          </cell>
          <cell r="D96" t="e">
            <v>#REF!</v>
          </cell>
          <cell r="F96" t="e">
            <v>#REF!</v>
          </cell>
          <cell r="H96" t="e">
            <v>#REF!</v>
          </cell>
          <cell r="I96" t="e">
            <v>#REF!</v>
          </cell>
          <cell r="K96" t="e">
            <v>#REF!</v>
          </cell>
        </row>
        <row r="97">
          <cell r="B97">
            <v>86</v>
          </cell>
          <cell r="C97" t="e">
            <v>#REF!</v>
          </cell>
          <cell r="D97" t="e">
            <v>#REF!</v>
          </cell>
          <cell r="F97" t="e">
            <v>#REF!</v>
          </cell>
          <cell r="H97" t="e">
            <v>#REF!</v>
          </cell>
          <cell r="I97" t="e">
            <v>#REF!</v>
          </cell>
          <cell r="K97" t="e">
            <v>#REF!</v>
          </cell>
        </row>
        <row r="98">
          <cell r="B98">
            <v>87</v>
          </cell>
          <cell r="C98" t="e">
            <v>#REF!</v>
          </cell>
          <cell r="D98" t="e">
            <v>#REF!</v>
          </cell>
          <cell r="F98" t="e">
            <v>#REF!</v>
          </cell>
          <cell r="H98" t="e">
            <v>#REF!</v>
          </cell>
          <cell r="I98" t="e">
            <v>#REF!</v>
          </cell>
          <cell r="K98" t="e">
            <v>#REF!</v>
          </cell>
        </row>
        <row r="99">
          <cell r="B99">
            <v>88</v>
          </cell>
          <cell r="C99" t="e">
            <v>#REF!</v>
          </cell>
          <cell r="D99" t="e">
            <v>#REF!</v>
          </cell>
          <cell r="F99" t="e">
            <v>#REF!</v>
          </cell>
          <cell r="H99" t="e">
            <v>#REF!</v>
          </cell>
          <cell r="I99" t="e">
            <v>#REF!</v>
          </cell>
          <cell r="K99" t="e">
            <v>#REF!</v>
          </cell>
        </row>
        <row r="100">
          <cell r="B100">
            <v>89</v>
          </cell>
          <cell r="C100" t="e">
            <v>#REF!</v>
          </cell>
          <cell r="D100" t="e">
            <v>#REF!</v>
          </cell>
          <cell r="F100" t="e">
            <v>#REF!</v>
          </cell>
          <cell r="H100" t="e">
            <v>#REF!</v>
          </cell>
          <cell r="I100" t="e">
            <v>#REF!</v>
          </cell>
          <cell r="K100" t="e">
            <v>#REF!</v>
          </cell>
        </row>
        <row r="101">
          <cell r="B101">
            <v>90</v>
          </cell>
          <cell r="C101" t="e">
            <v>#REF!</v>
          </cell>
          <cell r="D101" t="e">
            <v>#REF!</v>
          </cell>
          <cell r="F101" t="e">
            <v>#REF!</v>
          </cell>
          <cell r="H101" t="e">
            <v>#REF!</v>
          </cell>
          <cell r="I101" t="e">
            <v>#REF!</v>
          </cell>
          <cell r="K101" t="e">
            <v>#REF!</v>
          </cell>
        </row>
        <row r="102">
          <cell r="B102">
            <v>91</v>
          </cell>
          <cell r="C102" t="e">
            <v>#REF!</v>
          </cell>
          <cell r="D102" t="e">
            <v>#REF!</v>
          </cell>
          <cell r="F102" t="e">
            <v>#REF!</v>
          </cell>
          <cell r="H102" t="e">
            <v>#REF!</v>
          </cell>
          <cell r="I102" t="e">
            <v>#REF!</v>
          </cell>
          <cell r="K102" t="e">
            <v>#REF!</v>
          </cell>
        </row>
        <row r="103">
          <cell r="B103">
            <v>92</v>
          </cell>
          <cell r="C103" t="e">
            <v>#REF!</v>
          </cell>
          <cell r="D103" t="e">
            <v>#REF!</v>
          </cell>
          <cell r="F103" t="e">
            <v>#REF!</v>
          </cell>
          <cell r="H103" t="e">
            <v>#REF!</v>
          </cell>
          <cell r="I103" t="e">
            <v>#REF!</v>
          </cell>
          <cell r="K103" t="e">
            <v>#REF!</v>
          </cell>
        </row>
        <row r="104">
          <cell r="B104">
            <v>93</v>
          </cell>
          <cell r="C104" t="e">
            <v>#REF!</v>
          </cell>
          <cell r="D104" t="e">
            <v>#REF!</v>
          </cell>
          <cell r="F104" t="e">
            <v>#REF!</v>
          </cell>
          <cell r="H104" t="e">
            <v>#REF!</v>
          </cell>
          <cell r="I104" t="e">
            <v>#REF!</v>
          </cell>
          <cell r="K104" t="e">
            <v>#REF!</v>
          </cell>
        </row>
        <row r="105">
          <cell r="B105">
            <v>94</v>
          </cell>
          <cell r="C105" t="e">
            <v>#REF!</v>
          </cell>
          <cell r="D105" t="e">
            <v>#REF!</v>
          </cell>
          <cell r="F105" t="e">
            <v>#REF!</v>
          </cell>
          <cell r="H105" t="e">
            <v>#REF!</v>
          </cell>
          <cell r="I105" t="e">
            <v>#REF!</v>
          </cell>
          <cell r="K105" t="e">
            <v>#REF!</v>
          </cell>
        </row>
        <row r="106">
          <cell r="B106">
            <v>95</v>
          </cell>
          <cell r="C106" t="e">
            <v>#REF!</v>
          </cell>
          <cell r="D106" t="e">
            <v>#REF!</v>
          </cell>
          <cell r="F106" t="e">
            <v>#REF!</v>
          </cell>
          <cell r="H106" t="e">
            <v>#REF!</v>
          </cell>
          <cell r="I106" t="e">
            <v>#REF!</v>
          </cell>
          <cell r="K106" t="e">
            <v>#REF!</v>
          </cell>
        </row>
        <row r="107">
          <cell r="B107">
            <v>96</v>
          </cell>
          <cell r="C107" t="e">
            <v>#REF!</v>
          </cell>
          <cell r="D107" t="e">
            <v>#REF!</v>
          </cell>
          <cell r="F107" t="e">
            <v>#REF!</v>
          </cell>
          <cell r="H107" t="e">
            <v>#REF!</v>
          </cell>
          <cell r="I107" t="e">
            <v>#REF!</v>
          </cell>
          <cell r="K107" t="e">
            <v>#REF!</v>
          </cell>
        </row>
        <row r="108">
          <cell r="B108">
            <v>97</v>
          </cell>
          <cell r="C108" t="e">
            <v>#REF!</v>
          </cell>
          <cell r="D108" t="e">
            <v>#REF!</v>
          </cell>
          <cell r="F108" t="e">
            <v>#REF!</v>
          </cell>
          <cell r="H108" t="e">
            <v>#REF!</v>
          </cell>
          <cell r="I108" t="e">
            <v>#REF!</v>
          </cell>
          <cell r="K108" t="e">
            <v>#REF!</v>
          </cell>
        </row>
        <row r="109">
          <cell r="B109">
            <v>98</v>
          </cell>
          <cell r="C109" t="e">
            <v>#REF!</v>
          </cell>
          <cell r="D109" t="e">
            <v>#REF!</v>
          </cell>
          <cell r="F109" t="e">
            <v>#REF!</v>
          </cell>
          <cell r="H109" t="e">
            <v>#REF!</v>
          </cell>
          <cell r="I109" t="e">
            <v>#REF!</v>
          </cell>
          <cell r="K109" t="e">
            <v>#REF!</v>
          </cell>
        </row>
        <row r="110">
          <cell r="B110">
            <v>99</v>
          </cell>
          <cell r="C110" t="e">
            <v>#REF!</v>
          </cell>
          <cell r="D110" t="e">
            <v>#REF!</v>
          </cell>
          <cell r="F110" t="e">
            <v>#REF!</v>
          </cell>
          <cell r="H110" t="e">
            <v>#REF!</v>
          </cell>
          <cell r="I110" t="e">
            <v>#REF!</v>
          </cell>
          <cell r="K110" t="e">
            <v>#REF!</v>
          </cell>
        </row>
        <row r="111">
          <cell r="B111">
            <v>100</v>
          </cell>
          <cell r="C111" t="e">
            <v>#REF!</v>
          </cell>
          <cell r="D111" t="e">
            <v>#REF!</v>
          </cell>
          <cell r="F111" t="e">
            <v>#REF!</v>
          </cell>
          <cell r="H111" t="e">
            <v>#REF!</v>
          </cell>
          <cell r="I111" t="e">
            <v>#REF!</v>
          </cell>
          <cell r="K111" t="e">
            <v>#REF!</v>
          </cell>
        </row>
        <row r="112">
          <cell r="B112">
            <v>101</v>
          </cell>
          <cell r="C112" t="e">
            <v>#REF!</v>
          </cell>
          <cell r="D112" t="e">
            <v>#REF!</v>
          </cell>
          <cell r="F112" t="e">
            <v>#REF!</v>
          </cell>
          <cell r="H112" t="e">
            <v>#REF!</v>
          </cell>
          <cell r="I112" t="e">
            <v>#REF!</v>
          </cell>
          <cell r="K112" t="e">
            <v>#REF!</v>
          </cell>
        </row>
        <row r="113">
          <cell r="B113">
            <v>102</v>
          </cell>
          <cell r="C113" t="e">
            <v>#REF!</v>
          </cell>
          <cell r="D113" t="e">
            <v>#REF!</v>
          </cell>
          <cell r="F113" t="e">
            <v>#REF!</v>
          </cell>
          <cell r="H113" t="e">
            <v>#REF!</v>
          </cell>
          <cell r="I113" t="e">
            <v>#REF!</v>
          </cell>
          <cell r="K113" t="e">
            <v>#REF!</v>
          </cell>
        </row>
        <row r="114">
          <cell r="B114">
            <v>103</v>
          </cell>
          <cell r="C114" t="e">
            <v>#REF!</v>
          </cell>
          <cell r="D114" t="e">
            <v>#REF!</v>
          </cell>
          <cell r="F114" t="e">
            <v>#REF!</v>
          </cell>
          <cell r="H114" t="e">
            <v>#REF!</v>
          </cell>
          <cell r="I114" t="e">
            <v>#REF!</v>
          </cell>
          <cell r="K114" t="e">
            <v>#REF!</v>
          </cell>
        </row>
        <row r="115">
          <cell r="B115">
            <v>104</v>
          </cell>
          <cell r="C115" t="e">
            <v>#REF!</v>
          </cell>
          <cell r="D115" t="e">
            <v>#REF!</v>
          </cell>
          <cell r="F115" t="e">
            <v>#REF!</v>
          </cell>
          <cell r="H115" t="e">
            <v>#REF!</v>
          </cell>
          <cell r="I115" t="e">
            <v>#REF!</v>
          </cell>
          <cell r="K115" t="e">
            <v>#REF!</v>
          </cell>
        </row>
        <row r="116">
          <cell r="B116">
            <v>105</v>
          </cell>
          <cell r="C116" t="e">
            <v>#REF!</v>
          </cell>
          <cell r="D116" t="e">
            <v>#REF!</v>
          </cell>
          <cell r="F116" t="e">
            <v>#REF!</v>
          </cell>
          <cell r="H116" t="e">
            <v>#REF!</v>
          </cell>
          <cell r="I116" t="e">
            <v>#REF!</v>
          </cell>
          <cell r="K116" t="e">
            <v>#REF!</v>
          </cell>
        </row>
        <row r="117">
          <cell r="B117">
            <v>106</v>
          </cell>
          <cell r="C117" t="e">
            <v>#REF!</v>
          </cell>
          <cell r="D117" t="e">
            <v>#REF!</v>
          </cell>
          <cell r="F117" t="e">
            <v>#REF!</v>
          </cell>
          <cell r="H117" t="e">
            <v>#REF!</v>
          </cell>
          <cell r="I117" t="e">
            <v>#REF!</v>
          </cell>
          <cell r="K117" t="e">
            <v>#REF!</v>
          </cell>
        </row>
        <row r="118">
          <cell r="B118">
            <v>107</v>
          </cell>
          <cell r="C118" t="e">
            <v>#REF!</v>
          </cell>
          <cell r="D118" t="e">
            <v>#REF!</v>
          </cell>
          <cell r="F118" t="e">
            <v>#REF!</v>
          </cell>
          <cell r="H118" t="e">
            <v>#REF!</v>
          </cell>
          <cell r="I118" t="e">
            <v>#REF!</v>
          </cell>
          <cell r="K118" t="e">
            <v>#REF!</v>
          </cell>
        </row>
        <row r="119">
          <cell r="B119">
            <v>108</v>
          </cell>
          <cell r="C119" t="e">
            <v>#REF!</v>
          </cell>
          <cell r="D119" t="e">
            <v>#REF!</v>
          </cell>
          <cell r="F119" t="e">
            <v>#REF!</v>
          </cell>
          <cell r="H119" t="e">
            <v>#REF!</v>
          </cell>
          <cell r="I119" t="e">
            <v>#REF!</v>
          </cell>
          <cell r="K119" t="e">
            <v>#REF!</v>
          </cell>
        </row>
        <row r="120">
          <cell r="B120">
            <v>109</v>
          </cell>
          <cell r="C120" t="e">
            <v>#REF!</v>
          </cell>
          <cell r="D120" t="e">
            <v>#REF!</v>
          </cell>
          <cell r="F120" t="e">
            <v>#REF!</v>
          </cell>
          <cell r="H120" t="e">
            <v>#REF!</v>
          </cell>
          <cell r="I120" t="e">
            <v>#REF!</v>
          </cell>
          <cell r="K120" t="e">
            <v>#REF!</v>
          </cell>
        </row>
        <row r="121">
          <cell r="B121">
            <v>110</v>
          </cell>
          <cell r="C121" t="e">
            <v>#REF!</v>
          </cell>
          <cell r="D121" t="e">
            <v>#REF!</v>
          </cell>
          <cell r="F121" t="e">
            <v>#REF!</v>
          </cell>
          <cell r="H121" t="e">
            <v>#REF!</v>
          </cell>
          <cell r="I121" t="e">
            <v>#REF!</v>
          </cell>
          <cell r="K121" t="e">
            <v>#REF!</v>
          </cell>
        </row>
        <row r="122">
          <cell r="B122">
            <v>111</v>
          </cell>
          <cell r="C122" t="e">
            <v>#REF!</v>
          </cell>
          <cell r="D122" t="e">
            <v>#REF!</v>
          </cell>
          <cell r="F122" t="e">
            <v>#REF!</v>
          </cell>
          <cell r="H122" t="e">
            <v>#REF!</v>
          </cell>
          <cell r="I122" t="e">
            <v>#REF!</v>
          </cell>
          <cell r="K122" t="e">
            <v>#REF!</v>
          </cell>
        </row>
        <row r="123">
          <cell r="B123">
            <v>112</v>
          </cell>
          <cell r="C123" t="e">
            <v>#REF!</v>
          </cell>
          <cell r="D123" t="e">
            <v>#REF!</v>
          </cell>
          <cell r="F123" t="e">
            <v>#REF!</v>
          </cell>
          <cell r="H123" t="e">
            <v>#REF!</v>
          </cell>
          <cell r="I123" t="e">
            <v>#REF!</v>
          </cell>
          <cell r="K123" t="e">
            <v>#REF!</v>
          </cell>
        </row>
        <row r="124">
          <cell r="B124">
            <v>113</v>
          </cell>
          <cell r="C124" t="e">
            <v>#REF!</v>
          </cell>
          <cell r="D124" t="e">
            <v>#REF!</v>
          </cell>
          <cell r="F124" t="e">
            <v>#REF!</v>
          </cell>
          <cell r="H124" t="e">
            <v>#REF!</v>
          </cell>
          <cell r="I124" t="e">
            <v>#REF!</v>
          </cell>
          <cell r="K124" t="e">
            <v>#REF!</v>
          </cell>
        </row>
        <row r="125">
          <cell r="B125">
            <v>114</v>
          </cell>
          <cell r="C125" t="e">
            <v>#REF!</v>
          </cell>
          <cell r="D125" t="e">
            <v>#REF!</v>
          </cell>
          <cell r="F125" t="e">
            <v>#REF!</v>
          </cell>
          <cell r="H125" t="e">
            <v>#REF!</v>
          </cell>
          <cell r="I125" t="e">
            <v>#REF!</v>
          </cell>
          <cell r="K125" t="e">
            <v>#REF!</v>
          </cell>
        </row>
        <row r="126">
          <cell r="B126">
            <v>115</v>
          </cell>
          <cell r="C126" t="e">
            <v>#REF!</v>
          </cell>
          <cell r="D126" t="e">
            <v>#REF!</v>
          </cell>
          <cell r="F126" t="e">
            <v>#REF!</v>
          </cell>
          <cell r="H126" t="e">
            <v>#REF!</v>
          </cell>
          <cell r="I126" t="e">
            <v>#REF!</v>
          </cell>
          <cell r="K126" t="e">
            <v>#REF!</v>
          </cell>
        </row>
        <row r="127">
          <cell r="B127">
            <v>116</v>
          </cell>
          <cell r="C127" t="e">
            <v>#REF!</v>
          </cell>
          <cell r="D127" t="e">
            <v>#REF!</v>
          </cell>
          <cell r="F127" t="e">
            <v>#REF!</v>
          </cell>
          <cell r="H127" t="e">
            <v>#REF!</v>
          </cell>
          <cell r="I127" t="e">
            <v>#REF!</v>
          </cell>
          <cell r="K127" t="e">
            <v>#REF!</v>
          </cell>
        </row>
        <row r="128">
          <cell r="B128">
            <v>117</v>
          </cell>
          <cell r="C128" t="e">
            <v>#REF!</v>
          </cell>
          <cell r="D128" t="e">
            <v>#REF!</v>
          </cell>
          <cell r="F128" t="e">
            <v>#REF!</v>
          </cell>
          <cell r="H128" t="e">
            <v>#REF!</v>
          </cell>
          <cell r="I128" t="e">
            <v>#REF!</v>
          </cell>
          <cell r="K128" t="e">
            <v>#REF!</v>
          </cell>
        </row>
        <row r="129">
          <cell r="B129">
            <v>118</v>
          </cell>
          <cell r="C129" t="e">
            <v>#REF!</v>
          </cell>
          <cell r="D129" t="e">
            <v>#REF!</v>
          </cell>
          <cell r="F129" t="e">
            <v>#REF!</v>
          </cell>
          <cell r="H129" t="e">
            <v>#REF!</v>
          </cell>
          <cell r="I129" t="e">
            <v>#REF!</v>
          </cell>
          <cell r="K129" t="e">
            <v>#REF!</v>
          </cell>
        </row>
        <row r="130">
          <cell r="B130">
            <v>119</v>
          </cell>
          <cell r="C130" t="e">
            <v>#REF!</v>
          </cell>
          <cell r="D130" t="e">
            <v>#REF!</v>
          </cell>
          <cell r="F130" t="e">
            <v>#REF!</v>
          </cell>
          <cell r="H130" t="e">
            <v>#REF!</v>
          </cell>
          <cell r="I130" t="e">
            <v>#REF!</v>
          </cell>
          <cell r="K130" t="e">
            <v>#REF!</v>
          </cell>
        </row>
        <row r="131">
          <cell r="B131">
            <v>120</v>
          </cell>
          <cell r="C131" t="e">
            <v>#REF!</v>
          </cell>
          <cell r="D131" t="e">
            <v>#REF!</v>
          </cell>
          <cell r="F131" t="e">
            <v>#REF!</v>
          </cell>
          <cell r="H131" t="e">
            <v>#REF!</v>
          </cell>
          <cell r="I131" t="e">
            <v>#REF!</v>
          </cell>
          <cell r="K131" t="e">
            <v>#REF!</v>
          </cell>
        </row>
        <row r="132">
          <cell r="B132">
            <v>121</v>
          </cell>
          <cell r="C132" t="e">
            <v>#REF!</v>
          </cell>
          <cell r="D132" t="e">
            <v>#REF!</v>
          </cell>
          <cell r="F132" t="e">
            <v>#REF!</v>
          </cell>
          <cell r="H132" t="e">
            <v>#REF!</v>
          </cell>
          <cell r="I132" t="e">
            <v>#REF!</v>
          </cell>
          <cell r="K132" t="e">
            <v>#REF!</v>
          </cell>
        </row>
        <row r="133">
          <cell r="B133">
            <v>122</v>
          </cell>
          <cell r="C133" t="e">
            <v>#REF!</v>
          </cell>
          <cell r="D133" t="e">
            <v>#REF!</v>
          </cell>
          <cell r="F133" t="e">
            <v>#REF!</v>
          </cell>
          <cell r="H133" t="e">
            <v>#REF!</v>
          </cell>
          <cell r="I133" t="e">
            <v>#REF!</v>
          </cell>
          <cell r="K133" t="e">
            <v>#REF!</v>
          </cell>
        </row>
        <row r="134">
          <cell r="B134">
            <v>123</v>
          </cell>
          <cell r="C134" t="e">
            <v>#REF!</v>
          </cell>
          <cell r="D134" t="e">
            <v>#REF!</v>
          </cell>
          <cell r="F134" t="e">
            <v>#REF!</v>
          </cell>
          <cell r="H134" t="e">
            <v>#REF!</v>
          </cell>
          <cell r="I134" t="e">
            <v>#REF!</v>
          </cell>
          <cell r="K134" t="e">
            <v>#REF!</v>
          </cell>
        </row>
        <row r="135">
          <cell r="B135">
            <v>124</v>
          </cell>
          <cell r="C135" t="e">
            <v>#REF!</v>
          </cell>
          <cell r="D135" t="e">
            <v>#REF!</v>
          </cell>
          <cell r="F135" t="e">
            <v>#REF!</v>
          </cell>
          <cell r="H135" t="e">
            <v>#REF!</v>
          </cell>
          <cell r="I135" t="e">
            <v>#REF!</v>
          </cell>
          <cell r="K135" t="e">
            <v>#REF!</v>
          </cell>
        </row>
        <row r="136">
          <cell r="B136">
            <v>125</v>
          </cell>
          <cell r="C136" t="e">
            <v>#REF!</v>
          </cell>
          <cell r="D136" t="e">
            <v>#REF!</v>
          </cell>
          <cell r="F136" t="e">
            <v>#REF!</v>
          </cell>
          <cell r="H136" t="e">
            <v>#REF!</v>
          </cell>
          <cell r="I136" t="e">
            <v>#REF!</v>
          </cell>
          <cell r="K136" t="e">
            <v>#REF!</v>
          </cell>
        </row>
        <row r="137">
          <cell r="B137">
            <v>126</v>
          </cell>
          <cell r="C137" t="e">
            <v>#REF!</v>
          </cell>
          <cell r="D137" t="e">
            <v>#REF!</v>
          </cell>
          <cell r="F137" t="e">
            <v>#REF!</v>
          </cell>
          <cell r="H137" t="e">
            <v>#REF!</v>
          </cell>
          <cell r="I137" t="e">
            <v>#REF!</v>
          </cell>
          <cell r="K137" t="e">
            <v>#REF!</v>
          </cell>
        </row>
        <row r="138">
          <cell r="B138">
            <v>127</v>
          </cell>
          <cell r="C138" t="e">
            <v>#REF!</v>
          </cell>
          <cell r="D138" t="e">
            <v>#REF!</v>
          </cell>
          <cell r="F138" t="e">
            <v>#REF!</v>
          </cell>
          <cell r="H138" t="e">
            <v>#REF!</v>
          </cell>
          <cell r="I138" t="e">
            <v>#REF!</v>
          </cell>
          <cell r="K138" t="e">
            <v>#REF!</v>
          </cell>
        </row>
        <row r="139">
          <cell r="B139">
            <v>128</v>
          </cell>
          <cell r="C139" t="e">
            <v>#REF!</v>
          </cell>
          <cell r="D139" t="e">
            <v>#REF!</v>
          </cell>
          <cell r="F139" t="e">
            <v>#REF!</v>
          </cell>
          <cell r="H139" t="e">
            <v>#REF!</v>
          </cell>
          <cell r="I139" t="e">
            <v>#REF!</v>
          </cell>
          <cell r="K139" t="e">
            <v>#REF!</v>
          </cell>
        </row>
        <row r="140">
          <cell r="B140">
            <v>129</v>
          </cell>
          <cell r="C140" t="e">
            <v>#REF!</v>
          </cell>
          <cell r="D140" t="e">
            <v>#REF!</v>
          </cell>
          <cell r="F140" t="e">
            <v>#REF!</v>
          </cell>
          <cell r="H140" t="e">
            <v>#REF!</v>
          </cell>
          <cell r="I140" t="e">
            <v>#REF!</v>
          </cell>
          <cell r="K140" t="e">
            <v>#REF!</v>
          </cell>
        </row>
        <row r="141">
          <cell r="B141">
            <v>130</v>
          </cell>
          <cell r="C141" t="e">
            <v>#REF!</v>
          </cell>
          <cell r="D141" t="e">
            <v>#REF!</v>
          </cell>
          <cell r="F141" t="e">
            <v>#REF!</v>
          </cell>
          <cell r="H141" t="e">
            <v>#REF!</v>
          </cell>
          <cell r="I141" t="e">
            <v>#REF!</v>
          </cell>
          <cell r="K141" t="e">
            <v>#REF!</v>
          </cell>
        </row>
        <row r="142">
          <cell r="B142">
            <v>131</v>
          </cell>
          <cell r="C142" t="e">
            <v>#REF!</v>
          </cell>
          <cell r="D142" t="e">
            <v>#REF!</v>
          </cell>
          <cell r="F142" t="e">
            <v>#REF!</v>
          </cell>
          <cell r="H142" t="e">
            <v>#REF!</v>
          </cell>
          <cell r="I142" t="e">
            <v>#REF!</v>
          </cell>
          <cell r="K142" t="e">
            <v>#REF!</v>
          </cell>
        </row>
        <row r="143">
          <cell r="B143">
            <v>132</v>
          </cell>
          <cell r="C143" t="e">
            <v>#REF!</v>
          </cell>
          <cell r="D143" t="e">
            <v>#REF!</v>
          </cell>
          <cell r="F143" t="e">
            <v>#REF!</v>
          </cell>
          <cell r="H143" t="e">
            <v>#REF!</v>
          </cell>
          <cell r="I143" t="e">
            <v>#REF!</v>
          </cell>
          <cell r="K143" t="e">
            <v>#REF!</v>
          </cell>
        </row>
        <row r="144">
          <cell r="B144">
            <v>133</v>
          </cell>
          <cell r="C144" t="e">
            <v>#REF!</v>
          </cell>
          <cell r="D144" t="e">
            <v>#REF!</v>
          </cell>
          <cell r="F144" t="e">
            <v>#REF!</v>
          </cell>
          <cell r="H144" t="e">
            <v>#REF!</v>
          </cell>
          <cell r="I144" t="e">
            <v>#REF!</v>
          </cell>
          <cell r="K144" t="e">
            <v>#REF!</v>
          </cell>
        </row>
        <row r="145">
          <cell r="B145">
            <v>134</v>
          </cell>
          <cell r="C145" t="e">
            <v>#REF!</v>
          </cell>
          <cell r="D145" t="e">
            <v>#REF!</v>
          </cell>
          <cell r="F145" t="e">
            <v>#REF!</v>
          </cell>
          <cell r="H145" t="e">
            <v>#REF!</v>
          </cell>
          <cell r="I145" t="e">
            <v>#REF!</v>
          </cell>
          <cell r="K145" t="e">
            <v>#REF!</v>
          </cell>
        </row>
        <row r="146">
          <cell r="B146">
            <v>135</v>
          </cell>
          <cell r="C146" t="e">
            <v>#REF!</v>
          </cell>
          <cell r="D146" t="e">
            <v>#REF!</v>
          </cell>
          <cell r="F146" t="e">
            <v>#REF!</v>
          </cell>
          <cell r="H146" t="e">
            <v>#REF!</v>
          </cell>
          <cell r="I146" t="e">
            <v>#REF!</v>
          </cell>
          <cell r="K146" t="e">
            <v>#REF!</v>
          </cell>
        </row>
        <row r="147">
          <cell r="B147">
            <v>136</v>
          </cell>
          <cell r="C147" t="e">
            <v>#REF!</v>
          </cell>
          <cell r="D147" t="e">
            <v>#REF!</v>
          </cell>
          <cell r="F147" t="e">
            <v>#REF!</v>
          </cell>
          <cell r="H147" t="e">
            <v>#REF!</v>
          </cell>
          <cell r="I147" t="e">
            <v>#REF!</v>
          </cell>
          <cell r="K147" t="e">
            <v>#REF!</v>
          </cell>
        </row>
        <row r="148">
          <cell r="B148">
            <v>137</v>
          </cell>
          <cell r="C148" t="e">
            <v>#REF!</v>
          </cell>
          <cell r="D148" t="e">
            <v>#REF!</v>
          </cell>
          <cell r="F148" t="e">
            <v>#REF!</v>
          </cell>
          <cell r="H148" t="e">
            <v>#REF!</v>
          </cell>
          <cell r="I148" t="e">
            <v>#REF!</v>
          </cell>
          <cell r="K148" t="e">
            <v>#REF!</v>
          </cell>
        </row>
        <row r="149">
          <cell r="B149">
            <v>138</v>
          </cell>
          <cell r="C149" t="e">
            <v>#REF!</v>
          </cell>
          <cell r="D149" t="e">
            <v>#REF!</v>
          </cell>
          <cell r="F149" t="e">
            <v>#REF!</v>
          </cell>
          <cell r="H149" t="e">
            <v>#REF!</v>
          </cell>
          <cell r="I149" t="e">
            <v>#REF!</v>
          </cell>
          <cell r="K149" t="e">
            <v>#REF!</v>
          </cell>
        </row>
        <row r="150">
          <cell r="B150">
            <v>139</v>
          </cell>
          <cell r="C150" t="e">
            <v>#REF!</v>
          </cell>
          <cell r="D150" t="e">
            <v>#REF!</v>
          </cell>
          <cell r="F150" t="e">
            <v>#REF!</v>
          </cell>
          <cell r="H150" t="e">
            <v>#REF!</v>
          </cell>
          <cell r="I150" t="e">
            <v>#REF!</v>
          </cell>
          <cell r="K150" t="e">
            <v>#REF!</v>
          </cell>
        </row>
        <row r="151">
          <cell r="B151">
            <v>140</v>
          </cell>
          <cell r="C151" t="e">
            <v>#REF!</v>
          </cell>
          <cell r="D151" t="e">
            <v>#REF!</v>
          </cell>
          <cell r="F151" t="e">
            <v>#REF!</v>
          </cell>
          <cell r="H151" t="e">
            <v>#REF!</v>
          </cell>
          <cell r="I151" t="e">
            <v>#REF!</v>
          </cell>
          <cell r="K151" t="e">
            <v>#REF!</v>
          </cell>
        </row>
        <row r="152">
          <cell r="B152">
            <v>141</v>
          </cell>
          <cell r="C152" t="e">
            <v>#REF!</v>
          </cell>
          <cell r="D152" t="e">
            <v>#REF!</v>
          </cell>
          <cell r="F152" t="e">
            <v>#REF!</v>
          </cell>
          <cell r="H152" t="e">
            <v>#REF!</v>
          </cell>
          <cell r="I152" t="e">
            <v>#REF!</v>
          </cell>
          <cell r="K152" t="e">
            <v>#REF!</v>
          </cell>
        </row>
        <row r="153">
          <cell r="B153">
            <v>142</v>
          </cell>
          <cell r="C153" t="e">
            <v>#REF!</v>
          </cell>
          <cell r="D153" t="e">
            <v>#REF!</v>
          </cell>
          <cell r="F153" t="e">
            <v>#REF!</v>
          </cell>
          <cell r="H153" t="e">
            <v>#REF!</v>
          </cell>
          <cell r="I153" t="e">
            <v>#REF!</v>
          </cell>
          <cell r="K153" t="e">
            <v>#REF!</v>
          </cell>
        </row>
        <row r="154">
          <cell r="B154">
            <v>143</v>
          </cell>
          <cell r="C154" t="e">
            <v>#REF!</v>
          </cell>
          <cell r="D154" t="e">
            <v>#REF!</v>
          </cell>
          <cell r="F154" t="e">
            <v>#REF!</v>
          </cell>
          <cell r="H154" t="e">
            <v>#REF!</v>
          </cell>
          <cell r="I154" t="e">
            <v>#REF!</v>
          </cell>
          <cell r="K154" t="e">
            <v>#REF!</v>
          </cell>
        </row>
        <row r="155">
          <cell r="B155">
            <v>144</v>
          </cell>
          <cell r="C155" t="e">
            <v>#REF!</v>
          </cell>
          <cell r="D155" t="e">
            <v>#REF!</v>
          </cell>
          <cell r="F155" t="e">
            <v>#REF!</v>
          </cell>
          <cell r="H155" t="e">
            <v>#REF!</v>
          </cell>
          <cell r="I155" t="e">
            <v>#REF!</v>
          </cell>
          <cell r="K155" t="e">
            <v>#REF!</v>
          </cell>
        </row>
        <row r="156">
          <cell r="B156">
            <v>145</v>
          </cell>
          <cell r="C156" t="e">
            <v>#REF!</v>
          </cell>
          <cell r="D156" t="e">
            <v>#REF!</v>
          </cell>
          <cell r="F156" t="e">
            <v>#REF!</v>
          </cell>
          <cell r="H156" t="e">
            <v>#REF!</v>
          </cell>
          <cell r="I156" t="e">
            <v>#REF!</v>
          </cell>
          <cell r="K156" t="e">
            <v>#REF!</v>
          </cell>
        </row>
        <row r="157">
          <cell r="B157">
            <v>146</v>
          </cell>
          <cell r="C157" t="e">
            <v>#REF!</v>
          </cell>
          <cell r="D157" t="e">
            <v>#REF!</v>
          </cell>
          <cell r="F157" t="e">
            <v>#REF!</v>
          </cell>
          <cell r="H157" t="e">
            <v>#REF!</v>
          </cell>
          <cell r="I157" t="e">
            <v>#REF!</v>
          </cell>
          <cell r="K157" t="e">
            <v>#REF!</v>
          </cell>
        </row>
        <row r="158">
          <cell r="B158">
            <v>147</v>
          </cell>
          <cell r="C158" t="e">
            <v>#REF!</v>
          </cell>
          <cell r="D158" t="e">
            <v>#REF!</v>
          </cell>
          <cell r="F158" t="e">
            <v>#REF!</v>
          </cell>
          <cell r="H158" t="e">
            <v>#REF!</v>
          </cell>
          <cell r="I158" t="e">
            <v>#REF!</v>
          </cell>
          <cell r="K158" t="e">
            <v>#REF!</v>
          </cell>
        </row>
        <row r="159">
          <cell r="B159">
            <v>148</v>
          </cell>
          <cell r="C159" t="e">
            <v>#REF!</v>
          </cell>
          <cell r="D159" t="e">
            <v>#REF!</v>
          </cell>
          <cell r="F159" t="e">
            <v>#REF!</v>
          </cell>
          <cell r="H159" t="e">
            <v>#REF!</v>
          </cell>
          <cell r="I159" t="e">
            <v>#REF!</v>
          </cell>
          <cell r="K159" t="e">
            <v>#REF!</v>
          </cell>
        </row>
        <row r="160">
          <cell r="B160">
            <v>149</v>
          </cell>
          <cell r="C160" t="e">
            <v>#REF!</v>
          </cell>
          <cell r="D160" t="e">
            <v>#REF!</v>
          </cell>
          <cell r="F160" t="e">
            <v>#REF!</v>
          </cell>
          <cell r="H160" t="e">
            <v>#REF!</v>
          </cell>
          <cell r="I160" t="e">
            <v>#REF!</v>
          </cell>
          <cell r="K160" t="e">
            <v>#REF!</v>
          </cell>
        </row>
        <row r="161">
          <cell r="B161">
            <v>150</v>
          </cell>
          <cell r="C161" t="e">
            <v>#REF!</v>
          </cell>
          <cell r="D161" t="e">
            <v>#REF!</v>
          </cell>
          <cell r="F161" t="e">
            <v>#REF!</v>
          </cell>
          <cell r="H161" t="e">
            <v>#REF!</v>
          </cell>
          <cell r="I161" t="e">
            <v>#REF!</v>
          </cell>
          <cell r="K161" t="e">
            <v>#REF!</v>
          </cell>
        </row>
        <row r="162">
          <cell r="B162">
            <v>151</v>
          </cell>
          <cell r="C162" t="e">
            <v>#REF!</v>
          </cell>
          <cell r="D162" t="e">
            <v>#REF!</v>
          </cell>
          <cell r="F162" t="e">
            <v>#REF!</v>
          </cell>
          <cell r="H162" t="e">
            <v>#REF!</v>
          </cell>
          <cell r="I162" t="e">
            <v>#REF!</v>
          </cell>
          <cell r="K162" t="e">
            <v>#REF!</v>
          </cell>
        </row>
        <row r="163">
          <cell r="B163">
            <v>152</v>
          </cell>
          <cell r="C163" t="e">
            <v>#REF!</v>
          </cell>
          <cell r="D163" t="e">
            <v>#REF!</v>
          </cell>
          <cell r="F163" t="e">
            <v>#REF!</v>
          </cell>
          <cell r="H163" t="e">
            <v>#REF!</v>
          </cell>
          <cell r="I163" t="e">
            <v>#REF!</v>
          </cell>
          <cell r="K163" t="e">
            <v>#REF!</v>
          </cell>
        </row>
        <row r="164">
          <cell r="B164">
            <v>153</v>
          </cell>
          <cell r="C164" t="e">
            <v>#REF!</v>
          </cell>
          <cell r="D164" t="e">
            <v>#REF!</v>
          </cell>
          <cell r="F164" t="e">
            <v>#REF!</v>
          </cell>
          <cell r="H164" t="e">
            <v>#REF!</v>
          </cell>
          <cell r="I164" t="e">
            <v>#REF!</v>
          </cell>
          <cell r="K164" t="e">
            <v>#REF!</v>
          </cell>
        </row>
        <row r="165">
          <cell r="B165">
            <v>154</v>
          </cell>
          <cell r="D165">
            <v>38552</v>
          </cell>
          <cell r="F165" t="str">
            <v>Biaya Transportasi &amp; Konsumsi Pemuda Pancasila Dalam Rangka Acara Deklarasi Pasangan Calon Walikota &amp; Wakil Walikota Samarinda (Drs. H. Achmad Amins, MM. &amp; H. Syaharie Ja'ang, SH. M.Si.) Periode 2005 - 2010.</v>
          </cell>
          <cell r="H165" t="e">
            <v>#REF!</v>
          </cell>
          <cell r="I165" t="str">
            <v>H. Mulyadi</v>
          </cell>
          <cell r="K165">
            <v>3000000</v>
          </cell>
        </row>
        <row r="166">
          <cell r="B166">
            <v>155</v>
          </cell>
          <cell r="D166">
            <v>38552</v>
          </cell>
          <cell r="F166" t="str">
            <v>Biaya Transportasi &amp; Konsumsi Warga Pasar Segiri Dalam Rangka Acara Deklarasi Pasangan Calon Walikota &amp; Wakil Walikota Samarinda (Drs. H. Achmad Amins, MM. &amp; H. Syaharie Ja'ang, SH. M.Si.) Periode 2005 - 2010.</v>
          </cell>
          <cell r="H166" t="str">
            <v># Satu Juta Rupiah #</v>
          </cell>
          <cell r="I166" t="str">
            <v>H. Usman</v>
          </cell>
          <cell r="K166">
            <v>1000000</v>
          </cell>
        </row>
        <row r="167">
          <cell r="B167">
            <v>156</v>
          </cell>
          <cell r="D167">
            <v>38552</v>
          </cell>
          <cell r="F167" t="str">
            <v>Biaya Transportasi &amp; Konsumsi Warga Pasar Segiri Dalam Rangka Acara Deklarasi Pasangan Calon Walikota &amp; Wakil Walikota Samarinda (Drs. H. Achmad Amins, MM. &amp; H. Syaharie Ja'ang, SH. M.Si.) Periode 2005 - 2010.</v>
          </cell>
          <cell r="H167" t="str">
            <v># Satu Juta Rupiah #</v>
          </cell>
          <cell r="I167" t="str">
            <v>H. Baso</v>
          </cell>
          <cell r="K167">
            <v>1000000</v>
          </cell>
        </row>
        <row r="168">
          <cell r="B168">
            <v>157</v>
          </cell>
          <cell r="D168">
            <v>38552</v>
          </cell>
          <cell r="F168" t="str">
            <v>Biaya Transportasi &amp; Konsumsi Bidang Olah Raga Dalam Rangka Acara Deklarasi Pasangan Calon Walikota &amp; Wakil Walikota Samarinda (Drs. H. Achmad Amins, MM. &amp; H. Syaharie Ja'ang, SH. M.Si.) Periode 2005 - 2010.</v>
          </cell>
          <cell r="H168" t="str">
            <v># Dua Juta Rupiah #</v>
          </cell>
          <cell r="I168" t="str">
            <v>Ahmad Subhan</v>
          </cell>
          <cell r="K168">
            <v>2000000</v>
          </cell>
        </row>
        <row r="169">
          <cell r="B169">
            <v>158</v>
          </cell>
          <cell r="D169">
            <v>38552</v>
          </cell>
          <cell r="F169" t="str">
            <v>Biaya Transportasi &amp; Konsumsi IPDP Dalam Rangka Acara Deklarasi Pasangan Calon Walikota &amp; Wakil Walikota Samarinda (Drs. H. Achmad Amins, MM. &amp; H. Syaharie Ja'ang, SH. M.Si.) Periode 2005 - 2010.</v>
          </cell>
          <cell r="H169" t="str">
            <v># Satu Juta Rupiah #</v>
          </cell>
          <cell r="I169" t="str">
            <v>Awang Ardiansyah</v>
          </cell>
          <cell r="K169">
            <v>1000000</v>
          </cell>
        </row>
        <row r="170">
          <cell r="B170">
            <v>159</v>
          </cell>
          <cell r="D170">
            <v>38552</v>
          </cell>
          <cell r="F170" t="str">
            <v>Biaya Transportasi &amp; Konsumsi Buruh Pelabuhan Dalam Rangka Acara Deklarasi Pasangan Calon Walikota &amp; Wakil Walikota Samarinda (Drs. H. Achmad Amins, MM. &amp; H. Syaharie Ja'ang, SH. M.Si.) Periode 2005 - 2010.</v>
          </cell>
          <cell r="H170" t="str">
            <v># Satu Juta Rupiah #</v>
          </cell>
          <cell r="I170" t="str">
            <v>Iskandar Jengi</v>
          </cell>
          <cell r="K170">
            <v>1000000</v>
          </cell>
        </row>
        <row r="171">
          <cell r="B171">
            <v>160</v>
          </cell>
          <cell r="D171">
            <v>38552</v>
          </cell>
          <cell r="F171" t="str">
            <v>Biaya Transportasi &amp; Konsumsi Kukus Pemuda Dalam Rangka Acara Deklarasi Pasangan Calon Walikota &amp; Wakil Walikota Samarinda (Drs. H. Achmad Amins, MM. &amp; H. Syaharie Ja'ang, SH. M.Si.) Periode 2005 - 2010.</v>
          </cell>
          <cell r="H171" t="str">
            <v># Tiga Juta Rupiah #</v>
          </cell>
          <cell r="I171" t="str">
            <v>H. Jawad Siradjuddin</v>
          </cell>
          <cell r="K171">
            <v>3000000</v>
          </cell>
        </row>
        <row r="172">
          <cell r="B172">
            <v>161</v>
          </cell>
          <cell r="D172">
            <v>38552</v>
          </cell>
          <cell r="F172" t="str">
            <v>Biaya Transportasi &amp; Konsumsi Unsur PPM Dalam Rangka Acara Deklarasi Pasangan Calon Walikota &amp; Wakil Walikota Samarinda (Drs. H. Achmad Amins, MM. &amp; H. Syaharie Ja'ang, SH. M.Si.) Periode 2005 - 2010.</v>
          </cell>
          <cell r="H172" t="str">
            <v># Satu Juta Tiga Ratus Ribu Rupiah #</v>
          </cell>
          <cell r="I172" t="str">
            <v>Hasyim</v>
          </cell>
          <cell r="K172">
            <v>1300000</v>
          </cell>
        </row>
        <row r="173">
          <cell r="B173">
            <v>162</v>
          </cell>
          <cell r="D173">
            <v>38552</v>
          </cell>
          <cell r="F173" t="str">
            <v>Biaya Transportasi &amp; Konsumsi Paguyuban Jaranan Dalam Rangka Acara Deklarasi Pasangan Calon Walikota &amp; Wakil Walikota Samarinda (Drs. H. Achmad Amins, MM. &amp; H. Syaharie Ja'ang, SH. M.Si.) Periode 2005 - 2010.</v>
          </cell>
          <cell r="H173" t="str">
            <v># Dua Puluh Dua Juta Rupiah #</v>
          </cell>
          <cell r="I173" t="str">
            <v>Budi Suyanto</v>
          </cell>
          <cell r="K173">
            <v>22000000</v>
          </cell>
        </row>
        <row r="174">
          <cell r="B174">
            <v>163</v>
          </cell>
          <cell r="D174">
            <v>38552</v>
          </cell>
          <cell r="F174" t="str">
            <v>Biaya Transportasi &amp; Konsumsi Mahasiswa Dalam Rangka Acara Deklarasi Pasangan Calon Walikota &amp; Wakil Walikota Samarinda (Drs. H. Achmad Amins, MM. &amp; H. Syaharie Ja'ang, SH. M.Si.) Periode 2005 - 2010.</v>
          </cell>
          <cell r="H174" t="str">
            <v># Dua Juta Rupiah #</v>
          </cell>
          <cell r="I174" t="str">
            <v>W a h y u d i</v>
          </cell>
          <cell r="K174">
            <v>2000000</v>
          </cell>
        </row>
        <row r="175">
          <cell r="B175">
            <v>164</v>
          </cell>
          <cell r="D175">
            <v>38552</v>
          </cell>
          <cell r="F175" t="str">
            <v>Biaya Transportasi &amp; Konsumsi Warga Gang KNPI Dalam Rangka Acara Deklarasi Pasangan Calon Walikota &amp; Wakil Walikota Samarinda (Drs. H. Achmad Amins, MM. &amp; H. Syaharie Ja'ang, SH. M.Si.) Periode 2005 - 2010.</v>
          </cell>
          <cell r="H175" t="str">
            <v># Lima Ratus Ribu Rupiah #</v>
          </cell>
          <cell r="I175" t="str">
            <v>B u h e r a</v>
          </cell>
          <cell r="K175">
            <v>500000</v>
          </cell>
        </row>
        <row r="176">
          <cell r="B176">
            <v>165</v>
          </cell>
          <cell r="D176">
            <v>38549</v>
          </cell>
          <cell r="F176" t="str">
            <v>Biaya Transportasi &amp; Konsumsi Partai Pendukung (PKPI) Dalam Rangka Acara Deklarasi Pasangan Calon Walikota &amp; Wakil Walikota Samarinda (Drs. H. Achmad Amins, MM. &amp; H. Syaharie Ja'ang, SH. M.Si.) Periode 2005 - 2010.</v>
          </cell>
          <cell r="H176" t="str">
            <v># Dua Juta Rupiah #</v>
          </cell>
          <cell r="I176" t="str">
            <v>Sugeng Muchdar</v>
          </cell>
          <cell r="K176">
            <v>2000000</v>
          </cell>
        </row>
        <row r="177">
          <cell r="B177">
            <v>166</v>
          </cell>
          <cell r="D177">
            <v>38549</v>
          </cell>
          <cell r="F177" t="str">
            <v>Biaya Transportasi &amp; Konsumsi Partai Pendukung (PBSD) Dalam Rangka Acara Deklarasi Pasangan Calon Walikota &amp; Wakil Walikota Samarinda (Drs. H. Achmad Amins, MM. &amp; H. Syaharie Ja'ang, SH. M.Si.) Periode 2005 - 2010.</v>
          </cell>
          <cell r="H177" t="str">
            <v># Dua Juta Rupiah #</v>
          </cell>
          <cell r="I177" t="str">
            <v>H.M. Hasby Ibrahim</v>
          </cell>
          <cell r="K177">
            <v>2000000</v>
          </cell>
        </row>
        <row r="178">
          <cell r="B178">
            <v>167</v>
          </cell>
          <cell r="D178">
            <v>38549</v>
          </cell>
          <cell r="F178" t="str">
            <v>Biaya Transportasi &amp; Konsumsi Partai Pendukung (PKB) Dalam Rangka Acara Deklarasi Pasangan Calon Walikota &amp; Wakil Walikota Samarinda (Drs. H. Achmad Amins, MM. &amp; H. Syaharie Ja'ang, SH. M.Si.) Periode 2005 - 2010.</v>
          </cell>
          <cell r="H178" t="str">
            <v># Dua Juta Rupiah #</v>
          </cell>
          <cell r="I178" t="str">
            <v>Drs. H. Hasan Basri</v>
          </cell>
          <cell r="K178">
            <v>2000000</v>
          </cell>
        </row>
        <row r="179">
          <cell r="B179">
            <v>168</v>
          </cell>
          <cell r="D179">
            <v>38549</v>
          </cell>
          <cell r="F179" t="str">
            <v>Biaya Transportasi &amp; Konsumsi Partai Pendukung (PPDK) Dalam Rangka Acara Deklarasi Pasangan Calon Walikota &amp; Wakil Walikota Samarinda (Drs. H. Achmad Amins, MM. &amp; H. Syaharie Ja'ang, SH. M.Si.) Periode 2005 - 2010.</v>
          </cell>
          <cell r="H179" t="str">
            <v># Dua Juta Rupiah #</v>
          </cell>
          <cell r="I179" t="str">
            <v>H. Jawad Siradjuddin</v>
          </cell>
          <cell r="K179">
            <v>2000000</v>
          </cell>
        </row>
        <row r="180">
          <cell r="B180">
            <v>169</v>
          </cell>
          <cell r="D180">
            <v>38549</v>
          </cell>
          <cell r="F180" t="str">
            <v>Biaya Transportasi &amp; Konsumsi Partai Pendukung (Partai Patriot) Dalam Rangka Acara Deklarasi Pasangan Calon Walikota &amp; Wakil Walikota Samarinda (Drs. H. Achmad Amins, MM. &amp; H. Syaharie Ja'ang, SH. M.Si.) Periode 2005 - 2010.</v>
          </cell>
          <cell r="H180" t="str">
            <v># Dua Juta Rupiah #</v>
          </cell>
          <cell r="I180" t="str">
            <v>H. Mulyadi</v>
          </cell>
          <cell r="K180">
            <v>2000000</v>
          </cell>
        </row>
        <row r="181">
          <cell r="B181">
            <v>170</v>
          </cell>
          <cell r="D181">
            <v>38549</v>
          </cell>
          <cell r="F181" t="str">
            <v>Biaya Transportasi &amp; Konsumsi Partai Pendukung (Partai Pelopor) Dalam Rangka Acara Deklarasi Pasangan Calon Walikota &amp; Wakil Walikota Samarinda (Drs. H. Achmad Amins, MM. &amp; H. Syaharie Ja'ang, SH. M.Si.) Periode 2005 - 2010.</v>
          </cell>
          <cell r="H181" t="str">
            <v># Dua Juta Rupiah #</v>
          </cell>
          <cell r="I181" t="str">
            <v>Bambang Sutikno</v>
          </cell>
          <cell r="K181">
            <v>2000000</v>
          </cell>
        </row>
        <row r="182">
          <cell r="B182">
            <v>171</v>
          </cell>
          <cell r="D182">
            <v>38549</v>
          </cell>
          <cell r="F182" t="str">
            <v>Biaya Transportasi &amp; Konsumsi Partai Pendukung (PIB) Dalam Rangka Acara Deklarasi Pasangan Calon Walikota &amp; Wakil Walikota Samarinda (Drs. H. Achmad Amins, MM. &amp; H. Syaharie Ja'ang, SH. M.Si.) Periode 2005 - 2010.</v>
          </cell>
          <cell r="H182" t="str">
            <v># Dua Juta Rupiah #</v>
          </cell>
          <cell r="I182" t="str">
            <v>Jumansyah Berok, SH.</v>
          </cell>
          <cell r="K182">
            <v>2000000</v>
          </cell>
        </row>
        <row r="183">
          <cell r="B183">
            <v>172</v>
          </cell>
          <cell r="D183">
            <v>38549</v>
          </cell>
          <cell r="F183" t="str">
            <v>Biaya Transportasi &amp; Konsumsi Partai Pendukung (PNIM) Dalam Rangka Acara Deklarasi Pasangan Calon Walikota &amp; Wakil Walikota Samarinda (Drs. H. Achmad Amins, MM. &amp; H. Syaharie Ja'ang, SH. M.Si.) Periode 2005 - 2010.</v>
          </cell>
          <cell r="H183" t="str">
            <v># Dua Juta Rupiah #</v>
          </cell>
          <cell r="I183" t="str">
            <v>A. Mahmud</v>
          </cell>
          <cell r="K183">
            <v>2000000</v>
          </cell>
        </row>
        <row r="184">
          <cell r="B184">
            <v>173</v>
          </cell>
          <cell r="D184">
            <v>38549</v>
          </cell>
          <cell r="F184" t="str">
            <v>Biaya Transportasi &amp; Konsumsi Partai Pendukung (PPP) Dalam Rangka Acara Deklarasi Pasangan Calon Walikota &amp; Wakil Walikota Samarinda (Drs. H. Achmad Amins, MM. &amp; H. Syaharie Ja'ang, SH. M.Si.) Periode 2005 - 2010.</v>
          </cell>
          <cell r="H184" t="str">
            <v># Dua Juta Rupiah #</v>
          </cell>
          <cell r="I184" t="str">
            <v>H. Jawad Siradjuddin</v>
          </cell>
          <cell r="K184">
            <v>2000000</v>
          </cell>
        </row>
        <row r="185">
          <cell r="B185">
            <v>174</v>
          </cell>
          <cell r="D185">
            <v>38549</v>
          </cell>
          <cell r="F185" t="str">
            <v>Biaya Transportasi &amp; Konsumsi Partai Pendukung (PAN) Dalam Rangka Acara Deklarasi Pasangan Calon Walikota &amp; Wakil Walikota Samarinda (Drs. H. Achmad Amins, MM. &amp; H. Syaharie Ja'ang, SH. M.Si.) Periode 2005 - 2010.</v>
          </cell>
          <cell r="H185" t="str">
            <v># Dua Juta Rupiah #</v>
          </cell>
          <cell r="I185" t="str">
            <v>H. Jawad Siradjuddin</v>
          </cell>
          <cell r="K185">
            <v>2000000</v>
          </cell>
        </row>
        <row r="186">
          <cell r="B186">
            <v>175</v>
          </cell>
          <cell r="D186">
            <v>38549</v>
          </cell>
          <cell r="F186" t="str">
            <v>Biaya Transportasi &amp; Konsumsi Partai Golkar Kecamatan Sungai Kunjang Dalam Rangka Acara Deklarasi Pasangan Calon Walikota &amp; Wakil Walikota Samarinda (Drs. H. Achmad Amins, MM. &amp; H. Syaharie Ja'ang, SH. M.Si.) Periode 2005 - 2010.</v>
          </cell>
          <cell r="H186" t="str">
            <v># Tiga Juta Rupiah #</v>
          </cell>
          <cell r="I186" t="str">
            <v>Syamsudin Karim</v>
          </cell>
          <cell r="K186">
            <v>3000000</v>
          </cell>
        </row>
        <row r="187">
          <cell r="B187">
            <v>176</v>
          </cell>
          <cell r="D187">
            <v>38549</v>
          </cell>
          <cell r="F187" t="str">
            <v>Biaya Transportasi &amp; Konsumsi Partai Golkar Kecamatan Palaran Dalam Rangka Acara Deklarasi Pasangan Calon Walikota &amp; Wakil Walikota Samarinda (Drs. H. Achmad Amins, MM. &amp; H. Syaharie Ja'ang, SH. M.Si.) Periode 2005 - 2010.</v>
          </cell>
          <cell r="H187" t="str">
            <v># Tiga Juta Rupiah #</v>
          </cell>
          <cell r="I187" t="str">
            <v>Akhmad Juniadi, S.Ag.</v>
          </cell>
          <cell r="K187">
            <v>3000000</v>
          </cell>
        </row>
        <row r="188">
          <cell r="B188">
            <v>177</v>
          </cell>
          <cell r="D188">
            <v>38549</v>
          </cell>
          <cell r="F188" t="str">
            <v>Biaya Transportasi &amp; Konsumsi Partai Golkar Kecamatan Samarinda Ilir Dalam Rangka Acara Deklarasi Pasangan Calon Walikota &amp; Wakil Walikota Samarinda (Drs. H. Achmad Amins, MM. &amp; H. Syaharie Ja'ang, SH. M.Si.) Periode 2005 - 2010.</v>
          </cell>
          <cell r="H188" t="str">
            <v># Tiga Juta Rupiah #</v>
          </cell>
          <cell r="I188" t="str">
            <v>HA. Bertha Salam, SE.</v>
          </cell>
          <cell r="K188">
            <v>3000000</v>
          </cell>
        </row>
        <row r="189">
          <cell r="B189">
            <v>178</v>
          </cell>
          <cell r="D189">
            <v>38549</v>
          </cell>
          <cell r="F189" t="str">
            <v>Biaya Transportasi &amp; Konsumsi Partai Golkar Kecamatan Samarinda Utara Dalam Rangka Acara Deklarasi Pasangan Calon Walikota &amp; Wakil Walikota Samarinda (Drs. H. Achmad Amins, MM. &amp; H. Syaharie Ja'ang, SH. M.Si.) Periode 2005 - 2010.</v>
          </cell>
          <cell r="H189" t="str">
            <v># Tiga Juta Rupiah #</v>
          </cell>
          <cell r="I189" t="str">
            <v>Alif Turiadi, SE.</v>
          </cell>
          <cell r="K189">
            <v>3000000</v>
          </cell>
        </row>
        <row r="190">
          <cell r="B190">
            <v>179</v>
          </cell>
          <cell r="D190">
            <v>38549</v>
          </cell>
          <cell r="F190" t="str">
            <v>Biaya Transportasi &amp; Konsumsi Partai Golkar Kecamatan Samarinda Sebarang Dalam Rangka Acara Deklarasi Pasangan Calon Walikota &amp; Wakil Walikota Samarinda (Drs. H. Achmad Amins, MM. &amp; H. Syaharie Ja'ang, SH. M.Si.) Periode 2005 - 2010.</v>
          </cell>
          <cell r="H190" t="str">
            <v># Tiga Juta Rupiah #</v>
          </cell>
          <cell r="I190" t="str">
            <v>Jafar Abdul Gafar</v>
          </cell>
          <cell r="K190">
            <v>3000000</v>
          </cell>
        </row>
        <row r="191">
          <cell r="B191">
            <v>180</v>
          </cell>
          <cell r="D191">
            <v>38549</v>
          </cell>
          <cell r="F191" t="str">
            <v>Biaya Transportasi &amp; Konsumsi Partai Golkar Kecamatan Samarinda Ulu Dalam Rangka Acara Deklarasi Pasangan Calon Walikota &amp; Wakil Walikota Samarinda (Drs. H. Achmad Amins, MM. &amp; H. Syaharie Ja'ang, SH. M.Si.) Periode 2005 - 2010.</v>
          </cell>
          <cell r="H191" t="str">
            <v># Tiga Juta Rupiah #</v>
          </cell>
          <cell r="I191" t="str">
            <v>H. Mashari, R.</v>
          </cell>
          <cell r="K191">
            <v>3000000</v>
          </cell>
        </row>
        <row r="192">
          <cell r="B192">
            <v>181</v>
          </cell>
          <cell r="D192">
            <v>38549</v>
          </cell>
          <cell r="F192" t="str">
            <v>Biaya Transportasi &amp; Konsumsi Lintas Partai Kecamatan Samarinda Seberang Dalam Rangka Acara Deklarasi Pasangan Calon Walikota &amp; Wakil Walikota Samarinda (Drs. H. Achmad Amins, MM. &amp; H. Syaharie Ja'ang, SH. M.Si.) Periode 2005 - 2010.</v>
          </cell>
          <cell r="H192" t="str">
            <v># Lima Juta Rupiah #</v>
          </cell>
          <cell r="I192" t="str">
            <v>Budi Irawan</v>
          </cell>
          <cell r="K192">
            <v>5000000</v>
          </cell>
        </row>
        <row r="193">
          <cell r="B193">
            <v>182</v>
          </cell>
          <cell r="D193">
            <v>38549</v>
          </cell>
          <cell r="F193" t="str">
            <v>Biaya Transportasi &amp; Konsumsi Lintas Partai Kecamatan Samarinda Ulu Dalam Rangka Acara Deklarasi Pasangan Calon Walikota &amp; Wakil Walikota Samarinda (Drs. H. Achmad Amins, MM. &amp; H. Syaharie Ja'ang, SH. M.Si.) Periode 2005 - 2010.</v>
          </cell>
          <cell r="H193" t="str">
            <v># Lima Juta Rupiah #</v>
          </cell>
          <cell r="I193" t="str">
            <v>Fahruddian</v>
          </cell>
          <cell r="K193">
            <v>5000000</v>
          </cell>
        </row>
        <row r="194">
          <cell r="B194">
            <v>183</v>
          </cell>
          <cell r="D194">
            <v>38549</v>
          </cell>
          <cell r="F194" t="str">
            <v>Biaya Transportasi &amp; Konsumsi Lintas Partai Kecamatan Palaran Dalam Rangka Acara Deklarasi Pasangan Calon Walikota &amp; Wakil Walikota Samarinda (Drs. H. Achmad Amins, MM. &amp; H. Syaharie Ja'ang, SH. M.Si.) Periode 2005 - 2010.</v>
          </cell>
          <cell r="H194" t="str">
            <v># Lima Juta Rupiah #</v>
          </cell>
          <cell r="I194" t="str">
            <v>Andi Rani</v>
          </cell>
          <cell r="K194">
            <v>5000000</v>
          </cell>
        </row>
        <row r="195">
          <cell r="B195">
            <v>184</v>
          </cell>
          <cell r="D195">
            <v>38549</v>
          </cell>
          <cell r="F195" t="str">
            <v>Biaya Transportasi &amp; Konsumsi Lintas Partai Kecamatan Samarinda Utara Dalam Rangka Acara Deklarasi Pasangan Calon Walikota &amp; Wakil Walikota Samarinda (Drs. H. Achmad Amins, MM. &amp; H. Syaharie Ja'ang, SH. M.Si.) Periode 2005 - 2010.</v>
          </cell>
          <cell r="H195" t="str">
            <v># Lima Juta Rupiah #</v>
          </cell>
          <cell r="I195" t="str">
            <v>H. Achmad</v>
          </cell>
          <cell r="K195">
            <v>5000000</v>
          </cell>
        </row>
        <row r="196">
          <cell r="B196">
            <v>185</v>
          </cell>
          <cell r="D196">
            <v>38549</v>
          </cell>
          <cell r="F196" t="str">
            <v>Biaya Transportasi &amp; Konsumsi Lintas Partai Kecamatan Sungai Kunjang Dalam Rangka Acara Deklarasi Pasangan Calon Walikota &amp; Wakil Walikota Samarinda (Drs. H. Achmad Amins, MM. &amp; H. Syaharie Ja'ang, SH. M.Si.) Periode 2005 - 2010.</v>
          </cell>
          <cell r="H196" t="str">
            <v># Sepuluh Juta Rupiah #</v>
          </cell>
          <cell r="I196" t="str">
            <v>Sutiani</v>
          </cell>
          <cell r="K196">
            <v>10000000</v>
          </cell>
        </row>
        <row r="197">
          <cell r="B197">
            <v>186</v>
          </cell>
          <cell r="D197">
            <v>38549</v>
          </cell>
          <cell r="F197" t="str">
            <v>Biaya Transportasi &amp; Konsumsi Lintas Partai Kecamatan Samarinda Ilir Dalam Rangka Acara Deklarasi Pasangan Calon Walikota &amp; Wakil Walikota Samarinda (Drs. H. Achmad Amins, MM. &amp; H. Syaharie Ja'ang, SH. M.Si.) Periode 2005 - 2010.</v>
          </cell>
          <cell r="H197" t="str">
            <v># Sepuluh Juta Rupiah #</v>
          </cell>
          <cell r="I197" t="str">
            <v>H. Haris, Mt.</v>
          </cell>
          <cell r="K197">
            <v>10000000</v>
          </cell>
        </row>
        <row r="198">
          <cell r="B198">
            <v>187</v>
          </cell>
        </row>
        <row r="199">
          <cell r="B199">
            <v>188</v>
          </cell>
        </row>
        <row r="200">
          <cell r="B200">
            <v>189</v>
          </cell>
        </row>
        <row r="201">
          <cell r="B201">
            <v>190</v>
          </cell>
        </row>
        <row r="202">
          <cell r="B202">
            <v>191</v>
          </cell>
        </row>
        <row r="203">
          <cell r="B203">
            <v>192</v>
          </cell>
        </row>
        <row r="204">
          <cell r="B204">
            <v>193</v>
          </cell>
        </row>
        <row r="205">
          <cell r="B205">
            <v>194</v>
          </cell>
        </row>
        <row r="206">
          <cell r="B206">
            <v>195</v>
          </cell>
        </row>
        <row r="207">
          <cell r="B207">
            <v>196</v>
          </cell>
        </row>
        <row r="208">
          <cell r="B208">
            <v>197</v>
          </cell>
        </row>
        <row r="209">
          <cell r="B209">
            <v>198</v>
          </cell>
        </row>
        <row r="210">
          <cell r="B210">
            <v>199</v>
          </cell>
        </row>
        <row r="211">
          <cell r="B211">
            <v>200</v>
          </cell>
        </row>
        <row r="212">
          <cell r="B212">
            <v>201</v>
          </cell>
        </row>
        <row r="213">
          <cell r="B213">
            <v>202</v>
          </cell>
        </row>
        <row r="214">
          <cell r="B214">
            <v>203</v>
          </cell>
        </row>
        <row r="215">
          <cell r="B215">
            <v>204</v>
          </cell>
        </row>
        <row r="216">
          <cell r="B216">
            <v>205</v>
          </cell>
        </row>
        <row r="217">
          <cell r="B217">
            <v>206</v>
          </cell>
        </row>
        <row r="218">
          <cell r="B218">
            <v>207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refreshError="1"/>
      <sheetData sheetId="36"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WTPNR-TL (3)"/>
      <sheetName val="KWTPNR-TL (2)"/>
      <sheetName val="KWITANSI"/>
      <sheetName val="BUKU KAS UMUM"/>
      <sheetName val="TPB (5)"/>
      <sheetName val="TPB (4)"/>
      <sheetName val="L-4"/>
      <sheetName val="TPB (3)"/>
      <sheetName val="TTB-BLK"/>
      <sheetName val="BB-PGDK"/>
      <sheetName val="KWTPNR-BLK"/>
      <sheetName val="KWTPNR-TL"/>
      <sheetName val="TPB-BLK"/>
      <sheetName val="BKK-BLK"/>
      <sheetName val="BKM-BLK"/>
      <sheetName val="TPB-LG"/>
      <sheetName val="TTB-LG"/>
      <sheetName val="BKK-LG"/>
      <sheetName val="BKM-LG"/>
      <sheetName val="TPB-TL"/>
      <sheetName val="TTB-TL"/>
      <sheetName val="BKK-TL"/>
      <sheetName val="BKM-TL"/>
      <sheetName val="TPB (2)"/>
      <sheetName val="TPB"/>
      <sheetName val="BB-PNDK"/>
      <sheetName val="BB-SDK"/>
      <sheetName val="BUKU BANK"/>
      <sheetName val="BUKU KAS"/>
      <sheetName val="ACC"/>
      <sheetName val="DAPUR"/>
      <sheetName val="TTB"/>
      <sheetName val="BKM"/>
      <sheetName val="BKK"/>
      <sheetName val="LP-PNR"/>
      <sheetName val="Sheet2"/>
      <sheetName val="Sheet3"/>
    </sheetNames>
    <sheetDataSet>
      <sheetData sheetId="0" refreshError="1"/>
      <sheetData sheetId="1" refreshError="1"/>
      <sheetData sheetId="2" refreshError="1"/>
      <sheetData sheetId="3">
        <row r="12">
          <cell r="B12">
            <v>1</v>
          </cell>
          <cell r="D12">
            <v>38598</v>
          </cell>
          <cell r="F12" t="str">
            <v>Biaya Transportasi &amp; Konsumsi Relawan Lio Eude Dalam Rangka Kampanye Pasangan Calon Walikota &amp; Wakil Walikota Samarinda (Drs. H. Achmad Amins, MM. &amp; H. Syaharie Ja'ang, SH. M.Si.) Periode 2005 - 2010. Gor Segiri Tanggal 4 September 2005.</v>
          </cell>
          <cell r="H12" t="str">
            <v># Delapan Ratus Ribu Rupiah #</v>
          </cell>
          <cell r="I12" t="str">
            <v>Lorensius</v>
          </cell>
          <cell r="K12">
            <v>800000</v>
          </cell>
        </row>
        <row r="13">
          <cell r="B13">
            <v>2</v>
          </cell>
          <cell r="D13">
            <v>38598</v>
          </cell>
          <cell r="F13" t="str">
            <v>Biaya Transportasi &amp; Konsumsi Relawan Gang Tanjung Dalam Rangka Kampanye Pasangan Calon Walikota &amp; Wakil Walikota Samarinda (Drs. H. Achmad Amins, MM. &amp; H. Syaharie Ja'ang, SH. M.Si.) Periode 2005 - 2010. Gor Segiri Tanggal 4 September 2005.</v>
          </cell>
          <cell r="H13" t="str">
            <v># Delapan Ratus Ribu Rupiah #</v>
          </cell>
          <cell r="I13" t="str">
            <v>Edy Hatmoko</v>
          </cell>
          <cell r="K13">
            <v>800000</v>
          </cell>
        </row>
        <row r="14">
          <cell r="B14">
            <v>3</v>
          </cell>
          <cell r="D14">
            <v>38598</v>
          </cell>
          <cell r="F14" t="str">
            <v>Biaya Transportasi &amp; Konsumsi Relawan PPS Dalam Rangka Kampanye Pasangan Calon Walikota &amp; Wakil Walikota Samarinda (Drs. H. Achmad Amins, MM. &amp; H. Syaharie Ja'ang, SH. M.Si.) Periode 2005 - 2010. Gor Segiri Tanggal 4 September 2005.</v>
          </cell>
          <cell r="H14" t="str">
            <v># Dua Juta Rupiah #</v>
          </cell>
          <cell r="I14" t="str">
            <v>Andi Agus</v>
          </cell>
          <cell r="K14">
            <v>2000000</v>
          </cell>
        </row>
        <row r="15">
          <cell r="B15">
            <v>4</v>
          </cell>
          <cell r="D15">
            <v>38598</v>
          </cell>
          <cell r="F15" t="str">
            <v>Biaya Transportasi &amp; Konsumsi Relawan Remaja Dalam Rangka Kampanye Pasangan Calon Walikota &amp; Wakil Walikota Samarinda (Drs. H. Achmad Amins, MM. &amp; H. Syaharie Ja'ang, SH. M.Si.) Periode 2005 - 2010. Gor Segiri Tanggal 4 September 2005.</v>
          </cell>
          <cell r="H15" t="str">
            <v># Empat Juta Rupiah #</v>
          </cell>
          <cell r="I15" t="str">
            <v>Ardiansyah</v>
          </cell>
          <cell r="K15">
            <v>4000000</v>
          </cell>
        </row>
        <row r="16">
          <cell r="B16">
            <v>5</v>
          </cell>
          <cell r="D16">
            <v>38598</v>
          </cell>
          <cell r="F16" t="str">
            <v>Biaya Transportasi &amp; Konsumsi Relawan IKKD Dalam Rangka Kampanye Pasangan Calon Walikota &amp; Wakil Walikota Samarinda (Drs. H. Achmad Amins, MM. &amp; H. Syaharie Ja'ang, SH. M.Si.) Periode 2005 - 2010. Gor Segiri Tanggal 4 September 2005.</v>
          </cell>
          <cell r="H16" t="str">
            <v># Dua Juta Rupiah #</v>
          </cell>
          <cell r="I16" t="str">
            <v>Darsipah</v>
          </cell>
          <cell r="K16">
            <v>2000000</v>
          </cell>
        </row>
        <row r="17">
          <cell r="B17">
            <v>6</v>
          </cell>
          <cell r="D17">
            <v>38598</v>
          </cell>
          <cell r="F17" t="str">
            <v>Biaya Transportasi &amp; Konsumsi Relawan Buton Dalam Rangka Kampanye Pasangan Calon Walikota &amp; Wakil Walikota Samarinda (Drs. H. Achmad Amins, MM. &amp; H. Syaharie Ja'ang, SH. M.Si.) Periode 2005 - 2010. Gor Segiri Tanggal 4 September 2005.</v>
          </cell>
          <cell r="H17" t="str">
            <v># Dua Juta Rupiah #</v>
          </cell>
          <cell r="I17" t="str">
            <v>Fikri</v>
          </cell>
          <cell r="K17">
            <v>2000000</v>
          </cell>
        </row>
        <row r="18">
          <cell r="B18">
            <v>7</v>
          </cell>
          <cell r="D18">
            <v>38598</v>
          </cell>
          <cell r="F18" t="str">
            <v>Biaya Transportasi &amp; Konsumsi Relawan Madura Dalam Rangka Kampanye Pasangan Calon Walikota &amp; Wakil Walikota Samarinda (Drs. H. Achmad Amins, MM. &amp; H. Syaharie Ja'ang, SH. M.Si.) Periode 2005 - 2010. Gor Segiri Tanggal 4 September 2005.</v>
          </cell>
          <cell r="H18" t="str">
            <v># Dua Juta Rupiah #</v>
          </cell>
          <cell r="I18" t="str">
            <v>Heri</v>
          </cell>
          <cell r="K18">
            <v>2000000</v>
          </cell>
        </row>
        <row r="19">
          <cell r="B19">
            <v>8</v>
          </cell>
          <cell r="D19">
            <v>38598</v>
          </cell>
          <cell r="F19" t="str">
            <v>Biaya Transportasi &amp; Konsumsi Relawan Buruh Dalam Rangka Kampanye Pasangan Calon Walikota &amp; Wakil Walikota Samarinda (Drs. H. Achmad Amins, MM. &amp; H. Syaharie Ja'ang, SH. M.Si.) Periode 2005 - 2010. Gor Segiri Tanggal 4 September 2005.</v>
          </cell>
          <cell r="H19" t="str">
            <v># Dua Juta Rupiah #</v>
          </cell>
          <cell r="I19" t="str">
            <v>Supardi</v>
          </cell>
          <cell r="K19">
            <v>2000000</v>
          </cell>
        </row>
        <row r="20">
          <cell r="B20">
            <v>9</v>
          </cell>
          <cell r="D20">
            <v>38598</v>
          </cell>
          <cell r="F20" t="str">
            <v>Biaya Transportasi &amp; Konsumsi Relawan PARAS Dalam Rangka Kampanye Pasangan Calon Walikota &amp; Wakil Walikota Samarinda (Drs. H. Achmad Amins, MM. &amp; H. Syaharie Ja'ang, SH. M.Si.) Periode 2005 - 2010. Gor Segiri Tanggal 4 September 2005.</v>
          </cell>
          <cell r="H20" t="str">
            <v># Dua Juta Rupiah #</v>
          </cell>
          <cell r="I20" t="str">
            <v>Mansah</v>
          </cell>
          <cell r="K20">
            <v>2000000</v>
          </cell>
        </row>
        <row r="21">
          <cell r="B21">
            <v>10</v>
          </cell>
          <cell r="D21">
            <v>38598</v>
          </cell>
          <cell r="F21" t="str">
            <v>Biaya Transportasi &amp; Konsumsi Relawan Remaja Dalam Rangka Kampanye Pasangan Calon Walikota &amp; Wakil Walikota Samarinda (Drs. H. Achmad Amins, MM. &amp; H. Syaharie Ja'ang, SH. M.Si.) Periode 2005 - 2010. Lapangan Bola Makroman Tanggal 5 September 2005.</v>
          </cell>
          <cell r="H21" t="str">
            <v># Empat Juta Rupiah #</v>
          </cell>
          <cell r="I21" t="str">
            <v>Ardiansyah</v>
          </cell>
          <cell r="K21">
            <v>4000000</v>
          </cell>
        </row>
        <row r="22">
          <cell r="B22">
            <v>11</v>
          </cell>
          <cell r="D22">
            <v>38598</v>
          </cell>
          <cell r="F22" t="str">
            <v>Biaya Transportasi &amp; Konsumsi Relawan IKKD Dalam Rangka Kampanye Pasangan Calon Walikota &amp; Wakil Walikota Samarinda (Drs. H. Achmad Amins, MM. &amp; H. Syaharie Ja'ang, SH. M.Si.) Periode 2005 - 2010. Lapangan Bola Makroman Tanggal 5 September 2005.</v>
          </cell>
          <cell r="H22" t="str">
            <v># Dua Juta Rupiah #</v>
          </cell>
          <cell r="I22" t="str">
            <v>Darsipah</v>
          </cell>
          <cell r="K22">
            <v>2000000</v>
          </cell>
        </row>
        <row r="23">
          <cell r="B23">
            <v>12</v>
          </cell>
          <cell r="D23">
            <v>38598</v>
          </cell>
          <cell r="F23" t="str">
            <v>Biaya Transportasi &amp; Konsumsi Relawan Buton Dalam Rangka Kampanye Pasangan Calon Walikota &amp; Wakil Walikota Samarinda (Drs. H. Achmad Amins, MM. &amp; H. Syaharie Ja'ang, SH. M.Si.) Periode 2005 - 2010. Lapangan Bola Makroman Tanggal 5 September 2005.</v>
          </cell>
          <cell r="H23" t="str">
            <v># Dua Juta Rupiah #</v>
          </cell>
          <cell r="I23" t="str">
            <v>Fikri</v>
          </cell>
          <cell r="K23">
            <v>2000000</v>
          </cell>
        </row>
        <row r="24">
          <cell r="B24">
            <v>13</v>
          </cell>
          <cell r="D24">
            <v>38598</v>
          </cell>
          <cell r="F24" t="str">
            <v>Biaya Transportasi &amp; Konsumsi Relawan Buruh Dalam Rangka Kampanye Pasangan Calon Walikota &amp; Wakil Walikota Samarinda (Drs. H. Achmad Amins, MM. &amp; H. Syaharie Ja'ang, SH. M.Si.) Periode 2005 - 2010. Lapangan Bola Makroman Tanggal 5 September 2005.</v>
          </cell>
          <cell r="H24" t="str">
            <v># Dua Juta Rupiah #</v>
          </cell>
          <cell r="I24" t="str">
            <v>Supardi</v>
          </cell>
          <cell r="K24">
            <v>2000000</v>
          </cell>
        </row>
        <row r="25">
          <cell r="B25">
            <v>14</v>
          </cell>
          <cell r="D25">
            <v>38598</v>
          </cell>
          <cell r="F25" t="str">
            <v>Biaya Transportasi &amp; Konsumsi Relawan Karang Taruna Dalam Rangka Kampanye Pasangan Calon Walikota &amp; Wakil Walikota Samarinda (Drs. H. Achmad Amins, MM. &amp; H. Syaharie Ja'ang, SH. M.Si.) Periode 2005 - 2010. Lapangan Bola Makroman Tanggal 5 September 2005.</v>
          </cell>
          <cell r="H25" t="str">
            <v># Dua Juta Rupiah #</v>
          </cell>
          <cell r="I25" t="str">
            <v>Ediansyah</v>
          </cell>
          <cell r="K25">
            <v>2000000</v>
          </cell>
        </row>
        <row r="26">
          <cell r="B26">
            <v>15</v>
          </cell>
          <cell r="D26">
            <v>38598</v>
          </cell>
          <cell r="F26" t="str">
            <v>Biaya Transportasi &amp; Konsumsi Relawan Petani Dalam Rangka Kampanye Pasangan Calon Walikota &amp; Wakil Walikota Samarinda (Drs. H. Achmad Amins, MM. &amp; H. Syaharie Ja'ang, SH. M.Si.) Periode 2005 - 2010. Lapangan Bola Makroman Tanggal 5 September 2005.</v>
          </cell>
          <cell r="H26" t="str">
            <v># Dua Juta Rupiah #</v>
          </cell>
          <cell r="I26" t="str">
            <v>A. Azhari</v>
          </cell>
          <cell r="K26">
            <v>2000000</v>
          </cell>
        </row>
        <row r="27">
          <cell r="B27">
            <v>16</v>
          </cell>
          <cell r="D27">
            <v>38598</v>
          </cell>
          <cell r="F27" t="str">
            <v>Biaya Transportasi &amp; Konsumsi Relawan 56 Dalam Rangka Kampanye Pasangan Calon Walikota &amp; Wakil Walikota Samarinda (Drs. H. Achmad Amins, MM. &amp; H. Syaharie Ja'ang, SH. M.Si.) Periode 2005 - 2010. Lapangan Bola Makroman Tanggal 5 September 2005.</v>
          </cell>
          <cell r="H27" t="str">
            <v># Empat Juta Rupiah #</v>
          </cell>
          <cell r="I27" t="str">
            <v>Wahyu</v>
          </cell>
          <cell r="K27">
            <v>4000000</v>
          </cell>
        </row>
        <row r="28">
          <cell r="B28">
            <v>17</v>
          </cell>
          <cell r="D28">
            <v>38598</v>
          </cell>
          <cell r="F28" t="str">
            <v>Biaya Transportasi &amp; Konsumsi Relawan Gama Dalam Rangka Kampanye Pasangan Calon Walikota &amp; Wakil Walikota Samarinda (Drs. H. Achmad Amins, MM. &amp; H. Syaharie Ja'ang, SH. M.Si.) Periode 2005 - 2010. Lapangan Bola Makroman Tanggal 5 September 2005.</v>
          </cell>
          <cell r="H28" t="str">
            <v># Dua Juta Rupiah #</v>
          </cell>
          <cell r="I28" t="str">
            <v>H. Hermansyah</v>
          </cell>
          <cell r="K28">
            <v>2000000</v>
          </cell>
        </row>
        <row r="29">
          <cell r="B29">
            <v>18</v>
          </cell>
          <cell r="D29">
            <v>38598</v>
          </cell>
          <cell r="F29" t="str">
            <v>Biaya Transportasi &amp; Konsumsi Relawan Ojek Dalam Rangka Kampanye Pasangan Calon Walikota &amp; Wakil Walikota Samarinda (Drs. H. Achmad Amins, MM. &amp; H. Syaharie Ja'ang, SH. M.Si.) Periode 2005 - 2010. Lapangan Bola Makroman Tanggal 5 September 2005.</v>
          </cell>
          <cell r="H29" t="str">
            <v># Dua Juta Rupiah #</v>
          </cell>
          <cell r="I29" t="str">
            <v>M. Hatta</v>
          </cell>
          <cell r="K29">
            <v>2000000</v>
          </cell>
        </row>
        <row r="30">
          <cell r="B30">
            <v>19</v>
          </cell>
          <cell r="D30">
            <v>38598</v>
          </cell>
          <cell r="F30" t="str">
            <v>Biaya Transportasi &amp; Konsumsi Relawan Taksi Dalam Rangka Kampanye Pasangan Calon Walikota &amp; Wakil Walikota Samarinda (Drs. H. Achmad Amins, MM. &amp; H. Syaharie Ja'ang, SH. M.Si.) Periode 2005 - 2010. Lapangan Bola Makroman Tanggal 5 September 2005.</v>
          </cell>
          <cell r="H30" t="str">
            <v># Satu Juta Rupiah #</v>
          </cell>
          <cell r="I30" t="str">
            <v>Sulaiman</v>
          </cell>
          <cell r="K30">
            <v>1000000</v>
          </cell>
        </row>
        <row r="31">
          <cell r="B31">
            <v>20</v>
          </cell>
          <cell r="D31">
            <v>38598</v>
          </cell>
          <cell r="F31" t="str">
            <v>Biaya Transportasi &amp; Konsumsi Lintas Partai Pendukung (PPP) Dalam Rangka Kampanye Pasangan Calon Walikota &amp; Wakil Walikota Samarinda (Drs. H. Achmad Amins, MM. &amp; H. Syaharie Ja'ang, SH. M.Si.) Periode 2005 - 2010. Lapangan Bola Makroman Tanggal 5 Septembe</v>
          </cell>
          <cell r="H31" t="str">
            <v># Empat Belas Juta Rupiah #</v>
          </cell>
          <cell r="I31" t="str">
            <v>H. Didik Sugiarto</v>
          </cell>
          <cell r="K31">
            <v>14000000</v>
          </cell>
        </row>
        <row r="32">
          <cell r="B32">
            <v>21</v>
          </cell>
          <cell r="D32">
            <v>38598</v>
          </cell>
          <cell r="F32" t="str">
            <v>Biaya Transportasi &amp; Konsumsi Lintas Partai Pendukung (PAN) Dalam Rangka Kampanye Pasangan Calon Walikota &amp; Wakil Walikota Samarinda (Drs. H. Achmad Amins, MM. &amp; H. Syaharie Ja'ang, SH. M.Si.) Periode 2005 - 2010. Lapangan Bola Makroman Tanggal 5 Septembe</v>
          </cell>
          <cell r="H32" t="str">
            <v># Empat Belas Juta Rupiah #</v>
          </cell>
          <cell r="I32" t="str">
            <v>H. Hadi Hartono</v>
          </cell>
          <cell r="K32">
            <v>14000000</v>
          </cell>
        </row>
        <row r="33">
          <cell r="B33">
            <v>22</v>
          </cell>
          <cell r="D33">
            <v>38598</v>
          </cell>
          <cell r="F33" t="str">
            <v>Biaya Transportasi &amp; Konsumsi Lintas Partai Pendukung (Partai Partiot) Dalam Rangka Kampanye Pasangan Calon Walikota &amp; Wakil Walikota Samarinda (Drs. H. Achmad Amins, MM. &amp; H. Syaharie Ja'ang, SH. M.Si.) Periode 2005 - 2010. Lapangan Bola Makroman Tanggal</v>
          </cell>
          <cell r="H33" t="str">
            <v># Empat Belas Juta Rupiah #</v>
          </cell>
          <cell r="I33" t="str">
            <v>H. Mulyadi</v>
          </cell>
          <cell r="K33">
            <v>14000000</v>
          </cell>
        </row>
        <row r="34">
          <cell r="B34">
            <v>23</v>
          </cell>
          <cell r="D34">
            <v>38598</v>
          </cell>
          <cell r="F34" t="str">
            <v>Biaya Transportasi &amp; Konsumsi Lintas Partai Pendukung (PDK) Dalam Rangka Kampanye Pasangan Calon Walikota &amp; Wakil Walikota Samarinda (Drs. H. Achmad Amins, MM. &amp; H. Syaharie Ja'ang, SH. M.Si.) Periode 2005 - 2010. Lapangan Bola Makroman Tanggal 5 Septembe</v>
          </cell>
          <cell r="H34" t="str">
            <v># Sepuluh Juta Rupiah #</v>
          </cell>
          <cell r="I34" t="str">
            <v>HA. Jawad Siradjuddin</v>
          </cell>
          <cell r="K34">
            <v>10000000</v>
          </cell>
        </row>
        <row r="35">
          <cell r="B35">
            <v>24</v>
          </cell>
          <cell r="D35">
            <v>38598</v>
          </cell>
          <cell r="F35" t="str">
            <v>Biaya Transportasi &amp; Konsumsi Lintas Partai Pendukung (Partai Pelopor) Dalam Rangka Kampanye Pasangan Calon Walikota &amp; Wakil Walikota Samarinda (Drs. H. Achmad Amins, MM. &amp; H. Syaharie Ja'ang, SH. M.Si.) Periode 2005 - 2010. Lapangan Bola Makroman Tanggal</v>
          </cell>
          <cell r="H35" t="str">
            <v># Enam Juta Rupiah #</v>
          </cell>
          <cell r="I35" t="str">
            <v>Bambang S.</v>
          </cell>
          <cell r="K35">
            <v>6000000</v>
          </cell>
        </row>
        <row r="36">
          <cell r="B36">
            <v>25</v>
          </cell>
          <cell r="D36">
            <v>38598</v>
          </cell>
          <cell r="F36" t="str">
            <v>Biaya Transportasi &amp; Konsumsi Lintas Partai Pendukung (PKB) Dalam Rangka Kampanye Pasangan Calon Walikota &amp; Wakil Walikota Samarinda (Drs. H. Achmad Amins, MM. &amp; H. Syaharie Ja'ang, SH. M.Si.) Periode 2005 - 2010. Lapangan Bola Makroman Tanggal 5 Septembe</v>
          </cell>
          <cell r="H36" t="str">
            <v># Delapan Juta Rupiah #</v>
          </cell>
          <cell r="I36" t="str">
            <v>HM. Asyari Hasan</v>
          </cell>
          <cell r="K36">
            <v>8000000</v>
          </cell>
        </row>
        <row r="37">
          <cell r="B37">
            <v>26</v>
          </cell>
          <cell r="D37">
            <v>38598</v>
          </cell>
          <cell r="F37" t="str">
            <v>Biaya Transportasi &amp; Konsumsi Lintas Partai Pendukung (PKPI) Dalam Rangka Kampanye Pasangan Calon Walikota &amp; Wakil Walikota Samarinda (Drs. H. Achmad Amins, MM. &amp; H. Syaharie Ja'ang, SH. M.Si.) Periode 2005 - 2010. Lapangan Bola Makroman Tanggal 5 Septemb</v>
          </cell>
          <cell r="H37" t="str">
            <v># Enam Juta Rupiah #</v>
          </cell>
          <cell r="I37" t="str">
            <v>Andi Mahmud</v>
          </cell>
          <cell r="K37">
            <v>6000000</v>
          </cell>
        </row>
        <row r="38">
          <cell r="B38">
            <v>27</v>
          </cell>
          <cell r="D38">
            <v>38598</v>
          </cell>
          <cell r="F38" t="str">
            <v>Biaya Transportasi &amp; Konsumsi Lintas Partai Pendukung (PBSD) Dalam Rangka Kampanye Pasangan Calon Walikota &amp; Wakil Walikota Samarinda (Drs. H. Achmad Amins, MM. &amp; H. Syaharie Ja'ang, SH. M.Si.) Periode 2005 - 2010. Lapangan Bola Makroman Tanggal 5 Septemb</v>
          </cell>
          <cell r="H38" t="str">
            <v># Enam Juta Rupiah #</v>
          </cell>
          <cell r="I38" t="str">
            <v>H. Muhammad Hasbi Ibrohim, SH</v>
          </cell>
          <cell r="K38">
            <v>6000000</v>
          </cell>
        </row>
        <row r="39">
          <cell r="B39">
            <v>28</v>
          </cell>
          <cell r="D39">
            <v>38598</v>
          </cell>
          <cell r="F39" t="str">
            <v>Biaya Transportasi &amp; Konsumsi Lintas Partai Pendukung (PIB) Dalam Rangka Kampanye Pasangan Calon Walikota &amp; Wakil Walikota Samarinda (Drs. H. Achmad Amins, MM. &amp; H. Syaharie Ja'ang, SH. M.Si.) Periode 2005 - 2010. Lapangan Bola Makroman Tanggal 5 Septembe</v>
          </cell>
          <cell r="H39" t="str">
            <v># Enam Juta Rupiah #</v>
          </cell>
          <cell r="I39" t="str">
            <v>Effendy</v>
          </cell>
          <cell r="K39">
            <v>6000000</v>
          </cell>
        </row>
        <row r="40">
          <cell r="B40">
            <v>29</v>
          </cell>
          <cell r="D40">
            <v>38598</v>
          </cell>
          <cell r="F40" t="str">
            <v>Biaya Transportasi &amp; Konsumsi Lintas Partai Pendukung (PPP) Dalam Rangka Kampanye Pasangan Calon Walikota &amp; Wakil Walikota Samarinda (Drs. H. Achmad Amins, MM. &amp; H. Syaharie Ja'ang, SH. M.Si.) Periode 2005 - 2010. Gor Segiri Tanggal 4 September 2005.</v>
          </cell>
          <cell r="H40" t="str">
            <v># Empat Belas Juta Rupiah #</v>
          </cell>
          <cell r="I40" t="str">
            <v>H. Didik Sugiarto</v>
          </cell>
          <cell r="K40">
            <v>14000000</v>
          </cell>
        </row>
        <row r="41">
          <cell r="B41">
            <v>30</v>
          </cell>
          <cell r="D41">
            <v>38598</v>
          </cell>
          <cell r="F41" t="str">
            <v>Biaya Transportasi &amp; Konsumsi Lintas Partai Pendukung (PAN) Dalam Rangka Kampanye Pasangan Calon Walikota &amp; Wakil Walikota Samarinda (Drs. H. Achmad Amins, MM. &amp; H. Syaharie Ja'ang, SH. M.Si.) Periode 2005 - 2010. Gor Segiri Tanggal 4 September 2005.</v>
          </cell>
          <cell r="H41" t="str">
            <v># Empat Belas Juta Rupiah #</v>
          </cell>
          <cell r="I41" t="str">
            <v>H. Hadi Hartono</v>
          </cell>
          <cell r="K41">
            <v>14000000</v>
          </cell>
        </row>
        <row r="42">
          <cell r="B42">
            <v>31</v>
          </cell>
          <cell r="D42">
            <v>38598</v>
          </cell>
          <cell r="F42" t="str">
            <v>Biaya Transportasi &amp; Konsumsi Lintas Partai Pendukung (Partai Partiot) Dalam Rangka Kampanye Pasangan Calon Walikota &amp; Wakil Walikota Samarinda (Drs. H. Achmad Amins, MM. &amp; H. Syaharie Ja'ang, SH. M.Si.) Periode 2005 - 2010. Gor Segiri Tanggal 4 September</v>
          </cell>
          <cell r="H42" t="str">
            <v># Empat Belas Juta Rupiah #</v>
          </cell>
          <cell r="I42" t="str">
            <v>H. Mulyadi</v>
          </cell>
          <cell r="K42">
            <v>14000000</v>
          </cell>
        </row>
        <row r="43">
          <cell r="B43">
            <v>32</v>
          </cell>
          <cell r="D43">
            <v>38598</v>
          </cell>
          <cell r="F43" t="str">
            <v>Biaya Transportasi &amp; Konsumsi Lintas Partai Pendukung (PDK) Dalam Rangka Kampanye Pasangan Calon Walikota &amp; Wakil Walikota Samarinda (Drs. H. Achmad Amins, MM. &amp; H. Syaharie Ja'ang, SH. M.Si.) Periode 2005 - 2010. Gor Segiri Tanggal 4 September 2005.</v>
          </cell>
          <cell r="H43" t="str">
            <v># Sepuluh Juta Rupiah #</v>
          </cell>
          <cell r="I43" t="str">
            <v>HA. Jawad Siradjuddin</v>
          </cell>
          <cell r="K43">
            <v>10000000</v>
          </cell>
        </row>
        <row r="44">
          <cell r="B44">
            <v>33</v>
          </cell>
          <cell r="D44">
            <v>38598</v>
          </cell>
          <cell r="F44" t="str">
            <v>Biaya Transportasi &amp; Konsumsi Lintas Partai Pendukung (Partai Pelopor) Dalam Rangka Kampanye Pasangan Calon Walikota &amp; Wakil Walikota Samarinda (Drs. H. Achmad Amins, MM. &amp; H. Syaharie Ja'ang, SH. M.Si.) Periode 2005 - 2010. Gor Segiri Tanggal 4 September</v>
          </cell>
          <cell r="H44" t="str">
            <v># Enam Juta Rupiah #</v>
          </cell>
          <cell r="I44" t="str">
            <v>Bambang S.</v>
          </cell>
          <cell r="K44">
            <v>6000000</v>
          </cell>
        </row>
        <row r="45">
          <cell r="B45">
            <v>34</v>
          </cell>
          <cell r="D45">
            <v>38598</v>
          </cell>
          <cell r="F45" t="str">
            <v>Biaya Transportasi &amp; Konsumsi Lintas Partai Pendukung (PKB) Dalam Rangka Kampanye Pasangan Calon Walikota &amp; Wakil Walikota Samarinda (Drs. H. Achmad Amins, MM. &amp; H. Syaharie Ja'ang, SH. M.Si.) Periode 2005 - 2010. Gor Segiri Tanggal 4 September 2005.</v>
          </cell>
          <cell r="H45" t="str">
            <v># Delapan Juta Rupiah #</v>
          </cell>
          <cell r="I45" t="str">
            <v>HM. Asyari Hasan</v>
          </cell>
          <cell r="K45">
            <v>8000000</v>
          </cell>
        </row>
        <row r="46">
          <cell r="B46">
            <v>35</v>
          </cell>
          <cell r="D46">
            <v>38598</v>
          </cell>
          <cell r="F46" t="str">
            <v>Biaya Transportasi &amp; Konsumsi Lintas Partai Pendukung (PKPI) Dalam Rangka Kampanye Pasangan Calon Walikota &amp; Wakil Walikota Samarinda (Drs. H. Achmad Amins, MM. &amp; H. Syaharie Ja'ang, SH. M.Si.) Periode 2005 - 2010. Gor Segiri Tanggal 4 September 2005.</v>
          </cell>
          <cell r="H46" t="str">
            <v># Enam Juta Rupiah #</v>
          </cell>
          <cell r="I46" t="str">
            <v>Andi Mahmud</v>
          </cell>
          <cell r="K46">
            <v>6000000</v>
          </cell>
        </row>
        <row r="47">
          <cell r="B47">
            <v>36</v>
          </cell>
          <cell r="D47">
            <v>38598</v>
          </cell>
          <cell r="F47" t="str">
            <v>Biaya Transportasi &amp; Konsumsi Lintas Partai Pendukung (PBSD) Dalam Rangka Kampanye Pasangan Calon Walikota &amp; Wakil Walikota Samarinda (Drs. H. Achmad Amins, MM. &amp; H. Syaharie Ja'ang, SH. M.Si.) Periode 2005 - 2010. Gor Segiri Tanggal 4 September 2005.</v>
          </cell>
          <cell r="H47" t="str">
            <v># Enam Juta Rupiah #</v>
          </cell>
          <cell r="I47" t="str">
            <v>H. Muhammad Hasbi Ibrohim, SH</v>
          </cell>
          <cell r="K47">
            <v>6000000</v>
          </cell>
        </row>
        <row r="48">
          <cell r="B48">
            <v>37</v>
          </cell>
          <cell r="D48">
            <v>38598</v>
          </cell>
          <cell r="F48" t="str">
            <v>Biaya Transportasi &amp; Konsumsi Lintas Partai Pendukung (PIB) Dalam Rangka Kampanye Pasangan Calon Walikota &amp; Wakil Walikota Samarinda (Drs. H. Achmad Amins, MM. &amp; H. Syaharie Ja'ang, SH. M.Si.) Periode 2005 - 2010. Gor Segiri Tanggal 4 September 2005.</v>
          </cell>
          <cell r="H48" t="str">
            <v># Enam Juta Rupiah #</v>
          </cell>
          <cell r="I48" t="str">
            <v>Effendy</v>
          </cell>
          <cell r="K48">
            <v>6000000</v>
          </cell>
        </row>
        <row r="49">
          <cell r="B49">
            <v>38</v>
          </cell>
          <cell r="D49">
            <v>38598</v>
          </cell>
          <cell r="F49" t="str">
            <v>Biaya Transportasi &amp; Konsumsi Ormas Pendukung (PPM) Dalam Rangka Kampanye Pasangan Calon Walikota &amp; Wakil Walikota Samarinda (Drs. H. Achmad Amins, MM. &amp; H. Syaharie Ja'ang, SH. M.Si.) Periode 2005 - 2010. Lapangan Bola Makroman Tanggal 5 September 2005</v>
          </cell>
          <cell r="H49" t="str">
            <v># Empat Juta Rupiah #</v>
          </cell>
          <cell r="I49" t="str">
            <v>Rianto Rais</v>
          </cell>
          <cell r="K49">
            <v>2000000</v>
          </cell>
        </row>
        <row r="50">
          <cell r="B50">
            <v>39</v>
          </cell>
          <cell r="D50">
            <v>38598</v>
          </cell>
          <cell r="F50" t="str">
            <v>Biaya Transportasi &amp; Konsumsi Ormas Pendukung (PP) Dalam Rangka Kampanye Pasangan Calon Walikota &amp; Wakil Walikota Samarinda (Drs. H. Achmad Amins, MM. &amp; H. Syaharie Ja'ang, SH. M.Si.) Periode 2005 - 2010. Lapangan Bola Makroman Tanggal 5 September 2005</v>
          </cell>
          <cell r="H50" t="str">
            <v># Empat Juta Rupiah #</v>
          </cell>
          <cell r="I50" t="str">
            <v>Simin</v>
          </cell>
          <cell r="K50">
            <v>4000000</v>
          </cell>
        </row>
        <row r="51">
          <cell r="B51">
            <v>40</v>
          </cell>
          <cell r="D51">
            <v>38598</v>
          </cell>
          <cell r="F51" t="str">
            <v>Biaya Transportasi &amp; Konsumsi Ormas Pendukung (AMPG) Dalam Rangka Kampanye Pasangan Calon Walikota &amp; Wakil Walikota Samarinda (Drs. H. Achmad Amins, MM. &amp; H. Syaharie Ja'ang, SH. M.Si.) Periode 2005 - 2010. Lapangan Bola Makroman Tanggal 5 September 2005</v>
          </cell>
          <cell r="H51" t="str">
            <v># Empat Juta Rupiah #</v>
          </cell>
          <cell r="I51" t="str">
            <v>Munir</v>
          </cell>
          <cell r="K51">
            <v>4000000</v>
          </cell>
        </row>
        <row r="52">
          <cell r="B52">
            <v>41</v>
          </cell>
          <cell r="D52">
            <v>38598</v>
          </cell>
          <cell r="F52" t="str">
            <v>Biaya Transportasi &amp; Konsumsi Ormas Pendukung (AL-HIDAYAH) Dalam Rangka Kampanye Pasangan Calon Walikota &amp; Wakil Walikota Samarinda (Drs. H. Achmad Amins, MM. &amp; H. Syaharie Ja'ang, SH. M.Si.) Periode 2005 - 2010. Lapangan Bola Makroman Tanggal 5 September</v>
          </cell>
          <cell r="H52" t="str">
            <v># Dua Juta Rupiah #</v>
          </cell>
          <cell r="I52" t="str">
            <v>Ibu Supriani</v>
          </cell>
          <cell r="K52">
            <v>2000000</v>
          </cell>
        </row>
        <row r="53">
          <cell r="B53">
            <v>42</v>
          </cell>
          <cell r="D53">
            <v>38598</v>
          </cell>
          <cell r="F53" t="str">
            <v>Biaya Transportasi &amp; Konsumsi Ormas Pendukung (KPPG) Dalam Rangka Kampanye Pasangan Calon Walikota &amp; Wakil Walikota Samarinda (Drs. H. Achmad Amins, MM. &amp; H. Syaharie Ja'ang, SH. M.Si.) Periode 2005 - 2010. Lapangan Bola Makroman Tanggal 5 September 2005</v>
          </cell>
          <cell r="H53" t="str">
            <v># Dua Juta Rupiah #</v>
          </cell>
          <cell r="I53" t="str">
            <v>Ibu Lies</v>
          </cell>
          <cell r="K53">
            <v>3000000</v>
          </cell>
        </row>
        <row r="54">
          <cell r="B54">
            <v>43</v>
          </cell>
          <cell r="D54">
            <v>38598</v>
          </cell>
          <cell r="F54" t="str">
            <v>Biaya Transportasi &amp; Konsumsi Ormas Pendukung (HWK) Dalam Rangka Kampanye Pasangan Calon Walikota &amp; Wakil Walikota Samarinda (Drs. H. Achmad Amins, MM. &amp; H. Syaharie Ja'ang, SH. M.Si.) Periode 2005 - 2010. Lapangan Bola Makroman Tanggal 5 September 2005</v>
          </cell>
          <cell r="H54" t="str">
            <v># Tiga Juta Rupiah #</v>
          </cell>
          <cell r="I54" t="str">
            <v>Ibu Lies</v>
          </cell>
          <cell r="K54">
            <v>3000000</v>
          </cell>
        </row>
        <row r="55">
          <cell r="B55">
            <v>44</v>
          </cell>
          <cell r="D55" t="e">
            <v>#REF!</v>
          </cell>
          <cell r="F55" t="str">
            <v>Pembelian Inventaris Sektetariat Posko Pasangan Calon Walikota &amp; Wakil Walikota Samarinda (Drs. H. Achmad Amins, MM. &amp; H. Syaharie Ja'ang, SH. M.Si.) Periode 2005 - 2010.</v>
          </cell>
          <cell r="H55" t="str">
            <v># Empat Juta Empat Ratus Ribu Rupiah #</v>
          </cell>
          <cell r="I55" t="str">
            <v>Siti Fatimah</v>
          </cell>
          <cell r="K55">
            <v>4400000</v>
          </cell>
        </row>
        <row r="56">
          <cell r="B56">
            <v>45</v>
          </cell>
          <cell r="D56" t="e">
            <v>#REF!</v>
          </cell>
          <cell r="F56" t="e">
            <v>#REF!</v>
          </cell>
          <cell r="H56" t="e">
            <v>#REF!</v>
          </cell>
          <cell r="I56" t="e">
            <v>#REF!</v>
          </cell>
          <cell r="K56" t="e">
            <v>#REF!</v>
          </cell>
        </row>
        <row r="57">
          <cell r="B57">
            <v>46</v>
          </cell>
          <cell r="D57" t="e">
            <v>#REF!</v>
          </cell>
          <cell r="F57" t="e">
            <v>#REF!</v>
          </cell>
          <cell r="H57" t="e">
            <v>#REF!</v>
          </cell>
          <cell r="I57" t="e">
            <v>#REF!</v>
          </cell>
          <cell r="K57" t="e">
            <v>#REF!</v>
          </cell>
        </row>
        <row r="58">
          <cell r="B58">
            <v>47</v>
          </cell>
          <cell r="D58" t="e">
            <v>#REF!</v>
          </cell>
          <cell r="F58" t="e">
            <v>#REF!</v>
          </cell>
          <cell r="H58" t="e">
            <v>#REF!</v>
          </cell>
          <cell r="I58" t="e">
            <v>#REF!</v>
          </cell>
          <cell r="K58" t="e">
            <v>#REF!</v>
          </cell>
        </row>
        <row r="59">
          <cell r="B59">
            <v>48</v>
          </cell>
          <cell r="D59" t="e">
            <v>#REF!</v>
          </cell>
          <cell r="F59" t="e">
            <v>#REF!</v>
          </cell>
          <cell r="H59" t="e">
            <v>#REF!</v>
          </cell>
          <cell r="I59" t="e">
            <v>#REF!</v>
          </cell>
          <cell r="K59" t="e">
            <v>#REF!</v>
          </cell>
        </row>
        <row r="60">
          <cell r="B60">
            <v>49</v>
          </cell>
          <cell r="D60" t="e">
            <v>#REF!</v>
          </cell>
          <cell r="F60" t="e">
            <v>#REF!</v>
          </cell>
          <cell r="H60" t="e">
            <v>#REF!</v>
          </cell>
          <cell r="I60" t="e">
            <v>#REF!</v>
          </cell>
          <cell r="K60" t="e">
            <v>#REF!</v>
          </cell>
        </row>
        <row r="61">
          <cell r="B61">
            <v>50</v>
          </cell>
          <cell r="D61" t="e">
            <v>#REF!</v>
          </cell>
          <cell r="F61" t="e">
            <v>#REF!</v>
          </cell>
          <cell r="H61" t="e">
            <v>#REF!</v>
          </cell>
          <cell r="I61" t="e">
            <v>#REF!</v>
          </cell>
          <cell r="K61" t="e">
            <v>#REF!</v>
          </cell>
        </row>
        <row r="62">
          <cell r="B62">
            <v>51</v>
          </cell>
          <cell r="D62" t="e">
            <v>#REF!</v>
          </cell>
          <cell r="F62" t="e">
            <v>#REF!</v>
          </cell>
          <cell r="H62" t="e">
            <v>#REF!</v>
          </cell>
          <cell r="I62" t="e">
            <v>#REF!</v>
          </cell>
          <cell r="K62" t="e">
            <v>#REF!</v>
          </cell>
        </row>
        <row r="63">
          <cell r="B63">
            <v>52</v>
          </cell>
          <cell r="C63" t="e">
            <v>#REF!</v>
          </cell>
          <cell r="D63" t="e">
            <v>#REF!</v>
          </cell>
          <cell r="F63" t="e">
            <v>#REF!</v>
          </cell>
          <cell r="H63" t="e">
            <v>#REF!</v>
          </cell>
          <cell r="I63" t="e">
            <v>#REF!</v>
          </cell>
          <cell r="K63" t="e">
            <v>#REF!</v>
          </cell>
        </row>
        <row r="64">
          <cell r="B64">
            <v>53</v>
          </cell>
          <cell r="C64" t="e">
            <v>#REF!</v>
          </cell>
          <cell r="D64" t="e">
            <v>#REF!</v>
          </cell>
          <cell r="F64" t="e">
            <v>#REF!</v>
          </cell>
          <cell r="H64" t="e">
            <v>#REF!</v>
          </cell>
          <cell r="I64" t="e">
            <v>#REF!</v>
          </cell>
          <cell r="K64" t="e">
            <v>#REF!</v>
          </cell>
        </row>
        <row r="65">
          <cell r="B65">
            <v>54</v>
          </cell>
          <cell r="C65" t="e">
            <v>#REF!</v>
          </cell>
          <cell r="D65" t="e">
            <v>#REF!</v>
          </cell>
          <cell r="F65" t="e">
            <v>#REF!</v>
          </cell>
          <cell r="H65" t="e">
            <v>#REF!</v>
          </cell>
          <cell r="I65" t="e">
            <v>#REF!</v>
          </cell>
          <cell r="K65" t="e">
            <v>#REF!</v>
          </cell>
        </row>
        <row r="66">
          <cell r="B66">
            <v>55</v>
          </cell>
          <cell r="C66" t="e">
            <v>#REF!</v>
          </cell>
          <cell r="D66" t="e">
            <v>#REF!</v>
          </cell>
          <cell r="F66" t="e">
            <v>#REF!</v>
          </cell>
          <cell r="H66" t="e">
            <v>#REF!</v>
          </cell>
          <cell r="I66" t="e">
            <v>#REF!</v>
          </cell>
          <cell r="K66" t="e">
            <v>#REF!</v>
          </cell>
        </row>
        <row r="67">
          <cell r="B67">
            <v>56</v>
          </cell>
          <cell r="C67" t="e">
            <v>#REF!</v>
          </cell>
          <cell r="D67" t="e">
            <v>#REF!</v>
          </cell>
          <cell r="F67" t="e">
            <v>#REF!</v>
          </cell>
          <cell r="H67" t="e">
            <v>#REF!</v>
          </cell>
          <cell r="I67" t="e">
            <v>#REF!</v>
          </cell>
          <cell r="K67" t="e">
            <v>#REF!</v>
          </cell>
        </row>
        <row r="68">
          <cell r="B68">
            <v>57</v>
          </cell>
          <cell r="C68" t="e">
            <v>#REF!</v>
          </cell>
          <cell r="D68" t="e">
            <v>#REF!</v>
          </cell>
          <cell r="F68" t="e">
            <v>#REF!</v>
          </cell>
          <cell r="H68" t="e">
            <v>#REF!</v>
          </cell>
          <cell r="I68" t="e">
            <v>#REF!</v>
          </cell>
          <cell r="K68" t="e">
            <v>#REF!</v>
          </cell>
        </row>
        <row r="69">
          <cell r="B69">
            <v>58</v>
          </cell>
          <cell r="C69" t="e">
            <v>#REF!</v>
          </cell>
          <cell r="D69" t="e">
            <v>#REF!</v>
          </cell>
          <cell r="F69" t="e">
            <v>#REF!</v>
          </cell>
          <cell r="H69" t="e">
            <v>#REF!</v>
          </cell>
          <cell r="I69" t="e">
            <v>#REF!</v>
          </cell>
          <cell r="K69" t="e">
            <v>#REF!</v>
          </cell>
        </row>
        <row r="70">
          <cell r="B70">
            <v>59</v>
          </cell>
          <cell r="C70" t="e">
            <v>#REF!</v>
          </cell>
          <cell r="D70" t="e">
            <v>#REF!</v>
          </cell>
          <cell r="F70" t="e">
            <v>#REF!</v>
          </cell>
          <cell r="H70" t="e">
            <v>#REF!</v>
          </cell>
          <cell r="I70" t="e">
            <v>#REF!</v>
          </cell>
          <cell r="K70" t="e">
            <v>#REF!</v>
          </cell>
        </row>
        <row r="71">
          <cell r="B71">
            <v>60</v>
          </cell>
          <cell r="C71" t="e">
            <v>#REF!</v>
          </cell>
          <cell r="D71" t="e">
            <v>#REF!</v>
          </cell>
          <cell r="F71" t="e">
            <v>#REF!</v>
          </cell>
          <cell r="H71" t="e">
            <v>#REF!</v>
          </cell>
          <cell r="I71" t="e">
            <v>#REF!</v>
          </cell>
          <cell r="K71" t="e">
            <v>#REF!</v>
          </cell>
        </row>
        <row r="72">
          <cell r="B72">
            <v>61</v>
          </cell>
          <cell r="C72" t="e">
            <v>#REF!</v>
          </cell>
          <cell r="D72" t="e">
            <v>#REF!</v>
          </cell>
          <cell r="F72" t="e">
            <v>#REF!</v>
          </cell>
          <cell r="H72" t="e">
            <v>#REF!</v>
          </cell>
          <cell r="I72" t="e">
            <v>#REF!</v>
          </cell>
          <cell r="K72" t="e">
            <v>#REF!</v>
          </cell>
        </row>
        <row r="73">
          <cell r="B73">
            <v>62</v>
          </cell>
          <cell r="C73" t="e">
            <v>#REF!</v>
          </cell>
          <cell r="D73" t="e">
            <v>#REF!</v>
          </cell>
          <cell r="F73" t="e">
            <v>#REF!</v>
          </cell>
          <cell r="H73" t="e">
            <v>#REF!</v>
          </cell>
          <cell r="I73" t="e">
            <v>#REF!</v>
          </cell>
          <cell r="K73" t="e">
            <v>#REF!</v>
          </cell>
        </row>
        <row r="74">
          <cell r="B74">
            <v>63</v>
          </cell>
          <cell r="C74" t="e">
            <v>#REF!</v>
          </cell>
          <cell r="D74" t="e">
            <v>#REF!</v>
          </cell>
          <cell r="F74" t="e">
            <v>#REF!</v>
          </cell>
          <cell r="H74" t="e">
            <v>#REF!</v>
          </cell>
          <cell r="I74" t="e">
            <v>#REF!</v>
          </cell>
          <cell r="K74" t="e">
            <v>#REF!</v>
          </cell>
        </row>
        <row r="75">
          <cell r="B75">
            <v>64</v>
          </cell>
          <cell r="C75" t="e">
            <v>#REF!</v>
          </cell>
          <cell r="D75" t="e">
            <v>#REF!</v>
          </cell>
          <cell r="F75" t="e">
            <v>#REF!</v>
          </cell>
          <cell r="H75" t="e">
            <v>#REF!</v>
          </cell>
          <cell r="I75" t="e">
            <v>#REF!</v>
          </cell>
          <cell r="K75" t="e">
            <v>#REF!</v>
          </cell>
        </row>
        <row r="76">
          <cell r="B76">
            <v>65</v>
          </cell>
          <cell r="C76" t="e">
            <v>#REF!</v>
          </cell>
          <cell r="D76" t="e">
            <v>#REF!</v>
          </cell>
          <cell r="F76" t="e">
            <v>#REF!</v>
          </cell>
          <cell r="H76" t="e">
            <v>#REF!</v>
          </cell>
          <cell r="I76" t="e">
            <v>#REF!</v>
          </cell>
          <cell r="K76" t="e">
            <v>#REF!</v>
          </cell>
        </row>
        <row r="77">
          <cell r="B77">
            <v>66</v>
          </cell>
          <cell r="C77" t="e">
            <v>#REF!</v>
          </cell>
          <cell r="D77" t="e">
            <v>#REF!</v>
          </cell>
          <cell r="F77" t="e">
            <v>#REF!</v>
          </cell>
          <cell r="H77" t="e">
            <v>#REF!</v>
          </cell>
          <cell r="I77" t="e">
            <v>#REF!</v>
          </cell>
          <cell r="K77" t="e">
            <v>#REF!</v>
          </cell>
        </row>
        <row r="78">
          <cell r="B78">
            <v>67</v>
          </cell>
          <cell r="C78" t="e">
            <v>#REF!</v>
          </cell>
          <cell r="D78" t="e">
            <v>#REF!</v>
          </cell>
          <cell r="F78" t="e">
            <v>#REF!</v>
          </cell>
          <cell r="H78" t="e">
            <v>#REF!</v>
          </cell>
          <cell r="I78" t="e">
            <v>#REF!</v>
          </cell>
          <cell r="K78" t="e">
            <v>#REF!</v>
          </cell>
        </row>
        <row r="79">
          <cell r="B79">
            <v>68</v>
          </cell>
          <cell r="C79" t="e">
            <v>#REF!</v>
          </cell>
          <cell r="D79" t="e">
            <v>#REF!</v>
          </cell>
          <cell r="F79" t="e">
            <v>#REF!</v>
          </cell>
          <cell r="H79" t="e">
            <v>#REF!</v>
          </cell>
          <cell r="I79" t="e">
            <v>#REF!</v>
          </cell>
          <cell r="K79" t="e">
            <v>#REF!</v>
          </cell>
        </row>
        <row r="80">
          <cell r="B80">
            <v>69</v>
          </cell>
          <cell r="C80" t="e">
            <v>#REF!</v>
          </cell>
          <cell r="D80" t="e">
            <v>#REF!</v>
          </cell>
          <cell r="F80" t="e">
            <v>#REF!</v>
          </cell>
          <cell r="H80" t="e">
            <v>#REF!</v>
          </cell>
          <cell r="I80" t="e">
            <v>#REF!</v>
          </cell>
          <cell r="K80" t="e">
            <v>#REF!</v>
          </cell>
        </row>
        <row r="81">
          <cell r="B81">
            <v>70</v>
          </cell>
          <cell r="C81" t="e">
            <v>#REF!</v>
          </cell>
          <cell r="D81" t="e">
            <v>#REF!</v>
          </cell>
          <cell r="F81" t="e">
            <v>#REF!</v>
          </cell>
          <cell r="H81" t="e">
            <v>#REF!</v>
          </cell>
          <cell r="I81" t="e">
            <v>#REF!</v>
          </cell>
          <cell r="K81" t="e">
            <v>#REF!</v>
          </cell>
        </row>
        <row r="82">
          <cell r="B82">
            <v>71</v>
          </cell>
          <cell r="C82" t="e">
            <v>#REF!</v>
          </cell>
          <cell r="D82" t="e">
            <v>#REF!</v>
          </cell>
          <cell r="F82" t="e">
            <v>#REF!</v>
          </cell>
          <cell r="H82" t="e">
            <v>#REF!</v>
          </cell>
          <cell r="I82" t="e">
            <v>#REF!</v>
          </cell>
          <cell r="K82" t="e">
            <v>#REF!</v>
          </cell>
        </row>
        <row r="83">
          <cell r="B83">
            <v>72</v>
          </cell>
          <cell r="C83" t="e">
            <v>#REF!</v>
          </cell>
          <cell r="D83" t="e">
            <v>#REF!</v>
          </cell>
          <cell r="F83" t="e">
            <v>#REF!</v>
          </cell>
          <cell r="H83" t="e">
            <v>#REF!</v>
          </cell>
          <cell r="I83" t="e">
            <v>#REF!</v>
          </cell>
          <cell r="K83" t="e">
            <v>#REF!</v>
          </cell>
        </row>
        <row r="84">
          <cell r="B84">
            <v>73</v>
          </cell>
          <cell r="C84" t="e">
            <v>#REF!</v>
          </cell>
          <cell r="D84" t="e">
            <v>#REF!</v>
          </cell>
          <cell r="F84" t="e">
            <v>#REF!</v>
          </cell>
          <cell r="H84" t="e">
            <v>#REF!</v>
          </cell>
          <cell r="I84" t="e">
            <v>#REF!</v>
          </cell>
          <cell r="K84" t="e">
            <v>#REF!</v>
          </cell>
        </row>
        <row r="85">
          <cell r="B85">
            <v>74</v>
          </cell>
          <cell r="C85" t="e">
            <v>#REF!</v>
          </cell>
          <cell r="D85" t="e">
            <v>#REF!</v>
          </cell>
          <cell r="F85" t="e">
            <v>#REF!</v>
          </cell>
          <cell r="H85" t="e">
            <v>#REF!</v>
          </cell>
          <cell r="I85" t="e">
            <v>#REF!</v>
          </cell>
          <cell r="K85" t="e">
            <v>#REF!</v>
          </cell>
        </row>
        <row r="86">
          <cell r="B86">
            <v>75</v>
          </cell>
          <cell r="C86" t="e">
            <v>#REF!</v>
          </cell>
          <cell r="D86" t="e">
            <v>#REF!</v>
          </cell>
          <cell r="F86" t="e">
            <v>#REF!</v>
          </cell>
          <cell r="H86" t="e">
            <v>#REF!</v>
          </cell>
          <cell r="I86" t="e">
            <v>#REF!</v>
          </cell>
          <cell r="K86" t="e">
            <v>#REF!</v>
          </cell>
        </row>
        <row r="87">
          <cell r="B87">
            <v>76</v>
          </cell>
          <cell r="C87" t="e">
            <v>#REF!</v>
          </cell>
          <cell r="D87" t="e">
            <v>#REF!</v>
          </cell>
          <cell r="F87" t="e">
            <v>#REF!</v>
          </cell>
          <cell r="H87" t="e">
            <v>#REF!</v>
          </cell>
          <cell r="I87" t="e">
            <v>#REF!</v>
          </cell>
          <cell r="K87" t="e">
            <v>#REF!</v>
          </cell>
        </row>
        <row r="88">
          <cell r="B88">
            <v>77</v>
          </cell>
          <cell r="C88" t="e">
            <v>#REF!</v>
          </cell>
          <cell r="D88" t="e">
            <v>#REF!</v>
          </cell>
          <cell r="F88" t="e">
            <v>#REF!</v>
          </cell>
          <cell r="H88" t="e">
            <v>#REF!</v>
          </cell>
          <cell r="I88" t="e">
            <v>#REF!</v>
          </cell>
          <cell r="K88" t="e">
            <v>#REF!</v>
          </cell>
        </row>
        <row r="89">
          <cell r="B89">
            <v>78</v>
          </cell>
          <cell r="C89" t="e">
            <v>#REF!</v>
          </cell>
          <cell r="D89" t="e">
            <v>#REF!</v>
          </cell>
          <cell r="F89" t="e">
            <v>#REF!</v>
          </cell>
          <cell r="H89" t="e">
            <v>#REF!</v>
          </cell>
          <cell r="I89" t="e">
            <v>#REF!</v>
          </cell>
          <cell r="K89" t="e">
            <v>#REF!</v>
          </cell>
        </row>
        <row r="90">
          <cell r="B90">
            <v>79</v>
          </cell>
          <cell r="C90" t="e">
            <v>#REF!</v>
          </cell>
          <cell r="D90" t="e">
            <v>#REF!</v>
          </cell>
          <cell r="F90" t="e">
            <v>#REF!</v>
          </cell>
          <cell r="H90" t="e">
            <v>#REF!</v>
          </cell>
          <cell r="I90" t="e">
            <v>#REF!</v>
          </cell>
          <cell r="K90" t="e">
            <v>#REF!</v>
          </cell>
        </row>
        <row r="91">
          <cell r="B91">
            <v>80</v>
          </cell>
          <cell r="C91" t="e">
            <v>#REF!</v>
          </cell>
          <cell r="D91" t="e">
            <v>#REF!</v>
          </cell>
          <cell r="F91" t="e">
            <v>#REF!</v>
          </cell>
          <cell r="H91" t="e">
            <v>#REF!</v>
          </cell>
          <cell r="I91" t="e">
            <v>#REF!</v>
          </cell>
          <cell r="K91" t="e">
            <v>#REF!</v>
          </cell>
        </row>
        <row r="92">
          <cell r="B92">
            <v>81</v>
          </cell>
          <cell r="C92" t="e">
            <v>#REF!</v>
          </cell>
          <cell r="D92" t="e">
            <v>#REF!</v>
          </cell>
          <cell r="F92" t="e">
            <v>#REF!</v>
          </cell>
          <cell r="H92" t="e">
            <v>#REF!</v>
          </cell>
          <cell r="I92" t="e">
            <v>#REF!</v>
          </cell>
          <cell r="K92" t="e">
            <v>#REF!</v>
          </cell>
        </row>
        <row r="93">
          <cell r="B93">
            <v>82</v>
          </cell>
          <cell r="C93" t="e">
            <v>#REF!</v>
          </cell>
          <cell r="D93" t="e">
            <v>#REF!</v>
          </cell>
          <cell r="F93" t="e">
            <v>#REF!</v>
          </cell>
          <cell r="H93" t="e">
            <v>#REF!</v>
          </cell>
          <cell r="I93" t="e">
            <v>#REF!</v>
          </cell>
          <cell r="K93" t="e">
            <v>#REF!</v>
          </cell>
        </row>
        <row r="94">
          <cell r="B94">
            <v>83</v>
          </cell>
          <cell r="C94" t="e">
            <v>#REF!</v>
          </cell>
          <cell r="D94" t="e">
            <v>#REF!</v>
          </cell>
          <cell r="F94" t="e">
            <v>#REF!</v>
          </cell>
          <cell r="H94" t="e">
            <v>#REF!</v>
          </cell>
          <cell r="I94" t="e">
            <v>#REF!</v>
          </cell>
          <cell r="K94" t="e">
            <v>#REF!</v>
          </cell>
        </row>
        <row r="95">
          <cell r="B95">
            <v>84</v>
          </cell>
          <cell r="C95" t="e">
            <v>#REF!</v>
          </cell>
          <cell r="D95" t="e">
            <v>#REF!</v>
          </cell>
          <cell r="F95" t="e">
            <v>#REF!</v>
          </cell>
          <cell r="H95" t="e">
            <v>#REF!</v>
          </cell>
          <cell r="I95" t="e">
            <v>#REF!</v>
          </cell>
          <cell r="K95" t="e">
            <v>#REF!</v>
          </cell>
        </row>
        <row r="96">
          <cell r="B96">
            <v>85</v>
          </cell>
          <cell r="C96" t="e">
            <v>#REF!</v>
          </cell>
          <cell r="D96" t="e">
            <v>#REF!</v>
          </cell>
          <cell r="F96" t="e">
            <v>#REF!</v>
          </cell>
          <cell r="H96" t="e">
            <v>#REF!</v>
          </cell>
          <cell r="I96" t="e">
            <v>#REF!</v>
          </cell>
          <cell r="K96" t="e">
            <v>#REF!</v>
          </cell>
        </row>
        <row r="97">
          <cell r="B97">
            <v>86</v>
          </cell>
          <cell r="C97" t="e">
            <v>#REF!</v>
          </cell>
          <cell r="D97" t="e">
            <v>#REF!</v>
          </cell>
          <cell r="F97" t="e">
            <v>#REF!</v>
          </cell>
          <cell r="H97" t="e">
            <v>#REF!</v>
          </cell>
          <cell r="I97" t="e">
            <v>#REF!</v>
          </cell>
          <cell r="K97" t="e">
            <v>#REF!</v>
          </cell>
        </row>
        <row r="98">
          <cell r="B98">
            <v>87</v>
          </cell>
          <cell r="C98" t="e">
            <v>#REF!</v>
          </cell>
          <cell r="D98" t="e">
            <v>#REF!</v>
          </cell>
          <cell r="F98" t="e">
            <v>#REF!</v>
          </cell>
          <cell r="H98" t="e">
            <v>#REF!</v>
          </cell>
          <cell r="I98" t="e">
            <v>#REF!</v>
          </cell>
          <cell r="K98" t="e">
            <v>#REF!</v>
          </cell>
        </row>
        <row r="99">
          <cell r="B99">
            <v>88</v>
          </cell>
          <cell r="C99" t="e">
            <v>#REF!</v>
          </cell>
          <cell r="D99" t="e">
            <v>#REF!</v>
          </cell>
          <cell r="F99" t="e">
            <v>#REF!</v>
          </cell>
          <cell r="H99" t="e">
            <v>#REF!</v>
          </cell>
          <cell r="I99" t="e">
            <v>#REF!</v>
          </cell>
          <cell r="K99" t="e">
            <v>#REF!</v>
          </cell>
        </row>
        <row r="100">
          <cell r="B100">
            <v>89</v>
          </cell>
          <cell r="C100" t="e">
            <v>#REF!</v>
          </cell>
          <cell r="D100" t="e">
            <v>#REF!</v>
          </cell>
          <cell r="F100" t="e">
            <v>#REF!</v>
          </cell>
          <cell r="H100" t="e">
            <v>#REF!</v>
          </cell>
          <cell r="I100" t="e">
            <v>#REF!</v>
          </cell>
          <cell r="K100" t="e">
            <v>#REF!</v>
          </cell>
        </row>
        <row r="101">
          <cell r="B101">
            <v>90</v>
          </cell>
          <cell r="C101" t="e">
            <v>#REF!</v>
          </cell>
          <cell r="D101" t="e">
            <v>#REF!</v>
          </cell>
          <cell r="F101" t="e">
            <v>#REF!</v>
          </cell>
          <cell r="H101" t="e">
            <v>#REF!</v>
          </cell>
          <cell r="I101" t="e">
            <v>#REF!</v>
          </cell>
          <cell r="K101" t="e">
            <v>#REF!</v>
          </cell>
        </row>
        <row r="102">
          <cell r="B102">
            <v>91</v>
          </cell>
          <cell r="C102" t="e">
            <v>#REF!</v>
          </cell>
          <cell r="D102" t="e">
            <v>#REF!</v>
          </cell>
          <cell r="F102" t="e">
            <v>#REF!</v>
          </cell>
          <cell r="H102" t="e">
            <v>#REF!</v>
          </cell>
          <cell r="I102" t="e">
            <v>#REF!</v>
          </cell>
          <cell r="K102" t="e">
            <v>#REF!</v>
          </cell>
        </row>
        <row r="103">
          <cell r="B103">
            <v>92</v>
          </cell>
          <cell r="C103" t="e">
            <v>#REF!</v>
          </cell>
          <cell r="D103" t="e">
            <v>#REF!</v>
          </cell>
          <cell r="F103" t="e">
            <v>#REF!</v>
          </cell>
          <cell r="H103" t="e">
            <v>#REF!</v>
          </cell>
          <cell r="I103" t="e">
            <v>#REF!</v>
          </cell>
          <cell r="K103" t="e">
            <v>#REF!</v>
          </cell>
        </row>
        <row r="104">
          <cell r="B104">
            <v>93</v>
          </cell>
          <cell r="C104" t="e">
            <v>#REF!</v>
          </cell>
          <cell r="D104" t="e">
            <v>#REF!</v>
          </cell>
          <cell r="F104" t="e">
            <v>#REF!</v>
          </cell>
          <cell r="H104" t="e">
            <v>#REF!</v>
          </cell>
          <cell r="I104" t="e">
            <v>#REF!</v>
          </cell>
          <cell r="K104" t="e">
            <v>#REF!</v>
          </cell>
        </row>
        <row r="105">
          <cell r="B105">
            <v>94</v>
          </cell>
          <cell r="C105" t="e">
            <v>#REF!</v>
          </cell>
          <cell r="D105" t="e">
            <v>#REF!</v>
          </cell>
          <cell r="F105" t="e">
            <v>#REF!</v>
          </cell>
          <cell r="H105" t="e">
            <v>#REF!</v>
          </cell>
          <cell r="I105" t="e">
            <v>#REF!</v>
          </cell>
          <cell r="K105" t="e">
            <v>#REF!</v>
          </cell>
        </row>
        <row r="106">
          <cell r="B106">
            <v>95</v>
          </cell>
          <cell r="C106" t="e">
            <v>#REF!</v>
          </cell>
          <cell r="D106" t="e">
            <v>#REF!</v>
          </cell>
          <cell r="F106" t="e">
            <v>#REF!</v>
          </cell>
          <cell r="H106" t="e">
            <v>#REF!</v>
          </cell>
          <cell r="I106" t="e">
            <v>#REF!</v>
          </cell>
          <cell r="K106" t="e">
            <v>#REF!</v>
          </cell>
        </row>
        <row r="107">
          <cell r="B107">
            <v>96</v>
          </cell>
          <cell r="C107" t="e">
            <v>#REF!</v>
          </cell>
          <cell r="D107" t="e">
            <v>#REF!</v>
          </cell>
          <cell r="F107" t="e">
            <v>#REF!</v>
          </cell>
          <cell r="H107" t="e">
            <v>#REF!</v>
          </cell>
          <cell r="I107" t="e">
            <v>#REF!</v>
          </cell>
          <cell r="K107" t="e">
            <v>#REF!</v>
          </cell>
        </row>
        <row r="108">
          <cell r="B108">
            <v>97</v>
          </cell>
          <cell r="C108" t="e">
            <v>#REF!</v>
          </cell>
          <cell r="D108" t="e">
            <v>#REF!</v>
          </cell>
          <cell r="F108" t="e">
            <v>#REF!</v>
          </cell>
          <cell r="H108" t="e">
            <v>#REF!</v>
          </cell>
          <cell r="I108" t="e">
            <v>#REF!</v>
          </cell>
          <cell r="K108" t="e">
            <v>#REF!</v>
          </cell>
        </row>
        <row r="109">
          <cell r="B109">
            <v>98</v>
          </cell>
          <cell r="C109" t="e">
            <v>#REF!</v>
          </cell>
          <cell r="D109" t="e">
            <v>#REF!</v>
          </cell>
          <cell r="F109" t="e">
            <v>#REF!</v>
          </cell>
          <cell r="H109" t="e">
            <v>#REF!</v>
          </cell>
          <cell r="I109" t="e">
            <v>#REF!</v>
          </cell>
          <cell r="K109" t="e">
            <v>#REF!</v>
          </cell>
        </row>
        <row r="110">
          <cell r="B110">
            <v>99</v>
          </cell>
          <cell r="C110" t="e">
            <v>#REF!</v>
          </cell>
          <cell r="D110" t="e">
            <v>#REF!</v>
          </cell>
          <cell r="F110" t="e">
            <v>#REF!</v>
          </cell>
          <cell r="H110" t="e">
            <v>#REF!</v>
          </cell>
          <cell r="I110" t="e">
            <v>#REF!</v>
          </cell>
          <cell r="K110" t="e">
            <v>#REF!</v>
          </cell>
        </row>
        <row r="111">
          <cell r="B111">
            <v>100</v>
          </cell>
          <cell r="C111" t="e">
            <v>#REF!</v>
          </cell>
          <cell r="D111" t="e">
            <v>#REF!</v>
          </cell>
          <cell r="F111" t="e">
            <v>#REF!</v>
          </cell>
          <cell r="H111" t="e">
            <v>#REF!</v>
          </cell>
          <cell r="I111" t="e">
            <v>#REF!</v>
          </cell>
          <cell r="K111" t="e">
            <v>#REF!</v>
          </cell>
        </row>
        <row r="112">
          <cell r="B112">
            <v>101</v>
          </cell>
          <cell r="C112" t="e">
            <v>#REF!</v>
          </cell>
          <cell r="D112" t="e">
            <v>#REF!</v>
          </cell>
          <cell r="F112" t="e">
            <v>#REF!</v>
          </cell>
          <cell r="H112" t="e">
            <v>#REF!</v>
          </cell>
          <cell r="I112" t="e">
            <v>#REF!</v>
          </cell>
          <cell r="K112" t="e">
            <v>#REF!</v>
          </cell>
        </row>
        <row r="113">
          <cell r="B113">
            <v>102</v>
          </cell>
          <cell r="C113" t="e">
            <v>#REF!</v>
          </cell>
          <cell r="D113" t="e">
            <v>#REF!</v>
          </cell>
          <cell r="F113" t="e">
            <v>#REF!</v>
          </cell>
          <cell r="H113" t="e">
            <v>#REF!</v>
          </cell>
          <cell r="I113" t="e">
            <v>#REF!</v>
          </cell>
          <cell r="K113" t="e">
            <v>#REF!</v>
          </cell>
        </row>
        <row r="114">
          <cell r="B114">
            <v>103</v>
          </cell>
          <cell r="C114" t="e">
            <v>#REF!</v>
          </cell>
          <cell r="D114" t="e">
            <v>#REF!</v>
          </cell>
          <cell r="F114" t="e">
            <v>#REF!</v>
          </cell>
          <cell r="H114" t="e">
            <v>#REF!</v>
          </cell>
          <cell r="I114" t="e">
            <v>#REF!</v>
          </cell>
          <cell r="K114" t="e">
            <v>#REF!</v>
          </cell>
        </row>
        <row r="115">
          <cell r="B115">
            <v>104</v>
          </cell>
          <cell r="C115" t="e">
            <v>#REF!</v>
          </cell>
          <cell r="D115" t="e">
            <v>#REF!</v>
          </cell>
          <cell r="F115" t="e">
            <v>#REF!</v>
          </cell>
          <cell r="H115" t="e">
            <v>#REF!</v>
          </cell>
          <cell r="I115" t="e">
            <v>#REF!</v>
          </cell>
          <cell r="K115" t="e">
            <v>#REF!</v>
          </cell>
        </row>
        <row r="116">
          <cell r="B116">
            <v>105</v>
          </cell>
          <cell r="C116" t="e">
            <v>#REF!</v>
          </cell>
          <cell r="D116" t="e">
            <v>#REF!</v>
          </cell>
          <cell r="F116" t="e">
            <v>#REF!</v>
          </cell>
          <cell r="H116" t="e">
            <v>#REF!</v>
          </cell>
          <cell r="I116" t="e">
            <v>#REF!</v>
          </cell>
          <cell r="K116" t="e">
            <v>#REF!</v>
          </cell>
        </row>
        <row r="117">
          <cell r="B117">
            <v>106</v>
          </cell>
          <cell r="C117" t="e">
            <v>#REF!</v>
          </cell>
          <cell r="D117" t="e">
            <v>#REF!</v>
          </cell>
          <cell r="F117" t="e">
            <v>#REF!</v>
          </cell>
          <cell r="H117" t="e">
            <v>#REF!</v>
          </cell>
          <cell r="I117" t="e">
            <v>#REF!</v>
          </cell>
          <cell r="K117" t="e">
            <v>#REF!</v>
          </cell>
        </row>
        <row r="118">
          <cell r="B118">
            <v>107</v>
          </cell>
          <cell r="C118" t="e">
            <v>#REF!</v>
          </cell>
          <cell r="D118" t="e">
            <v>#REF!</v>
          </cell>
          <cell r="F118" t="e">
            <v>#REF!</v>
          </cell>
          <cell r="H118" t="e">
            <v>#REF!</v>
          </cell>
          <cell r="I118" t="e">
            <v>#REF!</v>
          </cell>
          <cell r="K118" t="e">
            <v>#REF!</v>
          </cell>
        </row>
        <row r="119">
          <cell r="B119">
            <v>108</v>
          </cell>
          <cell r="C119" t="e">
            <v>#REF!</v>
          </cell>
          <cell r="D119" t="e">
            <v>#REF!</v>
          </cell>
          <cell r="F119" t="e">
            <v>#REF!</v>
          </cell>
          <cell r="H119" t="e">
            <v>#REF!</v>
          </cell>
          <cell r="I119" t="e">
            <v>#REF!</v>
          </cell>
          <cell r="K119" t="e">
            <v>#REF!</v>
          </cell>
        </row>
        <row r="120">
          <cell r="B120">
            <v>109</v>
          </cell>
          <cell r="C120" t="e">
            <v>#REF!</v>
          </cell>
          <cell r="D120" t="e">
            <v>#REF!</v>
          </cell>
          <cell r="F120" t="e">
            <v>#REF!</v>
          </cell>
          <cell r="H120" t="e">
            <v>#REF!</v>
          </cell>
          <cell r="I120" t="e">
            <v>#REF!</v>
          </cell>
          <cell r="K120" t="e">
            <v>#REF!</v>
          </cell>
        </row>
        <row r="121">
          <cell r="B121">
            <v>110</v>
          </cell>
          <cell r="C121" t="e">
            <v>#REF!</v>
          </cell>
          <cell r="D121" t="e">
            <v>#REF!</v>
          </cell>
          <cell r="F121" t="e">
            <v>#REF!</v>
          </cell>
          <cell r="H121" t="e">
            <v>#REF!</v>
          </cell>
          <cell r="I121" t="e">
            <v>#REF!</v>
          </cell>
          <cell r="K121" t="e">
            <v>#REF!</v>
          </cell>
        </row>
        <row r="122">
          <cell r="B122">
            <v>111</v>
          </cell>
          <cell r="C122" t="e">
            <v>#REF!</v>
          </cell>
          <cell r="D122" t="e">
            <v>#REF!</v>
          </cell>
          <cell r="F122" t="e">
            <v>#REF!</v>
          </cell>
          <cell r="H122" t="e">
            <v>#REF!</v>
          </cell>
          <cell r="I122" t="e">
            <v>#REF!</v>
          </cell>
          <cell r="K122" t="e">
            <v>#REF!</v>
          </cell>
        </row>
        <row r="123">
          <cell r="B123">
            <v>112</v>
          </cell>
          <cell r="C123" t="e">
            <v>#REF!</v>
          </cell>
          <cell r="D123" t="e">
            <v>#REF!</v>
          </cell>
          <cell r="F123" t="e">
            <v>#REF!</v>
          </cell>
          <cell r="H123" t="e">
            <v>#REF!</v>
          </cell>
          <cell r="I123" t="e">
            <v>#REF!</v>
          </cell>
          <cell r="K123" t="e">
            <v>#REF!</v>
          </cell>
        </row>
        <row r="124">
          <cell r="B124">
            <v>113</v>
          </cell>
          <cell r="C124" t="e">
            <v>#REF!</v>
          </cell>
          <cell r="D124" t="e">
            <v>#REF!</v>
          </cell>
          <cell r="F124" t="e">
            <v>#REF!</v>
          </cell>
          <cell r="H124" t="e">
            <v>#REF!</v>
          </cell>
          <cell r="I124" t="e">
            <v>#REF!</v>
          </cell>
          <cell r="K124" t="e">
            <v>#REF!</v>
          </cell>
        </row>
        <row r="125">
          <cell r="B125">
            <v>114</v>
          </cell>
          <cell r="C125" t="e">
            <v>#REF!</v>
          </cell>
          <cell r="D125" t="e">
            <v>#REF!</v>
          </cell>
          <cell r="F125" t="e">
            <v>#REF!</v>
          </cell>
          <cell r="H125" t="e">
            <v>#REF!</v>
          </cell>
          <cell r="I125" t="e">
            <v>#REF!</v>
          </cell>
          <cell r="K125" t="e">
            <v>#REF!</v>
          </cell>
        </row>
        <row r="126">
          <cell r="B126">
            <v>115</v>
          </cell>
          <cell r="C126" t="e">
            <v>#REF!</v>
          </cell>
          <cell r="D126" t="e">
            <v>#REF!</v>
          </cell>
          <cell r="F126" t="e">
            <v>#REF!</v>
          </cell>
          <cell r="H126" t="e">
            <v>#REF!</v>
          </cell>
          <cell r="I126" t="e">
            <v>#REF!</v>
          </cell>
          <cell r="K126" t="e">
            <v>#REF!</v>
          </cell>
        </row>
        <row r="127">
          <cell r="B127">
            <v>116</v>
          </cell>
          <cell r="C127" t="e">
            <v>#REF!</v>
          </cell>
          <cell r="D127" t="e">
            <v>#REF!</v>
          </cell>
          <cell r="F127" t="e">
            <v>#REF!</v>
          </cell>
          <cell r="H127" t="e">
            <v>#REF!</v>
          </cell>
          <cell r="I127" t="e">
            <v>#REF!</v>
          </cell>
          <cell r="K127" t="e">
            <v>#REF!</v>
          </cell>
        </row>
        <row r="128">
          <cell r="B128">
            <v>117</v>
          </cell>
          <cell r="C128" t="e">
            <v>#REF!</v>
          </cell>
          <cell r="D128" t="e">
            <v>#REF!</v>
          </cell>
          <cell r="F128" t="e">
            <v>#REF!</v>
          </cell>
          <cell r="H128" t="e">
            <v>#REF!</v>
          </cell>
          <cell r="I128" t="e">
            <v>#REF!</v>
          </cell>
          <cell r="K128" t="e">
            <v>#REF!</v>
          </cell>
        </row>
        <row r="129">
          <cell r="B129">
            <v>118</v>
          </cell>
          <cell r="C129" t="e">
            <v>#REF!</v>
          </cell>
          <cell r="D129" t="e">
            <v>#REF!</v>
          </cell>
          <cell r="F129" t="e">
            <v>#REF!</v>
          </cell>
          <cell r="H129" t="e">
            <v>#REF!</v>
          </cell>
          <cell r="I129" t="e">
            <v>#REF!</v>
          </cell>
          <cell r="K129" t="e">
            <v>#REF!</v>
          </cell>
        </row>
        <row r="130">
          <cell r="B130">
            <v>119</v>
          </cell>
          <cell r="C130" t="e">
            <v>#REF!</v>
          </cell>
          <cell r="D130" t="e">
            <v>#REF!</v>
          </cell>
          <cell r="F130" t="e">
            <v>#REF!</v>
          </cell>
          <cell r="H130" t="e">
            <v>#REF!</v>
          </cell>
          <cell r="I130" t="e">
            <v>#REF!</v>
          </cell>
          <cell r="K130" t="e">
            <v>#REF!</v>
          </cell>
        </row>
        <row r="131">
          <cell r="B131">
            <v>120</v>
          </cell>
          <cell r="C131" t="e">
            <v>#REF!</v>
          </cell>
          <cell r="D131" t="e">
            <v>#REF!</v>
          </cell>
          <cell r="F131" t="e">
            <v>#REF!</v>
          </cell>
          <cell r="H131" t="e">
            <v>#REF!</v>
          </cell>
          <cell r="I131" t="e">
            <v>#REF!</v>
          </cell>
          <cell r="K131" t="e">
            <v>#REF!</v>
          </cell>
        </row>
        <row r="132">
          <cell r="B132">
            <v>121</v>
          </cell>
          <cell r="C132" t="e">
            <v>#REF!</v>
          </cell>
          <cell r="D132" t="e">
            <v>#REF!</v>
          </cell>
          <cell r="F132" t="e">
            <v>#REF!</v>
          </cell>
          <cell r="H132" t="e">
            <v>#REF!</v>
          </cell>
          <cell r="I132" t="e">
            <v>#REF!</v>
          </cell>
          <cell r="K132" t="e">
            <v>#REF!</v>
          </cell>
        </row>
        <row r="133">
          <cell r="B133">
            <v>122</v>
          </cell>
          <cell r="C133" t="e">
            <v>#REF!</v>
          </cell>
          <cell r="D133" t="e">
            <v>#REF!</v>
          </cell>
          <cell r="F133" t="e">
            <v>#REF!</v>
          </cell>
          <cell r="H133" t="e">
            <v>#REF!</v>
          </cell>
          <cell r="I133" t="e">
            <v>#REF!</v>
          </cell>
          <cell r="K133" t="e">
            <v>#REF!</v>
          </cell>
        </row>
        <row r="134">
          <cell r="B134">
            <v>123</v>
          </cell>
          <cell r="C134" t="e">
            <v>#REF!</v>
          </cell>
          <cell r="D134" t="e">
            <v>#REF!</v>
          </cell>
          <cell r="F134" t="e">
            <v>#REF!</v>
          </cell>
          <cell r="H134" t="e">
            <v>#REF!</v>
          </cell>
          <cell r="I134" t="e">
            <v>#REF!</v>
          </cell>
          <cell r="K134" t="e">
            <v>#REF!</v>
          </cell>
        </row>
        <row r="135">
          <cell r="B135">
            <v>124</v>
          </cell>
          <cell r="C135" t="e">
            <v>#REF!</v>
          </cell>
          <cell r="D135" t="e">
            <v>#REF!</v>
          </cell>
          <cell r="F135" t="e">
            <v>#REF!</v>
          </cell>
          <cell r="H135" t="e">
            <v>#REF!</v>
          </cell>
          <cell r="I135" t="e">
            <v>#REF!</v>
          </cell>
          <cell r="K135" t="e">
            <v>#REF!</v>
          </cell>
        </row>
        <row r="136">
          <cell r="B136">
            <v>125</v>
          </cell>
          <cell r="C136" t="e">
            <v>#REF!</v>
          </cell>
          <cell r="D136" t="e">
            <v>#REF!</v>
          </cell>
          <cell r="F136" t="e">
            <v>#REF!</v>
          </cell>
          <cell r="H136" t="e">
            <v>#REF!</v>
          </cell>
          <cell r="I136" t="e">
            <v>#REF!</v>
          </cell>
          <cell r="K136" t="e">
            <v>#REF!</v>
          </cell>
        </row>
        <row r="137">
          <cell r="B137">
            <v>126</v>
          </cell>
          <cell r="C137" t="e">
            <v>#REF!</v>
          </cell>
          <cell r="D137" t="e">
            <v>#REF!</v>
          </cell>
          <cell r="F137" t="e">
            <v>#REF!</v>
          </cell>
          <cell r="H137" t="e">
            <v>#REF!</v>
          </cell>
          <cell r="I137" t="e">
            <v>#REF!</v>
          </cell>
          <cell r="K137" t="e">
            <v>#REF!</v>
          </cell>
        </row>
        <row r="138">
          <cell r="B138">
            <v>127</v>
          </cell>
          <cell r="C138" t="e">
            <v>#REF!</v>
          </cell>
          <cell r="D138" t="e">
            <v>#REF!</v>
          </cell>
          <cell r="F138" t="e">
            <v>#REF!</v>
          </cell>
          <cell r="H138" t="e">
            <v>#REF!</v>
          </cell>
          <cell r="I138" t="e">
            <v>#REF!</v>
          </cell>
          <cell r="K138" t="e">
            <v>#REF!</v>
          </cell>
        </row>
        <row r="139">
          <cell r="B139">
            <v>128</v>
          </cell>
          <cell r="C139" t="e">
            <v>#REF!</v>
          </cell>
          <cell r="D139" t="e">
            <v>#REF!</v>
          </cell>
          <cell r="F139" t="e">
            <v>#REF!</v>
          </cell>
          <cell r="H139" t="e">
            <v>#REF!</v>
          </cell>
          <cell r="I139" t="e">
            <v>#REF!</v>
          </cell>
          <cell r="K139" t="e">
            <v>#REF!</v>
          </cell>
        </row>
        <row r="140">
          <cell r="B140">
            <v>129</v>
          </cell>
          <cell r="C140" t="e">
            <v>#REF!</v>
          </cell>
          <cell r="D140" t="e">
            <v>#REF!</v>
          </cell>
          <cell r="F140" t="e">
            <v>#REF!</v>
          </cell>
          <cell r="H140" t="e">
            <v>#REF!</v>
          </cell>
          <cell r="I140" t="e">
            <v>#REF!</v>
          </cell>
          <cell r="K140" t="e">
            <v>#REF!</v>
          </cell>
        </row>
        <row r="141">
          <cell r="B141">
            <v>130</v>
          </cell>
          <cell r="C141" t="e">
            <v>#REF!</v>
          </cell>
          <cell r="D141" t="e">
            <v>#REF!</v>
          </cell>
          <cell r="F141" t="e">
            <v>#REF!</v>
          </cell>
          <cell r="H141" t="e">
            <v>#REF!</v>
          </cell>
          <cell r="I141" t="e">
            <v>#REF!</v>
          </cell>
          <cell r="K141" t="e">
            <v>#REF!</v>
          </cell>
        </row>
        <row r="142">
          <cell r="B142">
            <v>131</v>
          </cell>
          <cell r="C142" t="e">
            <v>#REF!</v>
          </cell>
          <cell r="D142" t="e">
            <v>#REF!</v>
          </cell>
          <cell r="F142" t="e">
            <v>#REF!</v>
          </cell>
          <cell r="H142" t="e">
            <v>#REF!</v>
          </cell>
          <cell r="I142" t="e">
            <v>#REF!</v>
          </cell>
          <cell r="K142" t="e">
            <v>#REF!</v>
          </cell>
        </row>
        <row r="143">
          <cell r="B143">
            <v>132</v>
          </cell>
          <cell r="C143" t="e">
            <v>#REF!</v>
          </cell>
          <cell r="D143" t="e">
            <v>#REF!</v>
          </cell>
          <cell r="F143" t="e">
            <v>#REF!</v>
          </cell>
          <cell r="H143" t="e">
            <v>#REF!</v>
          </cell>
          <cell r="I143" t="e">
            <v>#REF!</v>
          </cell>
          <cell r="K143" t="e">
            <v>#REF!</v>
          </cell>
        </row>
        <row r="144">
          <cell r="B144">
            <v>133</v>
          </cell>
          <cell r="C144" t="e">
            <v>#REF!</v>
          </cell>
          <cell r="D144" t="e">
            <v>#REF!</v>
          </cell>
          <cell r="F144" t="e">
            <v>#REF!</v>
          </cell>
          <cell r="H144" t="e">
            <v>#REF!</v>
          </cell>
          <cell r="I144" t="e">
            <v>#REF!</v>
          </cell>
          <cell r="K144" t="e">
            <v>#REF!</v>
          </cell>
        </row>
        <row r="145">
          <cell r="B145">
            <v>134</v>
          </cell>
          <cell r="C145" t="e">
            <v>#REF!</v>
          </cell>
          <cell r="D145" t="e">
            <v>#REF!</v>
          </cell>
          <cell r="F145" t="e">
            <v>#REF!</v>
          </cell>
          <cell r="H145" t="e">
            <v>#REF!</v>
          </cell>
          <cell r="I145" t="e">
            <v>#REF!</v>
          </cell>
          <cell r="K145" t="e">
            <v>#REF!</v>
          </cell>
        </row>
        <row r="146">
          <cell r="B146">
            <v>135</v>
          </cell>
          <cell r="C146" t="e">
            <v>#REF!</v>
          </cell>
          <cell r="D146" t="e">
            <v>#REF!</v>
          </cell>
          <cell r="F146" t="e">
            <v>#REF!</v>
          </cell>
          <cell r="H146" t="e">
            <v>#REF!</v>
          </cell>
          <cell r="I146" t="e">
            <v>#REF!</v>
          </cell>
          <cell r="K146" t="e">
            <v>#REF!</v>
          </cell>
        </row>
        <row r="147">
          <cell r="B147">
            <v>136</v>
          </cell>
          <cell r="C147" t="e">
            <v>#REF!</v>
          </cell>
          <cell r="D147" t="e">
            <v>#REF!</v>
          </cell>
          <cell r="F147" t="e">
            <v>#REF!</v>
          </cell>
          <cell r="H147" t="e">
            <v>#REF!</v>
          </cell>
          <cell r="I147" t="e">
            <v>#REF!</v>
          </cell>
          <cell r="K147" t="e">
            <v>#REF!</v>
          </cell>
        </row>
        <row r="148">
          <cell r="B148">
            <v>137</v>
          </cell>
          <cell r="C148" t="e">
            <v>#REF!</v>
          </cell>
          <cell r="D148" t="e">
            <v>#REF!</v>
          </cell>
          <cell r="F148" t="e">
            <v>#REF!</v>
          </cell>
          <cell r="H148" t="e">
            <v>#REF!</v>
          </cell>
          <cell r="I148" t="e">
            <v>#REF!</v>
          </cell>
          <cell r="K148" t="e">
            <v>#REF!</v>
          </cell>
        </row>
        <row r="149">
          <cell r="B149">
            <v>138</v>
          </cell>
          <cell r="C149" t="e">
            <v>#REF!</v>
          </cell>
          <cell r="D149" t="e">
            <v>#REF!</v>
          </cell>
          <cell r="F149" t="e">
            <v>#REF!</v>
          </cell>
          <cell r="H149" t="e">
            <v>#REF!</v>
          </cell>
          <cell r="I149" t="e">
            <v>#REF!</v>
          </cell>
          <cell r="K149" t="e">
            <v>#REF!</v>
          </cell>
        </row>
        <row r="150">
          <cell r="B150">
            <v>139</v>
          </cell>
          <cell r="C150" t="e">
            <v>#REF!</v>
          </cell>
          <cell r="D150" t="e">
            <v>#REF!</v>
          </cell>
          <cell r="F150" t="e">
            <v>#REF!</v>
          </cell>
          <cell r="H150" t="e">
            <v>#REF!</v>
          </cell>
          <cell r="I150" t="e">
            <v>#REF!</v>
          </cell>
          <cell r="K150" t="e">
            <v>#REF!</v>
          </cell>
        </row>
        <row r="151">
          <cell r="B151">
            <v>140</v>
          </cell>
          <cell r="C151" t="e">
            <v>#REF!</v>
          </cell>
          <cell r="D151" t="e">
            <v>#REF!</v>
          </cell>
          <cell r="F151" t="e">
            <v>#REF!</v>
          </cell>
          <cell r="H151" t="e">
            <v>#REF!</v>
          </cell>
          <cell r="I151" t="e">
            <v>#REF!</v>
          </cell>
          <cell r="K151" t="e">
            <v>#REF!</v>
          </cell>
        </row>
        <row r="152">
          <cell r="B152">
            <v>141</v>
          </cell>
          <cell r="C152" t="e">
            <v>#REF!</v>
          </cell>
          <cell r="D152" t="e">
            <v>#REF!</v>
          </cell>
          <cell r="F152" t="e">
            <v>#REF!</v>
          </cell>
          <cell r="H152" t="e">
            <v>#REF!</v>
          </cell>
          <cell r="I152" t="e">
            <v>#REF!</v>
          </cell>
          <cell r="K152" t="e">
            <v>#REF!</v>
          </cell>
        </row>
        <row r="153">
          <cell r="B153">
            <v>142</v>
          </cell>
          <cell r="C153" t="e">
            <v>#REF!</v>
          </cell>
          <cell r="D153" t="e">
            <v>#REF!</v>
          </cell>
          <cell r="F153" t="e">
            <v>#REF!</v>
          </cell>
          <cell r="H153" t="e">
            <v>#REF!</v>
          </cell>
          <cell r="I153" t="e">
            <v>#REF!</v>
          </cell>
          <cell r="K153" t="e">
            <v>#REF!</v>
          </cell>
        </row>
        <row r="154">
          <cell r="B154">
            <v>143</v>
          </cell>
          <cell r="C154" t="e">
            <v>#REF!</v>
          </cell>
          <cell r="D154" t="e">
            <v>#REF!</v>
          </cell>
          <cell r="F154" t="e">
            <v>#REF!</v>
          </cell>
          <cell r="H154" t="e">
            <v>#REF!</v>
          </cell>
          <cell r="I154" t="e">
            <v>#REF!</v>
          </cell>
          <cell r="K154" t="e">
            <v>#REF!</v>
          </cell>
        </row>
        <row r="155">
          <cell r="B155">
            <v>144</v>
          </cell>
          <cell r="C155" t="e">
            <v>#REF!</v>
          </cell>
          <cell r="D155" t="e">
            <v>#REF!</v>
          </cell>
          <cell r="F155" t="e">
            <v>#REF!</v>
          </cell>
          <cell r="H155" t="e">
            <v>#REF!</v>
          </cell>
          <cell r="I155" t="e">
            <v>#REF!</v>
          </cell>
          <cell r="K155" t="e">
            <v>#REF!</v>
          </cell>
        </row>
        <row r="156">
          <cell r="B156">
            <v>145</v>
          </cell>
          <cell r="C156" t="e">
            <v>#REF!</v>
          </cell>
          <cell r="D156" t="e">
            <v>#REF!</v>
          </cell>
          <cell r="F156" t="e">
            <v>#REF!</v>
          </cell>
          <cell r="H156" t="e">
            <v>#REF!</v>
          </cell>
          <cell r="I156" t="e">
            <v>#REF!</v>
          </cell>
          <cell r="K156" t="e">
            <v>#REF!</v>
          </cell>
        </row>
        <row r="157">
          <cell r="B157">
            <v>146</v>
          </cell>
          <cell r="C157" t="e">
            <v>#REF!</v>
          </cell>
          <cell r="D157" t="e">
            <v>#REF!</v>
          </cell>
          <cell r="F157" t="e">
            <v>#REF!</v>
          </cell>
          <cell r="H157" t="e">
            <v>#REF!</v>
          </cell>
          <cell r="I157" t="e">
            <v>#REF!</v>
          </cell>
          <cell r="K157" t="e">
            <v>#REF!</v>
          </cell>
        </row>
        <row r="158">
          <cell r="B158">
            <v>147</v>
          </cell>
          <cell r="C158" t="e">
            <v>#REF!</v>
          </cell>
          <cell r="D158" t="e">
            <v>#REF!</v>
          </cell>
          <cell r="F158" t="e">
            <v>#REF!</v>
          </cell>
          <cell r="H158" t="e">
            <v>#REF!</v>
          </cell>
          <cell r="I158" t="e">
            <v>#REF!</v>
          </cell>
          <cell r="K158" t="e">
            <v>#REF!</v>
          </cell>
        </row>
        <row r="159">
          <cell r="B159">
            <v>148</v>
          </cell>
          <cell r="C159" t="e">
            <v>#REF!</v>
          </cell>
          <cell r="D159" t="e">
            <v>#REF!</v>
          </cell>
          <cell r="F159" t="e">
            <v>#REF!</v>
          </cell>
          <cell r="H159" t="e">
            <v>#REF!</v>
          </cell>
          <cell r="I159" t="e">
            <v>#REF!</v>
          </cell>
          <cell r="K159" t="e">
            <v>#REF!</v>
          </cell>
        </row>
        <row r="160">
          <cell r="B160">
            <v>149</v>
          </cell>
          <cell r="C160" t="e">
            <v>#REF!</v>
          </cell>
          <cell r="D160" t="e">
            <v>#REF!</v>
          </cell>
          <cell r="F160" t="e">
            <v>#REF!</v>
          </cell>
          <cell r="H160" t="e">
            <v>#REF!</v>
          </cell>
          <cell r="I160" t="e">
            <v>#REF!</v>
          </cell>
          <cell r="K160" t="e">
            <v>#REF!</v>
          </cell>
        </row>
        <row r="161">
          <cell r="B161">
            <v>150</v>
          </cell>
          <cell r="C161" t="e">
            <v>#REF!</v>
          </cell>
          <cell r="D161" t="e">
            <v>#REF!</v>
          </cell>
          <cell r="F161" t="e">
            <v>#REF!</v>
          </cell>
          <cell r="H161" t="e">
            <v>#REF!</v>
          </cell>
          <cell r="I161" t="e">
            <v>#REF!</v>
          </cell>
          <cell r="K161" t="e">
            <v>#REF!</v>
          </cell>
        </row>
        <row r="162">
          <cell r="B162">
            <v>151</v>
          </cell>
          <cell r="C162" t="e">
            <v>#REF!</v>
          </cell>
          <cell r="D162" t="e">
            <v>#REF!</v>
          </cell>
          <cell r="F162" t="e">
            <v>#REF!</v>
          </cell>
          <cell r="H162" t="e">
            <v>#REF!</v>
          </cell>
          <cell r="I162" t="e">
            <v>#REF!</v>
          </cell>
          <cell r="K162" t="e">
            <v>#REF!</v>
          </cell>
        </row>
        <row r="163">
          <cell r="B163">
            <v>152</v>
          </cell>
          <cell r="C163" t="e">
            <v>#REF!</v>
          </cell>
          <cell r="D163" t="e">
            <v>#REF!</v>
          </cell>
          <cell r="F163" t="e">
            <v>#REF!</v>
          </cell>
          <cell r="H163" t="e">
            <v>#REF!</v>
          </cell>
          <cell r="I163" t="e">
            <v>#REF!</v>
          </cell>
          <cell r="K163" t="e">
            <v>#REF!</v>
          </cell>
        </row>
        <row r="164">
          <cell r="B164">
            <v>153</v>
          </cell>
          <cell r="C164" t="e">
            <v>#REF!</v>
          </cell>
          <cell r="D164" t="e">
            <v>#REF!</v>
          </cell>
          <cell r="F164" t="e">
            <v>#REF!</v>
          </cell>
          <cell r="H164" t="e">
            <v>#REF!</v>
          </cell>
          <cell r="I164" t="e">
            <v>#REF!</v>
          </cell>
          <cell r="K164" t="e">
            <v>#REF!</v>
          </cell>
        </row>
        <row r="165">
          <cell r="B165">
            <v>154</v>
          </cell>
          <cell r="D165">
            <v>38552</v>
          </cell>
          <cell r="F165" t="str">
            <v>Biaya Transportasi &amp; Konsumsi Pemuda Pancasila Dalam Rangka Acara Deklarasi Pasangan Calon Walikota &amp; Wakil Walikota Samarinda (Drs. H. Achmad Amins, MM. &amp; H. Syaharie Ja'ang, SH. M.Si.) Periode 2005 - 2010.</v>
          </cell>
          <cell r="H165" t="e">
            <v>#REF!</v>
          </cell>
          <cell r="I165" t="str">
            <v>H. Mulyadi</v>
          </cell>
          <cell r="K165">
            <v>3000000</v>
          </cell>
        </row>
        <row r="166">
          <cell r="B166">
            <v>155</v>
          </cell>
          <cell r="D166">
            <v>38552</v>
          </cell>
          <cell r="F166" t="str">
            <v>Biaya Transportasi &amp; Konsumsi Warga Pasar Segiri Dalam Rangka Acara Deklarasi Pasangan Calon Walikota &amp; Wakil Walikota Samarinda (Drs. H. Achmad Amins, MM. &amp; H. Syaharie Ja'ang, SH. M.Si.) Periode 2005 - 2010.</v>
          </cell>
          <cell r="H166" t="str">
            <v># Satu Juta Rupiah #</v>
          </cell>
          <cell r="I166" t="str">
            <v>H. Usman</v>
          </cell>
          <cell r="K166">
            <v>1000000</v>
          </cell>
        </row>
        <row r="167">
          <cell r="B167">
            <v>156</v>
          </cell>
          <cell r="D167">
            <v>38552</v>
          </cell>
          <cell r="F167" t="str">
            <v>Biaya Transportasi &amp; Konsumsi Warga Pasar Segiri Dalam Rangka Acara Deklarasi Pasangan Calon Walikota &amp; Wakil Walikota Samarinda (Drs. H. Achmad Amins, MM. &amp; H. Syaharie Ja'ang, SH. M.Si.) Periode 2005 - 2010.</v>
          </cell>
          <cell r="H167" t="str">
            <v># Satu Juta Rupiah #</v>
          </cell>
          <cell r="I167" t="str">
            <v>H. Baso</v>
          </cell>
          <cell r="K167">
            <v>1000000</v>
          </cell>
        </row>
        <row r="168">
          <cell r="B168">
            <v>157</v>
          </cell>
          <cell r="D168">
            <v>38552</v>
          </cell>
          <cell r="F168" t="str">
            <v>Biaya Transportasi &amp; Konsumsi Bidang Olah Raga Dalam Rangka Acara Deklarasi Pasangan Calon Walikota &amp; Wakil Walikota Samarinda (Drs. H. Achmad Amins, MM. &amp; H. Syaharie Ja'ang, SH. M.Si.) Periode 2005 - 2010.</v>
          </cell>
          <cell r="H168" t="str">
            <v># Dua Juta Rupiah #</v>
          </cell>
          <cell r="I168" t="str">
            <v>Ahmad Subhan</v>
          </cell>
          <cell r="K168">
            <v>2000000</v>
          </cell>
        </row>
        <row r="169">
          <cell r="B169">
            <v>158</v>
          </cell>
          <cell r="D169">
            <v>38552</v>
          </cell>
          <cell r="F169" t="str">
            <v>Biaya Transportasi &amp; Konsumsi IPDP Dalam Rangka Acara Deklarasi Pasangan Calon Walikota &amp; Wakil Walikota Samarinda (Drs. H. Achmad Amins, MM. &amp; H. Syaharie Ja'ang, SH. M.Si.) Periode 2005 - 2010.</v>
          </cell>
          <cell r="H169" t="str">
            <v># Satu Juta Rupiah #</v>
          </cell>
          <cell r="I169" t="str">
            <v>Awang Ardiansyah</v>
          </cell>
          <cell r="K169">
            <v>1000000</v>
          </cell>
        </row>
        <row r="170">
          <cell r="B170">
            <v>159</v>
          </cell>
          <cell r="D170">
            <v>38552</v>
          </cell>
          <cell r="F170" t="str">
            <v>Biaya Transportasi &amp; Konsumsi Buruh Pelabuhan Dalam Rangka Acara Deklarasi Pasangan Calon Walikota &amp; Wakil Walikota Samarinda (Drs. H. Achmad Amins, MM. &amp; H. Syaharie Ja'ang, SH. M.Si.) Periode 2005 - 2010.</v>
          </cell>
          <cell r="H170" t="str">
            <v># Satu Juta Rupiah #</v>
          </cell>
          <cell r="I170" t="str">
            <v>Iskandar Jengi</v>
          </cell>
          <cell r="K170">
            <v>1000000</v>
          </cell>
        </row>
        <row r="171">
          <cell r="B171">
            <v>160</v>
          </cell>
          <cell r="D171">
            <v>38552</v>
          </cell>
          <cell r="F171" t="str">
            <v>Biaya Transportasi &amp; Konsumsi Kukus Pemuda Dalam Rangka Acara Deklarasi Pasangan Calon Walikota &amp; Wakil Walikota Samarinda (Drs. H. Achmad Amins, MM. &amp; H. Syaharie Ja'ang, SH. M.Si.) Periode 2005 - 2010.</v>
          </cell>
          <cell r="H171" t="str">
            <v># Tiga Juta Rupiah #</v>
          </cell>
          <cell r="I171" t="str">
            <v>H. Jawad Siradjuddin</v>
          </cell>
          <cell r="K171">
            <v>3000000</v>
          </cell>
        </row>
        <row r="172">
          <cell r="B172">
            <v>161</v>
          </cell>
          <cell r="D172">
            <v>38552</v>
          </cell>
          <cell r="F172" t="str">
            <v>Biaya Transportasi &amp; Konsumsi Unsur PPM Dalam Rangka Acara Deklarasi Pasangan Calon Walikota &amp; Wakil Walikota Samarinda (Drs. H. Achmad Amins, MM. &amp; H. Syaharie Ja'ang, SH. M.Si.) Periode 2005 - 2010.</v>
          </cell>
          <cell r="H172" t="str">
            <v># Satu Juta Tiga Ratus Ribu Rupiah #</v>
          </cell>
          <cell r="I172" t="str">
            <v>Hasyim</v>
          </cell>
          <cell r="K172">
            <v>1300000</v>
          </cell>
        </row>
        <row r="173">
          <cell r="B173">
            <v>162</v>
          </cell>
          <cell r="D173">
            <v>38552</v>
          </cell>
          <cell r="F173" t="str">
            <v>Biaya Transportasi &amp; Konsumsi Paguyuban Jaranan Dalam Rangka Acara Deklarasi Pasangan Calon Walikota &amp; Wakil Walikota Samarinda (Drs. H. Achmad Amins, MM. &amp; H. Syaharie Ja'ang, SH. M.Si.) Periode 2005 - 2010.</v>
          </cell>
          <cell r="H173" t="str">
            <v># Dua Puluh Dua Juta Rupiah #</v>
          </cell>
          <cell r="I173" t="str">
            <v>Budi Suyanto</v>
          </cell>
          <cell r="K173">
            <v>22000000</v>
          </cell>
        </row>
        <row r="174">
          <cell r="B174">
            <v>163</v>
          </cell>
          <cell r="D174">
            <v>38552</v>
          </cell>
          <cell r="F174" t="str">
            <v>Biaya Transportasi &amp; Konsumsi Mahasiswa Dalam Rangka Acara Deklarasi Pasangan Calon Walikota &amp; Wakil Walikota Samarinda (Drs. H. Achmad Amins, MM. &amp; H. Syaharie Ja'ang, SH. M.Si.) Periode 2005 - 2010.</v>
          </cell>
          <cell r="H174" t="str">
            <v># Dua Juta Rupiah #</v>
          </cell>
          <cell r="I174" t="str">
            <v>W a h y u d i</v>
          </cell>
          <cell r="K174">
            <v>2000000</v>
          </cell>
        </row>
        <row r="175">
          <cell r="B175">
            <v>164</v>
          </cell>
          <cell r="D175">
            <v>38552</v>
          </cell>
          <cell r="F175" t="str">
            <v>Biaya Transportasi &amp; Konsumsi Warga Gang KNPI Dalam Rangka Acara Deklarasi Pasangan Calon Walikota &amp; Wakil Walikota Samarinda (Drs. H. Achmad Amins, MM. &amp; H. Syaharie Ja'ang, SH. M.Si.) Periode 2005 - 2010.</v>
          </cell>
          <cell r="H175" t="str">
            <v># Lima Ratus Ribu Rupiah #</v>
          </cell>
          <cell r="I175" t="str">
            <v>B u h e r a</v>
          </cell>
          <cell r="K175">
            <v>500000</v>
          </cell>
        </row>
        <row r="176">
          <cell r="B176">
            <v>165</v>
          </cell>
          <cell r="D176">
            <v>38549</v>
          </cell>
          <cell r="F176" t="str">
            <v>Biaya Transportasi &amp; Konsumsi Partai Pendukung (PKPI) Dalam Rangka Acara Deklarasi Pasangan Calon Walikota &amp; Wakil Walikota Samarinda (Drs. H. Achmad Amins, MM. &amp; H. Syaharie Ja'ang, SH. M.Si.) Periode 2005 - 2010.</v>
          </cell>
          <cell r="H176" t="str">
            <v># Dua Juta Rupiah #</v>
          </cell>
          <cell r="I176" t="str">
            <v>Sugeng Muchdar</v>
          </cell>
          <cell r="K176">
            <v>2000000</v>
          </cell>
        </row>
        <row r="177">
          <cell r="B177">
            <v>166</v>
          </cell>
          <cell r="D177">
            <v>38549</v>
          </cell>
          <cell r="F177" t="str">
            <v>Biaya Transportasi &amp; Konsumsi Partai Pendukung (PBSD) Dalam Rangka Acara Deklarasi Pasangan Calon Walikota &amp; Wakil Walikota Samarinda (Drs. H. Achmad Amins, MM. &amp; H. Syaharie Ja'ang, SH. M.Si.) Periode 2005 - 2010.</v>
          </cell>
          <cell r="H177" t="str">
            <v># Dua Juta Rupiah #</v>
          </cell>
          <cell r="I177" t="str">
            <v>H.M. Hasby Ibrahim</v>
          </cell>
          <cell r="K177">
            <v>2000000</v>
          </cell>
        </row>
        <row r="178">
          <cell r="B178">
            <v>167</v>
          </cell>
          <cell r="D178">
            <v>38549</v>
          </cell>
          <cell r="F178" t="str">
            <v>Biaya Transportasi &amp; Konsumsi Partai Pendukung (PKB) Dalam Rangka Acara Deklarasi Pasangan Calon Walikota &amp; Wakil Walikota Samarinda (Drs. H. Achmad Amins, MM. &amp; H. Syaharie Ja'ang, SH. M.Si.) Periode 2005 - 2010.</v>
          </cell>
          <cell r="H178" t="str">
            <v># Dua Juta Rupiah #</v>
          </cell>
          <cell r="I178" t="str">
            <v>Drs. H. Hasan Basri</v>
          </cell>
          <cell r="K178">
            <v>2000000</v>
          </cell>
        </row>
        <row r="179">
          <cell r="B179">
            <v>168</v>
          </cell>
          <cell r="D179">
            <v>38549</v>
          </cell>
          <cell r="F179" t="str">
            <v>Biaya Transportasi &amp; Konsumsi Partai Pendukung (PPDK) Dalam Rangka Acara Deklarasi Pasangan Calon Walikota &amp; Wakil Walikota Samarinda (Drs. H. Achmad Amins, MM. &amp; H. Syaharie Ja'ang, SH. M.Si.) Periode 2005 - 2010.</v>
          </cell>
          <cell r="H179" t="str">
            <v># Dua Juta Rupiah #</v>
          </cell>
          <cell r="I179" t="str">
            <v>H. Jawad Siradjuddin</v>
          </cell>
          <cell r="K179">
            <v>2000000</v>
          </cell>
        </row>
        <row r="180">
          <cell r="B180">
            <v>169</v>
          </cell>
          <cell r="D180">
            <v>38549</v>
          </cell>
          <cell r="F180" t="str">
            <v>Biaya Transportasi &amp; Konsumsi Partai Pendukung (Partai Patriot) Dalam Rangka Acara Deklarasi Pasangan Calon Walikota &amp; Wakil Walikota Samarinda (Drs. H. Achmad Amins, MM. &amp; H. Syaharie Ja'ang, SH. M.Si.) Periode 2005 - 2010.</v>
          </cell>
          <cell r="H180" t="str">
            <v># Dua Juta Rupiah #</v>
          </cell>
          <cell r="I180" t="str">
            <v>H. Mulyadi</v>
          </cell>
          <cell r="K180">
            <v>2000000</v>
          </cell>
        </row>
        <row r="181">
          <cell r="B181">
            <v>170</v>
          </cell>
          <cell r="D181">
            <v>38549</v>
          </cell>
          <cell r="F181" t="str">
            <v>Biaya Transportasi &amp; Konsumsi Partai Pendukung (Partai Pelopor) Dalam Rangka Acara Deklarasi Pasangan Calon Walikota &amp; Wakil Walikota Samarinda (Drs. H. Achmad Amins, MM. &amp; H. Syaharie Ja'ang, SH. M.Si.) Periode 2005 - 2010.</v>
          </cell>
          <cell r="H181" t="str">
            <v># Dua Juta Rupiah #</v>
          </cell>
          <cell r="I181" t="str">
            <v>Bambang Sutikno</v>
          </cell>
          <cell r="K181">
            <v>2000000</v>
          </cell>
        </row>
        <row r="182">
          <cell r="B182">
            <v>171</v>
          </cell>
          <cell r="D182">
            <v>38549</v>
          </cell>
          <cell r="F182" t="str">
            <v>Biaya Transportasi &amp; Konsumsi Partai Pendukung (PIB) Dalam Rangka Acara Deklarasi Pasangan Calon Walikota &amp; Wakil Walikota Samarinda (Drs. H. Achmad Amins, MM. &amp; H. Syaharie Ja'ang, SH. M.Si.) Periode 2005 - 2010.</v>
          </cell>
          <cell r="H182" t="str">
            <v># Dua Juta Rupiah #</v>
          </cell>
          <cell r="I182" t="str">
            <v>Jumansyah Berok, SH.</v>
          </cell>
          <cell r="K182">
            <v>2000000</v>
          </cell>
        </row>
        <row r="183">
          <cell r="B183">
            <v>172</v>
          </cell>
          <cell r="D183">
            <v>38549</v>
          </cell>
          <cell r="F183" t="str">
            <v>Biaya Transportasi &amp; Konsumsi Partai Pendukung (PNIM) Dalam Rangka Acara Deklarasi Pasangan Calon Walikota &amp; Wakil Walikota Samarinda (Drs. H. Achmad Amins, MM. &amp; H. Syaharie Ja'ang, SH. M.Si.) Periode 2005 - 2010.</v>
          </cell>
          <cell r="H183" t="str">
            <v># Dua Juta Rupiah #</v>
          </cell>
          <cell r="I183" t="str">
            <v>A. Mahmud</v>
          </cell>
          <cell r="K183">
            <v>2000000</v>
          </cell>
        </row>
        <row r="184">
          <cell r="B184">
            <v>173</v>
          </cell>
          <cell r="D184">
            <v>38549</v>
          </cell>
          <cell r="F184" t="str">
            <v>Biaya Transportasi &amp; Konsumsi Partai Pendukung (PPP) Dalam Rangka Acara Deklarasi Pasangan Calon Walikota &amp; Wakil Walikota Samarinda (Drs. H. Achmad Amins, MM. &amp; H. Syaharie Ja'ang, SH. M.Si.) Periode 2005 - 2010.</v>
          </cell>
          <cell r="H184" t="str">
            <v># Dua Juta Rupiah #</v>
          </cell>
          <cell r="I184" t="str">
            <v>H. Jawad Siradjuddin</v>
          </cell>
          <cell r="K184">
            <v>2000000</v>
          </cell>
        </row>
        <row r="185">
          <cell r="B185">
            <v>174</v>
          </cell>
          <cell r="D185">
            <v>38549</v>
          </cell>
          <cell r="F185" t="str">
            <v>Biaya Transportasi &amp; Konsumsi Partai Pendukung (PAN) Dalam Rangka Acara Deklarasi Pasangan Calon Walikota &amp; Wakil Walikota Samarinda (Drs. H. Achmad Amins, MM. &amp; H. Syaharie Ja'ang, SH. M.Si.) Periode 2005 - 2010.</v>
          </cell>
          <cell r="H185" t="str">
            <v># Dua Juta Rupiah #</v>
          </cell>
          <cell r="I185" t="str">
            <v>H. Jawad Siradjuddin</v>
          </cell>
          <cell r="K185">
            <v>2000000</v>
          </cell>
        </row>
        <row r="186">
          <cell r="B186">
            <v>175</v>
          </cell>
          <cell r="D186">
            <v>38549</v>
          </cell>
          <cell r="F186" t="str">
            <v>Biaya Transportasi &amp; Konsumsi Partai Golkar Kecamatan Sungai Kunjang Dalam Rangka Acara Deklarasi Pasangan Calon Walikota &amp; Wakil Walikota Samarinda (Drs. H. Achmad Amins, MM. &amp; H. Syaharie Ja'ang, SH. M.Si.) Periode 2005 - 2010.</v>
          </cell>
          <cell r="H186" t="str">
            <v># Tiga Juta Rupiah #</v>
          </cell>
          <cell r="I186" t="str">
            <v>Syamsudin Karim</v>
          </cell>
          <cell r="K186">
            <v>3000000</v>
          </cell>
        </row>
        <row r="187">
          <cell r="B187">
            <v>176</v>
          </cell>
          <cell r="D187">
            <v>38549</v>
          </cell>
          <cell r="F187" t="str">
            <v>Biaya Transportasi &amp; Konsumsi Partai Golkar Kecamatan Palaran Dalam Rangka Acara Deklarasi Pasangan Calon Walikota &amp; Wakil Walikota Samarinda (Drs. H. Achmad Amins, MM. &amp; H. Syaharie Ja'ang, SH. M.Si.) Periode 2005 - 2010.</v>
          </cell>
          <cell r="H187" t="str">
            <v># Tiga Juta Rupiah #</v>
          </cell>
          <cell r="I187" t="str">
            <v>Akhmad Juniadi, S.Ag.</v>
          </cell>
          <cell r="K187">
            <v>3000000</v>
          </cell>
        </row>
        <row r="188">
          <cell r="B188">
            <v>177</v>
          </cell>
          <cell r="D188">
            <v>38549</v>
          </cell>
          <cell r="F188" t="str">
            <v>Biaya Transportasi &amp; Konsumsi Partai Golkar Kecamatan Samarinda Ilir Dalam Rangka Acara Deklarasi Pasangan Calon Walikota &amp; Wakil Walikota Samarinda (Drs. H. Achmad Amins, MM. &amp; H. Syaharie Ja'ang, SH. M.Si.) Periode 2005 - 2010.</v>
          </cell>
          <cell r="H188" t="str">
            <v># Tiga Juta Rupiah #</v>
          </cell>
          <cell r="I188" t="str">
            <v>HA. Bertha Salam, SE.</v>
          </cell>
          <cell r="K188">
            <v>3000000</v>
          </cell>
        </row>
        <row r="189">
          <cell r="B189">
            <v>178</v>
          </cell>
          <cell r="D189">
            <v>38549</v>
          </cell>
          <cell r="F189" t="str">
            <v>Biaya Transportasi &amp; Konsumsi Partai Golkar Kecamatan Samarinda Utara Dalam Rangka Acara Deklarasi Pasangan Calon Walikota &amp; Wakil Walikota Samarinda (Drs. H. Achmad Amins, MM. &amp; H. Syaharie Ja'ang, SH. M.Si.) Periode 2005 - 2010.</v>
          </cell>
          <cell r="H189" t="str">
            <v># Tiga Juta Rupiah #</v>
          </cell>
          <cell r="I189" t="str">
            <v>Alif Turiadi, SE.</v>
          </cell>
          <cell r="K189">
            <v>3000000</v>
          </cell>
        </row>
        <row r="190">
          <cell r="B190">
            <v>179</v>
          </cell>
          <cell r="D190">
            <v>38549</v>
          </cell>
          <cell r="F190" t="str">
            <v>Biaya Transportasi &amp; Konsumsi Partai Golkar Kecamatan Samarinda Sebarang Dalam Rangka Acara Deklarasi Pasangan Calon Walikota &amp; Wakil Walikota Samarinda (Drs. H. Achmad Amins, MM. &amp; H. Syaharie Ja'ang, SH. M.Si.) Periode 2005 - 2010.</v>
          </cell>
          <cell r="H190" t="str">
            <v># Tiga Juta Rupiah #</v>
          </cell>
          <cell r="I190" t="str">
            <v>Jafar Abdul Gafar</v>
          </cell>
          <cell r="K190">
            <v>3000000</v>
          </cell>
        </row>
        <row r="191">
          <cell r="B191">
            <v>180</v>
          </cell>
          <cell r="D191">
            <v>38549</v>
          </cell>
          <cell r="F191" t="str">
            <v>Biaya Transportasi &amp; Konsumsi Partai Golkar Kecamatan Samarinda Ulu Dalam Rangka Acara Deklarasi Pasangan Calon Walikota &amp; Wakil Walikota Samarinda (Drs. H. Achmad Amins, MM. &amp; H. Syaharie Ja'ang, SH. M.Si.) Periode 2005 - 2010.</v>
          </cell>
          <cell r="H191" t="str">
            <v># Tiga Juta Rupiah #</v>
          </cell>
          <cell r="I191" t="str">
            <v>H. Mashari, R.</v>
          </cell>
          <cell r="K191">
            <v>3000000</v>
          </cell>
        </row>
        <row r="192">
          <cell r="B192">
            <v>181</v>
          </cell>
          <cell r="D192">
            <v>38549</v>
          </cell>
          <cell r="F192" t="str">
            <v>Biaya Transportasi &amp; Konsumsi Lintas Partai Kecamatan Samarinda Seberang Dalam Rangka Acara Deklarasi Pasangan Calon Walikota &amp; Wakil Walikota Samarinda (Drs. H. Achmad Amins, MM. &amp; H. Syaharie Ja'ang, SH. M.Si.) Periode 2005 - 2010.</v>
          </cell>
          <cell r="H192" t="str">
            <v># Lima Juta Rupiah #</v>
          </cell>
          <cell r="I192" t="str">
            <v>Budi Irawan</v>
          </cell>
          <cell r="K192">
            <v>5000000</v>
          </cell>
        </row>
        <row r="193">
          <cell r="B193">
            <v>182</v>
          </cell>
          <cell r="D193">
            <v>38549</v>
          </cell>
          <cell r="F193" t="str">
            <v>Biaya Transportasi &amp; Konsumsi Lintas Partai Kecamatan Samarinda Ulu Dalam Rangka Acara Deklarasi Pasangan Calon Walikota &amp; Wakil Walikota Samarinda (Drs. H. Achmad Amins, MM. &amp; H. Syaharie Ja'ang, SH. M.Si.) Periode 2005 - 2010.</v>
          </cell>
          <cell r="H193" t="str">
            <v># Lima Juta Rupiah #</v>
          </cell>
          <cell r="I193" t="str">
            <v>Fahruddian</v>
          </cell>
          <cell r="K193">
            <v>5000000</v>
          </cell>
        </row>
        <row r="194">
          <cell r="B194">
            <v>183</v>
          </cell>
          <cell r="D194">
            <v>38549</v>
          </cell>
          <cell r="F194" t="str">
            <v>Biaya Transportasi &amp; Konsumsi Lintas Partai Kecamatan Palaran Dalam Rangka Acara Deklarasi Pasangan Calon Walikota &amp; Wakil Walikota Samarinda (Drs. H. Achmad Amins, MM. &amp; H. Syaharie Ja'ang, SH. M.Si.) Periode 2005 - 2010.</v>
          </cell>
          <cell r="H194" t="str">
            <v># Lima Juta Rupiah #</v>
          </cell>
          <cell r="I194" t="str">
            <v>Andi Rani</v>
          </cell>
          <cell r="K194">
            <v>5000000</v>
          </cell>
        </row>
        <row r="195">
          <cell r="B195">
            <v>184</v>
          </cell>
          <cell r="D195">
            <v>38549</v>
          </cell>
          <cell r="F195" t="str">
            <v>Biaya Transportasi &amp; Konsumsi Lintas Partai Kecamatan Samarinda Utara Dalam Rangka Acara Deklarasi Pasangan Calon Walikota &amp; Wakil Walikota Samarinda (Drs. H. Achmad Amins, MM. &amp; H. Syaharie Ja'ang, SH. M.Si.) Periode 2005 - 2010.</v>
          </cell>
          <cell r="H195" t="str">
            <v># Lima Juta Rupiah #</v>
          </cell>
          <cell r="I195" t="str">
            <v>H. Achmad</v>
          </cell>
          <cell r="K195">
            <v>5000000</v>
          </cell>
        </row>
        <row r="196">
          <cell r="B196">
            <v>185</v>
          </cell>
          <cell r="D196">
            <v>38549</v>
          </cell>
          <cell r="F196" t="str">
            <v>Biaya Transportasi &amp; Konsumsi Lintas Partai Kecamatan Sungai Kunjang Dalam Rangka Acara Deklarasi Pasangan Calon Walikota &amp; Wakil Walikota Samarinda (Drs. H. Achmad Amins, MM. &amp; H. Syaharie Ja'ang, SH. M.Si.) Periode 2005 - 2010.</v>
          </cell>
          <cell r="H196" t="str">
            <v># Sepuluh Juta Rupiah #</v>
          </cell>
          <cell r="I196" t="str">
            <v>Sutiani</v>
          </cell>
          <cell r="K196">
            <v>10000000</v>
          </cell>
        </row>
        <row r="197">
          <cell r="B197">
            <v>186</v>
          </cell>
          <cell r="D197">
            <v>38549</v>
          </cell>
          <cell r="F197" t="str">
            <v>Biaya Transportasi &amp; Konsumsi Lintas Partai Kecamatan Samarinda Ilir Dalam Rangka Acara Deklarasi Pasangan Calon Walikota &amp; Wakil Walikota Samarinda (Drs. H. Achmad Amins, MM. &amp; H. Syaharie Ja'ang, SH. M.Si.) Periode 2005 - 2010.</v>
          </cell>
          <cell r="H197" t="str">
            <v># Sepuluh Juta Rupiah #</v>
          </cell>
          <cell r="I197" t="str">
            <v>H. Haris, Mt.</v>
          </cell>
          <cell r="K197">
            <v>10000000</v>
          </cell>
        </row>
        <row r="198">
          <cell r="B198">
            <v>187</v>
          </cell>
        </row>
        <row r="199">
          <cell r="B199">
            <v>188</v>
          </cell>
        </row>
        <row r="200">
          <cell r="B200">
            <v>189</v>
          </cell>
        </row>
        <row r="201">
          <cell r="B201">
            <v>190</v>
          </cell>
        </row>
        <row r="202">
          <cell r="B202">
            <v>191</v>
          </cell>
        </row>
        <row r="203">
          <cell r="B203">
            <v>192</v>
          </cell>
        </row>
        <row r="204">
          <cell r="B204">
            <v>193</v>
          </cell>
        </row>
        <row r="205">
          <cell r="B205">
            <v>194</v>
          </cell>
        </row>
        <row r="206">
          <cell r="B206">
            <v>195</v>
          </cell>
        </row>
        <row r="207">
          <cell r="B207">
            <v>196</v>
          </cell>
        </row>
        <row r="208">
          <cell r="B208">
            <v>197</v>
          </cell>
        </row>
        <row r="209">
          <cell r="B209">
            <v>198</v>
          </cell>
        </row>
        <row r="210">
          <cell r="B210">
            <v>199</v>
          </cell>
        </row>
        <row r="211">
          <cell r="B211">
            <v>200</v>
          </cell>
        </row>
        <row r="212">
          <cell r="B212">
            <v>201</v>
          </cell>
        </row>
        <row r="213">
          <cell r="B213">
            <v>202</v>
          </cell>
        </row>
        <row r="214">
          <cell r="B214">
            <v>203</v>
          </cell>
        </row>
        <row r="215">
          <cell r="B215">
            <v>204</v>
          </cell>
        </row>
        <row r="216">
          <cell r="B216">
            <v>205</v>
          </cell>
        </row>
        <row r="217">
          <cell r="B217">
            <v>206</v>
          </cell>
        </row>
        <row r="218">
          <cell r="B218">
            <v>207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refreshError="1"/>
      <sheetData sheetId="36"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WTPNR-TL (3)"/>
      <sheetName val="KWTPNR-TL (2)"/>
      <sheetName val="KWITANSI"/>
      <sheetName val="BUKU KAS UMUM"/>
      <sheetName val="TPB (5)"/>
      <sheetName val="TPB (4)"/>
      <sheetName val="L-4"/>
      <sheetName val="TPB (3)"/>
      <sheetName val="TTB-BLK"/>
      <sheetName val="BB-PGDK"/>
      <sheetName val="KWTPNR-BLK"/>
      <sheetName val="KWTPNR-TL"/>
      <sheetName val="TPB-BLK"/>
      <sheetName val="BKK-BLK"/>
      <sheetName val="BKM-BLK"/>
      <sheetName val="TPB-LG"/>
      <sheetName val="TTB-LG"/>
      <sheetName val="BKK-LG"/>
      <sheetName val="BKM-LG"/>
      <sheetName val="TPB-TL"/>
      <sheetName val="TTB-TL"/>
      <sheetName val="BKK-TL"/>
      <sheetName val="BKM-TL"/>
      <sheetName val="TPB (2)"/>
      <sheetName val="TPB"/>
      <sheetName val="BB-PNDK"/>
      <sheetName val="BB-SDK"/>
      <sheetName val="BUKU BANK"/>
      <sheetName val="BUKU KAS"/>
      <sheetName val="ACC"/>
      <sheetName val="DAPUR"/>
      <sheetName val="TTB"/>
      <sheetName val="BKM"/>
      <sheetName val="BKK"/>
      <sheetName val="LP-PNR"/>
      <sheetName val="Sheet2"/>
      <sheetName val="Sheet3"/>
    </sheetNames>
    <sheetDataSet>
      <sheetData sheetId="0" refreshError="1"/>
      <sheetData sheetId="1" refreshError="1"/>
      <sheetData sheetId="2" refreshError="1"/>
      <sheetData sheetId="3">
        <row r="12">
          <cell r="B12">
            <v>1</v>
          </cell>
          <cell r="D12">
            <v>38598</v>
          </cell>
          <cell r="F12" t="str">
            <v>Biaya Transportasi &amp; Konsumsi Relawan Lio Eude Dalam Rangka Kampanye Pasangan Calon Walikota &amp; Wakil Walikota Samarinda (Drs. H. Achmad Amins, MM. &amp; H. Syaharie Ja'ang, SH. M.Si.) Periode 2005 - 2010. Gor Segiri Tanggal 4 September 2005.</v>
          </cell>
          <cell r="H12" t="str">
            <v># Delapan Ratus Ribu Rupiah #</v>
          </cell>
          <cell r="I12" t="str">
            <v>Lorensius</v>
          </cell>
          <cell r="K12">
            <v>800000</v>
          </cell>
        </row>
        <row r="13">
          <cell r="B13">
            <v>2</v>
          </cell>
          <cell r="D13">
            <v>38598</v>
          </cell>
          <cell r="F13" t="str">
            <v>Biaya Transportasi &amp; Konsumsi Relawan Gang Tanjung Dalam Rangka Kampanye Pasangan Calon Walikota &amp; Wakil Walikota Samarinda (Drs. H. Achmad Amins, MM. &amp; H. Syaharie Ja'ang, SH. M.Si.) Periode 2005 - 2010. Gor Segiri Tanggal 4 September 2005.</v>
          </cell>
          <cell r="H13" t="str">
            <v># Delapan Ratus Ribu Rupiah #</v>
          </cell>
          <cell r="I13" t="str">
            <v>Edy Hatmoko</v>
          </cell>
          <cell r="K13">
            <v>800000</v>
          </cell>
        </row>
        <row r="14">
          <cell r="B14">
            <v>3</v>
          </cell>
          <cell r="D14">
            <v>38598</v>
          </cell>
          <cell r="F14" t="str">
            <v>Biaya Transportasi &amp; Konsumsi Relawan PPS Dalam Rangka Kampanye Pasangan Calon Walikota &amp; Wakil Walikota Samarinda (Drs. H. Achmad Amins, MM. &amp; H. Syaharie Ja'ang, SH. M.Si.) Periode 2005 - 2010. Gor Segiri Tanggal 4 September 2005.</v>
          </cell>
          <cell r="H14" t="str">
            <v># Dua Juta Rupiah #</v>
          </cell>
          <cell r="I14" t="str">
            <v>Andi Agus</v>
          </cell>
          <cell r="K14">
            <v>2000000</v>
          </cell>
        </row>
        <row r="15">
          <cell r="B15">
            <v>4</v>
          </cell>
          <cell r="D15">
            <v>38598</v>
          </cell>
          <cell r="F15" t="str">
            <v>Biaya Transportasi &amp; Konsumsi Relawan Remaja Dalam Rangka Kampanye Pasangan Calon Walikota &amp; Wakil Walikota Samarinda (Drs. H. Achmad Amins, MM. &amp; H. Syaharie Ja'ang, SH. M.Si.) Periode 2005 - 2010. Gor Segiri Tanggal 4 September 2005.</v>
          </cell>
          <cell r="H15" t="str">
            <v># Empat Juta Rupiah #</v>
          </cell>
          <cell r="I15" t="str">
            <v>Ardiansyah</v>
          </cell>
          <cell r="K15">
            <v>4000000</v>
          </cell>
        </row>
        <row r="16">
          <cell r="B16">
            <v>5</v>
          </cell>
          <cell r="D16">
            <v>38598</v>
          </cell>
          <cell r="F16" t="str">
            <v>Biaya Transportasi &amp; Konsumsi Relawan IKKD Dalam Rangka Kampanye Pasangan Calon Walikota &amp; Wakil Walikota Samarinda (Drs. H. Achmad Amins, MM. &amp; H. Syaharie Ja'ang, SH. M.Si.) Periode 2005 - 2010. Gor Segiri Tanggal 4 September 2005.</v>
          </cell>
          <cell r="H16" t="str">
            <v># Dua Juta Rupiah #</v>
          </cell>
          <cell r="I16" t="str">
            <v>Darsipah</v>
          </cell>
          <cell r="K16">
            <v>2000000</v>
          </cell>
        </row>
        <row r="17">
          <cell r="B17">
            <v>6</v>
          </cell>
          <cell r="D17">
            <v>38598</v>
          </cell>
          <cell r="F17" t="str">
            <v>Biaya Transportasi &amp; Konsumsi Relawan Buton Dalam Rangka Kampanye Pasangan Calon Walikota &amp; Wakil Walikota Samarinda (Drs. H. Achmad Amins, MM. &amp; H. Syaharie Ja'ang, SH. M.Si.) Periode 2005 - 2010. Gor Segiri Tanggal 4 September 2005.</v>
          </cell>
          <cell r="H17" t="str">
            <v># Dua Juta Rupiah #</v>
          </cell>
          <cell r="I17" t="str">
            <v>Fikri</v>
          </cell>
          <cell r="K17">
            <v>2000000</v>
          </cell>
        </row>
        <row r="18">
          <cell r="B18">
            <v>7</v>
          </cell>
          <cell r="D18">
            <v>38598</v>
          </cell>
          <cell r="F18" t="str">
            <v>Biaya Transportasi &amp; Konsumsi Relawan Madura Dalam Rangka Kampanye Pasangan Calon Walikota &amp; Wakil Walikota Samarinda (Drs. H. Achmad Amins, MM. &amp; H. Syaharie Ja'ang, SH. M.Si.) Periode 2005 - 2010. Gor Segiri Tanggal 4 September 2005.</v>
          </cell>
          <cell r="H18" t="str">
            <v># Dua Juta Rupiah #</v>
          </cell>
          <cell r="I18" t="str">
            <v>Heri</v>
          </cell>
          <cell r="K18">
            <v>2000000</v>
          </cell>
        </row>
        <row r="19">
          <cell r="B19">
            <v>8</v>
          </cell>
          <cell r="D19">
            <v>38598</v>
          </cell>
          <cell r="F19" t="str">
            <v>Biaya Transportasi &amp; Konsumsi Relawan Buruh Dalam Rangka Kampanye Pasangan Calon Walikota &amp; Wakil Walikota Samarinda (Drs. H. Achmad Amins, MM. &amp; H. Syaharie Ja'ang, SH. M.Si.) Periode 2005 - 2010. Gor Segiri Tanggal 4 September 2005.</v>
          </cell>
          <cell r="H19" t="str">
            <v># Dua Juta Rupiah #</v>
          </cell>
          <cell r="I19" t="str">
            <v>Supardi</v>
          </cell>
          <cell r="K19">
            <v>2000000</v>
          </cell>
        </row>
        <row r="20">
          <cell r="B20">
            <v>9</v>
          </cell>
          <cell r="D20">
            <v>38598</v>
          </cell>
          <cell r="F20" t="str">
            <v>Biaya Transportasi &amp; Konsumsi Relawan PARAS Dalam Rangka Kampanye Pasangan Calon Walikota &amp; Wakil Walikota Samarinda (Drs. H. Achmad Amins, MM. &amp; H. Syaharie Ja'ang, SH. M.Si.) Periode 2005 - 2010. Gor Segiri Tanggal 4 September 2005.</v>
          </cell>
          <cell r="H20" t="str">
            <v># Dua Juta Rupiah #</v>
          </cell>
          <cell r="I20" t="str">
            <v>Mansah</v>
          </cell>
          <cell r="K20">
            <v>2000000</v>
          </cell>
        </row>
        <row r="21">
          <cell r="B21">
            <v>10</v>
          </cell>
          <cell r="D21">
            <v>38598</v>
          </cell>
          <cell r="F21" t="str">
            <v>Biaya Transportasi &amp; Konsumsi Relawan Remaja Dalam Rangka Kampanye Pasangan Calon Walikota &amp; Wakil Walikota Samarinda (Drs. H. Achmad Amins, MM. &amp; H. Syaharie Ja'ang, SH. M.Si.) Periode 2005 - 2010. Lapangan Bola Makroman Tanggal 5 September 2005.</v>
          </cell>
          <cell r="H21" t="str">
            <v># Empat Juta Rupiah #</v>
          </cell>
          <cell r="I21" t="str">
            <v>Ardiansyah</v>
          </cell>
          <cell r="K21">
            <v>4000000</v>
          </cell>
        </row>
        <row r="22">
          <cell r="B22">
            <v>11</v>
          </cell>
          <cell r="D22">
            <v>38598</v>
          </cell>
          <cell r="F22" t="str">
            <v>Biaya Transportasi &amp; Konsumsi Relawan IKKD Dalam Rangka Kampanye Pasangan Calon Walikota &amp; Wakil Walikota Samarinda (Drs. H. Achmad Amins, MM. &amp; H. Syaharie Ja'ang, SH. M.Si.) Periode 2005 - 2010. Lapangan Bola Makroman Tanggal 5 September 2005.</v>
          </cell>
          <cell r="H22" t="str">
            <v># Dua Juta Rupiah #</v>
          </cell>
          <cell r="I22" t="str">
            <v>Darsipah</v>
          </cell>
          <cell r="K22">
            <v>2000000</v>
          </cell>
        </row>
        <row r="23">
          <cell r="B23">
            <v>12</v>
          </cell>
          <cell r="D23">
            <v>38598</v>
          </cell>
          <cell r="F23" t="str">
            <v>Biaya Transportasi &amp; Konsumsi Relawan Buton Dalam Rangka Kampanye Pasangan Calon Walikota &amp; Wakil Walikota Samarinda (Drs. H. Achmad Amins, MM. &amp; H. Syaharie Ja'ang, SH. M.Si.) Periode 2005 - 2010. Lapangan Bola Makroman Tanggal 5 September 2005.</v>
          </cell>
          <cell r="H23" t="str">
            <v># Dua Juta Rupiah #</v>
          </cell>
          <cell r="I23" t="str">
            <v>Fikri</v>
          </cell>
          <cell r="K23">
            <v>2000000</v>
          </cell>
        </row>
        <row r="24">
          <cell r="B24">
            <v>13</v>
          </cell>
          <cell r="D24">
            <v>38598</v>
          </cell>
          <cell r="F24" t="str">
            <v>Biaya Transportasi &amp; Konsumsi Relawan Buruh Dalam Rangka Kampanye Pasangan Calon Walikota &amp; Wakil Walikota Samarinda (Drs. H. Achmad Amins, MM. &amp; H. Syaharie Ja'ang, SH. M.Si.) Periode 2005 - 2010. Lapangan Bola Makroman Tanggal 5 September 2005.</v>
          </cell>
          <cell r="H24" t="str">
            <v># Dua Juta Rupiah #</v>
          </cell>
          <cell r="I24" t="str">
            <v>Supardi</v>
          </cell>
          <cell r="K24">
            <v>2000000</v>
          </cell>
        </row>
        <row r="25">
          <cell r="B25">
            <v>14</v>
          </cell>
          <cell r="D25">
            <v>38598</v>
          </cell>
          <cell r="F25" t="str">
            <v>Biaya Transportasi &amp; Konsumsi Relawan Karang Taruna Dalam Rangka Kampanye Pasangan Calon Walikota &amp; Wakil Walikota Samarinda (Drs. H. Achmad Amins, MM. &amp; H. Syaharie Ja'ang, SH. M.Si.) Periode 2005 - 2010. Lapangan Bola Makroman Tanggal 5 September 2005.</v>
          </cell>
          <cell r="H25" t="str">
            <v># Dua Juta Rupiah #</v>
          </cell>
          <cell r="I25" t="str">
            <v>Ediansyah</v>
          </cell>
          <cell r="K25">
            <v>2000000</v>
          </cell>
        </row>
        <row r="26">
          <cell r="B26">
            <v>15</v>
          </cell>
          <cell r="D26">
            <v>38598</v>
          </cell>
          <cell r="F26" t="str">
            <v>Biaya Transportasi &amp; Konsumsi Relawan Petani Dalam Rangka Kampanye Pasangan Calon Walikota &amp; Wakil Walikota Samarinda (Drs. H. Achmad Amins, MM. &amp; H. Syaharie Ja'ang, SH. M.Si.) Periode 2005 - 2010. Lapangan Bola Makroman Tanggal 5 September 2005.</v>
          </cell>
          <cell r="H26" t="str">
            <v># Dua Juta Rupiah #</v>
          </cell>
          <cell r="I26" t="str">
            <v>A. Azhari</v>
          </cell>
          <cell r="K26">
            <v>2000000</v>
          </cell>
        </row>
        <row r="27">
          <cell r="B27">
            <v>16</v>
          </cell>
          <cell r="D27">
            <v>38598</v>
          </cell>
          <cell r="F27" t="str">
            <v>Biaya Transportasi &amp; Konsumsi Relawan 56 Dalam Rangka Kampanye Pasangan Calon Walikota &amp; Wakil Walikota Samarinda (Drs. H. Achmad Amins, MM. &amp; H. Syaharie Ja'ang, SH. M.Si.) Periode 2005 - 2010. Lapangan Bola Makroman Tanggal 5 September 2005.</v>
          </cell>
          <cell r="H27" t="str">
            <v># Empat Juta Rupiah #</v>
          </cell>
          <cell r="I27" t="str">
            <v>Wahyu</v>
          </cell>
          <cell r="K27">
            <v>4000000</v>
          </cell>
        </row>
        <row r="28">
          <cell r="B28">
            <v>17</v>
          </cell>
          <cell r="D28">
            <v>38598</v>
          </cell>
          <cell r="F28" t="str">
            <v>Biaya Transportasi &amp; Konsumsi Relawan Gama Dalam Rangka Kampanye Pasangan Calon Walikota &amp; Wakil Walikota Samarinda (Drs. H. Achmad Amins, MM. &amp; H. Syaharie Ja'ang, SH. M.Si.) Periode 2005 - 2010. Lapangan Bola Makroman Tanggal 5 September 2005.</v>
          </cell>
          <cell r="H28" t="str">
            <v># Dua Juta Rupiah #</v>
          </cell>
          <cell r="I28" t="str">
            <v>H. Hermansyah</v>
          </cell>
          <cell r="K28">
            <v>2000000</v>
          </cell>
        </row>
        <row r="29">
          <cell r="B29">
            <v>18</v>
          </cell>
          <cell r="D29">
            <v>38598</v>
          </cell>
          <cell r="F29" t="str">
            <v>Biaya Transportasi &amp; Konsumsi Relawan Ojek Dalam Rangka Kampanye Pasangan Calon Walikota &amp; Wakil Walikota Samarinda (Drs. H. Achmad Amins, MM. &amp; H. Syaharie Ja'ang, SH. M.Si.) Periode 2005 - 2010. Lapangan Bola Makroman Tanggal 5 September 2005.</v>
          </cell>
          <cell r="H29" t="str">
            <v># Dua Juta Rupiah #</v>
          </cell>
          <cell r="I29" t="str">
            <v>M. Hatta</v>
          </cell>
          <cell r="K29">
            <v>2000000</v>
          </cell>
        </row>
        <row r="30">
          <cell r="B30">
            <v>19</v>
          </cell>
          <cell r="D30">
            <v>38598</v>
          </cell>
          <cell r="F30" t="str">
            <v>Biaya Transportasi &amp; Konsumsi Relawan Taksi Dalam Rangka Kampanye Pasangan Calon Walikota &amp; Wakil Walikota Samarinda (Drs. H. Achmad Amins, MM. &amp; H. Syaharie Ja'ang, SH. M.Si.) Periode 2005 - 2010. Lapangan Bola Makroman Tanggal 5 September 2005.</v>
          </cell>
          <cell r="H30" t="str">
            <v># Satu Juta Rupiah #</v>
          </cell>
          <cell r="I30" t="str">
            <v>Sulaiman</v>
          </cell>
          <cell r="K30">
            <v>1000000</v>
          </cell>
        </row>
        <row r="31">
          <cell r="B31">
            <v>20</v>
          </cell>
          <cell r="D31">
            <v>38598</v>
          </cell>
          <cell r="F31" t="str">
            <v>Biaya Transportasi &amp; Konsumsi Lintas Partai Pendukung (PPP) Dalam Rangka Kampanye Pasangan Calon Walikota &amp; Wakil Walikota Samarinda (Drs. H. Achmad Amins, MM. &amp; H. Syaharie Ja'ang, SH. M.Si.) Periode 2005 - 2010. Lapangan Bola Makroman Tanggal 5 Septembe</v>
          </cell>
          <cell r="H31" t="str">
            <v># Empat Belas Juta Rupiah #</v>
          </cell>
          <cell r="I31" t="str">
            <v>H. Didik Sugiarto</v>
          </cell>
          <cell r="K31">
            <v>14000000</v>
          </cell>
        </row>
        <row r="32">
          <cell r="B32">
            <v>21</v>
          </cell>
          <cell r="D32">
            <v>38598</v>
          </cell>
          <cell r="F32" t="str">
            <v>Biaya Transportasi &amp; Konsumsi Lintas Partai Pendukung (PAN) Dalam Rangka Kampanye Pasangan Calon Walikota &amp; Wakil Walikota Samarinda (Drs. H. Achmad Amins, MM. &amp; H. Syaharie Ja'ang, SH. M.Si.) Periode 2005 - 2010. Lapangan Bola Makroman Tanggal 5 Septembe</v>
          </cell>
          <cell r="H32" t="str">
            <v># Empat Belas Juta Rupiah #</v>
          </cell>
          <cell r="I32" t="str">
            <v>H. Hadi Hartono</v>
          </cell>
          <cell r="K32">
            <v>14000000</v>
          </cell>
        </row>
        <row r="33">
          <cell r="B33">
            <v>22</v>
          </cell>
          <cell r="D33">
            <v>38598</v>
          </cell>
          <cell r="F33" t="str">
            <v>Biaya Transportasi &amp; Konsumsi Lintas Partai Pendukung (Partai Partiot) Dalam Rangka Kampanye Pasangan Calon Walikota &amp; Wakil Walikota Samarinda (Drs. H. Achmad Amins, MM. &amp; H. Syaharie Ja'ang, SH. M.Si.) Periode 2005 - 2010. Lapangan Bola Makroman Tanggal</v>
          </cell>
          <cell r="H33" t="str">
            <v># Empat Belas Juta Rupiah #</v>
          </cell>
          <cell r="I33" t="str">
            <v>H. Mulyadi</v>
          </cell>
          <cell r="K33">
            <v>14000000</v>
          </cell>
        </row>
        <row r="34">
          <cell r="B34">
            <v>23</v>
          </cell>
          <cell r="D34">
            <v>38598</v>
          </cell>
          <cell r="F34" t="str">
            <v>Biaya Transportasi &amp; Konsumsi Lintas Partai Pendukung (PDK) Dalam Rangka Kampanye Pasangan Calon Walikota &amp; Wakil Walikota Samarinda (Drs. H. Achmad Amins, MM. &amp; H. Syaharie Ja'ang, SH. M.Si.) Periode 2005 - 2010. Lapangan Bola Makroman Tanggal 5 Septembe</v>
          </cell>
          <cell r="H34" t="str">
            <v># Sepuluh Juta Rupiah #</v>
          </cell>
          <cell r="I34" t="str">
            <v>HA. Jawad Siradjuddin</v>
          </cell>
          <cell r="K34">
            <v>10000000</v>
          </cell>
        </row>
        <row r="35">
          <cell r="B35">
            <v>24</v>
          </cell>
          <cell r="D35">
            <v>38598</v>
          </cell>
          <cell r="F35" t="str">
            <v>Biaya Transportasi &amp; Konsumsi Lintas Partai Pendukung (Partai Pelopor) Dalam Rangka Kampanye Pasangan Calon Walikota &amp; Wakil Walikota Samarinda (Drs. H. Achmad Amins, MM. &amp; H. Syaharie Ja'ang, SH. M.Si.) Periode 2005 - 2010. Lapangan Bola Makroman Tanggal</v>
          </cell>
          <cell r="H35" t="str">
            <v># Enam Juta Rupiah #</v>
          </cell>
          <cell r="I35" t="str">
            <v>Bambang S.</v>
          </cell>
          <cell r="K35">
            <v>6000000</v>
          </cell>
        </row>
        <row r="36">
          <cell r="B36">
            <v>25</v>
          </cell>
          <cell r="D36">
            <v>38598</v>
          </cell>
          <cell r="F36" t="str">
            <v>Biaya Transportasi &amp; Konsumsi Lintas Partai Pendukung (PKB) Dalam Rangka Kampanye Pasangan Calon Walikota &amp; Wakil Walikota Samarinda (Drs. H. Achmad Amins, MM. &amp; H. Syaharie Ja'ang, SH. M.Si.) Periode 2005 - 2010. Lapangan Bola Makroman Tanggal 5 Septembe</v>
          </cell>
          <cell r="H36" t="str">
            <v># Delapan Juta Rupiah #</v>
          </cell>
          <cell r="I36" t="str">
            <v>HM. Asyari Hasan</v>
          </cell>
          <cell r="K36">
            <v>8000000</v>
          </cell>
        </row>
        <row r="37">
          <cell r="B37">
            <v>26</v>
          </cell>
          <cell r="D37">
            <v>38598</v>
          </cell>
          <cell r="F37" t="str">
            <v>Biaya Transportasi &amp; Konsumsi Lintas Partai Pendukung (PKPI) Dalam Rangka Kampanye Pasangan Calon Walikota &amp; Wakil Walikota Samarinda (Drs. H. Achmad Amins, MM. &amp; H. Syaharie Ja'ang, SH. M.Si.) Periode 2005 - 2010. Lapangan Bola Makroman Tanggal 5 Septemb</v>
          </cell>
          <cell r="H37" t="str">
            <v># Enam Juta Rupiah #</v>
          </cell>
          <cell r="I37" t="str">
            <v>Andi Mahmud</v>
          </cell>
          <cell r="K37">
            <v>6000000</v>
          </cell>
        </row>
        <row r="38">
          <cell r="B38">
            <v>27</v>
          </cell>
          <cell r="D38">
            <v>38598</v>
          </cell>
          <cell r="F38" t="str">
            <v>Biaya Transportasi &amp; Konsumsi Lintas Partai Pendukung (PBSD) Dalam Rangka Kampanye Pasangan Calon Walikota &amp; Wakil Walikota Samarinda (Drs. H. Achmad Amins, MM. &amp; H. Syaharie Ja'ang, SH. M.Si.) Periode 2005 - 2010. Lapangan Bola Makroman Tanggal 5 Septemb</v>
          </cell>
          <cell r="H38" t="str">
            <v># Enam Juta Rupiah #</v>
          </cell>
          <cell r="I38" t="str">
            <v>H. Muhammad Hasbi Ibrohim, SH</v>
          </cell>
          <cell r="K38">
            <v>6000000</v>
          </cell>
        </row>
        <row r="39">
          <cell r="B39">
            <v>28</v>
          </cell>
          <cell r="D39">
            <v>38598</v>
          </cell>
          <cell r="F39" t="str">
            <v>Biaya Transportasi &amp; Konsumsi Lintas Partai Pendukung (PIB) Dalam Rangka Kampanye Pasangan Calon Walikota &amp; Wakil Walikota Samarinda (Drs. H. Achmad Amins, MM. &amp; H. Syaharie Ja'ang, SH. M.Si.) Periode 2005 - 2010. Lapangan Bola Makroman Tanggal 5 Septembe</v>
          </cell>
          <cell r="H39" t="str">
            <v># Enam Juta Rupiah #</v>
          </cell>
          <cell r="I39" t="str">
            <v>Effendy</v>
          </cell>
          <cell r="K39">
            <v>6000000</v>
          </cell>
        </row>
        <row r="40">
          <cell r="B40">
            <v>29</v>
          </cell>
          <cell r="D40">
            <v>38598</v>
          </cell>
          <cell r="F40" t="str">
            <v>Biaya Transportasi &amp; Konsumsi Lintas Partai Pendukung (PPP) Dalam Rangka Kampanye Pasangan Calon Walikota &amp; Wakil Walikota Samarinda (Drs. H. Achmad Amins, MM. &amp; H. Syaharie Ja'ang, SH. M.Si.) Periode 2005 - 2010. Gor Segiri Tanggal 4 September 2005.</v>
          </cell>
          <cell r="H40" t="str">
            <v># Empat Belas Juta Rupiah #</v>
          </cell>
          <cell r="I40" t="str">
            <v>H. Didik Sugiarto</v>
          </cell>
          <cell r="K40">
            <v>14000000</v>
          </cell>
        </row>
        <row r="41">
          <cell r="B41">
            <v>30</v>
          </cell>
          <cell r="D41">
            <v>38598</v>
          </cell>
          <cell r="F41" t="str">
            <v>Biaya Transportasi &amp; Konsumsi Lintas Partai Pendukung (PAN) Dalam Rangka Kampanye Pasangan Calon Walikota &amp; Wakil Walikota Samarinda (Drs. H. Achmad Amins, MM. &amp; H. Syaharie Ja'ang, SH. M.Si.) Periode 2005 - 2010. Gor Segiri Tanggal 4 September 2005.</v>
          </cell>
          <cell r="H41" t="str">
            <v># Empat Belas Juta Rupiah #</v>
          </cell>
          <cell r="I41" t="str">
            <v>H. Hadi Hartono</v>
          </cell>
          <cell r="K41">
            <v>14000000</v>
          </cell>
        </row>
        <row r="42">
          <cell r="B42">
            <v>31</v>
          </cell>
          <cell r="D42">
            <v>38598</v>
          </cell>
          <cell r="F42" t="str">
            <v>Biaya Transportasi &amp; Konsumsi Lintas Partai Pendukung (Partai Partiot) Dalam Rangka Kampanye Pasangan Calon Walikota &amp; Wakil Walikota Samarinda (Drs. H. Achmad Amins, MM. &amp; H. Syaharie Ja'ang, SH. M.Si.) Periode 2005 - 2010. Gor Segiri Tanggal 4 September</v>
          </cell>
          <cell r="H42" t="str">
            <v># Empat Belas Juta Rupiah #</v>
          </cell>
          <cell r="I42" t="str">
            <v>H. Mulyadi</v>
          </cell>
          <cell r="K42">
            <v>14000000</v>
          </cell>
        </row>
        <row r="43">
          <cell r="B43">
            <v>32</v>
          </cell>
          <cell r="D43">
            <v>38598</v>
          </cell>
          <cell r="F43" t="str">
            <v>Biaya Transportasi &amp; Konsumsi Lintas Partai Pendukung (PDK) Dalam Rangka Kampanye Pasangan Calon Walikota &amp; Wakil Walikota Samarinda (Drs. H. Achmad Amins, MM. &amp; H. Syaharie Ja'ang, SH. M.Si.) Periode 2005 - 2010. Gor Segiri Tanggal 4 September 2005.</v>
          </cell>
          <cell r="H43" t="str">
            <v># Sepuluh Juta Rupiah #</v>
          </cell>
          <cell r="I43" t="str">
            <v>HA. Jawad Siradjuddin</v>
          </cell>
          <cell r="K43">
            <v>10000000</v>
          </cell>
        </row>
        <row r="44">
          <cell r="B44">
            <v>33</v>
          </cell>
          <cell r="D44">
            <v>38598</v>
          </cell>
          <cell r="F44" t="str">
            <v>Biaya Transportasi &amp; Konsumsi Lintas Partai Pendukung (Partai Pelopor) Dalam Rangka Kampanye Pasangan Calon Walikota &amp; Wakil Walikota Samarinda (Drs. H. Achmad Amins, MM. &amp; H. Syaharie Ja'ang, SH. M.Si.) Periode 2005 - 2010. Gor Segiri Tanggal 4 September</v>
          </cell>
          <cell r="H44" t="str">
            <v># Enam Juta Rupiah #</v>
          </cell>
          <cell r="I44" t="str">
            <v>Bambang S.</v>
          </cell>
          <cell r="K44">
            <v>6000000</v>
          </cell>
        </row>
        <row r="45">
          <cell r="B45">
            <v>34</v>
          </cell>
          <cell r="D45">
            <v>38598</v>
          </cell>
          <cell r="F45" t="str">
            <v>Biaya Transportasi &amp; Konsumsi Lintas Partai Pendukung (PKB) Dalam Rangka Kampanye Pasangan Calon Walikota &amp; Wakil Walikota Samarinda (Drs. H. Achmad Amins, MM. &amp; H. Syaharie Ja'ang, SH. M.Si.) Periode 2005 - 2010. Gor Segiri Tanggal 4 September 2005.</v>
          </cell>
          <cell r="H45" t="str">
            <v># Delapan Juta Rupiah #</v>
          </cell>
          <cell r="I45" t="str">
            <v>HM. Asyari Hasan</v>
          </cell>
          <cell r="K45">
            <v>8000000</v>
          </cell>
        </row>
        <row r="46">
          <cell r="B46">
            <v>35</v>
          </cell>
          <cell r="D46">
            <v>38598</v>
          </cell>
          <cell r="F46" t="str">
            <v>Biaya Transportasi &amp; Konsumsi Lintas Partai Pendukung (PKPI) Dalam Rangka Kampanye Pasangan Calon Walikota &amp; Wakil Walikota Samarinda (Drs. H. Achmad Amins, MM. &amp; H. Syaharie Ja'ang, SH. M.Si.) Periode 2005 - 2010. Gor Segiri Tanggal 4 September 2005.</v>
          </cell>
          <cell r="H46" t="str">
            <v># Enam Juta Rupiah #</v>
          </cell>
          <cell r="I46" t="str">
            <v>Andi Mahmud</v>
          </cell>
          <cell r="K46">
            <v>6000000</v>
          </cell>
        </row>
        <row r="47">
          <cell r="B47">
            <v>36</v>
          </cell>
          <cell r="D47">
            <v>38598</v>
          </cell>
          <cell r="F47" t="str">
            <v>Biaya Transportasi &amp; Konsumsi Lintas Partai Pendukung (PBSD) Dalam Rangka Kampanye Pasangan Calon Walikota &amp; Wakil Walikota Samarinda (Drs. H. Achmad Amins, MM. &amp; H. Syaharie Ja'ang, SH. M.Si.) Periode 2005 - 2010. Gor Segiri Tanggal 4 September 2005.</v>
          </cell>
          <cell r="H47" t="str">
            <v># Enam Juta Rupiah #</v>
          </cell>
          <cell r="I47" t="str">
            <v>H. Muhammad Hasbi Ibrohim, SH</v>
          </cell>
          <cell r="K47">
            <v>6000000</v>
          </cell>
        </row>
        <row r="48">
          <cell r="B48">
            <v>37</v>
          </cell>
          <cell r="D48">
            <v>38598</v>
          </cell>
          <cell r="F48" t="str">
            <v>Biaya Transportasi &amp; Konsumsi Lintas Partai Pendukung (PIB) Dalam Rangka Kampanye Pasangan Calon Walikota &amp; Wakil Walikota Samarinda (Drs. H. Achmad Amins, MM. &amp; H. Syaharie Ja'ang, SH. M.Si.) Periode 2005 - 2010. Gor Segiri Tanggal 4 September 2005.</v>
          </cell>
          <cell r="H48" t="str">
            <v># Enam Juta Rupiah #</v>
          </cell>
          <cell r="I48" t="str">
            <v>Effendy</v>
          </cell>
          <cell r="K48">
            <v>6000000</v>
          </cell>
        </row>
        <row r="49">
          <cell r="B49">
            <v>38</v>
          </cell>
          <cell r="D49">
            <v>38598</v>
          </cell>
          <cell r="F49" t="str">
            <v>Biaya Transportasi &amp; Konsumsi Ormas Pendukung (PPM) Dalam Rangka Kampanye Pasangan Calon Walikota &amp; Wakil Walikota Samarinda (Drs. H. Achmad Amins, MM. &amp; H. Syaharie Ja'ang, SH. M.Si.) Periode 2005 - 2010. Lapangan Bola Makroman Tanggal 5 September 2005</v>
          </cell>
          <cell r="H49" t="str">
            <v># Empat Juta Rupiah #</v>
          </cell>
          <cell r="I49" t="str">
            <v>Rianto Rais</v>
          </cell>
          <cell r="K49">
            <v>2000000</v>
          </cell>
        </row>
        <row r="50">
          <cell r="B50">
            <v>39</v>
          </cell>
          <cell r="D50">
            <v>38598</v>
          </cell>
          <cell r="F50" t="str">
            <v>Biaya Transportasi &amp; Konsumsi Ormas Pendukung (PP) Dalam Rangka Kampanye Pasangan Calon Walikota &amp; Wakil Walikota Samarinda (Drs. H. Achmad Amins, MM. &amp; H. Syaharie Ja'ang, SH. M.Si.) Periode 2005 - 2010. Lapangan Bola Makroman Tanggal 5 September 2005</v>
          </cell>
          <cell r="H50" t="str">
            <v># Empat Juta Rupiah #</v>
          </cell>
          <cell r="I50" t="str">
            <v>Simin</v>
          </cell>
          <cell r="K50">
            <v>4000000</v>
          </cell>
        </row>
        <row r="51">
          <cell r="B51">
            <v>40</v>
          </cell>
          <cell r="D51">
            <v>38598</v>
          </cell>
          <cell r="F51" t="str">
            <v>Biaya Transportasi &amp; Konsumsi Ormas Pendukung (AMPG) Dalam Rangka Kampanye Pasangan Calon Walikota &amp; Wakil Walikota Samarinda (Drs. H. Achmad Amins, MM. &amp; H. Syaharie Ja'ang, SH. M.Si.) Periode 2005 - 2010. Lapangan Bola Makroman Tanggal 5 September 2005</v>
          </cell>
          <cell r="H51" t="str">
            <v># Empat Juta Rupiah #</v>
          </cell>
          <cell r="I51" t="str">
            <v>Munir</v>
          </cell>
          <cell r="K51">
            <v>4000000</v>
          </cell>
        </row>
        <row r="52">
          <cell r="B52">
            <v>41</v>
          </cell>
          <cell r="D52">
            <v>38598</v>
          </cell>
          <cell r="F52" t="str">
            <v>Biaya Transportasi &amp; Konsumsi Ormas Pendukung (AL-HIDAYAH) Dalam Rangka Kampanye Pasangan Calon Walikota &amp; Wakil Walikota Samarinda (Drs. H. Achmad Amins, MM. &amp; H. Syaharie Ja'ang, SH. M.Si.) Periode 2005 - 2010. Lapangan Bola Makroman Tanggal 5 September</v>
          </cell>
          <cell r="H52" t="str">
            <v># Dua Juta Rupiah #</v>
          </cell>
          <cell r="I52" t="str">
            <v>Ibu Supriani</v>
          </cell>
          <cell r="K52">
            <v>2000000</v>
          </cell>
        </row>
        <row r="53">
          <cell r="B53">
            <v>42</v>
          </cell>
          <cell r="D53">
            <v>38598</v>
          </cell>
          <cell r="F53" t="str">
            <v>Biaya Transportasi &amp; Konsumsi Ormas Pendukung (KPPG) Dalam Rangka Kampanye Pasangan Calon Walikota &amp; Wakil Walikota Samarinda (Drs. H. Achmad Amins, MM. &amp; H. Syaharie Ja'ang, SH. M.Si.) Periode 2005 - 2010. Lapangan Bola Makroman Tanggal 5 September 2005</v>
          </cell>
          <cell r="H53" t="str">
            <v># Dua Juta Rupiah #</v>
          </cell>
          <cell r="I53" t="str">
            <v>Ibu Lies</v>
          </cell>
          <cell r="K53">
            <v>3000000</v>
          </cell>
        </row>
        <row r="54">
          <cell r="B54">
            <v>43</v>
          </cell>
          <cell r="D54">
            <v>38598</v>
          </cell>
          <cell r="F54" t="str">
            <v>Biaya Transportasi &amp; Konsumsi Ormas Pendukung (HWK) Dalam Rangka Kampanye Pasangan Calon Walikota &amp; Wakil Walikota Samarinda (Drs. H. Achmad Amins, MM. &amp; H. Syaharie Ja'ang, SH. M.Si.) Periode 2005 - 2010. Lapangan Bola Makroman Tanggal 5 September 2005</v>
          </cell>
          <cell r="H54" t="str">
            <v># Tiga Juta Rupiah #</v>
          </cell>
          <cell r="I54" t="str">
            <v>Ibu Lies</v>
          </cell>
          <cell r="K54">
            <v>3000000</v>
          </cell>
        </row>
        <row r="55">
          <cell r="B55">
            <v>44</v>
          </cell>
          <cell r="D55" t="e">
            <v>#REF!</v>
          </cell>
          <cell r="F55" t="str">
            <v>Pembelian Inventaris Sektetariat Posko Pasangan Calon Walikota &amp; Wakil Walikota Samarinda (Drs. H. Achmad Amins, MM. &amp; H. Syaharie Ja'ang, SH. M.Si.) Periode 2005 - 2010.</v>
          </cell>
          <cell r="H55" t="str">
            <v># Empat Juta Empat Ratus Ribu Rupiah #</v>
          </cell>
          <cell r="I55" t="str">
            <v>Siti Fatimah</v>
          </cell>
          <cell r="K55">
            <v>4400000</v>
          </cell>
        </row>
        <row r="56">
          <cell r="B56">
            <v>45</v>
          </cell>
          <cell r="D56" t="e">
            <v>#REF!</v>
          </cell>
          <cell r="F56" t="e">
            <v>#REF!</v>
          </cell>
          <cell r="H56" t="e">
            <v>#REF!</v>
          </cell>
          <cell r="I56" t="e">
            <v>#REF!</v>
          </cell>
          <cell r="K56" t="e">
            <v>#REF!</v>
          </cell>
        </row>
        <row r="57">
          <cell r="B57">
            <v>46</v>
          </cell>
          <cell r="D57" t="e">
            <v>#REF!</v>
          </cell>
          <cell r="F57" t="e">
            <v>#REF!</v>
          </cell>
          <cell r="H57" t="e">
            <v>#REF!</v>
          </cell>
          <cell r="I57" t="e">
            <v>#REF!</v>
          </cell>
          <cell r="K57" t="e">
            <v>#REF!</v>
          </cell>
        </row>
        <row r="58">
          <cell r="B58">
            <v>47</v>
          </cell>
          <cell r="D58" t="e">
            <v>#REF!</v>
          </cell>
          <cell r="F58" t="e">
            <v>#REF!</v>
          </cell>
          <cell r="H58" t="e">
            <v>#REF!</v>
          </cell>
          <cell r="I58" t="e">
            <v>#REF!</v>
          </cell>
          <cell r="K58" t="e">
            <v>#REF!</v>
          </cell>
        </row>
        <row r="59">
          <cell r="B59">
            <v>48</v>
          </cell>
          <cell r="D59" t="e">
            <v>#REF!</v>
          </cell>
          <cell r="F59" t="e">
            <v>#REF!</v>
          </cell>
          <cell r="H59" t="e">
            <v>#REF!</v>
          </cell>
          <cell r="I59" t="e">
            <v>#REF!</v>
          </cell>
          <cell r="K59" t="e">
            <v>#REF!</v>
          </cell>
        </row>
        <row r="60">
          <cell r="B60">
            <v>49</v>
          </cell>
          <cell r="D60" t="e">
            <v>#REF!</v>
          </cell>
          <cell r="F60" t="e">
            <v>#REF!</v>
          </cell>
          <cell r="H60" t="e">
            <v>#REF!</v>
          </cell>
          <cell r="I60" t="e">
            <v>#REF!</v>
          </cell>
          <cell r="K60" t="e">
            <v>#REF!</v>
          </cell>
        </row>
        <row r="61">
          <cell r="B61">
            <v>50</v>
          </cell>
          <cell r="D61" t="e">
            <v>#REF!</v>
          </cell>
          <cell r="F61" t="e">
            <v>#REF!</v>
          </cell>
          <cell r="H61" t="e">
            <v>#REF!</v>
          </cell>
          <cell r="I61" t="e">
            <v>#REF!</v>
          </cell>
          <cell r="K61" t="e">
            <v>#REF!</v>
          </cell>
        </row>
        <row r="62">
          <cell r="B62">
            <v>51</v>
          </cell>
          <cell r="D62" t="e">
            <v>#REF!</v>
          </cell>
          <cell r="F62" t="e">
            <v>#REF!</v>
          </cell>
          <cell r="H62" t="e">
            <v>#REF!</v>
          </cell>
          <cell r="I62" t="e">
            <v>#REF!</v>
          </cell>
          <cell r="K62" t="e">
            <v>#REF!</v>
          </cell>
        </row>
        <row r="63">
          <cell r="B63">
            <v>52</v>
          </cell>
          <cell r="C63" t="e">
            <v>#REF!</v>
          </cell>
          <cell r="D63" t="e">
            <v>#REF!</v>
          </cell>
          <cell r="F63" t="e">
            <v>#REF!</v>
          </cell>
          <cell r="H63" t="e">
            <v>#REF!</v>
          </cell>
          <cell r="I63" t="e">
            <v>#REF!</v>
          </cell>
          <cell r="K63" t="e">
            <v>#REF!</v>
          </cell>
        </row>
        <row r="64">
          <cell r="B64">
            <v>53</v>
          </cell>
          <cell r="C64" t="e">
            <v>#REF!</v>
          </cell>
          <cell r="D64" t="e">
            <v>#REF!</v>
          </cell>
          <cell r="F64" t="e">
            <v>#REF!</v>
          </cell>
          <cell r="H64" t="e">
            <v>#REF!</v>
          </cell>
          <cell r="I64" t="e">
            <v>#REF!</v>
          </cell>
          <cell r="K64" t="e">
            <v>#REF!</v>
          </cell>
        </row>
        <row r="65">
          <cell r="B65">
            <v>54</v>
          </cell>
          <cell r="C65" t="e">
            <v>#REF!</v>
          </cell>
          <cell r="D65" t="e">
            <v>#REF!</v>
          </cell>
          <cell r="F65" t="e">
            <v>#REF!</v>
          </cell>
          <cell r="H65" t="e">
            <v>#REF!</v>
          </cell>
          <cell r="I65" t="e">
            <v>#REF!</v>
          </cell>
          <cell r="K65" t="e">
            <v>#REF!</v>
          </cell>
        </row>
        <row r="66">
          <cell r="B66">
            <v>55</v>
          </cell>
          <cell r="C66" t="e">
            <v>#REF!</v>
          </cell>
          <cell r="D66" t="e">
            <v>#REF!</v>
          </cell>
          <cell r="F66" t="e">
            <v>#REF!</v>
          </cell>
          <cell r="H66" t="e">
            <v>#REF!</v>
          </cell>
          <cell r="I66" t="e">
            <v>#REF!</v>
          </cell>
          <cell r="K66" t="e">
            <v>#REF!</v>
          </cell>
        </row>
        <row r="67">
          <cell r="B67">
            <v>56</v>
          </cell>
          <cell r="C67" t="e">
            <v>#REF!</v>
          </cell>
          <cell r="D67" t="e">
            <v>#REF!</v>
          </cell>
          <cell r="F67" t="e">
            <v>#REF!</v>
          </cell>
          <cell r="H67" t="e">
            <v>#REF!</v>
          </cell>
          <cell r="I67" t="e">
            <v>#REF!</v>
          </cell>
          <cell r="K67" t="e">
            <v>#REF!</v>
          </cell>
        </row>
        <row r="68">
          <cell r="B68">
            <v>57</v>
          </cell>
          <cell r="C68" t="e">
            <v>#REF!</v>
          </cell>
          <cell r="D68" t="e">
            <v>#REF!</v>
          </cell>
          <cell r="F68" t="e">
            <v>#REF!</v>
          </cell>
          <cell r="H68" t="e">
            <v>#REF!</v>
          </cell>
          <cell r="I68" t="e">
            <v>#REF!</v>
          </cell>
          <cell r="K68" t="e">
            <v>#REF!</v>
          </cell>
        </row>
        <row r="69">
          <cell r="B69">
            <v>58</v>
          </cell>
          <cell r="C69" t="e">
            <v>#REF!</v>
          </cell>
          <cell r="D69" t="e">
            <v>#REF!</v>
          </cell>
          <cell r="F69" t="e">
            <v>#REF!</v>
          </cell>
          <cell r="H69" t="e">
            <v>#REF!</v>
          </cell>
          <cell r="I69" t="e">
            <v>#REF!</v>
          </cell>
          <cell r="K69" t="e">
            <v>#REF!</v>
          </cell>
        </row>
        <row r="70">
          <cell r="B70">
            <v>59</v>
          </cell>
          <cell r="C70" t="e">
            <v>#REF!</v>
          </cell>
          <cell r="D70" t="e">
            <v>#REF!</v>
          </cell>
          <cell r="F70" t="e">
            <v>#REF!</v>
          </cell>
          <cell r="H70" t="e">
            <v>#REF!</v>
          </cell>
          <cell r="I70" t="e">
            <v>#REF!</v>
          </cell>
          <cell r="K70" t="e">
            <v>#REF!</v>
          </cell>
        </row>
        <row r="71">
          <cell r="B71">
            <v>60</v>
          </cell>
          <cell r="C71" t="e">
            <v>#REF!</v>
          </cell>
          <cell r="D71" t="e">
            <v>#REF!</v>
          </cell>
          <cell r="F71" t="e">
            <v>#REF!</v>
          </cell>
          <cell r="H71" t="e">
            <v>#REF!</v>
          </cell>
          <cell r="I71" t="e">
            <v>#REF!</v>
          </cell>
          <cell r="K71" t="e">
            <v>#REF!</v>
          </cell>
        </row>
        <row r="72">
          <cell r="B72">
            <v>61</v>
          </cell>
          <cell r="C72" t="e">
            <v>#REF!</v>
          </cell>
          <cell r="D72" t="e">
            <v>#REF!</v>
          </cell>
          <cell r="F72" t="e">
            <v>#REF!</v>
          </cell>
          <cell r="H72" t="e">
            <v>#REF!</v>
          </cell>
          <cell r="I72" t="e">
            <v>#REF!</v>
          </cell>
          <cell r="K72" t="e">
            <v>#REF!</v>
          </cell>
        </row>
        <row r="73">
          <cell r="B73">
            <v>62</v>
          </cell>
          <cell r="C73" t="e">
            <v>#REF!</v>
          </cell>
          <cell r="D73" t="e">
            <v>#REF!</v>
          </cell>
          <cell r="F73" t="e">
            <v>#REF!</v>
          </cell>
          <cell r="H73" t="e">
            <v>#REF!</v>
          </cell>
          <cell r="I73" t="e">
            <v>#REF!</v>
          </cell>
          <cell r="K73" t="e">
            <v>#REF!</v>
          </cell>
        </row>
        <row r="74">
          <cell r="B74">
            <v>63</v>
          </cell>
          <cell r="C74" t="e">
            <v>#REF!</v>
          </cell>
          <cell r="D74" t="e">
            <v>#REF!</v>
          </cell>
          <cell r="F74" t="e">
            <v>#REF!</v>
          </cell>
          <cell r="H74" t="e">
            <v>#REF!</v>
          </cell>
          <cell r="I74" t="e">
            <v>#REF!</v>
          </cell>
          <cell r="K74" t="e">
            <v>#REF!</v>
          </cell>
        </row>
        <row r="75">
          <cell r="B75">
            <v>64</v>
          </cell>
          <cell r="C75" t="e">
            <v>#REF!</v>
          </cell>
          <cell r="D75" t="e">
            <v>#REF!</v>
          </cell>
          <cell r="F75" t="e">
            <v>#REF!</v>
          </cell>
          <cell r="H75" t="e">
            <v>#REF!</v>
          </cell>
          <cell r="I75" t="e">
            <v>#REF!</v>
          </cell>
          <cell r="K75" t="e">
            <v>#REF!</v>
          </cell>
        </row>
        <row r="76">
          <cell r="B76">
            <v>65</v>
          </cell>
          <cell r="C76" t="e">
            <v>#REF!</v>
          </cell>
          <cell r="D76" t="e">
            <v>#REF!</v>
          </cell>
          <cell r="F76" t="e">
            <v>#REF!</v>
          </cell>
          <cell r="H76" t="e">
            <v>#REF!</v>
          </cell>
          <cell r="I76" t="e">
            <v>#REF!</v>
          </cell>
          <cell r="K76" t="e">
            <v>#REF!</v>
          </cell>
        </row>
        <row r="77">
          <cell r="B77">
            <v>66</v>
          </cell>
          <cell r="C77" t="e">
            <v>#REF!</v>
          </cell>
          <cell r="D77" t="e">
            <v>#REF!</v>
          </cell>
          <cell r="F77" t="e">
            <v>#REF!</v>
          </cell>
          <cell r="H77" t="e">
            <v>#REF!</v>
          </cell>
          <cell r="I77" t="e">
            <v>#REF!</v>
          </cell>
          <cell r="K77" t="e">
            <v>#REF!</v>
          </cell>
        </row>
        <row r="78">
          <cell r="B78">
            <v>67</v>
          </cell>
          <cell r="C78" t="e">
            <v>#REF!</v>
          </cell>
          <cell r="D78" t="e">
            <v>#REF!</v>
          </cell>
          <cell r="F78" t="e">
            <v>#REF!</v>
          </cell>
          <cell r="H78" t="e">
            <v>#REF!</v>
          </cell>
          <cell r="I78" t="e">
            <v>#REF!</v>
          </cell>
          <cell r="K78" t="e">
            <v>#REF!</v>
          </cell>
        </row>
        <row r="79">
          <cell r="B79">
            <v>68</v>
          </cell>
          <cell r="C79" t="e">
            <v>#REF!</v>
          </cell>
          <cell r="D79" t="e">
            <v>#REF!</v>
          </cell>
          <cell r="F79" t="e">
            <v>#REF!</v>
          </cell>
          <cell r="H79" t="e">
            <v>#REF!</v>
          </cell>
          <cell r="I79" t="e">
            <v>#REF!</v>
          </cell>
          <cell r="K79" t="e">
            <v>#REF!</v>
          </cell>
        </row>
        <row r="80">
          <cell r="B80">
            <v>69</v>
          </cell>
          <cell r="C80" t="e">
            <v>#REF!</v>
          </cell>
          <cell r="D80" t="e">
            <v>#REF!</v>
          </cell>
          <cell r="F80" t="e">
            <v>#REF!</v>
          </cell>
          <cell r="H80" t="e">
            <v>#REF!</v>
          </cell>
          <cell r="I80" t="e">
            <v>#REF!</v>
          </cell>
          <cell r="K80" t="e">
            <v>#REF!</v>
          </cell>
        </row>
        <row r="81">
          <cell r="B81">
            <v>70</v>
          </cell>
          <cell r="C81" t="e">
            <v>#REF!</v>
          </cell>
          <cell r="D81" t="e">
            <v>#REF!</v>
          </cell>
          <cell r="F81" t="e">
            <v>#REF!</v>
          </cell>
          <cell r="H81" t="e">
            <v>#REF!</v>
          </cell>
          <cell r="I81" t="e">
            <v>#REF!</v>
          </cell>
          <cell r="K81" t="e">
            <v>#REF!</v>
          </cell>
        </row>
        <row r="82">
          <cell r="B82">
            <v>71</v>
          </cell>
          <cell r="C82" t="e">
            <v>#REF!</v>
          </cell>
          <cell r="D82" t="e">
            <v>#REF!</v>
          </cell>
          <cell r="F82" t="e">
            <v>#REF!</v>
          </cell>
          <cell r="H82" t="e">
            <v>#REF!</v>
          </cell>
          <cell r="I82" t="e">
            <v>#REF!</v>
          </cell>
          <cell r="K82" t="e">
            <v>#REF!</v>
          </cell>
        </row>
        <row r="83">
          <cell r="B83">
            <v>72</v>
          </cell>
          <cell r="C83" t="e">
            <v>#REF!</v>
          </cell>
          <cell r="D83" t="e">
            <v>#REF!</v>
          </cell>
          <cell r="F83" t="e">
            <v>#REF!</v>
          </cell>
          <cell r="H83" t="e">
            <v>#REF!</v>
          </cell>
          <cell r="I83" t="e">
            <v>#REF!</v>
          </cell>
          <cell r="K83" t="e">
            <v>#REF!</v>
          </cell>
        </row>
        <row r="84">
          <cell r="B84">
            <v>73</v>
          </cell>
          <cell r="C84" t="e">
            <v>#REF!</v>
          </cell>
          <cell r="D84" t="e">
            <v>#REF!</v>
          </cell>
          <cell r="F84" t="e">
            <v>#REF!</v>
          </cell>
          <cell r="H84" t="e">
            <v>#REF!</v>
          </cell>
          <cell r="I84" t="e">
            <v>#REF!</v>
          </cell>
          <cell r="K84" t="e">
            <v>#REF!</v>
          </cell>
        </row>
        <row r="85">
          <cell r="B85">
            <v>74</v>
          </cell>
          <cell r="C85" t="e">
            <v>#REF!</v>
          </cell>
          <cell r="D85" t="e">
            <v>#REF!</v>
          </cell>
          <cell r="F85" t="e">
            <v>#REF!</v>
          </cell>
          <cell r="H85" t="e">
            <v>#REF!</v>
          </cell>
          <cell r="I85" t="e">
            <v>#REF!</v>
          </cell>
          <cell r="K85" t="e">
            <v>#REF!</v>
          </cell>
        </row>
        <row r="86">
          <cell r="B86">
            <v>75</v>
          </cell>
          <cell r="C86" t="e">
            <v>#REF!</v>
          </cell>
          <cell r="D86" t="e">
            <v>#REF!</v>
          </cell>
          <cell r="F86" t="e">
            <v>#REF!</v>
          </cell>
          <cell r="H86" t="e">
            <v>#REF!</v>
          </cell>
          <cell r="I86" t="e">
            <v>#REF!</v>
          </cell>
          <cell r="K86" t="e">
            <v>#REF!</v>
          </cell>
        </row>
        <row r="87">
          <cell r="B87">
            <v>76</v>
          </cell>
          <cell r="C87" t="e">
            <v>#REF!</v>
          </cell>
          <cell r="D87" t="e">
            <v>#REF!</v>
          </cell>
          <cell r="F87" t="e">
            <v>#REF!</v>
          </cell>
          <cell r="H87" t="e">
            <v>#REF!</v>
          </cell>
          <cell r="I87" t="e">
            <v>#REF!</v>
          </cell>
          <cell r="K87" t="e">
            <v>#REF!</v>
          </cell>
        </row>
        <row r="88">
          <cell r="B88">
            <v>77</v>
          </cell>
          <cell r="C88" t="e">
            <v>#REF!</v>
          </cell>
          <cell r="D88" t="e">
            <v>#REF!</v>
          </cell>
          <cell r="F88" t="e">
            <v>#REF!</v>
          </cell>
          <cell r="H88" t="e">
            <v>#REF!</v>
          </cell>
          <cell r="I88" t="e">
            <v>#REF!</v>
          </cell>
          <cell r="K88" t="e">
            <v>#REF!</v>
          </cell>
        </row>
        <row r="89">
          <cell r="B89">
            <v>78</v>
          </cell>
          <cell r="C89" t="e">
            <v>#REF!</v>
          </cell>
          <cell r="D89" t="e">
            <v>#REF!</v>
          </cell>
          <cell r="F89" t="e">
            <v>#REF!</v>
          </cell>
          <cell r="H89" t="e">
            <v>#REF!</v>
          </cell>
          <cell r="I89" t="e">
            <v>#REF!</v>
          </cell>
          <cell r="K89" t="e">
            <v>#REF!</v>
          </cell>
        </row>
        <row r="90">
          <cell r="B90">
            <v>79</v>
          </cell>
          <cell r="C90" t="e">
            <v>#REF!</v>
          </cell>
          <cell r="D90" t="e">
            <v>#REF!</v>
          </cell>
          <cell r="F90" t="e">
            <v>#REF!</v>
          </cell>
          <cell r="H90" t="e">
            <v>#REF!</v>
          </cell>
          <cell r="I90" t="e">
            <v>#REF!</v>
          </cell>
          <cell r="K90" t="e">
            <v>#REF!</v>
          </cell>
        </row>
        <row r="91">
          <cell r="B91">
            <v>80</v>
          </cell>
          <cell r="C91" t="e">
            <v>#REF!</v>
          </cell>
          <cell r="D91" t="e">
            <v>#REF!</v>
          </cell>
          <cell r="F91" t="e">
            <v>#REF!</v>
          </cell>
          <cell r="H91" t="e">
            <v>#REF!</v>
          </cell>
          <cell r="I91" t="e">
            <v>#REF!</v>
          </cell>
          <cell r="K91" t="e">
            <v>#REF!</v>
          </cell>
        </row>
        <row r="92">
          <cell r="B92">
            <v>81</v>
          </cell>
          <cell r="C92" t="e">
            <v>#REF!</v>
          </cell>
          <cell r="D92" t="e">
            <v>#REF!</v>
          </cell>
          <cell r="F92" t="e">
            <v>#REF!</v>
          </cell>
          <cell r="H92" t="e">
            <v>#REF!</v>
          </cell>
          <cell r="I92" t="e">
            <v>#REF!</v>
          </cell>
          <cell r="K92" t="e">
            <v>#REF!</v>
          </cell>
        </row>
        <row r="93">
          <cell r="B93">
            <v>82</v>
          </cell>
          <cell r="C93" t="e">
            <v>#REF!</v>
          </cell>
          <cell r="D93" t="e">
            <v>#REF!</v>
          </cell>
          <cell r="F93" t="e">
            <v>#REF!</v>
          </cell>
          <cell r="H93" t="e">
            <v>#REF!</v>
          </cell>
          <cell r="I93" t="e">
            <v>#REF!</v>
          </cell>
          <cell r="K93" t="e">
            <v>#REF!</v>
          </cell>
        </row>
        <row r="94">
          <cell r="B94">
            <v>83</v>
          </cell>
          <cell r="C94" t="e">
            <v>#REF!</v>
          </cell>
          <cell r="D94" t="e">
            <v>#REF!</v>
          </cell>
          <cell r="F94" t="e">
            <v>#REF!</v>
          </cell>
          <cell r="H94" t="e">
            <v>#REF!</v>
          </cell>
          <cell r="I94" t="e">
            <v>#REF!</v>
          </cell>
          <cell r="K94" t="e">
            <v>#REF!</v>
          </cell>
        </row>
        <row r="95">
          <cell r="B95">
            <v>84</v>
          </cell>
          <cell r="C95" t="e">
            <v>#REF!</v>
          </cell>
          <cell r="D95" t="e">
            <v>#REF!</v>
          </cell>
          <cell r="F95" t="e">
            <v>#REF!</v>
          </cell>
          <cell r="H95" t="e">
            <v>#REF!</v>
          </cell>
          <cell r="I95" t="e">
            <v>#REF!</v>
          </cell>
          <cell r="K95" t="e">
            <v>#REF!</v>
          </cell>
        </row>
        <row r="96">
          <cell r="B96">
            <v>85</v>
          </cell>
          <cell r="C96" t="e">
            <v>#REF!</v>
          </cell>
          <cell r="D96" t="e">
            <v>#REF!</v>
          </cell>
          <cell r="F96" t="e">
            <v>#REF!</v>
          </cell>
          <cell r="H96" t="e">
            <v>#REF!</v>
          </cell>
          <cell r="I96" t="e">
            <v>#REF!</v>
          </cell>
          <cell r="K96" t="e">
            <v>#REF!</v>
          </cell>
        </row>
        <row r="97">
          <cell r="B97">
            <v>86</v>
          </cell>
          <cell r="C97" t="e">
            <v>#REF!</v>
          </cell>
          <cell r="D97" t="e">
            <v>#REF!</v>
          </cell>
          <cell r="F97" t="e">
            <v>#REF!</v>
          </cell>
          <cell r="H97" t="e">
            <v>#REF!</v>
          </cell>
          <cell r="I97" t="e">
            <v>#REF!</v>
          </cell>
          <cell r="K97" t="e">
            <v>#REF!</v>
          </cell>
        </row>
        <row r="98">
          <cell r="B98">
            <v>87</v>
          </cell>
          <cell r="C98" t="e">
            <v>#REF!</v>
          </cell>
          <cell r="D98" t="e">
            <v>#REF!</v>
          </cell>
          <cell r="F98" t="e">
            <v>#REF!</v>
          </cell>
          <cell r="H98" t="e">
            <v>#REF!</v>
          </cell>
          <cell r="I98" t="e">
            <v>#REF!</v>
          </cell>
          <cell r="K98" t="e">
            <v>#REF!</v>
          </cell>
        </row>
        <row r="99">
          <cell r="B99">
            <v>88</v>
          </cell>
          <cell r="C99" t="e">
            <v>#REF!</v>
          </cell>
          <cell r="D99" t="e">
            <v>#REF!</v>
          </cell>
          <cell r="F99" t="e">
            <v>#REF!</v>
          </cell>
          <cell r="H99" t="e">
            <v>#REF!</v>
          </cell>
          <cell r="I99" t="e">
            <v>#REF!</v>
          </cell>
          <cell r="K99" t="e">
            <v>#REF!</v>
          </cell>
        </row>
        <row r="100">
          <cell r="B100">
            <v>89</v>
          </cell>
          <cell r="C100" t="e">
            <v>#REF!</v>
          </cell>
          <cell r="D100" t="e">
            <v>#REF!</v>
          </cell>
          <cell r="F100" t="e">
            <v>#REF!</v>
          </cell>
          <cell r="H100" t="e">
            <v>#REF!</v>
          </cell>
          <cell r="I100" t="e">
            <v>#REF!</v>
          </cell>
          <cell r="K100" t="e">
            <v>#REF!</v>
          </cell>
        </row>
        <row r="101">
          <cell r="B101">
            <v>90</v>
          </cell>
          <cell r="C101" t="e">
            <v>#REF!</v>
          </cell>
          <cell r="D101" t="e">
            <v>#REF!</v>
          </cell>
          <cell r="F101" t="e">
            <v>#REF!</v>
          </cell>
          <cell r="H101" t="e">
            <v>#REF!</v>
          </cell>
          <cell r="I101" t="e">
            <v>#REF!</v>
          </cell>
          <cell r="K101" t="e">
            <v>#REF!</v>
          </cell>
        </row>
        <row r="102">
          <cell r="B102">
            <v>91</v>
          </cell>
          <cell r="C102" t="e">
            <v>#REF!</v>
          </cell>
          <cell r="D102" t="e">
            <v>#REF!</v>
          </cell>
          <cell r="F102" t="e">
            <v>#REF!</v>
          </cell>
          <cell r="H102" t="e">
            <v>#REF!</v>
          </cell>
          <cell r="I102" t="e">
            <v>#REF!</v>
          </cell>
          <cell r="K102" t="e">
            <v>#REF!</v>
          </cell>
        </row>
        <row r="103">
          <cell r="B103">
            <v>92</v>
          </cell>
          <cell r="C103" t="e">
            <v>#REF!</v>
          </cell>
          <cell r="D103" t="e">
            <v>#REF!</v>
          </cell>
          <cell r="F103" t="e">
            <v>#REF!</v>
          </cell>
          <cell r="H103" t="e">
            <v>#REF!</v>
          </cell>
          <cell r="I103" t="e">
            <v>#REF!</v>
          </cell>
          <cell r="K103" t="e">
            <v>#REF!</v>
          </cell>
        </row>
        <row r="104">
          <cell r="B104">
            <v>93</v>
          </cell>
          <cell r="C104" t="e">
            <v>#REF!</v>
          </cell>
          <cell r="D104" t="e">
            <v>#REF!</v>
          </cell>
          <cell r="F104" t="e">
            <v>#REF!</v>
          </cell>
          <cell r="H104" t="e">
            <v>#REF!</v>
          </cell>
          <cell r="I104" t="e">
            <v>#REF!</v>
          </cell>
          <cell r="K104" t="e">
            <v>#REF!</v>
          </cell>
        </row>
        <row r="105">
          <cell r="B105">
            <v>94</v>
          </cell>
          <cell r="C105" t="e">
            <v>#REF!</v>
          </cell>
          <cell r="D105" t="e">
            <v>#REF!</v>
          </cell>
          <cell r="F105" t="e">
            <v>#REF!</v>
          </cell>
          <cell r="H105" t="e">
            <v>#REF!</v>
          </cell>
          <cell r="I105" t="e">
            <v>#REF!</v>
          </cell>
          <cell r="K105" t="e">
            <v>#REF!</v>
          </cell>
        </row>
        <row r="106">
          <cell r="B106">
            <v>95</v>
          </cell>
          <cell r="C106" t="e">
            <v>#REF!</v>
          </cell>
          <cell r="D106" t="e">
            <v>#REF!</v>
          </cell>
          <cell r="F106" t="e">
            <v>#REF!</v>
          </cell>
          <cell r="H106" t="e">
            <v>#REF!</v>
          </cell>
          <cell r="I106" t="e">
            <v>#REF!</v>
          </cell>
          <cell r="K106" t="e">
            <v>#REF!</v>
          </cell>
        </row>
        <row r="107">
          <cell r="B107">
            <v>96</v>
          </cell>
          <cell r="C107" t="e">
            <v>#REF!</v>
          </cell>
          <cell r="D107" t="e">
            <v>#REF!</v>
          </cell>
          <cell r="F107" t="e">
            <v>#REF!</v>
          </cell>
          <cell r="H107" t="e">
            <v>#REF!</v>
          </cell>
          <cell r="I107" t="e">
            <v>#REF!</v>
          </cell>
          <cell r="K107" t="e">
            <v>#REF!</v>
          </cell>
        </row>
        <row r="108">
          <cell r="B108">
            <v>97</v>
          </cell>
          <cell r="C108" t="e">
            <v>#REF!</v>
          </cell>
          <cell r="D108" t="e">
            <v>#REF!</v>
          </cell>
          <cell r="F108" t="e">
            <v>#REF!</v>
          </cell>
          <cell r="H108" t="e">
            <v>#REF!</v>
          </cell>
          <cell r="I108" t="e">
            <v>#REF!</v>
          </cell>
          <cell r="K108" t="e">
            <v>#REF!</v>
          </cell>
        </row>
        <row r="109">
          <cell r="B109">
            <v>98</v>
          </cell>
          <cell r="C109" t="e">
            <v>#REF!</v>
          </cell>
          <cell r="D109" t="e">
            <v>#REF!</v>
          </cell>
          <cell r="F109" t="e">
            <v>#REF!</v>
          </cell>
          <cell r="H109" t="e">
            <v>#REF!</v>
          </cell>
          <cell r="I109" t="e">
            <v>#REF!</v>
          </cell>
          <cell r="K109" t="e">
            <v>#REF!</v>
          </cell>
        </row>
        <row r="110">
          <cell r="B110">
            <v>99</v>
          </cell>
          <cell r="C110" t="e">
            <v>#REF!</v>
          </cell>
          <cell r="D110" t="e">
            <v>#REF!</v>
          </cell>
          <cell r="F110" t="e">
            <v>#REF!</v>
          </cell>
          <cell r="H110" t="e">
            <v>#REF!</v>
          </cell>
          <cell r="I110" t="e">
            <v>#REF!</v>
          </cell>
          <cell r="K110" t="e">
            <v>#REF!</v>
          </cell>
        </row>
        <row r="111">
          <cell r="B111">
            <v>100</v>
          </cell>
          <cell r="C111" t="e">
            <v>#REF!</v>
          </cell>
          <cell r="D111" t="e">
            <v>#REF!</v>
          </cell>
          <cell r="F111" t="e">
            <v>#REF!</v>
          </cell>
          <cell r="H111" t="e">
            <v>#REF!</v>
          </cell>
          <cell r="I111" t="e">
            <v>#REF!</v>
          </cell>
          <cell r="K111" t="e">
            <v>#REF!</v>
          </cell>
        </row>
        <row r="112">
          <cell r="B112">
            <v>101</v>
          </cell>
          <cell r="C112" t="e">
            <v>#REF!</v>
          </cell>
          <cell r="D112" t="e">
            <v>#REF!</v>
          </cell>
          <cell r="F112" t="e">
            <v>#REF!</v>
          </cell>
          <cell r="H112" t="e">
            <v>#REF!</v>
          </cell>
          <cell r="I112" t="e">
            <v>#REF!</v>
          </cell>
          <cell r="K112" t="e">
            <v>#REF!</v>
          </cell>
        </row>
        <row r="113">
          <cell r="B113">
            <v>102</v>
          </cell>
          <cell r="C113" t="e">
            <v>#REF!</v>
          </cell>
          <cell r="D113" t="e">
            <v>#REF!</v>
          </cell>
          <cell r="F113" t="e">
            <v>#REF!</v>
          </cell>
          <cell r="H113" t="e">
            <v>#REF!</v>
          </cell>
          <cell r="I113" t="e">
            <v>#REF!</v>
          </cell>
          <cell r="K113" t="e">
            <v>#REF!</v>
          </cell>
        </row>
        <row r="114">
          <cell r="B114">
            <v>103</v>
          </cell>
          <cell r="C114" t="e">
            <v>#REF!</v>
          </cell>
          <cell r="D114" t="e">
            <v>#REF!</v>
          </cell>
          <cell r="F114" t="e">
            <v>#REF!</v>
          </cell>
          <cell r="H114" t="e">
            <v>#REF!</v>
          </cell>
          <cell r="I114" t="e">
            <v>#REF!</v>
          </cell>
          <cell r="K114" t="e">
            <v>#REF!</v>
          </cell>
        </row>
        <row r="115">
          <cell r="B115">
            <v>104</v>
          </cell>
          <cell r="C115" t="e">
            <v>#REF!</v>
          </cell>
          <cell r="D115" t="e">
            <v>#REF!</v>
          </cell>
          <cell r="F115" t="e">
            <v>#REF!</v>
          </cell>
          <cell r="H115" t="e">
            <v>#REF!</v>
          </cell>
          <cell r="I115" t="e">
            <v>#REF!</v>
          </cell>
          <cell r="K115" t="e">
            <v>#REF!</v>
          </cell>
        </row>
        <row r="116">
          <cell r="B116">
            <v>105</v>
          </cell>
          <cell r="C116" t="e">
            <v>#REF!</v>
          </cell>
          <cell r="D116" t="e">
            <v>#REF!</v>
          </cell>
          <cell r="F116" t="e">
            <v>#REF!</v>
          </cell>
          <cell r="H116" t="e">
            <v>#REF!</v>
          </cell>
          <cell r="I116" t="e">
            <v>#REF!</v>
          </cell>
          <cell r="K116" t="e">
            <v>#REF!</v>
          </cell>
        </row>
        <row r="117">
          <cell r="B117">
            <v>106</v>
          </cell>
          <cell r="C117" t="e">
            <v>#REF!</v>
          </cell>
          <cell r="D117" t="e">
            <v>#REF!</v>
          </cell>
          <cell r="F117" t="e">
            <v>#REF!</v>
          </cell>
          <cell r="H117" t="e">
            <v>#REF!</v>
          </cell>
          <cell r="I117" t="e">
            <v>#REF!</v>
          </cell>
          <cell r="K117" t="e">
            <v>#REF!</v>
          </cell>
        </row>
        <row r="118">
          <cell r="B118">
            <v>107</v>
          </cell>
          <cell r="C118" t="e">
            <v>#REF!</v>
          </cell>
          <cell r="D118" t="e">
            <v>#REF!</v>
          </cell>
          <cell r="F118" t="e">
            <v>#REF!</v>
          </cell>
          <cell r="H118" t="e">
            <v>#REF!</v>
          </cell>
          <cell r="I118" t="e">
            <v>#REF!</v>
          </cell>
          <cell r="K118" t="e">
            <v>#REF!</v>
          </cell>
        </row>
        <row r="119">
          <cell r="B119">
            <v>108</v>
          </cell>
          <cell r="C119" t="e">
            <v>#REF!</v>
          </cell>
          <cell r="D119" t="e">
            <v>#REF!</v>
          </cell>
          <cell r="F119" t="e">
            <v>#REF!</v>
          </cell>
          <cell r="H119" t="e">
            <v>#REF!</v>
          </cell>
          <cell r="I119" t="e">
            <v>#REF!</v>
          </cell>
          <cell r="K119" t="e">
            <v>#REF!</v>
          </cell>
        </row>
        <row r="120">
          <cell r="B120">
            <v>109</v>
          </cell>
          <cell r="C120" t="e">
            <v>#REF!</v>
          </cell>
          <cell r="D120" t="e">
            <v>#REF!</v>
          </cell>
          <cell r="F120" t="e">
            <v>#REF!</v>
          </cell>
          <cell r="H120" t="e">
            <v>#REF!</v>
          </cell>
          <cell r="I120" t="e">
            <v>#REF!</v>
          </cell>
          <cell r="K120" t="e">
            <v>#REF!</v>
          </cell>
        </row>
        <row r="121">
          <cell r="B121">
            <v>110</v>
          </cell>
          <cell r="C121" t="e">
            <v>#REF!</v>
          </cell>
          <cell r="D121" t="e">
            <v>#REF!</v>
          </cell>
          <cell r="F121" t="e">
            <v>#REF!</v>
          </cell>
          <cell r="H121" t="e">
            <v>#REF!</v>
          </cell>
          <cell r="I121" t="e">
            <v>#REF!</v>
          </cell>
          <cell r="K121" t="e">
            <v>#REF!</v>
          </cell>
        </row>
        <row r="122">
          <cell r="B122">
            <v>111</v>
          </cell>
          <cell r="C122" t="e">
            <v>#REF!</v>
          </cell>
          <cell r="D122" t="e">
            <v>#REF!</v>
          </cell>
          <cell r="F122" t="e">
            <v>#REF!</v>
          </cell>
          <cell r="H122" t="e">
            <v>#REF!</v>
          </cell>
          <cell r="I122" t="e">
            <v>#REF!</v>
          </cell>
          <cell r="K122" t="e">
            <v>#REF!</v>
          </cell>
        </row>
        <row r="123">
          <cell r="B123">
            <v>112</v>
          </cell>
          <cell r="C123" t="e">
            <v>#REF!</v>
          </cell>
          <cell r="D123" t="e">
            <v>#REF!</v>
          </cell>
          <cell r="F123" t="e">
            <v>#REF!</v>
          </cell>
          <cell r="H123" t="e">
            <v>#REF!</v>
          </cell>
          <cell r="I123" t="e">
            <v>#REF!</v>
          </cell>
          <cell r="K123" t="e">
            <v>#REF!</v>
          </cell>
        </row>
        <row r="124">
          <cell r="B124">
            <v>113</v>
          </cell>
          <cell r="C124" t="e">
            <v>#REF!</v>
          </cell>
          <cell r="D124" t="e">
            <v>#REF!</v>
          </cell>
          <cell r="F124" t="e">
            <v>#REF!</v>
          </cell>
          <cell r="H124" t="e">
            <v>#REF!</v>
          </cell>
          <cell r="I124" t="e">
            <v>#REF!</v>
          </cell>
          <cell r="K124" t="e">
            <v>#REF!</v>
          </cell>
        </row>
        <row r="125">
          <cell r="B125">
            <v>114</v>
          </cell>
          <cell r="C125" t="e">
            <v>#REF!</v>
          </cell>
          <cell r="D125" t="e">
            <v>#REF!</v>
          </cell>
          <cell r="F125" t="e">
            <v>#REF!</v>
          </cell>
          <cell r="H125" t="e">
            <v>#REF!</v>
          </cell>
          <cell r="I125" t="e">
            <v>#REF!</v>
          </cell>
          <cell r="K125" t="e">
            <v>#REF!</v>
          </cell>
        </row>
        <row r="126">
          <cell r="B126">
            <v>115</v>
          </cell>
          <cell r="C126" t="e">
            <v>#REF!</v>
          </cell>
          <cell r="D126" t="e">
            <v>#REF!</v>
          </cell>
          <cell r="F126" t="e">
            <v>#REF!</v>
          </cell>
          <cell r="H126" t="e">
            <v>#REF!</v>
          </cell>
          <cell r="I126" t="e">
            <v>#REF!</v>
          </cell>
          <cell r="K126" t="e">
            <v>#REF!</v>
          </cell>
        </row>
        <row r="127">
          <cell r="B127">
            <v>116</v>
          </cell>
          <cell r="C127" t="e">
            <v>#REF!</v>
          </cell>
          <cell r="D127" t="e">
            <v>#REF!</v>
          </cell>
          <cell r="F127" t="e">
            <v>#REF!</v>
          </cell>
          <cell r="H127" t="e">
            <v>#REF!</v>
          </cell>
          <cell r="I127" t="e">
            <v>#REF!</v>
          </cell>
          <cell r="K127" t="e">
            <v>#REF!</v>
          </cell>
        </row>
        <row r="128">
          <cell r="B128">
            <v>117</v>
          </cell>
          <cell r="C128" t="e">
            <v>#REF!</v>
          </cell>
          <cell r="D128" t="e">
            <v>#REF!</v>
          </cell>
          <cell r="F128" t="e">
            <v>#REF!</v>
          </cell>
          <cell r="H128" t="e">
            <v>#REF!</v>
          </cell>
          <cell r="I128" t="e">
            <v>#REF!</v>
          </cell>
          <cell r="K128" t="e">
            <v>#REF!</v>
          </cell>
        </row>
        <row r="129">
          <cell r="B129">
            <v>118</v>
          </cell>
          <cell r="C129" t="e">
            <v>#REF!</v>
          </cell>
          <cell r="D129" t="e">
            <v>#REF!</v>
          </cell>
          <cell r="F129" t="e">
            <v>#REF!</v>
          </cell>
          <cell r="H129" t="e">
            <v>#REF!</v>
          </cell>
          <cell r="I129" t="e">
            <v>#REF!</v>
          </cell>
          <cell r="K129" t="e">
            <v>#REF!</v>
          </cell>
        </row>
        <row r="130">
          <cell r="B130">
            <v>119</v>
          </cell>
          <cell r="C130" t="e">
            <v>#REF!</v>
          </cell>
          <cell r="D130" t="e">
            <v>#REF!</v>
          </cell>
          <cell r="F130" t="e">
            <v>#REF!</v>
          </cell>
          <cell r="H130" t="e">
            <v>#REF!</v>
          </cell>
          <cell r="I130" t="e">
            <v>#REF!</v>
          </cell>
          <cell r="K130" t="e">
            <v>#REF!</v>
          </cell>
        </row>
        <row r="131">
          <cell r="B131">
            <v>120</v>
          </cell>
          <cell r="C131" t="e">
            <v>#REF!</v>
          </cell>
          <cell r="D131" t="e">
            <v>#REF!</v>
          </cell>
          <cell r="F131" t="e">
            <v>#REF!</v>
          </cell>
          <cell r="H131" t="e">
            <v>#REF!</v>
          </cell>
          <cell r="I131" t="e">
            <v>#REF!</v>
          </cell>
          <cell r="K131" t="e">
            <v>#REF!</v>
          </cell>
        </row>
        <row r="132">
          <cell r="B132">
            <v>121</v>
          </cell>
          <cell r="C132" t="e">
            <v>#REF!</v>
          </cell>
          <cell r="D132" t="e">
            <v>#REF!</v>
          </cell>
          <cell r="F132" t="e">
            <v>#REF!</v>
          </cell>
          <cell r="H132" t="e">
            <v>#REF!</v>
          </cell>
          <cell r="I132" t="e">
            <v>#REF!</v>
          </cell>
          <cell r="K132" t="e">
            <v>#REF!</v>
          </cell>
        </row>
        <row r="133">
          <cell r="B133">
            <v>122</v>
          </cell>
          <cell r="C133" t="e">
            <v>#REF!</v>
          </cell>
          <cell r="D133" t="e">
            <v>#REF!</v>
          </cell>
          <cell r="F133" t="e">
            <v>#REF!</v>
          </cell>
          <cell r="H133" t="e">
            <v>#REF!</v>
          </cell>
          <cell r="I133" t="e">
            <v>#REF!</v>
          </cell>
          <cell r="K133" t="e">
            <v>#REF!</v>
          </cell>
        </row>
        <row r="134">
          <cell r="B134">
            <v>123</v>
          </cell>
          <cell r="C134" t="e">
            <v>#REF!</v>
          </cell>
          <cell r="D134" t="e">
            <v>#REF!</v>
          </cell>
          <cell r="F134" t="e">
            <v>#REF!</v>
          </cell>
          <cell r="H134" t="e">
            <v>#REF!</v>
          </cell>
          <cell r="I134" t="e">
            <v>#REF!</v>
          </cell>
          <cell r="K134" t="e">
            <v>#REF!</v>
          </cell>
        </row>
        <row r="135">
          <cell r="B135">
            <v>124</v>
          </cell>
          <cell r="C135" t="e">
            <v>#REF!</v>
          </cell>
          <cell r="D135" t="e">
            <v>#REF!</v>
          </cell>
          <cell r="F135" t="e">
            <v>#REF!</v>
          </cell>
          <cell r="H135" t="e">
            <v>#REF!</v>
          </cell>
          <cell r="I135" t="e">
            <v>#REF!</v>
          </cell>
          <cell r="K135" t="e">
            <v>#REF!</v>
          </cell>
        </row>
        <row r="136">
          <cell r="B136">
            <v>125</v>
          </cell>
          <cell r="C136" t="e">
            <v>#REF!</v>
          </cell>
          <cell r="D136" t="e">
            <v>#REF!</v>
          </cell>
          <cell r="F136" t="e">
            <v>#REF!</v>
          </cell>
          <cell r="H136" t="e">
            <v>#REF!</v>
          </cell>
          <cell r="I136" t="e">
            <v>#REF!</v>
          </cell>
          <cell r="K136" t="e">
            <v>#REF!</v>
          </cell>
        </row>
        <row r="137">
          <cell r="B137">
            <v>126</v>
          </cell>
          <cell r="C137" t="e">
            <v>#REF!</v>
          </cell>
          <cell r="D137" t="e">
            <v>#REF!</v>
          </cell>
          <cell r="F137" t="e">
            <v>#REF!</v>
          </cell>
          <cell r="H137" t="e">
            <v>#REF!</v>
          </cell>
          <cell r="I137" t="e">
            <v>#REF!</v>
          </cell>
          <cell r="K137" t="e">
            <v>#REF!</v>
          </cell>
        </row>
        <row r="138">
          <cell r="B138">
            <v>127</v>
          </cell>
          <cell r="C138" t="e">
            <v>#REF!</v>
          </cell>
          <cell r="D138" t="e">
            <v>#REF!</v>
          </cell>
          <cell r="F138" t="e">
            <v>#REF!</v>
          </cell>
          <cell r="H138" t="e">
            <v>#REF!</v>
          </cell>
          <cell r="I138" t="e">
            <v>#REF!</v>
          </cell>
          <cell r="K138" t="e">
            <v>#REF!</v>
          </cell>
        </row>
        <row r="139">
          <cell r="B139">
            <v>128</v>
          </cell>
          <cell r="C139" t="e">
            <v>#REF!</v>
          </cell>
          <cell r="D139" t="e">
            <v>#REF!</v>
          </cell>
          <cell r="F139" t="e">
            <v>#REF!</v>
          </cell>
          <cell r="H139" t="e">
            <v>#REF!</v>
          </cell>
          <cell r="I139" t="e">
            <v>#REF!</v>
          </cell>
          <cell r="K139" t="e">
            <v>#REF!</v>
          </cell>
        </row>
        <row r="140">
          <cell r="B140">
            <v>129</v>
          </cell>
          <cell r="C140" t="e">
            <v>#REF!</v>
          </cell>
          <cell r="D140" t="e">
            <v>#REF!</v>
          </cell>
          <cell r="F140" t="e">
            <v>#REF!</v>
          </cell>
          <cell r="H140" t="e">
            <v>#REF!</v>
          </cell>
          <cell r="I140" t="e">
            <v>#REF!</v>
          </cell>
          <cell r="K140" t="e">
            <v>#REF!</v>
          </cell>
        </row>
        <row r="141">
          <cell r="B141">
            <v>130</v>
          </cell>
          <cell r="C141" t="e">
            <v>#REF!</v>
          </cell>
          <cell r="D141" t="e">
            <v>#REF!</v>
          </cell>
          <cell r="F141" t="e">
            <v>#REF!</v>
          </cell>
          <cell r="H141" t="e">
            <v>#REF!</v>
          </cell>
          <cell r="I141" t="e">
            <v>#REF!</v>
          </cell>
          <cell r="K141" t="e">
            <v>#REF!</v>
          </cell>
        </row>
        <row r="142">
          <cell r="B142">
            <v>131</v>
          </cell>
          <cell r="C142" t="e">
            <v>#REF!</v>
          </cell>
          <cell r="D142" t="e">
            <v>#REF!</v>
          </cell>
          <cell r="F142" t="e">
            <v>#REF!</v>
          </cell>
          <cell r="H142" t="e">
            <v>#REF!</v>
          </cell>
          <cell r="I142" t="e">
            <v>#REF!</v>
          </cell>
          <cell r="K142" t="e">
            <v>#REF!</v>
          </cell>
        </row>
        <row r="143">
          <cell r="B143">
            <v>132</v>
          </cell>
          <cell r="C143" t="e">
            <v>#REF!</v>
          </cell>
          <cell r="D143" t="e">
            <v>#REF!</v>
          </cell>
          <cell r="F143" t="e">
            <v>#REF!</v>
          </cell>
          <cell r="H143" t="e">
            <v>#REF!</v>
          </cell>
          <cell r="I143" t="e">
            <v>#REF!</v>
          </cell>
          <cell r="K143" t="e">
            <v>#REF!</v>
          </cell>
        </row>
        <row r="144">
          <cell r="B144">
            <v>133</v>
          </cell>
          <cell r="C144" t="e">
            <v>#REF!</v>
          </cell>
          <cell r="D144" t="e">
            <v>#REF!</v>
          </cell>
          <cell r="F144" t="e">
            <v>#REF!</v>
          </cell>
          <cell r="H144" t="e">
            <v>#REF!</v>
          </cell>
          <cell r="I144" t="e">
            <v>#REF!</v>
          </cell>
          <cell r="K144" t="e">
            <v>#REF!</v>
          </cell>
        </row>
        <row r="145">
          <cell r="B145">
            <v>134</v>
          </cell>
          <cell r="C145" t="e">
            <v>#REF!</v>
          </cell>
          <cell r="D145" t="e">
            <v>#REF!</v>
          </cell>
          <cell r="F145" t="e">
            <v>#REF!</v>
          </cell>
          <cell r="H145" t="e">
            <v>#REF!</v>
          </cell>
          <cell r="I145" t="e">
            <v>#REF!</v>
          </cell>
          <cell r="K145" t="e">
            <v>#REF!</v>
          </cell>
        </row>
        <row r="146">
          <cell r="B146">
            <v>135</v>
          </cell>
          <cell r="C146" t="e">
            <v>#REF!</v>
          </cell>
          <cell r="D146" t="e">
            <v>#REF!</v>
          </cell>
          <cell r="F146" t="e">
            <v>#REF!</v>
          </cell>
          <cell r="H146" t="e">
            <v>#REF!</v>
          </cell>
          <cell r="I146" t="e">
            <v>#REF!</v>
          </cell>
          <cell r="K146" t="e">
            <v>#REF!</v>
          </cell>
        </row>
        <row r="147">
          <cell r="B147">
            <v>136</v>
          </cell>
          <cell r="C147" t="e">
            <v>#REF!</v>
          </cell>
          <cell r="D147" t="e">
            <v>#REF!</v>
          </cell>
          <cell r="F147" t="e">
            <v>#REF!</v>
          </cell>
          <cell r="H147" t="e">
            <v>#REF!</v>
          </cell>
          <cell r="I147" t="e">
            <v>#REF!</v>
          </cell>
          <cell r="K147" t="e">
            <v>#REF!</v>
          </cell>
        </row>
        <row r="148">
          <cell r="B148">
            <v>137</v>
          </cell>
          <cell r="C148" t="e">
            <v>#REF!</v>
          </cell>
          <cell r="D148" t="e">
            <v>#REF!</v>
          </cell>
          <cell r="F148" t="e">
            <v>#REF!</v>
          </cell>
          <cell r="H148" t="e">
            <v>#REF!</v>
          </cell>
          <cell r="I148" t="e">
            <v>#REF!</v>
          </cell>
          <cell r="K148" t="e">
            <v>#REF!</v>
          </cell>
        </row>
        <row r="149">
          <cell r="B149">
            <v>138</v>
          </cell>
          <cell r="C149" t="e">
            <v>#REF!</v>
          </cell>
          <cell r="D149" t="e">
            <v>#REF!</v>
          </cell>
          <cell r="F149" t="e">
            <v>#REF!</v>
          </cell>
          <cell r="H149" t="e">
            <v>#REF!</v>
          </cell>
          <cell r="I149" t="e">
            <v>#REF!</v>
          </cell>
          <cell r="K149" t="e">
            <v>#REF!</v>
          </cell>
        </row>
        <row r="150">
          <cell r="B150">
            <v>139</v>
          </cell>
          <cell r="C150" t="e">
            <v>#REF!</v>
          </cell>
          <cell r="D150" t="e">
            <v>#REF!</v>
          </cell>
          <cell r="F150" t="e">
            <v>#REF!</v>
          </cell>
          <cell r="H150" t="e">
            <v>#REF!</v>
          </cell>
          <cell r="I150" t="e">
            <v>#REF!</v>
          </cell>
          <cell r="K150" t="e">
            <v>#REF!</v>
          </cell>
        </row>
        <row r="151">
          <cell r="B151">
            <v>140</v>
          </cell>
          <cell r="C151" t="e">
            <v>#REF!</v>
          </cell>
          <cell r="D151" t="e">
            <v>#REF!</v>
          </cell>
          <cell r="F151" t="e">
            <v>#REF!</v>
          </cell>
          <cell r="H151" t="e">
            <v>#REF!</v>
          </cell>
          <cell r="I151" t="e">
            <v>#REF!</v>
          </cell>
          <cell r="K151" t="e">
            <v>#REF!</v>
          </cell>
        </row>
        <row r="152">
          <cell r="B152">
            <v>141</v>
          </cell>
          <cell r="C152" t="e">
            <v>#REF!</v>
          </cell>
          <cell r="D152" t="e">
            <v>#REF!</v>
          </cell>
          <cell r="F152" t="e">
            <v>#REF!</v>
          </cell>
          <cell r="H152" t="e">
            <v>#REF!</v>
          </cell>
          <cell r="I152" t="e">
            <v>#REF!</v>
          </cell>
          <cell r="K152" t="e">
            <v>#REF!</v>
          </cell>
        </row>
        <row r="153">
          <cell r="B153">
            <v>142</v>
          </cell>
          <cell r="C153" t="e">
            <v>#REF!</v>
          </cell>
          <cell r="D153" t="e">
            <v>#REF!</v>
          </cell>
          <cell r="F153" t="e">
            <v>#REF!</v>
          </cell>
          <cell r="H153" t="e">
            <v>#REF!</v>
          </cell>
          <cell r="I153" t="e">
            <v>#REF!</v>
          </cell>
          <cell r="K153" t="e">
            <v>#REF!</v>
          </cell>
        </row>
        <row r="154">
          <cell r="B154">
            <v>143</v>
          </cell>
          <cell r="C154" t="e">
            <v>#REF!</v>
          </cell>
          <cell r="D154" t="e">
            <v>#REF!</v>
          </cell>
          <cell r="F154" t="e">
            <v>#REF!</v>
          </cell>
          <cell r="H154" t="e">
            <v>#REF!</v>
          </cell>
          <cell r="I154" t="e">
            <v>#REF!</v>
          </cell>
          <cell r="K154" t="e">
            <v>#REF!</v>
          </cell>
        </row>
        <row r="155">
          <cell r="B155">
            <v>144</v>
          </cell>
          <cell r="C155" t="e">
            <v>#REF!</v>
          </cell>
          <cell r="D155" t="e">
            <v>#REF!</v>
          </cell>
          <cell r="F155" t="e">
            <v>#REF!</v>
          </cell>
          <cell r="H155" t="e">
            <v>#REF!</v>
          </cell>
          <cell r="I155" t="e">
            <v>#REF!</v>
          </cell>
          <cell r="K155" t="e">
            <v>#REF!</v>
          </cell>
        </row>
        <row r="156">
          <cell r="B156">
            <v>145</v>
          </cell>
          <cell r="C156" t="e">
            <v>#REF!</v>
          </cell>
          <cell r="D156" t="e">
            <v>#REF!</v>
          </cell>
          <cell r="F156" t="e">
            <v>#REF!</v>
          </cell>
          <cell r="H156" t="e">
            <v>#REF!</v>
          </cell>
          <cell r="I156" t="e">
            <v>#REF!</v>
          </cell>
          <cell r="K156" t="e">
            <v>#REF!</v>
          </cell>
        </row>
        <row r="157">
          <cell r="B157">
            <v>146</v>
          </cell>
          <cell r="C157" t="e">
            <v>#REF!</v>
          </cell>
          <cell r="D157" t="e">
            <v>#REF!</v>
          </cell>
          <cell r="F157" t="e">
            <v>#REF!</v>
          </cell>
          <cell r="H157" t="e">
            <v>#REF!</v>
          </cell>
          <cell r="I157" t="e">
            <v>#REF!</v>
          </cell>
          <cell r="K157" t="e">
            <v>#REF!</v>
          </cell>
        </row>
        <row r="158">
          <cell r="B158">
            <v>147</v>
          </cell>
          <cell r="C158" t="e">
            <v>#REF!</v>
          </cell>
          <cell r="D158" t="e">
            <v>#REF!</v>
          </cell>
          <cell r="F158" t="e">
            <v>#REF!</v>
          </cell>
          <cell r="H158" t="e">
            <v>#REF!</v>
          </cell>
          <cell r="I158" t="e">
            <v>#REF!</v>
          </cell>
          <cell r="K158" t="e">
            <v>#REF!</v>
          </cell>
        </row>
        <row r="159">
          <cell r="B159">
            <v>148</v>
          </cell>
          <cell r="C159" t="e">
            <v>#REF!</v>
          </cell>
          <cell r="D159" t="e">
            <v>#REF!</v>
          </cell>
          <cell r="F159" t="e">
            <v>#REF!</v>
          </cell>
          <cell r="H159" t="e">
            <v>#REF!</v>
          </cell>
          <cell r="I159" t="e">
            <v>#REF!</v>
          </cell>
          <cell r="K159" t="e">
            <v>#REF!</v>
          </cell>
        </row>
        <row r="160">
          <cell r="B160">
            <v>149</v>
          </cell>
          <cell r="C160" t="e">
            <v>#REF!</v>
          </cell>
          <cell r="D160" t="e">
            <v>#REF!</v>
          </cell>
          <cell r="F160" t="e">
            <v>#REF!</v>
          </cell>
          <cell r="H160" t="e">
            <v>#REF!</v>
          </cell>
          <cell r="I160" t="e">
            <v>#REF!</v>
          </cell>
          <cell r="K160" t="e">
            <v>#REF!</v>
          </cell>
        </row>
        <row r="161">
          <cell r="B161">
            <v>150</v>
          </cell>
          <cell r="C161" t="e">
            <v>#REF!</v>
          </cell>
          <cell r="D161" t="e">
            <v>#REF!</v>
          </cell>
          <cell r="F161" t="e">
            <v>#REF!</v>
          </cell>
          <cell r="H161" t="e">
            <v>#REF!</v>
          </cell>
          <cell r="I161" t="e">
            <v>#REF!</v>
          </cell>
          <cell r="K161" t="e">
            <v>#REF!</v>
          </cell>
        </row>
        <row r="162">
          <cell r="B162">
            <v>151</v>
          </cell>
          <cell r="C162" t="e">
            <v>#REF!</v>
          </cell>
          <cell r="D162" t="e">
            <v>#REF!</v>
          </cell>
          <cell r="F162" t="e">
            <v>#REF!</v>
          </cell>
          <cell r="H162" t="e">
            <v>#REF!</v>
          </cell>
          <cell r="I162" t="e">
            <v>#REF!</v>
          </cell>
          <cell r="K162" t="e">
            <v>#REF!</v>
          </cell>
        </row>
        <row r="163">
          <cell r="B163">
            <v>152</v>
          </cell>
          <cell r="C163" t="e">
            <v>#REF!</v>
          </cell>
          <cell r="D163" t="e">
            <v>#REF!</v>
          </cell>
          <cell r="F163" t="e">
            <v>#REF!</v>
          </cell>
          <cell r="H163" t="e">
            <v>#REF!</v>
          </cell>
          <cell r="I163" t="e">
            <v>#REF!</v>
          </cell>
          <cell r="K163" t="e">
            <v>#REF!</v>
          </cell>
        </row>
        <row r="164">
          <cell r="B164">
            <v>153</v>
          </cell>
          <cell r="C164" t="e">
            <v>#REF!</v>
          </cell>
          <cell r="D164" t="e">
            <v>#REF!</v>
          </cell>
          <cell r="F164" t="e">
            <v>#REF!</v>
          </cell>
          <cell r="H164" t="e">
            <v>#REF!</v>
          </cell>
          <cell r="I164" t="e">
            <v>#REF!</v>
          </cell>
          <cell r="K164" t="e">
            <v>#REF!</v>
          </cell>
        </row>
        <row r="165">
          <cell r="B165">
            <v>154</v>
          </cell>
          <cell r="D165">
            <v>38552</v>
          </cell>
          <cell r="F165" t="str">
            <v>Biaya Transportasi &amp; Konsumsi Pemuda Pancasila Dalam Rangka Acara Deklarasi Pasangan Calon Walikota &amp; Wakil Walikota Samarinda (Drs. H. Achmad Amins, MM. &amp; H. Syaharie Ja'ang, SH. M.Si.) Periode 2005 - 2010.</v>
          </cell>
          <cell r="H165" t="e">
            <v>#REF!</v>
          </cell>
          <cell r="I165" t="str">
            <v>H. Mulyadi</v>
          </cell>
          <cell r="K165">
            <v>3000000</v>
          </cell>
        </row>
        <row r="166">
          <cell r="B166">
            <v>155</v>
          </cell>
          <cell r="D166">
            <v>38552</v>
          </cell>
          <cell r="F166" t="str">
            <v>Biaya Transportasi &amp; Konsumsi Warga Pasar Segiri Dalam Rangka Acara Deklarasi Pasangan Calon Walikota &amp; Wakil Walikota Samarinda (Drs. H. Achmad Amins, MM. &amp; H. Syaharie Ja'ang, SH. M.Si.) Periode 2005 - 2010.</v>
          </cell>
          <cell r="H166" t="str">
            <v># Satu Juta Rupiah #</v>
          </cell>
          <cell r="I166" t="str">
            <v>H. Usman</v>
          </cell>
          <cell r="K166">
            <v>1000000</v>
          </cell>
        </row>
        <row r="167">
          <cell r="B167">
            <v>156</v>
          </cell>
          <cell r="D167">
            <v>38552</v>
          </cell>
          <cell r="F167" t="str">
            <v>Biaya Transportasi &amp; Konsumsi Warga Pasar Segiri Dalam Rangka Acara Deklarasi Pasangan Calon Walikota &amp; Wakil Walikota Samarinda (Drs. H. Achmad Amins, MM. &amp; H. Syaharie Ja'ang, SH. M.Si.) Periode 2005 - 2010.</v>
          </cell>
          <cell r="H167" t="str">
            <v># Satu Juta Rupiah #</v>
          </cell>
          <cell r="I167" t="str">
            <v>H. Baso</v>
          </cell>
          <cell r="K167">
            <v>1000000</v>
          </cell>
        </row>
        <row r="168">
          <cell r="B168">
            <v>157</v>
          </cell>
          <cell r="D168">
            <v>38552</v>
          </cell>
          <cell r="F168" t="str">
            <v>Biaya Transportasi &amp; Konsumsi Bidang Olah Raga Dalam Rangka Acara Deklarasi Pasangan Calon Walikota &amp; Wakil Walikota Samarinda (Drs. H. Achmad Amins, MM. &amp; H. Syaharie Ja'ang, SH. M.Si.) Periode 2005 - 2010.</v>
          </cell>
          <cell r="H168" t="str">
            <v># Dua Juta Rupiah #</v>
          </cell>
          <cell r="I168" t="str">
            <v>Ahmad Subhan</v>
          </cell>
          <cell r="K168">
            <v>2000000</v>
          </cell>
        </row>
        <row r="169">
          <cell r="B169">
            <v>158</v>
          </cell>
          <cell r="D169">
            <v>38552</v>
          </cell>
          <cell r="F169" t="str">
            <v>Biaya Transportasi &amp; Konsumsi IPDP Dalam Rangka Acara Deklarasi Pasangan Calon Walikota &amp; Wakil Walikota Samarinda (Drs. H. Achmad Amins, MM. &amp; H. Syaharie Ja'ang, SH. M.Si.) Periode 2005 - 2010.</v>
          </cell>
          <cell r="H169" t="str">
            <v># Satu Juta Rupiah #</v>
          </cell>
          <cell r="I169" t="str">
            <v>Awang Ardiansyah</v>
          </cell>
          <cell r="K169">
            <v>1000000</v>
          </cell>
        </row>
        <row r="170">
          <cell r="B170">
            <v>159</v>
          </cell>
          <cell r="D170">
            <v>38552</v>
          </cell>
          <cell r="F170" t="str">
            <v>Biaya Transportasi &amp; Konsumsi Buruh Pelabuhan Dalam Rangka Acara Deklarasi Pasangan Calon Walikota &amp; Wakil Walikota Samarinda (Drs. H. Achmad Amins, MM. &amp; H. Syaharie Ja'ang, SH. M.Si.) Periode 2005 - 2010.</v>
          </cell>
          <cell r="H170" t="str">
            <v># Satu Juta Rupiah #</v>
          </cell>
          <cell r="I170" t="str">
            <v>Iskandar Jengi</v>
          </cell>
          <cell r="K170">
            <v>1000000</v>
          </cell>
        </row>
        <row r="171">
          <cell r="B171">
            <v>160</v>
          </cell>
          <cell r="D171">
            <v>38552</v>
          </cell>
          <cell r="F171" t="str">
            <v>Biaya Transportasi &amp; Konsumsi Kukus Pemuda Dalam Rangka Acara Deklarasi Pasangan Calon Walikota &amp; Wakil Walikota Samarinda (Drs. H. Achmad Amins, MM. &amp; H. Syaharie Ja'ang, SH. M.Si.) Periode 2005 - 2010.</v>
          </cell>
          <cell r="H171" t="str">
            <v># Tiga Juta Rupiah #</v>
          </cell>
          <cell r="I171" t="str">
            <v>H. Jawad Siradjuddin</v>
          </cell>
          <cell r="K171">
            <v>3000000</v>
          </cell>
        </row>
        <row r="172">
          <cell r="B172">
            <v>161</v>
          </cell>
          <cell r="D172">
            <v>38552</v>
          </cell>
          <cell r="F172" t="str">
            <v>Biaya Transportasi &amp; Konsumsi Unsur PPM Dalam Rangka Acara Deklarasi Pasangan Calon Walikota &amp; Wakil Walikota Samarinda (Drs. H. Achmad Amins, MM. &amp; H. Syaharie Ja'ang, SH. M.Si.) Periode 2005 - 2010.</v>
          </cell>
          <cell r="H172" t="str">
            <v># Satu Juta Tiga Ratus Ribu Rupiah #</v>
          </cell>
          <cell r="I172" t="str">
            <v>Hasyim</v>
          </cell>
          <cell r="K172">
            <v>1300000</v>
          </cell>
        </row>
        <row r="173">
          <cell r="B173">
            <v>162</v>
          </cell>
          <cell r="D173">
            <v>38552</v>
          </cell>
          <cell r="F173" t="str">
            <v>Biaya Transportasi &amp; Konsumsi Paguyuban Jaranan Dalam Rangka Acara Deklarasi Pasangan Calon Walikota &amp; Wakil Walikota Samarinda (Drs. H. Achmad Amins, MM. &amp; H. Syaharie Ja'ang, SH. M.Si.) Periode 2005 - 2010.</v>
          </cell>
          <cell r="H173" t="str">
            <v># Dua Puluh Dua Juta Rupiah #</v>
          </cell>
          <cell r="I173" t="str">
            <v>Budi Suyanto</v>
          </cell>
          <cell r="K173">
            <v>22000000</v>
          </cell>
        </row>
        <row r="174">
          <cell r="B174">
            <v>163</v>
          </cell>
          <cell r="D174">
            <v>38552</v>
          </cell>
          <cell r="F174" t="str">
            <v>Biaya Transportasi &amp; Konsumsi Mahasiswa Dalam Rangka Acara Deklarasi Pasangan Calon Walikota &amp; Wakil Walikota Samarinda (Drs. H. Achmad Amins, MM. &amp; H. Syaharie Ja'ang, SH. M.Si.) Periode 2005 - 2010.</v>
          </cell>
          <cell r="H174" t="str">
            <v># Dua Juta Rupiah #</v>
          </cell>
          <cell r="I174" t="str">
            <v>W a h y u d i</v>
          </cell>
          <cell r="K174">
            <v>2000000</v>
          </cell>
        </row>
        <row r="175">
          <cell r="B175">
            <v>164</v>
          </cell>
          <cell r="D175">
            <v>38552</v>
          </cell>
          <cell r="F175" t="str">
            <v>Biaya Transportasi &amp; Konsumsi Warga Gang KNPI Dalam Rangka Acara Deklarasi Pasangan Calon Walikota &amp; Wakil Walikota Samarinda (Drs. H. Achmad Amins, MM. &amp; H. Syaharie Ja'ang, SH. M.Si.) Periode 2005 - 2010.</v>
          </cell>
          <cell r="H175" t="str">
            <v># Lima Ratus Ribu Rupiah #</v>
          </cell>
          <cell r="I175" t="str">
            <v>B u h e r a</v>
          </cell>
          <cell r="K175">
            <v>500000</v>
          </cell>
        </row>
        <row r="176">
          <cell r="B176">
            <v>165</v>
          </cell>
          <cell r="D176">
            <v>38549</v>
          </cell>
          <cell r="F176" t="str">
            <v>Biaya Transportasi &amp; Konsumsi Partai Pendukung (PKPI) Dalam Rangka Acara Deklarasi Pasangan Calon Walikota &amp; Wakil Walikota Samarinda (Drs. H. Achmad Amins, MM. &amp; H. Syaharie Ja'ang, SH. M.Si.) Periode 2005 - 2010.</v>
          </cell>
          <cell r="H176" t="str">
            <v># Dua Juta Rupiah #</v>
          </cell>
          <cell r="I176" t="str">
            <v>Sugeng Muchdar</v>
          </cell>
          <cell r="K176">
            <v>2000000</v>
          </cell>
        </row>
        <row r="177">
          <cell r="B177">
            <v>166</v>
          </cell>
          <cell r="D177">
            <v>38549</v>
          </cell>
          <cell r="F177" t="str">
            <v>Biaya Transportasi &amp; Konsumsi Partai Pendukung (PBSD) Dalam Rangka Acara Deklarasi Pasangan Calon Walikota &amp; Wakil Walikota Samarinda (Drs. H. Achmad Amins, MM. &amp; H. Syaharie Ja'ang, SH. M.Si.) Periode 2005 - 2010.</v>
          </cell>
          <cell r="H177" t="str">
            <v># Dua Juta Rupiah #</v>
          </cell>
          <cell r="I177" t="str">
            <v>H.M. Hasby Ibrahim</v>
          </cell>
          <cell r="K177">
            <v>2000000</v>
          </cell>
        </row>
        <row r="178">
          <cell r="B178">
            <v>167</v>
          </cell>
          <cell r="D178">
            <v>38549</v>
          </cell>
          <cell r="F178" t="str">
            <v>Biaya Transportasi &amp; Konsumsi Partai Pendukung (PKB) Dalam Rangka Acara Deklarasi Pasangan Calon Walikota &amp; Wakil Walikota Samarinda (Drs. H. Achmad Amins, MM. &amp; H. Syaharie Ja'ang, SH. M.Si.) Periode 2005 - 2010.</v>
          </cell>
          <cell r="H178" t="str">
            <v># Dua Juta Rupiah #</v>
          </cell>
          <cell r="I178" t="str">
            <v>Drs. H. Hasan Basri</v>
          </cell>
          <cell r="K178">
            <v>2000000</v>
          </cell>
        </row>
        <row r="179">
          <cell r="B179">
            <v>168</v>
          </cell>
          <cell r="D179">
            <v>38549</v>
          </cell>
          <cell r="F179" t="str">
            <v>Biaya Transportasi &amp; Konsumsi Partai Pendukung (PPDK) Dalam Rangka Acara Deklarasi Pasangan Calon Walikota &amp; Wakil Walikota Samarinda (Drs. H. Achmad Amins, MM. &amp; H. Syaharie Ja'ang, SH. M.Si.) Periode 2005 - 2010.</v>
          </cell>
          <cell r="H179" t="str">
            <v># Dua Juta Rupiah #</v>
          </cell>
          <cell r="I179" t="str">
            <v>H. Jawad Siradjuddin</v>
          </cell>
          <cell r="K179">
            <v>2000000</v>
          </cell>
        </row>
        <row r="180">
          <cell r="B180">
            <v>169</v>
          </cell>
          <cell r="D180">
            <v>38549</v>
          </cell>
          <cell r="F180" t="str">
            <v>Biaya Transportasi &amp; Konsumsi Partai Pendukung (Partai Patriot) Dalam Rangka Acara Deklarasi Pasangan Calon Walikota &amp; Wakil Walikota Samarinda (Drs. H. Achmad Amins, MM. &amp; H. Syaharie Ja'ang, SH. M.Si.) Periode 2005 - 2010.</v>
          </cell>
          <cell r="H180" t="str">
            <v># Dua Juta Rupiah #</v>
          </cell>
          <cell r="I180" t="str">
            <v>H. Mulyadi</v>
          </cell>
          <cell r="K180">
            <v>2000000</v>
          </cell>
        </row>
        <row r="181">
          <cell r="B181">
            <v>170</v>
          </cell>
          <cell r="D181">
            <v>38549</v>
          </cell>
          <cell r="F181" t="str">
            <v>Biaya Transportasi &amp; Konsumsi Partai Pendukung (Partai Pelopor) Dalam Rangka Acara Deklarasi Pasangan Calon Walikota &amp; Wakil Walikota Samarinda (Drs. H. Achmad Amins, MM. &amp; H. Syaharie Ja'ang, SH. M.Si.) Periode 2005 - 2010.</v>
          </cell>
          <cell r="H181" t="str">
            <v># Dua Juta Rupiah #</v>
          </cell>
          <cell r="I181" t="str">
            <v>Bambang Sutikno</v>
          </cell>
          <cell r="K181">
            <v>2000000</v>
          </cell>
        </row>
        <row r="182">
          <cell r="B182">
            <v>171</v>
          </cell>
          <cell r="D182">
            <v>38549</v>
          </cell>
          <cell r="F182" t="str">
            <v>Biaya Transportasi &amp; Konsumsi Partai Pendukung (PIB) Dalam Rangka Acara Deklarasi Pasangan Calon Walikota &amp; Wakil Walikota Samarinda (Drs. H. Achmad Amins, MM. &amp; H. Syaharie Ja'ang, SH. M.Si.) Periode 2005 - 2010.</v>
          </cell>
          <cell r="H182" t="str">
            <v># Dua Juta Rupiah #</v>
          </cell>
          <cell r="I182" t="str">
            <v>Jumansyah Berok, SH.</v>
          </cell>
          <cell r="K182">
            <v>2000000</v>
          </cell>
        </row>
        <row r="183">
          <cell r="B183">
            <v>172</v>
          </cell>
          <cell r="D183">
            <v>38549</v>
          </cell>
          <cell r="F183" t="str">
            <v>Biaya Transportasi &amp; Konsumsi Partai Pendukung (PNIM) Dalam Rangka Acara Deklarasi Pasangan Calon Walikota &amp; Wakil Walikota Samarinda (Drs. H. Achmad Amins, MM. &amp; H. Syaharie Ja'ang, SH. M.Si.) Periode 2005 - 2010.</v>
          </cell>
          <cell r="H183" t="str">
            <v># Dua Juta Rupiah #</v>
          </cell>
          <cell r="I183" t="str">
            <v>A. Mahmud</v>
          </cell>
          <cell r="K183">
            <v>2000000</v>
          </cell>
        </row>
        <row r="184">
          <cell r="B184">
            <v>173</v>
          </cell>
          <cell r="D184">
            <v>38549</v>
          </cell>
          <cell r="F184" t="str">
            <v>Biaya Transportasi &amp; Konsumsi Partai Pendukung (PPP) Dalam Rangka Acara Deklarasi Pasangan Calon Walikota &amp; Wakil Walikota Samarinda (Drs. H. Achmad Amins, MM. &amp; H. Syaharie Ja'ang, SH. M.Si.) Periode 2005 - 2010.</v>
          </cell>
          <cell r="H184" t="str">
            <v># Dua Juta Rupiah #</v>
          </cell>
          <cell r="I184" t="str">
            <v>H. Jawad Siradjuddin</v>
          </cell>
          <cell r="K184">
            <v>2000000</v>
          </cell>
        </row>
        <row r="185">
          <cell r="B185">
            <v>174</v>
          </cell>
          <cell r="D185">
            <v>38549</v>
          </cell>
          <cell r="F185" t="str">
            <v>Biaya Transportasi &amp; Konsumsi Partai Pendukung (PAN) Dalam Rangka Acara Deklarasi Pasangan Calon Walikota &amp; Wakil Walikota Samarinda (Drs. H. Achmad Amins, MM. &amp; H. Syaharie Ja'ang, SH. M.Si.) Periode 2005 - 2010.</v>
          </cell>
          <cell r="H185" t="str">
            <v># Dua Juta Rupiah #</v>
          </cell>
          <cell r="I185" t="str">
            <v>H. Jawad Siradjuddin</v>
          </cell>
          <cell r="K185">
            <v>2000000</v>
          </cell>
        </row>
        <row r="186">
          <cell r="B186">
            <v>175</v>
          </cell>
          <cell r="D186">
            <v>38549</v>
          </cell>
          <cell r="F186" t="str">
            <v>Biaya Transportasi &amp; Konsumsi Partai Golkar Kecamatan Sungai Kunjang Dalam Rangka Acara Deklarasi Pasangan Calon Walikota &amp; Wakil Walikota Samarinda (Drs. H. Achmad Amins, MM. &amp; H. Syaharie Ja'ang, SH. M.Si.) Periode 2005 - 2010.</v>
          </cell>
          <cell r="H186" t="str">
            <v># Tiga Juta Rupiah #</v>
          </cell>
          <cell r="I186" t="str">
            <v>Syamsudin Karim</v>
          </cell>
          <cell r="K186">
            <v>3000000</v>
          </cell>
        </row>
        <row r="187">
          <cell r="B187">
            <v>176</v>
          </cell>
          <cell r="D187">
            <v>38549</v>
          </cell>
          <cell r="F187" t="str">
            <v>Biaya Transportasi &amp; Konsumsi Partai Golkar Kecamatan Palaran Dalam Rangka Acara Deklarasi Pasangan Calon Walikota &amp; Wakil Walikota Samarinda (Drs. H. Achmad Amins, MM. &amp; H. Syaharie Ja'ang, SH. M.Si.) Periode 2005 - 2010.</v>
          </cell>
          <cell r="H187" t="str">
            <v># Tiga Juta Rupiah #</v>
          </cell>
          <cell r="I187" t="str">
            <v>Akhmad Juniadi, S.Ag.</v>
          </cell>
          <cell r="K187">
            <v>3000000</v>
          </cell>
        </row>
        <row r="188">
          <cell r="B188">
            <v>177</v>
          </cell>
          <cell r="D188">
            <v>38549</v>
          </cell>
          <cell r="F188" t="str">
            <v>Biaya Transportasi &amp; Konsumsi Partai Golkar Kecamatan Samarinda Ilir Dalam Rangka Acara Deklarasi Pasangan Calon Walikota &amp; Wakil Walikota Samarinda (Drs. H. Achmad Amins, MM. &amp; H. Syaharie Ja'ang, SH. M.Si.) Periode 2005 - 2010.</v>
          </cell>
          <cell r="H188" t="str">
            <v># Tiga Juta Rupiah #</v>
          </cell>
          <cell r="I188" t="str">
            <v>HA. Bertha Salam, SE.</v>
          </cell>
          <cell r="K188">
            <v>3000000</v>
          </cell>
        </row>
        <row r="189">
          <cell r="B189">
            <v>178</v>
          </cell>
          <cell r="D189">
            <v>38549</v>
          </cell>
          <cell r="F189" t="str">
            <v>Biaya Transportasi &amp; Konsumsi Partai Golkar Kecamatan Samarinda Utara Dalam Rangka Acara Deklarasi Pasangan Calon Walikota &amp; Wakil Walikota Samarinda (Drs. H. Achmad Amins, MM. &amp; H. Syaharie Ja'ang, SH. M.Si.) Periode 2005 - 2010.</v>
          </cell>
          <cell r="H189" t="str">
            <v># Tiga Juta Rupiah #</v>
          </cell>
          <cell r="I189" t="str">
            <v>Alif Turiadi, SE.</v>
          </cell>
          <cell r="K189">
            <v>3000000</v>
          </cell>
        </row>
        <row r="190">
          <cell r="B190">
            <v>179</v>
          </cell>
          <cell r="D190">
            <v>38549</v>
          </cell>
          <cell r="F190" t="str">
            <v>Biaya Transportasi &amp; Konsumsi Partai Golkar Kecamatan Samarinda Sebarang Dalam Rangka Acara Deklarasi Pasangan Calon Walikota &amp; Wakil Walikota Samarinda (Drs. H. Achmad Amins, MM. &amp; H. Syaharie Ja'ang, SH. M.Si.) Periode 2005 - 2010.</v>
          </cell>
          <cell r="H190" t="str">
            <v># Tiga Juta Rupiah #</v>
          </cell>
          <cell r="I190" t="str">
            <v>Jafar Abdul Gafar</v>
          </cell>
          <cell r="K190">
            <v>3000000</v>
          </cell>
        </row>
        <row r="191">
          <cell r="B191">
            <v>180</v>
          </cell>
          <cell r="D191">
            <v>38549</v>
          </cell>
          <cell r="F191" t="str">
            <v>Biaya Transportasi &amp; Konsumsi Partai Golkar Kecamatan Samarinda Ulu Dalam Rangka Acara Deklarasi Pasangan Calon Walikota &amp; Wakil Walikota Samarinda (Drs. H. Achmad Amins, MM. &amp; H. Syaharie Ja'ang, SH. M.Si.) Periode 2005 - 2010.</v>
          </cell>
          <cell r="H191" t="str">
            <v># Tiga Juta Rupiah #</v>
          </cell>
          <cell r="I191" t="str">
            <v>H. Mashari, R.</v>
          </cell>
          <cell r="K191">
            <v>3000000</v>
          </cell>
        </row>
        <row r="192">
          <cell r="B192">
            <v>181</v>
          </cell>
          <cell r="D192">
            <v>38549</v>
          </cell>
          <cell r="F192" t="str">
            <v>Biaya Transportasi &amp; Konsumsi Lintas Partai Kecamatan Samarinda Seberang Dalam Rangka Acara Deklarasi Pasangan Calon Walikota &amp; Wakil Walikota Samarinda (Drs. H. Achmad Amins, MM. &amp; H. Syaharie Ja'ang, SH. M.Si.) Periode 2005 - 2010.</v>
          </cell>
          <cell r="H192" t="str">
            <v># Lima Juta Rupiah #</v>
          </cell>
          <cell r="I192" t="str">
            <v>Budi Irawan</v>
          </cell>
          <cell r="K192">
            <v>5000000</v>
          </cell>
        </row>
        <row r="193">
          <cell r="B193">
            <v>182</v>
          </cell>
          <cell r="D193">
            <v>38549</v>
          </cell>
          <cell r="F193" t="str">
            <v>Biaya Transportasi &amp; Konsumsi Lintas Partai Kecamatan Samarinda Ulu Dalam Rangka Acara Deklarasi Pasangan Calon Walikota &amp; Wakil Walikota Samarinda (Drs. H. Achmad Amins, MM. &amp; H. Syaharie Ja'ang, SH. M.Si.) Periode 2005 - 2010.</v>
          </cell>
          <cell r="H193" t="str">
            <v># Lima Juta Rupiah #</v>
          </cell>
          <cell r="I193" t="str">
            <v>Fahruddian</v>
          </cell>
          <cell r="K193">
            <v>5000000</v>
          </cell>
        </row>
        <row r="194">
          <cell r="B194">
            <v>183</v>
          </cell>
          <cell r="D194">
            <v>38549</v>
          </cell>
          <cell r="F194" t="str">
            <v>Biaya Transportasi &amp; Konsumsi Lintas Partai Kecamatan Palaran Dalam Rangka Acara Deklarasi Pasangan Calon Walikota &amp; Wakil Walikota Samarinda (Drs. H. Achmad Amins, MM. &amp; H. Syaharie Ja'ang, SH. M.Si.) Periode 2005 - 2010.</v>
          </cell>
          <cell r="H194" t="str">
            <v># Lima Juta Rupiah #</v>
          </cell>
          <cell r="I194" t="str">
            <v>Andi Rani</v>
          </cell>
          <cell r="K194">
            <v>5000000</v>
          </cell>
        </row>
        <row r="195">
          <cell r="B195">
            <v>184</v>
          </cell>
          <cell r="D195">
            <v>38549</v>
          </cell>
          <cell r="F195" t="str">
            <v>Biaya Transportasi &amp; Konsumsi Lintas Partai Kecamatan Samarinda Utara Dalam Rangka Acara Deklarasi Pasangan Calon Walikota &amp; Wakil Walikota Samarinda (Drs. H. Achmad Amins, MM. &amp; H. Syaharie Ja'ang, SH. M.Si.) Periode 2005 - 2010.</v>
          </cell>
          <cell r="H195" t="str">
            <v># Lima Juta Rupiah #</v>
          </cell>
          <cell r="I195" t="str">
            <v>H. Achmad</v>
          </cell>
          <cell r="K195">
            <v>5000000</v>
          </cell>
        </row>
        <row r="196">
          <cell r="B196">
            <v>185</v>
          </cell>
          <cell r="D196">
            <v>38549</v>
          </cell>
          <cell r="F196" t="str">
            <v>Biaya Transportasi &amp; Konsumsi Lintas Partai Kecamatan Sungai Kunjang Dalam Rangka Acara Deklarasi Pasangan Calon Walikota &amp; Wakil Walikota Samarinda (Drs. H. Achmad Amins, MM. &amp; H. Syaharie Ja'ang, SH. M.Si.) Periode 2005 - 2010.</v>
          </cell>
          <cell r="H196" t="str">
            <v># Sepuluh Juta Rupiah #</v>
          </cell>
          <cell r="I196" t="str">
            <v>Sutiani</v>
          </cell>
          <cell r="K196">
            <v>10000000</v>
          </cell>
        </row>
        <row r="197">
          <cell r="B197">
            <v>186</v>
          </cell>
          <cell r="D197">
            <v>38549</v>
          </cell>
          <cell r="F197" t="str">
            <v>Biaya Transportasi &amp; Konsumsi Lintas Partai Kecamatan Samarinda Ilir Dalam Rangka Acara Deklarasi Pasangan Calon Walikota &amp; Wakil Walikota Samarinda (Drs. H. Achmad Amins, MM. &amp; H. Syaharie Ja'ang, SH. M.Si.) Periode 2005 - 2010.</v>
          </cell>
          <cell r="H197" t="str">
            <v># Sepuluh Juta Rupiah #</v>
          </cell>
          <cell r="I197" t="str">
            <v>H. Haris, Mt.</v>
          </cell>
          <cell r="K197">
            <v>10000000</v>
          </cell>
        </row>
        <row r="198">
          <cell r="B198">
            <v>187</v>
          </cell>
        </row>
        <row r="199">
          <cell r="B199">
            <v>188</v>
          </cell>
        </row>
        <row r="200">
          <cell r="B200">
            <v>189</v>
          </cell>
        </row>
        <row r="201">
          <cell r="B201">
            <v>190</v>
          </cell>
        </row>
        <row r="202">
          <cell r="B202">
            <v>191</v>
          </cell>
        </row>
        <row r="203">
          <cell r="B203">
            <v>192</v>
          </cell>
        </row>
        <row r="204">
          <cell r="B204">
            <v>193</v>
          </cell>
        </row>
        <row r="205">
          <cell r="B205">
            <v>194</v>
          </cell>
        </row>
        <row r="206">
          <cell r="B206">
            <v>195</v>
          </cell>
        </row>
        <row r="207">
          <cell r="B207">
            <v>196</v>
          </cell>
        </row>
        <row r="208">
          <cell r="B208">
            <v>197</v>
          </cell>
        </row>
        <row r="209">
          <cell r="B209">
            <v>198</v>
          </cell>
        </row>
        <row r="210">
          <cell r="B210">
            <v>199</v>
          </cell>
        </row>
        <row r="211">
          <cell r="B211">
            <v>200</v>
          </cell>
        </row>
        <row r="212">
          <cell r="B212">
            <v>201</v>
          </cell>
        </row>
        <row r="213">
          <cell r="B213">
            <v>202</v>
          </cell>
        </row>
        <row r="214">
          <cell r="B214">
            <v>203</v>
          </cell>
        </row>
        <row r="215">
          <cell r="B215">
            <v>204</v>
          </cell>
        </row>
        <row r="216">
          <cell r="B216">
            <v>205</v>
          </cell>
        </row>
        <row r="217">
          <cell r="B217">
            <v>206</v>
          </cell>
        </row>
        <row r="218">
          <cell r="B218">
            <v>207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refreshError="1"/>
      <sheetData sheetId="36"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WTPNR-TL (3)"/>
      <sheetName val="KWTPNR-TL (2)"/>
      <sheetName val="KWITANSI"/>
      <sheetName val="BUKU KAS UMUM"/>
      <sheetName val="TPB (5)"/>
      <sheetName val="TPB (4)"/>
      <sheetName val="L-4"/>
      <sheetName val="TPB (3)"/>
      <sheetName val="TTB-BLK"/>
      <sheetName val="BB-PGDK"/>
      <sheetName val="KWTPNR-BLK"/>
      <sheetName val="KWTPNR-TL"/>
      <sheetName val="TPB-BLK"/>
      <sheetName val="BKK-BLK"/>
      <sheetName val="BKM-BLK"/>
      <sheetName val="TPB-LG"/>
      <sheetName val="TTB-LG"/>
      <sheetName val="BKK-LG"/>
      <sheetName val="BKM-LG"/>
      <sheetName val="TPB-TL"/>
      <sheetName val="TTB-TL"/>
      <sheetName val="BKK-TL"/>
      <sheetName val="BKM-TL"/>
      <sheetName val="TPB (2)"/>
      <sheetName val="TPB"/>
      <sheetName val="BB-PNDK"/>
      <sheetName val="BB-SDK"/>
      <sheetName val="BUKU BANK"/>
      <sheetName val="BUKU KAS"/>
      <sheetName val="ACC"/>
      <sheetName val="DAPUR"/>
      <sheetName val="TTB"/>
      <sheetName val="BKM"/>
      <sheetName val="BKK"/>
      <sheetName val="LP-PNR"/>
      <sheetName val="Sheet2"/>
      <sheetName val="Sheet3"/>
    </sheetNames>
    <sheetDataSet>
      <sheetData sheetId="0" refreshError="1"/>
      <sheetData sheetId="1" refreshError="1"/>
      <sheetData sheetId="2" refreshError="1"/>
      <sheetData sheetId="3">
        <row r="12">
          <cell r="B12">
            <v>1</v>
          </cell>
          <cell r="D12">
            <v>38598</v>
          </cell>
          <cell r="F12" t="str">
            <v>Biaya Transportasi &amp; Konsumsi Relawan Lio Eude Dalam Rangka Kampanye Pasangan Calon Walikota &amp; Wakil Walikota Samarinda (Drs. H. Achmad Amins, MM. &amp; H. Syaharie Ja'ang, SH. M.Si.) Periode 2005 - 2010. Gor Segiri Tanggal 4 September 2005.</v>
          </cell>
          <cell r="H12" t="str">
            <v># Delapan Ratus Ribu Rupiah #</v>
          </cell>
          <cell r="I12" t="str">
            <v>Lorensius</v>
          </cell>
          <cell r="K12">
            <v>800000</v>
          </cell>
        </row>
        <row r="13">
          <cell r="B13">
            <v>2</v>
          </cell>
          <cell r="D13">
            <v>38598</v>
          </cell>
          <cell r="F13" t="str">
            <v>Biaya Transportasi &amp; Konsumsi Relawan Gang Tanjung Dalam Rangka Kampanye Pasangan Calon Walikota &amp; Wakil Walikota Samarinda (Drs. H. Achmad Amins, MM. &amp; H. Syaharie Ja'ang, SH. M.Si.) Periode 2005 - 2010. Gor Segiri Tanggal 4 September 2005.</v>
          </cell>
          <cell r="H13" t="str">
            <v># Delapan Ratus Ribu Rupiah #</v>
          </cell>
          <cell r="I13" t="str">
            <v>Edy Hatmoko</v>
          </cell>
          <cell r="K13">
            <v>800000</v>
          </cell>
        </row>
        <row r="14">
          <cell r="B14">
            <v>3</v>
          </cell>
          <cell r="D14">
            <v>38598</v>
          </cell>
          <cell r="F14" t="str">
            <v>Biaya Transportasi &amp; Konsumsi Relawan PPS Dalam Rangka Kampanye Pasangan Calon Walikota &amp; Wakil Walikota Samarinda (Drs. H. Achmad Amins, MM. &amp; H. Syaharie Ja'ang, SH. M.Si.) Periode 2005 - 2010. Gor Segiri Tanggal 4 September 2005.</v>
          </cell>
          <cell r="H14" t="str">
            <v># Dua Juta Rupiah #</v>
          </cell>
          <cell r="I14" t="str">
            <v>Andi Agus</v>
          </cell>
          <cell r="K14">
            <v>2000000</v>
          </cell>
        </row>
        <row r="15">
          <cell r="B15">
            <v>4</v>
          </cell>
          <cell r="D15">
            <v>38598</v>
          </cell>
          <cell r="F15" t="str">
            <v>Biaya Transportasi &amp; Konsumsi Relawan Remaja Dalam Rangka Kampanye Pasangan Calon Walikota &amp; Wakil Walikota Samarinda (Drs. H. Achmad Amins, MM. &amp; H. Syaharie Ja'ang, SH. M.Si.) Periode 2005 - 2010. Gor Segiri Tanggal 4 September 2005.</v>
          </cell>
          <cell r="H15" t="str">
            <v># Empat Juta Rupiah #</v>
          </cell>
          <cell r="I15" t="str">
            <v>Ardiansyah</v>
          </cell>
          <cell r="K15">
            <v>4000000</v>
          </cell>
        </row>
        <row r="16">
          <cell r="B16">
            <v>5</v>
          </cell>
          <cell r="D16">
            <v>38598</v>
          </cell>
          <cell r="F16" t="str">
            <v>Biaya Transportasi &amp; Konsumsi Relawan IKKD Dalam Rangka Kampanye Pasangan Calon Walikota &amp; Wakil Walikota Samarinda (Drs. H. Achmad Amins, MM. &amp; H. Syaharie Ja'ang, SH. M.Si.) Periode 2005 - 2010. Gor Segiri Tanggal 4 September 2005.</v>
          </cell>
          <cell r="H16" t="str">
            <v># Dua Juta Rupiah #</v>
          </cell>
          <cell r="I16" t="str">
            <v>Darsipah</v>
          </cell>
          <cell r="K16">
            <v>2000000</v>
          </cell>
        </row>
        <row r="17">
          <cell r="B17">
            <v>6</v>
          </cell>
          <cell r="D17">
            <v>38598</v>
          </cell>
          <cell r="F17" t="str">
            <v>Biaya Transportasi &amp; Konsumsi Relawan Buton Dalam Rangka Kampanye Pasangan Calon Walikota &amp; Wakil Walikota Samarinda (Drs. H. Achmad Amins, MM. &amp; H. Syaharie Ja'ang, SH. M.Si.) Periode 2005 - 2010. Gor Segiri Tanggal 4 September 2005.</v>
          </cell>
          <cell r="H17" t="str">
            <v># Dua Juta Rupiah #</v>
          </cell>
          <cell r="I17" t="str">
            <v>Fikri</v>
          </cell>
          <cell r="K17">
            <v>2000000</v>
          </cell>
        </row>
        <row r="18">
          <cell r="B18">
            <v>7</v>
          </cell>
          <cell r="D18">
            <v>38598</v>
          </cell>
          <cell r="F18" t="str">
            <v>Biaya Transportasi &amp; Konsumsi Relawan Madura Dalam Rangka Kampanye Pasangan Calon Walikota &amp; Wakil Walikota Samarinda (Drs. H. Achmad Amins, MM. &amp; H. Syaharie Ja'ang, SH. M.Si.) Periode 2005 - 2010. Gor Segiri Tanggal 4 September 2005.</v>
          </cell>
          <cell r="H18" t="str">
            <v># Dua Juta Rupiah #</v>
          </cell>
          <cell r="I18" t="str">
            <v>Heri</v>
          </cell>
          <cell r="K18">
            <v>2000000</v>
          </cell>
        </row>
        <row r="19">
          <cell r="B19">
            <v>8</v>
          </cell>
          <cell r="D19">
            <v>38598</v>
          </cell>
          <cell r="F19" t="str">
            <v>Biaya Transportasi &amp; Konsumsi Relawan Buruh Dalam Rangka Kampanye Pasangan Calon Walikota &amp; Wakil Walikota Samarinda (Drs. H. Achmad Amins, MM. &amp; H. Syaharie Ja'ang, SH. M.Si.) Periode 2005 - 2010. Gor Segiri Tanggal 4 September 2005.</v>
          </cell>
          <cell r="H19" t="str">
            <v># Dua Juta Rupiah #</v>
          </cell>
          <cell r="I19" t="str">
            <v>Supardi</v>
          </cell>
          <cell r="K19">
            <v>2000000</v>
          </cell>
        </row>
        <row r="20">
          <cell r="B20">
            <v>9</v>
          </cell>
          <cell r="D20">
            <v>38598</v>
          </cell>
          <cell r="F20" t="str">
            <v>Biaya Transportasi &amp; Konsumsi Relawan PARAS Dalam Rangka Kampanye Pasangan Calon Walikota &amp; Wakil Walikota Samarinda (Drs. H. Achmad Amins, MM. &amp; H. Syaharie Ja'ang, SH. M.Si.) Periode 2005 - 2010. Gor Segiri Tanggal 4 September 2005.</v>
          </cell>
          <cell r="H20" t="str">
            <v># Dua Juta Rupiah #</v>
          </cell>
          <cell r="I20" t="str">
            <v>Mansah</v>
          </cell>
          <cell r="K20">
            <v>2000000</v>
          </cell>
        </row>
        <row r="21">
          <cell r="B21">
            <v>10</v>
          </cell>
          <cell r="D21">
            <v>38598</v>
          </cell>
          <cell r="F21" t="str">
            <v>Biaya Transportasi &amp; Konsumsi Relawan Remaja Dalam Rangka Kampanye Pasangan Calon Walikota &amp; Wakil Walikota Samarinda (Drs. H. Achmad Amins, MM. &amp; H. Syaharie Ja'ang, SH. M.Si.) Periode 2005 - 2010. Lapangan Bola Makroman Tanggal 5 September 2005.</v>
          </cell>
          <cell r="H21" t="str">
            <v># Empat Juta Rupiah #</v>
          </cell>
          <cell r="I21" t="str">
            <v>Ardiansyah</v>
          </cell>
          <cell r="K21">
            <v>4000000</v>
          </cell>
        </row>
        <row r="22">
          <cell r="B22">
            <v>11</v>
          </cell>
          <cell r="D22">
            <v>38598</v>
          </cell>
          <cell r="F22" t="str">
            <v>Biaya Transportasi &amp; Konsumsi Relawan IKKD Dalam Rangka Kampanye Pasangan Calon Walikota &amp; Wakil Walikota Samarinda (Drs. H. Achmad Amins, MM. &amp; H. Syaharie Ja'ang, SH. M.Si.) Periode 2005 - 2010. Lapangan Bola Makroman Tanggal 5 September 2005.</v>
          </cell>
          <cell r="H22" t="str">
            <v># Dua Juta Rupiah #</v>
          </cell>
          <cell r="I22" t="str">
            <v>Darsipah</v>
          </cell>
          <cell r="K22">
            <v>2000000</v>
          </cell>
        </row>
        <row r="23">
          <cell r="B23">
            <v>12</v>
          </cell>
          <cell r="D23">
            <v>38598</v>
          </cell>
          <cell r="F23" t="str">
            <v>Biaya Transportasi &amp; Konsumsi Relawan Buton Dalam Rangka Kampanye Pasangan Calon Walikota &amp; Wakil Walikota Samarinda (Drs. H. Achmad Amins, MM. &amp; H. Syaharie Ja'ang, SH. M.Si.) Periode 2005 - 2010. Lapangan Bola Makroman Tanggal 5 September 2005.</v>
          </cell>
          <cell r="H23" t="str">
            <v># Dua Juta Rupiah #</v>
          </cell>
          <cell r="I23" t="str">
            <v>Fikri</v>
          </cell>
          <cell r="K23">
            <v>2000000</v>
          </cell>
        </row>
        <row r="24">
          <cell r="B24">
            <v>13</v>
          </cell>
          <cell r="D24">
            <v>38598</v>
          </cell>
          <cell r="F24" t="str">
            <v>Biaya Transportasi &amp; Konsumsi Relawan Buruh Dalam Rangka Kampanye Pasangan Calon Walikota &amp; Wakil Walikota Samarinda (Drs. H. Achmad Amins, MM. &amp; H. Syaharie Ja'ang, SH. M.Si.) Periode 2005 - 2010. Lapangan Bola Makroman Tanggal 5 September 2005.</v>
          </cell>
          <cell r="H24" t="str">
            <v># Dua Juta Rupiah #</v>
          </cell>
          <cell r="I24" t="str">
            <v>Supardi</v>
          </cell>
          <cell r="K24">
            <v>2000000</v>
          </cell>
        </row>
        <row r="25">
          <cell r="B25">
            <v>14</v>
          </cell>
          <cell r="D25">
            <v>38598</v>
          </cell>
          <cell r="F25" t="str">
            <v>Biaya Transportasi &amp; Konsumsi Relawan Karang Taruna Dalam Rangka Kampanye Pasangan Calon Walikota &amp; Wakil Walikota Samarinda (Drs. H. Achmad Amins, MM. &amp; H. Syaharie Ja'ang, SH. M.Si.) Periode 2005 - 2010. Lapangan Bola Makroman Tanggal 5 September 2005.</v>
          </cell>
          <cell r="H25" t="str">
            <v># Dua Juta Rupiah #</v>
          </cell>
          <cell r="I25" t="str">
            <v>Ediansyah</v>
          </cell>
          <cell r="K25">
            <v>2000000</v>
          </cell>
        </row>
        <row r="26">
          <cell r="B26">
            <v>15</v>
          </cell>
          <cell r="D26">
            <v>38598</v>
          </cell>
          <cell r="F26" t="str">
            <v>Biaya Transportasi &amp; Konsumsi Relawan Petani Dalam Rangka Kampanye Pasangan Calon Walikota &amp; Wakil Walikota Samarinda (Drs. H. Achmad Amins, MM. &amp; H. Syaharie Ja'ang, SH. M.Si.) Periode 2005 - 2010. Lapangan Bola Makroman Tanggal 5 September 2005.</v>
          </cell>
          <cell r="H26" t="str">
            <v># Dua Juta Rupiah #</v>
          </cell>
          <cell r="I26" t="str">
            <v>A. Azhari</v>
          </cell>
          <cell r="K26">
            <v>2000000</v>
          </cell>
        </row>
        <row r="27">
          <cell r="B27">
            <v>16</v>
          </cell>
          <cell r="D27">
            <v>38598</v>
          </cell>
          <cell r="F27" t="str">
            <v>Biaya Transportasi &amp; Konsumsi Relawan 56 Dalam Rangka Kampanye Pasangan Calon Walikota &amp; Wakil Walikota Samarinda (Drs. H. Achmad Amins, MM. &amp; H. Syaharie Ja'ang, SH. M.Si.) Periode 2005 - 2010. Lapangan Bola Makroman Tanggal 5 September 2005.</v>
          </cell>
          <cell r="H27" t="str">
            <v># Empat Juta Rupiah #</v>
          </cell>
          <cell r="I27" t="str">
            <v>Wahyu</v>
          </cell>
          <cell r="K27">
            <v>4000000</v>
          </cell>
        </row>
        <row r="28">
          <cell r="B28">
            <v>17</v>
          </cell>
          <cell r="D28">
            <v>38598</v>
          </cell>
          <cell r="F28" t="str">
            <v>Biaya Transportasi &amp; Konsumsi Relawan Gama Dalam Rangka Kampanye Pasangan Calon Walikota &amp; Wakil Walikota Samarinda (Drs. H. Achmad Amins, MM. &amp; H. Syaharie Ja'ang, SH. M.Si.) Periode 2005 - 2010. Lapangan Bola Makroman Tanggal 5 September 2005.</v>
          </cell>
          <cell r="H28" t="str">
            <v># Dua Juta Rupiah #</v>
          </cell>
          <cell r="I28" t="str">
            <v>H. Hermansyah</v>
          </cell>
          <cell r="K28">
            <v>2000000</v>
          </cell>
        </row>
        <row r="29">
          <cell r="B29">
            <v>18</v>
          </cell>
          <cell r="D29">
            <v>38598</v>
          </cell>
          <cell r="F29" t="str">
            <v>Biaya Transportasi &amp; Konsumsi Relawan Ojek Dalam Rangka Kampanye Pasangan Calon Walikota &amp; Wakil Walikota Samarinda (Drs. H. Achmad Amins, MM. &amp; H. Syaharie Ja'ang, SH. M.Si.) Periode 2005 - 2010. Lapangan Bola Makroman Tanggal 5 September 2005.</v>
          </cell>
          <cell r="H29" t="str">
            <v># Dua Juta Rupiah #</v>
          </cell>
          <cell r="I29" t="str">
            <v>M. Hatta</v>
          </cell>
          <cell r="K29">
            <v>2000000</v>
          </cell>
        </row>
        <row r="30">
          <cell r="B30">
            <v>19</v>
          </cell>
          <cell r="D30">
            <v>38598</v>
          </cell>
          <cell r="F30" t="str">
            <v>Biaya Transportasi &amp; Konsumsi Relawan Taksi Dalam Rangka Kampanye Pasangan Calon Walikota &amp; Wakil Walikota Samarinda (Drs. H. Achmad Amins, MM. &amp; H. Syaharie Ja'ang, SH. M.Si.) Periode 2005 - 2010. Lapangan Bola Makroman Tanggal 5 September 2005.</v>
          </cell>
          <cell r="H30" t="str">
            <v># Satu Juta Rupiah #</v>
          </cell>
          <cell r="I30" t="str">
            <v>Sulaiman</v>
          </cell>
          <cell r="K30">
            <v>1000000</v>
          </cell>
        </row>
        <row r="31">
          <cell r="B31">
            <v>20</v>
          </cell>
          <cell r="D31">
            <v>38598</v>
          </cell>
          <cell r="F31" t="str">
            <v>Biaya Transportasi &amp; Konsumsi Lintas Partai Pendukung (PPP) Dalam Rangka Kampanye Pasangan Calon Walikota &amp; Wakil Walikota Samarinda (Drs. H. Achmad Amins, MM. &amp; H. Syaharie Ja'ang, SH. M.Si.) Periode 2005 - 2010. Lapangan Bola Makroman Tanggal 5 Septembe</v>
          </cell>
          <cell r="H31" t="str">
            <v># Empat Belas Juta Rupiah #</v>
          </cell>
          <cell r="I31" t="str">
            <v>H. Didik Sugiarto</v>
          </cell>
          <cell r="K31">
            <v>14000000</v>
          </cell>
        </row>
        <row r="32">
          <cell r="B32">
            <v>21</v>
          </cell>
          <cell r="D32">
            <v>38598</v>
          </cell>
          <cell r="F32" t="str">
            <v>Biaya Transportasi &amp; Konsumsi Lintas Partai Pendukung (PAN) Dalam Rangka Kampanye Pasangan Calon Walikota &amp; Wakil Walikota Samarinda (Drs. H. Achmad Amins, MM. &amp; H. Syaharie Ja'ang, SH. M.Si.) Periode 2005 - 2010. Lapangan Bola Makroman Tanggal 5 Septembe</v>
          </cell>
          <cell r="H32" t="str">
            <v># Empat Belas Juta Rupiah #</v>
          </cell>
          <cell r="I32" t="str">
            <v>H. Hadi Hartono</v>
          </cell>
          <cell r="K32">
            <v>14000000</v>
          </cell>
        </row>
        <row r="33">
          <cell r="B33">
            <v>22</v>
          </cell>
          <cell r="D33">
            <v>38598</v>
          </cell>
          <cell r="F33" t="str">
            <v>Biaya Transportasi &amp; Konsumsi Lintas Partai Pendukung (Partai Partiot) Dalam Rangka Kampanye Pasangan Calon Walikota &amp; Wakil Walikota Samarinda (Drs. H. Achmad Amins, MM. &amp; H. Syaharie Ja'ang, SH. M.Si.) Periode 2005 - 2010. Lapangan Bola Makroman Tanggal</v>
          </cell>
          <cell r="H33" t="str">
            <v># Empat Belas Juta Rupiah #</v>
          </cell>
          <cell r="I33" t="str">
            <v>H. Mulyadi</v>
          </cell>
          <cell r="K33">
            <v>14000000</v>
          </cell>
        </row>
        <row r="34">
          <cell r="B34">
            <v>23</v>
          </cell>
          <cell r="D34">
            <v>38598</v>
          </cell>
          <cell r="F34" t="str">
            <v>Biaya Transportasi &amp; Konsumsi Lintas Partai Pendukung (PDK) Dalam Rangka Kampanye Pasangan Calon Walikota &amp; Wakil Walikota Samarinda (Drs. H. Achmad Amins, MM. &amp; H. Syaharie Ja'ang, SH. M.Si.) Periode 2005 - 2010. Lapangan Bola Makroman Tanggal 5 Septembe</v>
          </cell>
          <cell r="H34" t="str">
            <v># Sepuluh Juta Rupiah #</v>
          </cell>
          <cell r="I34" t="str">
            <v>HA. Jawad Siradjuddin</v>
          </cell>
          <cell r="K34">
            <v>10000000</v>
          </cell>
        </row>
        <row r="35">
          <cell r="B35">
            <v>24</v>
          </cell>
          <cell r="D35">
            <v>38598</v>
          </cell>
          <cell r="F35" t="str">
            <v>Biaya Transportasi &amp; Konsumsi Lintas Partai Pendukung (Partai Pelopor) Dalam Rangka Kampanye Pasangan Calon Walikota &amp; Wakil Walikota Samarinda (Drs. H. Achmad Amins, MM. &amp; H. Syaharie Ja'ang, SH. M.Si.) Periode 2005 - 2010. Lapangan Bola Makroman Tanggal</v>
          </cell>
          <cell r="H35" t="str">
            <v># Enam Juta Rupiah #</v>
          </cell>
          <cell r="I35" t="str">
            <v>Bambang S.</v>
          </cell>
          <cell r="K35">
            <v>6000000</v>
          </cell>
        </row>
        <row r="36">
          <cell r="B36">
            <v>25</v>
          </cell>
          <cell r="D36">
            <v>38598</v>
          </cell>
          <cell r="F36" t="str">
            <v>Biaya Transportasi &amp; Konsumsi Lintas Partai Pendukung (PKB) Dalam Rangka Kampanye Pasangan Calon Walikota &amp; Wakil Walikota Samarinda (Drs. H. Achmad Amins, MM. &amp; H. Syaharie Ja'ang, SH. M.Si.) Periode 2005 - 2010. Lapangan Bola Makroman Tanggal 5 Septembe</v>
          </cell>
          <cell r="H36" t="str">
            <v># Delapan Juta Rupiah #</v>
          </cell>
          <cell r="I36" t="str">
            <v>HM. Asyari Hasan</v>
          </cell>
          <cell r="K36">
            <v>8000000</v>
          </cell>
        </row>
        <row r="37">
          <cell r="B37">
            <v>26</v>
          </cell>
          <cell r="D37">
            <v>38598</v>
          </cell>
          <cell r="F37" t="str">
            <v>Biaya Transportasi &amp; Konsumsi Lintas Partai Pendukung (PKPI) Dalam Rangka Kampanye Pasangan Calon Walikota &amp; Wakil Walikota Samarinda (Drs. H. Achmad Amins, MM. &amp; H. Syaharie Ja'ang, SH. M.Si.) Periode 2005 - 2010. Lapangan Bola Makroman Tanggal 5 Septemb</v>
          </cell>
          <cell r="H37" t="str">
            <v># Enam Juta Rupiah #</v>
          </cell>
          <cell r="I37" t="str">
            <v>Andi Mahmud</v>
          </cell>
          <cell r="K37">
            <v>6000000</v>
          </cell>
        </row>
        <row r="38">
          <cell r="B38">
            <v>27</v>
          </cell>
          <cell r="D38">
            <v>38598</v>
          </cell>
          <cell r="F38" t="str">
            <v>Biaya Transportasi &amp; Konsumsi Lintas Partai Pendukung (PBSD) Dalam Rangka Kampanye Pasangan Calon Walikota &amp; Wakil Walikota Samarinda (Drs. H. Achmad Amins, MM. &amp; H. Syaharie Ja'ang, SH. M.Si.) Periode 2005 - 2010. Lapangan Bola Makroman Tanggal 5 Septemb</v>
          </cell>
          <cell r="H38" t="str">
            <v># Enam Juta Rupiah #</v>
          </cell>
          <cell r="I38" t="str">
            <v>H. Muhammad Hasbi Ibrohim, SH</v>
          </cell>
          <cell r="K38">
            <v>6000000</v>
          </cell>
        </row>
        <row r="39">
          <cell r="B39">
            <v>28</v>
          </cell>
          <cell r="D39">
            <v>38598</v>
          </cell>
          <cell r="F39" t="str">
            <v>Biaya Transportasi &amp; Konsumsi Lintas Partai Pendukung (PIB) Dalam Rangka Kampanye Pasangan Calon Walikota &amp; Wakil Walikota Samarinda (Drs. H. Achmad Amins, MM. &amp; H. Syaharie Ja'ang, SH. M.Si.) Periode 2005 - 2010. Lapangan Bola Makroman Tanggal 5 Septembe</v>
          </cell>
          <cell r="H39" t="str">
            <v># Enam Juta Rupiah #</v>
          </cell>
          <cell r="I39" t="str">
            <v>Effendy</v>
          </cell>
          <cell r="K39">
            <v>6000000</v>
          </cell>
        </row>
        <row r="40">
          <cell r="B40">
            <v>29</v>
          </cell>
          <cell r="D40">
            <v>38598</v>
          </cell>
          <cell r="F40" t="str">
            <v>Biaya Transportasi &amp; Konsumsi Lintas Partai Pendukung (PPP) Dalam Rangka Kampanye Pasangan Calon Walikota &amp; Wakil Walikota Samarinda (Drs. H. Achmad Amins, MM. &amp; H. Syaharie Ja'ang, SH. M.Si.) Periode 2005 - 2010. Gor Segiri Tanggal 4 September 2005.</v>
          </cell>
          <cell r="H40" t="str">
            <v># Empat Belas Juta Rupiah #</v>
          </cell>
          <cell r="I40" t="str">
            <v>H. Didik Sugiarto</v>
          </cell>
          <cell r="K40">
            <v>14000000</v>
          </cell>
        </row>
        <row r="41">
          <cell r="B41">
            <v>30</v>
          </cell>
          <cell r="D41">
            <v>38598</v>
          </cell>
          <cell r="F41" t="str">
            <v>Biaya Transportasi &amp; Konsumsi Lintas Partai Pendukung (PAN) Dalam Rangka Kampanye Pasangan Calon Walikota &amp; Wakil Walikota Samarinda (Drs. H. Achmad Amins, MM. &amp; H. Syaharie Ja'ang, SH. M.Si.) Periode 2005 - 2010. Gor Segiri Tanggal 4 September 2005.</v>
          </cell>
          <cell r="H41" t="str">
            <v># Empat Belas Juta Rupiah #</v>
          </cell>
          <cell r="I41" t="str">
            <v>H. Hadi Hartono</v>
          </cell>
          <cell r="K41">
            <v>14000000</v>
          </cell>
        </row>
        <row r="42">
          <cell r="B42">
            <v>31</v>
          </cell>
          <cell r="D42">
            <v>38598</v>
          </cell>
          <cell r="F42" t="str">
            <v>Biaya Transportasi &amp; Konsumsi Lintas Partai Pendukung (Partai Partiot) Dalam Rangka Kampanye Pasangan Calon Walikota &amp; Wakil Walikota Samarinda (Drs. H. Achmad Amins, MM. &amp; H. Syaharie Ja'ang, SH. M.Si.) Periode 2005 - 2010. Gor Segiri Tanggal 4 September</v>
          </cell>
          <cell r="H42" t="str">
            <v># Empat Belas Juta Rupiah #</v>
          </cell>
          <cell r="I42" t="str">
            <v>H. Mulyadi</v>
          </cell>
          <cell r="K42">
            <v>14000000</v>
          </cell>
        </row>
        <row r="43">
          <cell r="B43">
            <v>32</v>
          </cell>
          <cell r="D43">
            <v>38598</v>
          </cell>
          <cell r="F43" t="str">
            <v>Biaya Transportasi &amp; Konsumsi Lintas Partai Pendukung (PDK) Dalam Rangka Kampanye Pasangan Calon Walikota &amp; Wakil Walikota Samarinda (Drs. H. Achmad Amins, MM. &amp; H. Syaharie Ja'ang, SH. M.Si.) Periode 2005 - 2010. Gor Segiri Tanggal 4 September 2005.</v>
          </cell>
          <cell r="H43" t="str">
            <v># Sepuluh Juta Rupiah #</v>
          </cell>
          <cell r="I43" t="str">
            <v>HA. Jawad Siradjuddin</v>
          </cell>
          <cell r="K43">
            <v>10000000</v>
          </cell>
        </row>
        <row r="44">
          <cell r="B44">
            <v>33</v>
          </cell>
          <cell r="D44">
            <v>38598</v>
          </cell>
          <cell r="F44" t="str">
            <v>Biaya Transportasi &amp; Konsumsi Lintas Partai Pendukung (Partai Pelopor) Dalam Rangka Kampanye Pasangan Calon Walikota &amp; Wakil Walikota Samarinda (Drs. H. Achmad Amins, MM. &amp; H. Syaharie Ja'ang, SH. M.Si.) Periode 2005 - 2010. Gor Segiri Tanggal 4 September</v>
          </cell>
          <cell r="H44" t="str">
            <v># Enam Juta Rupiah #</v>
          </cell>
          <cell r="I44" t="str">
            <v>Bambang S.</v>
          </cell>
          <cell r="K44">
            <v>6000000</v>
          </cell>
        </row>
        <row r="45">
          <cell r="B45">
            <v>34</v>
          </cell>
          <cell r="D45">
            <v>38598</v>
          </cell>
          <cell r="F45" t="str">
            <v>Biaya Transportasi &amp; Konsumsi Lintas Partai Pendukung (PKB) Dalam Rangka Kampanye Pasangan Calon Walikota &amp; Wakil Walikota Samarinda (Drs. H. Achmad Amins, MM. &amp; H. Syaharie Ja'ang, SH. M.Si.) Periode 2005 - 2010. Gor Segiri Tanggal 4 September 2005.</v>
          </cell>
          <cell r="H45" t="str">
            <v># Delapan Juta Rupiah #</v>
          </cell>
          <cell r="I45" t="str">
            <v>HM. Asyari Hasan</v>
          </cell>
          <cell r="K45">
            <v>8000000</v>
          </cell>
        </row>
        <row r="46">
          <cell r="B46">
            <v>35</v>
          </cell>
          <cell r="D46">
            <v>38598</v>
          </cell>
          <cell r="F46" t="str">
            <v>Biaya Transportasi &amp; Konsumsi Lintas Partai Pendukung (PKPI) Dalam Rangka Kampanye Pasangan Calon Walikota &amp; Wakil Walikota Samarinda (Drs. H. Achmad Amins, MM. &amp; H. Syaharie Ja'ang, SH. M.Si.) Periode 2005 - 2010. Gor Segiri Tanggal 4 September 2005.</v>
          </cell>
          <cell r="H46" t="str">
            <v># Enam Juta Rupiah #</v>
          </cell>
          <cell r="I46" t="str">
            <v>Andi Mahmud</v>
          </cell>
          <cell r="K46">
            <v>6000000</v>
          </cell>
        </row>
        <row r="47">
          <cell r="B47">
            <v>36</v>
          </cell>
          <cell r="D47">
            <v>38598</v>
          </cell>
          <cell r="F47" t="str">
            <v>Biaya Transportasi &amp; Konsumsi Lintas Partai Pendukung (PBSD) Dalam Rangka Kampanye Pasangan Calon Walikota &amp; Wakil Walikota Samarinda (Drs. H. Achmad Amins, MM. &amp; H. Syaharie Ja'ang, SH. M.Si.) Periode 2005 - 2010. Gor Segiri Tanggal 4 September 2005.</v>
          </cell>
          <cell r="H47" t="str">
            <v># Enam Juta Rupiah #</v>
          </cell>
          <cell r="I47" t="str">
            <v>H. Muhammad Hasbi Ibrohim, SH</v>
          </cell>
          <cell r="K47">
            <v>6000000</v>
          </cell>
        </row>
        <row r="48">
          <cell r="B48">
            <v>37</v>
          </cell>
          <cell r="D48">
            <v>38598</v>
          </cell>
          <cell r="F48" t="str">
            <v>Biaya Transportasi &amp; Konsumsi Lintas Partai Pendukung (PIB) Dalam Rangka Kampanye Pasangan Calon Walikota &amp; Wakil Walikota Samarinda (Drs. H. Achmad Amins, MM. &amp; H. Syaharie Ja'ang, SH. M.Si.) Periode 2005 - 2010. Gor Segiri Tanggal 4 September 2005.</v>
          </cell>
          <cell r="H48" t="str">
            <v># Enam Juta Rupiah #</v>
          </cell>
          <cell r="I48" t="str">
            <v>Effendy</v>
          </cell>
          <cell r="K48">
            <v>6000000</v>
          </cell>
        </row>
        <row r="49">
          <cell r="B49">
            <v>38</v>
          </cell>
          <cell r="D49">
            <v>38598</v>
          </cell>
          <cell r="F49" t="str">
            <v>Biaya Transportasi &amp; Konsumsi Ormas Pendukung (PPM) Dalam Rangka Kampanye Pasangan Calon Walikota &amp; Wakil Walikota Samarinda (Drs. H. Achmad Amins, MM. &amp; H. Syaharie Ja'ang, SH. M.Si.) Periode 2005 - 2010. Lapangan Bola Makroman Tanggal 5 September 2005</v>
          </cell>
          <cell r="H49" t="str">
            <v># Empat Juta Rupiah #</v>
          </cell>
          <cell r="I49" t="str">
            <v>Rianto Rais</v>
          </cell>
          <cell r="K49">
            <v>2000000</v>
          </cell>
        </row>
        <row r="50">
          <cell r="B50">
            <v>39</v>
          </cell>
          <cell r="D50">
            <v>38598</v>
          </cell>
          <cell r="F50" t="str">
            <v>Biaya Transportasi &amp; Konsumsi Ormas Pendukung (PP) Dalam Rangka Kampanye Pasangan Calon Walikota &amp; Wakil Walikota Samarinda (Drs. H. Achmad Amins, MM. &amp; H. Syaharie Ja'ang, SH. M.Si.) Periode 2005 - 2010. Lapangan Bola Makroman Tanggal 5 September 2005</v>
          </cell>
          <cell r="H50" t="str">
            <v># Empat Juta Rupiah #</v>
          </cell>
          <cell r="I50" t="str">
            <v>Simin</v>
          </cell>
          <cell r="K50">
            <v>4000000</v>
          </cell>
        </row>
        <row r="51">
          <cell r="B51">
            <v>40</v>
          </cell>
          <cell r="D51">
            <v>38598</v>
          </cell>
          <cell r="F51" t="str">
            <v>Biaya Transportasi &amp; Konsumsi Ormas Pendukung (AMPG) Dalam Rangka Kampanye Pasangan Calon Walikota &amp; Wakil Walikota Samarinda (Drs. H. Achmad Amins, MM. &amp; H. Syaharie Ja'ang, SH. M.Si.) Periode 2005 - 2010. Lapangan Bola Makroman Tanggal 5 September 2005</v>
          </cell>
          <cell r="H51" t="str">
            <v># Empat Juta Rupiah #</v>
          </cell>
          <cell r="I51" t="str">
            <v>Munir</v>
          </cell>
          <cell r="K51">
            <v>4000000</v>
          </cell>
        </row>
        <row r="52">
          <cell r="B52">
            <v>41</v>
          </cell>
          <cell r="D52">
            <v>38598</v>
          </cell>
          <cell r="F52" t="str">
            <v>Biaya Transportasi &amp; Konsumsi Ormas Pendukung (AL-HIDAYAH) Dalam Rangka Kampanye Pasangan Calon Walikota &amp; Wakil Walikota Samarinda (Drs. H. Achmad Amins, MM. &amp; H. Syaharie Ja'ang, SH. M.Si.) Periode 2005 - 2010. Lapangan Bola Makroman Tanggal 5 September</v>
          </cell>
          <cell r="H52" t="str">
            <v># Dua Juta Rupiah #</v>
          </cell>
          <cell r="I52" t="str">
            <v>Ibu Supriani</v>
          </cell>
          <cell r="K52">
            <v>2000000</v>
          </cell>
        </row>
        <row r="53">
          <cell r="B53">
            <v>42</v>
          </cell>
          <cell r="D53">
            <v>38598</v>
          </cell>
          <cell r="F53" t="str">
            <v>Biaya Transportasi &amp; Konsumsi Ormas Pendukung (KPPG) Dalam Rangka Kampanye Pasangan Calon Walikota &amp; Wakil Walikota Samarinda (Drs. H. Achmad Amins, MM. &amp; H. Syaharie Ja'ang, SH. M.Si.) Periode 2005 - 2010. Lapangan Bola Makroman Tanggal 5 September 2005</v>
          </cell>
          <cell r="H53" t="str">
            <v># Dua Juta Rupiah #</v>
          </cell>
          <cell r="I53" t="str">
            <v>Ibu Lies</v>
          </cell>
          <cell r="K53">
            <v>3000000</v>
          </cell>
        </row>
        <row r="54">
          <cell r="B54">
            <v>43</v>
          </cell>
          <cell r="D54">
            <v>38598</v>
          </cell>
          <cell r="F54" t="str">
            <v>Biaya Transportasi &amp; Konsumsi Ormas Pendukung (HWK) Dalam Rangka Kampanye Pasangan Calon Walikota &amp; Wakil Walikota Samarinda (Drs. H. Achmad Amins, MM. &amp; H. Syaharie Ja'ang, SH. M.Si.) Periode 2005 - 2010. Lapangan Bola Makroman Tanggal 5 September 2005</v>
          </cell>
          <cell r="H54" t="str">
            <v># Tiga Juta Rupiah #</v>
          </cell>
          <cell r="I54" t="str">
            <v>Ibu Lies</v>
          </cell>
          <cell r="K54">
            <v>3000000</v>
          </cell>
        </row>
        <row r="55">
          <cell r="B55">
            <v>44</v>
          </cell>
          <cell r="D55" t="e">
            <v>#REF!</v>
          </cell>
          <cell r="F55" t="str">
            <v>Pembelian Inventaris Sektetariat Posko Pasangan Calon Walikota &amp; Wakil Walikota Samarinda (Drs. H. Achmad Amins, MM. &amp; H. Syaharie Ja'ang, SH. M.Si.) Periode 2005 - 2010.</v>
          </cell>
          <cell r="H55" t="str">
            <v># Empat Juta Empat Ratus Ribu Rupiah #</v>
          </cell>
          <cell r="I55" t="str">
            <v>Siti Fatimah</v>
          </cell>
          <cell r="K55">
            <v>4400000</v>
          </cell>
        </row>
        <row r="56">
          <cell r="B56">
            <v>45</v>
          </cell>
          <cell r="D56" t="e">
            <v>#REF!</v>
          </cell>
          <cell r="F56" t="e">
            <v>#REF!</v>
          </cell>
          <cell r="H56" t="e">
            <v>#REF!</v>
          </cell>
          <cell r="I56" t="e">
            <v>#REF!</v>
          </cell>
          <cell r="K56" t="e">
            <v>#REF!</v>
          </cell>
        </row>
        <row r="57">
          <cell r="B57">
            <v>46</v>
          </cell>
          <cell r="D57" t="e">
            <v>#REF!</v>
          </cell>
          <cell r="F57" t="e">
            <v>#REF!</v>
          </cell>
          <cell r="H57" t="e">
            <v>#REF!</v>
          </cell>
          <cell r="I57" t="e">
            <v>#REF!</v>
          </cell>
          <cell r="K57" t="e">
            <v>#REF!</v>
          </cell>
        </row>
        <row r="58">
          <cell r="B58">
            <v>47</v>
          </cell>
          <cell r="D58" t="e">
            <v>#REF!</v>
          </cell>
          <cell r="F58" t="e">
            <v>#REF!</v>
          </cell>
          <cell r="H58" t="e">
            <v>#REF!</v>
          </cell>
          <cell r="I58" t="e">
            <v>#REF!</v>
          </cell>
          <cell r="K58" t="e">
            <v>#REF!</v>
          </cell>
        </row>
        <row r="59">
          <cell r="B59">
            <v>48</v>
          </cell>
          <cell r="D59" t="e">
            <v>#REF!</v>
          </cell>
          <cell r="F59" t="e">
            <v>#REF!</v>
          </cell>
          <cell r="H59" t="e">
            <v>#REF!</v>
          </cell>
          <cell r="I59" t="e">
            <v>#REF!</v>
          </cell>
          <cell r="K59" t="e">
            <v>#REF!</v>
          </cell>
        </row>
        <row r="60">
          <cell r="B60">
            <v>49</v>
          </cell>
          <cell r="D60" t="e">
            <v>#REF!</v>
          </cell>
          <cell r="F60" t="e">
            <v>#REF!</v>
          </cell>
          <cell r="H60" t="e">
            <v>#REF!</v>
          </cell>
          <cell r="I60" t="e">
            <v>#REF!</v>
          </cell>
          <cell r="K60" t="e">
            <v>#REF!</v>
          </cell>
        </row>
        <row r="61">
          <cell r="B61">
            <v>50</v>
          </cell>
          <cell r="D61" t="e">
            <v>#REF!</v>
          </cell>
          <cell r="F61" t="e">
            <v>#REF!</v>
          </cell>
          <cell r="H61" t="e">
            <v>#REF!</v>
          </cell>
          <cell r="I61" t="e">
            <v>#REF!</v>
          </cell>
          <cell r="K61" t="e">
            <v>#REF!</v>
          </cell>
        </row>
        <row r="62">
          <cell r="B62">
            <v>51</v>
          </cell>
          <cell r="D62" t="e">
            <v>#REF!</v>
          </cell>
          <cell r="F62" t="e">
            <v>#REF!</v>
          </cell>
          <cell r="H62" t="e">
            <v>#REF!</v>
          </cell>
          <cell r="I62" t="e">
            <v>#REF!</v>
          </cell>
          <cell r="K62" t="e">
            <v>#REF!</v>
          </cell>
        </row>
        <row r="63">
          <cell r="B63">
            <v>52</v>
          </cell>
          <cell r="C63" t="e">
            <v>#REF!</v>
          </cell>
          <cell r="D63" t="e">
            <v>#REF!</v>
          </cell>
          <cell r="F63" t="e">
            <v>#REF!</v>
          </cell>
          <cell r="H63" t="e">
            <v>#REF!</v>
          </cell>
          <cell r="I63" t="e">
            <v>#REF!</v>
          </cell>
          <cell r="K63" t="e">
            <v>#REF!</v>
          </cell>
        </row>
        <row r="64">
          <cell r="B64">
            <v>53</v>
          </cell>
          <cell r="C64" t="e">
            <v>#REF!</v>
          </cell>
          <cell r="D64" t="e">
            <v>#REF!</v>
          </cell>
          <cell r="F64" t="e">
            <v>#REF!</v>
          </cell>
          <cell r="H64" t="e">
            <v>#REF!</v>
          </cell>
          <cell r="I64" t="e">
            <v>#REF!</v>
          </cell>
          <cell r="K64" t="e">
            <v>#REF!</v>
          </cell>
        </row>
        <row r="65">
          <cell r="B65">
            <v>54</v>
          </cell>
          <cell r="C65" t="e">
            <v>#REF!</v>
          </cell>
          <cell r="D65" t="e">
            <v>#REF!</v>
          </cell>
          <cell r="F65" t="e">
            <v>#REF!</v>
          </cell>
          <cell r="H65" t="e">
            <v>#REF!</v>
          </cell>
          <cell r="I65" t="e">
            <v>#REF!</v>
          </cell>
          <cell r="K65" t="e">
            <v>#REF!</v>
          </cell>
        </row>
        <row r="66">
          <cell r="B66">
            <v>55</v>
          </cell>
          <cell r="C66" t="e">
            <v>#REF!</v>
          </cell>
          <cell r="D66" t="e">
            <v>#REF!</v>
          </cell>
          <cell r="F66" t="e">
            <v>#REF!</v>
          </cell>
          <cell r="H66" t="e">
            <v>#REF!</v>
          </cell>
          <cell r="I66" t="e">
            <v>#REF!</v>
          </cell>
          <cell r="K66" t="e">
            <v>#REF!</v>
          </cell>
        </row>
        <row r="67">
          <cell r="B67">
            <v>56</v>
          </cell>
          <cell r="C67" t="e">
            <v>#REF!</v>
          </cell>
          <cell r="D67" t="e">
            <v>#REF!</v>
          </cell>
          <cell r="F67" t="e">
            <v>#REF!</v>
          </cell>
          <cell r="H67" t="e">
            <v>#REF!</v>
          </cell>
          <cell r="I67" t="e">
            <v>#REF!</v>
          </cell>
          <cell r="K67" t="e">
            <v>#REF!</v>
          </cell>
        </row>
        <row r="68">
          <cell r="B68">
            <v>57</v>
          </cell>
          <cell r="C68" t="e">
            <v>#REF!</v>
          </cell>
          <cell r="D68" t="e">
            <v>#REF!</v>
          </cell>
          <cell r="F68" t="e">
            <v>#REF!</v>
          </cell>
          <cell r="H68" t="e">
            <v>#REF!</v>
          </cell>
          <cell r="I68" t="e">
            <v>#REF!</v>
          </cell>
          <cell r="K68" t="e">
            <v>#REF!</v>
          </cell>
        </row>
        <row r="69">
          <cell r="B69">
            <v>58</v>
          </cell>
          <cell r="C69" t="e">
            <v>#REF!</v>
          </cell>
          <cell r="D69" t="e">
            <v>#REF!</v>
          </cell>
          <cell r="F69" t="e">
            <v>#REF!</v>
          </cell>
          <cell r="H69" t="e">
            <v>#REF!</v>
          </cell>
          <cell r="I69" t="e">
            <v>#REF!</v>
          </cell>
          <cell r="K69" t="e">
            <v>#REF!</v>
          </cell>
        </row>
        <row r="70">
          <cell r="B70">
            <v>59</v>
          </cell>
          <cell r="C70" t="e">
            <v>#REF!</v>
          </cell>
          <cell r="D70" t="e">
            <v>#REF!</v>
          </cell>
          <cell r="F70" t="e">
            <v>#REF!</v>
          </cell>
          <cell r="H70" t="e">
            <v>#REF!</v>
          </cell>
          <cell r="I70" t="e">
            <v>#REF!</v>
          </cell>
          <cell r="K70" t="e">
            <v>#REF!</v>
          </cell>
        </row>
        <row r="71">
          <cell r="B71">
            <v>60</v>
          </cell>
          <cell r="C71" t="e">
            <v>#REF!</v>
          </cell>
          <cell r="D71" t="e">
            <v>#REF!</v>
          </cell>
          <cell r="F71" t="e">
            <v>#REF!</v>
          </cell>
          <cell r="H71" t="e">
            <v>#REF!</v>
          </cell>
          <cell r="I71" t="e">
            <v>#REF!</v>
          </cell>
          <cell r="K71" t="e">
            <v>#REF!</v>
          </cell>
        </row>
        <row r="72">
          <cell r="B72">
            <v>61</v>
          </cell>
          <cell r="C72" t="e">
            <v>#REF!</v>
          </cell>
          <cell r="D72" t="e">
            <v>#REF!</v>
          </cell>
          <cell r="F72" t="e">
            <v>#REF!</v>
          </cell>
          <cell r="H72" t="e">
            <v>#REF!</v>
          </cell>
          <cell r="I72" t="e">
            <v>#REF!</v>
          </cell>
          <cell r="K72" t="e">
            <v>#REF!</v>
          </cell>
        </row>
        <row r="73">
          <cell r="B73">
            <v>62</v>
          </cell>
          <cell r="C73" t="e">
            <v>#REF!</v>
          </cell>
          <cell r="D73" t="e">
            <v>#REF!</v>
          </cell>
          <cell r="F73" t="e">
            <v>#REF!</v>
          </cell>
          <cell r="H73" t="e">
            <v>#REF!</v>
          </cell>
          <cell r="I73" t="e">
            <v>#REF!</v>
          </cell>
          <cell r="K73" t="e">
            <v>#REF!</v>
          </cell>
        </row>
        <row r="74">
          <cell r="B74">
            <v>63</v>
          </cell>
          <cell r="C74" t="e">
            <v>#REF!</v>
          </cell>
          <cell r="D74" t="e">
            <v>#REF!</v>
          </cell>
          <cell r="F74" t="e">
            <v>#REF!</v>
          </cell>
          <cell r="H74" t="e">
            <v>#REF!</v>
          </cell>
          <cell r="I74" t="e">
            <v>#REF!</v>
          </cell>
          <cell r="K74" t="e">
            <v>#REF!</v>
          </cell>
        </row>
        <row r="75">
          <cell r="B75">
            <v>64</v>
          </cell>
          <cell r="C75" t="e">
            <v>#REF!</v>
          </cell>
          <cell r="D75" t="e">
            <v>#REF!</v>
          </cell>
          <cell r="F75" t="e">
            <v>#REF!</v>
          </cell>
          <cell r="H75" t="e">
            <v>#REF!</v>
          </cell>
          <cell r="I75" t="e">
            <v>#REF!</v>
          </cell>
          <cell r="K75" t="e">
            <v>#REF!</v>
          </cell>
        </row>
        <row r="76">
          <cell r="B76">
            <v>65</v>
          </cell>
          <cell r="C76" t="e">
            <v>#REF!</v>
          </cell>
          <cell r="D76" t="e">
            <v>#REF!</v>
          </cell>
          <cell r="F76" t="e">
            <v>#REF!</v>
          </cell>
          <cell r="H76" t="e">
            <v>#REF!</v>
          </cell>
          <cell r="I76" t="e">
            <v>#REF!</v>
          </cell>
          <cell r="K76" t="e">
            <v>#REF!</v>
          </cell>
        </row>
        <row r="77">
          <cell r="B77">
            <v>66</v>
          </cell>
          <cell r="C77" t="e">
            <v>#REF!</v>
          </cell>
          <cell r="D77" t="e">
            <v>#REF!</v>
          </cell>
          <cell r="F77" t="e">
            <v>#REF!</v>
          </cell>
          <cell r="H77" t="e">
            <v>#REF!</v>
          </cell>
          <cell r="I77" t="e">
            <v>#REF!</v>
          </cell>
          <cell r="K77" t="e">
            <v>#REF!</v>
          </cell>
        </row>
        <row r="78">
          <cell r="B78">
            <v>67</v>
          </cell>
          <cell r="C78" t="e">
            <v>#REF!</v>
          </cell>
          <cell r="D78" t="e">
            <v>#REF!</v>
          </cell>
          <cell r="F78" t="e">
            <v>#REF!</v>
          </cell>
          <cell r="H78" t="e">
            <v>#REF!</v>
          </cell>
          <cell r="I78" t="e">
            <v>#REF!</v>
          </cell>
          <cell r="K78" t="e">
            <v>#REF!</v>
          </cell>
        </row>
        <row r="79">
          <cell r="B79">
            <v>68</v>
          </cell>
          <cell r="C79" t="e">
            <v>#REF!</v>
          </cell>
          <cell r="D79" t="e">
            <v>#REF!</v>
          </cell>
          <cell r="F79" t="e">
            <v>#REF!</v>
          </cell>
          <cell r="H79" t="e">
            <v>#REF!</v>
          </cell>
          <cell r="I79" t="e">
            <v>#REF!</v>
          </cell>
          <cell r="K79" t="e">
            <v>#REF!</v>
          </cell>
        </row>
        <row r="80">
          <cell r="B80">
            <v>69</v>
          </cell>
          <cell r="C80" t="e">
            <v>#REF!</v>
          </cell>
          <cell r="D80" t="e">
            <v>#REF!</v>
          </cell>
          <cell r="F80" t="e">
            <v>#REF!</v>
          </cell>
          <cell r="H80" t="e">
            <v>#REF!</v>
          </cell>
          <cell r="I80" t="e">
            <v>#REF!</v>
          </cell>
          <cell r="K80" t="e">
            <v>#REF!</v>
          </cell>
        </row>
        <row r="81">
          <cell r="B81">
            <v>70</v>
          </cell>
          <cell r="C81" t="e">
            <v>#REF!</v>
          </cell>
          <cell r="D81" t="e">
            <v>#REF!</v>
          </cell>
          <cell r="F81" t="e">
            <v>#REF!</v>
          </cell>
          <cell r="H81" t="e">
            <v>#REF!</v>
          </cell>
          <cell r="I81" t="e">
            <v>#REF!</v>
          </cell>
          <cell r="K81" t="e">
            <v>#REF!</v>
          </cell>
        </row>
        <row r="82">
          <cell r="B82">
            <v>71</v>
          </cell>
          <cell r="C82" t="e">
            <v>#REF!</v>
          </cell>
          <cell r="D82" t="e">
            <v>#REF!</v>
          </cell>
          <cell r="F82" t="e">
            <v>#REF!</v>
          </cell>
          <cell r="H82" t="e">
            <v>#REF!</v>
          </cell>
          <cell r="I82" t="e">
            <v>#REF!</v>
          </cell>
          <cell r="K82" t="e">
            <v>#REF!</v>
          </cell>
        </row>
        <row r="83">
          <cell r="B83">
            <v>72</v>
          </cell>
          <cell r="C83" t="e">
            <v>#REF!</v>
          </cell>
          <cell r="D83" t="e">
            <v>#REF!</v>
          </cell>
          <cell r="F83" t="e">
            <v>#REF!</v>
          </cell>
          <cell r="H83" t="e">
            <v>#REF!</v>
          </cell>
          <cell r="I83" t="e">
            <v>#REF!</v>
          </cell>
          <cell r="K83" t="e">
            <v>#REF!</v>
          </cell>
        </row>
        <row r="84">
          <cell r="B84">
            <v>73</v>
          </cell>
          <cell r="C84" t="e">
            <v>#REF!</v>
          </cell>
          <cell r="D84" t="e">
            <v>#REF!</v>
          </cell>
          <cell r="F84" t="e">
            <v>#REF!</v>
          </cell>
          <cell r="H84" t="e">
            <v>#REF!</v>
          </cell>
          <cell r="I84" t="e">
            <v>#REF!</v>
          </cell>
          <cell r="K84" t="e">
            <v>#REF!</v>
          </cell>
        </row>
        <row r="85">
          <cell r="B85">
            <v>74</v>
          </cell>
          <cell r="C85" t="e">
            <v>#REF!</v>
          </cell>
          <cell r="D85" t="e">
            <v>#REF!</v>
          </cell>
          <cell r="F85" t="e">
            <v>#REF!</v>
          </cell>
          <cell r="H85" t="e">
            <v>#REF!</v>
          </cell>
          <cell r="I85" t="e">
            <v>#REF!</v>
          </cell>
          <cell r="K85" t="e">
            <v>#REF!</v>
          </cell>
        </row>
        <row r="86">
          <cell r="B86">
            <v>75</v>
          </cell>
          <cell r="C86" t="e">
            <v>#REF!</v>
          </cell>
          <cell r="D86" t="e">
            <v>#REF!</v>
          </cell>
          <cell r="F86" t="e">
            <v>#REF!</v>
          </cell>
          <cell r="H86" t="e">
            <v>#REF!</v>
          </cell>
          <cell r="I86" t="e">
            <v>#REF!</v>
          </cell>
          <cell r="K86" t="e">
            <v>#REF!</v>
          </cell>
        </row>
        <row r="87">
          <cell r="B87">
            <v>76</v>
          </cell>
          <cell r="C87" t="e">
            <v>#REF!</v>
          </cell>
          <cell r="D87" t="e">
            <v>#REF!</v>
          </cell>
          <cell r="F87" t="e">
            <v>#REF!</v>
          </cell>
          <cell r="H87" t="e">
            <v>#REF!</v>
          </cell>
          <cell r="I87" t="e">
            <v>#REF!</v>
          </cell>
          <cell r="K87" t="e">
            <v>#REF!</v>
          </cell>
        </row>
        <row r="88">
          <cell r="B88">
            <v>77</v>
          </cell>
          <cell r="C88" t="e">
            <v>#REF!</v>
          </cell>
          <cell r="D88" t="e">
            <v>#REF!</v>
          </cell>
          <cell r="F88" t="e">
            <v>#REF!</v>
          </cell>
          <cell r="H88" t="e">
            <v>#REF!</v>
          </cell>
          <cell r="I88" t="e">
            <v>#REF!</v>
          </cell>
          <cell r="K88" t="e">
            <v>#REF!</v>
          </cell>
        </row>
        <row r="89">
          <cell r="B89">
            <v>78</v>
          </cell>
          <cell r="C89" t="e">
            <v>#REF!</v>
          </cell>
          <cell r="D89" t="e">
            <v>#REF!</v>
          </cell>
          <cell r="F89" t="e">
            <v>#REF!</v>
          </cell>
          <cell r="H89" t="e">
            <v>#REF!</v>
          </cell>
          <cell r="I89" t="e">
            <v>#REF!</v>
          </cell>
          <cell r="K89" t="e">
            <v>#REF!</v>
          </cell>
        </row>
        <row r="90">
          <cell r="B90">
            <v>79</v>
          </cell>
          <cell r="C90" t="e">
            <v>#REF!</v>
          </cell>
          <cell r="D90" t="e">
            <v>#REF!</v>
          </cell>
          <cell r="F90" t="e">
            <v>#REF!</v>
          </cell>
          <cell r="H90" t="e">
            <v>#REF!</v>
          </cell>
          <cell r="I90" t="e">
            <v>#REF!</v>
          </cell>
          <cell r="K90" t="e">
            <v>#REF!</v>
          </cell>
        </row>
        <row r="91">
          <cell r="B91">
            <v>80</v>
          </cell>
          <cell r="C91" t="e">
            <v>#REF!</v>
          </cell>
          <cell r="D91" t="e">
            <v>#REF!</v>
          </cell>
          <cell r="F91" t="e">
            <v>#REF!</v>
          </cell>
          <cell r="H91" t="e">
            <v>#REF!</v>
          </cell>
          <cell r="I91" t="e">
            <v>#REF!</v>
          </cell>
          <cell r="K91" t="e">
            <v>#REF!</v>
          </cell>
        </row>
        <row r="92">
          <cell r="B92">
            <v>81</v>
          </cell>
          <cell r="C92" t="e">
            <v>#REF!</v>
          </cell>
          <cell r="D92" t="e">
            <v>#REF!</v>
          </cell>
          <cell r="F92" t="e">
            <v>#REF!</v>
          </cell>
          <cell r="H92" t="e">
            <v>#REF!</v>
          </cell>
          <cell r="I92" t="e">
            <v>#REF!</v>
          </cell>
          <cell r="K92" t="e">
            <v>#REF!</v>
          </cell>
        </row>
        <row r="93">
          <cell r="B93">
            <v>82</v>
          </cell>
          <cell r="C93" t="e">
            <v>#REF!</v>
          </cell>
          <cell r="D93" t="e">
            <v>#REF!</v>
          </cell>
          <cell r="F93" t="e">
            <v>#REF!</v>
          </cell>
          <cell r="H93" t="e">
            <v>#REF!</v>
          </cell>
          <cell r="I93" t="e">
            <v>#REF!</v>
          </cell>
          <cell r="K93" t="e">
            <v>#REF!</v>
          </cell>
        </row>
        <row r="94">
          <cell r="B94">
            <v>83</v>
          </cell>
          <cell r="C94" t="e">
            <v>#REF!</v>
          </cell>
          <cell r="D94" t="e">
            <v>#REF!</v>
          </cell>
          <cell r="F94" t="e">
            <v>#REF!</v>
          </cell>
          <cell r="H94" t="e">
            <v>#REF!</v>
          </cell>
          <cell r="I94" t="e">
            <v>#REF!</v>
          </cell>
          <cell r="K94" t="e">
            <v>#REF!</v>
          </cell>
        </row>
        <row r="95">
          <cell r="B95">
            <v>84</v>
          </cell>
          <cell r="C95" t="e">
            <v>#REF!</v>
          </cell>
          <cell r="D95" t="e">
            <v>#REF!</v>
          </cell>
          <cell r="F95" t="e">
            <v>#REF!</v>
          </cell>
          <cell r="H95" t="e">
            <v>#REF!</v>
          </cell>
          <cell r="I95" t="e">
            <v>#REF!</v>
          </cell>
          <cell r="K95" t="e">
            <v>#REF!</v>
          </cell>
        </row>
        <row r="96">
          <cell r="B96">
            <v>85</v>
          </cell>
          <cell r="C96" t="e">
            <v>#REF!</v>
          </cell>
          <cell r="D96" t="e">
            <v>#REF!</v>
          </cell>
          <cell r="F96" t="e">
            <v>#REF!</v>
          </cell>
          <cell r="H96" t="e">
            <v>#REF!</v>
          </cell>
          <cell r="I96" t="e">
            <v>#REF!</v>
          </cell>
          <cell r="K96" t="e">
            <v>#REF!</v>
          </cell>
        </row>
        <row r="97">
          <cell r="B97">
            <v>86</v>
          </cell>
          <cell r="C97" t="e">
            <v>#REF!</v>
          </cell>
          <cell r="D97" t="e">
            <v>#REF!</v>
          </cell>
          <cell r="F97" t="e">
            <v>#REF!</v>
          </cell>
          <cell r="H97" t="e">
            <v>#REF!</v>
          </cell>
          <cell r="I97" t="e">
            <v>#REF!</v>
          </cell>
          <cell r="K97" t="e">
            <v>#REF!</v>
          </cell>
        </row>
        <row r="98">
          <cell r="B98">
            <v>87</v>
          </cell>
          <cell r="C98" t="e">
            <v>#REF!</v>
          </cell>
          <cell r="D98" t="e">
            <v>#REF!</v>
          </cell>
          <cell r="F98" t="e">
            <v>#REF!</v>
          </cell>
          <cell r="H98" t="e">
            <v>#REF!</v>
          </cell>
          <cell r="I98" t="e">
            <v>#REF!</v>
          </cell>
          <cell r="K98" t="e">
            <v>#REF!</v>
          </cell>
        </row>
        <row r="99">
          <cell r="B99">
            <v>88</v>
          </cell>
          <cell r="C99" t="e">
            <v>#REF!</v>
          </cell>
          <cell r="D99" t="e">
            <v>#REF!</v>
          </cell>
          <cell r="F99" t="e">
            <v>#REF!</v>
          </cell>
          <cell r="H99" t="e">
            <v>#REF!</v>
          </cell>
          <cell r="I99" t="e">
            <v>#REF!</v>
          </cell>
          <cell r="K99" t="e">
            <v>#REF!</v>
          </cell>
        </row>
        <row r="100">
          <cell r="B100">
            <v>89</v>
          </cell>
          <cell r="C100" t="e">
            <v>#REF!</v>
          </cell>
          <cell r="D100" t="e">
            <v>#REF!</v>
          </cell>
          <cell r="F100" t="e">
            <v>#REF!</v>
          </cell>
          <cell r="H100" t="e">
            <v>#REF!</v>
          </cell>
          <cell r="I100" t="e">
            <v>#REF!</v>
          </cell>
          <cell r="K100" t="e">
            <v>#REF!</v>
          </cell>
        </row>
        <row r="101">
          <cell r="B101">
            <v>90</v>
          </cell>
          <cell r="C101" t="e">
            <v>#REF!</v>
          </cell>
          <cell r="D101" t="e">
            <v>#REF!</v>
          </cell>
          <cell r="F101" t="e">
            <v>#REF!</v>
          </cell>
          <cell r="H101" t="e">
            <v>#REF!</v>
          </cell>
          <cell r="I101" t="e">
            <v>#REF!</v>
          </cell>
          <cell r="K101" t="e">
            <v>#REF!</v>
          </cell>
        </row>
        <row r="102">
          <cell r="B102">
            <v>91</v>
          </cell>
          <cell r="C102" t="e">
            <v>#REF!</v>
          </cell>
          <cell r="D102" t="e">
            <v>#REF!</v>
          </cell>
          <cell r="F102" t="e">
            <v>#REF!</v>
          </cell>
          <cell r="H102" t="e">
            <v>#REF!</v>
          </cell>
          <cell r="I102" t="e">
            <v>#REF!</v>
          </cell>
          <cell r="K102" t="e">
            <v>#REF!</v>
          </cell>
        </row>
        <row r="103">
          <cell r="B103">
            <v>92</v>
          </cell>
          <cell r="C103" t="e">
            <v>#REF!</v>
          </cell>
          <cell r="D103" t="e">
            <v>#REF!</v>
          </cell>
          <cell r="F103" t="e">
            <v>#REF!</v>
          </cell>
          <cell r="H103" t="e">
            <v>#REF!</v>
          </cell>
          <cell r="I103" t="e">
            <v>#REF!</v>
          </cell>
          <cell r="K103" t="e">
            <v>#REF!</v>
          </cell>
        </row>
        <row r="104">
          <cell r="B104">
            <v>93</v>
          </cell>
          <cell r="C104" t="e">
            <v>#REF!</v>
          </cell>
          <cell r="D104" t="e">
            <v>#REF!</v>
          </cell>
          <cell r="F104" t="e">
            <v>#REF!</v>
          </cell>
          <cell r="H104" t="e">
            <v>#REF!</v>
          </cell>
          <cell r="I104" t="e">
            <v>#REF!</v>
          </cell>
          <cell r="K104" t="e">
            <v>#REF!</v>
          </cell>
        </row>
        <row r="105">
          <cell r="B105">
            <v>94</v>
          </cell>
          <cell r="C105" t="e">
            <v>#REF!</v>
          </cell>
          <cell r="D105" t="e">
            <v>#REF!</v>
          </cell>
          <cell r="F105" t="e">
            <v>#REF!</v>
          </cell>
          <cell r="H105" t="e">
            <v>#REF!</v>
          </cell>
          <cell r="I105" t="e">
            <v>#REF!</v>
          </cell>
          <cell r="K105" t="e">
            <v>#REF!</v>
          </cell>
        </row>
        <row r="106">
          <cell r="B106">
            <v>95</v>
          </cell>
          <cell r="C106" t="e">
            <v>#REF!</v>
          </cell>
          <cell r="D106" t="e">
            <v>#REF!</v>
          </cell>
          <cell r="F106" t="e">
            <v>#REF!</v>
          </cell>
          <cell r="H106" t="e">
            <v>#REF!</v>
          </cell>
          <cell r="I106" t="e">
            <v>#REF!</v>
          </cell>
          <cell r="K106" t="e">
            <v>#REF!</v>
          </cell>
        </row>
        <row r="107">
          <cell r="B107">
            <v>96</v>
          </cell>
          <cell r="C107" t="e">
            <v>#REF!</v>
          </cell>
          <cell r="D107" t="e">
            <v>#REF!</v>
          </cell>
          <cell r="F107" t="e">
            <v>#REF!</v>
          </cell>
          <cell r="H107" t="e">
            <v>#REF!</v>
          </cell>
          <cell r="I107" t="e">
            <v>#REF!</v>
          </cell>
          <cell r="K107" t="e">
            <v>#REF!</v>
          </cell>
        </row>
        <row r="108">
          <cell r="B108">
            <v>97</v>
          </cell>
          <cell r="C108" t="e">
            <v>#REF!</v>
          </cell>
          <cell r="D108" t="e">
            <v>#REF!</v>
          </cell>
          <cell r="F108" t="e">
            <v>#REF!</v>
          </cell>
          <cell r="H108" t="e">
            <v>#REF!</v>
          </cell>
          <cell r="I108" t="e">
            <v>#REF!</v>
          </cell>
          <cell r="K108" t="e">
            <v>#REF!</v>
          </cell>
        </row>
        <row r="109">
          <cell r="B109">
            <v>98</v>
          </cell>
          <cell r="C109" t="e">
            <v>#REF!</v>
          </cell>
          <cell r="D109" t="e">
            <v>#REF!</v>
          </cell>
          <cell r="F109" t="e">
            <v>#REF!</v>
          </cell>
          <cell r="H109" t="e">
            <v>#REF!</v>
          </cell>
          <cell r="I109" t="e">
            <v>#REF!</v>
          </cell>
          <cell r="K109" t="e">
            <v>#REF!</v>
          </cell>
        </row>
        <row r="110">
          <cell r="B110">
            <v>99</v>
          </cell>
          <cell r="C110" t="e">
            <v>#REF!</v>
          </cell>
          <cell r="D110" t="e">
            <v>#REF!</v>
          </cell>
          <cell r="F110" t="e">
            <v>#REF!</v>
          </cell>
          <cell r="H110" t="e">
            <v>#REF!</v>
          </cell>
          <cell r="I110" t="e">
            <v>#REF!</v>
          </cell>
          <cell r="K110" t="e">
            <v>#REF!</v>
          </cell>
        </row>
        <row r="111">
          <cell r="B111">
            <v>100</v>
          </cell>
          <cell r="C111" t="e">
            <v>#REF!</v>
          </cell>
          <cell r="D111" t="e">
            <v>#REF!</v>
          </cell>
          <cell r="F111" t="e">
            <v>#REF!</v>
          </cell>
          <cell r="H111" t="e">
            <v>#REF!</v>
          </cell>
          <cell r="I111" t="e">
            <v>#REF!</v>
          </cell>
          <cell r="K111" t="e">
            <v>#REF!</v>
          </cell>
        </row>
        <row r="112">
          <cell r="B112">
            <v>101</v>
          </cell>
          <cell r="C112" t="e">
            <v>#REF!</v>
          </cell>
          <cell r="D112" t="e">
            <v>#REF!</v>
          </cell>
          <cell r="F112" t="e">
            <v>#REF!</v>
          </cell>
          <cell r="H112" t="e">
            <v>#REF!</v>
          </cell>
          <cell r="I112" t="e">
            <v>#REF!</v>
          </cell>
          <cell r="K112" t="e">
            <v>#REF!</v>
          </cell>
        </row>
        <row r="113">
          <cell r="B113">
            <v>102</v>
          </cell>
          <cell r="C113" t="e">
            <v>#REF!</v>
          </cell>
          <cell r="D113" t="e">
            <v>#REF!</v>
          </cell>
          <cell r="F113" t="e">
            <v>#REF!</v>
          </cell>
          <cell r="H113" t="e">
            <v>#REF!</v>
          </cell>
          <cell r="I113" t="e">
            <v>#REF!</v>
          </cell>
          <cell r="K113" t="e">
            <v>#REF!</v>
          </cell>
        </row>
        <row r="114">
          <cell r="B114">
            <v>103</v>
          </cell>
          <cell r="C114" t="e">
            <v>#REF!</v>
          </cell>
          <cell r="D114" t="e">
            <v>#REF!</v>
          </cell>
          <cell r="F114" t="e">
            <v>#REF!</v>
          </cell>
          <cell r="H114" t="e">
            <v>#REF!</v>
          </cell>
          <cell r="I114" t="e">
            <v>#REF!</v>
          </cell>
          <cell r="K114" t="e">
            <v>#REF!</v>
          </cell>
        </row>
        <row r="115">
          <cell r="B115">
            <v>104</v>
          </cell>
          <cell r="C115" t="e">
            <v>#REF!</v>
          </cell>
          <cell r="D115" t="e">
            <v>#REF!</v>
          </cell>
          <cell r="F115" t="e">
            <v>#REF!</v>
          </cell>
          <cell r="H115" t="e">
            <v>#REF!</v>
          </cell>
          <cell r="I115" t="e">
            <v>#REF!</v>
          </cell>
          <cell r="K115" t="e">
            <v>#REF!</v>
          </cell>
        </row>
        <row r="116">
          <cell r="B116">
            <v>105</v>
          </cell>
          <cell r="C116" t="e">
            <v>#REF!</v>
          </cell>
          <cell r="D116" t="e">
            <v>#REF!</v>
          </cell>
          <cell r="F116" t="e">
            <v>#REF!</v>
          </cell>
          <cell r="H116" t="e">
            <v>#REF!</v>
          </cell>
          <cell r="I116" t="e">
            <v>#REF!</v>
          </cell>
          <cell r="K116" t="e">
            <v>#REF!</v>
          </cell>
        </row>
        <row r="117">
          <cell r="B117">
            <v>106</v>
          </cell>
          <cell r="C117" t="e">
            <v>#REF!</v>
          </cell>
          <cell r="D117" t="e">
            <v>#REF!</v>
          </cell>
          <cell r="F117" t="e">
            <v>#REF!</v>
          </cell>
          <cell r="H117" t="e">
            <v>#REF!</v>
          </cell>
          <cell r="I117" t="e">
            <v>#REF!</v>
          </cell>
          <cell r="K117" t="e">
            <v>#REF!</v>
          </cell>
        </row>
        <row r="118">
          <cell r="B118">
            <v>107</v>
          </cell>
          <cell r="C118" t="e">
            <v>#REF!</v>
          </cell>
          <cell r="D118" t="e">
            <v>#REF!</v>
          </cell>
          <cell r="F118" t="e">
            <v>#REF!</v>
          </cell>
          <cell r="H118" t="e">
            <v>#REF!</v>
          </cell>
          <cell r="I118" t="e">
            <v>#REF!</v>
          </cell>
          <cell r="K118" t="e">
            <v>#REF!</v>
          </cell>
        </row>
        <row r="119">
          <cell r="B119">
            <v>108</v>
          </cell>
          <cell r="C119" t="e">
            <v>#REF!</v>
          </cell>
          <cell r="D119" t="e">
            <v>#REF!</v>
          </cell>
          <cell r="F119" t="e">
            <v>#REF!</v>
          </cell>
          <cell r="H119" t="e">
            <v>#REF!</v>
          </cell>
          <cell r="I119" t="e">
            <v>#REF!</v>
          </cell>
          <cell r="K119" t="e">
            <v>#REF!</v>
          </cell>
        </row>
        <row r="120">
          <cell r="B120">
            <v>109</v>
          </cell>
          <cell r="C120" t="e">
            <v>#REF!</v>
          </cell>
          <cell r="D120" t="e">
            <v>#REF!</v>
          </cell>
          <cell r="F120" t="e">
            <v>#REF!</v>
          </cell>
          <cell r="H120" t="e">
            <v>#REF!</v>
          </cell>
          <cell r="I120" t="e">
            <v>#REF!</v>
          </cell>
          <cell r="K120" t="e">
            <v>#REF!</v>
          </cell>
        </row>
        <row r="121">
          <cell r="B121">
            <v>110</v>
          </cell>
          <cell r="C121" t="e">
            <v>#REF!</v>
          </cell>
          <cell r="D121" t="e">
            <v>#REF!</v>
          </cell>
          <cell r="F121" t="e">
            <v>#REF!</v>
          </cell>
          <cell r="H121" t="e">
            <v>#REF!</v>
          </cell>
          <cell r="I121" t="e">
            <v>#REF!</v>
          </cell>
          <cell r="K121" t="e">
            <v>#REF!</v>
          </cell>
        </row>
        <row r="122">
          <cell r="B122">
            <v>111</v>
          </cell>
          <cell r="C122" t="e">
            <v>#REF!</v>
          </cell>
          <cell r="D122" t="e">
            <v>#REF!</v>
          </cell>
          <cell r="F122" t="e">
            <v>#REF!</v>
          </cell>
          <cell r="H122" t="e">
            <v>#REF!</v>
          </cell>
          <cell r="I122" t="e">
            <v>#REF!</v>
          </cell>
          <cell r="K122" t="e">
            <v>#REF!</v>
          </cell>
        </row>
        <row r="123">
          <cell r="B123">
            <v>112</v>
          </cell>
          <cell r="C123" t="e">
            <v>#REF!</v>
          </cell>
          <cell r="D123" t="e">
            <v>#REF!</v>
          </cell>
          <cell r="F123" t="e">
            <v>#REF!</v>
          </cell>
          <cell r="H123" t="e">
            <v>#REF!</v>
          </cell>
          <cell r="I123" t="e">
            <v>#REF!</v>
          </cell>
          <cell r="K123" t="e">
            <v>#REF!</v>
          </cell>
        </row>
        <row r="124">
          <cell r="B124">
            <v>113</v>
          </cell>
          <cell r="C124" t="e">
            <v>#REF!</v>
          </cell>
          <cell r="D124" t="e">
            <v>#REF!</v>
          </cell>
          <cell r="F124" t="e">
            <v>#REF!</v>
          </cell>
          <cell r="H124" t="e">
            <v>#REF!</v>
          </cell>
          <cell r="I124" t="e">
            <v>#REF!</v>
          </cell>
          <cell r="K124" t="e">
            <v>#REF!</v>
          </cell>
        </row>
        <row r="125">
          <cell r="B125">
            <v>114</v>
          </cell>
          <cell r="C125" t="e">
            <v>#REF!</v>
          </cell>
          <cell r="D125" t="e">
            <v>#REF!</v>
          </cell>
          <cell r="F125" t="e">
            <v>#REF!</v>
          </cell>
          <cell r="H125" t="e">
            <v>#REF!</v>
          </cell>
          <cell r="I125" t="e">
            <v>#REF!</v>
          </cell>
          <cell r="K125" t="e">
            <v>#REF!</v>
          </cell>
        </row>
        <row r="126">
          <cell r="B126">
            <v>115</v>
          </cell>
          <cell r="C126" t="e">
            <v>#REF!</v>
          </cell>
          <cell r="D126" t="e">
            <v>#REF!</v>
          </cell>
          <cell r="F126" t="e">
            <v>#REF!</v>
          </cell>
          <cell r="H126" t="e">
            <v>#REF!</v>
          </cell>
          <cell r="I126" t="e">
            <v>#REF!</v>
          </cell>
          <cell r="K126" t="e">
            <v>#REF!</v>
          </cell>
        </row>
        <row r="127">
          <cell r="B127">
            <v>116</v>
          </cell>
          <cell r="C127" t="e">
            <v>#REF!</v>
          </cell>
          <cell r="D127" t="e">
            <v>#REF!</v>
          </cell>
          <cell r="F127" t="e">
            <v>#REF!</v>
          </cell>
          <cell r="H127" t="e">
            <v>#REF!</v>
          </cell>
          <cell r="I127" t="e">
            <v>#REF!</v>
          </cell>
          <cell r="K127" t="e">
            <v>#REF!</v>
          </cell>
        </row>
        <row r="128">
          <cell r="B128">
            <v>117</v>
          </cell>
          <cell r="C128" t="e">
            <v>#REF!</v>
          </cell>
          <cell r="D128" t="e">
            <v>#REF!</v>
          </cell>
          <cell r="F128" t="e">
            <v>#REF!</v>
          </cell>
          <cell r="H128" t="e">
            <v>#REF!</v>
          </cell>
          <cell r="I128" t="e">
            <v>#REF!</v>
          </cell>
          <cell r="K128" t="e">
            <v>#REF!</v>
          </cell>
        </row>
        <row r="129">
          <cell r="B129">
            <v>118</v>
          </cell>
          <cell r="C129" t="e">
            <v>#REF!</v>
          </cell>
          <cell r="D129" t="e">
            <v>#REF!</v>
          </cell>
          <cell r="F129" t="e">
            <v>#REF!</v>
          </cell>
          <cell r="H129" t="e">
            <v>#REF!</v>
          </cell>
          <cell r="I129" t="e">
            <v>#REF!</v>
          </cell>
          <cell r="K129" t="e">
            <v>#REF!</v>
          </cell>
        </row>
        <row r="130">
          <cell r="B130">
            <v>119</v>
          </cell>
          <cell r="C130" t="e">
            <v>#REF!</v>
          </cell>
          <cell r="D130" t="e">
            <v>#REF!</v>
          </cell>
          <cell r="F130" t="e">
            <v>#REF!</v>
          </cell>
          <cell r="H130" t="e">
            <v>#REF!</v>
          </cell>
          <cell r="I130" t="e">
            <v>#REF!</v>
          </cell>
          <cell r="K130" t="e">
            <v>#REF!</v>
          </cell>
        </row>
        <row r="131">
          <cell r="B131">
            <v>120</v>
          </cell>
          <cell r="C131" t="e">
            <v>#REF!</v>
          </cell>
          <cell r="D131" t="e">
            <v>#REF!</v>
          </cell>
          <cell r="F131" t="e">
            <v>#REF!</v>
          </cell>
          <cell r="H131" t="e">
            <v>#REF!</v>
          </cell>
          <cell r="I131" t="e">
            <v>#REF!</v>
          </cell>
          <cell r="K131" t="e">
            <v>#REF!</v>
          </cell>
        </row>
        <row r="132">
          <cell r="B132">
            <v>121</v>
          </cell>
          <cell r="C132" t="e">
            <v>#REF!</v>
          </cell>
          <cell r="D132" t="e">
            <v>#REF!</v>
          </cell>
          <cell r="F132" t="e">
            <v>#REF!</v>
          </cell>
          <cell r="H132" t="e">
            <v>#REF!</v>
          </cell>
          <cell r="I132" t="e">
            <v>#REF!</v>
          </cell>
          <cell r="K132" t="e">
            <v>#REF!</v>
          </cell>
        </row>
        <row r="133">
          <cell r="B133">
            <v>122</v>
          </cell>
          <cell r="C133" t="e">
            <v>#REF!</v>
          </cell>
          <cell r="D133" t="e">
            <v>#REF!</v>
          </cell>
          <cell r="F133" t="e">
            <v>#REF!</v>
          </cell>
          <cell r="H133" t="e">
            <v>#REF!</v>
          </cell>
          <cell r="I133" t="e">
            <v>#REF!</v>
          </cell>
          <cell r="K133" t="e">
            <v>#REF!</v>
          </cell>
        </row>
        <row r="134">
          <cell r="B134">
            <v>123</v>
          </cell>
          <cell r="C134" t="e">
            <v>#REF!</v>
          </cell>
          <cell r="D134" t="e">
            <v>#REF!</v>
          </cell>
          <cell r="F134" t="e">
            <v>#REF!</v>
          </cell>
          <cell r="H134" t="e">
            <v>#REF!</v>
          </cell>
          <cell r="I134" t="e">
            <v>#REF!</v>
          </cell>
          <cell r="K134" t="e">
            <v>#REF!</v>
          </cell>
        </row>
        <row r="135">
          <cell r="B135">
            <v>124</v>
          </cell>
          <cell r="C135" t="e">
            <v>#REF!</v>
          </cell>
          <cell r="D135" t="e">
            <v>#REF!</v>
          </cell>
          <cell r="F135" t="e">
            <v>#REF!</v>
          </cell>
          <cell r="H135" t="e">
            <v>#REF!</v>
          </cell>
          <cell r="I135" t="e">
            <v>#REF!</v>
          </cell>
          <cell r="K135" t="e">
            <v>#REF!</v>
          </cell>
        </row>
        <row r="136">
          <cell r="B136">
            <v>125</v>
          </cell>
          <cell r="C136" t="e">
            <v>#REF!</v>
          </cell>
          <cell r="D136" t="e">
            <v>#REF!</v>
          </cell>
          <cell r="F136" t="e">
            <v>#REF!</v>
          </cell>
          <cell r="H136" t="e">
            <v>#REF!</v>
          </cell>
          <cell r="I136" t="e">
            <v>#REF!</v>
          </cell>
          <cell r="K136" t="e">
            <v>#REF!</v>
          </cell>
        </row>
        <row r="137">
          <cell r="B137">
            <v>126</v>
          </cell>
          <cell r="C137" t="e">
            <v>#REF!</v>
          </cell>
          <cell r="D137" t="e">
            <v>#REF!</v>
          </cell>
          <cell r="F137" t="e">
            <v>#REF!</v>
          </cell>
          <cell r="H137" t="e">
            <v>#REF!</v>
          </cell>
          <cell r="I137" t="e">
            <v>#REF!</v>
          </cell>
          <cell r="K137" t="e">
            <v>#REF!</v>
          </cell>
        </row>
        <row r="138">
          <cell r="B138">
            <v>127</v>
          </cell>
          <cell r="C138" t="e">
            <v>#REF!</v>
          </cell>
          <cell r="D138" t="e">
            <v>#REF!</v>
          </cell>
          <cell r="F138" t="e">
            <v>#REF!</v>
          </cell>
          <cell r="H138" t="e">
            <v>#REF!</v>
          </cell>
          <cell r="I138" t="e">
            <v>#REF!</v>
          </cell>
          <cell r="K138" t="e">
            <v>#REF!</v>
          </cell>
        </row>
        <row r="139">
          <cell r="B139">
            <v>128</v>
          </cell>
          <cell r="C139" t="e">
            <v>#REF!</v>
          </cell>
          <cell r="D139" t="e">
            <v>#REF!</v>
          </cell>
          <cell r="F139" t="e">
            <v>#REF!</v>
          </cell>
          <cell r="H139" t="e">
            <v>#REF!</v>
          </cell>
          <cell r="I139" t="e">
            <v>#REF!</v>
          </cell>
          <cell r="K139" t="e">
            <v>#REF!</v>
          </cell>
        </row>
        <row r="140">
          <cell r="B140">
            <v>129</v>
          </cell>
          <cell r="C140" t="e">
            <v>#REF!</v>
          </cell>
          <cell r="D140" t="e">
            <v>#REF!</v>
          </cell>
          <cell r="F140" t="e">
            <v>#REF!</v>
          </cell>
          <cell r="H140" t="e">
            <v>#REF!</v>
          </cell>
          <cell r="I140" t="e">
            <v>#REF!</v>
          </cell>
          <cell r="K140" t="e">
            <v>#REF!</v>
          </cell>
        </row>
        <row r="141">
          <cell r="B141">
            <v>130</v>
          </cell>
          <cell r="C141" t="e">
            <v>#REF!</v>
          </cell>
          <cell r="D141" t="e">
            <v>#REF!</v>
          </cell>
          <cell r="F141" t="e">
            <v>#REF!</v>
          </cell>
          <cell r="H141" t="e">
            <v>#REF!</v>
          </cell>
          <cell r="I141" t="e">
            <v>#REF!</v>
          </cell>
          <cell r="K141" t="e">
            <v>#REF!</v>
          </cell>
        </row>
        <row r="142">
          <cell r="B142">
            <v>131</v>
          </cell>
          <cell r="C142" t="e">
            <v>#REF!</v>
          </cell>
          <cell r="D142" t="e">
            <v>#REF!</v>
          </cell>
          <cell r="F142" t="e">
            <v>#REF!</v>
          </cell>
          <cell r="H142" t="e">
            <v>#REF!</v>
          </cell>
          <cell r="I142" t="e">
            <v>#REF!</v>
          </cell>
          <cell r="K142" t="e">
            <v>#REF!</v>
          </cell>
        </row>
        <row r="143">
          <cell r="B143">
            <v>132</v>
          </cell>
          <cell r="C143" t="e">
            <v>#REF!</v>
          </cell>
          <cell r="D143" t="e">
            <v>#REF!</v>
          </cell>
          <cell r="F143" t="e">
            <v>#REF!</v>
          </cell>
          <cell r="H143" t="e">
            <v>#REF!</v>
          </cell>
          <cell r="I143" t="e">
            <v>#REF!</v>
          </cell>
          <cell r="K143" t="e">
            <v>#REF!</v>
          </cell>
        </row>
        <row r="144">
          <cell r="B144">
            <v>133</v>
          </cell>
          <cell r="C144" t="e">
            <v>#REF!</v>
          </cell>
          <cell r="D144" t="e">
            <v>#REF!</v>
          </cell>
          <cell r="F144" t="e">
            <v>#REF!</v>
          </cell>
          <cell r="H144" t="e">
            <v>#REF!</v>
          </cell>
          <cell r="I144" t="e">
            <v>#REF!</v>
          </cell>
          <cell r="K144" t="e">
            <v>#REF!</v>
          </cell>
        </row>
        <row r="145">
          <cell r="B145">
            <v>134</v>
          </cell>
          <cell r="C145" t="e">
            <v>#REF!</v>
          </cell>
          <cell r="D145" t="e">
            <v>#REF!</v>
          </cell>
          <cell r="F145" t="e">
            <v>#REF!</v>
          </cell>
          <cell r="H145" t="e">
            <v>#REF!</v>
          </cell>
          <cell r="I145" t="e">
            <v>#REF!</v>
          </cell>
          <cell r="K145" t="e">
            <v>#REF!</v>
          </cell>
        </row>
        <row r="146">
          <cell r="B146">
            <v>135</v>
          </cell>
          <cell r="C146" t="e">
            <v>#REF!</v>
          </cell>
          <cell r="D146" t="e">
            <v>#REF!</v>
          </cell>
          <cell r="F146" t="e">
            <v>#REF!</v>
          </cell>
          <cell r="H146" t="e">
            <v>#REF!</v>
          </cell>
          <cell r="I146" t="e">
            <v>#REF!</v>
          </cell>
          <cell r="K146" t="e">
            <v>#REF!</v>
          </cell>
        </row>
        <row r="147">
          <cell r="B147">
            <v>136</v>
          </cell>
          <cell r="C147" t="e">
            <v>#REF!</v>
          </cell>
          <cell r="D147" t="e">
            <v>#REF!</v>
          </cell>
          <cell r="F147" t="e">
            <v>#REF!</v>
          </cell>
          <cell r="H147" t="e">
            <v>#REF!</v>
          </cell>
          <cell r="I147" t="e">
            <v>#REF!</v>
          </cell>
          <cell r="K147" t="e">
            <v>#REF!</v>
          </cell>
        </row>
        <row r="148">
          <cell r="B148">
            <v>137</v>
          </cell>
          <cell r="C148" t="e">
            <v>#REF!</v>
          </cell>
          <cell r="D148" t="e">
            <v>#REF!</v>
          </cell>
          <cell r="F148" t="e">
            <v>#REF!</v>
          </cell>
          <cell r="H148" t="e">
            <v>#REF!</v>
          </cell>
          <cell r="I148" t="e">
            <v>#REF!</v>
          </cell>
          <cell r="K148" t="e">
            <v>#REF!</v>
          </cell>
        </row>
        <row r="149">
          <cell r="B149">
            <v>138</v>
          </cell>
          <cell r="C149" t="e">
            <v>#REF!</v>
          </cell>
          <cell r="D149" t="e">
            <v>#REF!</v>
          </cell>
          <cell r="F149" t="e">
            <v>#REF!</v>
          </cell>
          <cell r="H149" t="e">
            <v>#REF!</v>
          </cell>
          <cell r="I149" t="e">
            <v>#REF!</v>
          </cell>
          <cell r="K149" t="e">
            <v>#REF!</v>
          </cell>
        </row>
        <row r="150">
          <cell r="B150">
            <v>139</v>
          </cell>
          <cell r="C150" t="e">
            <v>#REF!</v>
          </cell>
          <cell r="D150" t="e">
            <v>#REF!</v>
          </cell>
          <cell r="F150" t="e">
            <v>#REF!</v>
          </cell>
          <cell r="H150" t="e">
            <v>#REF!</v>
          </cell>
          <cell r="I150" t="e">
            <v>#REF!</v>
          </cell>
          <cell r="K150" t="e">
            <v>#REF!</v>
          </cell>
        </row>
        <row r="151">
          <cell r="B151">
            <v>140</v>
          </cell>
          <cell r="C151" t="e">
            <v>#REF!</v>
          </cell>
          <cell r="D151" t="e">
            <v>#REF!</v>
          </cell>
          <cell r="F151" t="e">
            <v>#REF!</v>
          </cell>
          <cell r="H151" t="e">
            <v>#REF!</v>
          </cell>
          <cell r="I151" t="e">
            <v>#REF!</v>
          </cell>
          <cell r="K151" t="e">
            <v>#REF!</v>
          </cell>
        </row>
        <row r="152">
          <cell r="B152">
            <v>141</v>
          </cell>
          <cell r="C152" t="e">
            <v>#REF!</v>
          </cell>
          <cell r="D152" t="e">
            <v>#REF!</v>
          </cell>
          <cell r="F152" t="e">
            <v>#REF!</v>
          </cell>
          <cell r="H152" t="e">
            <v>#REF!</v>
          </cell>
          <cell r="I152" t="e">
            <v>#REF!</v>
          </cell>
          <cell r="K152" t="e">
            <v>#REF!</v>
          </cell>
        </row>
        <row r="153">
          <cell r="B153">
            <v>142</v>
          </cell>
          <cell r="C153" t="e">
            <v>#REF!</v>
          </cell>
          <cell r="D153" t="e">
            <v>#REF!</v>
          </cell>
          <cell r="F153" t="e">
            <v>#REF!</v>
          </cell>
          <cell r="H153" t="e">
            <v>#REF!</v>
          </cell>
          <cell r="I153" t="e">
            <v>#REF!</v>
          </cell>
          <cell r="K153" t="e">
            <v>#REF!</v>
          </cell>
        </row>
        <row r="154">
          <cell r="B154">
            <v>143</v>
          </cell>
          <cell r="C154" t="e">
            <v>#REF!</v>
          </cell>
          <cell r="D154" t="e">
            <v>#REF!</v>
          </cell>
          <cell r="F154" t="e">
            <v>#REF!</v>
          </cell>
          <cell r="H154" t="e">
            <v>#REF!</v>
          </cell>
          <cell r="I154" t="e">
            <v>#REF!</v>
          </cell>
          <cell r="K154" t="e">
            <v>#REF!</v>
          </cell>
        </row>
        <row r="155">
          <cell r="B155">
            <v>144</v>
          </cell>
          <cell r="C155" t="e">
            <v>#REF!</v>
          </cell>
          <cell r="D155" t="e">
            <v>#REF!</v>
          </cell>
          <cell r="F155" t="e">
            <v>#REF!</v>
          </cell>
          <cell r="H155" t="e">
            <v>#REF!</v>
          </cell>
          <cell r="I155" t="e">
            <v>#REF!</v>
          </cell>
          <cell r="K155" t="e">
            <v>#REF!</v>
          </cell>
        </row>
        <row r="156">
          <cell r="B156">
            <v>145</v>
          </cell>
          <cell r="C156" t="e">
            <v>#REF!</v>
          </cell>
          <cell r="D156" t="e">
            <v>#REF!</v>
          </cell>
          <cell r="F156" t="e">
            <v>#REF!</v>
          </cell>
          <cell r="H156" t="e">
            <v>#REF!</v>
          </cell>
          <cell r="I156" t="e">
            <v>#REF!</v>
          </cell>
          <cell r="K156" t="e">
            <v>#REF!</v>
          </cell>
        </row>
        <row r="157">
          <cell r="B157">
            <v>146</v>
          </cell>
          <cell r="C157" t="e">
            <v>#REF!</v>
          </cell>
          <cell r="D157" t="e">
            <v>#REF!</v>
          </cell>
          <cell r="F157" t="e">
            <v>#REF!</v>
          </cell>
          <cell r="H157" t="e">
            <v>#REF!</v>
          </cell>
          <cell r="I157" t="e">
            <v>#REF!</v>
          </cell>
          <cell r="K157" t="e">
            <v>#REF!</v>
          </cell>
        </row>
        <row r="158">
          <cell r="B158">
            <v>147</v>
          </cell>
          <cell r="C158" t="e">
            <v>#REF!</v>
          </cell>
          <cell r="D158" t="e">
            <v>#REF!</v>
          </cell>
          <cell r="F158" t="e">
            <v>#REF!</v>
          </cell>
          <cell r="H158" t="e">
            <v>#REF!</v>
          </cell>
          <cell r="I158" t="e">
            <v>#REF!</v>
          </cell>
          <cell r="K158" t="e">
            <v>#REF!</v>
          </cell>
        </row>
        <row r="159">
          <cell r="B159">
            <v>148</v>
          </cell>
          <cell r="C159" t="e">
            <v>#REF!</v>
          </cell>
          <cell r="D159" t="e">
            <v>#REF!</v>
          </cell>
          <cell r="F159" t="e">
            <v>#REF!</v>
          </cell>
          <cell r="H159" t="e">
            <v>#REF!</v>
          </cell>
          <cell r="I159" t="e">
            <v>#REF!</v>
          </cell>
          <cell r="K159" t="e">
            <v>#REF!</v>
          </cell>
        </row>
        <row r="160">
          <cell r="B160">
            <v>149</v>
          </cell>
          <cell r="C160" t="e">
            <v>#REF!</v>
          </cell>
          <cell r="D160" t="e">
            <v>#REF!</v>
          </cell>
          <cell r="F160" t="e">
            <v>#REF!</v>
          </cell>
          <cell r="H160" t="e">
            <v>#REF!</v>
          </cell>
          <cell r="I160" t="e">
            <v>#REF!</v>
          </cell>
          <cell r="K160" t="e">
            <v>#REF!</v>
          </cell>
        </row>
        <row r="161">
          <cell r="B161">
            <v>150</v>
          </cell>
          <cell r="C161" t="e">
            <v>#REF!</v>
          </cell>
          <cell r="D161" t="e">
            <v>#REF!</v>
          </cell>
          <cell r="F161" t="e">
            <v>#REF!</v>
          </cell>
          <cell r="H161" t="e">
            <v>#REF!</v>
          </cell>
          <cell r="I161" t="e">
            <v>#REF!</v>
          </cell>
          <cell r="K161" t="e">
            <v>#REF!</v>
          </cell>
        </row>
        <row r="162">
          <cell r="B162">
            <v>151</v>
          </cell>
          <cell r="C162" t="e">
            <v>#REF!</v>
          </cell>
          <cell r="D162" t="e">
            <v>#REF!</v>
          </cell>
          <cell r="F162" t="e">
            <v>#REF!</v>
          </cell>
          <cell r="H162" t="e">
            <v>#REF!</v>
          </cell>
          <cell r="I162" t="e">
            <v>#REF!</v>
          </cell>
          <cell r="K162" t="e">
            <v>#REF!</v>
          </cell>
        </row>
        <row r="163">
          <cell r="B163">
            <v>152</v>
          </cell>
          <cell r="C163" t="e">
            <v>#REF!</v>
          </cell>
          <cell r="D163" t="e">
            <v>#REF!</v>
          </cell>
          <cell r="F163" t="e">
            <v>#REF!</v>
          </cell>
          <cell r="H163" t="e">
            <v>#REF!</v>
          </cell>
          <cell r="I163" t="e">
            <v>#REF!</v>
          </cell>
          <cell r="K163" t="e">
            <v>#REF!</v>
          </cell>
        </row>
        <row r="164">
          <cell r="B164">
            <v>153</v>
          </cell>
          <cell r="C164" t="e">
            <v>#REF!</v>
          </cell>
          <cell r="D164" t="e">
            <v>#REF!</v>
          </cell>
          <cell r="F164" t="e">
            <v>#REF!</v>
          </cell>
          <cell r="H164" t="e">
            <v>#REF!</v>
          </cell>
          <cell r="I164" t="e">
            <v>#REF!</v>
          </cell>
          <cell r="K164" t="e">
            <v>#REF!</v>
          </cell>
        </row>
        <row r="165">
          <cell r="B165">
            <v>154</v>
          </cell>
          <cell r="D165">
            <v>38552</v>
          </cell>
          <cell r="F165" t="str">
            <v>Biaya Transportasi &amp; Konsumsi Pemuda Pancasila Dalam Rangka Acara Deklarasi Pasangan Calon Walikota &amp; Wakil Walikota Samarinda (Drs. H. Achmad Amins, MM. &amp; H. Syaharie Ja'ang, SH. M.Si.) Periode 2005 - 2010.</v>
          </cell>
          <cell r="H165" t="e">
            <v>#REF!</v>
          </cell>
          <cell r="I165" t="str">
            <v>H. Mulyadi</v>
          </cell>
          <cell r="K165">
            <v>3000000</v>
          </cell>
        </row>
        <row r="166">
          <cell r="B166">
            <v>155</v>
          </cell>
          <cell r="D166">
            <v>38552</v>
          </cell>
          <cell r="F166" t="str">
            <v>Biaya Transportasi &amp; Konsumsi Warga Pasar Segiri Dalam Rangka Acara Deklarasi Pasangan Calon Walikota &amp; Wakil Walikota Samarinda (Drs. H. Achmad Amins, MM. &amp; H. Syaharie Ja'ang, SH. M.Si.) Periode 2005 - 2010.</v>
          </cell>
          <cell r="H166" t="str">
            <v># Satu Juta Rupiah #</v>
          </cell>
          <cell r="I166" t="str">
            <v>H. Usman</v>
          </cell>
          <cell r="K166">
            <v>1000000</v>
          </cell>
        </row>
        <row r="167">
          <cell r="B167">
            <v>156</v>
          </cell>
          <cell r="D167">
            <v>38552</v>
          </cell>
          <cell r="F167" t="str">
            <v>Biaya Transportasi &amp; Konsumsi Warga Pasar Segiri Dalam Rangka Acara Deklarasi Pasangan Calon Walikota &amp; Wakil Walikota Samarinda (Drs. H. Achmad Amins, MM. &amp; H. Syaharie Ja'ang, SH. M.Si.) Periode 2005 - 2010.</v>
          </cell>
          <cell r="H167" t="str">
            <v># Satu Juta Rupiah #</v>
          </cell>
          <cell r="I167" t="str">
            <v>H. Baso</v>
          </cell>
          <cell r="K167">
            <v>1000000</v>
          </cell>
        </row>
        <row r="168">
          <cell r="B168">
            <v>157</v>
          </cell>
          <cell r="D168">
            <v>38552</v>
          </cell>
          <cell r="F168" t="str">
            <v>Biaya Transportasi &amp; Konsumsi Bidang Olah Raga Dalam Rangka Acara Deklarasi Pasangan Calon Walikota &amp; Wakil Walikota Samarinda (Drs. H. Achmad Amins, MM. &amp; H. Syaharie Ja'ang, SH. M.Si.) Periode 2005 - 2010.</v>
          </cell>
          <cell r="H168" t="str">
            <v># Dua Juta Rupiah #</v>
          </cell>
          <cell r="I168" t="str">
            <v>Ahmad Subhan</v>
          </cell>
          <cell r="K168">
            <v>2000000</v>
          </cell>
        </row>
        <row r="169">
          <cell r="B169">
            <v>158</v>
          </cell>
          <cell r="D169">
            <v>38552</v>
          </cell>
          <cell r="F169" t="str">
            <v>Biaya Transportasi &amp; Konsumsi IPDP Dalam Rangka Acara Deklarasi Pasangan Calon Walikota &amp; Wakil Walikota Samarinda (Drs. H. Achmad Amins, MM. &amp; H. Syaharie Ja'ang, SH. M.Si.) Periode 2005 - 2010.</v>
          </cell>
          <cell r="H169" t="str">
            <v># Satu Juta Rupiah #</v>
          </cell>
          <cell r="I169" t="str">
            <v>Awang Ardiansyah</v>
          </cell>
          <cell r="K169">
            <v>1000000</v>
          </cell>
        </row>
        <row r="170">
          <cell r="B170">
            <v>159</v>
          </cell>
          <cell r="D170">
            <v>38552</v>
          </cell>
          <cell r="F170" t="str">
            <v>Biaya Transportasi &amp; Konsumsi Buruh Pelabuhan Dalam Rangka Acara Deklarasi Pasangan Calon Walikota &amp; Wakil Walikota Samarinda (Drs. H. Achmad Amins, MM. &amp; H. Syaharie Ja'ang, SH. M.Si.) Periode 2005 - 2010.</v>
          </cell>
          <cell r="H170" t="str">
            <v># Satu Juta Rupiah #</v>
          </cell>
          <cell r="I170" t="str">
            <v>Iskandar Jengi</v>
          </cell>
          <cell r="K170">
            <v>1000000</v>
          </cell>
        </row>
        <row r="171">
          <cell r="B171">
            <v>160</v>
          </cell>
          <cell r="D171">
            <v>38552</v>
          </cell>
          <cell r="F171" t="str">
            <v>Biaya Transportasi &amp; Konsumsi Kukus Pemuda Dalam Rangka Acara Deklarasi Pasangan Calon Walikota &amp; Wakil Walikota Samarinda (Drs. H. Achmad Amins, MM. &amp; H. Syaharie Ja'ang, SH. M.Si.) Periode 2005 - 2010.</v>
          </cell>
          <cell r="H171" t="str">
            <v># Tiga Juta Rupiah #</v>
          </cell>
          <cell r="I171" t="str">
            <v>H. Jawad Siradjuddin</v>
          </cell>
          <cell r="K171">
            <v>3000000</v>
          </cell>
        </row>
        <row r="172">
          <cell r="B172">
            <v>161</v>
          </cell>
          <cell r="D172">
            <v>38552</v>
          </cell>
          <cell r="F172" t="str">
            <v>Biaya Transportasi &amp; Konsumsi Unsur PPM Dalam Rangka Acara Deklarasi Pasangan Calon Walikota &amp; Wakil Walikota Samarinda (Drs. H. Achmad Amins, MM. &amp; H. Syaharie Ja'ang, SH. M.Si.) Periode 2005 - 2010.</v>
          </cell>
          <cell r="H172" t="str">
            <v># Satu Juta Tiga Ratus Ribu Rupiah #</v>
          </cell>
          <cell r="I172" t="str">
            <v>Hasyim</v>
          </cell>
          <cell r="K172">
            <v>1300000</v>
          </cell>
        </row>
        <row r="173">
          <cell r="B173">
            <v>162</v>
          </cell>
          <cell r="D173">
            <v>38552</v>
          </cell>
          <cell r="F173" t="str">
            <v>Biaya Transportasi &amp; Konsumsi Paguyuban Jaranan Dalam Rangka Acara Deklarasi Pasangan Calon Walikota &amp; Wakil Walikota Samarinda (Drs. H. Achmad Amins, MM. &amp; H. Syaharie Ja'ang, SH. M.Si.) Periode 2005 - 2010.</v>
          </cell>
          <cell r="H173" t="str">
            <v># Dua Puluh Dua Juta Rupiah #</v>
          </cell>
          <cell r="I173" t="str">
            <v>Budi Suyanto</v>
          </cell>
          <cell r="K173">
            <v>22000000</v>
          </cell>
        </row>
        <row r="174">
          <cell r="B174">
            <v>163</v>
          </cell>
          <cell r="D174">
            <v>38552</v>
          </cell>
          <cell r="F174" t="str">
            <v>Biaya Transportasi &amp; Konsumsi Mahasiswa Dalam Rangka Acara Deklarasi Pasangan Calon Walikota &amp; Wakil Walikota Samarinda (Drs. H. Achmad Amins, MM. &amp; H. Syaharie Ja'ang, SH. M.Si.) Periode 2005 - 2010.</v>
          </cell>
          <cell r="H174" t="str">
            <v># Dua Juta Rupiah #</v>
          </cell>
          <cell r="I174" t="str">
            <v>W a h y u d i</v>
          </cell>
          <cell r="K174">
            <v>2000000</v>
          </cell>
        </row>
        <row r="175">
          <cell r="B175">
            <v>164</v>
          </cell>
          <cell r="D175">
            <v>38552</v>
          </cell>
          <cell r="F175" t="str">
            <v>Biaya Transportasi &amp; Konsumsi Warga Gang KNPI Dalam Rangka Acara Deklarasi Pasangan Calon Walikota &amp; Wakil Walikota Samarinda (Drs. H. Achmad Amins, MM. &amp; H. Syaharie Ja'ang, SH. M.Si.) Periode 2005 - 2010.</v>
          </cell>
          <cell r="H175" t="str">
            <v># Lima Ratus Ribu Rupiah #</v>
          </cell>
          <cell r="I175" t="str">
            <v>B u h e r a</v>
          </cell>
          <cell r="K175">
            <v>500000</v>
          </cell>
        </row>
        <row r="176">
          <cell r="B176">
            <v>165</v>
          </cell>
          <cell r="D176">
            <v>38549</v>
          </cell>
          <cell r="F176" t="str">
            <v>Biaya Transportasi &amp; Konsumsi Partai Pendukung (PKPI) Dalam Rangka Acara Deklarasi Pasangan Calon Walikota &amp; Wakil Walikota Samarinda (Drs. H. Achmad Amins, MM. &amp; H. Syaharie Ja'ang, SH. M.Si.) Periode 2005 - 2010.</v>
          </cell>
          <cell r="H176" t="str">
            <v># Dua Juta Rupiah #</v>
          </cell>
          <cell r="I176" t="str">
            <v>Sugeng Muchdar</v>
          </cell>
          <cell r="K176">
            <v>2000000</v>
          </cell>
        </row>
        <row r="177">
          <cell r="B177">
            <v>166</v>
          </cell>
          <cell r="D177">
            <v>38549</v>
          </cell>
          <cell r="F177" t="str">
            <v>Biaya Transportasi &amp; Konsumsi Partai Pendukung (PBSD) Dalam Rangka Acara Deklarasi Pasangan Calon Walikota &amp; Wakil Walikota Samarinda (Drs. H. Achmad Amins, MM. &amp; H. Syaharie Ja'ang, SH. M.Si.) Periode 2005 - 2010.</v>
          </cell>
          <cell r="H177" t="str">
            <v># Dua Juta Rupiah #</v>
          </cell>
          <cell r="I177" t="str">
            <v>H.M. Hasby Ibrahim</v>
          </cell>
          <cell r="K177">
            <v>2000000</v>
          </cell>
        </row>
        <row r="178">
          <cell r="B178">
            <v>167</v>
          </cell>
          <cell r="D178">
            <v>38549</v>
          </cell>
          <cell r="F178" t="str">
            <v>Biaya Transportasi &amp; Konsumsi Partai Pendukung (PKB) Dalam Rangka Acara Deklarasi Pasangan Calon Walikota &amp; Wakil Walikota Samarinda (Drs. H. Achmad Amins, MM. &amp; H. Syaharie Ja'ang, SH. M.Si.) Periode 2005 - 2010.</v>
          </cell>
          <cell r="H178" t="str">
            <v># Dua Juta Rupiah #</v>
          </cell>
          <cell r="I178" t="str">
            <v>Drs. H. Hasan Basri</v>
          </cell>
          <cell r="K178">
            <v>2000000</v>
          </cell>
        </row>
        <row r="179">
          <cell r="B179">
            <v>168</v>
          </cell>
          <cell r="D179">
            <v>38549</v>
          </cell>
          <cell r="F179" t="str">
            <v>Biaya Transportasi &amp; Konsumsi Partai Pendukung (PPDK) Dalam Rangka Acara Deklarasi Pasangan Calon Walikota &amp; Wakil Walikota Samarinda (Drs. H. Achmad Amins, MM. &amp; H. Syaharie Ja'ang, SH. M.Si.) Periode 2005 - 2010.</v>
          </cell>
          <cell r="H179" t="str">
            <v># Dua Juta Rupiah #</v>
          </cell>
          <cell r="I179" t="str">
            <v>H. Jawad Siradjuddin</v>
          </cell>
          <cell r="K179">
            <v>2000000</v>
          </cell>
        </row>
        <row r="180">
          <cell r="B180">
            <v>169</v>
          </cell>
          <cell r="D180">
            <v>38549</v>
          </cell>
          <cell r="F180" t="str">
            <v>Biaya Transportasi &amp; Konsumsi Partai Pendukung (Partai Patriot) Dalam Rangka Acara Deklarasi Pasangan Calon Walikota &amp; Wakil Walikota Samarinda (Drs. H. Achmad Amins, MM. &amp; H. Syaharie Ja'ang, SH. M.Si.) Periode 2005 - 2010.</v>
          </cell>
          <cell r="H180" t="str">
            <v># Dua Juta Rupiah #</v>
          </cell>
          <cell r="I180" t="str">
            <v>H. Mulyadi</v>
          </cell>
          <cell r="K180">
            <v>2000000</v>
          </cell>
        </row>
        <row r="181">
          <cell r="B181">
            <v>170</v>
          </cell>
          <cell r="D181">
            <v>38549</v>
          </cell>
          <cell r="F181" t="str">
            <v>Biaya Transportasi &amp; Konsumsi Partai Pendukung (Partai Pelopor) Dalam Rangka Acara Deklarasi Pasangan Calon Walikota &amp; Wakil Walikota Samarinda (Drs. H. Achmad Amins, MM. &amp; H. Syaharie Ja'ang, SH. M.Si.) Periode 2005 - 2010.</v>
          </cell>
          <cell r="H181" t="str">
            <v># Dua Juta Rupiah #</v>
          </cell>
          <cell r="I181" t="str">
            <v>Bambang Sutikno</v>
          </cell>
          <cell r="K181">
            <v>2000000</v>
          </cell>
        </row>
        <row r="182">
          <cell r="B182">
            <v>171</v>
          </cell>
          <cell r="D182">
            <v>38549</v>
          </cell>
          <cell r="F182" t="str">
            <v>Biaya Transportasi &amp; Konsumsi Partai Pendukung (PIB) Dalam Rangka Acara Deklarasi Pasangan Calon Walikota &amp; Wakil Walikota Samarinda (Drs. H. Achmad Amins, MM. &amp; H. Syaharie Ja'ang, SH. M.Si.) Periode 2005 - 2010.</v>
          </cell>
          <cell r="H182" t="str">
            <v># Dua Juta Rupiah #</v>
          </cell>
          <cell r="I182" t="str">
            <v>Jumansyah Berok, SH.</v>
          </cell>
          <cell r="K182">
            <v>2000000</v>
          </cell>
        </row>
        <row r="183">
          <cell r="B183">
            <v>172</v>
          </cell>
          <cell r="D183">
            <v>38549</v>
          </cell>
          <cell r="F183" t="str">
            <v>Biaya Transportasi &amp; Konsumsi Partai Pendukung (PNIM) Dalam Rangka Acara Deklarasi Pasangan Calon Walikota &amp; Wakil Walikota Samarinda (Drs. H. Achmad Amins, MM. &amp; H. Syaharie Ja'ang, SH. M.Si.) Periode 2005 - 2010.</v>
          </cell>
          <cell r="H183" t="str">
            <v># Dua Juta Rupiah #</v>
          </cell>
          <cell r="I183" t="str">
            <v>A. Mahmud</v>
          </cell>
          <cell r="K183">
            <v>2000000</v>
          </cell>
        </row>
        <row r="184">
          <cell r="B184">
            <v>173</v>
          </cell>
          <cell r="D184">
            <v>38549</v>
          </cell>
          <cell r="F184" t="str">
            <v>Biaya Transportasi &amp; Konsumsi Partai Pendukung (PPP) Dalam Rangka Acara Deklarasi Pasangan Calon Walikota &amp; Wakil Walikota Samarinda (Drs. H. Achmad Amins, MM. &amp; H. Syaharie Ja'ang, SH. M.Si.) Periode 2005 - 2010.</v>
          </cell>
          <cell r="H184" t="str">
            <v># Dua Juta Rupiah #</v>
          </cell>
          <cell r="I184" t="str">
            <v>H. Jawad Siradjuddin</v>
          </cell>
          <cell r="K184">
            <v>2000000</v>
          </cell>
        </row>
        <row r="185">
          <cell r="B185">
            <v>174</v>
          </cell>
          <cell r="D185">
            <v>38549</v>
          </cell>
          <cell r="F185" t="str">
            <v>Biaya Transportasi &amp; Konsumsi Partai Pendukung (PAN) Dalam Rangka Acara Deklarasi Pasangan Calon Walikota &amp; Wakil Walikota Samarinda (Drs. H. Achmad Amins, MM. &amp; H. Syaharie Ja'ang, SH. M.Si.) Periode 2005 - 2010.</v>
          </cell>
          <cell r="H185" t="str">
            <v># Dua Juta Rupiah #</v>
          </cell>
          <cell r="I185" t="str">
            <v>H. Jawad Siradjuddin</v>
          </cell>
          <cell r="K185">
            <v>2000000</v>
          </cell>
        </row>
        <row r="186">
          <cell r="B186">
            <v>175</v>
          </cell>
          <cell r="D186">
            <v>38549</v>
          </cell>
          <cell r="F186" t="str">
            <v>Biaya Transportasi &amp; Konsumsi Partai Golkar Kecamatan Sungai Kunjang Dalam Rangka Acara Deklarasi Pasangan Calon Walikota &amp; Wakil Walikota Samarinda (Drs. H. Achmad Amins, MM. &amp; H. Syaharie Ja'ang, SH. M.Si.) Periode 2005 - 2010.</v>
          </cell>
          <cell r="H186" t="str">
            <v># Tiga Juta Rupiah #</v>
          </cell>
          <cell r="I186" t="str">
            <v>Syamsudin Karim</v>
          </cell>
          <cell r="K186">
            <v>3000000</v>
          </cell>
        </row>
        <row r="187">
          <cell r="B187">
            <v>176</v>
          </cell>
          <cell r="D187">
            <v>38549</v>
          </cell>
          <cell r="F187" t="str">
            <v>Biaya Transportasi &amp; Konsumsi Partai Golkar Kecamatan Palaran Dalam Rangka Acara Deklarasi Pasangan Calon Walikota &amp; Wakil Walikota Samarinda (Drs. H. Achmad Amins, MM. &amp; H. Syaharie Ja'ang, SH. M.Si.) Periode 2005 - 2010.</v>
          </cell>
          <cell r="H187" t="str">
            <v># Tiga Juta Rupiah #</v>
          </cell>
          <cell r="I187" t="str">
            <v>Akhmad Juniadi, S.Ag.</v>
          </cell>
          <cell r="K187">
            <v>3000000</v>
          </cell>
        </row>
        <row r="188">
          <cell r="B188">
            <v>177</v>
          </cell>
          <cell r="D188">
            <v>38549</v>
          </cell>
          <cell r="F188" t="str">
            <v>Biaya Transportasi &amp; Konsumsi Partai Golkar Kecamatan Samarinda Ilir Dalam Rangka Acara Deklarasi Pasangan Calon Walikota &amp; Wakil Walikota Samarinda (Drs. H. Achmad Amins, MM. &amp; H. Syaharie Ja'ang, SH. M.Si.) Periode 2005 - 2010.</v>
          </cell>
          <cell r="H188" t="str">
            <v># Tiga Juta Rupiah #</v>
          </cell>
          <cell r="I188" t="str">
            <v>HA. Bertha Salam, SE.</v>
          </cell>
          <cell r="K188">
            <v>3000000</v>
          </cell>
        </row>
        <row r="189">
          <cell r="B189">
            <v>178</v>
          </cell>
          <cell r="D189">
            <v>38549</v>
          </cell>
          <cell r="F189" t="str">
            <v>Biaya Transportasi &amp; Konsumsi Partai Golkar Kecamatan Samarinda Utara Dalam Rangka Acara Deklarasi Pasangan Calon Walikota &amp; Wakil Walikota Samarinda (Drs. H. Achmad Amins, MM. &amp; H. Syaharie Ja'ang, SH. M.Si.) Periode 2005 - 2010.</v>
          </cell>
          <cell r="H189" t="str">
            <v># Tiga Juta Rupiah #</v>
          </cell>
          <cell r="I189" t="str">
            <v>Alif Turiadi, SE.</v>
          </cell>
          <cell r="K189">
            <v>3000000</v>
          </cell>
        </row>
        <row r="190">
          <cell r="B190">
            <v>179</v>
          </cell>
          <cell r="D190">
            <v>38549</v>
          </cell>
          <cell r="F190" t="str">
            <v>Biaya Transportasi &amp; Konsumsi Partai Golkar Kecamatan Samarinda Sebarang Dalam Rangka Acara Deklarasi Pasangan Calon Walikota &amp; Wakil Walikota Samarinda (Drs. H. Achmad Amins, MM. &amp; H. Syaharie Ja'ang, SH. M.Si.) Periode 2005 - 2010.</v>
          </cell>
          <cell r="H190" t="str">
            <v># Tiga Juta Rupiah #</v>
          </cell>
          <cell r="I190" t="str">
            <v>Jafar Abdul Gafar</v>
          </cell>
          <cell r="K190">
            <v>3000000</v>
          </cell>
        </row>
        <row r="191">
          <cell r="B191">
            <v>180</v>
          </cell>
          <cell r="D191">
            <v>38549</v>
          </cell>
          <cell r="F191" t="str">
            <v>Biaya Transportasi &amp; Konsumsi Partai Golkar Kecamatan Samarinda Ulu Dalam Rangka Acara Deklarasi Pasangan Calon Walikota &amp; Wakil Walikota Samarinda (Drs. H. Achmad Amins, MM. &amp; H. Syaharie Ja'ang, SH. M.Si.) Periode 2005 - 2010.</v>
          </cell>
          <cell r="H191" t="str">
            <v># Tiga Juta Rupiah #</v>
          </cell>
          <cell r="I191" t="str">
            <v>H. Mashari, R.</v>
          </cell>
          <cell r="K191">
            <v>3000000</v>
          </cell>
        </row>
        <row r="192">
          <cell r="B192">
            <v>181</v>
          </cell>
          <cell r="D192">
            <v>38549</v>
          </cell>
          <cell r="F192" t="str">
            <v>Biaya Transportasi &amp; Konsumsi Lintas Partai Kecamatan Samarinda Seberang Dalam Rangka Acara Deklarasi Pasangan Calon Walikota &amp; Wakil Walikota Samarinda (Drs. H. Achmad Amins, MM. &amp; H. Syaharie Ja'ang, SH. M.Si.) Periode 2005 - 2010.</v>
          </cell>
          <cell r="H192" t="str">
            <v># Lima Juta Rupiah #</v>
          </cell>
          <cell r="I192" t="str">
            <v>Budi Irawan</v>
          </cell>
          <cell r="K192">
            <v>5000000</v>
          </cell>
        </row>
        <row r="193">
          <cell r="B193">
            <v>182</v>
          </cell>
          <cell r="D193">
            <v>38549</v>
          </cell>
          <cell r="F193" t="str">
            <v>Biaya Transportasi &amp; Konsumsi Lintas Partai Kecamatan Samarinda Ulu Dalam Rangka Acara Deklarasi Pasangan Calon Walikota &amp; Wakil Walikota Samarinda (Drs. H. Achmad Amins, MM. &amp; H. Syaharie Ja'ang, SH. M.Si.) Periode 2005 - 2010.</v>
          </cell>
          <cell r="H193" t="str">
            <v># Lima Juta Rupiah #</v>
          </cell>
          <cell r="I193" t="str">
            <v>Fahruddian</v>
          </cell>
          <cell r="K193">
            <v>5000000</v>
          </cell>
        </row>
        <row r="194">
          <cell r="B194">
            <v>183</v>
          </cell>
          <cell r="D194">
            <v>38549</v>
          </cell>
          <cell r="F194" t="str">
            <v>Biaya Transportasi &amp; Konsumsi Lintas Partai Kecamatan Palaran Dalam Rangka Acara Deklarasi Pasangan Calon Walikota &amp; Wakil Walikota Samarinda (Drs. H. Achmad Amins, MM. &amp; H. Syaharie Ja'ang, SH. M.Si.) Periode 2005 - 2010.</v>
          </cell>
          <cell r="H194" t="str">
            <v># Lima Juta Rupiah #</v>
          </cell>
          <cell r="I194" t="str">
            <v>Andi Rani</v>
          </cell>
          <cell r="K194">
            <v>5000000</v>
          </cell>
        </row>
        <row r="195">
          <cell r="B195">
            <v>184</v>
          </cell>
          <cell r="D195">
            <v>38549</v>
          </cell>
          <cell r="F195" t="str">
            <v>Biaya Transportasi &amp; Konsumsi Lintas Partai Kecamatan Samarinda Utara Dalam Rangka Acara Deklarasi Pasangan Calon Walikota &amp; Wakil Walikota Samarinda (Drs. H. Achmad Amins, MM. &amp; H. Syaharie Ja'ang, SH. M.Si.) Periode 2005 - 2010.</v>
          </cell>
          <cell r="H195" t="str">
            <v># Lima Juta Rupiah #</v>
          </cell>
          <cell r="I195" t="str">
            <v>H. Achmad</v>
          </cell>
          <cell r="K195">
            <v>5000000</v>
          </cell>
        </row>
        <row r="196">
          <cell r="B196">
            <v>185</v>
          </cell>
          <cell r="D196">
            <v>38549</v>
          </cell>
          <cell r="F196" t="str">
            <v>Biaya Transportasi &amp; Konsumsi Lintas Partai Kecamatan Sungai Kunjang Dalam Rangka Acara Deklarasi Pasangan Calon Walikota &amp; Wakil Walikota Samarinda (Drs. H. Achmad Amins, MM. &amp; H. Syaharie Ja'ang, SH. M.Si.) Periode 2005 - 2010.</v>
          </cell>
          <cell r="H196" t="str">
            <v># Sepuluh Juta Rupiah #</v>
          </cell>
          <cell r="I196" t="str">
            <v>Sutiani</v>
          </cell>
          <cell r="K196">
            <v>10000000</v>
          </cell>
        </row>
        <row r="197">
          <cell r="B197">
            <v>186</v>
          </cell>
          <cell r="D197">
            <v>38549</v>
          </cell>
          <cell r="F197" t="str">
            <v>Biaya Transportasi &amp; Konsumsi Lintas Partai Kecamatan Samarinda Ilir Dalam Rangka Acara Deklarasi Pasangan Calon Walikota &amp; Wakil Walikota Samarinda (Drs. H. Achmad Amins, MM. &amp; H. Syaharie Ja'ang, SH. M.Si.) Periode 2005 - 2010.</v>
          </cell>
          <cell r="H197" t="str">
            <v># Sepuluh Juta Rupiah #</v>
          </cell>
          <cell r="I197" t="str">
            <v>H. Haris, Mt.</v>
          </cell>
          <cell r="K197">
            <v>10000000</v>
          </cell>
        </row>
        <row r="198">
          <cell r="B198">
            <v>187</v>
          </cell>
        </row>
        <row r="199">
          <cell r="B199">
            <v>188</v>
          </cell>
        </row>
        <row r="200">
          <cell r="B200">
            <v>189</v>
          </cell>
        </row>
        <row r="201">
          <cell r="B201">
            <v>190</v>
          </cell>
        </row>
        <row r="202">
          <cell r="B202">
            <v>191</v>
          </cell>
        </row>
        <row r="203">
          <cell r="B203">
            <v>192</v>
          </cell>
        </row>
        <row r="204">
          <cell r="B204">
            <v>193</v>
          </cell>
        </row>
        <row r="205">
          <cell r="B205">
            <v>194</v>
          </cell>
        </row>
        <row r="206">
          <cell r="B206">
            <v>195</v>
          </cell>
        </row>
        <row r="207">
          <cell r="B207">
            <v>196</v>
          </cell>
        </row>
        <row r="208">
          <cell r="B208">
            <v>197</v>
          </cell>
        </row>
        <row r="209">
          <cell r="B209">
            <v>198</v>
          </cell>
        </row>
        <row r="210">
          <cell r="B210">
            <v>199</v>
          </cell>
        </row>
        <row r="211">
          <cell r="B211">
            <v>200</v>
          </cell>
        </row>
        <row r="212">
          <cell r="B212">
            <v>201</v>
          </cell>
        </row>
        <row r="213">
          <cell r="B213">
            <v>202</v>
          </cell>
        </row>
        <row r="214">
          <cell r="B214">
            <v>203</v>
          </cell>
        </row>
        <row r="215">
          <cell r="B215">
            <v>204</v>
          </cell>
        </row>
        <row r="216">
          <cell r="B216">
            <v>205</v>
          </cell>
        </row>
        <row r="217">
          <cell r="B217">
            <v>206</v>
          </cell>
        </row>
        <row r="218">
          <cell r="B218">
            <v>207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refreshError="1"/>
      <sheetData sheetId="36"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WTPNR-TL (3)"/>
      <sheetName val="KWTPNR-TL (2)"/>
      <sheetName val="KWITANSI"/>
      <sheetName val="BUKU KAS UMUM"/>
      <sheetName val="TPB (5)"/>
      <sheetName val="TPB (4)"/>
      <sheetName val="L-4"/>
      <sheetName val="TPB (3)"/>
      <sheetName val="TTB-BLK"/>
      <sheetName val="BB-PGDK"/>
      <sheetName val="KWTPNR-BLK"/>
      <sheetName val="KWTPNR-TL"/>
      <sheetName val="TPB-BLK"/>
      <sheetName val="BKK-BLK"/>
      <sheetName val="BKM-BLK"/>
      <sheetName val="TPB-LG"/>
      <sheetName val="TTB-LG"/>
      <sheetName val="BKK-LG"/>
      <sheetName val="BKM-LG"/>
      <sheetName val="TPB-TL"/>
      <sheetName val="TTB-TL"/>
      <sheetName val="BKK-TL"/>
      <sheetName val="BKM-TL"/>
      <sheetName val="TPB (2)"/>
      <sheetName val="TPB"/>
      <sheetName val="BB-PNDK"/>
      <sheetName val="BB-SDK"/>
      <sheetName val="BUKU BANK"/>
      <sheetName val="BUKU KAS"/>
      <sheetName val="ACC"/>
      <sheetName val="DAPUR"/>
      <sheetName val="TTB"/>
      <sheetName val="BKM"/>
      <sheetName val="BKK"/>
      <sheetName val="LP-PNR"/>
      <sheetName val="Sheet2"/>
      <sheetName val="Sheet3"/>
    </sheetNames>
    <sheetDataSet>
      <sheetData sheetId="0" refreshError="1"/>
      <sheetData sheetId="1" refreshError="1"/>
      <sheetData sheetId="2" refreshError="1"/>
      <sheetData sheetId="3">
        <row r="12">
          <cell r="B12">
            <v>1</v>
          </cell>
          <cell r="D12">
            <v>38598</v>
          </cell>
          <cell r="F12" t="str">
            <v>Biaya Transportasi &amp; Konsumsi Relawan Lio Eude Dalam Rangka Kampanye Pasangan Calon Walikota &amp; Wakil Walikota Samarinda (Drs. H. Achmad Amins, MM. &amp; H. Syaharie Ja'ang, SH. M.Si.) Periode 2005 - 2010. Gor Segiri Tanggal 4 September 2005.</v>
          </cell>
          <cell r="H12" t="str">
            <v># Delapan Ratus Ribu Rupiah #</v>
          </cell>
          <cell r="I12" t="str">
            <v>Lorensius</v>
          </cell>
          <cell r="K12">
            <v>800000</v>
          </cell>
        </row>
        <row r="13">
          <cell r="B13">
            <v>2</v>
          </cell>
          <cell r="D13">
            <v>38598</v>
          </cell>
          <cell r="F13" t="str">
            <v>Biaya Transportasi &amp; Konsumsi Relawan Gang Tanjung Dalam Rangka Kampanye Pasangan Calon Walikota &amp; Wakil Walikota Samarinda (Drs. H. Achmad Amins, MM. &amp; H. Syaharie Ja'ang, SH. M.Si.) Periode 2005 - 2010. Gor Segiri Tanggal 4 September 2005.</v>
          </cell>
          <cell r="H13" t="str">
            <v># Delapan Ratus Ribu Rupiah #</v>
          </cell>
          <cell r="I13" t="str">
            <v>Edy Hatmoko</v>
          </cell>
          <cell r="K13">
            <v>800000</v>
          </cell>
        </row>
        <row r="14">
          <cell r="B14">
            <v>3</v>
          </cell>
          <cell r="D14">
            <v>38598</v>
          </cell>
          <cell r="F14" t="str">
            <v>Biaya Transportasi &amp; Konsumsi Relawan PPS Dalam Rangka Kampanye Pasangan Calon Walikota &amp; Wakil Walikota Samarinda (Drs. H. Achmad Amins, MM. &amp; H. Syaharie Ja'ang, SH. M.Si.) Periode 2005 - 2010. Gor Segiri Tanggal 4 September 2005.</v>
          </cell>
          <cell r="H14" t="str">
            <v># Dua Juta Rupiah #</v>
          </cell>
          <cell r="I14" t="str">
            <v>Andi Agus</v>
          </cell>
          <cell r="K14">
            <v>2000000</v>
          </cell>
        </row>
        <row r="15">
          <cell r="B15">
            <v>4</v>
          </cell>
          <cell r="D15">
            <v>38598</v>
          </cell>
          <cell r="F15" t="str">
            <v>Biaya Transportasi &amp; Konsumsi Relawan Remaja Dalam Rangka Kampanye Pasangan Calon Walikota &amp; Wakil Walikota Samarinda (Drs. H. Achmad Amins, MM. &amp; H. Syaharie Ja'ang, SH. M.Si.) Periode 2005 - 2010. Gor Segiri Tanggal 4 September 2005.</v>
          </cell>
          <cell r="H15" t="str">
            <v># Empat Juta Rupiah #</v>
          </cell>
          <cell r="I15" t="str">
            <v>Ardiansyah</v>
          </cell>
          <cell r="K15">
            <v>4000000</v>
          </cell>
        </row>
        <row r="16">
          <cell r="B16">
            <v>5</v>
          </cell>
          <cell r="D16">
            <v>38598</v>
          </cell>
          <cell r="F16" t="str">
            <v>Biaya Transportasi &amp; Konsumsi Relawan IKKD Dalam Rangka Kampanye Pasangan Calon Walikota &amp; Wakil Walikota Samarinda (Drs. H. Achmad Amins, MM. &amp; H. Syaharie Ja'ang, SH. M.Si.) Periode 2005 - 2010. Gor Segiri Tanggal 4 September 2005.</v>
          </cell>
          <cell r="H16" t="str">
            <v># Dua Juta Rupiah #</v>
          </cell>
          <cell r="I16" t="str">
            <v>Darsipah</v>
          </cell>
          <cell r="K16">
            <v>2000000</v>
          </cell>
        </row>
        <row r="17">
          <cell r="B17">
            <v>6</v>
          </cell>
          <cell r="D17">
            <v>38598</v>
          </cell>
          <cell r="F17" t="str">
            <v>Biaya Transportasi &amp; Konsumsi Relawan Buton Dalam Rangka Kampanye Pasangan Calon Walikota &amp; Wakil Walikota Samarinda (Drs. H. Achmad Amins, MM. &amp; H. Syaharie Ja'ang, SH. M.Si.) Periode 2005 - 2010. Gor Segiri Tanggal 4 September 2005.</v>
          </cell>
          <cell r="H17" t="str">
            <v># Dua Juta Rupiah #</v>
          </cell>
          <cell r="I17" t="str">
            <v>Fikri</v>
          </cell>
          <cell r="K17">
            <v>2000000</v>
          </cell>
        </row>
        <row r="18">
          <cell r="B18">
            <v>7</v>
          </cell>
          <cell r="D18">
            <v>38598</v>
          </cell>
          <cell r="F18" t="str">
            <v>Biaya Transportasi &amp; Konsumsi Relawan Madura Dalam Rangka Kampanye Pasangan Calon Walikota &amp; Wakil Walikota Samarinda (Drs. H. Achmad Amins, MM. &amp; H. Syaharie Ja'ang, SH. M.Si.) Periode 2005 - 2010. Gor Segiri Tanggal 4 September 2005.</v>
          </cell>
          <cell r="H18" t="str">
            <v># Dua Juta Rupiah #</v>
          </cell>
          <cell r="I18" t="str">
            <v>Heri</v>
          </cell>
          <cell r="K18">
            <v>2000000</v>
          </cell>
        </row>
        <row r="19">
          <cell r="B19">
            <v>8</v>
          </cell>
          <cell r="D19">
            <v>38598</v>
          </cell>
          <cell r="F19" t="str">
            <v>Biaya Transportasi &amp; Konsumsi Relawan Buruh Dalam Rangka Kampanye Pasangan Calon Walikota &amp; Wakil Walikota Samarinda (Drs. H. Achmad Amins, MM. &amp; H. Syaharie Ja'ang, SH. M.Si.) Periode 2005 - 2010. Gor Segiri Tanggal 4 September 2005.</v>
          </cell>
          <cell r="H19" t="str">
            <v># Dua Juta Rupiah #</v>
          </cell>
          <cell r="I19" t="str">
            <v>Supardi</v>
          </cell>
          <cell r="K19">
            <v>2000000</v>
          </cell>
        </row>
        <row r="20">
          <cell r="B20">
            <v>9</v>
          </cell>
          <cell r="D20">
            <v>38598</v>
          </cell>
          <cell r="F20" t="str">
            <v>Biaya Transportasi &amp; Konsumsi Relawan PARAS Dalam Rangka Kampanye Pasangan Calon Walikota &amp; Wakil Walikota Samarinda (Drs. H. Achmad Amins, MM. &amp; H. Syaharie Ja'ang, SH. M.Si.) Periode 2005 - 2010. Gor Segiri Tanggal 4 September 2005.</v>
          </cell>
          <cell r="H20" t="str">
            <v># Dua Juta Rupiah #</v>
          </cell>
          <cell r="I20" t="str">
            <v>Mansah</v>
          </cell>
          <cell r="K20">
            <v>2000000</v>
          </cell>
        </row>
        <row r="21">
          <cell r="B21">
            <v>10</v>
          </cell>
          <cell r="D21">
            <v>38598</v>
          </cell>
          <cell r="F21" t="str">
            <v>Biaya Transportasi &amp; Konsumsi Relawan Remaja Dalam Rangka Kampanye Pasangan Calon Walikota &amp; Wakil Walikota Samarinda (Drs. H. Achmad Amins, MM. &amp; H. Syaharie Ja'ang, SH. M.Si.) Periode 2005 - 2010. Lapangan Bola Makroman Tanggal 5 September 2005.</v>
          </cell>
          <cell r="H21" t="str">
            <v># Empat Juta Rupiah #</v>
          </cell>
          <cell r="I21" t="str">
            <v>Ardiansyah</v>
          </cell>
          <cell r="K21">
            <v>4000000</v>
          </cell>
        </row>
        <row r="22">
          <cell r="B22">
            <v>11</v>
          </cell>
          <cell r="D22">
            <v>38598</v>
          </cell>
          <cell r="F22" t="str">
            <v>Biaya Transportasi &amp; Konsumsi Relawan IKKD Dalam Rangka Kampanye Pasangan Calon Walikota &amp; Wakil Walikota Samarinda (Drs. H. Achmad Amins, MM. &amp; H. Syaharie Ja'ang, SH. M.Si.) Periode 2005 - 2010. Lapangan Bola Makroman Tanggal 5 September 2005.</v>
          </cell>
          <cell r="H22" t="str">
            <v># Dua Juta Rupiah #</v>
          </cell>
          <cell r="I22" t="str">
            <v>Darsipah</v>
          </cell>
          <cell r="K22">
            <v>2000000</v>
          </cell>
        </row>
        <row r="23">
          <cell r="B23">
            <v>12</v>
          </cell>
          <cell r="D23">
            <v>38598</v>
          </cell>
          <cell r="F23" t="str">
            <v>Biaya Transportasi &amp; Konsumsi Relawan Buton Dalam Rangka Kampanye Pasangan Calon Walikota &amp; Wakil Walikota Samarinda (Drs. H. Achmad Amins, MM. &amp; H. Syaharie Ja'ang, SH. M.Si.) Periode 2005 - 2010. Lapangan Bola Makroman Tanggal 5 September 2005.</v>
          </cell>
          <cell r="H23" t="str">
            <v># Dua Juta Rupiah #</v>
          </cell>
          <cell r="I23" t="str">
            <v>Fikri</v>
          </cell>
          <cell r="K23">
            <v>2000000</v>
          </cell>
        </row>
        <row r="24">
          <cell r="B24">
            <v>13</v>
          </cell>
          <cell r="D24">
            <v>38598</v>
          </cell>
          <cell r="F24" t="str">
            <v>Biaya Transportasi &amp; Konsumsi Relawan Buruh Dalam Rangka Kampanye Pasangan Calon Walikota &amp; Wakil Walikota Samarinda (Drs. H. Achmad Amins, MM. &amp; H. Syaharie Ja'ang, SH. M.Si.) Periode 2005 - 2010. Lapangan Bola Makroman Tanggal 5 September 2005.</v>
          </cell>
          <cell r="H24" t="str">
            <v># Dua Juta Rupiah #</v>
          </cell>
          <cell r="I24" t="str">
            <v>Supardi</v>
          </cell>
          <cell r="K24">
            <v>2000000</v>
          </cell>
        </row>
        <row r="25">
          <cell r="B25">
            <v>14</v>
          </cell>
          <cell r="D25">
            <v>38598</v>
          </cell>
          <cell r="F25" t="str">
            <v>Biaya Transportasi &amp; Konsumsi Relawan Karang Taruna Dalam Rangka Kampanye Pasangan Calon Walikota &amp; Wakil Walikota Samarinda (Drs. H. Achmad Amins, MM. &amp; H. Syaharie Ja'ang, SH. M.Si.) Periode 2005 - 2010. Lapangan Bola Makroman Tanggal 5 September 2005.</v>
          </cell>
          <cell r="H25" t="str">
            <v># Dua Juta Rupiah #</v>
          </cell>
          <cell r="I25" t="str">
            <v>Ediansyah</v>
          </cell>
          <cell r="K25">
            <v>2000000</v>
          </cell>
        </row>
        <row r="26">
          <cell r="B26">
            <v>15</v>
          </cell>
          <cell r="D26">
            <v>38598</v>
          </cell>
          <cell r="F26" t="str">
            <v>Biaya Transportasi &amp; Konsumsi Relawan Petani Dalam Rangka Kampanye Pasangan Calon Walikota &amp; Wakil Walikota Samarinda (Drs. H. Achmad Amins, MM. &amp; H. Syaharie Ja'ang, SH. M.Si.) Periode 2005 - 2010. Lapangan Bola Makroman Tanggal 5 September 2005.</v>
          </cell>
          <cell r="H26" t="str">
            <v># Dua Juta Rupiah #</v>
          </cell>
          <cell r="I26" t="str">
            <v>A. Azhari</v>
          </cell>
          <cell r="K26">
            <v>2000000</v>
          </cell>
        </row>
        <row r="27">
          <cell r="B27">
            <v>16</v>
          </cell>
          <cell r="D27">
            <v>38598</v>
          </cell>
          <cell r="F27" t="str">
            <v>Biaya Transportasi &amp; Konsumsi Relawan 56 Dalam Rangka Kampanye Pasangan Calon Walikota &amp; Wakil Walikota Samarinda (Drs. H. Achmad Amins, MM. &amp; H. Syaharie Ja'ang, SH. M.Si.) Periode 2005 - 2010. Lapangan Bola Makroman Tanggal 5 September 2005.</v>
          </cell>
          <cell r="H27" t="str">
            <v># Empat Juta Rupiah #</v>
          </cell>
          <cell r="I27" t="str">
            <v>Wahyu</v>
          </cell>
          <cell r="K27">
            <v>4000000</v>
          </cell>
        </row>
        <row r="28">
          <cell r="B28">
            <v>17</v>
          </cell>
          <cell r="D28">
            <v>38598</v>
          </cell>
          <cell r="F28" t="str">
            <v>Biaya Transportasi &amp; Konsumsi Relawan Gama Dalam Rangka Kampanye Pasangan Calon Walikota &amp; Wakil Walikota Samarinda (Drs. H. Achmad Amins, MM. &amp; H. Syaharie Ja'ang, SH. M.Si.) Periode 2005 - 2010. Lapangan Bola Makroman Tanggal 5 September 2005.</v>
          </cell>
          <cell r="H28" t="str">
            <v># Dua Juta Rupiah #</v>
          </cell>
          <cell r="I28" t="str">
            <v>H. Hermansyah</v>
          </cell>
          <cell r="K28">
            <v>2000000</v>
          </cell>
        </row>
        <row r="29">
          <cell r="B29">
            <v>18</v>
          </cell>
          <cell r="D29">
            <v>38598</v>
          </cell>
          <cell r="F29" t="str">
            <v>Biaya Transportasi &amp; Konsumsi Relawan Ojek Dalam Rangka Kampanye Pasangan Calon Walikota &amp; Wakil Walikota Samarinda (Drs. H. Achmad Amins, MM. &amp; H. Syaharie Ja'ang, SH. M.Si.) Periode 2005 - 2010. Lapangan Bola Makroman Tanggal 5 September 2005.</v>
          </cell>
          <cell r="H29" t="str">
            <v># Dua Juta Rupiah #</v>
          </cell>
          <cell r="I29" t="str">
            <v>M. Hatta</v>
          </cell>
          <cell r="K29">
            <v>2000000</v>
          </cell>
        </row>
        <row r="30">
          <cell r="B30">
            <v>19</v>
          </cell>
          <cell r="D30">
            <v>38598</v>
          </cell>
          <cell r="F30" t="str">
            <v>Biaya Transportasi &amp; Konsumsi Relawan Taksi Dalam Rangka Kampanye Pasangan Calon Walikota &amp; Wakil Walikota Samarinda (Drs. H. Achmad Amins, MM. &amp; H. Syaharie Ja'ang, SH. M.Si.) Periode 2005 - 2010. Lapangan Bola Makroman Tanggal 5 September 2005.</v>
          </cell>
          <cell r="H30" t="str">
            <v># Satu Juta Rupiah #</v>
          </cell>
          <cell r="I30" t="str">
            <v>Sulaiman</v>
          </cell>
          <cell r="K30">
            <v>1000000</v>
          </cell>
        </row>
        <row r="31">
          <cell r="B31">
            <v>20</v>
          </cell>
          <cell r="D31">
            <v>38598</v>
          </cell>
          <cell r="F31" t="str">
            <v>Biaya Transportasi &amp; Konsumsi Lintas Partai Pendukung (PPP) Dalam Rangka Kampanye Pasangan Calon Walikota &amp; Wakil Walikota Samarinda (Drs. H. Achmad Amins, MM. &amp; H. Syaharie Ja'ang, SH. M.Si.) Periode 2005 - 2010. Lapangan Bola Makroman Tanggal 5 Septembe</v>
          </cell>
          <cell r="H31" t="str">
            <v># Empat Belas Juta Rupiah #</v>
          </cell>
          <cell r="I31" t="str">
            <v>H. Didik Sugiarto</v>
          </cell>
          <cell r="K31">
            <v>14000000</v>
          </cell>
        </row>
        <row r="32">
          <cell r="B32">
            <v>21</v>
          </cell>
          <cell r="D32">
            <v>38598</v>
          </cell>
          <cell r="F32" t="str">
            <v>Biaya Transportasi &amp; Konsumsi Lintas Partai Pendukung (PAN) Dalam Rangka Kampanye Pasangan Calon Walikota &amp; Wakil Walikota Samarinda (Drs. H. Achmad Amins, MM. &amp; H. Syaharie Ja'ang, SH. M.Si.) Periode 2005 - 2010. Lapangan Bola Makroman Tanggal 5 Septembe</v>
          </cell>
          <cell r="H32" t="str">
            <v># Empat Belas Juta Rupiah #</v>
          </cell>
          <cell r="I32" t="str">
            <v>H. Hadi Hartono</v>
          </cell>
          <cell r="K32">
            <v>14000000</v>
          </cell>
        </row>
        <row r="33">
          <cell r="B33">
            <v>22</v>
          </cell>
          <cell r="D33">
            <v>38598</v>
          </cell>
          <cell r="F33" t="str">
            <v>Biaya Transportasi &amp; Konsumsi Lintas Partai Pendukung (Partai Partiot) Dalam Rangka Kampanye Pasangan Calon Walikota &amp; Wakil Walikota Samarinda (Drs. H. Achmad Amins, MM. &amp; H. Syaharie Ja'ang, SH. M.Si.) Periode 2005 - 2010. Lapangan Bola Makroman Tanggal</v>
          </cell>
          <cell r="H33" t="str">
            <v># Empat Belas Juta Rupiah #</v>
          </cell>
          <cell r="I33" t="str">
            <v>H. Mulyadi</v>
          </cell>
          <cell r="K33">
            <v>14000000</v>
          </cell>
        </row>
        <row r="34">
          <cell r="B34">
            <v>23</v>
          </cell>
          <cell r="D34">
            <v>38598</v>
          </cell>
          <cell r="F34" t="str">
            <v>Biaya Transportasi &amp; Konsumsi Lintas Partai Pendukung (PDK) Dalam Rangka Kampanye Pasangan Calon Walikota &amp; Wakil Walikota Samarinda (Drs. H. Achmad Amins, MM. &amp; H. Syaharie Ja'ang, SH. M.Si.) Periode 2005 - 2010. Lapangan Bola Makroman Tanggal 5 Septembe</v>
          </cell>
          <cell r="H34" t="str">
            <v># Sepuluh Juta Rupiah #</v>
          </cell>
          <cell r="I34" t="str">
            <v>HA. Jawad Siradjuddin</v>
          </cell>
          <cell r="K34">
            <v>10000000</v>
          </cell>
        </row>
        <row r="35">
          <cell r="B35">
            <v>24</v>
          </cell>
          <cell r="D35">
            <v>38598</v>
          </cell>
          <cell r="F35" t="str">
            <v>Biaya Transportasi &amp; Konsumsi Lintas Partai Pendukung (Partai Pelopor) Dalam Rangka Kampanye Pasangan Calon Walikota &amp; Wakil Walikota Samarinda (Drs. H. Achmad Amins, MM. &amp; H. Syaharie Ja'ang, SH. M.Si.) Periode 2005 - 2010. Lapangan Bola Makroman Tanggal</v>
          </cell>
          <cell r="H35" t="str">
            <v># Enam Juta Rupiah #</v>
          </cell>
          <cell r="I35" t="str">
            <v>Bambang S.</v>
          </cell>
          <cell r="K35">
            <v>6000000</v>
          </cell>
        </row>
        <row r="36">
          <cell r="B36">
            <v>25</v>
          </cell>
          <cell r="D36">
            <v>38598</v>
          </cell>
          <cell r="F36" t="str">
            <v>Biaya Transportasi &amp; Konsumsi Lintas Partai Pendukung (PKB) Dalam Rangka Kampanye Pasangan Calon Walikota &amp; Wakil Walikota Samarinda (Drs. H. Achmad Amins, MM. &amp; H. Syaharie Ja'ang, SH. M.Si.) Periode 2005 - 2010. Lapangan Bola Makroman Tanggal 5 Septembe</v>
          </cell>
          <cell r="H36" t="str">
            <v># Delapan Juta Rupiah #</v>
          </cell>
          <cell r="I36" t="str">
            <v>HM. Asyari Hasan</v>
          </cell>
          <cell r="K36">
            <v>8000000</v>
          </cell>
        </row>
        <row r="37">
          <cell r="B37">
            <v>26</v>
          </cell>
          <cell r="D37">
            <v>38598</v>
          </cell>
          <cell r="F37" t="str">
            <v>Biaya Transportasi &amp; Konsumsi Lintas Partai Pendukung (PKPI) Dalam Rangka Kampanye Pasangan Calon Walikota &amp; Wakil Walikota Samarinda (Drs. H. Achmad Amins, MM. &amp; H. Syaharie Ja'ang, SH. M.Si.) Periode 2005 - 2010. Lapangan Bola Makroman Tanggal 5 Septemb</v>
          </cell>
          <cell r="H37" t="str">
            <v># Enam Juta Rupiah #</v>
          </cell>
          <cell r="I37" t="str">
            <v>Andi Mahmud</v>
          </cell>
          <cell r="K37">
            <v>6000000</v>
          </cell>
        </row>
        <row r="38">
          <cell r="B38">
            <v>27</v>
          </cell>
          <cell r="D38">
            <v>38598</v>
          </cell>
          <cell r="F38" t="str">
            <v>Biaya Transportasi &amp; Konsumsi Lintas Partai Pendukung (PBSD) Dalam Rangka Kampanye Pasangan Calon Walikota &amp; Wakil Walikota Samarinda (Drs. H. Achmad Amins, MM. &amp; H. Syaharie Ja'ang, SH. M.Si.) Periode 2005 - 2010. Lapangan Bola Makroman Tanggal 5 Septemb</v>
          </cell>
          <cell r="H38" t="str">
            <v># Enam Juta Rupiah #</v>
          </cell>
          <cell r="I38" t="str">
            <v>H. Muhammad Hasbi Ibrohim, SH</v>
          </cell>
          <cell r="K38">
            <v>6000000</v>
          </cell>
        </row>
        <row r="39">
          <cell r="B39">
            <v>28</v>
          </cell>
          <cell r="D39">
            <v>38598</v>
          </cell>
          <cell r="F39" t="str">
            <v>Biaya Transportasi &amp; Konsumsi Lintas Partai Pendukung (PIB) Dalam Rangka Kampanye Pasangan Calon Walikota &amp; Wakil Walikota Samarinda (Drs. H. Achmad Amins, MM. &amp; H. Syaharie Ja'ang, SH. M.Si.) Periode 2005 - 2010. Lapangan Bola Makroman Tanggal 5 Septembe</v>
          </cell>
          <cell r="H39" t="str">
            <v># Enam Juta Rupiah #</v>
          </cell>
          <cell r="I39" t="str">
            <v>Effendy</v>
          </cell>
          <cell r="K39">
            <v>6000000</v>
          </cell>
        </row>
        <row r="40">
          <cell r="B40">
            <v>29</v>
          </cell>
          <cell r="D40">
            <v>38598</v>
          </cell>
          <cell r="F40" t="str">
            <v>Biaya Transportasi &amp; Konsumsi Lintas Partai Pendukung (PPP) Dalam Rangka Kampanye Pasangan Calon Walikota &amp; Wakil Walikota Samarinda (Drs. H. Achmad Amins, MM. &amp; H. Syaharie Ja'ang, SH. M.Si.) Periode 2005 - 2010. Gor Segiri Tanggal 4 September 2005.</v>
          </cell>
          <cell r="H40" t="str">
            <v># Empat Belas Juta Rupiah #</v>
          </cell>
          <cell r="I40" t="str">
            <v>H. Didik Sugiarto</v>
          </cell>
          <cell r="K40">
            <v>14000000</v>
          </cell>
        </row>
        <row r="41">
          <cell r="B41">
            <v>30</v>
          </cell>
          <cell r="D41">
            <v>38598</v>
          </cell>
          <cell r="F41" t="str">
            <v>Biaya Transportasi &amp; Konsumsi Lintas Partai Pendukung (PAN) Dalam Rangka Kampanye Pasangan Calon Walikota &amp; Wakil Walikota Samarinda (Drs. H. Achmad Amins, MM. &amp; H. Syaharie Ja'ang, SH. M.Si.) Periode 2005 - 2010. Gor Segiri Tanggal 4 September 2005.</v>
          </cell>
          <cell r="H41" t="str">
            <v># Empat Belas Juta Rupiah #</v>
          </cell>
          <cell r="I41" t="str">
            <v>H. Hadi Hartono</v>
          </cell>
          <cell r="K41">
            <v>14000000</v>
          </cell>
        </row>
        <row r="42">
          <cell r="B42">
            <v>31</v>
          </cell>
          <cell r="D42">
            <v>38598</v>
          </cell>
          <cell r="F42" t="str">
            <v>Biaya Transportasi &amp; Konsumsi Lintas Partai Pendukung (Partai Partiot) Dalam Rangka Kampanye Pasangan Calon Walikota &amp; Wakil Walikota Samarinda (Drs. H. Achmad Amins, MM. &amp; H. Syaharie Ja'ang, SH. M.Si.) Periode 2005 - 2010. Gor Segiri Tanggal 4 September</v>
          </cell>
          <cell r="H42" t="str">
            <v># Empat Belas Juta Rupiah #</v>
          </cell>
          <cell r="I42" t="str">
            <v>H. Mulyadi</v>
          </cell>
          <cell r="K42">
            <v>14000000</v>
          </cell>
        </row>
        <row r="43">
          <cell r="B43">
            <v>32</v>
          </cell>
          <cell r="D43">
            <v>38598</v>
          </cell>
          <cell r="F43" t="str">
            <v>Biaya Transportasi &amp; Konsumsi Lintas Partai Pendukung (PDK) Dalam Rangka Kampanye Pasangan Calon Walikota &amp; Wakil Walikota Samarinda (Drs. H. Achmad Amins, MM. &amp; H. Syaharie Ja'ang, SH. M.Si.) Periode 2005 - 2010. Gor Segiri Tanggal 4 September 2005.</v>
          </cell>
          <cell r="H43" t="str">
            <v># Sepuluh Juta Rupiah #</v>
          </cell>
          <cell r="I43" t="str">
            <v>HA. Jawad Siradjuddin</v>
          </cell>
          <cell r="K43">
            <v>10000000</v>
          </cell>
        </row>
        <row r="44">
          <cell r="B44">
            <v>33</v>
          </cell>
          <cell r="D44">
            <v>38598</v>
          </cell>
          <cell r="F44" t="str">
            <v>Biaya Transportasi &amp; Konsumsi Lintas Partai Pendukung (Partai Pelopor) Dalam Rangka Kampanye Pasangan Calon Walikota &amp; Wakil Walikota Samarinda (Drs. H. Achmad Amins, MM. &amp; H. Syaharie Ja'ang, SH. M.Si.) Periode 2005 - 2010. Gor Segiri Tanggal 4 September</v>
          </cell>
          <cell r="H44" t="str">
            <v># Enam Juta Rupiah #</v>
          </cell>
          <cell r="I44" t="str">
            <v>Bambang S.</v>
          </cell>
          <cell r="K44">
            <v>6000000</v>
          </cell>
        </row>
        <row r="45">
          <cell r="B45">
            <v>34</v>
          </cell>
          <cell r="D45">
            <v>38598</v>
          </cell>
          <cell r="F45" t="str">
            <v>Biaya Transportasi &amp; Konsumsi Lintas Partai Pendukung (PKB) Dalam Rangka Kampanye Pasangan Calon Walikota &amp; Wakil Walikota Samarinda (Drs. H. Achmad Amins, MM. &amp; H. Syaharie Ja'ang, SH. M.Si.) Periode 2005 - 2010. Gor Segiri Tanggal 4 September 2005.</v>
          </cell>
          <cell r="H45" t="str">
            <v># Delapan Juta Rupiah #</v>
          </cell>
          <cell r="I45" t="str">
            <v>HM. Asyari Hasan</v>
          </cell>
          <cell r="K45">
            <v>8000000</v>
          </cell>
        </row>
        <row r="46">
          <cell r="B46">
            <v>35</v>
          </cell>
          <cell r="D46">
            <v>38598</v>
          </cell>
          <cell r="F46" t="str">
            <v>Biaya Transportasi &amp; Konsumsi Lintas Partai Pendukung (PKPI) Dalam Rangka Kampanye Pasangan Calon Walikota &amp; Wakil Walikota Samarinda (Drs. H. Achmad Amins, MM. &amp; H. Syaharie Ja'ang, SH. M.Si.) Periode 2005 - 2010. Gor Segiri Tanggal 4 September 2005.</v>
          </cell>
          <cell r="H46" t="str">
            <v># Enam Juta Rupiah #</v>
          </cell>
          <cell r="I46" t="str">
            <v>Andi Mahmud</v>
          </cell>
          <cell r="K46">
            <v>6000000</v>
          </cell>
        </row>
        <row r="47">
          <cell r="B47">
            <v>36</v>
          </cell>
          <cell r="D47">
            <v>38598</v>
          </cell>
          <cell r="F47" t="str">
            <v>Biaya Transportasi &amp; Konsumsi Lintas Partai Pendukung (PBSD) Dalam Rangka Kampanye Pasangan Calon Walikota &amp; Wakil Walikota Samarinda (Drs. H. Achmad Amins, MM. &amp; H. Syaharie Ja'ang, SH. M.Si.) Periode 2005 - 2010. Gor Segiri Tanggal 4 September 2005.</v>
          </cell>
          <cell r="H47" t="str">
            <v># Enam Juta Rupiah #</v>
          </cell>
          <cell r="I47" t="str">
            <v>H. Muhammad Hasbi Ibrohim, SH</v>
          </cell>
          <cell r="K47">
            <v>6000000</v>
          </cell>
        </row>
        <row r="48">
          <cell r="B48">
            <v>37</v>
          </cell>
          <cell r="D48">
            <v>38598</v>
          </cell>
          <cell r="F48" t="str">
            <v>Biaya Transportasi &amp; Konsumsi Lintas Partai Pendukung (PIB) Dalam Rangka Kampanye Pasangan Calon Walikota &amp; Wakil Walikota Samarinda (Drs. H. Achmad Amins, MM. &amp; H. Syaharie Ja'ang, SH. M.Si.) Periode 2005 - 2010. Gor Segiri Tanggal 4 September 2005.</v>
          </cell>
          <cell r="H48" t="str">
            <v># Enam Juta Rupiah #</v>
          </cell>
          <cell r="I48" t="str">
            <v>Effendy</v>
          </cell>
          <cell r="K48">
            <v>6000000</v>
          </cell>
        </row>
        <row r="49">
          <cell r="B49">
            <v>38</v>
          </cell>
          <cell r="D49">
            <v>38598</v>
          </cell>
          <cell r="F49" t="str">
            <v>Biaya Transportasi &amp; Konsumsi Ormas Pendukung (PPM) Dalam Rangka Kampanye Pasangan Calon Walikota &amp; Wakil Walikota Samarinda (Drs. H. Achmad Amins, MM. &amp; H. Syaharie Ja'ang, SH. M.Si.) Periode 2005 - 2010. Lapangan Bola Makroman Tanggal 5 September 2005</v>
          </cell>
          <cell r="H49" t="str">
            <v># Empat Juta Rupiah #</v>
          </cell>
          <cell r="I49" t="str">
            <v>Rianto Rais</v>
          </cell>
          <cell r="K49">
            <v>2000000</v>
          </cell>
        </row>
        <row r="50">
          <cell r="B50">
            <v>39</v>
          </cell>
          <cell r="D50">
            <v>38598</v>
          </cell>
          <cell r="F50" t="str">
            <v>Biaya Transportasi &amp; Konsumsi Ormas Pendukung (PP) Dalam Rangka Kampanye Pasangan Calon Walikota &amp; Wakil Walikota Samarinda (Drs. H. Achmad Amins, MM. &amp; H. Syaharie Ja'ang, SH. M.Si.) Periode 2005 - 2010. Lapangan Bola Makroman Tanggal 5 September 2005</v>
          </cell>
          <cell r="H50" t="str">
            <v># Empat Juta Rupiah #</v>
          </cell>
          <cell r="I50" t="str">
            <v>Simin</v>
          </cell>
          <cell r="K50">
            <v>4000000</v>
          </cell>
        </row>
        <row r="51">
          <cell r="B51">
            <v>40</v>
          </cell>
          <cell r="D51">
            <v>38598</v>
          </cell>
          <cell r="F51" t="str">
            <v>Biaya Transportasi &amp; Konsumsi Ormas Pendukung (AMPG) Dalam Rangka Kampanye Pasangan Calon Walikota &amp; Wakil Walikota Samarinda (Drs. H. Achmad Amins, MM. &amp; H. Syaharie Ja'ang, SH. M.Si.) Periode 2005 - 2010. Lapangan Bola Makroman Tanggal 5 September 2005</v>
          </cell>
          <cell r="H51" t="str">
            <v># Empat Juta Rupiah #</v>
          </cell>
          <cell r="I51" t="str">
            <v>Munir</v>
          </cell>
          <cell r="K51">
            <v>4000000</v>
          </cell>
        </row>
        <row r="52">
          <cell r="B52">
            <v>41</v>
          </cell>
          <cell r="D52">
            <v>38598</v>
          </cell>
          <cell r="F52" t="str">
            <v>Biaya Transportasi &amp; Konsumsi Ormas Pendukung (AL-HIDAYAH) Dalam Rangka Kampanye Pasangan Calon Walikota &amp; Wakil Walikota Samarinda (Drs. H. Achmad Amins, MM. &amp; H. Syaharie Ja'ang, SH. M.Si.) Periode 2005 - 2010. Lapangan Bola Makroman Tanggal 5 September</v>
          </cell>
          <cell r="H52" t="str">
            <v># Dua Juta Rupiah #</v>
          </cell>
          <cell r="I52" t="str">
            <v>Ibu Supriani</v>
          </cell>
          <cell r="K52">
            <v>2000000</v>
          </cell>
        </row>
        <row r="53">
          <cell r="B53">
            <v>42</v>
          </cell>
          <cell r="D53">
            <v>38598</v>
          </cell>
          <cell r="F53" t="str">
            <v>Biaya Transportasi &amp; Konsumsi Ormas Pendukung (KPPG) Dalam Rangka Kampanye Pasangan Calon Walikota &amp; Wakil Walikota Samarinda (Drs. H. Achmad Amins, MM. &amp; H. Syaharie Ja'ang, SH. M.Si.) Periode 2005 - 2010. Lapangan Bola Makroman Tanggal 5 September 2005</v>
          </cell>
          <cell r="H53" t="str">
            <v># Dua Juta Rupiah #</v>
          </cell>
          <cell r="I53" t="str">
            <v>Ibu Lies</v>
          </cell>
          <cell r="K53">
            <v>3000000</v>
          </cell>
        </row>
        <row r="54">
          <cell r="B54">
            <v>43</v>
          </cell>
          <cell r="D54">
            <v>38598</v>
          </cell>
          <cell r="F54" t="str">
            <v>Biaya Transportasi &amp; Konsumsi Ormas Pendukung (HWK) Dalam Rangka Kampanye Pasangan Calon Walikota &amp; Wakil Walikota Samarinda (Drs. H. Achmad Amins, MM. &amp; H. Syaharie Ja'ang, SH. M.Si.) Periode 2005 - 2010. Lapangan Bola Makroman Tanggal 5 September 2005</v>
          </cell>
          <cell r="H54" t="str">
            <v># Tiga Juta Rupiah #</v>
          </cell>
          <cell r="I54" t="str">
            <v>Ibu Lies</v>
          </cell>
          <cell r="K54">
            <v>3000000</v>
          </cell>
        </row>
        <row r="55">
          <cell r="B55">
            <v>44</v>
          </cell>
          <cell r="D55" t="e">
            <v>#REF!</v>
          </cell>
          <cell r="F55" t="str">
            <v>Pembelian Inventaris Sektetariat Posko Pasangan Calon Walikota &amp; Wakil Walikota Samarinda (Drs. H. Achmad Amins, MM. &amp; H. Syaharie Ja'ang, SH. M.Si.) Periode 2005 - 2010.</v>
          </cell>
          <cell r="H55" t="str">
            <v># Empat Juta Empat Ratus Ribu Rupiah #</v>
          </cell>
          <cell r="I55" t="str">
            <v>Siti Fatimah</v>
          </cell>
          <cell r="K55">
            <v>4400000</v>
          </cell>
        </row>
        <row r="56">
          <cell r="B56">
            <v>45</v>
          </cell>
          <cell r="D56" t="e">
            <v>#REF!</v>
          </cell>
          <cell r="F56" t="e">
            <v>#REF!</v>
          </cell>
          <cell r="H56" t="e">
            <v>#REF!</v>
          </cell>
          <cell r="I56" t="e">
            <v>#REF!</v>
          </cell>
          <cell r="K56" t="e">
            <v>#REF!</v>
          </cell>
        </row>
        <row r="57">
          <cell r="B57">
            <v>46</v>
          </cell>
          <cell r="D57" t="e">
            <v>#REF!</v>
          </cell>
          <cell r="F57" t="e">
            <v>#REF!</v>
          </cell>
          <cell r="H57" t="e">
            <v>#REF!</v>
          </cell>
          <cell r="I57" t="e">
            <v>#REF!</v>
          </cell>
          <cell r="K57" t="e">
            <v>#REF!</v>
          </cell>
        </row>
        <row r="58">
          <cell r="B58">
            <v>47</v>
          </cell>
          <cell r="D58" t="e">
            <v>#REF!</v>
          </cell>
          <cell r="F58" t="e">
            <v>#REF!</v>
          </cell>
          <cell r="H58" t="e">
            <v>#REF!</v>
          </cell>
          <cell r="I58" t="e">
            <v>#REF!</v>
          </cell>
          <cell r="K58" t="e">
            <v>#REF!</v>
          </cell>
        </row>
        <row r="59">
          <cell r="B59">
            <v>48</v>
          </cell>
          <cell r="D59" t="e">
            <v>#REF!</v>
          </cell>
          <cell r="F59" t="e">
            <v>#REF!</v>
          </cell>
          <cell r="H59" t="e">
            <v>#REF!</v>
          </cell>
          <cell r="I59" t="e">
            <v>#REF!</v>
          </cell>
          <cell r="K59" t="e">
            <v>#REF!</v>
          </cell>
        </row>
        <row r="60">
          <cell r="B60">
            <v>49</v>
          </cell>
          <cell r="D60" t="e">
            <v>#REF!</v>
          </cell>
          <cell r="F60" t="e">
            <v>#REF!</v>
          </cell>
          <cell r="H60" t="e">
            <v>#REF!</v>
          </cell>
          <cell r="I60" t="e">
            <v>#REF!</v>
          </cell>
          <cell r="K60" t="e">
            <v>#REF!</v>
          </cell>
        </row>
        <row r="61">
          <cell r="B61">
            <v>50</v>
          </cell>
          <cell r="D61" t="e">
            <v>#REF!</v>
          </cell>
          <cell r="F61" t="e">
            <v>#REF!</v>
          </cell>
          <cell r="H61" t="e">
            <v>#REF!</v>
          </cell>
          <cell r="I61" t="e">
            <v>#REF!</v>
          </cell>
          <cell r="K61" t="e">
            <v>#REF!</v>
          </cell>
        </row>
        <row r="62">
          <cell r="B62">
            <v>51</v>
          </cell>
          <cell r="D62" t="e">
            <v>#REF!</v>
          </cell>
          <cell r="F62" t="e">
            <v>#REF!</v>
          </cell>
          <cell r="H62" t="e">
            <v>#REF!</v>
          </cell>
          <cell r="I62" t="e">
            <v>#REF!</v>
          </cell>
          <cell r="K62" t="e">
            <v>#REF!</v>
          </cell>
        </row>
        <row r="63">
          <cell r="B63">
            <v>52</v>
          </cell>
          <cell r="C63" t="e">
            <v>#REF!</v>
          </cell>
          <cell r="D63" t="e">
            <v>#REF!</v>
          </cell>
          <cell r="F63" t="e">
            <v>#REF!</v>
          </cell>
          <cell r="H63" t="e">
            <v>#REF!</v>
          </cell>
          <cell r="I63" t="e">
            <v>#REF!</v>
          </cell>
          <cell r="K63" t="e">
            <v>#REF!</v>
          </cell>
        </row>
        <row r="64">
          <cell r="B64">
            <v>53</v>
          </cell>
          <cell r="C64" t="e">
            <v>#REF!</v>
          </cell>
          <cell r="D64" t="e">
            <v>#REF!</v>
          </cell>
          <cell r="F64" t="e">
            <v>#REF!</v>
          </cell>
          <cell r="H64" t="e">
            <v>#REF!</v>
          </cell>
          <cell r="I64" t="e">
            <v>#REF!</v>
          </cell>
          <cell r="K64" t="e">
            <v>#REF!</v>
          </cell>
        </row>
        <row r="65">
          <cell r="B65">
            <v>54</v>
          </cell>
          <cell r="C65" t="e">
            <v>#REF!</v>
          </cell>
          <cell r="D65" t="e">
            <v>#REF!</v>
          </cell>
          <cell r="F65" t="e">
            <v>#REF!</v>
          </cell>
          <cell r="H65" t="e">
            <v>#REF!</v>
          </cell>
          <cell r="I65" t="e">
            <v>#REF!</v>
          </cell>
          <cell r="K65" t="e">
            <v>#REF!</v>
          </cell>
        </row>
        <row r="66">
          <cell r="B66">
            <v>55</v>
          </cell>
          <cell r="C66" t="e">
            <v>#REF!</v>
          </cell>
          <cell r="D66" t="e">
            <v>#REF!</v>
          </cell>
          <cell r="F66" t="e">
            <v>#REF!</v>
          </cell>
          <cell r="H66" t="e">
            <v>#REF!</v>
          </cell>
          <cell r="I66" t="e">
            <v>#REF!</v>
          </cell>
          <cell r="K66" t="e">
            <v>#REF!</v>
          </cell>
        </row>
        <row r="67">
          <cell r="B67">
            <v>56</v>
          </cell>
          <cell r="C67" t="e">
            <v>#REF!</v>
          </cell>
          <cell r="D67" t="e">
            <v>#REF!</v>
          </cell>
          <cell r="F67" t="e">
            <v>#REF!</v>
          </cell>
          <cell r="H67" t="e">
            <v>#REF!</v>
          </cell>
          <cell r="I67" t="e">
            <v>#REF!</v>
          </cell>
          <cell r="K67" t="e">
            <v>#REF!</v>
          </cell>
        </row>
        <row r="68">
          <cell r="B68">
            <v>57</v>
          </cell>
          <cell r="C68" t="e">
            <v>#REF!</v>
          </cell>
          <cell r="D68" t="e">
            <v>#REF!</v>
          </cell>
          <cell r="F68" t="e">
            <v>#REF!</v>
          </cell>
          <cell r="H68" t="e">
            <v>#REF!</v>
          </cell>
          <cell r="I68" t="e">
            <v>#REF!</v>
          </cell>
          <cell r="K68" t="e">
            <v>#REF!</v>
          </cell>
        </row>
        <row r="69">
          <cell r="B69">
            <v>58</v>
          </cell>
          <cell r="C69" t="e">
            <v>#REF!</v>
          </cell>
          <cell r="D69" t="e">
            <v>#REF!</v>
          </cell>
          <cell r="F69" t="e">
            <v>#REF!</v>
          </cell>
          <cell r="H69" t="e">
            <v>#REF!</v>
          </cell>
          <cell r="I69" t="e">
            <v>#REF!</v>
          </cell>
          <cell r="K69" t="e">
            <v>#REF!</v>
          </cell>
        </row>
        <row r="70">
          <cell r="B70">
            <v>59</v>
          </cell>
          <cell r="C70" t="e">
            <v>#REF!</v>
          </cell>
          <cell r="D70" t="e">
            <v>#REF!</v>
          </cell>
          <cell r="F70" t="e">
            <v>#REF!</v>
          </cell>
          <cell r="H70" t="e">
            <v>#REF!</v>
          </cell>
          <cell r="I70" t="e">
            <v>#REF!</v>
          </cell>
          <cell r="K70" t="e">
            <v>#REF!</v>
          </cell>
        </row>
        <row r="71">
          <cell r="B71">
            <v>60</v>
          </cell>
          <cell r="C71" t="e">
            <v>#REF!</v>
          </cell>
          <cell r="D71" t="e">
            <v>#REF!</v>
          </cell>
          <cell r="F71" t="e">
            <v>#REF!</v>
          </cell>
          <cell r="H71" t="e">
            <v>#REF!</v>
          </cell>
          <cell r="I71" t="e">
            <v>#REF!</v>
          </cell>
          <cell r="K71" t="e">
            <v>#REF!</v>
          </cell>
        </row>
        <row r="72">
          <cell r="B72">
            <v>61</v>
          </cell>
          <cell r="C72" t="e">
            <v>#REF!</v>
          </cell>
          <cell r="D72" t="e">
            <v>#REF!</v>
          </cell>
          <cell r="F72" t="e">
            <v>#REF!</v>
          </cell>
          <cell r="H72" t="e">
            <v>#REF!</v>
          </cell>
          <cell r="I72" t="e">
            <v>#REF!</v>
          </cell>
          <cell r="K72" t="e">
            <v>#REF!</v>
          </cell>
        </row>
        <row r="73">
          <cell r="B73">
            <v>62</v>
          </cell>
          <cell r="C73" t="e">
            <v>#REF!</v>
          </cell>
          <cell r="D73" t="e">
            <v>#REF!</v>
          </cell>
          <cell r="F73" t="e">
            <v>#REF!</v>
          </cell>
          <cell r="H73" t="e">
            <v>#REF!</v>
          </cell>
          <cell r="I73" t="e">
            <v>#REF!</v>
          </cell>
          <cell r="K73" t="e">
            <v>#REF!</v>
          </cell>
        </row>
        <row r="74">
          <cell r="B74">
            <v>63</v>
          </cell>
          <cell r="C74" t="e">
            <v>#REF!</v>
          </cell>
          <cell r="D74" t="e">
            <v>#REF!</v>
          </cell>
          <cell r="F74" t="e">
            <v>#REF!</v>
          </cell>
          <cell r="H74" t="e">
            <v>#REF!</v>
          </cell>
          <cell r="I74" t="e">
            <v>#REF!</v>
          </cell>
          <cell r="K74" t="e">
            <v>#REF!</v>
          </cell>
        </row>
        <row r="75">
          <cell r="B75">
            <v>64</v>
          </cell>
          <cell r="C75" t="e">
            <v>#REF!</v>
          </cell>
          <cell r="D75" t="e">
            <v>#REF!</v>
          </cell>
          <cell r="F75" t="e">
            <v>#REF!</v>
          </cell>
          <cell r="H75" t="e">
            <v>#REF!</v>
          </cell>
          <cell r="I75" t="e">
            <v>#REF!</v>
          </cell>
          <cell r="K75" t="e">
            <v>#REF!</v>
          </cell>
        </row>
        <row r="76">
          <cell r="B76">
            <v>65</v>
          </cell>
          <cell r="C76" t="e">
            <v>#REF!</v>
          </cell>
          <cell r="D76" t="e">
            <v>#REF!</v>
          </cell>
          <cell r="F76" t="e">
            <v>#REF!</v>
          </cell>
          <cell r="H76" t="e">
            <v>#REF!</v>
          </cell>
          <cell r="I76" t="e">
            <v>#REF!</v>
          </cell>
          <cell r="K76" t="e">
            <v>#REF!</v>
          </cell>
        </row>
        <row r="77">
          <cell r="B77">
            <v>66</v>
          </cell>
          <cell r="C77" t="e">
            <v>#REF!</v>
          </cell>
          <cell r="D77" t="e">
            <v>#REF!</v>
          </cell>
          <cell r="F77" t="e">
            <v>#REF!</v>
          </cell>
          <cell r="H77" t="e">
            <v>#REF!</v>
          </cell>
          <cell r="I77" t="e">
            <v>#REF!</v>
          </cell>
          <cell r="K77" t="e">
            <v>#REF!</v>
          </cell>
        </row>
        <row r="78">
          <cell r="B78">
            <v>67</v>
          </cell>
          <cell r="C78" t="e">
            <v>#REF!</v>
          </cell>
          <cell r="D78" t="e">
            <v>#REF!</v>
          </cell>
          <cell r="F78" t="e">
            <v>#REF!</v>
          </cell>
          <cell r="H78" t="e">
            <v>#REF!</v>
          </cell>
          <cell r="I78" t="e">
            <v>#REF!</v>
          </cell>
          <cell r="K78" t="e">
            <v>#REF!</v>
          </cell>
        </row>
        <row r="79">
          <cell r="B79">
            <v>68</v>
          </cell>
          <cell r="C79" t="e">
            <v>#REF!</v>
          </cell>
          <cell r="D79" t="e">
            <v>#REF!</v>
          </cell>
          <cell r="F79" t="e">
            <v>#REF!</v>
          </cell>
          <cell r="H79" t="e">
            <v>#REF!</v>
          </cell>
          <cell r="I79" t="e">
            <v>#REF!</v>
          </cell>
          <cell r="K79" t="e">
            <v>#REF!</v>
          </cell>
        </row>
        <row r="80">
          <cell r="B80">
            <v>69</v>
          </cell>
          <cell r="C80" t="e">
            <v>#REF!</v>
          </cell>
          <cell r="D80" t="e">
            <v>#REF!</v>
          </cell>
          <cell r="F80" t="e">
            <v>#REF!</v>
          </cell>
          <cell r="H80" t="e">
            <v>#REF!</v>
          </cell>
          <cell r="I80" t="e">
            <v>#REF!</v>
          </cell>
          <cell r="K80" t="e">
            <v>#REF!</v>
          </cell>
        </row>
        <row r="81">
          <cell r="B81">
            <v>70</v>
          </cell>
          <cell r="C81" t="e">
            <v>#REF!</v>
          </cell>
          <cell r="D81" t="e">
            <v>#REF!</v>
          </cell>
          <cell r="F81" t="e">
            <v>#REF!</v>
          </cell>
          <cell r="H81" t="e">
            <v>#REF!</v>
          </cell>
          <cell r="I81" t="e">
            <v>#REF!</v>
          </cell>
          <cell r="K81" t="e">
            <v>#REF!</v>
          </cell>
        </row>
        <row r="82">
          <cell r="B82">
            <v>71</v>
          </cell>
          <cell r="C82" t="e">
            <v>#REF!</v>
          </cell>
          <cell r="D82" t="e">
            <v>#REF!</v>
          </cell>
          <cell r="F82" t="e">
            <v>#REF!</v>
          </cell>
          <cell r="H82" t="e">
            <v>#REF!</v>
          </cell>
          <cell r="I82" t="e">
            <v>#REF!</v>
          </cell>
          <cell r="K82" t="e">
            <v>#REF!</v>
          </cell>
        </row>
        <row r="83">
          <cell r="B83">
            <v>72</v>
          </cell>
          <cell r="C83" t="e">
            <v>#REF!</v>
          </cell>
          <cell r="D83" t="e">
            <v>#REF!</v>
          </cell>
          <cell r="F83" t="e">
            <v>#REF!</v>
          </cell>
          <cell r="H83" t="e">
            <v>#REF!</v>
          </cell>
          <cell r="I83" t="e">
            <v>#REF!</v>
          </cell>
          <cell r="K83" t="e">
            <v>#REF!</v>
          </cell>
        </row>
        <row r="84">
          <cell r="B84">
            <v>73</v>
          </cell>
          <cell r="C84" t="e">
            <v>#REF!</v>
          </cell>
          <cell r="D84" t="e">
            <v>#REF!</v>
          </cell>
          <cell r="F84" t="e">
            <v>#REF!</v>
          </cell>
          <cell r="H84" t="e">
            <v>#REF!</v>
          </cell>
          <cell r="I84" t="e">
            <v>#REF!</v>
          </cell>
          <cell r="K84" t="e">
            <v>#REF!</v>
          </cell>
        </row>
        <row r="85">
          <cell r="B85">
            <v>74</v>
          </cell>
          <cell r="C85" t="e">
            <v>#REF!</v>
          </cell>
          <cell r="D85" t="e">
            <v>#REF!</v>
          </cell>
          <cell r="F85" t="e">
            <v>#REF!</v>
          </cell>
          <cell r="H85" t="e">
            <v>#REF!</v>
          </cell>
          <cell r="I85" t="e">
            <v>#REF!</v>
          </cell>
          <cell r="K85" t="e">
            <v>#REF!</v>
          </cell>
        </row>
        <row r="86">
          <cell r="B86">
            <v>75</v>
          </cell>
          <cell r="C86" t="e">
            <v>#REF!</v>
          </cell>
          <cell r="D86" t="e">
            <v>#REF!</v>
          </cell>
          <cell r="F86" t="e">
            <v>#REF!</v>
          </cell>
          <cell r="H86" t="e">
            <v>#REF!</v>
          </cell>
          <cell r="I86" t="e">
            <v>#REF!</v>
          </cell>
          <cell r="K86" t="e">
            <v>#REF!</v>
          </cell>
        </row>
        <row r="87">
          <cell r="B87">
            <v>76</v>
          </cell>
          <cell r="C87" t="e">
            <v>#REF!</v>
          </cell>
          <cell r="D87" t="e">
            <v>#REF!</v>
          </cell>
          <cell r="F87" t="e">
            <v>#REF!</v>
          </cell>
          <cell r="H87" t="e">
            <v>#REF!</v>
          </cell>
          <cell r="I87" t="e">
            <v>#REF!</v>
          </cell>
          <cell r="K87" t="e">
            <v>#REF!</v>
          </cell>
        </row>
        <row r="88">
          <cell r="B88">
            <v>77</v>
          </cell>
          <cell r="C88" t="e">
            <v>#REF!</v>
          </cell>
          <cell r="D88" t="e">
            <v>#REF!</v>
          </cell>
          <cell r="F88" t="e">
            <v>#REF!</v>
          </cell>
          <cell r="H88" t="e">
            <v>#REF!</v>
          </cell>
          <cell r="I88" t="e">
            <v>#REF!</v>
          </cell>
          <cell r="K88" t="e">
            <v>#REF!</v>
          </cell>
        </row>
        <row r="89">
          <cell r="B89">
            <v>78</v>
          </cell>
          <cell r="C89" t="e">
            <v>#REF!</v>
          </cell>
          <cell r="D89" t="e">
            <v>#REF!</v>
          </cell>
          <cell r="F89" t="e">
            <v>#REF!</v>
          </cell>
          <cell r="H89" t="e">
            <v>#REF!</v>
          </cell>
          <cell r="I89" t="e">
            <v>#REF!</v>
          </cell>
          <cell r="K89" t="e">
            <v>#REF!</v>
          </cell>
        </row>
        <row r="90">
          <cell r="B90">
            <v>79</v>
          </cell>
          <cell r="C90" t="e">
            <v>#REF!</v>
          </cell>
          <cell r="D90" t="e">
            <v>#REF!</v>
          </cell>
          <cell r="F90" t="e">
            <v>#REF!</v>
          </cell>
          <cell r="H90" t="e">
            <v>#REF!</v>
          </cell>
          <cell r="I90" t="e">
            <v>#REF!</v>
          </cell>
          <cell r="K90" t="e">
            <v>#REF!</v>
          </cell>
        </row>
        <row r="91">
          <cell r="B91">
            <v>80</v>
          </cell>
          <cell r="C91" t="e">
            <v>#REF!</v>
          </cell>
          <cell r="D91" t="e">
            <v>#REF!</v>
          </cell>
          <cell r="F91" t="e">
            <v>#REF!</v>
          </cell>
          <cell r="H91" t="e">
            <v>#REF!</v>
          </cell>
          <cell r="I91" t="e">
            <v>#REF!</v>
          </cell>
          <cell r="K91" t="e">
            <v>#REF!</v>
          </cell>
        </row>
        <row r="92">
          <cell r="B92">
            <v>81</v>
          </cell>
          <cell r="C92" t="e">
            <v>#REF!</v>
          </cell>
          <cell r="D92" t="e">
            <v>#REF!</v>
          </cell>
          <cell r="F92" t="e">
            <v>#REF!</v>
          </cell>
          <cell r="H92" t="e">
            <v>#REF!</v>
          </cell>
          <cell r="I92" t="e">
            <v>#REF!</v>
          </cell>
          <cell r="K92" t="e">
            <v>#REF!</v>
          </cell>
        </row>
        <row r="93">
          <cell r="B93">
            <v>82</v>
          </cell>
          <cell r="C93" t="e">
            <v>#REF!</v>
          </cell>
          <cell r="D93" t="e">
            <v>#REF!</v>
          </cell>
          <cell r="F93" t="e">
            <v>#REF!</v>
          </cell>
          <cell r="H93" t="e">
            <v>#REF!</v>
          </cell>
          <cell r="I93" t="e">
            <v>#REF!</v>
          </cell>
          <cell r="K93" t="e">
            <v>#REF!</v>
          </cell>
        </row>
        <row r="94">
          <cell r="B94">
            <v>83</v>
          </cell>
          <cell r="C94" t="e">
            <v>#REF!</v>
          </cell>
          <cell r="D94" t="e">
            <v>#REF!</v>
          </cell>
          <cell r="F94" t="e">
            <v>#REF!</v>
          </cell>
          <cell r="H94" t="e">
            <v>#REF!</v>
          </cell>
          <cell r="I94" t="e">
            <v>#REF!</v>
          </cell>
          <cell r="K94" t="e">
            <v>#REF!</v>
          </cell>
        </row>
        <row r="95">
          <cell r="B95">
            <v>84</v>
          </cell>
          <cell r="C95" t="e">
            <v>#REF!</v>
          </cell>
          <cell r="D95" t="e">
            <v>#REF!</v>
          </cell>
          <cell r="F95" t="e">
            <v>#REF!</v>
          </cell>
          <cell r="H95" t="e">
            <v>#REF!</v>
          </cell>
          <cell r="I95" t="e">
            <v>#REF!</v>
          </cell>
          <cell r="K95" t="e">
            <v>#REF!</v>
          </cell>
        </row>
        <row r="96">
          <cell r="B96">
            <v>85</v>
          </cell>
          <cell r="C96" t="e">
            <v>#REF!</v>
          </cell>
          <cell r="D96" t="e">
            <v>#REF!</v>
          </cell>
          <cell r="F96" t="e">
            <v>#REF!</v>
          </cell>
          <cell r="H96" t="e">
            <v>#REF!</v>
          </cell>
          <cell r="I96" t="e">
            <v>#REF!</v>
          </cell>
          <cell r="K96" t="e">
            <v>#REF!</v>
          </cell>
        </row>
        <row r="97">
          <cell r="B97">
            <v>86</v>
          </cell>
          <cell r="C97" t="e">
            <v>#REF!</v>
          </cell>
          <cell r="D97" t="e">
            <v>#REF!</v>
          </cell>
          <cell r="F97" t="e">
            <v>#REF!</v>
          </cell>
          <cell r="H97" t="e">
            <v>#REF!</v>
          </cell>
          <cell r="I97" t="e">
            <v>#REF!</v>
          </cell>
          <cell r="K97" t="e">
            <v>#REF!</v>
          </cell>
        </row>
        <row r="98">
          <cell r="B98">
            <v>87</v>
          </cell>
          <cell r="C98" t="e">
            <v>#REF!</v>
          </cell>
          <cell r="D98" t="e">
            <v>#REF!</v>
          </cell>
          <cell r="F98" t="e">
            <v>#REF!</v>
          </cell>
          <cell r="H98" t="e">
            <v>#REF!</v>
          </cell>
          <cell r="I98" t="e">
            <v>#REF!</v>
          </cell>
          <cell r="K98" t="e">
            <v>#REF!</v>
          </cell>
        </row>
        <row r="99">
          <cell r="B99">
            <v>88</v>
          </cell>
          <cell r="C99" t="e">
            <v>#REF!</v>
          </cell>
          <cell r="D99" t="e">
            <v>#REF!</v>
          </cell>
          <cell r="F99" t="e">
            <v>#REF!</v>
          </cell>
          <cell r="H99" t="e">
            <v>#REF!</v>
          </cell>
          <cell r="I99" t="e">
            <v>#REF!</v>
          </cell>
          <cell r="K99" t="e">
            <v>#REF!</v>
          </cell>
        </row>
        <row r="100">
          <cell r="B100">
            <v>89</v>
          </cell>
          <cell r="C100" t="e">
            <v>#REF!</v>
          </cell>
          <cell r="D100" t="e">
            <v>#REF!</v>
          </cell>
          <cell r="F100" t="e">
            <v>#REF!</v>
          </cell>
          <cell r="H100" t="e">
            <v>#REF!</v>
          </cell>
          <cell r="I100" t="e">
            <v>#REF!</v>
          </cell>
          <cell r="K100" t="e">
            <v>#REF!</v>
          </cell>
        </row>
        <row r="101">
          <cell r="B101">
            <v>90</v>
          </cell>
          <cell r="C101" t="e">
            <v>#REF!</v>
          </cell>
          <cell r="D101" t="e">
            <v>#REF!</v>
          </cell>
          <cell r="F101" t="e">
            <v>#REF!</v>
          </cell>
          <cell r="H101" t="e">
            <v>#REF!</v>
          </cell>
          <cell r="I101" t="e">
            <v>#REF!</v>
          </cell>
          <cell r="K101" t="e">
            <v>#REF!</v>
          </cell>
        </row>
        <row r="102">
          <cell r="B102">
            <v>91</v>
          </cell>
          <cell r="C102" t="e">
            <v>#REF!</v>
          </cell>
          <cell r="D102" t="e">
            <v>#REF!</v>
          </cell>
          <cell r="F102" t="e">
            <v>#REF!</v>
          </cell>
          <cell r="H102" t="e">
            <v>#REF!</v>
          </cell>
          <cell r="I102" t="e">
            <v>#REF!</v>
          </cell>
          <cell r="K102" t="e">
            <v>#REF!</v>
          </cell>
        </row>
        <row r="103">
          <cell r="B103">
            <v>92</v>
          </cell>
          <cell r="C103" t="e">
            <v>#REF!</v>
          </cell>
          <cell r="D103" t="e">
            <v>#REF!</v>
          </cell>
          <cell r="F103" t="e">
            <v>#REF!</v>
          </cell>
          <cell r="H103" t="e">
            <v>#REF!</v>
          </cell>
          <cell r="I103" t="e">
            <v>#REF!</v>
          </cell>
          <cell r="K103" t="e">
            <v>#REF!</v>
          </cell>
        </row>
        <row r="104">
          <cell r="B104">
            <v>93</v>
          </cell>
          <cell r="C104" t="e">
            <v>#REF!</v>
          </cell>
          <cell r="D104" t="e">
            <v>#REF!</v>
          </cell>
          <cell r="F104" t="e">
            <v>#REF!</v>
          </cell>
          <cell r="H104" t="e">
            <v>#REF!</v>
          </cell>
          <cell r="I104" t="e">
            <v>#REF!</v>
          </cell>
          <cell r="K104" t="e">
            <v>#REF!</v>
          </cell>
        </row>
        <row r="105">
          <cell r="B105">
            <v>94</v>
          </cell>
          <cell r="C105" t="e">
            <v>#REF!</v>
          </cell>
          <cell r="D105" t="e">
            <v>#REF!</v>
          </cell>
          <cell r="F105" t="e">
            <v>#REF!</v>
          </cell>
          <cell r="H105" t="e">
            <v>#REF!</v>
          </cell>
          <cell r="I105" t="e">
            <v>#REF!</v>
          </cell>
          <cell r="K105" t="e">
            <v>#REF!</v>
          </cell>
        </row>
        <row r="106">
          <cell r="B106">
            <v>95</v>
          </cell>
          <cell r="C106" t="e">
            <v>#REF!</v>
          </cell>
          <cell r="D106" t="e">
            <v>#REF!</v>
          </cell>
          <cell r="F106" t="e">
            <v>#REF!</v>
          </cell>
          <cell r="H106" t="e">
            <v>#REF!</v>
          </cell>
          <cell r="I106" t="e">
            <v>#REF!</v>
          </cell>
          <cell r="K106" t="e">
            <v>#REF!</v>
          </cell>
        </row>
        <row r="107">
          <cell r="B107">
            <v>96</v>
          </cell>
          <cell r="C107" t="e">
            <v>#REF!</v>
          </cell>
          <cell r="D107" t="e">
            <v>#REF!</v>
          </cell>
          <cell r="F107" t="e">
            <v>#REF!</v>
          </cell>
          <cell r="H107" t="e">
            <v>#REF!</v>
          </cell>
          <cell r="I107" t="e">
            <v>#REF!</v>
          </cell>
          <cell r="K107" t="e">
            <v>#REF!</v>
          </cell>
        </row>
        <row r="108">
          <cell r="B108">
            <v>97</v>
          </cell>
          <cell r="C108" t="e">
            <v>#REF!</v>
          </cell>
          <cell r="D108" t="e">
            <v>#REF!</v>
          </cell>
          <cell r="F108" t="e">
            <v>#REF!</v>
          </cell>
          <cell r="H108" t="e">
            <v>#REF!</v>
          </cell>
          <cell r="I108" t="e">
            <v>#REF!</v>
          </cell>
          <cell r="K108" t="e">
            <v>#REF!</v>
          </cell>
        </row>
        <row r="109">
          <cell r="B109">
            <v>98</v>
          </cell>
          <cell r="C109" t="e">
            <v>#REF!</v>
          </cell>
          <cell r="D109" t="e">
            <v>#REF!</v>
          </cell>
          <cell r="F109" t="e">
            <v>#REF!</v>
          </cell>
          <cell r="H109" t="e">
            <v>#REF!</v>
          </cell>
          <cell r="I109" t="e">
            <v>#REF!</v>
          </cell>
          <cell r="K109" t="e">
            <v>#REF!</v>
          </cell>
        </row>
        <row r="110">
          <cell r="B110">
            <v>99</v>
          </cell>
          <cell r="C110" t="e">
            <v>#REF!</v>
          </cell>
          <cell r="D110" t="e">
            <v>#REF!</v>
          </cell>
          <cell r="F110" t="e">
            <v>#REF!</v>
          </cell>
          <cell r="H110" t="e">
            <v>#REF!</v>
          </cell>
          <cell r="I110" t="e">
            <v>#REF!</v>
          </cell>
          <cell r="K110" t="e">
            <v>#REF!</v>
          </cell>
        </row>
        <row r="111">
          <cell r="B111">
            <v>100</v>
          </cell>
          <cell r="C111" t="e">
            <v>#REF!</v>
          </cell>
          <cell r="D111" t="e">
            <v>#REF!</v>
          </cell>
          <cell r="F111" t="e">
            <v>#REF!</v>
          </cell>
          <cell r="H111" t="e">
            <v>#REF!</v>
          </cell>
          <cell r="I111" t="e">
            <v>#REF!</v>
          </cell>
          <cell r="K111" t="e">
            <v>#REF!</v>
          </cell>
        </row>
        <row r="112">
          <cell r="B112">
            <v>101</v>
          </cell>
          <cell r="C112" t="e">
            <v>#REF!</v>
          </cell>
          <cell r="D112" t="e">
            <v>#REF!</v>
          </cell>
          <cell r="F112" t="e">
            <v>#REF!</v>
          </cell>
          <cell r="H112" t="e">
            <v>#REF!</v>
          </cell>
          <cell r="I112" t="e">
            <v>#REF!</v>
          </cell>
          <cell r="K112" t="e">
            <v>#REF!</v>
          </cell>
        </row>
        <row r="113">
          <cell r="B113">
            <v>102</v>
          </cell>
          <cell r="C113" t="e">
            <v>#REF!</v>
          </cell>
          <cell r="D113" t="e">
            <v>#REF!</v>
          </cell>
          <cell r="F113" t="e">
            <v>#REF!</v>
          </cell>
          <cell r="H113" t="e">
            <v>#REF!</v>
          </cell>
          <cell r="I113" t="e">
            <v>#REF!</v>
          </cell>
          <cell r="K113" t="e">
            <v>#REF!</v>
          </cell>
        </row>
        <row r="114">
          <cell r="B114">
            <v>103</v>
          </cell>
          <cell r="C114" t="e">
            <v>#REF!</v>
          </cell>
          <cell r="D114" t="e">
            <v>#REF!</v>
          </cell>
          <cell r="F114" t="e">
            <v>#REF!</v>
          </cell>
          <cell r="H114" t="e">
            <v>#REF!</v>
          </cell>
          <cell r="I114" t="e">
            <v>#REF!</v>
          </cell>
          <cell r="K114" t="e">
            <v>#REF!</v>
          </cell>
        </row>
        <row r="115">
          <cell r="B115">
            <v>104</v>
          </cell>
          <cell r="C115" t="e">
            <v>#REF!</v>
          </cell>
          <cell r="D115" t="e">
            <v>#REF!</v>
          </cell>
          <cell r="F115" t="e">
            <v>#REF!</v>
          </cell>
          <cell r="H115" t="e">
            <v>#REF!</v>
          </cell>
          <cell r="I115" t="e">
            <v>#REF!</v>
          </cell>
          <cell r="K115" t="e">
            <v>#REF!</v>
          </cell>
        </row>
        <row r="116">
          <cell r="B116">
            <v>105</v>
          </cell>
          <cell r="C116" t="e">
            <v>#REF!</v>
          </cell>
          <cell r="D116" t="e">
            <v>#REF!</v>
          </cell>
          <cell r="F116" t="e">
            <v>#REF!</v>
          </cell>
          <cell r="H116" t="e">
            <v>#REF!</v>
          </cell>
          <cell r="I116" t="e">
            <v>#REF!</v>
          </cell>
          <cell r="K116" t="e">
            <v>#REF!</v>
          </cell>
        </row>
        <row r="117">
          <cell r="B117">
            <v>106</v>
          </cell>
          <cell r="C117" t="e">
            <v>#REF!</v>
          </cell>
          <cell r="D117" t="e">
            <v>#REF!</v>
          </cell>
          <cell r="F117" t="e">
            <v>#REF!</v>
          </cell>
          <cell r="H117" t="e">
            <v>#REF!</v>
          </cell>
          <cell r="I117" t="e">
            <v>#REF!</v>
          </cell>
          <cell r="K117" t="e">
            <v>#REF!</v>
          </cell>
        </row>
        <row r="118">
          <cell r="B118">
            <v>107</v>
          </cell>
          <cell r="C118" t="e">
            <v>#REF!</v>
          </cell>
          <cell r="D118" t="e">
            <v>#REF!</v>
          </cell>
          <cell r="F118" t="e">
            <v>#REF!</v>
          </cell>
          <cell r="H118" t="e">
            <v>#REF!</v>
          </cell>
          <cell r="I118" t="e">
            <v>#REF!</v>
          </cell>
          <cell r="K118" t="e">
            <v>#REF!</v>
          </cell>
        </row>
        <row r="119">
          <cell r="B119">
            <v>108</v>
          </cell>
          <cell r="C119" t="e">
            <v>#REF!</v>
          </cell>
          <cell r="D119" t="e">
            <v>#REF!</v>
          </cell>
          <cell r="F119" t="e">
            <v>#REF!</v>
          </cell>
          <cell r="H119" t="e">
            <v>#REF!</v>
          </cell>
          <cell r="I119" t="e">
            <v>#REF!</v>
          </cell>
          <cell r="K119" t="e">
            <v>#REF!</v>
          </cell>
        </row>
        <row r="120">
          <cell r="B120">
            <v>109</v>
          </cell>
          <cell r="C120" t="e">
            <v>#REF!</v>
          </cell>
          <cell r="D120" t="e">
            <v>#REF!</v>
          </cell>
          <cell r="F120" t="e">
            <v>#REF!</v>
          </cell>
          <cell r="H120" t="e">
            <v>#REF!</v>
          </cell>
          <cell r="I120" t="e">
            <v>#REF!</v>
          </cell>
          <cell r="K120" t="e">
            <v>#REF!</v>
          </cell>
        </row>
        <row r="121">
          <cell r="B121">
            <v>110</v>
          </cell>
          <cell r="C121" t="e">
            <v>#REF!</v>
          </cell>
          <cell r="D121" t="e">
            <v>#REF!</v>
          </cell>
          <cell r="F121" t="e">
            <v>#REF!</v>
          </cell>
          <cell r="H121" t="e">
            <v>#REF!</v>
          </cell>
          <cell r="I121" t="e">
            <v>#REF!</v>
          </cell>
          <cell r="K121" t="e">
            <v>#REF!</v>
          </cell>
        </row>
        <row r="122">
          <cell r="B122">
            <v>111</v>
          </cell>
          <cell r="C122" t="e">
            <v>#REF!</v>
          </cell>
          <cell r="D122" t="e">
            <v>#REF!</v>
          </cell>
          <cell r="F122" t="e">
            <v>#REF!</v>
          </cell>
          <cell r="H122" t="e">
            <v>#REF!</v>
          </cell>
          <cell r="I122" t="e">
            <v>#REF!</v>
          </cell>
          <cell r="K122" t="e">
            <v>#REF!</v>
          </cell>
        </row>
        <row r="123">
          <cell r="B123">
            <v>112</v>
          </cell>
          <cell r="C123" t="e">
            <v>#REF!</v>
          </cell>
          <cell r="D123" t="e">
            <v>#REF!</v>
          </cell>
          <cell r="F123" t="e">
            <v>#REF!</v>
          </cell>
          <cell r="H123" t="e">
            <v>#REF!</v>
          </cell>
          <cell r="I123" t="e">
            <v>#REF!</v>
          </cell>
          <cell r="K123" t="e">
            <v>#REF!</v>
          </cell>
        </row>
        <row r="124">
          <cell r="B124">
            <v>113</v>
          </cell>
          <cell r="C124" t="e">
            <v>#REF!</v>
          </cell>
          <cell r="D124" t="e">
            <v>#REF!</v>
          </cell>
          <cell r="F124" t="e">
            <v>#REF!</v>
          </cell>
          <cell r="H124" t="e">
            <v>#REF!</v>
          </cell>
          <cell r="I124" t="e">
            <v>#REF!</v>
          </cell>
          <cell r="K124" t="e">
            <v>#REF!</v>
          </cell>
        </row>
        <row r="125">
          <cell r="B125">
            <v>114</v>
          </cell>
          <cell r="C125" t="e">
            <v>#REF!</v>
          </cell>
          <cell r="D125" t="e">
            <v>#REF!</v>
          </cell>
          <cell r="F125" t="e">
            <v>#REF!</v>
          </cell>
          <cell r="H125" t="e">
            <v>#REF!</v>
          </cell>
          <cell r="I125" t="e">
            <v>#REF!</v>
          </cell>
          <cell r="K125" t="e">
            <v>#REF!</v>
          </cell>
        </row>
        <row r="126">
          <cell r="B126">
            <v>115</v>
          </cell>
          <cell r="C126" t="e">
            <v>#REF!</v>
          </cell>
          <cell r="D126" t="e">
            <v>#REF!</v>
          </cell>
          <cell r="F126" t="e">
            <v>#REF!</v>
          </cell>
          <cell r="H126" t="e">
            <v>#REF!</v>
          </cell>
          <cell r="I126" t="e">
            <v>#REF!</v>
          </cell>
          <cell r="K126" t="e">
            <v>#REF!</v>
          </cell>
        </row>
        <row r="127">
          <cell r="B127">
            <v>116</v>
          </cell>
          <cell r="C127" t="e">
            <v>#REF!</v>
          </cell>
          <cell r="D127" t="e">
            <v>#REF!</v>
          </cell>
          <cell r="F127" t="e">
            <v>#REF!</v>
          </cell>
          <cell r="H127" t="e">
            <v>#REF!</v>
          </cell>
          <cell r="I127" t="e">
            <v>#REF!</v>
          </cell>
          <cell r="K127" t="e">
            <v>#REF!</v>
          </cell>
        </row>
        <row r="128">
          <cell r="B128">
            <v>117</v>
          </cell>
          <cell r="C128" t="e">
            <v>#REF!</v>
          </cell>
          <cell r="D128" t="e">
            <v>#REF!</v>
          </cell>
          <cell r="F128" t="e">
            <v>#REF!</v>
          </cell>
          <cell r="H128" t="e">
            <v>#REF!</v>
          </cell>
          <cell r="I128" t="e">
            <v>#REF!</v>
          </cell>
          <cell r="K128" t="e">
            <v>#REF!</v>
          </cell>
        </row>
        <row r="129">
          <cell r="B129">
            <v>118</v>
          </cell>
          <cell r="C129" t="e">
            <v>#REF!</v>
          </cell>
          <cell r="D129" t="e">
            <v>#REF!</v>
          </cell>
          <cell r="F129" t="e">
            <v>#REF!</v>
          </cell>
          <cell r="H129" t="e">
            <v>#REF!</v>
          </cell>
          <cell r="I129" t="e">
            <v>#REF!</v>
          </cell>
          <cell r="K129" t="e">
            <v>#REF!</v>
          </cell>
        </row>
        <row r="130">
          <cell r="B130">
            <v>119</v>
          </cell>
          <cell r="C130" t="e">
            <v>#REF!</v>
          </cell>
          <cell r="D130" t="e">
            <v>#REF!</v>
          </cell>
          <cell r="F130" t="e">
            <v>#REF!</v>
          </cell>
          <cell r="H130" t="e">
            <v>#REF!</v>
          </cell>
          <cell r="I130" t="e">
            <v>#REF!</v>
          </cell>
          <cell r="K130" t="e">
            <v>#REF!</v>
          </cell>
        </row>
        <row r="131">
          <cell r="B131">
            <v>120</v>
          </cell>
          <cell r="C131" t="e">
            <v>#REF!</v>
          </cell>
          <cell r="D131" t="e">
            <v>#REF!</v>
          </cell>
          <cell r="F131" t="e">
            <v>#REF!</v>
          </cell>
          <cell r="H131" t="e">
            <v>#REF!</v>
          </cell>
          <cell r="I131" t="e">
            <v>#REF!</v>
          </cell>
          <cell r="K131" t="e">
            <v>#REF!</v>
          </cell>
        </row>
        <row r="132">
          <cell r="B132">
            <v>121</v>
          </cell>
          <cell r="C132" t="e">
            <v>#REF!</v>
          </cell>
          <cell r="D132" t="e">
            <v>#REF!</v>
          </cell>
          <cell r="F132" t="e">
            <v>#REF!</v>
          </cell>
          <cell r="H132" t="e">
            <v>#REF!</v>
          </cell>
          <cell r="I132" t="e">
            <v>#REF!</v>
          </cell>
          <cell r="K132" t="e">
            <v>#REF!</v>
          </cell>
        </row>
        <row r="133">
          <cell r="B133">
            <v>122</v>
          </cell>
          <cell r="C133" t="e">
            <v>#REF!</v>
          </cell>
          <cell r="D133" t="e">
            <v>#REF!</v>
          </cell>
          <cell r="F133" t="e">
            <v>#REF!</v>
          </cell>
          <cell r="H133" t="e">
            <v>#REF!</v>
          </cell>
          <cell r="I133" t="e">
            <v>#REF!</v>
          </cell>
          <cell r="K133" t="e">
            <v>#REF!</v>
          </cell>
        </row>
        <row r="134">
          <cell r="B134">
            <v>123</v>
          </cell>
          <cell r="C134" t="e">
            <v>#REF!</v>
          </cell>
          <cell r="D134" t="e">
            <v>#REF!</v>
          </cell>
          <cell r="F134" t="e">
            <v>#REF!</v>
          </cell>
          <cell r="H134" t="e">
            <v>#REF!</v>
          </cell>
          <cell r="I134" t="e">
            <v>#REF!</v>
          </cell>
          <cell r="K134" t="e">
            <v>#REF!</v>
          </cell>
        </row>
        <row r="135">
          <cell r="B135">
            <v>124</v>
          </cell>
          <cell r="C135" t="e">
            <v>#REF!</v>
          </cell>
          <cell r="D135" t="e">
            <v>#REF!</v>
          </cell>
          <cell r="F135" t="e">
            <v>#REF!</v>
          </cell>
          <cell r="H135" t="e">
            <v>#REF!</v>
          </cell>
          <cell r="I135" t="e">
            <v>#REF!</v>
          </cell>
          <cell r="K135" t="e">
            <v>#REF!</v>
          </cell>
        </row>
        <row r="136">
          <cell r="B136">
            <v>125</v>
          </cell>
          <cell r="C136" t="e">
            <v>#REF!</v>
          </cell>
          <cell r="D136" t="e">
            <v>#REF!</v>
          </cell>
          <cell r="F136" t="e">
            <v>#REF!</v>
          </cell>
          <cell r="H136" t="e">
            <v>#REF!</v>
          </cell>
          <cell r="I136" t="e">
            <v>#REF!</v>
          </cell>
          <cell r="K136" t="e">
            <v>#REF!</v>
          </cell>
        </row>
        <row r="137">
          <cell r="B137">
            <v>126</v>
          </cell>
          <cell r="C137" t="e">
            <v>#REF!</v>
          </cell>
          <cell r="D137" t="e">
            <v>#REF!</v>
          </cell>
          <cell r="F137" t="e">
            <v>#REF!</v>
          </cell>
          <cell r="H137" t="e">
            <v>#REF!</v>
          </cell>
          <cell r="I137" t="e">
            <v>#REF!</v>
          </cell>
          <cell r="K137" t="e">
            <v>#REF!</v>
          </cell>
        </row>
        <row r="138">
          <cell r="B138">
            <v>127</v>
          </cell>
          <cell r="C138" t="e">
            <v>#REF!</v>
          </cell>
          <cell r="D138" t="e">
            <v>#REF!</v>
          </cell>
          <cell r="F138" t="e">
            <v>#REF!</v>
          </cell>
          <cell r="H138" t="e">
            <v>#REF!</v>
          </cell>
          <cell r="I138" t="e">
            <v>#REF!</v>
          </cell>
          <cell r="K138" t="e">
            <v>#REF!</v>
          </cell>
        </row>
        <row r="139">
          <cell r="B139">
            <v>128</v>
          </cell>
          <cell r="C139" t="e">
            <v>#REF!</v>
          </cell>
          <cell r="D139" t="e">
            <v>#REF!</v>
          </cell>
          <cell r="F139" t="e">
            <v>#REF!</v>
          </cell>
          <cell r="H139" t="e">
            <v>#REF!</v>
          </cell>
          <cell r="I139" t="e">
            <v>#REF!</v>
          </cell>
          <cell r="K139" t="e">
            <v>#REF!</v>
          </cell>
        </row>
        <row r="140">
          <cell r="B140">
            <v>129</v>
          </cell>
          <cell r="C140" t="e">
            <v>#REF!</v>
          </cell>
          <cell r="D140" t="e">
            <v>#REF!</v>
          </cell>
          <cell r="F140" t="e">
            <v>#REF!</v>
          </cell>
          <cell r="H140" t="e">
            <v>#REF!</v>
          </cell>
          <cell r="I140" t="e">
            <v>#REF!</v>
          </cell>
          <cell r="K140" t="e">
            <v>#REF!</v>
          </cell>
        </row>
        <row r="141">
          <cell r="B141">
            <v>130</v>
          </cell>
          <cell r="C141" t="e">
            <v>#REF!</v>
          </cell>
          <cell r="D141" t="e">
            <v>#REF!</v>
          </cell>
          <cell r="F141" t="e">
            <v>#REF!</v>
          </cell>
          <cell r="H141" t="e">
            <v>#REF!</v>
          </cell>
          <cell r="I141" t="e">
            <v>#REF!</v>
          </cell>
          <cell r="K141" t="e">
            <v>#REF!</v>
          </cell>
        </row>
        <row r="142">
          <cell r="B142">
            <v>131</v>
          </cell>
          <cell r="C142" t="e">
            <v>#REF!</v>
          </cell>
          <cell r="D142" t="e">
            <v>#REF!</v>
          </cell>
          <cell r="F142" t="e">
            <v>#REF!</v>
          </cell>
          <cell r="H142" t="e">
            <v>#REF!</v>
          </cell>
          <cell r="I142" t="e">
            <v>#REF!</v>
          </cell>
          <cell r="K142" t="e">
            <v>#REF!</v>
          </cell>
        </row>
        <row r="143">
          <cell r="B143">
            <v>132</v>
          </cell>
          <cell r="C143" t="e">
            <v>#REF!</v>
          </cell>
          <cell r="D143" t="e">
            <v>#REF!</v>
          </cell>
          <cell r="F143" t="e">
            <v>#REF!</v>
          </cell>
          <cell r="H143" t="e">
            <v>#REF!</v>
          </cell>
          <cell r="I143" t="e">
            <v>#REF!</v>
          </cell>
          <cell r="K143" t="e">
            <v>#REF!</v>
          </cell>
        </row>
        <row r="144">
          <cell r="B144">
            <v>133</v>
          </cell>
          <cell r="C144" t="e">
            <v>#REF!</v>
          </cell>
          <cell r="D144" t="e">
            <v>#REF!</v>
          </cell>
          <cell r="F144" t="e">
            <v>#REF!</v>
          </cell>
          <cell r="H144" t="e">
            <v>#REF!</v>
          </cell>
          <cell r="I144" t="e">
            <v>#REF!</v>
          </cell>
          <cell r="K144" t="e">
            <v>#REF!</v>
          </cell>
        </row>
        <row r="145">
          <cell r="B145">
            <v>134</v>
          </cell>
          <cell r="C145" t="e">
            <v>#REF!</v>
          </cell>
          <cell r="D145" t="e">
            <v>#REF!</v>
          </cell>
          <cell r="F145" t="e">
            <v>#REF!</v>
          </cell>
          <cell r="H145" t="e">
            <v>#REF!</v>
          </cell>
          <cell r="I145" t="e">
            <v>#REF!</v>
          </cell>
          <cell r="K145" t="e">
            <v>#REF!</v>
          </cell>
        </row>
        <row r="146">
          <cell r="B146">
            <v>135</v>
          </cell>
          <cell r="C146" t="e">
            <v>#REF!</v>
          </cell>
          <cell r="D146" t="e">
            <v>#REF!</v>
          </cell>
          <cell r="F146" t="e">
            <v>#REF!</v>
          </cell>
          <cell r="H146" t="e">
            <v>#REF!</v>
          </cell>
          <cell r="I146" t="e">
            <v>#REF!</v>
          </cell>
          <cell r="K146" t="e">
            <v>#REF!</v>
          </cell>
        </row>
        <row r="147">
          <cell r="B147">
            <v>136</v>
          </cell>
          <cell r="C147" t="e">
            <v>#REF!</v>
          </cell>
          <cell r="D147" t="e">
            <v>#REF!</v>
          </cell>
          <cell r="F147" t="e">
            <v>#REF!</v>
          </cell>
          <cell r="H147" t="e">
            <v>#REF!</v>
          </cell>
          <cell r="I147" t="e">
            <v>#REF!</v>
          </cell>
          <cell r="K147" t="e">
            <v>#REF!</v>
          </cell>
        </row>
        <row r="148">
          <cell r="B148">
            <v>137</v>
          </cell>
          <cell r="C148" t="e">
            <v>#REF!</v>
          </cell>
          <cell r="D148" t="e">
            <v>#REF!</v>
          </cell>
          <cell r="F148" t="e">
            <v>#REF!</v>
          </cell>
          <cell r="H148" t="e">
            <v>#REF!</v>
          </cell>
          <cell r="I148" t="e">
            <v>#REF!</v>
          </cell>
          <cell r="K148" t="e">
            <v>#REF!</v>
          </cell>
        </row>
        <row r="149">
          <cell r="B149">
            <v>138</v>
          </cell>
          <cell r="C149" t="e">
            <v>#REF!</v>
          </cell>
          <cell r="D149" t="e">
            <v>#REF!</v>
          </cell>
          <cell r="F149" t="e">
            <v>#REF!</v>
          </cell>
          <cell r="H149" t="e">
            <v>#REF!</v>
          </cell>
          <cell r="I149" t="e">
            <v>#REF!</v>
          </cell>
          <cell r="K149" t="e">
            <v>#REF!</v>
          </cell>
        </row>
        <row r="150">
          <cell r="B150">
            <v>139</v>
          </cell>
          <cell r="C150" t="e">
            <v>#REF!</v>
          </cell>
          <cell r="D150" t="e">
            <v>#REF!</v>
          </cell>
          <cell r="F150" t="e">
            <v>#REF!</v>
          </cell>
          <cell r="H150" t="e">
            <v>#REF!</v>
          </cell>
          <cell r="I150" t="e">
            <v>#REF!</v>
          </cell>
          <cell r="K150" t="e">
            <v>#REF!</v>
          </cell>
        </row>
        <row r="151">
          <cell r="B151">
            <v>140</v>
          </cell>
          <cell r="C151" t="e">
            <v>#REF!</v>
          </cell>
          <cell r="D151" t="e">
            <v>#REF!</v>
          </cell>
          <cell r="F151" t="e">
            <v>#REF!</v>
          </cell>
          <cell r="H151" t="e">
            <v>#REF!</v>
          </cell>
          <cell r="I151" t="e">
            <v>#REF!</v>
          </cell>
          <cell r="K151" t="e">
            <v>#REF!</v>
          </cell>
        </row>
        <row r="152">
          <cell r="B152">
            <v>141</v>
          </cell>
          <cell r="C152" t="e">
            <v>#REF!</v>
          </cell>
          <cell r="D152" t="e">
            <v>#REF!</v>
          </cell>
          <cell r="F152" t="e">
            <v>#REF!</v>
          </cell>
          <cell r="H152" t="e">
            <v>#REF!</v>
          </cell>
          <cell r="I152" t="e">
            <v>#REF!</v>
          </cell>
          <cell r="K152" t="e">
            <v>#REF!</v>
          </cell>
        </row>
        <row r="153">
          <cell r="B153">
            <v>142</v>
          </cell>
          <cell r="C153" t="e">
            <v>#REF!</v>
          </cell>
          <cell r="D153" t="e">
            <v>#REF!</v>
          </cell>
          <cell r="F153" t="e">
            <v>#REF!</v>
          </cell>
          <cell r="H153" t="e">
            <v>#REF!</v>
          </cell>
          <cell r="I153" t="e">
            <v>#REF!</v>
          </cell>
          <cell r="K153" t="e">
            <v>#REF!</v>
          </cell>
        </row>
        <row r="154">
          <cell r="B154">
            <v>143</v>
          </cell>
          <cell r="C154" t="e">
            <v>#REF!</v>
          </cell>
          <cell r="D154" t="e">
            <v>#REF!</v>
          </cell>
          <cell r="F154" t="e">
            <v>#REF!</v>
          </cell>
          <cell r="H154" t="e">
            <v>#REF!</v>
          </cell>
          <cell r="I154" t="e">
            <v>#REF!</v>
          </cell>
          <cell r="K154" t="e">
            <v>#REF!</v>
          </cell>
        </row>
        <row r="155">
          <cell r="B155">
            <v>144</v>
          </cell>
          <cell r="C155" t="e">
            <v>#REF!</v>
          </cell>
          <cell r="D155" t="e">
            <v>#REF!</v>
          </cell>
          <cell r="F155" t="e">
            <v>#REF!</v>
          </cell>
          <cell r="H155" t="e">
            <v>#REF!</v>
          </cell>
          <cell r="I155" t="e">
            <v>#REF!</v>
          </cell>
          <cell r="K155" t="e">
            <v>#REF!</v>
          </cell>
        </row>
        <row r="156">
          <cell r="B156">
            <v>145</v>
          </cell>
          <cell r="C156" t="e">
            <v>#REF!</v>
          </cell>
          <cell r="D156" t="e">
            <v>#REF!</v>
          </cell>
          <cell r="F156" t="e">
            <v>#REF!</v>
          </cell>
          <cell r="H156" t="e">
            <v>#REF!</v>
          </cell>
          <cell r="I156" t="e">
            <v>#REF!</v>
          </cell>
          <cell r="K156" t="e">
            <v>#REF!</v>
          </cell>
        </row>
        <row r="157">
          <cell r="B157">
            <v>146</v>
          </cell>
          <cell r="C157" t="e">
            <v>#REF!</v>
          </cell>
          <cell r="D157" t="e">
            <v>#REF!</v>
          </cell>
          <cell r="F157" t="e">
            <v>#REF!</v>
          </cell>
          <cell r="H157" t="e">
            <v>#REF!</v>
          </cell>
          <cell r="I157" t="e">
            <v>#REF!</v>
          </cell>
          <cell r="K157" t="e">
            <v>#REF!</v>
          </cell>
        </row>
        <row r="158">
          <cell r="B158">
            <v>147</v>
          </cell>
          <cell r="C158" t="e">
            <v>#REF!</v>
          </cell>
          <cell r="D158" t="e">
            <v>#REF!</v>
          </cell>
          <cell r="F158" t="e">
            <v>#REF!</v>
          </cell>
          <cell r="H158" t="e">
            <v>#REF!</v>
          </cell>
          <cell r="I158" t="e">
            <v>#REF!</v>
          </cell>
          <cell r="K158" t="e">
            <v>#REF!</v>
          </cell>
        </row>
        <row r="159">
          <cell r="B159">
            <v>148</v>
          </cell>
          <cell r="C159" t="e">
            <v>#REF!</v>
          </cell>
          <cell r="D159" t="e">
            <v>#REF!</v>
          </cell>
          <cell r="F159" t="e">
            <v>#REF!</v>
          </cell>
          <cell r="H159" t="e">
            <v>#REF!</v>
          </cell>
          <cell r="I159" t="e">
            <v>#REF!</v>
          </cell>
          <cell r="K159" t="e">
            <v>#REF!</v>
          </cell>
        </row>
        <row r="160">
          <cell r="B160">
            <v>149</v>
          </cell>
          <cell r="C160" t="e">
            <v>#REF!</v>
          </cell>
          <cell r="D160" t="e">
            <v>#REF!</v>
          </cell>
          <cell r="F160" t="e">
            <v>#REF!</v>
          </cell>
          <cell r="H160" t="e">
            <v>#REF!</v>
          </cell>
          <cell r="I160" t="e">
            <v>#REF!</v>
          </cell>
          <cell r="K160" t="e">
            <v>#REF!</v>
          </cell>
        </row>
        <row r="161">
          <cell r="B161">
            <v>150</v>
          </cell>
          <cell r="C161" t="e">
            <v>#REF!</v>
          </cell>
          <cell r="D161" t="e">
            <v>#REF!</v>
          </cell>
          <cell r="F161" t="e">
            <v>#REF!</v>
          </cell>
          <cell r="H161" t="e">
            <v>#REF!</v>
          </cell>
          <cell r="I161" t="e">
            <v>#REF!</v>
          </cell>
          <cell r="K161" t="e">
            <v>#REF!</v>
          </cell>
        </row>
        <row r="162">
          <cell r="B162">
            <v>151</v>
          </cell>
          <cell r="C162" t="e">
            <v>#REF!</v>
          </cell>
          <cell r="D162" t="e">
            <v>#REF!</v>
          </cell>
          <cell r="F162" t="e">
            <v>#REF!</v>
          </cell>
          <cell r="H162" t="e">
            <v>#REF!</v>
          </cell>
          <cell r="I162" t="e">
            <v>#REF!</v>
          </cell>
          <cell r="K162" t="e">
            <v>#REF!</v>
          </cell>
        </row>
        <row r="163">
          <cell r="B163">
            <v>152</v>
          </cell>
          <cell r="C163" t="e">
            <v>#REF!</v>
          </cell>
          <cell r="D163" t="e">
            <v>#REF!</v>
          </cell>
          <cell r="F163" t="e">
            <v>#REF!</v>
          </cell>
          <cell r="H163" t="e">
            <v>#REF!</v>
          </cell>
          <cell r="I163" t="e">
            <v>#REF!</v>
          </cell>
          <cell r="K163" t="e">
            <v>#REF!</v>
          </cell>
        </row>
        <row r="164">
          <cell r="B164">
            <v>153</v>
          </cell>
          <cell r="C164" t="e">
            <v>#REF!</v>
          </cell>
          <cell r="D164" t="e">
            <v>#REF!</v>
          </cell>
          <cell r="F164" t="e">
            <v>#REF!</v>
          </cell>
          <cell r="H164" t="e">
            <v>#REF!</v>
          </cell>
          <cell r="I164" t="e">
            <v>#REF!</v>
          </cell>
          <cell r="K164" t="e">
            <v>#REF!</v>
          </cell>
        </row>
        <row r="165">
          <cell r="B165">
            <v>154</v>
          </cell>
          <cell r="D165">
            <v>38552</v>
          </cell>
          <cell r="F165" t="str">
            <v>Biaya Transportasi &amp; Konsumsi Pemuda Pancasila Dalam Rangka Acara Deklarasi Pasangan Calon Walikota &amp; Wakil Walikota Samarinda (Drs. H. Achmad Amins, MM. &amp; H. Syaharie Ja'ang, SH. M.Si.) Periode 2005 - 2010.</v>
          </cell>
          <cell r="H165" t="e">
            <v>#REF!</v>
          </cell>
          <cell r="I165" t="str">
            <v>H. Mulyadi</v>
          </cell>
          <cell r="K165">
            <v>3000000</v>
          </cell>
        </row>
        <row r="166">
          <cell r="B166">
            <v>155</v>
          </cell>
          <cell r="D166">
            <v>38552</v>
          </cell>
          <cell r="F166" t="str">
            <v>Biaya Transportasi &amp; Konsumsi Warga Pasar Segiri Dalam Rangka Acara Deklarasi Pasangan Calon Walikota &amp; Wakil Walikota Samarinda (Drs. H. Achmad Amins, MM. &amp; H. Syaharie Ja'ang, SH. M.Si.) Periode 2005 - 2010.</v>
          </cell>
          <cell r="H166" t="str">
            <v># Satu Juta Rupiah #</v>
          </cell>
          <cell r="I166" t="str">
            <v>H. Usman</v>
          </cell>
          <cell r="K166">
            <v>1000000</v>
          </cell>
        </row>
        <row r="167">
          <cell r="B167">
            <v>156</v>
          </cell>
          <cell r="D167">
            <v>38552</v>
          </cell>
          <cell r="F167" t="str">
            <v>Biaya Transportasi &amp; Konsumsi Warga Pasar Segiri Dalam Rangka Acara Deklarasi Pasangan Calon Walikota &amp; Wakil Walikota Samarinda (Drs. H. Achmad Amins, MM. &amp; H. Syaharie Ja'ang, SH. M.Si.) Periode 2005 - 2010.</v>
          </cell>
          <cell r="H167" t="str">
            <v># Satu Juta Rupiah #</v>
          </cell>
          <cell r="I167" t="str">
            <v>H. Baso</v>
          </cell>
          <cell r="K167">
            <v>1000000</v>
          </cell>
        </row>
        <row r="168">
          <cell r="B168">
            <v>157</v>
          </cell>
          <cell r="D168">
            <v>38552</v>
          </cell>
          <cell r="F168" t="str">
            <v>Biaya Transportasi &amp; Konsumsi Bidang Olah Raga Dalam Rangka Acara Deklarasi Pasangan Calon Walikota &amp; Wakil Walikota Samarinda (Drs. H. Achmad Amins, MM. &amp; H. Syaharie Ja'ang, SH. M.Si.) Periode 2005 - 2010.</v>
          </cell>
          <cell r="H168" t="str">
            <v># Dua Juta Rupiah #</v>
          </cell>
          <cell r="I168" t="str">
            <v>Ahmad Subhan</v>
          </cell>
          <cell r="K168">
            <v>2000000</v>
          </cell>
        </row>
        <row r="169">
          <cell r="B169">
            <v>158</v>
          </cell>
          <cell r="D169">
            <v>38552</v>
          </cell>
          <cell r="F169" t="str">
            <v>Biaya Transportasi &amp; Konsumsi IPDP Dalam Rangka Acara Deklarasi Pasangan Calon Walikota &amp; Wakil Walikota Samarinda (Drs. H. Achmad Amins, MM. &amp; H. Syaharie Ja'ang, SH. M.Si.) Periode 2005 - 2010.</v>
          </cell>
          <cell r="H169" t="str">
            <v># Satu Juta Rupiah #</v>
          </cell>
          <cell r="I169" t="str">
            <v>Awang Ardiansyah</v>
          </cell>
          <cell r="K169">
            <v>1000000</v>
          </cell>
        </row>
        <row r="170">
          <cell r="B170">
            <v>159</v>
          </cell>
          <cell r="D170">
            <v>38552</v>
          </cell>
          <cell r="F170" t="str">
            <v>Biaya Transportasi &amp; Konsumsi Buruh Pelabuhan Dalam Rangka Acara Deklarasi Pasangan Calon Walikota &amp; Wakil Walikota Samarinda (Drs. H. Achmad Amins, MM. &amp; H. Syaharie Ja'ang, SH. M.Si.) Periode 2005 - 2010.</v>
          </cell>
          <cell r="H170" t="str">
            <v># Satu Juta Rupiah #</v>
          </cell>
          <cell r="I170" t="str">
            <v>Iskandar Jengi</v>
          </cell>
          <cell r="K170">
            <v>1000000</v>
          </cell>
        </row>
        <row r="171">
          <cell r="B171">
            <v>160</v>
          </cell>
          <cell r="D171">
            <v>38552</v>
          </cell>
          <cell r="F171" t="str">
            <v>Biaya Transportasi &amp; Konsumsi Kukus Pemuda Dalam Rangka Acara Deklarasi Pasangan Calon Walikota &amp; Wakil Walikota Samarinda (Drs. H. Achmad Amins, MM. &amp; H. Syaharie Ja'ang, SH. M.Si.) Periode 2005 - 2010.</v>
          </cell>
          <cell r="H171" t="str">
            <v># Tiga Juta Rupiah #</v>
          </cell>
          <cell r="I171" t="str">
            <v>H. Jawad Siradjuddin</v>
          </cell>
          <cell r="K171">
            <v>3000000</v>
          </cell>
        </row>
        <row r="172">
          <cell r="B172">
            <v>161</v>
          </cell>
          <cell r="D172">
            <v>38552</v>
          </cell>
          <cell r="F172" t="str">
            <v>Biaya Transportasi &amp; Konsumsi Unsur PPM Dalam Rangka Acara Deklarasi Pasangan Calon Walikota &amp; Wakil Walikota Samarinda (Drs. H. Achmad Amins, MM. &amp; H. Syaharie Ja'ang, SH. M.Si.) Periode 2005 - 2010.</v>
          </cell>
          <cell r="H172" t="str">
            <v># Satu Juta Tiga Ratus Ribu Rupiah #</v>
          </cell>
          <cell r="I172" t="str">
            <v>Hasyim</v>
          </cell>
          <cell r="K172">
            <v>1300000</v>
          </cell>
        </row>
        <row r="173">
          <cell r="B173">
            <v>162</v>
          </cell>
          <cell r="D173">
            <v>38552</v>
          </cell>
          <cell r="F173" t="str">
            <v>Biaya Transportasi &amp; Konsumsi Paguyuban Jaranan Dalam Rangka Acara Deklarasi Pasangan Calon Walikota &amp; Wakil Walikota Samarinda (Drs. H. Achmad Amins, MM. &amp; H. Syaharie Ja'ang, SH. M.Si.) Periode 2005 - 2010.</v>
          </cell>
          <cell r="H173" t="str">
            <v># Dua Puluh Dua Juta Rupiah #</v>
          </cell>
          <cell r="I173" t="str">
            <v>Budi Suyanto</v>
          </cell>
          <cell r="K173">
            <v>22000000</v>
          </cell>
        </row>
        <row r="174">
          <cell r="B174">
            <v>163</v>
          </cell>
          <cell r="D174">
            <v>38552</v>
          </cell>
          <cell r="F174" t="str">
            <v>Biaya Transportasi &amp; Konsumsi Mahasiswa Dalam Rangka Acara Deklarasi Pasangan Calon Walikota &amp; Wakil Walikota Samarinda (Drs. H. Achmad Amins, MM. &amp; H. Syaharie Ja'ang, SH. M.Si.) Periode 2005 - 2010.</v>
          </cell>
          <cell r="H174" t="str">
            <v># Dua Juta Rupiah #</v>
          </cell>
          <cell r="I174" t="str">
            <v>W a h y u d i</v>
          </cell>
          <cell r="K174">
            <v>2000000</v>
          </cell>
        </row>
        <row r="175">
          <cell r="B175">
            <v>164</v>
          </cell>
          <cell r="D175">
            <v>38552</v>
          </cell>
          <cell r="F175" t="str">
            <v>Biaya Transportasi &amp; Konsumsi Warga Gang KNPI Dalam Rangka Acara Deklarasi Pasangan Calon Walikota &amp; Wakil Walikota Samarinda (Drs. H. Achmad Amins, MM. &amp; H. Syaharie Ja'ang, SH. M.Si.) Periode 2005 - 2010.</v>
          </cell>
          <cell r="H175" t="str">
            <v># Lima Ratus Ribu Rupiah #</v>
          </cell>
          <cell r="I175" t="str">
            <v>B u h e r a</v>
          </cell>
          <cell r="K175">
            <v>500000</v>
          </cell>
        </row>
        <row r="176">
          <cell r="B176">
            <v>165</v>
          </cell>
          <cell r="D176">
            <v>38549</v>
          </cell>
          <cell r="F176" t="str">
            <v>Biaya Transportasi &amp; Konsumsi Partai Pendukung (PKPI) Dalam Rangka Acara Deklarasi Pasangan Calon Walikota &amp; Wakil Walikota Samarinda (Drs. H. Achmad Amins, MM. &amp; H. Syaharie Ja'ang, SH. M.Si.) Periode 2005 - 2010.</v>
          </cell>
          <cell r="H176" t="str">
            <v># Dua Juta Rupiah #</v>
          </cell>
          <cell r="I176" t="str">
            <v>Sugeng Muchdar</v>
          </cell>
          <cell r="K176">
            <v>2000000</v>
          </cell>
        </row>
        <row r="177">
          <cell r="B177">
            <v>166</v>
          </cell>
          <cell r="D177">
            <v>38549</v>
          </cell>
          <cell r="F177" t="str">
            <v>Biaya Transportasi &amp; Konsumsi Partai Pendukung (PBSD) Dalam Rangka Acara Deklarasi Pasangan Calon Walikota &amp; Wakil Walikota Samarinda (Drs. H. Achmad Amins, MM. &amp; H. Syaharie Ja'ang, SH. M.Si.) Periode 2005 - 2010.</v>
          </cell>
          <cell r="H177" t="str">
            <v># Dua Juta Rupiah #</v>
          </cell>
          <cell r="I177" t="str">
            <v>H.M. Hasby Ibrahim</v>
          </cell>
          <cell r="K177">
            <v>2000000</v>
          </cell>
        </row>
        <row r="178">
          <cell r="B178">
            <v>167</v>
          </cell>
          <cell r="D178">
            <v>38549</v>
          </cell>
          <cell r="F178" t="str">
            <v>Biaya Transportasi &amp; Konsumsi Partai Pendukung (PKB) Dalam Rangka Acara Deklarasi Pasangan Calon Walikota &amp; Wakil Walikota Samarinda (Drs. H. Achmad Amins, MM. &amp; H. Syaharie Ja'ang, SH. M.Si.) Periode 2005 - 2010.</v>
          </cell>
          <cell r="H178" t="str">
            <v># Dua Juta Rupiah #</v>
          </cell>
          <cell r="I178" t="str">
            <v>Drs. H. Hasan Basri</v>
          </cell>
          <cell r="K178">
            <v>2000000</v>
          </cell>
        </row>
        <row r="179">
          <cell r="B179">
            <v>168</v>
          </cell>
          <cell r="D179">
            <v>38549</v>
          </cell>
          <cell r="F179" t="str">
            <v>Biaya Transportasi &amp; Konsumsi Partai Pendukung (PPDK) Dalam Rangka Acara Deklarasi Pasangan Calon Walikota &amp; Wakil Walikota Samarinda (Drs. H. Achmad Amins, MM. &amp; H. Syaharie Ja'ang, SH. M.Si.) Periode 2005 - 2010.</v>
          </cell>
          <cell r="H179" t="str">
            <v># Dua Juta Rupiah #</v>
          </cell>
          <cell r="I179" t="str">
            <v>H. Jawad Siradjuddin</v>
          </cell>
          <cell r="K179">
            <v>2000000</v>
          </cell>
        </row>
        <row r="180">
          <cell r="B180">
            <v>169</v>
          </cell>
          <cell r="D180">
            <v>38549</v>
          </cell>
          <cell r="F180" t="str">
            <v>Biaya Transportasi &amp; Konsumsi Partai Pendukung (Partai Patriot) Dalam Rangka Acara Deklarasi Pasangan Calon Walikota &amp; Wakil Walikota Samarinda (Drs. H. Achmad Amins, MM. &amp; H. Syaharie Ja'ang, SH. M.Si.) Periode 2005 - 2010.</v>
          </cell>
          <cell r="H180" t="str">
            <v># Dua Juta Rupiah #</v>
          </cell>
          <cell r="I180" t="str">
            <v>H. Mulyadi</v>
          </cell>
          <cell r="K180">
            <v>2000000</v>
          </cell>
        </row>
        <row r="181">
          <cell r="B181">
            <v>170</v>
          </cell>
          <cell r="D181">
            <v>38549</v>
          </cell>
          <cell r="F181" t="str">
            <v>Biaya Transportasi &amp; Konsumsi Partai Pendukung (Partai Pelopor) Dalam Rangka Acara Deklarasi Pasangan Calon Walikota &amp; Wakil Walikota Samarinda (Drs. H. Achmad Amins, MM. &amp; H. Syaharie Ja'ang, SH. M.Si.) Periode 2005 - 2010.</v>
          </cell>
          <cell r="H181" t="str">
            <v># Dua Juta Rupiah #</v>
          </cell>
          <cell r="I181" t="str">
            <v>Bambang Sutikno</v>
          </cell>
          <cell r="K181">
            <v>2000000</v>
          </cell>
        </row>
        <row r="182">
          <cell r="B182">
            <v>171</v>
          </cell>
          <cell r="D182">
            <v>38549</v>
          </cell>
          <cell r="F182" t="str">
            <v>Biaya Transportasi &amp; Konsumsi Partai Pendukung (PIB) Dalam Rangka Acara Deklarasi Pasangan Calon Walikota &amp; Wakil Walikota Samarinda (Drs. H. Achmad Amins, MM. &amp; H. Syaharie Ja'ang, SH. M.Si.) Periode 2005 - 2010.</v>
          </cell>
          <cell r="H182" t="str">
            <v># Dua Juta Rupiah #</v>
          </cell>
          <cell r="I182" t="str">
            <v>Jumansyah Berok, SH.</v>
          </cell>
          <cell r="K182">
            <v>2000000</v>
          </cell>
        </row>
        <row r="183">
          <cell r="B183">
            <v>172</v>
          </cell>
          <cell r="D183">
            <v>38549</v>
          </cell>
          <cell r="F183" t="str">
            <v>Biaya Transportasi &amp; Konsumsi Partai Pendukung (PNIM) Dalam Rangka Acara Deklarasi Pasangan Calon Walikota &amp; Wakil Walikota Samarinda (Drs. H. Achmad Amins, MM. &amp; H. Syaharie Ja'ang, SH. M.Si.) Periode 2005 - 2010.</v>
          </cell>
          <cell r="H183" t="str">
            <v># Dua Juta Rupiah #</v>
          </cell>
          <cell r="I183" t="str">
            <v>A. Mahmud</v>
          </cell>
          <cell r="K183">
            <v>2000000</v>
          </cell>
        </row>
        <row r="184">
          <cell r="B184">
            <v>173</v>
          </cell>
          <cell r="D184">
            <v>38549</v>
          </cell>
          <cell r="F184" t="str">
            <v>Biaya Transportasi &amp; Konsumsi Partai Pendukung (PPP) Dalam Rangka Acara Deklarasi Pasangan Calon Walikota &amp; Wakil Walikota Samarinda (Drs. H. Achmad Amins, MM. &amp; H. Syaharie Ja'ang, SH. M.Si.) Periode 2005 - 2010.</v>
          </cell>
          <cell r="H184" t="str">
            <v># Dua Juta Rupiah #</v>
          </cell>
          <cell r="I184" t="str">
            <v>H. Jawad Siradjuddin</v>
          </cell>
          <cell r="K184">
            <v>2000000</v>
          </cell>
        </row>
        <row r="185">
          <cell r="B185">
            <v>174</v>
          </cell>
          <cell r="D185">
            <v>38549</v>
          </cell>
          <cell r="F185" t="str">
            <v>Biaya Transportasi &amp; Konsumsi Partai Pendukung (PAN) Dalam Rangka Acara Deklarasi Pasangan Calon Walikota &amp; Wakil Walikota Samarinda (Drs. H. Achmad Amins, MM. &amp; H. Syaharie Ja'ang, SH. M.Si.) Periode 2005 - 2010.</v>
          </cell>
          <cell r="H185" t="str">
            <v># Dua Juta Rupiah #</v>
          </cell>
          <cell r="I185" t="str">
            <v>H. Jawad Siradjuddin</v>
          </cell>
          <cell r="K185">
            <v>2000000</v>
          </cell>
        </row>
        <row r="186">
          <cell r="B186">
            <v>175</v>
          </cell>
          <cell r="D186">
            <v>38549</v>
          </cell>
          <cell r="F186" t="str">
            <v>Biaya Transportasi &amp; Konsumsi Partai Golkar Kecamatan Sungai Kunjang Dalam Rangka Acara Deklarasi Pasangan Calon Walikota &amp; Wakil Walikota Samarinda (Drs. H. Achmad Amins, MM. &amp; H. Syaharie Ja'ang, SH. M.Si.) Periode 2005 - 2010.</v>
          </cell>
          <cell r="H186" t="str">
            <v># Tiga Juta Rupiah #</v>
          </cell>
          <cell r="I186" t="str">
            <v>Syamsudin Karim</v>
          </cell>
          <cell r="K186">
            <v>3000000</v>
          </cell>
        </row>
        <row r="187">
          <cell r="B187">
            <v>176</v>
          </cell>
          <cell r="D187">
            <v>38549</v>
          </cell>
          <cell r="F187" t="str">
            <v>Biaya Transportasi &amp; Konsumsi Partai Golkar Kecamatan Palaran Dalam Rangka Acara Deklarasi Pasangan Calon Walikota &amp; Wakil Walikota Samarinda (Drs. H. Achmad Amins, MM. &amp; H. Syaharie Ja'ang, SH. M.Si.) Periode 2005 - 2010.</v>
          </cell>
          <cell r="H187" t="str">
            <v># Tiga Juta Rupiah #</v>
          </cell>
          <cell r="I187" t="str">
            <v>Akhmad Juniadi, S.Ag.</v>
          </cell>
          <cell r="K187">
            <v>3000000</v>
          </cell>
        </row>
        <row r="188">
          <cell r="B188">
            <v>177</v>
          </cell>
          <cell r="D188">
            <v>38549</v>
          </cell>
          <cell r="F188" t="str">
            <v>Biaya Transportasi &amp; Konsumsi Partai Golkar Kecamatan Samarinda Ilir Dalam Rangka Acara Deklarasi Pasangan Calon Walikota &amp; Wakil Walikota Samarinda (Drs. H. Achmad Amins, MM. &amp; H. Syaharie Ja'ang, SH. M.Si.) Periode 2005 - 2010.</v>
          </cell>
          <cell r="H188" t="str">
            <v># Tiga Juta Rupiah #</v>
          </cell>
          <cell r="I188" t="str">
            <v>HA. Bertha Salam, SE.</v>
          </cell>
          <cell r="K188">
            <v>3000000</v>
          </cell>
        </row>
        <row r="189">
          <cell r="B189">
            <v>178</v>
          </cell>
          <cell r="D189">
            <v>38549</v>
          </cell>
          <cell r="F189" t="str">
            <v>Biaya Transportasi &amp; Konsumsi Partai Golkar Kecamatan Samarinda Utara Dalam Rangka Acara Deklarasi Pasangan Calon Walikota &amp; Wakil Walikota Samarinda (Drs. H. Achmad Amins, MM. &amp; H. Syaharie Ja'ang, SH. M.Si.) Periode 2005 - 2010.</v>
          </cell>
          <cell r="H189" t="str">
            <v># Tiga Juta Rupiah #</v>
          </cell>
          <cell r="I189" t="str">
            <v>Alif Turiadi, SE.</v>
          </cell>
          <cell r="K189">
            <v>3000000</v>
          </cell>
        </row>
        <row r="190">
          <cell r="B190">
            <v>179</v>
          </cell>
          <cell r="D190">
            <v>38549</v>
          </cell>
          <cell r="F190" t="str">
            <v>Biaya Transportasi &amp; Konsumsi Partai Golkar Kecamatan Samarinda Sebarang Dalam Rangka Acara Deklarasi Pasangan Calon Walikota &amp; Wakil Walikota Samarinda (Drs. H. Achmad Amins, MM. &amp; H. Syaharie Ja'ang, SH. M.Si.) Periode 2005 - 2010.</v>
          </cell>
          <cell r="H190" t="str">
            <v># Tiga Juta Rupiah #</v>
          </cell>
          <cell r="I190" t="str">
            <v>Jafar Abdul Gafar</v>
          </cell>
          <cell r="K190">
            <v>3000000</v>
          </cell>
        </row>
        <row r="191">
          <cell r="B191">
            <v>180</v>
          </cell>
          <cell r="D191">
            <v>38549</v>
          </cell>
          <cell r="F191" t="str">
            <v>Biaya Transportasi &amp; Konsumsi Partai Golkar Kecamatan Samarinda Ulu Dalam Rangka Acara Deklarasi Pasangan Calon Walikota &amp; Wakil Walikota Samarinda (Drs. H. Achmad Amins, MM. &amp; H. Syaharie Ja'ang, SH. M.Si.) Periode 2005 - 2010.</v>
          </cell>
          <cell r="H191" t="str">
            <v># Tiga Juta Rupiah #</v>
          </cell>
          <cell r="I191" t="str">
            <v>H. Mashari, R.</v>
          </cell>
          <cell r="K191">
            <v>3000000</v>
          </cell>
        </row>
        <row r="192">
          <cell r="B192">
            <v>181</v>
          </cell>
          <cell r="D192">
            <v>38549</v>
          </cell>
          <cell r="F192" t="str">
            <v>Biaya Transportasi &amp; Konsumsi Lintas Partai Kecamatan Samarinda Seberang Dalam Rangka Acara Deklarasi Pasangan Calon Walikota &amp; Wakil Walikota Samarinda (Drs. H. Achmad Amins, MM. &amp; H. Syaharie Ja'ang, SH. M.Si.) Periode 2005 - 2010.</v>
          </cell>
          <cell r="H192" t="str">
            <v># Lima Juta Rupiah #</v>
          </cell>
          <cell r="I192" t="str">
            <v>Budi Irawan</v>
          </cell>
          <cell r="K192">
            <v>5000000</v>
          </cell>
        </row>
        <row r="193">
          <cell r="B193">
            <v>182</v>
          </cell>
          <cell r="D193">
            <v>38549</v>
          </cell>
          <cell r="F193" t="str">
            <v>Biaya Transportasi &amp; Konsumsi Lintas Partai Kecamatan Samarinda Ulu Dalam Rangka Acara Deklarasi Pasangan Calon Walikota &amp; Wakil Walikota Samarinda (Drs. H. Achmad Amins, MM. &amp; H. Syaharie Ja'ang, SH. M.Si.) Periode 2005 - 2010.</v>
          </cell>
          <cell r="H193" t="str">
            <v># Lima Juta Rupiah #</v>
          </cell>
          <cell r="I193" t="str">
            <v>Fahruddian</v>
          </cell>
          <cell r="K193">
            <v>5000000</v>
          </cell>
        </row>
        <row r="194">
          <cell r="B194">
            <v>183</v>
          </cell>
          <cell r="D194">
            <v>38549</v>
          </cell>
          <cell r="F194" t="str">
            <v>Biaya Transportasi &amp; Konsumsi Lintas Partai Kecamatan Palaran Dalam Rangka Acara Deklarasi Pasangan Calon Walikota &amp; Wakil Walikota Samarinda (Drs. H. Achmad Amins, MM. &amp; H. Syaharie Ja'ang, SH. M.Si.) Periode 2005 - 2010.</v>
          </cell>
          <cell r="H194" t="str">
            <v># Lima Juta Rupiah #</v>
          </cell>
          <cell r="I194" t="str">
            <v>Andi Rani</v>
          </cell>
          <cell r="K194">
            <v>5000000</v>
          </cell>
        </row>
        <row r="195">
          <cell r="B195">
            <v>184</v>
          </cell>
          <cell r="D195">
            <v>38549</v>
          </cell>
          <cell r="F195" t="str">
            <v>Biaya Transportasi &amp; Konsumsi Lintas Partai Kecamatan Samarinda Utara Dalam Rangka Acara Deklarasi Pasangan Calon Walikota &amp; Wakil Walikota Samarinda (Drs. H. Achmad Amins, MM. &amp; H. Syaharie Ja'ang, SH. M.Si.) Periode 2005 - 2010.</v>
          </cell>
          <cell r="H195" t="str">
            <v># Lima Juta Rupiah #</v>
          </cell>
          <cell r="I195" t="str">
            <v>H. Achmad</v>
          </cell>
          <cell r="K195">
            <v>5000000</v>
          </cell>
        </row>
        <row r="196">
          <cell r="B196">
            <v>185</v>
          </cell>
          <cell r="D196">
            <v>38549</v>
          </cell>
          <cell r="F196" t="str">
            <v>Biaya Transportasi &amp; Konsumsi Lintas Partai Kecamatan Sungai Kunjang Dalam Rangka Acara Deklarasi Pasangan Calon Walikota &amp; Wakil Walikota Samarinda (Drs. H. Achmad Amins, MM. &amp; H. Syaharie Ja'ang, SH. M.Si.) Periode 2005 - 2010.</v>
          </cell>
          <cell r="H196" t="str">
            <v># Sepuluh Juta Rupiah #</v>
          </cell>
          <cell r="I196" t="str">
            <v>Sutiani</v>
          </cell>
          <cell r="K196">
            <v>10000000</v>
          </cell>
        </row>
        <row r="197">
          <cell r="B197">
            <v>186</v>
          </cell>
          <cell r="D197">
            <v>38549</v>
          </cell>
          <cell r="F197" t="str">
            <v>Biaya Transportasi &amp; Konsumsi Lintas Partai Kecamatan Samarinda Ilir Dalam Rangka Acara Deklarasi Pasangan Calon Walikota &amp; Wakil Walikota Samarinda (Drs. H. Achmad Amins, MM. &amp; H. Syaharie Ja'ang, SH. M.Si.) Periode 2005 - 2010.</v>
          </cell>
          <cell r="H197" t="str">
            <v># Sepuluh Juta Rupiah #</v>
          </cell>
          <cell r="I197" t="str">
            <v>H. Haris, Mt.</v>
          </cell>
          <cell r="K197">
            <v>10000000</v>
          </cell>
        </row>
        <row r="198">
          <cell r="B198">
            <v>187</v>
          </cell>
        </row>
        <row r="199">
          <cell r="B199">
            <v>188</v>
          </cell>
        </row>
        <row r="200">
          <cell r="B200">
            <v>189</v>
          </cell>
        </row>
        <row r="201">
          <cell r="B201">
            <v>190</v>
          </cell>
        </row>
        <row r="202">
          <cell r="B202">
            <v>191</v>
          </cell>
        </row>
        <row r="203">
          <cell r="B203">
            <v>192</v>
          </cell>
        </row>
        <row r="204">
          <cell r="B204">
            <v>193</v>
          </cell>
        </row>
        <row r="205">
          <cell r="B205">
            <v>194</v>
          </cell>
        </row>
        <row r="206">
          <cell r="B206">
            <v>195</v>
          </cell>
        </row>
        <row r="207">
          <cell r="B207">
            <v>196</v>
          </cell>
        </row>
        <row r="208">
          <cell r="B208">
            <v>197</v>
          </cell>
        </row>
        <row r="209">
          <cell r="B209">
            <v>198</v>
          </cell>
        </row>
        <row r="210">
          <cell r="B210">
            <v>199</v>
          </cell>
        </row>
        <row r="211">
          <cell r="B211">
            <v>200</v>
          </cell>
        </row>
        <row r="212">
          <cell r="B212">
            <v>201</v>
          </cell>
        </row>
        <row r="213">
          <cell r="B213">
            <v>202</v>
          </cell>
        </row>
        <row r="214">
          <cell r="B214">
            <v>203</v>
          </cell>
        </row>
        <row r="215">
          <cell r="B215">
            <v>204</v>
          </cell>
        </row>
        <row r="216">
          <cell r="B216">
            <v>205</v>
          </cell>
        </row>
        <row r="217">
          <cell r="B217">
            <v>206</v>
          </cell>
        </row>
        <row r="218">
          <cell r="B218">
            <v>207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refreshError="1"/>
      <sheetData sheetId="36"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WTPNR-TL (3)"/>
      <sheetName val="KWTPNR-TL (2)"/>
      <sheetName val="KWITANSI"/>
      <sheetName val="BUKU KAS UMUM"/>
      <sheetName val="TPB (5)"/>
      <sheetName val="TPB (4)"/>
      <sheetName val="L-4"/>
      <sheetName val="TPB (3)"/>
      <sheetName val="TTB-BLK"/>
      <sheetName val="BB-PGDK"/>
      <sheetName val="KWTPNR-BLK"/>
      <sheetName val="KWTPNR-TL"/>
      <sheetName val="TPB-BLK"/>
      <sheetName val="BKK-BLK"/>
      <sheetName val="BKM-BLK"/>
      <sheetName val="TPB-LG"/>
      <sheetName val="TTB-LG"/>
      <sheetName val="BKK-LG"/>
      <sheetName val="BKM-LG"/>
      <sheetName val="TPB-TL"/>
      <sheetName val="TTB-TL"/>
      <sheetName val="BKK-TL"/>
      <sheetName val="BKM-TL"/>
      <sheetName val="TPB (2)"/>
      <sheetName val="TPB"/>
      <sheetName val="BB-PNDK"/>
      <sheetName val="BB-SDK"/>
      <sheetName val="BUKU BANK"/>
      <sheetName val="BUKU KAS"/>
      <sheetName val="ACC"/>
      <sheetName val="DAPUR"/>
      <sheetName val="TTB"/>
      <sheetName val="BKM"/>
      <sheetName val="BKK"/>
      <sheetName val="LP-PNR"/>
      <sheetName val="Sheet2"/>
      <sheetName val="Sheet3"/>
    </sheetNames>
    <sheetDataSet>
      <sheetData sheetId="0" refreshError="1"/>
      <sheetData sheetId="1" refreshError="1"/>
      <sheetData sheetId="2" refreshError="1"/>
      <sheetData sheetId="3">
        <row r="12">
          <cell r="B12">
            <v>1</v>
          </cell>
          <cell r="D12">
            <v>38598</v>
          </cell>
          <cell r="F12" t="str">
            <v>Biaya Transportasi &amp; Konsumsi Relawan Lio Eude Dalam Rangka Kampanye Pasangan Calon Walikota &amp; Wakil Walikota Samarinda (Drs. H. Achmad Amins, MM. &amp; H. Syaharie Ja'ang, SH. M.Si.) Periode 2005 - 2010. Gor Segiri Tanggal 4 September 2005.</v>
          </cell>
          <cell r="H12" t="str">
            <v># Delapan Ratus Ribu Rupiah #</v>
          </cell>
          <cell r="I12" t="str">
            <v>Lorensius</v>
          </cell>
          <cell r="K12">
            <v>800000</v>
          </cell>
        </row>
        <row r="13">
          <cell r="B13">
            <v>2</v>
          </cell>
          <cell r="D13">
            <v>38598</v>
          </cell>
          <cell r="F13" t="str">
            <v>Biaya Transportasi &amp; Konsumsi Relawan Gang Tanjung Dalam Rangka Kampanye Pasangan Calon Walikota &amp; Wakil Walikota Samarinda (Drs. H. Achmad Amins, MM. &amp; H. Syaharie Ja'ang, SH. M.Si.) Periode 2005 - 2010. Gor Segiri Tanggal 4 September 2005.</v>
          </cell>
          <cell r="H13" t="str">
            <v># Delapan Ratus Ribu Rupiah #</v>
          </cell>
          <cell r="I13" t="str">
            <v>Edy Hatmoko</v>
          </cell>
          <cell r="K13">
            <v>800000</v>
          </cell>
        </row>
        <row r="14">
          <cell r="B14">
            <v>3</v>
          </cell>
          <cell r="D14">
            <v>38598</v>
          </cell>
          <cell r="F14" t="str">
            <v>Biaya Transportasi &amp; Konsumsi Relawan PPS Dalam Rangka Kampanye Pasangan Calon Walikota &amp; Wakil Walikota Samarinda (Drs. H. Achmad Amins, MM. &amp; H. Syaharie Ja'ang, SH. M.Si.) Periode 2005 - 2010. Gor Segiri Tanggal 4 September 2005.</v>
          </cell>
          <cell r="H14" t="str">
            <v># Dua Juta Rupiah #</v>
          </cell>
          <cell r="I14" t="str">
            <v>Andi Agus</v>
          </cell>
          <cell r="K14">
            <v>2000000</v>
          </cell>
        </row>
        <row r="15">
          <cell r="B15">
            <v>4</v>
          </cell>
          <cell r="D15">
            <v>38598</v>
          </cell>
          <cell r="F15" t="str">
            <v>Biaya Transportasi &amp; Konsumsi Relawan Remaja Dalam Rangka Kampanye Pasangan Calon Walikota &amp; Wakil Walikota Samarinda (Drs. H. Achmad Amins, MM. &amp; H. Syaharie Ja'ang, SH. M.Si.) Periode 2005 - 2010. Gor Segiri Tanggal 4 September 2005.</v>
          </cell>
          <cell r="H15" t="str">
            <v># Empat Juta Rupiah #</v>
          </cell>
          <cell r="I15" t="str">
            <v>Ardiansyah</v>
          </cell>
          <cell r="K15">
            <v>4000000</v>
          </cell>
        </row>
        <row r="16">
          <cell r="B16">
            <v>5</v>
          </cell>
          <cell r="D16">
            <v>38598</v>
          </cell>
          <cell r="F16" t="str">
            <v>Biaya Transportasi &amp; Konsumsi Relawan IKKD Dalam Rangka Kampanye Pasangan Calon Walikota &amp; Wakil Walikota Samarinda (Drs. H. Achmad Amins, MM. &amp; H. Syaharie Ja'ang, SH. M.Si.) Periode 2005 - 2010. Gor Segiri Tanggal 4 September 2005.</v>
          </cell>
          <cell r="H16" t="str">
            <v># Dua Juta Rupiah #</v>
          </cell>
          <cell r="I16" t="str">
            <v>Darsipah</v>
          </cell>
          <cell r="K16">
            <v>2000000</v>
          </cell>
        </row>
        <row r="17">
          <cell r="B17">
            <v>6</v>
          </cell>
          <cell r="D17">
            <v>38598</v>
          </cell>
          <cell r="F17" t="str">
            <v>Biaya Transportasi &amp; Konsumsi Relawan Buton Dalam Rangka Kampanye Pasangan Calon Walikota &amp; Wakil Walikota Samarinda (Drs. H. Achmad Amins, MM. &amp; H. Syaharie Ja'ang, SH. M.Si.) Periode 2005 - 2010. Gor Segiri Tanggal 4 September 2005.</v>
          </cell>
          <cell r="H17" t="str">
            <v># Dua Juta Rupiah #</v>
          </cell>
          <cell r="I17" t="str">
            <v>Fikri</v>
          </cell>
          <cell r="K17">
            <v>2000000</v>
          </cell>
        </row>
        <row r="18">
          <cell r="B18">
            <v>7</v>
          </cell>
          <cell r="D18">
            <v>38598</v>
          </cell>
          <cell r="F18" t="str">
            <v>Biaya Transportasi &amp; Konsumsi Relawan Madura Dalam Rangka Kampanye Pasangan Calon Walikota &amp; Wakil Walikota Samarinda (Drs. H. Achmad Amins, MM. &amp; H. Syaharie Ja'ang, SH. M.Si.) Periode 2005 - 2010. Gor Segiri Tanggal 4 September 2005.</v>
          </cell>
          <cell r="H18" t="str">
            <v># Dua Juta Rupiah #</v>
          </cell>
          <cell r="I18" t="str">
            <v>Heri</v>
          </cell>
          <cell r="K18">
            <v>2000000</v>
          </cell>
        </row>
        <row r="19">
          <cell r="B19">
            <v>8</v>
          </cell>
          <cell r="D19">
            <v>38598</v>
          </cell>
          <cell r="F19" t="str">
            <v>Biaya Transportasi &amp; Konsumsi Relawan Buruh Dalam Rangka Kampanye Pasangan Calon Walikota &amp; Wakil Walikota Samarinda (Drs. H. Achmad Amins, MM. &amp; H. Syaharie Ja'ang, SH. M.Si.) Periode 2005 - 2010. Gor Segiri Tanggal 4 September 2005.</v>
          </cell>
          <cell r="H19" t="str">
            <v># Dua Juta Rupiah #</v>
          </cell>
          <cell r="I19" t="str">
            <v>Supardi</v>
          </cell>
          <cell r="K19">
            <v>2000000</v>
          </cell>
        </row>
        <row r="20">
          <cell r="B20">
            <v>9</v>
          </cell>
          <cell r="D20">
            <v>38598</v>
          </cell>
          <cell r="F20" t="str">
            <v>Biaya Transportasi &amp; Konsumsi Relawan PARAS Dalam Rangka Kampanye Pasangan Calon Walikota &amp; Wakil Walikota Samarinda (Drs. H. Achmad Amins, MM. &amp; H. Syaharie Ja'ang, SH. M.Si.) Periode 2005 - 2010. Gor Segiri Tanggal 4 September 2005.</v>
          </cell>
          <cell r="H20" t="str">
            <v># Dua Juta Rupiah #</v>
          </cell>
          <cell r="I20" t="str">
            <v>Mansah</v>
          </cell>
          <cell r="K20">
            <v>2000000</v>
          </cell>
        </row>
        <row r="21">
          <cell r="B21">
            <v>10</v>
          </cell>
          <cell r="D21">
            <v>38598</v>
          </cell>
          <cell r="F21" t="str">
            <v>Biaya Transportasi &amp; Konsumsi Relawan Remaja Dalam Rangka Kampanye Pasangan Calon Walikota &amp; Wakil Walikota Samarinda (Drs. H. Achmad Amins, MM. &amp; H. Syaharie Ja'ang, SH. M.Si.) Periode 2005 - 2010. Lapangan Bola Makroman Tanggal 5 September 2005.</v>
          </cell>
          <cell r="H21" t="str">
            <v># Empat Juta Rupiah #</v>
          </cell>
          <cell r="I21" t="str">
            <v>Ardiansyah</v>
          </cell>
          <cell r="K21">
            <v>4000000</v>
          </cell>
        </row>
        <row r="22">
          <cell r="B22">
            <v>11</v>
          </cell>
          <cell r="D22">
            <v>38598</v>
          </cell>
          <cell r="F22" t="str">
            <v>Biaya Transportasi &amp; Konsumsi Relawan IKKD Dalam Rangka Kampanye Pasangan Calon Walikota &amp; Wakil Walikota Samarinda (Drs. H. Achmad Amins, MM. &amp; H. Syaharie Ja'ang, SH. M.Si.) Periode 2005 - 2010. Lapangan Bola Makroman Tanggal 5 September 2005.</v>
          </cell>
          <cell r="H22" t="str">
            <v># Dua Juta Rupiah #</v>
          </cell>
          <cell r="I22" t="str">
            <v>Darsipah</v>
          </cell>
          <cell r="K22">
            <v>2000000</v>
          </cell>
        </row>
        <row r="23">
          <cell r="B23">
            <v>12</v>
          </cell>
          <cell r="D23">
            <v>38598</v>
          </cell>
          <cell r="F23" t="str">
            <v>Biaya Transportasi &amp; Konsumsi Relawan Buton Dalam Rangka Kampanye Pasangan Calon Walikota &amp; Wakil Walikota Samarinda (Drs. H. Achmad Amins, MM. &amp; H. Syaharie Ja'ang, SH. M.Si.) Periode 2005 - 2010. Lapangan Bola Makroman Tanggal 5 September 2005.</v>
          </cell>
          <cell r="H23" t="str">
            <v># Dua Juta Rupiah #</v>
          </cell>
          <cell r="I23" t="str">
            <v>Fikri</v>
          </cell>
          <cell r="K23">
            <v>2000000</v>
          </cell>
        </row>
        <row r="24">
          <cell r="B24">
            <v>13</v>
          </cell>
          <cell r="D24">
            <v>38598</v>
          </cell>
          <cell r="F24" t="str">
            <v>Biaya Transportasi &amp; Konsumsi Relawan Buruh Dalam Rangka Kampanye Pasangan Calon Walikota &amp; Wakil Walikota Samarinda (Drs. H. Achmad Amins, MM. &amp; H. Syaharie Ja'ang, SH. M.Si.) Periode 2005 - 2010. Lapangan Bola Makroman Tanggal 5 September 2005.</v>
          </cell>
          <cell r="H24" t="str">
            <v># Dua Juta Rupiah #</v>
          </cell>
          <cell r="I24" t="str">
            <v>Supardi</v>
          </cell>
          <cell r="K24">
            <v>2000000</v>
          </cell>
        </row>
        <row r="25">
          <cell r="B25">
            <v>14</v>
          </cell>
          <cell r="D25">
            <v>38598</v>
          </cell>
          <cell r="F25" t="str">
            <v>Biaya Transportasi &amp; Konsumsi Relawan Karang Taruna Dalam Rangka Kampanye Pasangan Calon Walikota &amp; Wakil Walikota Samarinda (Drs. H. Achmad Amins, MM. &amp; H. Syaharie Ja'ang, SH. M.Si.) Periode 2005 - 2010. Lapangan Bola Makroman Tanggal 5 September 2005.</v>
          </cell>
          <cell r="H25" t="str">
            <v># Dua Juta Rupiah #</v>
          </cell>
          <cell r="I25" t="str">
            <v>Ediansyah</v>
          </cell>
          <cell r="K25">
            <v>2000000</v>
          </cell>
        </row>
        <row r="26">
          <cell r="B26">
            <v>15</v>
          </cell>
          <cell r="D26">
            <v>38598</v>
          </cell>
          <cell r="F26" t="str">
            <v>Biaya Transportasi &amp; Konsumsi Relawan Petani Dalam Rangka Kampanye Pasangan Calon Walikota &amp; Wakil Walikota Samarinda (Drs. H. Achmad Amins, MM. &amp; H. Syaharie Ja'ang, SH. M.Si.) Periode 2005 - 2010. Lapangan Bola Makroman Tanggal 5 September 2005.</v>
          </cell>
          <cell r="H26" t="str">
            <v># Dua Juta Rupiah #</v>
          </cell>
          <cell r="I26" t="str">
            <v>A. Azhari</v>
          </cell>
          <cell r="K26">
            <v>2000000</v>
          </cell>
        </row>
        <row r="27">
          <cell r="B27">
            <v>16</v>
          </cell>
          <cell r="D27">
            <v>38598</v>
          </cell>
          <cell r="F27" t="str">
            <v>Biaya Transportasi &amp; Konsumsi Relawan 56 Dalam Rangka Kampanye Pasangan Calon Walikota &amp; Wakil Walikota Samarinda (Drs. H. Achmad Amins, MM. &amp; H. Syaharie Ja'ang, SH. M.Si.) Periode 2005 - 2010. Lapangan Bola Makroman Tanggal 5 September 2005.</v>
          </cell>
          <cell r="H27" t="str">
            <v># Empat Juta Rupiah #</v>
          </cell>
          <cell r="I27" t="str">
            <v>Wahyu</v>
          </cell>
          <cell r="K27">
            <v>4000000</v>
          </cell>
        </row>
        <row r="28">
          <cell r="B28">
            <v>17</v>
          </cell>
          <cell r="D28">
            <v>38598</v>
          </cell>
          <cell r="F28" t="str">
            <v>Biaya Transportasi &amp; Konsumsi Relawan Gama Dalam Rangka Kampanye Pasangan Calon Walikota &amp; Wakil Walikota Samarinda (Drs. H. Achmad Amins, MM. &amp; H. Syaharie Ja'ang, SH. M.Si.) Periode 2005 - 2010. Lapangan Bola Makroman Tanggal 5 September 2005.</v>
          </cell>
          <cell r="H28" t="str">
            <v># Dua Juta Rupiah #</v>
          </cell>
          <cell r="I28" t="str">
            <v>H. Hermansyah</v>
          </cell>
          <cell r="K28">
            <v>2000000</v>
          </cell>
        </row>
        <row r="29">
          <cell r="B29">
            <v>18</v>
          </cell>
          <cell r="D29">
            <v>38598</v>
          </cell>
          <cell r="F29" t="str">
            <v>Biaya Transportasi &amp; Konsumsi Relawan Ojek Dalam Rangka Kampanye Pasangan Calon Walikota &amp; Wakil Walikota Samarinda (Drs. H. Achmad Amins, MM. &amp; H. Syaharie Ja'ang, SH. M.Si.) Periode 2005 - 2010. Lapangan Bola Makroman Tanggal 5 September 2005.</v>
          </cell>
          <cell r="H29" t="str">
            <v># Dua Juta Rupiah #</v>
          </cell>
          <cell r="I29" t="str">
            <v>M. Hatta</v>
          </cell>
          <cell r="K29">
            <v>2000000</v>
          </cell>
        </row>
        <row r="30">
          <cell r="B30">
            <v>19</v>
          </cell>
          <cell r="D30">
            <v>38598</v>
          </cell>
          <cell r="F30" t="str">
            <v>Biaya Transportasi &amp; Konsumsi Relawan Taksi Dalam Rangka Kampanye Pasangan Calon Walikota &amp; Wakil Walikota Samarinda (Drs. H. Achmad Amins, MM. &amp; H. Syaharie Ja'ang, SH. M.Si.) Periode 2005 - 2010. Lapangan Bola Makroman Tanggal 5 September 2005.</v>
          </cell>
          <cell r="H30" t="str">
            <v># Satu Juta Rupiah #</v>
          </cell>
          <cell r="I30" t="str">
            <v>Sulaiman</v>
          </cell>
          <cell r="K30">
            <v>1000000</v>
          </cell>
        </row>
        <row r="31">
          <cell r="B31">
            <v>20</v>
          </cell>
          <cell r="D31">
            <v>38598</v>
          </cell>
          <cell r="F31" t="str">
            <v>Biaya Transportasi &amp; Konsumsi Lintas Partai Pendukung (PPP) Dalam Rangka Kampanye Pasangan Calon Walikota &amp; Wakil Walikota Samarinda (Drs. H. Achmad Amins, MM. &amp; H. Syaharie Ja'ang, SH. M.Si.) Periode 2005 - 2010. Lapangan Bola Makroman Tanggal 5 Septembe</v>
          </cell>
          <cell r="H31" t="str">
            <v># Empat Belas Juta Rupiah #</v>
          </cell>
          <cell r="I31" t="str">
            <v>H. Didik Sugiarto</v>
          </cell>
          <cell r="K31">
            <v>14000000</v>
          </cell>
        </row>
        <row r="32">
          <cell r="B32">
            <v>21</v>
          </cell>
          <cell r="D32">
            <v>38598</v>
          </cell>
          <cell r="F32" t="str">
            <v>Biaya Transportasi &amp; Konsumsi Lintas Partai Pendukung (PAN) Dalam Rangka Kampanye Pasangan Calon Walikota &amp; Wakil Walikota Samarinda (Drs. H. Achmad Amins, MM. &amp; H. Syaharie Ja'ang, SH. M.Si.) Periode 2005 - 2010. Lapangan Bola Makroman Tanggal 5 Septembe</v>
          </cell>
          <cell r="H32" t="str">
            <v># Empat Belas Juta Rupiah #</v>
          </cell>
          <cell r="I32" t="str">
            <v>H. Hadi Hartono</v>
          </cell>
          <cell r="K32">
            <v>14000000</v>
          </cell>
        </row>
        <row r="33">
          <cell r="B33">
            <v>22</v>
          </cell>
          <cell r="D33">
            <v>38598</v>
          </cell>
          <cell r="F33" t="str">
            <v>Biaya Transportasi &amp; Konsumsi Lintas Partai Pendukung (Partai Partiot) Dalam Rangka Kampanye Pasangan Calon Walikota &amp; Wakil Walikota Samarinda (Drs. H. Achmad Amins, MM. &amp; H. Syaharie Ja'ang, SH. M.Si.) Periode 2005 - 2010. Lapangan Bola Makroman Tanggal</v>
          </cell>
          <cell r="H33" t="str">
            <v># Empat Belas Juta Rupiah #</v>
          </cell>
          <cell r="I33" t="str">
            <v>H. Mulyadi</v>
          </cell>
          <cell r="K33">
            <v>14000000</v>
          </cell>
        </row>
        <row r="34">
          <cell r="B34">
            <v>23</v>
          </cell>
          <cell r="D34">
            <v>38598</v>
          </cell>
          <cell r="F34" t="str">
            <v>Biaya Transportasi &amp; Konsumsi Lintas Partai Pendukung (PDK) Dalam Rangka Kampanye Pasangan Calon Walikota &amp; Wakil Walikota Samarinda (Drs. H. Achmad Amins, MM. &amp; H. Syaharie Ja'ang, SH. M.Si.) Periode 2005 - 2010. Lapangan Bola Makroman Tanggal 5 Septembe</v>
          </cell>
          <cell r="H34" t="str">
            <v># Sepuluh Juta Rupiah #</v>
          </cell>
          <cell r="I34" t="str">
            <v>HA. Jawad Siradjuddin</v>
          </cell>
          <cell r="K34">
            <v>10000000</v>
          </cell>
        </row>
        <row r="35">
          <cell r="B35">
            <v>24</v>
          </cell>
          <cell r="D35">
            <v>38598</v>
          </cell>
          <cell r="F35" t="str">
            <v>Biaya Transportasi &amp; Konsumsi Lintas Partai Pendukung (Partai Pelopor) Dalam Rangka Kampanye Pasangan Calon Walikota &amp; Wakil Walikota Samarinda (Drs. H. Achmad Amins, MM. &amp; H. Syaharie Ja'ang, SH. M.Si.) Periode 2005 - 2010. Lapangan Bola Makroman Tanggal</v>
          </cell>
          <cell r="H35" t="str">
            <v># Enam Juta Rupiah #</v>
          </cell>
          <cell r="I35" t="str">
            <v>Bambang S.</v>
          </cell>
          <cell r="K35">
            <v>6000000</v>
          </cell>
        </row>
        <row r="36">
          <cell r="B36">
            <v>25</v>
          </cell>
          <cell r="D36">
            <v>38598</v>
          </cell>
          <cell r="F36" t="str">
            <v>Biaya Transportasi &amp; Konsumsi Lintas Partai Pendukung (PKB) Dalam Rangka Kampanye Pasangan Calon Walikota &amp; Wakil Walikota Samarinda (Drs. H. Achmad Amins, MM. &amp; H. Syaharie Ja'ang, SH. M.Si.) Periode 2005 - 2010. Lapangan Bola Makroman Tanggal 5 Septembe</v>
          </cell>
          <cell r="H36" t="str">
            <v># Delapan Juta Rupiah #</v>
          </cell>
          <cell r="I36" t="str">
            <v>HM. Asyari Hasan</v>
          </cell>
          <cell r="K36">
            <v>8000000</v>
          </cell>
        </row>
        <row r="37">
          <cell r="B37">
            <v>26</v>
          </cell>
          <cell r="D37">
            <v>38598</v>
          </cell>
          <cell r="F37" t="str">
            <v>Biaya Transportasi &amp; Konsumsi Lintas Partai Pendukung (PKPI) Dalam Rangka Kampanye Pasangan Calon Walikota &amp; Wakil Walikota Samarinda (Drs. H. Achmad Amins, MM. &amp; H. Syaharie Ja'ang, SH. M.Si.) Periode 2005 - 2010. Lapangan Bola Makroman Tanggal 5 Septemb</v>
          </cell>
          <cell r="H37" t="str">
            <v># Enam Juta Rupiah #</v>
          </cell>
          <cell r="I37" t="str">
            <v>Andi Mahmud</v>
          </cell>
          <cell r="K37">
            <v>6000000</v>
          </cell>
        </row>
        <row r="38">
          <cell r="B38">
            <v>27</v>
          </cell>
          <cell r="D38">
            <v>38598</v>
          </cell>
          <cell r="F38" t="str">
            <v>Biaya Transportasi &amp; Konsumsi Lintas Partai Pendukung (PBSD) Dalam Rangka Kampanye Pasangan Calon Walikota &amp; Wakil Walikota Samarinda (Drs. H. Achmad Amins, MM. &amp; H. Syaharie Ja'ang, SH. M.Si.) Periode 2005 - 2010. Lapangan Bola Makroman Tanggal 5 Septemb</v>
          </cell>
          <cell r="H38" t="str">
            <v># Enam Juta Rupiah #</v>
          </cell>
          <cell r="I38" t="str">
            <v>H. Muhammad Hasbi Ibrohim, SH</v>
          </cell>
          <cell r="K38">
            <v>6000000</v>
          </cell>
        </row>
        <row r="39">
          <cell r="B39">
            <v>28</v>
          </cell>
          <cell r="D39">
            <v>38598</v>
          </cell>
          <cell r="F39" t="str">
            <v>Biaya Transportasi &amp; Konsumsi Lintas Partai Pendukung (PIB) Dalam Rangka Kampanye Pasangan Calon Walikota &amp; Wakil Walikota Samarinda (Drs. H. Achmad Amins, MM. &amp; H. Syaharie Ja'ang, SH. M.Si.) Periode 2005 - 2010. Lapangan Bola Makroman Tanggal 5 Septembe</v>
          </cell>
          <cell r="H39" t="str">
            <v># Enam Juta Rupiah #</v>
          </cell>
          <cell r="I39" t="str">
            <v>Effendy</v>
          </cell>
          <cell r="K39">
            <v>6000000</v>
          </cell>
        </row>
        <row r="40">
          <cell r="B40">
            <v>29</v>
          </cell>
          <cell r="D40">
            <v>38598</v>
          </cell>
          <cell r="F40" t="str">
            <v>Biaya Transportasi &amp; Konsumsi Lintas Partai Pendukung (PPP) Dalam Rangka Kampanye Pasangan Calon Walikota &amp; Wakil Walikota Samarinda (Drs. H. Achmad Amins, MM. &amp; H. Syaharie Ja'ang, SH. M.Si.) Periode 2005 - 2010. Gor Segiri Tanggal 4 September 2005.</v>
          </cell>
          <cell r="H40" t="str">
            <v># Empat Belas Juta Rupiah #</v>
          </cell>
          <cell r="I40" t="str">
            <v>H. Didik Sugiarto</v>
          </cell>
          <cell r="K40">
            <v>14000000</v>
          </cell>
        </row>
        <row r="41">
          <cell r="B41">
            <v>30</v>
          </cell>
          <cell r="D41">
            <v>38598</v>
          </cell>
          <cell r="F41" t="str">
            <v>Biaya Transportasi &amp; Konsumsi Lintas Partai Pendukung (PAN) Dalam Rangka Kampanye Pasangan Calon Walikota &amp; Wakil Walikota Samarinda (Drs. H. Achmad Amins, MM. &amp; H. Syaharie Ja'ang, SH. M.Si.) Periode 2005 - 2010. Gor Segiri Tanggal 4 September 2005.</v>
          </cell>
          <cell r="H41" t="str">
            <v># Empat Belas Juta Rupiah #</v>
          </cell>
          <cell r="I41" t="str">
            <v>H. Hadi Hartono</v>
          </cell>
          <cell r="K41">
            <v>14000000</v>
          </cell>
        </row>
        <row r="42">
          <cell r="B42">
            <v>31</v>
          </cell>
          <cell r="D42">
            <v>38598</v>
          </cell>
          <cell r="F42" t="str">
            <v>Biaya Transportasi &amp; Konsumsi Lintas Partai Pendukung (Partai Partiot) Dalam Rangka Kampanye Pasangan Calon Walikota &amp; Wakil Walikota Samarinda (Drs. H. Achmad Amins, MM. &amp; H. Syaharie Ja'ang, SH. M.Si.) Periode 2005 - 2010. Gor Segiri Tanggal 4 September</v>
          </cell>
          <cell r="H42" t="str">
            <v># Empat Belas Juta Rupiah #</v>
          </cell>
          <cell r="I42" t="str">
            <v>H. Mulyadi</v>
          </cell>
          <cell r="K42">
            <v>14000000</v>
          </cell>
        </row>
        <row r="43">
          <cell r="B43">
            <v>32</v>
          </cell>
          <cell r="D43">
            <v>38598</v>
          </cell>
          <cell r="F43" t="str">
            <v>Biaya Transportasi &amp; Konsumsi Lintas Partai Pendukung (PDK) Dalam Rangka Kampanye Pasangan Calon Walikota &amp; Wakil Walikota Samarinda (Drs. H. Achmad Amins, MM. &amp; H. Syaharie Ja'ang, SH. M.Si.) Periode 2005 - 2010. Gor Segiri Tanggal 4 September 2005.</v>
          </cell>
          <cell r="H43" t="str">
            <v># Sepuluh Juta Rupiah #</v>
          </cell>
          <cell r="I43" t="str">
            <v>HA. Jawad Siradjuddin</v>
          </cell>
          <cell r="K43">
            <v>10000000</v>
          </cell>
        </row>
        <row r="44">
          <cell r="B44">
            <v>33</v>
          </cell>
          <cell r="D44">
            <v>38598</v>
          </cell>
          <cell r="F44" t="str">
            <v>Biaya Transportasi &amp; Konsumsi Lintas Partai Pendukung (Partai Pelopor) Dalam Rangka Kampanye Pasangan Calon Walikota &amp; Wakil Walikota Samarinda (Drs. H. Achmad Amins, MM. &amp; H. Syaharie Ja'ang, SH. M.Si.) Periode 2005 - 2010. Gor Segiri Tanggal 4 September</v>
          </cell>
          <cell r="H44" t="str">
            <v># Enam Juta Rupiah #</v>
          </cell>
          <cell r="I44" t="str">
            <v>Bambang S.</v>
          </cell>
          <cell r="K44">
            <v>6000000</v>
          </cell>
        </row>
        <row r="45">
          <cell r="B45">
            <v>34</v>
          </cell>
          <cell r="D45">
            <v>38598</v>
          </cell>
          <cell r="F45" t="str">
            <v>Biaya Transportasi &amp; Konsumsi Lintas Partai Pendukung (PKB) Dalam Rangka Kampanye Pasangan Calon Walikota &amp; Wakil Walikota Samarinda (Drs. H. Achmad Amins, MM. &amp; H. Syaharie Ja'ang, SH. M.Si.) Periode 2005 - 2010. Gor Segiri Tanggal 4 September 2005.</v>
          </cell>
          <cell r="H45" t="str">
            <v># Delapan Juta Rupiah #</v>
          </cell>
          <cell r="I45" t="str">
            <v>HM. Asyari Hasan</v>
          </cell>
          <cell r="K45">
            <v>8000000</v>
          </cell>
        </row>
        <row r="46">
          <cell r="B46">
            <v>35</v>
          </cell>
          <cell r="D46">
            <v>38598</v>
          </cell>
          <cell r="F46" t="str">
            <v>Biaya Transportasi &amp; Konsumsi Lintas Partai Pendukung (PKPI) Dalam Rangka Kampanye Pasangan Calon Walikota &amp; Wakil Walikota Samarinda (Drs. H. Achmad Amins, MM. &amp; H. Syaharie Ja'ang, SH. M.Si.) Periode 2005 - 2010. Gor Segiri Tanggal 4 September 2005.</v>
          </cell>
          <cell r="H46" t="str">
            <v># Enam Juta Rupiah #</v>
          </cell>
          <cell r="I46" t="str">
            <v>Andi Mahmud</v>
          </cell>
          <cell r="K46">
            <v>6000000</v>
          </cell>
        </row>
        <row r="47">
          <cell r="B47">
            <v>36</v>
          </cell>
          <cell r="D47">
            <v>38598</v>
          </cell>
          <cell r="F47" t="str">
            <v>Biaya Transportasi &amp; Konsumsi Lintas Partai Pendukung (PBSD) Dalam Rangka Kampanye Pasangan Calon Walikota &amp; Wakil Walikota Samarinda (Drs. H. Achmad Amins, MM. &amp; H. Syaharie Ja'ang, SH. M.Si.) Periode 2005 - 2010. Gor Segiri Tanggal 4 September 2005.</v>
          </cell>
          <cell r="H47" t="str">
            <v># Enam Juta Rupiah #</v>
          </cell>
          <cell r="I47" t="str">
            <v>H. Muhammad Hasbi Ibrohim, SH</v>
          </cell>
          <cell r="K47">
            <v>6000000</v>
          </cell>
        </row>
        <row r="48">
          <cell r="B48">
            <v>37</v>
          </cell>
          <cell r="D48">
            <v>38598</v>
          </cell>
          <cell r="F48" t="str">
            <v>Biaya Transportasi &amp; Konsumsi Lintas Partai Pendukung (PIB) Dalam Rangka Kampanye Pasangan Calon Walikota &amp; Wakil Walikota Samarinda (Drs. H. Achmad Amins, MM. &amp; H. Syaharie Ja'ang, SH. M.Si.) Periode 2005 - 2010. Gor Segiri Tanggal 4 September 2005.</v>
          </cell>
          <cell r="H48" t="str">
            <v># Enam Juta Rupiah #</v>
          </cell>
          <cell r="I48" t="str">
            <v>Effendy</v>
          </cell>
          <cell r="K48">
            <v>6000000</v>
          </cell>
        </row>
        <row r="49">
          <cell r="B49">
            <v>38</v>
          </cell>
          <cell r="D49">
            <v>38598</v>
          </cell>
          <cell r="F49" t="str">
            <v>Biaya Transportasi &amp; Konsumsi Ormas Pendukung (PPM) Dalam Rangka Kampanye Pasangan Calon Walikota &amp; Wakil Walikota Samarinda (Drs. H. Achmad Amins, MM. &amp; H. Syaharie Ja'ang, SH. M.Si.) Periode 2005 - 2010. Lapangan Bola Makroman Tanggal 5 September 2005</v>
          </cell>
          <cell r="H49" t="str">
            <v># Empat Juta Rupiah #</v>
          </cell>
          <cell r="I49" t="str">
            <v>Rianto Rais</v>
          </cell>
          <cell r="K49">
            <v>2000000</v>
          </cell>
        </row>
        <row r="50">
          <cell r="B50">
            <v>39</v>
          </cell>
          <cell r="D50">
            <v>38598</v>
          </cell>
          <cell r="F50" t="str">
            <v>Biaya Transportasi &amp; Konsumsi Ormas Pendukung (PP) Dalam Rangka Kampanye Pasangan Calon Walikota &amp; Wakil Walikota Samarinda (Drs. H. Achmad Amins, MM. &amp; H. Syaharie Ja'ang, SH. M.Si.) Periode 2005 - 2010. Lapangan Bola Makroman Tanggal 5 September 2005</v>
          </cell>
          <cell r="H50" t="str">
            <v># Empat Juta Rupiah #</v>
          </cell>
          <cell r="I50" t="str">
            <v>Simin</v>
          </cell>
          <cell r="K50">
            <v>4000000</v>
          </cell>
        </row>
        <row r="51">
          <cell r="B51">
            <v>40</v>
          </cell>
          <cell r="D51">
            <v>38598</v>
          </cell>
          <cell r="F51" t="str">
            <v>Biaya Transportasi &amp; Konsumsi Ormas Pendukung (AMPG) Dalam Rangka Kampanye Pasangan Calon Walikota &amp; Wakil Walikota Samarinda (Drs. H. Achmad Amins, MM. &amp; H. Syaharie Ja'ang, SH. M.Si.) Periode 2005 - 2010. Lapangan Bola Makroman Tanggal 5 September 2005</v>
          </cell>
          <cell r="H51" t="str">
            <v># Empat Juta Rupiah #</v>
          </cell>
          <cell r="I51" t="str">
            <v>Munir</v>
          </cell>
          <cell r="K51">
            <v>4000000</v>
          </cell>
        </row>
        <row r="52">
          <cell r="B52">
            <v>41</v>
          </cell>
          <cell r="D52">
            <v>38598</v>
          </cell>
          <cell r="F52" t="str">
            <v>Biaya Transportasi &amp; Konsumsi Ormas Pendukung (AL-HIDAYAH) Dalam Rangka Kampanye Pasangan Calon Walikota &amp; Wakil Walikota Samarinda (Drs. H. Achmad Amins, MM. &amp; H. Syaharie Ja'ang, SH. M.Si.) Periode 2005 - 2010. Lapangan Bola Makroman Tanggal 5 September</v>
          </cell>
          <cell r="H52" t="str">
            <v># Dua Juta Rupiah #</v>
          </cell>
          <cell r="I52" t="str">
            <v>Ibu Supriani</v>
          </cell>
          <cell r="K52">
            <v>2000000</v>
          </cell>
        </row>
        <row r="53">
          <cell r="B53">
            <v>42</v>
          </cell>
          <cell r="D53">
            <v>38598</v>
          </cell>
          <cell r="F53" t="str">
            <v>Biaya Transportasi &amp; Konsumsi Ormas Pendukung (KPPG) Dalam Rangka Kampanye Pasangan Calon Walikota &amp; Wakil Walikota Samarinda (Drs. H. Achmad Amins, MM. &amp; H. Syaharie Ja'ang, SH. M.Si.) Periode 2005 - 2010. Lapangan Bola Makroman Tanggal 5 September 2005</v>
          </cell>
          <cell r="H53" t="str">
            <v># Dua Juta Rupiah #</v>
          </cell>
          <cell r="I53" t="str">
            <v>Ibu Lies</v>
          </cell>
          <cell r="K53">
            <v>3000000</v>
          </cell>
        </row>
        <row r="54">
          <cell r="B54">
            <v>43</v>
          </cell>
          <cell r="D54">
            <v>38598</v>
          </cell>
          <cell r="F54" t="str">
            <v>Biaya Transportasi &amp; Konsumsi Ormas Pendukung (HWK) Dalam Rangka Kampanye Pasangan Calon Walikota &amp; Wakil Walikota Samarinda (Drs. H. Achmad Amins, MM. &amp; H. Syaharie Ja'ang, SH. M.Si.) Periode 2005 - 2010. Lapangan Bola Makroman Tanggal 5 September 2005</v>
          </cell>
          <cell r="H54" t="str">
            <v># Tiga Juta Rupiah #</v>
          </cell>
          <cell r="I54" t="str">
            <v>Ibu Lies</v>
          </cell>
          <cell r="K54">
            <v>3000000</v>
          </cell>
        </row>
        <row r="55">
          <cell r="B55">
            <v>44</v>
          </cell>
          <cell r="D55" t="e">
            <v>#REF!</v>
          </cell>
          <cell r="F55" t="str">
            <v>Pembelian Inventaris Sektetariat Posko Pasangan Calon Walikota &amp; Wakil Walikota Samarinda (Drs. H. Achmad Amins, MM. &amp; H. Syaharie Ja'ang, SH. M.Si.) Periode 2005 - 2010.</v>
          </cell>
          <cell r="H55" t="str">
            <v># Empat Juta Empat Ratus Ribu Rupiah #</v>
          </cell>
          <cell r="I55" t="str">
            <v>Siti Fatimah</v>
          </cell>
          <cell r="K55">
            <v>4400000</v>
          </cell>
        </row>
        <row r="56">
          <cell r="B56">
            <v>45</v>
          </cell>
          <cell r="D56" t="e">
            <v>#REF!</v>
          </cell>
          <cell r="F56" t="e">
            <v>#REF!</v>
          </cell>
          <cell r="H56" t="e">
            <v>#REF!</v>
          </cell>
          <cell r="I56" t="e">
            <v>#REF!</v>
          </cell>
          <cell r="K56" t="e">
            <v>#REF!</v>
          </cell>
        </row>
        <row r="57">
          <cell r="B57">
            <v>46</v>
          </cell>
          <cell r="D57" t="e">
            <v>#REF!</v>
          </cell>
          <cell r="F57" t="e">
            <v>#REF!</v>
          </cell>
          <cell r="H57" t="e">
            <v>#REF!</v>
          </cell>
          <cell r="I57" t="e">
            <v>#REF!</v>
          </cell>
          <cell r="K57" t="e">
            <v>#REF!</v>
          </cell>
        </row>
        <row r="58">
          <cell r="B58">
            <v>47</v>
          </cell>
          <cell r="D58" t="e">
            <v>#REF!</v>
          </cell>
          <cell r="F58" t="e">
            <v>#REF!</v>
          </cell>
          <cell r="H58" t="e">
            <v>#REF!</v>
          </cell>
          <cell r="I58" t="e">
            <v>#REF!</v>
          </cell>
          <cell r="K58" t="e">
            <v>#REF!</v>
          </cell>
        </row>
        <row r="59">
          <cell r="B59">
            <v>48</v>
          </cell>
          <cell r="D59" t="e">
            <v>#REF!</v>
          </cell>
          <cell r="F59" t="e">
            <v>#REF!</v>
          </cell>
          <cell r="H59" t="e">
            <v>#REF!</v>
          </cell>
          <cell r="I59" t="e">
            <v>#REF!</v>
          </cell>
          <cell r="K59" t="e">
            <v>#REF!</v>
          </cell>
        </row>
        <row r="60">
          <cell r="B60">
            <v>49</v>
          </cell>
          <cell r="D60" t="e">
            <v>#REF!</v>
          </cell>
          <cell r="F60" t="e">
            <v>#REF!</v>
          </cell>
          <cell r="H60" t="e">
            <v>#REF!</v>
          </cell>
          <cell r="I60" t="e">
            <v>#REF!</v>
          </cell>
          <cell r="K60" t="e">
            <v>#REF!</v>
          </cell>
        </row>
        <row r="61">
          <cell r="B61">
            <v>50</v>
          </cell>
          <cell r="D61" t="e">
            <v>#REF!</v>
          </cell>
          <cell r="F61" t="e">
            <v>#REF!</v>
          </cell>
          <cell r="H61" t="e">
            <v>#REF!</v>
          </cell>
          <cell r="I61" t="e">
            <v>#REF!</v>
          </cell>
          <cell r="K61" t="e">
            <v>#REF!</v>
          </cell>
        </row>
        <row r="62">
          <cell r="B62">
            <v>51</v>
          </cell>
          <cell r="D62" t="e">
            <v>#REF!</v>
          </cell>
          <cell r="F62" t="e">
            <v>#REF!</v>
          </cell>
          <cell r="H62" t="e">
            <v>#REF!</v>
          </cell>
          <cell r="I62" t="e">
            <v>#REF!</v>
          </cell>
          <cell r="K62" t="e">
            <v>#REF!</v>
          </cell>
        </row>
        <row r="63">
          <cell r="B63">
            <v>52</v>
          </cell>
          <cell r="C63" t="e">
            <v>#REF!</v>
          </cell>
          <cell r="D63" t="e">
            <v>#REF!</v>
          </cell>
          <cell r="F63" t="e">
            <v>#REF!</v>
          </cell>
          <cell r="H63" t="e">
            <v>#REF!</v>
          </cell>
          <cell r="I63" t="e">
            <v>#REF!</v>
          </cell>
          <cell r="K63" t="e">
            <v>#REF!</v>
          </cell>
        </row>
        <row r="64">
          <cell r="B64">
            <v>53</v>
          </cell>
          <cell r="C64" t="e">
            <v>#REF!</v>
          </cell>
          <cell r="D64" t="e">
            <v>#REF!</v>
          </cell>
          <cell r="F64" t="e">
            <v>#REF!</v>
          </cell>
          <cell r="H64" t="e">
            <v>#REF!</v>
          </cell>
          <cell r="I64" t="e">
            <v>#REF!</v>
          </cell>
          <cell r="K64" t="e">
            <v>#REF!</v>
          </cell>
        </row>
        <row r="65">
          <cell r="B65">
            <v>54</v>
          </cell>
          <cell r="C65" t="e">
            <v>#REF!</v>
          </cell>
          <cell r="D65" t="e">
            <v>#REF!</v>
          </cell>
          <cell r="F65" t="e">
            <v>#REF!</v>
          </cell>
          <cell r="H65" t="e">
            <v>#REF!</v>
          </cell>
          <cell r="I65" t="e">
            <v>#REF!</v>
          </cell>
          <cell r="K65" t="e">
            <v>#REF!</v>
          </cell>
        </row>
        <row r="66">
          <cell r="B66">
            <v>55</v>
          </cell>
          <cell r="C66" t="e">
            <v>#REF!</v>
          </cell>
          <cell r="D66" t="e">
            <v>#REF!</v>
          </cell>
          <cell r="F66" t="e">
            <v>#REF!</v>
          </cell>
          <cell r="H66" t="e">
            <v>#REF!</v>
          </cell>
          <cell r="I66" t="e">
            <v>#REF!</v>
          </cell>
          <cell r="K66" t="e">
            <v>#REF!</v>
          </cell>
        </row>
        <row r="67">
          <cell r="B67">
            <v>56</v>
          </cell>
          <cell r="C67" t="e">
            <v>#REF!</v>
          </cell>
          <cell r="D67" t="e">
            <v>#REF!</v>
          </cell>
          <cell r="F67" t="e">
            <v>#REF!</v>
          </cell>
          <cell r="H67" t="e">
            <v>#REF!</v>
          </cell>
          <cell r="I67" t="e">
            <v>#REF!</v>
          </cell>
          <cell r="K67" t="e">
            <v>#REF!</v>
          </cell>
        </row>
        <row r="68">
          <cell r="B68">
            <v>57</v>
          </cell>
          <cell r="C68" t="e">
            <v>#REF!</v>
          </cell>
          <cell r="D68" t="e">
            <v>#REF!</v>
          </cell>
          <cell r="F68" t="e">
            <v>#REF!</v>
          </cell>
          <cell r="H68" t="e">
            <v>#REF!</v>
          </cell>
          <cell r="I68" t="e">
            <v>#REF!</v>
          </cell>
          <cell r="K68" t="e">
            <v>#REF!</v>
          </cell>
        </row>
        <row r="69">
          <cell r="B69">
            <v>58</v>
          </cell>
          <cell r="C69" t="e">
            <v>#REF!</v>
          </cell>
          <cell r="D69" t="e">
            <v>#REF!</v>
          </cell>
          <cell r="F69" t="e">
            <v>#REF!</v>
          </cell>
          <cell r="H69" t="e">
            <v>#REF!</v>
          </cell>
          <cell r="I69" t="e">
            <v>#REF!</v>
          </cell>
          <cell r="K69" t="e">
            <v>#REF!</v>
          </cell>
        </row>
        <row r="70">
          <cell r="B70">
            <v>59</v>
          </cell>
          <cell r="C70" t="e">
            <v>#REF!</v>
          </cell>
          <cell r="D70" t="e">
            <v>#REF!</v>
          </cell>
          <cell r="F70" t="e">
            <v>#REF!</v>
          </cell>
          <cell r="H70" t="e">
            <v>#REF!</v>
          </cell>
          <cell r="I70" t="e">
            <v>#REF!</v>
          </cell>
          <cell r="K70" t="e">
            <v>#REF!</v>
          </cell>
        </row>
        <row r="71">
          <cell r="B71">
            <v>60</v>
          </cell>
          <cell r="C71" t="e">
            <v>#REF!</v>
          </cell>
          <cell r="D71" t="e">
            <v>#REF!</v>
          </cell>
          <cell r="F71" t="e">
            <v>#REF!</v>
          </cell>
          <cell r="H71" t="e">
            <v>#REF!</v>
          </cell>
          <cell r="I71" t="e">
            <v>#REF!</v>
          </cell>
          <cell r="K71" t="e">
            <v>#REF!</v>
          </cell>
        </row>
        <row r="72">
          <cell r="B72">
            <v>61</v>
          </cell>
          <cell r="C72" t="e">
            <v>#REF!</v>
          </cell>
          <cell r="D72" t="e">
            <v>#REF!</v>
          </cell>
          <cell r="F72" t="e">
            <v>#REF!</v>
          </cell>
          <cell r="H72" t="e">
            <v>#REF!</v>
          </cell>
          <cell r="I72" t="e">
            <v>#REF!</v>
          </cell>
          <cell r="K72" t="e">
            <v>#REF!</v>
          </cell>
        </row>
        <row r="73">
          <cell r="B73">
            <v>62</v>
          </cell>
          <cell r="C73" t="e">
            <v>#REF!</v>
          </cell>
          <cell r="D73" t="e">
            <v>#REF!</v>
          </cell>
          <cell r="F73" t="e">
            <v>#REF!</v>
          </cell>
          <cell r="H73" t="e">
            <v>#REF!</v>
          </cell>
          <cell r="I73" t="e">
            <v>#REF!</v>
          </cell>
          <cell r="K73" t="e">
            <v>#REF!</v>
          </cell>
        </row>
        <row r="74">
          <cell r="B74">
            <v>63</v>
          </cell>
          <cell r="C74" t="e">
            <v>#REF!</v>
          </cell>
          <cell r="D74" t="e">
            <v>#REF!</v>
          </cell>
          <cell r="F74" t="e">
            <v>#REF!</v>
          </cell>
          <cell r="H74" t="e">
            <v>#REF!</v>
          </cell>
          <cell r="I74" t="e">
            <v>#REF!</v>
          </cell>
          <cell r="K74" t="e">
            <v>#REF!</v>
          </cell>
        </row>
        <row r="75">
          <cell r="B75">
            <v>64</v>
          </cell>
          <cell r="C75" t="e">
            <v>#REF!</v>
          </cell>
          <cell r="D75" t="e">
            <v>#REF!</v>
          </cell>
          <cell r="F75" t="e">
            <v>#REF!</v>
          </cell>
          <cell r="H75" t="e">
            <v>#REF!</v>
          </cell>
          <cell r="I75" t="e">
            <v>#REF!</v>
          </cell>
          <cell r="K75" t="e">
            <v>#REF!</v>
          </cell>
        </row>
        <row r="76">
          <cell r="B76">
            <v>65</v>
          </cell>
          <cell r="C76" t="e">
            <v>#REF!</v>
          </cell>
          <cell r="D76" t="e">
            <v>#REF!</v>
          </cell>
          <cell r="F76" t="e">
            <v>#REF!</v>
          </cell>
          <cell r="H76" t="e">
            <v>#REF!</v>
          </cell>
          <cell r="I76" t="e">
            <v>#REF!</v>
          </cell>
          <cell r="K76" t="e">
            <v>#REF!</v>
          </cell>
        </row>
        <row r="77">
          <cell r="B77">
            <v>66</v>
          </cell>
          <cell r="C77" t="e">
            <v>#REF!</v>
          </cell>
          <cell r="D77" t="e">
            <v>#REF!</v>
          </cell>
          <cell r="F77" t="e">
            <v>#REF!</v>
          </cell>
          <cell r="H77" t="e">
            <v>#REF!</v>
          </cell>
          <cell r="I77" t="e">
            <v>#REF!</v>
          </cell>
          <cell r="K77" t="e">
            <v>#REF!</v>
          </cell>
        </row>
        <row r="78">
          <cell r="B78">
            <v>67</v>
          </cell>
          <cell r="C78" t="e">
            <v>#REF!</v>
          </cell>
          <cell r="D78" t="e">
            <v>#REF!</v>
          </cell>
          <cell r="F78" t="e">
            <v>#REF!</v>
          </cell>
          <cell r="H78" t="e">
            <v>#REF!</v>
          </cell>
          <cell r="I78" t="e">
            <v>#REF!</v>
          </cell>
          <cell r="K78" t="e">
            <v>#REF!</v>
          </cell>
        </row>
        <row r="79">
          <cell r="B79">
            <v>68</v>
          </cell>
          <cell r="C79" t="e">
            <v>#REF!</v>
          </cell>
          <cell r="D79" t="e">
            <v>#REF!</v>
          </cell>
          <cell r="F79" t="e">
            <v>#REF!</v>
          </cell>
          <cell r="H79" t="e">
            <v>#REF!</v>
          </cell>
          <cell r="I79" t="e">
            <v>#REF!</v>
          </cell>
          <cell r="K79" t="e">
            <v>#REF!</v>
          </cell>
        </row>
        <row r="80">
          <cell r="B80">
            <v>69</v>
          </cell>
          <cell r="C80" t="e">
            <v>#REF!</v>
          </cell>
          <cell r="D80" t="e">
            <v>#REF!</v>
          </cell>
          <cell r="F80" t="e">
            <v>#REF!</v>
          </cell>
          <cell r="H80" t="e">
            <v>#REF!</v>
          </cell>
          <cell r="I80" t="e">
            <v>#REF!</v>
          </cell>
          <cell r="K80" t="e">
            <v>#REF!</v>
          </cell>
        </row>
        <row r="81">
          <cell r="B81">
            <v>70</v>
          </cell>
          <cell r="C81" t="e">
            <v>#REF!</v>
          </cell>
          <cell r="D81" t="e">
            <v>#REF!</v>
          </cell>
          <cell r="F81" t="e">
            <v>#REF!</v>
          </cell>
          <cell r="H81" t="e">
            <v>#REF!</v>
          </cell>
          <cell r="I81" t="e">
            <v>#REF!</v>
          </cell>
          <cell r="K81" t="e">
            <v>#REF!</v>
          </cell>
        </row>
        <row r="82">
          <cell r="B82">
            <v>71</v>
          </cell>
          <cell r="C82" t="e">
            <v>#REF!</v>
          </cell>
          <cell r="D82" t="e">
            <v>#REF!</v>
          </cell>
          <cell r="F82" t="e">
            <v>#REF!</v>
          </cell>
          <cell r="H82" t="e">
            <v>#REF!</v>
          </cell>
          <cell r="I82" t="e">
            <v>#REF!</v>
          </cell>
          <cell r="K82" t="e">
            <v>#REF!</v>
          </cell>
        </row>
        <row r="83">
          <cell r="B83">
            <v>72</v>
          </cell>
          <cell r="C83" t="e">
            <v>#REF!</v>
          </cell>
          <cell r="D83" t="e">
            <v>#REF!</v>
          </cell>
          <cell r="F83" t="e">
            <v>#REF!</v>
          </cell>
          <cell r="H83" t="e">
            <v>#REF!</v>
          </cell>
          <cell r="I83" t="e">
            <v>#REF!</v>
          </cell>
          <cell r="K83" t="e">
            <v>#REF!</v>
          </cell>
        </row>
        <row r="84">
          <cell r="B84">
            <v>73</v>
          </cell>
          <cell r="C84" t="e">
            <v>#REF!</v>
          </cell>
          <cell r="D84" t="e">
            <v>#REF!</v>
          </cell>
          <cell r="F84" t="e">
            <v>#REF!</v>
          </cell>
          <cell r="H84" t="e">
            <v>#REF!</v>
          </cell>
          <cell r="I84" t="e">
            <v>#REF!</v>
          </cell>
          <cell r="K84" t="e">
            <v>#REF!</v>
          </cell>
        </row>
        <row r="85">
          <cell r="B85">
            <v>74</v>
          </cell>
          <cell r="C85" t="e">
            <v>#REF!</v>
          </cell>
          <cell r="D85" t="e">
            <v>#REF!</v>
          </cell>
          <cell r="F85" t="e">
            <v>#REF!</v>
          </cell>
          <cell r="H85" t="e">
            <v>#REF!</v>
          </cell>
          <cell r="I85" t="e">
            <v>#REF!</v>
          </cell>
          <cell r="K85" t="e">
            <v>#REF!</v>
          </cell>
        </row>
        <row r="86">
          <cell r="B86">
            <v>75</v>
          </cell>
          <cell r="C86" t="e">
            <v>#REF!</v>
          </cell>
          <cell r="D86" t="e">
            <v>#REF!</v>
          </cell>
          <cell r="F86" t="e">
            <v>#REF!</v>
          </cell>
          <cell r="H86" t="e">
            <v>#REF!</v>
          </cell>
          <cell r="I86" t="e">
            <v>#REF!</v>
          </cell>
          <cell r="K86" t="e">
            <v>#REF!</v>
          </cell>
        </row>
        <row r="87">
          <cell r="B87">
            <v>76</v>
          </cell>
          <cell r="C87" t="e">
            <v>#REF!</v>
          </cell>
          <cell r="D87" t="e">
            <v>#REF!</v>
          </cell>
          <cell r="F87" t="e">
            <v>#REF!</v>
          </cell>
          <cell r="H87" t="e">
            <v>#REF!</v>
          </cell>
          <cell r="I87" t="e">
            <v>#REF!</v>
          </cell>
          <cell r="K87" t="e">
            <v>#REF!</v>
          </cell>
        </row>
        <row r="88">
          <cell r="B88">
            <v>77</v>
          </cell>
          <cell r="C88" t="e">
            <v>#REF!</v>
          </cell>
          <cell r="D88" t="e">
            <v>#REF!</v>
          </cell>
          <cell r="F88" t="e">
            <v>#REF!</v>
          </cell>
          <cell r="H88" t="e">
            <v>#REF!</v>
          </cell>
          <cell r="I88" t="e">
            <v>#REF!</v>
          </cell>
          <cell r="K88" t="e">
            <v>#REF!</v>
          </cell>
        </row>
        <row r="89">
          <cell r="B89">
            <v>78</v>
          </cell>
          <cell r="C89" t="e">
            <v>#REF!</v>
          </cell>
          <cell r="D89" t="e">
            <v>#REF!</v>
          </cell>
          <cell r="F89" t="e">
            <v>#REF!</v>
          </cell>
          <cell r="H89" t="e">
            <v>#REF!</v>
          </cell>
          <cell r="I89" t="e">
            <v>#REF!</v>
          </cell>
          <cell r="K89" t="e">
            <v>#REF!</v>
          </cell>
        </row>
        <row r="90">
          <cell r="B90">
            <v>79</v>
          </cell>
          <cell r="C90" t="e">
            <v>#REF!</v>
          </cell>
          <cell r="D90" t="e">
            <v>#REF!</v>
          </cell>
          <cell r="F90" t="e">
            <v>#REF!</v>
          </cell>
          <cell r="H90" t="e">
            <v>#REF!</v>
          </cell>
          <cell r="I90" t="e">
            <v>#REF!</v>
          </cell>
          <cell r="K90" t="e">
            <v>#REF!</v>
          </cell>
        </row>
        <row r="91">
          <cell r="B91">
            <v>80</v>
          </cell>
          <cell r="C91" t="e">
            <v>#REF!</v>
          </cell>
          <cell r="D91" t="e">
            <v>#REF!</v>
          </cell>
          <cell r="F91" t="e">
            <v>#REF!</v>
          </cell>
          <cell r="H91" t="e">
            <v>#REF!</v>
          </cell>
          <cell r="I91" t="e">
            <v>#REF!</v>
          </cell>
          <cell r="K91" t="e">
            <v>#REF!</v>
          </cell>
        </row>
        <row r="92">
          <cell r="B92">
            <v>81</v>
          </cell>
          <cell r="C92" t="e">
            <v>#REF!</v>
          </cell>
          <cell r="D92" t="e">
            <v>#REF!</v>
          </cell>
          <cell r="F92" t="e">
            <v>#REF!</v>
          </cell>
          <cell r="H92" t="e">
            <v>#REF!</v>
          </cell>
          <cell r="I92" t="e">
            <v>#REF!</v>
          </cell>
          <cell r="K92" t="e">
            <v>#REF!</v>
          </cell>
        </row>
        <row r="93">
          <cell r="B93">
            <v>82</v>
          </cell>
          <cell r="C93" t="e">
            <v>#REF!</v>
          </cell>
          <cell r="D93" t="e">
            <v>#REF!</v>
          </cell>
          <cell r="F93" t="e">
            <v>#REF!</v>
          </cell>
          <cell r="H93" t="e">
            <v>#REF!</v>
          </cell>
          <cell r="I93" t="e">
            <v>#REF!</v>
          </cell>
          <cell r="K93" t="e">
            <v>#REF!</v>
          </cell>
        </row>
        <row r="94">
          <cell r="B94">
            <v>83</v>
          </cell>
          <cell r="C94" t="e">
            <v>#REF!</v>
          </cell>
          <cell r="D94" t="e">
            <v>#REF!</v>
          </cell>
          <cell r="F94" t="e">
            <v>#REF!</v>
          </cell>
          <cell r="H94" t="e">
            <v>#REF!</v>
          </cell>
          <cell r="I94" t="e">
            <v>#REF!</v>
          </cell>
          <cell r="K94" t="e">
            <v>#REF!</v>
          </cell>
        </row>
        <row r="95">
          <cell r="B95">
            <v>84</v>
          </cell>
          <cell r="C95" t="e">
            <v>#REF!</v>
          </cell>
          <cell r="D95" t="e">
            <v>#REF!</v>
          </cell>
          <cell r="F95" t="e">
            <v>#REF!</v>
          </cell>
          <cell r="H95" t="e">
            <v>#REF!</v>
          </cell>
          <cell r="I95" t="e">
            <v>#REF!</v>
          </cell>
          <cell r="K95" t="e">
            <v>#REF!</v>
          </cell>
        </row>
        <row r="96">
          <cell r="B96">
            <v>85</v>
          </cell>
          <cell r="C96" t="e">
            <v>#REF!</v>
          </cell>
          <cell r="D96" t="e">
            <v>#REF!</v>
          </cell>
          <cell r="F96" t="e">
            <v>#REF!</v>
          </cell>
          <cell r="H96" t="e">
            <v>#REF!</v>
          </cell>
          <cell r="I96" t="e">
            <v>#REF!</v>
          </cell>
          <cell r="K96" t="e">
            <v>#REF!</v>
          </cell>
        </row>
        <row r="97">
          <cell r="B97">
            <v>86</v>
          </cell>
          <cell r="C97" t="e">
            <v>#REF!</v>
          </cell>
          <cell r="D97" t="e">
            <v>#REF!</v>
          </cell>
          <cell r="F97" t="e">
            <v>#REF!</v>
          </cell>
          <cell r="H97" t="e">
            <v>#REF!</v>
          </cell>
          <cell r="I97" t="e">
            <v>#REF!</v>
          </cell>
          <cell r="K97" t="e">
            <v>#REF!</v>
          </cell>
        </row>
        <row r="98">
          <cell r="B98">
            <v>87</v>
          </cell>
          <cell r="C98" t="e">
            <v>#REF!</v>
          </cell>
          <cell r="D98" t="e">
            <v>#REF!</v>
          </cell>
          <cell r="F98" t="e">
            <v>#REF!</v>
          </cell>
          <cell r="H98" t="e">
            <v>#REF!</v>
          </cell>
          <cell r="I98" t="e">
            <v>#REF!</v>
          </cell>
          <cell r="K98" t="e">
            <v>#REF!</v>
          </cell>
        </row>
        <row r="99">
          <cell r="B99">
            <v>88</v>
          </cell>
          <cell r="C99" t="e">
            <v>#REF!</v>
          </cell>
          <cell r="D99" t="e">
            <v>#REF!</v>
          </cell>
          <cell r="F99" t="e">
            <v>#REF!</v>
          </cell>
          <cell r="H99" t="e">
            <v>#REF!</v>
          </cell>
          <cell r="I99" t="e">
            <v>#REF!</v>
          </cell>
          <cell r="K99" t="e">
            <v>#REF!</v>
          </cell>
        </row>
        <row r="100">
          <cell r="B100">
            <v>89</v>
          </cell>
          <cell r="C100" t="e">
            <v>#REF!</v>
          </cell>
          <cell r="D100" t="e">
            <v>#REF!</v>
          </cell>
          <cell r="F100" t="e">
            <v>#REF!</v>
          </cell>
          <cell r="H100" t="e">
            <v>#REF!</v>
          </cell>
          <cell r="I100" t="e">
            <v>#REF!</v>
          </cell>
          <cell r="K100" t="e">
            <v>#REF!</v>
          </cell>
        </row>
        <row r="101">
          <cell r="B101">
            <v>90</v>
          </cell>
          <cell r="C101" t="e">
            <v>#REF!</v>
          </cell>
          <cell r="D101" t="e">
            <v>#REF!</v>
          </cell>
          <cell r="F101" t="e">
            <v>#REF!</v>
          </cell>
          <cell r="H101" t="e">
            <v>#REF!</v>
          </cell>
          <cell r="I101" t="e">
            <v>#REF!</v>
          </cell>
          <cell r="K101" t="e">
            <v>#REF!</v>
          </cell>
        </row>
        <row r="102">
          <cell r="B102">
            <v>91</v>
          </cell>
          <cell r="C102" t="e">
            <v>#REF!</v>
          </cell>
          <cell r="D102" t="e">
            <v>#REF!</v>
          </cell>
          <cell r="F102" t="e">
            <v>#REF!</v>
          </cell>
          <cell r="H102" t="e">
            <v>#REF!</v>
          </cell>
          <cell r="I102" t="e">
            <v>#REF!</v>
          </cell>
          <cell r="K102" t="e">
            <v>#REF!</v>
          </cell>
        </row>
        <row r="103">
          <cell r="B103">
            <v>92</v>
          </cell>
          <cell r="C103" t="e">
            <v>#REF!</v>
          </cell>
          <cell r="D103" t="e">
            <v>#REF!</v>
          </cell>
          <cell r="F103" t="e">
            <v>#REF!</v>
          </cell>
          <cell r="H103" t="e">
            <v>#REF!</v>
          </cell>
          <cell r="I103" t="e">
            <v>#REF!</v>
          </cell>
          <cell r="K103" t="e">
            <v>#REF!</v>
          </cell>
        </row>
        <row r="104">
          <cell r="B104">
            <v>93</v>
          </cell>
          <cell r="C104" t="e">
            <v>#REF!</v>
          </cell>
          <cell r="D104" t="e">
            <v>#REF!</v>
          </cell>
          <cell r="F104" t="e">
            <v>#REF!</v>
          </cell>
          <cell r="H104" t="e">
            <v>#REF!</v>
          </cell>
          <cell r="I104" t="e">
            <v>#REF!</v>
          </cell>
          <cell r="K104" t="e">
            <v>#REF!</v>
          </cell>
        </row>
        <row r="105">
          <cell r="B105">
            <v>94</v>
          </cell>
          <cell r="C105" t="e">
            <v>#REF!</v>
          </cell>
          <cell r="D105" t="e">
            <v>#REF!</v>
          </cell>
          <cell r="F105" t="e">
            <v>#REF!</v>
          </cell>
          <cell r="H105" t="e">
            <v>#REF!</v>
          </cell>
          <cell r="I105" t="e">
            <v>#REF!</v>
          </cell>
          <cell r="K105" t="e">
            <v>#REF!</v>
          </cell>
        </row>
        <row r="106">
          <cell r="B106">
            <v>95</v>
          </cell>
          <cell r="C106" t="e">
            <v>#REF!</v>
          </cell>
          <cell r="D106" t="e">
            <v>#REF!</v>
          </cell>
          <cell r="F106" t="e">
            <v>#REF!</v>
          </cell>
          <cell r="H106" t="e">
            <v>#REF!</v>
          </cell>
          <cell r="I106" t="e">
            <v>#REF!</v>
          </cell>
          <cell r="K106" t="e">
            <v>#REF!</v>
          </cell>
        </row>
        <row r="107">
          <cell r="B107">
            <v>96</v>
          </cell>
          <cell r="C107" t="e">
            <v>#REF!</v>
          </cell>
          <cell r="D107" t="e">
            <v>#REF!</v>
          </cell>
          <cell r="F107" t="e">
            <v>#REF!</v>
          </cell>
          <cell r="H107" t="e">
            <v>#REF!</v>
          </cell>
          <cell r="I107" t="e">
            <v>#REF!</v>
          </cell>
          <cell r="K107" t="e">
            <v>#REF!</v>
          </cell>
        </row>
        <row r="108">
          <cell r="B108">
            <v>97</v>
          </cell>
          <cell r="C108" t="e">
            <v>#REF!</v>
          </cell>
          <cell r="D108" t="e">
            <v>#REF!</v>
          </cell>
          <cell r="F108" t="e">
            <v>#REF!</v>
          </cell>
          <cell r="H108" t="e">
            <v>#REF!</v>
          </cell>
          <cell r="I108" t="e">
            <v>#REF!</v>
          </cell>
          <cell r="K108" t="e">
            <v>#REF!</v>
          </cell>
        </row>
        <row r="109">
          <cell r="B109">
            <v>98</v>
          </cell>
          <cell r="C109" t="e">
            <v>#REF!</v>
          </cell>
          <cell r="D109" t="e">
            <v>#REF!</v>
          </cell>
          <cell r="F109" t="e">
            <v>#REF!</v>
          </cell>
          <cell r="H109" t="e">
            <v>#REF!</v>
          </cell>
          <cell r="I109" t="e">
            <v>#REF!</v>
          </cell>
          <cell r="K109" t="e">
            <v>#REF!</v>
          </cell>
        </row>
        <row r="110">
          <cell r="B110">
            <v>99</v>
          </cell>
          <cell r="C110" t="e">
            <v>#REF!</v>
          </cell>
          <cell r="D110" t="e">
            <v>#REF!</v>
          </cell>
          <cell r="F110" t="e">
            <v>#REF!</v>
          </cell>
          <cell r="H110" t="e">
            <v>#REF!</v>
          </cell>
          <cell r="I110" t="e">
            <v>#REF!</v>
          </cell>
          <cell r="K110" t="e">
            <v>#REF!</v>
          </cell>
        </row>
        <row r="111">
          <cell r="B111">
            <v>100</v>
          </cell>
          <cell r="C111" t="e">
            <v>#REF!</v>
          </cell>
          <cell r="D111" t="e">
            <v>#REF!</v>
          </cell>
          <cell r="F111" t="e">
            <v>#REF!</v>
          </cell>
          <cell r="H111" t="e">
            <v>#REF!</v>
          </cell>
          <cell r="I111" t="e">
            <v>#REF!</v>
          </cell>
          <cell r="K111" t="e">
            <v>#REF!</v>
          </cell>
        </row>
        <row r="112">
          <cell r="B112">
            <v>101</v>
          </cell>
          <cell r="C112" t="e">
            <v>#REF!</v>
          </cell>
          <cell r="D112" t="e">
            <v>#REF!</v>
          </cell>
          <cell r="F112" t="e">
            <v>#REF!</v>
          </cell>
          <cell r="H112" t="e">
            <v>#REF!</v>
          </cell>
          <cell r="I112" t="e">
            <v>#REF!</v>
          </cell>
          <cell r="K112" t="e">
            <v>#REF!</v>
          </cell>
        </row>
        <row r="113">
          <cell r="B113">
            <v>102</v>
          </cell>
          <cell r="C113" t="e">
            <v>#REF!</v>
          </cell>
          <cell r="D113" t="e">
            <v>#REF!</v>
          </cell>
          <cell r="F113" t="e">
            <v>#REF!</v>
          </cell>
          <cell r="H113" t="e">
            <v>#REF!</v>
          </cell>
          <cell r="I113" t="e">
            <v>#REF!</v>
          </cell>
          <cell r="K113" t="e">
            <v>#REF!</v>
          </cell>
        </row>
        <row r="114">
          <cell r="B114">
            <v>103</v>
          </cell>
          <cell r="C114" t="e">
            <v>#REF!</v>
          </cell>
          <cell r="D114" t="e">
            <v>#REF!</v>
          </cell>
          <cell r="F114" t="e">
            <v>#REF!</v>
          </cell>
          <cell r="H114" t="e">
            <v>#REF!</v>
          </cell>
          <cell r="I114" t="e">
            <v>#REF!</v>
          </cell>
          <cell r="K114" t="e">
            <v>#REF!</v>
          </cell>
        </row>
        <row r="115">
          <cell r="B115">
            <v>104</v>
          </cell>
          <cell r="C115" t="e">
            <v>#REF!</v>
          </cell>
          <cell r="D115" t="e">
            <v>#REF!</v>
          </cell>
          <cell r="F115" t="e">
            <v>#REF!</v>
          </cell>
          <cell r="H115" t="e">
            <v>#REF!</v>
          </cell>
          <cell r="I115" t="e">
            <v>#REF!</v>
          </cell>
          <cell r="K115" t="e">
            <v>#REF!</v>
          </cell>
        </row>
        <row r="116">
          <cell r="B116">
            <v>105</v>
          </cell>
          <cell r="C116" t="e">
            <v>#REF!</v>
          </cell>
          <cell r="D116" t="e">
            <v>#REF!</v>
          </cell>
          <cell r="F116" t="e">
            <v>#REF!</v>
          </cell>
          <cell r="H116" t="e">
            <v>#REF!</v>
          </cell>
          <cell r="I116" t="e">
            <v>#REF!</v>
          </cell>
          <cell r="K116" t="e">
            <v>#REF!</v>
          </cell>
        </row>
        <row r="117">
          <cell r="B117">
            <v>106</v>
          </cell>
          <cell r="C117" t="e">
            <v>#REF!</v>
          </cell>
          <cell r="D117" t="e">
            <v>#REF!</v>
          </cell>
          <cell r="F117" t="e">
            <v>#REF!</v>
          </cell>
          <cell r="H117" t="e">
            <v>#REF!</v>
          </cell>
          <cell r="I117" t="e">
            <v>#REF!</v>
          </cell>
          <cell r="K117" t="e">
            <v>#REF!</v>
          </cell>
        </row>
        <row r="118">
          <cell r="B118">
            <v>107</v>
          </cell>
          <cell r="C118" t="e">
            <v>#REF!</v>
          </cell>
          <cell r="D118" t="e">
            <v>#REF!</v>
          </cell>
          <cell r="F118" t="e">
            <v>#REF!</v>
          </cell>
          <cell r="H118" t="e">
            <v>#REF!</v>
          </cell>
          <cell r="I118" t="e">
            <v>#REF!</v>
          </cell>
          <cell r="K118" t="e">
            <v>#REF!</v>
          </cell>
        </row>
        <row r="119">
          <cell r="B119">
            <v>108</v>
          </cell>
          <cell r="C119" t="e">
            <v>#REF!</v>
          </cell>
          <cell r="D119" t="e">
            <v>#REF!</v>
          </cell>
          <cell r="F119" t="e">
            <v>#REF!</v>
          </cell>
          <cell r="H119" t="e">
            <v>#REF!</v>
          </cell>
          <cell r="I119" t="e">
            <v>#REF!</v>
          </cell>
          <cell r="K119" t="e">
            <v>#REF!</v>
          </cell>
        </row>
        <row r="120">
          <cell r="B120">
            <v>109</v>
          </cell>
          <cell r="C120" t="e">
            <v>#REF!</v>
          </cell>
          <cell r="D120" t="e">
            <v>#REF!</v>
          </cell>
          <cell r="F120" t="e">
            <v>#REF!</v>
          </cell>
          <cell r="H120" t="e">
            <v>#REF!</v>
          </cell>
          <cell r="I120" t="e">
            <v>#REF!</v>
          </cell>
          <cell r="K120" t="e">
            <v>#REF!</v>
          </cell>
        </row>
        <row r="121">
          <cell r="B121">
            <v>110</v>
          </cell>
          <cell r="C121" t="e">
            <v>#REF!</v>
          </cell>
          <cell r="D121" t="e">
            <v>#REF!</v>
          </cell>
          <cell r="F121" t="e">
            <v>#REF!</v>
          </cell>
          <cell r="H121" t="e">
            <v>#REF!</v>
          </cell>
          <cell r="I121" t="e">
            <v>#REF!</v>
          </cell>
          <cell r="K121" t="e">
            <v>#REF!</v>
          </cell>
        </row>
        <row r="122">
          <cell r="B122">
            <v>111</v>
          </cell>
          <cell r="C122" t="e">
            <v>#REF!</v>
          </cell>
          <cell r="D122" t="e">
            <v>#REF!</v>
          </cell>
          <cell r="F122" t="e">
            <v>#REF!</v>
          </cell>
          <cell r="H122" t="e">
            <v>#REF!</v>
          </cell>
          <cell r="I122" t="e">
            <v>#REF!</v>
          </cell>
          <cell r="K122" t="e">
            <v>#REF!</v>
          </cell>
        </row>
        <row r="123">
          <cell r="B123">
            <v>112</v>
          </cell>
          <cell r="C123" t="e">
            <v>#REF!</v>
          </cell>
          <cell r="D123" t="e">
            <v>#REF!</v>
          </cell>
          <cell r="F123" t="e">
            <v>#REF!</v>
          </cell>
          <cell r="H123" t="e">
            <v>#REF!</v>
          </cell>
          <cell r="I123" t="e">
            <v>#REF!</v>
          </cell>
          <cell r="K123" t="e">
            <v>#REF!</v>
          </cell>
        </row>
        <row r="124">
          <cell r="B124">
            <v>113</v>
          </cell>
          <cell r="C124" t="e">
            <v>#REF!</v>
          </cell>
          <cell r="D124" t="e">
            <v>#REF!</v>
          </cell>
          <cell r="F124" t="e">
            <v>#REF!</v>
          </cell>
          <cell r="H124" t="e">
            <v>#REF!</v>
          </cell>
          <cell r="I124" t="e">
            <v>#REF!</v>
          </cell>
          <cell r="K124" t="e">
            <v>#REF!</v>
          </cell>
        </row>
        <row r="125">
          <cell r="B125">
            <v>114</v>
          </cell>
          <cell r="C125" t="e">
            <v>#REF!</v>
          </cell>
          <cell r="D125" t="e">
            <v>#REF!</v>
          </cell>
          <cell r="F125" t="e">
            <v>#REF!</v>
          </cell>
          <cell r="H125" t="e">
            <v>#REF!</v>
          </cell>
          <cell r="I125" t="e">
            <v>#REF!</v>
          </cell>
          <cell r="K125" t="e">
            <v>#REF!</v>
          </cell>
        </row>
        <row r="126">
          <cell r="B126">
            <v>115</v>
          </cell>
          <cell r="C126" t="e">
            <v>#REF!</v>
          </cell>
          <cell r="D126" t="e">
            <v>#REF!</v>
          </cell>
          <cell r="F126" t="e">
            <v>#REF!</v>
          </cell>
          <cell r="H126" t="e">
            <v>#REF!</v>
          </cell>
          <cell r="I126" t="e">
            <v>#REF!</v>
          </cell>
          <cell r="K126" t="e">
            <v>#REF!</v>
          </cell>
        </row>
        <row r="127">
          <cell r="B127">
            <v>116</v>
          </cell>
          <cell r="C127" t="e">
            <v>#REF!</v>
          </cell>
          <cell r="D127" t="e">
            <v>#REF!</v>
          </cell>
          <cell r="F127" t="e">
            <v>#REF!</v>
          </cell>
          <cell r="H127" t="e">
            <v>#REF!</v>
          </cell>
          <cell r="I127" t="e">
            <v>#REF!</v>
          </cell>
          <cell r="K127" t="e">
            <v>#REF!</v>
          </cell>
        </row>
        <row r="128">
          <cell r="B128">
            <v>117</v>
          </cell>
          <cell r="C128" t="e">
            <v>#REF!</v>
          </cell>
          <cell r="D128" t="e">
            <v>#REF!</v>
          </cell>
          <cell r="F128" t="e">
            <v>#REF!</v>
          </cell>
          <cell r="H128" t="e">
            <v>#REF!</v>
          </cell>
          <cell r="I128" t="e">
            <v>#REF!</v>
          </cell>
          <cell r="K128" t="e">
            <v>#REF!</v>
          </cell>
        </row>
        <row r="129">
          <cell r="B129">
            <v>118</v>
          </cell>
          <cell r="C129" t="e">
            <v>#REF!</v>
          </cell>
          <cell r="D129" t="e">
            <v>#REF!</v>
          </cell>
          <cell r="F129" t="e">
            <v>#REF!</v>
          </cell>
          <cell r="H129" t="e">
            <v>#REF!</v>
          </cell>
          <cell r="I129" t="e">
            <v>#REF!</v>
          </cell>
          <cell r="K129" t="e">
            <v>#REF!</v>
          </cell>
        </row>
        <row r="130">
          <cell r="B130">
            <v>119</v>
          </cell>
          <cell r="C130" t="e">
            <v>#REF!</v>
          </cell>
          <cell r="D130" t="e">
            <v>#REF!</v>
          </cell>
          <cell r="F130" t="e">
            <v>#REF!</v>
          </cell>
          <cell r="H130" t="e">
            <v>#REF!</v>
          </cell>
          <cell r="I130" t="e">
            <v>#REF!</v>
          </cell>
          <cell r="K130" t="e">
            <v>#REF!</v>
          </cell>
        </row>
        <row r="131">
          <cell r="B131">
            <v>120</v>
          </cell>
          <cell r="C131" t="e">
            <v>#REF!</v>
          </cell>
          <cell r="D131" t="e">
            <v>#REF!</v>
          </cell>
          <cell r="F131" t="e">
            <v>#REF!</v>
          </cell>
          <cell r="H131" t="e">
            <v>#REF!</v>
          </cell>
          <cell r="I131" t="e">
            <v>#REF!</v>
          </cell>
          <cell r="K131" t="e">
            <v>#REF!</v>
          </cell>
        </row>
        <row r="132">
          <cell r="B132">
            <v>121</v>
          </cell>
          <cell r="C132" t="e">
            <v>#REF!</v>
          </cell>
          <cell r="D132" t="e">
            <v>#REF!</v>
          </cell>
          <cell r="F132" t="e">
            <v>#REF!</v>
          </cell>
          <cell r="H132" t="e">
            <v>#REF!</v>
          </cell>
          <cell r="I132" t="e">
            <v>#REF!</v>
          </cell>
          <cell r="K132" t="e">
            <v>#REF!</v>
          </cell>
        </row>
        <row r="133">
          <cell r="B133">
            <v>122</v>
          </cell>
          <cell r="C133" t="e">
            <v>#REF!</v>
          </cell>
          <cell r="D133" t="e">
            <v>#REF!</v>
          </cell>
          <cell r="F133" t="e">
            <v>#REF!</v>
          </cell>
          <cell r="H133" t="e">
            <v>#REF!</v>
          </cell>
          <cell r="I133" t="e">
            <v>#REF!</v>
          </cell>
          <cell r="K133" t="e">
            <v>#REF!</v>
          </cell>
        </row>
        <row r="134">
          <cell r="B134">
            <v>123</v>
          </cell>
          <cell r="C134" t="e">
            <v>#REF!</v>
          </cell>
          <cell r="D134" t="e">
            <v>#REF!</v>
          </cell>
          <cell r="F134" t="e">
            <v>#REF!</v>
          </cell>
          <cell r="H134" t="e">
            <v>#REF!</v>
          </cell>
          <cell r="I134" t="e">
            <v>#REF!</v>
          </cell>
          <cell r="K134" t="e">
            <v>#REF!</v>
          </cell>
        </row>
        <row r="135">
          <cell r="B135">
            <v>124</v>
          </cell>
          <cell r="C135" t="e">
            <v>#REF!</v>
          </cell>
          <cell r="D135" t="e">
            <v>#REF!</v>
          </cell>
          <cell r="F135" t="e">
            <v>#REF!</v>
          </cell>
          <cell r="H135" t="e">
            <v>#REF!</v>
          </cell>
          <cell r="I135" t="e">
            <v>#REF!</v>
          </cell>
          <cell r="K135" t="e">
            <v>#REF!</v>
          </cell>
        </row>
        <row r="136">
          <cell r="B136">
            <v>125</v>
          </cell>
          <cell r="C136" t="e">
            <v>#REF!</v>
          </cell>
          <cell r="D136" t="e">
            <v>#REF!</v>
          </cell>
          <cell r="F136" t="e">
            <v>#REF!</v>
          </cell>
          <cell r="H136" t="e">
            <v>#REF!</v>
          </cell>
          <cell r="I136" t="e">
            <v>#REF!</v>
          </cell>
          <cell r="K136" t="e">
            <v>#REF!</v>
          </cell>
        </row>
        <row r="137">
          <cell r="B137">
            <v>126</v>
          </cell>
          <cell r="C137" t="e">
            <v>#REF!</v>
          </cell>
          <cell r="D137" t="e">
            <v>#REF!</v>
          </cell>
          <cell r="F137" t="e">
            <v>#REF!</v>
          </cell>
          <cell r="H137" t="e">
            <v>#REF!</v>
          </cell>
          <cell r="I137" t="e">
            <v>#REF!</v>
          </cell>
          <cell r="K137" t="e">
            <v>#REF!</v>
          </cell>
        </row>
        <row r="138">
          <cell r="B138">
            <v>127</v>
          </cell>
          <cell r="C138" t="e">
            <v>#REF!</v>
          </cell>
          <cell r="D138" t="e">
            <v>#REF!</v>
          </cell>
          <cell r="F138" t="e">
            <v>#REF!</v>
          </cell>
          <cell r="H138" t="e">
            <v>#REF!</v>
          </cell>
          <cell r="I138" t="e">
            <v>#REF!</v>
          </cell>
          <cell r="K138" t="e">
            <v>#REF!</v>
          </cell>
        </row>
        <row r="139">
          <cell r="B139">
            <v>128</v>
          </cell>
          <cell r="C139" t="e">
            <v>#REF!</v>
          </cell>
          <cell r="D139" t="e">
            <v>#REF!</v>
          </cell>
          <cell r="F139" t="e">
            <v>#REF!</v>
          </cell>
          <cell r="H139" t="e">
            <v>#REF!</v>
          </cell>
          <cell r="I139" t="e">
            <v>#REF!</v>
          </cell>
          <cell r="K139" t="e">
            <v>#REF!</v>
          </cell>
        </row>
        <row r="140">
          <cell r="B140">
            <v>129</v>
          </cell>
          <cell r="C140" t="e">
            <v>#REF!</v>
          </cell>
          <cell r="D140" t="e">
            <v>#REF!</v>
          </cell>
          <cell r="F140" t="e">
            <v>#REF!</v>
          </cell>
          <cell r="H140" t="e">
            <v>#REF!</v>
          </cell>
          <cell r="I140" t="e">
            <v>#REF!</v>
          </cell>
          <cell r="K140" t="e">
            <v>#REF!</v>
          </cell>
        </row>
        <row r="141">
          <cell r="B141">
            <v>130</v>
          </cell>
          <cell r="C141" t="e">
            <v>#REF!</v>
          </cell>
          <cell r="D141" t="e">
            <v>#REF!</v>
          </cell>
          <cell r="F141" t="e">
            <v>#REF!</v>
          </cell>
          <cell r="H141" t="e">
            <v>#REF!</v>
          </cell>
          <cell r="I141" t="e">
            <v>#REF!</v>
          </cell>
          <cell r="K141" t="e">
            <v>#REF!</v>
          </cell>
        </row>
        <row r="142">
          <cell r="B142">
            <v>131</v>
          </cell>
          <cell r="C142" t="e">
            <v>#REF!</v>
          </cell>
          <cell r="D142" t="e">
            <v>#REF!</v>
          </cell>
          <cell r="F142" t="e">
            <v>#REF!</v>
          </cell>
          <cell r="H142" t="e">
            <v>#REF!</v>
          </cell>
          <cell r="I142" t="e">
            <v>#REF!</v>
          </cell>
          <cell r="K142" t="e">
            <v>#REF!</v>
          </cell>
        </row>
        <row r="143">
          <cell r="B143">
            <v>132</v>
          </cell>
          <cell r="C143" t="e">
            <v>#REF!</v>
          </cell>
          <cell r="D143" t="e">
            <v>#REF!</v>
          </cell>
          <cell r="F143" t="e">
            <v>#REF!</v>
          </cell>
          <cell r="H143" t="e">
            <v>#REF!</v>
          </cell>
          <cell r="I143" t="e">
            <v>#REF!</v>
          </cell>
          <cell r="K143" t="e">
            <v>#REF!</v>
          </cell>
        </row>
        <row r="144">
          <cell r="B144">
            <v>133</v>
          </cell>
          <cell r="C144" t="e">
            <v>#REF!</v>
          </cell>
          <cell r="D144" t="e">
            <v>#REF!</v>
          </cell>
          <cell r="F144" t="e">
            <v>#REF!</v>
          </cell>
          <cell r="H144" t="e">
            <v>#REF!</v>
          </cell>
          <cell r="I144" t="e">
            <v>#REF!</v>
          </cell>
          <cell r="K144" t="e">
            <v>#REF!</v>
          </cell>
        </row>
        <row r="145">
          <cell r="B145">
            <v>134</v>
          </cell>
          <cell r="C145" t="e">
            <v>#REF!</v>
          </cell>
          <cell r="D145" t="e">
            <v>#REF!</v>
          </cell>
          <cell r="F145" t="e">
            <v>#REF!</v>
          </cell>
          <cell r="H145" t="e">
            <v>#REF!</v>
          </cell>
          <cell r="I145" t="e">
            <v>#REF!</v>
          </cell>
          <cell r="K145" t="e">
            <v>#REF!</v>
          </cell>
        </row>
        <row r="146">
          <cell r="B146">
            <v>135</v>
          </cell>
          <cell r="C146" t="e">
            <v>#REF!</v>
          </cell>
          <cell r="D146" t="e">
            <v>#REF!</v>
          </cell>
          <cell r="F146" t="e">
            <v>#REF!</v>
          </cell>
          <cell r="H146" t="e">
            <v>#REF!</v>
          </cell>
          <cell r="I146" t="e">
            <v>#REF!</v>
          </cell>
          <cell r="K146" t="e">
            <v>#REF!</v>
          </cell>
        </row>
        <row r="147">
          <cell r="B147">
            <v>136</v>
          </cell>
          <cell r="C147" t="e">
            <v>#REF!</v>
          </cell>
          <cell r="D147" t="e">
            <v>#REF!</v>
          </cell>
          <cell r="F147" t="e">
            <v>#REF!</v>
          </cell>
          <cell r="H147" t="e">
            <v>#REF!</v>
          </cell>
          <cell r="I147" t="e">
            <v>#REF!</v>
          </cell>
          <cell r="K147" t="e">
            <v>#REF!</v>
          </cell>
        </row>
        <row r="148">
          <cell r="B148">
            <v>137</v>
          </cell>
          <cell r="C148" t="e">
            <v>#REF!</v>
          </cell>
          <cell r="D148" t="e">
            <v>#REF!</v>
          </cell>
          <cell r="F148" t="e">
            <v>#REF!</v>
          </cell>
          <cell r="H148" t="e">
            <v>#REF!</v>
          </cell>
          <cell r="I148" t="e">
            <v>#REF!</v>
          </cell>
          <cell r="K148" t="e">
            <v>#REF!</v>
          </cell>
        </row>
        <row r="149">
          <cell r="B149">
            <v>138</v>
          </cell>
          <cell r="C149" t="e">
            <v>#REF!</v>
          </cell>
          <cell r="D149" t="e">
            <v>#REF!</v>
          </cell>
          <cell r="F149" t="e">
            <v>#REF!</v>
          </cell>
          <cell r="H149" t="e">
            <v>#REF!</v>
          </cell>
          <cell r="I149" t="e">
            <v>#REF!</v>
          </cell>
          <cell r="K149" t="e">
            <v>#REF!</v>
          </cell>
        </row>
        <row r="150">
          <cell r="B150">
            <v>139</v>
          </cell>
          <cell r="C150" t="e">
            <v>#REF!</v>
          </cell>
          <cell r="D150" t="e">
            <v>#REF!</v>
          </cell>
          <cell r="F150" t="e">
            <v>#REF!</v>
          </cell>
          <cell r="H150" t="e">
            <v>#REF!</v>
          </cell>
          <cell r="I150" t="e">
            <v>#REF!</v>
          </cell>
          <cell r="K150" t="e">
            <v>#REF!</v>
          </cell>
        </row>
        <row r="151">
          <cell r="B151">
            <v>140</v>
          </cell>
          <cell r="C151" t="e">
            <v>#REF!</v>
          </cell>
          <cell r="D151" t="e">
            <v>#REF!</v>
          </cell>
          <cell r="F151" t="e">
            <v>#REF!</v>
          </cell>
          <cell r="H151" t="e">
            <v>#REF!</v>
          </cell>
          <cell r="I151" t="e">
            <v>#REF!</v>
          </cell>
          <cell r="K151" t="e">
            <v>#REF!</v>
          </cell>
        </row>
        <row r="152">
          <cell r="B152">
            <v>141</v>
          </cell>
          <cell r="C152" t="e">
            <v>#REF!</v>
          </cell>
          <cell r="D152" t="e">
            <v>#REF!</v>
          </cell>
          <cell r="F152" t="e">
            <v>#REF!</v>
          </cell>
          <cell r="H152" t="e">
            <v>#REF!</v>
          </cell>
          <cell r="I152" t="e">
            <v>#REF!</v>
          </cell>
          <cell r="K152" t="e">
            <v>#REF!</v>
          </cell>
        </row>
        <row r="153">
          <cell r="B153">
            <v>142</v>
          </cell>
          <cell r="C153" t="e">
            <v>#REF!</v>
          </cell>
          <cell r="D153" t="e">
            <v>#REF!</v>
          </cell>
          <cell r="F153" t="e">
            <v>#REF!</v>
          </cell>
          <cell r="H153" t="e">
            <v>#REF!</v>
          </cell>
          <cell r="I153" t="e">
            <v>#REF!</v>
          </cell>
          <cell r="K153" t="e">
            <v>#REF!</v>
          </cell>
        </row>
        <row r="154">
          <cell r="B154">
            <v>143</v>
          </cell>
          <cell r="C154" t="e">
            <v>#REF!</v>
          </cell>
          <cell r="D154" t="e">
            <v>#REF!</v>
          </cell>
          <cell r="F154" t="e">
            <v>#REF!</v>
          </cell>
          <cell r="H154" t="e">
            <v>#REF!</v>
          </cell>
          <cell r="I154" t="e">
            <v>#REF!</v>
          </cell>
          <cell r="K154" t="e">
            <v>#REF!</v>
          </cell>
        </row>
        <row r="155">
          <cell r="B155">
            <v>144</v>
          </cell>
          <cell r="C155" t="e">
            <v>#REF!</v>
          </cell>
          <cell r="D155" t="e">
            <v>#REF!</v>
          </cell>
          <cell r="F155" t="e">
            <v>#REF!</v>
          </cell>
          <cell r="H155" t="e">
            <v>#REF!</v>
          </cell>
          <cell r="I155" t="e">
            <v>#REF!</v>
          </cell>
          <cell r="K155" t="e">
            <v>#REF!</v>
          </cell>
        </row>
        <row r="156">
          <cell r="B156">
            <v>145</v>
          </cell>
          <cell r="C156" t="e">
            <v>#REF!</v>
          </cell>
          <cell r="D156" t="e">
            <v>#REF!</v>
          </cell>
          <cell r="F156" t="e">
            <v>#REF!</v>
          </cell>
          <cell r="H156" t="e">
            <v>#REF!</v>
          </cell>
          <cell r="I156" t="e">
            <v>#REF!</v>
          </cell>
          <cell r="K156" t="e">
            <v>#REF!</v>
          </cell>
        </row>
        <row r="157">
          <cell r="B157">
            <v>146</v>
          </cell>
          <cell r="C157" t="e">
            <v>#REF!</v>
          </cell>
          <cell r="D157" t="e">
            <v>#REF!</v>
          </cell>
          <cell r="F157" t="e">
            <v>#REF!</v>
          </cell>
          <cell r="H157" t="e">
            <v>#REF!</v>
          </cell>
          <cell r="I157" t="e">
            <v>#REF!</v>
          </cell>
          <cell r="K157" t="e">
            <v>#REF!</v>
          </cell>
        </row>
        <row r="158">
          <cell r="B158">
            <v>147</v>
          </cell>
          <cell r="C158" t="e">
            <v>#REF!</v>
          </cell>
          <cell r="D158" t="e">
            <v>#REF!</v>
          </cell>
          <cell r="F158" t="e">
            <v>#REF!</v>
          </cell>
          <cell r="H158" t="e">
            <v>#REF!</v>
          </cell>
          <cell r="I158" t="e">
            <v>#REF!</v>
          </cell>
          <cell r="K158" t="e">
            <v>#REF!</v>
          </cell>
        </row>
        <row r="159">
          <cell r="B159">
            <v>148</v>
          </cell>
          <cell r="C159" t="e">
            <v>#REF!</v>
          </cell>
          <cell r="D159" t="e">
            <v>#REF!</v>
          </cell>
          <cell r="F159" t="e">
            <v>#REF!</v>
          </cell>
          <cell r="H159" t="e">
            <v>#REF!</v>
          </cell>
          <cell r="I159" t="e">
            <v>#REF!</v>
          </cell>
          <cell r="K159" t="e">
            <v>#REF!</v>
          </cell>
        </row>
        <row r="160">
          <cell r="B160">
            <v>149</v>
          </cell>
          <cell r="C160" t="e">
            <v>#REF!</v>
          </cell>
          <cell r="D160" t="e">
            <v>#REF!</v>
          </cell>
          <cell r="F160" t="e">
            <v>#REF!</v>
          </cell>
          <cell r="H160" t="e">
            <v>#REF!</v>
          </cell>
          <cell r="I160" t="e">
            <v>#REF!</v>
          </cell>
          <cell r="K160" t="e">
            <v>#REF!</v>
          </cell>
        </row>
        <row r="161">
          <cell r="B161">
            <v>150</v>
          </cell>
          <cell r="C161" t="e">
            <v>#REF!</v>
          </cell>
          <cell r="D161" t="e">
            <v>#REF!</v>
          </cell>
          <cell r="F161" t="e">
            <v>#REF!</v>
          </cell>
          <cell r="H161" t="e">
            <v>#REF!</v>
          </cell>
          <cell r="I161" t="e">
            <v>#REF!</v>
          </cell>
          <cell r="K161" t="e">
            <v>#REF!</v>
          </cell>
        </row>
        <row r="162">
          <cell r="B162">
            <v>151</v>
          </cell>
          <cell r="C162" t="e">
            <v>#REF!</v>
          </cell>
          <cell r="D162" t="e">
            <v>#REF!</v>
          </cell>
          <cell r="F162" t="e">
            <v>#REF!</v>
          </cell>
          <cell r="H162" t="e">
            <v>#REF!</v>
          </cell>
          <cell r="I162" t="e">
            <v>#REF!</v>
          </cell>
          <cell r="K162" t="e">
            <v>#REF!</v>
          </cell>
        </row>
        <row r="163">
          <cell r="B163">
            <v>152</v>
          </cell>
          <cell r="C163" t="e">
            <v>#REF!</v>
          </cell>
          <cell r="D163" t="e">
            <v>#REF!</v>
          </cell>
          <cell r="F163" t="e">
            <v>#REF!</v>
          </cell>
          <cell r="H163" t="e">
            <v>#REF!</v>
          </cell>
          <cell r="I163" t="e">
            <v>#REF!</v>
          </cell>
          <cell r="K163" t="e">
            <v>#REF!</v>
          </cell>
        </row>
        <row r="164">
          <cell r="B164">
            <v>153</v>
          </cell>
          <cell r="C164" t="e">
            <v>#REF!</v>
          </cell>
          <cell r="D164" t="e">
            <v>#REF!</v>
          </cell>
          <cell r="F164" t="e">
            <v>#REF!</v>
          </cell>
          <cell r="H164" t="e">
            <v>#REF!</v>
          </cell>
          <cell r="I164" t="e">
            <v>#REF!</v>
          </cell>
          <cell r="K164" t="e">
            <v>#REF!</v>
          </cell>
        </row>
        <row r="165">
          <cell r="B165">
            <v>154</v>
          </cell>
          <cell r="D165">
            <v>38552</v>
          </cell>
          <cell r="F165" t="str">
            <v>Biaya Transportasi &amp; Konsumsi Pemuda Pancasila Dalam Rangka Acara Deklarasi Pasangan Calon Walikota &amp; Wakil Walikota Samarinda (Drs. H. Achmad Amins, MM. &amp; H. Syaharie Ja'ang, SH. M.Si.) Periode 2005 - 2010.</v>
          </cell>
          <cell r="H165" t="e">
            <v>#REF!</v>
          </cell>
          <cell r="I165" t="str">
            <v>H. Mulyadi</v>
          </cell>
          <cell r="K165">
            <v>3000000</v>
          </cell>
        </row>
        <row r="166">
          <cell r="B166">
            <v>155</v>
          </cell>
          <cell r="D166">
            <v>38552</v>
          </cell>
          <cell r="F166" t="str">
            <v>Biaya Transportasi &amp; Konsumsi Warga Pasar Segiri Dalam Rangka Acara Deklarasi Pasangan Calon Walikota &amp; Wakil Walikota Samarinda (Drs. H. Achmad Amins, MM. &amp; H. Syaharie Ja'ang, SH. M.Si.) Periode 2005 - 2010.</v>
          </cell>
          <cell r="H166" t="str">
            <v># Satu Juta Rupiah #</v>
          </cell>
          <cell r="I166" t="str">
            <v>H. Usman</v>
          </cell>
          <cell r="K166">
            <v>1000000</v>
          </cell>
        </row>
        <row r="167">
          <cell r="B167">
            <v>156</v>
          </cell>
          <cell r="D167">
            <v>38552</v>
          </cell>
          <cell r="F167" t="str">
            <v>Biaya Transportasi &amp; Konsumsi Warga Pasar Segiri Dalam Rangka Acara Deklarasi Pasangan Calon Walikota &amp; Wakil Walikota Samarinda (Drs. H. Achmad Amins, MM. &amp; H. Syaharie Ja'ang, SH. M.Si.) Periode 2005 - 2010.</v>
          </cell>
          <cell r="H167" t="str">
            <v># Satu Juta Rupiah #</v>
          </cell>
          <cell r="I167" t="str">
            <v>H. Baso</v>
          </cell>
          <cell r="K167">
            <v>1000000</v>
          </cell>
        </row>
        <row r="168">
          <cell r="B168">
            <v>157</v>
          </cell>
          <cell r="D168">
            <v>38552</v>
          </cell>
          <cell r="F168" t="str">
            <v>Biaya Transportasi &amp; Konsumsi Bidang Olah Raga Dalam Rangka Acara Deklarasi Pasangan Calon Walikota &amp; Wakil Walikota Samarinda (Drs. H. Achmad Amins, MM. &amp; H. Syaharie Ja'ang, SH. M.Si.) Periode 2005 - 2010.</v>
          </cell>
          <cell r="H168" t="str">
            <v># Dua Juta Rupiah #</v>
          </cell>
          <cell r="I168" t="str">
            <v>Ahmad Subhan</v>
          </cell>
          <cell r="K168">
            <v>2000000</v>
          </cell>
        </row>
        <row r="169">
          <cell r="B169">
            <v>158</v>
          </cell>
          <cell r="D169">
            <v>38552</v>
          </cell>
          <cell r="F169" t="str">
            <v>Biaya Transportasi &amp; Konsumsi IPDP Dalam Rangka Acara Deklarasi Pasangan Calon Walikota &amp; Wakil Walikota Samarinda (Drs. H. Achmad Amins, MM. &amp; H. Syaharie Ja'ang, SH. M.Si.) Periode 2005 - 2010.</v>
          </cell>
          <cell r="H169" t="str">
            <v># Satu Juta Rupiah #</v>
          </cell>
          <cell r="I169" t="str">
            <v>Awang Ardiansyah</v>
          </cell>
          <cell r="K169">
            <v>1000000</v>
          </cell>
        </row>
        <row r="170">
          <cell r="B170">
            <v>159</v>
          </cell>
          <cell r="D170">
            <v>38552</v>
          </cell>
          <cell r="F170" t="str">
            <v>Biaya Transportasi &amp; Konsumsi Buruh Pelabuhan Dalam Rangka Acara Deklarasi Pasangan Calon Walikota &amp; Wakil Walikota Samarinda (Drs. H. Achmad Amins, MM. &amp; H. Syaharie Ja'ang, SH. M.Si.) Periode 2005 - 2010.</v>
          </cell>
          <cell r="H170" t="str">
            <v># Satu Juta Rupiah #</v>
          </cell>
          <cell r="I170" t="str">
            <v>Iskandar Jengi</v>
          </cell>
          <cell r="K170">
            <v>1000000</v>
          </cell>
        </row>
        <row r="171">
          <cell r="B171">
            <v>160</v>
          </cell>
          <cell r="D171">
            <v>38552</v>
          </cell>
          <cell r="F171" t="str">
            <v>Biaya Transportasi &amp; Konsumsi Kukus Pemuda Dalam Rangka Acara Deklarasi Pasangan Calon Walikota &amp; Wakil Walikota Samarinda (Drs. H. Achmad Amins, MM. &amp; H. Syaharie Ja'ang, SH. M.Si.) Periode 2005 - 2010.</v>
          </cell>
          <cell r="H171" t="str">
            <v># Tiga Juta Rupiah #</v>
          </cell>
          <cell r="I171" t="str">
            <v>H. Jawad Siradjuddin</v>
          </cell>
          <cell r="K171">
            <v>3000000</v>
          </cell>
        </row>
        <row r="172">
          <cell r="B172">
            <v>161</v>
          </cell>
          <cell r="D172">
            <v>38552</v>
          </cell>
          <cell r="F172" t="str">
            <v>Biaya Transportasi &amp; Konsumsi Unsur PPM Dalam Rangka Acara Deklarasi Pasangan Calon Walikota &amp; Wakil Walikota Samarinda (Drs. H. Achmad Amins, MM. &amp; H. Syaharie Ja'ang, SH. M.Si.) Periode 2005 - 2010.</v>
          </cell>
          <cell r="H172" t="str">
            <v># Satu Juta Tiga Ratus Ribu Rupiah #</v>
          </cell>
          <cell r="I172" t="str">
            <v>Hasyim</v>
          </cell>
          <cell r="K172">
            <v>1300000</v>
          </cell>
        </row>
        <row r="173">
          <cell r="B173">
            <v>162</v>
          </cell>
          <cell r="D173">
            <v>38552</v>
          </cell>
          <cell r="F173" t="str">
            <v>Biaya Transportasi &amp; Konsumsi Paguyuban Jaranan Dalam Rangka Acara Deklarasi Pasangan Calon Walikota &amp; Wakil Walikota Samarinda (Drs. H. Achmad Amins, MM. &amp; H. Syaharie Ja'ang, SH. M.Si.) Periode 2005 - 2010.</v>
          </cell>
          <cell r="H173" t="str">
            <v># Dua Puluh Dua Juta Rupiah #</v>
          </cell>
          <cell r="I173" t="str">
            <v>Budi Suyanto</v>
          </cell>
          <cell r="K173">
            <v>22000000</v>
          </cell>
        </row>
        <row r="174">
          <cell r="B174">
            <v>163</v>
          </cell>
          <cell r="D174">
            <v>38552</v>
          </cell>
          <cell r="F174" t="str">
            <v>Biaya Transportasi &amp; Konsumsi Mahasiswa Dalam Rangka Acara Deklarasi Pasangan Calon Walikota &amp; Wakil Walikota Samarinda (Drs. H. Achmad Amins, MM. &amp; H. Syaharie Ja'ang, SH. M.Si.) Periode 2005 - 2010.</v>
          </cell>
          <cell r="H174" t="str">
            <v># Dua Juta Rupiah #</v>
          </cell>
          <cell r="I174" t="str">
            <v>W a h y u d i</v>
          </cell>
          <cell r="K174">
            <v>2000000</v>
          </cell>
        </row>
        <row r="175">
          <cell r="B175">
            <v>164</v>
          </cell>
          <cell r="D175">
            <v>38552</v>
          </cell>
          <cell r="F175" t="str">
            <v>Biaya Transportasi &amp; Konsumsi Warga Gang KNPI Dalam Rangka Acara Deklarasi Pasangan Calon Walikota &amp; Wakil Walikota Samarinda (Drs. H. Achmad Amins, MM. &amp; H. Syaharie Ja'ang, SH. M.Si.) Periode 2005 - 2010.</v>
          </cell>
          <cell r="H175" t="str">
            <v># Lima Ratus Ribu Rupiah #</v>
          </cell>
          <cell r="I175" t="str">
            <v>B u h e r a</v>
          </cell>
          <cell r="K175">
            <v>500000</v>
          </cell>
        </row>
        <row r="176">
          <cell r="B176">
            <v>165</v>
          </cell>
          <cell r="D176">
            <v>38549</v>
          </cell>
          <cell r="F176" t="str">
            <v>Biaya Transportasi &amp; Konsumsi Partai Pendukung (PKPI) Dalam Rangka Acara Deklarasi Pasangan Calon Walikota &amp; Wakil Walikota Samarinda (Drs. H. Achmad Amins, MM. &amp; H. Syaharie Ja'ang, SH. M.Si.) Periode 2005 - 2010.</v>
          </cell>
          <cell r="H176" t="str">
            <v># Dua Juta Rupiah #</v>
          </cell>
          <cell r="I176" t="str">
            <v>Sugeng Muchdar</v>
          </cell>
          <cell r="K176">
            <v>2000000</v>
          </cell>
        </row>
        <row r="177">
          <cell r="B177">
            <v>166</v>
          </cell>
          <cell r="D177">
            <v>38549</v>
          </cell>
          <cell r="F177" t="str">
            <v>Biaya Transportasi &amp; Konsumsi Partai Pendukung (PBSD) Dalam Rangka Acara Deklarasi Pasangan Calon Walikota &amp; Wakil Walikota Samarinda (Drs. H. Achmad Amins, MM. &amp; H. Syaharie Ja'ang, SH. M.Si.) Periode 2005 - 2010.</v>
          </cell>
          <cell r="H177" t="str">
            <v># Dua Juta Rupiah #</v>
          </cell>
          <cell r="I177" t="str">
            <v>H.M. Hasby Ibrahim</v>
          </cell>
          <cell r="K177">
            <v>2000000</v>
          </cell>
        </row>
        <row r="178">
          <cell r="B178">
            <v>167</v>
          </cell>
          <cell r="D178">
            <v>38549</v>
          </cell>
          <cell r="F178" t="str">
            <v>Biaya Transportasi &amp; Konsumsi Partai Pendukung (PKB) Dalam Rangka Acara Deklarasi Pasangan Calon Walikota &amp; Wakil Walikota Samarinda (Drs. H. Achmad Amins, MM. &amp; H. Syaharie Ja'ang, SH. M.Si.) Periode 2005 - 2010.</v>
          </cell>
          <cell r="H178" t="str">
            <v># Dua Juta Rupiah #</v>
          </cell>
          <cell r="I178" t="str">
            <v>Drs. H. Hasan Basri</v>
          </cell>
          <cell r="K178">
            <v>2000000</v>
          </cell>
        </row>
        <row r="179">
          <cell r="B179">
            <v>168</v>
          </cell>
          <cell r="D179">
            <v>38549</v>
          </cell>
          <cell r="F179" t="str">
            <v>Biaya Transportasi &amp; Konsumsi Partai Pendukung (PPDK) Dalam Rangka Acara Deklarasi Pasangan Calon Walikota &amp; Wakil Walikota Samarinda (Drs. H. Achmad Amins, MM. &amp; H. Syaharie Ja'ang, SH. M.Si.) Periode 2005 - 2010.</v>
          </cell>
          <cell r="H179" t="str">
            <v># Dua Juta Rupiah #</v>
          </cell>
          <cell r="I179" t="str">
            <v>H. Jawad Siradjuddin</v>
          </cell>
          <cell r="K179">
            <v>2000000</v>
          </cell>
        </row>
        <row r="180">
          <cell r="B180">
            <v>169</v>
          </cell>
          <cell r="D180">
            <v>38549</v>
          </cell>
          <cell r="F180" t="str">
            <v>Biaya Transportasi &amp; Konsumsi Partai Pendukung (Partai Patriot) Dalam Rangka Acara Deklarasi Pasangan Calon Walikota &amp; Wakil Walikota Samarinda (Drs. H. Achmad Amins, MM. &amp; H. Syaharie Ja'ang, SH. M.Si.) Periode 2005 - 2010.</v>
          </cell>
          <cell r="H180" t="str">
            <v># Dua Juta Rupiah #</v>
          </cell>
          <cell r="I180" t="str">
            <v>H. Mulyadi</v>
          </cell>
          <cell r="K180">
            <v>2000000</v>
          </cell>
        </row>
        <row r="181">
          <cell r="B181">
            <v>170</v>
          </cell>
          <cell r="D181">
            <v>38549</v>
          </cell>
          <cell r="F181" t="str">
            <v>Biaya Transportasi &amp; Konsumsi Partai Pendukung (Partai Pelopor) Dalam Rangka Acara Deklarasi Pasangan Calon Walikota &amp; Wakil Walikota Samarinda (Drs. H. Achmad Amins, MM. &amp; H. Syaharie Ja'ang, SH. M.Si.) Periode 2005 - 2010.</v>
          </cell>
          <cell r="H181" t="str">
            <v># Dua Juta Rupiah #</v>
          </cell>
          <cell r="I181" t="str">
            <v>Bambang Sutikno</v>
          </cell>
          <cell r="K181">
            <v>2000000</v>
          </cell>
        </row>
        <row r="182">
          <cell r="B182">
            <v>171</v>
          </cell>
          <cell r="D182">
            <v>38549</v>
          </cell>
          <cell r="F182" t="str">
            <v>Biaya Transportasi &amp; Konsumsi Partai Pendukung (PIB) Dalam Rangka Acara Deklarasi Pasangan Calon Walikota &amp; Wakil Walikota Samarinda (Drs. H. Achmad Amins, MM. &amp; H. Syaharie Ja'ang, SH. M.Si.) Periode 2005 - 2010.</v>
          </cell>
          <cell r="H182" t="str">
            <v># Dua Juta Rupiah #</v>
          </cell>
          <cell r="I182" t="str">
            <v>Jumansyah Berok, SH.</v>
          </cell>
          <cell r="K182">
            <v>2000000</v>
          </cell>
        </row>
        <row r="183">
          <cell r="B183">
            <v>172</v>
          </cell>
          <cell r="D183">
            <v>38549</v>
          </cell>
          <cell r="F183" t="str">
            <v>Biaya Transportasi &amp; Konsumsi Partai Pendukung (PNIM) Dalam Rangka Acara Deklarasi Pasangan Calon Walikota &amp; Wakil Walikota Samarinda (Drs. H. Achmad Amins, MM. &amp; H. Syaharie Ja'ang, SH. M.Si.) Periode 2005 - 2010.</v>
          </cell>
          <cell r="H183" t="str">
            <v># Dua Juta Rupiah #</v>
          </cell>
          <cell r="I183" t="str">
            <v>A. Mahmud</v>
          </cell>
          <cell r="K183">
            <v>2000000</v>
          </cell>
        </row>
        <row r="184">
          <cell r="B184">
            <v>173</v>
          </cell>
          <cell r="D184">
            <v>38549</v>
          </cell>
          <cell r="F184" t="str">
            <v>Biaya Transportasi &amp; Konsumsi Partai Pendukung (PPP) Dalam Rangka Acara Deklarasi Pasangan Calon Walikota &amp; Wakil Walikota Samarinda (Drs. H. Achmad Amins, MM. &amp; H. Syaharie Ja'ang, SH. M.Si.) Periode 2005 - 2010.</v>
          </cell>
          <cell r="H184" t="str">
            <v># Dua Juta Rupiah #</v>
          </cell>
          <cell r="I184" t="str">
            <v>H. Jawad Siradjuddin</v>
          </cell>
          <cell r="K184">
            <v>2000000</v>
          </cell>
        </row>
        <row r="185">
          <cell r="B185">
            <v>174</v>
          </cell>
          <cell r="D185">
            <v>38549</v>
          </cell>
          <cell r="F185" t="str">
            <v>Biaya Transportasi &amp; Konsumsi Partai Pendukung (PAN) Dalam Rangka Acara Deklarasi Pasangan Calon Walikota &amp; Wakil Walikota Samarinda (Drs. H. Achmad Amins, MM. &amp; H. Syaharie Ja'ang, SH. M.Si.) Periode 2005 - 2010.</v>
          </cell>
          <cell r="H185" t="str">
            <v># Dua Juta Rupiah #</v>
          </cell>
          <cell r="I185" t="str">
            <v>H. Jawad Siradjuddin</v>
          </cell>
          <cell r="K185">
            <v>2000000</v>
          </cell>
        </row>
        <row r="186">
          <cell r="B186">
            <v>175</v>
          </cell>
          <cell r="D186">
            <v>38549</v>
          </cell>
          <cell r="F186" t="str">
            <v>Biaya Transportasi &amp; Konsumsi Partai Golkar Kecamatan Sungai Kunjang Dalam Rangka Acara Deklarasi Pasangan Calon Walikota &amp; Wakil Walikota Samarinda (Drs. H. Achmad Amins, MM. &amp; H. Syaharie Ja'ang, SH. M.Si.) Periode 2005 - 2010.</v>
          </cell>
          <cell r="H186" t="str">
            <v># Tiga Juta Rupiah #</v>
          </cell>
          <cell r="I186" t="str">
            <v>Syamsudin Karim</v>
          </cell>
          <cell r="K186">
            <v>3000000</v>
          </cell>
        </row>
        <row r="187">
          <cell r="B187">
            <v>176</v>
          </cell>
          <cell r="D187">
            <v>38549</v>
          </cell>
          <cell r="F187" t="str">
            <v>Biaya Transportasi &amp; Konsumsi Partai Golkar Kecamatan Palaran Dalam Rangka Acara Deklarasi Pasangan Calon Walikota &amp; Wakil Walikota Samarinda (Drs. H. Achmad Amins, MM. &amp; H. Syaharie Ja'ang, SH. M.Si.) Periode 2005 - 2010.</v>
          </cell>
          <cell r="H187" t="str">
            <v># Tiga Juta Rupiah #</v>
          </cell>
          <cell r="I187" t="str">
            <v>Akhmad Juniadi, S.Ag.</v>
          </cell>
          <cell r="K187">
            <v>3000000</v>
          </cell>
        </row>
        <row r="188">
          <cell r="B188">
            <v>177</v>
          </cell>
          <cell r="D188">
            <v>38549</v>
          </cell>
          <cell r="F188" t="str">
            <v>Biaya Transportasi &amp; Konsumsi Partai Golkar Kecamatan Samarinda Ilir Dalam Rangka Acara Deklarasi Pasangan Calon Walikota &amp; Wakil Walikota Samarinda (Drs. H. Achmad Amins, MM. &amp; H. Syaharie Ja'ang, SH. M.Si.) Periode 2005 - 2010.</v>
          </cell>
          <cell r="H188" t="str">
            <v># Tiga Juta Rupiah #</v>
          </cell>
          <cell r="I188" t="str">
            <v>HA. Bertha Salam, SE.</v>
          </cell>
          <cell r="K188">
            <v>3000000</v>
          </cell>
        </row>
        <row r="189">
          <cell r="B189">
            <v>178</v>
          </cell>
          <cell r="D189">
            <v>38549</v>
          </cell>
          <cell r="F189" t="str">
            <v>Biaya Transportasi &amp; Konsumsi Partai Golkar Kecamatan Samarinda Utara Dalam Rangka Acara Deklarasi Pasangan Calon Walikota &amp; Wakil Walikota Samarinda (Drs. H. Achmad Amins, MM. &amp; H. Syaharie Ja'ang, SH. M.Si.) Periode 2005 - 2010.</v>
          </cell>
          <cell r="H189" t="str">
            <v># Tiga Juta Rupiah #</v>
          </cell>
          <cell r="I189" t="str">
            <v>Alif Turiadi, SE.</v>
          </cell>
          <cell r="K189">
            <v>3000000</v>
          </cell>
        </row>
        <row r="190">
          <cell r="B190">
            <v>179</v>
          </cell>
          <cell r="D190">
            <v>38549</v>
          </cell>
          <cell r="F190" t="str">
            <v>Biaya Transportasi &amp; Konsumsi Partai Golkar Kecamatan Samarinda Sebarang Dalam Rangka Acara Deklarasi Pasangan Calon Walikota &amp; Wakil Walikota Samarinda (Drs. H. Achmad Amins, MM. &amp; H. Syaharie Ja'ang, SH. M.Si.) Periode 2005 - 2010.</v>
          </cell>
          <cell r="H190" t="str">
            <v># Tiga Juta Rupiah #</v>
          </cell>
          <cell r="I190" t="str">
            <v>Jafar Abdul Gafar</v>
          </cell>
          <cell r="K190">
            <v>3000000</v>
          </cell>
        </row>
        <row r="191">
          <cell r="B191">
            <v>180</v>
          </cell>
          <cell r="D191">
            <v>38549</v>
          </cell>
          <cell r="F191" t="str">
            <v>Biaya Transportasi &amp; Konsumsi Partai Golkar Kecamatan Samarinda Ulu Dalam Rangka Acara Deklarasi Pasangan Calon Walikota &amp; Wakil Walikota Samarinda (Drs. H. Achmad Amins, MM. &amp; H. Syaharie Ja'ang, SH. M.Si.) Periode 2005 - 2010.</v>
          </cell>
          <cell r="H191" t="str">
            <v># Tiga Juta Rupiah #</v>
          </cell>
          <cell r="I191" t="str">
            <v>H. Mashari, R.</v>
          </cell>
          <cell r="K191">
            <v>3000000</v>
          </cell>
        </row>
        <row r="192">
          <cell r="B192">
            <v>181</v>
          </cell>
          <cell r="D192">
            <v>38549</v>
          </cell>
          <cell r="F192" t="str">
            <v>Biaya Transportasi &amp; Konsumsi Lintas Partai Kecamatan Samarinda Seberang Dalam Rangka Acara Deklarasi Pasangan Calon Walikota &amp; Wakil Walikota Samarinda (Drs. H. Achmad Amins, MM. &amp; H. Syaharie Ja'ang, SH. M.Si.) Periode 2005 - 2010.</v>
          </cell>
          <cell r="H192" t="str">
            <v># Lima Juta Rupiah #</v>
          </cell>
          <cell r="I192" t="str">
            <v>Budi Irawan</v>
          </cell>
          <cell r="K192">
            <v>5000000</v>
          </cell>
        </row>
        <row r="193">
          <cell r="B193">
            <v>182</v>
          </cell>
          <cell r="D193">
            <v>38549</v>
          </cell>
          <cell r="F193" t="str">
            <v>Biaya Transportasi &amp; Konsumsi Lintas Partai Kecamatan Samarinda Ulu Dalam Rangka Acara Deklarasi Pasangan Calon Walikota &amp; Wakil Walikota Samarinda (Drs. H. Achmad Amins, MM. &amp; H. Syaharie Ja'ang, SH. M.Si.) Periode 2005 - 2010.</v>
          </cell>
          <cell r="H193" t="str">
            <v># Lima Juta Rupiah #</v>
          </cell>
          <cell r="I193" t="str">
            <v>Fahruddian</v>
          </cell>
          <cell r="K193">
            <v>5000000</v>
          </cell>
        </row>
        <row r="194">
          <cell r="B194">
            <v>183</v>
          </cell>
          <cell r="D194">
            <v>38549</v>
          </cell>
          <cell r="F194" t="str">
            <v>Biaya Transportasi &amp; Konsumsi Lintas Partai Kecamatan Palaran Dalam Rangka Acara Deklarasi Pasangan Calon Walikota &amp; Wakil Walikota Samarinda (Drs. H. Achmad Amins, MM. &amp; H. Syaharie Ja'ang, SH. M.Si.) Periode 2005 - 2010.</v>
          </cell>
          <cell r="H194" t="str">
            <v># Lima Juta Rupiah #</v>
          </cell>
          <cell r="I194" t="str">
            <v>Andi Rani</v>
          </cell>
          <cell r="K194">
            <v>5000000</v>
          </cell>
        </row>
        <row r="195">
          <cell r="B195">
            <v>184</v>
          </cell>
          <cell r="D195">
            <v>38549</v>
          </cell>
          <cell r="F195" t="str">
            <v>Biaya Transportasi &amp; Konsumsi Lintas Partai Kecamatan Samarinda Utara Dalam Rangka Acara Deklarasi Pasangan Calon Walikota &amp; Wakil Walikota Samarinda (Drs. H. Achmad Amins, MM. &amp; H. Syaharie Ja'ang, SH. M.Si.) Periode 2005 - 2010.</v>
          </cell>
          <cell r="H195" t="str">
            <v># Lima Juta Rupiah #</v>
          </cell>
          <cell r="I195" t="str">
            <v>H. Achmad</v>
          </cell>
          <cell r="K195">
            <v>5000000</v>
          </cell>
        </row>
        <row r="196">
          <cell r="B196">
            <v>185</v>
          </cell>
          <cell r="D196">
            <v>38549</v>
          </cell>
          <cell r="F196" t="str">
            <v>Biaya Transportasi &amp; Konsumsi Lintas Partai Kecamatan Sungai Kunjang Dalam Rangka Acara Deklarasi Pasangan Calon Walikota &amp; Wakil Walikota Samarinda (Drs. H. Achmad Amins, MM. &amp; H. Syaharie Ja'ang, SH. M.Si.) Periode 2005 - 2010.</v>
          </cell>
          <cell r="H196" t="str">
            <v># Sepuluh Juta Rupiah #</v>
          </cell>
          <cell r="I196" t="str">
            <v>Sutiani</v>
          </cell>
          <cell r="K196">
            <v>10000000</v>
          </cell>
        </row>
        <row r="197">
          <cell r="B197">
            <v>186</v>
          </cell>
          <cell r="D197">
            <v>38549</v>
          </cell>
          <cell r="F197" t="str">
            <v>Biaya Transportasi &amp; Konsumsi Lintas Partai Kecamatan Samarinda Ilir Dalam Rangka Acara Deklarasi Pasangan Calon Walikota &amp; Wakil Walikota Samarinda (Drs. H. Achmad Amins, MM. &amp; H. Syaharie Ja'ang, SH. M.Si.) Periode 2005 - 2010.</v>
          </cell>
          <cell r="H197" t="str">
            <v># Sepuluh Juta Rupiah #</v>
          </cell>
          <cell r="I197" t="str">
            <v>H. Haris, Mt.</v>
          </cell>
          <cell r="K197">
            <v>10000000</v>
          </cell>
        </row>
        <row r="198">
          <cell r="B198">
            <v>187</v>
          </cell>
        </row>
        <row r="199">
          <cell r="B199">
            <v>188</v>
          </cell>
        </row>
        <row r="200">
          <cell r="B200">
            <v>189</v>
          </cell>
        </row>
        <row r="201">
          <cell r="B201">
            <v>190</v>
          </cell>
        </row>
        <row r="202">
          <cell r="B202">
            <v>191</v>
          </cell>
        </row>
        <row r="203">
          <cell r="B203">
            <v>192</v>
          </cell>
        </row>
        <row r="204">
          <cell r="B204">
            <v>193</v>
          </cell>
        </row>
        <row r="205">
          <cell r="B205">
            <v>194</v>
          </cell>
        </row>
        <row r="206">
          <cell r="B206">
            <v>195</v>
          </cell>
        </row>
        <row r="207">
          <cell r="B207">
            <v>196</v>
          </cell>
        </row>
        <row r="208">
          <cell r="B208">
            <v>197</v>
          </cell>
        </row>
        <row r="209">
          <cell r="B209">
            <v>198</v>
          </cell>
        </row>
        <row r="210">
          <cell r="B210">
            <v>199</v>
          </cell>
        </row>
        <row r="211">
          <cell r="B211">
            <v>200</v>
          </cell>
        </row>
        <row r="212">
          <cell r="B212">
            <v>201</v>
          </cell>
        </row>
        <row r="213">
          <cell r="B213">
            <v>202</v>
          </cell>
        </row>
        <row r="214">
          <cell r="B214">
            <v>203</v>
          </cell>
        </row>
        <row r="215">
          <cell r="B215">
            <v>204</v>
          </cell>
        </row>
        <row r="216">
          <cell r="B216">
            <v>205</v>
          </cell>
        </row>
        <row r="217">
          <cell r="B217">
            <v>206</v>
          </cell>
        </row>
        <row r="218">
          <cell r="B218">
            <v>207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refreshError="1"/>
      <sheetData sheetId="36"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MM2"/>
      <sheetName val="BASC"/>
      <sheetName val="HSPK DINAS"/>
      <sheetName val="Summary"/>
      <sheetName val="BOQ"/>
      <sheetName val="HRG ALT PU"/>
      <sheetName val="ANLS PU "/>
      <sheetName val="ALT"/>
      <sheetName val="DIVI1"/>
      <sheetName val="DIVI2"/>
      <sheetName val="DIVI3"/>
      <sheetName val="DIVI4"/>
      <sheetName val="DIVI5"/>
      <sheetName val="DIVI6"/>
      <sheetName val="DIVI7"/>
      <sheetName val="DIVI8"/>
      <sheetName val="DIVI9"/>
      <sheetName val="DIVI10"/>
      <sheetName val="AGG"/>
      <sheetName val="BUKU KAS UM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BANK807.001"/>
      <sheetName val="BB-KAS BESAR"/>
      <sheetName val="CACC"/>
      <sheetName val="ACC"/>
      <sheetName val="Sheet1"/>
      <sheetName val="BUKU BESAR"/>
      <sheetName val="BB-KAS KECIL"/>
      <sheetName val="KAS BESAR"/>
      <sheetName val="KAS KECIL"/>
      <sheetName val="BB-BANK880.001"/>
      <sheetName val="KK"/>
      <sheetName val="Bank Rinci - Kas Besar"/>
      <sheetName val="JUBANK"/>
      <sheetName val="B-BANK"/>
      <sheetName val="Sheet2"/>
      <sheetName val="BNI 807.001"/>
      <sheetName val="DANA"/>
    </sheetNames>
    <sheetDataSet>
      <sheetData sheetId="0"/>
      <sheetData sheetId="1" refreshError="1"/>
      <sheetData sheetId="2" refreshError="1"/>
      <sheetData sheetId="3">
        <row r="7">
          <cell r="B7" t="str">
            <v>1-000</v>
          </cell>
          <cell r="C7" t="str">
            <v>AKTIVA LANCAR</v>
          </cell>
          <cell r="D7" t="str">
            <v>I</v>
          </cell>
        </row>
        <row r="8">
          <cell r="B8" t="str">
            <v>1-100</v>
          </cell>
          <cell r="C8" t="str">
            <v>Kas Kecil</v>
          </cell>
          <cell r="D8" t="str">
            <v>A</v>
          </cell>
        </row>
        <row r="9">
          <cell r="B9" t="str">
            <v>1-101</v>
          </cell>
          <cell r="C9" t="str">
            <v>Kas Besar</v>
          </cell>
        </row>
        <row r="10">
          <cell r="B10" t="str">
            <v>1-200</v>
          </cell>
          <cell r="C10" t="str">
            <v>Bank</v>
          </cell>
        </row>
        <row r="11">
          <cell r="B11" t="str">
            <v>1-201</v>
          </cell>
          <cell r="C11" t="str">
            <v>BNI AC. 184.001220807.001</v>
          </cell>
          <cell r="D11" t="str">
            <v>A</v>
          </cell>
        </row>
        <row r="12">
          <cell r="B12" t="str">
            <v>1-202</v>
          </cell>
          <cell r="C12" t="str">
            <v>BNI AC. 184.001370880.001</v>
          </cell>
          <cell r="D12" t="str">
            <v>A</v>
          </cell>
        </row>
        <row r="13">
          <cell r="B13" t="str">
            <v>1-203</v>
          </cell>
          <cell r="D13" t="str">
            <v>A</v>
          </cell>
        </row>
        <row r="14">
          <cell r="B14" t="str">
            <v>1-204</v>
          </cell>
          <cell r="D14" t="str">
            <v>A</v>
          </cell>
        </row>
        <row r="15">
          <cell r="B15" t="str">
            <v>1-300</v>
          </cell>
          <cell r="C15" t="str">
            <v>Piutang Usaha</v>
          </cell>
          <cell r="D15" t="str">
            <v>I</v>
          </cell>
        </row>
        <row r="16">
          <cell r="B16" t="str">
            <v>1-301</v>
          </cell>
          <cell r="C16" t="str">
            <v>PT. Mitra Karya Lestari</v>
          </cell>
          <cell r="D16" t="str">
            <v>A</v>
          </cell>
        </row>
        <row r="17">
          <cell r="B17" t="str">
            <v>1-302</v>
          </cell>
          <cell r="C17" t="str">
            <v>PT. Basirih Industrial</v>
          </cell>
          <cell r="D17" t="str">
            <v>A</v>
          </cell>
        </row>
        <row r="18">
          <cell r="B18" t="str">
            <v>1-303</v>
          </cell>
          <cell r="C18" t="str">
            <v>PT. Sumalindo Lestari Jaya Tbk.</v>
          </cell>
          <cell r="D18" t="str">
            <v>A</v>
          </cell>
        </row>
        <row r="19">
          <cell r="B19" t="str">
            <v>1-304</v>
          </cell>
          <cell r="C19" t="str">
            <v>PT. Kayan Jaya Tanjung</v>
          </cell>
          <cell r="D19" t="str">
            <v>A</v>
          </cell>
        </row>
        <row r="20">
          <cell r="B20" t="str">
            <v>1-305</v>
          </cell>
          <cell r="C20" t="str">
            <v>PT. Wijaya Tri Utama</v>
          </cell>
          <cell r="D20" t="str">
            <v>A</v>
          </cell>
        </row>
        <row r="21">
          <cell r="B21" t="str">
            <v>1-306</v>
          </cell>
          <cell r="C21" t="str">
            <v>PT. Panca Usaha Plywood Industry</v>
          </cell>
          <cell r="D21" t="str">
            <v>A</v>
          </cell>
        </row>
        <row r="22">
          <cell r="B22" t="str">
            <v>1-307</v>
          </cell>
          <cell r="C22" t="str">
            <v>PT. Samtraco</v>
          </cell>
          <cell r="D22" t="str">
            <v>A</v>
          </cell>
        </row>
        <row r="23">
          <cell r="B23" t="str">
            <v>1-308</v>
          </cell>
          <cell r="C23" t="str">
            <v>PT. Kayan River Indah Plywood</v>
          </cell>
          <cell r="D23" t="str">
            <v>A</v>
          </cell>
        </row>
        <row r="24">
          <cell r="B24" t="str">
            <v>1-309</v>
          </cell>
          <cell r="C24" t="str">
            <v>PT. Santi Murni</v>
          </cell>
          <cell r="D24" t="str">
            <v>A</v>
          </cell>
        </row>
        <row r="25">
          <cell r="B25" t="str">
            <v>1-310</v>
          </cell>
          <cell r="D25" t="str">
            <v>A</v>
          </cell>
        </row>
        <row r="26">
          <cell r="B26" t="str">
            <v>1-400</v>
          </cell>
          <cell r="C26" t="str">
            <v>Piutang Karyawan</v>
          </cell>
          <cell r="D26" t="str">
            <v>I</v>
          </cell>
        </row>
        <row r="27">
          <cell r="B27" t="str">
            <v>1-401</v>
          </cell>
          <cell r="C27" t="str">
            <v>Piutang Karyawan - Cecep</v>
          </cell>
          <cell r="D27" t="str">
            <v>A</v>
          </cell>
        </row>
        <row r="28">
          <cell r="B28" t="str">
            <v>1-402</v>
          </cell>
          <cell r="C28" t="str">
            <v>Piutang Karyawan - Budi Irawan</v>
          </cell>
          <cell r="D28" t="str">
            <v>A</v>
          </cell>
        </row>
        <row r="29">
          <cell r="B29" t="str">
            <v>1-403</v>
          </cell>
          <cell r="C29" t="str">
            <v>Piutang Karyawan - Ade Ibrahim</v>
          </cell>
          <cell r="D29" t="str">
            <v>A</v>
          </cell>
        </row>
        <row r="30">
          <cell r="B30" t="str">
            <v>1-404</v>
          </cell>
          <cell r="D30" t="str">
            <v>A</v>
          </cell>
        </row>
        <row r="31">
          <cell r="B31" t="str">
            <v>1-405</v>
          </cell>
          <cell r="D31" t="str">
            <v>A</v>
          </cell>
        </row>
        <row r="32">
          <cell r="B32" t="str">
            <v>1-500</v>
          </cell>
          <cell r="C32" t="str">
            <v>Piutang Lain-lain</v>
          </cell>
          <cell r="D32" t="str">
            <v>I</v>
          </cell>
        </row>
        <row r="33">
          <cell r="B33" t="str">
            <v>1-501</v>
          </cell>
          <cell r="C33" t="str">
            <v>Piutang Lain-lain - Arsuni</v>
          </cell>
          <cell r="D33" t="str">
            <v>A</v>
          </cell>
        </row>
        <row r="34">
          <cell r="B34" t="str">
            <v>1-502</v>
          </cell>
          <cell r="C34" t="str">
            <v>Piutang Lain-lain - Oden</v>
          </cell>
          <cell r="D34" t="str">
            <v>A</v>
          </cell>
        </row>
        <row r="35">
          <cell r="B35" t="str">
            <v>1-503</v>
          </cell>
          <cell r="C35" t="str">
            <v>Piutang Lain-lain - PT. Dwi Dharma Kaltim</v>
          </cell>
          <cell r="D35" t="str">
            <v>A</v>
          </cell>
        </row>
        <row r="36">
          <cell r="B36" t="str">
            <v>1-504</v>
          </cell>
          <cell r="C36" t="str">
            <v>Piutang Lain-lain - PT. Mitra Karya Lestari</v>
          </cell>
          <cell r="D36" t="str">
            <v>A</v>
          </cell>
        </row>
        <row r="37">
          <cell r="B37" t="str">
            <v>1-505</v>
          </cell>
          <cell r="C37" t="str">
            <v>Piutang Lain-lain - PT. Wana Agung Asa Utama</v>
          </cell>
          <cell r="D37" t="str">
            <v>A</v>
          </cell>
        </row>
        <row r="38">
          <cell r="B38" t="str">
            <v>1-506</v>
          </cell>
          <cell r="C38" t="str">
            <v>Piutang Lain-lain - Syaid Muchtar Al Idrus</v>
          </cell>
          <cell r="D38" t="str">
            <v>A</v>
          </cell>
        </row>
        <row r="39">
          <cell r="B39" t="str">
            <v>1-507</v>
          </cell>
          <cell r="C39" t="str">
            <v>Piutang Lain-lain - PT. Nelly Dwi Putri</v>
          </cell>
          <cell r="D39" t="str">
            <v>A</v>
          </cell>
        </row>
        <row r="40">
          <cell r="B40" t="str">
            <v>1-508</v>
          </cell>
          <cell r="C40" t="str">
            <v>Piutang Lain-lain - CV. Daya Karya Mandiri</v>
          </cell>
          <cell r="D40" t="str">
            <v>A</v>
          </cell>
        </row>
        <row r="41">
          <cell r="B41" t="str">
            <v>1-509</v>
          </cell>
          <cell r="C41" t="str">
            <v>Piutang Lain-lain - Masyarakat Desa Tukul</v>
          </cell>
          <cell r="D41" t="str">
            <v>A</v>
          </cell>
        </row>
        <row r="42">
          <cell r="B42" t="str">
            <v>1-510</v>
          </cell>
          <cell r="C42" t="str">
            <v>Piutang Lain-lain - Syifrin</v>
          </cell>
          <cell r="D42" t="str">
            <v>A</v>
          </cell>
        </row>
        <row r="43">
          <cell r="B43" t="str">
            <v>1-511</v>
          </cell>
          <cell r="C43" t="str">
            <v>Piutang Lain-lain - Koperasi Alan Sayaaq</v>
          </cell>
          <cell r="D43" t="str">
            <v>A</v>
          </cell>
        </row>
        <row r="44">
          <cell r="B44" t="str">
            <v>1-512</v>
          </cell>
          <cell r="C44" t="str">
            <v>Piutang Lain-lain - Zainuddin</v>
          </cell>
          <cell r="D44" t="str">
            <v>A</v>
          </cell>
        </row>
        <row r="45">
          <cell r="B45" t="str">
            <v>1-513</v>
          </cell>
          <cell r="C45" t="str">
            <v>Piutang Lain-lain - Kapotren Darusalam</v>
          </cell>
          <cell r="D45" t="str">
            <v>A</v>
          </cell>
        </row>
        <row r="46">
          <cell r="B46" t="str">
            <v>1-514</v>
          </cell>
          <cell r="C46" t="str">
            <v>Piutang Lain-lain - Vias</v>
          </cell>
          <cell r="D46" t="str">
            <v>A</v>
          </cell>
        </row>
        <row r="47">
          <cell r="B47" t="str">
            <v>1-515</v>
          </cell>
          <cell r="C47" t="str">
            <v>Piutang Lain-lain - CV. Bumi Putra Mahakam</v>
          </cell>
        </row>
        <row r="48">
          <cell r="B48" t="str">
            <v>1-516</v>
          </cell>
          <cell r="C48" t="str">
            <v>Piutang Lain-lain - Koperasi Hikin Losoh</v>
          </cell>
        </row>
        <row r="49">
          <cell r="B49" t="str">
            <v>1-550</v>
          </cell>
          <cell r="C49" t="str">
            <v>Uang Muka Pajak</v>
          </cell>
        </row>
        <row r="50">
          <cell r="B50" t="str">
            <v>1-551</v>
          </cell>
          <cell r="C50" t="str">
            <v>PPN Keluaran</v>
          </cell>
        </row>
        <row r="51">
          <cell r="B51" t="str">
            <v>1-552</v>
          </cell>
        </row>
        <row r="52">
          <cell r="B52" t="str">
            <v>1-553</v>
          </cell>
        </row>
        <row r="53">
          <cell r="B53" t="str">
            <v>1-554</v>
          </cell>
        </row>
        <row r="54">
          <cell r="B54" t="str">
            <v>1-600</v>
          </cell>
          <cell r="C54" t="str">
            <v>Uang Muka</v>
          </cell>
          <cell r="D54" t="str">
            <v>I</v>
          </cell>
        </row>
        <row r="55">
          <cell r="B55" t="str">
            <v>1-601</v>
          </cell>
          <cell r="C55" t="str">
            <v>Sewa Dibayar Dimuka</v>
          </cell>
          <cell r="D55" t="str">
            <v>A</v>
          </cell>
        </row>
        <row r="56">
          <cell r="B56" t="str">
            <v>1-602</v>
          </cell>
          <cell r="C56" t="str">
            <v>Uang Muka Pembelian Kayu</v>
          </cell>
          <cell r="D56" t="str">
            <v>A</v>
          </cell>
        </row>
        <row r="57">
          <cell r="B57" t="str">
            <v>1-603</v>
          </cell>
          <cell r="C57" t="str">
            <v>Uang Muka PPh Pasal 22</v>
          </cell>
        </row>
        <row r="58">
          <cell r="B58" t="str">
            <v>1-604</v>
          </cell>
          <cell r="C58" t="str">
            <v>Uang Muka Fee Kontraktor PT. Kayan Jaya Tanjung</v>
          </cell>
        </row>
        <row r="59">
          <cell r="B59" t="str">
            <v>1-700</v>
          </cell>
          <cell r="C59" t="str">
            <v>Piutang Pajak</v>
          </cell>
          <cell r="D59" t="str">
            <v>I</v>
          </cell>
        </row>
        <row r="60">
          <cell r="B60" t="str">
            <v>1-701</v>
          </cell>
          <cell r="C60" t="str">
            <v>PPN</v>
          </cell>
          <cell r="D60" t="str">
            <v>A</v>
          </cell>
        </row>
        <row r="61">
          <cell r="B61" t="str">
            <v>1-702</v>
          </cell>
          <cell r="C61" t="str">
            <v>DR &amp; PSDH</v>
          </cell>
          <cell r="D61" t="str">
            <v>A</v>
          </cell>
        </row>
        <row r="62">
          <cell r="B62" t="str">
            <v>2-000</v>
          </cell>
          <cell r="C62" t="str">
            <v>AKTIVA TETAP</v>
          </cell>
          <cell r="D62" t="str">
            <v>I</v>
          </cell>
        </row>
        <row r="63">
          <cell r="B63" t="str">
            <v>2-100</v>
          </cell>
          <cell r="C63" t="str">
            <v>Kendaraan</v>
          </cell>
          <cell r="D63" t="str">
            <v>A</v>
          </cell>
        </row>
        <row r="64">
          <cell r="B64" t="str">
            <v>2-200</v>
          </cell>
          <cell r="C64" t="str">
            <v>Inventaris Kantor</v>
          </cell>
          <cell r="D64" t="str">
            <v>A</v>
          </cell>
        </row>
        <row r="65">
          <cell r="B65" t="str">
            <v>2-300</v>
          </cell>
          <cell r="C65" t="str">
            <v>Akumulasi Penyusutan Kendaraan</v>
          </cell>
          <cell r="D65" t="str">
            <v>A</v>
          </cell>
        </row>
        <row r="66">
          <cell r="B66" t="str">
            <v>2-400</v>
          </cell>
          <cell r="C66" t="str">
            <v>Akumulasi Penyusutan Inventaris Kantor</v>
          </cell>
          <cell r="D66" t="str">
            <v>A</v>
          </cell>
        </row>
        <row r="67">
          <cell r="B67" t="str">
            <v>2-800</v>
          </cell>
          <cell r="C67" t="str">
            <v>AKTIVA LAIN-LAIN</v>
          </cell>
          <cell r="D67" t="str">
            <v>I</v>
          </cell>
        </row>
        <row r="68">
          <cell r="B68" t="str">
            <v>2-801</v>
          </cell>
          <cell r="C68" t="str">
            <v>Biaya Pra Operasi</v>
          </cell>
          <cell r="D68" t="str">
            <v>A</v>
          </cell>
        </row>
        <row r="69">
          <cell r="B69" t="str">
            <v>2-802</v>
          </cell>
          <cell r="C69" t="str">
            <v>Bangunan Dalam Penyelesaian</v>
          </cell>
          <cell r="D69" t="str">
            <v>A</v>
          </cell>
        </row>
        <row r="70">
          <cell r="B70" t="str">
            <v>2-900</v>
          </cell>
          <cell r="C70" t="str">
            <v>Akumulasi Amortisasi Aktiva Lain-lain</v>
          </cell>
          <cell r="D70" t="str">
            <v>A</v>
          </cell>
        </row>
        <row r="71">
          <cell r="B71" t="str">
            <v>3-000</v>
          </cell>
          <cell r="C71" t="str">
            <v>HUTANG LANCAR</v>
          </cell>
          <cell r="D71" t="str">
            <v>I</v>
          </cell>
        </row>
        <row r="72">
          <cell r="B72" t="str">
            <v>3-100</v>
          </cell>
          <cell r="C72" t="str">
            <v>Hutang Usaha</v>
          </cell>
          <cell r="D72" t="str">
            <v>I</v>
          </cell>
        </row>
        <row r="73">
          <cell r="B73" t="str">
            <v>3-100.01</v>
          </cell>
          <cell r="C73" t="str">
            <v>Syaid Muchtar Al Idrus</v>
          </cell>
          <cell r="D73" t="str">
            <v>A</v>
          </cell>
        </row>
        <row r="74">
          <cell r="B74" t="str">
            <v>3-101</v>
          </cell>
          <cell r="C74" t="str">
            <v>Hutang Usaha - Himawan</v>
          </cell>
          <cell r="D74" t="str">
            <v>A</v>
          </cell>
        </row>
        <row r="75">
          <cell r="B75" t="str">
            <v>3-102</v>
          </cell>
          <cell r="C75" t="str">
            <v>Himawan Via Nota</v>
          </cell>
          <cell r="D75" t="str">
            <v>A</v>
          </cell>
        </row>
        <row r="76">
          <cell r="B76" t="str">
            <v>3-103</v>
          </cell>
          <cell r="C76" t="str">
            <v>PT. Sumber Bahagia</v>
          </cell>
          <cell r="D76" t="str">
            <v>A</v>
          </cell>
        </row>
        <row r="77">
          <cell r="B77" t="str">
            <v>3-104</v>
          </cell>
          <cell r="C77" t="str">
            <v>Hutang Usaha - Suta Wijaya</v>
          </cell>
          <cell r="D77" t="str">
            <v>A</v>
          </cell>
        </row>
        <row r="78">
          <cell r="B78" t="str">
            <v>3-105</v>
          </cell>
          <cell r="C78" t="str">
            <v>PT. Cynthia Kaltim Mas</v>
          </cell>
          <cell r="D78" t="str">
            <v>A</v>
          </cell>
        </row>
        <row r="79">
          <cell r="B79" t="str">
            <v>3-200</v>
          </cell>
          <cell r="C79" t="str">
            <v>Hutang Biaya</v>
          </cell>
          <cell r="D79" t="str">
            <v>I</v>
          </cell>
        </row>
        <row r="80">
          <cell r="B80" t="str">
            <v>3-201</v>
          </cell>
          <cell r="C80" t="str">
            <v>Biaya Gaji Belum Dibayar</v>
          </cell>
          <cell r="D80" t="str">
            <v>A</v>
          </cell>
        </row>
        <row r="81">
          <cell r="B81" t="str">
            <v>3-300</v>
          </cell>
          <cell r="C81" t="str">
            <v>Hutang Pajak</v>
          </cell>
          <cell r="D81" t="str">
            <v>I</v>
          </cell>
        </row>
        <row r="82">
          <cell r="B82" t="str">
            <v>3-301</v>
          </cell>
          <cell r="C82" t="str">
            <v>PPN Keluaran</v>
          </cell>
          <cell r="D82" t="str">
            <v>A</v>
          </cell>
        </row>
        <row r="83">
          <cell r="B83" t="str">
            <v>3-302</v>
          </cell>
          <cell r="C83" t="str">
            <v>PPn Masukan</v>
          </cell>
          <cell r="D83" t="str">
            <v>A</v>
          </cell>
        </row>
        <row r="84">
          <cell r="B84" t="str">
            <v>3-303</v>
          </cell>
          <cell r="C84" t="str">
            <v>DR &amp; PSDH</v>
          </cell>
          <cell r="D84" t="str">
            <v>A</v>
          </cell>
        </row>
        <row r="85">
          <cell r="B85" t="str">
            <v>3-304</v>
          </cell>
          <cell r="C85" t="str">
            <v>PPh Pasal 21</v>
          </cell>
          <cell r="D85" t="str">
            <v>A</v>
          </cell>
        </row>
        <row r="86">
          <cell r="B86" t="str">
            <v>3-400</v>
          </cell>
          <cell r="C86" t="str">
            <v>Hutang Bank</v>
          </cell>
          <cell r="D86" t="str">
            <v>I</v>
          </cell>
        </row>
        <row r="87">
          <cell r="B87" t="str">
            <v>3-500</v>
          </cell>
          <cell r="C87" t="str">
            <v>Hutang Lain-lain</v>
          </cell>
          <cell r="D87" t="str">
            <v>I</v>
          </cell>
        </row>
        <row r="88">
          <cell r="B88" t="str">
            <v>3-501</v>
          </cell>
          <cell r="C88" t="str">
            <v>Hutang Lain-lain - Mulyo Soetomo</v>
          </cell>
          <cell r="D88" t="str">
            <v>A</v>
          </cell>
        </row>
        <row r="89">
          <cell r="B89" t="str">
            <v>3-502</v>
          </cell>
          <cell r="C89" t="str">
            <v>Hutang Lain-lain - Amir Sunarko</v>
          </cell>
          <cell r="D89" t="str">
            <v>A</v>
          </cell>
        </row>
        <row r="90">
          <cell r="B90" t="str">
            <v>3-503</v>
          </cell>
          <cell r="C90" t="str">
            <v>Hutang Lain-lain - Royo Soetomo</v>
          </cell>
          <cell r="D90" t="str">
            <v>A</v>
          </cell>
        </row>
        <row r="91">
          <cell r="B91" t="str">
            <v>3-600</v>
          </cell>
          <cell r="C91" t="str">
            <v>Hutang Pendapatan</v>
          </cell>
          <cell r="D91" t="str">
            <v>I</v>
          </cell>
        </row>
        <row r="92">
          <cell r="B92" t="str">
            <v>3-601</v>
          </cell>
          <cell r="C92" t="str">
            <v>PT. Kayan Jaya Tanjung</v>
          </cell>
          <cell r="D92" t="str">
            <v>A</v>
          </cell>
        </row>
        <row r="93">
          <cell r="B93" t="str">
            <v>3-602</v>
          </cell>
          <cell r="D93" t="str">
            <v>A</v>
          </cell>
        </row>
        <row r="94">
          <cell r="B94" t="str">
            <v>4-000</v>
          </cell>
          <cell r="C94" t="str">
            <v>HUTANG JANGKA PANJANG</v>
          </cell>
          <cell r="D94" t="str">
            <v>I</v>
          </cell>
        </row>
        <row r="95">
          <cell r="B95" t="str">
            <v>5-000</v>
          </cell>
          <cell r="C95" t="str">
            <v>EQUITAS</v>
          </cell>
          <cell r="D95" t="str">
            <v>I</v>
          </cell>
        </row>
        <row r="96">
          <cell r="B96" t="str">
            <v>5-001</v>
          </cell>
          <cell r="C96" t="str">
            <v>Modal Disetor</v>
          </cell>
          <cell r="D96" t="str">
            <v>A</v>
          </cell>
        </row>
        <row r="97">
          <cell r="B97" t="str">
            <v>5-001.01</v>
          </cell>
          <cell r="C97" t="str">
            <v>Sienny Murniawati</v>
          </cell>
          <cell r="D97" t="str">
            <v>A</v>
          </cell>
        </row>
        <row r="98">
          <cell r="B98" t="str">
            <v>5-001.02</v>
          </cell>
          <cell r="C98" t="str">
            <v>Mulyo Setomo</v>
          </cell>
          <cell r="D98" t="str">
            <v>A</v>
          </cell>
        </row>
        <row r="99">
          <cell r="B99" t="str">
            <v>5-002</v>
          </cell>
          <cell r="C99" t="str">
            <v>Laba Ditahan</v>
          </cell>
          <cell r="D99" t="str">
            <v>A</v>
          </cell>
        </row>
        <row r="100">
          <cell r="B100" t="str">
            <v>5-003</v>
          </cell>
          <cell r="C100" t="str">
            <v>Laba Tahun Berjalan</v>
          </cell>
          <cell r="D100" t="str">
            <v>A</v>
          </cell>
        </row>
        <row r="101">
          <cell r="B101" t="str">
            <v>6-000</v>
          </cell>
          <cell r="C101" t="str">
            <v>Penjualan</v>
          </cell>
          <cell r="D101" t="str">
            <v>I</v>
          </cell>
        </row>
        <row r="102">
          <cell r="B102" t="str">
            <v>6-001</v>
          </cell>
          <cell r="C102" t="str">
            <v>PT. Mitra Karya Lestari</v>
          </cell>
          <cell r="D102" t="str">
            <v>A</v>
          </cell>
        </row>
        <row r="103">
          <cell r="B103" t="str">
            <v>6-002</v>
          </cell>
          <cell r="C103" t="str">
            <v>PT. Basirih Industrial</v>
          </cell>
          <cell r="D103" t="str">
            <v>A</v>
          </cell>
        </row>
        <row r="104">
          <cell r="B104" t="str">
            <v>6-003</v>
          </cell>
          <cell r="C104" t="str">
            <v>PT. Sumalindo Lestari Jaya Tbk.</v>
          </cell>
          <cell r="D104" t="str">
            <v>A</v>
          </cell>
        </row>
        <row r="105">
          <cell r="B105" t="str">
            <v>6-004</v>
          </cell>
          <cell r="C105" t="str">
            <v>PT. Kayan Jaya Tanjung</v>
          </cell>
          <cell r="D105" t="str">
            <v>A</v>
          </cell>
        </row>
        <row r="106">
          <cell r="B106" t="str">
            <v>6-005</v>
          </cell>
          <cell r="C106" t="str">
            <v>PT. Wijaya Tri Utama</v>
          </cell>
          <cell r="D106" t="str">
            <v>A</v>
          </cell>
        </row>
        <row r="107">
          <cell r="B107" t="str">
            <v>6-006</v>
          </cell>
          <cell r="C107" t="str">
            <v>PT. Panca Usaha Plywood Industry</v>
          </cell>
          <cell r="D107" t="str">
            <v>A</v>
          </cell>
        </row>
        <row r="108">
          <cell r="B108" t="str">
            <v>6-007</v>
          </cell>
          <cell r="C108" t="str">
            <v>PT. Samtraco</v>
          </cell>
          <cell r="D108" t="str">
            <v>A</v>
          </cell>
        </row>
        <row r="109">
          <cell r="B109" t="str">
            <v>6-008</v>
          </cell>
          <cell r="C109" t="str">
            <v>PT. Kayan River Indah Plywood</v>
          </cell>
          <cell r="D109" t="str">
            <v>A</v>
          </cell>
        </row>
        <row r="110">
          <cell r="B110" t="str">
            <v>6-009</v>
          </cell>
          <cell r="C110" t="str">
            <v>PT. Santi Murni</v>
          </cell>
          <cell r="D110" t="str">
            <v>A</v>
          </cell>
        </row>
        <row r="111">
          <cell r="B111" t="str">
            <v>7-000</v>
          </cell>
          <cell r="C111" t="str">
            <v>Harga Pokok Penjualan</v>
          </cell>
          <cell r="D111" t="str">
            <v>I</v>
          </cell>
        </row>
        <row r="112">
          <cell r="B112" t="str">
            <v>7-001</v>
          </cell>
          <cell r="C112" t="str">
            <v>Pembelian Logs</v>
          </cell>
          <cell r="D112" t="str">
            <v>A</v>
          </cell>
        </row>
        <row r="113">
          <cell r="B113" t="str">
            <v>7-002</v>
          </cell>
          <cell r="C113" t="str">
            <v>Fee Masyarakat</v>
          </cell>
          <cell r="D113" t="str">
            <v>A</v>
          </cell>
        </row>
        <row r="114">
          <cell r="B114" t="str">
            <v>7-003</v>
          </cell>
          <cell r="C114" t="str">
            <v>Fee Muspika</v>
          </cell>
          <cell r="D114" t="str">
            <v>A</v>
          </cell>
        </row>
        <row r="115">
          <cell r="B115" t="str">
            <v>7-004</v>
          </cell>
          <cell r="C115" t="str">
            <v>Fee Kayu IUPHHK</v>
          </cell>
          <cell r="D115" t="str">
            <v>A</v>
          </cell>
        </row>
        <row r="116">
          <cell r="B116" t="str">
            <v>7-005</v>
          </cell>
          <cell r="C116" t="str">
            <v>IPHHK</v>
          </cell>
          <cell r="D116" t="str">
            <v>A</v>
          </cell>
        </row>
        <row r="117">
          <cell r="B117" t="str">
            <v>7-006</v>
          </cell>
          <cell r="D117" t="str">
            <v>A</v>
          </cell>
        </row>
        <row r="118">
          <cell r="B118" t="str">
            <v>7-007</v>
          </cell>
          <cell r="D118" t="str">
            <v>A</v>
          </cell>
        </row>
        <row r="119">
          <cell r="B119" t="str">
            <v>7-008</v>
          </cell>
          <cell r="D119" t="str">
            <v>A</v>
          </cell>
        </row>
        <row r="120">
          <cell r="B120" t="str">
            <v>7-009</v>
          </cell>
          <cell r="D120" t="str">
            <v>A</v>
          </cell>
        </row>
        <row r="121">
          <cell r="B121" t="str">
            <v>7-010</v>
          </cell>
          <cell r="D121" t="str">
            <v>A</v>
          </cell>
        </row>
        <row r="122">
          <cell r="B122" t="str">
            <v>7-011</v>
          </cell>
          <cell r="D122" t="str">
            <v>A</v>
          </cell>
        </row>
        <row r="123">
          <cell r="B123" t="str">
            <v>7-012</v>
          </cell>
          <cell r="D123" t="str">
            <v>A</v>
          </cell>
        </row>
        <row r="124">
          <cell r="B124" t="str">
            <v>7-013</v>
          </cell>
          <cell r="C124" t="str">
            <v>DR &amp; PSDH</v>
          </cell>
          <cell r="D124" t="str">
            <v>A</v>
          </cell>
        </row>
        <row r="125">
          <cell r="B125" t="str">
            <v>7-014</v>
          </cell>
          <cell r="D125" t="str">
            <v>A</v>
          </cell>
        </row>
        <row r="126">
          <cell r="B126" t="str">
            <v>7-500</v>
          </cell>
          <cell r="C126" t="str">
            <v>Biaya Operasional</v>
          </cell>
          <cell r="D126" t="str">
            <v>I</v>
          </cell>
        </row>
        <row r="127">
          <cell r="B127" t="str">
            <v>7-501</v>
          </cell>
          <cell r="C127" t="str">
            <v xml:space="preserve">Biaya Perakitan </v>
          </cell>
          <cell r="D127" t="str">
            <v>A</v>
          </cell>
        </row>
        <row r="128">
          <cell r="B128" t="str">
            <v>7-502</v>
          </cell>
          <cell r="C128" t="str">
            <v>Biaya TPTI</v>
          </cell>
          <cell r="D128" t="str">
            <v>A</v>
          </cell>
        </row>
        <row r="129">
          <cell r="B129" t="str">
            <v>7-503</v>
          </cell>
          <cell r="C129" t="str">
            <v>Biaya Premi Karyawan</v>
          </cell>
          <cell r="D129" t="str">
            <v>A</v>
          </cell>
        </row>
        <row r="130">
          <cell r="B130" t="str">
            <v>7-504</v>
          </cell>
          <cell r="C130" t="str">
            <v>Biaya Survey</v>
          </cell>
          <cell r="D130" t="str">
            <v>A</v>
          </cell>
        </row>
        <row r="131">
          <cell r="B131" t="str">
            <v>7-505</v>
          </cell>
          <cell r="C131" t="str">
            <v>Biaya Operasional Lapangan</v>
          </cell>
          <cell r="D131" t="str">
            <v>A</v>
          </cell>
        </row>
        <row r="132">
          <cell r="B132" t="str">
            <v>7-506</v>
          </cell>
          <cell r="C132" t="str">
            <v>Biaya Transportasi</v>
          </cell>
          <cell r="D132" t="str">
            <v>A</v>
          </cell>
        </row>
        <row r="133">
          <cell r="B133" t="str">
            <v>7-507</v>
          </cell>
          <cell r="C133" t="str">
            <v>Biaya  Logpond</v>
          </cell>
          <cell r="D133" t="str">
            <v>A</v>
          </cell>
        </row>
        <row r="134">
          <cell r="B134" t="str">
            <v>7-508</v>
          </cell>
          <cell r="C134" t="str">
            <v>Biaya Pemuatan</v>
          </cell>
          <cell r="D134" t="str">
            <v>A</v>
          </cell>
        </row>
        <row r="135">
          <cell r="B135" t="str">
            <v>7-509</v>
          </cell>
          <cell r="C135" t="str">
            <v>Biaya Pengurusan Ijin</v>
          </cell>
          <cell r="D135" t="str">
            <v>A</v>
          </cell>
        </row>
        <row r="136">
          <cell r="B136" t="str">
            <v>7-510</v>
          </cell>
          <cell r="C136" t="str">
            <v>Biaya Akomodasi &amp; Perjalanan Dinas</v>
          </cell>
          <cell r="D136" t="str">
            <v>A</v>
          </cell>
        </row>
        <row r="137">
          <cell r="B137" t="str">
            <v>7-511</v>
          </cell>
          <cell r="C137" t="str">
            <v>Biaya Sewa Rumah &amp; Mess</v>
          </cell>
          <cell r="D137" t="str">
            <v>A</v>
          </cell>
        </row>
        <row r="138">
          <cell r="B138" t="str">
            <v>7-512</v>
          </cell>
          <cell r="C138" t="str">
            <v>Biaya Entertaiment &amp; Taktis</v>
          </cell>
          <cell r="D138" t="str">
            <v>A</v>
          </cell>
        </row>
        <row r="139">
          <cell r="B139" t="str">
            <v>7-513</v>
          </cell>
          <cell r="C139" t="str">
            <v>Biaya Fee</v>
          </cell>
          <cell r="D139" t="str">
            <v>A</v>
          </cell>
        </row>
        <row r="140">
          <cell r="B140" t="str">
            <v>7-514</v>
          </cell>
          <cell r="C140" t="str">
            <v>Biaya Keamanan</v>
          </cell>
          <cell r="D140" t="str">
            <v>A</v>
          </cell>
        </row>
        <row r="141">
          <cell r="B141" t="str">
            <v>7-515</v>
          </cell>
          <cell r="C141" t="str">
            <v>Biaya Freight</v>
          </cell>
          <cell r="D141" t="str">
            <v>A</v>
          </cell>
        </row>
        <row r="142">
          <cell r="B142" t="str">
            <v>7-516</v>
          </cell>
          <cell r="C142" t="str">
            <v>Biaya Estafet</v>
          </cell>
          <cell r="D142" t="str">
            <v>A</v>
          </cell>
        </row>
        <row r="143">
          <cell r="B143" t="str">
            <v>7-517</v>
          </cell>
          <cell r="C143" t="str">
            <v>Biaya Sewa Kapal, Ponton, Crane &amp; Speed</v>
          </cell>
          <cell r="D143" t="str">
            <v>A</v>
          </cell>
        </row>
        <row r="144">
          <cell r="B144" t="str">
            <v>7-518</v>
          </cell>
          <cell r="C144" t="str">
            <v>Biaya Tambat</v>
          </cell>
          <cell r="D144" t="str">
            <v>A</v>
          </cell>
        </row>
        <row r="145">
          <cell r="B145" t="str">
            <v>7-519</v>
          </cell>
          <cell r="C145" t="str">
            <v>Biaya Clearance Out</v>
          </cell>
          <cell r="D145" t="str">
            <v>A</v>
          </cell>
        </row>
        <row r="146">
          <cell r="B146" t="str">
            <v>7-520</v>
          </cell>
          <cell r="C146" t="str">
            <v>Biaya Pandu</v>
          </cell>
          <cell r="D146" t="str">
            <v>A</v>
          </cell>
        </row>
        <row r="147">
          <cell r="B147" t="str">
            <v>7-521</v>
          </cell>
          <cell r="C147" t="str">
            <v>Biaya Pos-pos</v>
          </cell>
          <cell r="D147" t="str">
            <v>A</v>
          </cell>
        </row>
        <row r="148">
          <cell r="B148" t="str">
            <v>7-522</v>
          </cell>
          <cell r="C148" t="str">
            <v>Biaya Demurage</v>
          </cell>
          <cell r="D148" t="str">
            <v>A</v>
          </cell>
        </row>
        <row r="149">
          <cell r="B149" t="str">
            <v>7-523</v>
          </cell>
          <cell r="C149" t="str">
            <v>Biaya KP 3</v>
          </cell>
          <cell r="D149" t="str">
            <v>A</v>
          </cell>
        </row>
        <row r="150">
          <cell r="B150" t="str">
            <v>7-524</v>
          </cell>
          <cell r="C150" t="str">
            <v>Biaya Grader</v>
          </cell>
          <cell r="D150" t="str">
            <v>A</v>
          </cell>
        </row>
        <row r="151">
          <cell r="B151" t="str">
            <v>7-525</v>
          </cell>
          <cell r="D151" t="str">
            <v>A</v>
          </cell>
        </row>
        <row r="152">
          <cell r="B152" t="str">
            <v>8-000</v>
          </cell>
          <cell r="C152" t="str">
            <v>BIAYA USAHA</v>
          </cell>
          <cell r="D152" t="str">
            <v>I</v>
          </cell>
        </row>
        <row r="153">
          <cell r="B153" t="str">
            <v>8-100</v>
          </cell>
          <cell r="C153" t="str">
            <v>Biaya Karyawan</v>
          </cell>
          <cell r="D153" t="str">
            <v>I</v>
          </cell>
        </row>
        <row r="154">
          <cell r="B154" t="str">
            <v>8-101</v>
          </cell>
          <cell r="C154" t="str">
            <v>Biaya Gaji Karyawan</v>
          </cell>
          <cell r="D154" t="str">
            <v>A</v>
          </cell>
        </row>
        <row r="155">
          <cell r="B155" t="str">
            <v>8-102</v>
          </cell>
          <cell r="C155" t="str">
            <v>Biaya Gaji Direksi</v>
          </cell>
          <cell r="D155" t="str">
            <v>A</v>
          </cell>
        </row>
        <row r="156">
          <cell r="B156" t="str">
            <v>8-103</v>
          </cell>
          <cell r="C156" t="str">
            <v>Tunjangan Hari Raya</v>
          </cell>
          <cell r="D156" t="str">
            <v>A</v>
          </cell>
        </row>
        <row r="157">
          <cell r="B157" t="str">
            <v>8-104</v>
          </cell>
          <cell r="D157" t="str">
            <v>A</v>
          </cell>
        </row>
        <row r="158">
          <cell r="B158" t="str">
            <v>8-105</v>
          </cell>
          <cell r="D158" t="str">
            <v>A</v>
          </cell>
        </row>
        <row r="159">
          <cell r="B159" t="str">
            <v>8-106</v>
          </cell>
          <cell r="D159" t="str">
            <v>A</v>
          </cell>
        </row>
        <row r="160">
          <cell r="B160" t="str">
            <v>8-107</v>
          </cell>
          <cell r="D160" t="str">
            <v>A</v>
          </cell>
        </row>
        <row r="161">
          <cell r="B161" t="str">
            <v>8-108</v>
          </cell>
          <cell r="D161" t="str">
            <v>A</v>
          </cell>
        </row>
        <row r="162">
          <cell r="B162" t="str">
            <v>8-109</v>
          </cell>
          <cell r="D162" t="str">
            <v>A</v>
          </cell>
        </row>
        <row r="163">
          <cell r="B163" t="str">
            <v>8-110</v>
          </cell>
          <cell r="D163" t="str">
            <v>A</v>
          </cell>
        </row>
        <row r="164">
          <cell r="B164" t="str">
            <v>8-200</v>
          </cell>
          <cell r="C164" t="str">
            <v>Biaya Administrasi &amp; Umum</v>
          </cell>
          <cell r="D164" t="str">
            <v>I</v>
          </cell>
        </row>
        <row r="165">
          <cell r="B165" t="str">
            <v>8-201</v>
          </cell>
          <cell r="C165" t="str">
            <v>Biaya Foto Copy, Jilit &amp; Cetak</v>
          </cell>
          <cell r="D165" t="str">
            <v>A</v>
          </cell>
        </row>
        <row r="166">
          <cell r="B166" t="str">
            <v>8-202</v>
          </cell>
          <cell r="C166" t="str">
            <v>Biaya Faximile &amp; Print Out Telephone</v>
          </cell>
          <cell r="D166" t="str">
            <v>A</v>
          </cell>
        </row>
        <row r="167">
          <cell r="B167" t="str">
            <v>8-203</v>
          </cell>
          <cell r="C167" t="str">
            <v>Biaya Listrik</v>
          </cell>
          <cell r="D167" t="str">
            <v>A</v>
          </cell>
        </row>
        <row r="168">
          <cell r="B168" t="str">
            <v>8-204</v>
          </cell>
          <cell r="C168" t="str">
            <v>Biaya Ijin Kendaraan</v>
          </cell>
          <cell r="D168" t="str">
            <v>A</v>
          </cell>
        </row>
        <row r="169">
          <cell r="B169" t="str">
            <v>8-205</v>
          </cell>
          <cell r="C169" t="str">
            <v>Biaya Keperluan Kantor</v>
          </cell>
          <cell r="D169" t="str">
            <v>A</v>
          </cell>
        </row>
        <row r="170">
          <cell r="B170" t="str">
            <v>8-206</v>
          </cell>
          <cell r="C170" t="str">
            <v>Biaya Pakaian Seragam</v>
          </cell>
          <cell r="D170" t="str">
            <v>A</v>
          </cell>
        </row>
        <row r="171">
          <cell r="B171" t="str">
            <v>8-207</v>
          </cell>
          <cell r="C171" t="str">
            <v>Biaya Iuran</v>
          </cell>
          <cell r="D171" t="str">
            <v>A</v>
          </cell>
        </row>
        <row r="172">
          <cell r="B172" t="str">
            <v>8-208</v>
          </cell>
          <cell r="C172" t="str">
            <v>Biaya Alat Tulis Kantor</v>
          </cell>
          <cell r="D172" t="str">
            <v>A</v>
          </cell>
        </row>
        <row r="173">
          <cell r="B173" t="str">
            <v>8-209</v>
          </cell>
          <cell r="C173" t="str">
            <v>Biaya Konsumsi Kantor</v>
          </cell>
          <cell r="D173" t="str">
            <v>A</v>
          </cell>
        </row>
        <row r="174">
          <cell r="B174" t="str">
            <v>8-210</v>
          </cell>
          <cell r="C174" t="str">
            <v>Biaya Pemeliharaan Inventaris Kantor</v>
          </cell>
          <cell r="D174" t="str">
            <v>A</v>
          </cell>
        </row>
        <row r="175">
          <cell r="B175" t="str">
            <v>8-211</v>
          </cell>
          <cell r="C175" t="str">
            <v>Biaya Asuransi</v>
          </cell>
          <cell r="D175" t="str">
            <v>A</v>
          </cell>
        </row>
        <row r="176">
          <cell r="B176" t="str">
            <v>8-212</v>
          </cell>
          <cell r="C176" t="str">
            <v>Biaya Kirim</v>
          </cell>
          <cell r="D176" t="str">
            <v>A</v>
          </cell>
        </row>
        <row r="177">
          <cell r="B177" t="str">
            <v>8-213</v>
          </cell>
          <cell r="C177" t="str">
            <v>Biaya BBM</v>
          </cell>
          <cell r="D177" t="str">
            <v>A</v>
          </cell>
        </row>
        <row r="178">
          <cell r="B178" t="str">
            <v>8-214</v>
          </cell>
          <cell r="C178" t="str">
            <v xml:space="preserve">Biaya Rekening Telephone, HP &amp; Listrik </v>
          </cell>
          <cell r="D178" t="str">
            <v>A</v>
          </cell>
        </row>
        <row r="179">
          <cell r="B179" t="str">
            <v>8-215</v>
          </cell>
          <cell r="C179" t="str">
            <v>Biaya Sumbangan</v>
          </cell>
          <cell r="D179" t="str">
            <v>A</v>
          </cell>
        </row>
        <row r="180">
          <cell r="B180" t="str">
            <v>8-216</v>
          </cell>
          <cell r="C180" t="str">
            <v xml:space="preserve">Biaya Upah Buruh </v>
          </cell>
          <cell r="D180" t="str">
            <v>A</v>
          </cell>
        </row>
        <row r="181">
          <cell r="B181" t="str">
            <v>8-217</v>
          </cell>
          <cell r="C181" t="str">
            <v>Biaya Lain-lain</v>
          </cell>
          <cell r="D181" t="str">
            <v>A</v>
          </cell>
        </row>
        <row r="182">
          <cell r="B182" t="str">
            <v>8-218</v>
          </cell>
          <cell r="C182" t="str">
            <v>Biaya Penyusutan Aktiva Tetap</v>
          </cell>
          <cell r="D182" t="str">
            <v>A</v>
          </cell>
        </row>
        <row r="183">
          <cell r="B183" t="str">
            <v>8-219</v>
          </cell>
          <cell r="C183" t="str">
            <v>Biaya Amortisasi Aktiva Lain-lain</v>
          </cell>
          <cell r="D183" t="str">
            <v>A</v>
          </cell>
        </row>
        <row r="184">
          <cell r="B184" t="str">
            <v>9-000</v>
          </cell>
          <cell r="C184" t="str">
            <v>Pendapatan &amp; Biaya Non Operasional</v>
          </cell>
          <cell r="D184" t="str">
            <v>I</v>
          </cell>
        </row>
        <row r="185">
          <cell r="B185" t="str">
            <v>9-100</v>
          </cell>
          <cell r="C185" t="str">
            <v>Pendapatan Non Operasi</v>
          </cell>
          <cell r="D185" t="str">
            <v>I</v>
          </cell>
        </row>
        <row r="186">
          <cell r="B186" t="str">
            <v>9-101</v>
          </cell>
          <cell r="C186" t="str">
            <v>Pendapatan Jasa Giro</v>
          </cell>
          <cell r="D186" t="str">
            <v>A</v>
          </cell>
        </row>
        <row r="187">
          <cell r="B187" t="str">
            <v>9-102</v>
          </cell>
          <cell r="C187" t="str">
            <v>Pendapatan Lain-lain</v>
          </cell>
        </row>
        <row r="188">
          <cell r="B188" t="str">
            <v>9-200</v>
          </cell>
          <cell r="C188" t="str">
            <v>Biaya Non Operasi</v>
          </cell>
          <cell r="D188" t="str">
            <v>I</v>
          </cell>
        </row>
        <row r="189">
          <cell r="B189" t="str">
            <v>9-201</v>
          </cell>
          <cell r="C189" t="str">
            <v>Pajak Jasa Giro</v>
          </cell>
          <cell r="D189" t="str">
            <v>A</v>
          </cell>
        </row>
        <row r="190">
          <cell r="B190" t="str">
            <v>9-202</v>
          </cell>
          <cell r="C190" t="str">
            <v>Biaya Buku Cek</v>
          </cell>
          <cell r="D190" t="str">
            <v>A</v>
          </cell>
        </row>
        <row r="191">
          <cell r="B191" t="str">
            <v>9-203</v>
          </cell>
          <cell r="C191" t="str">
            <v>Biaya Materai</v>
          </cell>
          <cell r="D191" t="str">
            <v>A</v>
          </cell>
        </row>
        <row r="192">
          <cell r="B192" t="str">
            <v>9-204</v>
          </cell>
          <cell r="C192" t="str">
            <v>Biaya Administrasi Bank</v>
          </cell>
          <cell r="D192" t="str">
            <v>A</v>
          </cell>
        </row>
        <row r="193">
          <cell r="B193" t="str">
            <v>9-205</v>
          </cell>
          <cell r="C193" t="str">
            <v>Biaya Bunga Luar Bank</v>
          </cell>
          <cell r="D193" t="str">
            <v>A</v>
          </cell>
        </row>
        <row r="194">
          <cell r="B194" t="str">
            <v>9-299</v>
          </cell>
          <cell r="C194" t="str">
            <v>Biaya Bank Lainnya</v>
          </cell>
          <cell r="D194" t="str">
            <v>A</v>
          </cell>
        </row>
      </sheetData>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BANK807.001"/>
      <sheetName val="BB-KAS BESAR"/>
      <sheetName val="CACC"/>
      <sheetName val="ACC"/>
      <sheetName val="Sheet1"/>
      <sheetName val="BUKU BESAR"/>
      <sheetName val="BB-KAS KECIL"/>
      <sheetName val="KAS BESAR"/>
      <sheetName val="KAS KECIL"/>
      <sheetName val="BB-BANK880.001"/>
      <sheetName val="KK"/>
      <sheetName val="Bank Rinci - Kas Besar"/>
      <sheetName val="JUBANK"/>
      <sheetName val="B-BANK"/>
      <sheetName val="Sheet2"/>
      <sheetName val="BNI 807.001"/>
      <sheetName val="DANA"/>
      <sheetName val="BUKU KAS UMUM"/>
    </sheetNames>
    <sheetDataSet>
      <sheetData sheetId="0"/>
      <sheetData sheetId="1" refreshError="1"/>
      <sheetData sheetId="2" refreshError="1"/>
      <sheetData sheetId="3">
        <row r="7">
          <cell r="B7" t="str">
            <v>1-000</v>
          </cell>
          <cell r="C7" t="str">
            <v>AKTIVA LANCAR</v>
          </cell>
          <cell r="D7" t="str">
            <v>I</v>
          </cell>
        </row>
        <row r="8">
          <cell r="B8" t="str">
            <v>1-100</v>
          </cell>
          <cell r="C8" t="str">
            <v>Kas Kecil</v>
          </cell>
          <cell r="D8" t="str">
            <v>A</v>
          </cell>
        </row>
        <row r="9">
          <cell r="B9" t="str">
            <v>1-101</v>
          </cell>
          <cell r="C9" t="str">
            <v>Kas Besar</v>
          </cell>
        </row>
        <row r="10">
          <cell r="B10" t="str">
            <v>1-200</v>
          </cell>
          <cell r="C10" t="str">
            <v>Bank</v>
          </cell>
        </row>
        <row r="11">
          <cell r="B11" t="str">
            <v>1-201</v>
          </cell>
          <cell r="C11" t="str">
            <v>BNI AC. 184.001220807.001</v>
          </cell>
          <cell r="D11" t="str">
            <v>A</v>
          </cell>
        </row>
        <row r="12">
          <cell r="B12" t="str">
            <v>1-202</v>
          </cell>
          <cell r="C12" t="str">
            <v>BNI AC. 184.001370880.001</v>
          </cell>
          <cell r="D12" t="str">
            <v>A</v>
          </cell>
        </row>
        <row r="13">
          <cell r="B13" t="str">
            <v>1-203</v>
          </cell>
          <cell r="D13" t="str">
            <v>A</v>
          </cell>
        </row>
        <row r="14">
          <cell r="B14" t="str">
            <v>1-204</v>
          </cell>
          <cell r="D14" t="str">
            <v>A</v>
          </cell>
        </row>
        <row r="15">
          <cell r="B15" t="str">
            <v>1-300</v>
          </cell>
          <cell r="C15" t="str">
            <v>Piutang Usaha</v>
          </cell>
          <cell r="D15" t="str">
            <v>I</v>
          </cell>
        </row>
        <row r="16">
          <cell r="B16" t="str">
            <v>1-301</v>
          </cell>
          <cell r="C16" t="str">
            <v>PT. Mitra Karya Lestari</v>
          </cell>
          <cell r="D16" t="str">
            <v>A</v>
          </cell>
        </row>
        <row r="17">
          <cell r="B17" t="str">
            <v>1-302</v>
          </cell>
          <cell r="C17" t="str">
            <v>PT. Basirih Industrial</v>
          </cell>
          <cell r="D17" t="str">
            <v>A</v>
          </cell>
        </row>
        <row r="18">
          <cell r="B18" t="str">
            <v>1-303</v>
          </cell>
          <cell r="C18" t="str">
            <v>PT. Sumalindo Lestari Jaya Tbk.</v>
          </cell>
          <cell r="D18" t="str">
            <v>A</v>
          </cell>
        </row>
        <row r="19">
          <cell r="B19" t="str">
            <v>1-304</v>
          </cell>
          <cell r="C19" t="str">
            <v>PT. Kayan Jaya Tanjung</v>
          </cell>
          <cell r="D19" t="str">
            <v>A</v>
          </cell>
        </row>
        <row r="20">
          <cell r="B20" t="str">
            <v>1-305</v>
          </cell>
          <cell r="C20" t="str">
            <v>PT. Wijaya Tri Utama</v>
          </cell>
          <cell r="D20" t="str">
            <v>A</v>
          </cell>
        </row>
        <row r="21">
          <cell r="B21" t="str">
            <v>1-306</v>
          </cell>
          <cell r="C21" t="str">
            <v>PT. Panca Usaha Plywood Industry</v>
          </cell>
          <cell r="D21" t="str">
            <v>A</v>
          </cell>
        </row>
        <row r="22">
          <cell r="B22" t="str">
            <v>1-307</v>
          </cell>
          <cell r="C22" t="str">
            <v>PT. Samtraco</v>
          </cell>
          <cell r="D22" t="str">
            <v>A</v>
          </cell>
        </row>
        <row r="23">
          <cell r="B23" t="str">
            <v>1-308</v>
          </cell>
          <cell r="C23" t="str">
            <v>PT. Kayan River Indah Plywood</v>
          </cell>
          <cell r="D23" t="str">
            <v>A</v>
          </cell>
        </row>
        <row r="24">
          <cell r="B24" t="str">
            <v>1-309</v>
          </cell>
          <cell r="C24" t="str">
            <v>PT. Santi Murni</v>
          </cell>
          <cell r="D24" t="str">
            <v>A</v>
          </cell>
        </row>
        <row r="25">
          <cell r="B25" t="str">
            <v>1-310</v>
          </cell>
          <cell r="D25" t="str">
            <v>A</v>
          </cell>
        </row>
        <row r="26">
          <cell r="B26" t="str">
            <v>1-400</v>
          </cell>
          <cell r="C26" t="str">
            <v>Piutang Karyawan</v>
          </cell>
          <cell r="D26" t="str">
            <v>I</v>
          </cell>
        </row>
        <row r="27">
          <cell r="B27" t="str">
            <v>1-401</v>
          </cell>
          <cell r="C27" t="str">
            <v>Piutang Karyawan - Cecep</v>
          </cell>
          <cell r="D27" t="str">
            <v>A</v>
          </cell>
        </row>
        <row r="28">
          <cell r="B28" t="str">
            <v>1-402</v>
          </cell>
          <cell r="C28" t="str">
            <v>Piutang Karyawan - Budi Irawan</v>
          </cell>
          <cell r="D28" t="str">
            <v>A</v>
          </cell>
        </row>
        <row r="29">
          <cell r="B29" t="str">
            <v>1-403</v>
          </cell>
          <cell r="C29" t="str">
            <v>Piutang Karyawan - Ade Ibrahim</v>
          </cell>
          <cell r="D29" t="str">
            <v>A</v>
          </cell>
        </row>
        <row r="30">
          <cell r="B30" t="str">
            <v>1-404</v>
          </cell>
          <cell r="D30" t="str">
            <v>A</v>
          </cell>
        </row>
        <row r="31">
          <cell r="B31" t="str">
            <v>1-405</v>
          </cell>
          <cell r="D31" t="str">
            <v>A</v>
          </cell>
        </row>
        <row r="32">
          <cell r="B32" t="str">
            <v>1-500</v>
          </cell>
          <cell r="C32" t="str">
            <v>Piutang Lain-lain</v>
          </cell>
          <cell r="D32" t="str">
            <v>I</v>
          </cell>
        </row>
        <row r="33">
          <cell r="B33" t="str">
            <v>1-501</v>
          </cell>
          <cell r="C33" t="str">
            <v>Piutang Lain-lain - Arsuni</v>
          </cell>
          <cell r="D33" t="str">
            <v>A</v>
          </cell>
        </row>
        <row r="34">
          <cell r="B34" t="str">
            <v>1-502</v>
          </cell>
          <cell r="C34" t="str">
            <v>Piutang Lain-lain - Oden</v>
          </cell>
          <cell r="D34" t="str">
            <v>A</v>
          </cell>
        </row>
        <row r="35">
          <cell r="B35" t="str">
            <v>1-503</v>
          </cell>
          <cell r="C35" t="str">
            <v>Piutang Lain-lain - PT. Dwi Dharma Kaltim</v>
          </cell>
          <cell r="D35" t="str">
            <v>A</v>
          </cell>
        </row>
        <row r="36">
          <cell r="B36" t="str">
            <v>1-504</v>
          </cell>
          <cell r="C36" t="str">
            <v>Piutang Lain-lain - PT. Mitra Karya Lestari</v>
          </cell>
          <cell r="D36" t="str">
            <v>A</v>
          </cell>
        </row>
        <row r="37">
          <cell r="B37" t="str">
            <v>1-505</v>
          </cell>
          <cell r="C37" t="str">
            <v>Piutang Lain-lain - PT. Wana Agung Asa Utama</v>
          </cell>
          <cell r="D37" t="str">
            <v>A</v>
          </cell>
        </row>
        <row r="38">
          <cell r="B38" t="str">
            <v>1-506</v>
          </cell>
          <cell r="C38" t="str">
            <v>Piutang Lain-lain - Syaid Muchtar Al Idrus</v>
          </cell>
          <cell r="D38" t="str">
            <v>A</v>
          </cell>
        </row>
        <row r="39">
          <cell r="B39" t="str">
            <v>1-507</v>
          </cell>
          <cell r="C39" t="str">
            <v>Piutang Lain-lain - PT. Nelly Dwi Putri</v>
          </cell>
          <cell r="D39" t="str">
            <v>A</v>
          </cell>
        </row>
        <row r="40">
          <cell r="B40" t="str">
            <v>1-508</v>
          </cell>
          <cell r="C40" t="str">
            <v>Piutang Lain-lain - CV. Daya Karya Mandiri</v>
          </cell>
          <cell r="D40" t="str">
            <v>A</v>
          </cell>
        </row>
        <row r="41">
          <cell r="B41" t="str">
            <v>1-509</v>
          </cell>
          <cell r="C41" t="str">
            <v>Piutang Lain-lain - Masyarakat Desa Tukul</v>
          </cell>
          <cell r="D41" t="str">
            <v>A</v>
          </cell>
        </row>
        <row r="42">
          <cell r="B42" t="str">
            <v>1-510</v>
          </cell>
          <cell r="C42" t="str">
            <v>Piutang Lain-lain - Syifrin</v>
          </cell>
          <cell r="D42" t="str">
            <v>A</v>
          </cell>
        </row>
        <row r="43">
          <cell r="B43" t="str">
            <v>1-511</v>
          </cell>
          <cell r="C43" t="str">
            <v>Piutang Lain-lain - Koperasi Alan Sayaaq</v>
          </cell>
          <cell r="D43" t="str">
            <v>A</v>
          </cell>
        </row>
        <row r="44">
          <cell r="B44" t="str">
            <v>1-512</v>
          </cell>
          <cell r="C44" t="str">
            <v>Piutang Lain-lain - Zainuddin</v>
          </cell>
          <cell r="D44" t="str">
            <v>A</v>
          </cell>
        </row>
        <row r="45">
          <cell r="B45" t="str">
            <v>1-513</v>
          </cell>
          <cell r="C45" t="str">
            <v>Piutang Lain-lain - Kapotren Darusalam</v>
          </cell>
          <cell r="D45" t="str">
            <v>A</v>
          </cell>
        </row>
        <row r="46">
          <cell r="B46" t="str">
            <v>1-514</v>
          </cell>
          <cell r="C46" t="str">
            <v>Piutang Lain-lain - Vias</v>
          </cell>
          <cell r="D46" t="str">
            <v>A</v>
          </cell>
        </row>
        <row r="47">
          <cell r="B47" t="str">
            <v>1-515</v>
          </cell>
          <cell r="C47" t="str">
            <v>Piutang Lain-lain - CV. Bumi Putra Mahakam</v>
          </cell>
        </row>
        <row r="48">
          <cell r="B48" t="str">
            <v>1-516</v>
          </cell>
          <cell r="C48" t="str">
            <v>Piutang Lain-lain - Koperasi Hikin Losoh</v>
          </cell>
        </row>
        <row r="49">
          <cell r="B49" t="str">
            <v>1-550</v>
          </cell>
          <cell r="C49" t="str">
            <v>Uang Muka Pajak</v>
          </cell>
        </row>
        <row r="50">
          <cell r="B50" t="str">
            <v>1-551</v>
          </cell>
          <cell r="C50" t="str">
            <v>PPN Keluaran</v>
          </cell>
        </row>
        <row r="51">
          <cell r="B51" t="str">
            <v>1-552</v>
          </cell>
        </row>
        <row r="52">
          <cell r="B52" t="str">
            <v>1-553</v>
          </cell>
        </row>
        <row r="53">
          <cell r="B53" t="str">
            <v>1-554</v>
          </cell>
        </row>
        <row r="54">
          <cell r="B54" t="str">
            <v>1-600</v>
          </cell>
          <cell r="C54" t="str">
            <v>Uang Muka</v>
          </cell>
          <cell r="D54" t="str">
            <v>I</v>
          </cell>
        </row>
        <row r="55">
          <cell r="B55" t="str">
            <v>1-601</v>
          </cell>
          <cell r="C55" t="str">
            <v>Sewa Dibayar Dimuka</v>
          </cell>
          <cell r="D55" t="str">
            <v>A</v>
          </cell>
        </row>
        <row r="56">
          <cell r="B56" t="str">
            <v>1-602</v>
          </cell>
          <cell r="C56" t="str">
            <v>Uang Muka Pembelian Kayu</v>
          </cell>
          <cell r="D56" t="str">
            <v>A</v>
          </cell>
        </row>
        <row r="57">
          <cell r="B57" t="str">
            <v>1-603</v>
          </cell>
          <cell r="C57" t="str">
            <v>Uang Muka PPh Pasal 22</v>
          </cell>
        </row>
        <row r="58">
          <cell r="B58" t="str">
            <v>1-604</v>
          </cell>
          <cell r="C58" t="str">
            <v>Uang Muka Fee Kontraktor PT. Kayan Jaya Tanjung</v>
          </cell>
        </row>
        <row r="59">
          <cell r="B59" t="str">
            <v>1-700</v>
          </cell>
          <cell r="C59" t="str">
            <v>Piutang Pajak</v>
          </cell>
          <cell r="D59" t="str">
            <v>I</v>
          </cell>
        </row>
        <row r="60">
          <cell r="B60" t="str">
            <v>1-701</v>
          </cell>
          <cell r="C60" t="str">
            <v>PPN</v>
          </cell>
          <cell r="D60" t="str">
            <v>A</v>
          </cell>
        </row>
        <row r="61">
          <cell r="B61" t="str">
            <v>1-702</v>
          </cell>
          <cell r="C61" t="str">
            <v>DR &amp; PSDH</v>
          </cell>
          <cell r="D61" t="str">
            <v>A</v>
          </cell>
        </row>
        <row r="62">
          <cell r="B62" t="str">
            <v>2-000</v>
          </cell>
          <cell r="C62" t="str">
            <v>AKTIVA TETAP</v>
          </cell>
          <cell r="D62" t="str">
            <v>I</v>
          </cell>
        </row>
        <row r="63">
          <cell r="B63" t="str">
            <v>2-100</v>
          </cell>
          <cell r="C63" t="str">
            <v>Kendaraan</v>
          </cell>
          <cell r="D63" t="str">
            <v>A</v>
          </cell>
        </row>
        <row r="64">
          <cell r="B64" t="str">
            <v>2-200</v>
          </cell>
          <cell r="C64" t="str">
            <v>Inventaris Kantor</v>
          </cell>
          <cell r="D64" t="str">
            <v>A</v>
          </cell>
        </row>
        <row r="65">
          <cell r="B65" t="str">
            <v>2-300</v>
          </cell>
          <cell r="C65" t="str">
            <v>Akumulasi Penyusutan Kendaraan</v>
          </cell>
          <cell r="D65" t="str">
            <v>A</v>
          </cell>
        </row>
        <row r="66">
          <cell r="B66" t="str">
            <v>2-400</v>
          </cell>
          <cell r="C66" t="str">
            <v>Akumulasi Penyusutan Inventaris Kantor</v>
          </cell>
          <cell r="D66" t="str">
            <v>A</v>
          </cell>
        </row>
        <row r="67">
          <cell r="B67" t="str">
            <v>2-800</v>
          </cell>
          <cell r="C67" t="str">
            <v>AKTIVA LAIN-LAIN</v>
          </cell>
          <cell r="D67" t="str">
            <v>I</v>
          </cell>
        </row>
        <row r="68">
          <cell r="B68" t="str">
            <v>2-801</v>
          </cell>
          <cell r="C68" t="str">
            <v>Biaya Pra Operasi</v>
          </cell>
          <cell r="D68" t="str">
            <v>A</v>
          </cell>
        </row>
        <row r="69">
          <cell r="B69" t="str">
            <v>2-802</v>
          </cell>
          <cell r="C69" t="str">
            <v>Bangunan Dalam Penyelesaian</v>
          </cell>
          <cell r="D69" t="str">
            <v>A</v>
          </cell>
        </row>
        <row r="70">
          <cell r="B70" t="str">
            <v>2-900</v>
          </cell>
          <cell r="C70" t="str">
            <v>Akumulasi Amortisasi Aktiva Lain-lain</v>
          </cell>
          <cell r="D70" t="str">
            <v>A</v>
          </cell>
        </row>
        <row r="71">
          <cell r="B71" t="str">
            <v>3-000</v>
          </cell>
          <cell r="C71" t="str">
            <v>HUTANG LANCAR</v>
          </cell>
          <cell r="D71" t="str">
            <v>I</v>
          </cell>
        </row>
        <row r="72">
          <cell r="B72" t="str">
            <v>3-100</v>
          </cell>
          <cell r="C72" t="str">
            <v>Hutang Usaha</v>
          </cell>
          <cell r="D72" t="str">
            <v>I</v>
          </cell>
        </row>
        <row r="73">
          <cell r="B73" t="str">
            <v>3-100.01</v>
          </cell>
          <cell r="C73" t="str">
            <v>Syaid Muchtar Al Idrus</v>
          </cell>
          <cell r="D73" t="str">
            <v>A</v>
          </cell>
        </row>
        <row r="74">
          <cell r="B74" t="str">
            <v>3-101</v>
          </cell>
          <cell r="C74" t="str">
            <v>Hutang Usaha - Himawan</v>
          </cell>
          <cell r="D74" t="str">
            <v>A</v>
          </cell>
        </row>
        <row r="75">
          <cell r="B75" t="str">
            <v>3-102</v>
          </cell>
          <cell r="C75" t="str">
            <v>Himawan Via Nota</v>
          </cell>
          <cell r="D75" t="str">
            <v>A</v>
          </cell>
        </row>
        <row r="76">
          <cell r="B76" t="str">
            <v>3-103</v>
          </cell>
          <cell r="C76" t="str">
            <v>PT. Sumber Bahagia</v>
          </cell>
          <cell r="D76" t="str">
            <v>A</v>
          </cell>
        </row>
        <row r="77">
          <cell r="B77" t="str">
            <v>3-104</v>
          </cell>
          <cell r="C77" t="str">
            <v>Hutang Usaha - Suta Wijaya</v>
          </cell>
          <cell r="D77" t="str">
            <v>A</v>
          </cell>
        </row>
        <row r="78">
          <cell r="B78" t="str">
            <v>3-105</v>
          </cell>
          <cell r="C78" t="str">
            <v>PT. Cynthia Kaltim Mas</v>
          </cell>
          <cell r="D78" t="str">
            <v>A</v>
          </cell>
        </row>
        <row r="79">
          <cell r="B79" t="str">
            <v>3-200</v>
          </cell>
          <cell r="C79" t="str">
            <v>Hutang Biaya</v>
          </cell>
          <cell r="D79" t="str">
            <v>I</v>
          </cell>
        </row>
        <row r="80">
          <cell r="B80" t="str">
            <v>3-201</v>
          </cell>
          <cell r="C80" t="str">
            <v>Biaya Gaji Belum Dibayar</v>
          </cell>
          <cell r="D80" t="str">
            <v>A</v>
          </cell>
        </row>
        <row r="81">
          <cell r="B81" t="str">
            <v>3-300</v>
          </cell>
          <cell r="C81" t="str">
            <v>Hutang Pajak</v>
          </cell>
          <cell r="D81" t="str">
            <v>I</v>
          </cell>
        </row>
        <row r="82">
          <cell r="B82" t="str">
            <v>3-301</v>
          </cell>
          <cell r="C82" t="str">
            <v>PPN Keluaran</v>
          </cell>
          <cell r="D82" t="str">
            <v>A</v>
          </cell>
        </row>
        <row r="83">
          <cell r="B83" t="str">
            <v>3-302</v>
          </cell>
          <cell r="C83" t="str">
            <v>PPn Masukan</v>
          </cell>
          <cell r="D83" t="str">
            <v>A</v>
          </cell>
        </row>
        <row r="84">
          <cell r="B84" t="str">
            <v>3-303</v>
          </cell>
          <cell r="C84" t="str">
            <v>DR &amp; PSDH</v>
          </cell>
          <cell r="D84" t="str">
            <v>A</v>
          </cell>
        </row>
        <row r="85">
          <cell r="B85" t="str">
            <v>3-304</v>
          </cell>
          <cell r="C85" t="str">
            <v>PPh Pasal 21</v>
          </cell>
          <cell r="D85" t="str">
            <v>A</v>
          </cell>
        </row>
        <row r="86">
          <cell r="B86" t="str">
            <v>3-400</v>
          </cell>
          <cell r="C86" t="str">
            <v>Hutang Bank</v>
          </cell>
          <cell r="D86" t="str">
            <v>I</v>
          </cell>
        </row>
        <row r="87">
          <cell r="B87" t="str">
            <v>3-500</v>
          </cell>
          <cell r="C87" t="str">
            <v>Hutang Lain-lain</v>
          </cell>
          <cell r="D87" t="str">
            <v>I</v>
          </cell>
        </row>
        <row r="88">
          <cell r="B88" t="str">
            <v>3-501</v>
          </cell>
          <cell r="C88" t="str">
            <v>Hutang Lain-lain - Mulyo Soetomo</v>
          </cell>
          <cell r="D88" t="str">
            <v>A</v>
          </cell>
        </row>
        <row r="89">
          <cell r="B89" t="str">
            <v>3-502</v>
          </cell>
          <cell r="C89" t="str">
            <v>Hutang Lain-lain - Amir Sunarko</v>
          </cell>
          <cell r="D89" t="str">
            <v>A</v>
          </cell>
        </row>
        <row r="90">
          <cell r="B90" t="str">
            <v>3-503</v>
          </cell>
          <cell r="C90" t="str">
            <v>Hutang Lain-lain - Royo Soetomo</v>
          </cell>
          <cell r="D90" t="str">
            <v>A</v>
          </cell>
        </row>
        <row r="91">
          <cell r="B91" t="str">
            <v>3-600</v>
          </cell>
          <cell r="C91" t="str">
            <v>Hutang Pendapatan</v>
          </cell>
          <cell r="D91" t="str">
            <v>I</v>
          </cell>
        </row>
        <row r="92">
          <cell r="B92" t="str">
            <v>3-601</v>
          </cell>
          <cell r="C92" t="str">
            <v>PT. Kayan Jaya Tanjung</v>
          </cell>
          <cell r="D92" t="str">
            <v>A</v>
          </cell>
        </row>
        <row r="93">
          <cell r="B93" t="str">
            <v>3-602</v>
          </cell>
          <cell r="D93" t="str">
            <v>A</v>
          </cell>
        </row>
        <row r="94">
          <cell r="B94" t="str">
            <v>4-000</v>
          </cell>
          <cell r="C94" t="str">
            <v>HUTANG JANGKA PANJANG</v>
          </cell>
          <cell r="D94" t="str">
            <v>I</v>
          </cell>
        </row>
        <row r="95">
          <cell r="B95" t="str">
            <v>5-000</v>
          </cell>
          <cell r="C95" t="str">
            <v>EQUITAS</v>
          </cell>
          <cell r="D95" t="str">
            <v>I</v>
          </cell>
        </row>
        <row r="96">
          <cell r="B96" t="str">
            <v>5-001</v>
          </cell>
          <cell r="C96" t="str">
            <v>Modal Disetor</v>
          </cell>
          <cell r="D96" t="str">
            <v>A</v>
          </cell>
        </row>
        <row r="97">
          <cell r="B97" t="str">
            <v>5-001.01</v>
          </cell>
          <cell r="C97" t="str">
            <v>Sienny Murniawati</v>
          </cell>
          <cell r="D97" t="str">
            <v>A</v>
          </cell>
        </row>
        <row r="98">
          <cell r="B98" t="str">
            <v>5-001.02</v>
          </cell>
          <cell r="C98" t="str">
            <v>Mulyo Setomo</v>
          </cell>
          <cell r="D98" t="str">
            <v>A</v>
          </cell>
        </row>
        <row r="99">
          <cell r="B99" t="str">
            <v>5-002</v>
          </cell>
          <cell r="C99" t="str">
            <v>Laba Ditahan</v>
          </cell>
          <cell r="D99" t="str">
            <v>A</v>
          </cell>
        </row>
        <row r="100">
          <cell r="B100" t="str">
            <v>5-003</v>
          </cell>
          <cell r="C100" t="str">
            <v>Laba Tahun Berjalan</v>
          </cell>
          <cell r="D100" t="str">
            <v>A</v>
          </cell>
        </row>
        <row r="101">
          <cell r="B101" t="str">
            <v>6-000</v>
          </cell>
          <cell r="C101" t="str">
            <v>Penjualan</v>
          </cell>
          <cell r="D101" t="str">
            <v>I</v>
          </cell>
        </row>
        <row r="102">
          <cell r="B102" t="str">
            <v>6-001</v>
          </cell>
          <cell r="C102" t="str">
            <v>PT. Mitra Karya Lestari</v>
          </cell>
          <cell r="D102" t="str">
            <v>A</v>
          </cell>
        </row>
        <row r="103">
          <cell r="B103" t="str">
            <v>6-002</v>
          </cell>
          <cell r="C103" t="str">
            <v>PT. Basirih Industrial</v>
          </cell>
          <cell r="D103" t="str">
            <v>A</v>
          </cell>
        </row>
        <row r="104">
          <cell r="B104" t="str">
            <v>6-003</v>
          </cell>
          <cell r="C104" t="str">
            <v>PT. Sumalindo Lestari Jaya Tbk.</v>
          </cell>
          <cell r="D104" t="str">
            <v>A</v>
          </cell>
        </row>
        <row r="105">
          <cell r="B105" t="str">
            <v>6-004</v>
          </cell>
          <cell r="C105" t="str">
            <v>PT. Kayan Jaya Tanjung</v>
          </cell>
          <cell r="D105" t="str">
            <v>A</v>
          </cell>
        </row>
        <row r="106">
          <cell r="B106" t="str">
            <v>6-005</v>
          </cell>
          <cell r="C106" t="str">
            <v>PT. Wijaya Tri Utama</v>
          </cell>
          <cell r="D106" t="str">
            <v>A</v>
          </cell>
        </row>
        <row r="107">
          <cell r="B107" t="str">
            <v>6-006</v>
          </cell>
          <cell r="C107" t="str">
            <v>PT. Panca Usaha Plywood Industry</v>
          </cell>
          <cell r="D107" t="str">
            <v>A</v>
          </cell>
        </row>
        <row r="108">
          <cell r="B108" t="str">
            <v>6-007</v>
          </cell>
          <cell r="C108" t="str">
            <v>PT. Samtraco</v>
          </cell>
          <cell r="D108" t="str">
            <v>A</v>
          </cell>
        </row>
        <row r="109">
          <cell r="B109" t="str">
            <v>6-008</v>
          </cell>
          <cell r="C109" t="str">
            <v>PT. Kayan River Indah Plywood</v>
          </cell>
          <cell r="D109" t="str">
            <v>A</v>
          </cell>
        </row>
        <row r="110">
          <cell r="B110" t="str">
            <v>6-009</v>
          </cell>
          <cell r="C110" t="str">
            <v>PT. Santi Murni</v>
          </cell>
          <cell r="D110" t="str">
            <v>A</v>
          </cell>
        </row>
        <row r="111">
          <cell r="B111" t="str">
            <v>7-000</v>
          </cell>
          <cell r="C111" t="str">
            <v>Harga Pokok Penjualan</v>
          </cell>
          <cell r="D111" t="str">
            <v>I</v>
          </cell>
        </row>
        <row r="112">
          <cell r="B112" t="str">
            <v>7-001</v>
          </cell>
          <cell r="C112" t="str">
            <v>Pembelian Logs</v>
          </cell>
          <cell r="D112" t="str">
            <v>A</v>
          </cell>
        </row>
        <row r="113">
          <cell r="B113" t="str">
            <v>7-002</v>
          </cell>
          <cell r="C113" t="str">
            <v>Fee Masyarakat</v>
          </cell>
          <cell r="D113" t="str">
            <v>A</v>
          </cell>
        </row>
        <row r="114">
          <cell r="B114" t="str">
            <v>7-003</v>
          </cell>
          <cell r="C114" t="str">
            <v>Fee Muspika</v>
          </cell>
          <cell r="D114" t="str">
            <v>A</v>
          </cell>
        </row>
        <row r="115">
          <cell r="B115" t="str">
            <v>7-004</v>
          </cell>
          <cell r="C115" t="str">
            <v>Fee Kayu IUPHHK</v>
          </cell>
          <cell r="D115" t="str">
            <v>A</v>
          </cell>
        </row>
        <row r="116">
          <cell r="B116" t="str">
            <v>7-005</v>
          </cell>
          <cell r="C116" t="str">
            <v>IPHHK</v>
          </cell>
          <cell r="D116" t="str">
            <v>A</v>
          </cell>
        </row>
        <row r="117">
          <cell r="B117" t="str">
            <v>7-006</v>
          </cell>
          <cell r="D117" t="str">
            <v>A</v>
          </cell>
        </row>
        <row r="118">
          <cell r="B118" t="str">
            <v>7-007</v>
          </cell>
          <cell r="D118" t="str">
            <v>A</v>
          </cell>
        </row>
        <row r="119">
          <cell r="B119" t="str">
            <v>7-008</v>
          </cell>
          <cell r="D119" t="str">
            <v>A</v>
          </cell>
        </row>
        <row r="120">
          <cell r="B120" t="str">
            <v>7-009</v>
          </cell>
          <cell r="D120" t="str">
            <v>A</v>
          </cell>
        </row>
        <row r="121">
          <cell r="B121" t="str">
            <v>7-010</v>
          </cell>
          <cell r="D121" t="str">
            <v>A</v>
          </cell>
        </row>
        <row r="122">
          <cell r="B122" t="str">
            <v>7-011</v>
          </cell>
          <cell r="D122" t="str">
            <v>A</v>
          </cell>
        </row>
        <row r="123">
          <cell r="B123" t="str">
            <v>7-012</v>
          </cell>
          <cell r="D123" t="str">
            <v>A</v>
          </cell>
        </row>
        <row r="124">
          <cell r="B124" t="str">
            <v>7-013</v>
          </cell>
          <cell r="C124" t="str">
            <v>DR &amp; PSDH</v>
          </cell>
          <cell r="D124" t="str">
            <v>A</v>
          </cell>
        </row>
        <row r="125">
          <cell r="B125" t="str">
            <v>7-014</v>
          </cell>
          <cell r="D125" t="str">
            <v>A</v>
          </cell>
        </row>
        <row r="126">
          <cell r="B126" t="str">
            <v>7-500</v>
          </cell>
          <cell r="C126" t="str">
            <v>Biaya Operasional</v>
          </cell>
          <cell r="D126" t="str">
            <v>I</v>
          </cell>
        </row>
        <row r="127">
          <cell r="B127" t="str">
            <v>7-501</v>
          </cell>
          <cell r="C127" t="str">
            <v xml:space="preserve">Biaya Perakitan </v>
          </cell>
          <cell r="D127" t="str">
            <v>A</v>
          </cell>
        </row>
        <row r="128">
          <cell r="B128" t="str">
            <v>7-502</v>
          </cell>
          <cell r="C128" t="str">
            <v>Biaya TPTI</v>
          </cell>
          <cell r="D128" t="str">
            <v>A</v>
          </cell>
        </row>
        <row r="129">
          <cell r="B129" t="str">
            <v>7-503</v>
          </cell>
          <cell r="C129" t="str">
            <v>Biaya Premi Karyawan</v>
          </cell>
          <cell r="D129" t="str">
            <v>A</v>
          </cell>
        </row>
        <row r="130">
          <cell r="B130" t="str">
            <v>7-504</v>
          </cell>
          <cell r="C130" t="str">
            <v>Biaya Survey</v>
          </cell>
          <cell r="D130" t="str">
            <v>A</v>
          </cell>
        </row>
        <row r="131">
          <cell r="B131" t="str">
            <v>7-505</v>
          </cell>
          <cell r="C131" t="str">
            <v>Biaya Operasional Lapangan</v>
          </cell>
          <cell r="D131" t="str">
            <v>A</v>
          </cell>
        </row>
        <row r="132">
          <cell r="B132" t="str">
            <v>7-506</v>
          </cell>
          <cell r="C132" t="str">
            <v>Biaya Transportasi</v>
          </cell>
          <cell r="D132" t="str">
            <v>A</v>
          </cell>
        </row>
        <row r="133">
          <cell r="B133" t="str">
            <v>7-507</v>
          </cell>
          <cell r="C133" t="str">
            <v>Biaya  Logpond</v>
          </cell>
          <cell r="D133" t="str">
            <v>A</v>
          </cell>
        </row>
        <row r="134">
          <cell r="B134" t="str">
            <v>7-508</v>
          </cell>
          <cell r="C134" t="str">
            <v>Biaya Pemuatan</v>
          </cell>
          <cell r="D134" t="str">
            <v>A</v>
          </cell>
        </row>
        <row r="135">
          <cell r="B135" t="str">
            <v>7-509</v>
          </cell>
          <cell r="C135" t="str">
            <v>Biaya Pengurusan Ijin</v>
          </cell>
          <cell r="D135" t="str">
            <v>A</v>
          </cell>
        </row>
        <row r="136">
          <cell r="B136" t="str">
            <v>7-510</v>
          </cell>
          <cell r="C136" t="str">
            <v>Biaya Akomodasi &amp; Perjalanan Dinas</v>
          </cell>
          <cell r="D136" t="str">
            <v>A</v>
          </cell>
        </row>
        <row r="137">
          <cell r="B137" t="str">
            <v>7-511</v>
          </cell>
          <cell r="C137" t="str">
            <v>Biaya Sewa Rumah &amp; Mess</v>
          </cell>
          <cell r="D137" t="str">
            <v>A</v>
          </cell>
        </row>
        <row r="138">
          <cell r="B138" t="str">
            <v>7-512</v>
          </cell>
          <cell r="C138" t="str">
            <v>Biaya Entertaiment &amp; Taktis</v>
          </cell>
          <cell r="D138" t="str">
            <v>A</v>
          </cell>
        </row>
        <row r="139">
          <cell r="B139" t="str">
            <v>7-513</v>
          </cell>
          <cell r="C139" t="str">
            <v>Biaya Fee</v>
          </cell>
          <cell r="D139" t="str">
            <v>A</v>
          </cell>
        </row>
        <row r="140">
          <cell r="B140" t="str">
            <v>7-514</v>
          </cell>
          <cell r="C140" t="str">
            <v>Biaya Keamanan</v>
          </cell>
          <cell r="D140" t="str">
            <v>A</v>
          </cell>
        </row>
        <row r="141">
          <cell r="B141" t="str">
            <v>7-515</v>
          </cell>
          <cell r="C141" t="str">
            <v>Biaya Freight</v>
          </cell>
          <cell r="D141" t="str">
            <v>A</v>
          </cell>
        </row>
        <row r="142">
          <cell r="B142" t="str">
            <v>7-516</v>
          </cell>
          <cell r="C142" t="str">
            <v>Biaya Estafet</v>
          </cell>
          <cell r="D142" t="str">
            <v>A</v>
          </cell>
        </row>
        <row r="143">
          <cell r="B143" t="str">
            <v>7-517</v>
          </cell>
          <cell r="C143" t="str">
            <v>Biaya Sewa Kapal, Ponton, Crane &amp; Speed</v>
          </cell>
          <cell r="D143" t="str">
            <v>A</v>
          </cell>
        </row>
        <row r="144">
          <cell r="B144" t="str">
            <v>7-518</v>
          </cell>
          <cell r="C144" t="str">
            <v>Biaya Tambat</v>
          </cell>
          <cell r="D144" t="str">
            <v>A</v>
          </cell>
        </row>
        <row r="145">
          <cell r="B145" t="str">
            <v>7-519</v>
          </cell>
          <cell r="C145" t="str">
            <v>Biaya Clearance Out</v>
          </cell>
          <cell r="D145" t="str">
            <v>A</v>
          </cell>
        </row>
        <row r="146">
          <cell r="B146" t="str">
            <v>7-520</v>
          </cell>
          <cell r="C146" t="str">
            <v>Biaya Pandu</v>
          </cell>
          <cell r="D146" t="str">
            <v>A</v>
          </cell>
        </row>
        <row r="147">
          <cell r="B147" t="str">
            <v>7-521</v>
          </cell>
          <cell r="C147" t="str">
            <v>Biaya Pos-pos</v>
          </cell>
          <cell r="D147" t="str">
            <v>A</v>
          </cell>
        </row>
        <row r="148">
          <cell r="B148" t="str">
            <v>7-522</v>
          </cell>
          <cell r="C148" t="str">
            <v>Biaya Demurage</v>
          </cell>
          <cell r="D148" t="str">
            <v>A</v>
          </cell>
        </row>
        <row r="149">
          <cell r="B149" t="str">
            <v>7-523</v>
          </cell>
          <cell r="C149" t="str">
            <v>Biaya KP 3</v>
          </cell>
          <cell r="D149" t="str">
            <v>A</v>
          </cell>
        </row>
        <row r="150">
          <cell r="B150" t="str">
            <v>7-524</v>
          </cell>
          <cell r="C150" t="str">
            <v>Biaya Grader</v>
          </cell>
          <cell r="D150" t="str">
            <v>A</v>
          </cell>
        </row>
        <row r="151">
          <cell r="B151" t="str">
            <v>7-525</v>
          </cell>
          <cell r="D151" t="str">
            <v>A</v>
          </cell>
        </row>
        <row r="152">
          <cell r="B152" t="str">
            <v>8-000</v>
          </cell>
          <cell r="C152" t="str">
            <v>BIAYA USAHA</v>
          </cell>
          <cell r="D152" t="str">
            <v>I</v>
          </cell>
        </row>
        <row r="153">
          <cell r="B153" t="str">
            <v>8-100</v>
          </cell>
          <cell r="C153" t="str">
            <v>Biaya Karyawan</v>
          </cell>
          <cell r="D153" t="str">
            <v>I</v>
          </cell>
        </row>
        <row r="154">
          <cell r="B154" t="str">
            <v>8-101</v>
          </cell>
          <cell r="C154" t="str">
            <v>Biaya Gaji Karyawan</v>
          </cell>
          <cell r="D154" t="str">
            <v>A</v>
          </cell>
        </row>
        <row r="155">
          <cell r="B155" t="str">
            <v>8-102</v>
          </cell>
          <cell r="C155" t="str">
            <v>Biaya Gaji Direksi</v>
          </cell>
          <cell r="D155" t="str">
            <v>A</v>
          </cell>
        </row>
        <row r="156">
          <cell r="B156" t="str">
            <v>8-103</v>
          </cell>
          <cell r="C156" t="str">
            <v>Tunjangan Hari Raya</v>
          </cell>
          <cell r="D156" t="str">
            <v>A</v>
          </cell>
        </row>
        <row r="157">
          <cell r="B157" t="str">
            <v>8-104</v>
          </cell>
          <cell r="D157" t="str">
            <v>A</v>
          </cell>
        </row>
        <row r="158">
          <cell r="B158" t="str">
            <v>8-105</v>
          </cell>
          <cell r="D158" t="str">
            <v>A</v>
          </cell>
        </row>
        <row r="159">
          <cell r="B159" t="str">
            <v>8-106</v>
          </cell>
          <cell r="D159" t="str">
            <v>A</v>
          </cell>
        </row>
        <row r="160">
          <cell r="B160" t="str">
            <v>8-107</v>
          </cell>
          <cell r="D160" t="str">
            <v>A</v>
          </cell>
        </row>
        <row r="161">
          <cell r="B161" t="str">
            <v>8-108</v>
          </cell>
          <cell r="D161" t="str">
            <v>A</v>
          </cell>
        </row>
        <row r="162">
          <cell r="B162" t="str">
            <v>8-109</v>
          </cell>
          <cell r="D162" t="str">
            <v>A</v>
          </cell>
        </row>
        <row r="163">
          <cell r="B163" t="str">
            <v>8-110</v>
          </cell>
          <cell r="D163" t="str">
            <v>A</v>
          </cell>
        </row>
        <row r="164">
          <cell r="B164" t="str">
            <v>8-200</v>
          </cell>
          <cell r="C164" t="str">
            <v>Biaya Administrasi &amp; Umum</v>
          </cell>
          <cell r="D164" t="str">
            <v>I</v>
          </cell>
        </row>
        <row r="165">
          <cell r="B165" t="str">
            <v>8-201</v>
          </cell>
          <cell r="C165" t="str">
            <v>Biaya Foto Copy, Jilit &amp; Cetak</v>
          </cell>
          <cell r="D165" t="str">
            <v>A</v>
          </cell>
        </row>
        <row r="166">
          <cell r="B166" t="str">
            <v>8-202</v>
          </cell>
          <cell r="C166" t="str">
            <v>Biaya Faximile &amp; Print Out Telephone</v>
          </cell>
          <cell r="D166" t="str">
            <v>A</v>
          </cell>
        </row>
        <row r="167">
          <cell r="B167" t="str">
            <v>8-203</v>
          </cell>
          <cell r="C167" t="str">
            <v>Biaya Listrik</v>
          </cell>
          <cell r="D167" t="str">
            <v>A</v>
          </cell>
        </row>
        <row r="168">
          <cell r="B168" t="str">
            <v>8-204</v>
          </cell>
          <cell r="C168" t="str">
            <v>Biaya Ijin Kendaraan</v>
          </cell>
          <cell r="D168" t="str">
            <v>A</v>
          </cell>
        </row>
        <row r="169">
          <cell r="B169" t="str">
            <v>8-205</v>
          </cell>
          <cell r="C169" t="str">
            <v>Biaya Keperluan Kantor</v>
          </cell>
          <cell r="D169" t="str">
            <v>A</v>
          </cell>
        </row>
        <row r="170">
          <cell r="B170" t="str">
            <v>8-206</v>
          </cell>
          <cell r="C170" t="str">
            <v>Biaya Pakaian Seragam</v>
          </cell>
          <cell r="D170" t="str">
            <v>A</v>
          </cell>
        </row>
        <row r="171">
          <cell r="B171" t="str">
            <v>8-207</v>
          </cell>
          <cell r="C171" t="str">
            <v>Biaya Iuran</v>
          </cell>
          <cell r="D171" t="str">
            <v>A</v>
          </cell>
        </row>
        <row r="172">
          <cell r="B172" t="str">
            <v>8-208</v>
          </cell>
          <cell r="C172" t="str">
            <v>Biaya Alat Tulis Kantor</v>
          </cell>
          <cell r="D172" t="str">
            <v>A</v>
          </cell>
        </row>
        <row r="173">
          <cell r="B173" t="str">
            <v>8-209</v>
          </cell>
          <cell r="C173" t="str">
            <v>Biaya Konsumsi Kantor</v>
          </cell>
          <cell r="D173" t="str">
            <v>A</v>
          </cell>
        </row>
        <row r="174">
          <cell r="B174" t="str">
            <v>8-210</v>
          </cell>
          <cell r="C174" t="str">
            <v>Biaya Pemeliharaan Inventaris Kantor</v>
          </cell>
          <cell r="D174" t="str">
            <v>A</v>
          </cell>
        </row>
        <row r="175">
          <cell r="B175" t="str">
            <v>8-211</v>
          </cell>
          <cell r="C175" t="str">
            <v>Biaya Asuransi</v>
          </cell>
          <cell r="D175" t="str">
            <v>A</v>
          </cell>
        </row>
        <row r="176">
          <cell r="B176" t="str">
            <v>8-212</v>
          </cell>
          <cell r="C176" t="str">
            <v>Biaya Kirim</v>
          </cell>
          <cell r="D176" t="str">
            <v>A</v>
          </cell>
        </row>
        <row r="177">
          <cell r="B177" t="str">
            <v>8-213</v>
          </cell>
          <cell r="C177" t="str">
            <v>Biaya BBM</v>
          </cell>
          <cell r="D177" t="str">
            <v>A</v>
          </cell>
        </row>
        <row r="178">
          <cell r="B178" t="str">
            <v>8-214</v>
          </cell>
          <cell r="C178" t="str">
            <v xml:space="preserve">Biaya Rekening Telephone, HP &amp; Listrik </v>
          </cell>
          <cell r="D178" t="str">
            <v>A</v>
          </cell>
        </row>
        <row r="179">
          <cell r="B179" t="str">
            <v>8-215</v>
          </cell>
          <cell r="C179" t="str">
            <v>Biaya Sumbangan</v>
          </cell>
          <cell r="D179" t="str">
            <v>A</v>
          </cell>
        </row>
        <row r="180">
          <cell r="B180" t="str">
            <v>8-216</v>
          </cell>
          <cell r="C180" t="str">
            <v xml:space="preserve">Biaya Upah Buruh </v>
          </cell>
          <cell r="D180" t="str">
            <v>A</v>
          </cell>
        </row>
        <row r="181">
          <cell r="B181" t="str">
            <v>8-217</v>
          </cell>
          <cell r="C181" t="str">
            <v>Biaya Lain-lain</v>
          </cell>
          <cell r="D181" t="str">
            <v>A</v>
          </cell>
        </row>
        <row r="182">
          <cell r="B182" t="str">
            <v>8-218</v>
          </cell>
          <cell r="C182" t="str">
            <v>Biaya Penyusutan Aktiva Tetap</v>
          </cell>
          <cell r="D182" t="str">
            <v>A</v>
          </cell>
        </row>
        <row r="183">
          <cell r="B183" t="str">
            <v>8-219</v>
          </cell>
          <cell r="C183" t="str">
            <v>Biaya Amortisasi Aktiva Lain-lain</v>
          </cell>
          <cell r="D183" t="str">
            <v>A</v>
          </cell>
        </row>
        <row r="184">
          <cell r="B184" t="str">
            <v>9-000</v>
          </cell>
          <cell r="C184" t="str">
            <v>Pendapatan &amp; Biaya Non Operasional</v>
          </cell>
          <cell r="D184" t="str">
            <v>I</v>
          </cell>
        </row>
        <row r="185">
          <cell r="B185" t="str">
            <v>9-100</v>
          </cell>
          <cell r="C185" t="str">
            <v>Pendapatan Non Operasi</v>
          </cell>
          <cell r="D185" t="str">
            <v>I</v>
          </cell>
        </row>
        <row r="186">
          <cell r="B186" t="str">
            <v>9-101</v>
          </cell>
          <cell r="C186" t="str">
            <v>Pendapatan Jasa Giro</v>
          </cell>
          <cell r="D186" t="str">
            <v>A</v>
          </cell>
        </row>
        <row r="187">
          <cell r="B187" t="str">
            <v>9-102</v>
          </cell>
          <cell r="C187" t="str">
            <v>Pendapatan Lain-lain</v>
          </cell>
        </row>
        <row r="188">
          <cell r="B188" t="str">
            <v>9-200</v>
          </cell>
          <cell r="C188" t="str">
            <v>Biaya Non Operasi</v>
          </cell>
          <cell r="D188" t="str">
            <v>I</v>
          </cell>
        </row>
        <row r="189">
          <cell r="B189" t="str">
            <v>9-201</v>
          </cell>
          <cell r="C189" t="str">
            <v>Pajak Jasa Giro</v>
          </cell>
          <cell r="D189" t="str">
            <v>A</v>
          </cell>
        </row>
        <row r="190">
          <cell r="B190" t="str">
            <v>9-202</v>
          </cell>
          <cell r="C190" t="str">
            <v>Biaya Buku Cek</v>
          </cell>
          <cell r="D190" t="str">
            <v>A</v>
          </cell>
        </row>
        <row r="191">
          <cell r="B191" t="str">
            <v>9-203</v>
          </cell>
          <cell r="C191" t="str">
            <v>Biaya Materai</v>
          </cell>
          <cell r="D191" t="str">
            <v>A</v>
          </cell>
        </row>
        <row r="192">
          <cell r="B192" t="str">
            <v>9-204</v>
          </cell>
          <cell r="C192" t="str">
            <v>Biaya Administrasi Bank</v>
          </cell>
          <cell r="D192" t="str">
            <v>A</v>
          </cell>
        </row>
        <row r="193">
          <cell r="B193" t="str">
            <v>9-205</v>
          </cell>
          <cell r="C193" t="str">
            <v>Biaya Bunga Luar Bank</v>
          </cell>
          <cell r="D193" t="str">
            <v>A</v>
          </cell>
        </row>
        <row r="194">
          <cell r="B194" t="str">
            <v>9-299</v>
          </cell>
          <cell r="C194" t="str">
            <v>Biaya Bank Lainnya</v>
          </cell>
          <cell r="D194" t="str">
            <v>A</v>
          </cell>
        </row>
      </sheetData>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WT. LAKI ME"/>
      <sheetName val="RWT. Inap VIP ME"/>
      <sheetName val="RUMAH JAGA ME"/>
      <sheetName val="POS JAGA ME"/>
      <sheetName val="RUMAH DINAS  90 ME"/>
      <sheetName val="GARASI ME  "/>
      <sheetName val="ASRAMA ME "/>
      <sheetName val="HB"/>
      <sheetName val="ANALISA"/>
      <sheetName val="REKAP Usulan 2004  oe1"/>
      <sheetName val="REKAP Usulan 2004  EE"/>
      <sheetName val="REKAP Usulan 2004 "/>
      <sheetName val="REKAP PAKET I"/>
      <sheetName val="RWT. Inap LAKI"/>
      <sheetName val="RWT. Inap VIP"/>
      <sheetName val="R JAGA"/>
      <sheetName val="REKAP PAKET II"/>
      <sheetName val="PAGAR &amp; P.NAMA"/>
      <sheetName val="RUMAH DINAS 90"/>
      <sheetName val="GARASI"/>
      <sheetName val="DEPO SAMPAH"/>
      <sheetName val="POS JAGA"/>
      <sheetName val="REKAP PAKET III"/>
      <sheetName val="ASRAMA"/>
      <sheetName val="SELASAR"/>
      <sheetName val="TANDON"/>
      <sheetName val="ME TOTAL"/>
      <sheetName val="REKAP PAKET IV"/>
      <sheetName val="INFRASTRUKTUR"/>
      <sheetName val="REKAP PAKET V"/>
      <sheetName val="R. IPAL "/>
      <sheetName val="R. IPAL  (2)"/>
      <sheetName val="BUKU KAS UM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8">
          <cell r="E78">
            <v>39000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CFExtend"/>
      <sheetName val="CHARTS"/>
      <sheetName val="ASSUMPTIONS"/>
      <sheetName val="INPUT "/>
      <sheetName val="LOANS"/>
      <sheetName val="A"/>
      <sheetName val="REST"/>
      <sheetName val="TERMLOANS1"/>
      <sheetName val="BONDS"/>
      <sheetName val="Valuation"/>
      <sheetName val="Cover"/>
      <sheetName val="Consol_Detail_1"/>
      <sheetName val="Consolidation"/>
      <sheetName val="FS_Existing"/>
      <sheetName val="Ratio"/>
      <sheetName val="Input_to_FS"/>
      <sheetName val="Existing"/>
      <sheetName val="Other_Input_to_FS"/>
      <sheetName val="Stage_1_2"/>
      <sheetName val="Funding_Sum"/>
      <sheetName val="Depreciation"/>
      <sheetName val="Depr_Ex_Output"/>
      <sheetName val="L_Sum_1"/>
      <sheetName val="L_Sum_2"/>
      <sheetName val="Ex_Fin_Opt"/>
      <sheetName val="Ex_Fin_Opt_2"/>
      <sheetName val="Ass_Capex"/>
      <sheetName val="Ass_Rev"/>
      <sheetName val="Ass_Opex"/>
      <sheetName val="Funding"/>
      <sheetName val="Staging"/>
      <sheetName val="Other_Ass"/>
      <sheetName val="Loan_Sum"/>
      <sheetName val="Tr_D"/>
      <sheetName val="Tr_C"/>
      <sheetName val="Tr_B"/>
      <sheetName val="Tr_A"/>
      <sheetName val="Gen_Ass"/>
      <sheetName val="Tr_A_Inpt"/>
      <sheetName val="Tr_B_Inpt"/>
      <sheetName val="Tr_C_Inpt"/>
      <sheetName val="Tr_D_Inpt"/>
      <sheetName val="Depr_Input"/>
      <sheetName val="Ex_Fin"/>
      <sheetName val="Ex_Fin_Inpt"/>
      <sheetName val="Depr_Existing"/>
      <sheetName val="Depr_Ex_Input"/>
      <sheetName val="Real"/>
      <sheetName val="Divisi"/>
      <sheetName val="M-51"/>
      <sheetName val="M-50"/>
      <sheetName val="M-49"/>
      <sheetName val="M-48"/>
      <sheetName val="M-47"/>
      <sheetName val="M-46"/>
      <sheetName val="M-45"/>
      <sheetName val="M-44"/>
      <sheetName val="M-43"/>
      <sheetName val="M-42"/>
      <sheetName val="M-41"/>
      <sheetName val="M-40"/>
      <sheetName val="M-39"/>
      <sheetName val="M-38"/>
      <sheetName val="M-37"/>
      <sheetName val="M-36"/>
      <sheetName val="M-35"/>
      <sheetName val="M-34"/>
      <sheetName val="M-33"/>
      <sheetName val="M-32"/>
      <sheetName val="M-31"/>
      <sheetName val="M-30"/>
      <sheetName val="M-29"/>
      <sheetName val="M-28"/>
      <sheetName val="M-27"/>
      <sheetName val="M-26"/>
      <sheetName val="M-25"/>
      <sheetName val="M-24"/>
      <sheetName val="M-23"/>
      <sheetName val="M-22"/>
      <sheetName val="M-21"/>
      <sheetName val="M-20"/>
      <sheetName val="M-19"/>
      <sheetName val="M-18"/>
      <sheetName val="M-17"/>
      <sheetName val="M-16"/>
      <sheetName val="M-15"/>
      <sheetName val="M-14"/>
      <sheetName val="M-13"/>
      <sheetName val="M-12"/>
      <sheetName val="M-11"/>
      <sheetName val="M-10"/>
      <sheetName val="M-09"/>
      <sheetName val="M-08"/>
      <sheetName val="M-07"/>
      <sheetName val="M-06"/>
      <sheetName val="M-05"/>
      <sheetName val="M-04"/>
      <sheetName val="M-03"/>
      <sheetName val="M-02"/>
      <sheetName val="M-01"/>
      <sheetName val="Sheet2"/>
      <sheetName val="M-52"/>
      <sheetName val="M-276"/>
      <sheetName val="M-910"/>
      <sheetName val="M-90"/>
      <sheetName val="M-9"/>
      <sheetName val="M-0"/>
      <sheetName val="M-121"/>
      <sheetName val="M-143"/>
      <sheetName val="M-218"/>
      <sheetName val="M-2018"/>
      <sheetName val="M-208"/>
      <sheetName val="M-198"/>
      <sheetName val="M-219"/>
      <sheetName val="M-243"/>
      <sheetName val="M-254"/>
      <sheetName val="M-298"/>
      <sheetName val="M-321"/>
      <sheetName val="M-549"/>
      <sheetName val="M-5049"/>
      <sheetName val="M-509"/>
      <sheetName val="M-"/>
      <sheetName val="M-5"/>
      <sheetName val="M-401"/>
      <sheetName val="M-410"/>
      <sheetName val="M-354"/>
      <sheetName val="M-332"/>
      <sheetName val="M-343"/>
      <sheetName val="M-365"/>
      <sheetName val="M-376"/>
      <sheetName val="M-367"/>
      <sheetName val="M-4,2"/>
      <sheetName val="M-4,32"/>
      <sheetName val="M-432"/>
      <sheetName val="M-443"/>
      <sheetName val="M-510"/>
      <sheetName val="M-521"/>
      <sheetName val="View"/>
      <sheetName val="Flow"/>
      <sheetName val="Asli"/>
      <sheetName val="Tanam"/>
      <sheetName val="Realisasi"/>
      <sheetName val="Tanam (2)"/>
      <sheetName val="PRT"/>
      <sheetName val="Pupuk"/>
      <sheetName val="Rcn Produksi Pemasaran"/>
      <sheetName val="Blanko (Real)"/>
      <sheetName val="Blanko"/>
      <sheetName val="Pestisida"/>
      <sheetName val="Pestisida Cut"/>
      <sheetName val="Benih"/>
      <sheetName val="Print"/>
      <sheetName val="Pest Per TMK"/>
      <sheetName val="PeriodeII"/>
      <sheetName val="Produksi"/>
      <sheetName val="DOWN"/>
      <sheetName val="Bdown"/>
      <sheetName val="BDA"/>
      <sheetName val="Rumus"/>
      <sheetName val="Flowil"/>
      <sheetName val="FL-Wil"/>
      <sheetName val="Summary"/>
      <sheetName val="BEP EDA_Analysis"/>
      <sheetName val="Sensitivitas Analisys - Eda"/>
      <sheetName val="Free CashFlow"/>
      <sheetName val="Valuation BAV"/>
      <sheetName val="ASUMSI R-L"/>
      <sheetName val="GROWTH (KMK)"/>
      <sheetName val="Raw Material"/>
      <sheetName val="Proses&amp;IQF (KMK)"/>
      <sheetName val="Persediaan Brng (KMK)"/>
      <sheetName val="Analisa Rasio"/>
      <sheetName val="Proses&amp;IQF"/>
      <sheetName val="Buyer Demand"/>
      <sheetName val="Stok-real (KMK)"/>
      <sheetName val="BEATK (HOK)"/>
      <sheetName val="Bahan"/>
      <sheetName val="BeaTK12500"/>
      <sheetName val="BeaTK12500 (KMK)"/>
      <sheetName val="Biaya Proses&amp;TK (KMK)"/>
      <sheetName val="Bahan (KMK)"/>
      <sheetName val="Formula Bahan"/>
      <sheetName val="Biaya Proses&amp;TK"/>
      <sheetName val="Biaya Overhead"/>
      <sheetName val="Fixed Asset"/>
      <sheetName val="Stok-real"/>
      <sheetName val="Biaya Pemasaran"/>
      <sheetName val="New Fixasset"/>
      <sheetName val="Sheet1"/>
      <sheetName val="CashFlow (juta)"/>
      <sheetName val="Persediaan Brng"/>
      <sheetName val="Skedul Jual"/>
      <sheetName val="HPP-Detail"/>
      <sheetName val="Sheet3"/>
      <sheetName val="Sheet4"/>
      <sheetName val="BPL"/>
      <sheetName val="CashFlow"/>
      <sheetName val="CashFlow (2)"/>
      <sheetName val="Rincian Desember Akhir"/>
      <sheetName val="Sheet7"/>
      <sheetName val="Rincian Arus Kas"/>
      <sheetName val="RAKPrintout"/>
      <sheetName val="Biaya Divisi"/>
      <sheetName val="RINCIAN"/>
      <sheetName val="RINCIAN (2)"/>
      <sheetName val="BUT"/>
      <sheetName val="Prakiraan Kas"/>
      <sheetName val="RAKPrintout (Prognosa)"/>
      <sheetName val="Bunga Hutang"/>
      <sheetName val="Statement of Cash Flows"/>
      <sheetName val="Lampiran"/>
      <sheetName val="GROWTH"/>
      <sheetName val="Sheet6"/>
      <sheetName val="Sheet5"/>
      <sheetName val="R-L&amp;Balance Sheet"/>
      <sheetName val="Hutang Usaha"/>
      <sheetName val="Ikhitisar Kreditur"/>
      <sheetName val="Schedulle BAV"/>
      <sheetName val="Schedulle Plasma"/>
      <sheetName val="Schedulle BAV (2)"/>
      <sheetName val="Codorus"/>
      <sheetName val="INVESTASI UMUM"/>
      <sheetName val="INVESTASI MESIN+BANGUNAN"/>
      <sheetName val="New Credit KI"/>
      <sheetName val="New Modal Kerja"/>
      <sheetName val="Schedulle 20 BUMN"/>
      <sheetName val="PT BEI"/>
      <sheetName val="DIVISI (Nama)"/>
      <sheetName val="BIAYA OVER"/>
      <sheetName val="REKAP"/>
      <sheetName val="JAN"/>
      <sheetName val="PEB"/>
      <sheetName val="MAR"/>
      <sheetName val="APR"/>
      <sheetName val="MEI"/>
      <sheetName val="JUNI"/>
      <sheetName val="Balance Sheet"/>
      <sheetName val="Income Statement"/>
      <sheetName val="analitical"/>
      <sheetName val="materialitas"/>
      <sheetName val="skenario"/>
      <sheetName val="analitis"/>
      <sheetName val="TB"/>
      <sheetName val="AJE"/>
      <sheetName val="at"/>
      <sheetName val="TB-2004"/>
      <sheetName val="TB-2005"/>
      <sheetName val="TB-2006"/>
      <sheetName val="TB-2007"/>
      <sheetName val="WTB"/>
      <sheetName val="Tren"/>
      <sheetName val="Gross profit"/>
      <sheetName val="Nett profit"/>
      <sheetName val="Help"/>
      <sheetName val="Liquidity"/>
      <sheetName val="Profitability"/>
      <sheetName val="Leverage"/>
      <sheetName val="Other Analytical Proc."/>
      <sheetName val="Tickmarks"/>
      <sheetName val="SOP-siklus jual"/>
      <sheetName val="SOP-Siklus Beli"/>
      <sheetName val="SOP-Kas Masuk"/>
      <sheetName val="SOP-Kas Keluar"/>
      <sheetName val="Procedures"/>
      <sheetName val="Frontsheet"/>
      <sheetName val="ANALYTICAL"/>
      <sheetName val="B2"/>
      <sheetName val="IC"/>
      <sheetName val="TABLE 11.07"/>
      <sheetName val="FIGURE 8-6"/>
      <sheetName val="FIGURE 8-10"/>
      <sheetName val="FIGURE 8-5"/>
      <sheetName val="FIGURE 12-4"/>
      <sheetName val="FIGURE 12-5"/>
      <sheetName val="FIGURE 12-6"/>
      <sheetName val="FIGURE 12-7"/>
      <sheetName val="FIGURE 22-5"/>
      <sheetName val="LR FISKAL (SPT) 07"/>
      <sheetName val="PL FISCAL (SPT) Juni 07"/>
      <sheetName val="PL FISCAL (SPT) Juni 08"/>
      <sheetName val="PL FISCAL (SPT) 07"/>
      <sheetName val="LR FISKAL (SPT) 08"/>
      <sheetName val="AJE|RJE"/>
      <sheetName val="TB-2008 &amp; 2007 "/>
      <sheetName val="PSAK 46"/>
      <sheetName val="Offset"/>
      <sheetName val="PL"/>
      <sheetName val="CE"/>
      <sheetName val="CF (Direct)"/>
      <sheetName val="CF (Undirect)"/>
      <sheetName val="Asset Reclass"/>
      <sheetName val="Materiality"/>
      <sheetName val="daftar"/>
      <sheetName val="Lampiran 1"/>
      <sheetName val="lampiran 2"/>
      <sheetName val="lampran 3"/>
      <sheetName val="lampiran 4"/>
      <sheetName val="lampiran 5"/>
      <sheetName val="lampiran 6"/>
      <sheetName val="lampiran 7a"/>
      <sheetName val="lampiran 7b"/>
      <sheetName val="lampiran 8"/>
      <sheetName val="Lampiran 9"/>
      <sheetName val="lampiran 9a"/>
      <sheetName val="lampiran 10"/>
      <sheetName val="lampiran 11"/>
      <sheetName val="lampiran 12"/>
      <sheetName val="lampiran 13"/>
      <sheetName val="lampiran 13b"/>
      <sheetName val="lampiran 14"/>
      <sheetName val="lampiran 15"/>
      <sheetName val="Lampiran 15a"/>
      <sheetName val="Lampiran 15B"/>
      <sheetName val="Lampiran 15C"/>
      <sheetName val="Lampiran 15d"/>
      <sheetName val="Lampiran 15e"/>
      <sheetName val="lampiran 16"/>
      <sheetName val="lampiran 17"/>
      <sheetName val="lampiran 18"/>
      <sheetName val="lampiran 19"/>
      <sheetName val="lampiran 20"/>
      <sheetName val="lampiran 21"/>
      <sheetName val="lampiran 22"/>
      <sheetName val="lampiran 23"/>
      <sheetName val="lampiran 24"/>
      <sheetName val="lampiran 25"/>
      <sheetName val="lampiran 26"/>
      <sheetName val="lampiran 27"/>
      <sheetName val="lampiran 28"/>
      <sheetName val="lampiran 29"/>
      <sheetName val="lampiran 30"/>
      <sheetName val="lampiran 31"/>
      <sheetName val="lampiran 32"/>
      <sheetName val="lampiran 33"/>
      <sheetName val="lampiran 34a"/>
      <sheetName val="lamiran 34b"/>
      <sheetName val="lamoiran 35"/>
      <sheetName val="lampiran 36"/>
      <sheetName val="lampiran 37"/>
      <sheetName val="lampiran 50"/>
      <sheetName val="Analisa Keuangan (RATIO)"/>
      <sheetName val="lampiran 7"/>
      <sheetName val="BS"/>
      <sheetName val="ekuitas"/>
      <sheetName val="LR FISKAL (SPT)"/>
      <sheetName val="Cat"/>
      <sheetName val="CF"/>
      <sheetName val="lamp CF"/>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PMI"/>
      <sheetName val="BKU 2016"/>
      <sheetName val="Belanja 34.01 &amp; 34.02"/>
      <sheetName val="Belanja 34.03"/>
      <sheetName val="Belanja 34.04"/>
      <sheetName val="Belanja 34.05"/>
      <sheetName val="Belanja 34.06"/>
      <sheetName val="Bankaltim 16"/>
      <sheetName val="BankMandiri 16"/>
      <sheetName val="BankBNI 16"/>
      <sheetName val="Register 16"/>
      <sheetName val="BKU 2015"/>
      <sheetName val="BKU 2014"/>
      <sheetName val="Pengeluaran 2014"/>
      <sheetName val="Pengeluaran 2015"/>
      <sheetName val="Register "/>
      <sheetName val="B.Bank Kaltim "/>
      <sheetName val="B. Bank Mandiri "/>
      <sheetName val="B.Bank BNI"/>
      <sheetName val="Kebersihan RS"/>
      <sheetName val="Berkala Gedung RS"/>
      <sheetName val="Obat"/>
      <sheetName val="Operasional ( JP )"/>
      <sheetName val="Biaya JS ADM ( Gaji Hnr )"/>
      <sheetName val="Bahan2 Logistik 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row r="31">
          <cell r="A31">
            <v>1</v>
          </cell>
          <cell r="B31" t="str">
            <v>Sumaji</v>
          </cell>
          <cell r="C31" t="str">
            <v>Sukowono</v>
          </cell>
          <cell r="D31" t="str">
            <v>I</v>
          </cell>
        </row>
        <row r="32">
          <cell r="A32">
            <v>2</v>
          </cell>
          <cell r="B32" t="str">
            <v>Satrawi</v>
          </cell>
          <cell r="C32" t="str">
            <v>Sukokerto</v>
          </cell>
          <cell r="D32" t="str">
            <v>I</v>
          </cell>
        </row>
        <row r="33">
          <cell r="A33">
            <v>3</v>
          </cell>
          <cell r="B33" t="str">
            <v>M. Arifin</v>
          </cell>
          <cell r="C33" t="str">
            <v>Sebanen</v>
          </cell>
          <cell r="D33" t="str">
            <v>I</v>
          </cell>
        </row>
        <row r="34">
          <cell r="A34">
            <v>4</v>
          </cell>
          <cell r="B34" t="str">
            <v>Kusman</v>
          </cell>
          <cell r="C34" t="str">
            <v>Sukosari</v>
          </cell>
          <cell r="D34" t="str">
            <v>I</v>
          </cell>
        </row>
        <row r="35">
          <cell r="A35">
            <v>5</v>
          </cell>
          <cell r="B35" t="str">
            <v>Paridin</v>
          </cell>
          <cell r="C35" t="str">
            <v>Sumber pakem</v>
          </cell>
          <cell r="D35" t="str">
            <v>I</v>
          </cell>
        </row>
        <row r="36">
          <cell r="A36">
            <v>6</v>
          </cell>
          <cell r="B36" t="str">
            <v>Ali M</v>
          </cell>
          <cell r="C36" t="str">
            <v>Pancakarya</v>
          </cell>
          <cell r="D36" t="str">
            <v>II</v>
          </cell>
        </row>
        <row r="37">
          <cell r="A37">
            <v>7</v>
          </cell>
          <cell r="B37" t="str">
            <v>Agus W</v>
          </cell>
          <cell r="C37" t="str">
            <v>Curah Rejo</v>
          </cell>
          <cell r="D37" t="str">
            <v>II</v>
          </cell>
        </row>
        <row r="38">
          <cell r="A38">
            <v>8</v>
          </cell>
          <cell r="B38" t="str">
            <v>M. Kholil</v>
          </cell>
          <cell r="C38" t="str">
            <v>Langsepan</v>
          </cell>
          <cell r="D38" t="str">
            <v>II</v>
          </cell>
        </row>
        <row r="39">
          <cell r="A39">
            <v>9</v>
          </cell>
          <cell r="B39" t="str">
            <v>Setyo A</v>
          </cell>
          <cell r="C39" t="str">
            <v>Gebang</v>
          </cell>
          <cell r="D39" t="str">
            <v>II</v>
          </cell>
        </row>
        <row r="40">
          <cell r="A40">
            <v>10</v>
          </cell>
          <cell r="B40" t="str">
            <v>Sugeng W</v>
          </cell>
          <cell r="C40" t="str">
            <v>Gumuk Bago</v>
          </cell>
          <cell r="D40" t="str">
            <v>II</v>
          </cell>
        </row>
        <row r="41">
          <cell r="A41">
            <v>11</v>
          </cell>
          <cell r="B41" t="str">
            <v>Misdarso</v>
          </cell>
          <cell r="C41" t="str">
            <v>Sukorejo</v>
          </cell>
          <cell r="D41" t="str">
            <v>III</v>
          </cell>
        </row>
        <row r="42">
          <cell r="A42">
            <v>12</v>
          </cell>
          <cell r="B42" t="str">
            <v>Dodi W</v>
          </cell>
          <cell r="C42" t="str">
            <v>Gladak Pakem</v>
          </cell>
          <cell r="D42" t="str">
            <v>III</v>
          </cell>
        </row>
        <row r="43">
          <cell r="A43">
            <v>13</v>
          </cell>
          <cell r="B43" t="str">
            <v>Wijiono</v>
          </cell>
          <cell r="C43" t="str">
            <v>Tempurejo</v>
          </cell>
          <cell r="D43" t="str">
            <v>III</v>
          </cell>
        </row>
        <row r="44">
          <cell r="A44">
            <v>14</v>
          </cell>
          <cell r="B44" t="str">
            <v>Kosim</v>
          </cell>
          <cell r="C44" t="str">
            <v>Angsana</v>
          </cell>
          <cell r="D44" t="str">
            <v>III</v>
          </cell>
        </row>
        <row r="45">
          <cell r="A45">
            <v>15</v>
          </cell>
          <cell r="B45" t="str">
            <v>Nurafandi</v>
          </cell>
          <cell r="C45" t="str">
            <v>Pring Tali</v>
          </cell>
          <cell r="D45" t="str">
            <v>III</v>
          </cell>
        </row>
        <row r="46">
          <cell r="A46">
            <v>16</v>
          </cell>
          <cell r="B46" t="str">
            <v>NURHADI</v>
          </cell>
          <cell r="C46" t="str">
            <v>Utara</v>
          </cell>
          <cell r="D46" t="str">
            <v>I</v>
          </cell>
        </row>
        <row r="47">
          <cell r="A47">
            <v>17</v>
          </cell>
          <cell r="B47" t="str">
            <v>YUSUF RIFA'I</v>
          </cell>
          <cell r="C47" t="str">
            <v>Selatan</v>
          </cell>
          <cell r="D47" t="str">
            <v>II</v>
          </cell>
        </row>
        <row r="48">
          <cell r="A48">
            <v>18</v>
          </cell>
          <cell r="B48" t="str">
            <v>EDY ZEN</v>
          </cell>
          <cell r="C48" t="str">
            <v>Barat</v>
          </cell>
          <cell r="D48" t="str">
            <v>III</v>
          </cell>
        </row>
        <row r="49">
          <cell r="A49">
            <v>19</v>
          </cell>
          <cell r="B49" t="str">
            <v>DIV</v>
          </cell>
          <cell r="C49" t="str">
            <v>Jember</v>
          </cell>
          <cell r="D49" t="str">
            <v>3 Departemen</v>
          </cell>
        </row>
      </sheetData>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row r="2265">
          <cell r="F2265">
            <v>10766571696.719999</v>
          </cell>
        </row>
      </sheetData>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KAP"/>
      <sheetName val="Realisasi"/>
      <sheetName val="Ren &amp; Real"/>
      <sheetName val="Ren &amp; Real Biaya"/>
      <sheetName val="Data SPUM"/>
      <sheetName val="Slip SPUM"/>
      <sheetName val="Data LPJUM"/>
      <sheetName val="DPU KAS"/>
      <sheetName val="LPJUM"/>
      <sheetName val="DPU"/>
      <sheetName val="kalender"/>
      <sheetName val="JADI"/>
      <sheetName val="Laporan Mingguan"/>
      <sheetName val="Data DPU"/>
      <sheetName val="Asuransi"/>
      <sheetName val="DPU KAS (2)"/>
      <sheetName val="Laporan Mingguan m 26"/>
      <sheetName val="Ren_&amp;_Real"/>
      <sheetName val="Ren_&amp;_Real_Biaya"/>
      <sheetName val="Data_SPUM"/>
      <sheetName val="Slip_SPUM"/>
      <sheetName val="Data_LPJUM"/>
      <sheetName val="DPU_KAS"/>
    </sheetNames>
    <sheetDataSet>
      <sheetData sheetId="0" refreshError="1"/>
      <sheetData sheetId="1" refreshError="1"/>
      <sheetData sheetId="2" refreshError="1"/>
      <sheetData sheetId="3" refreshError="1"/>
      <sheetData sheetId="4" refreshError="1"/>
      <sheetData sheetId="5" refreshError="1"/>
      <sheetData sheetId="6" refreshError="1">
        <row r="10">
          <cell r="B10">
            <v>1</v>
          </cell>
          <cell r="C10" t="str">
            <v>Januari</v>
          </cell>
          <cell r="D10">
            <v>38356</v>
          </cell>
          <cell r="E10">
            <v>0</v>
          </cell>
          <cell r="F10">
            <v>38345</v>
          </cell>
          <cell r="G10" t="str">
            <v>Biaya Transportasi  Lokal</v>
          </cell>
          <cell r="H10" t="str">
            <v>Kirim edamame ke Jakarta</v>
          </cell>
          <cell r="I10">
            <v>1200000</v>
          </cell>
          <cell r="J10">
            <v>1200000</v>
          </cell>
          <cell r="K10">
            <v>0</v>
          </cell>
        </row>
        <row r="11">
          <cell r="B11">
            <v>2</v>
          </cell>
          <cell r="C11" t="str">
            <v>Januari</v>
          </cell>
          <cell r="D11">
            <v>38358</v>
          </cell>
          <cell r="E11" t="str">
            <v>01</v>
          </cell>
          <cell r="F11">
            <v>38356</v>
          </cell>
          <cell r="G11" t="str">
            <v>Biaya Transportasi  Lokal</v>
          </cell>
          <cell r="H11" t="str">
            <v>Kwitansi No 316, 5, 6, 7 dan 8</v>
          </cell>
          <cell r="I11">
            <v>250000</v>
          </cell>
          <cell r="J11">
            <v>910000</v>
          </cell>
          <cell r="K11">
            <v>660000</v>
          </cell>
        </row>
        <row r="12">
          <cell r="C12" t="str">
            <v>Januari</v>
          </cell>
          <cell r="D12">
            <v>38358</v>
          </cell>
          <cell r="E12" t="str">
            <v>01</v>
          </cell>
          <cell r="F12">
            <v>38356</v>
          </cell>
          <cell r="G12" t="str">
            <v>Biaya Entertain Lokal</v>
          </cell>
          <cell r="H12" t="str">
            <v>Makan siang dengan ud. Rodeo Malang</v>
          </cell>
          <cell r="I12">
            <v>54500</v>
          </cell>
          <cell r="K12">
            <v>-54500</v>
          </cell>
        </row>
        <row r="13">
          <cell r="C13" t="str">
            <v>Januari</v>
          </cell>
          <cell r="D13">
            <v>38358</v>
          </cell>
          <cell r="E13" t="str">
            <v>01</v>
          </cell>
          <cell r="F13">
            <v>38356</v>
          </cell>
          <cell r="G13" t="str">
            <v>Biaya Kawal/Tukar Faktur PSU</v>
          </cell>
          <cell r="H13" t="str">
            <v>Biaya perjalanan dan Tukar faktur PSU</v>
          </cell>
          <cell r="I13">
            <v>335000</v>
          </cell>
          <cell r="K13">
            <v>-335000</v>
          </cell>
        </row>
        <row r="14">
          <cell r="K14">
            <v>270500</v>
          </cell>
        </row>
        <row r="15">
          <cell r="B15">
            <v>3</v>
          </cell>
          <cell r="C15" t="str">
            <v>Januari</v>
          </cell>
          <cell r="D15">
            <v>38359</v>
          </cell>
          <cell r="E15" t="str">
            <v>02</v>
          </cell>
          <cell r="F15">
            <v>38365</v>
          </cell>
          <cell r="G15" t="str">
            <v>Biaya Transportasi  Lokal</v>
          </cell>
          <cell r="H15" t="str">
            <v>Kwitansi No 8, 9, 10, dan 11</v>
          </cell>
          <cell r="I15">
            <v>191500</v>
          </cell>
          <cell r="J15">
            <v>1000000</v>
          </cell>
          <cell r="K15">
            <v>808500</v>
          </cell>
        </row>
        <row r="16">
          <cell r="C16" t="str">
            <v>Januari</v>
          </cell>
          <cell r="D16">
            <v>38359</v>
          </cell>
          <cell r="E16" t="str">
            <v>02</v>
          </cell>
          <cell r="F16">
            <v>38365</v>
          </cell>
          <cell r="G16" t="str">
            <v>Biaya Promosi Lokal</v>
          </cell>
          <cell r="H16" t="str">
            <v>Brosur dan Spanduk)</v>
          </cell>
          <cell r="I16">
            <v>352500</v>
          </cell>
          <cell r="K16">
            <v>-352500</v>
          </cell>
        </row>
        <row r="17">
          <cell r="C17" t="str">
            <v>Januari</v>
          </cell>
          <cell r="D17">
            <v>38359</v>
          </cell>
          <cell r="E17" t="str">
            <v>02</v>
          </cell>
          <cell r="F17">
            <v>38365</v>
          </cell>
          <cell r="G17" t="str">
            <v>Biaya lain-lain Lokal</v>
          </cell>
          <cell r="H17" t="str">
            <v>Kertas rangkap 3  dan kunci freezer</v>
          </cell>
          <cell r="I17">
            <v>230000</v>
          </cell>
          <cell r="K17">
            <v>-230000</v>
          </cell>
        </row>
        <row r="18">
          <cell r="C18" t="str">
            <v>Januari</v>
          </cell>
          <cell r="D18">
            <v>38359</v>
          </cell>
          <cell r="E18" t="str">
            <v>02</v>
          </cell>
          <cell r="F18">
            <v>38365</v>
          </cell>
          <cell r="G18" t="str">
            <v>Biaya Stuffing Freeport</v>
          </cell>
          <cell r="H18" t="str">
            <v>Tanggal 13 Januari 2005</v>
          </cell>
          <cell r="I18">
            <v>204500</v>
          </cell>
          <cell r="K18">
            <v>-204500</v>
          </cell>
        </row>
        <row r="19">
          <cell r="K19">
            <v>21500</v>
          </cell>
        </row>
        <row r="20">
          <cell r="B20">
            <v>4</v>
          </cell>
          <cell r="C20" t="str">
            <v>Januari</v>
          </cell>
          <cell r="D20" t="str">
            <v>-</v>
          </cell>
          <cell r="E20" t="str">
            <v>-</v>
          </cell>
          <cell r="F20">
            <v>38365</v>
          </cell>
          <cell r="G20" t="str">
            <v>Biaya Asuransi Freeport</v>
          </cell>
          <cell r="H20" t="str">
            <v>Kirim barang ke PSU  tgl 13/1/05)</v>
          </cell>
          <cell r="I20">
            <v>99700</v>
          </cell>
          <cell r="K20">
            <v>-99700</v>
          </cell>
        </row>
        <row r="21">
          <cell r="B21">
            <v>5</v>
          </cell>
          <cell r="C21" t="str">
            <v>Januari</v>
          </cell>
          <cell r="D21" t="str">
            <v>-</v>
          </cell>
          <cell r="E21" t="str">
            <v>-</v>
          </cell>
          <cell r="F21">
            <v>38365</v>
          </cell>
          <cell r="G21" t="str">
            <v>Biaya Trucking  Freeport  / ARON'S</v>
          </cell>
          <cell r="H21" t="str">
            <v>Biaya angkut sayur beku ke PSU</v>
          </cell>
          <cell r="I21">
            <v>3750000</v>
          </cell>
          <cell r="J21">
            <v>0</v>
          </cell>
          <cell r="K21">
            <v>-3750000</v>
          </cell>
        </row>
        <row r="22">
          <cell r="B22">
            <v>6</v>
          </cell>
          <cell r="C22" t="str">
            <v>Januari</v>
          </cell>
          <cell r="D22" t="str">
            <v>-</v>
          </cell>
          <cell r="E22" t="str">
            <v>-</v>
          </cell>
          <cell r="F22">
            <v>38372</v>
          </cell>
          <cell r="G22" t="str">
            <v>Biaya Trucking  Freeport  / ARON'S</v>
          </cell>
          <cell r="H22" t="str">
            <v>Biaya angkut sayur beku ke PSU</v>
          </cell>
          <cell r="I22">
            <v>3650000</v>
          </cell>
          <cell r="J22">
            <v>0</v>
          </cell>
          <cell r="K22">
            <v>-3650000</v>
          </cell>
        </row>
        <row r="23">
          <cell r="B23">
            <v>7</v>
          </cell>
          <cell r="C23" t="str">
            <v>Januari</v>
          </cell>
          <cell r="D23">
            <v>38366</v>
          </cell>
          <cell r="E23" t="str">
            <v>03</v>
          </cell>
          <cell r="F23">
            <v>38372</v>
          </cell>
          <cell r="G23" t="str">
            <v>Biaya Transportasi  Lokal</v>
          </cell>
          <cell r="H23" t="str">
            <v>Kwitansi No 12, 13, 14 dan 15</v>
          </cell>
          <cell r="I23">
            <v>202750</v>
          </cell>
          <cell r="J23">
            <v>1000000</v>
          </cell>
          <cell r="K23">
            <v>797250</v>
          </cell>
        </row>
        <row r="24">
          <cell r="C24" t="str">
            <v>Januari</v>
          </cell>
          <cell r="D24">
            <v>38366</v>
          </cell>
          <cell r="E24" t="str">
            <v>03</v>
          </cell>
          <cell r="F24">
            <v>38372</v>
          </cell>
          <cell r="G24" t="str">
            <v>Biaya Promosi Lokal</v>
          </cell>
          <cell r="H24" t="str">
            <v>Stiker Edamame</v>
          </cell>
          <cell r="I24">
            <v>358000</v>
          </cell>
          <cell r="K24">
            <v>-358000</v>
          </cell>
        </row>
        <row r="25">
          <cell r="C25" t="str">
            <v>Januari</v>
          </cell>
          <cell r="D25">
            <v>38366</v>
          </cell>
          <cell r="E25" t="str">
            <v>03</v>
          </cell>
          <cell r="F25">
            <v>38372</v>
          </cell>
          <cell r="G25" t="str">
            <v>Biaya Komunikasi Lokal</v>
          </cell>
          <cell r="H25" t="str">
            <v>Biaya kartu hallo sigid dan eko</v>
          </cell>
          <cell r="I25">
            <v>210768</v>
          </cell>
          <cell r="K25">
            <v>-210768</v>
          </cell>
        </row>
        <row r="26">
          <cell r="C26" t="str">
            <v>Januari</v>
          </cell>
          <cell r="D26">
            <v>38366</v>
          </cell>
          <cell r="E26" t="str">
            <v>03</v>
          </cell>
          <cell r="F26">
            <v>38372</v>
          </cell>
          <cell r="G26" t="str">
            <v>Biaya Kawal/Tukar Faktur PSU</v>
          </cell>
          <cell r="H26" t="str">
            <v>Tanggal 13 Januari 2005</v>
          </cell>
          <cell r="I26">
            <v>205000</v>
          </cell>
          <cell r="K26">
            <v>-205000</v>
          </cell>
        </row>
        <row r="27">
          <cell r="K27">
            <v>23482</v>
          </cell>
        </row>
        <row r="28">
          <cell r="B28">
            <v>8</v>
          </cell>
          <cell r="C28" t="str">
            <v>Januari</v>
          </cell>
          <cell r="D28">
            <v>38376</v>
          </cell>
          <cell r="E28" t="str">
            <v>04</v>
          </cell>
          <cell r="F28">
            <v>38379</v>
          </cell>
          <cell r="G28" t="str">
            <v>Biaya Transportasi  Lokal</v>
          </cell>
          <cell r="H28" t="str">
            <v>Kwitansi No 16 dan 17</v>
          </cell>
          <cell r="I28">
            <v>65000</v>
          </cell>
          <cell r="J28">
            <v>500000</v>
          </cell>
          <cell r="K28">
            <v>435000</v>
          </cell>
        </row>
        <row r="29">
          <cell r="C29" t="str">
            <v>Januari</v>
          </cell>
          <cell r="D29">
            <v>38376</v>
          </cell>
          <cell r="E29" t="str">
            <v>04</v>
          </cell>
          <cell r="F29">
            <v>38379</v>
          </cell>
          <cell r="G29" t="str">
            <v>Biaya lain-lain Lokal</v>
          </cell>
          <cell r="H29" t="str">
            <v>Pita printer, kabel telpon dan styrofoam</v>
          </cell>
          <cell r="I29">
            <v>81000</v>
          </cell>
          <cell r="K29">
            <v>-81000</v>
          </cell>
        </row>
        <row r="30">
          <cell r="K30">
            <v>354000</v>
          </cell>
        </row>
        <row r="31">
          <cell r="B31">
            <v>9</v>
          </cell>
          <cell r="C31" t="str">
            <v>Februari</v>
          </cell>
          <cell r="D31">
            <v>38380</v>
          </cell>
          <cell r="E31" t="str">
            <v>05</v>
          </cell>
          <cell r="F31">
            <v>38386</v>
          </cell>
          <cell r="G31" t="str">
            <v>Biaya Transportasi  Lokal</v>
          </cell>
          <cell r="H31" t="str">
            <v>Kwitansi No 18, 19,  dan 20</v>
          </cell>
          <cell r="I31">
            <v>165000</v>
          </cell>
          <cell r="J31">
            <v>500000</v>
          </cell>
          <cell r="K31">
            <v>335000</v>
          </cell>
        </row>
        <row r="32">
          <cell r="C32" t="str">
            <v>Februari</v>
          </cell>
          <cell r="D32">
            <v>38380</v>
          </cell>
          <cell r="E32" t="str">
            <v>05</v>
          </cell>
          <cell r="F32">
            <v>38386</v>
          </cell>
          <cell r="G32" t="str">
            <v>Biaya Entertain Lokal</v>
          </cell>
          <cell r="H32" t="str">
            <v>Minuman untuk tamu</v>
          </cell>
          <cell r="I32">
            <v>27000</v>
          </cell>
          <cell r="K32">
            <v>-27000</v>
          </cell>
        </row>
        <row r="33">
          <cell r="C33" t="str">
            <v>Februari</v>
          </cell>
          <cell r="D33">
            <v>38380</v>
          </cell>
          <cell r="E33" t="str">
            <v>05</v>
          </cell>
          <cell r="F33">
            <v>38386</v>
          </cell>
          <cell r="G33" t="str">
            <v>Biaya lain-lain Lokal</v>
          </cell>
          <cell r="H33" t="str">
            <v>Perbaikan freezer dan styrofoam</v>
          </cell>
          <cell r="I33">
            <v>145000</v>
          </cell>
          <cell r="K33">
            <v>-145000</v>
          </cell>
        </row>
        <row r="34">
          <cell r="C34" t="str">
            <v>Februari</v>
          </cell>
          <cell r="D34">
            <v>38380</v>
          </cell>
          <cell r="E34" t="str">
            <v>05</v>
          </cell>
          <cell r="F34">
            <v>38386</v>
          </cell>
          <cell r="G34" t="str">
            <v>Biaya Stuffing Freeport</v>
          </cell>
          <cell r="H34" t="str">
            <v>kwt 102 Tanggal 31 Januari 2005</v>
          </cell>
          <cell r="I34">
            <v>75555</v>
          </cell>
          <cell r="K34">
            <v>-75555</v>
          </cell>
        </row>
        <row r="35">
          <cell r="K35">
            <v>87445</v>
          </cell>
        </row>
        <row r="36">
          <cell r="B36">
            <v>10</v>
          </cell>
          <cell r="C36" t="str">
            <v>Februari</v>
          </cell>
          <cell r="D36">
            <v>38387</v>
          </cell>
          <cell r="E36" t="str">
            <v>06</v>
          </cell>
          <cell r="F36">
            <v>38393</v>
          </cell>
          <cell r="G36" t="str">
            <v>Biaya Transportasi  Lokal</v>
          </cell>
          <cell r="H36" t="str">
            <v>Kwitansi No 21 dan 22</v>
          </cell>
          <cell r="I36">
            <v>484460</v>
          </cell>
          <cell r="J36">
            <v>700000</v>
          </cell>
          <cell r="K36">
            <v>215540</v>
          </cell>
        </row>
        <row r="37">
          <cell r="C37" t="str">
            <v>Februari</v>
          </cell>
          <cell r="D37">
            <v>38387</v>
          </cell>
          <cell r="E37" t="str">
            <v>06</v>
          </cell>
          <cell r="F37">
            <v>38393</v>
          </cell>
          <cell r="G37" t="str">
            <v>Biaya lain-lain Lokal</v>
          </cell>
          <cell r="H37" t="str">
            <v>Beli Edamame Goreng dan Styrofoam</v>
          </cell>
          <cell r="I37">
            <v>482500</v>
          </cell>
          <cell r="K37">
            <v>-482500</v>
          </cell>
        </row>
        <row r="38">
          <cell r="C38" t="str">
            <v>Februari</v>
          </cell>
          <cell r="D38">
            <v>38387</v>
          </cell>
          <cell r="E38" t="str">
            <v>06</v>
          </cell>
          <cell r="F38">
            <v>38393</v>
          </cell>
          <cell r="G38" t="str">
            <v>Biaya Kawal/Tukar Faktur PSU</v>
          </cell>
          <cell r="I38">
            <v>355000</v>
          </cell>
          <cell r="K38">
            <v>-355000</v>
          </cell>
        </row>
        <row r="39">
          <cell r="K39">
            <v>-621960</v>
          </cell>
        </row>
        <row r="40">
          <cell r="B40">
            <v>11</v>
          </cell>
          <cell r="C40" t="str">
            <v>Februari</v>
          </cell>
          <cell r="D40">
            <v>38398</v>
          </cell>
          <cell r="E40" t="str">
            <v>07</v>
          </cell>
          <cell r="F40">
            <v>38399</v>
          </cell>
          <cell r="G40" t="str">
            <v>Biaya Transportasi  Lokal</v>
          </cell>
          <cell r="H40" t="str">
            <v>Kwitansi No 23, 24 dan 25</v>
          </cell>
          <cell r="I40">
            <v>110000</v>
          </cell>
          <cell r="J40">
            <v>1500000</v>
          </cell>
          <cell r="K40">
            <v>1390000</v>
          </cell>
        </row>
        <row r="41">
          <cell r="C41" t="str">
            <v>Februari</v>
          </cell>
          <cell r="D41">
            <v>38398</v>
          </cell>
          <cell r="E41" t="str">
            <v>07</v>
          </cell>
          <cell r="F41">
            <v>38399</v>
          </cell>
          <cell r="G41" t="str">
            <v>Biaya Promosi Lokal</v>
          </cell>
          <cell r="H41" t="str">
            <v>Tas, Kaos, Spanduk, Foto, Album</v>
          </cell>
          <cell r="I41">
            <v>323000</v>
          </cell>
          <cell r="K41">
            <v>-323000</v>
          </cell>
        </row>
        <row r="42">
          <cell r="C42" t="str">
            <v>Februari</v>
          </cell>
          <cell r="D42">
            <v>38398</v>
          </cell>
          <cell r="E42" t="str">
            <v>07</v>
          </cell>
          <cell r="F42">
            <v>38399</v>
          </cell>
          <cell r="G42" t="str">
            <v>Biaya Entertain Lokal</v>
          </cell>
          <cell r="H42" t="str">
            <v>Edamame goreng</v>
          </cell>
          <cell r="I42">
            <v>400000</v>
          </cell>
          <cell r="K42">
            <v>-400000</v>
          </cell>
        </row>
        <row r="43">
          <cell r="C43" t="str">
            <v>Februari</v>
          </cell>
          <cell r="D43">
            <v>38398</v>
          </cell>
          <cell r="E43" t="str">
            <v>07</v>
          </cell>
          <cell r="F43">
            <v>38399</v>
          </cell>
          <cell r="G43" t="str">
            <v>Biaya Komunikasi Lokal</v>
          </cell>
          <cell r="H43" t="str">
            <v>Biaya kartu hallo sigid dan eko</v>
          </cell>
          <cell r="I43">
            <v>264116</v>
          </cell>
          <cell r="K43">
            <v>-264116</v>
          </cell>
        </row>
        <row r="44">
          <cell r="C44" t="str">
            <v>Februari</v>
          </cell>
          <cell r="D44">
            <v>38398</v>
          </cell>
          <cell r="E44" t="str">
            <v>07</v>
          </cell>
          <cell r="F44">
            <v>38399</v>
          </cell>
          <cell r="G44" t="str">
            <v>Biaya Stuffing Freeport</v>
          </cell>
          <cell r="H44" t="str">
            <v>kwt 103 Tanggal 16 Februari 2005</v>
          </cell>
          <cell r="I44">
            <v>50600</v>
          </cell>
          <cell r="K44">
            <v>-50600</v>
          </cell>
        </row>
        <row r="45">
          <cell r="C45" t="e">
            <v>#N/A</v>
          </cell>
          <cell r="K45">
            <v>352284</v>
          </cell>
        </row>
        <row r="46">
          <cell r="B46">
            <v>12</v>
          </cell>
          <cell r="C46" t="str">
            <v>Maret</v>
          </cell>
          <cell r="D46" t="str">
            <v>-</v>
          </cell>
          <cell r="E46" t="str">
            <v>-</v>
          </cell>
          <cell r="F46">
            <v>38413</v>
          </cell>
          <cell r="G46" t="str">
            <v>Biaya Asuransi Freeport</v>
          </cell>
          <cell r="H46" t="str">
            <v>Kirim barang ke PSU  tgl 1 &amp; 16 Feb 2005</v>
          </cell>
          <cell r="I46">
            <v>141700</v>
          </cell>
          <cell r="J46">
            <v>0</v>
          </cell>
          <cell r="K46">
            <v>-141700</v>
          </cell>
        </row>
        <row r="48">
          <cell r="B48">
            <v>13</v>
          </cell>
          <cell r="C48" t="str">
            <v>Maret</v>
          </cell>
          <cell r="D48">
            <v>38401</v>
          </cell>
          <cell r="E48" t="str">
            <v>08</v>
          </cell>
          <cell r="F48">
            <v>38413</v>
          </cell>
          <cell r="G48" t="str">
            <v>Biaya Transportasi  Lokal</v>
          </cell>
          <cell r="H48" t="str">
            <v>Kw 26 - 34</v>
          </cell>
          <cell r="I48">
            <v>468605</v>
          </cell>
          <cell r="J48">
            <v>1500000</v>
          </cell>
          <cell r="K48">
            <v>1031395</v>
          </cell>
        </row>
        <row r="49">
          <cell r="C49" t="str">
            <v>Maret</v>
          </cell>
          <cell r="D49">
            <v>38401</v>
          </cell>
          <cell r="E49" t="str">
            <v>08</v>
          </cell>
          <cell r="F49">
            <v>38413</v>
          </cell>
          <cell r="G49" t="str">
            <v>Biaya Promosi Lokal</v>
          </cell>
          <cell r="H49" t="str">
            <v>Dekorasi Pameran</v>
          </cell>
          <cell r="I49">
            <v>911000</v>
          </cell>
          <cell r="K49">
            <v>-911000</v>
          </cell>
        </row>
        <row r="50">
          <cell r="C50" t="str">
            <v>Maret</v>
          </cell>
          <cell r="D50">
            <v>38401</v>
          </cell>
          <cell r="E50" t="str">
            <v>08</v>
          </cell>
          <cell r="F50">
            <v>38413</v>
          </cell>
          <cell r="G50" t="str">
            <v>Biaya Entertain Lokal</v>
          </cell>
          <cell r="H50" t="str">
            <v>edamame goreng</v>
          </cell>
          <cell r="I50">
            <v>240000</v>
          </cell>
          <cell r="K50">
            <v>-240000</v>
          </cell>
        </row>
        <row r="51">
          <cell r="C51" t="str">
            <v>Maret</v>
          </cell>
          <cell r="D51">
            <v>38401</v>
          </cell>
          <cell r="E51" t="str">
            <v>08</v>
          </cell>
          <cell r="F51">
            <v>38413</v>
          </cell>
          <cell r="G51" t="str">
            <v>Biaya Kawal/Tukar Faktur PSU</v>
          </cell>
          <cell r="I51">
            <v>180000</v>
          </cell>
          <cell r="K51">
            <v>-180000</v>
          </cell>
        </row>
        <row r="52">
          <cell r="K52">
            <v>-299605</v>
          </cell>
        </row>
        <row r="53">
          <cell r="B53">
            <v>14</v>
          </cell>
          <cell r="C53" t="str">
            <v>Maret</v>
          </cell>
          <cell r="D53" t="str">
            <v>-</v>
          </cell>
          <cell r="E53" t="str">
            <v>-</v>
          </cell>
          <cell r="F53">
            <v>38413</v>
          </cell>
          <cell r="G53" t="str">
            <v>Biaya Trucking  Freeport  / ARON'S</v>
          </cell>
          <cell r="H53" t="str">
            <v>Biaya angkut sayur beku ke PSU</v>
          </cell>
          <cell r="I53">
            <v>4500000</v>
          </cell>
          <cell r="J53">
            <v>0</v>
          </cell>
          <cell r="K53">
            <v>-4500000</v>
          </cell>
        </row>
        <row r="54">
          <cell r="C54" t="e">
            <v>#N/A</v>
          </cell>
          <cell r="D54" t="str">
            <v>-</v>
          </cell>
          <cell r="E54" t="str">
            <v>-</v>
          </cell>
          <cell r="J54">
            <v>0</v>
          </cell>
          <cell r="K54">
            <v>0</v>
          </cell>
        </row>
        <row r="55">
          <cell r="B55">
            <v>15</v>
          </cell>
          <cell r="C55" t="str">
            <v>Maret</v>
          </cell>
          <cell r="D55">
            <v>38413</v>
          </cell>
          <cell r="E55" t="str">
            <v>09</v>
          </cell>
          <cell r="F55">
            <v>38420</v>
          </cell>
          <cell r="G55" t="str">
            <v>Biaya Transportasi  Lokal</v>
          </cell>
          <cell r="H55" t="str">
            <v>Kw 35 -38, kirim jkt</v>
          </cell>
          <cell r="I55">
            <v>271000</v>
          </cell>
          <cell r="J55">
            <v>1000000</v>
          </cell>
          <cell r="K55">
            <v>729000</v>
          </cell>
        </row>
        <row r="56">
          <cell r="C56" t="str">
            <v>Maret</v>
          </cell>
          <cell r="F56">
            <v>38420</v>
          </cell>
          <cell r="G56" t="str">
            <v>Biaya Promosi Lokal</v>
          </cell>
          <cell r="H56" t="str">
            <v>Gantungan kunci, brosur</v>
          </cell>
          <cell r="I56">
            <v>350000</v>
          </cell>
          <cell r="K56">
            <v>-350000</v>
          </cell>
        </row>
        <row r="57">
          <cell r="C57" t="e">
            <v>#N/A</v>
          </cell>
          <cell r="K57">
            <v>379000</v>
          </cell>
        </row>
        <row r="58">
          <cell r="B58">
            <v>16</v>
          </cell>
          <cell r="C58" t="str">
            <v>Maret</v>
          </cell>
          <cell r="D58">
            <v>38421</v>
          </cell>
          <cell r="E58" t="str">
            <v>10</v>
          </cell>
          <cell r="F58">
            <v>38427</v>
          </cell>
          <cell r="G58" t="str">
            <v>Biaya Transportasi  Lokal</v>
          </cell>
          <cell r="H58" t="str">
            <v>kw 39 - 42</v>
          </cell>
          <cell r="I58">
            <v>239500</v>
          </cell>
          <cell r="J58">
            <v>1500000</v>
          </cell>
          <cell r="K58">
            <v>1260500</v>
          </cell>
        </row>
        <row r="59">
          <cell r="C59" t="str">
            <v>Maret</v>
          </cell>
          <cell r="D59">
            <v>38421</v>
          </cell>
          <cell r="E59" t="str">
            <v>10</v>
          </cell>
          <cell r="F59">
            <v>38427</v>
          </cell>
          <cell r="G59" t="str">
            <v>Biaya Promosi Lokal</v>
          </cell>
          <cell r="H59" t="str">
            <v>Brosur dan cetak foto</v>
          </cell>
          <cell r="I59">
            <v>338500</v>
          </cell>
          <cell r="K59">
            <v>-338500</v>
          </cell>
        </row>
        <row r="60">
          <cell r="C60" t="str">
            <v>Maret</v>
          </cell>
          <cell r="D60">
            <v>38421</v>
          </cell>
          <cell r="E60" t="str">
            <v>10</v>
          </cell>
          <cell r="F60">
            <v>38427</v>
          </cell>
          <cell r="G60" t="str">
            <v>Biaya Entertain Lokal</v>
          </cell>
          <cell r="H60" t="str">
            <v>Entertaint dengan dinas peternakan</v>
          </cell>
          <cell r="I60">
            <v>60000</v>
          </cell>
          <cell r="K60">
            <v>-60000</v>
          </cell>
        </row>
        <row r="61">
          <cell r="C61" t="str">
            <v>Maret</v>
          </cell>
          <cell r="D61">
            <v>38421</v>
          </cell>
          <cell r="E61" t="str">
            <v>10</v>
          </cell>
          <cell r="F61">
            <v>38427</v>
          </cell>
          <cell r="G61" t="str">
            <v>Biaya Komunikasi Lokal</v>
          </cell>
          <cell r="I61">
            <v>513792</v>
          </cell>
          <cell r="K61">
            <v>-513792</v>
          </cell>
        </row>
        <row r="62">
          <cell r="C62" t="str">
            <v>Maret</v>
          </cell>
          <cell r="D62">
            <v>38421</v>
          </cell>
          <cell r="E62" t="str">
            <v>10</v>
          </cell>
          <cell r="F62">
            <v>38427</v>
          </cell>
          <cell r="G62" t="str">
            <v>Biaya lain-lain Lokal</v>
          </cell>
          <cell r="H62" t="str">
            <v>materai, rak ordner</v>
          </cell>
          <cell r="I62">
            <v>405700</v>
          </cell>
          <cell r="K62">
            <v>-405700</v>
          </cell>
        </row>
        <row r="63">
          <cell r="K63">
            <v>-57492</v>
          </cell>
        </row>
        <row r="64">
          <cell r="B64">
            <v>17</v>
          </cell>
          <cell r="C64" t="str">
            <v>Maret</v>
          </cell>
          <cell r="F64">
            <v>38433</v>
          </cell>
          <cell r="G64" t="str">
            <v>Setor Uang Kas Div. Pemasaran</v>
          </cell>
          <cell r="I64">
            <v>3390000</v>
          </cell>
          <cell r="J64">
            <v>0</v>
          </cell>
        </row>
        <row r="66">
          <cell r="B66">
            <v>18</v>
          </cell>
          <cell r="C66" t="str">
            <v>Maret</v>
          </cell>
          <cell r="F66">
            <v>38434</v>
          </cell>
          <cell r="G66" t="str">
            <v>Biaya Transportasi  Lokal</v>
          </cell>
          <cell r="I66">
            <v>567000</v>
          </cell>
          <cell r="K66">
            <v>567000</v>
          </cell>
        </row>
        <row r="67">
          <cell r="C67" t="str">
            <v>Maret</v>
          </cell>
          <cell r="F67">
            <v>38434</v>
          </cell>
          <cell r="G67" t="str">
            <v>Biaya Entertain Lokal</v>
          </cell>
          <cell r="I67">
            <v>79000</v>
          </cell>
          <cell r="K67">
            <v>79000</v>
          </cell>
        </row>
        <row r="68">
          <cell r="C68" t="str">
            <v>Maret</v>
          </cell>
          <cell r="F68">
            <v>38434</v>
          </cell>
          <cell r="G68" t="str">
            <v>Biaya Stuffing Freeport</v>
          </cell>
          <cell r="I68">
            <v>104650</v>
          </cell>
          <cell r="K68">
            <v>104650</v>
          </cell>
        </row>
        <row r="69">
          <cell r="K69">
            <v>750650</v>
          </cell>
        </row>
        <row r="70">
          <cell r="B70">
            <v>19</v>
          </cell>
          <cell r="C70" t="str">
            <v>Maret</v>
          </cell>
          <cell r="F70">
            <v>38442</v>
          </cell>
          <cell r="G70" t="str">
            <v>Biaya Transportasi  Lokal</v>
          </cell>
          <cell r="I70">
            <v>235000</v>
          </cell>
          <cell r="K70">
            <v>235000</v>
          </cell>
        </row>
        <row r="71">
          <cell r="C71" t="str">
            <v>Maret</v>
          </cell>
          <cell r="F71">
            <v>38442</v>
          </cell>
          <cell r="G71" t="str">
            <v>Biaya Promosi Lokal</v>
          </cell>
          <cell r="I71">
            <v>305500</v>
          </cell>
          <cell r="K71">
            <v>305500</v>
          </cell>
        </row>
        <row r="72">
          <cell r="C72" t="str">
            <v>Maret</v>
          </cell>
          <cell r="F72">
            <v>38442</v>
          </cell>
          <cell r="G72" t="str">
            <v>Biaya Entertain Lokal</v>
          </cell>
          <cell r="I72">
            <v>165500</v>
          </cell>
          <cell r="K72">
            <v>165500</v>
          </cell>
        </row>
        <row r="73">
          <cell r="F73">
            <v>38442</v>
          </cell>
          <cell r="G73" t="str">
            <v>Biaya lain-lain Lokal</v>
          </cell>
          <cell r="I73">
            <v>180000</v>
          </cell>
          <cell r="K73">
            <v>180000</v>
          </cell>
        </row>
        <row r="74">
          <cell r="F74">
            <v>38442</v>
          </cell>
          <cell r="G74" t="str">
            <v>Biaya Kawal/Tukar Faktur PSU</v>
          </cell>
          <cell r="I74">
            <v>190000</v>
          </cell>
          <cell r="K74">
            <v>190000</v>
          </cell>
        </row>
        <row r="75">
          <cell r="K75">
            <v>1076000</v>
          </cell>
        </row>
        <row r="76">
          <cell r="B76">
            <v>20</v>
          </cell>
          <cell r="C76" t="str">
            <v>Maret</v>
          </cell>
          <cell r="D76" t="str">
            <v>-</v>
          </cell>
          <cell r="E76" t="str">
            <v>-</v>
          </cell>
          <cell r="F76">
            <v>38442</v>
          </cell>
          <cell r="G76" t="str">
            <v>Biaya Trucking  Freeport  / ARON'S</v>
          </cell>
          <cell r="H76" t="str">
            <v>Dua Juta Rupiah</v>
          </cell>
          <cell r="I76">
            <v>2000000</v>
          </cell>
          <cell r="J76">
            <v>0</v>
          </cell>
          <cell r="K76">
            <v>-2000000</v>
          </cell>
        </row>
        <row r="78">
          <cell r="B78">
            <v>21</v>
          </cell>
          <cell r="F78">
            <v>38448</v>
          </cell>
          <cell r="G78" t="str">
            <v>Biaya Transportasi  Lokal</v>
          </cell>
          <cell r="H78" t="str">
            <v>SATU JUTA DUA RATUS RIBU DUA PULUH DUA RIBU DUA RATUS RUPIAH</v>
          </cell>
          <cell r="I78">
            <v>356900</v>
          </cell>
          <cell r="J78">
            <v>0</v>
          </cell>
          <cell r="K78">
            <v>356900</v>
          </cell>
        </row>
        <row r="79">
          <cell r="F79">
            <v>38448</v>
          </cell>
          <cell r="G79" t="str">
            <v>Biaya Promosi Lokal</v>
          </cell>
          <cell r="I79">
            <v>825000</v>
          </cell>
          <cell r="K79">
            <v>825000</v>
          </cell>
        </row>
        <row r="80">
          <cell r="F80">
            <v>38448</v>
          </cell>
          <cell r="G80" t="str">
            <v>Biaya Entertain Lokal</v>
          </cell>
          <cell r="I80">
            <v>31300</v>
          </cell>
          <cell r="K80">
            <v>31300</v>
          </cell>
        </row>
        <row r="81">
          <cell r="F81">
            <v>38448</v>
          </cell>
          <cell r="G81" t="str">
            <v>Biaya lain-lain Lokal</v>
          </cell>
          <cell r="I81">
            <v>9000</v>
          </cell>
          <cell r="K81">
            <v>9000</v>
          </cell>
        </row>
        <row r="82">
          <cell r="I82">
            <v>1222200</v>
          </cell>
          <cell r="K82">
            <v>1222200</v>
          </cell>
        </row>
        <row r="83">
          <cell r="B83">
            <v>22</v>
          </cell>
          <cell r="F83">
            <v>38450</v>
          </cell>
          <cell r="G83" t="str">
            <v>Penjualan Dalam Negeri</v>
          </cell>
          <cell r="H83" t="str">
            <v>TIGA JUTA TUJUH RATUS EMPAT RIBU DUA RATUS RUPIAH</v>
          </cell>
          <cell r="K83">
            <v>3704200</v>
          </cell>
        </row>
        <row r="84">
          <cell r="B84">
            <v>23</v>
          </cell>
          <cell r="F84">
            <v>38451</v>
          </cell>
          <cell r="G84" t="str">
            <v>Penjualan Dalam Negeri</v>
          </cell>
          <cell r="H84" t="str">
            <v>SATU JUTA TIGA PULUH SEMBILAN RIBU SERATUS DELAPAN PULUH RUPIAH</v>
          </cell>
          <cell r="K84">
            <v>1039180</v>
          </cell>
        </row>
        <row r="86">
          <cell r="B86">
            <v>24</v>
          </cell>
          <cell r="F86">
            <v>38455</v>
          </cell>
          <cell r="G86" t="str">
            <v>Biaya Transportasi  Lokal</v>
          </cell>
          <cell r="H86" t="str">
            <v># EMPAT RATUS LIMA BELAS RIBU ENAM RATUS RUPIAH #</v>
          </cell>
          <cell r="I86">
            <v>198000</v>
          </cell>
          <cell r="K86">
            <v>198000</v>
          </cell>
        </row>
        <row r="87">
          <cell r="F87">
            <v>38455</v>
          </cell>
          <cell r="G87" t="str">
            <v>Biaya Promosi Lokal</v>
          </cell>
          <cell r="I87">
            <v>217600</v>
          </cell>
          <cell r="K87">
            <v>217600</v>
          </cell>
        </row>
        <row r="88">
          <cell r="I88">
            <v>415600</v>
          </cell>
        </row>
        <row r="89">
          <cell r="B89">
            <v>25</v>
          </cell>
          <cell r="F89">
            <v>38462</v>
          </cell>
          <cell r="G89" t="str">
            <v>Biaya Transportasi  Lokal</v>
          </cell>
          <cell r="H89" t="str">
            <v>ENAM RATUS SEBELAS RIBU TUJUH RATUS TIGA PULUH EMPAT RUPIAH</v>
          </cell>
          <cell r="I89">
            <v>20000</v>
          </cell>
          <cell r="K89">
            <v>20000</v>
          </cell>
        </row>
        <row r="90">
          <cell r="F90">
            <v>38462</v>
          </cell>
          <cell r="G90" t="str">
            <v>Biaya Promosi Lokal</v>
          </cell>
          <cell r="I90">
            <v>113700</v>
          </cell>
          <cell r="K90">
            <v>113700</v>
          </cell>
        </row>
        <row r="91">
          <cell r="F91">
            <v>38462</v>
          </cell>
          <cell r="G91" t="str">
            <v>Biaya Entertain Lokal</v>
          </cell>
          <cell r="I91">
            <v>150950</v>
          </cell>
          <cell r="K91">
            <v>150950</v>
          </cell>
        </row>
        <row r="92">
          <cell r="F92">
            <v>38462</v>
          </cell>
          <cell r="G92" t="str">
            <v>Biaya Komunikasi Lokal</v>
          </cell>
          <cell r="I92">
            <v>327084</v>
          </cell>
          <cell r="K92">
            <v>327084</v>
          </cell>
        </row>
        <row r="93">
          <cell r="I93">
            <v>611734</v>
          </cell>
          <cell r="K93">
            <v>611734</v>
          </cell>
        </row>
        <row r="94">
          <cell r="B94">
            <v>26</v>
          </cell>
          <cell r="F94">
            <v>38469</v>
          </cell>
          <cell r="G94" t="str">
            <v>Biaya Entertain Lokal</v>
          </cell>
          <cell r="H94" t="str">
            <v>DUA RATUS ENAM PULUH DELAPAN RIBU ENAM RATUS RUPIAH</v>
          </cell>
          <cell r="I94">
            <v>62000</v>
          </cell>
          <cell r="K94">
            <v>62000</v>
          </cell>
        </row>
        <row r="95">
          <cell r="F95">
            <v>38469</v>
          </cell>
          <cell r="G95" t="str">
            <v>Biaya lain-lain Lokal</v>
          </cell>
          <cell r="I95">
            <v>6600</v>
          </cell>
          <cell r="K95">
            <v>6600</v>
          </cell>
        </row>
        <row r="96">
          <cell r="F96">
            <v>38469</v>
          </cell>
          <cell r="G96" t="str">
            <v>Biaya Kawal/Tukar Faktur PSU</v>
          </cell>
          <cell r="I96">
            <v>200000</v>
          </cell>
          <cell r="K96">
            <v>200000</v>
          </cell>
        </row>
        <row r="97">
          <cell r="I97">
            <v>268600</v>
          </cell>
          <cell r="K97">
            <v>268600</v>
          </cell>
        </row>
        <row r="98">
          <cell r="B98">
            <v>27</v>
          </cell>
          <cell r="F98">
            <v>38469</v>
          </cell>
          <cell r="G98" t="str">
            <v>Biaya Asuransi Freeport</v>
          </cell>
          <cell r="H98" t="str">
            <v>TUJUH PULUH LIMA RIBU RUPIAH</v>
          </cell>
          <cell r="I98">
            <v>75000</v>
          </cell>
          <cell r="K98">
            <v>75000</v>
          </cell>
        </row>
        <row r="99">
          <cell r="B99">
            <v>28</v>
          </cell>
          <cell r="F99">
            <v>38469</v>
          </cell>
          <cell r="G99" t="str">
            <v>Biaya Trucking  Freeport  / ARON'S</v>
          </cell>
          <cell r="H99" t="str">
            <v>DUA JUTA RUPIAH</v>
          </cell>
          <cell r="I99">
            <v>2000000</v>
          </cell>
          <cell r="J99">
            <v>0</v>
          </cell>
          <cell r="K99">
            <v>-2000000</v>
          </cell>
        </row>
        <row r="100">
          <cell r="G100" t="e">
            <v>#N/A</v>
          </cell>
        </row>
        <row r="101">
          <cell r="G101" t="e">
            <v>#N/A</v>
          </cell>
        </row>
        <row r="102">
          <cell r="G102" t="e">
            <v>#N/A</v>
          </cell>
        </row>
        <row r="103">
          <cell r="G103" t="e">
            <v>#N/A</v>
          </cell>
        </row>
        <row r="104">
          <cell r="G104" t="e">
            <v>#N/A</v>
          </cell>
        </row>
        <row r="105">
          <cell r="G105" t="e">
            <v>#N/A</v>
          </cell>
        </row>
        <row r="106">
          <cell r="G106" t="e">
            <v>#N/A</v>
          </cell>
        </row>
        <row r="107">
          <cell r="G107" t="e">
            <v>#N/A</v>
          </cell>
        </row>
        <row r="108">
          <cell r="G108" t="e">
            <v>#N/A</v>
          </cell>
        </row>
        <row r="109">
          <cell r="G109" t="e">
            <v>#N/A</v>
          </cell>
        </row>
        <row r="110">
          <cell r="G110" t="e">
            <v>#N/A</v>
          </cell>
        </row>
        <row r="111">
          <cell r="G111" t="e">
            <v>#N/A</v>
          </cell>
        </row>
        <row r="112">
          <cell r="G112" t="e">
            <v>#N/A</v>
          </cell>
        </row>
        <row r="113">
          <cell r="G113" t="e">
            <v>#N/A</v>
          </cell>
        </row>
        <row r="114">
          <cell r="G114" t="e">
            <v>#N/A</v>
          </cell>
        </row>
        <row r="115">
          <cell r="G115" t="e">
            <v>#N/A</v>
          </cell>
        </row>
        <row r="116">
          <cell r="G116" t="e">
            <v>#N/A</v>
          </cell>
        </row>
        <row r="117">
          <cell r="G117" t="e">
            <v>#N/A</v>
          </cell>
        </row>
        <row r="118">
          <cell r="G118" t="e">
            <v>#N/A</v>
          </cell>
        </row>
        <row r="119">
          <cell r="G119" t="e">
            <v>#N/A</v>
          </cell>
        </row>
        <row r="120">
          <cell r="G120" t="e">
            <v>#N/A</v>
          </cell>
        </row>
        <row r="121">
          <cell r="G121" t="e">
            <v>#N/A</v>
          </cell>
        </row>
        <row r="122">
          <cell r="G122" t="e">
            <v>#N/A</v>
          </cell>
        </row>
        <row r="123">
          <cell r="G123" t="e">
            <v>#N/A</v>
          </cell>
        </row>
        <row r="124">
          <cell r="G124" t="e">
            <v>#N/A</v>
          </cell>
        </row>
        <row r="125">
          <cell r="G125" t="e">
            <v>#N/A</v>
          </cell>
        </row>
        <row r="126">
          <cell r="G126" t="e">
            <v>#N/A</v>
          </cell>
        </row>
        <row r="127">
          <cell r="G127" t="e">
            <v>#N/A</v>
          </cell>
        </row>
        <row r="128">
          <cell r="G128" t="e">
            <v>#N/A</v>
          </cell>
        </row>
        <row r="129">
          <cell r="G129" t="e">
            <v>#N/A</v>
          </cell>
        </row>
        <row r="130">
          <cell r="G130" t="e">
            <v>#N/A</v>
          </cell>
        </row>
        <row r="131">
          <cell r="G131" t="e">
            <v>#N/A</v>
          </cell>
        </row>
        <row r="132">
          <cell r="G132" t="e">
            <v>#N/A</v>
          </cell>
        </row>
        <row r="133">
          <cell r="G133" t="e">
            <v>#N/A</v>
          </cell>
        </row>
        <row r="134">
          <cell r="G134" t="e">
            <v>#N/A</v>
          </cell>
        </row>
        <row r="135">
          <cell r="G135" t="e">
            <v>#N/A</v>
          </cell>
        </row>
        <row r="136">
          <cell r="G136" t="e">
            <v>#N/A</v>
          </cell>
        </row>
        <row r="137">
          <cell r="G137" t="e">
            <v>#N/A</v>
          </cell>
        </row>
        <row r="138">
          <cell r="G138" t="e">
            <v>#N/A</v>
          </cell>
        </row>
        <row r="139">
          <cell r="G139" t="e">
            <v>#N/A</v>
          </cell>
        </row>
        <row r="140">
          <cell r="G140" t="e">
            <v>#N/A</v>
          </cell>
        </row>
        <row r="141">
          <cell r="G141" t="e">
            <v>#N/A</v>
          </cell>
        </row>
        <row r="142">
          <cell r="G142" t="e">
            <v>#N/A</v>
          </cell>
        </row>
        <row r="143">
          <cell r="G143" t="e">
            <v>#N/A</v>
          </cell>
        </row>
        <row r="144">
          <cell r="G144" t="e">
            <v>#N/A</v>
          </cell>
        </row>
        <row r="145">
          <cell r="G145" t="e">
            <v>#N/A</v>
          </cell>
        </row>
        <row r="146">
          <cell r="G146" t="e">
            <v>#N/A</v>
          </cell>
        </row>
        <row r="147">
          <cell r="G147" t="e">
            <v>#N/A</v>
          </cell>
        </row>
        <row r="148">
          <cell r="G148" t="e">
            <v>#N/A</v>
          </cell>
        </row>
        <row r="149">
          <cell r="G149" t="e">
            <v>#N/A</v>
          </cell>
        </row>
        <row r="150">
          <cell r="G150" t="e">
            <v>#N/A</v>
          </cell>
        </row>
        <row r="151">
          <cell r="G151" t="e">
            <v>#N/A</v>
          </cell>
        </row>
        <row r="152">
          <cell r="G152" t="e">
            <v>#N/A</v>
          </cell>
        </row>
        <row r="153">
          <cell r="G153" t="e">
            <v>#N/A</v>
          </cell>
        </row>
        <row r="154">
          <cell r="G154" t="e">
            <v>#N/A</v>
          </cell>
        </row>
        <row r="155">
          <cell r="G155" t="e">
            <v>#N/A</v>
          </cell>
        </row>
        <row r="156">
          <cell r="G156" t="e">
            <v>#N/A</v>
          </cell>
        </row>
        <row r="157">
          <cell r="G157" t="e">
            <v>#N/A</v>
          </cell>
        </row>
        <row r="158">
          <cell r="G158" t="e">
            <v>#N/A</v>
          </cell>
        </row>
        <row r="159">
          <cell r="G159" t="e">
            <v>#N/A</v>
          </cell>
        </row>
        <row r="160">
          <cell r="G160" t="e">
            <v>#N/A</v>
          </cell>
        </row>
        <row r="161">
          <cell r="G161" t="e">
            <v>#N/A</v>
          </cell>
        </row>
        <row r="162">
          <cell r="G162" t="e">
            <v>#N/A</v>
          </cell>
        </row>
        <row r="163">
          <cell r="G163" t="e">
            <v>#N/A</v>
          </cell>
        </row>
        <row r="164">
          <cell r="G164" t="e">
            <v>#N/A</v>
          </cell>
        </row>
        <row r="165">
          <cell r="G165" t="e">
            <v>#N/A</v>
          </cell>
        </row>
        <row r="166">
          <cell r="G166" t="e">
            <v>#N/A</v>
          </cell>
        </row>
        <row r="167">
          <cell r="G167" t="e">
            <v>#N/A</v>
          </cell>
        </row>
        <row r="168">
          <cell r="G168" t="e">
            <v>#N/A</v>
          </cell>
        </row>
        <row r="169">
          <cell r="G169" t="e">
            <v>#N/A</v>
          </cell>
        </row>
        <row r="170">
          <cell r="G170" t="e">
            <v>#N/A</v>
          </cell>
        </row>
        <row r="171">
          <cell r="G171" t="e">
            <v>#N/A</v>
          </cell>
        </row>
        <row r="172">
          <cell r="G172" t="e">
            <v>#N/A</v>
          </cell>
        </row>
        <row r="173">
          <cell r="G173" t="e">
            <v>#N/A</v>
          </cell>
        </row>
        <row r="174">
          <cell r="G174" t="e">
            <v>#N/A</v>
          </cell>
        </row>
        <row r="175">
          <cell r="G175" t="e">
            <v>#N/A</v>
          </cell>
        </row>
        <row r="176">
          <cell r="G176" t="e">
            <v>#N/A</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WT. LAKI ME"/>
      <sheetName val="RWT. Inap VIP ME"/>
      <sheetName val="RUMAH DINAS  90 ME"/>
      <sheetName val="ASRAMA ME "/>
      <sheetName val="POS JAGA ME"/>
      <sheetName val="RUMAH JAGA ME"/>
      <sheetName val="GARASI ME  "/>
      <sheetName val="HB"/>
      <sheetName val="ANALISA"/>
      <sheetName val="REKAP Usulan 2004"/>
      <sheetName val="RWT. Inap LAKI"/>
      <sheetName val="ASRAMA"/>
      <sheetName val="RUMAH DINAS 90"/>
      <sheetName val="R JAGA"/>
      <sheetName val="RWT. Inap VIP"/>
      <sheetName val="R. IPAL "/>
      <sheetName val="PAGAR &amp; P.NAMA"/>
      <sheetName val="SELASAR"/>
      <sheetName val="GARASI"/>
      <sheetName val="POS JAGA"/>
      <sheetName val="INFRASTRUKTUR"/>
      <sheetName val="ME TOTAL"/>
      <sheetName val="BUKU KAS UM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HARGA SATUAN BAHAN WILAYAH KOTA MADIUN</v>
          </cell>
        </row>
        <row r="4">
          <cell r="A4" t="str">
            <v>NO</v>
          </cell>
          <cell r="B4" t="str">
            <v>JENIS BAHAN</v>
          </cell>
          <cell r="D4" t="str">
            <v>KODE</v>
          </cell>
          <cell r="E4" t="str">
            <v>STN</v>
          </cell>
        </row>
        <row r="6">
          <cell r="A6" t="str">
            <v>a</v>
          </cell>
          <cell r="B6" t="str">
            <v>b</v>
          </cell>
          <cell r="D6" t="str">
            <v>c</v>
          </cell>
          <cell r="E6" t="str">
            <v>d</v>
          </cell>
        </row>
        <row r="78">
          <cell r="F78">
            <v>39000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LENDER"/>
      <sheetName val="Dolomit"/>
      <sheetName val="TSP"/>
      <sheetName val="Urea"/>
      <sheetName val="ZA"/>
      <sheetName val="KCl"/>
      <sheetName val="MgSo4"/>
      <sheetName val="KNO3"/>
      <sheetName val="Marshal EC"/>
      <sheetName val="Metindo WP"/>
      <sheetName val="Sumo"/>
      <sheetName val="Confidor"/>
      <sheetName val="Topsindo"/>
      <sheetName val="Apsa"/>
      <sheetName val="SLNPV"/>
      <sheetName val="Ingrofol"/>
      <sheetName val="Cruiser"/>
      <sheetName val="Roteen75SP"/>
      <sheetName val="Marshal ST"/>
      <sheetName val="Bayleton"/>
      <sheetName val="Poksindo"/>
      <sheetName val="Regent sc"/>
      <sheetName val="Dithane"/>
      <sheetName val="Previcur N"/>
      <sheetName val="Dursband"/>
      <sheetName val="Folicur Gold"/>
      <sheetName val="Atabron"/>
      <sheetName val="Agrept"/>
      <sheetName val="Starner"/>
      <sheetName val="Metindo SP"/>
      <sheetName val="Regent Red"/>
      <sheetName val="Gramoxone"/>
      <sheetName val="Manthene"/>
      <sheetName val="Rampas"/>
      <sheetName val="Curacron"/>
      <sheetName val="Decis"/>
      <sheetName val="Antracol"/>
      <sheetName val="Actara"/>
      <sheetName val="Agrimec"/>
      <sheetName val="Fastac"/>
      <sheetName val="Larvin"/>
      <sheetName val="Terusi"/>
      <sheetName val="Matador"/>
      <sheetName val="NPK Mutiara"/>
    </sheetNames>
    <sheetDataSet>
      <sheetData sheetId="0">
        <row r="3">
          <cell r="B3">
            <v>39083</v>
          </cell>
          <cell r="C3">
            <v>1</v>
          </cell>
          <cell r="D3" t="str">
            <v>Januari</v>
          </cell>
          <cell r="E3" t="str">
            <v>Kamis</v>
          </cell>
          <cell r="F3" t="str">
            <v>I</v>
          </cell>
        </row>
        <row r="4">
          <cell r="B4">
            <v>39084</v>
          </cell>
          <cell r="C4">
            <v>1</v>
          </cell>
          <cell r="D4" t="str">
            <v>Januari</v>
          </cell>
          <cell r="E4" t="str">
            <v>Jumat</v>
          </cell>
          <cell r="F4" t="str">
            <v>I</v>
          </cell>
        </row>
        <row r="5">
          <cell r="B5">
            <v>39085</v>
          </cell>
          <cell r="C5">
            <v>1</v>
          </cell>
          <cell r="D5" t="str">
            <v>Januari</v>
          </cell>
          <cell r="E5" t="str">
            <v>Sabtu</v>
          </cell>
          <cell r="F5" t="str">
            <v>I</v>
          </cell>
        </row>
        <row r="6">
          <cell r="B6">
            <v>39086</v>
          </cell>
          <cell r="C6">
            <v>2</v>
          </cell>
          <cell r="D6" t="str">
            <v>Januari</v>
          </cell>
          <cell r="E6" t="str">
            <v>Minggu</v>
          </cell>
          <cell r="F6" t="str">
            <v>I</v>
          </cell>
        </row>
        <row r="7">
          <cell r="B7">
            <v>39087</v>
          </cell>
          <cell r="C7">
            <v>2</v>
          </cell>
          <cell r="D7" t="str">
            <v>Januari</v>
          </cell>
          <cell r="E7" t="str">
            <v>Senin</v>
          </cell>
          <cell r="F7" t="str">
            <v>I</v>
          </cell>
        </row>
        <row r="8">
          <cell r="B8">
            <v>39088</v>
          </cell>
          <cell r="C8">
            <v>2</v>
          </cell>
          <cell r="D8" t="str">
            <v>Januari</v>
          </cell>
          <cell r="E8" t="str">
            <v>Selasa</v>
          </cell>
          <cell r="F8" t="str">
            <v>I</v>
          </cell>
        </row>
        <row r="9">
          <cell r="B9">
            <v>39089</v>
          </cell>
          <cell r="C9">
            <v>2</v>
          </cell>
          <cell r="D9" t="str">
            <v>Januari</v>
          </cell>
          <cell r="E9" t="str">
            <v>Rabu</v>
          </cell>
          <cell r="F9" t="str">
            <v>I</v>
          </cell>
        </row>
        <row r="10">
          <cell r="B10">
            <v>39090</v>
          </cell>
          <cell r="C10">
            <v>2</v>
          </cell>
          <cell r="D10" t="str">
            <v>Januari</v>
          </cell>
          <cell r="E10" t="str">
            <v>Kamis</v>
          </cell>
          <cell r="F10" t="str">
            <v>I</v>
          </cell>
        </row>
        <row r="11">
          <cell r="B11">
            <v>39091</v>
          </cell>
          <cell r="C11">
            <v>2</v>
          </cell>
          <cell r="D11" t="str">
            <v>Januari</v>
          </cell>
          <cell r="E11" t="str">
            <v>Jumat</v>
          </cell>
          <cell r="F11" t="str">
            <v>I</v>
          </cell>
        </row>
        <row r="12">
          <cell r="B12">
            <v>39092</v>
          </cell>
          <cell r="C12">
            <v>2</v>
          </cell>
          <cell r="D12" t="str">
            <v>Januari</v>
          </cell>
          <cell r="E12" t="str">
            <v>Sabtu</v>
          </cell>
          <cell r="F12" t="str">
            <v>I</v>
          </cell>
        </row>
        <row r="13">
          <cell r="B13">
            <v>39093</v>
          </cell>
          <cell r="C13">
            <v>3</v>
          </cell>
          <cell r="D13" t="str">
            <v>Januari</v>
          </cell>
          <cell r="E13" t="str">
            <v>Minggu</v>
          </cell>
          <cell r="F13" t="str">
            <v>I</v>
          </cell>
        </row>
        <row r="14">
          <cell r="B14">
            <v>39094</v>
          </cell>
          <cell r="C14">
            <v>3</v>
          </cell>
          <cell r="D14" t="str">
            <v>Januari</v>
          </cell>
          <cell r="E14" t="str">
            <v>Senin</v>
          </cell>
          <cell r="F14" t="str">
            <v>I</v>
          </cell>
        </row>
        <row r="15">
          <cell r="B15">
            <v>39095</v>
          </cell>
          <cell r="C15">
            <v>3</v>
          </cell>
          <cell r="D15" t="str">
            <v>Januari</v>
          </cell>
          <cell r="E15" t="str">
            <v>Selasa</v>
          </cell>
          <cell r="F15" t="str">
            <v>I</v>
          </cell>
        </row>
        <row r="16">
          <cell r="B16">
            <v>39096</v>
          </cell>
          <cell r="C16">
            <v>3</v>
          </cell>
          <cell r="D16" t="str">
            <v>Januari</v>
          </cell>
          <cell r="E16" t="str">
            <v>Rabu</v>
          </cell>
          <cell r="F16" t="str">
            <v>I</v>
          </cell>
        </row>
        <row r="17">
          <cell r="B17">
            <v>39097</v>
          </cell>
          <cell r="C17">
            <v>3</v>
          </cell>
          <cell r="D17" t="str">
            <v>Januari</v>
          </cell>
          <cell r="E17" t="str">
            <v>Senin</v>
          </cell>
          <cell r="F17" t="str">
            <v>I</v>
          </cell>
        </row>
        <row r="18">
          <cell r="B18">
            <v>39098</v>
          </cell>
          <cell r="C18">
            <v>3</v>
          </cell>
          <cell r="D18" t="str">
            <v>Januari</v>
          </cell>
          <cell r="E18" t="str">
            <v>Selasa</v>
          </cell>
          <cell r="F18" t="str">
            <v>I</v>
          </cell>
        </row>
        <row r="19">
          <cell r="B19">
            <v>39099</v>
          </cell>
          <cell r="C19">
            <v>3</v>
          </cell>
          <cell r="D19" t="str">
            <v>Januari</v>
          </cell>
          <cell r="E19" t="str">
            <v>Rabu</v>
          </cell>
          <cell r="F19" t="str">
            <v>I</v>
          </cell>
        </row>
        <row r="20">
          <cell r="B20">
            <v>39100</v>
          </cell>
          <cell r="C20">
            <v>4</v>
          </cell>
          <cell r="D20" t="str">
            <v>Januari</v>
          </cell>
          <cell r="E20" t="str">
            <v>Kamis</v>
          </cell>
          <cell r="F20" t="str">
            <v>I</v>
          </cell>
        </row>
        <row r="21">
          <cell r="B21">
            <v>39101</v>
          </cell>
          <cell r="C21">
            <v>4</v>
          </cell>
          <cell r="D21" t="str">
            <v>Januari</v>
          </cell>
          <cell r="E21" t="str">
            <v>Jumat</v>
          </cell>
          <cell r="F21" t="str">
            <v>I</v>
          </cell>
        </row>
        <row r="22">
          <cell r="B22">
            <v>39102</v>
          </cell>
          <cell r="C22">
            <v>4</v>
          </cell>
          <cell r="D22" t="str">
            <v>Januari</v>
          </cell>
          <cell r="E22" t="str">
            <v>Sabtu</v>
          </cell>
          <cell r="F22" t="str">
            <v>I</v>
          </cell>
        </row>
        <row r="23">
          <cell r="B23">
            <v>39103</v>
          </cell>
          <cell r="C23">
            <v>4</v>
          </cell>
          <cell r="D23" t="str">
            <v>Januari</v>
          </cell>
          <cell r="E23" t="str">
            <v>Minggu</v>
          </cell>
          <cell r="F23" t="str">
            <v>I</v>
          </cell>
        </row>
        <row r="24">
          <cell r="B24">
            <v>39104</v>
          </cell>
          <cell r="C24">
            <v>4</v>
          </cell>
          <cell r="D24" t="str">
            <v>Januari</v>
          </cell>
          <cell r="E24" t="str">
            <v>Senin</v>
          </cell>
          <cell r="F24" t="str">
            <v>I</v>
          </cell>
        </row>
        <row r="25">
          <cell r="B25">
            <v>39105</v>
          </cell>
          <cell r="C25">
            <v>4</v>
          </cell>
          <cell r="D25" t="str">
            <v>Januari</v>
          </cell>
          <cell r="E25" t="str">
            <v>Selasa</v>
          </cell>
          <cell r="F25" t="str">
            <v>I</v>
          </cell>
        </row>
        <row r="26">
          <cell r="B26">
            <v>39106</v>
          </cell>
          <cell r="C26">
            <v>4</v>
          </cell>
          <cell r="D26" t="str">
            <v>Januari</v>
          </cell>
          <cell r="E26" t="str">
            <v>Rabu</v>
          </cell>
          <cell r="F26" t="str">
            <v>I</v>
          </cell>
        </row>
        <row r="27">
          <cell r="B27">
            <v>39107</v>
          </cell>
          <cell r="C27">
            <v>5</v>
          </cell>
          <cell r="D27" t="str">
            <v>Januari</v>
          </cell>
          <cell r="E27" t="str">
            <v>Kamis</v>
          </cell>
          <cell r="F27" t="str">
            <v>I</v>
          </cell>
        </row>
        <row r="28">
          <cell r="B28">
            <v>39108</v>
          </cell>
          <cell r="C28">
            <v>5</v>
          </cell>
          <cell r="D28" t="str">
            <v>Januari</v>
          </cell>
          <cell r="E28" t="str">
            <v>Jumat</v>
          </cell>
          <cell r="F28" t="str">
            <v>I</v>
          </cell>
        </row>
        <row r="29">
          <cell r="B29">
            <v>39109</v>
          </cell>
          <cell r="C29">
            <v>5</v>
          </cell>
          <cell r="D29" t="str">
            <v>Januari</v>
          </cell>
          <cell r="E29" t="str">
            <v>Sabtu</v>
          </cell>
          <cell r="F29" t="str">
            <v>I</v>
          </cell>
        </row>
        <row r="30">
          <cell r="B30">
            <v>39110</v>
          </cell>
          <cell r="C30">
            <v>5</v>
          </cell>
          <cell r="D30" t="str">
            <v>Januari</v>
          </cell>
          <cell r="E30" t="str">
            <v>Minggu</v>
          </cell>
          <cell r="F30" t="str">
            <v>I</v>
          </cell>
        </row>
        <row r="31">
          <cell r="B31">
            <v>39111</v>
          </cell>
          <cell r="C31">
            <v>5</v>
          </cell>
          <cell r="D31" t="str">
            <v>Januari</v>
          </cell>
          <cell r="E31" t="str">
            <v>Senin</v>
          </cell>
          <cell r="F31" t="str">
            <v>I</v>
          </cell>
        </row>
        <row r="32">
          <cell r="B32">
            <v>39112</v>
          </cell>
          <cell r="C32">
            <v>5</v>
          </cell>
          <cell r="D32" t="str">
            <v>Januari</v>
          </cell>
          <cell r="E32" t="str">
            <v>Selasa</v>
          </cell>
          <cell r="F32" t="str">
            <v>I</v>
          </cell>
        </row>
        <row r="33">
          <cell r="B33">
            <v>39113</v>
          </cell>
          <cell r="C33">
            <v>5</v>
          </cell>
          <cell r="D33" t="str">
            <v>Januari</v>
          </cell>
          <cell r="E33" t="str">
            <v>Rabu</v>
          </cell>
          <cell r="F33" t="str">
            <v>I</v>
          </cell>
        </row>
        <row r="34">
          <cell r="B34">
            <v>39114</v>
          </cell>
          <cell r="C34">
            <v>6</v>
          </cell>
          <cell r="D34" t="str">
            <v>Februari</v>
          </cell>
          <cell r="E34" t="str">
            <v>Kamis</v>
          </cell>
          <cell r="F34" t="str">
            <v>II</v>
          </cell>
        </row>
        <row r="35">
          <cell r="B35">
            <v>39115</v>
          </cell>
          <cell r="C35">
            <v>6</v>
          </cell>
          <cell r="D35" t="str">
            <v>Februari</v>
          </cell>
          <cell r="E35" t="str">
            <v>Jumat</v>
          </cell>
          <cell r="F35" t="str">
            <v>II</v>
          </cell>
        </row>
        <row r="36">
          <cell r="B36">
            <v>39116</v>
          </cell>
          <cell r="C36">
            <v>6</v>
          </cell>
          <cell r="D36" t="str">
            <v>Februari</v>
          </cell>
          <cell r="E36" t="str">
            <v>Sabtu</v>
          </cell>
          <cell r="F36" t="str">
            <v>II</v>
          </cell>
        </row>
        <row r="37">
          <cell r="B37">
            <v>39117</v>
          </cell>
          <cell r="C37">
            <v>6</v>
          </cell>
          <cell r="D37" t="str">
            <v>Februari</v>
          </cell>
          <cell r="E37" t="str">
            <v>Minggu</v>
          </cell>
          <cell r="F37" t="str">
            <v>II</v>
          </cell>
        </row>
        <row r="38">
          <cell r="B38">
            <v>39118</v>
          </cell>
          <cell r="C38">
            <v>6</v>
          </cell>
          <cell r="D38" t="str">
            <v>Februari</v>
          </cell>
          <cell r="E38" t="str">
            <v>Senin</v>
          </cell>
          <cell r="F38" t="str">
            <v>II</v>
          </cell>
        </row>
        <row r="39">
          <cell r="B39">
            <v>39119</v>
          </cell>
          <cell r="C39">
            <v>6</v>
          </cell>
          <cell r="D39" t="str">
            <v>Februari</v>
          </cell>
          <cell r="E39" t="str">
            <v>Selasa</v>
          </cell>
          <cell r="F39" t="str">
            <v>II</v>
          </cell>
        </row>
        <row r="40">
          <cell r="B40">
            <v>39120</v>
          </cell>
          <cell r="C40">
            <v>6</v>
          </cell>
          <cell r="D40" t="str">
            <v>Februari</v>
          </cell>
          <cell r="E40" t="str">
            <v>Rabu</v>
          </cell>
          <cell r="F40" t="str">
            <v>II</v>
          </cell>
        </row>
        <row r="41">
          <cell r="B41">
            <v>39121</v>
          </cell>
          <cell r="C41">
            <v>7</v>
          </cell>
          <cell r="D41" t="str">
            <v>Februari</v>
          </cell>
          <cell r="E41" t="str">
            <v>Kamis</v>
          </cell>
          <cell r="F41" t="str">
            <v>II</v>
          </cell>
        </row>
        <row r="42">
          <cell r="B42">
            <v>39122</v>
          </cell>
          <cell r="C42">
            <v>7</v>
          </cell>
          <cell r="D42" t="str">
            <v>Februari</v>
          </cell>
          <cell r="E42" t="str">
            <v>Jumat</v>
          </cell>
          <cell r="F42" t="str">
            <v>II</v>
          </cell>
        </row>
        <row r="43">
          <cell r="B43">
            <v>39123</v>
          </cell>
          <cell r="C43">
            <v>7</v>
          </cell>
          <cell r="D43" t="str">
            <v>Februari</v>
          </cell>
          <cell r="E43" t="str">
            <v>Sabtu</v>
          </cell>
          <cell r="F43" t="str">
            <v>II</v>
          </cell>
        </row>
        <row r="44">
          <cell r="B44">
            <v>39124</v>
          </cell>
          <cell r="C44">
            <v>7</v>
          </cell>
          <cell r="D44" t="str">
            <v>Februari</v>
          </cell>
          <cell r="E44" t="str">
            <v>Minggu</v>
          </cell>
          <cell r="F44" t="str">
            <v>II</v>
          </cell>
        </row>
        <row r="45">
          <cell r="B45">
            <v>39125</v>
          </cell>
          <cell r="C45">
            <v>7</v>
          </cell>
          <cell r="D45" t="str">
            <v>Februari</v>
          </cell>
          <cell r="E45" t="str">
            <v>Senin</v>
          </cell>
          <cell r="F45" t="str">
            <v>II</v>
          </cell>
        </row>
        <row r="46">
          <cell r="B46">
            <v>39126</v>
          </cell>
          <cell r="C46">
            <v>7</v>
          </cell>
          <cell r="D46" t="str">
            <v>Februari</v>
          </cell>
          <cell r="E46" t="str">
            <v>Selasa</v>
          </cell>
          <cell r="F46" t="str">
            <v>II</v>
          </cell>
        </row>
        <row r="47">
          <cell r="B47">
            <v>39127</v>
          </cell>
          <cell r="C47">
            <v>7</v>
          </cell>
          <cell r="D47" t="str">
            <v>Februari</v>
          </cell>
          <cell r="E47" t="str">
            <v>Rabu</v>
          </cell>
          <cell r="F47" t="str">
            <v>II</v>
          </cell>
        </row>
        <row r="48">
          <cell r="B48">
            <v>39128</v>
          </cell>
          <cell r="C48">
            <v>8</v>
          </cell>
          <cell r="D48" t="str">
            <v>Februari</v>
          </cell>
          <cell r="E48" t="str">
            <v>Kamis</v>
          </cell>
          <cell r="F48" t="str">
            <v>II</v>
          </cell>
        </row>
        <row r="49">
          <cell r="B49">
            <v>39129</v>
          </cell>
          <cell r="C49">
            <v>8</v>
          </cell>
          <cell r="D49" t="str">
            <v>Februari</v>
          </cell>
          <cell r="E49" t="str">
            <v>Jumat</v>
          </cell>
          <cell r="F49" t="str">
            <v>II</v>
          </cell>
        </row>
        <row r="50">
          <cell r="B50">
            <v>39130</v>
          </cell>
          <cell r="C50">
            <v>8</v>
          </cell>
          <cell r="D50" t="str">
            <v>Februari</v>
          </cell>
          <cell r="E50" t="str">
            <v>Sabtu</v>
          </cell>
          <cell r="F50" t="str">
            <v>II</v>
          </cell>
        </row>
        <row r="51">
          <cell r="B51">
            <v>39131</v>
          </cell>
          <cell r="C51">
            <v>8</v>
          </cell>
          <cell r="D51" t="str">
            <v>Februari</v>
          </cell>
          <cell r="E51" t="str">
            <v>Minggu</v>
          </cell>
          <cell r="F51" t="str">
            <v>II</v>
          </cell>
        </row>
        <row r="52">
          <cell r="B52">
            <v>39132</v>
          </cell>
          <cell r="C52">
            <v>8</v>
          </cell>
          <cell r="D52" t="str">
            <v>Februari</v>
          </cell>
          <cell r="E52" t="str">
            <v>Senin</v>
          </cell>
          <cell r="F52" t="str">
            <v>II</v>
          </cell>
        </row>
        <row r="53">
          <cell r="B53">
            <v>39133</v>
          </cell>
          <cell r="C53">
            <v>8</v>
          </cell>
          <cell r="D53" t="str">
            <v>Februari</v>
          </cell>
          <cell r="E53" t="str">
            <v>Selasa</v>
          </cell>
          <cell r="F53" t="str">
            <v>II</v>
          </cell>
        </row>
        <row r="54">
          <cell r="B54">
            <v>39134</v>
          </cell>
          <cell r="C54">
            <v>8</v>
          </cell>
          <cell r="D54" t="str">
            <v>Februari</v>
          </cell>
          <cell r="E54" t="str">
            <v>Rabu</v>
          </cell>
          <cell r="F54" t="str">
            <v>II</v>
          </cell>
        </row>
        <row r="55">
          <cell r="B55">
            <v>39135</v>
          </cell>
          <cell r="C55">
            <v>9</v>
          </cell>
          <cell r="D55" t="str">
            <v>Februari</v>
          </cell>
          <cell r="E55" t="str">
            <v>Kamis</v>
          </cell>
          <cell r="F55" t="str">
            <v>II</v>
          </cell>
        </row>
        <row r="56">
          <cell r="B56">
            <v>39136</v>
          </cell>
          <cell r="C56">
            <v>9</v>
          </cell>
          <cell r="D56" t="str">
            <v>Februari</v>
          </cell>
          <cell r="E56" t="str">
            <v>Jumat</v>
          </cell>
          <cell r="F56" t="str">
            <v>II</v>
          </cell>
        </row>
        <row r="57">
          <cell r="B57">
            <v>39137</v>
          </cell>
          <cell r="C57">
            <v>9</v>
          </cell>
          <cell r="D57" t="str">
            <v>Februari</v>
          </cell>
          <cell r="E57" t="str">
            <v>Sabtu</v>
          </cell>
          <cell r="F57" t="str">
            <v>II</v>
          </cell>
        </row>
        <row r="58">
          <cell r="B58">
            <v>39138</v>
          </cell>
          <cell r="C58">
            <v>9</v>
          </cell>
          <cell r="D58" t="str">
            <v>Februari</v>
          </cell>
          <cell r="E58" t="str">
            <v>Minggu</v>
          </cell>
          <cell r="F58" t="str">
            <v>II</v>
          </cell>
        </row>
        <row r="59">
          <cell r="B59">
            <v>39139</v>
          </cell>
          <cell r="C59">
            <v>9</v>
          </cell>
          <cell r="D59" t="str">
            <v>Februari</v>
          </cell>
          <cell r="E59" t="str">
            <v>Senin</v>
          </cell>
          <cell r="F59" t="str">
            <v>II</v>
          </cell>
        </row>
        <row r="60">
          <cell r="B60">
            <v>39140</v>
          </cell>
          <cell r="C60">
            <v>9</v>
          </cell>
          <cell r="D60" t="str">
            <v>Februari</v>
          </cell>
          <cell r="E60" t="str">
            <v>Selasa</v>
          </cell>
          <cell r="F60" t="str">
            <v>II</v>
          </cell>
        </row>
        <row r="61">
          <cell r="B61">
            <v>39141</v>
          </cell>
          <cell r="C61">
            <v>9</v>
          </cell>
          <cell r="D61" t="str">
            <v>Februari</v>
          </cell>
          <cell r="E61" t="str">
            <v>Rabu</v>
          </cell>
          <cell r="F61" t="str">
            <v>II</v>
          </cell>
        </row>
        <row r="62">
          <cell r="B62">
            <v>39142</v>
          </cell>
          <cell r="C62">
            <v>10</v>
          </cell>
          <cell r="D62" t="str">
            <v>Maret</v>
          </cell>
          <cell r="E62" t="str">
            <v>Kamis</v>
          </cell>
          <cell r="F62" t="str">
            <v>III</v>
          </cell>
        </row>
        <row r="63">
          <cell r="B63">
            <v>39143</v>
          </cell>
          <cell r="C63">
            <v>10</v>
          </cell>
          <cell r="D63" t="str">
            <v>Maret</v>
          </cell>
          <cell r="E63" t="str">
            <v>Jumat</v>
          </cell>
          <cell r="F63" t="str">
            <v>III</v>
          </cell>
        </row>
        <row r="64">
          <cell r="B64">
            <v>39144</v>
          </cell>
          <cell r="C64">
            <v>10</v>
          </cell>
          <cell r="D64" t="str">
            <v>Maret</v>
          </cell>
          <cell r="E64" t="str">
            <v>Sabtu</v>
          </cell>
          <cell r="F64" t="str">
            <v>III</v>
          </cell>
        </row>
        <row r="65">
          <cell r="B65">
            <v>39145</v>
          </cell>
          <cell r="C65">
            <v>10</v>
          </cell>
          <cell r="D65" t="str">
            <v>Maret</v>
          </cell>
          <cell r="E65" t="str">
            <v>Minggu</v>
          </cell>
          <cell r="F65" t="str">
            <v>III</v>
          </cell>
        </row>
        <row r="66">
          <cell r="B66">
            <v>39146</v>
          </cell>
          <cell r="C66">
            <v>10</v>
          </cell>
          <cell r="D66" t="str">
            <v>Maret</v>
          </cell>
          <cell r="E66" t="str">
            <v>Senin</v>
          </cell>
          <cell r="F66" t="str">
            <v>III</v>
          </cell>
        </row>
        <row r="67">
          <cell r="B67">
            <v>39147</v>
          </cell>
          <cell r="C67">
            <v>10</v>
          </cell>
          <cell r="D67" t="str">
            <v>Maret</v>
          </cell>
          <cell r="E67" t="str">
            <v>Selasa</v>
          </cell>
          <cell r="F67" t="str">
            <v>III</v>
          </cell>
        </row>
        <row r="68">
          <cell r="B68">
            <v>39148</v>
          </cell>
          <cell r="C68">
            <v>10</v>
          </cell>
          <cell r="D68" t="str">
            <v>Maret</v>
          </cell>
          <cell r="E68" t="str">
            <v>Rabu</v>
          </cell>
          <cell r="F68" t="str">
            <v>III</v>
          </cell>
        </row>
        <row r="69">
          <cell r="B69">
            <v>39149</v>
          </cell>
          <cell r="C69">
            <v>11</v>
          </cell>
          <cell r="D69" t="str">
            <v>Maret</v>
          </cell>
          <cell r="E69" t="str">
            <v>Kamis</v>
          </cell>
          <cell r="F69" t="str">
            <v>III</v>
          </cell>
        </row>
        <row r="70">
          <cell r="B70">
            <v>39150</v>
          </cell>
          <cell r="C70">
            <v>11</v>
          </cell>
          <cell r="D70" t="str">
            <v>Maret</v>
          </cell>
          <cell r="E70" t="str">
            <v>Jumat</v>
          </cell>
          <cell r="F70" t="str">
            <v>III</v>
          </cell>
        </row>
        <row r="71">
          <cell r="B71">
            <v>39151</v>
          </cell>
          <cell r="C71">
            <v>11</v>
          </cell>
          <cell r="D71" t="str">
            <v>Maret</v>
          </cell>
          <cell r="E71" t="str">
            <v>Sabtu</v>
          </cell>
          <cell r="F71" t="str">
            <v>III</v>
          </cell>
        </row>
        <row r="72">
          <cell r="B72">
            <v>39152</v>
          </cell>
          <cell r="C72">
            <v>11</v>
          </cell>
          <cell r="D72" t="str">
            <v>Maret</v>
          </cell>
          <cell r="E72" t="str">
            <v>Minggu</v>
          </cell>
          <cell r="F72" t="str">
            <v>III</v>
          </cell>
        </row>
        <row r="73">
          <cell r="B73">
            <v>39153</v>
          </cell>
          <cell r="C73">
            <v>11</v>
          </cell>
          <cell r="D73" t="str">
            <v>Maret</v>
          </cell>
          <cell r="E73" t="str">
            <v>Senin</v>
          </cell>
          <cell r="F73" t="str">
            <v>III</v>
          </cell>
        </row>
        <row r="74">
          <cell r="B74">
            <v>39154</v>
          </cell>
          <cell r="C74">
            <v>11</v>
          </cell>
          <cell r="D74" t="str">
            <v>Maret</v>
          </cell>
          <cell r="E74" t="str">
            <v>Selasa</v>
          </cell>
          <cell r="F74" t="str">
            <v>III</v>
          </cell>
        </row>
        <row r="75">
          <cell r="B75">
            <v>39155</v>
          </cell>
          <cell r="C75">
            <v>11</v>
          </cell>
          <cell r="D75" t="str">
            <v>Maret</v>
          </cell>
          <cell r="E75" t="str">
            <v>Rabu</v>
          </cell>
          <cell r="F75" t="str">
            <v>III</v>
          </cell>
        </row>
        <row r="76">
          <cell r="B76">
            <v>39156</v>
          </cell>
          <cell r="C76">
            <v>12</v>
          </cell>
          <cell r="D76" t="str">
            <v>Maret</v>
          </cell>
          <cell r="E76" t="str">
            <v>Kamis</v>
          </cell>
          <cell r="F76" t="str">
            <v>III</v>
          </cell>
        </row>
        <row r="77">
          <cell r="B77">
            <v>39157</v>
          </cell>
          <cell r="C77">
            <v>12</v>
          </cell>
          <cell r="D77" t="str">
            <v>Maret</v>
          </cell>
          <cell r="E77" t="str">
            <v>Jumat</v>
          </cell>
          <cell r="F77" t="str">
            <v>III</v>
          </cell>
        </row>
        <row r="78">
          <cell r="B78">
            <v>39158</v>
          </cell>
          <cell r="C78">
            <v>12</v>
          </cell>
          <cell r="D78" t="str">
            <v>Maret</v>
          </cell>
          <cell r="E78" t="str">
            <v>Sabtu</v>
          </cell>
          <cell r="F78" t="str">
            <v>III</v>
          </cell>
        </row>
        <row r="79">
          <cell r="B79">
            <v>39159</v>
          </cell>
          <cell r="C79">
            <v>12</v>
          </cell>
          <cell r="D79" t="str">
            <v>Maret</v>
          </cell>
          <cell r="E79" t="str">
            <v>Minggu</v>
          </cell>
          <cell r="F79" t="str">
            <v>III</v>
          </cell>
        </row>
        <row r="80">
          <cell r="B80">
            <v>39160</v>
          </cell>
          <cell r="C80">
            <v>12</v>
          </cell>
          <cell r="D80" t="str">
            <v>Maret</v>
          </cell>
          <cell r="E80" t="str">
            <v>Senin</v>
          </cell>
          <cell r="F80" t="str">
            <v>III</v>
          </cell>
        </row>
        <row r="81">
          <cell r="B81">
            <v>39161</v>
          </cell>
          <cell r="C81">
            <v>12</v>
          </cell>
          <cell r="D81" t="str">
            <v>Maret</v>
          </cell>
          <cell r="E81" t="str">
            <v>Selasa</v>
          </cell>
          <cell r="F81" t="str">
            <v>III</v>
          </cell>
        </row>
        <row r="82">
          <cell r="B82">
            <v>39162</v>
          </cell>
          <cell r="C82">
            <v>12</v>
          </cell>
          <cell r="D82" t="str">
            <v>Maret</v>
          </cell>
          <cell r="E82" t="str">
            <v>Rabu</v>
          </cell>
          <cell r="F82" t="str">
            <v>III</v>
          </cell>
        </row>
        <row r="83">
          <cell r="B83">
            <v>39163</v>
          </cell>
          <cell r="C83">
            <v>13</v>
          </cell>
          <cell r="D83" t="str">
            <v>Maret</v>
          </cell>
          <cell r="E83" t="str">
            <v>Kamis</v>
          </cell>
          <cell r="F83" t="str">
            <v>III</v>
          </cell>
        </row>
        <row r="84">
          <cell r="B84">
            <v>39164</v>
          </cell>
          <cell r="C84">
            <v>13</v>
          </cell>
          <cell r="D84" t="str">
            <v>Maret</v>
          </cell>
          <cell r="E84" t="str">
            <v>Jumat</v>
          </cell>
          <cell r="F84" t="str">
            <v>III</v>
          </cell>
        </row>
        <row r="85">
          <cell r="B85">
            <v>39165</v>
          </cell>
          <cell r="C85">
            <v>13</v>
          </cell>
          <cell r="D85" t="str">
            <v>Maret</v>
          </cell>
          <cell r="E85" t="str">
            <v>Sabtu</v>
          </cell>
          <cell r="F85" t="str">
            <v>III</v>
          </cell>
        </row>
        <row r="86">
          <cell r="B86">
            <v>39166</v>
          </cell>
          <cell r="C86">
            <v>13</v>
          </cell>
          <cell r="D86" t="str">
            <v>Maret</v>
          </cell>
          <cell r="E86" t="str">
            <v>Minggu</v>
          </cell>
          <cell r="F86" t="str">
            <v>III</v>
          </cell>
        </row>
        <row r="87">
          <cell r="B87">
            <v>39167</v>
          </cell>
          <cell r="C87">
            <v>13</v>
          </cell>
          <cell r="D87" t="str">
            <v>Maret</v>
          </cell>
          <cell r="E87" t="str">
            <v>Senin</v>
          </cell>
          <cell r="F87" t="str">
            <v>III</v>
          </cell>
        </row>
        <row r="88">
          <cell r="B88">
            <v>39168</v>
          </cell>
          <cell r="C88">
            <v>13</v>
          </cell>
          <cell r="D88" t="str">
            <v>Maret</v>
          </cell>
          <cell r="E88" t="str">
            <v>Selasa</v>
          </cell>
          <cell r="F88" t="str">
            <v>III</v>
          </cell>
        </row>
        <row r="89">
          <cell r="B89">
            <v>39169</v>
          </cell>
          <cell r="C89">
            <v>13</v>
          </cell>
          <cell r="D89" t="str">
            <v>Maret</v>
          </cell>
          <cell r="E89" t="str">
            <v>Rabu</v>
          </cell>
          <cell r="F89" t="str">
            <v>III</v>
          </cell>
        </row>
        <row r="90">
          <cell r="B90">
            <v>39170</v>
          </cell>
          <cell r="C90">
            <v>13</v>
          </cell>
          <cell r="D90" t="str">
            <v>Maret</v>
          </cell>
          <cell r="E90" t="str">
            <v>Kamis</v>
          </cell>
          <cell r="F90" t="str">
            <v>III</v>
          </cell>
        </row>
        <row r="91">
          <cell r="B91">
            <v>39171</v>
          </cell>
          <cell r="C91">
            <v>13</v>
          </cell>
          <cell r="D91" t="str">
            <v>Maret</v>
          </cell>
          <cell r="E91" t="str">
            <v>Jumat</v>
          </cell>
          <cell r="F91" t="str">
            <v>III</v>
          </cell>
        </row>
        <row r="92">
          <cell r="B92">
            <v>39172</v>
          </cell>
          <cell r="C92">
            <v>13</v>
          </cell>
          <cell r="D92" t="str">
            <v>Maret</v>
          </cell>
          <cell r="E92" t="str">
            <v>Sabtu</v>
          </cell>
          <cell r="F92" t="str">
            <v>III</v>
          </cell>
        </row>
        <row r="93">
          <cell r="B93">
            <v>39173</v>
          </cell>
          <cell r="C93">
            <v>14</v>
          </cell>
          <cell r="D93" t="str">
            <v>April</v>
          </cell>
          <cell r="E93" t="str">
            <v>Minggu</v>
          </cell>
          <cell r="F93" t="str">
            <v>IV</v>
          </cell>
        </row>
        <row r="94">
          <cell r="B94">
            <v>39174</v>
          </cell>
          <cell r="C94">
            <v>14</v>
          </cell>
          <cell r="D94" t="str">
            <v>April</v>
          </cell>
          <cell r="E94" t="str">
            <v>Senin</v>
          </cell>
          <cell r="F94" t="str">
            <v>IV</v>
          </cell>
        </row>
        <row r="95">
          <cell r="B95">
            <v>39175</v>
          </cell>
          <cell r="C95">
            <v>14</v>
          </cell>
          <cell r="D95" t="str">
            <v>April</v>
          </cell>
          <cell r="E95" t="str">
            <v>Selasa</v>
          </cell>
          <cell r="F95" t="str">
            <v>IV</v>
          </cell>
        </row>
        <row r="96">
          <cell r="B96">
            <v>39176</v>
          </cell>
          <cell r="C96">
            <v>14</v>
          </cell>
          <cell r="D96" t="str">
            <v>April</v>
          </cell>
          <cell r="E96" t="str">
            <v>Rabu</v>
          </cell>
          <cell r="F96" t="str">
            <v>IV</v>
          </cell>
        </row>
        <row r="97">
          <cell r="B97">
            <v>39177</v>
          </cell>
          <cell r="C97">
            <v>15</v>
          </cell>
          <cell r="D97" t="str">
            <v>April</v>
          </cell>
          <cell r="E97" t="str">
            <v>Kamis</v>
          </cell>
          <cell r="F97" t="str">
            <v>IV</v>
          </cell>
        </row>
        <row r="98">
          <cell r="B98">
            <v>39178</v>
          </cell>
          <cell r="C98">
            <v>15</v>
          </cell>
          <cell r="D98" t="str">
            <v>April</v>
          </cell>
          <cell r="E98" t="str">
            <v>Jumat</v>
          </cell>
          <cell r="F98" t="str">
            <v>IV</v>
          </cell>
        </row>
        <row r="99">
          <cell r="B99">
            <v>39179</v>
          </cell>
          <cell r="C99">
            <v>15</v>
          </cell>
          <cell r="D99" t="str">
            <v>April</v>
          </cell>
          <cell r="E99" t="str">
            <v>Sabtu</v>
          </cell>
          <cell r="F99" t="str">
            <v>IV</v>
          </cell>
        </row>
        <row r="100">
          <cell r="B100">
            <v>39180</v>
          </cell>
          <cell r="C100">
            <v>15</v>
          </cell>
          <cell r="D100" t="str">
            <v>April</v>
          </cell>
          <cell r="E100" t="str">
            <v>Minggu</v>
          </cell>
          <cell r="F100" t="str">
            <v>IV</v>
          </cell>
        </row>
        <row r="101">
          <cell r="B101">
            <v>39181</v>
          </cell>
          <cell r="C101">
            <v>15</v>
          </cell>
          <cell r="D101" t="str">
            <v>April</v>
          </cell>
          <cell r="E101" t="str">
            <v>Senin</v>
          </cell>
          <cell r="F101" t="str">
            <v>IV</v>
          </cell>
        </row>
        <row r="102">
          <cell r="B102">
            <v>39182</v>
          </cell>
          <cell r="C102">
            <v>15</v>
          </cell>
          <cell r="D102" t="str">
            <v>April</v>
          </cell>
          <cell r="E102" t="str">
            <v>Selasa</v>
          </cell>
          <cell r="F102" t="str">
            <v>IV</v>
          </cell>
        </row>
        <row r="103">
          <cell r="B103">
            <v>39183</v>
          </cell>
          <cell r="C103">
            <v>15</v>
          </cell>
          <cell r="D103" t="str">
            <v>April</v>
          </cell>
          <cell r="E103" t="str">
            <v>Rabu</v>
          </cell>
          <cell r="F103" t="str">
            <v>IV</v>
          </cell>
        </row>
        <row r="104">
          <cell r="B104">
            <v>39184</v>
          </cell>
          <cell r="C104">
            <v>16</v>
          </cell>
          <cell r="D104" t="str">
            <v>April</v>
          </cell>
          <cell r="E104" t="str">
            <v>Kamis</v>
          </cell>
          <cell r="F104" t="str">
            <v>IV</v>
          </cell>
        </row>
        <row r="105">
          <cell r="B105">
            <v>39185</v>
          </cell>
          <cell r="C105">
            <v>16</v>
          </cell>
          <cell r="D105" t="str">
            <v>April</v>
          </cell>
          <cell r="E105" t="str">
            <v>Jumat</v>
          </cell>
          <cell r="F105" t="str">
            <v>IV</v>
          </cell>
        </row>
        <row r="106">
          <cell r="B106">
            <v>39186</v>
          </cell>
          <cell r="C106">
            <v>16</v>
          </cell>
          <cell r="D106" t="str">
            <v>April</v>
          </cell>
          <cell r="E106" t="str">
            <v>Sabtu</v>
          </cell>
          <cell r="F106" t="str">
            <v>IV</v>
          </cell>
        </row>
        <row r="107">
          <cell r="B107">
            <v>39187</v>
          </cell>
          <cell r="C107">
            <v>16</v>
          </cell>
          <cell r="D107" t="str">
            <v>April</v>
          </cell>
          <cell r="E107" t="str">
            <v>Minggu</v>
          </cell>
          <cell r="F107" t="str">
            <v>IV</v>
          </cell>
        </row>
        <row r="108">
          <cell r="B108">
            <v>39188</v>
          </cell>
          <cell r="C108">
            <v>16</v>
          </cell>
          <cell r="D108" t="str">
            <v>April</v>
          </cell>
          <cell r="E108" t="str">
            <v>Senin</v>
          </cell>
          <cell r="F108" t="str">
            <v>IV</v>
          </cell>
        </row>
        <row r="109">
          <cell r="B109">
            <v>39189</v>
          </cell>
          <cell r="C109">
            <v>16</v>
          </cell>
          <cell r="D109" t="str">
            <v>April</v>
          </cell>
          <cell r="E109" t="str">
            <v>Selasa</v>
          </cell>
          <cell r="F109" t="str">
            <v>IV</v>
          </cell>
        </row>
        <row r="110">
          <cell r="B110">
            <v>39190</v>
          </cell>
          <cell r="C110">
            <v>16</v>
          </cell>
          <cell r="D110" t="str">
            <v>April</v>
          </cell>
          <cell r="E110" t="str">
            <v>Rabu</v>
          </cell>
          <cell r="F110" t="str">
            <v>IV</v>
          </cell>
        </row>
        <row r="111">
          <cell r="B111">
            <v>39191</v>
          </cell>
          <cell r="C111">
            <v>17</v>
          </cell>
          <cell r="D111" t="str">
            <v>April</v>
          </cell>
          <cell r="E111" t="str">
            <v>Kamis</v>
          </cell>
          <cell r="F111" t="str">
            <v>IV</v>
          </cell>
        </row>
        <row r="112">
          <cell r="B112">
            <v>39192</v>
          </cell>
          <cell r="C112">
            <v>17</v>
          </cell>
          <cell r="D112" t="str">
            <v>April</v>
          </cell>
          <cell r="E112" t="str">
            <v>Jumat</v>
          </cell>
          <cell r="F112" t="str">
            <v>IV</v>
          </cell>
        </row>
        <row r="113">
          <cell r="B113">
            <v>39193</v>
          </cell>
          <cell r="C113">
            <v>17</v>
          </cell>
          <cell r="D113" t="str">
            <v>April</v>
          </cell>
          <cell r="E113" t="str">
            <v>Sabtu</v>
          </cell>
          <cell r="F113" t="str">
            <v>IV</v>
          </cell>
        </row>
        <row r="114">
          <cell r="B114">
            <v>39194</v>
          </cell>
          <cell r="C114">
            <v>17</v>
          </cell>
          <cell r="D114" t="str">
            <v>April</v>
          </cell>
          <cell r="E114" t="str">
            <v>Minggu</v>
          </cell>
          <cell r="F114" t="str">
            <v>IV</v>
          </cell>
        </row>
        <row r="115">
          <cell r="B115">
            <v>39195</v>
          </cell>
          <cell r="C115">
            <v>17</v>
          </cell>
          <cell r="D115" t="str">
            <v>April</v>
          </cell>
          <cell r="E115" t="str">
            <v>Senin</v>
          </cell>
          <cell r="F115" t="str">
            <v>IV</v>
          </cell>
        </row>
        <row r="116">
          <cell r="B116">
            <v>39196</v>
          </cell>
          <cell r="C116">
            <v>17</v>
          </cell>
          <cell r="D116" t="str">
            <v>April</v>
          </cell>
          <cell r="E116" t="str">
            <v>Selasa</v>
          </cell>
          <cell r="F116" t="str">
            <v>IV</v>
          </cell>
        </row>
        <row r="117">
          <cell r="B117">
            <v>39197</v>
          </cell>
          <cell r="C117">
            <v>17</v>
          </cell>
          <cell r="D117" t="str">
            <v>April</v>
          </cell>
          <cell r="E117" t="str">
            <v>Rabu</v>
          </cell>
          <cell r="F117" t="str">
            <v>IV</v>
          </cell>
        </row>
        <row r="118">
          <cell r="B118">
            <v>39198</v>
          </cell>
          <cell r="C118">
            <v>18</v>
          </cell>
          <cell r="D118" t="str">
            <v>April</v>
          </cell>
          <cell r="E118" t="str">
            <v>Kamis</v>
          </cell>
          <cell r="F118" t="str">
            <v>IV</v>
          </cell>
        </row>
        <row r="119">
          <cell r="B119">
            <v>39199</v>
          </cell>
          <cell r="C119">
            <v>18</v>
          </cell>
          <cell r="D119" t="str">
            <v>April</v>
          </cell>
          <cell r="E119" t="str">
            <v>Jumat</v>
          </cell>
          <cell r="F119" t="str">
            <v>IV</v>
          </cell>
        </row>
        <row r="120">
          <cell r="B120">
            <v>39200</v>
          </cell>
          <cell r="C120">
            <v>18</v>
          </cell>
          <cell r="D120" t="str">
            <v>April</v>
          </cell>
          <cell r="E120" t="str">
            <v>Sabtu</v>
          </cell>
          <cell r="F120" t="str">
            <v>IV</v>
          </cell>
        </row>
        <row r="121">
          <cell r="B121">
            <v>39201</v>
          </cell>
          <cell r="C121">
            <v>18</v>
          </cell>
          <cell r="D121" t="str">
            <v>April</v>
          </cell>
          <cell r="E121" t="str">
            <v>Minggu</v>
          </cell>
          <cell r="F121" t="str">
            <v>IV</v>
          </cell>
        </row>
        <row r="122">
          <cell r="B122">
            <v>39202</v>
          </cell>
          <cell r="C122">
            <v>18</v>
          </cell>
          <cell r="D122" t="str">
            <v>April</v>
          </cell>
          <cell r="E122" t="str">
            <v>Senin</v>
          </cell>
          <cell r="F122" t="str">
            <v>IV</v>
          </cell>
        </row>
        <row r="123">
          <cell r="B123">
            <v>39203</v>
          </cell>
          <cell r="C123">
            <v>18</v>
          </cell>
          <cell r="D123" t="str">
            <v>Mei</v>
          </cell>
          <cell r="E123" t="str">
            <v>Selasa</v>
          </cell>
          <cell r="F123" t="str">
            <v>V</v>
          </cell>
        </row>
        <row r="124">
          <cell r="B124">
            <v>39204</v>
          </cell>
          <cell r="C124">
            <v>18</v>
          </cell>
          <cell r="D124" t="str">
            <v>Mei</v>
          </cell>
          <cell r="E124" t="str">
            <v>Rabu</v>
          </cell>
          <cell r="F124" t="str">
            <v>V</v>
          </cell>
        </row>
        <row r="125">
          <cell r="B125">
            <v>39205</v>
          </cell>
          <cell r="C125">
            <v>19</v>
          </cell>
          <cell r="D125" t="str">
            <v>Mei</v>
          </cell>
          <cell r="E125" t="str">
            <v>Kamis</v>
          </cell>
          <cell r="F125" t="str">
            <v>V</v>
          </cell>
        </row>
        <row r="126">
          <cell r="B126">
            <v>39206</v>
          </cell>
          <cell r="C126">
            <v>19</v>
          </cell>
          <cell r="D126" t="str">
            <v>Mei</v>
          </cell>
          <cell r="E126" t="str">
            <v>Jumat</v>
          </cell>
          <cell r="F126" t="str">
            <v>V</v>
          </cell>
        </row>
        <row r="127">
          <cell r="B127">
            <v>39207</v>
          </cell>
          <cell r="C127">
            <v>19</v>
          </cell>
          <cell r="D127" t="str">
            <v>Mei</v>
          </cell>
          <cell r="E127" t="str">
            <v>Sabtu</v>
          </cell>
          <cell r="F127" t="str">
            <v>V</v>
          </cell>
        </row>
        <row r="128">
          <cell r="B128">
            <v>39208</v>
          </cell>
          <cell r="C128">
            <v>19</v>
          </cell>
          <cell r="D128" t="str">
            <v>Mei</v>
          </cell>
          <cell r="E128" t="str">
            <v>Minggu</v>
          </cell>
          <cell r="F128" t="str">
            <v>V</v>
          </cell>
        </row>
        <row r="129">
          <cell r="B129">
            <v>39209</v>
          </cell>
          <cell r="C129">
            <v>19</v>
          </cell>
          <cell r="D129" t="str">
            <v>Mei</v>
          </cell>
          <cell r="E129" t="str">
            <v>Senin</v>
          </cell>
          <cell r="F129" t="str">
            <v>V</v>
          </cell>
        </row>
        <row r="130">
          <cell r="B130">
            <v>39210</v>
          </cell>
          <cell r="C130">
            <v>19</v>
          </cell>
          <cell r="D130" t="str">
            <v>Mei</v>
          </cell>
          <cell r="E130" t="str">
            <v>Selasa</v>
          </cell>
          <cell r="F130" t="str">
            <v>V</v>
          </cell>
        </row>
        <row r="131">
          <cell r="B131">
            <v>39211</v>
          </cell>
          <cell r="C131">
            <v>19</v>
          </cell>
          <cell r="D131" t="str">
            <v>Mei</v>
          </cell>
          <cell r="E131" t="str">
            <v>Rabu</v>
          </cell>
          <cell r="F131" t="str">
            <v>V</v>
          </cell>
        </row>
        <row r="132">
          <cell r="B132">
            <v>39212</v>
          </cell>
          <cell r="C132">
            <v>20</v>
          </cell>
          <cell r="D132" t="str">
            <v>Mei</v>
          </cell>
          <cell r="E132" t="str">
            <v>Kamis</v>
          </cell>
          <cell r="F132" t="str">
            <v>V</v>
          </cell>
        </row>
        <row r="133">
          <cell r="B133">
            <v>39213</v>
          </cell>
          <cell r="C133">
            <v>20</v>
          </cell>
          <cell r="D133" t="str">
            <v>Mei</v>
          </cell>
          <cell r="E133" t="str">
            <v>Jumat</v>
          </cell>
          <cell r="F133" t="str">
            <v>V</v>
          </cell>
        </row>
        <row r="134">
          <cell r="B134">
            <v>39214</v>
          </cell>
          <cell r="C134">
            <v>20</v>
          </cell>
          <cell r="D134" t="str">
            <v>Mei</v>
          </cell>
          <cell r="E134" t="str">
            <v>Sabtu</v>
          </cell>
          <cell r="F134" t="str">
            <v>V</v>
          </cell>
        </row>
        <row r="135">
          <cell r="B135">
            <v>39215</v>
          </cell>
          <cell r="C135">
            <v>20</v>
          </cell>
          <cell r="D135" t="str">
            <v>Mei</v>
          </cell>
          <cell r="E135" t="str">
            <v>Minggu</v>
          </cell>
          <cell r="F135" t="str">
            <v>V</v>
          </cell>
        </row>
        <row r="136">
          <cell r="B136">
            <v>39216</v>
          </cell>
          <cell r="C136">
            <v>20</v>
          </cell>
          <cell r="D136" t="str">
            <v>Mei</v>
          </cell>
          <cell r="E136" t="str">
            <v>Senin</v>
          </cell>
          <cell r="F136" t="str">
            <v>V</v>
          </cell>
        </row>
        <row r="137">
          <cell r="B137">
            <v>39217</v>
          </cell>
          <cell r="C137">
            <v>20</v>
          </cell>
          <cell r="D137" t="str">
            <v>Mei</v>
          </cell>
          <cell r="E137" t="str">
            <v>Selasa</v>
          </cell>
          <cell r="F137" t="str">
            <v>V</v>
          </cell>
        </row>
        <row r="138">
          <cell r="B138">
            <v>39218</v>
          </cell>
          <cell r="C138">
            <v>20</v>
          </cell>
          <cell r="D138" t="str">
            <v>Mei</v>
          </cell>
          <cell r="E138" t="str">
            <v>Rabu</v>
          </cell>
          <cell r="F138" t="str">
            <v>V</v>
          </cell>
        </row>
        <row r="139">
          <cell r="B139">
            <v>39219</v>
          </cell>
          <cell r="C139">
            <v>21</v>
          </cell>
          <cell r="D139" t="str">
            <v>Mei</v>
          </cell>
          <cell r="E139" t="str">
            <v>Kamis</v>
          </cell>
          <cell r="F139" t="str">
            <v>V</v>
          </cell>
        </row>
        <row r="140">
          <cell r="B140">
            <v>39220</v>
          </cell>
          <cell r="C140">
            <v>21</v>
          </cell>
          <cell r="D140" t="str">
            <v>Mei</v>
          </cell>
          <cell r="E140" t="str">
            <v>Jumat</v>
          </cell>
          <cell r="F140" t="str">
            <v>V</v>
          </cell>
        </row>
        <row r="141">
          <cell r="B141">
            <v>39221</v>
          </cell>
          <cell r="C141">
            <v>21</v>
          </cell>
          <cell r="D141" t="str">
            <v>Mei</v>
          </cell>
          <cell r="E141" t="str">
            <v>Sabtu</v>
          </cell>
          <cell r="F141" t="str">
            <v>V</v>
          </cell>
        </row>
        <row r="142">
          <cell r="B142">
            <v>39222</v>
          </cell>
          <cell r="C142">
            <v>21</v>
          </cell>
          <cell r="D142" t="str">
            <v>Mei</v>
          </cell>
          <cell r="E142" t="str">
            <v>Minggu</v>
          </cell>
          <cell r="F142" t="str">
            <v>V</v>
          </cell>
        </row>
        <row r="143">
          <cell r="B143">
            <v>39223</v>
          </cell>
          <cell r="C143">
            <v>21</v>
          </cell>
          <cell r="D143" t="str">
            <v>Mei</v>
          </cell>
          <cell r="E143" t="str">
            <v>Senin</v>
          </cell>
          <cell r="F143" t="str">
            <v>V</v>
          </cell>
        </row>
        <row r="144">
          <cell r="B144">
            <v>39224</v>
          </cell>
          <cell r="C144">
            <v>21</v>
          </cell>
          <cell r="D144" t="str">
            <v>Mei</v>
          </cell>
          <cell r="E144" t="str">
            <v>Selasa</v>
          </cell>
          <cell r="F144" t="str">
            <v>V</v>
          </cell>
        </row>
        <row r="145">
          <cell r="B145">
            <v>39225</v>
          </cell>
          <cell r="C145">
            <v>21</v>
          </cell>
          <cell r="D145" t="str">
            <v>Mei</v>
          </cell>
          <cell r="E145" t="str">
            <v>Rabu</v>
          </cell>
          <cell r="F145" t="str">
            <v>V</v>
          </cell>
        </row>
        <row r="146">
          <cell r="B146">
            <v>39226</v>
          </cell>
          <cell r="C146">
            <v>22</v>
          </cell>
          <cell r="D146" t="str">
            <v>Mei</v>
          </cell>
          <cell r="E146" t="str">
            <v>Kamis</v>
          </cell>
          <cell r="F146" t="str">
            <v>V</v>
          </cell>
        </row>
        <row r="147">
          <cell r="B147">
            <v>39227</v>
          </cell>
          <cell r="C147">
            <v>22</v>
          </cell>
          <cell r="D147" t="str">
            <v>Mei</v>
          </cell>
          <cell r="E147" t="str">
            <v>Jumat</v>
          </cell>
          <cell r="F147" t="str">
            <v>V</v>
          </cell>
        </row>
        <row r="148">
          <cell r="B148">
            <v>39228</v>
          </cell>
          <cell r="C148">
            <v>22</v>
          </cell>
          <cell r="D148" t="str">
            <v>Mei</v>
          </cell>
          <cell r="E148" t="str">
            <v>Sabtu</v>
          </cell>
          <cell r="F148" t="str">
            <v>V</v>
          </cell>
        </row>
        <row r="149">
          <cell r="B149">
            <v>39229</v>
          </cell>
          <cell r="C149">
            <v>22</v>
          </cell>
          <cell r="D149" t="str">
            <v>Mei</v>
          </cell>
          <cell r="E149" t="str">
            <v>Minggu</v>
          </cell>
          <cell r="F149" t="str">
            <v>V</v>
          </cell>
        </row>
        <row r="150">
          <cell r="B150">
            <v>39230</v>
          </cell>
          <cell r="C150">
            <v>22</v>
          </cell>
          <cell r="D150" t="str">
            <v>Mei</v>
          </cell>
          <cell r="E150" t="str">
            <v>Senin</v>
          </cell>
          <cell r="F150" t="str">
            <v>V</v>
          </cell>
        </row>
        <row r="151">
          <cell r="B151">
            <v>39231</v>
          </cell>
          <cell r="C151">
            <v>22</v>
          </cell>
          <cell r="D151" t="str">
            <v>Mei</v>
          </cell>
          <cell r="E151" t="str">
            <v>Selasa</v>
          </cell>
          <cell r="F151" t="str">
            <v>V</v>
          </cell>
        </row>
        <row r="152">
          <cell r="B152">
            <v>39232</v>
          </cell>
          <cell r="C152">
            <v>22</v>
          </cell>
          <cell r="D152" t="str">
            <v>Mei</v>
          </cell>
          <cell r="E152" t="str">
            <v>Rabu</v>
          </cell>
          <cell r="F152" t="str">
            <v>V</v>
          </cell>
        </row>
        <row r="153">
          <cell r="B153">
            <v>39233</v>
          </cell>
          <cell r="C153">
            <v>23</v>
          </cell>
          <cell r="D153" t="str">
            <v>Mei</v>
          </cell>
          <cell r="E153" t="str">
            <v>Kamis</v>
          </cell>
          <cell r="F153" t="str">
            <v>V</v>
          </cell>
        </row>
        <row r="154">
          <cell r="B154">
            <v>39234</v>
          </cell>
          <cell r="C154">
            <v>23</v>
          </cell>
          <cell r="D154" t="str">
            <v>Juni</v>
          </cell>
          <cell r="E154" t="str">
            <v>Jumat</v>
          </cell>
          <cell r="F154" t="str">
            <v>VI</v>
          </cell>
        </row>
        <row r="155">
          <cell r="B155">
            <v>39235</v>
          </cell>
          <cell r="C155">
            <v>23</v>
          </cell>
          <cell r="D155" t="str">
            <v>Juni</v>
          </cell>
          <cell r="E155" t="str">
            <v>Sabtu</v>
          </cell>
          <cell r="F155" t="str">
            <v>VI</v>
          </cell>
        </row>
        <row r="156">
          <cell r="B156">
            <v>39236</v>
          </cell>
          <cell r="C156">
            <v>23</v>
          </cell>
          <cell r="D156" t="str">
            <v>Juni</v>
          </cell>
          <cell r="E156" t="str">
            <v>Minggu</v>
          </cell>
          <cell r="F156" t="str">
            <v>VI</v>
          </cell>
        </row>
        <row r="157">
          <cell r="B157">
            <v>39237</v>
          </cell>
          <cell r="C157">
            <v>23</v>
          </cell>
          <cell r="D157" t="str">
            <v>Juni</v>
          </cell>
          <cell r="E157" t="str">
            <v>Senin</v>
          </cell>
          <cell r="F157" t="str">
            <v>VI</v>
          </cell>
        </row>
        <row r="158">
          <cell r="B158">
            <v>39238</v>
          </cell>
          <cell r="C158">
            <v>23</v>
          </cell>
          <cell r="D158" t="str">
            <v>Juni</v>
          </cell>
          <cell r="E158" t="str">
            <v>Selasa</v>
          </cell>
          <cell r="F158" t="str">
            <v>VI</v>
          </cell>
        </row>
        <row r="159">
          <cell r="B159">
            <v>39239</v>
          </cell>
          <cell r="C159">
            <v>23</v>
          </cell>
          <cell r="D159" t="str">
            <v>Juni</v>
          </cell>
          <cell r="E159" t="str">
            <v>Rabu</v>
          </cell>
          <cell r="F159" t="str">
            <v>VI</v>
          </cell>
        </row>
        <row r="160">
          <cell r="B160">
            <v>39240</v>
          </cell>
          <cell r="C160">
            <v>24</v>
          </cell>
          <cell r="D160" t="str">
            <v>Juni</v>
          </cell>
          <cell r="E160" t="str">
            <v>Kamis</v>
          </cell>
          <cell r="F160" t="str">
            <v>VI</v>
          </cell>
        </row>
        <row r="161">
          <cell r="B161">
            <v>39241</v>
          </cell>
          <cell r="C161">
            <v>24</v>
          </cell>
          <cell r="D161" t="str">
            <v>Juni</v>
          </cell>
          <cell r="E161" t="str">
            <v>Jumat</v>
          </cell>
          <cell r="F161" t="str">
            <v>VI</v>
          </cell>
        </row>
        <row r="162">
          <cell r="B162">
            <v>39242</v>
          </cell>
          <cell r="C162">
            <v>24</v>
          </cell>
          <cell r="D162" t="str">
            <v>Juni</v>
          </cell>
          <cell r="E162" t="str">
            <v>Sabtu</v>
          </cell>
          <cell r="F162" t="str">
            <v>VI</v>
          </cell>
        </row>
        <row r="163">
          <cell r="B163">
            <v>39243</v>
          </cell>
          <cell r="C163">
            <v>24</v>
          </cell>
          <cell r="D163" t="str">
            <v>Juni</v>
          </cell>
          <cell r="E163" t="str">
            <v>Minggu</v>
          </cell>
          <cell r="F163" t="str">
            <v>VI</v>
          </cell>
        </row>
        <row r="164">
          <cell r="B164">
            <v>39244</v>
          </cell>
          <cell r="C164">
            <v>24</v>
          </cell>
          <cell r="D164" t="str">
            <v>Juni</v>
          </cell>
          <cell r="E164" t="str">
            <v>Senin</v>
          </cell>
          <cell r="F164" t="str">
            <v>VI</v>
          </cell>
        </row>
        <row r="165">
          <cell r="B165">
            <v>39245</v>
          </cell>
          <cell r="C165">
            <v>24</v>
          </cell>
          <cell r="D165" t="str">
            <v>Juni</v>
          </cell>
          <cell r="E165" t="str">
            <v>Selasa</v>
          </cell>
          <cell r="F165" t="str">
            <v>VI</v>
          </cell>
        </row>
        <row r="166">
          <cell r="B166">
            <v>39246</v>
          </cell>
          <cell r="C166">
            <v>24</v>
          </cell>
          <cell r="D166" t="str">
            <v>Juni</v>
          </cell>
          <cell r="E166" t="str">
            <v>Rabu</v>
          </cell>
          <cell r="F166" t="str">
            <v>VI</v>
          </cell>
        </row>
        <row r="167">
          <cell r="B167">
            <v>39247</v>
          </cell>
          <cell r="C167">
            <v>25</v>
          </cell>
          <cell r="D167" t="str">
            <v>Juni</v>
          </cell>
          <cell r="E167" t="str">
            <v>Kamis</v>
          </cell>
          <cell r="F167" t="str">
            <v>VI</v>
          </cell>
        </row>
        <row r="168">
          <cell r="B168">
            <v>39248</v>
          </cell>
          <cell r="C168">
            <v>25</v>
          </cell>
          <cell r="D168" t="str">
            <v>Juni</v>
          </cell>
          <cell r="E168" t="str">
            <v>Jumat</v>
          </cell>
          <cell r="F168" t="str">
            <v>VI</v>
          </cell>
        </row>
        <row r="169">
          <cell r="B169">
            <v>39249</v>
          </cell>
          <cell r="C169">
            <v>25</v>
          </cell>
          <cell r="D169" t="str">
            <v>Juni</v>
          </cell>
          <cell r="E169" t="str">
            <v>Sabtu</v>
          </cell>
          <cell r="F169" t="str">
            <v>VI</v>
          </cell>
        </row>
        <row r="170">
          <cell r="B170">
            <v>39250</v>
          </cell>
          <cell r="C170">
            <v>25</v>
          </cell>
          <cell r="D170" t="str">
            <v>Juni</v>
          </cell>
          <cell r="E170" t="str">
            <v>Minggu</v>
          </cell>
          <cell r="F170" t="str">
            <v>VI</v>
          </cell>
        </row>
        <row r="171">
          <cell r="B171">
            <v>39251</v>
          </cell>
          <cell r="C171">
            <v>25</v>
          </cell>
          <cell r="D171" t="str">
            <v>Juni</v>
          </cell>
          <cell r="E171" t="str">
            <v>Senin</v>
          </cell>
          <cell r="F171" t="str">
            <v>VI</v>
          </cell>
        </row>
        <row r="172">
          <cell r="B172">
            <v>39252</v>
          </cell>
          <cell r="C172">
            <v>25</v>
          </cell>
          <cell r="D172" t="str">
            <v>Juni</v>
          </cell>
          <cell r="E172" t="str">
            <v>Selasa</v>
          </cell>
          <cell r="F172" t="str">
            <v>VI</v>
          </cell>
        </row>
        <row r="173">
          <cell r="B173">
            <v>39253</v>
          </cell>
          <cell r="C173">
            <v>25</v>
          </cell>
          <cell r="D173" t="str">
            <v>Juni</v>
          </cell>
          <cell r="E173" t="str">
            <v>Rabu</v>
          </cell>
          <cell r="F173" t="str">
            <v>VI</v>
          </cell>
        </row>
        <row r="174">
          <cell r="B174">
            <v>39254</v>
          </cell>
          <cell r="C174">
            <v>26</v>
          </cell>
          <cell r="D174" t="str">
            <v>Juni</v>
          </cell>
          <cell r="E174" t="str">
            <v>Kamis</v>
          </cell>
          <cell r="F174" t="str">
            <v>VI</v>
          </cell>
        </row>
        <row r="175">
          <cell r="B175">
            <v>39255</v>
          </cell>
          <cell r="C175">
            <v>26</v>
          </cell>
          <cell r="D175" t="str">
            <v>Juni</v>
          </cell>
          <cell r="E175" t="str">
            <v>Jumat</v>
          </cell>
          <cell r="F175" t="str">
            <v>VI</v>
          </cell>
        </row>
        <row r="176">
          <cell r="B176">
            <v>39256</v>
          </cell>
          <cell r="C176">
            <v>26</v>
          </cell>
          <cell r="D176" t="str">
            <v>Juni</v>
          </cell>
          <cell r="E176" t="str">
            <v>Sabtu</v>
          </cell>
          <cell r="F176" t="str">
            <v>VI</v>
          </cell>
        </row>
        <row r="177">
          <cell r="B177">
            <v>39257</v>
          </cell>
          <cell r="C177">
            <v>26</v>
          </cell>
          <cell r="D177" t="str">
            <v>Juni</v>
          </cell>
          <cell r="E177" t="str">
            <v>Minggu</v>
          </cell>
          <cell r="F177" t="str">
            <v>VI</v>
          </cell>
        </row>
        <row r="178">
          <cell r="B178">
            <v>39258</v>
          </cell>
          <cell r="C178">
            <v>26</v>
          </cell>
          <cell r="D178" t="str">
            <v>Juni</v>
          </cell>
          <cell r="E178" t="str">
            <v>Senin</v>
          </cell>
          <cell r="F178" t="str">
            <v>VI</v>
          </cell>
        </row>
        <row r="179">
          <cell r="B179">
            <v>39259</v>
          </cell>
          <cell r="C179">
            <v>26</v>
          </cell>
          <cell r="D179" t="str">
            <v>Juni</v>
          </cell>
          <cell r="E179" t="str">
            <v>Selasa</v>
          </cell>
          <cell r="F179" t="str">
            <v>VI</v>
          </cell>
        </row>
        <row r="180">
          <cell r="B180">
            <v>39260</v>
          </cell>
          <cell r="C180">
            <v>26</v>
          </cell>
          <cell r="D180" t="str">
            <v>Juni</v>
          </cell>
          <cell r="E180" t="str">
            <v>Rabu</v>
          </cell>
          <cell r="F180" t="str">
            <v>VI</v>
          </cell>
        </row>
        <row r="181">
          <cell r="B181">
            <v>39261</v>
          </cell>
          <cell r="C181">
            <v>26</v>
          </cell>
          <cell r="D181" t="str">
            <v>Juni</v>
          </cell>
          <cell r="E181" t="str">
            <v>Kamis</v>
          </cell>
          <cell r="F181" t="str">
            <v>VI</v>
          </cell>
        </row>
        <row r="182">
          <cell r="B182">
            <v>39262</v>
          </cell>
          <cell r="C182">
            <v>26</v>
          </cell>
          <cell r="D182" t="str">
            <v>Juni</v>
          </cell>
          <cell r="E182" t="str">
            <v>Jumat</v>
          </cell>
          <cell r="F182" t="str">
            <v>VI</v>
          </cell>
        </row>
        <row r="183">
          <cell r="B183">
            <v>39263</v>
          </cell>
          <cell r="C183">
            <v>26</v>
          </cell>
          <cell r="D183" t="str">
            <v>Juni</v>
          </cell>
          <cell r="E183" t="str">
            <v>Sabtu</v>
          </cell>
          <cell r="F183" t="str">
            <v>VI</v>
          </cell>
        </row>
        <row r="184">
          <cell r="B184">
            <v>39264</v>
          </cell>
          <cell r="C184">
            <v>27</v>
          </cell>
          <cell r="D184" t="str">
            <v>Juli</v>
          </cell>
          <cell r="E184" t="str">
            <v>Minggu</v>
          </cell>
          <cell r="F184" t="str">
            <v>VII</v>
          </cell>
        </row>
        <row r="185">
          <cell r="B185">
            <v>39265</v>
          </cell>
          <cell r="C185">
            <v>27</v>
          </cell>
          <cell r="D185" t="str">
            <v>Juli</v>
          </cell>
          <cell r="E185" t="str">
            <v>Senin</v>
          </cell>
          <cell r="F185" t="str">
            <v>VII</v>
          </cell>
        </row>
        <row r="186">
          <cell r="B186">
            <v>39266</v>
          </cell>
          <cell r="C186">
            <v>27</v>
          </cell>
          <cell r="D186" t="str">
            <v>Juli</v>
          </cell>
          <cell r="E186" t="str">
            <v>Selasa</v>
          </cell>
          <cell r="F186" t="str">
            <v>VII</v>
          </cell>
        </row>
        <row r="187">
          <cell r="B187">
            <v>39267</v>
          </cell>
          <cell r="C187">
            <v>27</v>
          </cell>
          <cell r="D187" t="str">
            <v>Juli</v>
          </cell>
          <cell r="E187" t="str">
            <v>Rabu</v>
          </cell>
          <cell r="F187" t="str">
            <v>VII</v>
          </cell>
        </row>
        <row r="188">
          <cell r="B188">
            <v>39268</v>
          </cell>
          <cell r="C188">
            <v>28</v>
          </cell>
          <cell r="D188" t="str">
            <v>Juli</v>
          </cell>
          <cell r="E188" t="str">
            <v>Kamis</v>
          </cell>
          <cell r="F188" t="str">
            <v>VII</v>
          </cell>
        </row>
        <row r="189">
          <cell r="B189">
            <v>39269</v>
          </cell>
          <cell r="C189">
            <v>28</v>
          </cell>
          <cell r="D189" t="str">
            <v>Juli</v>
          </cell>
          <cell r="E189" t="str">
            <v>Jumat</v>
          </cell>
          <cell r="F189" t="str">
            <v>VII</v>
          </cell>
        </row>
        <row r="190">
          <cell r="B190">
            <v>39270</v>
          </cell>
          <cell r="C190">
            <v>28</v>
          </cell>
          <cell r="D190" t="str">
            <v>Juli</v>
          </cell>
          <cell r="E190" t="str">
            <v>Sabtu</v>
          </cell>
          <cell r="F190" t="str">
            <v>VII</v>
          </cell>
        </row>
        <row r="191">
          <cell r="B191">
            <v>39271</v>
          </cell>
          <cell r="C191">
            <v>28</v>
          </cell>
          <cell r="D191" t="str">
            <v>Juli</v>
          </cell>
          <cell r="E191" t="str">
            <v>Minggu</v>
          </cell>
          <cell r="F191" t="str">
            <v>VII</v>
          </cell>
        </row>
        <row r="192">
          <cell r="B192">
            <v>39272</v>
          </cell>
          <cell r="C192">
            <v>28</v>
          </cell>
          <cell r="D192" t="str">
            <v>Juli</v>
          </cell>
          <cell r="E192" t="str">
            <v>Senin</v>
          </cell>
          <cell r="F192" t="str">
            <v>VII</v>
          </cell>
        </row>
        <row r="193">
          <cell r="B193">
            <v>39273</v>
          </cell>
          <cell r="C193">
            <v>28</v>
          </cell>
          <cell r="D193" t="str">
            <v>Juli</v>
          </cell>
          <cell r="E193" t="str">
            <v>Selasa</v>
          </cell>
          <cell r="F193" t="str">
            <v>VII</v>
          </cell>
        </row>
        <row r="194">
          <cell r="B194">
            <v>39274</v>
          </cell>
          <cell r="C194">
            <v>28</v>
          </cell>
          <cell r="D194" t="str">
            <v>Juli</v>
          </cell>
          <cell r="E194" t="str">
            <v>Rabu</v>
          </cell>
          <cell r="F194" t="str">
            <v>VII</v>
          </cell>
        </row>
        <row r="195">
          <cell r="B195">
            <v>39275</v>
          </cell>
          <cell r="C195">
            <v>29</v>
          </cell>
          <cell r="D195" t="str">
            <v>Juli</v>
          </cell>
          <cell r="E195" t="str">
            <v>Kamis</v>
          </cell>
          <cell r="F195" t="str">
            <v>VII</v>
          </cell>
        </row>
        <row r="196">
          <cell r="B196">
            <v>39276</v>
          </cell>
          <cell r="C196">
            <v>29</v>
          </cell>
          <cell r="D196" t="str">
            <v>Juli</v>
          </cell>
          <cell r="E196" t="str">
            <v>Jumat</v>
          </cell>
          <cell r="F196" t="str">
            <v>VII</v>
          </cell>
        </row>
        <row r="197">
          <cell r="B197">
            <v>39277</v>
          </cell>
          <cell r="C197">
            <v>29</v>
          </cell>
          <cell r="D197" t="str">
            <v>Juli</v>
          </cell>
          <cell r="E197" t="str">
            <v>Sabtu</v>
          </cell>
          <cell r="F197" t="str">
            <v>VII</v>
          </cell>
        </row>
        <row r="198">
          <cell r="B198">
            <v>39278</v>
          </cell>
          <cell r="C198">
            <v>29</v>
          </cell>
          <cell r="D198" t="str">
            <v>Juli</v>
          </cell>
          <cell r="E198" t="str">
            <v>Minggu</v>
          </cell>
          <cell r="F198" t="str">
            <v>VII</v>
          </cell>
        </row>
        <row r="199">
          <cell r="B199">
            <v>39279</v>
          </cell>
          <cell r="C199">
            <v>29</v>
          </cell>
          <cell r="D199" t="str">
            <v>Juli</v>
          </cell>
          <cell r="E199" t="str">
            <v>Senin</v>
          </cell>
          <cell r="F199" t="str">
            <v>VII</v>
          </cell>
        </row>
        <row r="200">
          <cell r="B200">
            <v>39280</v>
          </cell>
          <cell r="C200">
            <v>29</v>
          </cell>
          <cell r="D200" t="str">
            <v>Juli</v>
          </cell>
          <cell r="E200" t="str">
            <v>Selasa</v>
          </cell>
          <cell r="F200" t="str">
            <v>VII</v>
          </cell>
        </row>
        <row r="201">
          <cell r="B201">
            <v>39281</v>
          </cell>
          <cell r="C201">
            <v>29</v>
          </cell>
          <cell r="D201" t="str">
            <v>Juli</v>
          </cell>
          <cell r="E201" t="str">
            <v>Rabu</v>
          </cell>
          <cell r="F201" t="str">
            <v>VII</v>
          </cell>
        </row>
        <row r="202">
          <cell r="B202">
            <v>39282</v>
          </cell>
          <cell r="C202">
            <v>30</v>
          </cell>
          <cell r="D202" t="str">
            <v>Juli</v>
          </cell>
          <cell r="E202" t="str">
            <v>Kamis</v>
          </cell>
          <cell r="F202" t="str">
            <v>VII</v>
          </cell>
        </row>
        <row r="203">
          <cell r="B203">
            <v>39283</v>
          </cell>
          <cell r="C203">
            <v>30</v>
          </cell>
          <cell r="D203" t="str">
            <v>Juli</v>
          </cell>
          <cell r="E203" t="str">
            <v>Jumat</v>
          </cell>
          <cell r="F203" t="str">
            <v>VII</v>
          </cell>
        </row>
        <row r="204">
          <cell r="B204">
            <v>39284</v>
          </cell>
          <cell r="C204">
            <v>30</v>
          </cell>
          <cell r="D204" t="str">
            <v>Juli</v>
          </cell>
          <cell r="E204" t="str">
            <v>Sabtu</v>
          </cell>
          <cell r="F204" t="str">
            <v>VII</v>
          </cell>
        </row>
        <row r="205">
          <cell r="B205">
            <v>39285</v>
          </cell>
          <cell r="C205">
            <v>30</v>
          </cell>
          <cell r="D205" t="str">
            <v>Juli</v>
          </cell>
          <cell r="E205" t="str">
            <v>Minggu</v>
          </cell>
          <cell r="F205" t="str">
            <v>VII</v>
          </cell>
        </row>
        <row r="206">
          <cell r="B206">
            <v>39286</v>
          </cell>
          <cell r="C206">
            <v>30</v>
          </cell>
          <cell r="D206" t="str">
            <v>Juli</v>
          </cell>
          <cell r="E206" t="str">
            <v>Senin</v>
          </cell>
          <cell r="F206" t="str">
            <v>VII</v>
          </cell>
        </row>
        <row r="207">
          <cell r="B207">
            <v>39287</v>
          </cell>
          <cell r="C207">
            <v>30</v>
          </cell>
          <cell r="D207" t="str">
            <v>Juli</v>
          </cell>
          <cell r="E207" t="str">
            <v>Selasa</v>
          </cell>
          <cell r="F207" t="str">
            <v>VII</v>
          </cell>
        </row>
        <row r="208">
          <cell r="B208">
            <v>39288</v>
          </cell>
          <cell r="C208">
            <v>30</v>
          </cell>
          <cell r="D208" t="str">
            <v>Juli</v>
          </cell>
          <cell r="E208" t="str">
            <v>Rabu</v>
          </cell>
          <cell r="F208" t="str">
            <v>VII</v>
          </cell>
        </row>
        <row r="209">
          <cell r="B209">
            <v>39289</v>
          </cell>
          <cell r="C209">
            <v>31</v>
          </cell>
          <cell r="D209" t="str">
            <v>Juli</v>
          </cell>
          <cell r="E209" t="str">
            <v>Kamis</v>
          </cell>
          <cell r="F209" t="str">
            <v>VII</v>
          </cell>
        </row>
        <row r="210">
          <cell r="B210">
            <v>39290</v>
          </cell>
          <cell r="C210">
            <v>31</v>
          </cell>
          <cell r="D210" t="str">
            <v>Juli</v>
          </cell>
          <cell r="E210" t="str">
            <v>Jumat</v>
          </cell>
          <cell r="F210" t="str">
            <v>VII</v>
          </cell>
        </row>
        <row r="211">
          <cell r="B211">
            <v>39291</v>
          </cell>
          <cell r="C211">
            <v>31</v>
          </cell>
          <cell r="D211" t="str">
            <v>Juli</v>
          </cell>
          <cell r="E211" t="str">
            <v>Sabtu</v>
          </cell>
          <cell r="F211" t="str">
            <v>VII</v>
          </cell>
        </row>
        <row r="212">
          <cell r="B212">
            <v>39292</v>
          </cell>
          <cell r="C212">
            <v>31</v>
          </cell>
          <cell r="D212" t="str">
            <v>Juli</v>
          </cell>
          <cell r="E212" t="str">
            <v>Minggu</v>
          </cell>
          <cell r="F212" t="str">
            <v>VII</v>
          </cell>
        </row>
        <row r="213">
          <cell r="B213">
            <v>39293</v>
          </cell>
          <cell r="C213">
            <v>31</v>
          </cell>
          <cell r="D213" t="str">
            <v>Juli</v>
          </cell>
          <cell r="E213" t="str">
            <v>Senin</v>
          </cell>
          <cell r="F213" t="str">
            <v>VII</v>
          </cell>
        </row>
        <row r="214">
          <cell r="B214">
            <v>39294</v>
          </cell>
          <cell r="C214">
            <v>31</v>
          </cell>
          <cell r="D214" t="str">
            <v>Juli</v>
          </cell>
          <cell r="E214" t="str">
            <v>Selasa</v>
          </cell>
          <cell r="F214" t="str">
            <v>VII</v>
          </cell>
        </row>
        <row r="215">
          <cell r="B215">
            <v>39295</v>
          </cell>
          <cell r="C215">
            <v>31</v>
          </cell>
          <cell r="D215" t="str">
            <v>Agustus</v>
          </cell>
          <cell r="E215" t="str">
            <v>Rabu</v>
          </cell>
          <cell r="F215" t="str">
            <v>VIII</v>
          </cell>
        </row>
        <row r="216">
          <cell r="B216">
            <v>39296</v>
          </cell>
          <cell r="C216">
            <v>32</v>
          </cell>
          <cell r="D216" t="str">
            <v>Agustus</v>
          </cell>
          <cell r="E216" t="str">
            <v>Kamis</v>
          </cell>
          <cell r="F216" t="str">
            <v>VIII</v>
          </cell>
        </row>
        <row r="217">
          <cell r="B217">
            <v>39297</v>
          </cell>
          <cell r="C217">
            <v>32</v>
          </cell>
          <cell r="D217" t="str">
            <v>Agustus</v>
          </cell>
          <cell r="E217" t="str">
            <v>Jumat</v>
          </cell>
          <cell r="F217" t="str">
            <v>VIII</v>
          </cell>
        </row>
        <row r="218">
          <cell r="B218">
            <v>39298</v>
          </cell>
          <cell r="C218">
            <v>32</v>
          </cell>
          <cell r="D218" t="str">
            <v>Agustus</v>
          </cell>
          <cell r="E218" t="str">
            <v>Sabtu</v>
          </cell>
          <cell r="F218" t="str">
            <v>VIII</v>
          </cell>
        </row>
        <row r="219">
          <cell r="B219">
            <v>39299</v>
          </cell>
          <cell r="C219">
            <v>32</v>
          </cell>
          <cell r="D219" t="str">
            <v>Agustus</v>
          </cell>
          <cell r="E219" t="str">
            <v>Minggu</v>
          </cell>
          <cell r="F219" t="str">
            <v>VIII</v>
          </cell>
        </row>
        <row r="220">
          <cell r="B220">
            <v>39300</v>
          </cell>
          <cell r="C220">
            <v>32</v>
          </cell>
          <cell r="D220" t="str">
            <v>Agustus</v>
          </cell>
          <cell r="E220" t="str">
            <v>Senin</v>
          </cell>
          <cell r="F220" t="str">
            <v>VIII</v>
          </cell>
        </row>
        <row r="221">
          <cell r="B221">
            <v>39301</v>
          </cell>
          <cell r="C221">
            <v>32</v>
          </cell>
          <cell r="D221" t="str">
            <v>Agustus</v>
          </cell>
          <cell r="E221" t="str">
            <v>Selasa</v>
          </cell>
          <cell r="F221" t="str">
            <v>VIII</v>
          </cell>
        </row>
        <row r="222">
          <cell r="B222">
            <v>39302</v>
          </cell>
          <cell r="C222">
            <v>32</v>
          </cell>
          <cell r="D222" t="str">
            <v>Agustus</v>
          </cell>
          <cell r="E222" t="str">
            <v>Rabu</v>
          </cell>
          <cell r="F222" t="str">
            <v>VIII</v>
          </cell>
        </row>
        <row r="223">
          <cell r="B223">
            <v>39303</v>
          </cell>
          <cell r="C223">
            <v>33</v>
          </cell>
          <cell r="D223" t="str">
            <v>Agustus</v>
          </cell>
          <cell r="E223" t="str">
            <v>Kamis</v>
          </cell>
          <cell r="F223" t="str">
            <v>VIII</v>
          </cell>
        </row>
        <row r="224">
          <cell r="B224">
            <v>39304</v>
          </cell>
          <cell r="C224">
            <v>33</v>
          </cell>
          <cell r="D224" t="str">
            <v>Agustus</v>
          </cell>
          <cell r="E224" t="str">
            <v>Jumat</v>
          </cell>
          <cell r="F224" t="str">
            <v>VIII</v>
          </cell>
        </row>
        <row r="225">
          <cell r="B225">
            <v>39305</v>
          </cell>
          <cell r="C225">
            <v>33</v>
          </cell>
          <cell r="D225" t="str">
            <v>Agustus</v>
          </cell>
          <cell r="E225" t="str">
            <v>Sabtu</v>
          </cell>
          <cell r="F225" t="str">
            <v>VIII</v>
          </cell>
        </row>
        <row r="226">
          <cell r="B226">
            <v>39306</v>
          </cell>
          <cell r="C226">
            <v>33</v>
          </cell>
          <cell r="D226" t="str">
            <v>Agustus</v>
          </cell>
          <cell r="E226" t="str">
            <v>Minggu</v>
          </cell>
          <cell r="F226" t="str">
            <v>VIII</v>
          </cell>
        </row>
        <row r="227">
          <cell r="B227">
            <v>39307</v>
          </cell>
          <cell r="C227">
            <v>33</v>
          </cell>
          <cell r="D227" t="str">
            <v>Agustus</v>
          </cell>
          <cell r="E227" t="str">
            <v>Senin</v>
          </cell>
          <cell r="F227" t="str">
            <v>VIII</v>
          </cell>
        </row>
        <row r="228">
          <cell r="B228">
            <v>39308</v>
          </cell>
          <cell r="C228">
            <v>33</v>
          </cell>
          <cell r="D228" t="str">
            <v>Agustus</v>
          </cell>
          <cell r="E228" t="str">
            <v>Selasa</v>
          </cell>
          <cell r="F228" t="str">
            <v>VIII</v>
          </cell>
        </row>
        <row r="229">
          <cell r="B229">
            <v>39309</v>
          </cell>
          <cell r="C229">
            <v>33</v>
          </cell>
          <cell r="D229" t="str">
            <v>Agustus</v>
          </cell>
          <cell r="E229" t="str">
            <v>Rabu</v>
          </cell>
          <cell r="F229" t="str">
            <v>VIII</v>
          </cell>
        </row>
        <row r="230">
          <cell r="B230">
            <v>39310</v>
          </cell>
          <cell r="C230">
            <v>34</v>
          </cell>
          <cell r="D230" t="str">
            <v>Agustus</v>
          </cell>
          <cell r="E230" t="str">
            <v>Kamis</v>
          </cell>
          <cell r="F230" t="str">
            <v>VIII</v>
          </cell>
        </row>
        <row r="231">
          <cell r="B231">
            <v>39311</v>
          </cell>
          <cell r="C231">
            <v>34</v>
          </cell>
          <cell r="D231" t="str">
            <v>Agustus</v>
          </cell>
          <cell r="E231" t="str">
            <v>Jumat</v>
          </cell>
          <cell r="F231" t="str">
            <v>VIII</v>
          </cell>
        </row>
        <row r="232">
          <cell r="B232">
            <v>39312</v>
          </cell>
          <cell r="C232">
            <v>34</v>
          </cell>
          <cell r="D232" t="str">
            <v>Agustus</v>
          </cell>
          <cell r="E232" t="str">
            <v>Sabtu</v>
          </cell>
          <cell r="F232" t="str">
            <v>VIII</v>
          </cell>
        </row>
        <row r="233">
          <cell r="B233">
            <v>39313</v>
          </cell>
          <cell r="C233">
            <v>34</v>
          </cell>
          <cell r="D233" t="str">
            <v>Agustus</v>
          </cell>
          <cell r="E233" t="str">
            <v>Minggu</v>
          </cell>
          <cell r="F233" t="str">
            <v>VIII</v>
          </cell>
        </row>
        <row r="234">
          <cell r="B234">
            <v>39314</v>
          </cell>
          <cell r="C234">
            <v>34</v>
          </cell>
          <cell r="D234" t="str">
            <v>Agustus</v>
          </cell>
          <cell r="E234" t="str">
            <v>Senin</v>
          </cell>
          <cell r="F234" t="str">
            <v>VIII</v>
          </cell>
        </row>
        <row r="235">
          <cell r="B235">
            <v>39315</v>
          </cell>
          <cell r="C235">
            <v>34</v>
          </cell>
          <cell r="D235" t="str">
            <v>Agustus</v>
          </cell>
          <cell r="E235" t="str">
            <v>Selasa</v>
          </cell>
          <cell r="F235" t="str">
            <v>VIII</v>
          </cell>
        </row>
        <row r="236">
          <cell r="B236">
            <v>39316</v>
          </cell>
          <cell r="C236">
            <v>34</v>
          </cell>
          <cell r="D236" t="str">
            <v>Agustus</v>
          </cell>
          <cell r="E236" t="str">
            <v>Rabu</v>
          </cell>
          <cell r="F236" t="str">
            <v>VIII</v>
          </cell>
        </row>
        <row r="237">
          <cell r="B237">
            <v>39317</v>
          </cell>
          <cell r="C237">
            <v>35</v>
          </cell>
          <cell r="D237" t="str">
            <v>Agustus</v>
          </cell>
          <cell r="E237" t="str">
            <v>Kamis</v>
          </cell>
          <cell r="F237" t="str">
            <v>VIII</v>
          </cell>
        </row>
        <row r="238">
          <cell r="B238">
            <v>39318</v>
          </cell>
          <cell r="C238">
            <v>35</v>
          </cell>
          <cell r="D238" t="str">
            <v>Agustus</v>
          </cell>
          <cell r="E238" t="str">
            <v>Jumat</v>
          </cell>
          <cell r="F238" t="str">
            <v>VIII</v>
          </cell>
        </row>
        <row r="239">
          <cell r="B239">
            <v>39319</v>
          </cell>
          <cell r="C239">
            <v>35</v>
          </cell>
          <cell r="D239" t="str">
            <v>Agustus</v>
          </cell>
          <cell r="E239" t="str">
            <v>Sabtu</v>
          </cell>
          <cell r="F239" t="str">
            <v>VIII</v>
          </cell>
        </row>
        <row r="240">
          <cell r="B240">
            <v>39320</v>
          </cell>
          <cell r="C240">
            <v>35</v>
          </cell>
          <cell r="D240" t="str">
            <v>Agustus</v>
          </cell>
          <cell r="E240" t="str">
            <v>Minggu</v>
          </cell>
          <cell r="F240" t="str">
            <v>VIII</v>
          </cell>
        </row>
        <row r="241">
          <cell r="B241">
            <v>39321</v>
          </cell>
          <cell r="C241">
            <v>35</v>
          </cell>
          <cell r="D241" t="str">
            <v>Agustus</v>
          </cell>
          <cell r="E241" t="str">
            <v>Senin</v>
          </cell>
          <cell r="F241" t="str">
            <v>VIII</v>
          </cell>
        </row>
        <row r="242">
          <cell r="B242">
            <v>39322</v>
          </cell>
          <cell r="C242">
            <v>35</v>
          </cell>
          <cell r="D242" t="str">
            <v>Agustus</v>
          </cell>
          <cell r="E242" t="str">
            <v>Selasa</v>
          </cell>
          <cell r="F242" t="str">
            <v>VIII</v>
          </cell>
        </row>
        <row r="243">
          <cell r="B243">
            <v>39323</v>
          </cell>
          <cell r="C243">
            <v>35</v>
          </cell>
          <cell r="D243" t="str">
            <v>Agustus</v>
          </cell>
          <cell r="E243" t="str">
            <v>Rabu</v>
          </cell>
          <cell r="F243" t="str">
            <v>VIII</v>
          </cell>
        </row>
        <row r="244">
          <cell r="B244">
            <v>39324</v>
          </cell>
          <cell r="C244">
            <v>36</v>
          </cell>
          <cell r="D244" t="str">
            <v>Agustus</v>
          </cell>
          <cell r="E244" t="str">
            <v>Kamis</v>
          </cell>
          <cell r="F244" t="str">
            <v>VIII</v>
          </cell>
        </row>
        <row r="245">
          <cell r="B245">
            <v>39325</v>
          </cell>
          <cell r="C245">
            <v>36</v>
          </cell>
          <cell r="D245" t="str">
            <v>Agustus</v>
          </cell>
          <cell r="E245" t="str">
            <v>Jumat</v>
          </cell>
          <cell r="F245" t="str">
            <v>VIII</v>
          </cell>
        </row>
        <row r="246">
          <cell r="B246">
            <v>39326</v>
          </cell>
          <cell r="C246">
            <v>36</v>
          </cell>
          <cell r="D246" t="str">
            <v>September</v>
          </cell>
          <cell r="E246" t="str">
            <v>Sabtu</v>
          </cell>
          <cell r="F246" t="str">
            <v>IX</v>
          </cell>
        </row>
        <row r="247">
          <cell r="B247">
            <v>39327</v>
          </cell>
          <cell r="C247">
            <v>36</v>
          </cell>
          <cell r="D247" t="str">
            <v>September</v>
          </cell>
          <cell r="E247" t="str">
            <v>Minggu</v>
          </cell>
          <cell r="F247" t="str">
            <v>IX</v>
          </cell>
        </row>
        <row r="248">
          <cell r="B248">
            <v>39328</v>
          </cell>
          <cell r="C248">
            <v>36</v>
          </cell>
          <cell r="D248" t="str">
            <v>September</v>
          </cell>
          <cell r="E248" t="str">
            <v>Senin</v>
          </cell>
          <cell r="F248" t="str">
            <v>IX</v>
          </cell>
        </row>
        <row r="249">
          <cell r="B249">
            <v>39329</v>
          </cell>
          <cell r="C249">
            <v>36</v>
          </cell>
          <cell r="D249" t="str">
            <v>September</v>
          </cell>
          <cell r="E249" t="str">
            <v>Selasa</v>
          </cell>
          <cell r="F249" t="str">
            <v>IX</v>
          </cell>
        </row>
        <row r="250">
          <cell r="B250">
            <v>39330</v>
          </cell>
          <cell r="C250">
            <v>36</v>
          </cell>
          <cell r="D250" t="str">
            <v>September</v>
          </cell>
          <cell r="E250" t="str">
            <v>Rabu</v>
          </cell>
          <cell r="F250" t="str">
            <v>IX</v>
          </cell>
        </row>
        <row r="251">
          <cell r="B251">
            <v>39331</v>
          </cell>
          <cell r="C251">
            <v>37</v>
          </cell>
          <cell r="D251" t="str">
            <v>September</v>
          </cell>
          <cell r="E251" t="str">
            <v>Kamis</v>
          </cell>
          <cell r="F251" t="str">
            <v>IX</v>
          </cell>
        </row>
        <row r="252">
          <cell r="B252">
            <v>39332</v>
          </cell>
          <cell r="C252">
            <v>37</v>
          </cell>
          <cell r="D252" t="str">
            <v>September</v>
          </cell>
          <cell r="E252" t="str">
            <v>Jumat</v>
          </cell>
          <cell r="F252" t="str">
            <v>IX</v>
          </cell>
        </row>
        <row r="253">
          <cell r="B253">
            <v>39333</v>
          </cell>
          <cell r="C253">
            <v>37</v>
          </cell>
          <cell r="D253" t="str">
            <v>September</v>
          </cell>
          <cell r="E253" t="str">
            <v>Sabtu</v>
          </cell>
          <cell r="F253" t="str">
            <v>IX</v>
          </cell>
        </row>
        <row r="254">
          <cell r="B254">
            <v>39334</v>
          </cell>
          <cell r="C254">
            <v>37</v>
          </cell>
          <cell r="D254" t="str">
            <v>September</v>
          </cell>
          <cell r="E254" t="str">
            <v>Minggu</v>
          </cell>
          <cell r="F254" t="str">
            <v>IX</v>
          </cell>
        </row>
        <row r="255">
          <cell r="B255">
            <v>39335</v>
          </cell>
          <cell r="C255">
            <v>37</v>
          </cell>
          <cell r="D255" t="str">
            <v>September</v>
          </cell>
          <cell r="E255" t="str">
            <v>Senin</v>
          </cell>
          <cell r="F255" t="str">
            <v>IX</v>
          </cell>
        </row>
        <row r="256">
          <cell r="B256">
            <v>39336</v>
          </cell>
          <cell r="C256">
            <v>37</v>
          </cell>
          <cell r="D256" t="str">
            <v>September</v>
          </cell>
          <cell r="E256" t="str">
            <v>Selasa</v>
          </cell>
          <cell r="F256" t="str">
            <v>IX</v>
          </cell>
        </row>
        <row r="257">
          <cell r="B257">
            <v>39337</v>
          </cell>
          <cell r="C257">
            <v>37</v>
          </cell>
          <cell r="D257" t="str">
            <v>September</v>
          </cell>
          <cell r="E257" t="str">
            <v>Rabu</v>
          </cell>
          <cell r="F257" t="str">
            <v>IX</v>
          </cell>
        </row>
        <row r="258">
          <cell r="B258">
            <v>39338</v>
          </cell>
          <cell r="C258">
            <v>38</v>
          </cell>
          <cell r="D258" t="str">
            <v>September</v>
          </cell>
          <cell r="E258" t="str">
            <v>Kamis</v>
          </cell>
          <cell r="F258" t="str">
            <v>IX</v>
          </cell>
        </row>
        <row r="259">
          <cell r="B259">
            <v>39339</v>
          </cell>
          <cell r="C259">
            <v>38</v>
          </cell>
          <cell r="D259" t="str">
            <v>September</v>
          </cell>
          <cell r="E259" t="str">
            <v>Jumat</v>
          </cell>
          <cell r="F259" t="str">
            <v>IX</v>
          </cell>
        </row>
        <row r="260">
          <cell r="B260">
            <v>39340</v>
          </cell>
          <cell r="C260">
            <v>38</v>
          </cell>
          <cell r="D260" t="str">
            <v>September</v>
          </cell>
          <cell r="E260" t="str">
            <v>Sabtu</v>
          </cell>
          <cell r="F260" t="str">
            <v>IX</v>
          </cell>
        </row>
        <row r="261">
          <cell r="B261">
            <v>39341</v>
          </cell>
          <cell r="C261">
            <v>38</v>
          </cell>
          <cell r="D261" t="str">
            <v>September</v>
          </cell>
          <cell r="E261" t="str">
            <v>Minggu</v>
          </cell>
          <cell r="F261" t="str">
            <v>IX</v>
          </cell>
        </row>
        <row r="262">
          <cell r="B262">
            <v>39342</v>
          </cell>
          <cell r="C262">
            <v>38</v>
          </cell>
          <cell r="D262" t="str">
            <v>September</v>
          </cell>
          <cell r="E262" t="str">
            <v>Senin</v>
          </cell>
          <cell r="F262" t="str">
            <v>IX</v>
          </cell>
        </row>
        <row r="263">
          <cell r="B263">
            <v>39343</v>
          </cell>
          <cell r="C263">
            <v>38</v>
          </cell>
          <cell r="D263" t="str">
            <v>September</v>
          </cell>
          <cell r="E263" t="str">
            <v>Selasa</v>
          </cell>
          <cell r="F263" t="str">
            <v>IX</v>
          </cell>
        </row>
        <row r="264">
          <cell r="B264">
            <v>39344</v>
          </cell>
          <cell r="C264">
            <v>38</v>
          </cell>
          <cell r="D264" t="str">
            <v>September</v>
          </cell>
          <cell r="E264" t="str">
            <v>Rabu</v>
          </cell>
          <cell r="F264" t="str">
            <v>IX</v>
          </cell>
        </row>
        <row r="265">
          <cell r="B265">
            <v>39345</v>
          </cell>
          <cell r="C265">
            <v>39</v>
          </cell>
          <cell r="D265" t="str">
            <v>September</v>
          </cell>
          <cell r="E265" t="str">
            <v>Kamis</v>
          </cell>
          <cell r="F265" t="str">
            <v>IX</v>
          </cell>
        </row>
        <row r="266">
          <cell r="B266">
            <v>39346</v>
          </cell>
          <cell r="C266">
            <v>39</v>
          </cell>
          <cell r="D266" t="str">
            <v>September</v>
          </cell>
          <cell r="E266" t="str">
            <v>Jumat</v>
          </cell>
          <cell r="F266" t="str">
            <v>IX</v>
          </cell>
        </row>
        <row r="267">
          <cell r="B267">
            <v>39347</v>
          </cell>
          <cell r="C267">
            <v>39</v>
          </cell>
          <cell r="D267" t="str">
            <v>September</v>
          </cell>
          <cell r="E267" t="str">
            <v>Sabtu</v>
          </cell>
          <cell r="F267" t="str">
            <v>IX</v>
          </cell>
        </row>
        <row r="268">
          <cell r="B268">
            <v>39348</v>
          </cell>
          <cell r="C268">
            <v>39</v>
          </cell>
          <cell r="D268" t="str">
            <v>September</v>
          </cell>
          <cell r="E268" t="str">
            <v>Minggu</v>
          </cell>
          <cell r="F268" t="str">
            <v>IX</v>
          </cell>
        </row>
        <row r="269">
          <cell r="B269">
            <v>39349</v>
          </cell>
          <cell r="C269">
            <v>39</v>
          </cell>
          <cell r="D269" t="str">
            <v>September</v>
          </cell>
          <cell r="E269" t="str">
            <v>Senin</v>
          </cell>
          <cell r="F269" t="str">
            <v>IX</v>
          </cell>
        </row>
        <row r="270">
          <cell r="B270">
            <v>39350</v>
          </cell>
          <cell r="C270">
            <v>39</v>
          </cell>
          <cell r="D270" t="str">
            <v>September</v>
          </cell>
          <cell r="E270" t="str">
            <v>Selasa</v>
          </cell>
          <cell r="F270" t="str">
            <v>IX</v>
          </cell>
        </row>
        <row r="271">
          <cell r="B271">
            <v>39351</v>
          </cell>
          <cell r="C271">
            <v>39</v>
          </cell>
          <cell r="D271" t="str">
            <v>September</v>
          </cell>
          <cell r="E271" t="str">
            <v>Rabu</v>
          </cell>
          <cell r="F271" t="str">
            <v>IX</v>
          </cell>
        </row>
        <row r="272">
          <cell r="B272">
            <v>39352</v>
          </cell>
          <cell r="C272">
            <v>39</v>
          </cell>
          <cell r="D272" t="str">
            <v>September</v>
          </cell>
          <cell r="E272" t="str">
            <v>Kamis</v>
          </cell>
          <cell r="F272" t="str">
            <v>IX</v>
          </cell>
        </row>
        <row r="273">
          <cell r="B273">
            <v>39353</v>
          </cell>
          <cell r="C273">
            <v>39</v>
          </cell>
          <cell r="D273" t="str">
            <v>September</v>
          </cell>
          <cell r="E273" t="str">
            <v>Jumat</v>
          </cell>
          <cell r="F273" t="str">
            <v>IX</v>
          </cell>
        </row>
        <row r="274">
          <cell r="B274">
            <v>39354</v>
          </cell>
          <cell r="C274">
            <v>39</v>
          </cell>
          <cell r="D274" t="str">
            <v>September</v>
          </cell>
          <cell r="E274" t="str">
            <v>Sabtu</v>
          </cell>
          <cell r="F274" t="str">
            <v>IX</v>
          </cell>
        </row>
        <row r="275">
          <cell r="B275">
            <v>39355</v>
          </cell>
          <cell r="C275">
            <v>39</v>
          </cell>
          <cell r="D275" t="str">
            <v>September</v>
          </cell>
          <cell r="E275" t="str">
            <v>Minggu</v>
          </cell>
          <cell r="F275" t="str">
            <v>IX</v>
          </cell>
        </row>
        <row r="276">
          <cell r="B276">
            <v>39356</v>
          </cell>
          <cell r="C276">
            <v>40</v>
          </cell>
          <cell r="D276" t="str">
            <v>Oktober</v>
          </cell>
          <cell r="E276" t="str">
            <v>Senin</v>
          </cell>
          <cell r="F276" t="str">
            <v>X</v>
          </cell>
        </row>
        <row r="277">
          <cell r="B277">
            <v>39357</v>
          </cell>
          <cell r="C277">
            <v>40</v>
          </cell>
          <cell r="D277" t="str">
            <v>Oktober</v>
          </cell>
          <cell r="E277" t="str">
            <v>Selasa</v>
          </cell>
          <cell r="F277" t="str">
            <v>X</v>
          </cell>
        </row>
        <row r="278">
          <cell r="B278">
            <v>39358</v>
          </cell>
          <cell r="C278">
            <v>40</v>
          </cell>
          <cell r="D278" t="str">
            <v>Oktober</v>
          </cell>
          <cell r="E278" t="str">
            <v>Rabu</v>
          </cell>
          <cell r="F278" t="str">
            <v>X</v>
          </cell>
        </row>
        <row r="279">
          <cell r="B279">
            <v>39359</v>
          </cell>
          <cell r="C279">
            <v>41</v>
          </cell>
          <cell r="D279" t="str">
            <v>Oktober</v>
          </cell>
          <cell r="E279" t="str">
            <v>Kamis</v>
          </cell>
          <cell r="F279" t="str">
            <v>X</v>
          </cell>
        </row>
        <row r="280">
          <cell r="B280">
            <v>39360</v>
          </cell>
          <cell r="C280">
            <v>41</v>
          </cell>
          <cell r="D280" t="str">
            <v>Oktober</v>
          </cell>
          <cell r="E280" t="str">
            <v>Jumat</v>
          </cell>
          <cell r="F280" t="str">
            <v>X</v>
          </cell>
        </row>
        <row r="281">
          <cell r="B281">
            <v>39361</v>
          </cell>
          <cell r="C281">
            <v>41</v>
          </cell>
          <cell r="D281" t="str">
            <v>Oktober</v>
          </cell>
          <cell r="E281" t="str">
            <v>Sabtu</v>
          </cell>
          <cell r="F281" t="str">
            <v>X</v>
          </cell>
        </row>
        <row r="282">
          <cell r="B282">
            <v>39362</v>
          </cell>
          <cell r="C282">
            <v>41</v>
          </cell>
          <cell r="D282" t="str">
            <v>Oktober</v>
          </cell>
          <cell r="E282" t="str">
            <v>Minggu</v>
          </cell>
          <cell r="F282" t="str">
            <v>X</v>
          </cell>
        </row>
        <row r="283">
          <cell r="B283">
            <v>39363</v>
          </cell>
          <cell r="C283">
            <v>41</v>
          </cell>
          <cell r="D283" t="str">
            <v>Oktober</v>
          </cell>
          <cell r="E283" t="str">
            <v>Senin</v>
          </cell>
          <cell r="F283" t="str">
            <v>X</v>
          </cell>
        </row>
        <row r="284">
          <cell r="B284">
            <v>39364</v>
          </cell>
          <cell r="C284">
            <v>41</v>
          </cell>
          <cell r="D284" t="str">
            <v>Oktober</v>
          </cell>
          <cell r="E284" t="str">
            <v>Selasa</v>
          </cell>
          <cell r="F284" t="str">
            <v>X</v>
          </cell>
        </row>
        <row r="285">
          <cell r="B285">
            <v>39365</v>
          </cell>
          <cell r="C285">
            <v>41</v>
          </cell>
          <cell r="D285" t="str">
            <v>Oktober</v>
          </cell>
          <cell r="E285" t="str">
            <v>Rabu</v>
          </cell>
          <cell r="F285" t="str">
            <v>X</v>
          </cell>
        </row>
        <row r="286">
          <cell r="B286">
            <v>39366</v>
          </cell>
          <cell r="C286">
            <v>42</v>
          </cell>
          <cell r="D286" t="str">
            <v>Oktober</v>
          </cell>
          <cell r="E286" t="str">
            <v>Kamis</v>
          </cell>
          <cell r="F286" t="str">
            <v>X</v>
          </cell>
        </row>
        <row r="287">
          <cell r="B287">
            <v>39367</v>
          </cell>
          <cell r="C287">
            <v>42</v>
          </cell>
          <cell r="D287" t="str">
            <v>Oktober</v>
          </cell>
          <cell r="E287" t="str">
            <v>Jumat</v>
          </cell>
          <cell r="F287" t="str">
            <v>X</v>
          </cell>
        </row>
        <row r="288">
          <cell r="B288">
            <v>39368</v>
          </cell>
          <cell r="C288">
            <v>42</v>
          </cell>
          <cell r="D288" t="str">
            <v>Oktober</v>
          </cell>
          <cell r="E288" t="str">
            <v>Sabtu</v>
          </cell>
          <cell r="F288" t="str">
            <v>X</v>
          </cell>
        </row>
        <row r="289">
          <cell r="B289">
            <v>39369</v>
          </cell>
          <cell r="C289">
            <v>42</v>
          </cell>
          <cell r="D289" t="str">
            <v>Oktober</v>
          </cell>
          <cell r="E289" t="str">
            <v>Minggu</v>
          </cell>
          <cell r="F289" t="str">
            <v>X</v>
          </cell>
        </row>
        <row r="290">
          <cell r="B290">
            <v>39370</v>
          </cell>
          <cell r="C290">
            <v>42</v>
          </cell>
          <cell r="D290" t="str">
            <v>Oktober</v>
          </cell>
          <cell r="E290" t="str">
            <v>Senin</v>
          </cell>
          <cell r="F290" t="str">
            <v>X</v>
          </cell>
        </row>
        <row r="291">
          <cell r="B291">
            <v>39371</v>
          </cell>
          <cell r="C291">
            <v>42</v>
          </cell>
          <cell r="D291" t="str">
            <v>Oktober</v>
          </cell>
          <cell r="E291" t="str">
            <v>Selasa</v>
          </cell>
          <cell r="F291" t="str">
            <v>X</v>
          </cell>
        </row>
        <row r="292">
          <cell r="B292">
            <v>39372</v>
          </cell>
          <cell r="C292">
            <v>42</v>
          </cell>
          <cell r="D292" t="str">
            <v>Oktober</v>
          </cell>
          <cell r="E292" t="str">
            <v>Rabu</v>
          </cell>
          <cell r="F292" t="str">
            <v>X</v>
          </cell>
        </row>
        <row r="293">
          <cell r="B293">
            <v>39373</v>
          </cell>
          <cell r="C293">
            <v>43</v>
          </cell>
          <cell r="D293" t="str">
            <v>Oktober</v>
          </cell>
          <cell r="E293" t="str">
            <v>Kamis</v>
          </cell>
          <cell r="F293" t="str">
            <v>X</v>
          </cell>
        </row>
        <row r="294">
          <cell r="B294">
            <v>39374</v>
          </cell>
          <cell r="C294">
            <v>43</v>
          </cell>
          <cell r="D294" t="str">
            <v>Oktober</v>
          </cell>
          <cell r="E294" t="str">
            <v>Jumat</v>
          </cell>
          <cell r="F294" t="str">
            <v>X</v>
          </cell>
        </row>
        <row r="295">
          <cell r="B295">
            <v>39375</v>
          </cell>
          <cell r="C295">
            <v>43</v>
          </cell>
          <cell r="D295" t="str">
            <v>Oktober</v>
          </cell>
          <cell r="E295" t="str">
            <v>Sabtu</v>
          </cell>
          <cell r="F295" t="str">
            <v>X</v>
          </cell>
        </row>
        <row r="296">
          <cell r="B296">
            <v>39376</v>
          </cell>
          <cell r="C296">
            <v>43</v>
          </cell>
          <cell r="D296" t="str">
            <v>Oktober</v>
          </cell>
          <cell r="E296" t="str">
            <v>Minggu</v>
          </cell>
          <cell r="F296" t="str">
            <v>X</v>
          </cell>
        </row>
        <row r="297">
          <cell r="B297">
            <v>39377</v>
          </cell>
          <cell r="C297">
            <v>43</v>
          </cell>
          <cell r="D297" t="str">
            <v>Oktober</v>
          </cell>
          <cell r="E297" t="str">
            <v>Senin</v>
          </cell>
          <cell r="F297" t="str">
            <v>X</v>
          </cell>
        </row>
        <row r="298">
          <cell r="B298">
            <v>39378</v>
          </cell>
          <cell r="C298">
            <v>43</v>
          </cell>
          <cell r="D298" t="str">
            <v>Oktober</v>
          </cell>
          <cell r="E298" t="str">
            <v>Selasa</v>
          </cell>
          <cell r="F298" t="str">
            <v>X</v>
          </cell>
        </row>
        <row r="299">
          <cell r="B299">
            <v>39379</v>
          </cell>
          <cell r="C299">
            <v>43</v>
          </cell>
          <cell r="D299" t="str">
            <v>Oktober</v>
          </cell>
          <cell r="E299" t="str">
            <v>Rabu</v>
          </cell>
          <cell r="F299" t="str">
            <v>X</v>
          </cell>
        </row>
        <row r="300">
          <cell r="B300">
            <v>39380</v>
          </cell>
          <cell r="C300">
            <v>44</v>
          </cell>
          <cell r="D300" t="str">
            <v>Oktober</v>
          </cell>
          <cell r="E300" t="str">
            <v>Kamis</v>
          </cell>
          <cell r="F300" t="str">
            <v>X</v>
          </cell>
        </row>
        <row r="301">
          <cell r="B301">
            <v>39381</v>
          </cell>
          <cell r="C301">
            <v>44</v>
          </cell>
          <cell r="D301" t="str">
            <v>Oktober</v>
          </cell>
          <cell r="E301" t="str">
            <v>Jumat</v>
          </cell>
          <cell r="F301" t="str">
            <v>X</v>
          </cell>
        </row>
        <row r="302">
          <cell r="B302">
            <v>39382</v>
          </cell>
          <cell r="C302">
            <v>44</v>
          </cell>
          <cell r="D302" t="str">
            <v>Oktober</v>
          </cell>
          <cell r="E302" t="str">
            <v>Sabtu</v>
          </cell>
          <cell r="F302" t="str">
            <v>X</v>
          </cell>
        </row>
        <row r="303">
          <cell r="B303">
            <v>39383</v>
          </cell>
          <cell r="C303">
            <v>44</v>
          </cell>
          <cell r="D303" t="str">
            <v>Oktober</v>
          </cell>
          <cell r="E303" t="str">
            <v>Minggu</v>
          </cell>
          <cell r="F303" t="str">
            <v>X</v>
          </cell>
        </row>
        <row r="304">
          <cell r="B304">
            <v>39384</v>
          </cell>
          <cell r="C304">
            <v>44</v>
          </cell>
          <cell r="D304" t="str">
            <v>Oktober</v>
          </cell>
          <cell r="E304" t="str">
            <v>Senin</v>
          </cell>
          <cell r="F304" t="str">
            <v>X</v>
          </cell>
        </row>
        <row r="305">
          <cell r="B305">
            <v>39385</v>
          </cell>
          <cell r="C305">
            <v>44</v>
          </cell>
          <cell r="D305" t="str">
            <v>Oktober</v>
          </cell>
          <cell r="E305" t="str">
            <v>Selasa</v>
          </cell>
          <cell r="F305" t="str">
            <v>X</v>
          </cell>
        </row>
        <row r="306">
          <cell r="B306">
            <v>39386</v>
          </cell>
          <cell r="C306">
            <v>44</v>
          </cell>
          <cell r="D306" t="str">
            <v>Oktober</v>
          </cell>
          <cell r="E306" t="str">
            <v>Rabu</v>
          </cell>
          <cell r="F306" t="str">
            <v>X</v>
          </cell>
        </row>
        <row r="307">
          <cell r="B307">
            <v>39387</v>
          </cell>
          <cell r="C307">
            <v>45</v>
          </cell>
          <cell r="D307" t="str">
            <v>Nopember</v>
          </cell>
          <cell r="E307" t="str">
            <v>Kamis</v>
          </cell>
          <cell r="F307" t="str">
            <v>XI</v>
          </cell>
        </row>
        <row r="308">
          <cell r="B308">
            <v>39388</v>
          </cell>
          <cell r="C308">
            <v>45</v>
          </cell>
          <cell r="D308" t="str">
            <v>Nopember</v>
          </cell>
          <cell r="E308" t="str">
            <v>Jumat</v>
          </cell>
          <cell r="F308" t="str">
            <v>XI</v>
          </cell>
        </row>
        <row r="309">
          <cell r="B309">
            <v>39389</v>
          </cell>
          <cell r="C309">
            <v>45</v>
          </cell>
          <cell r="D309" t="str">
            <v>Nopember</v>
          </cell>
          <cell r="E309" t="str">
            <v>Sabtu</v>
          </cell>
          <cell r="F309" t="str">
            <v>XI</v>
          </cell>
        </row>
        <row r="310">
          <cell r="B310">
            <v>39390</v>
          </cell>
          <cell r="C310">
            <v>45</v>
          </cell>
          <cell r="D310" t="str">
            <v>Nopember</v>
          </cell>
          <cell r="E310" t="str">
            <v>Minggu</v>
          </cell>
          <cell r="F310" t="str">
            <v>XI</v>
          </cell>
        </row>
        <row r="311">
          <cell r="B311">
            <v>39391</v>
          </cell>
          <cell r="C311">
            <v>45</v>
          </cell>
          <cell r="D311" t="str">
            <v>Nopember</v>
          </cell>
          <cell r="E311" t="str">
            <v>Senin</v>
          </cell>
          <cell r="F311" t="str">
            <v>XI</v>
          </cell>
        </row>
        <row r="312">
          <cell r="B312">
            <v>39392</v>
          </cell>
          <cell r="C312">
            <v>45</v>
          </cell>
          <cell r="D312" t="str">
            <v>Nopember</v>
          </cell>
          <cell r="E312" t="str">
            <v>Selasa</v>
          </cell>
          <cell r="F312" t="str">
            <v>XI</v>
          </cell>
        </row>
        <row r="313">
          <cell r="B313">
            <v>39393</v>
          </cell>
          <cell r="C313">
            <v>45</v>
          </cell>
          <cell r="D313" t="str">
            <v>Nopember</v>
          </cell>
          <cell r="E313" t="str">
            <v>Rabu</v>
          </cell>
          <cell r="F313" t="str">
            <v>XI</v>
          </cell>
        </row>
        <row r="314">
          <cell r="B314">
            <v>39394</v>
          </cell>
          <cell r="C314">
            <v>46</v>
          </cell>
          <cell r="D314" t="str">
            <v>Nopember</v>
          </cell>
          <cell r="E314" t="str">
            <v>Kamis</v>
          </cell>
          <cell r="F314" t="str">
            <v>XI</v>
          </cell>
        </row>
        <row r="315">
          <cell r="B315">
            <v>39395</v>
          </cell>
          <cell r="C315">
            <v>46</v>
          </cell>
          <cell r="D315" t="str">
            <v>Nopember</v>
          </cell>
          <cell r="E315" t="str">
            <v>Jumat</v>
          </cell>
          <cell r="F315" t="str">
            <v>XI</v>
          </cell>
        </row>
        <row r="316">
          <cell r="B316">
            <v>39396</v>
          </cell>
          <cell r="C316">
            <v>46</v>
          </cell>
          <cell r="D316" t="str">
            <v>Nopember</v>
          </cell>
          <cell r="E316" t="str">
            <v>Sabtu</v>
          </cell>
          <cell r="F316" t="str">
            <v>XI</v>
          </cell>
        </row>
        <row r="317">
          <cell r="B317">
            <v>39397</v>
          </cell>
          <cell r="C317">
            <v>46</v>
          </cell>
          <cell r="D317" t="str">
            <v>Nopember</v>
          </cell>
          <cell r="E317" t="str">
            <v>Minggu</v>
          </cell>
          <cell r="F317" t="str">
            <v>XI</v>
          </cell>
        </row>
        <row r="318">
          <cell r="B318">
            <v>39398</v>
          </cell>
          <cell r="C318">
            <v>46</v>
          </cell>
          <cell r="D318" t="str">
            <v>Nopember</v>
          </cell>
          <cell r="E318" t="str">
            <v>Senin</v>
          </cell>
          <cell r="F318" t="str">
            <v>XI</v>
          </cell>
        </row>
        <row r="319">
          <cell r="B319">
            <v>39399</v>
          </cell>
          <cell r="C319">
            <v>46</v>
          </cell>
          <cell r="D319" t="str">
            <v>Nopember</v>
          </cell>
          <cell r="E319" t="str">
            <v>Selasa</v>
          </cell>
          <cell r="F319" t="str">
            <v>XI</v>
          </cell>
        </row>
        <row r="320">
          <cell r="B320">
            <v>39400</v>
          </cell>
          <cell r="C320">
            <v>46</v>
          </cell>
          <cell r="D320" t="str">
            <v>Nopember</v>
          </cell>
          <cell r="E320" t="str">
            <v>Rabu</v>
          </cell>
          <cell r="F320" t="str">
            <v>XI</v>
          </cell>
        </row>
        <row r="321">
          <cell r="B321">
            <v>39401</v>
          </cell>
          <cell r="C321">
            <v>47</v>
          </cell>
          <cell r="D321" t="str">
            <v>Nopember</v>
          </cell>
          <cell r="E321" t="str">
            <v>Kamis</v>
          </cell>
          <cell r="F321" t="str">
            <v>XI</v>
          </cell>
        </row>
        <row r="322">
          <cell r="B322">
            <v>39402</v>
          </cell>
          <cell r="C322">
            <v>47</v>
          </cell>
          <cell r="D322" t="str">
            <v>Nopember</v>
          </cell>
          <cell r="E322" t="str">
            <v>Jumat</v>
          </cell>
          <cell r="F322" t="str">
            <v>XI</v>
          </cell>
        </row>
        <row r="323">
          <cell r="B323">
            <v>39403</v>
          </cell>
          <cell r="C323">
            <v>47</v>
          </cell>
          <cell r="D323" t="str">
            <v>Nopember</v>
          </cell>
          <cell r="E323" t="str">
            <v>Sabtu</v>
          </cell>
          <cell r="F323" t="str">
            <v>XI</v>
          </cell>
        </row>
        <row r="324">
          <cell r="B324">
            <v>39404</v>
          </cell>
          <cell r="C324">
            <v>47</v>
          </cell>
          <cell r="D324" t="str">
            <v>Nopember</v>
          </cell>
          <cell r="E324" t="str">
            <v>Minggu</v>
          </cell>
          <cell r="F324" t="str">
            <v>XI</v>
          </cell>
        </row>
        <row r="325">
          <cell r="B325">
            <v>39405</v>
          </cell>
          <cell r="C325">
            <v>47</v>
          </cell>
          <cell r="D325" t="str">
            <v>Nopember</v>
          </cell>
          <cell r="E325" t="str">
            <v>Senin</v>
          </cell>
          <cell r="F325" t="str">
            <v>XI</v>
          </cell>
        </row>
        <row r="326">
          <cell r="B326">
            <v>39406</v>
          </cell>
          <cell r="C326">
            <v>47</v>
          </cell>
          <cell r="D326" t="str">
            <v>Nopember</v>
          </cell>
          <cell r="E326" t="str">
            <v>Selasa</v>
          </cell>
          <cell r="F326" t="str">
            <v>XI</v>
          </cell>
        </row>
        <row r="327">
          <cell r="B327">
            <v>39407</v>
          </cell>
          <cell r="C327">
            <v>47</v>
          </cell>
          <cell r="D327" t="str">
            <v>Nopember</v>
          </cell>
          <cell r="E327" t="str">
            <v>Rabu</v>
          </cell>
          <cell r="F327" t="str">
            <v>XI</v>
          </cell>
        </row>
        <row r="328">
          <cell r="B328">
            <v>39408</v>
          </cell>
          <cell r="C328">
            <v>48</v>
          </cell>
          <cell r="D328" t="str">
            <v>Nopember</v>
          </cell>
          <cell r="E328" t="str">
            <v>Kamis</v>
          </cell>
          <cell r="F328" t="str">
            <v>XI</v>
          </cell>
        </row>
        <row r="329">
          <cell r="B329">
            <v>39409</v>
          </cell>
          <cell r="C329">
            <v>48</v>
          </cell>
          <cell r="D329" t="str">
            <v>Nopember</v>
          </cell>
          <cell r="E329" t="str">
            <v>Jumat</v>
          </cell>
          <cell r="F329" t="str">
            <v>XI</v>
          </cell>
        </row>
        <row r="330">
          <cell r="B330">
            <v>39410</v>
          </cell>
          <cell r="C330">
            <v>48</v>
          </cell>
          <cell r="D330" t="str">
            <v>Nopember</v>
          </cell>
          <cell r="E330" t="str">
            <v>Sabtu</v>
          </cell>
          <cell r="F330" t="str">
            <v>XI</v>
          </cell>
        </row>
        <row r="331">
          <cell r="B331">
            <v>39411</v>
          </cell>
          <cell r="C331">
            <v>48</v>
          </cell>
          <cell r="D331" t="str">
            <v>Nopember</v>
          </cell>
          <cell r="E331" t="str">
            <v>Minggu</v>
          </cell>
          <cell r="F331" t="str">
            <v>XI</v>
          </cell>
        </row>
        <row r="332">
          <cell r="B332">
            <v>39412</v>
          </cell>
          <cell r="C332">
            <v>48</v>
          </cell>
          <cell r="D332" t="str">
            <v>Nopember</v>
          </cell>
          <cell r="E332" t="str">
            <v>Senin</v>
          </cell>
          <cell r="F332" t="str">
            <v>XI</v>
          </cell>
        </row>
        <row r="333">
          <cell r="B333">
            <v>39413</v>
          </cell>
          <cell r="C333">
            <v>48</v>
          </cell>
          <cell r="D333" t="str">
            <v>Nopember</v>
          </cell>
          <cell r="E333" t="str">
            <v>Selasa</v>
          </cell>
          <cell r="F333" t="str">
            <v>XI</v>
          </cell>
        </row>
        <row r="334">
          <cell r="B334">
            <v>39414</v>
          </cell>
          <cell r="C334">
            <v>48</v>
          </cell>
          <cell r="D334" t="str">
            <v>Nopember</v>
          </cell>
          <cell r="E334" t="str">
            <v>Rabu</v>
          </cell>
          <cell r="F334" t="str">
            <v>XI</v>
          </cell>
        </row>
        <row r="335">
          <cell r="B335">
            <v>39415</v>
          </cell>
          <cell r="C335">
            <v>49</v>
          </cell>
          <cell r="D335" t="str">
            <v>Nopember</v>
          </cell>
          <cell r="E335" t="str">
            <v>Kamis</v>
          </cell>
          <cell r="F335" t="str">
            <v>XI</v>
          </cell>
        </row>
        <row r="336">
          <cell r="B336">
            <v>39416</v>
          </cell>
          <cell r="C336">
            <v>49</v>
          </cell>
          <cell r="D336" t="str">
            <v>Nopember</v>
          </cell>
          <cell r="E336" t="str">
            <v>Jumat</v>
          </cell>
          <cell r="F336" t="str">
            <v>XI</v>
          </cell>
        </row>
        <row r="337">
          <cell r="B337">
            <v>39417</v>
          </cell>
          <cell r="C337">
            <v>49</v>
          </cell>
          <cell r="D337" t="str">
            <v>Desember</v>
          </cell>
          <cell r="E337" t="str">
            <v>Sabtu</v>
          </cell>
          <cell r="F337" t="str">
            <v>XII</v>
          </cell>
        </row>
        <row r="338">
          <cell r="B338">
            <v>39418</v>
          </cell>
          <cell r="C338">
            <v>49</v>
          </cell>
          <cell r="D338" t="str">
            <v>Desember</v>
          </cell>
          <cell r="E338" t="str">
            <v>Minggu</v>
          </cell>
          <cell r="F338" t="str">
            <v>XII</v>
          </cell>
        </row>
        <row r="339">
          <cell r="B339">
            <v>39419</v>
          </cell>
          <cell r="C339">
            <v>49</v>
          </cell>
          <cell r="D339" t="str">
            <v>Desember</v>
          </cell>
          <cell r="E339" t="str">
            <v>Senin</v>
          </cell>
          <cell r="F339" t="str">
            <v>XII</v>
          </cell>
        </row>
        <row r="340">
          <cell r="B340">
            <v>39420</v>
          </cell>
          <cell r="C340">
            <v>49</v>
          </cell>
          <cell r="D340" t="str">
            <v>Desember</v>
          </cell>
          <cell r="E340" t="str">
            <v>Selasa</v>
          </cell>
          <cell r="F340" t="str">
            <v>XII</v>
          </cell>
        </row>
        <row r="341">
          <cell r="B341">
            <v>39421</v>
          </cell>
          <cell r="C341">
            <v>49</v>
          </cell>
          <cell r="D341" t="str">
            <v>Desember</v>
          </cell>
          <cell r="E341" t="str">
            <v>Rabu</v>
          </cell>
          <cell r="F341" t="str">
            <v>XII</v>
          </cell>
        </row>
        <row r="342">
          <cell r="B342">
            <v>39422</v>
          </cell>
          <cell r="C342">
            <v>50</v>
          </cell>
          <cell r="D342" t="str">
            <v>Desember</v>
          </cell>
          <cell r="E342" t="str">
            <v>Kamis</v>
          </cell>
          <cell r="F342" t="str">
            <v>XII</v>
          </cell>
        </row>
        <row r="343">
          <cell r="B343">
            <v>39423</v>
          </cell>
          <cell r="C343">
            <v>50</v>
          </cell>
          <cell r="D343" t="str">
            <v>Desember</v>
          </cell>
          <cell r="E343" t="str">
            <v>Jumat</v>
          </cell>
          <cell r="F343" t="str">
            <v>XII</v>
          </cell>
        </row>
        <row r="344">
          <cell r="B344">
            <v>39424</v>
          </cell>
          <cell r="C344">
            <v>50</v>
          </cell>
          <cell r="D344" t="str">
            <v>Desember</v>
          </cell>
          <cell r="E344" t="str">
            <v>Sabtu</v>
          </cell>
          <cell r="F344" t="str">
            <v>XII</v>
          </cell>
        </row>
        <row r="345">
          <cell r="B345">
            <v>39425</v>
          </cell>
          <cell r="C345">
            <v>50</v>
          </cell>
          <cell r="D345" t="str">
            <v>Desember</v>
          </cell>
          <cell r="E345" t="str">
            <v>Minggu</v>
          </cell>
          <cell r="F345" t="str">
            <v>XII</v>
          </cell>
        </row>
        <row r="346">
          <cell r="B346">
            <v>39426</v>
          </cell>
          <cell r="C346">
            <v>50</v>
          </cell>
          <cell r="D346" t="str">
            <v>Desember</v>
          </cell>
          <cell r="E346" t="str">
            <v>Senin</v>
          </cell>
          <cell r="F346" t="str">
            <v>XII</v>
          </cell>
        </row>
        <row r="347">
          <cell r="B347">
            <v>39427</v>
          </cell>
          <cell r="C347">
            <v>50</v>
          </cell>
          <cell r="D347" t="str">
            <v>Desember</v>
          </cell>
          <cell r="E347" t="str">
            <v>Selasa</v>
          </cell>
          <cell r="F347" t="str">
            <v>XII</v>
          </cell>
        </row>
        <row r="348">
          <cell r="B348">
            <v>39428</v>
          </cell>
          <cell r="C348">
            <v>50</v>
          </cell>
          <cell r="D348" t="str">
            <v>Desember</v>
          </cell>
          <cell r="E348" t="str">
            <v>Rabu</v>
          </cell>
          <cell r="F348" t="str">
            <v>XII</v>
          </cell>
        </row>
        <row r="349">
          <cell r="B349">
            <v>39429</v>
          </cell>
          <cell r="C349">
            <v>51</v>
          </cell>
          <cell r="D349" t="str">
            <v>Desember</v>
          </cell>
          <cell r="E349" t="str">
            <v>Kamis</v>
          </cell>
          <cell r="F349" t="str">
            <v>XII</v>
          </cell>
        </row>
        <row r="350">
          <cell r="B350">
            <v>39430</v>
          </cell>
          <cell r="C350">
            <v>51</v>
          </cell>
          <cell r="D350" t="str">
            <v>Desember</v>
          </cell>
          <cell r="E350" t="str">
            <v>Jumat</v>
          </cell>
          <cell r="F350" t="str">
            <v>XII</v>
          </cell>
        </row>
        <row r="351">
          <cell r="B351">
            <v>39431</v>
          </cell>
          <cell r="C351">
            <v>51</v>
          </cell>
          <cell r="D351" t="str">
            <v>Desember</v>
          </cell>
          <cell r="E351" t="str">
            <v>Sabtu</v>
          </cell>
          <cell r="F351" t="str">
            <v>XII</v>
          </cell>
        </row>
        <row r="352">
          <cell r="B352">
            <v>39432</v>
          </cell>
          <cell r="C352">
            <v>51</v>
          </cell>
          <cell r="D352" t="str">
            <v>Desember</v>
          </cell>
          <cell r="E352" t="str">
            <v>Minggu</v>
          </cell>
          <cell r="F352" t="str">
            <v>XII</v>
          </cell>
        </row>
        <row r="353">
          <cell r="B353">
            <v>39433</v>
          </cell>
          <cell r="C353">
            <v>51</v>
          </cell>
          <cell r="D353" t="str">
            <v>Desember</v>
          </cell>
          <cell r="E353" t="str">
            <v>Senin</v>
          </cell>
          <cell r="F353" t="str">
            <v>XII</v>
          </cell>
        </row>
        <row r="354">
          <cell r="B354">
            <v>39434</v>
          </cell>
          <cell r="C354">
            <v>51</v>
          </cell>
          <cell r="D354" t="str">
            <v>Desember</v>
          </cell>
          <cell r="E354" t="str">
            <v>Selasa</v>
          </cell>
          <cell r="F354" t="str">
            <v>XII</v>
          </cell>
        </row>
        <row r="355">
          <cell r="B355">
            <v>39435</v>
          </cell>
          <cell r="C355">
            <v>51</v>
          </cell>
          <cell r="D355" t="str">
            <v>Desember</v>
          </cell>
          <cell r="E355" t="str">
            <v>Rabu</v>
          </cell>
          <cell r="F355" t="str">
            <v>XII</v>
          </cell>
        </row>
        <row r="356">
          <cell r="B356">
            <v>39436</v>
          </cell>
          <cell r="C356">
            <v>52</v>
          </cell>
          <cell r="D356" t="str">
            <v>Desember</v>
          </cell>
          <cell r="E356" t="str">
            <v>Kamis</v>
          </cell>
          <cell r="F356" t="str">
            <v>XII</v>
          </cell>
        </row>
        <row r="357">
          <cell r="B357">
            <v>39437</v>
          </cell>
          <cell r="C357">
            <v>52</v>
          </cell>
          <cell r="D357" t="str">
            <v>Desember</v>
          </cell>
          <cell r="E357" t="str">
            <v>Jumat</v>
          </cell>
          <cell r="F357" t="str">
            <v>XII</v>
          </cell>
        </row>
        <row r="358">
          <cell r="B358">
            <v>39438</v>
          </cell>
          <cell r="C358">
            <v>52</v>
          </cell>
          <cell r="D358" t="str">
            <v>Desember</v>
          </cell>
          <cell r="E358" t="str">
            <v>Sabtu</v>
          </cell>
          <cell r="F358" t="str">
            <v>XII</v>
          </cell>
        </row>
        <row r="359">
          <cell r="B359">
            <v>39439</v>
          </cell>
          <cell r="C359">
            <v>52</v>
          </cell>
          <cell r="D359" t="str">
            <v>Desember</v>
          </cell>
          <cell r="E359" t="str">
            <v>Minggu</v>
          </cell>
          <cell r="F359" t="str">
            <v>XII</v>
          </cell>
        </row>
        <row r="360">
          <cell r="B360">
            <v>39440</v>
          </cell>
          <cell r="C360">
            <v>52</v>
          </cell>
          <cell r="D360" t="str">
            <v>Desember</v>
          </cell>
          <cell r="E360" t="str">
            <v>Senin</v>
          </cell>
          <cell r="F360" t="str">
            <v>XII</v>
          </cell>
        </row>
        <row r="361">
          <cell r="B361">
            <v>39441</v>
          </cell>
          <cell r="C361">
            <v>52</v>
          </cell>
          <cell r="D361" t="str">
            <v>Desember</v>
          </cell>
          <cell r="E361" t="str">
            <v>Selasa</v>
          </cell>
          <cell r="F361" t="str">
            <v>XII</v>
          </cell>
        </row>
        <row r="362">
          <cell r="B362">
            <v>39442</v>
          </cell>
          <cell r="C362">
            <v>52</v>
          </cell>
          <cell r="D362" t="str">
            <v>Desember</v>
          </cell>
          <cell r="E362" t="str">
            <v>Rabu</v>
          </cell>
          <cell r="F362" t="str">
            <v>XII</v>
          </cell>
        </row>
        <row r="363">
          <cell r="B363">
            <v>39443</v>
          </cell>
          <cell r="C363">
            <v>52</v>
          </cell>
          <cell r="D363" t="str">
            <v>Desember</v>
          </cell>
          <cell r="E363" t="str">
            <v>Kamis</v>
          </cell>
          <cell r="F363" t="str">
            <v>XII</v>
          </cell>
        </row>
        <row r="364">
          <cell r="B364">
            <v>39444</v>
          </cell>
          <cell r="C364">
            <v>52</v>
          </cell>
          <cell r="D364" t="str">
            <v>Desember</v>
          </cell>
          <cell r="E364" t="str">
            <v>Jumat</v>
          </cell>
          <cell r="F364" t="str">
            <v>XII</v>
          </cell>
        </row>
        <row r="365">
          <cell r="B365">
            <v>39445</v>
          </cell>
          <cell r="C365">
            <v>52</v>
          </cell>
          <cell r="D365" t="str">
            <v>Desember</v>
          </cell>
          <cell r="E365" t="str">
            <v>Sabtu</v>
          </cell>
          <cell r="F365" t="str">
            <v>XII</v>
          </cell>
        </row>
        <row r="366">
          <cell r="B366">
            <v>39446</v>
          </cell>
          <cell r="C366">
            <v>52</v>
          </cell>
          <cell r="D366" t="str">
            <v>Desember</v>
          </cell>
          <cell r="E366" t="str">
            <v>Minggu</v>
          </cell>
          <cell r="F366" t="str">
            <v>XII</v>
          </cell>
        </row>
        <row r="367">
          <cell r="B367">
            <v>39447</v>
          </cell>
          <cell r="C367">
            <v>52</v>
          </cell>
          <cell r="D367" t="str">
            <v>Desember</v>
          </cell>
          <cell r="E367" t="str">
            <v>Senin</v>
          </cell>
        </row>
        <row r="368">
          <cell r="B368">
            <v>39448</v>
          </cell>
          <cell r="C368">
            <v>1</v>
          </cell>
          <cell r="D368" t="str">
            <v>Januari</v>
          </cell>
          <cell r="E368" t="str">
            <v>Selasa</v>
          </cell>
        </row>
        <row r="369">
          <cell r="B369">
            <v>39449</v>
          </cell>
          <cell r="C369">
            <v>1</v>
          </cell>
          <cell r="D369" t="str">
            <v>Januari</v>
          </cell>
          <cell r="E369" t="str">
            <v>Rabu</v>
          </cell>
        </row>
        <row r="370">
          <cell r="B370">
            <v>39450</v>
          </cell>
          <cell r="C370">
            <v>2</v>
          </cell>
          <cell r="D370" t="str">
            <v>Januari</v>
          </cell>
          <cell r="E370" t="str">
            <v>Kamis</v>
          </cell>
        </row>
        <row r="371">
          <cell r="B371">
            <v>39451</v>
          </cell>
          <cell r="C371">
            <v>2</v>
          </cell>
          <cell r="D371" t="str">
            <v>Januari</v>
          </cell>
          <cell r="E371" t="str">
            <v>Jumat</v>
          </cell>
        </row>
        <row r="372">
          <cell r="B372">
            <v>39452</v>
          </cell>
          <cell r="C372">
            <v>2</v>
          </cell>
          <cell r="D372" t="str">
            <v>Januari</v>
          </cell>
          <cell r="E372" t="str">
            <v>Sabtu</v>
          </cell>
        </row>
        <row r="373">
          <cell r="B373">
            <v>39453</v>
          </cell>
          <cell r="C373">
            <v>2</v>
          </cell>
          <cell r="D373" t="str">
            <v>Januari</v>
          </cell>
          <cell r="E373" t="str">
            <v>Minggu</v>
          </cell>
        </row>
        <row r="374">
          <cell r="B374">
            <v>39454</v>
          </cell>
          <cell r="C374">
            <v>2</v>
          </cell>
          <cell r="D374" t="str">
            <v>Januari</v>
          </cell>
          <cell r="E374" t="str">
            <v>Senin</v>
          </cell>
        </row>
        <row r="375">
          <cell r="B375">
            <v>39455</v>
          </cell>
          <cell r="C375">
            <v>2</v>
          </cell>
          <cell r="D375" t="str">
            <v>Januari</v>
          </cell>
          <cell r="E375" t="str">
            <v>Selasa</v>
          </cell>
        </row>
        <row r="376">
          <cell r="B376">
            <v>39456</v>
          </cell>
          <cell r="C376">
            <v>2</v>
          </cell>
          <cell r="D376" t="str">
            <v>Januari</v>
          </cell>
          <cell r="E376" t="str">
            <v>Rabu</v>
          </cell>
        </row>
        <row r="377">
          <cell r="B377">
            <v>39457</v>
          </cell>
          <cell r="C377">
            <v>3</v>
          </cell>
          <cell r="D377" t="str">
            <v>Januari</v>
          </cell>
          <cell r="E377" t="str">
            <v>Kamis</v>
          </cell>
        </row>
        <row r="378">
          <cell r="B378">
            <v>39458</v>
          </cell>
          <cell r="C378">
            <v>3</v>
          </cell>
          <cell r="D378" t="str">
            <v>Januari</v>
          </cell>
          <cell r="E378" t="str">
            <v>Jumat</v>
          </cell>
        </row>
        <row r="379">
          <cell r="B379">
            <v>39459</v>
          </cell>
          <cell r="C379">
            <v>3</v>
          </cell>
          <cell r="D379" t="str">
            <v>Januari</v>
          </cell>
          <cell r="E379" t="str">
            <v>Sabtu</v>
          </cell>
        </row>
        <row r="380">
          <cell r="B380">
            <v>39460</v>
          </cell>
          <cell r="C380">
            <v>3</v>
          </cell>
          <cell r="D380" t="str">
            <v>Januari</v>
          </cell>
          <cell r="E380" t="str">
            <v>Minggu</v>
          </cell>
        </row>
        <row r="381">
          <cell r="B381">
            <v>39461</v>
          </cell>
          <cell r="C381">
            <v>3</v>
          </cell>
          <cell r="D381" t="str">
            <v>Januari</v>
          </cell>
          <cell r="E381" t="str">
            <v>Senin</v>
          </cell>
        </row>
        <row r="382">
          <cell r="B382">
            <v>39462</v>
          </cell>
          <cell r="C382">
            <v>3</v>
          </cell>
          <cell r="D382" t="str">
            <v>Januari</v>
          </cell>
          <cell r="E382" t="str">
            <v>Selasa</v>
          </cell>
        </row>
        <row r="383">
          <cell r="B383">
            <v>39463</v>
          </cell>
          <cell r="C383">
            <v>3</v>
          </cell>
          <cell r="D383" t="str">
            <v>Januari</v>
          </cell>
          <cell r="E383" t="str">
            <v>Rabu</v>
          </cell>
        </row>
        <row r="384">
          <cell r="B384">
            <v>39464</v>
          </cell>
          <cell r="C384">
            <v>4</v>
          </cell>
          <cell r="D384" t="str">
            <v>Januari</v>
          </cell>
          <cell r="E384" t="str">
            <v>Kamis</v>
          </cell>
        </row>
        <row r="385">
          <cell r="B385">
            <v>39465</v>
          </cell>
          <cell r="C385">
            <v>4</v>
          </cell>
          <cell r="D385" t="str">
            <v>Januari</v>
          </cell>
          <cell r="E385" t="str">
            <v>Jumat</v>
          </cell>
        </row>
        <row r="386">
          <cell r="B386">
            <v>39466</v>
          </cell>
          <cell r="C386">
            <v>4</v>
          </cell>
          <cell r="D386" t="str">
            <v>Januari</v>
          </cell>
          <cell r="E386" t="str">
            <v>Sabtu</v>
          </cell>
        </row>
        <row r="387">
          <cell r="B387">
            <v>39467</v>
          </cell>
          <cell r="C387">
            <v>4</v>
          </cell>
          <cell r="D387" t="str">
            <v>Januari</v>
          </cell>
          <cell r="E387" t="str">
            <v>Minggu</v>
          </cell>
        </row>
        <row r="388">
          <cell r="B388">
            <v>39468</v>
          </cell>
          <cell r="C388">
            <v>4</v>
          </cell>
          <cell r="D388" t="str">
            <v>Januari</v>
          </cell>
          <cell r="E388" t="str">
            <v>Senin</v>
          </cell>
        </row>
        <row r="389">
          <cell r="B389">
            <v>39469</v>
          </cell>
          <cell r="C389">
            <v>4</v>
          </cell>
          <cell r="D389" t="str">
            <v>Januari</v>
          </cell>
          <cell r="E389" t="str">
            <v>Selasa</v>
          </cell>
        </row>
        <row r="390">
          <cell r="B390">
            <v>39470</v>
          </cell>
          <cell r="C390">
            <v>4</v>
          </cell>
          <cell r="D390" t="str">
            <v>Januari</v>
          </cell>
          <cell r="E390" t="str">
            <v>Rabu</v>
          </cell>
        </row>
        <row r="391">
          <cell r="B391">
            <v>39471</v>
          </cell>
          <cell r="C391" t="str">
            <v>5a</v>
          </cell>
          <cell r="D391" t="str">
            <v>Januari</v>
          </cell>
          <cell r="E391" t="str">
            <v>Kamis</v>
          </cell>
        </row>
        <row r="392">
          <cell r="B392">
            <v>39472</v>
          </cell>
          <cell r="C392" t="str">
            <v>5a</v>
          </cell>
          <cell r="D392" t="str">
            <v>Januari</v>
          </cell>
          <cell r="E392" t="str">
            <v>Jumat</v>
          </cell>
        </row>
        <row r="393">
          <cell r="B393">
            <v>39473</v>
          </cell>
          <cell r="C393" t="str">
            <v>5a</v>
          </cell>
          <cell r="D393" t="str">
            <v>Januari</v>
          </cell>
          <cell r="E393" t="str">
            <v>Sabtu</v>
          </cell>
        </row>
        <row r="394">
          <cell r="B394">
            <v>39474</v>
          </cell>
          <cell r="C394" t="str">
            <v>5a</v>
          </cell>
          <cell r="D394" t="str">
            <v>Januari</v>
          </cell>
          <cell r="E394" t="str">
            <v>Minggu</v>
          </cell>
        </row>
        <row r="395">
          <cell r="B395">
            <v>39475</v>
          </cell>
          <cell r="C395" t="str">
            <v>5a</v>
          </cell>
          <cell r="D395" t="str">
            <v>Januari</v>
          </cell>
          <cell r="E395" t="str">
            <v>Senin</v>
          </cell>
        </row>
        <row r="396">
          <cell r="B396">
            <v>39476</v>
          </cell>
          <cell r="C396" t="str">
            <v>5a</v>
          </cell>
          <cell r="D396" t="str">
            <v>Januari</v>
          </cell>
          <cell r="E396" t="str">
            <v>Selasa</v>
          </cell>
        </row>
        <row r="397">
          <cell r="B397">
            <v>39477</v>
          </cell>
          <cell r="C397" t="str">
            <v>5a</v>
          </cell>
          <cell r="D397" t="str">
            <v>Januari</v>
          </cell>
          <cell r="E397" t="str">
            <v>Rabu</v>
          </cell>
        </row>
        <row r="398">
          <cell r="B398">
            <v>39478</v>
          </cell>
          <cell r="C398" t="str">
            <v>5b</v>
          </cell>
          <cell r="D398" t="str">
            <v>Januari</v>
          </cell>
          <cell r="E398" t="str">
            <v>Kamis</v>
          </cell>
        </row>
        <row r="399">
          <cell r="B399">
            <v>39479</v>
          </cell>
          <cell r="C399">
            <v>6</v>
          </cell>
          <cell r="D399" t="str">
            <v>Februari</v>
          </cell>
          <cell r="E399" t="str">
            <v>Jumat</v>
          </cell>
        </row>
        <row r="400">
          <cell r="B400">
            <v>39480</v>
          </cell>
          <cell r="C400">
            <v>6</v>
          </cell>
          <cell r="D400" t="str">
            <v>Februari</v>
          </cell>
          <cell r="E400" t="str">
            <v>Sabtu</v>
          </cell>
        </row>
        <row r="401">
          <cell r="B401">
            <v>39481</v>
          </cell>
          <cell r="C401">
            <v>6</v>
          </cell>
          <cell r="D401" t="str">
            <v>Februari</v>
          </cell>
          <cell r="E401" t="str">
            <v>Minggu</v>
          </cell>
        </row>
        <row r="402">
          <cell r="B402">
            <v>39482</v>
          </cell>
          <cell r="C402">
            <v>6</v>
          </cell>
          <cell r="D402" t="str">
            <v>Februari</v>
          </cell>
          <cell r="E402" t="str">
            <v>Senin</v>
          </cell>
        </row>
        <row r="403">
          <cell r="B403">
            <v>39483</v>
          </cell>
          <cell r="C403">
            <v>6</v>
          </cell>
          <cell r="D403" t="str">
            <v>Februari</v>
          </cell>
          <cell r="E403" t="str">
            <v>Selasa</v>
          </cell>
        </row>
        <row r="404">
          <cell r="B404">
            <v>39484</v>
          </cell>
          <cell r="C404">
            <v>6</v>
          </cell>
          <cell r="D404" t="str">
            <v>Februari</v>
          </cell>
          <cell r="E404" t="str">
            <v>Rabu</v>
          </cell>
        </row>
        <row r="405">
          <cell r="B405">
            <v>39485</v>
          </cell>
          <cell r="C405">
            <v>7</v>
          </cell>
          <cell r="D405" t="str">
            <v>Februari</v>
          </cell>
          <cell r="E405" t="str">
            <v>Kamis</v>
          </cell>
        </row>
        <row r="406">
          <cell r="B406">
            <v>39486</v>
          </cell>
          <cell r="C406">
            <v>7</v>
          </cell>
          <cell r="D406" t="str">
            <v>Februari</v>
          </cell>
          <cell r="E406" t="str">
            <v>Jumat</v>
          </cell>
        </row>
        <row r="407">
          <cell r="B407">
            <v>39487</v>
          </cell>
          <cell r="C407">
            <v>7</v>
          </cell>
          <cell r="D407" t="str">
            <v>Februari</v>
          </cell>
          <cell r="E407" t="str">
            <v>Sabtu</v>
          </cell>
        </row>
        <row r="408">
          <cell r="B408">
            <v>39488</v>
          </cell>
          <cell r="C408">
            <v>7</v>
          </cell>
          <cell r="D408" t="str">
            <v>Februari</v>
          </cell>
          <cell r="E408" t="str">
            <v>Minggu</v>
          </cell>
        </row>
        <row r="409">
          <cell r="B409">
            <v>39489</v>
          </cell>
          <cell r="C409">
            <v>7</v>
          </cell>
          <cell r="D409" t="str">
            <v>Februari</v>
          </cell>
          <cell r="E409" t="str">
            <v>Senin</v>
          </cell>
        </row>
        <row r="410">
          <cell r="B410">
            <v>39490</v>
          </cell>
          <cell r="C410">
            <v>7</v>
          </cell>
          <cell r="D410" t="str">
            <v>Februari</v>
          </cell>
          <cell r="E410" t="str">
            <v>Selasa</v>
          </cell>
        </row>
        <row r="411">
          <cell r="B411">
            <v>39491</v>
          </cell>
          <cell r="C411">
            <v>7</v>
          </cell>
          <cell r="D411" t="str">
            <v>Februari</v>
          </cell>
          <cell r="E411" t="str">
            <v>Rabu</v>
          </cell>
        </row>
        <row r="412">
          <cell r="B412">
            <v>39492</v>
          </cell>
          <cell r="C412">
            <v>8</v>
          </cell>
          <cell r="D412" t="str">
            <v>Februari</v>
          </cell>
          <cell r="E412" t="str">
            <v>Kamis</v>
          </cell>
        </row>
        <row r="413">
          <cell r="B413">
            <v>39493</v>
          </cell>
          <cell r="C413">
            <v>8</v>
          </cell>
          <cell r="D413" t="str">
            <v>Februari</v>
          </cell>
          <cell r="E413" t="str">
            <v>Jumat</v>
          </cell>
        </row>
        <row r="414">
          <cell r="B414">
            <v>39494</v>
          </cell>
          <cell r="C414">
            <v>8</v>
          </cell>
          <cell r="D414" t="str">
            <v>Februari</v>
          </cell>
          <cell r="E414" t="str">
            <v>Sabtu</v>
          </cell>
        </row>
        <row r="415">
          <cell r="B415">
            <v>39495</v>
          </cell>
          <cell r="C415">
            <v>8</v>
          </cell>
          <cell r="D415" t="str">
            <v>Februari</v>
          </cell>
          <cell r="E415" t="str">
            <v>Minggu</v>
          </cell>
        </row>
        <row r="416">
          <cell r="B416">
            <v>39496</v>
          </cell>
          <cell r="C416">
            <v>8</v>
          </cell>
          <cell r="D416" t="str">
            <v>Februari</v>
          </cell>
          <cell r="E416" t="str">
            <v>Senin</v>
          </cell>
        </row>
        <row r="417">
          <cell r="B417">
            <v>39497</v>
          </cell>
          <cell r="C417">
            <v>8</v>
          </cell>
          <cell r="D417" t="str">
            <v>Februari</v>
          </cell>
          <cell r="E417" t="str">
            <v>Selasa</v>
          </cell>
        </row>
        <row r="418">
          <cell r="B418">
            <v>39498</v>
          </cell>
          <cell r="C418">
            <v>8</v>
          </cell>
          <cell r="D418" t="str">
            <v>Februari</v>
          </cell>
          <cell r="E418" t="str">
            <v>Rabu</v>
          </cell>
        </row>
        <row r="419">
          <cell r="B419">
            <v>39499</v>
          </cell>
          <cell r="C419" t="str">
            <v>9a</v>
          </cell>
          <cell r="D419" t="str">
            <v>Februari</v>
          </cell>
          <cell r="E419" t="str">
            <v>Kamis</v>
          </cell>
        </row>
        <row r="420">
          <cell r="B420">
            <v>39500</v>
          </cell>
          <cell r="C420" t="str">
            <v>9a</v>
          </cell>
          <cell r="D420" t="str">
            <v>Februari</v>
          </cell>
          <cell r="E420" t="str">
            <v>Jumat</v>
          </cell>
        </row>
        <row r="421">
          <cell r="B421">
            <v>39501</v>
          </cell>
          <cell r="C421" t="str">
            <v>9a</v>
          </cell>
          <cell r="D421" t="str">
            <v>Februari</v>
          </cell>
          <cell r="E421" t="str">
            <v>Sabtu</v>
          </cell>
        </row>
        <row r="422">
          <cell r="B422">
            <v>39502</v>
          </cell>
          <cell r="C422" t="str">
            <v>9a</v>
          </cell>
          <cell r="D422" t="str">
            <v>Februari</v>
          </cell>
          <cell r="E422" t="str">
            <v>Minggu</v>
          </cell>
        </row>
        <row r="423">
          <cell r="B423">
            <v>39503</v>
          </cell>
          <cell r="C423" t="str">
            <v>9a</v>
          </cell>
          <cell r="D423" t="str">
            <v>Februari</v>
          </cell>
          <cell r="E423" t="str">
            <v>Senin</v>
          </cell>
        </row>
        <row r="424">
          <cell r="B424">
            <v>39504</v>
          </cell>
          <cell r="C424" t="str">
            <v>9a</v>
          </cell>
          <cell r="D424" t="str">
            <v>Februari</v>
          </cell>
          <cell r="E424" t="str">
            <v>Selasa</v>
          </cell>
        </row>
        <row r="425">
          <cell r="B425">
            <v>39505</v>
          </cell>
          <cell r="C425" t="str">
            <v>9a</v>
          </cell>
          <cell r="D425" t="str">
            <v>Februari</v>
          </cell>
          <cell r="E425" t="str">
            <v>Rabu</v>
          </cell>
        </row>
        <row r="426">
          <cell r="B426">
            <v>39506</v>
          </cell>
          <cell r="C426" t="str">
            <v>9b</v>
          </cell>
          <cell r="D426" t="str">
            <v>Februari</v>
          </cell>
          <cell r="E426" t="str">
            <v>Kamis</v>
          </cell>
        </row>
        <row r="427">
          <cell r="B427">
            <v>39507</v>
          </cell>
          <cell r="C427" t="str">
            <v>9b</v>
          </cell>
          <cell r="D427" t="str">
            <v>Februari</v>
          </cell>
          <cell r="E427" t="str">
            <v>Jumat</v>
          </cell>
        </row>
        <row r="428">
          <cell r="B428">
            <v>39508</v>
          </cell>
          <cell r="C428">
            <v>10</v>
          </cell>
          <cell r="D428" t="str">
            <v>Maret</v>
          </cell>
          <cell r="E428" t="str">
            <v>Sabtu</v>
          </cell>
        </row>
        <row r="429">
          <cell r="B429">
            <v>39509</v>
          </cell>
          <cell r="C429">
            <v>10</v>
          </cell>
          <cell r="D429" t="str">
            <v>Maret</v>
          </cell>
          <cell r="E429" t="str">
            <v>Minggu</v>
          </cell>
        </row>
        <row r="430">
          <cell r="B430">
            <v>39510</v>
          </cell>
          <cell r="C430">
            <v>10</v>
          </cell>
          <cell r="D430" t="str">
            <v>Maret</v>
          </cell>
          <cell r="E430" t="str">
            <v>Senin</v>
          </cell>
        </row>
        <row r="431">
          <cell r="B431">
            <v>39511</v>
          </cell>
          <cell r="C431">
            <v>10</v>
          </cell>
          <cell r="D431" t="str">
            <v>Maret</v>
          </cell>
          <cell r="E431" t="str">
            <v>Selasa</v>
          </cell>
        </row>
        <row r="432">
          <cell r="B432">
            <v>39512</v>
          </cell>
          <cell r="C432">
            <v>10</v>
          </cell>
          <cell r="D432" t="str">
            <v>Maret</v>
          </cell>
          <cell r="E432" t="str">
            <v>Rabu</v>
          </cell>
        </row>
        <row r="433">
          <cell r="B433">
            <v>39513</v>
          </cell>
          <cell r="C433">
            <v>11</v>
          </cell>
          <cell r="D433" t="str">
            <v>Maret</v>
          </cell>
          <cell r="E433" t="str">
            <v>Kamis</v>
          </cell>
        </row>
        <row r="434">
          <cell r="B434">
            <v>39514</v>
          </cell>
          <cell r="C434">
            <v>11</v>
          </cell>
          <cell r="D434" t="str">
            <v>Maret</v>
          </cell>
          <cell r="E434" t="str">
            <v>Jumat</v>
          </cell>
        </row>
        <row r="435">
          <cell r="B435">
            <v>39515</v>
          </cell>
          <cell r="C435">
            <v>11</v>
          </cell>
          <cell r="D435" t="str">
            <v>Maret</v>
          </cell>
          <cell r="E435" t="str">
            <v>Sabtu</v>
          </cell>
        </row>
        <row r="436">
          <cell r="B436">
            <v>39516</v>
          </cell>
          <cell r="C436">
            <v>11</v>
          </cell>
          <cell r="D436" t="str">
            <v>Maret</v>
          </cell>
          <cell r="E436" t="str">
            <v>Minggu</v>
          </cell>
        </row>
        <row r="437">
          <cell r="B437">
            <v>39517</v>
          </cell>
          <cell r="C437">
            <v>11</v>
          </cell>
          <cell r="D437" t="str">
            <v>Maret</v>
          </cell>
          <cell r="E437" t="str">
            <v>Senin</v>
          </cell>
        </row>
        <row r="438">
          <cell r="B438">
            <v>39518</v>
          </cell>
          <cell r="C438">
            <v>11</v>
          </cell>
          <cell r="D438" t="str">
            <v>Maret</v>
          </cell>
          <cell r="E438" t="str">
            <v>Selasa</v>
          </cell>
        </row>
        <row r="439">
          <cell r="B439">
            <v>39519</v>
          </cell>
          <cell r="C439">
            <v>11</v>
          </cell>
          <cell r="D439" t="str">
            <v>Maret</v>
          </cell>
          <cell r="E439" t="str">
            <v>Rabu</v>
          </cell>
        </row>
        <row r="440">
          <cell r="B440">
            <v>39520</v>
          </cell>
          <cell r="C440">
            <v>12</v>
          </cell>
          <cell r="D440" t="str">
            <v>Maret</v>
          </cell>
          <cell r="E440" t="str">
            <v>Kamis</v>
          </cell>
        </row>
        <row r="441">
          <cell r="B441">
            <v>39521</v>
          </cell>
          <cell r="C441">
            <v>12</v>
          </cell>
          <cell r="D441" t="str">
            <v>Maret</v>
          </cell>
          <cell r="E441" t="str">
            <v>Jumat</v>
          </cell>
        </row>
        <row r="442">
          <cell r="B442">
            <v>39522</v>
          </cell>
          <cell r="C442">
            <v>12</v>
          </cell>
          <cell r="D442" t="str">
            <v>Maret</v>
          </cell>
          <cell r="E442" t="str">
            <v>Sabtu</v>
          </cell>
        </row>
        <row r="443">
          <cell r="B443">
            <v>39523</v>
          </cell>
          <cell r="C443">
            <v>12</v>
          </cell>
          <cell r="D443" t="str">
            <v>Maret</v>
          </cell>
          <cell r="E443" t="str">
            <v>Minggu</v>
          </cell>
        </row>
        <row r="444">
          <cell r="B444">
            <v>39524</v>
          </cell>
          <cell r="C444">
            <v>12</v>
          </cell>
          <cell r="D444" t="str">
            <v>Maret</v>
          </cell>
          <cell r="E444" t="str">
            <v>Senin</v>
          </cell>
        </row>
        <row r="445">
          <cell r="B445">
            <v>39525</v>
          </cell>
          <cell r="C445">
            <v>12</v>
          </cell>
          <cell r="D445" t="str">
            <v>Maret</v>
          </cell>
          <cell r="E445" t="str">
            <v>Selasa</v>
          </cell>
        </row>
        <row r="446">
          <cell r="B446">
            <v>39526</v>
          </cell>
          <cell r="C446">
            <v>12</v>
          </cell>
          <cell r="D446" t="str">
            <v>Maret</v>
          </cell>
          <cell r="E446" t="str">
            <v>Rabu</v>
          </cell>
        </row>
        <row r="447">
          <cell r="B447">
            <v>39527</v>
          </cell>
          <cell r="C447" t="str">
            <v>13a</v>
          </cell>
          <cell r="D447" t="str">
            <v>Maret</v>
          </cell>
          <cell r="E447" t="str">
            <v>Kamis</v>
          </cell>
        </row>
        <row r="448">
          <cell r="B448">
            <v>39528</v>
          </cell>
          <cell r="C448" t="str">
            <v>13a</v>
          </cell>
          <cell r="D448" t="str">
            <v>Maret</v>
          </cell>
          <cell r="E448" t="str">
            <v>Jumat</v>
          </cell>
        </row>
        <row r="449">
          <cell r="B449">
            <v>39529</v>
          </cell>
          <cell r="C449" t="str">
            <v>13a</v>
          </cell>
          <cell r="D449" t="str">
            <v>Maret</v>
          </cell>
          <cell r="E449" t="str">
            <v>Sabtu</v>
          </cell>
        </row>
        <row r="450">
          <cell r="B450">
            <v>39530</v>
          </cell>
          <cell r="C450" t="str">
            <v>13a</v>
          </cell>
          <cell r="D450" t="str">
            <v>Maret</v>
          </cell>
          <cell r="E450" t="str">
            <v>Minggu</v>
          </cell>
        </row>
        <row r="451">
          <cell r="B451">
            <v>39531</v>
          </cell>
          <cell r="C451" t="str">
            <v>13a</v>
          </cell>
          <cell r="D451" t="str">
            <v>Maret</v>
          </cell>
          <cell r="E451" t="str">
            <v>Senin</v>
          </cell>
        </row>
        <row r="452">
          <cell r="B452">
            <v>39532</v>
          </cell>
          <cell r="C452" t="str">
            <v>13a</v>
          </cell>
          <cell r="D452" t="str">
            <v>Maret</v>
          </cell>
          <cell r="E452" t="str">
            <v>Selasa</v>
          </cell>
        </row>
        <row r="453">
          <cell r="B453">
            <v>39533</v>
          </cell>
          <cell r="C453" t="str">
            <v>13a</v>
          </cell>
          <cell r="D453" t="str">
            <v>Maret</v>
          </cell>
          <cell r="E453" t="str">
            <v>Rabu</v>
          </cell>
        </row>
        <row r="454">
          <cell r="B454">
            <v>39534</v>
          </cell>
          <cell r="C454" t="str">
            <v>13b</v>
          </cell>
          <cell r="D454" t="str">
            <v>Maret</v>
          </cell>
          <cell r="E454" t="str">
            <v>Kamis</v>
          </cell>
        </row>
        <row r="455">
          <cell r="B455">
            <v>39535</v>
          </cell>
          <cell r="C455" t="str">
            <v>13b</v>
          </cell>
          <cell r="D455" t="str">
            <v>Maret</v>
          </cell>
          <cell r="E455" t="str">
            <v>Jumat</v>
          </cell>
        </row>
        <row r="456">
          <cell r="B456">
            <v>39536</v>
          </cell>
          <cell r="C456" t="str">
            <v>13b</v>
          </cell>
          <cell r="D456" t="str">
            <v>Maret</v>
          </cell>
          <cell r="E456" t="str">
            <v>Sabtu</v>
          </cell>
        </row>
        <row r="457">
          <cell r="B457">
            <v>39537</v>
          </cell>
          <cell r="C457" t="str">
            <v>13b</v>
          </cell>
          <cell r="D457" t="str">
            <v>Maret</v>
          </cell>
          <cell r="E457" t="str">
            <v>Minggu</v>
          </cell>
        </row>
        <row r="458">
          <cell r="B458">
            <v>39538</v>
          </cell>
          <cell r="C458" t="str">
            <v>13b</v>
          </cell>
          <cell r="D458" t="str">
            <v>Maret</v>
          </cell>
          <cell r="E458" t="str">
            <v>Senin</v>
          </cell>
        </row>
        <row r="459">
          <cell r="B459">
            <v>39539</v>
          </cell>
          <cell r="C459">
            <v>14</v>
          </cell>
          <cell r="D459" t="str">
            <v>April</v>
          </cell>
          <cell r="E459" t="str">
            <v>Selasa</v>
          </cell>
        </row>
        <row r="460">
          <cell r="B460">
            <v>39540</v>
          </cell>
          <cell r="C460">
            <v>14</v>
          </cell>
          <cell r="D460" t="str">
            <v>April</v>
          </cell>
          <cell r="E460" t="str">
            <v>Rabu</v>
          </cell>
        </row>
        <row r="461">
          <cell r="B461">
            <v>39541</v>
          </cell>
          <cell r="C461">
            <v>15</v>
          </cell>
          <cell r="D461" t="str">
            <v>April</v>
          </cell>
          <cell r="E461" t="str">
            <v>Kamis</v>
          </cell>
        </row>
        <row r="462">
          <cell r="B462">
            <v>39542</v>
          </cell>
          <cell r="C462">
            <v>15</v>
          </cell>
          <cell r="D462" t="str">
            <v>April</v>
          </cell>
          <cell r="E462" t="str">
            <v>Jumat</v>
          </cell>
        </row>
        <row r="463">
          <cell r="B463">
            <v>39543</v>
          </cell>
          <cell r="C463">
            <v>15</v>
          </cell>
          <cell r="D463" t="str">
            <v>April</v>
          </cell>
          <cell r="E463" t="str">
            <v>Sabtu</v>
          </cell>
        </row>
        <row r="464">
          <cell r="B464">
            <v>39544</v>
          </cell>
          <cell r="C464">
            <v>15</v>
          </cell>
          <cell r="D464" t="str">
            <v>April</v>
          </cell>
          <cell r="E464" t="str">
            <v>Minggu</v>
          </cell>
        </row>
        <row r="465">
          <cell r="B465">
            <v>39545</v>
          </cell>
          <cell r="C465">
            <v>15</v>
          </cell>
          <cell r="D465" t="str">
            <v>April</v>
          </cell>
          <cell r="E465" t="str">
            <v>Senin</v>
          </cell>
        </row>
        <row r="466">
          <cell r="B466">
            <v>39546</v>
          </cell>
          <cell r="C466">
            <v>15</v>
          </cell>
          <cell r="D466" t="str">
            <v>April</v>
          </cell>
          <cell r="E466" t="str">
            <v>Selasa</v>
          </cell>
        </row>
        <row r="467">
          <cell r="B467">
            <v>39547</v>
          </cell>
          <cell r="C467">
            <v>15</v>
          </cell>
          <cell r="D467" t="str">
            <v>April</v>
          </cell>
          <cell r="E467" t="str">
            <v>Rabu</v>
          </cell>
        </row>
        <row r="468">
          <cell r="B468">
            <v>39548</v>
          </cell>
          <cell r="C468">
            <v>16</v>
          </cell>
          <cell r="D468" t="str">
            <v>April</v>
          </cell>
          <cell r="E468" t="str">
            <v>Kamis</v>
          </cell>
        </row>
        <row r="469">
          <cell r="B469">
            <v>39549</v>
          </cell>
          <cell r="C469">
            <v>16</v>
          </cell>
          <cell r="D469" t="str">
            <v>April</v>
          </cell>
          <cell r="E469" t="str">
            <v>Jumat</v>
          </cell>
        </row>
        <row r="470">
          <cell r="B470">
            <v>39550</v>
          </cell>
          <cell r="C470">
            <v>16</v>
          </cell>
          <cell r="D470" t="str">
            <v>April</v>
          </cell>
          <cell r="E470" t="str">
            <v>Sabtu</v>
          </cell>
        </row>
        <row r="471">
          <cell r="B471">
            <v>39551</v>
          </cell>
          <cell r="C471">
            <v>16</v>
          </cell>
          <cell r="D471" t="str">
            <v>April</v>
          </cell>
          <cell r="E471" t="str">
            <v>Minggu</v>
          </cell>
        </row>
        <row r="472">
          <cell r="B472">
            <v>39552</v>
          </cell>
          <cell r="C472">
            <v>16</v>
          </cell>
          <cell r="D472" t="str">
            <v>April</v>
          </cell>
          <cell r="E472" t="str">
            <v>Senin</v>
          </cell>
        </row>
        <row r="473">
          <cell r="B473">
            <v>39553</v>
          </cell>
          <cell r="C473">
            <v>16</v>
          </cell>
          <cell r="D473" t="str">
            <v>April</v>
          </cell>
          <cell r="E473" t="str">
            <v>Selasa</v>
          </cell>
        </row>
        <row r="474">
          <cell r="B474">
            <v>39554</v>
          </cell>
          <cell r="C474">
            <v>16</v>
          </cell>
          <cell r="D474" t="str">
            <v>April</v>
          </cell>
          <cell r="E474" t="str">
            <v>Rabu</v>
          </cell>
        </row>
        <row r="475">
          <cell r="B475">
            <v>39555</v>
          </cell>
          <cell r="C475">
            <v>17</v>
          </cell>
          <cell r="D475" t="str">
            <v>April</v>
          </cell>
          <cell r="E475" t="str">
            <v>Kamis</v>
          </cell>
        </row>
        <row r="476">
          <cell r="B476">
            <v>39556</v>
          </cell>
          <cell r="C476">
            <v>17</v>
          </cell>
          <cell r="D476" t="str">
            <v>April</v>
          </cell>
          <cell r="E476" t="str">
            <v>Jumat</v>
          </cell>
        </row>
        <row r="477">
          <cell r="B477">
            <v>39557</v>
          </cell>
          <cell r="C477">
            <v>17</v>
          </cell>
          <cell r="D477" t="str">
            <v>April</v>
          </cell>
          <cell r="E477" t="str">
            <v>Sabtu</v>
          </cell>
        </row>
        <row r="478">
          <cell r="B478">
            <v>39558</v>
          </cell>
          <cell r="C478">
            <v>17</v>
          </cell>
          <cell r="D478" t="str">
            <v>April</v>
          </cell>
          <cell r="E478" t="str">
            <v>Minggu</v>
          </cell>
        </row>
        <row r="479">
          <cell r="B479">
            <v>39559</v>
          </cell>
          <cell r="C479">
            <v>17</v>
          </cell>
          <cell r="D479" t="str">
            <v>April</v>
          </cell>
          <cell r="E479" t="str">
            <v>Senin</v>
          </cell>
        </row>
        <row r="480">
          <cell r="B480">
            <v>39560</v>
          </cell>
          <cell r="C480">
            <v>17</v>
          </cell>
          <cell r="D480" t="str">
            <v>April</v>
          </cell>
          <cell r="E480" t="str">
            <v>Selasa</v>
          </cell>
        </row>
        <row r="481">
          <cell r="B481">
            <v>39561</v>
          </cell>
          <cell r="C481">
            <v>17</v>
          </cell>
          <cell r="D481" t="str">
            <v>April</v>
          </cell>
          <cell r="E481" t="str">
            <v>Rabu</v>
          </cell>
        </row>
        <row r="482">
          <cell r="B482">
            <v>39562</v>
          </cell>
          <cell r="C482">
            <v>18</v>
          </cell>
          <cell r="D482" t="str">
            <v>April</v>
          </cell>
          <cell r="E482" t="str">
            <v>Kamis</v>
          </cell>
        </row>
        <row r="483">
          <cell r="B483">
            <v>39563</v>
          </cell>
          <cell r="C483">
            <v>18</v>
          </cell>
          <cell r="D483" t="str">
            <v>April</v>
          </cell>
          <cell r="E483" t="str">
            <v>Jumat</v>
          </cell>
        </row>
        <row r="484">
          <cell r="B484">
            <v>39564</v>
          </cell>
          <cell r="C484">
            <v>18</v>
          </cell>
          <cell r="D484" t="str">
            <v>April</v>
          </cell>
          <cell r="E484" t="str">
            <v>Sabtu</v>
          </cell>
        </row>
        <row r="485">
          <cell r="B485">
            <v>39565</v>
          </cell>
          <cell r="C485">
            <v>18</v>
          </cell>
          <cell r="D485" t="str">
            <v>April</v>
          </cell>
          <cell r="E485" t="str">
            <v>Minggu</v>
          </cell>
        </row>
        <row r="486">
          <cell r="B486">
            <v>39566</v>
          </cell>
          <cell r="C486">
            <v>18</v>
          </cell>
          <cell r="D486" t="str">
            <v>April</v>
          </cell>
          <cell r="E486" t="str">
            <v>Senin</v>
          </cell>
        </row>
        <row r="487">
          <cell r="B487">
            <v>39567</v>
          </cell>
          <cell r="C487">
            <v>18</v>
          </cell>
          <cell r="D487" t="str">
            <v>April</v>
          </cell>
          <cell r="E487" t="str">
            <v>Selasa</v>
          </cell>
        </row>
        <row r="488">
          <cell r="B488">
            <v>39568</v>
          </cell>
          <cell r="C488">
            <v>18</v>
          </cell>
          <cell r="D488" t="str">
            <v>April</v>
          </cell>
          <cell r="E488" t="str">
            <v>Rabu</v>
          </cell>
        </row>
        <row r="489">
          <cell r="B489">
            <v>39569</v>
          </cell>
          <cell r="C489">
            <v>19</v>
          </cell>
          <cell r="D489" t="str">
            <v>Mei</v>
          </cell>
          <cell r="E489" t="str">
            <v>Kamis</v>
          </cell>
        </row>
        <row r="490">
          <cell r="B490">
            <v>39570</v>
          </cell>
          <cell r="C490">
            <v>19</v>
          </cell>
          <cell r="D490" t="str">
            <v>Mei</v>
          </cell>
          <cell r="E490" t="str">
            <v>Jumat</v>
          </cell>
        </row>
        <row r="491">
          <cell r="B491">
            <v>39571</v>
          </cell>
          <cell r="C491">
            <v>19</v>
          </cell>
          <cell r="D491" t="str">
            <v>Mei</v>
          </cell>
          <cell r="E491" t="str">
            <v>Sabtu</v>
          </cell>
        </row>
        <row r="492">
          <cell r="B492">
            <v>39572</v>
          </cell>
          <cell r="C492">
            <v>19</v>
          </cell>
          <cell r="D492" t="str">
            <v>Mei</v>
          </cell>
          <cell r="E492" t="str">
            <v>Minggu</v>
          </cell>
        </row>
        <row r="493">
          <cell r="B493">
            <v>39573</v>
          </cell>
          <cell r="C493">
            <v>19</v>
          </cell>
          <cell r="D493" t="str">
            <v>Mei</v>
          </cell>
          <cell r="E493" t="str">
            <v>Senin</v>
          </cell>
        </row>
        <row r="494">
          <cell r="B494">
            <v>39574</v>
          </cell>
          <cell r="C494">
            <v>19</v>
          </cell>
          <cell r="D494" t="str">
            <v>Mei</v>
          </cell>
          <cell r="E494" t="str">
            <v>Selasa</v>
          </cell>
        </row>
        <row r="495">
          <cell r="B495">
            <v>39575</v>
          </cell>
          <cell r="C495">
            <v>19</v>
          </cell>
          <cell r="D495" t="str">
            <v>Mei</v>
          </cell>
          <cell r="E495" t="str">
            <v>Rabu</v>
          </cell>
        </row>
        <row r="496">
          <cell r="B496">
            <v>39576</v>
          </cell>
          <cell r="C496">
            <v>20</v>
          </cell>
          <cell r="D496" t="str">
            <v>Mei</v>
          </cell>
          <cell r="E496" t="str">
            <v>Kamis</v>
          </cell>
        </row>
        <row r="497">
          <cell r="B497">
            <v>39577</v>
          </cell>
          <cell r="C497">
            <v>20</v>
          </cell>
          <cell r="D497" t="str">
            <v>Mei</v>
          </cell>
          <cell r="E497" t="str">
            <v>Jumat</v>
          </cell>
        </row>
        <row r="498">
          <cell r="B498">
            <v>39578</v>
          </cell>
          <cell r="C498">
            <v>20</v>
          </cell>
          <cell r="D498" t="str">
            <v>Mei</v>
          </cell>
          <cell r="E498" t="str">
            <v>Sabtu</v>
          </cell>
        </row>
        <row r="499">
          <cell r="B499">
            <v>39579</v>
          </cell>
          <cell r="C499">
            <v>20</v>
          </cell>
          <cell r="D499" t="str">
            <v>Mei</v>
          </cell>
          <cell r="E499" t="str">
            <v>Minggu</v>
          </cell>
        </row>
        <row r="500">
          <cell r="B500">
            <v>39580</v>
          </cell>
          <cell r="C500">
            <v>20</v>
          </cell>
          <cell r="D500" t="str">
            <v>Mei</v>
          </cell>
          <cell r="E500" t="str">
            <v>Senin</v>
          </cell>
        </row>
        <row r="501">
          <cell r="B501">
            <v>39581</v>
          </cell>
          <cell r="C501">
            <v>20</v>
          </cell>
          <cell r="D501" t="str">
            <v>Mei</v>
          </cell>
          <cell r="E501" t="str">
            <v>Selasa</v>
          </cell>
        </row>
        <row r="502">
          <cell r="B502">
            <v>39582</v>
          </cell>
          <cell r="C502">
            <v>20</v>
          </cell>
          <cell r="D502" t="str">
            <v>Mei</v>
          </cell>
          <cell r="E502" t="str">
            <v>Rabu</v>
          </cell>
        </row>
        <row r="503">
          <cell r="B503">
            <v>39583</v>
          </cell>
          <cell r="C503">
            <v>21</v>
          </cell>
          <cell r="D503" t="str">
            <v>Mei</v>
          </cell>
          <cell r="E503" t="str">
            <v>Kamis</v>
          </cell>
        </row>
        <row r="504">
          <cell r="B504">
            <v>39584</v>
          </cell>
          <cell r="C504">
            <v>21</v>
          </cell>
          <cell r="D504" t="str">
            <v>Mei</v>
          </cell>
          <cell r="E504" t="str">
            <v>Jumat</v>
          </cell>
        </row>
        <row r="505">
          <cell r="B505">
            <v>39585</v>
          </cell>
          <cell r="C505">
            <v>21</v>
          </cell>
          <cell r="D505" t="str">
            <v>Mei</v>
          </cell>
          <cell r="E505" t="str">
            <v>Sabtu</v>
          </cell>
        </row>
        <row r="506">
          <cell r="B506">
            <v>39586</v>
          </cell>
          <cell r="C506">
            <v>21</v>
          </cell>
          <cell r="D506" t="str">
            <v>Mei</v>
          </cell>
          <cell r="E506" t="str">
            <v>Minggu</v>
          </cell>
        </row>
        <row r="507">
          <cell r="B507">
            <v>39587</v>
          </cell>
          <cell r="C507">
            <v>21</v>
          </cell>
          <cell r="D507" t="str">
            <v>Mei</v>
          </cell>
          <cell r="E507" t="str">
            <v>Senin</v>
          </cell>
        </row>
        <row r="508">
          <cell r="B508">
            <v>39588</v>
          </cell>
          <cell r="C508">
            <v>21</v>
          </cell>
          <cell r="D508" t="str">
            <v>Mei</v>
          </cell>
          <cell r="E508" t="str">
            <v>Selasa</v>
          </cell>
        </row>
        <row r="509">
          <cell r="B509">
            <v>39589</v>
          </cell>
          <cell r="C509">
            <v>21</v>
          </cell>
          <cell r="D509" t="str">
            <v>Mei</v>
          </cell>
          <cell r="E509" t="str">
            <v>Rabu</v>
          </cell>
        </row>
        <row r="510">
          <cell r="B510">
            <v>39590</v>
          </cell>
          <cell r="C510" t="str">
            <v>22a</v>
          </cell>
          <cell r="D510" t="str">
            <v>Mei</v>
          </cell>
          <cell r="E510" t="str">
            <v>Kamis</v>
          </cell>
        </row>
        <row r="511">
          <cell r="B511">
            <v>39591</v>
          </cell>
          <cell r="C511" t="str">
            <v>22a</v>
          </cell>
          <cell r="D511" t="str">
            <v>Mei</v>
          </cell>
          <cell r="E511" t="str">
            <v>Jumat</v>
          </cell>
        </row>
        <row r="512">
          <cell r="B512">
            <v>39592</v>
          </cell>
          <cell r="C512" t="str">
            <v>22a</v>
          </cell>
          <cell r="D512" t="str">
            <v>Mei</v>
          </cell>
          <cell r="E512" t="str">
            <v>Sabtu</v>
          </cell>
        </row>
        <row r="513">
          <cell r="B513">
            <v>39593</v>
          </cell>
          <cell r="C513" t="str">
            <v>22a</v>
          </cell>
          <cell r="D513" t="str">
            <v>Mei</v>
          </cell>
          <cell r="E513" t="str">
            <v>Minggu</v>
          </cell>
        </row>
        <row r="514">
          <cell r="B514">
            <v>39594</v>
          </cell>
          <cell r="C514" t="str">
            <v>22a</v>
          </cell>
          <cell r="D514" t="str">
            <v>Mei</v>
          </cell>
          <cell r="E514" t="str">
            <v>Senin</v>
          </cell>
        </row>
        <row r="515">
          <cell r="B515">
            <v>39595</v>
          </cell>
          <cell r="C515" t="str">
            <v>22a</v>
          </cell>
          <cell r="D515" t="str">
            <v>Mei</v>
          </cell>
          <cell r="E515" t="str">
            <v>Selasa</v>
          </cell>
        </row>
        <row r="516">
          <cell r="B516">
            <v>39596</v>
          </cell>
          <cell r="C516" t="str">
            <v>22a</v>
          </cell>
          <cell r="D516" t="str">
            <v>Mei</v>
          </cell>
          <cell r="E516" t="str">
            <v>Rabu</v>
          </cell>
        </row>
        <row r="517">
          <cell r="B517">
            <v>39597</v>
          </cell>
          <cell r="C517" t="str">
            <v>22b</v>
          </cell>
          <cell r="D517" t="str">
            <v>Mei</v>
          </cell>
          <cell r="E517" t="str">
            <v>Kamis</v>
          </cell>
        </row>
        <row r="518">
          <cell r="B518">
            <v>39598</v>
          </cell>
          <cell r="C518" t="str">
            <v>22b</v>
          </cell>
          <cell r="D518" t="str">
            <v>Mei</v>
          </cell>
          <cell r="E518" t="str">
            <v>Jumat</v>
          </cell>
        </row>
        <row r="519">
          <cell r="B519">
            <v>39599</v>
          </cell>
          <cell r="C519" t="str">
            <v>22b</v>
          </cell>
          <cell r="D519" t="str">
            <v>Mei</v>
          </cell>
          <cell r="E519" t="str">
            <v>Sabtu</v>
          </cell>
        </row>
        <row r="520">
          <cell r="B520">
            <v>39600</v>
          </cell>
          <cell r="C520">
            <v>23</v>
          </cell>
          <cell r="D520" t="str">
            <v>Juni</v>
          </cell>
          <cell r="E520" t="str">
            <v>Minggu</v>
          </cell>
        </row>
        <row r="521">
          <cell r="B521">
            <v>39601</v>
          </cell>
          <cell r="C521">
            <v>23</v>
          </cell>
          <cell r="D521" t="str">
            <v>Juni</v>
          </cell>
          <cell r="E521" t="str">
            <v>Senin</v>
          </cell>
        </row>
        <row r="522">
          <cell r="B522">
            <v>39602</v>
          </cell>
          <cell r="C522">
            <v>23</v>
          </cell>
          <cell r="D522" t="str">
            <v>Juni</v>
          </cell>
          <cell r="E522" t="str">
            <v>Selasa</v>
          </cell>
        </row>
        <row r="523">
          <cell r="B523">
            <v>39603</v>
          </cell>
          <cell r="C523">
            <v>23</v>
          </cell>
          <cell r="D523" t="str">
            <v>Juni</v>
          </cell>
          <cell r="E523" t="str">
            <v>Rabu</v>
          </cell>
        </row>
        <row r="524">
          <cell r="B524">
            <v>39604</v>
          </cell>
          <cell r="C524">
            <v>24</v>
          </cell>
          <cell r="D524" t="str">
            <v>Juni</v>
          </cell>
          <cell r="E524" t="str">
            <v>Kamis</v>
          </cell>
        </row>
        <row r="525">
          <cell r="B525">
            <v>39605</v>
          </cell>
          <cell r="C525">
            <v>24</v>
          </cell>
          <cell r="D525" t="str">
            <v>Juni</v>
          </cell>
          <cell r="E525" t="str">
            <v>Jumat</v>
          </cell>
        </row>
        <row r="526">
          <cell r="B526">
            <v>39606</v>
          </cell>
          <cell r="C526">
            <v>24</v>
          </cell>
          <cell r="D526" t="str">
            <v>Juni</v>
          </cell>
          <cell r="E526" t="str">
            <v>Sabtu</v>
          </cell>
        </row>
        <row r="527">
          <cell r="B527">
            <v>39607</v>
          </cell>
          <cell r="C527">
            <v>24</v>
          </cell>
          <cell r="D527" t="str">
            <v>Juni</v>
          </cell>
          <cell r="E527" t="str">
            <v>Minggu</v>
          </cell>
        </row>
        <row r="528">
          <cell r="B528">
            <v>39608</v>
          </cell>
          <cell r="C528">
            <v>24</v>
          </cell>
          <cell r="D528" t="str">
            <v>Juni</v>
          </cell>
          <cell r="E528" t="str">
            <v>Senin</v>
          </cell>
        </row>
        <row r="529">
          <cell r="B529">
            <v>39609</v>
          </cell>
          <cell r="C529">
            <v>24</v>
          </cell>
          <cell r="D529" t="str">
            <v>Juni</v>
          </cell>
          <cell r="E529" t="str">
            <v>Selasa</v>
          </cell>
        </row>
        <row r="530">
          <cell r="B530">
            <v>39610</v>
          </cell>
          <cell r="C530">
            <v>24</v>
          </cell>
          <cell r="D530" t="str">
            <v>Juni</v>
          </cell>
          <cell r="E530" t="str">
            <v>Rabu</v>
          </cell>
        </row>
        <row r="531">
          <cell r="B531">
            <v>39611</v>
          </cell>
          <cell r="C531">
            <v>25</v>
          </cell>
          <cell r="D531" t="str">
            <v>Juni</v>
          </cell>
          <cell r="E531" t="str">
            <v>Kamis</v>
          </cell>
        </row>
        <row r="532">
          <cell r="B532">
            <v>39612</v>
          </cell>
          <cell r="C532">
            <v>25</v>
          </cell>
          <cell r="D532" t="str">
            <v>Juni</v>
          </cell>
          <cell r="E532" t="str">
            <v>Jumat</v>
          </cell>
        </row>
        <row r="533">
          <cell r="B533">
            <v>39613</v>
          </cell>
          <cell r="C533">
            <v>25</v>
          </cell>
          <cell r="D533" t="str">
            <v>Juni</v>
          </cell>
          <cell r="E533" t="str">
            <v>Sabtu</v>
          </cell>
        </row>
        <row r="534">
          <cell r="B534">
            <v>39614</v>
          </cell>
          <cell r="C534">
            <v>25</v>
          </cell>
          <cell r="D534" t="str">
            <v>Juni</v>
          </cell>
          <cell r="E534" t="str">
            <v>Minggu</v>
          </cell>
        </row>
        <row r="535">
          <cell r="B535">
            <v>39615</v>
          </cell>
          <cell r="C535">
            <v>25</v>
          </cell>
          <cell r="D535" t="str">
            <v>Juni</v>
          </cell>
          <cell r="E535" t="str">
            <v>Senin</v>
          </cell>
        </row>
        <row r="536">
          <cell r="B536">
            <v>39616</v>
          </cell>
          <cell r="C536">
            <v>25</v>
          </cell>
          <cell r="D536" t="str">
            <v>Juni</v>
          </cell>
          <cell r="E536" t="str">
            <v>Selasa</v>
          </cell>
        </row>
        <row r="537">
          <cell r="B537">
            <v>39617</v>
          </cell>
          <cell r="C537">
            <v>25</v>
          </cell>
          <cell r="D537" t="str">
            <v>Juni</v>
          </cell>
          <cell r="E537" t="str">
            <v>Rabu</v>
          </cell>
        </row>
        <row r="538">
          <cell r="B538">
            <v>39618</v>
          </cell>
          <cell r="C538" t="str">
            <v>26a</v>
          </cell>
          <cell r="D538" t="str">
            <v>Juni</v>
          </cell>
          <cell r="E538" t="str">
            <v>Kamis</v>
          </cell>
        </row>
        <row r="539">
          <cell r="B539">
            <v>39619</v>
          </cell>
          <cell r="C539" t="str">
            <v>26a</v>
          </cell>
          <cell r="D539" t="str">
            <v>Juni</v>
          </cell>
          <cell r="E539" t="str">
            <v>Jumat</v>
          </cell>
        </row>
        <row r="540">
          <cell r="B540">
            <v>39620</v>
          </cell>
          <cell r="C540" t="str">
            <v>26a</v>
          </cell>
          <cell r="D540" t="str">
            <v>Juni</v>
          </cell>
          <cell r="E540" t="str">
            <v>Sabtu</v>
          </cell>
        </row>
        <row r="541">
          <cell r="B541">
            <v>39621</v>
          </cell>
          <cell r="C541" t="str">
            <v>26a</v>
          </cell>
          <cell r="D541" t="str">
            <v>Juni</v>
          </cell>
          <cell r="E541" t="str">
            <v>Minggu</v>
          </cell>
        </row>
        <row r="542">
          <cell r="B542">
            <v>39622</v>
          </cell>
          <cell r="C542" t="str">
            <v>26a</v>
          </cell>
          <cell r="D542" t="str">
            <v>Juni</v>
          </cell>
          <cell r="E542" t="str">
            <v>Senin</v>
          </cell>
        </row>
        <row r="543">
          <cell r="B543">
            <v>39623</v>
          </cell>
          <cell r="C543" t="str">
            <v>26a</v>
          </cell>
          <cell r="D543" t="str">
            <v>Juni</v>
          </cell>
          <cell r="E543" t="str">
            <v>Selasa</v>
          </cell>
        </row>
        <row r="544">
          <cell r="B544">
            <v>39624</v>
          </cell>
          <cell r="C544" t="str">
            <v>26a</v>
          </cell>
          <cell r="D544" t="str">
            <v>Juni</v>
          </cell>
          <cell r="E544" t="str">
            <v>Rabu</v>
          </cell>
        </row>
        <row r="545">
          <cell r="B545">
            <v>39625</v>
          </cell>
          <cell r="C545" t="str">
            <v>26b</v>
          </cell>
          <cell r="D545" t="str">
            <v>Juni</v>
          </cell>
          <cell r="E545" t="str">
            <v>Kamis</v>
          </cell>
        </row>
        <row r="546">
          <cell r="B546">
            <v>39626</v>
          </cell>
          <cell r="C546" t="str">
            <v>26b</v>
          </cell>
          <cell r="D546" t="str">
            <v>Juni</v>
          </cell>
          <cell r="E546" t="str">
            <v>Jumat</v>
          </cell>
        </row>
        <row r="547">
          <cell r="B547">
            <v>39627</v>
          </cell>
          <cell r="C547" t="str">
            <v>26b</v>
          </cell>
          <cell r="D547" t="str">
            <v>Juni</v>
          </cell>
          <cell r="E547" t="str">
            <v>Sabtu</v>
          </cell>
        </row>
        <row r="548">
          <cell r="B548">
            <v>39628</v>
          </cell>
          <cell r="C548" t="str">
            <v>26b</v>
          </cell>
          <cell r="D548" t="str">
            <v>Juni</v>
          </cell>
          <cell r="E548" t="str">
            <v>Minggu</v>
          </cell>
        </row>
        <row r="549">
          <cell r="B549">
            <v>39629</v>
          </cell>
          <cell r="C549" t="str">
            <v>26b</v>
          </cell>
          <cell r="D549" t="str">
            <v>Juni</v>
          </cell>
          <cell r="E549" t="str">
            <v>Senin</v>
          </cell>
        </row>
        <row r="550">
          <cell r="B550">
            <v>39630</v>
          </cell>
          <cell r="C550">
            <v>27</v>
          </cell>
          <cell r="D550" t="str">
            <v>Juli</v>
          </cell>
          <cell r="E550" t="str">
            <v>Selasa</v>
          </cell>
        </row>
        <row r="551">
          <cell r="B551">
            <v>39631</v>
          </cell>
          <cell r="C551">
            <v>27</v>
          </cell>
          <cell r="D551" t="str">
            <v>Juli</v>
          </cell>
          <cell r="E551" t="str">
            <v>Rabu</v>
          </cell>
        </row>
        <row r="552">
          <cell r="B552">
            <v>39632</v>
          </cell>
          <cell r="C552">
            <v>28</v>
          </cell>
          <cell r="D552" t="str">
            <v>Juli</v>
          </cell>
          <cell r="E552" t="str">
            <v>Kamis</v>
          </cell>
        </row>
        <row r="553">
          <cell r="B553">
            <v>39633</v>
          </cell>
          <cell r="C553">
            <v>28</v>
          </cell>
          <cell r="D553" t="str">
            <v>Juli</v>
          </cell>
          <cell r="E553" t="str">
            <v>Jumat</v>
          </cell>
        </row>
        <row r="554">
          <cell r="B554">
            <v>39634</v>
          </cell>
          <cell r="C554">
            <v>28</v>
          </cell>
          <cell r="D554" t="str">
            <v>Juli</v>
          </cell>
          <cell r="E554" t="str">
            <v>Sabtu</v>
          </cell>
        </row>
        <row r="555">
          <cell r="B555">
            <v>39635</v>
          </cell>
          <cell r="C555">
            <v>28</v>
          </cell>
          <cell r="D555" t="str">
            <v>Juli</v>
          </cell>
          <cell r="E555" t="str">
            <v>Minggu</v>
          </cell>
        </row>
        <row r="556">
          <cell r="B556">
            <v>39636</v>
          </cell>
          <cell r="C556">
            <v>28</v>
          </cell>
          <cell r="D556" t="str">
            <v>Juli</v>
          </cell>
          <cell r="E556" t="str">
            <v>Senin</v>
          </cell>
        </row>
        <row r="557">
          <cell r="B557">
            <v>39637</v>
          </cell>
          <cell r="C557">
            <v>28</v>
          </cell>
          <cell r="D557" t="str">
            <v>Juli</v>
          </cell>
          <cell r="E557" t="str">
            <v>Selasa</v>
          </cell>
        </row>
        <row r="558">
          <cell r="B558">
            <v>39638</v>
          </cell>
          <cell r="C558">
            <v>28</v>
          </cell>
          <cell r="D558" t="str">
            <v>Juli</v>
          </cell>
          <cell r="E558" t="str">
            <v>Rabu</v>
          </cell>
        </row>
        <row r="559">
          <cell r="B559">
            <v>39639</v>
          </cell>
          <cell r="C559">
            <v>29</v>
          </cell>
          <cell r="D559" t="str">
            <v>Juli</v>
          </cell>
          <cell r="E559" t="str">
            <v>Kamis</v>
          </cell>
        </row>
        <row r="560">
          <cell r="B560">
            <v>39640</v>
          </cell>
          <cell r="C560">
            <v>29</v>
          </cell>
          <cell r="D560" t="str">
            <v>Juli</v>
          </cell>
          <cell r="E560" t="str">
            <v>Jumat</v>
          </cell>
        </row>
        <row r="561">
          <cell r="B561">
            <v>39641</v>
          </cell>
          <cell r="C561">
            <v>29</v>
          </cell>
          <cell r="D561" t="str">
            <v>Juli</v>
          </cell>
          <cell r="E561" t="str">
            <v>Sabtu</v>
          </cell>
        </row>
        <row r="562">
          <cell r="B562">
            <v>39642</v>
          </cell>
          <cell r="C562">
            <v>29</v>
          </cell>
          <cell r="D562" t="str">
            <v>Juli</v>
          </cell>
          <cell r="E562" t="str">
            <v>Minggu</v>
          </cell>
        </row>
        <row r="563">
          <cell r="B563">
            <v>39643</v>
          </cell>
          <cell r="C563">
            <v>29</v>
          </cell>
          <cell r="D563" t="str">
            <v>Juli</v>
          </cell>
          <cell r="E563" t="str">
            <v>Senin</v>
          </cell>
        </row>
        <row r="564">
          <cell r="B564">
            <v>39644</v>
          </cell>
          <cell r="C564">
            <v>29</v>
          </cell>
          <cell r="D564" t="str">
            <v>Juli</v>
          </cell>
          <cell r="E564" t="str">
            <v>Selasa</v>
          </cell>
        </row>
        <row r="565">
          <cell r="B565">
            <v>39645</v>
          </cell>
          <cell r="C565">
            <v>29</v>
          </cell>
          <cell r="D565" t="str">
            <v>Juli</v>
          </cell>
          <cell r="E565" t="str">
            <v>Rabu</v>
          </cell>
        </row>
        <row r="566">
          <cell r="B566">
            <v>39646</v>
          </cell>
          <cell r="C566">
            <v>30</v>
          </cell>
          <cell r="D566" t="str">
            <v>Juli</v>
          </cell>
          <cell r="E566" t="str">
            <v>Kamis</v>
          </cell>
        </row>
        <row r="567">
          <cell r="B567">
            <v>39647</v>
          </cell>
          <cell r="C567">
            <v>30</v>
          </cell>
          <cell r="D567" t="str">
            <v>Juli</v>
          </cell>
          <cell r="E567" t="str">
            <v>Jumat</v>
          </cell>
        </row>
        <row r="568">
          <cell r="B568">
            <v>39648</v>
          </cell>
          <cell r="C568">
            <v>30</v>
          </cell>
          <cell r="D568" t="str">
            <v>Juli</v>
          </cell>
          <cell r="E568" t="str">
            <v>Sabtu</v>
          </cell>
        </row>
        <row r="569">
          <cell r="B569">
            <v>39649</v>
          </cell>
          <cell r="C569">
            <v>30</v>
          </cell>
          <cell r="D569" t="str">
            <v>Juli</v>
          </cell>
          <cell r="E569" t="str">
            <v>Minggu</v>
          </cell>
        </row>
        <row r="570">
          <cell r="B570">
            <v>39650</v>
          </cell>
          <cell r="C570">
            <v>30</v>
          </cell>
          <cell r="D570" t="str">
            <v>Juli</v>
          </cell>
          <cell r="E570" t="str">
            <v>Senin</v>
          </cell>
        </row>
        <row r="571">
          <cell r="B571">
            <v>39651</v>
          </cell>
          <cell r="C571">
            <v>30</v>
          </cell>
          <cell r="D571" t="str">
            <v>Juli</v>
          </cell>
          <cell r="E571" t="str">
            <v>Selasa</v>
          </cell>
        </row>
        <row r="572">
          <cell r="B572">
            <v>39652</v>
          </cell>
          <cell r="C572">
            <v>30</v>
          </cell>
          <cell r="D572" t="str">
            <v>Juli</v>
          </cell>
          <cell r="E572" t="str">
            <v>Rabu</v>
          </cell>
        </row>
        <row r="573">
          <cell r="B573">
            <v>39653</v>
          </cell>
          <cell r="C573" t="str">
            <v>31a</v>
          </cell>
          <cell r="D573" t="str">
            <v>Juli</v>
          </cell>
          <cell r="E573" t="str">
            <v>Kamis</v>
          </cell>
        </row>
        <row r="574">
          <cell r="B574">
            <v>39654</v>
          </cell>
          <cell r="C574" t="str">
            <v>31a</v>
          </cell>
          <cell r="D574" t="str">
            <v>Juli</v>
          </cell>
          <cell r="E574" t="str">
            <v>Jumat</v>
          </cell>
        </row>
        <row r="575">
          <cell r="B575">
            <v>39655</v>
          </cell>
          <cell r="C575" t="str">
            <v>31a</v>
          </cell>
          <cell r="D575" t="str">
            <v>Juli</v>
          </cell>
          <cell r="E575" t="str">
            <v>Sabtu</v>
          </cell>
        </row>
        <row r="576">
          <cell r="B576">
            <v>39656</v>
          </cell>
          <cell r="C576" t="str">
            <v>31a</v>
          </cell>
          <cell r="D576" t="str">
            <v>Juli</v>
          </cell>
          <cell r="E576" t="str">
            <v>Minggu</v>
          </cell>
        </row>
        <row r="577">
          <cell r="B577">
            <v>39657</v>
          </cell>
          <cell r="C577" t="str">
            <v>31a</v>
          </cell>
          <cell r="D577" t="str">
            <v>Juli</v>
          </cell>
          <cell r="E577" t="str">
            <v>Senin</v>
          </cell>
        </row>
        <row r="578">
          <cell r="B578">
            <v>39658</v>
          </cell>
          <cell r="C578" t="str">
            <v>31a</v>
          </cell>
          <cell r="D578" t="str">
            <v>Juli</v>
          </cell>
          <cell r="E578" t="str">
            <v>Selasa</v>
          </cell>
        </row>
        <row r="579">
          <cell r="B579">
            <v>39659</v>
          </cell>
          <cell r="C579" t="str">
            <v>31a</v>
          </cell>
          <cell r="D579" t="str">
            <v>Juli</v>
          </cell>
          <cell r="E579" t="str">
            <v>Rabu</v>
          </cell>
        </row>
        <row r="580">
          <cell r="B580">
            <v>39660</v>
          </cell>
          <cell r="C580" t="str">
            <v>31b</v>
          </cell>
          <cell r="D580" t="str">
            <v>Juli</v>
          </cell>
          <cell r="E580" t="str">
            <v>Kamis</v>
          </cell>
        </row>
        <row r="581">
          <cell r="B581">
            <v>39661</v>
          </cell>
          <cell r="C581">
            <v>32</v>
          </cell>
          <cell r="D581" t="str">
            <v>Agustus</v>
          </cell>
          <cell r="E581" t="str">
            <v>Jumat</v>
          </cell>
        </row>
        <row r="582">
          <cell r="B582">
            <v>39662</v>
          </cell>
          <cell r="C582">
            <v>32</v>
          </cell>
          <cell r="D582" t="str">
            <v>Agustus</v>
          </cell>
          <cell r="E582" t="str">
            <v>Sabtu</v>
          </cell>
        </row>
        <row r="583">
          <cell r="B583">
            <v>39663</v>
          </cell>
          <cell r="C583">
            <v>32</v>
          </cell>
          <cell r="D583" t="str">
            <v>Agustus</v>
          </cell>
          <cell r="E583" t="str">
            <v>Minggu</v>
          </cell>
        </row>
        <row r="584">
          <cell r="B584">
            <v>39664</v>
          </cell>
          <cell r="C584">
            <v>32</v>
          </cell>
          <cell r="D584" t="str">
            <v>Agustus</v>
          </cell>
          <cell r="E584" t="str">
            <v>Senin</v>
          </cell>
        </row>
        <row r="585">
          <cell r="B585">
            <v>39665</v>
          </cell>
          <cell r="C585">
            <v>32</v>
          </cell>
          <cell r="D585" t="str">
            <v>Agustus</v>
          </cell>
          <cell r="E585" t="str">
            <v>Selasa</v>
          </cell>
        </row>
        <row r="586">
          <cell r="B586">
            <v>39666</v>
          </cell>
          <cell r="C586">
            <v>32</v>
          </cell>
          <cell r="D586" t="str">
            <v>Agustus</v>
          </cell>
          <cell r="E586" t="str">
            <v>Rabu</v>
          </cell>
        </row>
        <row r="587">
          <cell r="B587">
            <v>39667</v>
          </cell>
          <cell r="C587">
            <v>33</v>
          </cell>
          <cell r="D587" t="str">
            <v>Agustus</v>
          </cell>
          <cell r="E587" t="str">
            <v>Kamis</v>
          </cell>
        </row>
        <row r="588">
          <cell r="B588">
            <v>39668</v>
          </cell>
          <cell r="C588">
            <v>33</v>
          </cell>
          <cell r="D588" t="str">
            <v>Agustus</v>
          </cell>
          <cell r="E588" t="str">
            <v>Jumat</v>
          </cell>
        </row>
        <row r="589">
          <cell r="B589">
            <v>39669</v>
          </cell>
          <cell r="C589">
            <v>33</v>
          </cell>
          <cell r="D589" t="str">
            <v>Agustus</v>
          </cell>
          <cell r="E589" t="str">
            <v>Sabtu</v>
          </cell>
        </row>
        <row r="590">
          <cell r="B590">
            <v>39670</v>
          </cell>
          <cell r="C590">
            <v>33</v>
          </cell>
          <cell r="D590" t="str">
            <v>Agustus</v>
          </cell>
          <cell r="E590" t="str">
            <v>Minggu</v>
          </cell>
        </row>
        <row r="591">
          <cell r="B591">
            <v>39671</v>
          </cell>
          <cell r="C591">
            <v>33</v>
          </cell>
          <cell r="D591" t="str">
            <v>Agustus</v>
          </cell>
          <cell r="E591" t="str">
            <v>Senin</v>
          </cell>
        </row>
        <row r="592">
          <cell r="B592">
            <v>39672</v>
          </cell>
          <cell r="C592">
            <v>33</v>
          </cell>
          <cell r="D592" t="str">
            <v>Agustus</v>
          </cell>
          <cell r="E592" t="str">
            <v>Selasa</v>
          </cell>
        </row>
        <row r="593">
          <cell r="B593">
            <v>39673</v>
          </cell>
          <cell r="C593">
            <v>33</v>
          </cell>
          <cell r="D593" t="str">
            <v>Agustus</v>
          </cell>
          <cell r="E593" t="str">
            <v>Rabu</v>
          </cell>
        </row>
        <row r="594">
          <cell r="B594">
            <v>39674</v>
          </cell>
          <cell r="C594">
            <v>34</v>
          </cell>
          <cell r="D594" t="str">
            <v>Agustus</v>
          </cell>
          <cell r="E594" t="str">
            <v>Kamis</v>
          </cell>
        </row>
        <row r="595">
          <cell r="B595">
            <v>39675</v>
          </cell>
          <cell r="C595">
            <v>34</v>
          </cell>
          <cell r="D595" t="str">
            <v>Agustus</v>
          </cell>
          <cell r="E595" t="str">
            <v>Jumat</v>
          </cell>
        </row>
        <row r="596">
          <cell r="B596">
            <v>39676</v>
          </cell>
          <cell r="C596">
            <v>34</v>
          </cell>
          <cell r="D596" t="str">
            <v>Agustus</v>
          </cell>
          <cell r="E596" t="str">
            <v>Sabtu</v>
          </cell>
        </row>
        <row r="597">
          <cell r="B597">
            <v>39677</v>
          </cell>
          <cell r="C597">
            <v>34</v>
          </cell>
          <cell r="D597" t="str">
            <v>Agustus</v>
          </cell>
          <cell r="E597" t="str">
            <v>Minggu</v>
          </cell>
        </row>
        <row r="598">
          <cell r="B598">
            <v>39678</v>
          </cell>
          <cell r="C598">
            <v>34</v>
          </cell>
          <cell r="D598" t="str">
            <v>Agustus</v>
          </cell>
          <cell r="E598" t="str">
            <v>Senin</v>
          </cell>
        </row>
        <row r="599">
          <cell r="B599">
            <v>39679</v>
          </cell>
          <cell r="C599">
            <v>34</v>
          </cell>
          <cell r="D599" t="str">
            <v>Agustus</v>
          </cell>
          <cell r="E599" t="str">
            <v>Selasa</v>
          </cell>
        </row>
        <row r="600">
          <cell r="B600">
            <v>39680</v>
          </cell>
          <cell r="C600">
            <v>34</v>
          </cell>
          <cell r="D600" t="str">
            <v>Agustus</v>
          </cell>
          <cell r="E600" t="str">
            <v>Rabu</v>
          </cell>
        </row>
        <row r="601">
          <cell r="B601">
            <v>39681</v>
          </cell>
          <cell r="C601" t="str">
            <v>35a</v>
          </cell>
          <cell r="D601" t="str">
            <v>Agustus</v>
          </cell>
          <cell r="E601" t="str">
            <v>Kamis</v>
          </cell>
        </row>
        <row r="602">
          <cell r="B602">
            <v>39682</v>
          </cell>
          <cell r="C602" t="str">
            <v>35a</v>
          </cell>
          <cell r="D602" t="str">
            <v>Agustus</v>
          </cell>
          <cell r="E602" t="str">
            <v>Jumat</v>
          </cell>
        </row>
        <row r="603">
          <cell r="B603">
            <v>39683</v>
          </cell>
          <cell r="C603" t="str">
            <v>35a</v>
          </cell>
          <cell r="D603" t="str">
            <v>Agustus</v>
          </cell>
          <cell r="E603" t="str">
            <v>Sabtu</v>
          </cell>
        </row>
        <row r="604">
          <cell r="B604">
            <v>39684</v>
          </cell>
          <cell r="C604" t="str">
            <v>35a</v>
          </cell>
          <cell r="D604" t="str">
            <v>Agustus</v>
          </cell>
          <cell r="E604" t="str">
            <v>Minggu</v>
          </cell>
        </row>
        <row r="605">
          <cell r="B605">
            <v>39685</v>
          </cell>
          <cell r="C605" t="str">
            <v>35a</v>
          </cell>
          <cell r="D605" t="str">
            <v>Agustus</v>
          </cell>
          <cell r="E605" t="str">
            <v>Senin</v>
          </cell>
        </row>
        <row r="606">
          <cell r="B606">
            <v>39686</v>
          </cell>
          <cell r="C606" t="str">
            <v>35a</v>
          </cell>
          <cell r="D606" t="str">
            <v>Agustus</v>
          </cell>
          <cell r="E606" t="str">
            <v>Selasa</v>
          </cell>
        </row>
        <row r="607">
          <cell r="B607">
            <v>39687</v>
          </cell>
          <cell r="C607" t="str">
            <v>35a</v>
          </cell>
          <cell r="D607" t="str">
            <v>Agustus</v>
          </cell>
          <cell r="E607" t="str">
            <v>Rabu</v>
          </cell>
        </row>
        <row r="608">
          <cell r="B608">
            <v>39688</v>
          </cell>
          <cell r="C608" t="str">
            <v>35b</v>
          </cell>
          <cell r="D608" t="str">
            <v>Agustus</v>
          </cell>
          <cell r="E608" t="str">
            <v>Kamis</v>
          </cell>
        </row>
        <row r="609">
          <cell r="B609">
            <v>39689</v>
          </cell>
          <cell r="C609" t="str">
            <v>35b</v>
          </cell>
          <cell r="D609" t="str">
            <v>Agustus</v>
          </cell>
          <cell r="E609" t="str">
            <v>Jumat</v>
          </cell>
        </row>
        <row r="610">
          <cell r="B610">
            <v>39690</v>
          </cell>
          <cell r="C610" t="str">
            <v>35b</v>
          </cell>
          <cell r="D610" t="str">
            <v>Agustus</v>
          </cell>
          <cell r="E610" t="str">
            <v>Sabtu</v>
          </cell>
        </row>
        <row r="611">
          <cell r="B611">
            <v>39691</v>
          </cell>
          <cell r="C611" t="str">
            <v>35b</v>
          </cell>
          <cell r="D611" t="str">
            <v>Agustus</v>
          </cell>
          <cell r="E611" t="str">
            <v>Minggu</v>
          </cell>
        </row>
        <row r="612">
          <cell r="B612">
            <v>39692</v>
          </cell>
          <cell r="C612">
            <v>36</v>
          </cell>
          <cell r="D612" t="str">
            <v>September</v>
          </cell>
          <cell r="E612" t="str">
            <v>Senin</v>
          </cell>
        </row>
        <row r="613">
          <cell r="B613">
            <v>39693</v>
          </cell>
          <cell r="C613">
            <v>36</v>
          </cell>
          <cell r="D613" t="str">
            <v>September</v>
          </cell>
          <cell r="E613" t="str">
            <v>Selasa</v>
          </cell>
        </row>
        <row r="614">
          <cell r="B614">
            <v>39694</v>
          </cell>
          <cell r="C614">
            <v>36</v>
          </cell>
          <cell r="D614" t="str">
            <v>September</v>
          </cell>
          <cell r="E614" t="str">
            <v>Rabu</v>
          </cell>
        </row>
        <row r="615">
          <cell r="B615">
            <v>39695</v>
          </cell>
          <cell r="C615">
            <v>37</v>
          </cell>
          <cell r="D615" t="str">
            <v>September</v>
          </cell>
          <cell r="E615" t="str">
            <v>Kamis</v>
          </cell>
        </row>
        <row r="616">
          <cell r="B616">
            <v>39696</v>
          </cell>
          <cell r="C616">
            <v>37</v>
          </cell>
          <cell r="D616" t="str">
            <v>September</v>
          </cell>
          <cell r="E616" t="str">
            <v>Jumat</v>
          </cell>
        </row>
        <row r="617">
          <cell r="B617">
            <v>39697</v>
          </cell>
          <cell r="C617">
            <v>37</v>
          </cell>
          <cell r="D617" t="str">
            <v>September</v>
          </cell>
          <cell r="E617" t="str">
            <v>Sabtu</v>
          </cell>
        </row>
        <row r="618">
          <cell r="B618">
            <v>39698</v>
          </cell>
          <cell r="C618">
            <v>37</v>
          </cell>
          <cell r="D618" t="str">
            <v>September</v>
          </cell>
          <cell r="E618" t="str">
            <v>Minggu</v>
          </cell>
        </row>
        <row r="619">
          <cell r="B619">
            <v>39699</v>
          </cell>
          <cell r="C619">
            <v>37</v>
          </cell>
          <cell r="D619" t="str">
            <v>September</v>
          </cell>
          <cell r="E619" t="str">
            <v>Senin</v>
          </cell>
        </row>
        <row r="620">
          <cell r="B620">
            <v>39700</v>
          </cell>
          <cell r="C620">
            <v>37</v>
          </cell>
          <cell r="D620" t="str">
            <v>September</v>
          </cell>
          <cell r="E620" t="str">
            <v>Selasa</v>
          </cell>
        </row>
        <row r="621">
          <cell r="B621">
            <v>39701</v>
          </cell>
          <cell r="C621">
            <v>37</v>
          </cell>
          <cell r="D621" t="str">
            <v>September</v>
          </cell>
          <cell r="E621" t="str">
            <v>Rabu</v>
          </cell>
        </row>
        <row r="622">
          <cell r="B622">
            <v>39702</v>
          </cell>
          <cell r="C622">
            <v>38</v>
          </cell>
          <cell r="D622" t="str">
            <v>September</v>
          </cell>
          <cell r="E622" t="str">
            <v>Kamis</v>
          </cell>
        </row>
        <row r="623">
          <cell r="B623">
            <v>39703</v>
          </cell>
          <cell r="C623">
            <v>38</v>
          </cell>
          <cell r="D623" t="str">
            <v>September</v>
          </cell>
          <cell r="E623" t="str">
            <v>Jumat</v>
          </cell>
        </row>
        <row r="624">
          <cell r="B624">
            <v>39704</v>
          </cell>
          <cell r="C624">
            <v>38</v>
          </cell>
          <cell r="D624" t="str">
            <v>September</v>
          </cell>
          <cell r="E624" t="str">
            <v>Sabtu</v>
          </cell>
        </row>
        <row r="625">
          <cell r="B625">
            <v>39705</v>
          </cell>
          <cell r="C625">
            <v>38</v>
          </cell>
          <cell r="D625" t="str">
            <v>September</v>
          </cell>
          <cell r="E625" t="str">
            <v>Minggu</v>
          </cell>
        </row>
        <row r="626">
          <cell r="B626">
            <v>39706</v>
          </cell>
          <cell r="C626">
            <v>38</v>
          </cell>
          <cell r="D626" t="str">
            <v>September</v>
          </cell>
          <cell r="E626" t="str">
            <v>Senin</v>
          </cell>
        </row>
        <row r="627">
          <cell r="B627">
            <v>39707</v>
          </cell>
          <cell r="C627">
            <v>38</v>
          </cell>
          <cell r="D627" t="str">
            <v>September</v>
          </cell>
          <cell r="E627" t="str">
            <v>Selasa</v>
          </cell>
        </row>
        <row r="628">
          <cell r="B628">
            <v>39708</v>
          </cell>
          <cell r="C628">
            <v>38</v>
          </cell>
          <cell r="D628" t="str">
            <v>September</v>
          </cell>
          <cell r="E628" t="str">
            <v>Rabu</v>
          </cell>
        </row>
        <row r="629">
          <cell r="B629">
            <v>39709</v>
          </cell>
          <cell r="C629" t="str">
            <v>39a</v>
          </cell>
          <cell r="D629" t="str">
            <v>September</v>
          </cell>
          <cell r="E629" t="str">
            <v>Kamis</v>
          </cell>
        </row>
        <row r="630">
          <cell r="B630">
            <v>39710</v>
          </cell>
          <cell r="C630" t="str">
            <v>39a</v>
          </cell>
          <cell r="D630" t="str">
            <v>September</v>
          </cell>
          <cell r="E630" t="str">
            <v>Jumat</v>
          </cell>
        </row>
        <row r="631">
          <cell r="B631">
            <v>39711</v>
          </cell>
          <cell r="C631" t="str">
            <v>39a</v>
          </cell>
          <cell r="D631" t="str">
            <v>September</v>
          </cell>
          <cell r="E631" t="str">
            <v>Sabtu</v>
          </cell>
        </row>
        <row r="632">
          <cell r="B632">
            <v>39712</v>
          </cell>
          <cell r="C632" t="str">
            <v>39a</v>
          </cell>
          <cell r="D632" t="str">
            <v>September</v>
          </cell>
          <cell r="E632" t="str">
            <v>Minggu</v>
          </cell>
        </row>
        <row r="633">
          <cell r="B633">
            <v>39713</v>
          </cell>
          <cell r="C633" t="str">
            <v>39a</v>
          </cell>
          <cell r="D633" t="str">
            <v>September</v>
          </cell>
          <cell r="E633" t="str">
            <v>Senin</v>
          </cell>
        </row>
        <row r="634">
          <cell r="B634">
            <v>39714</v>
          </cell>
          <cell r="C634" t="str">
            <v>39a</v>
          </cell>
          <cell r="D634" t="str">
            <v>September</v>
          </cell>
          <cell r="E634" t="str">
            <v>Selasa</v>
          </cell>
        </row>
        <row r="635">
          <cell r="B635">
            <v>39715</v>
          </cell>
          <cell r="C635" t="str">
            <v>39a</v>
          </cell>
          <cell r="D635" t="str">
            <v>September</v>
          </cell>
          <cell r="E635" t="str">
            <v>Rabu</v>
          </cell>
        </row>
        <row r="636">
          <cell r="B636">
            <v>39716</v>
          </cell>
          <cell r="C636" t="str">
            <v>39b</v>
          </cell>
          <cell r="D636" t="str">
            <v>September</v>
          </cell>
          <cell r="E636" t="str">
            <v>Kamis</v>
          </cell>
        </row>
        <row r="637">
          <cell r="B637">
            <v>39717</v>
          </cell>
          <cell r="C637" t="str">
            <v>39b</v>
          </cell>
          <cell r="D637" t="str">
            <v>September</v>
          </cell>
          <cell r="E637" t="str">
            <v>Jumat</v>
          </cell>
        </row>
        <row r="638">
          <cell r="B638">
            <v>39718</v>
          </cell>
          <cell r="C638" t="str">
            <v>39b</v>
          </cell>
          <cell r="D638" t="str">
            <v>September</v>
          </cell>
          <cell r="E638" t="str">
            <v>Sabtu</v>
          </cell>
        </row>
        <row r="639">
          <cell r="B639">
            <v>39719</v>
          </cell>
          <cell r="C639" t="str">
            <v>39b</v>
          </cell>
          <cell r="D639" t="str">
            <v>September</v>
          </cell>
          <cell r="E639" t="str">
            <v>Minggu</v>
          </cell>
        </row>
        <row r="640">
          <cell r="B640">
            <v>39720</v>
          </cell>
          <cell r="C640" t="str">
            <v>39b</v>
          </cell>
          <cell r="D640" t="str">
            <v>September</v>
          </cell>
          <cell r="E640" t="str">
            <v>Senin</v>
          </cell>
        </row>
        <row r="641">
          <cell r="B641">
            <v>39721</v>
          </cell>
          <cell r="C641" t="str">
            <v>39b</v>
          </cell>
          <cell r="D641" t="str">
            <v>September</v>
          </cell>
          <cell r="E641" t="str">
            <v>Selasa</v>
          </cell>
        </row>
        <row r="642">
          <cell r="B642">
            <v>39722</v>
          </cell>
          <cell r="C642" t="str">
            <v>40a</v>
          </cell>
          <cell r="D642" t="str">
            <v>Oktober</v>
          </cell>
          <cell r="E642" t="str">
            <v>Rabu</v>
          </cell>
        </row>
        <row r="643">
          <cell r="B643">
            <v>39723</v>
          </cell>
          <cell r="C643" t="str">
            <v>40b</v>
          </cell>
          <cell r="D643" t="str">
            <v>Oktober</v>
          </cell>
          <cell r="E643" t="str">
            <v>Kamis</v>
          </cell>
        </row>
        <row r="644">
          <cell r="B644">
            <v>39724</v>
          </cell>
          <cell r="C644" t="str">
            <v>40b</v>
          </cell>
          <cell r="D644" t="str">
            <v>Oktober</v>
          </cell>
          <cell r="E644" t="str">
            <v>Jumat</v>
          </cell>
        </row>
        <row r="645">
          <cell r="B645">
            <v>39725</v>
          </cell>
          <cell r="C645" t="str">
            <v>40b</v>
          </cell>
          <cell r="D645" t="str">
            <v>Oktober</v>
          </cell>
          <cell r="E645" t="str">
            <v>Sabtu</v>
          </cell>
        </row>
        <row r="646">
          <cell r="B646">
            <v>39726</v>
          </cell>
          <cell r="C646" t="str">
            <v>40b</v>
          </cell>
          <cell r="D646" t="str">
            <v>Oktober</v>
          </cell>
          <cell r="E646" t="str">
            <v>Minggu</v>
          </cell>
        </row>
        <row r="647">
          <cell r="B647">
            <v>39727</v>
          </cell>
          <cell r="C647" t="str">
            <v>40b</v>
          </cell>
          <cell r="D647" t="str">
            <v>Oktober</v>
          </cell>
          <cell r="E647" t="str">
            <v>Senin</v>
          </cell>
        </row>
        <row r="648">
          <cell r="B648">
            <v>39728</v>
          </cell>
          <cell r="C648" t="str">
            <v>40b</v>
          </cell>
          <cell r="D648" t="str">
            <v>Oktober</v>
          </cell>
          <cell r="E648" t="str">
            <v>Selasa</v>
          </cell>
        </row>
        <row r="649">
          <cell r="B649">
            <v>39729</v>
          </cell>
          <cell r="C649" t="str">
            <v>40b</v>
          </cell>
          <cell r="D649" t="str">
            <v>Oktober</v>
          </cell>
          <cell r="E649" t="str">
            <v>Rabu</v>
          </cell>
        </row>
        <row r="650">
          <cell r="B650">
            <v>39730</v>
          </cell>
          <cell r="C650">
            <v>41</v>
          </cell>
          <cell r="D650" t="str">
            <v>Oktober</v>
          </cell>
          <cell r="E650" t="str">
            <v>Kamis</v>
          </cell>
        </row>
        <row r="651">
          <cell r="B651">
            <v>39731</v>
          </cell>
          <cell r="C651">
            <v>41</v>
          </cell>
          <cell r="D651" t="str">
            <v>Oktober</v>
          </cell>
          <cell r="E651" t="str">
            <v>Jumat</v>
          </cell>
        </row>
        <row r="652">
          <cell r="B652">
            <v>39732</v>
          </cell>
          <cell r="C652">
            <v>41</v>
          </cell>
          <cell r="D652" t="str">
            <v>Oktober</v>
          </cell>
          <cell r="E652" t="str">
            <v>Sabtu</v>
          </cell>
        </row>
        <row r="653">
          <cell r="B653">
            <v>39733</v>
          </cell>
          <cell r="C653">
            <v>41</v>
          </cell>
          <cell r="D653" t="str">
            <v>Oktober</v>
          </cell>
          <cell r="E653" t="str">
            <v>Minggu</v>
          </cell>
        </row>
        <row r="654">
          <cell r="B654">
            <v>39734</v>
          </cell>
          <cell r="C654">
            <v>41</v>
          </cell>
          <cell r="D654" t="str">
            <v>Oktober</v>
          </cell>
          <cell r="E654" t="str">
            <v>Senin</v>
          </cell>
        </row>
        <row r="655">
          <cell r="B655">
            <v>39735</v>
          </cell>
          <cell r="C655">
            <v>41</v>
          </cell>
          <cell r="D655" t="str">
            <v>Oktober</v>
          </cell>
          <cell r="E655" t="str">
            <v>Selasa</v>
          </cell>
        </row>
        <row r="656">
          <cell r="B656">
            <v>39736</v>
          </cell>
          <cell r="C656">
            <v>41</v>
          </cell>
          <cell r="D656" t="str">
            <v>Oktober</v>
          </cell>
          <cell r="E656" t="str">
            <v>Rabu</v>
          </cell>
        </row>
        <row r="657">
          <cell r="B657">
            <v>39737</v>
          </cell>
          <cell r="C657">
            <v>42</v>
          </cell>
          <cell r="D657" t="str">
            <v>Oktober</v>
          </cell>
          <cell r="E657" t="str">
            <v>Kamis</v>
          </cell>
        </row>
        <row r="658">
          <cell r="B658">
            <v>39738</v>
          </cell>
          <cell r="C658">
            <v>42</v>
          </cell>
          <cell r="D658" t="str">
            <v>Oktober</v>
          </cell>
          <cell r="E658" t="str">
            <v>Jumat</v>
          </cell>
        </row>
        <row r="659">
          <cell r="B659">
            <v>39739</v>
          </cell>
          <cell r="C659">
            <v>42</v>
          </cell>
          <cell r="D659" t="str">
            <v>Oktober</v>
          </cell>
          <cell r="E659" t="str">
            <v>Sabtu</v>
          </cell>
        </row>
        <row r="660">
          <cell r="B660">
            <v>39740</v>
          </cell>
          <cell r="C660">
            <v>42</v>
          </cell>
          <cell r="D660" t="str">
            <v>Oktober</v>
          </cell>
          <cell r="E660" t="str">
            <v>Minggu</v>
          </cell>
        </row>
        <row r="661">
          <cell r="B661">
            <v>39741</v>
          </cell>
          <cell r="C661">
            <v>42</v>
          </cell>
          <cell r="D661" t="str">
            <v>Oktober</v>
          </cell>
          <cell r="E661" t="str">
            <v>Senin</v>
          </cell>
        </row>
        <row r="662">
          <cell r="B662">
            <v>39742</v>
          </cell>
          <cell r="C662">
            <v>42</v>
          </cell>
          <cell r="D662" t="str">
            <v>Oktober</v>
          </cell>
          <cell r="E662" t="str">
            <v>Selasa</v>
          </cell>
        </row>
        <row r="663">
          <cell r="B663">
            <v>39743</v>
          </cell>
          <cell r="C663">
            <v>42</v>
          </cell>
          <cell r="D663" t="str">
            <v>Oktober</v>
          </cell>
          <cell r="E663" t="str">
            <v>Rabu</v>
          </cell>
        </row>
        <row r="664">
          <cell r="B664">
            <v>39744</v>
          </cell>
          <cell r="C664">
            <v>43</v>
          </cell>
          <cell r="D664" t="str">
            <v>Oktober</v>
          </cell>
          <cell r="E664" t="str">
            <v>Kamis</v>
          </cell>
        </row>
        <row r="665">
          <cell r="B665">
            <v>39745</v>
          </cell>
          <cell r="C665">
            <v>43</v>
          </cell>
          <cell r="D665" t="str">
            <v>Oktober</v>
          </cell>
          <cell r="E665" t="str">
            <v>Jumat</v>
          </cell>
        </row>
        <row r="666">
          <cell r="B666">
            <v>39746</v>
          </cell>
          <cell r="C666">
            <v>43</v>
          </cell>
          <cell r="D666" t="str">
            <v>Oktober</v>
          </cell>
          <cell r="E666" t="str">
            <v>Sabtu</v>
          </cell>
        </row>
        <row r="667">
          <cell r="B667">
            <v>39747</v>
          </cell>
          <cell r="C667">
            <v>43</v>
          </cell>
          <cell r="D667" t="str">
            <v>Oktober</v>
          </cell>
          <cell r="E667" t="str">
            <v>Minggu</v>
          </cell>
        </row>
        <row r="668">
          <cell r="B668">
            <v>39748</v>
          </cell>
          <cell r="C668">
            <v>43</v>
          </cell>
          <cell r="D668" t="str">
            <v>Oktober</v>
          </cell>
          <cell r="E668" t="str">
            <v>Senin</v>
          </cell>
        </row>
        <row r="669">
          <cell r="B669">
            <v>39749</v>
          </cell>
          <cell r="C669">
            <v>43</v>
          </cell>
          <cell r="D669" t="str">
            <v>Oktober</v>
          </cell>
          <cell r="E669" t="str">
            <v>Selasa</v>
          </cell>
        </row>
        <row r="670">
          <cell r="B670">
            <v>39750</v>
          </cell>
          <cell r="C670">
            <v>43</v>
          </cell>
          <cell r="D670" t="str">
            <v>Oktober</v>
          </cell>
          <cell r="E670" t="str">
            <v>Rabu</v>
          </cell>
        </row>
        <row r="671">
          <cell r="B671">
            <v>39751</v>
          </cell>
          <cell r="C671">
            <v>44</v>
          </cell>
          <cell r="D671" t="str">
            <v>Oktober</v>
          </cell>
          <cell r="E671" t="str">
            <v>Kamis</v>
          </cell>
        </row>
        <row r="672">
          <cell r="B672">
            <v>39752</v>
          </cell>
          <cell r="C672">
            <v>44</v>
          </cell>
          <cell r="D672" t="str">
            <v>Oktober</v>
          </cell>
          <cell r="E672" t="str">
            <v>Jumat</v>
          </cell>
        </row>
        <row r="673">
          <cell r="B673">
            <v>39753</v>
          </cell>
          <cell r="C673">
            <v>45</v>
          </cell>
          <cell r="D673" t="str">
            <v>Nopember</v>
          </cell>
          <cell r="E673" t="str">
            <v>Sabtu</v>
          </cell>
        </row>
        <row r="674">
          <cell r="B674">
            <v>39754</v>
          </cell>
          <cell r="C674">
            <v>45</v>
          </cell>
          <cell r="D674" t="str">
            <v>Nopember</v>
          </cell>
          <cell r="E674" t="str">
            <v>Minggu</v>
          </cell>
        </row>
        <row r="675">
          <cell r="B675">
            <v>39755</v>
          </cell>
          <cell r="C675">
            <v>45</v>
          </cell>
          <cell r="D675" t="str">
            <v>Nopember</v>
          </cell>
          <cell r="E675" t="str">
            <v>Senin</v>
          </cell>
        </row>
        <row r="676">
          <cell r="B676">
            <v>39756</v>
          </cell>
          <cell r="C676">
            <v>45</v>
          </cell>
          <cell r="D676" t="str">
            <v>Nopember</v>
          </cell>
          <cell r="E676" t="str">
            <v>Selasa</v>
          </cell>
        </row>
        <row r="677">
          <cell r="B677">
            <v>39757</v>
          </cell>
          <cell r="C677">
            <v>45</v>
          </cell>
          <cell r="D677" t="str">
            <v>Nopember</v>
          </cell>
          <cell r="E677" t="str">
            <v>Rabu</v>
          </cell>
        </row>
        <row r="678">
          <cell r="B678">
            <v>39758</v>
          </cell>
          <cell r="C678">
            <v>46</v>
          </cell>
          <cell r="D678" t="str">
            <v>Nopember</v>
          </cell>
          <cell r="E678" t="str">
            <v>Kamis</v>
          </cell>
        </row>
        <row r="679">
          <cell r="B679">
            <v>39759</v>
          </cell>
          <cell r="C679">
            <v>46</v>
          </cell>
          <cell r="D679" t="str">
            <v>Nopember</v>
          </cell>
          <cell r="E679" t="str">
            <v>Jumat</v>
          </cell>
        </row>
        <row r="680">
          <cell r="B680">
            <v>39760</v>
          </cell>
          <cell r="C680">
            <v>46</v>
          </cell>
          <cell r="D680" t="str">
            <v>Nopember</v>
          </cell>
          <cell r="E680" t="str">
            <v>Sabtu</v>
          </cell>
        </row>
        <row r="681">
          <cell r="B681">
            <v>39761</v>
          </cell>
          <cell r="C681">
            <v>46</v>
          </cell>
          <cell r="D681" t="str">
            <v>Nopember</v>
          </cell>
          <cell r="E681" t="str">
            <v>Minggu</v>
          </cell>
        </row>
        <row r="682">
          <cell r="B682">
            <v>39762</v>
          </cell>
          <cell r="C682">
            <v>46</v>
          </cell>
          <cell r="D682" t="str">
            <v>Nopember</v>
          </cell>
          <cell r="E682" t="str">
            <v>Senin</v>
          </cell>
        </row>
        <row r="683">
          <cell r="B683">
            <v>39763</v>
          </cell>
          <cell r="C683">
            <v>46</v>
          </cell>
          <cell r="D683" t="str">
            <v>Nopember</v>
          </cell>
          <cell r="E683" t="str">
            <v>Selasa</v>
          </cell>
        </row>
        <row r="684">
          <cell r="B684">
            <v>39764</v>
          </cell>
          <cell r="C684">
            <v>46</v>
          </cell>
          <cell r="D684" t="str">
            <v>Nopember</v>
          </cell>
          <cell r="E684" t="str">
            <v>Rabu</v>
          </cell>
        </row>
        <row r="685">
          <cell r="B685">
            <v>39765</v>
          </cell>
          <cell r="C685">
            <v>47</v>
          </cell>
          <cell r="D685" t="str">
            <v>Nopember</v>
          </cell>
          <cell r="E685" t="str">
            <v>Kamis</v>
          </cell>
        </row>
        <row r="686">
          <cell r="B686">
            <v>39766</v>
          </cell>
          <cell r="C686">
            <v>47</v>
          </cell>
          <cell r="D686" t="str">
            <v>Nopember</v>
          </cell>
          <cell r="E686" t="str">
            <v>Jumat</v>
          </cell>
        </row>
        <row r="687">
          <cell r="B687">
            <v>39767</v>
          </cell>
          <cell r="C687">
            <v>47</v>
          </cell>
          <cell r="D687" t="str">
            <v>Nopember</v>
          </cell>
          <cell r="E687" t="str">
            <v>Sabtu</v>
          </cell>
        </row>
        <row r="688">
          <cell r="B688">
            <v>39768</v>
          </cell>
          <cell r="C688">
            <v>47</v>
          </cell>
          <cell r="D688" t="str">
            <v>Nopember</v>
          </cell>
          <cell r="E688" t="str">
            <v>Minggu</v>
          </cell>
        </row>
        <row r="689">
          <cell r="B689">
            <v>39769</v>
          </cell>
          <cell r="C689">
            <v>47</v>
          </cell>
          <cell r="D689" t="str">
            <v>Nopember</v>
          </cell>
          <cell r="E689" t="str">
            <v>Senin</v>
          </cell>
        </row>
        <row r="690">
          <cell r="B690">
            <v>39770</v>
          </cell>
          <cell r="C690">
            <v>47</v>
          </cell>
          <cell r="D690" t="str">
            <v>Nopember</v>
          </cell>
          <cell r="E690" t="str">
            <v>Selasa</v>
          </cell>
        </row>
        <row r="691">
          <cell r="B691">
            <v>39771</v>
          </cell>
          <cell r="C691">
            <v>47</v>
          </cell>
          <cell r="D691" t="str">
            <v>Nopember</v>
          </cell>
          <cell r="E691" t="str">
            <v>Rabu</v>
          </cell>
        </row>
        <row r="692">
          <cell r="B692">
            <v>39772</v>
          </cell>
          <cell r="C692" t="str">
            <v>48a</v>
          </cell>
          <cell r="D692" t="str">
            <v>Nopember</v>
          </cell>
          <cell r="E692" t="str">
            <v>Kamis</v>
          </cell>
        </row>
        <row r="693">
          <cell r="B693">
            <v>39773</v>
          </cell>
          <cell r="C693" t="str">
            <v>48a</v>
          </cell>
          <cell r="D693" t="str">
            <v>Nopember</v>
          </cell>
          <cell r="E693" t="str">
            <v>Jumat</v>
          </cell>
        </row>
        <row r="694">
          <cell r="B694">
            <v>39774</v>
          </cell>
          <cell r="C694" t="str">
            <v>48a</v>
          </cell>
          <cell r="D694" t="str">
            <v>Nopember</v>
          </cell>
          <cell r="E694" t="str">
            <v>Sabtu</v>
          </cell>
        </row>
        <row r="695">
          <cell r="B695">
            <v>39775</v>
          </cell>
          <cell r="C695" t="str">
            <v>48a</v>
          </cell>
          <cell r="D695" t="str">
            <v>Nopember</v>
          </cell>
          <cell r="E695" t="str">
            <v>Minggu</v>
          </cell>
        </row>
        <row r="696">
          <cell r="B696">
            <v>39776</v>
          </cell>
          <cell r="C696" t="str">
            <v>48a</v>
          </cell>
          <cell r="D696" t="str">
            <v>Nopember</v>
          </cell>
          <cell r="E696" t="str">
            <v>Senin</v>
          </cell>
        </row>
        <row r="697">
          <cell r="B697">
            <v>39777</v>
          </cell>
          <cell r="C697" t="str">
            <v>48a</v>
          </cell>
          <cell r="D697" t="str">
            <v>Nopember</v>
          </cell>
          <cell r="E697" t="str">
            <v>Selasa</v>
          </cell>
        </row>
        <row r="698">
          <cell r="B698">
            <v>39778</v>
          </cell>
          <cell r="C698" t="str">
            <v>48a</v>
          </cell>
          <cell r="D698" t="str">
            <v>Nopember</v>
          </cell>
          <cell r="E698" t="str">
            <v>Rabu</v>
          </cell>
        </row>
        <row r="699">
          <cell r="B699">
            <v>39779</v>
          </cell>
          <cell r="C699" t="str">
            <v>48b</v>
          </cell>
          <cell r="D699" t="str">
            <v>Nopember</v>
          </cell>
          <cell r="E699" t="str">
            <v>Kamis</v>
          </cell>
        </row>
        <row r="700">
          <cell r="B700">
            <v>39780</v>
          </cell>
          <cell r="C700" t="str">
            <v>48b</v>
          </cell>
          <cell r="D700" t="str">
            <v>Nopember</v>
          </cell>
          <cell r="E700" t="str">
            <v>Jumat</v>
          </cell>
        </row>
        <row r="701">
          <cell r="B701">
            <v>39781</v>
          </cell>
          <cell r="C701" t="str">
            <v>48b</v>
          </cell>
          <cell r="D701" t="str">
            <v>Nopember</v>
          </cell>
          <cell r="E701" t="str">
            <v>Sabtu</v>
          </cell>
        </row>
        <row r="702">
          <cell r="B702">
            <v>39782</v>
          </cell>
          <cell r="C702" t="str">
            <v>48b</v>
          </cell>
          <cell r="D702" t="str">
            <v>Nopember</v>
          </cell>
          <cell r="E702" t="str">
            <v>Minggu</v>
          </cell>
        </row>
        <row r="703">
          <cell r="B703">
            <v>39783</v>
          </cell>
          <cell r="C703">
            <v>49</v>
          </cell>
          <cell r="D703" t="str">
            <v>Desember</v>
          </cell>
          <cell r="E703" t="str">
            <v>Senin</v>
          </cell>
        </row>
        <row r="704">
          <cell r="B704">
            <v>39784</v>
          </cell>
          <cell r="C704">
            <v>49</v>
          </cell>
          <cell r="D704" t="str">
            <v>Desember</v>
          </cell>
          <cell r="E704" t="str">
            <v>Selasa</v>
          </cell>
        </row>
        <row r="705">
          <cell r="B705">
            <v>39785</v>
          </cell>
          <cell r="C705">
            <v>49</v>
          </cell>
          <cell r="D705" t="str">
            <v>Desember</v>
          </cell>
          <cell r="E705" t="str">
            <v>Rabu</v>
          </cell>
        </row>
        <row r="706">
          <cell r="B706">
            <v>39786</v>
          </cell>
          <cell r="C706">
            <v>50</v>
          </cell>
          <cell r="D706" t="str">
            <v>Desember</v>
          </cell>
          <cell r="E706" t="str">
            <v>Kamis</v>
          </cell>
        </row>
        <row r="707">
          <cell r="B707">
            <v>39787</v>
          </cell>
          <cell r="C707">
            <v>50</v>
          </cell>
          <cell r="D707" t="str">
            <v>Desember</v>
          </cell>
          <cell r="E707" t="str">
            <v>Jumat</v>
          </cell>
        </row>
        <row r="708">
          <cell r="B708">
            <v>39788</v>
          </cell>
          <cell r="C708">
            <v>50</v>
          </cell>
          <cell r="D708" t="str">
            <v>Desember</v>
          </cell>
          <cell r="E708" t="str">
            <v>Sabtu</v>
          </cell>
        </row>
        <row r="709">
          <cell r="B709">
            <v>39789</v>
          </cell>
          <cell r="C709">
            <v>50</v>
          </cell>
          <cell r="D709" t="str">
            <v>Desember</v>
          </cell>
          <cell r="E709" t="str">
            <v>Minggu</v>
          </cell>
        </row>
        <row r="710">
          <cell r="B710">
            <v>39790</v>
          </cell>
          <cell r="C710">
            <v>50</v>
          </cell>
          <cell r="D710" t="str">
            <v>Desember</v>
          </cell>
          <cell r="E710" t="str">
            <v>Senin</v>
          </cell>
        </row>
        <row r="711">
          <cell r="B711">
            <v>39791</v>
          </cell>
          <cell r="C711">
            <v>50</v>
          </cell>
          <cell r="D711" t="str">
            <v>Desember</v>
          </cell>
          <cell r="E711" t="str">
            <v>Selasa</v>
          </cell>
        </row>
        <row r="712">
          <cell r="B712">
            <v>39792</v>
          </cell>
          <cell r="C712">
            <v>50</v>
          </cell>
          <cell r="D712" t="str">
            <v>Desember</v>
          </cell>
          <cell r="E712" t="str">
            <v>Rabu</v>
          </cell>
        </row>
        <row r="713">
          <cell r="B713">
            <v>39793</v>
          </cell>
          <cell r="C713">
            <v>51</v>
          </cell>
          <cell r="D713" t="str">
            <v>Desember</v>
          </cell>
          <cell r="E713" t="str">
            <v>Kamis</v>
          </cell>
        </row>
        <row r="714">
          <cell r="B714">
            <v>39794</v>
          </cell>
          <cell r="C714">
            <v>51</v>
          </cell>
          <cell r="D714" t="str">
            <v>Desember</v>
          </cell>
          <cell r="E714" t="str">
            <v>Jumat</v>
          </cell>
        </row>
        <row r="715">
          <cell r="B715">
            <v>39795</v>
          </cell>
          <cell r="C715">
            <v>51</v>
          </cell>
          <cell r="D715" t="str">
            <v>Desember</v>
          </cell>
          <cell r="E715" t="str">
            <v>Sabtu</v>
          </cell>
        </row>
        <row r="716">
          <cell r="B716">
            <v>39796</v>
          </cell>
          <cell r="C716">
            <v>51</v>
          </cell>
          <cell r="D716" t="str">
            <v>Desember</v>
          </cell>
          <cell r="E716" t="str">
            <v>Minggu</v>
          </cell>
        </row>
        <row r="717">
          <cell r="B717">
            <v>39797</v>
          </cell>
          <cell r="C717">
            <v>51</v>
          </cell>
          <cell r="D717" t="str">
            <v>Desember</v>
          </cell>
          <cell r="E717" t="str">
            <v>Senin</v>
          </cell>
        </row>
        <row r="718">
          <cell r="B718">
            <v>39798</v>
          </cell>
          <cell r="C718">
            <v>51</v>
          </cell>
          <cell r="D718" t="str">
            <v>Desember</v>
          </cell>
          <cell r="E718" t="str">
            <v>Selasa</v>
          </cell>
        </row>
        <row r="719">
          <cell r="B719">
            <v>39799</v>
          </cell>
          <cell r="C719">
            <v>51</v>
          </cell>
          <cell r="D719" t="str">
            <v>Desember</v>
          </cell>
          <cell r="E719" t="str">
            <v>Rabu</v>
          </cell>
        </row>
        <row r="720">
          <cell r="B720">
            <v>39800</v>
          </cell>
          <cell r="C720" t="str">
            <v>52a</v>
          </cell>
          <cell r="D720" t="str">
            <v>Desember</v>
          </cell>
          <cell r="E720" t="str">
            <v>Kamis</v>
          </cell>
        </row>
        <row r="721">
          <cell r="B721">
            <v>39801</v>
          </cell>
          <cell r="C721" t="str">
            <v>52a</v>
          </cell>
          <cell r="D721" t="str">
            <v>Desember</v>
          </cell>
          <cell r="E721" t="str">
            <v>Jumat</v>
          </cell>
        </row>
        <row r="722">
          <cell r="B722">
            <v>39802</v>
          </cell>
          <cell r="C722" t="str">
            <v>52a</v>
          </cell>
          <cell r="D722" t="str">
            <v>Desember</v>
          </cell>
          <cell r="E722" t="str">
            <v>Sabtu</v>
          </cell>
        </row>
        <row r="723">
          <cell r="B723">
            <v>39803</v>
          </cell>
          <cell r="C723" t="str">
            <v>52a</v>
          </cell>
          <cell r="D723" t="str">
            <v>Desember</v>
          </cell>
          <cell r="E723" t="str">
            <v>Minggu</v>
          </cell>
        </row>
        <row r="724">
          <cell r="B724">
            <v>39804</v>
          </cell>
          <cell r="C724" t="str">
            <v>52a</v>
          </cell>
          <cell r="D724" t="str">
            <v>Desember</v>
          </cell>
          <cell r="E724" t="str">
            <v>Senin</v>
          </cell>
        </row>
        <row r="725">
          <cell r="B725">
            <v>39805</v>
          </cell>
          <cell r="C725" t="str">
            <v>52a</v>
          </cell>
          <cell r="D725" t="str">
            <v>Desember</v>
          </cell>
          <cell r="E725" t="str">
            <v>Selasa</v>
          </cell>
        </row>
        <row r="726">
          <cell r="B726">
            <v>39806</v>
          </cell>
          <cell r="C726" t="str">
            <v>52a</v>
          </cell>
          <cell r="D726" t="str">
            <v>Desember</v>
          </cell>
          <cell r="E726" t="str">
            <v>Rabu</v>
          </cell>
        </row>
        <row r="727">
          <cell r="B727">
            <v>39807</v>
          </cell>
          <cell r="C727" t="str">
            <v>52b</v>
          </cell>
          <cell r="D727" t="str">
            <v>Desember</v>
          </cell>
          <cell r="E727" t="str">
            <v>Kamis</v>
          </cell>
        </row>
        <row r="728">
          <cell r="B728">
            <v>39808</v>
          </cell>
          <cell r="C728" t="str">
            <v>52b</v>
          </cell>
          <cell r="D728" t="str">
            <v>Desember</v>
          </cell>
          <cell r="E728" t="str">
            <v>Jumat</v>
          </cell>
        </row>
        <row r="729">
          <cell r="B729">
            <v>39809</v>
          </cell>
          <cell r="C729" t="str">
            <v>52b</v>
          </cell>
          <cell r="D729" t="str">
            <v>Desember</v>
          </cell>
          <cell r="E729" t="str">
            <v>Sabtu</v>
          </cell>
        </row>
        <row r="730">
          <cell r="B730">
            <v>39810</v>
          </cell>
          <cell r="C730" t="str">
            <v>52b</v>
          </cell>
          <cell r="D730" t="str">
            <v>Desember</v>
          </cell>
          <cell r="E730" t="str">
            <v>Minggu</v>
          </cell>
        </row>
        <row r="731">
          <cell r="B731">
            <v>39811</v>
          </cell>
          <cell r="C731" t="str">
            <v>52b</v>
          </cell>
          <cell r="D731" t="str">
            <v>Desember</v>
          </cell>
          <cell r="E731" t="str">
            <v>Senin</v>
          </cell>
        </row>
        <row r="732">
          <cell r="B732">
            <v>39812</v>
          </cell>
          <cell r="C732" t="str">
            <v>52b</v>
          </cell>
          <cell r="D732" t="str">
            <v>Desember</v>
          </cell>
          <cell r="E732" t="str">
            <v>Selasa</v>
          </cell>
        </row>
        <row r="733">
          <cell r="B733">
            <v>39813</v>
          </cell>
          <cell r="C733" t="str">
            <v>52b</v>
          </cell>
          <cell r="D733" t="str">
            <v>Desember</v>
          </cell>
          <cell r="E733" t="str">
            <v>Rabu</v>
          </cell>
        </row>
      </sheetData>
      <sheetData sheetId="1" refreshError="1"/>
      <sheetData sheetId="2"/>
      <sheetData sheetId="3"/>
      <sheetData sheetId="4"/>
      <sheetData sheetId="5"/>
      <sheetData sheetId="6"/>
      <sheetData sheetId="7" refreshError="1"/>
      <sheetData sheetId="8" refreshError="1"/>
      <sheetData sheetId="9"/>
      <sheetData sheetId="10"/>
      <sheetData sheetId="11"/>
      <sheetData sheetId="12"/>
      <sheetData sheetId="13" refreshError="1"/>
      <sheetData sheetId="14" refreshError="1"/>
      <sheetData sheetId="15"/>
      <sheetData sheetId="16"/>
      <sheetData sheetId="17"/>
      <sheetData sheetId="18" refreshError="1"/>
      <sheetData sheetId="19" refreshError="1"/>
      <sheetData sheetId="20"/>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S (3)"/>
      <sheetName val="BPJ (3)"/>
      <sheetName val="101"/>
      <sheetName val="BPJ (2)"/>
      <sheetName val="NPC"/>
      <sheetName val="BPJ"/>
      <sheetName val="KAS (2)"/>
      <sheetName val="BPJ (4)"/>
      <sheetName val="JPB"/>
      <sheetName val="CS"/>
      <sheetName val="JPJ"/>
      <sheetName val="Sheet2"/>
      <sheetName val="KAS"/>
      <sheetName val="NP"/>
      <sheetName val="NLM"/>
      <sheetName val="BANK"/>
      <sheetName val="PPH 21 BULAN"/>
      <sheetName val="JAN'04"/>
      <sheetName val="FEB'04"/>
      <sheetName val="MAR'04"/>
      <sheetName val="APR'04"/>
      <sheetName val="MEI'04"/>
      <sheetName val="JUN'04"/>
      <sheetName val="JUL'04"/>
      <sheetName val="AGS'04"/>
      <sheetName val="SEP'04"/>
      <sheetName val="OKT'04"/>
      <sheetName val="NOP'04"/>
      <sheetName val="DES'04"/>
      <sheetName val="2004"/>
      <sheetName val="SPM-1"/>
      <sheetName val="SPM-2"/>
      <sheetName val="DF_SPM"/>
      <sheetName val="A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5">
          <cell r="A5" t="str">
            <v>NO</v>
          </cell>
          <cell r="B5" t="str">
            <v>KETERANGAN</v>
          </cell>
          <cell r="C5" t="str">
            <v>KODE</v>
          </cell>
        </row>
        <row r="7">
          <cell r="A7">
            <v>1100</v>
          </cell>
          <cell r="B7" t="str">
            <v>Kas</v>
          </cell>
        </row>
        <row r="8">
          <cell r="A8">
            <v>1200</v>
          </cell>
          <cell r="B8" t="str">
            <v>Bank Bali AC. 5893856559000017</v>
          </cell>
        </row>
        <row r="38">
          <cell r="A38">
            <v>6000</v>
          </cell>
          <cell r="B38" t="str">
            <v>Biaya Gaji Karyawan</v>
          </cell>
          <cell r="C38">
            <v>1</v>
          </cell>
        </row>
        <row r="39">
          <cell r="A39">
            <v>6001</v>
          </cell>
          <cell r="B39" t="str">
            <v>Biaya Pegawai Lainnya</v>
          </cell>
          <cell r="C39">
            <v>2</v>
          </cell>
        </row>
        <row r="40">
          <cell r="A40">
            <v>6002</v>
          </cell>
          <cell r="B40" t="str">
            <v>Tunjangan Hari Raya</v>
          </cell>
          <cell r="C40">
            <v>3</v>
          </cell>
        </row>
        <row r="41">
          <cell r="A41">
            <v>6003</v>
          </cell>
          <cell r="B41" t="str">
            <v>Biaya Perjalanan Dinas</v>
          </cell>
          <cell r="C41">
            <v>4</v>
          </cell>
        </row>
        <row r="42">
          <cell r="A42">
            <v>6004</v>
          </cell>
          <cell r="B42" t="str">
            <v>Biaya Telpon dan Hand Phone</v>
          </cell>
          <cell r="C42">
            <v>5</v>
          </cell>
        </row>
        <row r="43">
          <cell r="A43">
            <v>6005</v>
          </cell>
          <cell r="B43" t="str">
            <v>Biaya Asuransi Gedung</v>
          </cell>
          <cell r="C43">
            <v>6</v>
          </cell>
        </row>
        <row r="44">
          <cell r="A44">
            <v>6006</v>
          </cell>
          <cell r="B44" t="str">
            <v>Biaya Rekening Listrik dan Air</v>
          </cell>
          <cell r="C44">
            <v>7</v>
          </cell>
        </row>
        <row r="45">
          <cell r="A45">
            <v>6007</v>
          </cell>
          <cell r="B45" t="str">
            <v>Biaya Makan Karyawan</v>
          </cell>
          <cell r="C45">
            <v>8</v>
          </cell>
        </row>
        <row r="46">
          <cell r="A46">
            <v>6008</v>
          </cell>
          <cell r="B46" t="str">
            <v>Biaya Transportasi Karyawan</v>
          </cell>
          <cell r="C46">
            <v>9</v>
          </cell>
        </row>
        <row r="47">
          <cell r="A47">
            <v>6009</v>
          </cell>
          <cell r="B47" t="str">
            <v>Biaya Perlengkapan dan Alat Tulis Kantor</v>
          </cell>
          <cell r="C47">
            <v>10</v>
          </cell>
        </row>
        <row r="48">
          <cell r="A48">
            <v>6010</v>
          </cell>
          <cell r="B48" t="str">
            <v>Biaya Foto Copy dan Barang Cetakan</v>
          </cell>
          <cell r="C48">
            <v>11</v>
          </cell>
        </row>
        <row r="49">
          <cell r="A49">
            <v>6011</v>
          </cell>
          <cell r="B49" t="str">
            <v>Biaya Pengobatan dan Perawatan Karyawan</v>
          </cell>
          <cell r="C49">
            <v>12</v>
          </cell>
        </row>
        <row r="50">
          <cell r="A50">
            <v>6012</v>
          </cell>
          <cell r="B50" t="str">
            <v>Biaya BBM dan Minyak Pelumas</v>
          </cell>
          <cell r="C50">
            <v>13</v>
          </cell>
        </row>
        <row r="51">
          <cell r="A51">
            <v>6013</v>
          </cell>
          <cell r="B51" t="str">
            <v>Biaya Lain-Lain</v>
          </cell>
          <cell r="C51">
            <v>14</v>
          </cell>
        </row>
        <row r="52">
          <cell r="A52">
            <v>6014</v>
          </cell>
          <cell r="B52" t="str">
            <v>Biaya Majalah dan Surat Kabar</v>
          </cell>
          <cell r="C52">
            <v>15</v>
          </cell>
        </row>
        <row r="53">
          <cell r="A53">
            <v>6015</v>
          </cell>
          <cell r="B53" t="str">
            <v>Biaya Materai dan Benda Pos</v>
          </cell>
          <cell r="C53">
            <v>16</v>
          </cell>
        </row>
        <row r="54">
          <cell r="A54">
            <v>6016</v>
          </cell>
          <cell r="B54" t="str">
            <v>Biaya Pemeliharaan Kendaraan</v>
          </cell>
          <cell r="C54">
            <v>17</v>
          </cell>
        </row>
        <row r="55">
          <cell r="A55">
            <v>6017</v>
          </cell>
          <cell r="B55" t="str">
            <v>Biaya Surat-surat Kendaraan</v>
          </cell>
          <cell r="C55">
            <v>18</v>
          </cell>
        </row>
        <row r="56">
          <cell r="A56">
            <v>6018</v>
          </cell>
          <cell r="B56" t="str">
            <v>Pajak dan Retribusi Untuk Kendaraan</v>
          </cell>
          <cell r="C56">
            <v>19</v>
          </cell>
        </row>
        <row r="57">
          <cell r="A57">
            <v>6019</v>
          </cell>
          <cell r="B57" t="str">
            <v>Biaya Perbaikan dan Pemeliharaan Bangunan</v>
          </cell>
          <cell r="C57">
            <v>20</v>
          </cell>
        </row>
        <row r="58">
          <cell r="A58">
            <v>6020</v>
          </cell>
          <cell r="B58" t="str">
            <v>Biaya Perbaikan dan Pemeliharaan Inventaris</v>
          </cell>
          <cell r="C58">
            <v>21</v>
          </cell>
        </row>
        <row r="59">
          <cell r="A59">
            <v>6021</v>
          </cell>
          <cell r="B59" t="str">
            <v>Biaya Umum dan Serba-serbi</v>
          </cell>
          <cell r="C59">
            <v>22</v>
          </cell>
        </row>
        <row r="60">
          <cell r="A60">
            <v>6022</v>
          </cell>
          <cell r="B60" t="str">
            <v>Biaya Transport dan Pengiriman Barang</v>
          </cell>
          <cell r="C60">
            <v>23</v>
          </cell>
        </row>
        <row r="61">
          <cell r="A61">
            <v>6023</v>
          </cell>
          <cell r="B61" t="str">
            <v>Biaya Bongkar Muat Barang</v>
          </cell>
          <cell r="C61">
            <v>24</v>
          </cell>
        </row>
        <row r="62">
          <cell r="A62">
            <v>6024</v>
          </cell>
          <cell r="B62" t="str">
            <v>Biaya Asuransi Pengangkutan dan Pengiriman Barang</v>
          </cell>
          <cell r="C62">
            <v>25</v>
          </cell>
        </row>
        <row r="63">
          <cell r="A63">
            <v>6025</v>
          </cell>
          <cell r="B63" t="str">
            <v>Biaya Asuransi Tenaga Kerja</v>
          </cell>
          <cell r="C63">
            <v>26</v>
          </cell>
        </row>
        <row r="64">
          <cell r="A64">
            <v>6026</v>
          </cell>
          <cell r="B64" t="str">
            <v>Biaya Administrasi Bank</v>
          </cell>
          <cell r="C64">
            <v>27</v>
          </cell>
        </row>
        <row r="65">
          <cell r="A65">
            <v>6027</v>
          </cell>
          <cell r="B65" t="str">
            <v>Biaya Sewa Gedung Kantor</v>
          </cell>
          <cell r="C65">
            <v>28</v>
          </cell>
        </row>
        <row r="66">
          <cell r="A66">
            <v>6028</v>
          </cell>
          <cell r="B66" t="str">
            <v>Biaya Penyusutan Aktiva Tetap</v>
          </cell>
          <cell r="C66">
            <v>29</v>
          </cell>
        </row>
        <row r="67">
          <cell r="A67">
            <v>6029</v>
          </cell>
          <cell r="B67" t="str">
            <v>Biaya Pengeluaran Hari Raya</v>
          </cell>
          <cell r="C67">
            <v>30</v>
          </cell>
        </row>
        <row r="68">
          <cell r="A68">
            <v>6030</v>
          </cell>
          <cell r="B68" t="str">
            <v>Inventaris Kantor</v>
          </cell>
          <cell r="C68">
            <v>31</v>
          </cell>
        </row>
        <row r="69">
          <cell r="C69">
            <v>32</v>
          </cell>
        </row>
      </sheetData>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S (3)"/>
      <sheetName val="BPJ (3)"/>
      <sheetName val="101"/>
      <sheetName val="BPJ (2)"/>
      <sheetName val="NPC"/>
      <sheetName val="BPJ"/>
      <sheetName val="KAS (2)"/>
      <sheetName val="BPJ (4)"/>
      <sheetName val="JPB"/>
      <sheetName val="CS"/>
      <sheetName val="JPJ"/>
      <sheetName val="Sheet2"/>
      <sheetName val="KAS"/>
      <sheetName val="NP"/>
      <sheetName val="NLM"/>
      <sheetName val="BA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5">
          <cell r="A5" t="str">
            <v>NO</v>
          </cell>
          <cell r="B5" t="str">
            <v>KETERANGAN</v>
          </cell>
          <cell r="C5" t="str">
            <v>KODE</v>
          </cell>
        </row>
        <row r="7">
          <cell r="A7">
            <v>1100</v>
          </cell>
          <cell r="B7" t="str">
            <v>Kas</v>
          </cell>
        </row>
        <row r="8">
          <cell r="A8">
            <v>1200</v>
          </cell>
          <cell r="B8" t="str">
            <v>Bank Bali AC. 5893856559000017</v>
          </cell>
        </row>
        <row r="38">
          <cell r="A38">
            <v>6000</v>
          </cell>
          <cell r="B38" t="str">
            <v>Biaya Gaji Karyawan</v>
          </cell>
          <cell r="C38">
            <v>1</v>
          </cell>
        </row>
        <row r="39">
          <cell r="A39">
            <v>6001</v>
          </cell>
          <cell r="B39" t="str">
            <v>Biaya Pegawai Lainnya</v>
          </cell>
          <cell r="C39">
            <v>2</v>
          </cell>
        </row>
        <row r="40">
          <cell r="A40">
            <v>6002</v>
          </cell>
          <cell r="B40" t="str">
            <v>Tunjangan Hari Raya</v>
          </cell>
          <cell r="C40">
            <v>3</v>
          </cell>
        </row>
        <row r="41">
          <cell r="A41">
            <v>6003</v>
          </cell>
          <cell r="B41" t="str">
            <v>Biaya Perjalanan Dinas</v>
          </cell>
          <cell r="C41">
            <v>4</v>
          </cell>
        </row>
        <row r="42">
          <cell r="A42">
            <v>6004</v>
          </cell>
          <cell r="B42" t="str">
            <v>Biaya Telpon dan Hand Phone</v>
          </cell>
          <cell r="C42">
            <v>5</v>
          </cell>
        </row>
        <row r="43">
          <cell r="A43">
            <v>6005</v>
          </cell>
          <cell r="B43" t="str">
            <v>Biaya Asuransi Gedung</v>
          </cell>
          <cell r="C43">
            <v>6</v>
          </cell>
        </row>
        <row r="44">
          <cell r="A44">
            <v>6006</v>
          </cell>
          <cell r="B44" t="str">
            <v>Biaya Rekening Listrik dan Air</v>
          </cell>
          <cell r="C44">
            <v>7</v>
          </cell>
        </row>
        <row r="45">
          <cell r="A45">
            <v>6007</v>
          </cell>
          <cell r="B45" t="str">
            <v>Biaya Makan Karyawan</v>
          </cell>
          <cell r="C45">
            <v>8</v>
          </cell>
        </row>
        <row r="46">
          <cell r="A46">
            <v>6008</v>
          </cell>
          <cell r="B46" t="str">
            <v>Biaya Transportasi Karyawan</v>
          </cell>
          <cell r="C46">
            <v>9</v>
          </cell>
        </row>
        <row r="47">
          <cell r="A47">
            <v>6009</v>
          </cell>
          <cell r="B47" t="str">
            <v>Biaya Perlengkapan dan Alat Tulis Kantor</v>
          </cell>
          <cell r="C47">
            <v>10</v>
          </cell>
        </row>
        <row r="48">
          <cell r="A48">
            <v>6010</v>
          </cell>
          <cell r="B48" t="str">
            <v>Biaya Foto Copy dan Barang Cetakan</v>
          </cell>
          <cell r="C48">
            <v>11</v>
          </cell>
        </row>
        <row r="49">
          <cell r="A49">
            <v>6011</v>
          </cell>
          <cell r="B49" t="str">
            <v>Biaya Pengobatan dan Perawatan Karyawan</v>
          </cell>
          <cell r="C49">
            <v>12</v>
          </cell>
        </row>
        <row r="50">
          <cell r="A50">
            <v>6012</v>
          </cell>
          <cell r="B50" t="str">
            <v>Biaya BBM dan Minyak Pelumas</v>
          </cell>
          <cell r="C50">
            <v>13</v>
          </cell>
        </row>
        <row r="51">
          <cell r="A51">
            <v>6013</v>
          </cell>
          <cell r="B51" t="str">
            <v>Biaya Lain-Lain</v>
          </cell>
          <cell r="C51">
            <v>14</v>
          </cell>
        </row>
        <row r="52">
          <cell r="A52">
            <v>6014</v>
          </cell>
          <cell r="B52" t="str">
            <v>Biaya Majalah dan Surat Kabar</v>
          </cell>
          <cell r="C52">
            <v>15</v>
          </cell>
        </row>
        <row r="53">
          <cell r="A53">
            <v>6015</v>
          </cell>
          <cell r="B53" t="str">
            <v>Biaya Materai dan Benda Pos</v>
          </cell>
          <cell r="C53">
            <v>16</v>
          </cell>
        </row>
        <row r="54">
          <cell r="A54">
            <v>6016</v>
          </cell>
          <cell r="B54" t="str">
            <v>Biaya Pemeliharaan Kendaraan</v>
          </cell>
          <cell r="C54">
            <v>17</v>
          </cell>
        </row>
        <row r="55">
          <cell r="A55">
            <v>6017</v>
          </cell>
          <cell r="B55" t="str">
            <v>Biaya Surat-surat Kendaraan</v>
          </cell>
          <cell r="C55">
            <v>18</v>
          </cell>
        </row>
        <row r="56">
          <cell r="A56">
            <v>6018</v>
          </cell>
          <cell r="B56" t="str">
            <v>Pajak dan Retribusi Untuk Kendaraan</v>
          </cell>
          <cell r="C56">
            <v>19</v>
          </cell>
        </row>
        <row r="57">
          <cell r="A57">
            <v>6019</v>
          </cell>
          <cell r="B57" t="str">
            <v>Biaya Perbaikan dan Pemeliharaan Bangunan</v>
          </cell>
          <cell r="C57">
            <v>20</v>
          </cell>
        </row>
        <row r="58">
          <cell r="A58">
            <v>6020</v>
          </cell>
          <cell r="B58" t="str">
            <v>Biaya Perbaikan dan Pemeliharaan Inventaris</v>
          </cell>
          <cell r="C58">
            <v>21</v>
          </cell>
        </row>
        <row r="59">
          <cell r="A59">
            <v>6021</v>
          </cell>
          <cell r="B59" t="str">
            <v>Biaya Umum dan Serba-serbi</v>
          </cell>
          <cell r="C59">
            <v>22</v>
          </cell>
        </row>
        <row r="60">
          <cell r="A60">
            <v>6022</v>
          </cell>
          <cell r="B60" t="str">
            <v>Biaya Transport dan Pengiriman Barang</v>
          </cell>
          <cell r="C60">
            <v>23</v>
          </cell>
        </row>
        <row r="61">
          <cell r="A61">
            <v>6023</v>
          </cell>
          <cell r="B61" t="str">
            <v>Biaya Bongkar Muat Barang</v>
          </cell>
          <cell r="C61">
            <v>24</v>
          </cell>
        </row>
        <row r="62">
          <cell r="A62">
            <v>6024</v>
          </cell>
          <cell r="B62" t="str">
            <v>Biaya Asuransi Pengangkutan dan Pengiriman Barang</v>
          </cell>
          <cell r="C62">
            <v>25</v>
          </cell>
        </row>
        <row r="63">
          <cell r="A63">
            <v>6025</v>
          </cell>
          <cell r="B63" t="str">
            <v>Biaya Asuransi Tenaga Kerja</v>
          </cell>
          <cell r="C63">
            <v>26</v>
          </cell>
        </row>
        <row r="64">
          <cell r="A64">
            <v>6026</v>
          </cell>
          <cell r="B64" t="str">
            <v>Biaya Administrasi Bank</v>
          </cell>
          <cell r="C64">
            <v>27</v>
          </cell>
        </row>
        <row r="65">
          <cell r="A65">
            <v>6027</v>
          </cell>
          <cell r="B65" t="str">
            <v>Biaya Sewa Gedung Kantor</v>
          </cell>
          <cell r="C65">
            <v>28</v>
          </cell>
        </row>
        <row r="66">
          <cell r="A66">
            <v>6028</v>
          </cell>
          <cell r="B66" t="str">
            <v>Biaya Penyusutan Aktiva Tetap</v>
          </cell>
          <cell r="C66">
            <v>29</v>
          </cell>
        </row>
        <row r="67">
          <cell r="A67">
            <v>6029</v>
          </cell>
          <cell r="B67" t="str">
            <v>Biaya Pengeluaran Hari Raya</v>
          </cell>
          <cell r="C67">
            <v>30</v>
          </cell>
        </row>
        <row r="68">
          <cell r="A68">
            <v>6030</v>
          </cell>
          <cell r="B68" t="str">
            <v>Inventaris Kantor</v>
          </cell>
          <cell r="C68">
            <v>31</v>
          </cell>
        </row>
        <row r="69">
          <cell r="C69">
            <v>32</v>
          </cell>
        </row>
      </sheetData>
      <sheetData sheetId="14" refreshError="1"/>
      <sheetData sheetId="15"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S (3)"/>
      <sheetName val="BPJ (3)"/>
      <sheetName val="101"/>
      <sheetName val="BPJ (2)"/>
      <sheetName val="NPC"/>
      <sheetName val="BPJ"/>
      <sheetName val="KAS (2)"/>
      <sheetName val="BPJ (4)"/>
      <sheetName val="JPB"/>
      <sheetName val="CS"/>
      <sheetName val="JPJ"/>
      <sheetName val="Sheet2"/>
      <sheetName val="KAS"/>
      <sheetName val="NP"/>
      <sheetName val="NLM"/>
      <sheetName val="BA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5">
          <cell r="A5" t="str">
            <v>NO</v>
          </cell>
          <cell r="B5" t="str">
            <v>KETERANGAN</v>
          </cell>
          <cell r="C5" t="str">
            <v>KODE</v>
          </cell>
        </row>
        <row r="7">
          <cell r="A7">
            <v>1100</v>
          </cell>
          <cell r="B7" t="str">
            <v>Kas</v>
          </cell>
        </row>
        <row r="8">
          <cell r="A8">
            <v>1200</v>
          </cell>
          <cell r="B8" t="str">
            <v>Bank Bali AC. 5893856559000017</v>
          </cell>
        </row>
        <row r="38">
          <cell r="A38">
            <v>6000</v>
          </cell>
          <cell r="B38" t="str">
            <v>Biaya Gaji Karyawan</v>
          </cell>
          <cell r="C38">
            <v>1</v>
          </cell>
        </row>
        <row r="39">
          <cell r="A39">
            <v>6001</v>
          </cell>
          <cell r="B39" t="str">
            <v>Biaya Pegawai Lainnya</v>
          </cell>
          <cell r="C39">
            <v>2</v>
          </cell>
        </row>
        <row r="40">
          <cell r="A40">
            <v>6002</v>
          </cell>
          <cell r="B40" t="str">
            <v>Tunjangan Hari Raya</v>
          </cell>
          <cell r="C40">
            <v>3</v>
          </cell>
        </row>
        <row r="41">
          <cell r="A41">
            <v>6003</v>
          </cell>
          <cell r="B41" t="str">
            <v>Biaya Perjalanan Dinas</v>
          </cell>
          <cell r="C41">
            <v>4</v>
          </cell>
        </row>
        <row r="42">
          <cell r="A42">
            <v>6004</v>
          </cell>
          <cell r="B42" t="str">
            <v>Biaya Telpon dan Hand Phone</v>
          </cell>
          <cell r="C42">
            <v>5</v>
          </cell>
        </row>
        <row r="43">
          <cell r="A43">
            <v>6005</v>
          </cell>
          <cell r="B43" t="str">
            <v>Biaya Asuransi Gedung</v>
          </cell>
          <cell r="C43">
            <v>6</v>
          </cell>
        </row>
        <row r="44">
          <cell r="A44">
            <v>6006</v>
          </cell>
          <cell r="B44" t="str">
            <v>Biaya Rekening Listrik dan Air</v>
          </cell>
          <cell r="C44">
            <v>7</v>
          </cell>
        </row>
        <row r="45">
          <cell r="A45">
            <v>6007</v>
          </cell>
          <cell r="B45" t="str">
            <v>Biaya Makan Karyawan</v>
          </cell>
          <cell r="C45">
            <v>8</v>
          </cell>
        </row>
        <row r="46">
          <cell r="A46">
            <v>6008</v>
          </cell>
          <cell r="B46" t="str">
            <v>Biaya Transportasi Karyawan</v>
          </cell>
          <cell r="C46">
            <v>9</v>
          </cell>
        </row>
        <row r="47">
          <cell r="A47">
            <v>6009</v>
          </cell>
          <cell r="B47" t="str">
            <v>Biaya Perlengkapan dan Alat Tulis Kantor</v>
          </cell>
          <cell r="C47">
            <v>10</v>
          </cell>
        </row>
        <row r="48">
          <cell r="A48">
            <v>6010</v>
          </cell>
          <cell r="B48" t="str">
            <v>Biaya Foto Copy dan Barang Cetakan</v>
          </cell>
          <cell r="C48">
            <v>11</v>
          </cell>
        </row>
        <row r="49">
          <cell r="A49">
            <v>6011</v>
          </cell>
          <cell r="B49" t="str">
            <v>Biaya Pengobatan dan Perawatan Karyawan</v>
          </cell>
          <cell r="C49">
            <v>12</v>
          </cell>
        </row>
        <row r="50">
          <cell r="A50">
            <v>6012</v>
          </cell>
          <cell r="B50" t="str">
            <v>Biaya BBM dan Minyak Pelumas</v>
          </cell>
          <cell r="C50">
            <v>13</v>
          </cell>
        </row>
        <row r="51">
          <cell r="A51">
            <v>6013</v>
          </cell>
          <cell r="B51" t="str">
            <v>Biaya Lain-Lain</v>
          </cell>
          <cell r="C51">
            <v>14</v>
          </cell>
        </row>
        <row r="52">
          <cell r="A52">
            <v>6014</v>
          </cell>
          <cell r="B52" t="str">
            <v>Biaya Majalah dan Surat Kabar</v>
          </cell>
          <cell r="C52">
            <v>15</v>
          </cell>
        </row>
        <row r="53">
          <cell r="A53">
            <v>6015</v>
          </cell>
          <cell r="B53" t="str">
            <v>Biaya Materai dan Benda Pos</v>
          </cell>
          <cell r="C53">
            <v>16</v>
          </cell>
        </row>
        <row r="54">
          <cell r="A54">
            <v>6016</v>
          </cell>
          <cell r="B54" t="str">
            <v>Biaya Pemeliharaan Kendaraan</v>
          </cell>
          <cell r="C54">
            <v>17</v>
          </cell>
        </row>
        <row r="55">
          <cell r="A55">
            <v>6017</v>
          </cell>
          <cell r="B55" t="str">
            <v>Biaya Surat-surat Kendaraan</v>
          </cell>
          <cell r="C55">
            <v>18</v>
          </cell>
        </row>
        <row r="56">
          <cell r="A56">
            <v>6018</v>
          </cell>
          <cell r="B56" t="str">
            <v>Pajak dan Retribusi Untuk Kendaraan</v>
          </cell>
          <cell r="C56">
            <v>19</v>
          </cell>
        </row>
        <row r="57">
          <cell r="A57">
            <v>6019</v>
          </cell>
          <cell r="B57" t="str">
            <v>Biaya Perbaikan dan Pemeliharaan Bangunan</v>
          </cell>
          <cell r="C57">
            <v>20</v>
          </cell>
        </row>
        <row r="58">
          <cell r="A58">
            <v>6020</v>
          </cell>
          <cell r="B58" t="str">
            <v>Biaya Perbaikan dan Pemeliharaan Inventaris</v>
          </cell>
          <cell r="C58">
            <v>21</v>
          </cell>
        </row>
        <row r="59">
          <cell r="A59">
            <v>6021</v>
          </cell>
          <cell r="B59" t="str">
            <v>Biaya Umum dan Serba-serbi</v>
          </cell>
          <cell r="C59">
            <v>22</v>
          </cell>
        </row>
        <row r="60">
          <cell r="A60">
            <v>6022</v>
          </cell>
          <cell r="B60" t="str">
            <v>Biaya Transport dan Pengiriman Barang</v>
          </cell>
          <cell r="C60">
            <v>23</v>
          </cell>
        </row>
        <row r="61">
          <cell r="A61">
            <v>6023</v>
          </cell>
          <cell r="B61" t="str">
            <v>Biaya Bongkar Muat Barang</v>
          </cell>
          <cell r="C61">
            <v>24</v>
          </cell>
        </row>
        <row r="62">
          <cell r="A62">
            <v>6024</v>
          </cell>
          <cell r="B62" t="str">
            <v>Biaya Asuransi Pengangkutan dan Pengiriman Barang</v>
          </cell>
          <cell r="C62">
            <v>25</v>
          </cell>
        </row>
        <row r="63">
          <cell r="A63">
            <v>6025</v>
          </cell>
          <cell r="B63" t="str">
            <v>Biaya Asuransi Tenaga Kerja</v>
          </cell>
          <cell r="C63">
            <v>26</v>
          </cell>
        </row>
        <row r="64">
          <cell r="A64">
            <v>6026</v>
          </cell>
          <cell r="B64" t="str">
            <v>Biaya Administrasi Bank</v>
          </cell>
          <cell r="C64">
            <v>27</v>
          </cell>
        </row>
        <row r="65">
          <cell r="A65">
            <v>6027</v>
          </cell>
          <cell r="B65" t="str">
            <v>Biaya Sewa Gedung Kantor</v>
          </cell>
          <cell r="C65">
            <v>28</v>
          </cell>
        </row>
        <row r="66">
          <cell r="A66">
            <v>6028</v>
          </cell>
          <cell r="B66" t="str">
            <v>Biaya Penyusutan Aktiva Tetap</v>
          </cell>
          <cell r="C66">
            <v>29</v>
          </cell>
        </row>
        <row r="67">
          <cell r="A67">
            <v>6029</v>
          </cell>
          <cell r="B67" t="str">
            <v>Biaya Pengeluaran Hari Raya</v>
          </cell>
          <cell r="C67">
            <v>30</v>
          </cell>
        </row>
        <row r="68">
          <cell r="A68">
            <v>6030</v>
          </cell>
          <cell r="B68" t="str">
            <v>Inventaris Kantor</v>
          </cell>
          <cell r="C68">
            <v>31</v>
          </cell>
        </row>
        <row r="69">
          <cell r="C69">
            <v>32</v>
          </cell>
        </row>
      </sheetData>
      <sheetData sheetId="14" refreshError="1"/>
      <sheetData sheetId="15"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 val="H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 sheetId="23"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WP"/>
      <sheetName val="1721-A1 (2)"/>
      <sheetName val="1721-A2 "/>
      <sheetName val="1721-B "/>
      <sheetName val="1721-C "/>
      <sheetName val="1721-A1"/>
      <sheetName val="1721-A "/>
      <sheetName val="DEP"/>
      <sheetName val="1721"/>
      <sheetName val="DAFTAR"/>
      <sheetName val="Sheet2"/>
      <sheetName val="PPH"/>
      <sheetName val="KB"/>
      <sheetName val="PHT"/>
      <sheetName val="Rekap"/>
      <sheetName val="TB"/>
      <sheetName val="R"/>
      <sheetName val="GAJI"/>
      <sheetName val="KK"/>
      <sheetName val="Sheet1"/>
      <sheetName val="QL"/>
      <sheetName val="Kan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9">
          <cell r="B9">
            <v>1</v>
          </cell>
          <cell r="C9" t="str">
            <v>H. SUTA WIJAYA</v>
          </cell>
          <cell r="D9" t="str">
            <v>06.079.803.0-722.000</v>
          </cell>
          <cell r="E9" t="str">
            <v>L</v>
          </cell>
          <cell r="F9" t="str">
            <v>K-3</v>
          </cell>
          <cell r="G9" t="str">
            <v>K</v>
          </cell>
          <cell r="H9" t="str">
            <v>3</v>
          </cell>
          <cell r="I9" t="str">
            <v>DIREKTUR</v>
          </cell>
          <cell r="J9">
            <v>157500000</v>
          </cell>
          <cell r="K9">
            <v>157500000</v>
          </cell>
          <cell r="L9">
            <v>0</v>
          </cell>
          <cell r="M9">
            <v>315000000</v>
          </cell>
          <cell r="N9">
            <v>60000000</v>
          </cell>
          <cell r="O9">
            <v>375000000</v>
          </cell>
          <cell r="P9">
            <v>1296000</v>
          </cell>
          <cell r="Q9">
            <v>0</v>
          </cell>
          <cell r="R9">
            <v>0</v>
          </cell>
          <cell r="S9">
            <v>1296000</v>
          </cell>
          <cell r="T9">
            <v>373704000</v>
          </cell>
          <cell r="U9">
            <v>18000000</v>
          </cell>
          <cell r="V9">
            <v>355704000</v>
          </cell>
          <cell r="W9">
            <v>90746400</v>
          </cell>
          <cell r="X9">
            <v>36813120</v>
          </cell>
          <cell r="Y9">
            <v>53933280</v>
          </cell>
          <cell r="Z9">
            <v>12</v>
          </cell>
          <cell r="AA9">
            <v>0</v>
          </cell>
          <cell r="AB9">
            <v>1</v>
          </cell>
          <cell r="AC9" t="str">
            <v>-</v>
          </cell>
          <cell r="AD9">
            <v>1</v>
          </cell>
          <cell r="AE9">
            <v>2</v>
          </cell>
          <cell r="AF9" t="str">
            <v>001</v>
          </cell>
          <cell r="AG9" t="str">
            <v>JL. P. SURIANSYAH NO. 30</v>
          </cell>
        </row>
        <row r="10">
          <cell r="B10">
            <v>2</v>
          </cell>
          <cell r="C10" t="str">
            <v>AGUS SUDIMEN</v>
          </cell>
          <cell r="D10" t="str">
            <v>06.079.805.5-722.000</v>
          </cell>
          <cell r="E10" t="str">
            <v>L</v>
          </cell>
          <cell r="F10" t="str">
            <v>K-3</v>
          </cell>
          <cell r="G10" t="str">
            <v>K</v>
          </cell>
          <cell r="H10" t="str">
            <v>3</v>
          </cell>
          <cell r="I10" t="str">
            <v>WAKIL DIREKTUR</v>
          </cell>
          <cell r="J10">
            <v>94500000</v>
          </cell>
          <cell r="K10">
            <v>94500000</v>
          </cell>
          <cell r="L10">
            <v>0</v>
          </cell>
          <cell r="M10">
            <v>189000000</v>
          </cell>
          <cell r="N10">
            <v>35000000</v>
          </cell>
          <cell r="O10">
            <v>224000000</v>
          </cell>
          <cell r="P10">
            <v>1296000</v>
          </cell>
          <cell r="Q10">
            <v>0</v>
          </cell>
          <cell r="R10">
            <v>0</v>
          </cell>
          <cell r="S10">
            <v>1296000</v>
          </cell>
          <cell r="T10">
            <v>222704000</v>
          </cell>
          <cell r="U10">
            <v>18000000</v>
          </cell>
          <cell r="V10">
            <v>204704000</v>
          </cell>
          <cell r="W10">
            <v>37896400</v>
          </cell>
          <cell r="X10">
            <v>15228480</v>
          </cell>
          <cell r="Y10">
            <v>22667920</v>
          </cell>
          <cell r="Z10">
            <v>12</v>
          </cell>
          <cell r="AA10">
            <v>0</v>
          </cell>
          <cell r="AB10">
            <v>1</v>
          </cell>
          <cell r="AC10" t="str">
            <v>-</v>
          </cell>
          <cell r="AD10">
            <v>1</v>
          </cell>
          <cell r="AE10">
            <v>2</v>
          </cell>
          <cell r="AF10" t="str">
            <v>002</v>
          </cell>
          <cell r="AG10" t="str">
            <v>JL. P. SURIANSYAH NO. 30</v>
          </cell>
        </row>
        <row r="11">
          <cell r="B11">
            <v>3</v>
          </cell>
          <cell r="C11" t="str">
            <v>YOLANA SUDIMEN</v>
          </cell>
          <cell r="D11" t="str">
            <v>-</v>
          </cell>
          <cell r="E11" t="str">
            <v>P</v>
          </cell>
          <cell r="F11" t="str">
            <v>TK</v>
          </cell>
          <cell r="G11" t="str">
            <v>TK</v>
          </cell>
          <cell r="H11">
            <v>0</v>
          </cell>
          <cell r="I11" t="str">
            <v>KOMISARIS</v>
          </cell>
          <cell r="J11">
            <v>25200000</v>
          </cell>
          <cell r="K11">
            <v>25200000</v>
          </cell>
          <cell r="L11">
            <v>0</v>
          </cell>
          <cell r="M11">
            <v>50400000</v>
          </cell>
          <cell r="N11">
            <v>6500000</v>
          </cell>
          <cell r="O11">
            <v>56900000</v>
          </cell>
          <cell r="P11">
            <v>1296000</v>
          </cell>
          <cell r="Q11">
            <v>0</v>
          </cell>
          <cell r="R11">
            <v>0</v>
          </cell>
          <cell r="S11">
            <v>1296000</v>
          </cell>
          <cell r="T11">
            <v>55604000</v>
          </cell>
          <cell r="U11">
            <v>13200000</v>
          </cell>
          <cell r="V11">
            <v>42404000</v>
          </cell>
          <cell r="W11">
            <v>2990400</v>
          </cell>
          <cell r="X11">
            <v>2990400</v>
          </cell>
          <cell r="Y11">
            <v>0</v>
          </cell>
          <cell r="Z11">
            <v>12</v>
          </cell>
          <cell r="AA11">
            <v>0</v>
          </cell>
          <cell r="AB11">
            <v>1</v>
          </cell>
          <cell r="AC11" t="str">
            <v>-</v>
          </cell>
          <cell r="AD11">
            <v>1</v>
          </cell>
          <cell r="AE11">
            <v>2</v>
          </cell>
          <cell r="AF11" t="str">
            <v>003</v>
          </cell>
          <cell r="AG11" t="str">
            <v>JL. P. SURIANSYAH NO. 30</v>
          </cell>
        </row>
        <row r="12">
          <cell r="B12">
            <v>4</v>
          </cell>
          <cell r="C12" t="str">
            <v>AGUS EKO WIDODO</v>
          </cell>
          <cell r="D12" t="str">
            <v>07.295.862.2-722.000</v>
          </cell>
          <cell r="E12" t="str">
            <v>L</v>
          </cell>
          <cell r="F12" t="str">
            <v>K-2</v>
          </cell>
          <cell r="G12" t="str">
            <v>K</v>
          </cell>
          <cell r="H12" t="str">
            <v>2</v>
          </cell>
          <cell r="I12" t="str">
            <v>PERSONALIA</v>
          </cell>
          <cell r="J12">
            <v>13000000</v>
          </cell>
          <cell r="K12">
            <v>12300000</v>
          </cell>
          <cell r="L12">
            <v>3380040</v>
          </cell>
          <cell r="M12">
            <v>28680040</v>
          </cell>
          <cell r="N12">
            <v>3000000</v>
          </cell>
          <cell r="O12">
            <v>31680040</v>
          </cell>
          <cell r="P12">
            <v>1296000</v>
          </cell>
          <cell r="Q12">
            <v>0</v>
          </cell>
          <cell r="R12">
            <v>422000</v>
          </cell>
          <cell r="S12">
            <v>1718000</v>
          </cell>
          <cell r="T12">
            <v>29962040</v>
          </cell>
          <cell r="U12">
            <v>16800000</v>
          </cell>
          <cell r="V12">
            <v>13162000</v>
          </cell>
          <cell r="W12">
            <v>658100</v>
          </cell>
          <cell r="X12">
            <v>658100</v>
          </cell>
          <cell r="Y12">
            <v>0</v>
          </cell>
          <cell r="Z12">
            <v>12</v>
          </cell>
          <cell r="AA12">
            <v>0</v>
          </cell>
          <cell r="AB12">
            <v>1</v>
          </cell>
          <cell r="AC12" t="str">
            <v>-</v>
          </cell>
          <cell r="AD12">
            <v>1</v>
          </cell>
          <cell r="AE12">
            <v>2</v>
          </cell>
          <cell r="AF12" t="str">
            <v>004</v>
          </cell>
          <cell r="AG12" t="str">
            <v>JL. P. SURIANSYAH NO. 30</v>
          </cell>
        </row>
        <row r="13">
          <cell r="B13">
            <v>5</v>
          </cell>
          <cell r="C13" t="str">
            <v>SUMARDI</v>
          </cell>
          <cell r="D13" t="str">
            <v>48.173.766.6.722.000</v>
          </cell>
          <cell r="E13" t="str">
            <v>L</v>
          </cell>
          <cell r="F13" t="str">
            <v>K-3</v>
          </cell>
          <cell r="G13" t="str">
            <v>K</v>
          </cell>
          <cell r="H13" t="str">
            <v>3</v>
          </cell>
          <cell r="I13" t="str">
            <v>PERSONALIA</v>
          </cell>
          <cell r="J13">
            <v>8550000</v>
          </cell>
          <cell r="K13">
            <v>8550000</v>
          </cell>
          <cell r="L13">
            <v>0</v>
          </cell>
          <cell r="M13">
            <v>17100000</v>
          </cell>
          <cell r="N13">
            <v>2500000</v>
          </cell>
          <cell r="O13">
            <v>19600000</v>
          </cell>
          <cell r="P13">
            <v>855000</v>
          </cell>
          <cell r="Q13">
            <v>125000</v>
          </cell>
          <cell r="R13">
            <v>0</v>
          </cell>
          <cell r="S13">
            <v>980000</v>
          </cell>
          <cell r="T13">
            <v>18620000</v>
          </cell>
          <cell r="U13">
            <v>18000000</v>
          </cell>
          <cell r="V13">
            <v>620000</v>
          </cell>
          <cell r="W13">
            <v>31000</v>
          </cell>
          <cell r="X13">
            <v>31000</v>
          </cell>
          <cell r="Y13">
            <v>0</v>
          </cell>
          <cell r="Z13">
            <v>12</v>
          </cell>
          <cell r="AA13">
            <v>0</v>
          </cell>
          <cell r="AB13">
            <v>1</v>
          </cell>
          <cell r="AC13" t="str">
            <v>-</v>
          </cell>
          <cell r="AD13">
            <v>1</v>
          </cell>
          <cell r="AE13">
            <v>2</v>
          </cell>
          <cell r="AF13" t="str">
            <v>005</v>
          </cell>
          <cell r="AG13" t="str">
            <v>JL. P. SURIANSYAH NO. 30</v>
          </cell>
        </row>
        <row r="14">
          <cell r="B14">
            <v>6</v>
          </cell>
          <cell r="C14" t="str">
            <v>CENNY KUSUMAWATI</v>
          </cell>
          <cell r="D14" t="str">
            <v>14.316.132.1.722.000</v>
          </cell>
          <cell r="E14" t="str">
            <v>P</v>
          </cell>
          <cell r="F14" t="str">
            <v>TK</v>
          </cell>
          <cell r="G14" t="str">
            <v>TK</v>
          </cell>
          <cell r="H14">
            <v>0</v>
          </cell>
          <cell r="I14" t="str">
            <v>KEUANGAN</v>
          </cell>
          <cell r="J14">
            <v>28500000</v>
          </cell>
          <cell r="K14">
            <v>28500000</v>
          </cell>
          <cell r="L14">
            <v>0</v>
          </cell>
          <cell r="M14">
            <v>57000000</v>
          </cell>
          <cell r="N14">
            <v>12500000</v>
          </cell>
          <cell r="O14">
            <v>69500000</v>
          </cell>
          <cell r="P14">
            <v>1296000</v>
          </cell>
          <cell r="Q14">
            <v>0</v>
          </cell>
          <cell r="R14">
            <v>0</v>
          </cell>
          <cell r="S14">
            <v>1296000</v>
          </cell>
          <cell r="T14">
            <v>68204000</v>
          </cell>
          <cell r="U14">
            <v>13200000</v>
          </cell>
          <cell r="V14">
            <v>55004000</v>
          </cell>
          <cell r="W14">
            <v>4500600</v>
          </cell>
          <cell r="X14">
            <v>4500600</v>
          </cell>
          <cell r="Y14">
            <v>0</v>
          </cell>
          <cell r="Z14">
            <v>12</v>
          </cell>
          <cell r="AA14">
            <v>0</v>
          </cell>
          <cell r="AB14">
            <v>1</v>
          </cell>
          <cell r="AC14" t="str">
            <v>-</v>
          </cell>
          <cell r="AD14">
            <v>1</v>
          </cell>
          <cell r="AE14">
            <v>2</v>
          </cell>
          <cell r="AF14" t="str">
            <v>006</v>
          </cell>
          <cell r="AG14" t="str">
            <v>JL. P. SURIANSYAH NO. 30</v>
          </cell>
        </row>
        <row r="15">
          <cell r="B15">
            <v>7</v>
          </cell>
          <cell r="C15" t="str">
            <v>TAN CHING CHING</v>
          </cell>
          <cell r="D15" t="str">
            <v>14.295.628.3.722.000</v>
          </cell>
          <cell r="E15" t="str">
            <v>P</v>
          </cell>
          <cell r="F15" t="str">
            <v>TK</v>
          </cell>
          <cell r="G15" t="str">
            <v>TK</v>
          </cell>
          <cell r="H15">
            <v>0</v>
          </cell>
          <cell r="I15" t="str">
            <v>KEUANGAN</v>
          </cell>
          <cell r="J15">
            <v>13200000</v>
          </cell>
          <cell r="K15">
            <v>13200000</v>
          </cell>
          <cell r="L15">
            <v>2835360</v>
          </cell>
          <cell r="M15">
            <v>29235360</v>
          </cell>
          <cell r="N15">
            <v>5000000</v>
          </cell>
          <cell r="O15">
            <v>34235360</v>
          </cell>
          <cell r="P15">
            <v>1296000</v>
          </cell>
          <cell r="Q15">
            <v>0</v>
          </cell>
          <cell r="R15">
            <v>400000</v>
          </cell>
          <cell r="S15">
            <v>1696000</v>
          </cell>
          <cell r="T15">
            <v>32539360</v>
          </cell>
          <cell r="U15">
            <v>13200000</v>
          </cell>
          <cell r="V15">
            <v>19339000</v>
          </cell>
          <cell r="W15">
            <v>966950</v>
          </cell>
          <cell r="X15">
            <v>966950</v>
          </cell>
          <cell r="Y15">
            <v>0</v>
          </cell>
          <cell r="Z15">
            <v>12</v>
          </cell>
          <cell r="AA15">
            <v>0</v>
          </cell>
          <cell r="AB15">
            <v>1</v>
          </cell>
          <cell r="AC15" t="str">
            <v>-</v>
          </cell>
          <cell r="AD15">
            <v>1</v>
          </cell>
          <cell r="AE15">
            <v>2</v>
          </cell>
          <cell r="AF15" t="str">
            <v>007</v>
          </cell>
          <cell r="AG15" t="str">
            <v>JL. P. SURIANSYAH NO. 30</v>
          </cell>
        </row>
        <row r="16">
          <cell r="B16">
            <v>8</v>
          </cell>
          <cell r="C16" t="str">
            <v>RUDI RINTEDI</v>
          </cell>
          <cell r="D16" t="str">
            <v>07.295.987.7-722.000</v>
          </cell>
          <cell r="E16" t="str">
            <v>L</v>
          </cell>
          <cell r="F16" t="str">
            <v>K-3</v>
          </cell>
          <cell r="G16" t="str">
            <v>K</v>
          </cell>
          <cell r="H16" t="str">
            <v>3</v>
          </cell>
          <cell r="I16" t="str">
            <v>ACCOUNTING</v>
          </cell>
          <cell r="J16">
            <v>27100000</v>
          </cell>
          <cell r="K16">
            <v>26700000</v>
          </cell>
          <cell r="L16">
            <v>7337160</v>
          </cell>
          <cell r="M16">
            <v>61137160</v>
          </cell>
          <cell r="N16">
            <v>11000000</v>
          </cell>
          <cell r="O16">
            <v>72137160</v>
          </cell>
          <cell r="P16">
            <v>1296000</v>
          </cell>
          <cell r="Q16">
            <v>0</v>
          </cell>
          <cell r="R16">
            <v>914000</v>
          </cell>
          <cell r="S16">
            <v>2210000</v>
          </cell>
          <cell r="T16">
            <v>69927160</v>
          </cell>
          <cell r="U16">
            <v>18000000</v>
          </cell>
          <cell r="V16">
            <v>51927000</v>
          </cell>
          <cell r="W16">
            <v>4039050</v>
          </cell>
          <cell r="X16">
            <v>4039050</v>
          </cell>
          <cell r="Y16">
            <v>0</v>
          </cell>
          <cell r="Z16">
            <v>12</v>
          </cell>
          <cell r="AA16">
            <v>0</v>
          </cell>
          <cell r="AB16">
            <v>1</v>
          </cell>
          <cell r="AC16" t="str">
            <v>-</v>
          </cell>
          <cell r="AD16">
            <v>1</v>
          </cell>
          <cell r="AE16">
            <v>2</v>
          </cell>
          <cell r="AF16" t="str">
            <v>008</v>
          </cell>
          <cell r="AG16" t="str">
            <v>JL. P. SURIANSYAH NO. 30</v>
          </cell>
        </row>
        <row r="17">
          <cell r="B17">
            <v>9</v>
          </cell>
          <cell r="C17" t="str">
            <v>SYAIFUL BACHRI</v>
          </cell>
          <cell r="D17" t="str">
            <v>07.296.108.9-722.000</v>
          </cell>
          <cell r="E17" t="str">
            <v>L</v>
          </cell>
          <cell r="F17" t="str">
            <v>K-2</v>
          </cell>
          <cell r="G17" t="str">
            <v>K</v>
          </cell>
          <cell r="H17" t="str">
            <v>2</v>
          </cell>
          <cell r="I17" t="str">
            <v>ACCOUNTING</v>
          </cell>
          <cell r="J17">
            <v>22675000</v>
          </cell>
          <cell r="K17">
            <v>22050000</v>
          </cell>
          <cell r="L17">
            <v>0</v>
          </cell>
          <cell r="M17">
            <v>44725000</v>
          </cell>
          <cell r="N17">
            <v>8000000</v>
          </cell>
          <cell r="O17">
            <v>52725000</v>
          </cell>
          <cell r="P17">
            <v>1296000</v>
          </cell>
          <cell r="Q17">
            <v>0</v>
          </cell>
          <cell r="R17">
            <v>0</v>
          </cell>
          <cell r="S17">
            <v>1296000</v>
          </cell>
          <cell r="T17">
            <v>51429000</v>
          </cell>
          <cell r="U17">
            <v>16800000</v>
          </cell>
          <cell r="V17">
            <v>34629000</v>
          </cell>
          <cell r="W17">
            <v>2212900</v>
          </cell>
          <cell r="X17">
            <v>2212900</v>
          </cell>
          <cell r="Y17">
            <v>0</v>
          </cell>
          <cell r="Z17">
            <v>12</v>
          </cell>
          <cell r="AA17">
            <v>0</v>
          </cell>
          <cell r="AB17">
            <v>1</v>
          </cell>
          <cell r="AC17" t="str">
            <v>-</v>
          </cell>
          <cell r="AD17">
            <v>1</v>
          </cell>
          <cell r="AE17">
            <v>2</v>
          </cell>
          <cell r="AF17" t="str">
            <v>009</v>
          </cell>
          <cell r="AG17" t="str">
            <v>JL. P. SURIANSYAH NO. 30</v>
          </cell>
        </row>
        <row r="18">
          <cell r="B18">
            <v>10</v>
          </cell>
          <cell r="C18" t="str">
            <v>RUDIANSYAH</v>
          </cell>
          <cell r="D18" t="str">
            <v>07.295.986.9-722.000</v>
          </cell>
          <cell r="E18" t="str">
            <v>L</v>
          </cell>
          <cell r="F18" t="str">
            <v>K-2</v>
          </cell>
          <cell r="G18" t="str">
            <v>K</v>
          </cell>
          <cell r="H18" t="str">
            <v>2</v>
          </cell>
          <cell r="I18" t="str">
            <v>ACCOUNTING</v>
          </cell>
          <cell r="J18">
            <v>15025000</v>
          </cell>
          <cell r="K18">
            <v>14250000</v>
          </cell>
          <cell r="L18">
            <v>3915900</v>
          </cell>
          <cell r="M18">
            <v>33190900</v>
          </cell>
          <cell r="N18">
            <v>3700000</v>
          </cell>
          <cell r="O18">
            <v>36890900</v>
          </cell>
          <cell r="P18">
            <v>1296000</v>
          </cell>
          <cell r="Q18">
            <v>0</v>
          </cell>
          <cell r="R18">
            <v>478000</v>
          </cell>
          <cell r="S18">
            <v>1774000</v>
          </cell>
          <cell r="T18">
            <v>35116900</v>
          </cell>
          <cell r="U18">
            <v>16800000</v>
          </cell>
          <cell r="V18">
            <v>18316000</v>
          </cell>
          <cell r="W18">
            <v>915800</v>
          </cell>
          <cell r="X18">
            <v>915800</v>
          </cell>
          <cell r="Y18">
            <v>0</v>
          </cell>
          <cell r="Z18">
            <v>12</v>
          </cell>
          <cell r="AA18">
            <v>0</v>
          </cell>
          <cell r="AB18">
            <v>1</v>
          </cell>
          <cell r="AC18" t="str">
            <v>-</v>
          </cell>
          <cell r="AD18">
            <v>1</v>
          </cell>
          <cell r="AE18">
            <v>2</v>
          </cell>
          <cell r="AF18" t="str">
            <v>010</v>
          </cell>
          <cell r="AG18" t="str">
            <v>JL. P. SURIANSYAH NO. 30</v>
          </cell>
        </row>
        <row r="19">
          <cell r="B19">
            <v>11</v>
          </cell>
          <cell r="C19" t="str">
            <v>SOFYAN AS SYAURI</v>
          </cell>
          <cell r="D19" t="str">
            <v>07.295.998.4-722.000</v>
          </cell>
          <cell r="E19" t="str">
            <v>L</v>
          </cell>
          <cell r="F19" t="str">
            <v>K-3</v>
          </cell>
          <cell r="G19" t="str">
            <v>K</v>
          </cell>
          <cell r="H19" t="str">
            <v>3</v>
          </cell>
          <cell r="I19" t="str">
            <v>ACCOUNTING</v>
          </cell>
          <cell r="J19">
            <v>16050000</v>
          </cell>
          <cell r="K19">
            <v>16050000</v>
          </cell>
          <cell r="L19">
            <v>4410540</v>
          </cell>
          <cell r="M19">
            <v>36510540</v>
          </cell>
          <cell r="N19">
            <v>4750000</v>
          </cell>
          <cell r="O19">
            <v>41260540</v>
          </cell>
          <cell r="P19">
            <v>1296000</v>
          </cell>
          <cell r="Q19">
            <v>0</v>
          </cell>
          <cell r="R19">
            <v>530000</v>
          </cell>
          <cell r="S19">
            <v>1826000</v>
          </cell>
          <cell r="T19">
            <v>39434540</v>
          </cell>
          <cell r="U19">
            <v>18000000</v>
          </cell>
          <cell r="V19">
            <v>21434000</v>
          </cell>
          <cell r="W19">
            <v>1071700</v>
          </cell>
          <cell r="X19">
            <v>1071700</v>
          </cell>
          <cell r="Y19">
            <v>0</v>
          </cell>
          <cell r="Z19">
            <v>12</v>
          </cell>
          <cell r="AA19">
            <v>0</v>
          </cell>
          <cell r="AB19">
            <v>1</v>
          </cell>
          <cell r="AC19" t="str">
            <v>-</v>
          </cell>
          <cell r="AD19">
            <v>1</v>
          </cell>
          <cell r="AE19">
            <v>2</v>
          </cell>
          <cell r="AF19" t="str">
            <v>011</v>
          </cell>
          <cell r="AG19" t="str">
            <v>JL. P. SURIANSYAH NO. 30</v>
          </cell>
        </row>
        <row r="20">
          <cell r="B20">
            <v>12</v>
          </cell>
          <cell r="C20" t="str">
            <v>REYNOLDUS</v>
          </cell>
          <cell r="D20" t="str">
            <v>07.295.974.5-722.000</v>
          </cell>
          <cell r="E20" t="str">
            <v>L</v>
          </cell>
          <cell r="F20" t="str">
            <v>K-3</v>
          </cell>
          <cell r="G20" t="str">
            <v>K</v>
          </cell>
          <cell r="H20" t="str">
            <v>3</v>
          </cell>
          <cell r="I20" t="str">
            <v>BAGIAN KONTRAK</v>
          </cell>
          <cell r="J20">
            <v>26700000</v>
          </cell>
          <cell r="K20">
            <v>26700000</v>
          </cell>
          <cell r="L20">
            <v>7337160</v>
          </cell>
          <cell r="M20">
            <v>60737160</v>
          </cell>
          <cell r="N20">
            <v>9500000</v>
          </cell>
          <cell r="O20">
            <v>70237160</v>
          </cell>
          <cell r="P20">
            <v>1296000</v>
          </cell>
          <cell r="Q20">
            <v>0</v>
          </cell>
          <cell r="R20">
            <v>914000</v>
          </cell>
          <cell r="S20">
            <v>2210000</v>
          </cell>
          <cell r="T20">
            <v>68027160</v>
          </cell>
          <cell r="U20">
            <v>18000000</v>
          </cell>
          <cell r="V20">
            <v>50027000</v>
          </cell>
          <cell r="W20">
            <v>3754050</v>
          </cell>
          <cell r="X20">
            <v>3754050</v>
          </cell>
          <cell r="Y20">
            <v>0</v>
          </cell>
          <cell r="Z20">
            <v>12</v>
          </cell>
          <cell r="AA20">
            <v>0</v>
          </cell>
          <cell r="AB20">
            <v>1</v>
          </cell>
          <cell r="AC20" t="str">
            <v>-</v>
          </cell>
          <cell r="AD20">
            <v>1</v>
          </cell>
          <cell r="AE20">
            <v>2</v>
          </cell>
          <cell r="AF20" t="str">
            <v>012</v>
          </cell>
          <cell r="AG20" t="str">
            <v>JL. P. SURIANSYAH NO. 30</v>
          </cell>
        </row>
        <row r="21">
          <cell r="B21">
            <v>13</v>
          </cell>
          <cell r="C21" t="str">
            <v>BENNY WOWOR</v>
          </cell>
          <cell r="D21" t="str">
            <v>-</v>
          </cell>
          <cell r="E21" t="str">
            <v>L</v>
          </cell>
          <cell r="F21" t="str">
            <v>TK</v>
          </cell>
          <cell r="G21" t="str">
            <v>TK</v>
          </cell>
          <cell r="H21">
            <v>0</v>
          </cell>
          <cell r="I21" t="str">
            <v>KEPALA HSE</v>
          </cell>
          <cell r="J21">
            <v>35175000</v>
          </cell>
          <cell r="K21">
            <v>34500000</v>
          </cell>
          <cell r="L21">
            <v>7410600</v>
          </cell>
          <cell r="M21">
            <v>77085600</v>
          </cell>
          <cell r="N21">
            <v>6200000</v>
          </cell>
          <cell r="O21">
            <v>83285600</v>
          </cell>
          <cell r="P21">
            <v>1296000</v>
          </cell>
          <cell r="Q21">
            <v>0</v>
          </cell>
          <cell r="R21">
            <v>1380000</v>
          </cell>
          <cell r="S21">
            <v>2676000</v>
          </cell>
          <cell r="T21">
            <v>80609600</v>
          </cell>
          <cell r="U21">
            <v>13200000</v>
          </cell>
          <cell r="V21">
            <v>67409000</v>
          </cell>
          <cell r="W21">
            <v>6361350</v>
          </cell>
          <cell r="X21">
            <v>6361350</v>
          </cell>
          <cell r="Y21">
            <v>0</v>
          </cell>
          <cell r="Z21">
            <v>12</v>
          </cell>
          <cell r="AA21">
            <v>0</v>
          </cell>
          <cell r="AB21">
            <v>1</v>
          </cell>
          <cell r="AC21" t="str">
            <v>-</v>
          </cell>
          <cell r="AD21">
            <v>1</v>
          </cell>
          <cell r="AE21">
            <v>2</v>
          </cell>
          <cell r="AF21" t="str">
            <v>013</v>
          </cell>
          <cell r="AG21" t="str">
            <v>JL. P. SURIANSYAH NO. 30</v>
          </cell>
        </row>
        <row r="22">
          <cell r="B22">
            <v>14</v>
          </cell>
          <cell r="C22" t="str">
            <v>PRASETY ABDILLAH</v>
          </cell>
          <cell r="D22" t="str">
            <v>48.106.507.6.722.000</v>
          </cell>
          <cell r="E22" t="str">
            <v>L</v>
          </cell>
          <cell r="F22" t="str">
            <v>K-1</v>
          </cell>
          <cell r="G22" t="str">
            <v>K</v>
          </cell>
          <cell r="H22" t="str">
            <v>1</v>
          </cell>
          <cell r="I22" t="str">
            <v>HSE</v>
          </cell>
          <cell r="J22">
            <v>15385000</v>
          </cell>
          <cell r="K22">
            <v>12300000</v>
          </cell>
          <cell r="L22">
            <v>3380040</v>
          </cell>
          <cell r="M22">
            <v>31065040</v>
          </cell>
          <cell r="N22">
            <v>2500000</v>
          </cell>
          <cell r="O22">
            <v>33565040</v>
          </cell>
          <cell r="P22">
            <v>1296000</v>
          </cell>
          <cell r="Q22">
            <v>0</v>
          </cell>
          <cell r="R22">
            <v>398000</v>
          </cell>
          <cell r="S22">
            <v>1694000</v>
          </cell>
          <cell r="T22">
            <v>31871040</v>
          </cell>
          <cell r="U22">
            <v>15600000</v>
          </cell>
          <cell r="V22">
            <v>16271000</v>
          </cell>
          <cell r="W22">
            <v>813550</v>
          </cell>
          <cell r="X22">
            <v>813550</v>
          </cell>
          <cell r="Y22">
            <v>0</v>
          </cell>
          <cell r="Z22">
            <v>12</v>
          </cell>
          <cell r="AA22">
            <v>0</v>
          </cell>
          <cell r="AB22">
            <v>1</v>
          </cell>
          <cell r="AC22" t="str">
            <v>-</v>
          </cell>
          <cell r="AD22">
            <v>1</v>
          </cell>
          <cell r="AE22">
            <v>2</v>
          </cell>
          <cell r="AF22" t="str">
            <v>014</v>
          </cell>
          <cell r="AG22" t="str">
            <v>JL. P. SURIANSYAH NO. 30</v>
          </cell>
        </row>
        <row r="23">
          <cell r="B23">
            <v>15</v>
          </cell>
          <cell r="C23" t="str">
            <v>RESA ALIF YULIANTO</v>
          </cell>
          <cell r="D23" t="str">
            <v>07.296.105.5-722.000</v>
          </cell>
          <cell r="E23" t="str">
            <v>L</v>
          </cell>
          <cell r="F23" t="str">
            <v>K-3</v>
          </cell>
          <cell r="G23" t="str">
            <v>K</v>
          </cell>
          <cell r="H23" t="str">
            <v>3</v>
          </cell>
          <cell r="I23" t="str">
            <v>HSE</v>
          </cell>
          <cell r="J23">
            <v>24248000</v>
          </cell>
          <cell r="K23">
            <v>10600000</v>
          </cell>
          <cell r="L23">
            <v>2912880</v>
          </cell>
          <cell r="M23">
            <v>37760880</v>
          </cell>
          <cell r="N23">
            <v>0</v>
          </cell>
          <cell r="O23">
            <v>37760880</v>
          </cell>
          <cell r="P23">
            <v>1296000</v>
          </cell>
          <cell r="Q23">
            <v>0</v>
          </cell>
          <cell r="R23">
            <v>378000</v>
          </cell>
          <cell r="S23">
            <v>1674000</v>
          </cell>
          <cell r="T23">
            <v>36086880</v>
          </cell>
          <cell r="U23">
            <v>18000000</v>
          </cell>
          <cell r="V23">
            <v>18086000</v>
          </cell>
          <cell r="W23">
            <v>904300</v>
          </cell>
          <cell r="X23">
            <v>904300</v>
          </cell>
          <cell r="Y23">
            <v>0</v>
          </cell>
          <cell r="Z23">
            <v>7</v>
          </cell>
          <cell r="AA23">
            <v>0</v>
          </cell>
          <cell r="AB23">
            <v>1</v>
          </cell>
          <cell r="AC23" t="str">
            <v>-</v>
          </cell>
          <cell r="AD23">
            <v>1</v>
          </cell>
          <cell r="AE23">
            <v>2</v>
          </cell>
          <cell r="AF23" t="str">
            <v>015</v>
          </cell>
          <cell r="AG23" t="str">
            <v>JL. P. SURIANSYAH NO. 30</v>
          </cell>
        </row>
        <row r="24">
          <cell r="B24">
            <v>16</v>
          </cell>
          <cell r="C24" t="str">
            <v>SALAFUDIN</v>
          </cell>
          <cell r="D24" t="str">
            <v>48.173.765.8.722.000</v>
          </cell>
          <cell r="E24" t="str">
            <v>L</v>
          </cell>
          <cell r="F24" t="str">
            <v>K-2</v>
          </cell>
          <cell r="G24" t="str">
            <v>K</v>
          </cell>
          <cell r="H24" t="str">
            <v>2</v>
          </cell>
          <cell r="I24" t="str">
            <v>HSE</v>
          </cell>
          <cell r="J24">
            <v>10500000</v>
          </cell>
          <cell r="K24">
            <v>10500000</v>
          </cell>
          <cell r="L24">
            <v>2885400</v>
          </cell>
          <cell r="M24">
            <v>23885400</v>
          </cell>
          <cell r="N24">
            <v>2250000</v>
          </cell>
          <cell r="O24">
            <v>26135400</v>
          </cell>
          <cell r="P24">
            <v>1194270</v>
          </cell>
          <cell r="Q24">
            <v>101730</v>
          </cell>
          <cell r="R24">
            <v>314000</v>
          </cell>
          <cell r="S24">
            <v>1610000</v>
          </cell>
          <cell r="T24">
            <v>24525400</v>
          </cell>
          <cell r="U24">
            <v>16800000</v>
          </cell>
          <cell r="V24">
            <v>7725000</v>
          </cell>
          <cell r="W24">
            <v>386250</v>
          </cell>
          <cell r="X24">
            <v>386250</v>
          </cell>
          <cell r="Y24">
            <v>0</v>
          </cell>
          <cell r="Z24">
            <v>12</v>
          </cell>
          <cell r="AA24">
            <v>0</v>
          </cell>
          <cell r="AB24">
            <v>1</v>
          </cell>
          <cell r="AC24" t="str">
            <v>-</v>
          </cell>
          <cell r="AD24">
            <v>1</v>
          </cell>
          <cell r="AE24">
            <v>2</v>
          </cell>
          <cell r="AF24" t="str">
            <v>016</v>
          </cell>
          <cell r="AG24" t="str">
            <v>JL. P. SURIANSYAH NO. 30</v>
          </cell>
        </row>
        <row r="25">
          <cell r="B25">
            <v>17</v>
          </cell>
          <cell r="C25" t="str">
            <v>ERWIN</v>
          </cell>
          <cell r="D25" t="str">
            <v>48.173.763.3.722.000</v>
          </cell>
          <cell r="E25" t="str">
            <v>L</v>
          </cell>
          <cell r="F25" t="str">
            <v>K-0</v>
          </cell>
          <cell r="G25" t="str">
            <v>K</v>
          </cell>
          <cell r="H25" t="str">
            <v>0</v>
          </cell>
          <cell r="I25" t="str">
            <v>INFORMATIKA</v>
          </cell>
          <cell r="J25">
            <v>11100000</v>
          </cell>
          <cell r="K25">
            <v>11100000</v>
          </cell>
          <cell r="L25">
            <v>3050280</v>
          </cell>
          <cell r="M25">
            <v>25250280</v>
          </cell>
          <cell r="N25">
            <v>2250000</v>
          </cell>
          <cell r="O25">
            <v>27500280</v>
          </cell>
          <cell r="P25">
            <v>1262514</v>
          </cell>
          <cell r="Q25">
            <v>33486</v>
          </cell>
          <cell r="R25">
            <v>444000</v>
          </cell>
          <cell r="S25">
            <v>1740000</v>
          </cell>
          <cell r="T25">
            <v>25760280</v>
          </cell>
          <cell r="U25">
            <v>14400000</v>
          </cell>
          <cell r="V25">
            <v>11360000</v>
          </cell>
          <cell r="W25">
            <v>568000</v>
          </cell>
          <cell r="X25">
            <v>568000</v>
          </cell>
          <cell r="Y25">
            <v>0</v>
          </cell>
          <cell r="Z25">
            <v>12</v>
          </cell>
          <cell r="AA25">
            <v>0</v>
          </cell>
          <cell r="AB25">
            <v>1</v>
          </cell>
          <cell r="AC25" t="str">
            <v>-</v>
          </cell>
          <cell r="AD25">
            <v>1</v>
          </cell>
          <cell r="AE25">
            <v>2</v>
          </cell>
          <cell r="AF25" t="str">
            <v>017</v>
          </cell>
          <cell r="AG25" t="str">
            <v>JL. P. SURIANSYAH NO. 30</v>
          </cell>
        </row>
        <row r="26">
          <cell r="B26">
            <v>18</v>
          </cell>
          <cell r="C26" t="str">
            <v>RAHMAT SYAMSURI</v>
          </cell>
          <cell r="D26" t="str">
            <v>48.173.762.5.722.000</v>
          </cell>
          <cell r="E26" t="str">
            <v>L</v>
          </cell>
          <cell r="F26" t="str">
            <v>K-2</v>
          </cell>
          <cell r="G26" t="str">
            <v>K</v>
          </cell>
          <cell r="H26" t="str">
            <v>2</v>
          </cell>
          <cell r="I26" t="str">
            <v>INFORMATIKA</v>
          </cell>
          <cell r="J26">
            <v>19950000</v>
          </cell>
          <cell r="K26">
            <v>19950000</v>
          </cell>
          <cell r="L26">
            <v>5482260</v>
          </cell>
          <cell r="M26">
            <v>45382260</v>
          </cell>
          <cell r="N26">
            <v>3500000</v>
          </cell>
          <cell r="O26">
            <v>48882260</v>
          </cell>
          <cell r="P26">
            <v>1296000</v>
          </cell>
          <cell r="Q26">
            <v>0</v>
          </cell>
          <cell r="R26">
            <v>696000</v>
          </cell>
          <cell r="S26">
            <v>1992000</v>
          </cell>
          <cell r="T26">
            <v>46890260</v>
          </cell>
          <cell r="U26">
            <v>16800000</v>
          </cell>
          <cell r="V26">
            <v>30090000</v>
          </cell>
          <cell r="W26">
            <v>1759000</v>
          </cell>
          <cell r="X26">
            <v>1759000</v>
          </cell>
          <cell r="Y26">
            <v>0</v>
          </cell>
          <cell r="Z26">
            <v>12</v>
          </cell>
          <cell r="AA26">
            <v>0</v>
          </cell>
          <cell r="AB26">
            <v>1</v>
          </cell>
          <cell r="AC26" t="str">
            <v>-</v>
          </cell>
          <cell r="AD26">
            <v>1</v>
          </cell>
          <cell r="AE26">
            <v>2</v>
          </cell>
          <cell r="AF26" t="str">
            <v>018</v>
          </cell>
          <cell r="AG26" t="str">
            <v>JL. P. SURIANSYAH NO. 30</v>
          </cell>
        </row>
        <row r="27">
          <cell r="B27">
            <v>19</v>
          </cell>
          <cell r="C27" t="str">
            <v>ABDAL RAHMAN</v>
          </cell>
          <cell r="D27" t="str">
            <v>07.295.850.7-722.000</v>
          </cell>
          <cell r="E27" t="str">
            <v>L</v>
          </cell>
          <cell r="F27" t="str">
            <v>K-3</v>
          </cell>
          <cell r="G27" t="str">
            <v>K</v>
          </cell>
          <cell r="H27" t="str">
            <v>3</v>
          </cell>
          <cell r="I27" t="str">
            <v>KABAG OPERASIONAL</v>
          </cell>
          <cell r="J27">
            <v>32700000</v>
          </cell>
          <cell r="K27">
            <v>32700000</v>
          </cell>
          <cell r="L27">
            <v>8985960</v>
          </cell>
          <cell r="M27">
            <v>74385960</v>
          </cell>
          <cell r="N27">
            <v>11000000</v>
          </cell>
          <cell r="O27">
            <v>85385960</v>
          </cell>
          <cell r="P27">
            <v>1296000</v>
          </cell>
          <cell r="Q27">
            <v>0</v>
          </cell>
          <cell r="R27">
            <v>1148000</v>
          </cell>
          <cell r="S27">
            <v>2444000</v>
          </cell>
          <cell r="T27">
            <v>82941960</v>
          </cell>
          <cell r="U27">
            <v>18000000</v>
          </cell>
          <cell r="V27">
            <v>64941000</v>
          </cell>
          <cell r="W27">
            <v>5991150</v>
          </cell>
          <cell r="X27">
            <v>5991150</v>
          </cell>
          <cell r="Y27">
            <v>0</v>
          </cell>
          <cell r="Z27">
            <v>12</v>
          </cell>
          <cell r="AA27">
            <v>0</v>
          </cell>
          <cell r="AB27">
            <v>1</v>
          </cell>
          <cell r="AC27" t="str">
            <v>-</v>
          </cell>
          <cell r="AD27">
            <v>1</v>
          </cell>
          <cell r="AE27">
            <v>2</v>
          </cell>
          <cell r="AF27" t="str">
            <v>019</v>
          </cell>
          <cell r="AG27" t="str">
            <v>JL. P. SURIANSYAH NO. 30</v>
          </cell>
        </row>
        <row r="28">
          <cell r="B28">
            <v>20</v>
          </cell>
          <cell r="C28" t="str">
            <v>RIDWAN MARYAM</v>
          </cell>
          <cell r="D28" t="str">
            <v>06.869.412.4-722.000</v>
          </cell>
          <cell r="E28" t="str">
            <v>L</v>
          </cell>
          <cell r="F28" t="str">
            <v>K-3</v>
          </cell>
          <cell r="G28" t="str">
            <v>K</v>
          </cell>
          <cell r="H28" t="str">
            <v>3</v>
          </cell>
          <cell r="I28" t="str">
            <v>BAGIAN OPERASIONAL</v>
          </cell>
          <cell r="J28">
            <v>17400000</v>
          </cell>
          <cell r="K28">
            <v>17400000</v>
          </cell>
          <cell r="L28">
            <v>4781520</v>
          </cell>
          <cell r="M28">
            <v>39581520</v>
          </cell>
          <cell r="N28">
            <v>4500000</v>
          </cell>
          <cell r="O28">
            <v>44081520</v>
          </cell>
          <cell r="P28">
            <v>1296000</v>
          </cell>
          <cell r="Q28">
            <v>0</v>
          </cell>
          <cell r="R28">
            <v>620000</v>
          </cell>
          <cell r="S28">
            <v>1916000</v>
          </cell>
          <cell r="T28">
            <v>42165520</v>
          </cell>
          <cell r="U28">
            <v>18000000</v>
          </cell>
          <cell r="V28">
            <v>24165000</v>
          </cell>
          <cell r="W28">
            <v>1208250</v>
          </cell>
          <cell r="X28">
            <v>1208250</v>
          </cell>
          <cell r="Y28">
            <v>0</v>
          </cell>
          <cell r="Z28">
            <v>12</v>
          </cell>
          <cell r="AA28">
            <v>0</v>
          </cell>
          <cell r="AB28">
            <v>1</v>
          </cell>
          <cell r="AC28" t="str">
            <v>-</v>
          </cell>
          <cell r="AD28">
            <v>1</v>
          </cell>
          <cell r="AE28">
            <v>2</v>
          </cell>
          <cell r="AF28" t="str">
            <v>020</v>
          </cell>
          <cell r="AG28" t="str">
            <v>JL. P. SURIANSYAH NO. 30</v>
          </cell>
        </row>
        <row r="29">
          <cell r="B29">
            <v>21</v>
          </cell>
          <cell r="C29" t="str">
            <v>MAX AGUAN</v>
          </cell>
          <cell r="D29" t="str">
            <v>07.295.942.2-722.000</v>
          </cell>
          <cell r="E29" t="str">
            <v>L</v>
          </cell>
          <cell r="F29" t="str">
            <v>K-2</v>
          </cell>
          <cell r="G29" t="str">
            <v>K</v>
          </cell>
          <cell r="H29" t="str">
            <v>2</v>
          </cell>
          <cell r="I29" t="str">
            <v>BAGIAN OPERASIONAL</v>
          </cell>
          <cell r="J29">
            <v>19900000</v>
          </cell>
          <cell r="K29">
            <v>18600000</v>
          </cell>
          <cell r="L29">
            <v>5111280</v>
          </cell>
          <cell r="M29">
            <v>43611280</v>
          </cell>
          <cell r="N29">
            <v>3500000</v>
          </cell>
          <cell r="O29">
            <v>47111280</v>
          </cell>
          <cell r="P29">
            <v>1296000</v>
          </cell>
          <cell r="Q29">
            <v>0</v>
          </cell>
          <cell r="R29">
            <v>744000</v>
          </cell>
          <cell r="S29">
            <v>2040000</v>
          </cell>
          <cell r="T29">
            <v>45071280</v>
          </cell>
          <cell r="U29">
            <v>16800000</v>
          </cell>
          <cell r="V29">
            <v>28271000</v>
          </cell>
          <cell r="W29">
            <v>1577100</v>
          </cell>
          <cell r="X29">
            <v>1577100</v>
          </cell>
          <cell r="Y29">
            <v>0</v>
          </cell>
          <cell r="Z29">
            <v>12</v>
          </cell>
          <cell r="AA29">
            <v>0</v>
          </cell>
          <cell r="AB29">
            <v>1</v>
          </cell>
          <cell r="AC29" t="str">
            <v>-</v>
          </cell>
          <cell r="AD29">
            <v>1</v>
          </cell>
          <cell r="AE29">
            <v>2</v>
          </cell>
          <cell r="AF29" t="str">
            <v>021</v>
          </cell>
          <cell r="AG29" t="str">
            <v>JL. P. SURIANSYAH NO. 30</v>
          </cell>
        </row>
        <row r="30">
          <cell r="B30">
            <v>22</v>
          </cell>
          <cell r="C30" t="str">
            <v>MULYADI</v>
          </cell>
          <cell r="D30" t="str">
            <v>07.295.955.4-722.000</v>
          </cell>
          <cell r="E30" t="str">
            <v>L</v>
          </cell>
          <cell r="F30" t="str">
            <v>K-2</v>
          </cell>
          <cell r="G30" t="str">
            <v>K</v>
          </cell>
          <cell r="H30" t="str">
            <v>2</v>
          </cell>
          <cell r="I30" t="str">
            <v>BAGIAN OPERASIONAL</v>
          </cell>
          <cell r="J30">
            <v>15750000</v>
          </cell>
          <cell r="K30">
            <v>15750000</v>
          </cell>
          <cell r="L30">
            <v>4328100</v>
          </cell>
          <cell r="M30">
            <v>35828100</v>
          </cell>
          <cell r="N30">
            <v>4250000</v>
          </cell>
          <cell r="O30">
            <v>40078100</v>
          </cell>
          <cell r="P30">
            <v>1296000</v>
          </cell>
          <cell r="Q30">
            <v>0</v>
          </cell>
          <cell r="R30">
            <v>532000</v>
          </cell>
          <cell r="S30">
            <v>1828000</v>
          </cell>
          <cell r="T30">
            <v>38250100</v>
          </cell>
          <cell r="U30">
            <v>16800000</v>
          </cell>
          <cell r="V30">
            <v>21450000</v>
          </cell>
          <cell r="W30">
            <v>1072500</v>
          </cell>
          <cell r="X30">
            <v>1072500</v>
          </cell>
          <cell r="Y30">
            <v>0</v>
          </cell>
          <cell r="Z30">
            <v>12</v>
          </cell>
          <cell r="AA30">
            <v>0</v>
          </cell>
          <cell r="AB30">
            <v>1</v>
          </cell>
          <cell r="AC30" t="str">
            <v>-</v>
          </cell>
          <cell r="AD30">
            <v>1</v>
          </cell>
          <cell r="AE30">
            <v>2</v>
          </cell>
          <cell r="AF30" t="str">
            <v>022</v>
          </cell>
          <cell r="AG30" t="str">
            <v>JL. P. SURIANSYAH NO. 30</v>
          </cell>
        </row>
        <row r="31">
          <cell r="B31">
            <v>23</v>
          </cell>
          <cell r="C31" t="str">
            <v>WIRO SANTOSO</v>
          </cell>
          <cell r="D31" t="str">
            <v>07.296.293.3-722.000</v>
          </cell>
          <cell r="E31" t="str">
            <v>L</v>
          </cell>
          <cell r="F31" t="str">
            <v>K-2</v>
          </cell>
          <cell r="G31" t="str">
            <v>K</v>
          </cell>
          <cell r="H31" t="str">
            <v>2</v>
          </cell>
          <cell r="I31" t="str">
            <v>BAGIAN PEMBELIAN</v>
          </cell>
          <cell r="J31">
            <v>21150000</v>
          </cell>
          <cell r="K31">
            <v>21150000</v>
          </cell>
          <cell r="L31">
            <v>5812020</v>
          </cell>
          <cell r="M31">
            <v>48112020</v>
          </cell>
          <cell r="N31">
            <v>7000000</v>
          </cell>
          <cell r="O31">
            <v>55112020</v>
          </cell>
          <cell r="P31">
            <v>1296000</v>
          </cell>
          <cell r="Q31">
            <v>0</v>
          </cell>
          <cell r="R31">
            <v>728000</v>
          </cell>
          <cell r="S31">
            <v>2024000</v>
          </cell>
          <cell r="T31">
            <v>53088020</v>
          </cell>
          <cell r="U31">
            <v>16800000</v>
          </cell>
          <cell r="V31">
            <v>36288000</v>
          </cell>
          <cell r="W31">
            <v>2378800</v>
          </cell>
          <cell r="X31">
            <v>2378800</v>
          </cell>
          <cell r="Y31">
            <v>0</v>
          </cell>
          <cell r="Z31">
            <v>12</v>
          </cell>
          <cell r="AA31">
            <v>0</v>
          </cell>
          <cell r="AB31">
            <v>1</v>
          </cell>
          <cell r="AC31" t="str">
            <v>-</v>
          </cell>
          <cell r="AD31">
            <v>1</v>
          </cell>
          <cell r="AE31">
            <v>2</v>
          </cell>
          <cell r="AF31" t="str">
            <v>023</v>
          </cell>
          <cell r="AG31" t="str">
            <v>JL. P. SURIANSYAH NO. 30</v>
          </cell>
        </row>
        <row r="32">
          <cell r="B32">
            <v>24</v>
          </cell>
          <cell r="C32" t="str">
            <v>AGUS SUTRISNO</v>
          </cell>
          <cell r="D32" t="str">
            <v>07.295.865.5-722.000</v>
          </cell>
          <cell r="E32" t="str">
            <v>L</v>
          </cell>
          <cell r="F32" t="str">
            <v>K-1</v>
          </cell>
          <cell r="G32" t="str">
            <v>K</v>
          </cell>
          <cell r="H32" t="str">
            <v>1</v>
          </cell>
          <cell r="I32" t="str">
            <v>BAGIAN GUDANG</v>
          </cell>
          <cell r="J32">
            <v>11075000</v>
          </cell>
          <cell r="K32">
            <v>9600000</v>
          </cell>
          <cell r="L32">
            <v>2638080</v>
          </cell>
          <cell r="M32">
            <v>23313080</v>
          </cell>
          <cell r="N32">
            <v>2250000</v>
          </cell>
          <cell r="O32">
            <v>25563080</v>
          </cell>
          <cell r="P32">
            <v>1165654</v>
          </cell>
          <cell r="Q32">
            <v>112500</v>
          </cell>
          <cell r="R32">
            <v>308000</v>
          </cell>
          <cell r="S32">
            <v>1586154</v>
          </cell>
          <cell r="T32">
            <v>23976926</v>
          </cell>
          <cell r="U32">
            <v>15600000</v>
          </cell>
          <cell r="V32">
            <v>8376000</v>
          </cell>
          <cell r="W32">
            <v>418800</v>
          </cell>
          <cell r="X32">
            <v>418800</v>
          </cell>
          <cell r="Y32">
            <v>0</v>
          </cell>
          <cell r="Z32">
            <v>12</v>
          </cell>
          <cell r="AA32">
            <v>0</v>
          </cell>
          <cell r="AB32">
            <v>1</v>
          </cell>
          <cell r="AC32" t="str">
            <v>-</v>
          </cell>
          <cell r="AD32">
            <v>1</v>
          </cell>
          <cell r="AE32">
            <v>2</v>
          </cell>
          <cell r="AF32" t="str">
            <v>024</v>
          </cell>
          <cell r="AG32" t="str">
            <v>JL. P. SURIANSYAH NO. 30</v>
          </cell>
        </row>
        <row r="33">
          <cell r="B33">
            <v>25</v>
          </cell>
          <cell r="C33" t="str">
            <v>DENNY ARMAN</v>
          </cell>
          <cell r="D33" t="str">
            <v>07.295.889.5-722.000</v>
          </cell>
          <cell r="E33" t="str">
            <v>L</v>
          </cell>
          <cell r="F33" t="str">
            <v>K-0</v>
          </cell>
          <cell r="G33" t="str">
            <v>K</v>
          </cell>
          <cell r="H33" t="str">
            <v>0</v>
          </cell>
          <cell r="I33" t="str">
            <v>BAGIAN GUDANG</v>
          </cell>
          <cell r="J33">
            <v>15750000</v>
          </cell>
          <cell r="K33">
            <v>15750000</v>
          </cell>
          <cell r="L33">
            <v>4328100</v>
          </cell>
          <cell r="M33">
            <v>35828100</v>
          </cell>
          <cell r="N33">
            <v>4250000</v>
          </cell>
          <cell r="O33">
            <v>40078100</v>
          </cell>
          <cell r="P33">
            <v>1296000</v>
          </cell>
          <cell r="Q33">
            <v>0</v>
          </cell>
          <cell r="R33">
            <v>538000</v>
          </cell>
          <cell r="S33">
            <v>1834000</v>
          </cell>
          <cell r="T33">
            <v>38244100</v>
          </cell>
          <cell r="U33">
            <v>14400000</v>
          </cell>
          <cell r="V33">
            <v>23844000</v>
          </cell>
          <cell r="W33">
            <v>1192200</v>
          </cell>
          <cell r="X33">
            <v>1192200</v>
          </cell>
          <cell r="Y33">
            <v>0</v>
          </cell>
          <cell r="Z33">
            <v>12</v>
          </cell>
          <cell r="AA33">
            <v>0</v>
          </cell>
          <cell r="AB33">
            <v>1</v>
          </cell>
          <cell r="AC33" t="str">
            <v>-</v>
          </cell>
          <cell r="AD33">
            <v>1</v>
          </cell>
          <cell r="AE33">
            <v>2</v>
          </cell>
          <cell r="AF33" t="str">
            <v>025</v>
          </cell>
          <cell r="AG33" t="str">
            <v>JL. P. SURIANSYAH NO. 30</v>
          </cell>
        </row>
        <row r="34">
          <cell r="B34">
            <v>26</v>
          </cell>
          <cell r="C34" t="str">
            <v>RIDWANSYAH</v>
          </cell>
          <cell r="D34" t="str">
            <v>07.295.980.2-722.000</v>
          </cell>
          <cell r="E34" t="str">
            <v>L</v>
          </cell>
          <cell r="F34" t="str">
            <v>K-2</v>
          </cell>
          <cell r="G34" t="str">
            <v>K</v>
          </cell>
          <cell r="H34" t="str">
            <v>2</v>
          </cell>
          <cell r="I34" t="str">
            <v>BAGIAN GUDANG</v>
          </cell>
          <cell r="J34">
            <v>10200000</v>
          </cell>
          <cell r="K34">
            <v>10200000</v>
          </cell>
          <cell r="L34">
            <v>2802960</v>
          </cell>
          <cell r="M34">
            <v>23202960</v>
          </cell>
          <cell r="N34">
            <v>2750000</v>
          </cell>
          <cell r="O34">
            <v>25952960</v>
          </cell>
          <cell r="P34">
            <v>1160148</v>
          </cell>
          <cell r="Q34">
            <v>135852</v>
          </cell>
          <cell r="R34">
            <v>344000</v>
          </cell>
          <cell r="S34">
            <v>1640000</v>
          </cell>
          <cell r="T34">
            <v>24312960</v>
          </cell>
          <cell r="U34">
            <v>16800000</v>
          </cell>
          <cell r="V34">
            <v>7512000</v>
          </cell>
          <cell r="W34">
            <v>375600</v>
          </cell>
          <cell r="X34">
            <v>375600</v>
          </cell>
          <cell r="Y34">
            <v>0</v>
          </cell>
          <cell r="Z34">
            <v>12</v>
          </cell>
          <cell r="AA34">
            <v>0</v>
          </cell>
          <cell r="AB34">
            <v>1</v>
          </cell>
          <cell r="AC34" t="str">
            <v>-</v>
          </cell>
          <cell r="AD34">
            <v>1</v>
          </cell>
          <cell r="AE34">
            <v>2</v>
          </cell>
          <cell r="AF34" t="str">
            <v>026</v>
          </cell>
          <cell r="AG34" t="str">
            <v>JL. P. SURIANSYAH NO. 30</v>
          </cell>
        </row>
        <row r="35">
          <cell r="B35">
            <v>27</v>
          </cell>
          <cell r="C35" t="str">
            <v>EDUARD</v>
          </cell>
          <cell r="D35" t="str">
            <v>07.295.895.2-722.000</v>
          </cell>
          <cell r="E35" t="str">
            <v>L</v>
          </cell>
          <cell r="F35" t="str">
            <v>K-1</v>
          </cell>
          <cell r="G35" t="str">
            <v>K</v>
          </cell>
          <cell r="H35" t="str">
            <v>1</v>
          </cell>
          <cell r="I35" t="str">
            <v>BAGIAN LOGISTIK</v>
          </cell>
          <cell r="J35">
            <v>15375000</v>
          </cell>
          <cell r="K35">
            <v>14250000</v>
          </cell>
          <cell r="L35">
            <v>3915900</v>
          </cell>
          <cell r="M35">
            <v>33540900</v>
          </cell>
          <cell r="N35">
            <v>3000000</v>
          </cell>
          <cell r="O35">
            <v>36540900</v>
          </cell>
          <cell r="P35">
            <v>1296000</v>
          </cell>
          <cell r="Q35">
            <v>0</v>
          </cell>
          <cell r="R35">
            <v>503000</v>
          </cell>
          <cell r="S35">
            <v>1799000</v>
          </cell>
          <cell r="T35">
            <v>34741900</v>
          </cell>
          <cell r="U35">
            <v>15600000</v>
          </cell>
          <cell r="V35">
            <v>19141000</v>
          </cell>
          <cell r="W35">
            <v>957050</v>
          </cell>
          <cell r="X35">
            <v>957050</v>
          </cell>
          <cell r="Y35">
            <v>0</v>
          </cell>
          <cell r="Z35">
            <v>12</v>
          </cell>
          <cell r="AA35">
            <v>0</v>
          </cell>
          <cell r="AB35">
            <v>1</v>
          </cell>
          <cell r="AC35" t="str">
            <v>-</v>
          </cell>
          <cell r="AD35">
            <v>1</v>
          </cell>
          <cell r="AE35">
            <v>2</v>
          </cell>
          <cell r="AF35" t="str">
            <v>027</v>
          </cell>
          <cell r="AG35" t="str">
            <v>JL. P. SURIANSYAH NO. 30</v>
          </cell>
        </row>
        <row r="36">
          <cell r="B36">
            <v>28</v>
          </cell>
          <cell r="C36" t="str">
            <v>HERRY HARDI MENELI</v>
          </cell>
          <cell r="D36" t="str">
            <v>48.173.764.1.722.000</v>
          </cell>
          <cell r="E36" t="str">
            <v>L</v>
          </cell>
          <cell r="F36" t="str">
            <v>TK</v>
          </cell>
          <cell r="G36" t="str">
            <v>TK</v>
          </cell>
          <cell r="H36">
            <v>0</v>
          </cell>
          <cell r="I36" t="str">
            <v>LOGISTIK</v>
          </cell>
          <cell r="J36">
            <v>14216000</v>
          </cell>
          <cell r="K36">
            <v>13500000</v>
          </cell>
          <cell r="L36">
            <v>2899800</v>
          </cell>
          <cell r="M36">
            <v>30615800</v>
          </cell>
          <cell r="N36">
            <v>3000000</v>
          </cell>
          <cell r="O36">
            <v>33615800</v>
          </cell>
          <cell r="P36">
            <v>1296000</v>
          </cell>
          <cell r="Q36">
            <v>0</v>
          </cell>
          <cell r="R36">
            <v>506000</v>
          </cell>
          <cell r="S36">
            <v>1802000</v>
          </cell>
          <cell r="T36">
            <v>31813800</v>
          </cell>
          <cell r="U36">
            <v>13200000</v>
          </cell>
          <cell r="V36">
            <v>18613000</v>
          </cell>
          <cell r="W36">
            <v>930650</v>
          </cell>
          <cell r="X36">
            <v>930650</v>
          </cell>
          <cell r="Y36">
            <v>0</v>
          </cell>
          <cell r="Z36">
            <v>12</v>
          </cell>
          <cell r="AA36">
            <v>0</v>
          </cell>
          <cell r="AB36">
            <v>1</v>
          </cell>
          <cell r="AC36" t="str">
            <v>-</v>
          </cell>
          <cell r="AD36">
            <v>1</v>
          </cell>
          <cell r="AE36">
            <v>2</v>
          </cell>
          <cell r="AF36" t="str">
            <v>028</v>
          </cell>
          <cell r="AG36" t="str">
            <v>JL. P. SURIANSYAH NO. 30</v>
          </cell>
        </row>
        <row r="37">
          <cell r="B37">
            <v>29</v>
          </cell>
          <cell r="C37" t="str">
            <v>DEDE SAEFUDIN</v>
          </cell>
          <cell r="D37" t="str">
            <v>07.118.359.4-722.000</v>
          </cell>
          <cell r="E37" t="str">
            <v>L</v>
          </cell>
          <cell r="F37" t="str">
            <v>K-2</v>
          </cell>
          <cell r="G37" t="str">
            <v>K</v>
          </cell>
          <cell r="H37" t="str">
            <v>2</v>
          </cell>
          <cell r="I37" t="str">
            <v>KARYAWAN</v>
          </cell>
          <cell r="J37">
            <v>6800000</v>
          </cell>
          <cell r="K37">
            <v>6800000</v>
          </cell>
          <cell r="L37">
            <v>1868640</v>
          </cell>
          <cell r="M37">
            <v>15468640</v>
          </cell>
          <cell r="N37">
            <v>4250000</v>
          </cell>
          <cell r="O37">
            <v>19718640</v>
          </cell>
          <cell r="P37">
            <v>773432</v>
          </cell>
          <cell r="Q37">
            <v>212500</v>
          </cell>
          <cell r="R37">
            <v>272000</v>
          </cell>
          <cell r="S37">
            <v>1257932</v>
          </cell>
          <cell r="T37">
            <v>18460708</v>
          </cell>
          <cell r="U37">
            <v>16800000</v>
          </cell>
          <cell r="V37">
            <v>1660000</v>
          </cell>
          <cell r="W37">
            <v>83000</v>
          </cell>
          <cell r="X37">
            <v>83000</v>
          </cell>
          <cell r="Y37">
            <v>0</v>
          </cell>
          <cell r="Z37">
            <v>4</v>
          </cell>
          <cell r="AA37">
            <v>0</v>
          </cell>
          <cell r="AB37">
            <v>1</v>
          </cell>
          <cell r="AC37" t="str">
            <v>-</v>
          </cell>
          <cell r="AD37">
            <v>1</v>
          </cell>
          <cell r="AE37">
            <v>2</v>
          </cell>
          <cell r="AF37" t="str">
            <v>029</v>
          </cell>
          <cell r="AG37" t="str">
            <v>JL. P. SURIANSYAH NO. 30</v>
          </cell>
        </row>
        <row r="38">
          <cell r="B38">
            <v>30</v>
          </cell>
          <cell r="C38" t="str">
            <v>MUJIMAN</v>
          </cell>
          <cell r="D38" t="str">
            <v>-</v>
          </cell>
          <cell r="E38" t="str">
            <v>L</v>
          </cell>
          <cell r="F38" t="str">
            <v>K-3</v>
          </cell>
          <cell r="G38" t="str">
            <v>K</v>
          </cell>
          <cell r="H38" t="str">
            <v>3</v>
          </cell>
          <cell r="I38" t="str">
            <v>SECURITY</v>
          </cell>
          <cell r="J38">
            <v>8100000</v>
          </cell>
          <cell r="K38">
            <v>8100000</v>
          </cell>
          <cell r="L38">
            <v>2225880</v>
          </cell>
          <cell r="M38">
            <v>18425880</v>
          </cell>
          <cell r="N38">
            <v>1500000</v>
          </cell>
          <cell r="O38">
            <v>19925880</v>
          </cell>
          <cell r="P38">
            <v>921294</v>
          </cell>
          <cell r="Q38">
            <v>75000</v>
          </cell>
          <cell r="R38">
            <v>273000</v>
          </cell>
          <cell r="S38">
            <v>1269294</v>
          </cell>
          <cell r="T38">
            <v>18656586</v>
          </cell>
          <cell r="U38">
            <v>18000000</v>
          </cell>
          <cell r="V38">
            <v>656000</v>
          </cell>
          <cell r="W38">
            <v>32800</v>
          </cell>
          <cell r="X38">
            <v>32800</v>
          </cell>
          <cell r="Y38">
            <v>0</v>
          </cell>
          <cell r="Z38">
            <v>12</v>
          </cell>
          <cell r="AA38">
            <v>0</v>
          </cell>
          <cell r="AB38">
            <v>1</v>
          </cell>
          <cell r="AC38" t="str">
            <v>-</v>
          </cell>
          <cell r="AD38">
            <v>1</v>
          </cell>
          <cell r="AE38">
            <v>2</v>
          </cell>
          <cell r="AF38" t="str">
            <v>030</v>
          </cell>
          <cell r="AG38" t="str">
            <v>JL. P. SURIANSYAH NO. 30</v>
          </cell>
        </row>
        <row r="39">
          <cell r="B39">
            <v>31</v>
          </cell>
          <cell r="C39" t="str">
            <v>RACHMAD DERMAWAN</v>
          </cell>
          <cell r="D39" t="str">
            <v>-</v>
          </cell>
          <cell r="E39" t="str">
            <v>L</v>
          </cell>
          <cell r="F39" t="str">
            <v>TK</v>
          </cell>
          <cell r="G39" t="str">
            <v>TK</v>
          </cell>
          <cell r="H39">
            <v>0</v>
          </cell>
          <cell r="I39" t="str">
            <v>KARYAWAN</v>
          </cell>
          <cell r="J39">
            <v>8397500</v>
          </cell>
          <cell r="K39">
            <v>5100000</v>
          </cell>
          <cell r="L39">
            <v>1095480</v>
          </cell>
          <cell r="M39">
            <v>14592980</v>
          </cell>
          <cell r="N39">
            <v>1000000</v>
          </cell>
          <cell r="O39">
            <v>15592980</v>
          </cell>
          <cell r="P39">
            <v>729649</v>
          </cell>
          <cell r="Q39">
            <v>50000</v>
          </cell>
          <cell r="R39">
            <v>166000</v>
          </cell>
          <cell r="S39">
            <v>945649</v>
          </cell>
          <cell r="T39">
            <v>14647331</v>
          </cell>
          <cell r="U39">
            <v>13200000</v>
          </cell>
          <cell r="V39">
            <v>1447000</v>
          </cell>
          <cell r="W39">
            <v>72350</v>
          </cell>
          <cell r="X39">
            <v>72350</v>
          </cell>
          <cell r="Y39">
            <v>0</v>
          </cell>
          <cell r="Z39">
            <v>12</v>
          </cell>
          <cell r="AA39">
            <v>0</v>
          </cell>
          <cell r="AB39">
            <v>1</v>
          </cell>
          <cell r="AC39" t="str">
            <v>-</v>
          </cell>
          <cell r="AD39">
            <v>1</v>
          </cell>
          <cell r="AE39">
            <v>2</v>
          </cell>
          <cell r="AF39" t="str">
            <v>031</v>
          </cell>
          <cell r="AG39" t="str">
            <v>JL. P. SURIANSYAH NO. 30</v>
          </cell>
        </row>
        <row r="40">
          <cell r="B40">
            <v>32</v>
          </cell>
          <cell r="C40" t="str">
            <v>SYAMSUDDIN</v>
          </cell>
          <cell r="D40" t="str">
            <v>07.296.082.6-722.000</v>
          </cell>
          <cell r="E40" t="str">
            <v>L</v>
          </cell>
          <cell r="F40" t="str">
            <v>K-2</v>
          </cell>
          <cell r="G40" t="str">
            <v>K</v>
          </cell>
          <cell r="H40" t="str">
            <v>2</v>
          </cell>
          <cell r="I40" t="str">
            <v>PEMBANTU KANTOR</v>
          </cell>
          <cell r="J40">
            <v>7550000</v>
          </cell>
          <cell r="K40">
            <v>8412500</v>
          </cell>
          <cell r="L40">
            <v>1937340</v>
          </cell>
          <cell r="M40">
            <v>17899840</v>
          </cell>
          <cell r="N40">
            <v>1750000</v>
          </cell>
          <cell r="O40">
            <v>19649840</v>
          </cell>
          <cell r="P40">
            <v>894992</v>
          </cell>
          <cell r="Q40">
            <v>87500</v>
          </cell>
          <cell r="R40">
            <v>246000</v>
          </cell>
          <cell r="S40">
            <v>1228492</v>
          </cell>
          <cell r="T40">
            <v>18421348</v>
          </cell>
          <cell r="U40">
            <v>16800000</v>
          </cell>
          <cell r="V40">
            <v>1621000</v>
          </cell>
          <cell r="W40">
            <v>81050</v>
          </cell>
          <cell r="X40">
            <v>81050</v>
          </cell>
          <cell r="Y40">
            <v>0</v>
          </cell>
          <cell r="Z40">
            <v>12</v>
          </cell>
          <cell r="AA40">
            <v>0</v>
          </cell>
          <cell r="AB40">
            <v>1</v>
          </cell>
          <cell r="AC40" t="str">
            <v>-</v>
          </cell>
          <cell r="AD40">
            <v>1</v>
          </cell>
          <cell r="AE40">
            <v>2</v>
          </cell>
          <cell r="AF40" t="str">
            <v>032</v>
          </cell>
          <cell r="AG40" t="str">
            <v>JL. P. SURIANSYAH NO. 30</v>
          </cell>
        </row>
        <row r="41">
          <cell r="B41">
            <v>33</v>
          </cell>
          <cell r="C41" t="str">
            <v>MUJIONO MUKADJI</v>
          </cell>
          <cell r="D41" t="str">
            <v>48.173.908.4-722.000</v>
          </cell>
          <cell r="E41" t="str">
            <v>L</v>
          </cell>
          <cell r="F41" t="str">
            <v>K-3</v>
          </cell>
          <cell r="G41" t="str">
            <v>K</v>
          </cell>
          <cell r="H41" t="str">
            <v>3</v>
          </cell>
          <cell r="I41" t="str">
            <v>BARGE MASTER</v>
          </cell>
          <cell r="J41">
            <v>21860000</v>
          </cell>
          <cell r="K41">
            <v>28125000</v>
          </cell>
          <cell r="L41">
            <v>3091500</v>
          </cell>
          <cell r="M41">
            <v>53076500</v>
          </cell>
          <cell r="N41">
            <v>3750000</v>
          </cell>
          <cell r="O41">
            <v>56826500</v>
          </cell>
          <cell r="P41">
            <v>1296000</v>
          </cell>
          <cell r="Q41">
            <v>0</v>
          </cell>
          <cell r="R41">
            <v>450000</v>
          </cell>
          <cell r="S41">
            <v>1746000</v>
          </cell>
          <cell r="T41">
            <v>55080500</v>
          </cell>
          <cell r="U41">
            <v>18000000</v>
          </cell>
          <cell r="V41">
            <v>37080000</v>
          </cell>
          <cell r="W41">
            <v>2458000</v>
          </cell>
          <cell r="X41">
            <v>2458000</v>
          </cell>
          <cell r="Y41">
            <v>0</v>
          </cell>
          <cell r="Z41">
            <v>12</v>
          </cell>
          <cell r="AA41">
            <v>0</v>
          </cell>
          <cell r="AB41">
            <v>1</v>
          </cell>
          <cell r="AC41" t="str">
            <v>-</v>
          </cell>
          <cell r="AD41">
            <v>1</v>
          </cell>
          <cell r="AE41">
            <v>2</v>
          </cell>
          <cell r="AF41" t="str">
            <v>033</v>
          </cell>
          <cell r="AG41" t="str">
            <v>JL. P. SURIANSYAH NO. 30</v>
          </cell>
        </row>
        <row r="42">
          <cell r="B42">
            <v>34</v>
          </cell>
          <cell r="C42" t="str">
            <v>HERRY NORCE MALIANGKAY</v>
          </cell>
          <cell r="D42" t="str">
            <v>07.295.918.2-722.000</v>
          </cell>
          <cell r="E42" t="str">
            <v>L</v>
          </cell>
          <cell r="F42" t="str">
            <v>K-3</v>
          </cell>
          <cell r="G42" t="str">
            <v>K</v>
          </cell>
          <cell r="H42" t="str">
            <v>3</v>
          </cell>
          <cell r="I42" t="str">
            <v>ASISTEN BARGE MASTER</v>
          </cell>
          <cell r="J42">
            <v>52360000</v>
          </cell>
          <cell r="K42">
            <v>22000000</v>
          </cell>
          <cell r="L42">
            <v>2115960</v>
          </cell>
          <cell r="M42">
            <v>76475960</v>
          </cell>
          <cell r="N42">
            <v>0</v>
          </cell>
          <cell r="O42">
            <v>76475960</v>
          </cell>
          <cell r="P42">
            <v>1296000</v>
          </cell>
          <cell r="Q42">
            <v>0</v>
          </cell>
          <cell r="R42">
            <v>308000</v>
          </cell>
          <cell r="S42">
            <v>1604000</v>
          </cell>
          <cell r="T42">
            <v>74871960</v>
          </cell>
          <cell r="U42">
            <v>18000000</v>
          </cell>
          <cell r="V42">
            <v>56871000</v>
          </cell>
          <cell r="W42">
            <v>4780650</v>
          </cell>
          <cell r="X42">
            <v>4780650</v>
          </cell>
          <cell r="Y42">
            <v>0</v>
          </cell>
          <cell r="Z42">
            <v>7</v>
          </cell>
          <cell r="AA42">
            <v>0</v>
          </cell>
          <cell r="AB42">
            <v>1</v>
          </cell>
          <cell r="AC42" t="str">
            <v>-</v>
          </cell>
          <cell r="AD42">
            <v>1</v>
          </cell>
          <cell r="AE42">
            <v>2</v>
          </cell>
          <cell r="AF42" t="str">
            <v>034</v>
          </cell>
          <cell r="AG42" t="str">
            <v>JL. P. SURIANSYAH NO. 30</v>
          </cell>
        </row>
        <row r="43">
          <cell r="B43">
            <v>35</v>
          </cell>
          <cell r="C43" t="str">
            <v>EDY RAKHMAN DENY</v>
          </cell>
          <cell r="D43" t="str">
            <v>48.173.892.0-722.000</v>
          </cell>
          <cell r="E43" t="str">
            <v>L</v>
          </cell>
          <cell r="F43" t="str">
            <v>K-3</v>
          </cell>
          <cell r="G43" t="str">
            <v>K</v>
          </cell>
          <cell r="H43" t="str">
            <v>3</v>
          </cell>
          <cell r="I43" t="str">
            <v>BARGE MASTER</v>
          </cell>
          <cell r="J43">
            <v>34200000</v>
          </cell>
          <cell r="K43">
            <v>18250001</v>
          </cell>
          <cell r="L43">
            <v>2006040</v>
          </cell>
          <cell r="M43">
            <v>54456041</v>
          </cell>
          <cell r="N43">
            <v>0</v>
          </cell>
          <cell r="O43">
            <v>54456041</v>
          </cell>
          <cell r="P43">
            <v>1296000</v>
          </cell>
          <cell r="Q43">
            <v>0</v>
          </cell>
          <cell r="R43">
            <v>292000</v>
          </cell>
          <cell r="S43">
            <v>1588000</v>
          </cell>
          <cell r="T43">
            <v>52868041</v>
          </cell>
          <cell r="U43">
            <v>18000000</v>
          </cell>
          <cell r="V43">
            <v>34868000</v>
          </cell>
          <cell r="W43">
            <v>2236800</v>
          </cell>
          <cell r="X43">
            <v>2236800</v>
          </cell>
          <cell r="Y43">
            <v>0</v>
          </cell>
          <cell r="Z43">
            <v>9</v>
          </cell>
          <cell r="AA43">
            <v>0</v>
          </cell>
          <cell r="AB43">
            <v>1</v>
          </cell>
          <cell r="AC43" t="str">
            <v>-</v>
          </cell>
          <cell r="AD43">
            <v>1</v>
          </cell>
          <cell r="AE43">
            <v>2</v>
          </cell>
          <cell r="AF43" t="str">
            <v>035</v>
          </cell>
          <cell r="AG43" t="str">
            <v>JL. P. SURIANSYAH NO. 30</v>
          </cell>
        </row>
        <row r="44">
          <cell r="B44">
            <v>36</v>
          </cell>
          <cell r="C44" t="str">
            <v>NURDIANSYAH</v>
          </cell>
          <cell r="D44" t="str">
            <v>48.173.896.1-722.000</v>
          </cell>
          <cell r="E44" t="str">
            <v>L</v>
          </cell>
          <cell r="F44" t="str">
            <v>K-1</v>
          </cell>
          <cell r="G44" t="str">
            <v>K</v>
          </cell>
          <cell r="H44" t="str">
            <v>1</v>
          </cell>
          <cell r="I44" t="str">
            <v>ASISTEN BARGE MASTER</v>
          </cell>
          <cell r="J44">
            <v>15275000</v>
          </cell>
          <cell r="K44">
            <v>26325000</v>
          </cell>
          <cell r="L44">
            <v>2679300</v>
          </cell>
          <cell r="M44">
            <v>44279300</v>
          </cell>
          <cell r="N44">
            <v>3900000</v>
          </cell>
          <cell r="O44">
            <v>48179300</v>
          </cell>
          <cell r="P44">
            <v>1296000</v>
          </cell>
          <cell r="Q44">
            <v>0</v>
          </cell>
          <cell r="R44">
            <v>351000</v>
          </cell>
          <cell r="S44">
            <v>1647000</v>
          </cell>
          <cell r="T44">
            <v>46532300</v>
          </cell>
          <cell r="U44">
            <v>15600000</v>
          </cell>
          <cell r="V44">
            <v>30932000</v>
          </cell>
          <cell r="W44">
            <v>1843200</v>
          </cell>
          <cell r="X44">
            <v>1843200</v>
          </cell>
          <cell r="Y44">
            <v>0</v>
          </cell>
          <cell r="Z44">
            <v>11</v>
          </cell>
          <cell r="AA44">
            <v>0</v>
          </cell>
          <cell r="AB44">
            <v>1</v>
          </cell>
          <cell r="AC44" t="str">
            <v>-</v>
          </cell>
          <cell r="AD44">
            <v>1</v>
          </cell>
          <cell r="AE44">
            <v>2</v>
          </cell>
          <cell r="AF44" t="str">
            <v>036</v>
          </cell>
          <cell r="AG44" t="str">
            <v>JL. P. SURIANSYAH NO. 30</v>
          </cell>
        </row>
        <row r="45">
          <cell r="B45">
            <v>37</v>
          </cell>
          <cell r="C45" t="str">
            <v>TOMA BILLIANTO</v>
          </cell>
          <cell r="D45" t="str">
            <v>07.296.086.7-722.000</v>
          </cell>
          <cell r="E45" t="str">
            <v>L</v>
          </cell>
          <cell r="F45" t="str">
            <v>K-2</v>
          </cell>
          <cell r="G45" t="str">
            <v>K</v>
          </cell>
          <cell r="H45" t="str">
            <v>2</v>
          </cell>
          <cell r="I45" t="str">
            <v>DECK FOREMAN</v>
          </cell>
          <cell r="J45">
            <v>17053250</v>
          </cell>
          <cell r="K45">
            <v>11420724.5</v>
          </cell>
          <cell r="L45">
            <v>2373585</v>
          </cell>
          <cell r="M45">
            <v>30847559.5</v>
          </cell>
          <cell r="N45">
            <v>1600000</v>
          </cell>
          <cell r="O45">
            <v>32447559.5</v>
          </cell>
          <cell r="P45">
            <v>1296000</v>
          </cell>
          <cell r="Q45">
            <v>0</v>
          </cell>
          <cell r="R45">
            <v>345500</v>
          </cell>
          <cell r="S45">
            <v>1641500</v>
          </cell>
          <cell r="T45">
            <v>30806059.5</v>
          </cell>
          <cell r="U45">
            <v>16800000</v>
          </cell>
          <cell r="V45">
            <v>14006000</v>
          </cell>
          <cell r="W45">
            <v>700300</v>
          </cell>
          <cell r="X45">
            <v>700300</v>
          </cell>
          <cell r="Y45">
            <v>0</v>
          </cell>
          <cell r="Z45">
            <v>12</v>
          </cell>
          <cell r="AA45">
            <v>0</v>
          </cell>
          <cell r="AB45">
            <v>1</v>
          </cell>
          <cell r="AC45" t="str">
            <v>-</v>
          </cell>
          <cell r="AD45">
            <v>1</v>
          </cell>
          <cell r="AE45">
            <v>2</v>
          </cell>
          <cell r="AF45" t="str">
            <v>037</v>
          </cell>
          <cell r="AG45" t="str">
            <v>JL. P. SURIANSYAH NO. 30</v>
          </cell>
        </row>
        <row r="46">
          <cell r="B46">
            <v>38</v>
          </cell>
          <cell r="C46" t="str">
            <v>PAFIYAN</v>
          </cell>
          <cell r="D46" t="str">
            <v>48.173.854.0-722.000</v>
          </cell>
          <cell r="E46" t="str">
            <v>L</v>
          </cell>
          <cell r="F46" t="str">
            <v>TK</v>
          </cell>
          <cell r="G46" t="str">
            <v>TK</v>
          </cell>
          <cell r="H46">
            <v>0</v>
          </cell>
          <cell r="I46" t="str">
            <v>COOK</v>
          </cell>
          <cell r="J46">
            <v>8145250</v>
          </cell>
          <cell r="K46">
            <v>8387848.333333333</v>
          </cell>
          <cell r="L46">
            <v>995419</v>
          </cell>
          <cell r="M46">
            <v>17528517.333333332</v>
          </cell>
          <cell r="N46">
            <v>300000</v>
          </cell>
          <cell r="O46">
            <v>17828517.333333332</v>
          </cell>
          <cell r="P46">
            <v>876425.8666666667</v>
          </cell>
          <cell r="Q46">
            <v>15000</v>
          </cell>
          <cell r="R46">
            <v>185366.66666666666</v>
          </cell>
          <cell r="S46">
            <v>1076792.5333333334</v>
          </cell>
          <cell r="T46">
            <v>16751724.799999999</v>
          </cell>
          <cell r="U46">
            <v>13200000</v>
          </cell>
          <cell r="V46">
            <v>3550999.9999999991</v>
          </cell>
          <cell r="W46">
            <v>177549.99999999997</v>
          </cell>
          <cell r="X46">
            <v>177549.99999999997</v>
          </cell>
          <cell r="Y46">
            <v>0</v>
          </cell>
          <cell r="Z46">
            <v>8</v>
          </cell>
          <cell r="AA46">
            <v>0</v>
          </cell>
          <cell r="AB46">
            <v>1</v>
          </cell>
          <cell r="AC46" t="str">
            <v>-</v>
          </cell>
          <cell r="AD46">
            <v>1</v>
          </cell>
          <cell r="AE46">
            <v>2</v>
          </cell>
          <cell r="AF46" t="str">
            <v>038</v>
          </cell>
          <cell r="AG46" t="str">
            <v>JL. P. SURIANSYAH NO. 30</v>
          </cell>
        </row>
        <row r="47">
          <cell r="B47">
            <v>39</v>
          </cell>
          <cell r="C47" t="str">
            <v>CHODRI</v>
          </cell>
          <cell r="D47" t="str">
            <v>48.173.856.5-722.000</v>
          </cell>
          <cell r="E47" t="str">
            <v>L</v>
          </cell>
          <cell r="F47" t="str">
            <v>K-2</v>
          </cell>
          <cell r="G47" t="str">
            <v>K</v>
          </cell>
          <cell r="H47" t="str">
            <v>2</v>
          </cell>
          <cell r="I47" t="str">
            <v>CRANE OPERATOR</v>
          </cell>
          <cell r="J47">
            <v>14532500</v>
          </cell>
          <cell r="K47">
            <v>21098100</v>
          </cell>
          <cell r="L47">
            <v>2488314</v>
          </cell>
          <cell r="M47">
            <v>38118914</v>
          </cell>
          <cell r="N47">
            <v>0</v>
          </cell>
          <cell r="O47">
            <v>38118914</v>
          </cell>
          <cell r="P47">
            <v>1296000</v>
          </cell>
          <cell r="Q47">
            <v>0</v>
          </cell>
          <cell r="R47">
            <v>300200</v>
          </cell>
          <cell r="S47">
            <v>1596200</v>
          </cell>
          <cell r="T47">
            <v>36522714</v>
          </cell>
          <cell r="U47">
            <v>16800000</v>
          </cell>
          <cell r="V47">
            <v>19722000</v>
          </cell>
          <cell r="W47">
            <v>986100</v>
          </cell>
          <cell r="X47">
            <v>986100</v>
          </cell>
          <cell r="Y47">
            <v>0</v>
          </cell>
          <cell r="Z47">
            <v>11</v>
          </cell>
          <cell r="AA47">
            <v>0</v>
          </cell>
          <cell r="AB47">
            <v>1</v>
          </cell>
          <cell r="AC47" t="str">
            <v>-</v>
          </cell>
          <cell r="AD47">
            <v>1</v>
          </cell>
          <cell r="AE47">
            <v>2</v>
          </cell>
          <cell r="AF47" t="str">
            <v>039</v>
          </cell>
          <cell r="AG47" t="str">
            <v>JL. P. SURIANSYAH NO. 30</v>
          </cell>
        </row>
        <row r="48">
          <cell r="B48">
            <v>40</v>
          </cell>
          <cell r="C48" t="str">
            <v>AMIR ARSYAD</v>
          </cell>
          <cell r="D48" t="str">
            <v>-</v>
          </cell>
          <cell r="E48" t="str">
            <v>L</v>
          </cell>
          <cell r="F48" t="str">
            <v>K-2</v>
          </cell>
          <cell r="G48" t="str">
            <v>K</v>
          </cell>
          <cell r="H48" t="str">
            <v>2</v>
          </cell>
          <cell r="I48" t="str">
            <v>CRANE OPERATOR</v>
          </cell>
          <cell r="J48">
            <v>19601814</v>
          </cell>
          <cell r="K48">
            <v>21406466.5</v>
          </cell>
          <cell r="L48">
            <v>2296935</v>
          </cell>
          <cell r="M48">
            <v>43305215.5</v>
          </cell>
          <cell r="N48">
            <v>1625000</v>
          </cell>
          <cell r="O48">
            <v>44930215.5</v>
          </cell>
          <cell r="P48">
            <v>1296000</v>
          </cell>
          <cell r="Q48">
            <v>0</v>
          </cell>
          <cell r="R48">
            <v>400500</v>
          </cell>
          <cell r="S48">
            <v>1696500</v>
          </cell>
          <cell r="T48">
            <v>43233715.5</v>
          </cell>
          <cell r="U48">
            <v>16800000</v>
          </cell>
          <cell r="V48">
            <v>26433000</v>
          </cell>
          <cell r="W48">
            <v>1393300</v>
          </cell>
          <cell r="X48">
            <v>1393300</v>
          </cell>
          <cell r="Y48">
            <v>0</v>
          </cell>
          <cell r="Z48">
            <v>14</v>
          </cell>
          <cell r="AA48">
            <v>0</v>
          </cell>
          <cell r="AB48">
            <v>1</v>
          </cell>
          <cell r="AC48" t="str">
            <v>-</v>
          </cell>
          <cell r="AD48">
            <v>1</v>
          </cell>
          <cell r="AE48">
            <v>2</v>
          </cell>
          <cell r="AF48" t="str">
            <v>040</v>
          </cell>
          <cell r="AG48" t="str">
            <v>JL. P. SURIANSYAH NO. 30</v>
          </cell>
        </row>
        <row r="49">
          <cell r="B49">
            <v>41</v>
          </cell>
          <cell r="C49" t="str">
            <v>BENYAMIN TAKIM</v>
          </cell>
          <cell r="D49" t="str">
            <v>48.173.897.9-722.000</v>
          </cell>
          <cell r="E49" t="str">
            <v>L</v>
          </cell>
          <cell r="F49" t="str">
            <v>TK</v>
          </cell>
          <cell r="G49" t="str">
            <v>TK</v>
          </cell>
          <cell r="H49">
            <v>0</v>
          </cell>
          <cell r="I49" t="str">
            <v>MECHANIC</v>
          </cell>
          <cell r="J49">
            <v>13267500</v>
          </cell>
          <cell r="K49">
            <v>12820352</v>
          </cell>
          <cell r="L49">
            <v>1390830</v>
          </cell>
          <cell r="M49">
            <v>27478682</v>
          </cell>
          <cell r="N49">
            <v>1150000</v>
          </cell>
          <cell r="O49">
            <v>28628682</v>
          </cell>
          <cell r="P49">
            <v>1296000</v>
          </cell>
          <cell r="Q49">
            <v>0</v>
          </cell>
          <cell r="R49">
            <v>259000</v>
          </cell>
          <cell r="S49">
            <v>1555000</v>
          </cell>
          <cell r="T49">
            <v>27073682</v>
          </cell>
          <cell r="U49">
            <v>13200000</v>
          </cell>
          <cell r="V49">
            <v>13873000</v>
          </cell>
          <cell r="W49">
            <v>693650</v>
          </cell>
          <cell r="X49">
            <v>693650</v>
          </cell>
          <cell r="Y49">
            <v>0</v>
          </cell>
          <cell r="Z49">
            <v>12</v>
          </cell>
          <cell r="AA49">
            <v>0</v>
          </cell>
          <cell r="AB49">
            <v>1</v>
          </cell>
          <cell r="AC49" t="str">
            <v>-</v>
          </cell>
          <cell r="AD49">
            <v>1</v>
          </cell>
          <cell r="AE49">
            <v>2</v>
          </cell>
          <cell r="AF49" t="str">
            <v>041</v>
          </cell>
          <cell r="AG49" t="str">
            <v>JL. P. SURIANSYAH NO. 30</v>
          </cell>
        </row>
        <row r="50">
          <cell r="B50">
            <v>42</v>
          </cell>
          <cell r="C50" t="str">
            <v>TOMY</v>
          </cell>
          <cell r="D50" t="str">
            <v>48.173.869.8-722.000</v>
          </cell>
          <cell r="E50" t="str">
            <v>L</v>
          </cell>
          <cell r="F50" t="str">
            <v>TK</v>
          </cell>
          <cell r="G50" t="str">
            <v>TK</v>
          </cell>
          <cell r="H50">
            <v>0</v>
          </cell>
          <cell r="I50" t="str">
            <v>ASISTEN COOK</v>
          </cell>
          <cell r="J50">
            <v>8592750</v>
          </cell>
          <cell r="K50">
            <v>8696869</v>
          </cell>
          <cell r="L50">
            <v>1050910</v>
          </cell>
          <cell r="M50">
            <v>18340529</v>
          </cell>
          <cell r="N50">
            <v>1025000</v>
          </cell>
          <cell r="O50">
            <v>19365529</v>
          </cell>
          <cell r="P50">
            <v>917026.45000000007</v>
          </cell>
          <cell r="Q50">
            <v>51250</v>
          </cell>
          <cell r="R50">
            <v>195700</v>
          </cell>
          <cell r="S50">
            <v>1163976.4500000002</v>
          </cell>
          <cell r="T50">
            <v>18201552.550000001</v>
          </cell>
          <cell r="U50">
            <v>13200000</v>
          </cell>
          <cell r="V50">
            <v>5001000.0000000009</v>
          </cell>
          <cell r="W50">
            <v>250050.00000000006</v>
          </cell>
          <cell r="X50">
            <v>250050.00000000006</v>
          </cell>
          <cell r="Y50">
            <v>0</v>
          </cell>
          <cell r="Z50">
            <v>11</v>
          </cell>
          <cell r="AA50">
            <v>0</v>
          </cell>
          <cell r="AB50">
            <v>1</v>
          </cell>
          <cell r="AC50" t="str">
            <v>-</v>
          </cell>
          <cell r="AD50">
            <v>1</v>
          </cell>
          <cell r="AE50">
            <v>2</v>
          </cell>
          <cell r="AF50" t="str">
            <v>042</v>
          </cell>
          <cell r="AG50" t="str">
            <v>JL. P. SURIANSYAH NO. 30</v>
          </cell>
        </row>
        <row r="51">
          <cell r="B51">
            <v>43</v>
          </cell>
          <cell r="C51" t="str">
            <v>HARITS IBNU TAUFIK</v>
          </cell>
          <cell r="D51" t="str">
            <v>-</v>
          </cell>
          <cell r="E51" t="str">
            <v>L</v>
          </cell>
          <cell r="F51" t="str">
            <v>TK</v>
          </cell>
          <cell r="G51" t="str">
            <v>TK</v>
          </cell>
          <cell r="H51">
            <v>0</v>
          </cell>
          <cell r="I51" t="str">
            <v>DECK HAND</v>
          </cell>
          <cell r="J51">
            <v>10329000</v>
          </cell>
          <cell r="K51">
            <v>7596070</v>
          </cell>
          <cell r="L51">
            <v>1299540</v>
          </cell>
          <cell r="M51">
            <v>19224610</v>
          </cell>
          <cell r="N51">
            <v>1050000</v>
          </cell>
          <cell r="O51">
            <v>20274610</v>
          </cell>
          <cell r="P51">
            <v>961230.5</v>
          </cell>
          <cell r="Q51">
            <v>52500</v>
          </cell>
          <cell r="R51">
            <v>242000</v>
          </cell>
          <cell r="S51">
            <v>1255730.5</v>
          </cell>
          <cell r="T51">
            <v>19018879.5</v>
          </cell>
          <cell r="U51">
            <v>13200000</v>
          </cell>
          <cell r="V51">
            <v>5818000</v>
          </cell>
          <cell r="W51">
            <v>290900</v>
          </cell>
          <cell r="X51">
            <v>290900</v>
          </cell>
          <cell r="Y51">
            <v>0</v>
          </cell>
          <cell r="Z51">
            <v>12</v>
          </cell>
          <cell r="AA51">
            <v>0</v>
          </cell>
          <cell r="AB51">
            <v>1</v>
          </cell>
          <cell r="AC51" t="str">
            <v>-</v>
          </cell>
          <cell r="AD51">
            <v>1</v>
          </cell>
          <cell r="AE51">
            <v>2</v>
          </cell>
          <cell r="AF51" t="str">
            <v>043</v>
          </cell>
          <cell r="AG51" t="str">
            <v>JL. P. SURIANSYAH NO. 30</v>
          </cell>
        </row>
        <row r="52">
          <cell r="B52">
            <v>44</v>
          </cell>
          <cell r="C52" t="str">
            <v>HERMAWAN SETYA BUDHI</v>
          </cell>
          <cell r="D52" t="str">
            <v>48.173.881.3-722.000</v>
          </cell>
          <cell r="E52" t="str">
            <v>L</v>
          </cell>
          <cell r="F52" t="str">
            <v>TK</v>
          </cell>
          <cell r="G52" t="str">
            <v>TK</v>
          </cell>
          <cell r="H52">
            <v>0</v>
          </cell>
          <cell r="I52" t="str">
            <v>DECK HAND</v>
          </cell>
          <cell r="J52">
            <v>9219000</v>
          </cell>
          <cell r="K52">
            <v>7494398</v>
          </cell>
          <cell r="L52">
            <v>1299540</v>
          </cell>
          <cell r="M52">
            <v>18012938</v>
          </cell>
          <cell r="N52">
            <v>1050000</v>
          </cell>
          <cell r="O52">
            <v>19062938</v>
          </cell>
          <cell r="P52">
            <v>900646.9</v>
          </cell>
          <cell r="Q52">
            <v>52500</v>
          </cell>
          <cell r="R52">
            <v>242000</v>
          </cell>
          <cell r="S52">
            <v>1195146.8999999999</v>
          </cell>
          <cell r="T52">
            <v>17867791.100000001</v>
          </cell>
          <cell r="U52">
            <v>13200000</v>
          </cell>
          <cell r="V52">
            <v>4667000.0000000019</v>
          </cell>
          <cell r="W52">
            <v>233350.00000000012</v>
          </cell>
          <cell r="X52">
            <v>233350.00000000012</v>
          </cell>
          <cell r="Y52">
            <v>0</v>
          </cell>
          <cell r="Z52">
            <v>12</v>
          </cell>
          <cell r="AA52">
            <v>0</v>
          </cell>
          <cell r="AB52">
            <v>1</v>
          </cell>
          <cell r="AC52" t="str">
            <v>-</v>
          </cell>
          <cell r="AD52">
            <v>1</v>
          </cell>
          <cell r="AE52">
            <v>2</v>
          </cell>
          <cell r="AF52" t="str">
            <v>044</v>
          </cell>
          <cell r="AG52" t="str">
            <v>JL. P. SURIANSYAH NO. 30</v>
          </cell>
        </row>
        <row r="53">
          <cell r="B53">
            <v>45</v>
          </cell>
          <cell r="C53" t="str">
            <v>ERWIN</v>
          </cell>
          <cell r="D53" t="str">
            <v>07.295.900.0-722.000</v>
          </cell>
          <cell r="E53" t="str">
            <v>L</v>
          </cell>
          <cell r="F53" t="str">
            <v>TK</v>
          </cell>
          <cell r="G53" t="str">
            <v>TK</v>
          </cell>
          <cell r="H53">
            <v>0</v>
          </cell>
          <cell r="I53" t="str">
            <v>DECK HAND</v>
          </cell>
          <cell r="J53">
            <v>10185000</v>
          </cell>
          <cell r="K53">
            <v>9577197</v>
          </cell>
          <cell r="L53">
            <v>1299540</v>
          </cell>
          <cell r="M53">
            <v>21061737</v>
          </cell>
          <cell r="N53">
            <v>1050000</v>
          </cell>
          <cell r="O53">
            <v>22111737</v>
          </cell>
          <cell r="P53">
            <v>1053086.8500000001</v>
          </cell>
          <cell r="Q53">
            <v>52500</v>
          </cell>
          <cell r="R53">
            <v>242000</v>
          </cell>
          <cell r="S53">
            <v>1347586.85</v>
          </cell>
          <cell r="T53">
            <v>20764150.149999999</v>
          </cell>
          <cell r="U53">
            <v>13200000</v>
          </cell>
          <cell r="V53">
            <v>7563999.9999999981</v>
          </cell>
          <cell r="W53">
            <v>378199.99999999994</v>
          </cell>
          <cell r="X53">
            <v>378199.99999999994</v>
          </cell>
          <cell r="Y53">
            <v>0</v>
          </cell>
          <cell r="Z53">
            <v>12</v>
          </cell>
          <cell r="AA53">
            <v>0</v>
          </cell>
          <cell r="AB53">
            <v>1</v>
          </cell>
          <cell r="AC53" t="str">
            <v>-</v>
          </cell>
          <cell r="AD53">
            <v>1</v>
          </cell>
          <cell r="AE53">
            <v>2</v>
          </cell>
          <cell r="AF53" t="str">
            <v>045</v>
          </cell>
          <cell r="AG53" t="str">
            <v>JL. P. SURIANSYAH NO. 30</v>
          </cell>
        </row>
        <row r="54">
          <cell r="B54">
            <v>46</v>
          </cell>
          <cell r="C54" t="str">
            <v>ABDUL HADI</v>
          </cell>
          <cell r="D54" t="str">
            <v>48.173.909.2-722.000</v>
          </cell>
          <cell r="E54" t="str">
            <v>L</v>
          </cell>
          <cell r="F54" t="str">
            <v>TK</v>
          </cell>
          <cell r="G54" t="str">
            <v>TK</v>
          </cell>
          <cell r="H54">
            <v>0</v>
          </cell>
          <cell r="I54" t="str">
            <v>COOK</v>
          </cell>
          <cell r="J54">
            <v>8438750</v>
          </cell>
          <cell r="K54">
            <v>7398449.333333333</v>
          </cell>
          <cell r="L54">
            <v>921313</v>
          </cell>
          <cell r="M54">
            <v>16758512.333333332</v>
          </cell>
          <cell r="N54">
            <v>281250</v>
          </cell>
          <cell r="O54">
            <v>17039762.333333332</v>
          </cell>
          <cell r="P54">
            <v>837925.6166666667</v>
          </cell>
          <cell r="Q54">
            <v>14062.5</v>
          </cell>
          <cell r="R54">
            <v>171566.66666666666</v>
          </cell>
          <cell r="S54">
            <v>1023554.7833333333</v>
          </cell>
          <cell r="T54">
            <v>16016207.549999999</v>
          </cell>
          <cell r="U54">
            <v>13200000</v>
          </cell>
          <cell r="V54">
            <v>2815999.9999999991</v>
          </cell>
          <cell r="W54">
            <v>140799.99999999997</v>
          </cell>
          <cell r="X54">
            <v>140799.99999999997</v>
          </cell>
          <cell r="Y54">
            <v>0</v>
          </cell>
          <cell r="Z54">
            <v>7</v>
          </cell>
          <cell r="AA54">
            <v>0</v>
          </cell>
          <cell r="AB54">
            <v>1</v>
          </cell>
          <cell r="AC54" t="str">
            <v>-</v>
          </cell>
          <cell r="AD54">
            <v>1</v>
          </cell>
          <cell r="AE54">
            <v>2</v>
          </cell>
          <cell r="AF54" t="str">
            <v>046</v>
          </cell>
          <cell r="AG54" t="str">
            <v>JL. P. SURIANSYAH NO. 30</v>
          </cell>
        </row>
        <row r="55">
          <cell r="B55">
            <v>47</v>
          </cell>
          <cell r="C55" t="str">
            <v>FAJRIN NUR HANY</v>
          </cell>
          <cell r="D55" t="str">
            <v>48.173.777.3-722.000</v>
          </cell>
          <cell r="E55" t="str">
            <v>L</v>
          </cell>
          <cell r="F55" t="str">
            <v>TK</v>
          </cell>
          <cell r="G55" t="str">
            <v>TK</v>
          </cell>
          <cell r="H55">
            <v>0</v>
          </cell>
          <cell r="I55" t="str">
            <v>RADIO OPERATOR</v>
          </cell>
          <cell r="J55">
            <v>8761250</v>
          </cell>
          <cell r="K55">
            <v>7966181</v>
          </cell>
          <cell r="L55">
            <v>1082055</v>
          </cell>
          <cell r="M55">
            <v>17809486</v>
          </cell>
          <cell r="N55">
            <v>1075000</v>
          </cell>
          <cell r="O55">
            <v>18884486</v>
          </cell>
          <cell r="P55">
            <v>890474.3</v>
          </cell>
          <cell r="Q55">
            <v>53750</v>
          </cell>
          <cell r="R55">
            <v>201500</v>
          </cell>
          <cell r="S55">
            <v>1145724.3</v>
          </cell>
          <cell r="T55">
            <v>17738761.699999999</v>
          </cell>
          <cell r="U55">
            <v>13200000</v>
          </cell>
          <cell r="V55">
            <v>4537999.9999999991</v>
          </cell>
          <cell r="W55">
            <v>226899.99999999997</v>
          </cell>
          <cell r="X55">
            <v>226899.99999999997</v>
          </cell>
          <cell r="Y55">
            <v>0</v>
          </cell>
          <cell r="Z55">
            <v>10</v>
          </cell>
          <cell r="AA55">
            <v>0</v>
          </cell>
          <cell r="AB55">
            <v>1</v>
          </cell>
          <cell r="AC55" t="str">
            <v>-</v>
          </cell>
          <cell r="AD55">
            <v>1</v>
          </cell>
          <cell r="AE55">
            <v>2</v>
          </cell>
          <cell r="AF55" t="str">
            <v>047</v>
          </cell>
          <cell r="AG55" t="str">
            <v>JL. P. SURIANSYAH NO. 30</v>
          </cell>
        </row>
        <row r="56">
          <cell r="B56">
            <v>48</v>
          </cell>
          <cell r="C56" t="str">
            <v>YOHANNIS MANGGALA</v>
          </cell>
          <cell r="D56" t="str">
            <v>-</v>
          </cell>
          <cell r="E56" t="str">
            <v>L</v>
          </cell>
          <cell r="F56" t="str">
            <v>K-2</v>
          </cell>
          <cell r="G56" t="str">
            <v>K</v>
          </cell>
          <cell r="H56" t="str">
            <v>2</v>
          </cell>
          <cell r="I56" t="str">
            <v>DECK FOREMAN</v>
          </cell>
          <cell r="J56">
            <v>11043750</v>
          </cell>
          <cell r="K56">
            <v>8903597</v>
          </cell>
          <cell r="L56">
            <v>1748415</v>
          </cell>
          <cell r="M56">
            <v>21695762</v>
          </cell>
          <cell r="N56">
            <v>1175000</v>
          </cell>
          <cell r="O56">
            <v>22870762</v>
          </cell>
          <cell r="P56">
            <v>1084788.1000000001</v>
          </cell>
          <cell r="Q56">
            <v>58750</v>
          </cell>
          <cell r="R56">
            <v>254500</v>
          </cell>
          <cell r="S56">
            <v>1398038.1</v>
          </cell>
          <cell r="T56">
            <v>21472723.899999999</v>
          </cell>
          <cell r="U56">
            <v>16800000</v>
          </cell>
          <cell r="V56">
            <v>4671999.9999999981</v>
          </cell>
          <cell r="W56">
            <v>233599.99999999991</v>
          </cell>
          <cell r="X56">
            <v>233599.99999999991</v>
          </cell>
          <cell r="Y56">
            <v>0</v>
          </cell>
          <cell r="Z56">
            <v>12</v>
          </cell>
          <cell r="AA56">
            <v>0</v>
          </cell>
          <cell r="AB56">
            <v>1</v>
          </cell>
          <cell r="AC56" t="str">
            <v>-</v>
          </cell>
          <cell r="AD56">
            <v>1</v>
          </cell>
          <cell r="AE56">
            <v>2</v>
          </cell>
          <cell r="AF56" t="str">
            <v>048</v>
          </cell>
          <cell r="AG56" t="str">
            <v>JL. P. SURIANSYAH NO. 30</v>
          </cell>
        </row>
        <row r="57">
          <cell r="B57">
            <v>49</v>
          </cell>
          <cell r="C57" t="str">
            <v>M. MUCHLIS</v>
          </cell>
          <cell r="D57" t="str">
            <v>48.173.913.4-722.000</v>
          </cell>
          <cell r="E57" t="str">
            <v>L</v>
          </cell>
          <cell r="F57" t="str">
            <v>TK</v>
          </cell>
          <cell r="G57" t="str">
            <v>TK</v>
          </cell>
          <cell r="H57">
            <v>0</v>
          </cell>
          <cell r="I57" t="str">
            <v>DECK HAND</v>
          </cell>
          <cell r="J57">
            <v>11685000</v>
          </cell>
          <cell r="K57">
            <v>12803863</v>
          </cell>
          <cell r="L57">
            <v>1299540</v>
          </cell>
          <cell r="M57">
            <v>25788403</v>
          </cell>
          <cell r="N57">
            <v>1050000</v>
          </cell>
          <cell r="O57">
            <v>26838403</v>
          </cell>
          <cell r="P57">
            <v>1289420.1500000001</v>
          </cell>
          <cell r="Q57">
            <v>6579.8499999998603</v>
          </cell>
          <cell r="R57">
            <v>242000</v>
          </cell>
          <cell r="S57">
            <v>1538000</v>
          </cell>
          <cell r="T57">
            <v>25300403</v>
          </cell>
          <cell r="U57">
            <v>13200000</v>
          </cell>
          <cell r="V57">
            <v>12100000</v>
          </cell>
          <cell r="W57">
            <v>605000</v>
          </cell>
          <cell r="X57">
            <v>605000</v>
          </cell>
          <cell r="Y57">
            <v>0</v>
          </cell>
          <cell r="Z57">
            <v>15</v>
          </cell>
          <cell r="AA57">
            <v>0</v>
          </cell>
          <cell r="AB57">
            <v>1</v>
          </cell>
          <cell r="AC57" t="str">
            <v>-</v>
          </cell>
          <cell r="AD57">
            <v>1</v>
          </cell>
          <cell r="AE57">
            <v>2</v>
          </cell>
          <cell r="AF57" t="str">
            <v>049</v>
          </cell>
          <cell r="AG57" t="str">
            <v>JL. P. SURIANSYAH NO. 30</v>
          </cell>
        </row>
        <row r="58">
          <cell r="B58">
            <v>50</v>
          </cell>
          <cell r="C58" t="str">
            <v>RAHMAT HIDAYAT</v>
          </cell>
          <cell r="D58" t="str">
            <v>48.173.788.0-722.000</v>
          </cell>
          <cell r="E58" t="str">
            <v>L</v>
          </cell>
          <cell r="F58" t="str">
            <v>TK</v>
          </cell>
          <cell r="G58" t="str">
            <v>TK</v>
          </cell>
          <cell r="H58">
            <v>0</v>
          </cell>
          <cell r="I58" t="str">
            <v>DECK HAND</v>
          </cell>
          <cell r="J58">
            <v>12985000</v>
          </cell>
          <cell r="K58">
            <v>10238059</v>
          </cell>
          <cell r="L58">
            <v>1299540</v>
          </cell>
          <cell r="M58">
            <v>24522599</v>
          </cell>
          <cell r="N58">
            <v>1050000</v>
          </cell>
          <cell r="O58">
            <v>25572599</v>
          </cell>
          <cell r="P58">
            <v>1226129.95</v>
          </cell>
          <cell r="Q58">
            <v>52500</v>
          </cell>
          <cell r="R58">
            <v>242000</v>
          </cell>
          <cell r="S58">
            <v>1520629.95</v>
          </cell>
          <cell r="T58">
            <v>24051969.050000001</v>
          </cell>
          <cell r="U58">
            <v>13200000</v>
          </cell>
          <cell r="V58">
            <v>10851000</v>
          </cell>
          <cell r="W58">
            <v>542550</v>
          </cell>
          <cell r="X58">
            <v>542550</v>
          </cell>
          <cell r="Y58">
            <v>0</v>
          </cell>
          <cell r="Z58">
            <v>12</v>
          </cell>
          <cell r="AA58">
            <v>0</v>
          </cell>
          <cell r="AB58">
            <v>1</v>
          </cell>
          <cell r="AC58" t="str">
            <v>-</v>
          </cell>
          <cell r="AD58">
            <v>1</v>
          </cell>
          <cell r="AE58">
            <v>2</v>
          </cell>
          <cell r="AF58" t="str">
            <v>050</v>
          </cell>
          <cell r="AG58" t="str">
            <v>JL. P. SURIANSYAH NO. 30</v>
          </cell>
        </row>
        <row r="59">
          <cell r="B59">
            <v>51</v>
          </cell>
          <cell r="C59" t="str">
            <v>SLAMET WIDODO</v>
          </cell>
          <cell r="D59" t="str">
            <v>-</v>
          </cell>
          <cell r="E59" t="str">
            <v>L</v>
          </cell>
          <cell r="F59" t="str">
            <v>TK</v>
          </cell>
          <cell r="G59" t="str">
            <v>TK</v>
          </cell>
          <cell r="H59">
            <v>0</v>
          </cell>
          <cell r="I59" t="str">
            <v>DECK HAND</v>
          </cell>
          <cell r="J59">
            <v>12985000</v>
          </cell>
          <cell r="K59">
            <v>10238059</v>
          </cell>
          <cell r="L59">
            <v>1299540</v>
          </cell>
          <cell r="M59">
            <v>24522599</v>
          </cell>
          <cell r="N59">
            <v>1050000</v>
          </cell>
          <cell r="O59">
            <v>25572599</v>
          </cell>
          <cell r="P59">
            <v>1226129.95</v>
          </cell>
          <cell r="Q59">
            <v>52500</v>
          </cell>
          <cell r="R59">
            <v>242000</v>
          </cell>
          <cell r="S59">
            <v>1520629.95</v>
          </cell>
          <cell r="T59">
            <v>24051969.050000001</v>
          </cell>
          <cell r="U59">
            <v>13200000</v>
          </cell>
          <cell r="V59">
            <v>10851000</v>
          </cell>
          <cell r="W59">
            <v>542550</v>
          </cell>
          <cell r="X59">
            <v>542550</v>
          </cell>
          <cell r="Y59">
            <v>0</v>
          </cell>
          <cell r="Z59">
            <v>12</v>
          </cell>
          <cell r="AA59">
            <v>0</v>
          </cell>
          <cell r="AB59">
            <v>1</v>
          </cell>
          <cell r="AC59" t="str">
            <v>-</v>
          </cell>
          <cell r="AD59">
            <v>1</v>
          </cell>
          <cell r="AE59">
            <v>2</v>
          </cell>
          <cell r="AF59" t="str">
            <v>051</v>
          </cell>
          <cell r="AG59" t="str">
            <v>JL. P. SURIANSYAH NO. 30</v>
          </cell>
        </row>
        <row r="60">
          <cell r="B60">
            <v>52</v>
          </cell>
          <cell r="C60" t="str">
            <v>ISKANDAR</v>
          </cell>
          <cell r="D60" t="str">
            <v>48.173.889.6-722.000</v>
          </cell>
          <cell r="E60" t="str">
            <v>L</v>
          </cell>
          <cell r="F60" t="str">
            <v>K-1</v>
          </cell>
          <cell r="G60" t="str">
            <v>K</v>
          </cell>
          <cell r="H60" t="str">
            <v>1</v>
          </cell>
          <cell r="I60" t="str">
            <v>DECK HAND</v>
          </cell>
          <cell r="J60">
            <v>10510000</v>
          </cell>
          <cell r="K60">
            <v>9577196</v>
          </cell>
          <cell r="L60">
            <v>1454040</v>
          </cell>
          <cell r="M60">
            <v>21541236</v>
          </cell>
          <cell r="N60">
            <v>1050000</v>
          </cell>
          <cell r="O60">
            <v>22591236</v>
          </cell>
          <cell r="P60">
            <v>1077061.8</v>
          </cell>
          <cell r="Q60">
            <v>52500</v>
          </cell>
          <cell r="R60">
            <v>242000</v>
          </cell>
          <cell r="S60">
            <v>1371561.8</v>
          </cell>
          <cell r="T60">
            <v>21219674.199999999</v>
          </cell>
          <cell r="U60">
            <v>15600000</v>
          </cell>
          <cell r="V60">
            <v>5618999.9999999991</v>
          </cell>
          <cell r="W60">
            <v>280949.99999999994</v>
          </cell>
          <cell r="X60">
            <v>280949.99999999994</v>
          </cell>
          <cell r="Y60">
            <v>0</v>
          </cell>
          <cell r="Z60">
            <v>12</v>
          </cell>
          <cell r="AA60">
            <v>0</v>
          </cell>
          <cell r="AB60">
            <v>1</v>
          </cell>
          <cell r="AC60" t="str">
            <v>-</v>
          </cell>
          <cell r="AD60">
            <v>1</v>
          </cell>
          <cell r="AE60">
            <v>2</v>
          </cell>
          <cell r="AF60" t="str">
            <v>052</v>
          </cell>
          <cell r="AG60" t="str">
            <v>JL. P. SURIANSYAH NO. 30</v>
          </cell>
        </row>
        <row r="61">
          <cell r="B61">
            <v>53</v>
          </cell>
          <cell r="C61" t="str">
            <v>RASY DANY HANY</v>
          </cell>
          <cell r="D61" t="str">
            <v>48.173.860.7-722.000</v>
          </cell>
          <cell r="E61" t="str">
            <v>L</v>
          </cell>
          <cell r="F61" t="str">
            <v>TK</v>
          </cell>
          <cell r="G61" t="str">
            <v>TK</v>
          </cell>
          <cell r="H61">
            <v>0</v>
          </cell>
          <cell r="I61" t="str">
            <v>DECK HAND</v>
          </cell>
          <cell r="J61">
            <v>12985000</v>
          </cell>
          <cell r="K61">
            <v>10136390</v>
          </cell>
          <cell r="L61">
            <v>1299540</v>
          </cell>
          <cell r="M61">
            <v>24420930</v>
          </cell>
          <cell r="N61">
            <v>1050000</v>
          </cell>
          <cell r="O61">
            <v>25470930</v>
          </cell>
          <cell r="P61">
            <v>1221046.5</v>
          </cell>
          <cell r="Q61">
            <v>52500</v>
          </cell>
          <cell r="R61">
            <v>242000</v>
          </cell>
          <cell r="S61">
            <v>1515546.5</v>
          </cell>
          <cell r="T61">
            <v>23955383.5</v>
          </cell>
          <cell r="U61">
            <v>13200000</v>
          </cell>
          <cell r="V61">
            <v>10755000</v>
          </cell>
          <cell r="W61">
            <v>537750</v>
          </cell>
          <cell r="X61">
            <v>537750</v>
          </cell>
          <cell r="Y61">
            <v>0</v>
          </cell>
          <cell r="Z61">
            <v>12</v>
          </cell>
          <cell r="AA61">
            <v>0</v>
          </cell>
          <cell r="AB61">
            <v>1</v>
          </cell>
          <cell r="AC61" t="str">
            <v>-</v>
          </cell>
          <cell r="AD61">
            <v>1</v>
          </cell>
          <cell r="AE61">
            <v>2</v>
          </cell>
          <cell r="AF61" t="str">
            <v>053</v>
          </cell>
          <cell r="AG61" t="str">
            <v>JL. P. SURIANSYAH NO. 30</v>
          </cell>
        </row>
        <row r="62">
          <cell r="B62">
            <v>54</v>
          </cell>
          <cell r="C62" t="str">
            <v>SAMIDI</v>
          </cell>
          <cell r="D62" t="str">
            <v>-</v>
          </cell>
          <cell r="E62" t="str">
            <v>L</v>
          </cell>
          <cell r="F62" t="str">
            <v>K-3</v>
          </cell>
          <cell r="G62" t="str">
            <v>K</v>
          </cell>
          <cell r="H62" t="str">
            <v>3</v>
          </cell>
          <cell r="I62" t="str">
            <v>MESS BOY</v>
          </cell>
          <cell r="J62">
            <v>10366250</v>
          </cell>
          <cell r="K62">
            <v>9463266</v>
          </cell>
          <cell r="L62">
            <v>1631626</v>
          </cell>
          <cell r="M62">
            <v>21461142</v>
          </cell>
          <cell r="N62">
            <v>1025000</v>
          </cell>
          <cell r="O62">
            <v>22486142</v>
          </cell>
          <cell r="P62">
            <v>1073057.1000000001</v>
          </cell>
          <cell r="Q62">
            <v>51250</v>
          </cell>
          <cell r="R62">
            <v>237500</v>
          </cell>
          <cell r="S62">
            <v>1361807.1</v>
          </cell>
          <cell r="T62">
            <v>21124334.899999999</v>
          </cell>
          <cell r="U62">
            <v>18000000</v>
          </cell>
          <cell r="V62">
            <v>3123999.9999999986</v>
          </cell>
          <cell r="W62">
            <v>156199.99999999994</v>
          </cell>
          <cell r="X62">
            <v>156199.99999999994</v>
          </cell>
          <cell r="Y62">
            <v>0</v>
          </cell>
          <cell r="Z62">
            <v>12</v>
          </cell>
          <cell r="AA62">
            <v>0</v>
          </cell>
          <cell r="AB62">
            <v>1</v>
          </cell>
          <cell r="AC62" t="str">
            <v>-</v>
          </cell>
          <cell r="AD62">
            <v>1</v>
          </cell>
          <cell r="AE62">
            <v>2</v>
          </cell>
          <cell r="AF62" t="str">
            <v>054</v>
          </cell>
          <cell r="AG62" t="str">
            <v>JL. P. SURIANSYAH NO. 30</v>
          </cell>
        </row>
        <row r="63">
          <cell r="B63">
            <v>55</v>
          </cell>
          <cell r="C63" t="str">
            <v>ARMIANSYAH</v>
          </cell>
          <cell r="D63" t="str">
            <v>-</v>
          </cell>
          <cell r="E63" t="str">
            <v>L</v>
          </cell>
          <cell r="F63" t="str">
            <v>TK</v>
          </cell>
          <cell r="G63" t="str">
            <v>TK</v>
          </cell>
          <cell r="H63">
            <v>0</v>
          </cell>
          <cell r="I63" t="str">
            <v>MESS BOY</v>
          </cell>
          <cell r="J63">
            <v>10625250</v>
          </cell>
          <cell r="K63">
            <v>9463269</v>
          </cell>
          <cell r="L63">
            <v>1275376</v>
          </cell>
          <cell r="M63">
            <v>21363895</v>
          </cell>
          <cell r="N63">
            <v>1025000</v>
          </cell>
          <cell r="O63">
            <v>22388895</v>
          </cell>
          <cell r="P63">
            <v>1068194.75</v>
          </cell>
          <cell r="Q63">
            <v>51250</v>
          </cell>
          <cell r="R63">
            <v>237500</v>
          </cell>
          <cell r="S63">
            <v>1356944.75</v>
          </cell>
          <cell r="T63">
            <v>21031950.25</v>
          </cell>
          <cell r="U63">
            <v>13200000</v>
          </cell>
          <cell r="V63">
            <v>7831000</v>
          </cell>
          <cell r="W63">
            <v>391550</v>
          </cell>
          <cell r="X63">
            <v>391550</v>
          </cell>
          <cell r="Y63">
            <v>0</v>
          </cell>
          <cell r="Z63">
            <v>12</v>
          </cell>
          <cell r="AA63">
            <v>0</v>
          </cell>
          <cell r="AB63">
            <v>1</v>
          </cell>
          <cell r="AC63" t="str">
            <v>-</v>
          </cell>
          <cell r="AD63">
            <v>1</v>
          </cell>
          <cell r="AE63">
            <v>2</v>
          </cell>
          <cell r="AF63" t="str">
            <v>055</v>
          </cell>
          <cell r="AG63" t="str">
            <v>JL. P. SURIANSYAH NO. 30</v>
          </cell>
        </row>
        <row r="64">
          <cell r="B64">
            <v>56</v>
          </cell>
          <cell r="C64" t="str">
            <v>ABDULLAH ALBUGIS</v>
          </cell>
          <cell r="D64" t="str">
            <v>-</v>
          </cell>
          <cell r="E64" t="str">
            <v>L</v>
          </cell>
          <cell r="F64" t="str">
            <v>K-3</v>
          </cell>
          <cell r="G64" t="str">
            <v>K</v>
          </cell>
          <cell r="H64" t="str">
            <v>3</v>
          </cell>
          <cell r="I64" t="str">
            <v>DECK HAND</v>
          </cell>
          <cell r="J64">
            <v>18780000</v>
          </cell>
          <cell r="K64">
            <v>12290000</v>
          </cell>
          <cell r="L64">
            <v>2722590</v>
          </cell>
          <cell r="M64">
            <v>33792590</v>
          </cell>
          <cell r="N64">
            <v>3350000</v>
          </cell>
          <cell r="O64">
            <v>37142590</v>
          </cell>
          <cell r="P64">
            <v>1296000</v>
          </cell>
          <cell r="Q64">
            <v>0</v>
          </cell>
          <cell r="R64">
            <v>450000</v>
          </cell>
          <cell r="S64">
            <v>1746000</v>
          </cell>
          <cell r="T64">
            <v>35396590</v>
          </cell>
          <cell r="U64">
            <v>18000000</v>
          </cell>
          <cell r="V64">
            <v>17396000</v>
          </cell>
          <cell r="W64">
            <v>869800</v>
          </cell>
          <cell r="X64">
            <v>869800</v>
          </cell>
          <cell r="Y64">
            <v>0</v>
          </cell>
          <cell r="Z64">
            <v>9</v>
          </cell>
          <cell r="AA64">
            <v>0</v>
          </cell>
          <cell r="AB64">
            <v>1</v>
          </cell>
          <cell r="AC64" t="str">
            <v>-</v>
          </cell>
          <cell r="AD64">
            <v>1</v>
          </cell>
          <cell r="AE64">
            <v>2</v>
          </cell>
          <cell r="AF64" t="str">
            <v>056</v>
          </cell>
          <cell r="AG64" t="str">
            <v>JL. P. SURIANSYAH NO. 30</v>
          </cell>
        </row>
        <row r="65">
          <cell r="B65">
            <v>57</v>
          </cell>
          <cell r="C65" t="str">
            <v>NICOLAS Y OMBUH</v>
          </cell>
          <cell r="D65" t="str">
            <v>48.173.858.1.722.000</v>
          </cell>
          <cell r="E65" t="str">
            <v>L</v>
          </cell>
          <cell r="F65" t="str">
            <v>K-3</v>
          </cell>
          <cell r="G65" t="str">
            <v>K</v>
          </cell>
          <cell r="H65" t="str">
            <v>3</v>
          </cell>
          <cell r="I65" t="str">
            <v>BARGE MASTER</v>
          </cell>
          <cell r="J65">
            <v>96637500</v>
          </cell>
          <cell r="K65">
            <v>44287500</v>
          </cell>
          <cell r="L65">
            <v>4637250</v>
          </cell>
          <cell r="M65">
            <v>145562250</v>
          </cell>
          <cell r="N65">
            <v>7500000</v>
          </cell>
          <cell r="O65">
            <v>153062250</v>
          </cell>
          <cell r="P65">
            <v>1296000</v>
          </cell>
          <cell r="Q65">
            <v>0</v>
          </cell>
          <cell r="R65">
            <v>675000</v>
          </cell>
          <cell r="S65">
            <v>1971000</v>
          </cell>
          <cell r="T65">
            <v>151091250</v>
          </cell>
          <cell r="U65">
            <v>18000000</v>
          </cell>
          <cell r="V65">
            <v>133091000</v>
          </cell>
          <cell r="W65">
            <v>19522750</v>
          </cell>
          <cell r="X65">
            <v>4798560</v>
          </cell>
          <cell r="Y65">
            <v>14724190</v>
          </cell>
          <cell r="Z65">
            <v>11</v>
          </cell>
          <cell r="AA65">
            <v>0</v>
          </cell>
          <cell r="AB65">
            <v>1</v>
          </cell>
          <cell r="AC65" t="str">
            <v>-</v>
          </cell>
          <cell r="AD65">
            <v>1</v>
          </cell>
          <cell r="AE65">
            <v>2</v>
          </cell>
          <cell r="AF65" t="str">
            <v>057</v>
          </cell>
          <cell r="AG65" t="str">
            <v>JL. P. SURIANSYAH NO. 30</v>
          </cell>
        </row>
        <row r="66">
          <cell r="B66">
            <v>58</v>
          </cell>
          <cell r="C66" t="str">
            <v>MARDIONO</v>
          </cell>
          <cell r="D66" t="str">
            <v>07.295.939.8-722.000</v>
          </cell>
          <cell r="E66" t="str">
            <v>L</v>
          </cell>
          <cell r="F66" t="str">
            <v>K-3</v>
          </cell>
          <cell r="G66" t="str">
            <v>K</v>
          </cell>
          <cell r="H66" t="str">
            <v>3</v>
          </cell>
          <cell r="I66" t="str">
            <v>BARGE MASTER</v>
          </cell>
          <cell r="J66">
            <v>25075000</v>
          </cell>
          <cell r="K66">
            <v>34800000</v>
          </cell>
          <cell r="L66">
            <v>4039560</v>
          </cell>
          <cell r="M66">
            <v>63914560</v>
          </cell>
          <cell r="N66">
            <v>5100000</v>
          </cell>
          <cell r="O66">
            <v>69014560</v>
          </cell>
          <cell r="P66">
            <v>1296000</v>
          </cell>
          <cell r="Q66">
            <v>0</v>
          </cell>
          <cell r="R66">
            <v>588000</v>
          </cell>
          <cell r="S66">
            <v>1884000</v>
          </cell>
          <cell r="T66">
            <v>67130560</v>
          </cell>
          <cell r="U66">
            <v>18000000</v>
          </cell>
          <cell r="V66">
            <v>49130000</v>
          </cell>
          <cell r="W66">
            <v>3663000</v>
          </cell>
          <cell r="X66">
            <v>3663000</v>
          </cell>
          <cell r="Y66">
            <v>0</v>
          </cell>
          <cell r="Z66">
            <v>12</v>
          </cell>
          <cell r="AA66">
            <v>0</v>
          </cell>
          <cell r="AB66">
            <v>1</v>
          </cell>
          <cell r="AC66" t="str">
            <v>-</v>
          </cell>
          <cell r="AD66">
            <v>1</v>
          </cell>
          <cell r="AE66">
            <v>2</v>
          </cell>
          <cell r="AF66" t="str">
            <v>058</v>
          </cell>
          <cell r="AG66" t="str">
            <v>JL. P. SURIANSYAH NO. 30</v>
          </cell>
        </row>
        <row r="67">
          <cell r="B67">
            <v>59</v>
          </cell>
          <cell r="C67" t="str">
            <v>SUGINO</v>
          </cell>
          <cell r="D67" t="str">
            <v>07.296.057.8-722.000</v>
          </cell>
          <cell r="E67" t="str">
            <v>L</v>
          </cell>
          <cell r="F67" t="str">
            <v>K-3</v>
          </cell>
          <cell r="G67" t="str">
            <v>K</v>
          </cell>
          <cell r="H67" t="str">
            <v>3</v>
          </cell>
          <cell r="I67" t="str">
            <v>CRANE OPERATOR</v>
          </cell>
          <cell r="J67">
            <v>24612500</v>
          </cell>
          <cell r="K67">
            <v>30041524.5</v>
          </cell>
          <cell r="L67">
            <v>3620490</v>
          </cell>
          <cell r="M67">
            <v>58274514.5</v>
          </cell>
          <cell r="N67">
            <v>2175000</v>
          </cell>
          <cell r="O67">
            <v>60449514.5</v>
          </cell>
          <cell r="P67">
            <v>1296000</v>
          </cell>
          <cell r="Q67">
            <v>0</v>
          </cell>
          <cell r="R67">
            <v>527000</v>
          </cell>
          <cell r="S67">
            <v>1823000</v>
          </cell>
          <cell r="T67">
            <v>58626514.5</v>
          </cell>
          <cell r="U67">
            <v>18000000</v>
          </cell>
          <cell r="V67">
            <v>40626000</v>
          </cell>
          <cell r="W67">
            <v>2812600</v>
          </cell>
          <cell r="X67">
            <v>2812600</v>
          </cell>
          <cell r="Y67">
            <v>0</v>
          </cell>
          <cell r="Z67">
            <v>12</v>
          </cell>
          <cell r="AA67">
            <v>0</v>
          </cell>
          <cell r="AB67">
            <v>1</v>
          </cell>
          <cell r="AC67" t="str">
            <v>-</v>
          </cell>
          <cell r="AD67">
            <v>1</v>
          </cell>
          <cell r="AE67">
            <v>2</v>
          </cell>
          <cell r="AF67" t="str">
            <v>059</v>
          </cell>
          <cell r="AG67" t="str">
            <v>JL. P. SURIANSYAH NO. 30</v>
          </cell>
        </row>
        <row r="68">
          <cell r="B68">
            <v>60</v>
          </cell>
          <cell r="C68" t="str">
            <v>S. DADANG</v>
          </cell>
          <cell r="D68" t="str">
            <v>48.173.780.7.722.000</v>
          </cell>
          <cell r="E68" t="str">
            <v>L</v>
          </cell>
          <cell r="F68" t="str">
            <v>K-3</v>
          </cell>
          <cell r="G68" t="str">
            <v>K</v>
          </cell>
          <cell r="H68" t="str">
            <v>3</v>
          </cell>
          <cell r="I68" t="str">
            <v>CRANE OPERATOR</v>
          </cell>
          <cell r="J68">
            <v>24000000</v>
          </cell>
          <cell r="K68">
            <v>28534891</v>
          </cell>
          <cell r="L68">
            <v>3489960</v>
          </cell>
          <cell r="M68">
            <v>56024851</v>
          </cell>
          <cell r="N68">
            <v>2175000</v>
          </cell>
          <cell r="O68">
            <v>58199851</v>
          </cell>
          <cell r="P68">
            <v>1296000</v>
          </cell>
          <cell r="Q68">
            <v>0</v>
          </cell>
          <cell r="R68">
            <v>508000</v>
          </cell>
          <cell r="S68">
            <v>1804000</v>
          </cell>
          <cell r="T68">
            <v>56395851</v>
          </cell>
          <cell r="U68">
            <v>18000000</v>
          </cell>
          <cell r="V68">
            <v>38395000</v>
          </cell>
          <cell r="W68">
            <v>2589500</v>
          </cell>
          <cell r="X68">
            <v>2589500</v>
          </cell>
          <cell r="Y68">
            <v>0</v>
          </cell>
          <cell r="Z68">
            <v>12</v>
          </cell>
          <cell r="AA68">
            <v>0</v>
          </cell>
          <cell r="AB68">
            <v>1</v>
          </cell>
          <cell r="AC68" t="str">
            <v>-</v>
          </cell>
          <cell r="AD68">
            <v>1</v>
          </cell>
          <cell r="AE68">
            <v>2</v>
          </cell>
          <cell r="AF68" t="str">
            <v>060</v>
          </cell>
          <cell r="AG68" t="str">
            <v>JL. P. SURIANSYAH NO. 30</v>
          </cell>
        </row>
        <row r="69">
          <cell r="B69">
            <v>61</v>
          </cell>
          <cell r="C69" t="str">
            <v>PRIYONO</v>
          </cell>
          <cell r="D69" t="str">
            <v>07.295.971.1-722.000</v>
          </cell>
          <cell r="E69" t="str">
            <v>L</v>
          </cell>
          <cell r="F69" t="str">
            <v>K-3</v>
          </cell>
          <cell r="G69" t="str">
            <v>K</v>
          </cell>
          <cell r="H69" t="str">
            <v>3</v>
          </cell>
          <cell r="I69" t="str">
            <v>CHIEF MECHANIC</v>
          </cell>
          <cell r="J69">
            <v>24337500</v>
          </cell>
          <cell r="K69">
            <v>27229877.5</v>
          </cell>
          <cell r="L69">
            <v>3386910</v>
          </cell>
          <cell r="M69">
            <v>54954287.5</v>
          </cell>
          <cell r="N69">
            <v>2100000</v>
          </cell>
          <cell r="O69">
            <v>57054287.5</v>
          </cell>
          <cell r="P69">
            <v>1296000</v>
          </cell>
          <cell r="Q69">
            <v>0</v>
          </cell>
          <cell r="R69">
            <v>493000</v>
          </cell>
          <cell r="S69">
            <v>1789000</v>
          </cell>
          <cell r="T69">
            <v>55265287.5</v>
          </cell>
          <cell r="U69">
            <v>18000000</v>
          </cell>
          <cell r="V69">
            <v>37265000</v>
          </cell>
          <cell r="W69">
            <v>2476500</v>
          </cell>
          <cell r="X69">
            <v>2476500</v>
          </cell>
          <cell r="Y69">
            <v>0</v>
          </cell>
          <cell r="Z69">
            <v>12</v>
          </cell>
          <cell r="AA69">
            <v>0</v>
          </cell>
          <cell r="AB69">
            <v>1</v>
          </cell>
          <cell r="AC69" t="str">
            <v>-</v>
          </cell>
          <cell r="AD69">
            <v>1</v>
          </cell>
          <cell r="AE69">
            <v>2</v>
          </cell>
          <cell r="AF69" t="str">
            <v>061</v>
          </cell>
          <cell r="AG69" t="str">
            <v>JL. P. SURIANSYAH NO. 30</v>
          </cell>
        </row>
        <row r="70">
          <cell r="B70">
            <v>62</v>
          </cell>
          <cell r="C70" t="str">
            <v>MUHAMMAD ABDAN</v>
          </cell>
          <cell r="D70" t="str">
            <v>48.173.879.7.722.000</v>
          </cell>
          <cell r="E70" t="str">
            <v>L</v>
          </cell>
          <cell r="F70" t="str">
            <v>K-0</v>
          </cell>
          <cell r="G70" t="str">
            <v>K</v>
          </cell>
          <cell r="H70" t="str">
            <v>0</v>
          </cell>
          <cell r="I70" t="str">
            <v>MECHANIC</v>
          </cell>
          <cell r="J70">
            <v>20987500</v>
          </cell>
          <cell r="K70">
            <v>22590354</v>
          </cell>
          <cell r="L70">
            <v>3002190</v>
          </cell>
          <cell r="M70">
            <v>46580044</v>
          </cell>
          <cell r="N70">
            <v>2025000</v>
          </cell>
          <cell r="O70">
            <v>48605044</v>
          </cell>
          <cell r="P70">
            <v>1296000</v>
          </cell>
          <cell r="Q70">
            <v>0</v>
          </cell>
          <cell r="R70">
            <v>437000</v>
          </cell>
          <cell r="S70">
            <v>1733000</v>
          </cell>
          <cell r="T70">
            <v>46872044</v>
          </cell>
          <cell r="U70">
            <v>14400000</v>
          </cell>
          <cell r="V70">
            <v>32472000</v>
          </cell>
          <cell r="W70">
            <v>1997200</v>
          </cell>
          <cell r="X70">
            <v>1997200</v>
          </cell>
          <cell r="Y70">
            <v>0</v>
          </cell>
          <cell r="Z70">
            <v>12</v>
          </cell>
          <cell r="AA70">
            <v>0</v>
          </cell>
          <cell r="AB70">
            <v>1</v>
          </cell>
          <cell r="AC70" t="str">
            <v>-</v>
          </cell>
          <cell r="AD70">
            <v>1</v>
          </cell>
          <cell r="AE70">
            <v>2</v>
          </cell>
          <cell r="AF70" t="str">
            <v>062</v>
          </cell>
          <cell r="AG70" t="str">
            <v>JL. P. SURIANSYAH NO. 30</v>
          </cell>
        </row>
        <row r="71">
          <cell r="B71">
            <v>63</v>
          </cell>
          <cell r="C71" t="str">
            <v>MUHAMMAD ANWAR</v>
          </cell>
          <cell r="D71" t="str">
            <v>48.173.857.3-722.000</v>
          </cell>
          <cell r="E71" t="str">
            <v>L</v>
          </cell>
          <cell r="F71" t="str">
            <v>K-2</v>
          </cell>
          <cell r="G71" t="str">
            <v>K</v>
          </cell>
          <cell r="H71" t="str">
            <v>2</v>
          </cell>
          <cell r="I71" t="str">
            <v>DECK FOREMAN</v>
          </cell>
          <cell r="J71">
            <v>15381250</v>
          </cell>
          <cell r="K71">
            <v>15949987</v>
          </cell>
          <cell r="L71">
            <v>1975125</v>
          </cell>
          <cell r="M71">
            <v>33306362</v>
          </cell>
          <cell r="N71">
            <v>1300000</v>
          </cell>
          <cell r="O71">
            <v>34606362</v>
          </cell>
          <cell r="P71">
            <v>1296000</v>
          </cell>
          <cell r="Q71">
            <v>0</v>
          </cell>
          <cell r="R71">
            <v>287500</v>
          </cell>
          <cell r="S71">
            <v>1583500</v>
          </cell>
          <cell r="T71">
            <v>33022862</v>
          </cell>
          <cell r="U71">
            <v>16800000</v>
          </cell>
          <cell r="V71">
            <v>16222000</v>
          </cell>
          <cell r="W71">
            <v>811100</v>
          </cell>
          <cell r="X71">
            <v>811100</v>
          </cell>
          <cell r="Y71">
            <v>0</v>
          </cell>
          <cell r="Z71">
            <v>12</v>
          </cell>
          <cell r="AA71">
            <v>0</v>
          </cell>
          <cell r="AB71">
            <v>1</v>
          </cell>
          <cell r="AC71" t="str">
            <v>-</v>
          </cell>
          <cell r="AD71">
            <v>1</v>
          </cell>
          <cell r="AE71">
            <v>2</v>
          </cell>
          <cell r="AF71" t="str">
            <v>063</v>
          </cell>
          <cell r="AG71" t="str">
            <v>JL. P. SURIANSYAH NO. 30</v>
          </cell>
        </row>
        <row r="72">
          <cell r="B72">
            <v>64</v>
          </cell>
          <cell r="C72" t="str">
            <v>DASRI</v>
          </cell>
          <cell r="D72" t="str">
            <v>48.173.890.4-722.000</v>
          </cell>
          <cell r="E72" t="str">
            <v>L</v>
          </cell>
          <cell r="F72" t="str">
            <v>K-2</v>
          </cell>
          <cell r="G72" t="str">
            <v>K</v>
          </cell>
          <cell r="H72" t="str">
            <v>2</v>
          </cell>
          <cell r="I72" t="str">
            <v>COOK</v>
          </cell>
          <cell r="J72">
            <v>8926250</v>
          </cell>
          <cell r="K72">
            <v>9179988</v>
          </cell>
          <cell r="L72">
            <v>1062789</v>
          </cell>
          <cell r="M72">
            <v>19169027</v>
          </cell>
          <cell r="N72">
            <v>0</v>
          </cell>
          <cell r="O72">
            <v>19169027</v>
          </cell>
          <cell r="P72">
            <v>958451.35000000009</v>
          </cell>
          <cell r="Q72">
            <v>0</v>
          </cell>
          <cell r="R72">
            <v>154700</v>
          </cell>
          <cell r="S72">
            <v>1113151.3500000001</v>
          </cell>
          <cell r="T72">
            <v>18055875.649999999</v>
          </cell>
          <cell r="U72">
            <v>16800000</v>
          </cell>
          <cell r="V72">
            <v>1254999.9999999986</v>
          </cell>
          <cell r="W72">
            <v>62749.999999999935</v>
          </cell>
          <cell r="X72">
            <v>62749.999999999935</v>
          </cell>
          <cell r="Y72">
            <v>0</v>
          </cell>
          <cell r="Z72">
            <v>7</v>
          </cell>
          <cell r="AA72">
            <v>0</v>
          </cell>
          <cell r="AB72">
            <v>1</v>
          </cell>
          <cell r="AC72" t="str">
            <v>-</v>
          </cell>
          <cell r="AD72">
            <v>1</v>
          </cell>
          <cell r="AE72">
            <v>2</v>
          </cell>
          <cell r="AF72" t="str">
            <v>064</v>
          </cell>
          <cell r="AG72" t="str">
            <v>JL. P. SURIANSYAH NO. 30</v>
          </cell>
        </row>
        <row r="73">
          <cell r="B73">
            <v>65</v>
          </cell>
          <cell r="C73" t="str">
            <v>RENO WAHYUDI</v>
          </cell>
          <cell r="D73" t="str">
            <v>07.295.977.8-722.000</v>
          </cell>
          <cell r="E73" t="str">
            <v>L</v>
          </cell>
          <cell r="F73" t="str">
            <v>K-2</v>
          </cell>
          <cell r="G73" t="str">
            <v>K</v>
          </cell>
          <cell r="H73" t="str">
            <v>2</v>
          </cell>
          <cell r="I73" t="str">
            <v>DECK FOREMAN</v>
          </cell>
          <cell r="J73">
            <v>15156250</v>
          </cell>
          <cell r="K73">
            <v>15391255.5</v>
          </cell>
          <cell r="L73">
            <v>1927035</v>
          </cell>
          <cell r="M73">
            <v>32474540.5</v>
          </cell>
          <cell r="N73">
            <v>1300000</v>
          </cell>
          <cell r="O73">
            <v>33774540.5</v>
          </cell>
          <cell r="P73">
            <v>1296000</v>
          </cell>
          <cell r="Q73">
            <v>0</v>
          </cell>
          <cell r="R73">
            <v>277500</v>
          </cell>
          <cell r="S73">
            <v>1573500</v>
          </cell>
          <cell r="T73">
            <v>32201040.5</v>
          </cell>
          <cell r="U73">
            <v>16800000</v>
          </cell>
          <cell r="V73">
            <v>15401000</v>
          </cell>
          <cell r="W73">
            <v>770050</v>
          </cell>
          <cell r="X73">
            <v>770050</v>
          </cell>
          <cell r="Y73">
            <v>0</v>
          </cell>
          <cell r="Z73">
            <v>12</v>
          </cell>
          <cell r="AA73">
            <v>0</v>
          </cell>
          <cell r="AB73">
            <v>1</v>
          </cell>
          <cell r="AC73" t="str">
            <v>-</v>
          </cell>
          <cell r="AD73">
            <v>1</v>
          </cell>
          <cell r="AE73">
            <v>2</v>
          </cell>
          <cell r="AF73" t="str">
            <v>065</v>
          </cell>
          <cell r="AG73" t="str">
            <v>JL. P. SURIANSYAH NO. 30</v>
          </cell>
        </row>
        <row r="74">
          <cell r="B74">
            <v>66</v>
          </cell>
          <cell r="C74" t="str">
            <v>ISMAIL HENDRA WIJAYA</v>
          </cell>
          <cell r="D74" t="str">
            <v>48.173.872.2-722.000</v>
          </cell>
          <cell r="E74" t="str">
            <v>L</v>
          </cell>
          <cell r="F74" t="str">
            <v>TK</v>
          </cell>
          <cell r="G74" t="str">
            <v>TK</v>
          </cell>
          <cell r="H74">
            <v>0</v>
          </cell>
          <cell r="I74" t="str">
            <v>ASISTEN MECHANIC</v>
          </cell>
          <cell r="J74">
            <v>14312500</v>
          </cell>
          <cell r="K74">
            <v>13859368</v>
          </cell>
          <cell r="L74">
            <v>1388816</v>
          </cell>
          <cell r="M74">
            <v>29560684</v>
          </cell>
          <cell r="N74">
            <v>1150000</v>
          </cell>
          <cell r="O74">
            <v>30710684</v>
          </cell>
          <cell r="P74">
            <v>1296000</v>
          </cell>
          <cell r="Q74">
            <v>0</v>
          </cell>
          <cell r="R74">
            <v>258625</v>
          </cell>
          <cell r="S74">
            <v>1554625</v>
          </cell>
          <cell r="T74">
            <v>29156059</v>
          </cell>
          <cell r="U74">
            <v>13200000</v>
          </cell>
          <cell r="V74">
            <v>15956000</v>
          </cell>
          <cell r="W74">
            <v>797800</v>
          </cell>
          <cell r="X74">
            <v>797800</v>
          </cell>
          <cell r="Y74">
            <v>0</v>
          </cell>
          <cell r="Z74">
            <v>12</v>
          </cell>
          <cell r="AA74">
            <v>0</v>
          </cell>
          <cell r="AB74">
            <v>1</v>
          </cell>
          <cell r="AC74" t="str">
            <v>-</v>
          </cell>
          <cell r="AD74">
            <v>1</v>
          </cell>
          <cell r="AE74">
            <v>2</v>
          </cell>
          <cell r="AF74" t="str">
            <v>066</v>
          </cell>
          <cell r="AG74" t="str">
            <v>JL. P. SURIANSYAH NO. 30</v>
          </cell>
        </row>
        <row r="75">
          <cell r="B75">
            <v>67</v>
          </cell>
          <cell r="C75" t="str">
            <v>DANI HARTANA</v>
          </cell>
          <cell r="D75" t="str">
            <v>48.173.852.4-722.000</v>
          </cell>
          <cell r="E75" t="str">
            <v>L</v>
          </cell>
          <cell r="F75" t="str">
            <v>K-3</v>
          </cell>
          <cell r="G75" t="str">
            <v>K</v>
          </cell>
          <cell r="H75" t="str">
            <v>3</v>
          </cell>
          <cell r="I75" t="str">
            <v>DECK HAND</v>
          </cell>
          <cell r="J75">
            <v>10125000</v>
          </cell>
          <cell r="K75">
            <v>10923509</v>
          </cell>
          <cell r="L75">
            <v>1662540</v>
          </cell>
          <cell r="M75">
            <v>22711049</v>
          </cell>
          <cell r="N75">
            <v>1050000</v>
          </cell>
          <cell r="O75">
            <v>23761049</v>
          </cell>
          <cell r="P75">
            <v>1135552.45</v>
          </cell>
          <cell r="Q75">
            <v>52500</v>
          </cell>
          <cell r="R75">
            <v>242000</v>
          </cell>
          <cell r="S75">
            <v>1430052.45</v>
          </cell>
          <cell r="T75">
            <v>22330996.550000001</v>
          </cell>
          <cell r="U75">
            <v>18000000</v>
          </cell>
          <cell r="V75">
            <v>4330000.0000000009</v>
          </cell>
          <cell r="W75">
            <v>216500.00000000006</v>
          </cell>
          <cell r="X75">
            <v>216500.00000000006</v>
          </cell>
          <cell r="Y75">
            <v>0</v>
          </cell>
          <cell r="Z75">
            <v>12</v>
          </cell>
          <cell r="AA75">
            <v>0</v>
          </cell>
          <cell r="AB75">
            <v>1</v>
          </cell>
          <cell r="AC75" t="str">
            <v>-</v>
          </cell>
          <cell r="AD75">
            <v>1</v>
          </cell>
          <cell r="AE75">
            <v>2</v>
          </cell>
          <cell r="AF75" t="str">
            <v>067</v>
          </cell>
          <cell r="AG75" t="str">
            <v>JL. P. SURIANSYAH NO. 30</v>
          </cell>
        </row>
        <row r="76">
          <cell r="B76">
            <v>68</v>
          </cell>
          <cell r="C76" t="str">
            <v>JAMALUDDIN</v>
          </cell>
          <cell r="D76" t="str">
            <v>-</v>
          </cell>
          <cell r="E76" t="str">
            <v>L</v>
          </cell>
          <cell r="F76" t="str">
            <v>TK</v>
          </cell>
          <cell r="G76" t="str">
            <v>TK</v>
          </cell>
          <cell r="H76">
            <v>0</v>
          </cell>
          <cell r="I76" t="str">
            <v>ASISTEN MECHANIC</v>
          </cell>
          <cell r="J76">
            <v>12325000</v>
          </cell>
          <cell r="K76">
            <v>11701625</v>
          </cell>
          <cell r="L76">
            <v>1106220</v>
          </cell>
          <cell r="M76">
            <v>25132845</v>
          </cell>
          <cell r="N76">
            <v>1150000</v>
          </cell>
          <cell r="O76">
            <v>26282845</v>
          </cell>
          <cell r="P76">
            <v>1256642.25</v>
          </cell>
          <cell r="Q76">
            <v>39357.75</v>
          </cell>
          <cell r="R76">
            <v>206000</v>
          </cell>
          <cell r="S76">
            <v>1502000</v>
          </cell>
          <cell r="T76">
            <v>24780845</v>
          </cell>
          <cell r="U76">
            <v>13200000</v>
          </cell>
          <cell r="V76">
            <v>11580000</v>
          </cell>
          <cell r="W76">
            <v>579000</v>
          </cell>
          <cell r="X76">
            <v>579000</v>
          </cell>
          <cell r="Y76">
            <v>0</v>
          </cell>
          <cell r="Z76">
            <v>10</v>
          </cell>
          <cell r="AA76">
            <v>0</v>
          </cell>
          <cell r="AB76">
            <v>1</v>
          </cell>
          <cell r="AC76" t="str">
            <v>-</v>
          </cell>
          <cell r="AD76">
            <v>1</v>
          </cell>
          <cell r="AE76">
            <v>2</v>
          </cell>
          <cell r="AF76" t="str">
            <v>068</v>
          </cell>
          <cell r="AG76" t="str">
            <v>JL. P. SURIANSYAH NO. 30</v>
          </cell>
        </row>
        <row r="77">
          <cell r="B77">
            <v>69</v>
          </cell>
          <cell r="C77" t="str">
            <v>M. ABDUL RACHMAN</v>
          </cell>
          <cell r="D77" t="str">
            <v>-</v>
          </cell>
          <cell r="E77" t="str">
            <v>L</v>
          </cell>
          <cell r="F77" t="str">
            <v>TK</v>
          </cell>
          <cell r="G77" t="str">
            <v>TK</v>
          </cell>
          <cell r="H77">
            <v>0</v>
          </cell>
          <cell r="I77" t="str">
            <v>DECK HAND</v>
          </cell>
          <cell r="J77">
            <v>9393000</v>
          </cell>
          <cell r="K77">
            <v>10516823</v>
          </cell>
          <cell r="L77">
            <v>1299540</v>
          </cell>
          <cell r="M77">
            <v>21209363</v>
          </cell>
          <cell r="N77">
            <v>1050000</v>
          </cell>
          <cell r="O77">
            <v>22259363</v>
          </cell>
          <cell r="P77">
            <v>1060468.1500000001</v>
          </cell>
          <cell r="Q77">
            <v>52500</v>
          </cell>
          <cell r="R77">
            <v>221000</v>
          </cell>
          <cell r="S77">
            <v>1333968.1500000001</v>
          </cell>
          <cell r="T77">
            <v>20925394.850000001</v>
          </cell>
          <cell r="U77">
            <v>13200000</v>
          </cell>
          <cell r="V77">
            <v>7725000.0000000019</v>
          </cell>
          <cell r="W77">
            <v>386250.00000000012</v>
          </cell>
          <cell r="X77">
            <v>386250.00000000012</v>
          </cell>
          <cell r="Y77">
            <v>0</v>
          </cell>
          <cell r="Z77">
            <v>12</v>
          </cell>
          <cell r="AA77">
            <v>0</v>
          </cell>
          <cell r="AB77">
            <v>1</v>
          </cell>
          <cell r="AC77" t="str">
            <v>-</v>
          </cell>
          <cell r="AD77">
            <v>1</v>
          </cell>
          <cell r="AE77">
            <v>2</v>
          </cell>
          <cell r="AF77" t="str">
            <v>069</v>
          </cell>
          <cell r="AG77" t="str">
            <v>JL. P. SURIANSYAH NO. 30</v>
          </cell>
        </row>
        <row r="78">
          <cell r="B78">
            <v>70</v>
          </cell>
          <cell r="C78" t="str">
            <v>RONI KAILOLA</v>
          </cell>
          <cell r="D78" t="str">
            <v>-</v>
          </cell>
          <cell r="E78" t="str">
            <v>L</v>
          </cell>
          <cell r="F78" t="str">
            <v>TK</v>
          </cell>
          <cell r="G78" t="str">
            <v>TK</v>
          </cell>
          <cell r="H78">
            <v>0</v>
          </cell>
          <cell r="I78" t="str">
            <v>DECK HAND</v>
          </cell>
          <cell r="J78">
            <v>10125000</v>
          </cell>
          <cell r="K78">
            <v>10922259</v>
          </cell>
          <cell r="L78">
            <v>1517040</v>
          </cell>
          <cell r="M78">
            <v>22564299</v>
          </cell>
          <cell r="N78">
            <v>1050000</v>
          </cell>
          <cell r="O78">
            <v>23614299</v>
          </cell>
          <cell r="P78">
            <v>1128214.95</v>
          </cell>
          <cell r="Q78">
            <v>52500</v>
          </cell>
          <cell r="R78">
            <v>242000</v>
          </cell>
          <cell r="S78">
            <v>1422714.95</v>
          </cell>
          <cell r="T78">
            <v>22191584.050000001</v>
          </cell>
          <cell r="U78">
            <v>13200000</v>
          </cell>
          <cell r="V78">
            <v>8991000</v>
          </cell>
          <cell r="W78">
            <v>449550</v>
          </cell>
          <cell r="X78">
            <v>449550</v>
          </cell>
          <cell r="Y78">
            <v>0</v>
          </cell>
          <cell r="Z78">
            <v>12</v>
          </cell>
          <cell r="AA78">
            <v>0</v>
          </cell>
          <cell r="AB78">
            <v>1</v>
          </cell>
          <cell r="AC78" t="str">
            <v>-</v>
          </cell>
          <cell r="AD78">
            <v>1</v>
          </cell>
          <cell r="AE78">
            <v>2</v>
          </cell>
          <cell r="AF78" t="str">
            <v>070</v>
          </cell>
          <cell r="AG78" t="str">
            <v>JL. P. SURIANSYAH NO. 30</v>
          </cell>
        </row>
        <row r="79">
          <cell r="B79">
            <v>71</v>
          </cell>
          <cell r="C79" t="str">
            <v>RAMADHANI</v>
          </cell>
          <cell r="D79" t="str">
            <v>48.173.863.1-722.000</v>
          </cell>
          <cell r="E79" t="str">
            <v>L</v>
          </cell>
          <cell r="F79" t="str">
            <v>K-3</v>
          </cell>
          <cell r="G79" t="str">
            <v>K</v>
          </cell>
          <cell r="H79" t="str">
            <v>3</v>
          </cell>
          <cell r="I79" t="str">
            <v>ASISTEN COOK</v>
          </cell>
          <cell r="J79">
            <v>8167500</v>
          </cell>
          <cell r="K79">
            <v>10331982</v>
          </cell>
          <cell r="L79">
            <v>1496287</v>
          </cell>
          <cell r="M79">
            <v>19995769</v>
          </cell>
          <cell r="N79">
            <v>256250</v>
          </cell>
          <cell r="O79">
            <v>20252019</v>
          </cell>
          <cell r="P79">
            <v>999788.45000000007</v>
          </cell>
          <cell r="Q79">
            <v>12812.5</v>
          </cell>
          <cell r="R79">
            <v>197300</v>
          </cell>
          <cell r="S79">
            <v>1209900.9500000002</v>
          </cell>
          <cell r="T79">
            <v>19042118.050000001</v>
          </cell>
          <cell r="U79">
            <v>18000000</v>
          </cell>
          <cell r="V79">
            <v>1042000.0000000007</v>
          </cell>
          <cell r="W79">
            <v>52100.000000000036</v>
          </cell>
          <cell r="X79">
            <v>52100.000000000036</v>
          </cell>
          <cell r="Y79">
            <v>0</v>
          </cell>
          <cell r="Z79">
            <v>11</v>
          </cell>
          <cell r="AA79">
            <v>0</v>
          </cell>
          <cell r="AB79">
            <v>1</v>
          </cell>
          <cell r="AC79" t="str">
            <v>-</v>
          </cell>
          <cell r="AD79">
            <v>1</v>
          </cell>
          <cell r="AE79">
            <v>2</v>
          </cell>
          <cell r="AF79" t="str">
            <v>071</v>
          </cell>
          <cell r="AG79" t="str">
            <v>JL. P. SURIANSYAH NO. 30</v>
          </cell>
        </row>
        <row r="80">
          <cell r="B80">
            <v>72</v>
          </cell>
          <cell r="C80" t="str">
            <v>JEFRI BIRING</v>
          </cell>
          <cell r="D80" t="str">
            <v>48.173.886.2-722.000</v>
          </cell>
          <cell r="E80" t="str">
            <v>L</v>
          </cell>
          <cell r="F80" t="str">
            <v>K-0</v>
          </cell>
          <cell r="G80" t="str">
            <v>K</v>
          </cell>
          <cell r="H80" t="str">
            <v>0</v>
          </cell>
          <cell r="I80" t="str">
            <v>ASISTEN COOK</v>
          </cell>
          <cell r="J80">
            <v>9956250</v>
          </cell>
          <cell r="K80">
            <v>10815429</v>
          </cell>
          <cell r="L80">
            <v>1631626</v>
          </cell>
          <cell r="M80">
            <v>22403305</v>
          </cell>
          <cell r="N80">
            <v>1025000</v>
          </cell>
          <cell r="O80">
            <v>23428305</v>
          </cell>
          <cell r="P80">
            <v>1120165.25</v>
          </cell>
          <cell r="Q80">
            <v>51250</v>
          </cell>
          <cell r="R80">
            <v>237500</v>
          </cell>
          <cell r="S80">
            <v>1408915.25</v>
          </cell>
          <cell r="T80">
            <v>22019389.75</v>
          </cell>
          <cell r="U80">
            <v>14400000</v>
          </cell>
          <cell r="V80">
            <v>7619000</v>
          </cell>
          <cell r="W80">
            <v>380950</v>
          </cell>
          <cell r="X80">
            <v>380950</v>
          </cell>
          <cell r="Y80">
            <v>0</v>
          </cell>
          <cell r="Z80">
            <v>12</v>
          </cell>
          <cell r="AA80">
            <v>0</v>
          </cell>
          <cell r="AB80">
            <v>1</v>
          </cell>
          <cell r="AC80" t="str">
            <v>-</v>
          </cell>
          <cell r="AD80">
            <v>1</v>
          </cell>
          <cell r="AE80">
            <v>2</v>
          </cell>
          <cell r="AF80" t="str">
            <v>072</v>
          </cell>
          <cell r="AG80" t="str">
            <v>JL. P. SURIANSYAH NO. 30</v>
          </cell>
        </row>
        <row r="81">
          <cell r="B81">
            <v>73</v>
          </cell>
          <cell r="C81" t="str">
            <v>ISHAK</v>
          </cell>
          <cell r="D81" t="str">
            <v>-</v>
          </cell>
          <cell r="E81" t="str">
            <v>L</v>
          </cell>
          <cell r="F81" t="str">
            <v>TK</v>
          </cell>
          <cell r="G81" t="str">
            <v>TK</v>
          </cell>
          <cell r="H81">
            <v>0</v>
          </cell>
          <cell r="I81" t="str">
            <v>ASISTEN COOK</v>
          </cell>
          <cell r="J81">
            <v>10358750</v>
          </cell>
          <cell r="K81">
            <v>10868483</v>
          </cell>
          <cell r="L81">
            <v>1293634</v>
          </cell>
          <cell r="M81">
            <v>22520867</v>
          </cell>
          <cell r="N81">
            <v>1050000</v>
          </cell>
          <cell r="O81">
            <v>23570867</v>
          </cell>
          <cell r="P81">
            <v>1126043.3500000001</v>
          </cell>
          <cell r="Q81">
            <v>52500</v>
          </cell>
          <cell r="R81">
            <v>240900</v>
          </cell>
          <cell r="S81">
            <v>1419443.35</v>
          </cell>
          <cell r="T81">
            <v>22151423.649999999</v>
          </cell>
          <cell r="U81">
            <v>13200000</v>
          </cell>
          <cell r="V81">
            <v>8950999.9999999981</v>
          </cell>
          <cell r="W81">
            <v>447549.99999999994</v>
          </cell>
          <cell r="X81">
            <v>447549.99999999994</v>
          </cell>
          <cell r="Y81">
            <v>0</v>
          </cell>
          <cell r="Z81">
            <v>12</v>
          </cell>
          <cell r="AA81">
            <v>0</v>
          </cell>
          <cell r="AB81">
            <v>1</v>
          </cell>
          <cell r="AC81" t="str">
            <v>-</v>
          </cell>
          <cell r="AD81">
            <v>1</v>
          </cell>
          <cell r="AE81">
            <v>2</v>
          </cell>
          <cell r="AF81" t="str">
            <v>073</v>
          </cell>
          <cell r="AG81" t="str">
            <v>JL. P. SURIANSYAH NO. 30</v>
          </cell>
        </row>
        <row r="82">
          <cell r="B82">
            <v>74</v>
          </cell>
          <cell r="C82" t="str">
            <v>RONI IRAWAN</v>
          </cell>
          <cell r="D82" t="str">
            <v>-</v>
          </cell>
          <cell r="E82" t="str">
            <v>L</v>
          </cell>
          <cell r="F82" t="str">
            <v>TK</v>
          </cell>
          <cell r="G82" t="str">
            <v>TK</v>
          </cell>
          <cell r="H82">
            <v>0</v>
          </cell>
          <cell r="I82" t="str">
            <v>MESS BOY</v>
          </cell>
          <cell r="J82">
            <v>10623250</v>
          </cell>
          <cell r="K82">
            <v>10815430</v>
          </cell>
          <cell r="L82">
            <v>1275376</v>
          </cell>
          <cell r="M82">
            <v>22714056</v>
          </cell>
          <cell r="N82">
            <v>1025000</v>
          </cell>
          <cell r="O82">
            <v>23739056</v>
          </cell>
          <cell r="P82">
            <v>1135702.8</v>
          </cell>
          <cell r="Q82">
            <v>51250</v>
          </cell>
          <cell r="R82">
            <v>237500</v>
          </cell>
          <cell r="S82">
            <v>1424452.8</v>
          </cell>
          <cell r="T82">
            <v>22314603.199999999</v>
          </cell>
          <cell r="U82">
            <v>13200000</v>
          </cell>
          <cell r="V82">
            <v>9114000</v>
          </cell>
          <cell r="W82">
            <v>455700</v>
          </cell>
          <cell r="X82">
            <v>455700</v>
          </cell>
          <cell r="Y82">
            <v>0</v>
          </cell>
          <cell r="Z82">
            <v>12</v>
          </cell>
          <cell r="AA82">
            <v>0</v>
          </cell>
          <cell r="AB82">
            <v>1</v>
          </cell>
          <cell r="AC82" t="str">
            <v>-</v>
          </cell>
          <cell r="AD82">
            <v>1</v>
          </cell>
          <cell r="AE82">
            <v>2</v>
          </cell>
          <cell r="AF82" t="str">
            <v>074</v>
          </cell>
          <cell r="AG82" t="str">
            <v>JL. P. SURIANSYAH NO. 30</v>
          </cell>
        </row>
        <row r="83">
          <cell r="B83">
            <v>75</v>
          </cell>
          <cell r="C83" t="str">
            <v>BAMBANG IWAN W.</v>
          </cell>
          <cell r="D83" t="str">
            <v>48.173.874.8-722.000</v>
          </cell>
          <cell r="E83" t="str">
            <v>L</v>
          </cell>
          <cell r="F83" t="str">
            <v>TK</v>
          </cell>
          <cell r="G83" t="str">
            <v>TK</v>
          </cell>
          <cell r="H83">
            <v>0</v>
          </cell>
          <cell r="I83" t="str">
            <v>ASISTEN MECHANIC</v>
          </cell>
          <cell r="J83">
            <v>15003750</v>
          </cell>
          <cell r="K83">
            <v>12934540</v>
          </cell>
          <cell r="L83">
            <v>1398885</v>
          </cell>
          <cell r="M83">
            <v>29337175</v>
          </cell>
          <cell r="N83">
            <v>1150000</v>
          </cell>
          <cell r="O83">
            <v>30487175</v>
          </cell>
          <cell r="P83">
            <v>1296000</v>
          </cell>
          <cell r="Q83">
            <v>0</v>
          </cell>
          <cell r="R83">
            <v>260500</v>
          </cell>
          <cell r="S83">
            <v>1556500</v>
          </cell>
          <cell r="T83">
            <v>28930675</v>
          </cell>
          <cell r="U83">
            <v>13200000</v>
          </cell>
          <cell r="V83">
            <v>15730000</v>
          </cell>
          <cell r="W83">
            <v>786500</v>
          </cell>
          <cell r="X83">
            <v>786500</v>
          </cell>
          <cell r="Y83">
            <v>0</v>
          </cell>
          <cell r="Z83">
            <v>12</v>
          </cell>
          <cell r="AA83">
            <v>0</v>
          </cell>
          <cell r="AB83">
            <v>1</v>
          </cell>
          <cell r="AC83" t="str">
            <v>-</v>
          </cell>
          <cell r="AD83">
            <v>1</v>
          </cell>
          <cell r="AE83">
            <v>2</v>
          </cell>
          <cell r="AF83" t="str">
            <v>075</v>
          </cell>
          <cell r="AG83" t="str">
            <v>JL. P. SURIANSYAH NO. 30</v>
          </cell>
        </row>
        <row r="84">
          <cell r="B84">
            <v>76</v>
          </cell>
          <cell r="C84" t="str">
            <v xml:space="preserve">ROBI IRAWAN </v>
          </cell>
          <cell r="D84" t="str">
            <v>48.173.898.7-722.000</v>
          </cell>
          <cell r="E84" t="str">
            <v>L</v>
          </cell>
          <cell r="F84" t="str">
            <v>TK</v>
          </cell>
          <cell r="G84" t="str">
            <v>TK</v>
          </cell>
          <cell r="H84">
            <v>0</v>
          </cell>
          <cell r="I84" t="str">
            <v>ASISTEN MECHANIC</v>
          </cell>
          <cell r="J84">
            <v>12037500</v>
          </cell>
          <cell r="K84">
            <v>12247838</v>
          </cell>
          <cell r="L84">
            <v>1337130</v>
          </cell>
          <cell r="M84">
            <v>25622468</v>
          </cell>
          <cell r="N84">
            <v>1050000</v>
          </cell>
          <cell r="O84">
            <v>26672468</v>
          </cell>
          <cell r="P84">
            <v>1281123.4000000001</v>
          </cell>
          <cell r="Q84">
            <v>14876.59999999986</v>
          </cell>
          <cell r="R84">
            <v>249000</v>
          </cell>
          <cell r="S84">
            <v>1545000</v>
          </cell>
          <cell r="T84">
            <v>25127468</v>
          </cell>
          <cell r="U84">
            <v>13200000</v>
          </cell>
          <cell r="V84">
            <v>11927000</v>
          </cell>
          <cell r="W84">
            <v>596350</v>
          </cell>
          <cell r="X84">
            <v>596350</v>
          </cell>
          <cell r="Y84">
            <v>0</v>
          </cell>
          <cell r="Z84">
            <v>12</v>
          </cell>
          <cell r="AA84">
            <v>0</v>
          </cell>
          <cell r="AB84">
            <v>1</v>
          </cell>
          <cell r="AC84" t="str">
            <v>-</v>
          </cell>
          <cell r="AD84">
            <v>1</v>
          </cell>
          <cell r="AE84">
            <v>2</v>
          </cell>
          <cell r="AF84" t="str">
            <v>076</v>
          </cell>
          <cell r="AG84" t="str">
            <v>JL. P. SURIANSYAH NO. 30</v>
          </cell>
        </row>
        <row r="85">
          <cell r="B85">
            <v>77</v>
          </cell>
          <cell r="C85" t="str">
            <v>MUJIAT</v>
          </cell>
          <cell r="D85" t="str">
            <v>07.295.957.0-722.000</v>
          </cell>
          <cell r="E85" t="str">
            <v>L</v>
          </cell>
          <cell r="F85" t="str">
            <v>K-3</v>
          </cell>
          <cell r="G85" t="str">
            <v>K</v>
          </cell>
          <cell r="H85" t="str">
            <v>3</v>
          </cell>
          <cell r="I85" t="str">
            <v>CHIEF MECHANIC</v>
          </cell>
          <cell r="J85">
            <v>17743750</v>
          </cell>
          <cell r="K85">
            <v>23595633</v>
          </cell>
          <cell r="L85">
            <v>2985015</v>
          </cell>
          <cell r="M85">
            <v>44324398</v>
          </cell>
          <cell r="N85">
            <v>1975000</v>
          </cell>
          <cell r="O85">
            <v>46299398</v>
          </cell>
          <cell r="P85">
            <v>1296000</v>
          </cell>
          <cell r="Q85">
            <v>0</v>
          </cell>
          <cell r="R85">
            <v>434500</v>
          </cell>
          <cell r="S85">
            <v>1730500</v>
          </cell>
          <cell r="T85">
            <v>44568898</v>
          </cell>
          <cell r="U85">
            <v>18000000</v>
          </cell>
          <cell r="V85">
            <v>26568000</v>
          </cell>
          <cell r="W85">
            <v>1406800</v>
          </cell>
          <cell r="X85">
            <v>1406800</v>
          </cell>
          <cell r="Y85">
            <v>0</v>
          </cell>
          <cell r="Z85">
            <v>11</v>
          </cell>
          <cell r="AA85">
            <v>0</v>
          </cell>
          <cell r="AB85">
            <v>1</v>
          </cell>
          <cell r="AC85" t="str">
            <v>-</v>
          </cell>
          <cell r="AD85">
            <v>1</v>
          </cell>
          <cell r="AE85">
            <v>2</v>
          </cell>
          <cell r="AF85" t="str">
            <v>077</v>
          </cell>
          <cell r="AG85" t="str">
            <v>JL. P. SURIANSYAH NO. 30</v>
          </cell>
        </row>
        <row r="86">
          <cell r="B86">
            <v>78</v>
          </cell>
          <cell r="C86" t="str">
            <v>MULYANA</v>
          </cell>
          <cell r="D86" t="str">
            <v>48.174.888.7-722.000</v>
          </cell>
          <cell r="E86" t="str">
            <v>L</v>
          </cell>
          <cell r="F86" t="str">
            <v>K-2</v>
          </cell>
          <cell r="G86" t="str">
            <v>K</v>
          </cell>
          <cell r="H86" t="str">
            <v>2</v>
          </cell>
          <cell r="I86" t="str">
            <v>COOK</v>
          </cell>
          <cell r="J86">
            <v>11525000</v>
          </cell>
          <cell r="K86">
            <v>14012803</v>
          </cell>
          <cell r="L86">
            <v>1534380</v>
          </cell>
          <cell r="M86">
            <v>27072183</v>
          </cell>
          <cell r="N86">
            <v>1050000</v>
          </cell>
          <cell r="O86">
            <v>28122183</v>
          </cell>
          <cell r="P86">
            <v>1296000</v>
          </cell>
          <cell r="Q86">
            <v>0</v>
          </cell>
          <cell r="R86">
            <v>274000</v>
          </cell>
          <cell r="S86">
            <v>1570000</v>
          </cell>
          <cell r="T86">
            <v>26552183</v>
          </cell>
          <cell r="U86">
            <v>16800000</v>
          </cell>
          <cell r="V86">
            <v>9752000</v>
          </cell>
          <cell r="W86">
            <v>487600</v>
          </cell>
          <cell r="X86">
            <v>487600</v>
          </cell>
          <cell r="Y86">
            <v>0</v>
          </cell>
          <cell r="Z86">
            <v>12</v>
          </cell>
          <cell r="AA86">
            <v>0</v>
          </cell>
          <cell r="AB86">
            <v>1</v>
          </cell>
          <cell r="AC86" t="str">
            <v>-</v>
          </cell>
          <cell r="AD86">
            <v>1</v>
          </cell>
          <cell r="AE86">
            <v>2</v>
          </cell>
          <cell r="AF86" t="str">
            <v>078</v>
          </cell>
          <cell r="AG86" t="str">
            <v>JL. P. SURIANSYAH NO. 30</v>
          </cell>
        </row>
        <row r="87">
          <cell r="B87">
            <v>79</v>
          </cell>
          <cell r="C87" t="str">
            <v>SUKANDI</v>
          </cell>
          <cell r="D87" t="str">
            <v>-</v>
          </cell>
          <cell r="E87" t="str">
            <v>L</v>
          </cell>
          <cell r="F87" t="str">
            <v>K-3</v>
          </cell>
          <cell r="G87" t="str">
            <v>K</v>
          </cell>
          <cell r="H87" t="str">
            <v>3</v>
          </cell>
          <cell r="I87" t="str">
            <v>ASISTEN COOK</v>
          </cell>
          <cell r="J87">
            <v>10055000</v>
          </cell>
          <cell r="K87">
            <v>10769294</v>
          </cell>
          <cell r="L87">
            <v>1319977</v>
          </cell>
          <cell r="M87">
            <v>22144271</v>
          </cell>
          <cell r="N87">
            <v>985000</v>
          </cell>
          <cell r="O87">
            <v>23129271</v>
          </cell>
          <cell r="P87">
            <v>1107213.55</v>
          </cell>
          <cell r="Q87">
            <v>49250</v>
          </cell>
          <cell r="R87">
            <v>234800</v>
          </cell>
          <cell r="S87">
            <v>1391263.55</v>
          </cell>
          <cell r="T87">
            <v>21738007.449999999</v>
          </cell>
          <cell r="U87">
            <v>18000000</v>
          </cell>
          <cell r="V87">
            <v>3737999.9999999991</v>
          </cell>
          <cell r="W87">
            <v>186899.99999999997</v>
          </cell>
          <cell r="X87">
            <v>186899.99999999997</v>
          </cell>
          <cell r="Y87">
            <v>0</v>
          </cell>
          <cell r="Z87">
            <v>12</v>
          </cell>
          <cell r="AA87">
            <v>0</v>
          </cell>
          <cell r="AB87">
            <v>1</v>
          </cell>
          <cell r="AC87" t="str">
            <v>-</v>
          </cell>
          <cell r="AD87">
            <v>1</v>
          </cell>
          <cell r="AE87">
            <v>2</v>
          </cell>
          <cell r="AF87" t="str">
            <v>079</v>
          </cell>
          <cell r="AG87" t="str">
            <v>JL. P. SURIANSYAH NO. 30</v>
          </cell>
        </row>
        <row r="88">
          <cell r="B88">
            <v>80</v>
          </cell>
          <cell r="C88" t="str">
            <v>SUHAIMI</v>
          </cell>
          <cell r="D88" t="str">
            <v>48.173.878.9-722.000</v>
          </cell>
          <cell r="E88" t="str">
            <v>L</v>
          </cell>
          <cell r="F88" t="str">
            <v>K-3</v>
          </cell>
          <cell r="G88" t="str">
            <v>K</v>
          </cell>
          <cell r="H88" t="str">
            <v>3</v>
          </cell>
          <cell r="I88" t="str">
            <v>BARGE MASTER</v>
          </cell>
          <cell r="J88">
            <v>45300000</v>
          </cell>
          <cell r="K88">
            <v>72374998.5</v>
          </cell>
          <cell r="L88">
            <v>7955460</v>
          </cell>
          <cell r="M88">
            <v>125630458.5</v>
          </cell>
          <cell r="N88">
            <v>9650000</v>
          </cell>
          <cell r="O88">
            <v>135280458.5</v>
          </cell>
          <cell r="P88">
            <v>1296000</v>
          </cell>
          <cell r="Q88">
            <v>0</v>
          </cell>
          <cell r="R88">
            <v>1158000</v>
          </cell>
          <cell r="S88">
            <v>2454000</v>
          </cell>
          <cell r="T88">
            <v>132826458.5</v>
          </cell>
          <cell r="U88">
            <v>18000000</v>
          </cell>
          <cell r="V88">
            <v>114826000</v>
          </cell>
          <cell r="W88">
            <v>14956500</v>
          </cell>
          <cell r="X88">
            <v>14956500</v>
          </cell>
          <cell r="Y88">
            <v>0</v>
          </cell>
          <cell r="Z88">
            <v>12</v>
          </cell>
          <cell r="AA88">
            <v>0</v>
          </cell>
          <cell r="AB88">
            <v>1</v>
          </cell>
          <cell r="AC88" t="str">
            <v>-</v>
          </cell>
          <cell r="AD88">
            <v>1</v>
          </cell>
          <cell r="AE88">
            <v>2</v>
          </cell>
          <cell r="AF88" t="str">
            <v>080</v>
          </cell>
          <cell r="AG88" t="str">
            <v>JL. P. SURIANSYAH NO. 30</v>
          </cell>
        </row>
        <row r="89">
          <cell r="B89">
            <v>81</v>
          </cell>
          <cell r="C89" t="str">
            <v>YUDIANSYAH</v>
          </cell>
          <cell r="D89" t="str">
            <v>-</v>
          </cell>
          <cell r="E89" t="str">
            <v>L</v>
          </cell>
          <cell r="F89" t="str">
            <v>TK</v>
          </cell>
          <cell r="G89" t="str">
            <v>TK</v>
          </cell>
          <cell r="H89">
            <v>0</v>
          </cell>
          <cell r="I89" t="str">
            <v>RADIO OPERATOR</v>
          </cell>
          <cell r="J89">
            <v>9537500</v>
          </cell>
          <cell r="K89">
            <v>9883504</v>
          </cell>
          <cell r="L89">
            <v>1165290</v>
          </cell>
          <cell r="M89">
            <v>20586294</v>
          </cell>
          <cell r="N89">
            <v>638916.66666666663</v>
          </cell>
          <cell r="O89">
            <v>21225210.666666668</v>
          </cell>
          <cell r="P89">
            <v>1029314.7000000001</v>
          </cell>
          <cell r="Q89">
            <v>31945.833333333332</v>
          </cell>
          <cell r="R89">
            <v>217000</v>
          </cell>
          <cell r="S89">
            <v>1278260.5333333334</v>
          </cell>
          <cell r="T89">
            <v>19946950.133333333</v>
          </cell>
          <cell r="U89">
            <v>13200000</v>
          </cell>
          <cell r="V89">
            <v>6746000.0000000028</v>
          </cell>
          <cell r="W89">
            <v>337300.00000000017</v>
          </cell>
          <cell r="X89">
            <v>337300.00000000017</v>
          </cell>
          <cell r="Y89">
            <v>0</v>
          </cell>
          <cell r="Z89">
            <v>11</v>
          </cell>
          <cell r="AA89">
            <v>0</v>
          </cell>
          <cell r="AB89">
            <v>1</v>
          </cell>
          <cell r="AC89" t="str">
            <v>-</v>
          </cell>
          <cell r="AD89">
            <v>1</v>
          </cell>
          <cell r="AE89">
            <v>2</v>
          </cell>
          <cell r="AF89" t="str">
            <v>081</v>
          </cell>
          <cell r="AG89" t="str">
            <v>JL. P. SURIANSYAH NO. 30</v>
          </cell>
        </row>
        <row r="90">
          <cell r="B90">
            <v>82</v>
          </cell>
          <cell r="C90" t="str">
            <v>KAMAL RAUF</v>
          </cell>
          <cell r="D90" t="str">
            <v>07.295.932.3-722.000</v>
          </cell>
          <cell r="E90" t="str">
            <v>L</v>
          </cell>
          <cell r="F90" t="str">
            <v>K-3</v>
          </cell>
          <cell r="G90" t="str">
            <v>K</v>
          </cell>
          <cell r="H90" t="str">
            <v>3</v>
          </cell>
          <cell r="I90" t="str">
            <v>CRANE OPERATOR</v>
          </cell>
          <cell r="J90">
            <v>26050000</v>
          </cell>
          <cell r="K90">
            <v>28308190</v>
          </cell>
          <cell r="L90">
            <v>3544920</v>
          </cell>
          <cell r="M90">
            <v>57903110</v>
          </cell>
          <cell r="N90">
            <v>2150000</v>
          </cell>
          <cell r="O90">
            <v>60053110</v>
          </cell>
          <cell r="P90">
            <v>1296000</v>
          </cell>
          <cell r="Q90">
            <v>0</v>
          </cell>
          <cell r="R90">
            <v>516000</v>
          </cell>
          <cell r="S90">
            <v>1812000</v>
          </cell>
          <cell r="T90">
            <v>58241110</v>
          </cell>
          <cell r="U90">
            <v>18000000</v>
          </cell>
          <cell r="V90">
            <v>40241000</v>
          </cell>
          <cell r="W90">
            <v>2774100</v>
          </cell>
          <cell r="X90">
            <v>2774100</v>
          </cell>
          <cell r="Y90">
            <v>0</v>
          </cell>
          <cell r="Z90">
            <v>12</v>
          </cell>
          <cell r="AA90">
            <v>0</v>
          </cell>
          <cell r="AB90">
            <v>1</v>
          </cell>
          <cell r="AC90" t="str">
            <v>-</v>
          </cell>
          <cell r="AD90">
            <v>1</v>
          </cell>
          <cell r="AE90">
            <v>2</v>
          </cell>
          <cell r="AF90" t="str">
            <v>082</v>
          </cell>
          <cell r="AG90" t="str">
            <v>JL. P. SURIANSYAH NO. 30</v>
          </cell>
        </row>
        <row r="91">
          <cell r="B91">
            <v>83</v>
          </cell>
          <cell r="C91" t="str">
            <v>BARABAS ZAPPA GAMA</v>
          </cell>
          <cell r="D91" t="str">
            <v>07.295.878.8-722.000</v>
          </cell>
          <cell r="E91" t="str">
            <v>L</v>
          </cell>
          <cell r="F91" t="str">
            <v>K-3</v>
          </cell>
          <cell r="G91" t="str">
            <v>K</v>
          </cell>
          <cell r="H91" t="str">
            <v>3</v>
          </cell>
          <cell r="I91" t="str">
            <v>BARGE MASTER</v>
          </cell>
          <cell r="J91">
            <v>44637500</v>
          </cell>
          <cell r="K91">
            <v>68708298</v>
          </cell>
          <cell r="L91">
            <v>8037900</v>
          </cell>
          <cell r="M91">
            <v>121383698</v>
          </cell>
          <cell r="N91">
            <v>9250000</v>
          </cell>
          <cell r="O91">
            <v>130633698</v>
          </cell>
          <cell r="P91">
            <v>1296000</v>
          </cell>
          <cell r="Q91">
            <v>0</v>
          </cell>
          <cell r="R91">
            <v>1072500</v>
          </cell>
          <cell r="S91">
            <v>2368500</v>
          </cell>
          <cell r="T91">
            <v>128265198</v>
          </cell>
          <cell r="U91">
            <v>18000000</v>
          </cell>
          <cell r="V91">
            <v>110265000</v>
          </cell>
          <cell r="W91">
            <v>13816250</v>
          </cell>
          <cell r="X91">
            <v>13816250</v>
          </cell>
          <cell r="Y91">
            <v>0</v>
          </cell>
          <cell r="Z91">
            <v>12</v>
          </cell>
          <cell r="AA91">
            <v>0</v>
          </cell>
          <cell r="AB91">
            <v>1</v>
          </cell>
          <cell r="AC91" t="str">
            <v>-</v>
          </cell>
          <cell r="AD91">
            <v>1</v>
          </cell>
          <cell r="AE91">
            <v>2</v>
          </cell>
          <cell r="AF91" t="str">
            <v>083</v>
          </cell>
          <cell r="AG91" t="str">
            <v>JL. P. SURIANSYAH NO. 30</v>
          </cell>
        </row>
        <row r="92">
          <cell r="B92">
            <v>84</v>
          </cell>
          <cell r="C92" t="str">
            <v>RONI AWALUDIN</v>
          </cell>
          <cell r="D92" t="str">
            <v>48.173.779.9-722.000</v>
          </cell>
          <cell r="E92" t="str">
            <v>L</v>
          </cell>
          <cell r="F92" t="str">
            <v>K-2</v>
          </cell>
          <cell r="G92" t="str">
            <v>K</v>
          </cell>
          <cell r="H92" t="str">
            <v>2</v>
          </cell>
          <cell r="I92" t="str">
            <v>RADIO OPERATOR</v>
          </cell>
          <cell r="J92">
            <v>12000000</v>
          </cell>
          <cell r="K92">
            <v>16592410</v>
          </cell>
          <cell r="L92">
            <v>2198400</v>
          </cell>
          <cell r="M92">
            <v>30790810</v>
          </cell>
          <cell r="N92">
            <v>1450000</v>
          </cell>
          <cell r="O92">
            <v>32240810</v>
          </cell>
          <cell r="P92">
            <v>1296000</v>
          </cell>
          <cell r="Q92">
            <v>0</v>
          </cell>
          <cell r="R92">
            <v>291000</v>
          </cell>
          <cell r="S92">
            <v>1587000</v>
          </cell>
          <cell r="T92">
            <v>30653810</v>
          </cell>
          <cell r="U92">
            <v>16800000</v>
          </cell>
          <cell r="V92">
            <v>13853000</v>
          </cell>
          <cell r="W92">
            <v>692650</v>
          </cell>
          <cell r="X92">
            <v>692650</v>
          </cell>
          <cell r="Y92">
            <v>0</v>
          </cell>
          <cell r="Z92">
            <v>12</v>
          </cell>
          <cell r="AA92">
            <v>0</v>
          </cell>
          <cell r="AB92">
            <v>1</v>
          </cell>
          <cell r="AC92" t="str">
            <v>-</v>
          </cell>
          <cell r="AD92">
            <v>1</v>
          </cell>
          <cell r="AE92">
            <v>2</v>
          </cell>
          <cell r="AF92" t="str">
            <v>084</v>
          </cell>
          <cell r="AG92" t="str">
            <v>JL. P. SURIANSYAH NO. 30</v>
          </cell>
        </row>
        <row r="93">
          <cell r="B93">
            <v>85</v>
          </cell>
          <cell r="C93" t="str">
            <v xml:space="preserve">EVAN NOVIANTO G  </v>
          </cell>
          <cell r="D93" t="str">
            <v>48.173.786.4-722.000</v>
          </cell>
          <cell r="E93" t="str">
            <v>L</v>
          </cell>
          <cell r="F93" t="str">
            <v>TK</v>
          </cell>
          <cell r="G93" t="str">
            <v>TK</v>
          </cell>
          <cell r="H93">
            <v>0</v>
          </cell>
          <cell r="I93" t="str">
            <v>RADIO OPERATOR</v>
          </cell>
          <cell r="J93">
            <v>10200000</v>
          </cell>
          <cell r="K93">
            <v>14388926</v>
          </cell>
          <cell r="L93">
            <v>1460640</v>
          </cell>
          <cell r="M93">
            <v>26049566</v>
          </cell>
          <cell r="N93">
            <v>1075000</v>
          </cell>
          <cell r="O93">
            <v>27124566</v>
          </cell>
          <cell r="P93">
            <v>1296000</v>
          </cell>
          <cell r="Q93">
            <v>0</v>
          </cell>
          <cell r="R93">
            <v>250500</v>
          </cell>
          <cell r="S93">
            <v>1546500</v>
          </cell>
          <cell r="T93">
            <v>25578066</v>
          </cell>
          <cell r="U93">
            <v>13200000</v>
          </cell>
          <cell r="V93">
            <v>12378000</v>
          </cell>
          <cell r="W93">
            <v>618900</v>
          </cell>
          <cell r="X93">
            <v>618900</v>
          </cell>
          <cell r="Y93">
            <v>0</v>
          </cell>
          <cell r="Z93">
            <v>12</v>
          </cell>
          <cell r="AA93">
            <v>0</v>
          </cell>
          <cell r="AB93">
            <v>1</v>
          </cell>
          <cell r="AC93" t="str">
            <v>-</v>
          </cell>
          <cell r="AD93">
            <v>1</v>
          </cell>
          <cell r="AE93">
            <v>2</v>
          </cell>
          <cell r="AF93" t="str">
            <v>085</v>
          </cell>
          <cell r="AG93" t="str">
            <v>JL. P. SURIANSYAH NO. 30</v>
          </cell>
        </row>
        <row r="94">
          <cell r="B94">
            <v>86</v>
          </cell>
          <cell r="C94" t="str">
            <v>ERWIN RIHARD SITINJAK</v>
          </cell>
          <cell r="D94" t="str">
            <v>48.173.799.7-722.000</v>
          </cell>
          <cell r="E94" t="str">
            <v>L</v>
          </cell>
          <cell r="F94" t="str">
            <v>K-2</v>
          </cell>
          <cell r="G94" t="str">
            <v>K</v>
          </cell>
          <cell r="H94" t="str">
            <v>2</v>
          </cell>
          <cell r="I94" t="str">
            <v>CRANE OPERATOR</v>
          </cell>
          <cell r="J94">
            <v>18075000</v>
          </cell>
          <cell r="K94">
            <v>23698700</v>
          </cell>
          <cell r="L94">
            <v>3228900</v>
          </cell>
          <cell r="M94">
            <v>45002600</v>
          </cell>
          <cell r="N94">
            <v>2175000</v>
          </cell>
          <cell r="O94">
            <v>47177600</v>
          </cell>
          <cell r="P94">
            <v>1296000</v>
          </cell>
          <cell r="Q94">
            <v>0</v>
          </cell>
          <cell r="R94">
            <v>426500</v>
          </cell>
          <cell r="S94">
            <v>1722500</v>
          </cell>
          <cell r="T94">
            <v>45455100</v>
          </cell>
          <cell r="U94">
            <v>16800000</v>
          </cell>
          <cell r="V94">
            <v>28655000</v>
          </cell>
          <cell r="W94">
            <v>1615500</v>
          </cell>
          <cell r="X94">
            <v>1615500</v>
          </cell>
          <cell r="Y94">
            <v>0</v>
          </cell>
          <cell r="Z94">
            <v>12</v>
          </cell>
          <cell r="AA94">
            <v>0</v>
          </cell>
          <cell r="AB94">
            <v>1</v>
          </cell>
          <cell r="AC94" t="str">
            <v>-</v>
          </cell>
          <cell r="AD94">
            <v>1</v>
          </cell>
          <cell r="AE94">
            <v>2</v>
          </cell>
          <cell r="AF94" t="str">
            <v>086</v>
          </cell>
          <cell r="AG94" t="str">
            <v>JL. P. SURIANSYAH NO. 30</v>
          </cell>
        </row>
        <row r="95">
          <cell r="B95">
            <v>87</v>
          </cell>
          <cell r="C95" t="str">
            <v>SOFYAN</v>
          </cell>
          <cell r="D95" t="str">
            <v>48.173.804.5-722.000</v>
          </cell>
          <cell r="E95" t="str">
            <v>L</v>
          </cell>
          <cell r="F95" t="str">
            <v>K-2</v>
          </cell>
          <cell r="G95" t="str">
            <v>K</v>
          </cell>
          <cell r="H95" t="str">
            <v>2</v>
          </cell>
          <cell r="I95" t="str">
            <v>CRANE OPERATOR</v>
          </cell>
          <cell r="J95">
            <v>18675000</v>
          </cell>
          <cell r="K95">
            <v>23698700</v>
          </cell>
          <cell r="L95">
            <v>3249510</v>
          </cell>
          <cell r="M95">
            <v>45623210</v>
          </cell>
          <cell r="N95">
            <v>2175000</v>
          </cell>
          <cell r="O95">
            <v>47798210</v>
          </cell>
          <cell r="P95">
            <v>1296000</v>
          </cell>
          <cell r="Q95">
            <v>0</v>
          </cell>
          <cell r="R95">
            <v>426500</v>
          </cell>
          <cell r="S95">
            <v>1722500</v>
          </cell>
          <cell r="T95">
            <v>46075710</v>
          </cell>
          <cell r="U95">
            <v>16800000</v>
          </cell>
          <cell r="V95">
            <v>29275000</v>
          </cell>
          <cell r="W95">
            <v>1677500</v>
          </cell>
          <cell r="X95">
            <v>1677500</v>
          </cell>
          <cell r="Y95">
            <v>0</v>
          </cell>
          <cell r="Z95">
            <v>12</v>
          </cell>
          <cell r="AA95">
            <v>0</v>
          </cell>
          <cell r="AB95">
            <v>1</v>
          </cell>
          <cell r="AC95" t="str">
            <v>-</v>
          </cell>
          <cell r="AD95">
            <v>1</v>
          </cell>
          <cell r="AE95">
            <v>2</v>
          </cell>
          <cell r="AF95" t="str">
            <v>087</v>
          </cell>
          <cell r="AG95" t="str">
            <v>JL. P. SURIANSYAH NO. 30</v>
          </cell>
        </row>
        <row r="96">
          <cell r="B96">
            <v>88</v>
          </cell>
          <cell r="C96" t="str">
            <v>TAUFIK HIDAYAT</v>
          </cell>
          <cell r="D96" t="str">
            <v>48.173.782.3-722.000</v>
          </cell>
          <cell r="E96" t="str">
            <v>L</v>
          </cell>
          <cell r="F96" t="str">
            <v>K-2</v>
          </cell>
          <cell r="G96" t="str">
            <v>K</v>
          </cell>
          <cell r="H96" t="str">
            <v>2</v>
          </cell>
          <cell r="I96" t="str">
            <v>CRANE OPERATOR</v>
          </cell>
          <cell r="J96">
            <v>15015000</v>
          </cell>
          <cell r="K96">
            <v>20158275</v>
          </cell>
          <cell r="L96">
            <v>2548770</v>
          </cell>
          <cell r="M96">
            <v>37722045</v>
          </cell>
          <cell r="N96">
            <v>2100000</v>
          </cell>
          <cell r="O96">
            <v>39822045</v>
          </cell>
          <cell r="P96">
            <v>1296000</v>
          </cell>
          <cell r="Q96">
            <v>0</v>
          </cell>
          <cell r="R96">
            <v>371000</v>
          </cell>
          <cell r="S96">
            <v>1667000</v>
          </cell>
          <cell r="T96">
            <v>38155045</v>
          </cell>
          <cell r="U96">
            <v>16800000</v>
          </cell>
          <cell r="V96">
            <v>21355000</v>
          </cell>
          <cell r="W96">
            <v>1067750</v>
          </cell>
          <cell r="X96">
            <v>1067750</v>
          </cell>
          <cell r="Y96">
            <v>0</v>
          </cell>
          <cell r="Z96">
            <v>10</v>
          </cell>
          <cell r="AA96">
            <v>0</v>
          </cell>
          <cell r="AB96">
            <v>1</v>
          </cell>
          <cell r="AC96" t="str">
            <v>-</v>
          </cell>
          <cell r="AD96">
            <v>1</v>
          </cell>
          <cell r="AE96">
            <v>2</v>
          </cell>
          <cell r="AF96" t="str">
            <v>088</v>
          </cell>
          <cell r="AG96" t="str">
            <v>JL. P. SURIANSYAH NO. 30</v>
          </cell>
        </row>
        <row r="97">
          <cell r="B97">
            <v>89</v>
          </cell>
          <cell r="C97" t="str">
            <v>HANNI NAMANGGE</v>
          </cell>
          <cell r="D97" t="str">
            <v>48.174.874.7-722.000</v>
          </cell>
          <cell r="E97" t="str">
            <v>L</v>
          </cell>
          <cell r="F97" t="str">
            <v>TK</v>
          </cell>
          <cell r="G97" t="str">
            <v>TK</v>
          </cell>
          <cell r="H97">
            <v>0</v>
          </cell>
          <cell r="I97" t="str">
            <v>CRANE OPERATOR</v>
          </cell>
          <cell r="J97">
            <v>9187500</v>
          </cell>
          <cell r="K97">
            <v>13120790</v>
          </cell>
          <cell r="L97">
            <v>1315650</v>
          </cell>
          <cell r="M97">
            <v>23623940</v>
          </cell>
          <cell r="N97">
            <v>1850000</v>
          </cell>
          <cell r="O97">
            <v>25473940</v>
          </cell>
          <cell r="P97">
            <v>1181197</v>
          </cell>
          <cell r="Q97">
            <v>92500</v>
          </cell>
          <cell r="R97">
            <v>204000</v>
          </cell>
          <cell r="S97">
            <v>1477697</v>
          </cell>
          <cell r="T97">
            <v>23996243</v>
          </cell>
          <cell r="U97">
            <v>13200000</v>
          </cell>
          <cell r="V97">
            <v>10796000</v>
          </cell>
          <cell r="W97">
            <v>539800</v>
          </cell>
          <cell r="X97">
            <v>539800</v>
          </cell>
          <cell r="Y97">
            <v>0</v>
          </cell>
          <cell r="Z97">
            <v>9</v>
          </cell>
          <cell r="AA97">
            <v>0</v>
          </cell>
          <cell r="AB97">
            <v>1</v>
          </cell>
          <cell r="AC97" t="str">
            <v>-</v>
          </cell>
          <cell r="AD97">
            <v>1</v>
          </cell>
          <cell r="AE97">
            <v>2</v>
          </cell>
          <cell r="AF97" t="str">
            <v>089</v>
          </cell>
          <cell r="AG97" t="str">
            <v>JL. P. SURIANSYAH NO. 30</v>
          </cell>
        </row>
        <row r="98">
          <cell r="B98">
            <v>90</v>
          </cell>
          <cell r="C98" t="str">
            <v>SUGIANTO</v>
          </cell>
          <cell r="D98" t="str">
            <v>-</v>
          </cell>
          <cell r="E98" t="str">
            <v>L</v>
          </cell>
          <cell r="F98" t="str">
            <v>TK</v>
          </cell>
          <cell r="G98" t="str">
            <v>TK</v>
          </cell>
          <cell r="H98">
            <v>0</v>
          </cell>
          <cell r="I98" t="str">
            <v>CRANE OPERATOR</v>
          </cell>
          <cell r="J98">
            <v>12843750</v>
          </cell>
          <cell r="K98">
            <v>16520067</v>
          </cell>
          <cell r="L98">
            <v>1839225</v>
          </cell>
          <cell r="M98">
            <v>31203042</v>
          </cell>
          <cell r="N98">
            <v>1300000</v>
          </cell>
          <cell r="O98">
            <v>32503042</v>
          </cell>
          <cell r="P98">
            <v>1296000</v>
          </cell>
          <cell r="Q98">
            <v>0</v>
          </cell>
          <cell r="R98">
            <v>269500</v>
          </cell>
          <cell r="S98">
            <v>1565500</v>
          </cell>
          <cell r="T98">
            <v>30937542</v>
          </cell>
          <cell r="U98">
            <v>13200000</v>
          </cell>
          <cell r="V98">
            <v>17737000</v>
          </cell>
          <cell r="W98">
            <v>886850</v>
          </cell>
          <cell r="X98">
            <v>886850</v>
          </cell>
          <cell r="Y98">
            <v>0</v>
          </cell>
          <cell r="Z98">
            <v>12</v>
          </cell>
          <cell r="AA98">
            <v>0</v>
          </cell>
          <cell r="AB98">
            <v>1</v>
          </cell>
          <cell r="AC98" t="str">
            <v>-</v>
          </cell>
          <cell r="AD98">
            <v>1</v>
          </cell>
          <cell r="AE98">
            <v>2</v>
          </cell>
          <cell r="AF98" t="str">
            <v>090</v>
          </cell>
          <cell r="AG98" t="str">
            <v>JL. P. SURIANSYAH NO. 30</v>
          </cell>
        </row>
        <row r="99">
          <cell r="B99">
            <v>91</v>
          </cell>
          <cell r="C99" t="str">
            <v>SARTOYO</v>
          </cell>
          <cell r="D99" t="str">
            <v>07.295.997.6-722.000</v>
          </cell>
          <cell r="E99" t="str">
            <v>L</v>
          </cell>
          <cell r="F99" t="str">
            <v>K-3</v>
          </cell>
          <cell r="G99" t="str">
            <v>K</v>
          </cell>
          <cell r="H99" t="str">
            <v>3</v>
          </cell>
          <cell r="I99" t="str">
            <v>CHIEF MECHANIC</v>
          </cell>
          <cell r="J99">
            <v>17062500</v>
          </cell>
          <cell r="K99">
            <v>22883205</v>
          </cell>
          <cell r="L99">
            <v>3125850</v>
          </cell>
          <cell r="M99">
            <v>43071555</v>
          </cell>
          <cell r="N99">
            <v>2100000</v>
          </cell>
          <cell r="O99">
            <v>45171555</v>
          </cell>
          <cell r="P99">
            <v>1296000</v>
          </cell>
          <cell r="Q99">
            <v>0</v>
          </cell>
          <cell r="R99">
            <v>413000</v>
          </cell>
          <cell r="S99">
            <v>1709000</v>
          </cell>
          <cell r="T99">
            <v>43462555</v>
          </cell>
          <cell r="U99">
            <v>18000000</v>
          </cell>
          <cell r="V99">
            <v>25462000</v>
          </cell>
          <cell r="W99">
            <v>1296200</v>
          </cell>
          <cell r="X99">
            <v>1296200</v>
          </cell>
          <cell r="Y99">
            <v>0</v>
          </cell>
          <cell r="Z99">
            <v>12</v>
          </cell>
          <cell r="AA99">
            <v>0</v>
          </cell>
          <cell r="AB99">
            <v>1</v>
          </cell>
          <cell r="AC99" t="str">
            <v>-</v>
          </cell>
          <cell r="AD99">
            <v>1</v>
          </cell>
          <cell r="AE99">
            <v>2</v>
          </cell>
          <cell r="AF99" t="str">
            <v>091</v>
          </cell>
          <cell r="AG99" t="str">
            <v>JL. P. SURIANSYAH NO. 30</v>
          </cell>
        </row>
        <row r="100">
          <cell r="B100">
            <v>92</v>
          </cell>
          <cell r="C100" t="str">
            <v>MUSTOFA</v>
          </cell>
          <cell r="D100" t="str">
            <v>48.173.797.1-722.000</v>
          </cell>
          <cell r="E100" t="str">
            <v>L</v>
          </cell>
          <cell r="F100" t="str">
            <v>K-1</v>
          </cell>
          <cell r="G100" t="str">
            <v>K</v>
          </cell>
          <cell r="H100" t="str">
            <v>1</v>
          </cell>
          <cell r="I100" t="str">
            <v>MECHANIC</v>
          </cell>
          <cell r="J100">
            <v>18731250</v>
          </cell>
          <cell r="K100">
            <v>15214513</v>
          </cell>
          <cell r="L100">
            <v>2722845</v>
          </cell>
          <cell r="M100">
            <v>36668608</v>
          </cell>
          <cell r="N100">
            <v>1000000</v>
          </cell>
          <cell r="O100">
            <v>37668608</v>
          </cell>
          <cell r="P100">
            <v>1296000</v>
          </cell>
          <cell r="Q100">
            <v>0</v>
          </cell>
          <cell r="R100">
            <v>424500</v>
          </cell>
          <cell r="S100">
            <v>1720500</v>
          </cell>
          <cell r="T100">
            <v>35948108</v>
          </cell>
          <cell r="U100">
            <v>15600000</v>
          </cell>
          <cell r="V100">
            <v>20348000</v>
          </cell>
          <cell r="W100">
            <v>1017400</v>
          </cell>
          <cell r="X100">
            <v>1017400</v>
          </cell>
          <cell r="Y100">
            <v>0</v>
          </cell>
          <cell r="Z100">
            <v>19</v>
          </cell>
          <cell r="AA100">
            <v>0</v>
          </cell>
          <cell r="AB100">
            <v>1</v>
          </cell>
          <cell r="AC100" t="str">
            <v>-</v>
          </cell>
          <cell r="AD100">
            <v>1</v>
          </cell>
          <cell r="AE100">
            <v>2</v>
          </cell>
          <cell r="AF100" t="str">
            <v>092</v>
          </cell>
          <cell r="AG100" t="str">
            <v>JL. P. SURIANSYAH NO. 30</v>
          </cell>
        </row>
        <row r="101">
          <cell r="B101">
            <v>93</v>
          </cell>
          <cell r="C101" t="str">
            <v xml:space="preserve">DIDI EFFENDI  </v>
          </cell>
          <cell r="D101" t="str">
            <v>48.174.875.4-722.000</v>
          </cell>
          <cell r="E101" t="str">
            <v>L</v>
          </cell>
          <cell r="F101" t="str">
            <v>K-3</v>
          </cell>
          <cell r="G101" t="str">
            <v>K</v>
          </cell>
          <cell r="H101" t="str">
            <v>3</v>
          </cell>
          <cell r="I101" t="str">
            <v>MECHANIC</v>
          </cell>
          <cell r="J101">
            <v>10556250</v>
          </cell>
          <cell r="K101">
            <v>14652088</v>
          </cell>
          <cell r="L101">
            <v>1933905</v>
          </cell>
          <cell r="M101">
            <v>27142243</v>
          </cell>
          <cell r="N101">
            <v>1275000</v>
          </cell>
          <cell r="O101">
            <v>28417243</v>
          </cell>
          <cell r="P101">
            <v>1296000</v>
          </cell>
          <cell r="Q101">
            <v>0</v>
          </cell>
          <cell r="R101">
            <v>256000</v>
          </cell>
          <cell r="S101">
            <v>1552000</v>
          </cell>
          <cell r="T101">
            <v>26865243</v>
          </cell>
          <cell r="U101">
            <v>18000000</v>
          </cell>
          <cell r="V101">
            <v>8865000</v>
          </cell>
          <cell r="W101">
            <v>443250</v>
          </cell>
          <cell r="X101">
            <v>443250</v>
          </cell>
          <cell r="Y101">
            <v>0</v>
          </cell>
          <cell r="Z101">
            <v>12</v>
          </cell>
          <cell r="AA101">
            <v>0</v>
          </cell>
          <cell r="AB101">
            <v>1</v>
          </cell>
          <cell r="AC101" t="str">
            <v>-</v>
          </cell>
          <cell r="AD101">
            <v>1</v>
          </cell>
          <cell r="AE101">
            <v>2</v>
          </cell>
          <cell r="AF101" t="str">
            <v>093</v>
          </cell>
          <cell r="AG101" t="str">
            <v>JL. P. SURIANSYAH NO. 30</v>
          </cell>
        </row>
        <row r="102">
          <cell r="B102">
            <v>94</v>
          </cell>
          <cell r="C102" t="str">
            <v xml:space="preserve">ENDRI WAHYUDI </v>
          </cell>
          <cell r="D102" t="str">
            <v>48.173.801.1-722.000</v>
          </cell>
          <cell r="E102" t="str">
            <v>L</v>
          </cell>
          <cell r="F102" t="str">
            <v>TK</v>
          </cell>
          <cell r="G102" t="str">
            <v>TK</v>
          </cell>
          <cell r="H102">
            <v>0</v>
          </cell>
          <cell r="I102" t="str">
            <v>ASISTEN MECHANIC</v>
          </cell>
          <cell r="J102">
            <v>9618750</v>
          </cell>
          <cell r="K102">
            <v>12627027</v>
          </cell>
          <cell r="L102">
            <v>1377405</v>
          </cell>
          <cell r="M102">
            <v>23623182</v>
          </cell>
          <cell r="N102">
            <v>1125000</v>
          </cell>
          <cell r="O102">
            <v>24748182</v>
          </cell>
          <cell r="P102">
            <v>1181159.1000000001</v>
          </cell>
          <cell r="Q102">
            <v>56250</v>
          </cell>
          <cell r="R102">
            <v>234000</v>
          </cell>
          <cell r="S102">
            <v>1471409.1</v>
          </cell>
          <cell r="T102">
            <v>23276772.899999999</v>
          </cell>
          <cell r="U102">
            <v>13200000</v>
          </cell>
          <cell r="V102">
            <v>10075999.999999998</v>
          </cell>
          <cell r="W102">
            <v>503799.99999999994</v>
          </cell>
          <cell r="X102">
            <v>503799.99999999994</v>
          </cell>
          <cell r="Y102">
            <v>0</v>
          </cell>
          <cell r="Z102">
            <v>12</v>
          </cell>
          <cell r="AA102">
            <v>0</v>
          </cell>
          <cell r="AB102">
            <v>1</v>
          </cell>
          <cell r="AC102" t="str">
            <v>-</v>
          </cell>
          <cell r="AD102">
            <v>1</v>
          </cell>
          <cell r="AE102">
            <v>2</v>
          </cell>
          <cell r="AF102" t="str">
            <v>094</v>
          </cell>
          <cell r="AG102" t="str">
            <v>JL. P. SURIANSYAH NO. 30</v>
          </cell>
        </row>
        <row r="103">
          <cell r="B103">
            <v>95</v>
          </cell>
          <cell r="C103" t="str">
            <v>SURACHMAN</v>
          </cell>
          <cell r="D103" t="str">
            <v>48.173.787.2-722.000</v>
          </cell>
          <cell r="E103" t="str">
            <v>L</v>
          </cell>
          <cell r="F103" t="str">
            <v>TK</v>
          </cell>
          <cell r="G103" t="str">
            <v>TK</v>
          </cell>
          <cell r="H103">
            <v>0</v>
          </cell>
          <cell r="I103" t="str">
            <v>ASISTEN MECHANIC</v>
          </cell>
          <cell r="J103">
            <v>9618750</v>
          </cell>
          <cell r="K103">
            <v>12627027</v>
          </cell>
          <cell r="L103">
            <v>1377405</v>
          </cell>
          <cell r="M103">
            <v>23623182</v>
          </cell>
          <cell r="N103">
            <v>1125000</v>
          </cell>
          <cell r="O103">
            <v>24748182</v>
          </cell>
          <cell r="P103">
            <v>1181159.1000000001</v>
          </cell>
          <cell r="Q103">
            <v>56250</v>
          </cell>
          <cell r="R103">
            <v>234000</v>
          </cell>
          <cell r="S103">
            <v>1471409.1</v>
          </cell>
          <cell r="T103">
            <v>23276772.899999999</v>
          </cell>
          <cell r="U103">
            <v>13200000</v>
          </cell>
          <cell r="V103">
            <v>10075999.999999998</v>
          </cell>
          <cell r="W103">
            <v>503799.99999999994</v>
          </cell>
          <cell r="X103">
            <v>503799.99999999994</v>
          </cell>
          <cell r="Y103">
            <v>0</v>
          </cell>
          <cell r="Z103">
            <v>12</v>
          </cell>
          <cell r="AA103">
            <v>0</v>
          </cell>
          <cell r="AB103">
            <v>1</v>
          </cell>
          <cell r="AC103" t="str">
            <v>-</v>
          </cell>
          <cell r="AD103">
            <v>1</v>
          </cell>
          <cell r="AE103">
            <v>2</v>
          </cell>
          <cell r="AF103" t="str">
            <v>095</v>
          </cell>
          <cell r="AG103" t="str">
            <v>JL. P. SURIANSYAH NO. 30</v>
          </cell>
        </row>
        <row r="104">
          <cell r="B104">
            <v>96</v>
          </cell>
          <cell r="C104" t="str">
            <v>KARYANTO</v>
          </cell>
          <cell r="D104" t="str">
            <v>48.173.796.3-722.000</v>
          </cell>
          <cell r="E104" t="str">
            <v>L</v>
          </cell>
          <cell r="F104" t="str">
            <v>TK</v>
          </cell>
          <cell r="G104" t="str">
            <v>TK</v>
          </cell>
          <cell r="H104">
            <v>0</v>
          </cell>
          <cell r="I104" t="str">
            <v>WELDER</v>
          </cell>
          <cell r="J104">
            <v>9618750</v>
          </cell>
          <cell r="K104">
            <v>12627027</v>
          </cell>
          <cell r="L104">
            <v>1377405</v>
          </cell>
          <cell r="M104">
            <v>23623182</v>
          </cell>
          <cell r="N104">
            <v>1125000</v>
          </cell>
          <cell r="O104">
            <v>24748182</v>
          </cell>
          <cell r="P104">
            <v>1181159.1000000001</v>
          </cell>
          <cell r="Q104">
            <v>56250</v>
          </cell>
          <cell r="R104">
            <v>234000</v>
          </cell>
          <cell r="S104">
            <v>1471409.1</v>
          </cell>
          <cell r="T104">
            <v>23276772.899999999</v>
          </cell>
          <cell r="U104">
            <v>13200000</v>
          </cell>
          <cell r="V104">
            <v>10075999.999999998</v>
          </cell>
          <cell r="W104">
            <v>503799.99999999994</v>
          </cell>
          <cell r="X104">
            <v>503799.99999999994</v>
          </cell>
          <cell r="Y104">
            <v>0</v>
          </cell>
          <cell r="Z104">
            <v>12</v>
          </cell>
          <cell r="AA104">
            <v>0</v>
          </cell>
          <cell r="AB104">
            <v>1</v>
          </cell>
          <cell r="AC104" t="str">
            <v>-</v>
          </cell>
          <cell r="AD104">
            <v>1</v>
          </cell>
          <cell r="AE104">
            <v>2</v>
          </cell>
          <cell r="AF104" t="str">
            <v>096</v>
          </cell>
          <cell r="AG104" t="str">
            <v>JL. P. SURIANSYAH NO. 30</v>
          </cell>
        </row>
        <row r="105">
          <cell r="B105">
            <v>97</v>
          </cell>
          <cell r="C105" t="str">
            <v xml:space="preserve">MUHAMMAD FADLAN  </v>
          </cell>
          <cell r="D105" t="str">
            <v>48.173.783.1-722.000</v>
          </cell>
          <cell r="E105" t="str">
            <v>L</v>
          </cell>
          <cell r="F105" t="str">
            <v>K-3</v>
          </cell>
          <cell r="G105" t="str">
            <v>K</v>
          </cell>
          <cell r="H105" t="str">
            <v>3</v>
          </cell>
          <cell r="I105" t="str">
            <v>DECK FOREMAN</v>
          </cell>
          <cell r="J105">
            <v>10256250</v>
          </cell>
          <cell r="K105">
            <v>14153757</v>
          </cell>
          <cell r="L105">
            <v>1851465</v>
          </cell>
          <cell r="M105">
            <v>26261472</v>
          </cell>
          <cell r="N105">
            <v>1225000</v>
          </cell>
          <cell r="O105">
            <v>27486472</v>
          </cell>
          <cell r="P105">
            <v>1296000</v>
          </cell>
          <cell r="Q105">
            <v>0</v>
          </cell>
          <cell r="R105">
            <v>245000</v>
          </cell>
          <cell r="S105">
            <v>1541000</v>
          </cell>
          <cell r="T105">
            <v>25945472</v>
          </cell>
          <cell r="U105">
            <v>18000000</v>
          </cell>
          <cell r="V105">
            <v>7945000</v>
          </cell>
          <cell r="W105">
            <v>397250</v>
          </cell>
          <cell r="X105">
            <v>397250</v>
          </cell>
          <cell r="Y105">
            <v>0</v>
          </cell>
          <cell r="Z105">
            <v>12</v>
          </cell>
          <cell r="AA105">
            <v>0</v>
          </cell>
          <cell r="AB105">
            <v>1</v>
          </cell>
          <cell r="AC105" t="str">
            <v>-</v>
          </cell>
          <cell r="AD105">
            <v>1</v>
          </cell>
          <cell r="AE105">
            <v>2</v>
          </cell>
          <cell r="AF105" t="str">
            <v>097</v>
          </cell>
          <cell r="AG105" t="str">
            <v>JL. P. SURIANSYAH NO. 30</v>
          </cell>
        </row>
        <row r="106">
          <cell r="B106">
            <v>98</v>
          </cell>
          <cell r="C106" t="str">
            <v>SUHARNO</v>
          </cell>
          <cell r="D106" t="str">
            <v>48.173.880.5-722.000</v>
          </cell>
          <cell r="E106" t="str">
            <v>L</v>
          </cell>
          <cell r="F106" t="str">
            <v>TK</v>
          </cell>
          <cell r="G106" t="str">
            <v>TK</v>
          </cell>
          <cell r="H106">
            <v>0</v>
          </cell>
          <cell r="I106" t="str">
            <v>DECK FOREMAN</v>
          </cell>
          <cell r="J106">
            <v>10556250</v>
          </cell>
          <cell r="K106">
            <v>15447875</v>
          </cell>
          <cell r="L106">
            <v>1511655</v>
          </cell>
          <cell r="M106">
            <v>27515780</v>
          </cell>
          <cell r="N106">
            <v>1250000</v>
          </cell>
          <cell r="O106">
            <v>28765780</v>
          </cell>
          <cell r="P106">
            <v>1296000</v>
          </cell>
          <cell r="Q106">
            <v>0</v>
          </cell>
          <cell r="R106">
            <v>241000</v>
          </cell>
          <cell r="S106">
            <v>1537000</v>
          </cell>
          <cell r="T106">
            <v>27228780</v>
          </cell>
          <cell r="U106">
            <v>13200000</v>
          </cell>
          <cell r="V106">
            <v>14028000</v>
          </cell>
          <cell r="W106">
            <v>701400</v>
          </cell>
          <cell r="X106">
            <v>701400</v>
          </cell>
          <cell r="Y106">
            <v>0</v>
          </cell>
          <cell r="Z106">
            <v>12</v>
          </cell>
          <cell r="AA106">
            <v>0</v>
          </cell>
          <cell r="AB106">
            <v>1</v>
          </cell>
          <cell r="AC106" t="str">
            <v>-</v>
          </cell>
          <cell r="AD106">
            <v>1</v>
          </cell>
          <cell r="AE106">
            <v>2</v>
          </cell>
          <cell r="AF106" t="str">
            <v>098</v>
          </cell>
          <cell r="AG106" t="str">
            <v>JL. P. SURIANSYAH NO. 30</v>
          </cell>
        </row>
        <row r="107">
          <cell r="B107">
            <v>99</v>
          </cell>
          <cell r="C107" t="str">
            <v xml:space="preserve">NOOR JALI  </v>
          </cell>
          <cell r="D107" t="str">
            <v>48.173.784.9-722.000</v>
          </cell>
          <cell r="E107" t="str">
            <v>L</v>
          </cell>
          <cell r="F107" t="str">
            <v>K-2</v>
          </cell>
          <cell r="G107" t="str">
            <v>K</v>
          </cell>
          <cell r="H107" t="str">
            <v>2</v>
          </cell>
          <cell r="I107" t="str">
            <v>DECK FOREMAN</v>
          </cell>
          <cell r="J107">
            <v>10256250</v>
          </cell>
          <cell r="K107">
            <v>14153757</v>
          </cell>
          <cell r="L107">
            <v>1851465</v>
          </cell>
          <cell r="M107">
            <v>26261472</v>
          </cell>
          <cell r="N107">
            <v>1225000</v>
          </cell>
          <cell r="O107">
            <v>27486472</v>
          </cell>
          <cell r="P107">
            <v>1296000</v>
          </cell>
          <cell r="Q107">
            <v>0</v>
          </cell>
          <cell r="R107">
            <v>245000</v>
          </cell>
          <cell r="S107">
            <v>1541000</v>
          </cell>
          <cell r="T107">
            <v>25945472</v>
          </cell>
          <cell r="U107">
            <v>16800000</v>
          </cell>
          <cell r="V107">
            <v>9145000</v>
          </cell>
          <cell r="W107">
            <v>457250</v>
          </cell>
          <cell r="X107">
            <v>457250</v>
          </cell>
          <cell r="Y107">
            <v>0</v>
          </cell>
          <cell r="Z107">
            <v>12</v>
          </cell>
          <cell r="AA107">
            <v>0</v>
          </cell>
          <cell r="AB107">
            <v>1</v>
          </cell>
          <cell r="AC107" t="str">
            <v>-</v>
          </cell>
          <cell r="AD107">
            <v>1</v>
          </cell>
          <cell r="AE107">
            <v>2</v>
          </cell>
          <cell r="AF107" t="str">
            <v>099</v>
          </cell>
          <cell r="AG107" t="str">
            <v>JL. P. SURIANSYAH NO. 30</v>
          </cell>
        </row>
        <row r="108">
          <cell r="B108">
            <v>100</v>
          </cell>
          <cell r="C108" t="str">
            <v xml:space="preserve">RUDY HANY  </v>
          </cell>
          <cell r="D108" t="str">
            <v>48.174.876.2-722.000</v>
          </cell>
          <cell r="E108" t="str">
            <v>L</v>
          </cell>
          <cell r="F108" t="str">
            <v>TK</v>
          </cell>
          <cell r="G108" t="str">
            <v>TK</v>
          </cell>
          <cell r="H108">
            <v>0</v>
          </cell>
          <cell r="I108" t="str">
            <v>DECK FOREMAN</v>
          </cell>
          <cell r="J108">
            <v>5475000</v>
          </cell>
          <cell r="K108">
            <v>7822300</v>
          </cell>
          <cell r="L108">
            <v>762540</v>
          </cell>
          <cell r="M108">
            <v>14059840</v>
          </cell>
          <cell r="N108">
            <v>0</v>
          </cell>
          <cell r="O108">
            <v>14059840</v>
          </cell>
          <cell r="P108">
            <v>702992</v>
          </cell>
          <cell r="Q108">
            <v>0</v>
          </cell>
          <cell r="R108">
            <v>142000</v>
          </cell>
          <cell r="S108">
            <v>844992</v>
          </cell>
          <cell r="T108">
            <v>13214848</v>
          </cell>
          <cell r="U108">
            <v>13200000</v>
          </cell>
          <cell r="V108">
            <v>14000</v>
          </cell>
          <cell r="W108">
            <v>700</v>
          </cell>
          <cell r="X108">
            <v>700</v>
          </cell>
          <cell r="Y108">
            <v>0</v>
          </cell>
          <cell r="Z108">
            <v>7</v>
          </cell>
          <cell r="AA108">
            <v>0</v>
          </cell>
          <cell r="AB108">
            <v>1</v>
          </cell>
          <cell r="AC108" t="str">
            <v>-</v>
          </cell>
          <cell r="AD108">
            <v>1</v>
          </cell>
          <cell r="AE108">
            <v>2</v>
          </cell>
          <cell r="AF108" t="str">
            <v>100</v>
          </cell>
          <cell r="AG108" t="str">
            <v>JL. P. SURIANSYAH NO. 30</v>
          </cell>
        </row>
        <row r="109">
          <cell r="B109">
            <v>101</v>
          </cell>
          <cell r="C109" t="str">
            <v>NOVRI DEDDI MUAJA</v>
          </cell>
          <cell r="D109" t="str">
            <v>-</v>
          </cell>
          <cell r="E109" t="str">
            <v>L</v>
          </cell>
          <cell r="F109" t="str">
            <v>TK</v>
          </cell>
          <cell r="G109" t="str">
            <v>TK</v>
          </cell>
          <cell r="H109">
            <v>0</v>
          </cell>
          <cell r="I109" t="str">
            <v>DECK HAND</v>
          </cell>
          <cell r="J109">
            <v>9075000</v>
          </cell>
          <cell r="K109">
            <v>12024664</v>
          </cell>
          <cell r="L109">
            <v>1299540</v>
          </cell>
          <cell r="M109">
            <v>22399204</v>
          </cell>
          <cell r="N109">
            <v>1050000</v>
          </cell>
          <cell r="O109">
            <v>23449204</v>
          </cell>
          <cell r="P109">
            <v>1119960.2</v>
          </cell>
          <cell r="Q109">
            <v>52500</v>
          </cell>
          <cell r="R109">
            <v>221000</v>
          </cell>
          <cell r="S109">
            <v>1393460.2</v>
          </cell>
          <cell r="T109">
            <v>22055743.800000001</v>
          </cell>
          <cell r="U109">
            <v>13200000</v>
          </cell>
          <cell r="V109">
            <v>8855000</v>
          </cell>
          <cell r="W109">
            <v>442750</v>
          </cell>
          <cell r="X109">
            <v>442750</v>
          </cell>
          <cell r="Y109">
            <v>0</v>
          </cell>
          <cell r="Z109">
            <v>12</v>
          </cell>
          <cell r="AA109">
            <v>0</v>
          </cell>
          <cell r="AB109">
            <v>1</v>
          </cell>
          <cell r="AC109" t="str">
            <v>-</v>
          </cell>
          <cell r="AD109">
            <v>1</v>
          </cell>
          <cell r="AE109">
            <v>2</v>
          </cell>
          <cell r="AF109" t="str">
            <v>101</v>
          </cell>
          <cell r="AG109" t="str">
            <v>JL. P. SURIANSYAH NO. 30</v>
          </cell>
        </row>
        <row r="110">
          <cell r="B110">
            <v>102</v>
          </cell>
          <cell r="C110" t="str">
            <v>ABDUL KADIR</v>
          </cell>
          <cell r="D110" t="str">
            <v>48.173.789.8-722.000</v>
          </cell>
          <cell r="E110" t="str">
            <v>L</v>
          </cell>
          <cell r="F110" t="str">
            <v>TK</v>
          </cell>
          <cell r="G110" t="str">
            <v>TK</v>
          </cell>
          <cell r="H110">
            <v>0</v>
          </cell>
          <cell r="I110" t="str">
            <v>DECK HAND</v>
          </cell>
          <cell r="J110">
            <v>9075000</v>
          </cell>
          <cell r="K110">
            <v>12024664</v>
          </cell>
          <cell r="L110">
            <v>1299540</v>
          </cell>
          <cell r="M110">
            <v>22399204</v>
          </cell>
          <cell r="N110">
            <v>1050000</v>
          </cell>
          <cell r="O110">
            <v>23449204</v>
          </cell>
          <cell r="P110">
            <v>1119960.2</v>
          </cell>
          <cell r="Q110">
            <v>52500</v>
          </cell>
          <cell r="R110">
            <v>221000</v>
          </cell>
          <cell r="S110">
            <v>1393460.2</v>
          </cell>
          <cell r="T110">
            <v>22055743.800000001</v>
          </cell>
          <cell r="U110">
            <v>13200000</v>
          </cell>
          <cell r="V110">
            <v>8855000</v>
          </cell>
          <cell r="W110">
            <v>442750</v>
          </cell>
          <cell r="X110">
            <v>442750</v>
          </cell>
          <cell r="Y110">
            <v>0</v>
          </cell>
          <cell r="Z110">
            <v>12</v>
          </cell>
          <cell r="AA110">
            <v>0</v>
          </cell>
          <cell r="AB110">
            <v>1</v>
          </cell>
          <cell r="AC110" t="str">
            <v>-</v>
          </cell>
          <cell r="AD110">
            <v>1</v>
          </cell>
          <cell r="AE110">
            <v>2</v>
          </cell>
          <cell r="AF110" t="str">
            <v>102</v>
          </cell>
          <cell r="AG110" t="str">
            <v>JL. P. SURIANSYAH NO. 30</v>
          </cell>
        </row>
        <row r="111">
          <cell r="B111">
            <v>103</v>
          </cell>
          <cell r="C111" t="str">
            <v>ACHMAD ADDONG</v>
          </cell>
          <cell r="D111" t="str">
            <v>48.173.793.0-722.000</v>
          </cell>
          <cell r="E111" t="str">
            <v>L</v>
          </cell>
          <cell r="F111" t="str">
            <v>K-2</v>
          </cell>
          <cell r="G111" t="str">
            <v>K</v>
          </cell>
          <cell r="H111" t="str">
            <v>2</v>
          </cell>
          <cell r="I111" t="str">
            <v>DECK HAND</v>
          </cell>
          <cell r="J111">
            <v>9075000</v>
          </cell>
          <cell r="K111">
            <v>12024666</v>
          </cell>
          <cell r="L111">
            <v>1662540</v>
          </cell>
          <cell r="M111">
            <v>22762206</v>
          </cell>
          <cell r="N111">
            <v>1050000</v>
          </cell>
          <cell r="O111">
            <v>23812206</v>
          </cell>
          <cell r="P111">
            <v>1138110.3</v>
          </cell>
          <cell r="Q111">
            <v>52500</v>
          </cell>
          <cell r="R111">
            <v>221000</v>
          </cell>
          <cell r="S111">
            <v>1411610.3</v>
          </cell>
          <cell r="T111">
            <v>22400595.699999999</v>
          </cell>
          <cell r="U111">
            <v>16800000</v>
          </cell>
          <cell r="V111">
            <v>5599999.9999999991</v>
          </cell>
          <cell r="W111">
            <v>279999.99999999994</v>
          </cell>
          <cell r="X111">
            <v>279999.99999999994</v>
          </cell>
          <cell r="Y111">
            <v>0</v>
          </cell>
          <cell r="Z111">
            <v>12</v>
          </cell>
          <cell r="AA111">
            <v>0</v>
          </cell>
          <cell r="AB111">
            <v>1</v>
          </cell>
          <cell r="AC111" t="str">
            <v>-</v>
          </cell>
          <cell r="AD111">
            <v>1</v>
          </cell>
          <cell r="AE111">
            <v>2</v>
          </cell>
          <cell r="AF111" t="str">
            <v>103</v>
          </cell>
          <cell r="AG111" t="str">
            <v>JL. P. SURIANSYAH NO. 30</v>
          </cell>
        </row>
        <row r="112">
          <cell r="B112">
            <v>104</v>
          </cell>
          <cell r="C112" t="str">
            <v>ACHMAD YANI</v>
          </cell>
          <cell r="D112" t="str">
            <v>48.174.877.0-722.000</v>
          </cell>
          <cell r="E112" t="str">
            <v>L</v>
          </cell>
          <cell r="F112" t="str">
            <v>TK</v>
          </cell>
          <cell r="G112" t="str">
            <v>TK</v>
          </cell>
          <cell r="H112">
            <v>0</v>
          </cell>
          <cell r="I112" t="str">
            <v>DECK HAND</v>
          </cell>
          <cell r="J112">
            <v>9075000</v>
          </cell>
          <cell r="K112">
            <v>12024666</v>
          </cell>
          <cell r="L112">
            <v>1299540</v>
          </cell>
          <cell r="M112">
            <v>22399206</v>
          </cell>
          <cell r="N112">
            <v>1050000</v>
          </cell>
          <cell r="O112">
            <v>23449206</v>
          </cell>
          <cell r="P112">
            <v>1119960.3</v>
          </cell>
          <cell r="Q112">
            <v>52500</v>
          </cell>
          <cell r="R112">
            <v>221000</v>
          </cell>
          <cell r="S112">
            <v>1393460.3</v>
          </cell>
          <cell r="T112">
            <v>22055745.699999999</v>
          </cell>
          <cell r="U112">
            <v>13200000</v>
          </cell>
          <cell r="V112">
            <v>8855000</v>
          </cell>
          <cell r="W112">
            <v>442750</v>
          </cell>
          <cell r="X112">
            <v>442750</v>
          </cell>
          <cell r="Y112">
            <v>0</v>
          </cell>
          <cell r="Z112">
            <v>12</v>
          </cell>
          <cell r="AA112">
            <v>0</v>
          </cell>
          <cell r="AB112">
            <v>1</v>
          </cell>
          <cell r="AC112" t="str">
            <v>-</v>
          </cell>
          <cell r="AD112">
            <v>1</v>
          </cell>
          <cell r="AE112">
            <v>2</v>
          </cell>
          <cell r="AF112" t="str">
            <v>104</v>
          </cell>
          <cell r="AG112" t="str">
            <v>JL. P. SURIANSYAH NO. 30</v>
          </cell>
        </row>
        <row r="113">
          <cell r="B113">
            <v>105</v>
          </cell>
          <cell r="C113" t="str">
            <v>AGUS WAHYUDI</v>
          </cell>
          <cell r="D113" t="str">
            <v>48.173.791.4-722.000</v>
          </cell>
          <cell r="E113" t="str">
            <v>L</v>
          </cell>
          <cell r="F113" t="str">
            <v>K-2</v>
          </cell>
          <cell r="G113" t="str">
            <v>K</v>
          </cell>
          <cell r="H113" t="str">
            <v>2</v>
          </cell>
          <cell r="I113" t="str">
            <v>DECK HAND</v>
          </cell>
          <cell r="J113">
            <v>9075000</v>
          </cell>
          <cell r="K113">
            <v>12024666</v>
          </cell>
          <cell r="L113">
            <v>1662540</v>
          </cell>
          <cell r="M113">
            <v>22762206</v>
          </cell>
          <cell r="N113">
            <v>1050000</v>
          </cell>
          <cell r="O113">
            <v>23812206</v>
          </cell>
          <cell r="P113">
            <v>1138110.3</v>
          </cell>
          <cell r="Q113">
            <v>52500</v>
          </cell>
          <cell r="R113">
            <v>221000</v>
          </cell>
          <cell r="S113">
            <v>1411610.3</v>
          </cell>
          <cell r="T113">
            <v>22400595.699999999</v>
          </cell>
          <cell r="U113">
            <v>16800000</v>
          </cell>
          <cell r="V113">
            <v>5599999.9999999991</v>
          </cell>
          <cell r="W113">
            <v>279999.99999999994</v>
          </cell>
          <cell r="X113">
            <v>279999.99999999994</v>
          </cell>
          <cell r="Y113">
            <v>0</v>
          </cell>
          <cell r="Z113">
            <v>12</v>
          </cell>
          <cell r="AA113">
            <v>0</v>
          </cell>
          <cell r="AB113">
            <v>1</v>
          </cell>
          <cell r="AC113" t="str">
            <v>-</v>
          </cell>
          <cell r="AD113">
            <v>1</v>
          </cell>
          <cell r="AE113">
            <v>2</v>
          </cell>
          <cell r="AF113" t="str">
            <v>105</v>
          </cell>
          <cell r="AG113" t="str">
            <v>JL. P. SURIANSYAH NO. 30</v>
          </cell>
        </row>
        <row r="114">
          <cell r="B114">
            <v>106</v>
          </cell>
          <cell r="C114" t="str">
            <v xml:space="preserve">FAHRUL RAHMAN  </v>
          </cell>
          <cell r="D114" t="str">
            <v>48.173.776.5-722.000</v>
          </cell>
          <cell r="E114" t="str">
            <v>L</v>
          </cell>
          <cell r="F114" t="str">
            <v>TK</v>
          </cell>
          <cell r="G114" t="str">
            <v>TK</v>
          </cell>
          <cell r="H114">
            <v>0</v>
          </cell>
          <cell r="I114" t="str">
            <v>DECK HAND</v>
          </cell>
          <cell r="J114">
            <v>10322400</v>
          </cell>
          <cell r="K114">
            <v>12024666</v>
          </cell>
          <cell r="L114">
            <v>1299540</v>
          </cell>
          <cell r="M114">
            <v>23646606</v>
          </cell>
          <cell r="N114">
            <v>1050000</v>
          </cell>
          <cell r="O114">
            <v>24696606</v>
          </cell>
          <cell r="P114">
            <v>1182330.3</v>
          </cell>
          <cell r="Q114">
            <v>52500</v>
          </cell>
          <cell r="R114">
            <v>221000</v>
          </cell>
          <cell r="S114">
            <v>1455830.3</v>
          </cell>
          <cell r="T114">
            <v>23240775.699999999</v>
          </cell>
          <cell r="U114">
            <v>13200000</v>
          </cell>
          <cell r="V114">
            <v>10040000</v>
          </cell>
          <cell r="W114">
            <v>502000</v>
          </cell>
          <cell r="X114">
            <v>502000</v>
          </cell>
          <cell r="Y114">
            <v>0</v>
          </cell>
          <cell r="Z114">
            <v>12</v>
          </cell>
          <cell r="AA114">
            <v>0</v>
          </cell>
          <cell r="AB114">
            <v>1</v>
          </cell>
          <cell r="AC114" t="str">
            <v>-</v>
          </cell>
          <cell r="AD114">
            <v>1</v>
          </cell>
          <cell r="AE114">
            <v>2</v>
          </cell>
          <cell r="AF114" t="str">
            <v>106</v>
          </cell>
          <cell r="AG114" t="str">
            <v>JL. P. SURIANSYAH NO. 30</v>
          </cell>
        </row>
        <row r="115">
          <cell r="B115">
            <v>107</v>
          </cell>
          <cell r="C115" t="str">
            <v>KUDORI</v>
          </cell>
          <cell r="D115" t="str">
            <v>07.295.931.5-722.000</v>
          </cell>
          <cell r="E115" t="str">
            <v>L</v>
          </cell>
          <cell r="F115" t="str">
            <v>K-3</v>
          </cell>
          <cell r="G115" t="str">
            <v>K</v>
          </cell>
          <cell r="H115" t="str">
            <v>3</v>
          </cell>
          <cell r="I115" t="str">
            <v>DECK HAND</v>
          </cell>
          <cell r="J115">
            <v>9075000</v>
          </cell>
          <cell r="K115">
            <v>12024664</v>
          </cell>
          <cell r="L115">
            <v>1662540</v>
          </cell>
          <cell r="M115">
            <v>22762204</v>
          </cell>
          <cell r="N115">
            <v>1050000</v>
          </cell>
          <cell r="O115">
            <v>23812204</v>
          </cell>
          <cell r="P115">
            <v>1138110.2</v>
          </cell>
          <cell r="Q115">
            <v>52500</v>
          </cell>
          <cell r="R115">
            <v>221000</v>
          </cell>
          <cell r="S115">
            <v>1411610.2</v>
          </cell>
          <cell r="T115">
            <v>22400593.800000001</v>
          </cell>
          <cell r="U115">
            <v>18000000</v>
          </cell>
          <cell r="V115">
            <v>4400000.0000000009</v>
          </cell>
          <cell r="W115">
            <v>220000.00000000006</v>
          </cell>
          <cell r="X115">
            <v>220000.00000000006</v>
          </cell>
          <cell r="Y115">
            <v>0</v>
          </cell>
          <cell r="Z115">
            <v>12</v>
          </cell>
          <cell r="AA115">
            <v>0</v>
          </cell>
          <cell r="AB115">
            <v>1</v>
          </cell>
          <cell r="AC115" t="str">
            <v>-</v>
          </cell>
          <cell r="AD115">
            <v>1</v>
          </cell>
          <cell r="AE115">
            <v>2</v>
          </cell>
          <cell r="AF115" t="str">
            <v>107</v>
          </cell>
          <cell r="AG115" t="str">
            <v>JL. P. SURIANSYAH NO. 30</v>
          </cell>
        </row>
        <row r="116">
          <cell r="B116">
            <v>108</v>
          </cell>
          <cell r="C116" t="str">
            <v>MUHAMMAD RADHI</v>
          </cell>
          <cell r="D116" t="str">
            <v>48.173.795.5-722.000</v>
          </cell>
          <cell r="E116" t="str">
            <v>L</v>
          </cell>
          <cell r="F116" t="str">
            <v>K-1</v>
          </cell>
          <cell r="G116" t="str">
            <v>K</v>
          </cell>
          <cell r="H116" t="str">
            <v>1</v>
          </cell>
          <cell r="I116" t="str">
            <v>DECK HAND</v>
          </cell>
          <cell r="J116">
            <v>10354000</v>
          </cell>
          <cell r="K116">
            <v>12024665</v>
          </cell>
          <cell r="L116">
            <v>1662540</v>
          </cell>
          <cell r="M116">
            <v>24041205</v>
          </cell>
          <cell r="N116">
            <v>1050000</v>
          </cell>
          <cell r="O116">
            <v>25091205</v>
          </cell>
          <cell r="P116">
            <v>1202060.25</v>
          </cell>
          <cell r="Q116">
            <v>52500</v>
          </cell>
          <cell r="R116">
            <v>221000</v>
          </cell>
          <cell r="S116">
            <v>1475560.25</v>
          </cell>
          <cell r="T116">
            <v>23615644.75</v>
          </cell>
          <cell r="U116">
            <v>15600000</v>
          </cell>
          <cell r="V116">
            <v>8015000</v>
          </cell>
          <cell r="W116">
            <v>400750</v>
          </cell>
          <cell r="X116">
            <v>400750</v>
          </cell>
          <cell r="Y116">
            <v>0</v>
          </cell>
          <cell r="Z116">
            <v>12</v>
          </cell>
          <cell r="AA116">
            <v>0</v>
          </cell>
          <cell r="AB116">
            <v>1</v>
          </cell>
          <cell r="AC116" t="str">
            <v>-</v>
          </cell>
          <cell r="AD116">
            <v>1</v>
          </cell>
          <cell r="AE116">
            <v>2</v>
          </cell>
          <cell r="AF116" t="str">
            <v>108</v>
          </cell>
          <cell r="AG116" t="str">
            <v>JL. P. SURIANSYAH NO. 30</v>
          </cell>
        </row>
        <row r="117">
          <cell r="B117">
            <v>109</v>
          </cell>
          <cell r="C117" t="str">
            <v>SUGIANOOR</v>
          </cell>
          <cell r="D117" t="str">
            <v>48.173.769.0-722.000</v>
          </cell>
          <cell r="E117" t="str">
            <v>L</v>
          </cell>
          <cell r="F117" t="str">
            <v>TK</v>
          </cell>
          <cell r="G117" t="str">
            <v>TK</v>
          </cell>
          <cell r="H117">
            <v>0</v>
          </cell>
          <cell r="I117" t="str">
            <v>DECK HAND</v>
          </cell>
          <cell r="J117">
            <v>9075000</v>
          </cell>
          <cell r="K117">
            <v>12024665</v>
          </cell>
          <cell r="L117">
            <v>1299540</v>
          </cell>
          <cell r="M117">
            <v>22399205</v>
          </cell>
          <cell r="N117">
            <v>1050000</v>
          </cell>
          <cell r="O117">
            <v>23449205</v>
          </cell>
          <cell r="P117">
            <v>1119960.25</v>
          </cell>
          <cell r="Q117">
            <v>52500</v>
          </cell>
          <cell r="R117">
            <v>221000</v>
          </cell>
          <cell r="S117">
            <v>1393460.25</v>
          </cell>
          <cell r="T117">
            <v>22055744.75</v>
          </cell>
          <cell r="U117">
            <v>13200000</v>
          </cell>
          <cell r="V117">
            <v>8855000</v>
          </cell>
          <cell r="W117">
            <v>442750</v>
          </cell>
          <cell r="X117">
            <v>442750</v>
          </cell>
          <cell r="Y117">
            <v>0</v>
          </cell>
          <cell r="Z117">
            <v>12</v>
          </cell>
          <cell r="AA117">
            <v>0</v>
          </cell>
          <cell r="AB117">
            <v>1</v>
          </cell>
          <cell r="AC117" t="str">
            <v>-</v>
          </cell>
          <cell r="AD117">
            <v>1</v>
          </cell>
          <cell r="AE117">
            <v>2</v>
          </cell>
          <cell r="AF117" t="str">
            <v>109</v>
          </cell>
          <cell r="AG117" t="str">
            <v>JL. P. SURIANSYAH NO. 30</v>
          </cell>
        </row>
        <row r="118">
          <cell r="B118">
            <v>110</v>
          </cell>
          <cell r="C118" t="str">
            <v>SUPIANSYAH</v>
          </cell>
          <cell r="D118" t="str">
            <v>48.173.794.8-722.000</v>
          </cell>
          <cell r="E118" t="str">
            <v>L</v>
          </cell>
          <cell r="F118" t="str">
            <v>K-1</v>
          </cell>
          <cell r="G118" t="str">
            <v>K</v>
          </cell>
          <cell r="H118" t="str">
            <v>1</v>
          </cell>
          <cell r="I118" t="str">
            <v>DECK HAND</v>
          </cell>
          <cell r="J118">
            <v>9075000</v>
          </cell>
          <cell r="K118">
            <v>12024665</v>
          </cell>
          <cell r="L118">
            <v>1662540</v>
          </cell>
          <cell r="M118">
            <v>22762205</v>
          </cell>
          <cell r="N118">
            <v>1050000</v>
          </cell>
          <cell r="O118">
            <v>23812205</v>
          </cell>
          <cell r="P118">
            <v>1138110.25</v>
          </cell>
          <cell r="Q118">
            <v>52500</v>
          </cell>
          <cell r="R118">
            <v>221000</v>
          </cell>
          <cell r="S118">
            <v>1411610.25</v>
          </cell>
          <cell r="T118">
            <v>22400594.75</v>
          </cell>
          <cell r="U118">
            <v>15600000</v>
          </cell>
          <cell r="V118">
            <v>6800000</v>
          </cell>
          <cell r="W118">
            <v>340000</v>
          </cell>
          <cell r="X118">
            <v>340000</v>
          </cell>
          <cell r="Y118">
            <v>0</v>
          </cell>
          <cell r="Z118">
            <v>12</v>
          </cell>
          <cell r="AA118">
            <v>0</v>
          </cell>
          <cell r="AB118">
            <v>1</v>
          </cell>
          <cell r="AC118" t="str">
            <v>-</v>
          </cell>
          <cell r="AD118">
            <v>1</v>
          </cell>
          <cell r="AE118">
            <v>2</v>
          </cell>
          <cell r="AF118" t="str">
            <v>110</v>
          </cell>
          <cell r="AG118" t="str">
            <v>JL. P. SURIANSYAH NO. 30</v>
          </cell>
        </row>
        <row r="119">
          <cell r="B119">
            <v>111</v>
          </cell>
          <cell r="C119" t="str">
            <v xml:space="preserve">YOHANNIS  </v>
          </cell>
          <cell r="D119" t="str">
            <v>48.173.768.4-722.000</v>
          </cell>
          <cell r="E119" t="str">
            <v>L</v>
          </cell>
          <cell r="F119" t="str">
            <v>K-2</v>
          </cell>
          <cell r="G119" t="str">
            <v>K</v>
          </cell>
          <cell r="H119" t="str">
            <v>2</v>
          </cell>
          <cell r="I119" t="str">
            <v>DECK HAND</v>
          </cell>
          <cell r="J119">
            <v>10341900</v>
          </cell>
          <cell r="K119">
            <v>12024665</v>
          </cell>
          <cell r="L119">
            <v>1662540</v>
          </cell>
          <cell r="M119">
            <v>24029105</v>
          </cell>
          <cell r="N119">
            <v>1050000</v>
          </cell>
          <cell r="O119">
            <v>25079105</v>
          </cell>
          <cell r="P119">
            <v>1201455.25</v>
          </cell>
          <cell r="Q119">
            <v>52500</v>
          </cell>
          <cell r="R119">
            <v>221000</v>
          </cell>
          <cell r="S119">
            <v>1474955.25</v>
          </cell>
          <cell r="T119">
            <v>23604149.75</v>
          </cell>
          <cell r="U119">
            <v>16800000</v>
          </cell>
          <cell r="V119">
            <v>6804000</v>
          </cell>
          <cell r="W119">
            <v>340200</v>
          </cell>
          <cell r="X119">
            <v>340200</v>
          </cell>
          <cell r="Y119">
            <v>0</v>
          </cell>
          <cell r="Z119">
            <v>12</v>
          </cell>
          <cell r="AA119">
            <v>0</v>
          </cell>
          <cell r="AB119">
            <v>1</v>
          </cell>
          <cell r="AC119" t="str">
            <v>-</v>
          </cell>
          <cell r="AD119">
            <v>1</v>
          </cell>
          <cell r="AE119">
            <v>2</v>
          </cell>
          <cell r="AF119" t="str">
            <v>111</v>
          </cell>
          <cell r="AG119" t="str">
            <v>JL. P. SURIANSYAH NO. 30</v>
          </cell>
        </row>
        <row r="120">
          <cell r="B120">
            <v>112</v>
          </cell>
          <cell r="C120" t="str">
            <v xml:space="preserve">YOKO  </v>
          </cell>
          <cell r="D120" t="str">
            <v>48.173.773.2-722.000</v>
          </cell>
          <cell r="E120" t="str">
            <v>L</v>
          </cell>
          <cell r="F120" t="str">
            <v>K-0</v>
          </cell>
          <cell r="G120" t="str">
            <v>K</v>
          </cell>
          <cell r="H120" t="str">
            <v>0</v>
          </cell>
          <cell r="I120" t="str">
            <v>DECK HAND</v>
          </cell>
          <cell r="J120">
            <v>9075000</v>
          </cell>
          <cell r="K120">
            <v>12024665</v>
          </cell>
          <cell r="L120">
            <v>1662540</v>
          </cell>
          <cell r="M120">
            <v>22762205</v>
          </cell>
          <cell r="N120">
            <v>1050000</v>
          </cell>
          <cell r="O120">
            <v>23812205</v>
          </cell>
          <cell r="P120">
            <v>1138110.25</v>
          </cell>
          <cell r="Q120">
            <v>52500</v>
          </cell>
          <cell r="R120">
            <v>221000</v>
          </cell>
          <cell r="S120">
            <v>1411610.25</v>
          </cell>
          <cell r="T120">
            <v>22400594.75</v>
          </cell>
          <cell r="U120">
            <v>14400000</v>
          </cell>
          <cell r="V120">
            <v>8000000</v>
          </cell>
          <cell r="W120">
            <v>400000</v>
          </cell>
          <cell r="X120">
            <v>400000</v>
          </cell>
          <cell r="Y120">
            <v>0</v>
          </cell>
          <cell r="Z120">
            <v>12</v>
          </cell>
          <cell r="AA120">
            <v>0</v>
          </cell>
          <cell r="AB120">
            <v>1</v>
          </cell>
          <cell r="AC120" t="str">
            <v>-</v>
          </cell>
          <cell r="AD120">
            <v>1</v>
          </cell>
          <cell r="AE120">
            <v>2</v>
          </cell>
          <cell r="AF120" t="str">
            <v>112</v>
          </cell>
          <cell r="AG120" t="str">
            <v>JL. P. SURIANSYAH NO. 30</v>
          </cell>
        </row>
        <row r="121">
          <cell r="B121">
            <v>113</v>
          </cell>
          <cell r="C121" t="str">
            <v>NORMAN</v>
          </cell>
          <cell r="D121" t="str">
            <v>48.173.785.6-722.000</v>
          </cell>
          <cell r="E121" t="str">
            <v>L</v>
          </cell>
          <cell r="F121" t="str">
            <v>K-0</v>
          </cell>
          <cell r="G121" t="str">
            <v>K</v>
          </cell>
          <cell r="H121" t="str">
            <v>0</v>
          </cell>
          <cell r="I121" t="str">
            <v>MEDIC</v>
          </cell>
          <cell r="J121">
            <v>9487500</v>
          </cell>
          <cell r="K121">
            <v>12425844.5</v>
          </cell>
          <cell r="L121">
            <v>1738110</v>
          </cell>
          <cell r="M121">
            <v>23651454.5</v>
          </cell>
          <cell r="N121">
            <v>1125000</v>
          </cell>
          <cell r="O121">
            <v>24776454.5</v>
          </cell>
          <cell r="P121">
            <v>1182572.7250000001</v>
          </cell>
          <cell r="Q121">
            <v>56250</v>
          </cell>
          <cell r="R121">
            <v>230500</v>
          </cell>
          <cell r="S121">
            <v>1469322.7250000001</v>
          </cell>
          <cell r="T121">
            <v>23307131.774999999</v>
          </cell>
          <cell r="U121">
            <v>14400000</v>
          </cell>
          <cell r="V121">
            <v>8906999.9949999992</v>
          </cell>
          <cell r="W121">
            <v>445349.99974999996</v>
          </cell>
          <cell r="X121">
            <v>445349.99974999996</v>
          </cell>
          <cell r="Y121">
            <v>0</v>
          </cell>
          <cell r="Z121">
            <v>12</v>
          </cell>
          <cell r="AA121">
            <v>0</v>
          </cell>
          <cell r="AB121">
            <v>1</v>
          </cell>
          <cell r="AC121" t="str">
            <v>-</v>
          </cell>
          <cell r="AD121">
            <v>1</v>
          </cell>
          <cell r="AE121">
            <v>2</v>
          </cell>
          <cell r="AF121" t="str">
            <v>113</v>
          </cell>
          <cell r="AG121" t="str">
            <v>JL. P. SURIANSYAH NO. 30</v>
          </cell>
        </row>
        <row r="122">
          <cell r="B122">
            <v>114</v>
          </cell>
          <cell r="C122" t="str">
            <v>EKO ADI WINARNO</v>
          </cell>
          <cell r="D122" t="str">
            <v>-</v>
          </cell>
          <cell r="E122" t="str">
            <v>L</v>
          </cell>
          <cell r="F122" t="str">
            <v>K-3</v>
          </cell>
          <cell r="G122" t="str">
            <v>K</v>
          </cell>
          <cell r="H122" t="str">
            <v>3</v>
          </cell>
          <cell r="I122" t="str">
            <v>MEDIC</v>
          </cell>
          <cell r="J122">
            <v>9168750</v>
          </cell>
          <cell r="K122">
            <v>12157997</v>
          </cell>
          <cell r="L122">
            <v>1679715</v>
          </cell>
          <cell r="M122">
            <v>23006462</v>
          </cell>
          <cell r="N122">
            <v>895833</v>
          </cell>
          <cell r="O122">
            <v>23902295</v>
          </cell>
          <cell r="P122">
            <v>1150323.1000000001</v>
          </cell>
          <cell r="Q122">
            <v>44791.65</v>
          </cell>
          <cell r="R122">
            <v>223000</v>
          </cell>
          <cell r="S122">
            <v>1418114.75</v>
          </cell>
          <cell r="T122">
            <v>22484180.25</v>
          </cell>
          <cell r="U122">
            <v>18000000</v>
          </cell>
          <cell r="V122">
            <v>4484000</v>
          </cell>
          <cell r="W122">
            <v>224200</v>
          </cell>
          <cell r="X122">
            <v>224200</v>
          </cell>
          <cell r="Y122">
            <v>0</v>
          </cell>
          <cell r="Z122">
            <v>12</v>
          </cell>
          <cell r="AA122">
            <v>0</v>
          </cell>
          <cell r="AB122">
            <v>1</v>
          </cell>
          <cell r="AC122" t="str">
            <v>-</v>
          </cell>
          <cell r="AD122">
            <v>1</v>
          </cell>
          <cell r="AE122">
            <v>2</v>
          </cell>
          <cell r="AF122" t="str">
            <v>114</v>
          </cell>
          <cell r="AG122" t="str">
            <v>JL. P. SURIANSYAH NO. 30</v>
          </cell>
        </row>
        <row r="123">
          <cell r="B123">
            <v>115</v>
          </cell>
          <cell r="C123" t="str">
            <v>SYAFRIANSYAH</v>
          </cell>
          <cell r="D123" t="str">
            <v>07.296.080.0-722.000</v>
          </cell>
          <cell r="E123" t="str">
            <v>L</v>
          </cell>
          <cell r="F123" t="str">
            <v>TK</v>
          </cell>
          <cell r="G123" t="str">
            <v>TK</v>
          </cell>
          <cell r="H123">
            <v>0</v>
          </cell>
          <cell r="I123" t="str">
            <v>COOK</v>
          </cell>
          <cell r="J123">
            <v>9168750</v>
          </cell>
          <cell r="K123">
            <v>12157997</v>
          </cell>
          <cell r="L123">
            <v>1312965</v>
          </cell>
          <cell r="M123">
            <v>22639712</v>
          </cell>
          <cell r="N123">
            <v>1075000</v>
          </cell>
          <cell r="O123">
            <v>23714712</v>
          </cell>
          <cell r="P123">
            <v>1131985.6000000001</v>
          </cell>
          <cell r="Q123">
            <v>53750</v>
          </cell>
          <cell r="R123">
            <v>223000</v>
          </cell>
          <cell r="S123">
            <v>1408735.6</v>
          </cell>
          <cell r="T123">
            <v>22305976.399999999</v>
          </cell>
          <cell r="U123">
            <v>13200000</v>
          </cell>
          <cell r="V123">
            <v>9104999.9999999981</v>
          </cell>
          <cell r="W123">
            <v>455249.99999999994</v>
          </cell>
          <cell r="X123">
            <v>455249.99999999994</v>
          </cell>
          <cell r="Y123">
            <v>0</v>
          </cell>
          <cell r="Z123">
            <v>12</v>
          </cell>
          <cell r="AA123">
            <v>0</v>
          </cell>
          <cell r="AB123">
            <v>1</v>
          </cell>
          <cell r="AC123" t="str">
            <v>-</v>
          </cell>
          <cell r="AD123">
            <v>1</v>
          </cell>
          <cell r="AE123">
            <v>2</v>
          </cell>
          <cell r="AF123" t="str">
            <v>115</v>
          </cell>
          <cell r="AG123" t="str">
            <v>JL. P. SURIANSYAH NO. 30</v>
          </cell>
        </row>
        <row r="124">
          <cell r="B124">
            <v>116</v>
          </cell>
          <cell r="C124" t="str">
            <v>ARIES KUSWANDA</v>
          </cell>
          <cell r="D124" t="str">
            <v>48.173.803.7-722.000</v>
          </cell>
          <cell r="E124" t="str">
            <v>L</v>
          </cell>
          <cell r="F124" t="str">
            <v>K-3</v>
          </cell>
          <cell r="G124" t="str">
            <v>K</v>
          </cell>
          <cell r="H124" t="str">
            <v>3</v>
          </cell>
          <cell r="I124" t="str">
            <v>COOK</v>
          </cell>
          <cell r="J124">
            <v>9712500</v>
          </cell>
          <cell r="K124">
            <v>12760360</v>
          </cell>
          <cell r="L124">
            <v>1779330</v>
          </cell>
          <cell r="M124">
            <v>24252190</v>
          </cell>
          <cell r="N124">
            <v>1150000</v>
          </cell>
          <cell r="O124">
            <v>25402190</v>
          </cell>
          <cell r="P124">
            <v>1212609.5</v>
          </cell>
          <cell r="Q124">
            <v>57500</v>
          </cell>
          <cell r="R124">
            <v>236000</v>
          </cell>
          <cell r="S124">
            <v>1506109.5</v>
          </cell>
          <cell r="T124">
            <v>23896080.5</v>
          </cell>
          <cell r="U124">
            <v>18000000</v>
          </cell>
          <cell r="V124">
            <v>5896000</v>
          </cell>
          <cell r="W124">
            <v>294800</v>
          </cell>
          <cell r="X124">
            <v>294800</v>
          </cell>
          <cell r="Y124">
            <v>0</v>
          </cell>
          <cell r="Z124">
            <v>12</v>
          </cell>
          <cell r="AA124">
            <v>0</v>
          </cell>
          <cell r="AB124">
            <v>1</v>
          </cell>
          <cell r="AC124" t="str">
            <v>-</v>
          </cell>
          <cell r="AD124">
            <v>1</v>
          </cell>
          <cell r="AE124">
            <v>2</v>
          </cell>
          <cell r="AF124" t="str">
            <v>116</v>
          </cell>
          <cell r="AG124" t="str">
            <v>JL. P. SURIANSYAH NO. 30</v>
          </cell>
        </row>
        <row r="125">
          <cell r="B125">
            <v>117</v>
          </cell>
          <cell r="C125" t="str">
            <v xml:space="preserve">ADITYA RUSDI H  </v>
          </cell>
          <cell r="D125" t="str">
            <v>48.173.771.6-722.000</v>
          </cell>
          <cell r="E125" t="str">
            <v>L</v>
          </cell>
          <cell r="F125" t="str">
            <v>K-2</v>
          </cell>
          <cell r="G125" t="str">
            <v>K</v>
          </cell>
          <cell r="H125" t="str">
            <v>2</v>
          </cell>
          <cell r="I125" t="str">
            <v>COOK</v>
          </cell>
          <cell r="J125">
            <v>10143750</v>
          </cell>
          <cell r="K125">
            <v>13359172.5</v>
          </cell>
          <cell r="L125">
            <v>1858335</v>
          </cell>
          <cell r="M125">
            <v>25361257.5</v>
          </cell>
          <cell r="N125">
            <v>1300000</v>
          </cell>
          <cell r="O125">
            <v>26661257.5</v>
          </cell>
          <cell r="P125">
            <v>1268062.875</v>
          </cell>
          <cell r="Q125">
            <v>27937.125</v>
          </cell>
          <cell r="R125">
            <v>244500</v>
          </cell>
          <cell r="S125">
            <v>1540500</v>
          </cell>
          <cell r="T125">
            <v>25120757.5</v>
          </cell>
          <cell r="U125">
            <v>16800000</v>
          </cell>
          <cell r="V125">
            <v>8320000</v>
          </cell>
          <cell r="W125">
            <v>416000</v>
          </cell>
          <cell r="X125">
            <v>416000</v>
          </cell>
          <cell r="Y125">
            <v>0</v>
          </cell>
          <cell r="Z125">
            <v>12</v>
          </cell>
          <cell r="AA125">
            <v>0</v>
          </cell>
          <cell r="AB125">
            <v>1</v>
          </cell>
          <cell r="AC125" t="str">
            <v>-</v>
          </cell>
          <cell r="AD125">
            <v>1</v>
          </cell>
          <cell r="AE125">
            <v>2</v>
          </cell>
          <cell r="AF125" t="str">
            <v>117</v>
          </cell>
          <cell r="AG125" t="str">
            <v>JL. P. SURIANSYAH NO. 30</v>
          </cell>
        </row>
        <row r="126">
          <cell r="B126">
            <v>118</v>
          </cell>
          <cell r="C126" t="str">
            <v>FAIDIL AKBAR</v>
          </cell>
          <cell r="D126" t="str">
            <v>48.173.781.5-722.000</v>
          </cell>
          <cell r="E126" t="str">
            <v>L</v>
          </cell>
          <cell r="F126" t="str">
            <v>TK</v>
          </cell>
          <cell r="G126" t="str">
            <v>TK</v>
          </cell>
          <cell r="H126">
            <v>0</v>
          </cell>
          <cell r="I126" t="str">
            <v>COOK</v>
          </cell>
          <cell r="J126">
            <v>8906250</v>
          </cell>
          <cell r="K126">
            <v>11898037</v>
          </cell>
          <cell r="L126">
            <v>1275376</v>
          </cell>
          <cell r="M126">
            <v>22079663</v>
          </cell>
          <cell r="N126">
            <v>1025000</v>
          </cell>
          <cell r="O126">
            <v>23104663</v>
          </cell>
          <cell r="P126">
            <v>1103983.1500000001</v>
          </cell>
          <cell r="Q126">
            <v>51250</v>
          </cell>
          <cell r="R126">
            <v>217000</v>
          </cell>
          <cell r="S126">
            <v>1372233.1500000001</v>
          </cell>
          <cell r="T126">
            <v>21732429.850000001</v>
          </cell>
          <cell r="U126">
            <v>13200000</v>
          </cell>
          <cell r="V126">
            <v>8532000.0000000019</v>
          </cell>
          <cell r="W126">
            <v>426600.00000000012</v>
          </cell>
          <cell r="X126">
            <v>426600.00000000012</v>
          </cell>
          <cell r="Y126">
            <v>0</v>
          </cell>
          <cell r="Z126">
            <v>12</v>
          </cell>
          <cell r="AA126">
            <v>0</v>
          </cell>
          <cell r="AB126">
            <v>1</v>
          </cell>
          <cell r="AC126" t="str">
            <v>-</v>
          </cell>
          <cell r="AD126">
            <v>1</v>
          </cell>
          <cell r="AE126">
            <v>2</v>
          </cell>
          <cell r="AF126" t="str">
            <v>118</v>
          </cell>
          <cell r="AG126" t="str">
            <v>JL. P. SURIANSYAH NO. 30</v>
          </cell>
        </row>
        <row r="127">
          <cell r="B127">
            <v>119</v>
          </cell>
          <cell r="C127" t="str">
            <v>WIHASDITINO</v>
          </cell>
          <cell r="D127" t="str">
            <v>-</v>
          </cell>
          <cell r="E127" t="str">
            <v>L</v>
          </cell>
          <cell r="F127" t="str">
            <v>K-1</v>
          </cell>
          <cell r="G127" t="str">
            <v>K</v>
          </cell>
          <cell r="H127" t="str">
            <v>1</v>
          </cell>
          <cell r="I127" t="str">
            <v>ASISTEN COOK</v>
          </cell>
          <cell r="J127">
            <v>8541225</v>
          </cell>
          <cell r="K127">
            <v>11289662</v>
          </cell>
          <cell r="L127">
            <v>1564753</v>
          </cell>
          <cell r="M127">
            <v>21395640</v>
          </cell>
          <cell r="N127">
            <v>854167</v>
          </cell>
          <cell r="O127">
            <v>22249807</v>
          </cell>
          <cell r="P127">
            <v>1069782</v>
          </cell>
          <cell r="Q127">
            <v>42708.350000000006</v>
          </cell>
          <cell r="R127">
            <v>207266</v>
          </cell>
          <cell r="S127">
            <v>1319756.3500000001</v>
          </cell>
          <cell r="T127">
            <v>20930050.649999999</v>
          </cell>
          <cell r="U127">
            <v>15600000</v>
          </cell>
          <cell r="V127">
            <v>5329999.9999999981</v>
          </cell>
          <cell r="W127">
            <v>266499.99999999994</v>
          </cell>
          <cell r="X127">
            <v>266499.99999999994</v>
          </cell>
          <cell r="Y127">
            <v>0</v>
          </cell>
          <cell r="Z127">
            <v>12</v>
          </cell>
          <cell r="AA127">
            <v>0</v>
          </cell>
          <cell r="AB127">
            <v>1</v>
          </cell>
          <cell r="AC127" t="str">
            <v>-</v>
          </cell>
          <cell r="AD127">
            <v>1</v>
          </cell>
          <cell r="AE127">
            <v>2</v>
          </cell>
          <cell r="AF127" t="str">
            <v>119</v>
          </cell>
          <cell r="AG127" t="str">
            <v>JL. P. SURIANSYAH NO. 30</v>
          </cell>
        </row>
        <row r="128">
          <cell r="B128">
            <v>120</v>
          </cell>
          <cell r="C128" t="str">
            <v>TAUFIK RACHMAN</v>
          </cell>
          <cell r="D128" t="str">
            <v>48.173.800.3-722.000</v>
          </cell>
          <cell r="E128" t="str">
            <v>L</v>
          </cell>
          <cell r="F128" t="str">
            <v>TK</v>
          </cell>
          <cell r="G128" t="str">
            <v>TK</v>
          </cell>
          <cell r="H128">
            <v>0</v>
          </cell>
          <cell r="I128" t="str">
            <v>DECK HAND</v>
          </cell>
          <cell r="J128">
            <v>8925000</v>
          </cell>
          <cell r="K128">
            <v>12382636</v>
          </cell>
          <cell r="L128">
            <v>1278060</v>
          </cell>
          <cell r="M128">
            <v>22585696</v>
          </cell>
          <cell r="N128">
            <v>1025000</v>
          </cell>
          <cell r="O128">
            <v>23610696</v>
          </cell>
          <cell r="P128">
            <v>1129284.8</v>
          </cell>
          <cell r="Q128">
            <v>51250</v>
          </cell>
          <cell r="R128">
            <v>217500</v>
          </cell>
          <cell r="S128">
            <v>1398034.8</v>
          </cell>
          <cell r="T128">
            <v>22212661.199999999</v>
          </cell>
          <cell r="U128">
            <v>13200000</v>
          </cell>
          <cell r="V128">
            <v>9012000</v>
          </cell>
          <cell r="W128">
            <v>450600</v>
          </cell>
          <cell r="X128">
            <v>450600</v>
          </cell>
          <cell r="Y128">
            <v>0</v>
          </cell>
          <cell r="Z128">
            <v>12</v>
          </cell>
          <cell r="AA128">
            <v>0</v>
          </cell>
          <cell r="AB128">
            <v>1</v>
          </cell>
          <cell r="AC128" t="str">
            <v>-</v>
          </cell>
          <cell r="AD128">
            <v>1</v>
          </cell>
          <cell r="AE128">
            <v>2</v>
          </cell>
          <cell r="AF128" t="str">
            <v>120</v>
          </cell>
          <cell r="AG128" t="str">
            <v>JL. P. SURIANSYAH NO. 30</v>
          </cell>
        </row>
        <row r="129">
          <cell r="B129">
            <v>121</v>
          </cell>
          <cell r="C129" t="str">
            <v xml:space="preserve">DANI PRIBADI  </v>
          </cell>
          <cell r="D129" t="str">
            <v>48.173.772.4-722.000</v>
          </cell>
          <cell r="E129" t="str">
            <v>L</v>
          </cell>
          <cell r="F129" t="str">
            <v>K-0</v>
          </cell>
          <cell r="G129" t="str">
            <v>K</v>
          </cell>
          <cell r="H129" t="str">
            <v>0</v>
          </cell>
          <cell r="I129" t="str">
            <v>MESS BOY</v>
          </cell>
          <cell r="J129">
            <v>8906250</v>
          </cell>
          <cell r="K129">
            <v>11898037</v>
          </cell>
          <cell r="L129">
            <v>1631626</v>
          </cell>
          <cell r="M129">
            <v>22435913</v>
          </cell>
          <cell r="N129">
            <v>1025000</v>
          </cell>
          <cell r="O129">
            <v>23460913</v>
          </cell>
          <cell r="P129">
            <v>1121795.6500000001</v>
          </cell>
          <cell r="Q129">
            <v>51250</v>
          </cell>
          <cell r="R129">
            <v>217000</v>
          </cell>
          <cell r="S129">
            <v>1390045.6500000001</v>
          </cell>
          <cell r="T129">
            <v>22070867.350000001</v>
          </cell>
          <cell r="U129">
            <v>14400000</v>
          </cell>
          <cell r="V129">
            <v>7670000.0000000019</v>
          </cell>
          <cell r="W129">
            <v>383500.00000000012</v>
          </cell>
          <cell r="X129">
            <v>383500.00000000012</v>
          </cell>
          <cell r="Y129">
            <v>0</v>
          </cell>
          <cell r="Z129">
            <v>12</v>
          </cell>
          <cell r="AA129">
            <v>0</v>
          </cell>
          <cell r="AB129">
            <v>1</v>
          </cell>
          <cell r="AC129" t="str">
            <v>-</v>
          </cell>
          <cell r="AD129">
            <v>1</v>
          </cell>
          <cell r="AE129">
            <v>2</v>
          </cell>
          <cell r="AF129" t="str">
            <v>121</v>
          </cell>
          <cell r="AG129" t="str">
            <v>JL. P. SURIANSYAH NO. 30</v>
          </cell>
        </row>
        <row r="130">
          <cell r="B130">
            <v>122</v>
          </cell>
          <cell r="C130" t="str">
            <v>UMBRIYANTO</v>
          </cell>
          <cell r="D130" t="str">
            <v>48.173.774.0-722.000</v>
          </cell>
          <cell r="E130" t="str">
            <v>L</v>
          </cell>
          <cell r="F130" t="str">
            <v>TK</v>
          </cell>
          <cell r="G130" t="str">
            <v>TK</v>
          </cell>
          <cell r="H130">
            <v>0</v>
          </cell>
          <cell r="I130" t="str">
            <v>MESS BOY</v>
          </cell>
          <cell r="J130">
            <v>8906250</v>
          </cell>
          <cell r="K130">
            <v>11898037</v>
          </cell>
          <cell r="L130">
            <v>1275376</v>
          </cell>
          <cell r="M130">
            <v>22079663</v>
          </cell>
          <cell r="N130">
            <v>1025000</v>
          </cell>
          <cell r="O130">
            <v>23104663</v>
          </cell>
          <cell r="P130">
            <v>1103983.1500000001</v>
          </cell>
          <cell r="Q130">
            <v>51250</v>
          </cell>
          <cell r="R130">
            <v>217000</v>
          </cell>
          <cell r="S130">
            <v>1372233.1500000001</v>
          </cell>
          <cell r="T130">
            <v>21732429.850000001</v>
          </cell>
          <cell r="U130">
            <v>13200000</v>
          </cell>
          <cell r="V130">
            <v>8532000.0000000019</v>
          </cell>
          <cell r="W130">
            <v>426600.00000000012</v>
          </cell>
          <cell r="X130">
            <v>426600.00000000012</v>
          </cell>
          <cell r="Y130">
            <v>0</v>
          </cell>
          <cell r="Z130">
            <v>12</v>
          </cell>
          <cell r="AA130">
            <v>0</v>
          </cell>
          <cell r="AB130">
            <v>1</v>
          </cell>
          <cell r="AC130" t="str">
            <v>-</v>
          </cell>
          <cell r="AD130">
            <v>1</v>
          </cell>
          <cell r="AE130">
            <v>2</v>
          </cell>
          <cell r="AF130" t="str">
            <v>122</v>
          </cell>
          <cell r="AG130" t="str">
            <v>JL. P. SURIANSYAH NO. 30</v>
          </cell>
        </row>
        <row r="131">
          <cell r="B131">
            <v>123</v>
          </cell>
          <cell r="C131" t="str">
            <v>MUCHTAR</v>
          </cell>
          <cell r="D131" t="str">
            <v>07.295.945.5-722.000</v>
          </cell>
          <cell r="E131" t="str">
            <v>L</v>
          </cell>
          <cell r="F131" t="str">
            <v>K-3</v>
          </cell>
          <cell r="G131" t="str">
            <v>K</v>
          </cell>
          <cell r="H131" t="str">
            <v>3</v>
          </cell>
          <cell r="I131" t="str">
            <v>CRANE OPERATOR</v>
          </cell>
          <cell r="J131">
            <v>23822500</v>
          </cell>
          <cell r="K131">
            <v>29297186</v>
          </cell>
          <cell r="L131">
            <v>3496830</v>
          </cell>
          <cell r="M131">
            <v>56616516</v>
          </cell>
          <cell r="N131">
            <v>2350000</v>
          </cell>
          <cell r="O131">
            <v>58966516</v>
          </cell>
          <cell r="P131">
            <v>1296000</v>
          </cell>
          <cell r="Q131">
            <v>0</v>
          </cell>
          <cell r="R131">
            <v>509000</v>
          </cell>
          <cell r="S131">
            <v>1805000</v>
          </cell>
          <cell r="T131">
            <v>57161516</v>
          </cell>
          <cell r="U131">
            <v>18000000</v>
          </cell>
          <cell r="V131">
            <v>39161000</v>
          </cell>
          <cell r="W131">
            <v>2666100</v>
          </cell>
          <cell r="X131">
            <v>2666100</v>
          </cell>
          <cell r="Y131">
            <v>0</v>
          </cell>
          <cell r="Z131">
            <v>12</v>
          </cell>
          <cell r="AA131">
            <v>0</v>
          </cell>
          <cell r="AB131">
            <v>1</v>
          </cell>
          <cell r="AC131" t="str">
            <v>-</v>
          </cell>
          <cell r="AD131">
            <v>1</v>
          </cell>
          <cell r="AE131">
            <v>2</v>
          </cell>
          <cell r="AF131" t="str">
            <v>123</v>
          </cell>
          <cell r="AG131" t="str">
            <v>JL. P. SURIANSYAH NO. 30</v>
          </cell>
        </row>
        <row r="132">
          <cell r="B132">
            <v>124</v>
          </cell>
          <cell r="C132" t="str">
            <v>ACHMAD HUSAINI SY</v>
          </cell>
          <cell r="D132" t="str">
            <v>07.295.859.8-722.000</v>
          </cell>
          <cell r="E132" t="str">
            <v>L</v>
          </cell>
          <cell r="F132" t="str">
            <v>K-3</v>
          </cell>
          <cell r="G132" t="str">
            <v>K</v>
          </cell>
          <cell r="H132" t="str">
            <v>3</v>
          </cell>
          <cell r="I132" t="str">
            <v>CRANE OPERATOR</v>
          </cell>
          <cell r="J132">
            <v>12780800</v>
          </cell>
          <cell r="K132">
            <v>17566594.5</v>
          </cell>
          <cell r="L132">
            <v>2164050</v>
          </cell>
          <cell r="M132">
            <v>32511444.5</v>
          </cell>
          <cell r="N132">
            <v>0</v>
          </cell>
          <cell r="O132">
            <v>32511444.5</v>
          </cell>
          <cell r="P132">
            <v>1296000</v>
          </cell>
          <cell r="Q132">
            <v>0</v>
          </cell>
          <cell r="R132">
            <v>315000</v>
          </cell>
          <cell r="S132">
            <v>1611000</v>
          </cell>
          <cell r="T132">
            <v>30900444.5</v>
          </cell>
          <cell r="U132">
            <v>18000000</v>
          </cell>
          <cell r="V132">
            <v>12900000</v>
          </cell>
          <cell r="W132">
            <v>645000</v>
          </cell>
          <cell r="X132">
            <v>645000</v>
          </cell>
          <cell r="Y132">
            <v>0</v>
          </cell>
          <cell r="Z132">
            <v>8</v>
          </cell>
          <cell r="AA132">
            <v>0</v>
          </cell>
          <cell r="AB132">
            <v>1</v>
          </cell>
          <cell r="AC132" t="str">
            <v>-</v>
          </cell>
          <cell r="AD132">
            <v>1</v>
          </cell>
          <cell r="AE132">
            <v>2</v>
          </cell>
          <cell r="AF132" t="str">
            <v>124</v>
          </cell>
          <cell r="AG132" t="str">
            <v>JL. P. SURIANSYAH NO. 30</v>
          </cell>
        </row>
        <row r="133">
          <cell r="B133">
            <v>125</v>
          </cell>
          <cell r="C133" t="str">
            <v>MASDAR YUSUF</v>
          </cell>
          <cell r="D133" t="str">
            <v>48.174.884.3.722.000</v>
          </cell>
          <cell r="E133" t="str">
            <v>L</v>
          </cell>
          <cell r="F133" t="str">
            <v>TK</v>
          </cell>
          <cell r="G133" t="str">
            <v>TK</v>
          </cell>
          <cell r="H133">
            <v>0</v>
          </cell>
          <cell r="I133" t="str">
            <v>DECK FOREMAN</v>
          </cell>
          <cell r="J133">
            <v>9468750</v>
          </cell>
          <cell r="K133">
            <v>13061707</v>
          </cell>
          <cell r="L133">
            <v>1355925</v>
          </cell>
          <cell r="M133">
            <v>23886382</v>
          </cell>
          <cell r="N133">
            <v>833333.33333333326</v>
          </cell>
          <cell r="O133">
            <v>24719715.333333332</v>
          </cell>
          <cell r="P133">
            <v>1194319.1000000001</v>
          </cell>
          <cell r="Q133">
            <v>41666.666666666664</v>
          </cell>
          <cell r="R133">
            <v>252500</v>
          </cell>
          <cell r="S133">
            <v>1488485.7666666668</v>
          </cell>
          <cell r="T133">
            <v>23231229.566666666</v>
          </cell>
          <cell r="U133">
            <v>13200000</v>
          </cell>
          <cell r="V133">
            <v>10030999.999999966</v>
          </cell>
          <cell r="W133">
            <v>501549.99999999837</v>
          </cell>
          <cell r="X133">
            <v>501549.99999999837</v>
          </cell>
          <cell r="Y133">
            <v>0</v>
          </cell>
          <cell r="Z133">
            <v>12</v>
          </cell>
          <cell r="AA133">
            <v>0</v>
          </cell>
          <cell r="AB133">
            <v>1</v>
          </cell>
          <cell r="AC133" t="str">
            <v>-</v>
          </cell>
          <cell r="AD133">
            <v>1</v>
          </cell>
          <cell r="AE133">
            <v>2</v>
          </cell>
          <cell r="AF133" t="str">
            <v>125</v>
          </cell>
          <cell r="AG133" t="str">
            <v>JL. P. SURIANSYAH NO. 30</v>
          </cell>
        </row>
        <row r="134">
          <cell r="B134">
            <v>126</v>
          </cell>
          <cell r="C134" t="str">
            <v>ASNAN SIDIK</v>
          </cell>
          <cell r="D134" t="str">
            <v>48.174.886.1-722.000</v>
          </cell>
          <cell r="E134" t="str">
            <v>L</v>
          </cell>
          <cell r="F134" t="str">
            <v>TK</v>
          </cell>
          <cell r="G134" t="str">
            <v>TK</v>
          </cell>
          <cell r="H134">
            <v>0</v>
          </cell>
          <cell r="I134" t="str">
            <v>COOK</v>
          </cell>
          <cell r="J134">
            <v>6093750</v>
          </cell>
          <cell r="K134">
            <v>9556250</v>
          </cell>
          <cell r="L134">
            <v>872625</v>
          </cell>
          <cell r="M134">
            <v>16522625</v>
          </cell>
          <cell r="N134">
            <v>0</v>
          </cell>
          <cell r="O134">
            <v>16522625</v>
          </cell>
          <cell r="P134">
            <v>826131.25</v>
          </cell>
          <cell r="Q134">
            <v>0</v>
          </cell>
          <cell r="R134">
            <v>162500</v>
          </cell>
          <cell r="S134">
            <v>988631.25</v>
          </cell>
          <cell r="T134">
            <v>15533993.75</v>
          </cell>
          <cell r="U134">
            <v>13200000</v>
          </cell>
          <cell r="V134">
            <v>2333000</v>
          </cell>
          <cell r="W134">
            <v>116650</v>
          </cell>
          <cell r="X134">
            <v>116650</v>
          </cell>
          <cell r="Y134">
            <v>0</v>
          </cell>
          <cell r="Z134">
            <v>7</v>
          </cell>
          <cell r="AA134">
            <v>0</v>
          </cell>
          <cell r="AB134">
            <v>1</v>
          </cell>
          <cell r="AC134" t="str">
            <v>-</v>
          </cell>
          <cell r="AD134">
            <v>1</v>
          </cell>
          <cell r="AE134">
            <v>2</v>
          </cell>
          <cell r="AF134" t="str">
            <v>126</v>
          </cell>
          <cell r="AG134" t="str">
            <v>JL. P. SURIANSYAH NO. 30</v>
          </cell>
        </row>
        <row r="135">
          <cell r="B135">
            <v>127</v>
          </cell>
          <cell r="C135" t="str">
            <v>ARI SABTADI</v>
          </cell>
          <cell r="D135" t="str">
            <v>-</v>
          </cell>
          <cell r="E135" t="str">
            <v>L</v>
          </cell>
          <cell r="F135" t="str">
            <v>TK</v>
          </cell>
          <cell r="G135" t="str">
            <v>TK</v>
          </cell>
          <cell r="H135">
            <v>0</v>
          </cell>
          <cell r="I135" t="str">
            <v>DECK HAND</v>
          </cell>
          <cell r="J135">
            <v>5287500</v>
          </cell>
          <cell r="K135">
            <v>8212500</v>
          </cell>
          <cell r="L135">
            <v>757170</v>
          </cell>
          <cell r="M135">
            <v>14257170</v>
          </cell>
          <cell r="N135">
            <v>0</v>
          </cell>
          <cell r="O135">
            <v>14257170</v>
          </cell>
          <cell r="P135">
            <v>712858.5</v>
          </cell>
          <cell r="Q135">
            <v>0</v>
          </cell>
          <cell r="R135">
            <v>141000</v>
          </cell>
          <cell r="S135">
            <v>853858.5</v>
          </cell>
          <cell r="T135">
            <v>13403311.5</v>
          </cell>
          <cell r="U135">
            <v>13200000</v>
          </cell>
          <cell r="V135">
            <v>203000</v>
          </cell>
          <cell r="W135">
            <v>10150</v>
          </cell>
          <cell r="X135">
            <v>10150</v>
          </cell>
          <cell r="Y135">
            <v>0</v>
          </cell>
          <cell r="Z135">
            <v>7</v>
          </cell>
          <cell r="AA135">
            <v>0</v>
          </cell>
          <cell r="AB135">
            <v>1</v>
          </cell>
          <cell r="AC135" t="str">
            <v>-</v>
          </cell>
          <cell r="AD135">
            <v>1</v>
          </cell>
          <cell r="AE135">
            <v>2</v>
          </cell>
          <cell r="AF135" t="str">
            <v>127</v>
          </cell>
          <cell r="AG135" t="str">
            <v>JL. P. SURIANSYAH NO. 30</v>
          </cell>
        </row>
        <row r="136">
          <cell r="B136">
            <v>128</v>
          </cell>
          <cell r="C136" t="str">
            <v>ADI WAHYUDI</v>
          </cell>
          <cell r="D136" t="str">
            <v>-</v>
          </cell>
          <cell r="E136" t="str">
            <v>L</v>
          </cell>
          <cell r="F136" t="str">
            <v>TK</v>
          </cell>
          <cell r="G136" t="str">
            <v>TK</v>
          </cell>
          <cell r="H136">
            <v>0</v>
          </cell>
          <cell r="I136" t="str">
            <v>DECK HAND</v>
          </cell>
          <cell r="J136">
            <v>8325000</v>
          </cell>
          <cell r="K136">
            <v>11064930</v>
          </cell>
          <cell r="L136">
            <v>1192140</v>
          </cell>
          <cell r="M136">
            <v>20582070</v>
          </cell>
          <cell r="N136">
            <v>0</v>
          </cell>
          <cell r="O136">
            <v>20582070</v>
          </cell>
          <cell r="P136">
            <v>1029103.5</v>
          </cell>
          <cell r="Q136">
            <v>0</v>
          </cell>
          <cell r="R136">
            <v>222000</v>
          </cell>
          <cell r="S136">
            <v>1251103.5</v>
          </cell>
          <cell r="T136">
            <v>19330966.5</v>
          </cell>
          <cell r="U136">
            <v>13200000</v>
          </cell>
          <cell r="V136">
            <v>6130000</v>
          </cell>
          <cell r="W136">
            <v>306500</v>
          </cell>
          <cell r="X136">
            <v>306500</v>
          </cell>
          <cell r="Y136">
            <v>0</v>
          </cell>
          <cell r="Z136">
            <v>11</v>
          </cell>
          <cell r="AA136">
            <v>0</v>
          </cell>
          <cell r="AB136">
            <v>1</v>
          </cell>
          <cell r="AC136" t="str">
            <v>-</v>
          </cell>
          <cell r="AD136">
            <v>1</v>
          </cell>
          <cell r="AE136">
            <v>2</v>
          </cell>
          <cell r="AF136" t="str">
            <v>128</v>
          </cell>
          <cell r="AG136" t="str">
            <v>JL. P. SURIANSYAH NO. 30</v>
          </cell>
        </row>
        <row r="137">
          <cell r="B137">
            <v>129</v>
          </cell>
          <cell r="C137" t="str">
            <v>ALIAN JAYA</v>
          </cell>
          <cell r="D137" t="str">
            <v>48.173.867.2-722.000</v>
          </cell>
          <cell r="E137" t="str">
            <v>L</v>
          </cell>
          <cell r="F137" t="str">
            <v>TK</v>
          </cell>
          <cell r="G137" t="str">
            <v>TK</v>
          </cell>
          <cell r="H137">
            <v>0</v>
          </cell>
          <cell r="I137" t="str">
            <v>DECK HAND</v>
          </cell>
          <cell r="J137">
            <v>6637500</v>
          </cell>
          <cell r="K137">
            <v>8964677</v>
          </cell>
          <cell r="L137">
            <v>950490</v>
          </cell>
          <cell r="M137">
            <v>16552667</v>
          </cell>
          <cell r="N137">
            <v>0</v>
          </cell>
          <cell r="O137">
            <v>16552667</v>
          </cell>
          <cell r="P137">
            <v>827633.35000000009</v>
          </cell>
          <cell r="Q137">
            <v>0</v>
          </cell>
          <cell r="R137">
            <v>177000</v>
          </cell>
          <cell r="S137">
            <v>1004633.3500000001</v>
          </cell>
          <cell r="T137">
            <v>15548033.65</v>
          </cell>
          <cell r="U137">
            <v>13200000</v>
          </cell>
          <cell r="V137">
            <v>2348000.0000000005</v>
          </cell>
          <cell r="W137">
            <v>117400.00000000003</v>
          </cell>
          <cell r="X137">
            <v>117400.00000000003</v>
          </cell>
          <cell r="Y137">
            <v>0</v>
          </cell>
          <cell r="Z137">
            <v>9</v>
          </cell>
          <cell r="AA137">
            <v>0</v>
          </cell>
          <cell r="AB137">
            <v>1</v>
          </cell>
          <cell r="AC137" t="str">
            <v>-</v>
          </cell>
          <cell r="AD137">
            <v>1</v>
          </cell>
          <cell r="AE137">
            <v>2</v>
          </cell>
          <cell r="AF137" t="str">
            <v>129</v>
          </cell>
          <cell r="AG137" t="str">
            <v>JL. P. SURIANSYAH NO. 30</v>
          </cell>
        </row>
        <row r="138">
          <cell r="B138">
            <v>130</v>
          </cell>
          <cell r="C138" t="str">
            <v>MARTHEN TASIK</v>
          </cell>
          <cell r="D138" t="str">
            <v>48.173.865.6-722.000</v>
          </cell>
          <cell r="E138" t="str">
            <v>L</v>
          </cell>
          <cell r="F138" t="str">
            <v>TK</v>
          </cell>
          <cell r="G138" t="str">
            <v>TK</v>
          </cell>
          <cell r="H138">
            <v>0</v>
          </cell>
          <cell r="I138" t="str">
            <v>DECK HAND</v>
          </cell>
          <cell r="J138">
            <v>6637500</v>
          </cell>
          <cell r="K138">
            <v>8964677</v>
          </cell>
          <cell r="L138">
            <v>950490</v>
          </cell>
          <cell r="M138">
            <v>16552667</v>
          </cell>
          <cell r="N138">
            <v>0</v>
          </cell>
          <cell r="O138">
            <v>16552667</v>
          </cell>
          <cell r="P138">
            <v>827633.35000000009</v>
          </cell>
          <cell r="Q138">
            <v>0</v>
          </cell>
          <cell r="R138">
            <v>177000</v>
          </cell>
          <cell r="S138">
            <v>1004633.3500000001</v>
          </cell>
          <cell r="T138">
            <v>15548033.65</v>
          </cell>
          <cell r="U138">
            <v>13200000</v>
          </cell>
          <cell r="V138">
            <v>2348000.0000000005</v>
          </cell>
          <cell r="W138">
            <v>117400.00000000003</v>
          </cell>
          <cell r="X138">
            <v>117400.00000000003</v>
          </cell>
          <cell r="Y138">
            <v>0</v>
          </cell>
          <cell r="Z138">
            <v>9</v>
          </cell>
          <cell r="AA138">
            <v>0</v>
          </cell>
          <cell r="AB138">
            <v>1</v>
          </cell>
          <cell r="AC138" t="str">
            <v>-</v>
          </cell>
          <cell r="AD138">
            <v>1</v>
          </cell>
          <cell r="AE138">
            <v>2</v>
          </cell>
          <cell r="AF138" t="str">
            <v>130</v>
          </cell>
          <cell r="AG138" t="str">
            <v>JL. P. SURIANSYAH NO. 30</v>
          </cell>
        </row>
        <row r="139">
          <cell r="B139">
            <v>131</v>
          </cell>
          <cell r="C139" t="str">
            <v>ERI DWI NOVYAR</v>
          </cell>
          <cell r="D139" t="str">
            <v>-</v>
          </cell>
          <cell r="E139" t="str">
            <v>L</v>
          </cell>
          <cell r="F139" t="str">
            <v>K-2</v>
          </cell>
          <cell r="G139" t="str">
            <v>K</v>
          </cell>
          <cell r="H139" t="str">
            <v>2</v>
          </cell>
          <cell r="I139" t="str">
            <v>MESS BOY</v>
          </cell>
          <cell r="J139">
            <v>6551250</v>
          </cell>
          <cell r="K139">
            <v>8862885</v>
          </cell>
          <cell r="L139">
            <v>1200190</v>
          </cell>
          <cell r="M139">
            <v>16614325</v>
          </cell>
          <cell r="N139">
            <v>0</v>
          </cell>
          <cell r="O139">
            <v>16614325</v>
          </cell>
          <cell r="P139">
            <v>830716.25</v>
          </cell>
          <cell r="Q139">
            <v>0</v>
          </cell>
          <cell r="R139">
            <v>174700</v>
          </cell>
          <cell r="S139">
            <v>1005416.25</v>
          </cell>
          <cell r="T139">
            <v>15608908.75</v>
          </cell>
          <cell r="U139">
            <v>16800000</v>
          </cell>
          <cell r="V139">
            <v>0</v>
          </cell>
          <cell r="W139">
            <v>0</v>
          </cell>
          <cell r="X139">
            <v>0</v>
          </cell>
          <cell r="Y139">
            <v>0</v>
          </cell>
          <cell r="Z139">
            <v>9</v>
          </cell>
          <cell r="AA139">
            <v>0</v>
          </cell>
          <cell r="AB139">
            <v>1</v>
          </cell>
          <cell r="AC139" t="str">
            <v>-</v>
          </cell>
          <cell r="AD139">
            <v>1</v>
          </cell>
          <cell r="AE139">
            <v>2</v>
          </cell>
          <cell r="AF139" t="str">
            <v>131</v>
          </cell>
          <cell r="AG139" t="str">
            <v>JL. P. SURIANSYAH NO. 30</v>
          </cell>
        </row>
        <row r="140">
          <cell r="B140">
            <v>132</v>
          </cell>
          <cell r="C140" t="str">
            <v>BIRIKLI MAHA ISLAMI</v>
          </cell>
          <cell r="D140" t="str">
            <v>-</v>
          </cell>
          <cell r="E140" t="str">
            <v>L</v>
          </cell>
          <cell r="F140" t="str">
            <v>TK</v>
          </cell>
          <cell r="G140" t="str">
            <v>TK</v>
          </cell>
          <cell r="H140">
            <v>0</v>
          </cell>
          <cell r="I140" t="str">
            <v>MESS BOY</v>
          </cell>
          <cell r="J140">
            <v>6645000</v>
          </cell>
          <cell r="K140">
            <v>9169135</v>
          </cell>
          <cell r="L140">
            <v>951565</v>
          </cell>
          <cell r="M140">
            <v>16765700</v>
          </cell>
          <cell r="N140">
            <v>0</v>
          </cell>
          <cell r="O140">
            <v>16765700</v>
          </cell>
          <cell r="P140">
            <v>838285</v>
          </cell>
          <cell r="Q140">
            <v>0</v>
          </cell>
          <cell r="R140">
            <v>177200</v>
          </cell>
          <cell r="S140">
            <v>1015485</v>
          </cell>
          <cell r="T140">
            <v>15750215</v>
          </cell>
          <cell r="U140">
            <v>13200000</v>
          </cell>
          <cell r="V140">
            <v>2550000</v>
          </cell>
          <cell r="W140">
            <v>127500</v>
          </cell>
          <cell r="X140">
            <v>127500</v>
          </cell>
          <cell r="Y140">
            <v>0</v>
          </cell>
          <cell r="Z140">
            <v>9</v>
          </cell>
          <cell r="AA140">
            <v>0</v>
          </cell>
          <cell r="AB140">
            <v>1</v>
          </cell>
          <cell r="AC140" t="str">
            <v>-</v>
          </cell>
          <cell r="AD140">
            <v>1</v>
          </cell>
          <cell r="AE140">
            <v>2</v>
          </cell>
          <cell r="AF140" t="str">
            <v>132</v>
          </cell>
          <cell r="AG140" t="str">
            <v>JL. P. SURIANSYAH NO. 30</v>
          </cell>
        </row>
        <row r="141">
          <cell r="B141">
            <v>133</v>
          </cell>
          <cell r="C141" t="str">
            <v>GATOT HARIMUKTI</v>
          </cell>
          <cell r="D141" t="str">
            <v>48.173.904.3-722.000</v>
          </cell>
          <cell r="E141" t="str">
            <v>L</v>
          </cell>
          <cell r="F141" t="str">
            <v>TK</v>
          </cell>
          <cell r="G141" t="str">
            <v>TK</v>
          </cell>
          <cell r="H141">
            <v>0</v>
          </cell>
          <cell r="I141" t="str">
            <v>MESS BOY</v>
          </cell>
          <cell r="J141">
            <v>6633750</v>
          </cell>
          <cell r="K141">
            <v>9219487</v>
          </cell>
          <cell r="L141">
            <v>949954</v>
          </cell>
          <cell r="M141">
            <v>16803191</v>
          </cell>
          <cell r="N141">
            <v>0</v>
          </cell>
          <cell r="O141">
            <v>16803191</v>
          </cell>
          <cell r="P141">
            <v>840159.55</v>
          </cell>
          <cell r="Q141">
            <v>0</v>
          </cell>
          <cell r="R141">
            <v>176900</v>
          </cell>
          <cell r="S141">
            <v>1017059.55</v>
          </cell>
          <cell r="T141">
            <v>15786131.449999999</v>
          </cell>
          <cell r="U141">
            <v>13200000</v>
          </cell>
          <cell r="V141">
            <v>2585999.9999999991</v>
          </cell>
          <cell r="W141">
            <v>129299.99999999996</v>
          </cell>
          <cell r="X141">
            <v>129299.99999999996</v>
          </cell>
          <cell r="Y141">
            <v>0</v>
          </cell>
          <cell r="Z141">
            <v>9</v>
          </cell>
          <cell r="AA141">
            <v>0</v>
          </cell>
          <cell r="AB141">
            <v>1</v>
          </cell>
          <cell r="AC141" t="str">
            <v>-</v>
          </cell>
          <cell r="AD141">
            <v>1</v>
          </cell>
          <cell r="AE141">
            <v>2</v>
          </cell>
          <cell r="AF141" t="str">
            <v>133</v>
          </cell>
          <cell r="AG141" t="str">
            <v>JL. P. SURIANSYAH NO. 30</v>
          </cell>
        </row>
        <row r="142">
          <cell r="B142">
            <v>134</v>
          </cell>
          <cell r="C142" t="str">
            <v>ANDRIAN SUAWA</v>
          </cell>
          <cell r="D142" t="str">
            <v>-</v>
          </cell>
          <cell r="E142" t="str">
            <v>L</v>
          </cell>
          <cell r="F142" t="str">
            <v>TK</v>
          </cell>
          <cell r="G142" t="str">
            <v>TK</v>
          </cell>
          <cell r="H142">
            <v>0</v>
          </cell>
          <cell r="I142" t="str">
            <v>DECK HAND</v>
          </cell>
          <cell r="J142">
            <v>6626250</v>
          </cell>
          <cell r="K142">
            <v>8950926</v>
          </cell>
          <cell r="L142">
            <v>948879</v>
          </cell>
          <cell r="M142">
            <v>16526055</v>
          </cell>
          <cell r="N142">
            <v>0</v>
          </cell>
          <cell r="O142">
            <v>16526055</v>
          </cell>
          <cell r="P142">
            <v>826302.75</v>
          </cell>
          <cell r="Q142">
            <v>0</v>
          </cell>
          <cell r="R142">
            <v>176700</v>
          </cell>
          <cell r="S142">
            <v>1003002.75</v>
          </cell>
          <cell r="T142">
            <v>15523052.25</v>
          </cell>
          <cell r="U142">
            <v>13200000</v>
          </cell>
          <cell r="V142">
            <v>2323000</v>
          </cell>
          <cell r="W142">
            <v>116150</v>
          </cell>
          <cell r="X142">
            <v>116150</v>
          </cell>
          <cell r="Y142">
            <v>0</v>
          </cell>
          <cell r="Z142">
            <v>9</v>
          </cell>
          <cell r="AA142">
            <v>0</v>
          </cell>
          <cell r="AB142">
            <v>1</v>
          </cell>
          <cell r="AC142" t="str">
            <v>-</v>
          </cell>
          <cell r="AD142">
            <v>1</v>
          </cell>
          <cell r="AE142">
            <v>2</v>
          </cell>
          <cell r="AF142" t="str">
            <v>134</v>
          </cell>
          <cell r="AG142" t="str">
            <v>JL. P. SURIANSYAH NO. 30</v>
          </cell>
        </row>
        <row r="143">
          <cell r="B143">
            <v>135</v>
          </cell>
          <cell r="C143" t="str">
            <v>MUHAMMAD ALI</v>
          </cell>
          <cell r="D143" t="str">
            <v>48.173.895.3-722.000</v>
          </cell>
          <cell r="E143" t="str">
            <v>L</v>
          </cell>
          <cell r="F143" t="str">
            <v>K-0</v>
          </cell>
          <cell r="G143" t="str">
            <v>K</v>
          </cell>
          <cell r="H143" t="str">
            <v>0</v>
          </cell>
          <cell r="I143" t="str">
            <v>DECK FOREMAN</v>
          </cell>
          <cell r="J143">
            <v>10638750</v>
          </cell>
          <cell r="K143">
            <v>14322798</v>
          </cell>
          <cell r="L143">
            <v>1949019</v>
          </cell>
          <cell r="M143">
            <v>26910567</v>
          </cell>
          <cell r="N143">
            <v>1200000</v>
          </cell>
          <cell r="O143">
            <v>28110567</v>
          </cell>
          <cell r="P143">
            <v>1296000</v>
          </cell>
          <cell r="Q143">
            <v>0</v>
          </cell>
          <cell r="R143">
            <v>283700</v>
          </cell>
          <cell r="S143">
            <v>1579700</v>
          </cell>
          <cell r="T143">
            <v>26530867</v>
          </cell>
          <cell r="U143">
            <v>14400000</v>
          </cell>
          <cell r="V143">
            <v>12130000</v>
          </cell>
          <cell r="W143">
            <v>606500</v>
          </cell>
          <cell r="X143">
            <v>606500</v>
          </cell>
          <cell r="Y143">
            <v>0</v>
          </cell>
          <cell r="Z143">
            <v>12</v>
          </cell>
          <cell r="AA143">
            <v>0</v>
          </cell>
          <cell r="AB143">
            <v>1</v>
          </cell>
          <cell r="AC143" t="str">
            <v>-</v>
          </cell>
          <cell r="AD143">
            <v>1</v>
          </cell>
          <cell r="AE143">
            <v>2</v>
          </cell>
          <cell r="AF143" t="str">
            <v>135</v>
          </cell>
          <cell r="AG143" t="str">
            <v>JL. P. SURIANSYAH NO. 30</v>
          </cell>
        </row>
        <row r="144">
          <cell r="B144">
            <v>136</v>
          </cell>
          <cell r="C144" t="str">
            <v>SUHRA WARDI</v>
          </cell>
          <cell r="D144" t="str">
            <v>-</v>
          </cell>
          <cell r="E144" t="str">
            <v>L</v>
          </cell>
          <cell r="F144" t="str">
            <v>TK</v>
          </cell>
          <cell r="G144" t="str">
            <v>TK</v>
          </cell>
          <cell r="H144">
            <v>0</v>
          </cell>
          <cell r="I144" t="str">
            <v>MEDIC</v>
          </cell>
          <cell r="J144">
            <v>7901250</v>
          </cell>
          <cell r="K144">
            <v>9232050</v>
          </cell>
          <cell r="L144">
            <v>948879</v>
          </cell>
          <cell r="M144">
            <v>18082179</v>
          </cell>
          <cell r="N144">
            <v>1000000</v>
          </cell>
          <cell r="O144">
            <v>19082179</v>
          </cell>
          <cell r="P144">
            <v>904108.95000000007</v>
          </cell>
          <cell r="Q144">
            <v>50000</v>
          </cell>
          <cell r="R144">
            <v>176700</v>
          </cell>
          <cell r="S144">
            <v>1130808.9500000002</v>
          </cell>
          <cell r="T144">
            <v>17951370.050000001</v>
          </cell>
          <cell r="U144">
            <v>13200000</v>
          </cell>
          <cell r="V144">
            <v>4751000.0000000009</v>
          </cell>
          <cell r="W144">
            <v>237550.00000000006</v>
          </cell>
          <cell r="X144">
            <v>237550.00000000006</v>
          </cell>
          <cell r="Y144">
            <v>0</v>
          </cell>
          <cell r="Z144">
            <v>11</v>
          </cell>
          <cell r="AA144">
            <v>0</v>
          </cell>
          <cell r="AB144">
            <v>1</v>
          </cell>
          <cell r="AC144" t="str">
            <v>-</v>
          </cell>
          <cell r="AD144">
            <v>1</v>
          </cell>
          <cell r="AE144">
            <v>2</v>
          </cell>
          <cell r="AF144" t="str">
            <v>136</v>
          </cell>
          <cell r="AG144" t="str">
            <v>JL. P. SURIANSYAH NO. 30</v>
          </cell>
        </row>
        <row r="145">
          <cell r="B145">
            <v>137</v>
          </cell>
          <cell r="C145" t="str">
            <v>MUHAMMAD ZAKIR</v>
          </cell>
          <cell r="D145" t="str">
            <v>48.173.893.8.722.000</v>
          </cell>
          <cell r="E145" t="str">
            <v>L</v>
          </cell>
          <cell r="F145" t="str">
            <v>K-2</v>
          </cell>
          <cell r="G145" t="str">
            <v>K</v>
          </cell>
          <cell r="H145" t="str">
            <v>2</v>
          </cell>
          <cell r="I145" t="str">
            <v>DECK FOREMAN</v>
          </cell>
          <cell r="J145">
            <v>13277500</v>
          </cell>
          <cell r="K145">
            <v>13743372</v>
          </cell>
          <cell r="L145">
            <v>1985430</v>
          </cell>
          <cell r="M145">
            <v>29006302</v>
          </cell>
          <cell r="N145">
            <v>1450000</v>
          </cell>
          <cell r="O145">
            <v>30456302</v>
          </cell>
          <cell r="P145">
            <v>1296000</v>
          </cell>
          <cell r="Q145">
            <v>0</v>
          </cell>
          <cell r="R145">
            <v>289000</v>
          </cell>
          <cell r="S145">
            <v>1585000</v>
          </cell>
          <cell r="T145">
            <v>28871302</v>
          </cell>
          <cell r="U145">
            <v>16800000</v>
          </cell>
          <cell r="V145">
            <v>12071000</v>
          </cell>
          <cell r="W145">
            <v>603550</v>
          </cell>
          <cell r="X145">
            <v>603550</v>
          </cell>
          <cell r="Y145">
            <v>0</v>
          </cell>
          <cell r="Z145">
            <v>13</v>
          </cell>
          <cell r="AA145">
            <v>0</v>
          </cell>
          <cell r="AB145">
            <v>1</v>
          </cell>
          <cell r="AC145" t="str">
            <v>-</v>
          </cell>
          <cell r="AD145">
            <v>1</v>
          </cell>
          <cell r="AE145">
            <v>2</v>
          </cell>
          <cell r="AF145" t="str">
            <v>137</v>
          </cell>
          <cell r="AG145" t="str">
            <v>JL. P. SURIANSYAH NO. 30</v>
          </cell>
        </row>
        <row r="146">
          <cell r="B146">
            <v>138</v>
          </cell>
          <cell r="C146" t="str">
            <v>SARIDO</v>
          </cell>
          <cell r="D146" t="str">
            <v>07.295.996.8-722.000</v>
          </cell>
          <cell r="E146" t="str">
            <v>L</v>
          </cell>
          <cell r="F146" t="str">
            <v>K-3</v>
          </cell>
          <cell r="G146" t="str">
            <v>K</v>
          </cell>
          <cell r="H146" t="str">
            <v>3</v>
          </cell>
          <cell r="I146" t="str">
            <v>CRANE OPERATOR</v>
          </cell>
          <cell r="J146">
            <v>24119500</v>
          </cell>
          <cell r="K146">
            <v>23315273</v>
          </cell>
          <cell r="L146">
            <v>3620490</v>
          </cell>
          <cell r="M146">
            <v>51055263</v>
          </cell>
          <cell r="N146">
            <v>2350000</v>
          </cell>
          <cell r="O146">
            <v>53405263</v>
          </cell>
          <cell r="P146">
            <v>1296000</v>
          </cell>
          <cell r="Q146">
            <v>0</v>
          </cell>
          <cell r="R146">
            <v>527000</v>
          </cell>
          <cell r="S146">
            <v>1823000</v>
          </cell>
          <cell r="T146">
            <v>51582263</v>
          </cell>
          <cell r="U146">
            <v>18000000</v>
          </cell>
          <cell r="V146">
            <v>33582000</v>
          </cell>
          <cell r="W146">
            <v>2108200</v>
          </cell>
          <cell r="X146">
            <v>2108200</v>
          </cell>
          <cell r="Y146">
            <v>0</v>
          </cell>
          <cell r="Z146">
            <v>12</v>
          </cell>
          <cell r="AA146">
            <v>0</v>
          </cell>
          <cell r="AB146">
            <v>1</v>
          </cell>
          <cell r="AC146" t="str">
            <v>-</v>
          </cell>
          <cell r="AD146">
            <v>1</v>
          </cell>
          <cell r="AE146">
            <v>2</v>
          </cell>
          <cell r="AF146" t="str">
            <v>138</v>
          </cell>
          <cell r="AG146" t="str">
            <v>JL. P. SURIANSYAH NO. 30</v>
          </cell>
        </row>
        <row r="147">
          <cell r="B147">
            <v>139</v>
          </cell>
          <cell r="C147" t="str">
            <v xml:space="preserve">WIMBUH PURWOKO </v>
          </cell>
          <cell r="D147" t="str">
            <v>48.173.806.6-722.000</v>
          </cell>
          <cell r="E147" t="str">
            <v>L</v>
          </cell>
          <cell r="F147" t="str">
            <v>K-3</v>
          </cell>
          <cell r="G147" t="str">
            <v>K</v>
          </cell>
          <cell r="H147" t="str">
            <v>3</v>
          </cell>
          <cell r="I147" t="str">
            <v>BARGE SUPERVISOR</v>
          </cell>
          <cell r="J147">
            <v>59430000</v>
          </cell>
          <cell r="K147">
            <v>90390000</v>
          </cell>
          <cell r="L147">
            <v>5340600</v>
          </cell>
          <cell r="M147">
            <v>155160600</v>
          </cell>
          <cell r="N147">
            <v>11845000</v>
          </cell>
          <cell r="O147">
            <v>167005600</v>
          </cell>
          <cell r="P147">
            <v>1296000</v>
          </cell>
          <cell r="Q147">
            <v>0</v>
          </cell>
          <cell r="R147">
            <v>1380000</v>
          </cell>
          <cell r="S147">
            <v>2676000</v>
          </cell>
          <cell r="T147">
            <v>164329600</v>
          </cell>
          <cell r="U147">
            <v>18000000</v>
          </cell>
          <cell r="V147">
            <v>146329000</v>
          </cell>
          <cell r="W147">
            <v>22832250</v>
          </cell>
          <cell r="X147">
            <v>7668000</v>
          </cell>
          <cell r="Y147">
            <v>15164250</v>
          </cell>
          <cell r="Z147">
            <v>12</v>
          </cell>
          <cell r="AA147">
            <v>0</v>
          </cell>
          <cell r="AB147">
            <v>1</v>
          </cell>
          <cell r="AC147" t="str">
            <v>-</v>
          </cell>
          <cell r="AD147">
            <v>1</v>
          </cell>
          <cell r="AE147">
            <v>2</v>
          </cell>
          <cell r="AF147" t="str">
            <v>139</v>
          </cell>
          <cell r="AG147" t="str">
            <v>JL. P. SURIANSYAH NO. 30</v>
          </cell>
        </row>
        <row r="148">
          <cell r="B148">
            <v>140</v>
          </cell>
          <cell r="C148" t="str">
            <v>MUHAMMAD JAUZI</v>
          </cell>
          <cell r="D148" t="str">
            <v>48.173.807.8-722.000</v>
          </cell>
          <cell r="E148" t="str">
            <v>L</v>
          </cell>
          <cell r="F148" t="str">
            <v>K-3</v>
          </cell>
          <cell r="G148" t="str">
            <v>K</v>
          </cell>
          <cell r="H148" t="str">
            <v>3</v>
          </cell>
          <cell r="I148" t="str">
            <v>BARGE MASTER</v>
          </cell>
          <cell r="J148">
            <v>61078750</v>
          </cell>
          <cell r="K148">
            <v>79062500</v>
          </cell>
          <cell r="L148">
            <v>8690550</v>
          </cell>
          <cell r="M148">
            <v>148831800</v>
          </cell>
          <cell r="N148">
            <v>11500000</v>
          </cell>
          <cell r="O148">
            <v>160331800</v>
          </cell>
          <cell r="P148">
            <v>1296000</v>
          </cell>
          <cell r="Q148">
            <v>0</v>
          </cell>
          <cell r="R148">
            <v>1265000</v>
          </cell>
          <cell r="S148">
            <v>2561000</v>
          </cell>
          <cell r="T148">
            <v>157770800</v>
          </cell>
          <cell r="U148">
            <v>18000000</v>
          </cell>
          <cell r="V148">
            <v>139770000</v>
          </cell>
          <cell r="W148">
            <v>21192500</v>
          </cell>
          <cell r="X148">
            <v>7029000</v>
          </cell>
          <cell r="Y148">
            <v>14163500</v>
          </cell>
          <cell r="Z148">
            <v>11</v>
          </cell>
          <cell r="AA148">
            <v>0</v>
          </cell>
          <cell r="AB148">
            <v>1</v>
          </cell>
          <cell r="AC148" t="str">
            <v>-</v>
          </cell>
          <cell r="AD148">
            <v>1</v>
          </cell>
          <cell r="AE148">
            <v>2</v>
          </cell>
          <cell r="AF148" t="str">
            <v>140</v>
          </cell>
          <cell r="AG148" t="str">
            <v>JL. P. SURIANSYAH NO. 30</v>
          </cell>
        </row>
        <row r="149">
          <cell r="B149">
            <v>141</v>
          </cell>
          <cell r="C149" t="str">
            <v>DOWES DEKER TILAAR</v>
          </cell>
          <cell r="D149" t="str">
            <v>09.693.949.1-722.000</v>
          </cell>
          <cell r="E149" t="str">
            <v>L</v>
          </cell>
          <cell r="F149" t="str">
            <v>K-3</v>
          </cell>
          <cell r="G149" t="str">
            <v>K</v>
          </cell>
          <cell r="H149" t="str">
            <v>3</v>
          </cell>
          <cell r="I149" t="str">
            <v>BARGE MASTER</v>
          </cell>
          <cell r="J149">
            <v>50055000</v>
          </cell>
          <cell r="K149">
            <v>69124793.5</v>
          </cell>
          <cell r="L149">
            <v>8037900</v>
          </cell>
          <cell r="M149">
            <v>127217693.5</v>
          </cell>
          <cell r="N149">
            <v>9291650</v>
          </cell>
          <cell r="O149">
            <v>136509343.5</v>
          </cell>
          <cell r="P149">
            <v>1296000</v>
          </cell>
          <cell r="Q149">
            <v>0</v>
          </cell>
          <cell r="R149">
            <v>1072500</v>
          </cell>
          <cell r="S149">
            <v>2368500</v>
          </cell>
          <cell r="T149">
            <v>134140843.5</v>
          </cell>
          <cell r="U149">
            <v>18000000</v>
          </cell>
          <cell r="V149">
            <v>116140000</v>
          </cell>
          <cell r="W149">
            <v>15285000</v>
          </cell>
          <cell r="X149">
            <v>15285000</v>
          </cell>
          <cell r="Y149">
            <v>0</v>
          </cell>
          <cell r="Z149">
            <v>12</v>
          </cell>
          <cell r="AA149">
            <v>0</v>
          </cell>
          <cell r="AB149">
            <v>1</v>
          </cell>
          <cell r="AC149" t="str">
            <v>-</v>
          </cell>
          <cell r="AD149">
            <v>1</v>
          </cell>
          <cell r="AE149">
            <v>2</v>
          </cell>
          <cell r="AF149" t="str">
            <v>141</v>
          </cell>
          <cell r="AG149" t="str">
            <v>JL. P. SURIANSYAH NO. 30</v>
          </cell>
        </row>
        <row r="150">
          <cell r="B150">
            <v>142</v>
          </cell>
          <cell r="C150" t="str">
            <v>ARIF PALEWA</v>
          </cell>
          <cell r="D150" t="str">
            <v>48.173.809.4-722.000</v>
          </cell>
          <cell r="E150" t="str">
            <v>L</v>
          </cell>
          <cell r="F150" t="str">
            <v>K-3</v>
          </cell>
          <cell r="G150" t="str">
            <v>K</v>
          </cell>
          <cell r="H150" t="str">
            <v>3</v>
          </cell>
          <cell r="I150" t="str">
            <v>CRANE OPERATOR</v>
          </cell>
          <cell r="J150">
            <v>20625000</v>
          </cell>
          <cell r="K150">
            <v>31974998.5</v>
          </cell>
          <cell r="L150">
            <v>3778500</v>
          </cell>
          <cell r="M150">
            <v>56378498.5</v>
          </cell>
          <cell r="N150">
            <v>2350000</v>
          </cell>
          <cell r="O150">
            <v>58728498.5</v>
          </cell>
          <cell r="P150">
            <v>1296000</v>
          </cell>
          <cell r="Q150">
            <v>0</v>
          </cell>
          <cell r="R150">
            <v>503000</v>
          </cell>
          <cell r="S150">
            <v>1799000</v>
          </cell>
          <cell r="T150">
            <v>56929498.5</v>
          </cell>
          <cell r="U150">
            <v>18000000</v>
          </cell>
          <cell r="V150">
            <v>38929000</v>
          </cell>
          <cell r="W150">
            <v>2642900</v>
          </cell>
          <cell r="X150">
            <v>2642900</v>
          </cell>
          <cell r="Y150">
            <v>0</v>
          </cell>
          <cell r="Z150">
            <v>12</v>
          </cell>
          <cell r="AA150">
            <v>0</v>
          </cell>
          <cell r="AB150">
            <v>1</v>
          </cell>
          <cell r="AC150" t="str">
            <v>-</v>
          </cell>
          <cell r="AD150">
            <v>1</v>
          </cell>
          <cell r="AE150">
            <v>2</v>
          </cell>
          <cell r="AF150" t="str">
            <v>142</v>
          </cell>
          <cell r="AG150" t="str">
            <v>JL. P. SURIANSYAH NO. 30</v>
          </cell>
        </row>
        <row r="151">
          <cell r="B151">
            <v>143</v>
          </cell>
          <cell r="C151" t="str">
            <v>IYONIUS</v>
          </cell>
          <cell r="D151" t="str">
            <v>48.173.812.8-722.000</v>
          </cell>
          <cell r="E151" t="str">
            <v>L</v>
          </cell>
          <cell r="F151" t="str">
            <v>K-2</v>
          </cell>
          <cell r="G151" t="str">
            <v>K</v>
          </cell>
          <cell r="H151" t="str">
            <v>2</v>
          </cell>
          <cell r="I151" t="str">
            <v>CRANE OPERATOR</v>
          </cell>
          <cell r="J151">
            <v>19400000</v>
          </cell>
          <cell r="K151">
            <v>27100000</v>
          </cell>
          <cell r="L151">
            <v>3462480</v>
          </cell>
          <cell r="M151">
            <v>49962480</v>
          </cell>
          <cell r="N151">
            <v>2200000</v>
          </cell>
          <cell r="O151">
            <v>52162480</v>
          </cell>
          <cell r="P151">
            <v>1296000</v>
          </cell>
          <cell r="Q151">
            <v>0</v>
          </cell>
          <cell r="R151">
            <v>460000</v>
          </cell>
          <cell r="S151">
            <v>1756000</v>
          </cell>
          <cell r="T151">
            <v>50406480</v>
          </cell>
          <cell r="U151">
            <v>16800000</v>
          </cell>
          <cell r="V151">
            <v>33606000</v>
          </cell>
          <cell r="W151">
            <v>2110600</v>
          </cell>
          <cell r="X151">
            <v>2110600</v>
          </cell>
          <cell r="Y151">
            <v>0</v>
          </cell>
          <cell r="Z151">
            <v>12</v>
          </cell>
          <cell r="AA151">
            <v>0</v>
          </cell>
          <cell r="AB151">
            <v>1</v>
          </cell>
          <cell r="AC151" t="str">
            <v>-</v>
          </cell>
          <cell r="AD151">
            <v>1</v>
          </cell>
          <cell r="AE151">
            <v>2</v>
          </cell>
          <cell r="AF151" t="str">
            <v>143</v>
          </cell>
          <cell r="AG151" t="str">
            <v>JL. P. SURIANSYAH NO. 30</v>
          </cell>
        </row>
        <row r="152">
          <cell r="B152">
            <v>144</v>
          </cell>
          <cell r="C152" t="str">
            <v>LAWELA</v>
          </cell>
          <cell r="D152" t="str">
            <v>48.173.840.9-722.000</v>
          </cell>
          <cell r="E152" t="str">
            <v>L</v>
          </cell>
          <cell r="F152" t="str">
            <v>K-3</v>
          </cell>
          <cell r="G152" t="str">
            <v>K</v>
          </cell>
          <cell r="H152" t="str">
            <v>3</v>
          </cell>
          <cell r="I152" t="str">
            <v>CRANE OPERATOR</v>
          </cell>
          <cell r="J152">
            <v>19336000</v>
          </cell>
          <cell r="K152">
            <v>26350000</v>
          </cell>
          <cell r="L152">
            <v>3380040</v>
          </cell>
          <cell r="M152">
            <v>49066040</v>
          </cell>
          <cell r="N152">
            <v>2150000</v>
          </cell>
          <cell r="O152">
            <v>51216040</v>
          </cell>
          <cell r="P152">
            <v>1296000</v>
          </cell>
          <cell r="Q152">
            <v>0</v>
          </cell>
          <cell r="R152">
            <v>449000</v>
          </cell>
          <cell r="S152">
            <v>1745000</v>
          </cell>
          <cell r="T152">
            <v>49471040</v>
          </cell>
          <cell r="U152">
            <v>18000000</v>
          </cell>
          <cell r="V152">
            <v>31471000</v>
          </cell>
          <cell r="W152">
            <v>1897100</v>
          </cell>
          <cell r="X152">
            <v>1897100</v>
          </cell>
          <cell r="Y152">
            <v>0</v>
          </cell>
          <cell r="Z152">
            <v>12</v>
          </cell>
          <cell r="AA152">
            <v>0</v>
          </cell>
          <cell r="AB152">
            <v>1</v>
          </cell>
          <cell r="AC152" t="str">
            <v>-</v>
          </cell>
          <cell r="AD152">
            <v>1</v>
          </cell>
          <cell r="AE152">
            <v>2</v>
          </cell>
          <cell r="AF152" t="str">
            <v>144</v>
          </cell>
          <cell r="AG152" t="str">
            <v>JL. P. SURIANSYAH NO. 30</v>
          </cell>
        </row>
        <row r="153">
          <cell r="B153">
            <v>145</v>
          </cell>
          <cell r="C153" t="str">
            <v>MAHYUDI. BM</v>
          </cell>
          <cell r="D153" t="str">
            <v>48.173.833.4-722.000</v>
          </cell>
          <cell r="E153" t="str">
            <v>L</v>
          </cell>
          <cell r="F153" t="str">
            <v>TK</v>
          </cell>
          <cell r="G153" t="str">
            <v>TK</v>
          </cell>
          <cell r="H153">
            <v>0</v>
          </cell>
          <cell r="I153" t="str">
            <v>CRANE OPERATOR</v>
          </cell>
          <cell r="J153">
            <v>18000000</v>
          </cell>
          <cell r="K153">
            <v>25600000</v>
          </cell>
          <cell r="L153">
            <v>2577600</v>
          </cell>
          <cell r="M153">
            <v>46177600</v>
          </cell>
          <cell r="N153">
            <v>2100000</v>
          </cell>
          <cell r="O153">
            <v>48277600</v>
          </cell>
          <cell r="P153">
            <v>1296000</v>
          </cell>
          <cell r="Q153">
            <v>0</v>
          </cell>
          <cell r="R153">
            <v>438000</v>
          </cell>
          <cell r="S153">
            <v>1734000</v>
          </cell>
          <cell r="T153">
            <v>46543600</v>
          </cell>
          <cell r="U153">
            <v>13200000</v>
          </cell>
          <cell r="V153">
            <v>33343000</v>
          </cell>
          <cell r="W153">
            <v>2084300</v>
          </cell>
          <cell r="X153">
            <v>2084300</v>
          </cell>
          <cell r="Y153">
            <v>0</v>
          </cell>
          <cell r="Z153">
            <v>12</v>
          </cell>
          <cell r="AA153">
            <v>0</v>
          </cell>
          <cell r="AB153">
            <v>1</v>
          </cell>
          <cell r="AC153" t="str">
            <v>-</v>
          </cell>
          <cell r="AD153">
            <v>1</v>
          </cell>
          <cell r="AE153">
            <v>2</v>
          </cell>
          <cell r="AF153" t="str">
            <v>145</v>
          </cell>
          <cell r="AG153" t="str">
            <v>JL. P. SURIANSYAH NO. 30</v>
          </cell>
        </row>
        <row r="154">
          <cell r="B154">
            <v>146</v>
          </cell>
          <cell r="C154" t="str">
            <v>SUSWANTO</v>
          </cell>
          <cell r="D154" t="str">
            <v>48.173.813.6-722.000</v>
          </cell>
          <cell r="E154" t="str">
            <v>L</v>
          </cell>
          <cell r="F154" t="str">
            <v>K-3</v>
          </cell>
          <cell r="G154" t="str">
            <v>K</v>
          </cell>
          <cell r="H154" t="str">
            <v>3</v>
          </cell>
          <cell r="I154" t="str">
            <v>CRANE OPERATOR</v>
          </cell>
          <cell r="J154">
            <v>18000000</v>
          </cell>
          <cell r="K154">
            <v>25600000</v>
          </cell>
          <cell r="L154">
            <v>3297600</v>
          </cell>
          <cell r="M154">
            <v>46897600</v>
          </cell>
          <cell r="N154">
            <v>2100000</v>
          </cell>
          <cell r="O154">
            <v>48997600</v>
          </cell>
          <cell r="P154">
            <v>1296000</v>
          </cell>
          <cell r="Q154">
            <v>0</v>
          </cell>
          <cell r="R154">
            <v>438000</v>
          </cell>
          <cell r="S154">
            <v>1734000</v>
          </cell>
          <cell r="T154">
            <v>47263600</v>
          </cell>
          <cell r="U154">
            <v>18000000</v>
          </cell>
          <cell r="V154">
            <v>29263000</v>
          </cell>
          <cell r="W154">
            <v>1676300</v>
          </cell>
          <cell r="X154">
            <v>1676300</v>
          </cell>
          <cell r="Y154">
            <v>0</v>
          </cell>
          <cell r="Z154">
            <v>12</v>
          </cell>
          <cell r="AA154">
            <v>0</v>
          </cell>
          <cell r="AB154">
            <v>1</v>
          </cell>
          <cell r="AC154" t="str">
            <v>-</v>
          </cell>
          <cell r="AD154">
            <v>1</v>
          </cell>
          <cell r="AE154">
            <v>2</v>
          </cell>
          <cell r="AF154" t="str">
            <v>146</v>
          </cell>
          <cell r="AG154" t="str">
            <v>JL. P. SURIANSYAH NO. 30</v>
          </cell>
        </row>
        <row r="155">
          <cell r="B155">
            <v>147</v>
          </cell>
          <cell r="C155" t="str">
            <v>SARPANI</v>
          </cell>
          <cell r="D155" t="str">
            <v>48.173.810.2-722.000</v>
          </cell>
          <cell r="E155" t="str">
            <v>L</v>
          </cell>
          <cell r="F155" t="str">
            <v>K-3</v>
          </cell>
          <cell r="G155" t="str">
            <v>K</v>
          </cell>
          <cell r="H155" t="str">
            <v>3</v>
          </cell>
          <cell r="I155" t="str">
            <v>CHIEF MECHANIC</v>
          </cell>
          <cell r="J155">
            <v>17250000</v>
          </cell>
          <cell r="K155">
            <v>25150000</v>
          </cell>
          <cell r="L155">
            <v>3160200</v>
          </cell>
          <cell r="M155">
            <v>45560200</v>
          </cell>
          <cell r="N155">
            <v>2000000</v>
          </cell>
          <cell r="O155">
            <v>47560200</v>
          </cell>
          <cell r="P155">
            <v>1296000</v>
          </cell>
          <cell r="Q155">
            <v>0</v>
          </cell>
          <cell r="R155">
            <v>420000</v>
          </cell>
          <cell r="S155">
            <v>1716000</v>
          </cell>
          <cell r="T155">
            <v>45844200</v>
          </cell>
          <cell r="U155">
            <v>18000000</v>
          </cell>
          <cell r="V155">
            <v>27844000</v>
          </cell>
          <cell r="W155">
            <v>1534400</v>
          </cell>
          <cell r="X155">
            <v>1534400</v>
          </cell>
          <cell r="Y155">
            <v>0</v>
          </cell>
          <cell r="Z155">
            <v>12</v>
          </cell>
          <cell r="AA155">
            <v>0</v>
          </cell>
          <cell r="AB155">
            <v>1</v>
          </cell>
          <cell r="AC155" t="str">
            <v>-</v>
          </cell>
          <cell r="AD155">
            <v>1</v>
          </cell>
          <cell r="AE155">
            <v>2</v>
          </cell>
          <cell r="AF155" t="str">
            <v>147</v>
          </cell>
          <cell r="AG155" t="str">
            <v>JL. P. SURIANSYAH NO. 30</v>
          </cell>
        </row>
        <row r="156">
          <cell r="B156">
            <v>148</v>
          </cell>
          <cell r="C156" t="str">
            <v>MUHAMMAD FAJERI</v>
          </cell>
          <cell r="D156" t="str">
            <v>48.173.811.0-722.000</v>
          </cell>
          <cell r="E156" t="str">
            <v>L</v>
          </cell>
          <cell r="F156" t="str">
            <v>K-3</v>
          </cell>
          <cell r="G156" t="str">
            <v>K</v>
          </cell>
          <cell r="H156" t="str">
            <v>3</v>
          </cell>
          <cell r="I156" t="str">
            <v>MECHANIC</v>
          </cell>
          <cell r="J156">
            <v>16575000</v>
          </cell>
          <cell r="K156">
            <v>22824999</v>
          </cell>
          <cell r="L156">
            <v>3036540</v>
          </cell>
          <cell r="M156">
            <v>42436539</v>
          </cell>
          <cell r="N156">
            <v>1950000</v>
          </cell>
          <cell r="O156">
            <v>44386539</v>
          </cell>
          <cell r="P156">
            <v>1296000</v>
          </cell>
          <cell r="Q156">
            <v>0</v>
          </cell>
          <cell r="R156">
            <v>403000</v>
          </cell>
          <cell r="S156">
            <v>1699000</v>
          </cell>
          <cell r="T156">
            <v>42687539</v>
          </cell>
          <cell r="U156">
            <v>18000000</v>
          </cell>
          <cell r="V156">
            <v>24687000</v>
          </cell>
          <cell r="W156">
            <v>1234350</v>
          </cell>
          <cell r="X156">
            <v>1234350</v>
          </cell>
          <cell r="Y156">
            <v>0</v>
          </cell>
          <cell r="Z156">
            <v>12</v>
          </cell>
          <cell r="AA156">
            <v>0</v>
          </cell>
          <cell r="AB156">
            <v>1</v>
          </cell>
          <cell r="AC156" t="str">
            <v>-</v>
          </cell>
          <cell r="AD156">
            <v>1</v>
          </cell>
          <cell r="AE156">
            <v>2</v>
          </cell>
          <cell r="AF156" t="str">
            <v>148</v>
          </cell>
          <cell r="AG156" t="str">
            <v>JL. P. SURIANSYAH NO. 30</v>
          </cell>
        </row>
        <row r="157">
          <cell r="B157">
            <v>149</v>
          </cell>
          <cell r="C157" t="str">
            <v>TAMSIL SULAIMAN</v>
          </cell>
          <cell r="D157" t="str">
            <v>07.296.085.9-722.000</v>
          </cell>
          <cell r="E157" t="str">
            <v>L</v>
          </cell>
          <cell r="F157" t="str">
            <v>K-3</v>
          </cell>
          <cell r="G157" t="str">
            <v>K</v>
          </cell>
          <cell r="H157" t="str">
            <v>3</v>
          </cell>
          <cell r="I157" t="str">
            <v>RADIO OPERATOR</v>
          </cell>
          <cell r="J157">
            <v>14175000</v>
          </cell>
          <cell r="K157">
            <v>19225000</v>
          </cell>
          <cell r="L157">
            <v>2596860</v>
          </cell>
          <cell r="M157">
            <v>35996860</v>
          </cell>
          <cell r="N157">
            <v>1800000</v>
          </cell>
          <cell r="O157">
            <v>37796860</v>
          </cell>
          <cell r="P157">
            <v>1296000</v>
          </cell>
          <cell r="Q157">
            <v>0</v>
          </cell>
          <cell r="R157">
            <v>342000</v>
          </cell>
          <cell r="S157">
            <v>1638000</v>
          </cell>
          <cell r="T157">
            <v>36158860</v>
          </cell>
          <cell r="U157">
            <v>18000000</v>
          </cell>
          <cell r="V157">
            <v>18158000</v>
          </cell>
          <cell r="W157">
            <v>907900</v>
          </cell>
          <cell r="X157">
            <v>907900</v>
          </cell>
          <cell r="Y157">
            <v>0</v>
          </cell>
          <cell r="Z157">
            <v>11</v>
          </cell>
          <cell r="AA157">
            <v>0</v>
          </cell>
          <cell r="AB157">
            <v>1</v>
          </cell>
          <cell r="AC157" t="str">
            <v>-</v>
          </cell>
          <cell r="AD157">
            <v>1</v>
          </cell>
          <cell r="AE157">
            <v>2</v>
          </cell>
          <cell r="AF157" t="str">
            <v>149</v>
          </cell>
          <cell r="AG157" t="str">
            <v>JL. P. SURIANSYAH NO. 30</v>
          </cell>
        </row>
        <row r="158">
          <cell r="B158">
            <v>150</v>
          </cell>
          <cell r="C158" t="str">
            <v>IMAN ADI PRASETYO</v>
          </cell>
          <cell r="D158" t="str">
            <v>48.173.814.4-722.000</v>
          </cell>
          <cell r="E158" t="str">
            <v>L</v>
          </cell>
          <cell r="F158" t="str">
            <v>K-2</v>
          </cell>
          <cell r="G158" t="str">
            <v>K</v>
          </cell>
          <cell r="H158" t="str">
            <v>2</v>
          </cell>
          <cell r="I158" t="str">
            <v>DECK FOREMAN</v>
          </cell>
          <cell r="J158">
            <v>14325000</v>
          </cell>
          <cell r="K158">
            <v>19074999</v>
          </cell>
          <cell r="L158">
            <v>2624340</v>
          </cell>
          <cell r="M158">
            <v>36024339</v>
          </cell>
          <cell r="N158">
            <v>1700000</v>
          </cell>
          <cell r="O158">
            <v>37724339</v>
          </cell>
          <cell r="P158">
            <v>1296000</v>
          </cell>
          <cell r="Q158">
            <v>0</v>
          </cell>
          <cell r="R158">
            <v>348000</v>
          </cell>
          <cell r="S158">
            <v>1644000</v>
          </cell>
          <cell r="T158">
            <v>36080339</v>
          </cell>
          <cell r="U158">
            <v>16800000</v>
          </cell>
          <cell r="V158">
            <v>19280000</v>
          </cell>
          <cell r="W158">
            <v>964000</v>
          </cell>
          <cell r="X158">
            <v>964000</v>
          </cell>
          <cell r="Y158">
            <v>0</v>
          </cell>
          <cell r="Z158">
            <v>12</v>
          </cell>
          <cell r="AA158">
            <v>0</v>
          </cell>
          <cell r="AB158">
            <v>1</v>
          </cell>
          <cell r="AC158" t="str">
            <v>-</v>
          </cell>
          <cell r="AD158">
            <v>1</v>
          </cell>
          <cell r="AE158">
            <v>2</v>
          </cell>
          <cell r="AF158" t="str">
            <v>150</v>
          </cell>
          <cell r="AG158" t="str">
            <v>JL. P. SURIANSYAH NO. 30</v>
          </cell>
        </row>
        <row r="159">
          <cell r="B159">
            <v>151</v>
          </cell>
          <cell r="C159" t="str">
            <v>SARNI</v>
          </cell>
          <cell r="D159" t="str">
            <v>48.173.830.0-722.000</v>
          </cell>
          <cell r="E159" t="str">
            <v>L</v>
          </cell>
          <cell r="F159" t="str">
            <v>K-2</v>
          </cell>
          <cell r="G159" t="str">
            <v>K</v>
          </cell>
          <cell r="H159" t="str">
            <v>2</v>
          </cell>
          <cell r="I159" t="str">
            <v xml:space="preserve">DECK FOREMAN </v>
          </cell>
          <cell r="J159">
            <v>12975000</v>
          </cell>
          <cell r="K159">
            <v>19224999</v>
          </cell>
          <cell r="L159">
            <v>2377020</v>
          </cell>
          <cell r="M159">
            <v>34577019</v>
          </cell>
          <cell r="N159">
            <v>1500000</v>
          </cell>
          <cell r="O159">
            <v>36077019</v>
          </cell>
          <cell r="P159">
            <v>1296000</v>
          </cell>
          <cell r="Q159">
            <v>0</v>
          </cell>
          <cell r="R159">
            <v>316000</v>
          </cell>
          <cell r="S159">
            <v>1612000</v>
          </cell>
          <cell r="T159">
            <v>34465019</v>
          </cell>
          <cell r="U159">
            <v>16800000</v>
          </cell>
          <cell r="V159">
            <v>17665000</v>
          </cell>
          <cell r="W159">
            <v>883250</v>
          </cell>
          <cell r="X159">
            <v>883250</v>
          </cell>
          <cell r="Y159">
            <v>0</v>
          </cell>
          <cell r="Z159">
            <v>12</v>
          </cell>
          <cell r="AA159">
            <v>0</v>
          </cell>
          <cell r="AB159">
            <v>1</v>
          </cell>
          <cell r="AC159" t="str">
            <v>-</v>
          </cell>
          <cell r="AD159">
            <v>1</v>
          </cell>
          <cell r="AE159">
            <v>2</v>
          </cell>
          <cell r="AF159" t="str">
            <v>151</v>
          </cell>
          <cell r="AG159" t="str">
            <v>JL. P. SURIANSYAH NO. 30</v>
          </cell>
        </row>
        <row r="160">
          <cell r="B160">
            <v>152</v>
          </cell>
          <cell r="C160" t="str">
            <v>NURSELAN</v>
          </cell>
          <cell r="D160" t="str">
            <v>48.173.816.9-722.000</v>
          </cell>
          <cell r="E160" t="str">
            <v>L</v>
          </cell>
          <cell r="F160" t="str">
            <v>K-1</v>
          </cell>
          <cell r="G160" t="str">
            <v>K</v>
          </cell>
          <cell r="H160" t="str">
            <v>1</v>
          </cell>
          <cell r="I160" t="str">
            <v>DECK FOREMAN</v>
          </cell>
          <cell r="J160">
            <v>12975000</v>
          </cell>
          <cell r="K160">
            <v>19224999</v>
          </cell>
          <cell r="L160">
            <v>2377020</v>
          </cell>
          <cell r="M160">
            <v>34577019</v>
          </cell>
          <cell r="N160">
            <v>1500000</v>
          </cell>
          <cell r="O160">
            <v>36077019</v>
          </cell>
          <cell r="P160">
            <v>1296000</v>
          </cell>
          <cell r="Q160">
            <v>0</v>
          </cell>
          <cell r="R160">
            <v>316000</v>
          </cell>
          <cell r="S160">
            <v>1612000</v>
          </cell>
          <cell r="T160">
            <v>34465019</v>
          </cell>
          <cell r="U160">
            <v>15600000</v>
          </cell>
          <cell r="V160">
            <v>18865000</v>
          </cell>
          <cell r="W160">
            <v>943250</v>
          </cell>
          <cell r="X160">
            <v>943250</v>
          </cell>
          <cell r="Y160">
            <v>0</v>
          </cell>
          <cell r="Z160">
            <v>12</v>
          </cell>
          <cell r="AA160">
            <v>0</v>
          </cell>
          <cell r="AB160">
            <v>1</v>
          </cell>
          <cell r="AC160" t="str">
            <v>-</v>
          </cell>
          <cell r="AD160">
            <v>1</v>
          </cell>
          <cell r="AE160">
            <v>2</v>
          </cell>
          <cell r="AF160" t="str">
            <v>152</v>
          </cell>
          <cell r="AG160" t="str">
            <v>JL. P. SURIANSYAH NO. 30</v>
          </cell>
        </row>
        <row r="161">
          <cell r="B161">
            <v>153</v>
          </cell>
          <cell r="C161" t="str">
            <v>NOOR HANAFI</v>
          </cell>
          <cell r="D161" t="str">
            <v>48.173.819.3-722.000</v>
          </cell>
          <cell r="E161" t="str">
            <v>L</v>
          </cell>
          <cell r="F161" t="str">
            <v>TK</v>
          </cell>
          <cell r="G161" t="str">
            <v>TK</v>
          </cell>
          <cell r="H161">
            <v>0</v>
          </cell>
          <cell r="I161" t="str">
            <v>MEDIC</v>
          </cell>
          <cell r="J161">
            <v>10100000</v>
          </cell>
          <cell r="K161">
            <v>15699995.5</v>
          </cell>
          <cell r="L161">
            <v>1439160</v>
          </cell>
          <cell r="M161">
            <v>27239155.5</v>
          </cell>
          <cell r="N161">
            <v>1125000</v>
          </cell>
          <cell r="O161">
            <v>28364155.5</v>
          </cell>
          <cell r="P161">
            <v>1296000</v>
          </cell>
          <cell r="Q161">
            <v>0</v>
          </cell>
          <cell r="R161">
            <v>241500</v>
          </cell>
          <cell r="S161">
            <v>1537500</v>
          </cell>
          <cell r="T161">
            <v>26826655.5</v>
          </cell>
          <cell r="U161">
            <v>13200000</v>
          </cell>
          <cell r="V161">
            <v>13626000</v>
          </cell>
          <cell r="W161">
            <v>681300</v>
          </cell>
          <cell r="X161">
            <v>681300</v>
          </cell>
          <cell r="Y161">
            <v>0</v>
          </cell>
          <cell r="Z161">
            <v>12</v>
          </cell>
          <cell r="AA161">
            <v>0</v>
          </cell>
          <cell r="AB161">
            <v>1</v>
          </cell>
          <cell r="AC161" t="str">
            <v>-</v>
          </cell>
          <cell r="AD161">
            <v>1</v>
          </cell>
          <cell r="AE161">
            <v>2</v>
          </cell>
          <cell r="AF161" t="str">
            <v>153</v>
          </cell>
          <cell r="AG161" t="str">
            <v>JL. P. SURIANSYAH NO. 30</v>
          </cell>
        </row>
        <row r="162">
          <cell r="B162">
            <v>154</v>
          </cell>
          <cell r="C162" t="str">
            <v xml:space="preserve">JUWARI  </v>
          </cell>
          <cell r="D162" t="str">
            <v>48.173.815.1-722.000</v>
          </cell>
          <cell r="E162" t="str">
            <v>L</v>
          </cell>
          <cell r="F162" t="str">
            <v>K-1</v>
          </cell>
          <cell r="G162" t="str">
            <v>K</v>
          </cell>
          <cell r="H162" t="str">
            <v>1</v>
          </cell>
          <cell r="I162" t="str">
            <v>MECHANIC</v>
          </cell>
          <cell r="J162">
            <v>10950000</v>
          </cell>
          <cell r="K162">
            <v>17050000</v>
          </cell>
          <cell r="L162">
            <v>2006040</v>
          </cell>
          <cell r="M162">
            <v>30006040</v>
          </cell>
          <cell r="N162">
            <v>1250000</v>
          </cell>
          <cell r="O162">
            <v>31256040</v>
          </cell>
          <cell r="P162">
            <v>1296000</v>
          </cell>
          <cell r="Q162">
            <v>0</v>
          </cell>
          <cell r="R162">
            <v>267000</v>
          </cell>
          <cell r="S162">
            <v>1563000</v>
          </cell>
          <cell r="T162">
            <v>29693040</v>
          </cell>
          <cell r="U162">
            <v>15600000</v>
          </cell>
          <cell r="V162">
            <v>14093000</v>
          </cell>
          <cell r="W162">
            <v>704650</v>
          </cell>
          <cell r="X162">
            <v>704650</v>
          </cell>
          <cell r="Y162">
            <v>0</v>
          </cell>
          <cell r="Z162">
            <v>12</v>
          </cell>
          <cell r="AA162">
            <v>0</v>
          </cell>
          <cell r="AB162">
            <v>1</v>
          </cell>
          <cell r="AC162" t="str">
            <v>-</v>
          </cell>
          <cell r="AD162">
            <v>1</v>
          </cell>
          <cell r="AE162">
            <v>2</v>
          </cell>
          <cell r="AF162" t="str">
            <v>154</v>
          </cell>
          <cell r="AG162" t="str">
            <v>JL. P. SURIANSYAH NO. 30</v>
          </cell>
        </row>
        <row r="163">
          <cell r="B163">
            <v>155</v>
          </cell>
          <cell r="C163" t="str">
            <v xml:space="preserve">HASAN </v>
          </cell>
          <cell r="D163" t="str">
            <v>48.173.817.7-722.000</v>
          </cell>
          <cell r="E163" t="str">
            <v>L</v>
          </cell>
          <cell r="F163" t="str">
            <v>K-3</v>
          </cell>
          <cell r="G163" t="str">
            <v>K</v>
          </cell>
          <cell r="H163" t="str">
            <v>3</v>
          </cell>
          <cell r="I163" t="str">
            <v>COOK</v>
          </cell>
          <cell r="J163">
            <v>10650000</v>
          </cell>
          <cell r="K163">
            <v>16149996</v>
          </cell>
          <cell r="L163">
            <v>1951080</v>
          </cell>
          <cell r="M163">
            <v>28751076</v>
          </cell>
          <cell r="N163">
            <v>1225000</v>
          </cell>
          <cell r="O163">
            <v>29976076</v>
          </cell>
          <cell r="P163">
            <v>1296000</v>
          </cell>
          <cell r="Q163">
            <v>0</v>
          </cell>
          <cell r="R163">
            <v>259500</v>
          </cell>
          <cell r="S163">
            <v>1555500</v>
          </cell>
          <cell r="T163">
            <v>28420576</v>
          </cell>
          <cell r="U163">
            <v>18000000</v>
          </cell>
          <cell r="V163">
            <v>10420000</v>
          </cell>
          <cell r="W163">
            <v>521000</v>
          </cell>
          <cell r="X163">
            <v>521000</v>
          </cell>
          <cell r="Y163">
            <v>0</v>
          </cell>
          <cell r="Z163">
            <v>12</v>
          </cell>
          <cell r="AA163">
            <v>0</v>
          </cell>
          <cell r="AB163">
            <v>1</v>
          </cell>
          <cell r="AC163" t="str">
            <v>-</v>
          </cell>
          <cell r="AD163">
            <v>1</v>
          </cell>
          <cell r="AE163">
            <v>2</v>
          </cell>
          <cell r="AF163" t="str">
            <v>155</v>
          </cell>
          <cell r="AG163" t="str">
            <v>JL. P. SURIANSYAH NO. 30</v>
          </cell>
        </row>
        <row r="164">
          <cell r="B164">
            <v>156</v>
          </cell>
          <cell r="C164" t="str">
            <v xml:space="preserve">ROMI SUTAWIJAYA </v>
          </cell>
          <cell r="D164" t="str">
            <v>-</v>
          </cell>
          <cell r="E164" t="str">
            <v>L</v>
          </cell>
          <cell r="F164" t="str">
            <v>K-2</v>
          </cell>
          <cell r="G164" t="str">
            <v>K</v>
          </cell>
          <cell r="H164" t="str">
            <v>2</v>
          </cell>
          <cell r="I164" t="str">
            <v>COOK</v>
          </cell>
          <cell r="J164">
            <v>12375000</v>
          </cell>
          <cell r="K164">
            <v>19502458</v>
          </cell>
          <cell r="L164">
            <v>2267100</v>
          </cell>
          <cell r="M164">
            <v>34144558</v>
          </cell>
          <cell r="N164">
            <v>1225000</v>
          </cell>
          <cell r="O164">
            <v>35369558</v>
          </cell>
          <cell r="P164">
            <v>1296000</v>
          </cell>
          <cell r="Q164">
            <v>0</v>
          </cell>
          <cell r="R164">
            <v>305500</v>
          </cell>
          <cell r="S164">
            <v>1601500</v>
          </cell>
          <cell r="T164">
            <v>33768058</v>
          </cell>
          <cell r="U164">
            <v>16800000</v>
          </cell>
          <cell r="V164">
            <v>16968000</v>
          </cell>
          <cell r="W164">
            <v>848400</v>
          </cell>
          <cell r="X164">
            <v>848400</v>
          </cell>
          <cell r="Y164">
            <v>0</v>
          </cell>
          <cell r="Z164">
            <v>14</v>
          </cell>
          <cell r="AA164">
            <v>0</v>
          </cell>
          <cell r="AB164">
            <v>1</v>
          </cell>
          <cell r="AC164" t="str">
            <v>-</v>
          </cell>
          <cell r="AD164">
            <v>1</v>
          </cell>
          <cell r="AE164">
            <v>2</v>
          </cell>
          <cell r="AF164" t="str">
            <v>156</v>
          </cell>
          <cell r="AG164" t="str">
            <v>JL. P. SURIANSYAH NO. 30</v>
          </cell>
        </row>
        <row r="165">
          <cell r="B165">
            <v>157</v>
          </cell>
          <cell r="C165" t="str">
            <v>DENNY YUSTANTO</v>
          </cell>
          <cell r="D165" t="str">
            <v>48.173.834.2-722.000</v>
          </cell>
          <cell r="E165" t="str">
            <v>L</v>
          </cell>
          <cell r="F165" t="str">
            <v>TK</v>
          </cell>
          <cell r="G165" t="str">
            <v>TK</v>
          </cell>
          <cell r="H165">
            <v>0</v>
          </cell>
          <cell r="I165" t="str">
            <v>RADIO OPERATOR</v>
          </cell>
          <cell r="J165">
            <v>9650000</v>
          </cell>
          <cell r="K165">
            <v>14000000</v>
          </cell>
          <cell r="L165">
            <v>1331760</v>
          </cell>
          <cell r="M165">
            <v>24981760</v>
          </cell>
          <cell r="N165">
            <v>1150000</v>
          </cell>
          <cell r="O165">
            <v>26131760</v>
          </cell>
          <cell r="P165">
            <v>1249088</v>
          </cell>
          <cell r="Q165">
            <v>46912</v>
          </cell>
          <cell r="R165">
            <v>225000</v>
          </cell>
          <cell r="S165">
            <v>1521000</v>
          </cell>
          <cell r="T165">
            <v>24610760</v>
          </cell>
          <cell r="U165">
            <v>13200000</v>
          </cell>
          <cell r="V165">
            <v>11410000</v>
          </cell>
          <cell r="W165">
            <v>570500</v>
          </cell>
          <cell r="X165">
            <v>570500</v>
          </cell>
          <cell r="Y165">
            <v>0</v>
          </cell>
          <cell r="Z165">
            <v>11</v>
          </cell>
          <cell r="AA165">
            <v>0</v>
          </cell>
          <cell r="AB165">
            <v>1</v>
          </cell>
          <cell r="AC165" t="str">
            <v>-</v>
          </cell>
          <cell r="AD165">
            <v>1</v>
          </cell>
          <cell r="AE165">
            <v>2</v>
          </cell>
          <cell r="AF165" t="str">
            <v>157</v>
          </cell>
          <cell r="AG165" t="str">
            <v>JL. P. SURIANSYAH NO. 30</v>
          </cell>
        </row>
        <row r="166">
          <cell r="B166">
            <v>158</v>
          </cell>
          <cell r="C166" t="str">
            <v xml:space="preserve">HIDAYAT MANSYUR  </v>
          </cell>
          <cell r="D166" t="str">
            <v>48.173.818.5-722.000</v>
          </cell>
          <cell r="E166" t="str">
            <v>L</v>
          </cell>
          <cell r="F166" t="str">
            <v>K-1</v>
          </cell>
          <cell r="G166" t="str">
            <v>K</v>
          </cell>
          <cell r="H166" t="str">
            <v>1</v>
          </cell>
          <cell r="I166" t="str">
            <v>ELECTRICIAN</v>
          </cell>
          <cell r="J166">
            <v>9900000</v>
          </cell>
          <cell r="K166">
            <v>14500000</v>
          </cell>
          <cell r="L166">
            <v>1813680</v>
          </cell>
          <cell r="M166">
            <v>26213680</v>
          </cell>
          <cell r="N166">
            <v>1150000</v>
          </cell>
          <cell r="O166">
            <v>27363680</v>
          </cell>
          <cell r="P166">
            <v>1296000</v>
          </cell>
          <cell r="Q166">
            <v>0</v>
          </cell>
          <cell r="R166">
            <v>241000</v>
          </cell>
          <cell r="S166">
            <v>1537000</v>
          </cell>
          <cell r="T166">
            <v>25826680</v>
          </cell>
          <cell r="U166">
            <v>15600000</v>
          </cell>
          <cell r="V166">
            <v>10226000</v>
          </cell>
          <cell r="W166">
            <v>511300</v>
          </cell>
          <cell r="X166">
            <v>511300</v>
          </cell>
          <cell r="Y166">
            <v>0</v>
          </cell>
          <cell r="Z166">
            <v>12</v>
          </cell>
          <cell r="AA166">
            <v>0</v>
          </cell>
          <cell r="AB166">
            <v>1</v>
          </cell>
          <cell r="AC166" t="str">
            <v>-</v>
          </cell>
          <cell r="AD166">
            <v>1</v>
          </cell>
          <cell r="AE166">
            <v>2</v>
          </cell>
          <cell r="AF166" t="str">
            <v>158</v>
          </cell>
          <cell r="AG166" t="str">
            <v>JL. P. SURIANSYAH NO. 30</v>
          </cell>
        </row>
        <row r="167">
          <cell r="B167">
            <v>159</v>
          </cell>
          <cell r="C167" t="str">
            <v>JULIUS LENGKONG</v>
          </cell>
          <cell r="D167" t="str">
            <v>48.173.844.1-722.000</v>
          </cell>
          <cell r="E167" t="str">
            <v>L</v>
          </cell>
          <cell r="F167" t="str">
            <v>K-2</v>
          </cell>
          <cell r="G167" t="str">
            <v>K</v>
          </cell>
          <cell r="H167" t="str">
            <v>2</v>
          </cell>
          <cell r="I167" t="str">
            <v>ASISTEN MECHANIC</v>
          </cell>
          <cell r="J167">
            <v>9900000</v>
          </cell>
          <cell r="K167">
            <v>14500000</v>
          </cell>
          <cell r="L167">
            <v>1813680</v>
          </cell>
          <cell r="M167">
            <v>26213680</v>
          </cell>
          <cell r="N167">
            <v>1150000</v>
          </cell>
          <cell r="O167">
            <v>27363680</v>
          </cell>
          <cell r="P167">
            <v>1296000</v>
          </cell>
          <cell r="Q167">
            <v>0</v>
          </cell>
          <cell r="R167">
            <v>241000</v>
          </cell>
          <cell r="S167">
            <v>1537000</v>
          </cell>
          <cell r="T167">
            <v>25826680</v>
          </cell>
          <cell r="U167">
            <v>16800000</v>
          </cell>
          <cell r="V167">
            <v>9026000</v>
          </cell>
          <cell r="W167">
            <v>451300</v>
          </cell>
          <cell r="X167">
            <v>451300</v>
          </cell>
          <cell r="Y167">
            <v>0</v>
          </cell>
          <cell r="Z167">
            <v>12</v>
          </cell>
          <cell r="AA167">
            <v>0</v>
          </cell>
          <cell r="AB167">
            <v>1</v>
          </cell>
          <cell r="AC167" t="str">
            <v>-</v>
          </cell>
          <cell r="AD167">
            <v>1</v>
          </cell>
          <cell r="AE167">
            <v>2</v>
          </cell>
          <cell r="AF167" t="str">
            <v>159</v>
          </cell>
          <cell r="AG167" t="str">
            <v>JL. P. SURIANSYAH NO. 30</v>
          </cell>
        </row>
        <row r="168">
          <cell r="B168">
            <v>160</v>
          </cell>
          <cell r="C168" t="str">
            <v xml:space="preserve">REZA SURYA ERLIAN </v>
          </cell>
          <cell r="D168" t="str">
            <v>48.173.827.6-722.000</v>
          </cell>
          <cell r="E168" t="str">
            <v>L</v>
          </cell>
          <cell r="F168" t="str">
            <v>K-1</v>
          </cell>
          <cell r="G168" t="str">
            <v>K</v>
          </cell>
          <cell r="H168" t="str">
            <v>1</v>
          </cell>
          <cell r="I168" t="str">
            <v>ASISTEN MECHANIC</v>
          </cell>
          <cell r="J168">
            <v>9900000</v>
          </cell>
          <cell r="K168">
            <v>14500000</v>
          </cell>
          <cell r="L168">
            <v>1813680</v>
          </cell>
          <cell r="M168">
            <v>26213680</v>
          </cell>
          <cell r="N168">
            <v>1150000</v>
          </cell>
          <cell r="O168">
            <v>27363680</v>
          </cell>
          <cell r="P168">
            <v>1296000</v>
          </cell>
          <cell r="Q168">
            <v>0</v>
          </cell>
          <cell r="R168">
            <v>241000</v>
          </cell>
          <cell r="S168">
            <v>1537000</v>
          </cell>
          <cell r="T168">
            <v>25826680</v>
          </cell>
          <cell r="U168">
            <v>15600000</v>
          </cell>
          <cell r="V168">
            <v>10226000</v>
          </cell>
          <cell r="W168">
            <v>511300</v>
          </cell>
          <cell r="X168">
            <v>511300</v>
          </cell>
          <cell r="Y168">
            <v>0</v>
          </cell>
          <cell r="Z168">
            <v>12</v>
          </cell>
          <cell r="AA168">
            <v>0</v>
          </cell>
          <cell r="AB168">
            <v>1</v>
          </cell>
          <cell r="AC168" t="str">
            <v>-</v>
          </cell>
          <cell r="AD168">
            <v>1</v>
          </cell>
          <cell r="AE168">
            <v>2</v>
          </cell>
          <cell r="AF168" t="str">
            <v>160</v>
          </cell>
          <cell r="AG168" t="str">
            <v>JL. P. SURIANSYAH NO. 30</v>
          </cell>
        </row>
        <row r="169">
          <cell r="B169">
            <v>161</v>
          </cell>
          <cell r="C169" t="str">
            <v xml:space="preserve">YUSAN ARIFIANTO  </v>
          </cell>
          <cell r="D169" t="str">
            <v>07.296.098.2-722.000</v>
          </cell>
          <cell r="E169" t="str">
            <v>L</v>
          </cell>
          <cell r="F169" t="str">
            <v>K-1</v>
          </cell>
          <cell r="G169" t="str">
            <v>K</v>
          </cell>
          <cell r="H169" t="str">
            <v>1</v>
          </cell>
          <cell r="I169" t="str">
            <v>WELDER</v>
          </cell>
          <cell r="J169">
            <v>9900000</v>
          </cell>
          <cell r="K169">
            <v>14500000</v>
          </cell>
          <cell r="L169">
            <v>1813680</v>
          </cell>
          <cell r="M169">
            <v>26213680</v>
          </cell>
          <cell r="N169">
            <v>1150000</v>
          </cell>
          <cell r="O169">
            <v>27363680</v>
          </cell>
          <cell r="P169">
            <v>1296000</v>
          </cell>
          <cell r="Q169">
            <v>0</v>
          </cell>
          <cell r="R169">
            <v>241000</v>
          </cell>
          <cell r="S169">
            <v>1537000</v>
          </cell>
          <cell r="T169">
            <v>25826680</v>
          </cell>
          <cell r="U169">
            <v>15600000</v>
          </cell>
          <cell r="V169">
            <v>10226000</v>
          </cell>
          <cell r="W169">
            <v>511300</v>
          </cell>
          <cell r="X169">
            <v>511300</v>
          </cell>
          <cell r="Y169">
            <v>0</v>
          </cell>
          <cell r="Z169">
            <v>12</v>
          </cell>
          <cell r="AA169">
            <v>0</v>
          </cell>
          <cell r="AB169">
            <v>1</v>
          </cell>
          <cell r="AC169" t="str">
            <v>-</v>
          </cell>
          <cell r="AD169">
            <v>1</v>
          </cell>
          <cell r="AE169">
            <v>2</v>
          </cell>
          <cell r="AF169" t="str">
            <v>161</v>
          </cell>
          <cell r="AG169" t="str">
            <v>JL. P. SURIANSYAH NO. 30</v>
          </cell>
        </row>
        <row r="170">
          <cell r="B170">
            <v>162</v>
          </cell>
          <cell r="C170" t="str">
            <v xml:space="preserve">SUGIYONO  </v>
          </cell>
          <cell r="D170" t="str">
            <v>07.296.058.6-722.000</v>
          </cell>
          <cell r="E170" t="str">
            <v>L</v>
          </cell>
          <cell r="F170" t="str">
            <v>K-1</v>
          </cell>
          <cell r="G170" t="str">
            <v>K</v>
          </cell>
          <cell r="H170" t="str">
            <v>1</v>
          </cell>
          <cell r="I170" t="str">
            <v>COOK</v>
          </cell>
          <cell r="J170">
            <v>9487500</v>
          </cell>
          <cell r="K170">
            <v>14312494.5</v>
          </cell>
          <cell r="L170">
            <v>1738110</v>
          </cell>
          <cell r="M170">
            <v>25538104.5</v>
          </cell>
          <cell r="N170">
            <v>1075000</v>
          </cell>
          <cell r="O170">
            <v>26613104.5</v>
          </cell>
          <cell r="P170">
            <v>1276905.2250000001</v>
          </cell>
          <cell r="Q170">
            <v>19094.774999999907</v>
          </cell>
          <cell r="R170">
            <v>231500</v>
          </cell>
          <cell r="S170">
            <v>1527500</v>
          </cell>
          <cell r="T170">
            <v>25085604.5</v>
          </cell>
          <cell r="U170">
            <v>15600000</v>
          </cell>
          <cell r="V170">
            <v>9485000</v>
          </cell>
          <cell r="W170">
            <v>474250</v>
          </cell>
          <cell r="X170">
            <v>474250</v>
          </cell>
          <cell r="Y170">
            <v>0</v>
          </cell>
          <cell r="Z170">
            <v>12</v>
          </cell>
          <cell r="AA170">
            <v>0</v>
          </cell>
          <cell r="AB170">
            <v>1</v>
          </cell>
          <cell r="AC170" t="str">
            <v>-</v>
          </cell>
          <cell r="AD170">
            <v>1</v>
          </cell>
          <cell r="AE170">
            <v>2</v>
          </cell>
          <cell r="AF170" t="str">
            <v>162</v>
          </cell>
          <cell r="AG170" t="str">
            <v>JL. P. SURIANSYAH NO. 30</v>
          </cell>
        </row>
        <row r="171">
          <cell r="B171">
            <v>163</v>
          </cell>
          <cell r="C171" t="str">
            <v>HARIS NURJEHAN</v>
          </cell>
          <cell r="D171" t="str">
            <v>48.173.847.4-722.000</v>
          </cell>
          <cell r="E171" t="str">
            <v>L</v>
          </cell>
          <cell r="F171" t="str">
            <v>TK</v>
          </cell>
          <cell r="G171" t="str">
            <v>TK</v>
          </cell>
          <cell r="H171">
            <v>0</v>
          </cell>
          <cell r="I171" t="str">
            <v>MEDIC</v>
          </cell>
          <cell r="J171">
            <v>9412500</v>
          </cell>
          <cell r="K171">
            <v>13787495.5</v>
          </cell>
          <cell r="L171">
            <v>1347870</v>
          </cell>
          <cell r="M171">
            <v>24547865.5</v>
          </cell>
          <cell r="N171">
            <v>1075000</v>
          </cell>
          <cell r="O171">
            <v>25622865.5</v>
          </cell>
          <cell r="P171">
            <v>1227393.2750000001</v>
          </cell>
          <cell r="Q171">
            <v>53750</v>
          </cell>
          <cell r="R171">
            <v>229500</v>
          </cell>
          <cell r="S171">
            <v>1510643.2750000001</v>
          </cell>
          <cell r="T171">
            <v>24112222.225000001</v>
          </cell>
          <cell r="U171">
            <v>13200000</v>
          </cell>
          <cell r="V171">
            <v>10912000.000000002</v>
          </cell>
          <cell r="W171">
            <v>545600.00000000012</v>
          </cell>
          <cell r="X171">
            <v>545600.00000000012</v>
          </cell>
          <cell r="Y171">
            <v>0</v>
          </cell>
          <cell r="Z171">
            <v>12</v>
          </cell>
          <cell r="AA171">
            <v>0</v>
          </cell>
          <cell r="AB171">
            <v>1</v>
          </cell>
          <cell r="AC171" t="str">
            <v>-</v>
          </cell>
          <cell r="AD171">
            <v>1</v>
          </cell>
          <cell r="AE171">
            <v>2</v>
          </cell>
          <cell r="AF171" t="str">
            <v>163</v>
          </cell>
          <cell r="AG171" t="str">
            <v>JL. P. SURIANSYAH NO. 30</v>
          </cell>
        </row>
        <row r="172">
          <cell r="B172">
            <v>164</v>
          </cell>
          <cell r="C172" t="str">
            <v>AGUNG HERWANTO</v>
          </cell>
          <cell r="D172" t="str">
            <v>48.173.843.3-722.000</v>
          </cell>
          <cell r="E172" t="str">
            <v>L</v>
          </cell>
          <cell r="F172" t="str">
            <v>K-3</v>
          </cell>
          <cell r="G172" t="str">
            <v>K</v>
          </cell>
          <cell r="H172" t="str">
            <v>3</v>
          </cell>
          <cell r="I172" t="str">
            <v>DECK HAND</v>
          </cell>
          <cell r="J172">
            <v>9187500</v>
          </cell>
          <cell r="K172">
            <v>13412499</v>
          </cell>
          <cell r="L172">
            <v>1683150</v>
          </cell>
          <cell r="M172">
            <v>24283149</v>
          </cell>
          <cell r="N172">
            <v>1050000</v>
          </cell>
          <cell r="O172">
            <v>25333149</v>
          </cell>
          <cell r="P172">
            <v>1214157.45</v>
          </cell>
          <cell r="Q172">
            <v>52500</v>
          </cell>
          <cell r="R172">
            <v>224000</v>
          </cell>
          <cell r="S172">
            <v>1490657.45</v>
          </cell>
          <cell r="T172">
            <v>23842491.550000001</v>
          </cell>
          <cell r="U172">
            <v>18000000</v>
          </cell>
          <cell r="V172">
            <v>5842000.0000000009</v>
          </cell>
          <cell r="W172">
            <v>292100.00000000006</v>
          </cell>
          <cell r="X172">
            <v>292100.00000000006</v>
          </cell>
          <cell r="Y172">
            <v>0</v>
          </cell>
          <cell r="Z172">
            <v>12</v>
          </cell>
          <cell r="AA172">
            <v>0</v>
          </cell>
          <cell r="AB172">
            <v>1</v>
          </cell>
          <cell r="AC172" t="str">
            <v>-</v>
          </cell>
          <cell r="AD172">
            <v>1</v>
          </cell>
          <cell r="AE172">
            <v>2</v>
          </cell>
          <cell r="AF172" t="str">
            <v>164</v>
          </cell>
          <cell r="AG172" t="str">
            <v>JL. P. SURIANSYAH NO. 30</v>
          </cell>
        </row>
        <row r="173">
          <cell r="B173">
            <v>165</v>
          </cell>
          <cell r="C173" t="str">
            <v xml:space="preserve">BAMBANG SUNARDI </v>
          </cell>
          <cell r="D173" t="str">
            <v>48.173.824.3-722.000</v>
          </cell>
          <cell r="E173" t="str">
            <v>L</v>
          </cell>
          <cell r="F173" t="str">
            <v>K-2</v>
          </cell>
          <cell r="G173" t="str">
            <v>K</v>
          </cell>
          <cell r="H173" t="str">
            <v>2</v>
          </cell>
          <cell r="I173" t="str">
            <v>DECK HAND</v>
          </cell>
          <cell r="J173">
            <v>10497900</v>
          </cell>
          <cell r="K173">
            <v>13412499</v>
          </cell>
          <cell r="L173">
            <v>1683150</v>
          </cell>
          <cell r="M173">
            <v>25593549</v>
          </cell>
          <cell r="N173">
            <v>1050000</v>
          </cell>
          <cell r="O173">
            <v>26643549</v>
          </cell>
          <cell r="P173">
            <v>1279677.4500000002</v>
          </cell>
          <cell r="Q173">
            <v>16322.549999999814</v>
          </cell>
          <cell r="R173">
            <v>224000</v>
          </cell>
          <cell r="S173">
            <v>1520000</v>
          </cell>
          <cell r="T173">
            <v>25123549</v>
          </cell>
          <cell r="U173">
            <v>16800000</v>
          </cell>
          <cell r="V173">
            <v>8323000</v>
          </cell>
          <cell r="W173">
            <v>416150</v>
          </cell>
          <cell r="X173">
            <v>416150</v>
          </cell>
          <cell r="Y173">
            <v>0</v>
          </cell>
          <cell r="Z173">
            <v>12</v>
          </cell>
          <cell r="AA173">
            <v>0</v>
          </cell>
          <cell r="AB173">
            <v>1</v>
          </cell>
          <cell r="AC173" t="str">
            <v>-</v>
          </cell>
          <cell r="AD173">
            <v>1</v>
          </cell>
          <cell r="AE173">
            <v>2</v>
          </cell>
          <cell r="AF173" t="str">
            <v>165</v>
          </cell>
          <cell r="AG173" t="str">
            <v>JL. P. SURIANSYAH NO. 30</v>
          </cell>
        </row>
        <row r="174">
          <cell r="B174">
            <v>166</v>
          </cell>
          <cell r="C174" t="str">
            <v xml:space="preserve">IMAM SANTOSO </v>
          </cell>
          <cell r="D174" t="str">
            <v>48.173.823.5-722.000</v>
          </cell>
          <cell r="E174" t="str">
            <v>L</v>
          </cell>
          <cell r="F174" t="str">
            <v>K-1</v>
          </cell>
          <cell r="G174" t="str">
            <v>K</v>
          </cell>
          <cell r="H174" t="str">
            <v>1</v>
          </cell>
          <cell r="I174" t="str">
            <v>DECK HAND</v>
          </cell>
          <cell r="J174">
            <v>9187500</v>
          </cell>
          <cell r="K174">
            <v>13412499</v>
          </cell>
          <cell r="L174">
            <v>1683150</v>
          </cell>
          <cell r="M174">
            <v>24283149</v>
          </cell>
          <cell r="N174">
            <v>1050000</v>
          </cell>
          <cell r="O174">
            <v>25333149</v>
          </cell>
          <cell r="P174">
            <v>1214157.45</v>
          </cell>
          <cell r="Q174">
            <v>52500</v>
          </cell>
          <cell r="R174">
            <v>224000</v>
          </cell>
          <cell r="S174">
            <v>1490657.45</v>
          </cell>
          <cell r="T174">
            <v>23842491.550000001</v>
          </cell>
          <cell r="U174">
            <v>15600000</v>
          </cell>
          <cell r="V174">
            <v>8242000.0000000009</v>
          </cell>
          <cell r="W174">
            <v>412100.00000000006</v>
          </cell>
          <cell r="X174">
            <v>412100.00000000006</v>
          </cell>
          <cell r="Y174">
            <v>0</v>
          </cell>
          <cell r="Z174">
            <v>12</v>
          </cell>
          <cell r="AA174">
            <v>0</v>
          </cell>
          <cell r="AB174">
            <v>1</v>
          </cell>
          <cell r="AC174" t="str">
            <v>-</v>
          </cell>
          <cell r="AD174">
            <v>1</v>
          </cell>
          <cell r="AE174">
            <v>2</v>
          </cell>
          <cell r="AF174" t="str">
            <v>166</v>
          </cell>
          <cell r="AG174" t="str">
            <v>JL. P. SURIANSYAH NO. 30</v>
          </cell>
        </row>
        <row r="175">
          <cell r="B175">
            <v>167</v>
          </cell>
          <cell r="C175" t="str">
            <v xml:space="preserve">MUHAMMAD JOHANES  </v>
          </cell>
          <cell r="D175" t="str">
            <v>48.173.822.7-722.000</v>
          </cell>
          <cell r="E175" t="str">
            <v>L</v>
          </cell>
          <cell r="F175" t="str">
            <v>K-2</v>
          </cell>
          <cell r="G175" t="str">
            <v>K</v>
          </cell>
          <cell r="H175" t="str">
            <v>2</v>
          </cell>
          <cell r="I175" t="str">
            <v>DECK HAND</v>
          </cell>
          <cell r="J175">
            <v>9187500</v>
          </cell>
          <cell r="K175">
            <v>13412499</v>
          </cell>
          <cell r="L175">
            <v>1683150</v>
          </cell>
          <cell r="M175">
            <v>24283149</v>
          </cell>
          <cell r="N175">
            <v>1050000</v>
          </cell>
          <cell r="O175">
            <v>25333149</v>
          </cell>
          <cell r="P175">
            <v>1214157.45</v>
          </cell>
          <cell r="Q175">
            <v>52500</v>
          </cell>
          <cell r="R175">
            <v>224000</v>
          </cell>
          <cell r="S175">
            <v>1490657.45</v>
          </cell>
          <cell r="T175">
            <v>23842491.550000001</v>
          </cell>
          <cell r="U175">
            <v>16800000</v>
          </cell>
          <cell r="V175">
            <v>7042000.0000000009</v>
          </cell>
          <cell r="W175">
            <v>352100.00000000006</v>
          </cell>
          <cell r="X175">
            <v>352100.00000000006</v>
          </cell>
          <cell r="Y175">
            <v>0</v>
          </cell>
          <cell r="Z175">
            <v>12</v>
          </cell>
          <cell r="AA175">
            <v>0</v>
          </cell>
          <cell r="AB175">
            <v>1</v>
          </cell>
          <cell r="AC175" t="str">
            <v>-</v>
          </cell>
          <cell r="AD175">
            <v>1</v>
          </cell>
          <cell r="AE175">
            <v>2</v>
          </cell>
          <cell r="AF175" t="str">
            <v>167</v>
          </cell>
          <cell r="AG175" t="str">
            <v>JL. P. SURIANSYAH NO. 30</v>
          </cell>
        </row>
        <row r="176">
          <cell r="B176">
            <v>168</v>
          </cell>
          <cell r="C176" t="str">
            <v xml:space="preserve">AZIZ ARDEE </v>
          </cell>
          <cell r="D176" t="str">
            <v>48.173.831.8-722.000</v>
          </cell>
          <cell r="E176" t="str">
            <v>L</v>
          </cell>
          <cell r="F176" t="str">
            <v>K-3</v>
          </cell>
          <cell r="G176" t="str">
            <v>K</v>
          </cell>
          <cell r="H176" t="str">
            <v>3</v>
          </cell>
          <cell r="I176" t="str">
            <v>DECK HAND</v>
          </cell>
          <cell r="J176">
            <v>9187500</v>
          </cell>
          <cell r="K176">
            <v>13412499</v>
          </cell>
          <cell r="L176">
            <v>1683150</v>
          </cell>
          <cell r="M176">
            <v>24283149</v>
          </cell>
          <cell r="N176">
            <v>1050000</v>
          </cell>
          <cell r="O176">
            <v>25333149</v>
          </cell>
          <cell r="P176">
            <v>1214157.45</v>
          </cell>
          <cell r="Q176">
            <v>52500</v>
          </cell>
          <cell r="R176">
            <v>224000</v>
          </cell>
          <cell r="S176">
            <v>1490657.45</v>
          </cell>
          <cell r="T176">
            <v>23842491.550000001</v>
          </cell>
          <cell r="U176">
            <v>18000000</v>
          </cell>
          <cell r="V176">
            <v>5842000.0000000009</v>
          </cell>
          <cell r="W176">
            <v>292100.00000000006</v>
          </cell>
          <cell r="X176">
            <v>292100.00000000006</v>
          </cell>
          <cell r="Y176">
            <v>0</v>
          </cell>
          <cell r="Z176">
            <v>12</v>
          </cell>
          <cell r="AA176">
            <v>0</v>
          </cell>
          <cell r="AB176">
            <v>1</v>
          </cell>
          <cell r="AC176" t="str">
            <v>-</v>
          </cell>
          <cell r="AD176">
            <v>1</v>
          </cell>
          <cell r="AE176">
            <v>2</v>
          </cell>
          <cell r="AF176" t="str">
            <v>168</v>
          </cell>
          <cell r="AG176" t="str">
            <v>JL. P. SURIANSYAH NO. 30</v>
          </cell>
        </row>
        <row r="177">
          <cell r="B177">
            <v>169</v>
          </cell>
          <cell r="C177" t="str">
            <v xml:space="preserve">CHAERUL AGUS SALIM </v>
          </cell>
          <cell r="D177" t="str">
            <v>48.173.835.9-722.000</v>
          </cell>
          <cell r="E177" t="str">
            <v>L</v>
          </cell>
          <cell r="F177" t="str">
            <v>TK</v>
          </cell>
          <cell r="G177" t="str">
            <v>TK</v>
          </cell>
          <cell r="H177">
            <v>0</v>
          </cell>
          <cell r="I177" t="str">
            <v>DECK HAND</v>
          </cell>
          <cell r="J177">
            <v>9187500</v>
          </cell>
          <cell r="K177">
            <v>13412499</v>
          </cell>
          <cell r="L177">
            <v>1315650</v>
          </cell>
          <cell r="M177">
            <v>23915649</v>
          </cell>
          <cell r="N177">
            <v>1050000</v>
          </cell>
          <cell r="O177">
            <v>24965649</v>
          </cell>
          <cell r="P177">
            <v>1195782.45</v>
          </cell>
          <cell r="Q177">
            <v>52500</v>
          </cell>
          <cell r="R177">
            <v>224000</v>
          </cell>
          <cell r="S177">
            <v>1472282.45</v>
          </cell>
          <cell r="T177">
            <v>23493366.550000001</v>
          </cell>
          <cell r="U177">
            <v>13200000</v>
          </cell>
          <cell r="V177">
            <v>10293000</v>
          </cell>
          <cell r="W177">
            <v>514650</v>
          </cell>
          <cell r="X177">
            <v>514650</v>
          </cell>
          <cell r="Y177">
            <v>0</v>
          </cell>
          <cell r="Z177">
            <v>12</v>
          </cell>
          <cell r="AA177">
            <v>0</v>
          </cell>
          <cell r="AB177">
            <v>1</v>
          </cell>
          <cell r="AC177" t="str">
            <v>-</v>
          </cell>
          <cell r="AD177">
            <v>1</v>
          </cell>
          <cell r="AE177">
            <v>2</v>
          </cell>
          <cell r="AF177" t="str">
            <v>169</v>
          </cell>
          <cell r="AG177" t="str">
            <v>JL. P. SURIANSYAH NO. 30</v>
          </cell>
        </row>
        <row r="178">
          <cell r="B178">
            <v>170</v>
          </cell>
          <cell r="C178" t="str">
            <v xml:space="preserve">EDY SURIONO  </v>
          </cell>
          <cell r="D178" t="str">
            <v>48.174.878.8-722.000</v>
          </cell>
          <cell r="E178" t="str">
            <v>L</v>
          </cell>
          <cell r="F178" t="str">
            <v>K-1</v>
          </cell>
          <cell r="G178" t="str">
            <v>K</v>
          </cell>
          <cell r="H178" t="str">
            <v>1</v>
          </cell>
          <cell r="I178" t="str">
            <v>DECK HAND</v>
          </cell>
          <cell r="J178">
            <v>9855400</v>
          </cell>
          <cell r="K178">
            <v>13412499</v>
          </cell>
          <cell r="L178">
            <v>1683150</v>
          </cell>
          <cell r="M178">
            <v>24951049</v>
          </cell>
          <cell r="N178">
            <v>1050000</v>
          </cell>
          <cell r="O178">
            <v>26001049</v>
          </cell>
          <cell r="P178">
            <v>1247552.45</v>
          </cell>
          <cell r="Q178">
            <v>48447.550000000047</v>
          </cell>
          <cell r="R178">
            <v>224000</v>
          </cell>
          <cell r="S178">
            <v>1520000</v>
          </cell>
          <cell r="T178">
            <v>24481049</v>
          </cell>
          <cell r="U178">
            <v>15600000</v>
          </cell>
          <cell r="V178">
            <v>8881000</v>
          </cell>
          <cell r="W178">
            <v>444050</v>
          </cell>
          <cell r="X178">
            <v>444050</v>
          </cell>
          <cell r="Y178">
            <v>0</v>
          </cell>
          <cell r="Z178">
            <v>12</v>
          </cell>
          <cell r="AA178">
            <v>0</v>
          </cell>
          <cell r="AB178">
            <v>1</v>
          </cell>
          <cell r="AC178" t="str">
            <v>-</v>
          </cell>
          <cell r="AD178">
            <v>1</v>
          </cell>
          <cell r="AE178">
            <v>2</v>
          </cell>
          <cell r="AF178" t="str">
            <v>170</v>
          </cell>
          <cell r="AG178" t="str">
            <v>JL. P. SURIANSYAH NO. 30</v>
          </cell>
        </row>
        <row r="179">
          <cell r="B179">
            <v>171</v>
          </cell>
          <cell r="C179" t="str">
            <v>EDY SUYONO</v>
          </cell>
          <cell r="D179" t="str">
            <v>07.295.897.8-722.000</v>
          </cell>
          <cell r="E179" t="str">
            <v>L</v>
          </cell>
          <cell r="F179" t="str">
            <v>K-3</v>
          </cell>
          <cell r="G179" t="str">
            <v>K</v>
          </cell>
          <cell r="H179" t="str">
            <v>3</v>
          </cell>
          <cell r="I179" t="str">
            <v>DECK HAND</v>
          </cell>
          <cell r="J179">
            <v>9187500</v>
          </cell>
          <cell r="K179">
            <v>13412499</v>
          </cell>
          <cell r="L179">
            <v>1683150</v>
          </cell>
          <cell r="M179">
            <v>24283149</v>
          </cell>
          <cell r="N179">
            <v>1050000</v>
          </cell>
          <cell r="O179">
            <v>25333149</v>
          </cell>
          <cell r="P179">
            <v>1214157.45</v>
          </cell>
          <cell r="Q179">
            <v>52500</v>
          </cell>
          <cell r="R179">
            <v>224000</v>
          </cell>
          <cell r="S179">
            <v>1490657.45</v>
          </cell>
          <cell r="T179">
            <v>23842491.550000001</v>
          </cell>
          <cell r="U179">
            <v>18000000</v>
          </cell>
          <cell r="V179">
            <v>5842000.0000000009</v>
          </cell>
          <cell r="W179">
            <v>292100.00000000006</v>
          </cell>
          <cell r="X179">
            <v>292100.00000000006</v>
          </cell>
          <cell r="Y179">
            <v>0</v>
          </cell>
          <cell r="Z179">
            <v>12</v>
          </cell>
          <cell r="AA179">
            <v>0</v>
          </cell>
          <cell r="AB179">
            <v>1</v>
          </cell>
          <cell r="AC179" t="str">
            <v>-</v>
          </cell>
          <cell r="AD179">
            <v>1</v>
          </cell>
          <cell r="AE179">
            <v>2</v>
          </cell>
          <cell r="AF179" t="str">
            <v>171</v>
          </cell>
          <cell r="AG179" t="str">
            <v>JL. P. SURIANSYAH NO. 30</v>
          </cell>
        </row>
        <row r="180">
          <cell r="B180">
            <v>172</v>
          </cell>
          <cell r="C180" t="str">
            <v xml:space="preserve">IRWAN VANI </v>
          </cell>
          <cell r="D180" t="str">
            <v>48.173.826.8-722.000</v>
          </cell>
          <cell r="E180" t="str">
            <v>L</v>
          </cell>
          <cell r="F180" t="str">
            <v>TK</v>
          </cell>
          <cell r="G180" t="str">
            <v>TK</v>
          </cell>
          <cell r="H180">
            <v>0</v>
          </cell>
          <cell r="I180" t="str">
            <v>DECK HAND</v>
          </cell>
          <cell r="J180">
            <v>9187500</v>
          </cell>
          <cell r="K180">
            <v>13412499</v>
          </cell>
          <cell r="L180">
            <v>1315650</v>
          </cell>
          <cell r="M180">
            <v>23915649</v>
          </cell>
          <cell r="N180">
            <v>1050000</v>
          </cell>
          <cell r="O180">
            <v>24965649</v>
          </cell>
          <cell r="P180">
            <v>1195782.45</v>
          </cell>
          <cell r="Q180">
            <v>52500</v>
          </cell>
          <cell r="R180">
            <v>224000</v>
          </cell>
          <cell r="S180">
            <v>1472282.45</v>
          </cell>
          <cell r="T180">
            <v>23493366.550000001</v>
          </cell>
          <cell r="U180">
            <v>13200000</v>
          </cell>
          <cell r="V180">
            <v>10293000</v>
          </cell>
          <cell r="W180">
            <v>514650</v>
          </cell>
          <cell r="X180">
            <v>514650</v>
          </cell>
          <cell r="Y180">
            <v>0</v>
          </cell>
          <cell r="Z180">
            <v>12</v>
          </cell>
          <cell r="AA180">
            <v>0</v>
          </cell>
          <cell r="AB180">
            <v>1</v>
          </cell>
          <cell r="AC180" t="str">
            <v>-</v>
          </cell>
          <cell r="AD180">
            <v>1</v>
          </cell>
          <cell r="AE180">
            <v>2</v>
          </cell>
          <cell r="AF180" t="str">
            <v>172</v>
          </cell>
          <cell r="AG180" t="str">
            <v>JL. P. SURIANSYAH NO. 30</v>
          </cell>
        </row>
        <row r="181">
          <cell r="B181">
            <v>173</v>
          </cell>
          <cell r="C181" t="str">
            <v xml:space="preserve">IWAN  </v>
          </cell>
          <cell r="D181" t="str">
            <v>48.173.820.1-722.000</v>
          </cell>
          <cell r="E181" t="str">
            <v>L</v>
          </cell>
          <cell r="F181" t="str">
            <v>TK</v>
          </cell>
          <cell r="G181" t="str">
            <v>TK</v>
          </cell>
          <cell r="H181">
            <v>0</v>
          </cell>
          <cell r="I181" t="str">
            <v>DECK HAND</v>
          </cell>
          <cell r="J181">
            <v>9842700</v>
          </cell>
          <cell r="K181">
            <v>13412499</v>
          </cell>
          <cell r="L181">
            <v>1315650</v>
          </cell>
          <cell r="M181">
            <v>24570849</v>
          </cell>
          <cell r="N181">
            <v>1050000</v>
          </cell>
          <cell r="O181">
            <v>25620849</v>
          </cell>
          <cell r="P181">
            <v>1228542.45</v>
          </cell>
          <cell r="Q181">
            <v>52500</v>
          </cell>
          <cell r="R181">
            <v>224000</v>
          </cell>
          <cell r="S181">
            <v>1505042.45</v>
          </cell>
          <cell r="T181">
            <v>24115806.550000001</v>
          </cell>
          <cell r="U181">
            <v>13200000</v>
          </cell>
          <cell r="V181">
            <v>10915000</v>
          </cell>
          <cell r="W181">
            <v>545750</v>
          </cell>
          <cell r="X181">
            <v>545750</v>
          </cell>
          <cell r="Y181">
            <v>0</v>
          </cell>
          <cell r="Z181">
            <v>12</v>
          </cell>
          <cell r="AA181">
            <v>0</v>
          </cell>
          <cell r="AB181">
            <v>1</v>
          </cell>
          <cell r="AC181" t="str">
            <v>-</v>
          </cell>
          <cell r="AD181">
            <v>1</v>
          </cell>
          <cell r="AE181">
            <v>2</v>
          </cell>
          <cell r="AF181" t="str">
            <v>173</v>
          </cell>
          <cell r="AG181" t="str">
            <v>JL. P. SURIANSYAH NO. 30</v>
          </cell>
        </row>
        <row r="182">
          <cell r="B182">
            <v>174</v>
          </cell>
          <cell r="C182" t="str">
            <v xml:space="preserve">JHONY MAKATUUK </v>
          </cell>
          <cell r="D182" t="str">
            <v>48.173.832.6-722.000</v>
          </cell>
          <cell r="E182" t="str">
            <v>L</v>
          </cell>
          <cell r="F182" t="str">
            <v>K-0</v>
          </cell>
          <cell r="G182" t="str">
            <v>K</v>
          </cell>
          <cell r="H182" t="str">
            <v>0</v>
          </cell>
          <cell r="I182" t="str">
            <v>DECK HAND</v>
          </cell>
          <cell r="J182">
            <v>9187500</v>
          </cell>
          <cell r="K182">
            <v>13412499</v>
          </cell>
          <cell r="L182">
            <v>1683150</v>
          </cell>
          <cell r="M182">
            <v>24283149</v>
          </cell>
          <cell r="N182">
            <v>1050000</v>
          </cell>
          <cell r="O182">
            <v>25333149</v>
          </cell>
          <cell r="P182">
            <v>1214157.45</v>
          </cell>
          <cell r="Q182">
            <v>52500</v>
          </cell>
          <cell r="R182">
            <v>224000</v>
          </cell>
          <cell r="S182">
            <v>1490657.45</v>
          </cell>
          <cell r="T182">
            <v>23842491.550000001</v>
          </cell>
          <cell r="U182">
            <v>14400000</v>
          </cell>
          <cell r="V182">
            <v>9442000</v>
          </cell>
          <cell r="W182">
            <v>472100</v>
          </cell>
          <cell r="X182">
            <v>472100</v>
          </cell>
          <cell r="Y182">
            <v>0</v>
          </cell>
          <cell r="Z182">
            <v>12</v>
          </cell>
          <cell r="AA182">
            <v>0</v>
          </cell>
          <cell r="AB182">
            <v>1</v>
          </cell>
          <cell r="AC182" t="str">
            <v>-</v>
          </cell>
          <cell r="AD182">
            <v>1</v>
          </cell>
          <cell r="AE182">
            <v>2</v>
          </cell>
          <cell r="AF182" t="str">
            <v>174</v>
          </cell>
          <cell r="AG182" t="str">
            <v>JL. P. SURIANSYAH NO. 30</v>
          </cell>
        </row>
        <row r="183">
          <cell r="B183">
            <v>175</v>
          </cell>
          <cell r="C183" t="str">
            <v xml:space="preserve">MAHSUS SALAM </v>
          </cell>
          <cell r="D183" t="str">
            <v>48.173.842.5-722.000</v>
          </cell>
          <cell r="E183" t="str">
            <v>L</v>
          </cell>
          <cell r="F183" t="str">
            <v>K-2</v>
          </cell>
          <cell r="G183" t="str">
            <v>K</v>
          </cell>
          <cell r="H183" t="str">
            <v>2</v>
          </cell>
          <cell r="I183" t="str">
            <v>DECK HAND</v>
          </cell>
          <cell r="J183">
            <v>9187500</v>
          </cell>
          <cell r="K183">
            <v>13412499</v>
          </cell>
          <cell r="L183">
            <v>1683150</v>
          </cell>
          <cell r="M183">
            <v>24283149</v>
          </cell>
          <cell r="N183">
            <v>1050000</v>
          </cell>
          <cell r="O183">
            <v>25333149</v>
          </cell>
          <cell r="P183">
            <v>1214157.45</v>
          </cell>
          <cell r="Q183">
            <v>52500</v>
          </cell>
          <cell r="R183">
            <v>224000</v>
          </cell>
          <cell r="S183">
            <v>1490657.45</v>
          </cell>
          <cell r="T183">
            <v>23842491.550000001</v>
          </cell>
          <cell r="U183">
            <v>16800000</v>
          </cell>
          <cell r="V183">
            <v>7042000.0000000009</v>
          </cell>
          <cell r="W183">
            <v>352100.00000000006</v>
          </cell>
          <cell r="X183">
            <v>352100.00000000006</v>
          </cell>
          <cell r="Y183">
            <v>0</v>
          </cell>
          <cell r="Z183">
            <v>12</v>
          </cell>
          <cell r="AA183">
            <v>0</v>
          </cell>
          <cell r="AB183">
            <v>1</v>
          </cell>
          <cell r="AC183" t="str">
            <v>-</v>
          </cell>
          <cell r="AD183">
            <v>1</v>
          </cell>
          <cell r="AE183">
            <v>2</v>
          </cell>
          <cell r="AF183" t="str">
            <v>175</v>
          </cell>
          <cell r="AG183" t="str">
            <v>JL. P. SURIANSYAH NO. 30</v>
          </cell>
        </row>
        <row r="184">
          <cell r="B184">
            <v>176</v>
          </cell>
          <cell r="C184" t="str">
            <v>MARNO</v>
          </cell>
          <cell r="D184" t="str">
            <v>48.173.845.8-722.000</v>
          </cell>
          <cell r="E184" t="str">
            <v>L</v>
          </cell>
          <cell r="F184" t="str">
            <v>K-3</v>
          </cell>
          <cell r="G184" t="str">
            <v>K</v>
          </cell>
          <cell r="H184" t="str">
            <v>3</v>
          </cell>
          <cell r="I184" t="str">
            <v>DECK HAND</v>
          </cell>
          <cell r="J184">
            <v>9187500</v>
          </cell>
          <cell r="K184">
            <v>13412499</v>
          </cell>
          <cell r="L184">
            <v>1683150</v>
          </cell>
          <cell r="M184">
            <v>24283149</v>
          </cell>
          <cell r="N184">
            <v>1050000</v>
          </cell>
          <cell r="O184">
            <v>25333149</v>
          </cell>
          <cell r="P184">
            <v>1214157.45</v>
          </cell>
          <cell r="Q184">
            <v>52500</v>
          </cell>
          <cell r="R184">
            <v>224000</v>
          </cell>
          <cell r="S184">
            <v>1490657.45</v>
          </cell>
          <cell r="T184">
            <v>23842491.550000001</v>
          </cell>
          <cell r="U184">
            <v>18000000</v>
          </cell>
          <cell r="V184">
            <v>5842000.0000000009</v>
          </cell>
          <cell r="W184">
            <v>292100.00000000006</v>
          </cell>
          <cell r="X184">
            <v>292100.00000000006</v>
          </cell>
          <cell r="Y184">
            <v>0</v>
          </cell>
          <cell r="Z184">
            <v>12</v>
          </cell>
          <cell r="AA184">
            <v>0</v>
          </cell>
          <cell r="AB184">
            <v>1</v>
          </cell>
          <cell r="AC184" t="str">
            <v>-</v>
          </cell>
          <cell r="AD184">
            <v>1</v>
          </cell>
          <cell r="AE184">
            <v>2</v>
          </cell>
          <cell r="AF184" t="str">
            <v>176</v>
          </cell>
          <cell r="AG184" t="str">
            <v>JL. P. SURIANSYAH NO. 30</v>
          </cell>
        </row>
        <row r="185">
          <cell r="B185">
            <v>177</v>
          </cell>
          <cell r="C185" t="str">
            <v xml:space="preserve">NUR SOLIKIN  </v>
          </cell>
          <cell r="D185" t="str">
            <v>48.173.821.9-722.000</v>
          </cell>
          <cell r="E185" t="str">
            <v>L</v>
          </cell>
          <cell r="F185" t="str">
            <v>TK</v>
          </cell>
          <cell r="G185" t="str">
            <v>TK</v>
          </cell>
          <cell r="H185">
            <v>0</v>
          </cell>
          <cell r="I185" t="str">
            <v>DECK HAND</v>
          </cell>
          <cell r="J185">
            <v>9187500</v>
          </cell>
          <cell r="K185">
            <v>13412499</v>
          </cell>
          <cell r="L185">
            <v>1315650</v>
          </cell>
          <cell r="M185">
            <v>23915649</v>
          </cell>
          <cell r="N185">
            <v>1050000</v>
          </cell>
          <cell r="O185">
            <v>24965649</v>
          </cell>
          <cell r="P185">
            <v>1195782.45</v>
          </cell>
          <cell r="Q185">
            <v>52500</v>
          </cell>
          <cell r="R185">
            <v>224000</v>
          </cell>
          <cell r="S185">
            <v>1472282.45</v>
          </cell>
          <cell r="T185">
            <v>23493366.550000001</v>
          </cell>
          <cell r="U185">
            <v>13200000</v>
          </cell>
          <cell r="V185">
            <v>10293000</v>
          </cell>
          <cell r="W185">
            <v>514650</v>
          </cell>
          <cell r="X185">
            <v>514650</v>
          </cell>
          <cell r="Y185">
            <v>0</v>
          </cell>
          <cell r="Z185">
            <v>12</v>
          </cell>
          <cell r="AA185">
            <v>0</v>
          </cell>
          <cell r="AB185">
            <v>1</v>
          </cell>
          <cell r="AC185" t="str">
            <v>-</v>
          </cell>
          <cell r="AD185">
            <v>1</v>
          </cell>
          <cell r="AE185">
            <v>2</v>
          </cell>
          <cell r="AF185" t="str">
            <v>177</v>
          </cell>
          <cell r="AG185" t="str">
            <v>JL. P. SURIANSYAH NO. 30</v>
          </cell>
        </row>
        <row r="186">
          <cell r="B186">
            <v>178</v>
          </cell>
          <cell r="C186" t="str">
            <v>SUSANTO</v>
          </cell>
          <cell r="D186" t="str">
            <v>48.173.825.0-722.000</v>
          </cell>
          <cell r="E186" t="str">
            <v>L</v>
          </cell>
          <cell r="F186" t="str">
            <v>K-3</v>
          </cell>
          <cell r="G186" t="str">
            <v>K</v>
          </cell>
          <cell r="H186" t="str">
            <v>3</v>
          </cell>
          <cell r="I186" t="str">
            <v>DECK HAND</v>
          </cell>
          <cell r="J186">
            <v>9187500</v>
          </cell>
          <cell r="K186">
            <v>13412499</v>
          </cell>
          <cell r="L186">
            <v>1683150</v>
          </cell>
          <cell r="M186">
            <v>24283149</v>
          </cell>
          <cell r="N186">
            <v>1050000</v>
          </cell>
          <cell r="O186">
            <v>25333149</v>
          </cell>
          <cell r="P186">
            <v>1214157.45</v>
          </cell>
          <cell r="Q186">
            <v>52500</v>
          </cell>
          <cell r="R186">
            <v>224000</v>
          </cell>
          <cell r="S186">
            <v>1490657.45</v>
          </cell>
          <cell r="T186">
            <v>23842491.550000001</v>
          </cell>
          <cell r="U186">
            <v>18000000</v>
          </cell>
          <cell r="V186">
            <v>5842000.0000000009</v>
          </cell>
          <cell r="W186">
            <v>292100.00000000006</v>
          </cell>
          <cell r="X186">
            <v>292100.00000000006</v>
          </cell>
          <cell r="Y186">
            <v>0</v>
          </cell>
          <cell r="Z186">
            <v>12</v>
          </cell>
          <cell r="AA186">
            <v>0</v>
          </cell>
          <cell r="AB186">
            <v>1</v>
          </cell>
          <cell r="AC186" t="str">
            <v>-</v>
          </cell>
          <cell r="AD186">
            <v>1</v>
          </cell>
          <cell r="AE186">
            <v>2</v>
          </cell>
          <cell r="AF186" t="str">
            <v>178</v>
          </cell>
          <cell r="AG186" t="str">
            <v>JL. P. SURIANSYAH NO. 30</v>
          </cell>
        </row>
        <row r="187">
          <cell r="B187">
            <v>179</v>
          </cell>
          <cell r="C187" t="str">
            <v xml:space="preserve">WAHYUDI </v>
          </cell>
          <cell r="D187" t="str">
            <v>48.173.829.2-722.000</v>
          </cell>
          <cell r="E187" t="str">
            <v>L</v>
          </cell>
          <cell r="F187" t="str">
            <v>K-1</v>
          </cell>
          <cell r="G187" t="str">
            <v>K</v>
          </cell>
          <cell r="H187" t="str">
            <v>1</v>
          </cell>
          <cell r="I187" t="str">
            <v>DECK HAND</v>
          </cell>
          <cell r="J187">
            <v>12220800</v>
          </cell>
          <cell r="K187">
            <v>13412499</v>
          </cell>
          <cell r="L187">
            <v>1683150</v>
          </cell>
          <cell r="M187">
            <v>27316449</v>
          </cell>
          <cell r="N187">
            <v>1050000</v>
          </cell>
          <cell r="O187">
            <v>28366449</v>
          </cell>
          <cell r="P187">
            <v>1296000</v>
          </cell>
          <cell r="Q187">
            <v>0</v>
          </cell>
          <cell r="R187">
            <v>224000</v>
          </cell>
          <cell r="S187">
            <v>1520000</v>
          </cell>
          <cell r="T187">
            <v>26846449</v>
          </cell>
          <cell r="U187">
            <v>15600000</v>
          </cell>
          <cell r="V187">
            <v>11246000</v>
          </cell>
          <cell r="W187">
            <v>562300</v>
          </cell>
          <cell r="X187">
            <v>562300</v>
          </cell>
          <cell r="Y187">
            <v>0</v>
          </cell>
          <cell r="Z187">
            <v>12</v>
          </cell>
          <cell r="AA187">
            <v>0</v>
          </cell>
          <cell r="AB187">
            <v>1</v>
          </cell>
          <cell r="AC187" t="str">
            <v>-</v>
          </cell>
          <cell r="AD187">
            <v>1</v>
          </cell>
          <cell r="AE187">
            <v>2</v>
          </cell>
          <cell r="AF187" t="str">
            <v>179</v>
          </cell>
          <cell r="AG187" t="str">
            <v>JL. P. SURIANSYAH NO. 30</v>
          </cell>
        </row>
        <row r="188">
          <cell r="B188">
            <v>180</v>
          </cell>
          <cell r="C188" t="str">
            <v xml:space="preserve">YAJI  </v>
          </cell>
          <cell r="D188" t="str">
            <v>07.296.094.1-722.000</v>
          </cell>
          <cell r="E188" t="str">
            <v>L</v>
          </cell>
          <cell r="F188" t="str">
            <v>K-2</v>
          </cell>
          <cell r="G188" t="str">
            <v>K</v>
          </cell>
          <cell r="H188" t="str">
            <v>2</v>
          </cell>
          <cell r="I188" t="str">
            <v>DECK HAND</v>
          </cell>
          <cell r="J188">
            <v>10492300</v>
          </cell>
          <cell r="K188">
            <v>13412499</v>
          </cell>
          <cell r="L188">
            <v>1683150</v>
          </cell>
          <cell r="M188">
            <v>25587949</v>
          </cell>
          <cell r="N188">
            <v>1050000</v>
          </cell>
          <cell r="O188">
            <v>26637949</v>
          </cell>
          <cell r="P188">
            <v>1279397.4500000002</v>
          </cell>
          <cell r="Q188">
            <v>16602.549999999814</v>
          </cell>
          <cell r="R188">
            <v>224000</v>
          </cell>
          <cell r="S188">
            <v>1520000</v>
          </cell>
          <cell r="T188">
            <v>25117949</v>
          </cell>
          <cell r="U188">
            <v>16800000</v>
          </cell>
          <cell r="V188">
            <v>8317000</v>
          </cell>
          <cell r="W188">
            <v>415850</v>
          </cell>
          <cell r="X188">
            <v>415850</v>
          </cell>
          <cell r="Y188">
            <v>0</v>
          </cell>
          <cell r="Z188">
            <v>12</v>
          </cell>
          <cell r="AA188">
            <v>0</v>
          </cell>
          <cell r="AB188">
            <v>1</v>
          </cell>
          <cell r="AC188" t="str">
            <v>-</v>
          </cell>
          <cell r="AD188">
            <v>1</v>
          </cell>
          <cell r="AE188">
            <v>2</v>
          </cell>
          <cell r="AF188" t="str">
            <v>180</v>
          </cell>
          <cell r="AG188" t="str">
            <v>JL. P. SURIANSYAH NO. 30</v>
          </cell>
        </row>
        <row r="189">
          <cell r="B189">
            <v>181</v>
          </cell>
          <cell r="C189" t="str">
            <v>DANIEL KRISTIANTO</v>
          </cell>
          <cell r="D189" t="str">
            <v>48.173.841.7-722.000</v>
          </cell>
          <cell r="E189" t="str">
            <v>L</v>
          </cell>
          <cell r="F189" t="str">
            <v>TK</v>
          </cell>
          <cell r="G189" t="str">
            <v>TK</v>
          </cell>
          <cell r="H189">
            <v>0</v>
          </cell>
          <cell r="I189" t="str">
            <v>MESS BOY</v>
          </cell>
          <cell r="J189">
            <v>8996250</v>
          </cell>
          <cell r="K189">
            <v>13303746</v>
          </cell>
          <cell r="L189">
            <v>1288264</v>
          </cell>
          <cell r="M189">
            <v>23588260</v>
          </cell>
          <cell r="N189">
            <v>1025000</v>
          </cell>
          <cell r="O189">
            <v>24613260</v>
          </cell>
          <cell r="P189">
            <v>1179413</v>
          </cell>
          <cell r="Q189">
            <v>51250</v>
          </cell>
          <cell r="R189">
            <v>219400</v>
          </cell>
          <cell r="S189">
            <v>1450063</v>
          </cell>
          <cell r="T189">
            <v>23163197</v>
          </cell>
          <cell r="U189">
            <v>13200000</v>
          </cell>
          <cell r="V189">
            <v>9963000</v>
          </cell>
          <cell r="W189">
            <v>498150</v>
          </cell>
          <cell r="X189">
            <v>498150</v>
          </cell>
          <cell r="Y189">
            <v>0</v>
          </cell>
          <cell r="Z189">
            <v>12</v>
          </cell>
          <cell r="AA189">
            <v>0</v>
          </cell>
          <cell r="AB189">
            <v>1</v>
          </cell>
          <cell r="AC189" t="str">
            <v>-</v>
          </cell>
          <cell r="AD189">
            <v>1</v>
          </cell>
          <cell r="AE189">
            <v>2</v>
          </cell>
          <cell r="AF189" t="str">
            <v>181</v>
          </cell>
          <cell r="AG189" t="str">
            <v>JL. P. SURIANSYAH NO. 30</v>
          </cell>
        </row>
        <row r="190">
          <cell r="B190">
            <v>182</v>
          </cell>
          <cell r="C190" t="str">
            <v>HARI ARIFIANTO</v>
          </cell>
          <cell r="D190" t="str">
            <v>48.173.839.1-722.000</v>
          </cell>
          <cell r="E190" t="str">
            <v>L</v>
          </cell>
          <cell r="F190" t="str">
            <v>K-3</v>
          </cell>
          <cell r="G190" t="str">
            <v>K</v>
          </cell>
          <cell r="H190" t="str">
            <v>3</v>
          </cell>
          <cell r="I190" t="str">
            <v>MESS BOY</v>
          </cell>
          <cell r="J190">
            <v>8996250</v>
          </cell>
          <cell r="K190">
            <v>13303746</v>
          </cell>
          <cell r="L190">
            <v>1648114</v>
          </cell>
          <cell r="M190">
            <v>23948110</v>
          </cell>
          <cell r="N190">
            <v>1025000</v>
          </cell>
          <cell r="O190">
            <v>24973110</v>
          </cell>
          <cell r="P190">
            <v>1197405.5</v>
          </cell>
          <cell r="Q190">
            <v>51250</v>
          </cell>
          <cell r="R190">
            <v>219400</v>
          </cell>
          <cell r="S190">
            <v>1468055.5</v>
          </cell>
          <cell r="T190">
            <v>23505054.5</v>
          </cell>
          <cell r="U190">
            <v>18000000</v>
          </cell>
          <cell r="V190">
            <v>5505000</v>
          </cell>
          <cell r="W190">
            <v>275250</v>
          </cell>
          <cell r="X190">
            <v>275250</v>
          </cell>
          <cell r="Y190">
            <v>0</v>
          </cell>
          <cell r="Z190">
            <v>12</v>
          </cell>
          <cell r="AA190">
            <v>0</v>
          </cell>
          <cell r="AB190">
            <v>1</v>
          </cell>
          <cell r="AC190" t="str">
            <v>-</v>
          </cell>
          <cell r="AD190">
            <v>1</v>
          </cell>
          <cell r="AE190">
            <v>2</v>
          </cell>
          <cell r="AF190" t="str">
            <v>182</v>
          </cell>
          <cell r="AG190" t="str">
            <v>JL. P. SURIANSYAH NO. 30</v>
          </cell>
        </row>
        <row r="191">
          <cell r="B191">
            <v>183</v>
          </cell>
          <cell r="C191" t="str">
            <v>HERLI NIRWANA</v>
          </cell>
          <cell r="D191" t="str">
            <v>48.173.837.5-722.000</v>
          </cell>
          <cell r="E191" t="str">
            <v>L</v>
          </cell>
          <cell r="F191" t="str">
            <v>TK</v>
          </cell>
          <cell r="G191" t="str">
            <v>TK</v>
          </cell>
          <cell r="H191">
            <v>0</v>
          </cell>
          <cell r="I191" t="str">
            <v>ASISTEN COOK</v>
          </cell>
          <cell r="J191">
            <v>8996250</v>
          </cell>
          <cell r="K191">
            <v>13303746</v>
          </cell>
          <cell r="L191">
            <v>1288264</v>
          </cell>
          <cell r="M191">
            <v>23588260</v>
          </cell>
          <cell r="N191">
            <v>1025000</v>
          </cell>
          <cell r="O191">
            <v>24613260</v>
          </cell>
          <cell r="P191">
            <v>1179413</v>
          </cell>
          <cell r="Q191">
            <v>51250</v>
          </cell>
          <cell r="R191">
            <v>219400</v>
          </cell>
          <cell r="S191">
            <v>1450063</v>
          </cell>
          <cell r="T191">
            <v>23163197</v>
          </cell>
          <cell r="U191">
            <v>13200000</v>
          </cell>
          <cell r="V191">
            <v>9963000</v>
          </cell>
          <cell r="W191">
            <v>498150</v>
          </cell>
          <cell r="X191">
            <v>498150</v>
          </cell>
          <cell r="Y191">
            <v>0</v>
          </cell>
          <cell r="Z191">
            <v>12</v>
          </cell>
          <cell r="AA191">
            <v>0</v>
          </cell>
          <cell r="AB191">
            <v>1</v>
          </cell>
          <cell r="AC191" t="str">
            <v>-</v>
          </cell>
          <cell r="AD191">
            <v>1</v>
          </cell>
          <cell r="AE191">
            <v>2</v>
          </cell>
          <cell r="AF191" t="str">
            <v>183</v>
          </cell>
          <cell r="AG191" t="str">
            <v>JL. P. SURIANSYAH NO. 30</v>
          </cell>
        </row>
        <row r="192">
          <cell r="B192">
            <v>184</v>
          </cell>
          <cell r="C192" t="str">
            <v>SUTRISNO</v>
          </cell>
          <cell r="D192" t="str">
            <v>48.173.848.2-722.000</v>
          </cell>
          <cell r="E192" t="str">
            <v>L</v>
          </cell>
          <cell r="F192" t="str">
            <v>TK</v>
          </cell>
          <cell r="G192" t="str">
            <v>TK</v>
          </cell>
          <cell r="H192">
            <v>0</v>
          </cell>
          <cell r="I192" t="str">
            <v>ASISTEN COOK</v>
          </cell>
          <cell r="J192">
            <v>7458750</v>
          </cell>
          <cell r="K192">
            <v>11091247</v>
          </cell>
          <cell r="L192">
            <v>1068094</v>
          </cell>
          <cell r="M192">
            <v>19618091</v>
          </cell>
          <cell r="N192">
            <v>1025000</v>
          </cell>
          <cell r="O192">
            <v>20643091</v>
          </cell>
          <cell r="P192">
            <v>980904.55</v>
          </cell>
          <cell r="Q192">
            <v>51250</v>
          </cell>
          <cell r="R192">
            <v>198900</v>
          </cell>
          <cell r="S192">
            <v>1231054.55</v>
          </cell>
          <cell r="T192">
            <v>19412036.449999999</v>
          </cell>
          <cell r="U192">
            <v>13200000</v>
          </cell>
          <cell r="V192">
            <v>6211999.9999999991</v>
          </cell>
          <cell r="W192">
            <v>310599.99999999994</v>
          </cell>
          <cell r="X192">
            <v>310599.99999999994</v>
          </cell>
          <cell r="Y192">
            <v>0</v>
          </cell>
          <cell r="Z192">
            <v>10</v>
          </cell>
          <cell r="AA192">
            <v>0</v>
          </cell>
          <cell r="AB192">
            <v>1</v>
          </cell>
          <cell r="AC192" t="str">
            <v>-</v>
          </cell>
          <cell r="AD192">
            <v>1</v>
          </cell>
          <cell r="AE192">
            <v>2</v>
          </cell>
          <cell r="AF192" t="str">
            <v>184</v>
          </cell>
          <cell r="AG192" t="str">
            <v>JL. P. SURIANSYAH NO. 30</v>
          </cell>
        </row>
        <row r="193">
          <cell r="B193">
            <v>185</v>
          </cell>
          <cell r="C193" t="str">
            <v xml:space="preserve">EDY YUWANTORO </v>
          </cell>
          <cell r="D193" t="str">
            <v>-</v>
          </cell>
          <cell r="E193" t="str">
            <v>L</v>
          </cell>
          <cell r="F193" t="str">
            <v>TK</v>
          </cell>
          <cell r="G193" t="str">
            <v>TK</v>
          </cell>
          <cell r="H193">
            <v>0</v>
          </cell>
          <cell r="I193" t="str">
            <v>MESS BOY</v>
          </cell>
          <cell r="J193">
            <v>8996250</v>
          </cell>
          <cell r="K193">
            <v>13303746</v>
          </cell>
          <cell r="L193">
            <v>1288264</v>
          </cell>
          <cell r="M193">
            <v>23588260</v>
          </cell>
          <cell r="N193">
            <v>1025000</v>
          </cell>
          <cell r="O193">
            <v>24613260</v>
          </cell>
          <cell r="P193">
            <v>1179413</v>
          </cell>
          <cell r="Q193">
            <v>51250</v>
          </cell>
          <cell r="R193">
            <v>219400</v>
          </cell>
          <cell r="S193">
            <v>1450063</v>
          </cell>
          <cell r="T193">
            <v>23163197</v>
          </cell>
          <cell r="U193">
            <v>13200000</v>
          </cell>
          <cell r="V193">
            <v>9963000</v>
          </cell>
          <cell r="W193">
            <v>498150</v>
          </cell>
          <cell r="X193">
            <v>498150</v>
          </cell>
          <cell r="Y193">
            <v>0</v>
          </cell>
          <cell r="Z193">
            <v>12</v>
          </cell>
          <cell r="AA193">
            <v>0</v>
          </cell>
          <cell r="AB193">
            <v>1</v>
          </cell>
          <cell r="AC193" t="str">
            <v>-</v>
          </cell>
          <cell r="AD193">
            <v>1</v>
          </cell>
          <cell r="AE193">
            <v>2</v>
          </cell>
          <cell r="AF193" t="str">
            <v>185</v>
          </cell>
          <cell r="AG193" t="str">
            <v>JL. P. SURIANSYAH NO. 30</v>
          </cell>
        </row>
        <row r="194">
          <cell r="B194">
            <v>186</v>
          </cell>
          <cell r="C194" t="str">
            <v>JEMMY ARTEUR PANUSINGON</v>
          </cell>
          <cell r="D194" t="str">
            <v>48.173.836.7-722.000</v>
          </cell>
          <cell r="E194" t="str">
            <v>L</v>
          </cell>
          <cell r="F194" t="str">
            <v>TK</v>
          </cell>
          <cell r="G194" t="str">
            <v>TK</v>
          </cell>
          <cell r="H194">
            <v>0</v>
          </cell>
          <cell r="I194" t="str">
            <v>DECK HAND</v>
          </cell>
          <cell r="J194">
            <v>9187500</v>
          </cell>
          <cell r="K194">
            <v>13412499</v>
          </cell>
          <cell r="L194">
            <v>1315650</v>
          </cell>
          <cell r="M194">
            <v>23915649</v>
          </cell>
          <cell r="N194">
            <v>1050000</v>
          </cell>
          <cell r="O194">
            <v>24965649</v>
          </cell>
          <cell r="P194">
            <v>1195782.45</v>
          </cell>
          <cell r="Q194">
            <v>52500</v>
          </cell>
          <cell r="R194">
            <v>224000</v>
          </cell>
          <cell r="S194">
            <v>1472282.45</v>
          </cell>
          <cell r="T194">
            <v>23493366.550000001</v>
          </cell>
          <cell r="U194">
            <v>13200000</v>
          </cell>
          <cell r="V194">
            <v>10293000</v>
          </cell>
          <cell r="W194">
            <v>514650</v>
          </cell>
          <cell r="X194">
            <v>514650</v>
          </cell>
          <cell r="Y194">
            <v>0</v>
          </cell>
          <cell r="Z194">
            <v>12</v>
          </cell>
          <cell r="AA194">
            <v>0</v>
          </cell>
          <cell r="AB194">
            <v>1</v>
          </cell>
          <cell r="AC194" t="str">
            <v>-</v>
          </cell>
          <cell r="AD194">
            <v>1</v>
          </cell>
          <cell r="AE194">
            <v>2</v>
          </cell>
          <cell r="AF194" t="str">
            <v>186</v>
          </cell>
          <cell r="AG194" t="str">
            <v>JL. P. SURIANSYAH NO. 30</v>
          </cell>
        </row>
        <row r="195">
          <cell r="B195">
            <v>187</v>
          </cell>
          <cell r="C195" t="str">
            <v>TAKBIR RAHMAN</v>
          </cell>
          <cell r="D195" t="str">
            <v>48.173.915.9-722.000</v>
          </cell>
          <cell r="E195" t="str">
            <v>L</v>
          </cell>
          <cell r="F195" t="str">
            <v>TK</v>
          </cell>
          <cell r="G195" t="str">
            <v>TK</v>
          </cell>
          <cell r="H195">
            <v>0</v>
          </cell>
          <cell r="I195" t="str">
            <v>ASISTEN COOK</v>
          </cell>
          <cell r="J195">
            <v>9564250</v>
          </cell>
          <cell r="K195">
            <v>12091025.5</v>
          </cell>
          <cell r="L195">
            <v>1288264</v>
          </cell>
          <cell r="M195">
            <v>22943539.5</v>
          </cell>
          <cell r="N195">
            <v>1025000</v>
          </cell>
          <cell r="O195">
            <v>23968539.5</v>
          </cell>
          <cell r="P195">
            <v>1147176.9750000001</v>
          </cell>
          <cell r="Q195">
            <v>51250</v>
          </cell>
          <cell r="R195">
            <v>276400</v>
          </cell>
          <cell r="S195">
            <v>1474826.9750000001</v>
          </cell>
          <cell r="T195">
            <v>22493712.524999999</v>
          </cell>
          <cell r="U195">
            <v>13200000</v>
          </cell>
          <cell r="V195">
            <v>9292999.9999999981</v>
          </cell>
          <cell r="W195">
            <v>464649.99999999994</v>
          </cell>
          <cell r="X195">
            <v>464649.99999999994</v>
          </cell>
          <cell r="Y195">
            <v>0</v>
          </cell>
          <cell r="Z195">
            <v>12</v>
          </cell>
          <cell r="AA195">
            <v>0</v>
          </cell>
          <cell r="AB195">
            <v>1</v>
          </cell>
          <cell r="AC195" t="str">
            <v>-</v>
          </cell>
          <cell r="AD195">
            <v>1</v>
          </cell>
          <cell r="AE195">
            <v>2</v>
          </cell>
          <cell r="AF195" t="str">
            <v>187</v>
          </cell>
          <cell r="AG195" t="str">
            <v>JL. P. SURIANSYAH NO. 30</v>
          </cell>
        </row>
        <row r="196">
          <cell r="B196">
            <v>188</v>
          </cell>
          <cell r="C196" t="str">
            <v>HENDRAWAN</v>
          </cell>
          <cell r="D196" t="str">
            <v>48.173.876.3-722.000</v>
          </cell>
          <cell r="E196" t="str">
            <v>L</v>
          </cell>
          <cell r="F196" t="str">
            <v>K-1</v>
          </cell>
          <cell r="G196" t="str">
            <v>K</v>
          </cell>
          <cell r="H196" t="str">
            <v>1</v>
          </cell>
          <cell r="I196" t="str">
            <v>RADIO OPERATOR</v>
          </cell>
          <cell r="J196">
            <v>10867750</v>
          </cell>
          <cell r="K196">
            <v>10225698</v>
          </cell>
          <cell r="L196">
            <v>1679715</v>
          </cell>
          <cell r="M196">
            <v>22773163</v>
          </cell>
          <cell r="N196">
            <v>1075000</v>
          </cell>
          <cell r="O196">
            <v>23848163</v>
          </cell>
          <cell r="P196">
            <v>1138658.1500000001</v>
          </cell>
          <cell r="Q196">
            <v>53750</v>
          </cell>
          <cell r="R196">
            <v>244500</v>
          </cell>
          <cell r="S196">
            <v>1436908.1500000001</v>
          </cell>
          <cell r="T196">
            <v>22411254.850000001</v>
          </cell>
          <cell r="U196">
            <v>15600000</v>
          </cell>
          <cell r="V196">
            <v>6811000.0000000019</v>
          </cell>
          <cell r="W196">
            <v>340550.00000000012</v>
          </cell>
          <cell r="X196">
            <v>340550.00000000012</v>
          </cell>
          <cell r="Y196">
            <v>0</v>
          </cell>
          <cell r="Z196">
            <v>12</v>
          </cell>
          <cell r="AA196">
            <v>0</v>
          </cell>
          <cell r="AB196">
            <v>1</v>
          </cell>
          <cell r="AC196" t="str">
            <v>-</v>
          </cell>
          <cell r="AD196">
            <v>1</v>
          </cell>
          <cell r="AE196">
            <v>2</v>
          </cell>
          <cell r="AF196" t="str">
            <v>188</v>
          </cell>
          <cell r="AG196" t="str">
            <v>JL. P. SURIANSYAH NO. 30</v>
          </cell>
        </row>
        <row r="197">
          <cell r="B197">
            <v>189</v>
          </cell>
          <cell r="C197" t="str">
            <v>EKO WIDODO</v>
          </cell>
          <cell r="D197" t="str">
            <v>48.173.859.9-722.000</v>
          </cell>
          <cell r="E197" t="str">
            <v>L</v>
          </cell>
          <cell r="F197" t="str">
            <v>TK</v>
          </cell>
          <cell r="G197" t="str">
            <v>TK</v>
          </cell>
          <cell r="H197">
            <v>0</v>
          </cell>
          <cell r="I197" t="str">
            <v>CRANE OPERATOR</v>
          </cell>
          <cell r="J197">
            <v>13420250</v>
          </cell>
          <cell r="K197">
            <v>13188701</v>
          </cell>
          <cell r="L197">
            <v>1640535</v>
          </cell>
          <cell r="M197">
            <v>28249486</v>
          </cell>
          <cell r="N197">
            <v>1375000</v>
          </cell>
          <cell r="O197">
            <v>29624486</v>
          </cell>
          <cell r="P197">
            <v>1296000</v>
          </cell>
          <cell r="Q197">
            <v>0</v>
          </cell>
          <cell r="R197">
            <v>305500</v>
          </cell>
          <cell r="S197">
            <v>1601500</v>
          </cell>
          <cell r="T197">
            <v>28022986</v>
          </cell>
          <cell r="U197">
            <v>13200000</v>
          </cell>
          <cell r="V197">
            <v>14822000</v>
          </cell>
          <cell r="W197">
            <v>741100</v>
          </cell>
          <cell r="X197">
            <v>741100</v>
          </cell>
          <cell r="Y197">
            <v>0</v>
          </cell>
          <cell r="Z197">
            <v>12</v>
          </cell>
          <cell r="AA197">
            <v>0</v>
          </cell>
          <cell r="AB197">
            <v>1</v>
          </cell>
          <cell r="AC197" t="str">
            <v>-</v>
          </cell>
          <cell r="AD197">
            <v>1</v>
          </cell>
          <cell r="AE197">
            <v>2</v>
          </cell>
          <cell r="AF197" t="str">
            <v>189</v>
          </cell>
          <cell r="AG197" t="str">
            <v>JL. P. SURIANSYAH NO. 30</v>
          </cell>
        </row>
        <row r="198">
          <cell r="B198">
            <v>190</v>
          </cell>
          <cell r="C198" t="str">
            <v>RINUS SITEPU BODI</v>
          </cell>
          <cell r="D198" t="str">
            <v>48.173.894.6-722.000</v>
          </cell>
          <cell r="E198" t="str">
            <v>L</v>
          </cell>
          <cell r="F198" t="str">
            <v>K-1</v>
          </cell>
          <cell r="G198" t="str">
            <v>K</v>
          </cell>
          <cell r="H198" t="str">
            <v>1</v>
          </cell>
          <cell r="I198" t="str">
            <v>MECHANIC</v>
          </cell>
          <cell r="J198">
            <v>12541250</v>
          </cell>
          <cell r="K198">
            <v>12357253</v>
          </cell>
          <cell r="L198">
            <v>1975125</v>
          </cell>
          <cell r="M198">
            <v>26873628</v>
          </cell>
          <cell r="N198">
            <v>1300000</v>
          </cell>
          <cell r="O198">
            <v>28173628</v>
          </cell>
          <cell r="P198">
            <v>1296000</v>
          </cell>
          <cell r="Q198">
            <v>0</v>
          </cell>
          <cell r="R198">
            <v>287500</v>
          </cell>
          <cell r="S198">
            <v>1583500</v>
          </cell>
          <cell r="T198">
            <v>26590128</v>
          </cell>
          <cell r="U198">
            <v>15600000</v>
          </cell>
          <cell r="V198">
            <v>10990000</v>
          </cell>
          <cell r="W198">
            <v>549500</v>
          </cell>
          <cell r="X198">
            <v>549500</v>
          </cell>
          <cell r="Y198">
            <v>0</v>
          </cell>
          <cell r="Z198">
            <v>12</v>
          </cell>
          <cell r="AA198">
            <v>0</v>
          </cell>
          <cell r="AB198">
            <v>1</v>
          </cell>
          <cell r="AC198" t="str">
            <v>-</v>
          </cell>
          <cell r="AD198">
            <v>1</v>
          </cell>
          <cell r="AE198">
            <v>2</v>
          </cell>
          <cell r="AF198" t="str">
            <v>190</v>
          </cell>
          <cell r="AG198" t="str">
            <v>JL. P. SURIANSYAH NO. 30</v>
          </cell>
        </row>
        <row r="199">
          <cell r="B199">
            <v>191</v>
          </cell>
          <cell r="C199" t="str">
            <v>SUBCHAN AZI</v>
          </cell>
          <cell r="D199" t="str">
            <v>48.173.873.0-722.000</v>
          </cell>
          <cell r="E199" t="str">
            <v>L</v>
          </cell>
          <cell r="F199" t="str">
            <v>K-0</v>
          </cell>
          <cell r="G199" t="str">
            <v>K</v>
          </cell>
          <cell r="H199" t="str">
            <v>0</v>
          </cell>
          <cell r="I199" t="str">
            <v>MECHANIC</v>
          </cell>
          <cell r="J199">
            <v>11831250</v>
          </cell>
          <cell r="K199">
            <v>12357252</v>
          </cell>
          <cell r="L199">
            <v>1975125</v>
          </cell>
          <cell r="M199">
            <v>26163627</v>
          </cell>
          <cell r="N199">
            <v>1300000</v>
          </cell>
          <cell r="O199">
            <v>27463627</v>
          </cell>
          <cell r="P199">
            <v>1296000</v>
          </cell>
          <cell r="Q199">
            <v>0</v>
          </cell>
          <cell r="R199">
            <v>287500</v>
          </cell>
          <cell r="S199">
            <v>1583500</v>
          </cell>
          <cell r="T199">
            <v>25880127</v>
          </cell>
          <cell r="U199">
            <v>14400000</v>
          </cell>
          <cell r="V199">
            <v>11480000</v>
          </cell>
          <cell r="W199">
            <v>574000</v>
          </cell>
          <cell r="X199">
            <v>574000</v>
          </cell>
          <cell r="Y199">
            <v>0</v>
          </cell>
          <cell r="Z199">
            <v>12</v>
          </cell>
          <cell r="AA199">
            <v>0</v>
          </cell>
          <cell r="AB199">
            <v>1</v>
          </cell>
          <cell r="AC199" t="str">
            <v>-</v>
          </cell>
          <cell r="AD199">
            <v>1</v>
          </cell>
          <cell r="AE199">
            <v>2</v>
          </cell>
          <cell r="AF199" t="str">
            <v>191</v>
          </cell>
          <cell r="AG199" t="str">
            <v>JL. P. SURIANSYAH NO. 30</v>
          </cell>
        </row>
        <row r="200">
          <cell r="B200">
            <v>192</v>
          </cell>
          <cell r="C200" t="str">
            <v>SUJARIANTO</v>
          </cell>
          <cell r="D200" t="str">
            <v>48.173.914.2-722.000</v>
          </cell>
          <cell r="E200" t="str">
            <v>L</v>
          </cell>
          <cell r="F200" t="str">
            <v>K-1</v>
          </cell>
          <cell r="G200" t="str">
            <v>K</v>
          </cell>
          <cell r="H200" t="str">
            <v>1</v>
          </cell>
          <cell r="I200" t="str">
            <v>ASISTEN MECHANIC</v>
          </cell>
          <cell r="J200">
            <v>11172500</v>
          </cell>
          <cell r="K200">
            <v>10491727</v>
          </cell>
          <cell r="L200">
            <v>1738110</v>
          </cell>
          <cell r="M200">
            <v>23402337</v>
          </cell>
          <cell r="N200">
            <v>1075000</v>
          </cell>
          <cell r="O200">
            <v>24477337</v>
          </cell>
          <cell r="P200">
            <v>1170116.8500000001</v>
          </cell>
          <cell r="Q200">
            <v>53750</v>
          </cell>
          <cell r="R200">
            <v>253000</v>
          </cell>
          <cell r="S200">
            <v>1476866.85</v>
          </cell>
          <cell r="T200">
            <v>23000470.149999999</v>
          </cell>
          <cell r="U200">
            <v>15600000</v>
          </cell>
          <cell r="V200">
            <v>7399999.9999999981</v>
          </cell>
          <cell r="W200">
            <v>369999.99999999994</v>
          </cell>
          <cell r="X200">
            <v>369999.99999999994</v>
          </cell>
          <cell r="Y200">
            <v>0</v>
          </cell>
          <cell r="Z200">
            <v>12</v>
          </cell>
          <cell r="AA200">
            <v>0</v>
          </cell>
          <cell r="AB200">
            <v>1</v>
          </cell>
          <cell r="AC200" t="str">
            <v>-</v>
          </cell>
          <cell r="AD200">
            <v>1</v>
          </cell>
          <cell r="AE200">
            <v>2</v>
          </cell>
          <cell r="AF200" t="str">
            <v>192</v>
          </cell>
          <cell r="AG200" t="str">
            <v>JL. P. SURIANSYAH NO. 30</v>
          </cell>
        </row>
        <row r="201">
          <cell r="B201">
            <v>193</v>
          </cell>
          <cell r="C201" t="str">
            <v>HERMANSYAH</v>
          </cell>
          <cell r="D201" t="str">
            <v>48.173.855.7-722.000</v>
          </cell>
          <cell r="E201" t="str">
            <v>L</v>
          </cell>
          <cell r="F201" t="str">
            <v>TK</v>
          </cell>
          <cell r="G201" t="str">
            <v>TK</v>
          </cell>
          <cell r="H201">
            <v>0</v>
          </cell>
          <cell r="I201" t="str">
            <v>ASISTEN MECHANIC</v>
          </cell>
          <cell r="J201">
            <v>10713000</v>
          </cell>
          <cell r="K201">
            <v>10080143</v>
          </cell>
          <cell r="L201">
            <v>1299540</v>
          </cell>
          <cell r="M201">
            <v>22092683</v>
          </cell>
          <cell r="N201">
            <v>1050000</v>
          </cell>
          <cell r="O201">
            <v>23142683</v>
          </cell>
          <cell r="P201">
            <v>1104634.1500000001</v>
          </cell>
          <cell r="Q201">
            <v>52500</v>
          </cell>
          <cell r="R201">
            <v>242000</v>
          </cell>
          <cell r="S201">
            <v>1399134.1500000001</v>
          </cell>
          <cell r="T201">
            <v>21743548.850000001</v>
          </cell>
          <cell r="U201">
            <v>13200000</v>
          </cell>
          <cell r="V201">
            <v>8543000.0000000019</v>
          </cell>
          <cell r="W201">
            <v>427150.00000000012</v>
          </cell>
          <cell r="X201">
            <v>427150.00000000012</v>
          </cell>
          <cell r="Y201">
            <v>0</v>
          </cell>
          <cell r="Z201">
            <v>12</v>
          </cell>
          <cell r="AA201">
            <v>0</v>
          </cell>
          <cell r="AB201">
            <v>1</v>
          </cell>
          <cell r="AC201" t="str">
            <v>-</v>
          </cell>
          <cell r="AD201">
            <v>1</v>
          </cell>
          <cell r="AE201">
            <v>2</v>
          </cell>
          <cell r="AF201" t="str">
            <v>193</v>
          </cell>
          <cell r="AG201" t="str">
            <v>JL. P. SURIANSYAH NO. 30</v>
          </cell>
        </row>
        <row r="202">
          <cell r="B202">
            <v>194</v>
          </cell>
          <cell r="C202" t="str">
            <v>YUSUF EKO DONO</v>
          </cell>
          <cell r="D202" t="str">
            <v>48.173.850.5-722.000</v>
          </cell>
          <cell r="E202" t="str">
            <v>L</v>
          </cell>
          <cell r="F202" t="str">
            <v>K-1</v>
          </cell>
          <cell r="G202" t="str">
            <v>K</v>
          </cell>
          <cell r="H202" t="str">
            <v>1</v>
          </cell>
          <cell r="I202" t="str">
            <v>DECK FOREMAN</v>
          </cell>
          <cell r="J202">
            <v>13849000</v>
          </cell>
          <cell r="K202">
            <v>13661879</v>
          </cell>
          <cell r="L202">
            <v>2198400</v>
          </cell>
          <cell r="M202">
            <v>29709279</v>
          </cell>
          <cell r="N202">
            <v>1450000</v>
          </cell>
          <cell r="O202">
            <v>31159279</v>
          </cell>
          <cell r="P202">
            <v>1296000</v>
          </cell>
          <cell r="Q202">
            <v>0</v>
          </cell>
          <cell r="R202">
            <v>320000</v>
          </cell>
          <cell r="S202">
            <v>1616000</v>
          </cell>
          <cell r="T202">
            <v>29543279</v>
          </cell>
          <cell r="U202">
            <v>15600000</v>
          </cell>
          <cell r="V202">
            <v>13943000</v>
          </cell>
          <cell r="W202">
            <v>697150</v>
          </cell>
          <cell r="X202">
            <v>697150</v>
          </cell>
          <cell r="Y202">
            <v>0</v>
          </cell>
          <cell r="Z202">
            <v>12</v>
          </cell>
          <cell r="AA202">
            <v>0</v>
          </cell>
          <cell r="AB202">
            <v>1</v>
          </cell>
          <cell r="AC202" t="str">
            <v>-</v>
          </cell>
          <cell r="AD202">
            <v>1</v>
          </cell>
          <cell r="AE202">
            <v>2</v>
          </cell>
          <cell r="AF202" t="str">
            <v>194</v>
          </cell>
          <cell r="AG202" t="str">
            <v>JL. P. SURIANSYAH NO. 30</v>
          </cell>
        </row>
        <row r="203">
          <cell r="B203">
            <v>195</v>
          </cell>
          <cell r="C203" t="str">
            <v>ANWAR HADI</v>
          </cell>
          <cell r="D203" t="str">
            <v>48.173.861.5-722.000</v>
          </cell>
          <cell r="E203" t="str">
            <v>L</v>
          </cell>
          <cell r="F203" t="str">
            <v>K-3</v>
          </cell>
          <cell r="G203" t="str">
            <v>K</v>
          </cell>
          <cell r="H203" t="str">
            <v>3</v>
          </cell>
          <cell r="I203" t="str">
            <v>DECK HAND</v>
          </cell>
          <cell r="J203">
            <v>10963000</v>
          </cell>
          <cell r="K203">
            <v>10080143</v>
          </cell>
          <cell r="L203">
            <v>1662540</v>
          </cell>
          <cell r="M203">
            <v>22705683</v>
          </cell>
          <cell r="N203">
            <v>1050000</v>
          </cell>
          <cell r="O203">
            <v>23755683</v>
          </cell>
          <cell r="P203">
            <v>1135284.1500000001</v>
          </cell>
          <cell r="Q203">
            <v>52500</v>
          </cell>
          <cell r="R203">
            <v>242000</v>
          </cell>
          <cell r="S203">
            <v>1429784.1500000001</v>
          </cell>
          <cell r="T203">
            <v>22325898.850000001</v>
          </cell>
          <cell r="U203">
            <v>18000000</v>
          </cell>
          <cell r="V203">
            <v>4325000.0000000019</v>
          </cell>
          <cell r="W203">
            <v>216250.00000000012</v>
          </cell>
          <cell r="X203">
            <v>216250.00000000012</v>
          </cell>
          <cell r="Y203">
            <v>0</v>
          </cell>
          <cell r="Z203">
            <v>12</v>
          </cell>
          <cell r="AA203">
            <v>0</v>
          </cell>
          <cell r="AB203">
            <v>1</v>
          </cell>
          <cell r="AC203" t="str">
            <v>-</v>
          </cell>
          <cell r="AD203">
            <v>1</v>
          </cell>
          <cell r="AE203">
            <v>2</v>
          </cell>
          <cell r="AF203" t="str">
            <v>195</v>
          </cell>
          <cell r="AG203" t="str">
            <v>JL. P. SURIANSYAH NO. 30</v>
          </cell>
        </row>
        <row r="204">
          <cell r="B204">
            <v>196</v>
          </cell>
          <cell r="C204" t="str">
            <v>RAHMANDANI</v>
          </cell>
          <cell r="D204" t="str">
            <v>48.173.863.1-722.000</v>
          </cell>
          <cell r="E204" t="str">
            <v>L</v>
          </cell>
          <cell r="F204" t="str">
            <v>TK</v>
          </cell>
          <cell r="G204" t="str">
            <v>TK</v>
          </cell>
          <cell r="H204">
            <v>0</v>
          </cell>
          <cell r="I204" t="str">
            <v>DECK HAND</v>
          </cell>
          <cell r="J204">
            <v>10963000</v>
          </cell>
          <cell r="K204">
            <v>10080143</v>
          </cell>
          <cell r="L204">
            <v>1299540</v>
          </cell>
          <cell r="M204">
            <v>22342683</v>
          </cell>
          <cell r="N204">
            <v>1050000</v>
          </cell>
          <cell r="O204">
            <v>23392683</v>
          </cell>
          <cell r="P204">
            <v>1117134.1500000001</v>
          </cell>
          <cell r="Q204">
            <v>52500</v>
          </cell>
          <cell r="R204">
            <v>242000</v>
          </cell>
          <cell r="S204">
            <v>1411634.1500000001</v>
          </cell>
          <cell r="T204">
            <v>21981048.850000001</v>
          </cell>
          <cell r="U204">
            <v>13200000</v>
          </cell>
          <cell r="V204">
            <v>8781000.0000000019</v>
          </cell>
          <cell r="W204">
            <v>439050.00000000012</v>
          </cell>
          <cell r="X204">
            <v>439050.00000000012</v>
          </cell>
          <cell r="Y204">
            <v>0</v>
          </cell>
          <cell r="Z204">
            <v>12</v>
          </cell>
          <cell r="AA204">
            <v>0</v>
          </cell>
          <cell r="AB204">
            <v>1</v>
          </cell>
          <cell r="AC204" t="str">
            <v>-</v>
          </cell>
          <cell r="AD204">
            <v>1</v>
          </cell>
          <cell r="AE204">
            <v>2</v>
          </cell>
          <cell r="AF204" t="str">
            <v>196</v>
          </cell>
          <cell r="AG204" t="str">
            <v>JL. P. SURIANSYAH NO. 30</v>
          </cell>
        </row>
        <row r="205">
          <cell r="B205">
            <v>197</v>
          </cell>
          <cell r="C205" t="str">
            <v>SAMIUN LATONGA</v>
          </cell>
          <cell r="D205" t="str">
            <v>48.173.851.6-722.000</v>
          </cell>
          <cell r="E205" t="str">
            <v>L</v>
          </cell>
          <cell r="F205" t="str">
            <v>K-1</v>
          </cell>
          <cell r="G205" t="str">
            <v>K</v>
          </cell>
          <cell r="H205" t="str">
            <v>1</v>
          </cell>
          <cell r="I205" t="str">
            <v>DECK HAND</v>
          </cell>
          <cell r="J205">
            <v>10813000</v>
          </cell>
          <cell r="K205">
            <v>10080143</v>
          </cell>
          <cell r="L205">
            <v>1662540</v>
          </cell>
          <cell r="M205">
            <v>22555683</v>
          </cell>
          <cell r="N205">
            <v>1050000</v>
          </cell>
          <cell r="O205">
            <v>23605683</v>
          </cell>
          <cell r="P205">
            <v>1127784.1500000001</v>
          </cell>
          <cell r="Q205">
            <v>52500</v>
          </cell>
          <cell r="R205">
            <v>242000</v>
          </cell>
          <cell r="S205">
            <v>1422284.1500000001</v>
          </cell>
          <cell r="T205">
            <v>22183398.850000001</v>
          </cell>
          <cell r="U205">
            <v>15600000</v>
          </cell>
          <cell r="V205">
            <v>6583000.0000000019</v>
          </cell>
          <cell r="W205">
            <v>329150.00000000012</v>
          </cell>
          <cell r="X205">
            <v>329150.00000000012</v>
          </cell>
          <cell r="Y205">
            <v>0</v>
          </cell>
          <cell r="Z205">
            <v>12</v>
          </cell>
          <cell r="AA205">
            <v>0</v>
          </cell>
          <cell r="AB205">
            <v>1</v>
          </cell>
          <cell r="AC205" t="str">
            <v>-</v>
          </cell>
          <cell r="AD205">
            <v>1</v>
          </cell>
          <cell r="AE205">
            <v>2</v>
          </cell>
          <cell r="AF205" t="str">
            <v>197</v>
          </cell>
          <cell r="AG205" t="str">
            <v>JL. P. SURIANSYAH NO. 30</v>
          </cell>
        </row>
        <row r="206">
          <cell r="B206">
            <v>198</v>
          </cell>
          <cell r="C206" t="str">
            <v>HARTONO</v>
          </cell>
          <cell r="D206" t="str">
            <v>-</v>
          </cell>
          <cell r="E206" t="str">
            <v>L</v>
          </cell>
          <cell r="F206" t="str">
            <v>K-0</v>
          </cell>
          <cell r="G206" t="str">
            <v>K</v>
          </cell>
          <cell r="H206" t="str">
            <v>0</v>
          </cell>
          <cell r="I206" t="str">
            <v>DECK HAND</v>
          </cell>
          <cell r="J206">
            <v>10713000</v>
          </cell>
          <cell r="K206">
            <v>10054726</v>
          </cell>
          <cell r="L206">
            <v>1662540</v>
          </cell>
          <cell r="M206">
            <v>22430266</v>
          </cell>
          <cell r="N206">
            <v>1050000</v>
          </cell>
          <cell r="O206">
            <v>23480266</v>
          </cell>
          <cell r="P206">
            <v>1121513.3</v>
          </cell>
          <cell r="Q206">
            <v>52500</v>
          </cell>
          <cell r="R206">
            <v>242000</v>
          </cell>
          <cell r="S206">
            <v>1416013.3</v>
          </cell>
          <cell r="T206">
            <v>22064252.699999999</v>
          </cell>
          <cell r="U206">
            <v>14400000</v>
          </cell>
          <cell r="V206">
            <v>7663999.9999999991</v>
          </cell>
          <cell r="W206">
            <v>383200</v>
          </cell>
          <cell r="X206">
            <v>383200</v>
          </cell>
          <cell r="Y206">
            <v>0</v>
          </cell>
          <cell r="Z206">
            <v>12</v>
          </cell>
          <cell r="AA206">
            <v>0</v>
          </cell>
          <cell r="AB206">
            <v>1</v>
          </cell>
          <cell r="AC206" t="str">
            <v>-</v>
          </cell>
          <cell r="AD206">
            <v>1</v>
          </cell>
          <cell r="AE206">
            <v>2</v>
          </cell>
          <cell r="AF206" t="str">
            <v>198</v>
          </cell>
          <cell r="AG206" t="str">
            <v>JL. P. SURIANSYAH NO. 30</v>
          </cell>
        </row>
        <row r="207">
          <cell r="B207">
            <v>199</v>
          </cell>
          <cell r="C207" t="str">
            <v>SUBEKI</v>
          </cell>
          <cell r="D207" t="str">
            <v>48.173.868.0-722.000</v>
          </cell>
          <cell r="E207" t="str">
            <v>L</v>
          </cell>
          <cell r="F207" t="str">
            <v>K-3</v>
          </cell>
          <cell r="G207" t="str">
            <v>K</v>
          </cell>
          <cell r="H207" t="str">
            <v>3</v>
          </cell>
          <cell r="I207" t="str">
            <v>MESS BOY</v>
          </cell>
          <cell r="J207">
            <v>10524250</v>
          </cell>
          <cell r="K207">
            <v>9981454</v>
          </cell>
          <cell r="L207">
            <v>1631626</v>
          </cell>
          <cell r="M207">
            <v>22137330</v>
          </cell>
          <cell r="N207">
            <v>854167</v>
          </cell>
          <cell r="O207">
            <v>22991497</v>
          </cell>
          <cell r="P207">
            <v>1106866.5</v>
          </cell>
          <cell r="Q207">
            <v>42708.350000000006</v>
          </cell>
          <cell r="R207">
            <v>237500</v>
          </cell>
          <cell r="S207">
            <v>1387074.85</v>
          </cell>
          <cell r="T207">
            <v>21604422.149999999</v>
          </cell>
          <cell r="U207">
            <v>18000000</v>
          </cell>
          <cell r="V207">
            <v>3603999.9999999986</v>
          </cell>
          <cell r="W207">
            <v>180199.99999999994</v>
          </cell>
          <cell r="X207">
            <v>180199.99999999994</v>
          </cell>
          <cell r="Y207">
            <v>0</v>
          </cell>
          <cell r="Z207">
            <v>12</v>
          </cell>
          <cell r="AA207">
            <v>0</v>
          </cell>
          <cell r="AB207">
            <v>1</v>
          </cell>
          <cell r="AC207" t="str">
            <v>-</v>
          </cell>
          <cell r="AD207">
            <v>1</v>
          </cell>
          <cell r="AE207">
            <v>2</v>
          </cell>
          <cell r="AF207" t="str">
            <v>199</v>
          </cell>
          <cell r="AG207" t="str">
            <v>JL. P. SURIANSYAH NO. 30</v>
          </cell>
        </row>
        <row r="208">
          <cell r="B208">
            <v>200</v>
          </cell>
          <cell r="C208" t="str">
            <v>M. HUSEIN</v>
          </cell>
          <cell r="D208" t="str">
            <v>-</v>
          </cell>
          <cell r="E208" t="str">
            <v>L</v>
          </cell>
          <cell r="F208" t="str">
            <v>K-3</v>
          </cell>
          <cell r="G208" t="str">
            <v>K</v>
          </cell>
          <cell r="H208" t="str">
            <v>3</v>
          </cell>
          <cell r="I208" t="str">
            <v>NAKHODA</v>
          </cell>
          <cell r="J208">
            <v>40875000</v>
          </cell>
          <cell r="K208">
            <v>48625000</v>
          </cell>
          <cell r="L208">
            <v>7034700</v>
          </cell>
          <cell r="M208">
            <v>96534700</v>
          </cell>
          <cell r="N208">
            <v>6166667</v>
          </cell>
          <cell r="O208">
            <v>102701367</v>
          </cell>
          <cell r="P208">
            <v>1296000</v>
          </cell>
          <cell r="Q208">
            <v>0</v>
          </cell>
          <cell r="R208">
            <v>200000</v>
          </cell>
          <cell r="S208">
            <v>1496000</v>
          </cell>
          <cell r="T208">
            <v>101205367</v>
          </cell>
          <cell r="U208">
            <v>18000000</v>
          </cell>
          <cell r="V208">
            <v>83205000</v>
          </cell>
          <cell r="W208">
            <v>8730750</v>
          </cell>
          <cell r="X208">
            <v>8730750</v>
          </cell>
          <cell r="Y208">
            <v>0</v>
          </cell>
          <cell r="Z208">
            <v>10</v>
          </cell>
          <cell r="AA208">
            <v>0</v>
          </cell>
          <cell r="AB208">
            <v>1</v>
          </cell>
          <cell r="AC208" t="str">
            <v>-</v>
          </cell>
          <cell r="AD208">
            <v>1</v>
          </cell>
          <cell r="AE208">
            <v>2</v>
          </cell>
          <cell r="AF208" t="str">
            <v>200</v>
          </cell>
          <cell r="AG208" t="str">
            <v>JL. P. SURIANSYAH NO. 30</v>
          </cell>
        </row>
        <row r="209">
          <cell r="B209">
            <v>201</v>
          </cell>
          <cell r="C209" t="str">
            <v>OLDY SOMBOUWADIL</v>
          </cell>
          <cell r="D209" t="str">
            <v>-</v>
          </cell>
          <cell r="E209" t="str">
            <v>L</v>
          </cell>
          <cell r="F209" t="str">
            <v>K-3</v>
          </cell>
          <cell r="G209" t="str">
            <v>K</v>
          </cell>
          <cell r="H209" t="str">
            <v>3</v>
          </cell>
          <cell r="I209" t="str">
            <v>KKM</v>
          </cell>
          <cell r="J209">
            <v>68850000</v>
          </cell>
          <cell r="K209">
            <v>84150000</v>
          </cell>
          <cell r="L209">
            <v>7378380</v>
          </cell>
          <cell r="M209">
            <v>160378380</v>
          </cell>
          <cell r="N209">
            <v>13000000</v>
          </cell>
          <cell r="O209">
            <v>173378380</v>
          </cell>
          <cell r="P209">
            <v>1296000</v>
          </cell>
          <cell r="Q209">
            <v>0</v>
          </cell>
          <cell r="R209">
            <v>240000</v>
          </cell>
          <cell r="S209">
            <v>1536000</v>
          </cell>
          <cell r="T209">
            <v>171842380</v>
          </cell>
          <cell r="U209">
            <v>18000000</v>
          </cell>
          <cell r="V209">
            <v>153842000</v>
          </cell>
          <cell r="W209">
            <v>24710500</v>
          </cell>
          <cell r="X209">
            <v>0</v>
          </cell>
          <cell r="Y209">
            <v>24710500</v>
          </cell>
          <cell r="Z209">
            <v>12</v>
          </cell>
          <cell r="AA209">
            <v>0</v>
          </cell>
          <cell r="AB209">
            <v>1</v>
          </cell>
          <cell r="AC209" t="str">
            <v>-</v>
          </cell>
          <cell r="AD209">
            <v>1</v>
          </cell>
          <cell r="AE209">
            <v>2</v>
          </cell>
          <cell r="AF209" t="str">
            <v>201</v>
          </cell>
          <cell r="AG209" t="str">
            <v>JL. P. SURIANSYAH NO. 30</v>
          </cell>
        </row>
        <row r="210">
          <cell r="B210">
            <v>202</v>
          </cell>
          <cell r="C210" t="str">
            <v xml:space="preserve">TEGUH WAHYUDI </v>
          </cell>
          <cell r="D210" t="str">
            <v>-</v>
          </cell>
          <cell r="E210" t="str">
            <v>L</v>
          </cell>
          <cell r="F210" t="str">
            <v>K-3</v>
          </cell>
          <cell r="G210" t="str">
            <v>K</v>
          </cell>
          <cell r="H210" t="str">
            <v>3</v>
          </cell>
          <cell r="I210" t="str">
            <v>MUALIM I</v>
          </cell>
          <cell r="J210">
            <v>45050000</v>
          </cell>
          <cell r="K210">
            <v>52950000</v>
          </cell>
          <cell r="L210">
            <v>4612830</v>
          </cell>
          <cell r="M210">
            <v>102612830</v>
          </cell>
          <cell r="N210">
            <v>8250000</v>
          </cell>
          <cell r="O210">
            <v>110862830</v>
          </cell>
          <cell r="P210">
            <v>1296000</v>
          </cell>
          <cell r="Q210">
            <v>0</v>
          </cell>
          <cell r="R210">
            <v>240000</v>
          </cell>
          <cell r="S210">
            <v>1536000</v>
          </cell>
          <cell r="T210">
            <v>109326830</v>
          </cell>
          <cell r="U210">
            <v>18000000</v>
          </cell>
          <cell r="V210">
            <v>91326000</v>
          </cell>
          <cell r="W210">
            <v>9948900</v>
          </cell>
          <cell r="X210">
            <v>9948900</v>
          </cell>
          <cell r="Y210">
            <v>0</v>
          </cell>
          <cell r="Z210">
            <v>12</v>
          </cell>
          <cell r="AA210">
            <v>0</v>
          </cell>
          <cell r="AB210">
            <v>1</v>
          </cell>
          <cell r="AC210" t="str">
            <v>-</v>
          </cell>
          <cell r="AD210">
            <v>1</v>
          </cell>
          <cell r="AE210">
            <v>2</v>
          </cell>
          <cell r="AF210" t="str">
            <v>202</v>
          </cell>
          <cell r="AG210" t="str">
            <v>JL. P. SURIANSYAH NO. 30</v>
          </cell>
        </row>
        <row r="211">
          <cell r="B211">
            <v>203</v>
          </cell>
          <cell r="C211" t="str">
            <v>SELEMAN TIONDO</v>
          </cell>
          <cell r="D211" t="str">
            <v>-</v>
          </cell>
          <cell r="E211" t="str">
            <v>L</v>
          </cell>
          <cell r="F211" t="str">
            <v>K-3</v>
          </cell>
          <cell r="G211" t="str">
            <v>K</v>
          </cell>
          <cell r="H211" t="str">
            <v>3</v>
          </cell>
          <cell r="I211" t="str">
            <v>MULAIM II</v>
          </cell>
          <cell r="J211">
            <v>32175000</v>
          </cell>
          <cell r="K211">
            <v>38925000</v>
          </cell>
          <cell r="L211">
            <v>3423378</v>
          </cell>
          <cell r="M211">
            <v>74523378</v>
          </cell>
          <cell r="N211">
            <v>6100000</v>
          </cell>
          <cell r="O211">
            <v>80623378</v>
          </cell>
          <cell r="P211">
            <v>1296000</v>
          </cell>
          <cell r="Q211">
            <v>0</v>
          </cell>
          <cell r="R211">
            <v>240000</v>
          </cell>
          <cell r="S211">
            <v>1536000</v>
          </cell>
          <cell r="T211">
            <v>79087378</v>
          </cell>
          <cell r="U211">
            <v>18000000</v>
          </cell>
          <cell r="V211">
            <v>61087000</v>
          </cell>
          <cell r="W211">
            <v>5413050</v>
          </cell>
          <cell r="X211">
            <v>5413050</v>
          </cell>
          <cell r="Y211">
            <v>0</v>
          </cell>
          <cell r="Z211">
            <v>12</v>
          </cell>
          <cell r="AA211">
            <v>0</v>
          </cell>
          <cell r="AB211">
            <v>1</v>
          </cell>
          <cell r="AC211" t="str">
            <v>-</v>
          </cell>
          <cell r="AD211">
            <v>1</v>
          </cell>
          <cell r="AE211">
            <v>2</v>
          </cell>
          <cell r="AF211" t="str">
            <v>203</v>
          </cell>
          <cell r="AG211" t="str">
            <v>JL. P. SURIANSYAH NO. 30</v>
          </cell>
        </row>
        <row r="212">
          <cell r="B212">
            <v>204</v>
          </cell>
          <cell r="C212" t="str">
            <v>A.Y SUHARSONO</v>
          </cell>
          <cell r="D212" t="str">
            <v>-</v>
          </cell>
          <cell r="E212" t="str">
            <v>L</v>
          </cell>
          <cell r="F212" t="str">
            <v>K-3</v>
          </cell>
          <cell r="G212" t="str">
            <v>K</v>
          </cell>
          <cell r="H212" t="str">
            <v>3</v>
          </cell>
          <cell r="I212" t="str">
            <v>MASINIS II</v>
          </cell>
          <cell r="J212">
            <v>30150000</v>
          </cell>
          <cell r="K212">
            <v>37650000</v>
          </cell>
          <cell r="L212">
            <v>3270330</v>
          </cell>
          <cell r="M212">
            <v>71070330</v>
          </cell>
          <cell r="N212">
            <v>5800000</v>
          </cell>
          <cell r="O212">
            <v>76870330</v>
          </cell>
          <cell r="P212">
            <v>1296000</v>
          </cell>
          <cell r="Q212">
            <v>0</v>
          </cell>
          <cell r="R212">
            <v>240000</v>
          </cell>
          <cell r="S212">
            <v>1536000</v>
          </cell>
          <cell r="T212">
            <v>75334330</v>
          </cell>
          <cell r="U212">
            <v>18000000</v>
          </cell>
          <cell r="V212">
            <v>57334000</v>
          </cell>
          <cell r="W212">
            <v>4850100</v>
          </cell>
          <cell r="X212">
            <v>4850100</v>
          </cell>
          <cell r="Y212">
            <v>0</v>
          </cell>
          <cell r="Z212">
            <v>12</v>
          </cell>
          <cell r="AA212">
            <v>0</v>
          </cell>
          <cell r="AB212">
            <v>1</v>
          </cell>
          <cell r="AC212" t="str">
            <v>-</v>
          </cell>
          <cell r="AD212">
            <v>1</v>
          </cell>
          <cell r="AE212">
            <v>2</v>
          </cell>
          <cell r="AF212" t="str">
            <v>204</v>
          </cell>
          <cell r="AG212" t="str">
            <v>JL. P. SURIANSYAH NO. 30</v>
          </cell>
        </row>
        <row r="213">
          <cell r="B213">
            <v>205</v>
          </cell>
          <cell r="C213" t="str">
            <v>ARIF SULISTYO</v>
          </cell>
          <cell r="D213" t="str">
            <v>-</v>
          </cell>
          <cell r="E213" t="str">
            <v>L</v>
          </cell>
          <cell r="F213" t="str">
            <v>K-3</v>
          </cell>
          <cell r="G213" t="str">
            <v>K</v>
          </cell>
          <cell r="H213" t="str">
            <v>3</v>
          </cell>
          <cell r="I213" t="str">
            <v>MASINIS III</v>
          </cell>
          <cell r="J213">
            <v>19250000</v>
          </cell>
          <cell r="K213">
            <v>17750000</v>
          </cell>
          <cell r="L213">
            <v>2027175</v>
          </cell>
          <cell r="M213">
            <v>39027175</v>
          </cell>
          <cell r="N213">
            <v>2500000</v>
          </cell>
          <cell r="O213">
            <v>41527175</v>
          </cell>
          <cell r="P213">
            <v>1296000</v>
          </cell>
          <cell r="Q213">
            <v>0</v>
          </cell>
          <cell r="R213">
            <v>240000</v>
          </cell>
          <cell r="S213">
            <v>1536000</v>
          </cell>
          <cell r="T213">
            <v>39991175</v>
          </cell>
          <cell r="U213">
            <v>18000000</v>
          </cell>
          <cell r="V213">
            <v>21991000</v>
          </cell>
          <cell r="W213">
            <v>1099550</v>
          </cell>
          <cell r="X213">
            <v>1099550</v>
          </cell>
          <cell r="Y213">
            <v>0</v>
          </cell>
          <cell r="Z213">
            <v>12</v>
          </cell>
          <cell r="AA213">
            <v>0</v>
          </cell>
          <cell r="AB213">
            <v>1</v>
          </cell>
          <cell r="AC213" t="str">
            <v>-</v>
          </cell>
          <cell r="AD213">
            <v>1</v>
          </cell>
          <cell r="AE213">
            <v>2</v>
          </cell>
          <cell r="AF213" t="str">
            <v>205</v>
          </cell>
          <cell r="AG213" t="str">
            <v>JL. P. SURIANSYAH NO. 30</v>
          </cell>
        </row>
        <row r="214">
          <cell r="B214">
            <v>206</v>
          </cell>
          <cell r="C214" t="str">
            <v>ALI SODIKIN</v>
          </cell>
          <cell r="D214" t="str">
            <v>-</v>
          </cell>
          <cell r="E214" t="str">
            <v>L</v>
          </cell>
          <cell r="F214" t="str">
            <v>K-3</v>
          </cell>
          <cell r="G214" t="str">
            <v>K</v>
          </cell>
          <cell r="H214" t="str">
            <v>3</v>
          </cell>
          <cell r="I214" t="str">
            <v>MUALIM III</v>
          </cell>
          <cell r="J214">
            <v>25600000</v>
          </cell>
          <cell r="K214">
            <v>28400000</v>
          </cell>
          <cell r="L214">
            <v>2727962</v>
          </cell>
          <cell r="M214">
            <v>56727962</v>
          </cell>
          <cell r="N214">
            <v>4850000</v>
          </cell>
          <cell r="O214">
            <v>61577962</v>
          </cell>
          <cell r="P214">
            <v>1296000</v>
          </cell>
          <cell r="Q214">
            <v>0</v>
          </cell>
          <cell r="R214">
            <v>240000</v>
          </cell>
          <cell r="S214">
            <v>1536000</v>
          </cell>
          <cell r="T214">
            <v>60041962</v>
          </cell>
          <cell r="U214">
            <v>18000000</v>
          </cell>
          <cell r="V214">
            <v>42041000</v>
          </cell>
          <cell r="W214">
            <v>2954100</v>
          </cell>
          <cell r="X214">
            <v>2954100</v>
          </cell>
          <cell r="Y214">
            <v>0</v>
          </cell>
          <cell r="Z214">
            <v>12</v>
          </cell>
          <cell r="AA214">
            <v>0</v>
          </cell>
          <cell r="AB214">
            <v>1</v>
          </cell>
          <cell r="AC214" t="str">
            <v>-</v>
          </cell>
          <cell r="AD214">
            <v>1</v>
          </cell>
          <cell r="AE214">
            <v>2</v>
          </cell>
          <cell r="AF214" t="str">
            <v>206</v>
          </cell>
          <cell r="AG214" t="str">
            <v>JL. P. SURIANSYAH NO. 30</v>
          </cell>
        </row>
        <row r="215">
          <cell r="B215">
            <v>207</v>
          </cell>
          <cell r="C215" t="str">
            <v>SYAHRUN NUJUM</v>
          </cell>
          <cell r="D215" t="str">
            <v>-</v>
          </cell>
          <cell r="E215" t="str">
            <v>L</v>
          </cell>
          <cell r="F215" t="str">
            <v>K-0</v>
          </cell>
          <cell r="G215" t="str">
            <v>K</v>
          </cell>
          <cell r="H215" t="str">
            <v>0</v>
          </cell>
          <cell r="I215" t="str">
            <v>BOSUN</v>
          </cell>
          <cell r="J215">
            <v>20125000</v>
          </cell>
          <cell r="K215">
            <v>22175000</v>
          </cell>
          <cell r="L215">
            <v>2021808</v>
          </cell>
          <cell r="M215">
            <v>44321808</v>
          </cell>
          <cell r="N215">
            <v>3750000</v>
          </cell>
          <cell r="O215">
            <v>48071808</v>
          </cell>
          <cell r="P215">
            <v>1296000</v>
          </cell>
          <cell r="Q215">
            <v>0</v>
          </cell>
          <cell r="R215">
            <v>240000</v>
          </cell>
          <cell r="S215">
            <v>1536000</v>
          </cell>
          <cell r="T215">
            <v>46535808</v>
          </cell>
          <cell r="U215">
            <v>14400000</v>
          </cell>
          <cell r="V215">
            <v>32135000</v>
          </cell>
          <cell r="W215">
            <v>1963500</v>
          </cell>
          <cell r="X215">
            <v>1963500</v>
          </cell>
          <cell r="Y215">
            <v>0</v>
          </cell>
          <cell r="Z215">
            <v>12</v>
          </cell>
          <cell r="AA215">
            <v>0</v>
          </cell>
          <cell r="AB215">
            <v>1</v>
          </cell>
          <cell r="AC215" t="str">
            <v>-</v>
          </cell>
          <cell r="AD215">
            <v>1</v>
          </cell>
          <cell r="AE215">
            <v>2</v>
          </cell>
          <cell r="AF215" t="str">
            <v>207</v>
          </cell>
          <cell r="AG215" t="str">
            <v>JL. P. SURIANSYAH NO. 30</v>
          </cell>
        </row>
        <row r="216">
          <cell r="B216">
            <v>208</v>
          </cell>
          <cell r="C216" t="str">
            <v>MUHAMMAD FADLY</v>
          </cell>
          <cell r="D216" t="str">
            <v>-</v>
          </cell>
          <cell r="E216" t="str">
            <v>L</v>
          </cell>
          <cell r="F216" t="str">
            <v>K-0</v>
          </cell>
          <cell r="G216" t="str">
            <v>K</v>
          </cell>
          <cell r="H216" t="str">
            <v>0</v>
          </cell>
          <cell r="I216" t="str">
            <v>CRANE OPERT</v>
          </cell>
          <cell r="J216">
            <v>17125000</v>
          </cell>
          <cell r="K216">
            <v>19175000</v>
          </cell>
          <cell r="L216">
            <v>1635168</v>
          </cell>
          <cell r="M216">
            <v>37935168</v>
          </cell>
          <cell r="N216">
            <v>3450000</v>
          </cell>
          <cell r="O216">
            <v>41385168</v>
          </cell>
          <cell r="P216">
            <v>1296000</v>
          </cell>
          <cell r="Q216">
            <v>0</v>
          </cell>
          <cell r="R216">
            <v>240000</v>
          </cell>
          <cell r="S216">
            <v>1536000</v>
          </cell>
          <cell r="T216">
            <v>39849168</v>
          </cell>
          <cell r="U216">
            <v>14400000</v>
          </cell>
          <cell r="V216">
            <v>25449000</v>
          </cell>
          <cell r="W216">
            <v>1294900</v>
          </cell>
          <cell r="X216">
            <v>1294900</v>
          </cell>
          <cell r="Y216">
            <v>0</v>
          </cell>
          <cell r="Z216">
            <v>12</v>
          </cell>
          <cell r="AA216">
            <v>0</v>
          </cell>
          <cell r="AB216">
            <v>1</v>
          </cell>
          <cell r="AC216" t="str">
            <v>-</v>
          </cell>
          <cell r="AD216">
            <v>1</v>
          </cell>
          <cell r="AE216">
            <v>2</v>
          </cell>
          <cell r="AF216" t="str">
            <v>208</v>
          </cell>
          <cell r="AG216" t="str">
            <v>JL. P. SURIANSYAH NO. 30</v>
          </cell>
        </row>
        <row r="217">
          <cell r="B217">
            <v>209</v>
          </cell>
          <cell r="C217" t="str">
            <v>AMINULLAH</v>
          </cell>
          <cell r="D217" t="str">
            <v>-</v>
          </cell>
          <cell r="E217" t="str">
            <v>L</v>
          </cell>
          <cell r="F217" t="str">
            <v>K-0</v>
          </cell>
          <cell r="G217" t="str">
            <v>K</v>
          </cell>
          <cell r="H217" t="str">
            <v>0</v>
          </cell>
          <cell r="I217" t="str">
            <v>JURU MUDI</v>
          </cell>
          <cell r="J217">
            <v>13500000</v>
          </cell>
          <cell r="K217">
            <v>14500000</v>
          </cell>
          <cell r="L217">
            <v>1267320</v>
          </cell>
          <cell r="M217">
            <v>29267320</v>
          </cell>
          <cell r="N217">
            <v>2500000</v>
          </cell>
          <cell r="O217">
            <v>31767320</v>
          </cell>
          <cell r="P217">
            <v>1296000</v>
          </cell>
          <cell r="Q217">
            <v>0</v>
          </cell>
          <cell r="R217">
            <v>240000</v>
          </cell>
          <cell r="S217">
            <v>1536000</v>
          </cell>
          <cell r="T217">
            <v>30231320</v>
          </cell>
          <cell r="U217">
            <v>14400000</v>
          </cell>
          <cell r="V217">
            <v>15831000</v>
          </cell>
          <cell r="W217">
            <v>791550</v>
          </cell>
          <cell r="X217">
            <v>791550</v>
          </cell>
          <cell r="Y217">
            <v>0</v>
          </cell>
          <cell r="Z217">
            <v>12</v>
          </cell>
          <cell r="AA217">
            <v>0</v>
          </cell>
          <cell r="AB217">
            <v>1</v>
          </cell>
          <cell r="AC217" t="str">
            <v>-</v>
          </cell>
          <cell r="AD217">
            <v>1</v>
          </cell>
          <cell r="AE217">
            <v>2</v>
          </cell>
          <cell r="AF217" t="str">
            <v>209</v>
          </cell>
          <cell r="AG217" t="str">
            <v>JL. P. SURIANSYAH NO. 30</v>
          </cell>
        </row>
        <row r="218">
          <cell r="B218">
            <v>210</v>
          </cell>
          <cell r="C218" t="str">
            <v>SOFYAN ABDUL.W.D</v>
          </cell>
          <cell r="D218" t="str">
            <v>-</v>
          </cell>
          <cell r="E218" t="str">
            <v>L</v>
          </cell>
          <cell r="F218" t="str">
            <v>K-0</v>
          </cell>
          <cell r="G218" t="str">
            <v>K</v>
          </cell>
          <cell r="H218" t="str">
            <v>0</v>
          </cell>
          <cell r="I218" t="str">
            <v>MASINIS II</v>
          </cell>
          <cell r="J218">
            <v>13225000</v>
          </cell>
          <cell r="K218">
            <v>13075000</v>
          </cell>
          <cell r="L218">
            <v>1259268</v>
          </cell>
          <cell r="M218">
            <v>27559268</v>
          </cell>
          <cell r="N218">
            <v>2350000</v>
          </cell>
          <cell r="O218">
            <v>29909268</v>
          </cell>
          <cell r="P218">
            <v>1296000</v>
          </cell>
          <cell r="Q218">
            <v>0</v>
          </cell>
          <cell r="R218">
            <v>240000</v>
          </cell>
          <cell r="S218">
            <v>1536000</v>
          </cell>
          <cell r="T218">
            <v>28373268</v>
          </cell>
          <cell r="U218">
            <v>14400000</v>
          </cell>
          <cell r="V218">
            <v>13973000</v>
          </cell>
          <cell r="W218">
            <v>698650</v>
          </cell>
          <cell r="X218">
            <v>698650</v>
          </cell>
          <cell r="Y218">
            <v>0</v>
          </cell>
          <cell r="Z218">
            <v>12</v>
          </cell>
          <cell r="AA218">
            <v>0</v>
          </cell>
          <cell r="AB218">
            <v>1</v>
          </cell>
          <cell r="AC218" t="str">
            <v>-</v>
          </cell>
          <cell r="AD218">
            <v>1</v>
          </cell>
          <cell r="AE218">
            <v>2</v>
          </cell>
          <cell r="AF218" t="str">
            <v>210</v>
          </cell>
          <cell r="AG218" t="str">
            <v>JL. P. SURIANSYAH NO. 30</v>
          </cell>
        </row>
        <row r="219">
          <cell r="B219">
            <v>211</v>
          </cell>
          <cell r="C219" t="str">
            <v>JOKO WINARYO</v>
          </cell>
          <cell r="D219" t="str">
            <v>-</v>
          </cell>
          <cell r="E219" t="str">
            <v>L</v>
          </cell>
          <cell r="F219" t="str">
            <v>K-0</v>
          </cell>
          <cell r="G219" t="str">
            <v>K</v>
          </cell>
          <cell r="H219" t="str">
            <v>0</v>
          </cell>
          <cell r="I219" t="str">
            <v>JURU MUDI</v>
          </cell>
          <cell r="J219">
            <v>16875000</v>
          </cell>
          <cell r="K219">
            <v>6600000</v>
          </cell>
          <cell r="L219">
            <v>1057890</v>
          </cell>
          <cell r="M219">
            <v>24532890</v>
          </cell>
          <cell r="N219">
            <v>2150000</v>
          </cell>
          <cell r="O219">
            <v>26682890</v>
          </cell>
          <cell r="P219">
            <v>1226644.5</v>
          </cell>
          <cell r="Q219">
            <v>69355.5</v>
          </cell>
          <cell r="R219">
            <v>240000</v>
          </cell>
          <cell r="S219">
            <v>1536000</v>
          </cell>
          <cell r="T219">
            <v>25146890</v>
          </cell>
          <cell r="U219">
            <v>14400000</v>
          </cell>
          <cell r="V219">
            <v>10746000</v>
          </cell>
          <cell r="W219">
            <v>537300</v>
          </cell>
          <cell r="X219">
            <v>537300</v>
          </cell>
          <cell r="Y219">
            <v>0</v>
          </cell>
          <cell r="Z219">
            <v>12</v>
          </cell>
          <cell r="AA219">
            <v>0</v>
          </cell>
          <cell r="AB219">
            <v>1</v>
          </cell>
          <cell r="AC219" t="str">
            <v>-</v>
          </cell>
          <cell r="AD219">
            <v>1</v>
          </cell>
          <cell r="AE219">
            <v>2</v>
          </cell>
          <cell r="AF219" t="str">
            <v>211</v>
          </cell>
          <cell r="AG219" t="str">
            <v>JL. P. SURIANSYAH NO. 30</v>
          </cell>
        </row>
        <row r="220">
          <cell r="B220">
            <v>212</v>
          </cell>
          <cell r="C220" t="str">
            <v>ERLIANSYAH</v>
          </cell>
          <cell r="D220" t="str">
            <v>-</v>
          </cell>
          <cell r="E220" t="str">
            <v>L</v>
          </cell>
          <cell r="F220" t="str">
            <v>K-0</v>
          </cell>
          <cell r="G220" t="str">
            <v>K</v>
          </cell>
          <cell r="H220" t="str">
            <v>0</v>
          </cell>
          <cell r="I220" t="str">
            <v>JURU MUDI</v>
          </cell>
          <cell r="J220">
            <v>12525000</v>
          </cell>
          <cell r="K220">
            <v>3975000</v>
          </cell>
          <cell r="L220">
            <v>743748</v>
          </cell>
          <cell r="M220">
            <v>17243748</v>
          </cell>
          <cell r="N220">
            <v>1500000</v>
          </cell>
          <cell r="O220">
            <v>18743748</v>
          </cell>
          <cell r="P220">
            <v>862187.4</v>
          </cell>
          <cell r="Q220">
            <v>75000</v>
          </cell>
          <cell r="R220">
            <v>240000</v>
          </cell>
          <cell r="S220">
            <v>1177187.3999999999</v>
          </cell>
          <cell r="T220">
            <v>17566560.600000001</v>
          </cell>
          <cell r="U220">
            <v>14400000</v>
          </cell>
          <cell r="V220">
            <v>3166000.0000000014</v>
          </cell>
          <cell r="W220">
            <v>158300.00000000009</v>
          </cell>
          <cell r="X220">
            <v>158300.00000000009</v>
          </cell>
          <cell r="Y220">
            <v>0</v>
          </cell>
          <cell r="Z220">
            <v>12</v>
          </cell>
          <cell r="AA220">
            <v>0</v>
          </cell>
          <cell r="AB220">
            <v>1</v>
          </cell>
          <cell r="AC220" t="str">
            <v>-</v>
          </cell>
          <cell r="AD220">
            <v>1</v>
          </cell>
          <cell r="AE220">
            <v>2</v>
          </cell>
          <cell r="AF220" t="str">
            <v>212</v>
          </cell>
          <cell r="AG220" t="str">
            <v>JL. P. SURIANSYAH NO. 30</v>
          </cell>
        </row>
        <row r="221">
          <cell r="B221">
            <v>213</v>
          </cell>
          <cell r="C221" t="str">
            <v>HENDRI ARSETO JATI</v>
          </cell>
          <cell r="D221" t="str">
            <v>-</v>
          </cell>
          <cell r="E221" t="str">
            <v>L</v>
          </cell>
          <cell r="F221" t="str">
            <v>TK</v>
          </cell>
          <cell r="G221" t="str">
            <v>TK</v>
          </cell>
          <cell r="H221">
            <v>0</v>
          </cell>
          <cell r="I221" t="str">
            <v>JURU MUDI</v>
          </cell>
          <cell r="J221">
            <v>7125000</v>
          </cell>
          <cell r="K221">
            <v>6375000</v>
          </cell>
          <cell r="L221">
            <v>630978</v>
          </cell>
          <cell r="M221">
            <v>14130978</v>
          </cell>
          <cell r="N221">
            <v>1250000</v>
          </cell>
          <cell r="O221">
            <v>15380978</v>
          </cell>
          <cell r="P221">
            <v>706548.9</v>
          </cell>
          <cell r="Q221">
            <v>62500</v>
          </cell>
          <cell r="R221">
            <v>240000</v>
          </cell>
          <cell r="S221">
            <v>1009048.9</v>
          </cell>
          <cell r="T221">
            <v>14371929.1</v>
          </cell>
          <cell r="U221">
            <v>13200000</v>
          </cell>
          <cell r="V221">
            <v>1170999.9999999995</v>
          </cell>
          <cell r="W221">
            <v>58549.999999999978</v>
          </cell>
          <cell r="X221">
            <v>58549.999999999978</v>
          </cell>
          <cell r="Y221">
            <v>0</v>
          </cell>
          <cell r="Z221">
            <v>12</v>
          </cell>
          <cell r="AA221">
            <v>0</v>
          </cell>
          <cell r="AB221">
            <v>1</v>
          </cell>
          <cell r="AC221" t="str">
            <v>-</v>
          </cell>
          <cell r="AD221">
            <v>1</v>
          </cell>
          <cell r="AE221">
            <v>2</v>
          </cell>
          <cell r="AF221" t="str">
            <v>213</v>
          </cell>
          <cell r="AG221" t="str">
            <v>JL. P. SURIANSYAH NO. 30</v>
          </cell>
        </row>
        <row r="222">
          <cell r="B222">
            <v>214</v>
          </cell>
          <cell r="C222" t="str">
            <v>MUNDI GUTAMA</v>
          </cell>
          <cell r="D222" t="str">
            <v>07.295.960.4-722.000</v>
          </cell>
          <cell r="E222" t="str">
            <v>L</v>
          </cell>
          <cell r="F222" t="str">
            <v>K-3</v>
          </cell>
          <cell r="G222" t="str">
            <v>K</v>
          </cell>
          <cell r="H222" t="str">
            <v>3</v>
          </cell>
          <cell r="I222" t="str">
            <v>NAKHODA</v>
          </cell>
          <cell r="J222">
            <v>29265000</v>
          </cell>
          <cell r="K222">
            <v>7136500</v>
          </cell>
          <cell r="L222">
            <v>4245660</v>
          </cell>
          <cell r="M222">
            <v>40647160</v>
          </cell>
          <cell r="N222">
            <v>2750000</v>
          </cell>
          <cell r="O222">
            <v>43397160</v>
          </cell>
          <cell r="P222">
            <v>1296000</v>
          </cell>
          <cell r="Q222">
            <v>0</v>
          </cell>
          <cell r="R222">
            <v>565000</v>
          </cell>
          <cell r="S222">
            <v>1861000</v>
          </cell>
          <cell r="T222">
            <v>41536160</v>
          </cell>
          <cell r="U222">
            <v>18000000</v>
          </cell>
          <cell r="V222">
            <v>23536000</v>
          </cell>
          <cell r="W222">
            <v>1176800</v>
          </cell>
          <cell r="X222">
            <v>1176800</v>
          </cell>
          <cell r="Y222">
            <v>0</v>
          </cell>
          <cell r="Z222">
            <v>12</v>
          </cell>
          <cell r="AA222">
            <v>0</v>
          </cell>
          <cell r="AB222">
            <v>1</v>
          </cell>
          <cell r="AC222" t="str">
            <v>-</v>
          </cell>
          <cell r="AD222">
            <v>1</v>
          </cell>
          <cell r="AE222">
            <v>2</v>
          </cell>
          <cell r="AF222" t="str">
            <v>214</v>
          </cell>
          <cell r="AG222" t="str">
            <v>JL. P. SURIANSYAH NO. 30</v>
          </cell>
        </row>
        <row r="223">
          <cell r="B223">
            <v>215</v>
          </cell>
          <cell r="C223" t="str">
            <v>FACHRUDDIN</v>
          </cell>
          <cell r="D223" t="str">
            <v>07.295.902.6-722.000</v>
          </cell>
          <cell r="E223" t="str">
            <v>L</v>
          </cell>
          <cell r="F223" t="str">
            <v>K-3</v>
          </cell>
          <cell r="G223" t="str">
            <v>K</v>
          </cell>
          <cell r="H223" t="str">
            <v>3</v>
          </cell>
          <cell r="I223" t="str">
            <v>KKM</v>
          </cell>
          <cell r="J223">
            <v>28665000</v>
          </cell>
          <cell r="K223">
            <v>5361500</v>
          </cell>
          <cell r="L223">
            <v>4163220</v>
          </cell>
          <cell r="M223">
            <v>38189720</v>
          </cell>
          <cell r="N223">
            <v>2700000</v>
          </cell>
          <cell r="O223">
            <v>40889720</v>
          </cell>
          <cell r="P223">
            <v>1296000</v>
          </cell>
          <cell r="Q223">
            <v>0</v>
          </cell>
          <cell r="R223">
            <v>554000</v>
          </cell>
          <cell r="S223">
            <v>1850000</v>
          </cell>
          <cell r="T223">
            <v>39039720</v>
          </cell>
          <cell r="U223">
            <v>18000000</v>
          </cell>
          <cell r="V223">
            <v>21039000</v>
          </cell>
          <cell r="W223">
            <v>1051950</v>
          </cell>
          <cell r="X223">
            <v>1051950</v>
          </cell>
          <cell r="Y223">
            <v>0</v>
          </cell>
          <cell r="Z223">
            <v>12</v>
          </cell>
          <cell r="AA223">
            <v>0</v>
          </cell>
          <cell r="AB223">
            <v>1</v>
          </cell>
          <cell r="AC223" t="str">
            <v>-</v>
          </cell>
          <cell r="AD223">
            <v>1</v>
          </cell>
          <cell r="AE223">
            <v>2</v>
          </cell>
          <cell r="AF223" t="str">
            <v>215</v>
          </cell>
          <cell r="AG223" t="str">
            <v>JL. P. SURIANSYAH NO. 30</v>
          </cell>
        </row>
        <row r="224">
          <cell r="B224">
            <v>216</v>
          </cell>
          <cell r="C224" t="str">
            <v>RUSLI DJAMHARI</v>
          </cell>
          <cell r="D224" t="str">
            <v>07.295.988.5-722.000</v>
          </cell>
          <cell r="E224" t="str">
            <v>L</v>
          </cell>
          <cell r="F224" t="str">
            <v>K-3</v>
          </cell>
          <cell r="G224" t="str">
            <v>K</v>
          </cell>
          <cell r="H224" t="str">
            <v>3</v>
          </cell>
          <cell r="I224" t="str">
            <v>MASINIS I</v>
          </cell>
          <cell r="J224">
            <v>21015000</v>
          </cell>
          <cell r="K224">
            <v>3847500</v>
          </cell>
          <cell r="L224">
            <v>3029670</v>
          </cell>
          <cell r="M224">
            <v>27892170</v>
          </cell>
          <cell r="N224">
            <v>1975000</v>
          </cell>
          <cell r="O224">
            <v>29867170</v>
          </cell>
          <cell r="P224">
            <v>1296000</v>
          </cell>
          <cell r="Q224">
            <v>0</v>
          </cell>
          <cell r="R224">
            <v>403000</v>
          </cell>
          <cell r="S224">
            <v>1699000</v>
          </cell>
          <cell r="T224">
            <v>28168170</v>
          </cell>
          <cell r="U224">
            <v>18000000</v>
          </cell>
          <cell r="V224">
            <v>10168000</v>
          </cell>
          <cell r="W224">
            <v>508400</v>
          </cell>
          <cell r="X224">
            <v>508400</v>
          </cell>
          <cell r="Y224">
            <v>0</v>
          </cell>
          <cell r="Z224">
            <v>12</v>
          </cell>
          <cell r="AA224">
            <v>0</v>
          </cell>
          <cell r="AB224">
            <v>1</v>
          </cell>
          <cell r="AC224" t="str">
            <v>-</v>
          </cell>
          <cell r="AD224">
            <v>1</v>
          </cell>
          <cell r="AE224">
            <v>2</v>
          </cell>
          <cell r="AF224" t="str">
            <v>216</v>
          </cell>
          <cell r="AG224" t="str">
            <v>JL. P. SURIANSYAH NO. 30</v>
          </cell>
        </row>
        <row r="225">
          <cell r="B225">
            <v>217</v>
          </cell>
          <cell r="C225" t="str">
            <v>RAHAJU HANDAJADI</v>
          </cell>
          <cell r="D225" t="str">
            <v>07.295.975.2-722.000</v>
          </cell>
          <cell r="E225" t="str">
            <v>L</v>
          </cell>
          <cell r="F225" t="str">
            <v>K-3</v>
          </cell>
          <cell r="G225" t="str">
            <v>K</v>
          </cell>
          <cell r="H225" t="str">
            <v>3</v>
          </cell>
          <cell r="I225" t="str">
            <v>MUALIM I</v>
          </cell>
          <cell r="J225">
            <v>19215000</v>
          </cell>
          <cell r="K225">
            <v>3542000</v>
          </cell>
          <cell r="L225">
            <v>2782350</v>
          </cell>
          <cell r="M225">
            <v>25539350</v>
          </cell>
          <cell r="N225">
            <v>1825000</v>
          </cell>
          <cell r="O225">
            <v>27364350</v>
          </cell>
          <cell r="P225">
            <v>1276967.5</v>
          </cell>
          <cell r="Q225">
            <v>19032.5</v>
          </cell>
          <cell r="R225">
            <v>370000</v>
          </cell>
          <cell r="S225">
            <v>1666000</v>
          </cell>
          <cell r="T225">
            <v>25698350</v>
          </cell>
          <cell r="U225">
            <v>18000000</v>
          </cell>
          <cell r="V225">
            <v>7698000</v>
          </cell>
          <cell r="W225">
            <v>384900</v>
          </cell>
          <cell r="X225">
            <v>384900</v>
          </cell>
          <cell r="Y225">
            <v>0</v>
          </cell>
          <cell r="Z225">
            <v>12</v>
          </cell>
          <cell r="AA225">
            <v>0</v>
          </cell>
          <cell r="AB225">
            <v>1</v>
          </cell>
          <cell r="AC225" t="str">
            <v>-</v>
          </cell>
          <cell r="AD225">
            <v>1</v>
          </cell>
          <cell r="AE225">
            <v>2</v>
          </cell>
          <cell r="AF225" t="str">
            <v>217</v>
          </cell>
          <cell r="AG225" t="str">
            <v>JL. P. SURIANSYAH NO. 30</v>
          </cell>
        </row>
        <row r="226">
          <cell r="B226">
            <v>218</v>
          </cell>
          <cell r="C226" t="str">
            <v>SOEPRIYADI</v>
          </cell>
          <cell r="D226" t="str">
            <v>48.173.919.1.722.000</v>
          </cell>
          <cell r="E226" t="str">
            <v>L</v>
          </cell>
          <cell r="F226" t="str">
            <v>TK</v>
          </cell>
          <cell r="G226" t="str">
            <v>TK</v>
          </cell>
          <cell r="H226">
            <v>0</v>
          </cell>
          <cell r="I226" t="str">
            <v>MUALIM II</v>
          </cell>
          <cell r="J226">
            <v>18615000</v>
          </cell>
          <cell r="K226">
            <v>3233000</v>
          </cell>
          <cell r="L226">
            <v>1927830</v>
          </cell>
          <cell r="M226">
            <v>23775830</v>
          </cell>
          <cell r="N226">
            <v>1775000</v>
          </cell>
          <cell r="O226">
            <v>25550830</v>
          </cell>
          <cell r="P226">
            <v>1188791.5</v>
          </cell>
          <cell r="Q226">
            <v>88750</v>
          </cell>
          <cell r="R226">
            <v>314700</v>
          </cell>
          <cell r="S226">
            <v>1592241.5</v>
          </cell>
          <cell r="T226">
            <v>23958588.5</v>
          </cell>
          <cell r="U226">
            <v>13200000</v>
          </cell>
          <cell r="V226">
            <v>10758000</v>
          </cell>
          <cell r="W226">
            <v>537900</v>
          </cell>
          <cell r="X226">
            <v>537900</v>
          </cell>
          <cell r="Y226">
            <v>0</v>
          </cell>
          <cell r="Z226">
            <v>12</v>
          </cell>
          <cell r="AA226">
            <v>0</v>
          </cell>
          <cell r="AB226">
            <v>1</v>
          </cell>
          <cell r="AC226" t="str">
            <v>-</v>
          </cell>
          <cell r="AD226">
            <v>1</v>
          </cell>
          <cell r="AE226">
            <v>2</v>
          </cell>
          <cell r="AF226" t="str">
            <v>218</v>
          </cell>
          <cell r="AG226" t="str">
            <v>JL. P. SURIANSYAH NO. 30</v>
          </cell>
        </row>
        <row r="227">
          <cell r="B227">
            <v>219</v>
          </cell>
          <cell r="C227" t="str">
            <v>ISAAC FELIX YUSMAM</v>
          </cell>
          <cell r="D227" t="str">
            <v>07.295.925.7-722.000</v>
          </cell>
          <cell r="E227" t="str">
            <v>L</v>
          </cell>
          <cell r="F227" t="str">
            <v>K-3</v>
          </cell>
          <cell r="G227" t="str">
            <v>K</v>
          </cell>
          <cell r="H227" t="str">
            <v>3</v>
          </cell>
          <cell r="I227" t="str">
            <v>MASINIS II</v>
          </cell>
          <cell r="J227">
            <v>18915000</v>
          </cell>
          <cell r="K227">
            <v>2933000</v>
          </cell>
          <cell r="L227">
            <v>2699910</v>
          </cell>
          <cell r="M227">
            <v>24547910</v>
          </cell>
          <cell r="N227">
            <v>1775000</v>
          </cell>
          <cell r="O227">
            <v>26322910</v>
          </cell>
          <cell r="P227">
            <v>1227395.5</v>
          </cell>
          <cell r="Q227">
            <v>68604.5</v>
          </cell>
          <cell r="R227">
            <v>359000</v>
          </cell>
          <cell r="S227">
            <v>1655000</v>
          </cell>
          <cell r="T227">
            <v>24667910</v>
          </cell>
          <cell r="U227">
            <v>18000000</v>
          </cell>
          <cell r="V227">
            <v>6667000</v>
          </cell>
          <cell r="W227">
            <v>333350</v>
          </cell>
          <cell r="X227">
            <v>333350</v>
          </cell>
          <cell r="Y227">
            <v>0</v>
          </cell>
          <cell r="Z227">
            <v>12</v>
          </cell>
          <cell r="AA227">
            <v>0</v>
          </cell>
          <cell r="AB227">
            <v>1</v>
          </cell>
          <cell r="AC227" t="str">
            <v>-</v>
          </cell>
          <cell r="AD227">
            <v>1</v>
          </cell>
          <cell r="AE227">
            <v>2</v>
          </cell>
          <cell r="AF227" t="str">
            <v>219</v>
          </cell>
          <cell r="AG227" t="str">
            <v>JL. P. SURIANSYAH NO. 30</v>
          </cell>
        </row>
        <row r="228">
          <cell r="B228">
            <v>220</v>
          </cell>
          <cell r="C228" t="str">
            <v>ABDUL WAHAB</v>
          </cell>
          <cell r="D228" t="str">
            <v>48.173.946.4.722.000</v>
          </cell>
          <cell r="E228" t="str">
            <v>L</v>
          </cell>
          <cell r="F228" t="str">
            <v>K-2</v>
          </cell>
          <cell r="G228" t="str">
            <v>K</v>
          </cell>
          <cell r="H228" t="str">
            <v>2</v>
          </cell>
          <cell r="I228" t="str">
            <v>NAKHODA</v>
          </cell>
          <cell r="J228">
            <v>22729650</v>
          </cell>
          <cell r="K228">
            <v>2653500</v>
          </cell>
          <cell r="L228">
            <v>2967840</v>
          </cell>
          <cell r="M228">
            <v>28350990</v>
          </cell>
          <cell r="N228">
            <v>2350000</v>
          </cell>
          <cell r="O228">
            <v>30700990</v>
          </cell>
          <cell r="P228">
            <v>1296000</v>
          </cell>
          <cell r="Q228">
            <v>0</v>
          </cell>
          <cell r="R228">
            <v>432000</v>
          </cell>
          <cell r="S228">
            <v>1728000</v>
          </cell>
          <cell r="T228">
            <v>28972990</v>
          </cell>
          <cell r="U228">
            <v>16800000</v>
          </cell>
          <cell r="V228">
            <v>12172000</v>
          </cell>
          <cell r="W228">
            <v>608600</v>
          </cell>
          <cell r="X228">
            <v>608600</v>
          </cell>
          <cell r="Y228">
            <v>0</v>
          </cell>
          <cell r="Z228">
            <v>11</v>
          </cell>
          <cell r="AA228">
            <v>0</v>
          </cell>
          <cell r="AB228">
            <v>1</v>
          </cell>
          <cell r="AC228" t="str">
            <v>-</v>
          </cell>
          <cell r="AD228">
            <v>1</v>
          </cell>
          <cell r="AE228">
            <v>2</v>
          </cell>
          <cell r="AF228" t="str">
            <v>220</v>
          </cell>
          <cell r="AG228" t="str">
            <v>JL. P. SURIANSYAH NO. 30</v>
          </cell>
        </row>
        <row r="229">
          <cell r="B229">
            <v>221</v>
          </cell>
          <cell r="C229" t="str">
            <v>SARINO</v>
          </cell>
          <cell r="D229" t="str">
            <v>48.173.947.2-722.000</v>
          </cell>
          <cell r="E229" t="str">
            <v>L</v>
          </cell>
          <cell r="F229" t="str">
            <v>K-3</v>
          </cell>
          <cell r="G229" t="str">
            <v>K</v>
          </cell>
          <cell r="H229" t="str">
            <v>3</v>
          </cell>
          <cell r="I229" t="str">
            <v>KKM</v>
          </cell>
          <cell r="J229">
            <v>20529650</v>
          </cell>
          <cell r="K229">
            <v>2853500</v>
          </cell>
          <cell r="L229">
            <v>3009060</v>
          </cell>
          <cell r="M229">
            <v>26392210</v>
          </cell>
          <cell r="N229">
            <v>1975000</v>
          </cell>
          <cell r="O229">
            <v>28367210</v>
          </cell>
          <cell r="P229">
            <v>1296000</v>
          </cell>
          <cell r="Q229">
            <v>0</v>
          </cell>
          <cell r="R229">
            <v>400000</v>
          </cell>
          <cell r="S229">
            <v>1696000</v>
          </cell>
          <cell r="T229">
            <v>26671210</v>
          </cell>
          <cell r="U229">
            <v>18000000</v>
          </cell>
          <cell r="V229">
            <v>8671000</v>
          </cell>
          <cell r="W229">
            <v>433550</v>
          </cell>
          <cell r="X229">
            <v>433550</v>
          </cell>
          <cell r="Y229">
            <v>0</v>
          </cell>
          <cell r="Z229">
            <v>12</v>
          </cell>
          <cell r="AA229">
            <v>0</v>
          </cell>
          <cell r="AB229">
            <v>1</v>
          </cell>
          <cell r="AC229" t="str">
            <v>-</v>
          </cell>
          <cell r="AD229">
            <v>1</v>
          </cell>
          <cell r="AE229">
            <v>2</v>
          </cell>
          <cell r="AF229" t="str">
            <v>221</v>
          </cell>
          <cell r="AG229" t="str">
            <v>JL. P. SURIANSYAH NO. 30</v>
          </cell>
        </row>
        <row r="230">
          <cell r="B230">
            <v>222</v>
          </cell>
          <cell r="C230" t="str">
            <v>BUDI SETIAWAN</v>
          </cell>
          <cell r="D230" t="str">
            <v>48.173.949.8.722.000</v>
          </cell>
          <cell r="E230" t="str">
            <v>L</v>
          </cell>
          <cell r="F230" t="str">
            <v>TK</v>
          </cell>
          <cell r="G230" t="str">
            <v>TK</v>
          </cell>
          <cell r="H230">
            <v>0</v>
          </cell>
          <cell r="I230" t="str">
            <v>MASINIS I</v>
          </cell>
          <cell r="J230">
            <v>16929650</v>
          </cell>
          <cell r="K230">
            <v>2831000</v>
          </cell>
          <cell r="L230">
            <v>1900980</v>
          </cell>
          <cell r="M230">
            <v>21661630</v>
          </cell>
          <cell r="N230">
            <v>1600000</v>
          </cell>
          <cell r="O230">
            <v>23261630</v>
          </cell>
          <cell r="P230">
            <v>1083081.5</v>
          </cell>
          <cell r="Q230">
            <v>80000</v>
          </cell>
          <cell r="R230">
            <v>323000</v>
          </cell>
          <cell r="S230">
            <v>1486081.5</v>
          </cell>
          <cell r="T230">
            <v>21775548.5</v>
          </cell>
          <cell r="U230">
            <v>13200000</v>
          </cell>
          <cell r="V230">
            <v>8575000</v>
          </cell>
          <cell r="W230">
            <v>428750</v>
          </cell>
          <cell r="X230">
            <v>428750</v>
          </cell>
          <cell r="Y230">
            <v>0</v>
          </cell>
          <cell r="Z230">
            <v>12</v>
          </cell>
          <cell r="AA230">
            <v>0</v>
          </cell>
          <cell r="AB230">
            <v>1</v>
          </cell>
          <cell r="AC230" t="str">
            <v>-</v>
          </cell>
          <cell r="AD230">
            <v>1</v>
          </cell>
          <cell r="AE230">
            <v>2</v>
          </cell>
          <cell r="AF230" t="str">
            <v>222</v>
          </cell>
          <cell r="AG230" t="str">
            <v>JL. P. SURIANSYAH NO. 30</v>
          </cell>
        </row>
        <row r="231">
          <cell r="B231">
            <v>223</v>
          </cell>
          <cell r="C231" t="str">
            <v>SYAMSUDDIN</v>
          </cell>
          <cell r="D231" t="str">
            <v>48.173.949.8-722.000</v>
          </cell>
          <cell r="E231" t="str">
            <v>L</v>
          </cell>
          <cell r="F231" t="str">
            <v>K-2</v>
          </cell>
          <cell r="G231" t="str">
            <v>K</v>
          </cell>
          <cell r="H231" t="str">
            <v>2</v>
          </cell>
          <cell r="I231" t="str">
            <v>MASINIS II</v>
          </cell>
          <cell r="J231">
            <v>14379650</v>
          </cell>
          <cell r="K231">
            <v>2765500</v>
          </cell>
          <cell r="L231">
            <v>1987335</v>
          </cell>
          <cell r="M231">
            <v>19132485</v>
          </cell>
          <cell r="N231">
            <v>1475000</v>
          </cell>
          <cell r="O231">
            <v>20607485</v>
          </cell>
          <cell r="P231">
            <v>956624.25</v>
          </cell>
          <cell r="Q231">
            <v>73750</v>
          </cell>
          <cell r="R231">
            <v>295500</v>
          </cell>
          <cell r="S231">
            <v>1325874.25</v>
          </cell>
          <cell r="T231">
            <v>19281610.75</v>
          </cell>
          <cell r="U231">
            <v>16800000</v>
          </cell>
          <cell r="V231">
            <v>2481000</v>
          </cell>
          <cell r="W231">
            <v>124050</v>
          </cell>
          <cell r="X231">
            <v>124050</v>
          </cell>
          <cell r="Y231">
            <v>0</v>
          </cell>
          <cell r="Z231">
            <v>11</v>
          </cell>
          <cell r="AA231">
            <v>0</v>
          </cell>
          <cell r="AB231">
            <v>1</v>
          </cell>
          <cell r="AC231" t="str">
            <v>-</v>
          </cell>
          <cell r="AD231">
            <v>1</v>
          </cell>
          <cell r="AE231">
            <v>2</v>
          </cell>
          <cell r="AF231" t="str">
            <v>223</v>
          </cell>
          <cell r="AG231" t="str">
            <v>JL. P. SURIANSYAH NO. 30</v>
          </cell>
        </row>
        <row r="232">
          <cell r="B232">
            <v>224</v>
          </cell>
          <cell r="C232" t="str">
            <v>HASYIM LIMPO</v>
          </cell>
          <cell r="D232" t="str">
            <v>48.173.950.6-722.000</v>
          </cell>
          <cell r="E232" t="str">
            <v>L</v>
          </cell>
          <cell r="F232" t="str">
            <v>TK</v>
          </cell>
          <cell r="G232" t="str">
            <v>TK</v>
          </cell>
          <cell r="H232">
            <v>0</v>
          </cell>
          <cell r="I232" t="str">
            <v>MUALIM I</v>
          </cell>
          <cell r="J232">
            <v>13979650</v>
          </cell>
          <cell r="K232">
            <v>2003500</v>
          </cell>
          <cell r="L232">
            <v>1586835</v>
          </cell>
          <cell r="M232">
            <v>17569985</v>
          </cell>
          <cell r="N232">
            <v>1300000</v>
          </cell>
          <cell r="O232">
            <v>18869985</v>
          </cell>
          <cell r="P232">
            <v>878499.25</v>
          </cell>
          <cell r="Q232">
            <v>65000</v>
          </cell>
          <cell r="R232">
            <v>263000</v>
          </cell>
          <cell r="S232">
            <v>1206499.25</v>
          </cell>
          <cell r="T232">
            <v>17663485.75</v>
          </cell>
          <cell r="U232">
            <v>13200000</v>
          </cell>
          <cell r="V232">
            <v>4463000</v>
          </cell>
          <cell r="W232">
            <v>223150</v>
          </cell>
          <cell r="X232">
            <v>223150</v>
          </cell>
          <cell r="Y232">
            <v>0</v>
          </cell>
          <cell r="Z232">
            <v>12</v>
          </cell>
          <cell r="AA232">
            <v>0</v>
          </cell>
          <cell r="AB232">
            <v>1</v>
          </cell>
          <cell r="AC232" t="str">
            <v>-</v>
          </cell>
          <cell r="AD232">
            <v>1</v>
          </cell>
          <cell r="AE232">
            <v>2</v>
          </cell>
          <cell r="AF232" t="str">
            <v>224</v>
          </cell>
          <cell r="AG232" t="str">
            <v>JL. P. SURIANSYAH NO. 30</v>
          </cell>
        </row>
        <row r="233">
          <cell r="B233">
            <v>225</v>
          </cell>
          <cell r="C233" t="str">
            <v>SUKI</v>
          </cell>
          <cell r="D233" t="str">
            <v>07.296.063.6-722.000</v>
          </cell>
          <cell r="E233" t="str">
            <v>L</v>
          </cell>
          <cell r="F233" t="str">
            <v>TK</v>
          </cell>
          <cell r="G233" t="str">
            <v>TK</v>
          </cell>
          <cell r="H233">
            <v>0</v>
          </cell>
          <cell r="I233" t="str">
            <v>JURU MUDI</v>
          </cell>
          <cell r="J233">
            <v>11829650</v>
          </cell>
          <cell r="K233">
            <v>1353500</v>
          </cell>
          <cell r="L233">
            <v>1288800</v>
          </cell>
          <cell r="M233">
            <v>14471950</v>
          </cell>
          <cell r="N233">
            <v>1100000</v>
          </cell>
          <cell r="O233">
            <v>15571950</v>
          </cell>
          <cell r="P233">
            <v>723597.5</v>
          </cell>
          <cell r="Q233">
            <v>55000</v>
          </cell>
          <cell r="R233">
            <v>219000</v>
          </cell>
          <cell r="S233">
            <v>997597.5</v>
          </cell>
          <cell r="T233">
            <v>14574352.5</v>
          </cell>
          <cell r="U233">
            <v>13200000</v>
          </cell>
          <cell r="V233">
            <v>1374000</v>
          </cell>
          <cell r="W233">
            <v>68700</v>
          </cell>
          <cell r="X233">
            <v>68700</v>
          </cell>
          <cell r="Y233">
            <v>0</v>
          </cell>
          <cell r="Z233">
            <v>12</v>
          </cell>
          <cell r="AA233">
            <v>0</v>
          </cell>
          <cell r="AB233">
            <v>1</v>
          </cell>
          <cell r="AC233" t="str">
            <v>-</v>
          </cell>
          <cell r="AD233">
            <v>1</v>
          </cell>
          <cell r="AE233">
            <v>2</v>
          </cell>
          <cell r="AF233" t="str">
            <v>225</v>
          </cell>
          <cell r="AG233" t="str">
            <v>JL. P. SURIANSYAH NO. 30</v>
          </cell>
        </row>
        <row r="234">
          <cell r="B234">
            <v>226</v>
          </cell>
          <cell r="C234" t="str">
            <v>SAMAILA DG SAWI</v>
          </cell>
          <cell r="D234" t="str">
            <v>-</v>
          </cell>
          <cell r="E234" t="str">
            <v>L</v>
          </cell>
          <cell r="F234" t="str">
            <v>TK</v>
          </cell>
          <cell r="G234" t="str">
            <v>TK</v>
          </cell>
          <cell r="H234">
            <v>0</v>
          </cell>
          <cell r="I234" t="str">
            <v>JURU MUDI</v>
          </cell>
          <cell r="J234">
            <v>11079650</v>
          </cell>
          <cell r="K234">
            <v>1353500</v>
          </cell>
          <cell r="L234">
            <v>1208250</v>
          </cell>
          <cell r="M234">
            <v>13641400</v>
          </cell>
          <cell r="N234">
            <v>1025000</v>
          </cell>
          <cell r="O234">
            <v>14666400</v>
          </cell>
          <cell r="P234">
            <v>682070</v>
          </cell>
          <cell r="Q234">
            <v>51250</v>
          </cell>
          <cell r="R234">
            <v>205500</v>
          </cell>
          <cell r="S234">
            <v>938820</v>
          </cell>
          <cell r="T234">
            <v>13727580</v>
          </cell>
          <cell r="U234">
            <v>13200000</v>
          </cell>
          <cell r="V234">
            <v>527000</v>
          </cell>
          <cell r="W234">
            <v>26350</v>
          </cell>
          <cell r="X234">
            <v>26350</v>
          </cell>
          <cell r="Y234">
            <v>0</v>
          </cell>
          <cell r="Z234">
            <v>12</v>
          </cell>
          <cell r="AA234">
            <v>0</v>
          </cell>
          <cell r="AB234">
            <v>1</v>
          </cell>
          <cell r="AC234" t="str">
            <v>-</v>
          </cell>
          <cell r="AD234">
            <v>1</v>
          </cell>
          <cell r="AE234">
            <v>2</v>
          </cell>
          <cell r="AF234" t="str">
            <v>226</v>
          </cell>
          <cell r="AG234" t="str">
            <v>JL. P. SURIANSYAH NO. 30</v>
          </cell>
        </row>
        <row r="235">
          <cell r="B235">
            <v>227</v>
          </cell>
          <cell r="C235" t="str">
            <v>IAN SURYANTO</v>
          </cell>
          <cell r="D235" t="str">
            <v>07.295.920.8-722.000</v>
          </cell>
          <cell r="E235" t="str">
            <v>L</v>
          </cell>
          <cell r="F235" t="str">
            <v>K-3</v>
          </cell>
          <cell r="G235" t="str">
            <v>K</v>
          </cell>
          <cell r="H235" t="str">
            <v>3</v>
          </cell>
          <cell r="I235" t="str">
            <v>NAKHODA</v>
          </cell>
          <cell r="J235">
            <v>21900000</v>
          </cell>
          <cell r="K235">
            <v>3561550</v>
          </cell>
          <cell r="L235">
            <v>3256380</v>
          </cell>
          <cell r="M235">
            <v>28717930</v>
          </cell>
          <cell r="N235">
            <v>2500000</v>
          </cell>
          <cell r="O235">
            <v>31217930</v>
          </cell>
          <cell r="P235">
            <v>1296000</v>
          </cell>
          <cell r="Q235">
            <v>0</v>
          </cell>
          <cell r="R235">
            <v>433000</v>
          </cell>
          <cell r="S235">
            <v>1729000</v>
          </cell>
          <cell r="T235">
            <v>29488930</v>
          </cell>
          <cell r="U235">
            <v>18000000</v>
          </cell>
          <cell r="V235">
            <v>11488000</v>
          </cell>
          <cell r="W235">
            <v>574400</v>
          </cell>
          <cell r="X235">
            <v>574400</v>
          </cell>
          <cell r="Y235">
            <v>0</v>
          </cell>
          <cell r="Z235">
            <v>12</v>
          </cell>
          <cell r="AA235">
            <v>0</v>
          </cell>
          <cell r="AB235">
            <v>1</v>
          </cell>
          <cell r="AC235" t="str">
            <v>-</v>
          </cell>
          <cell r="AD235">
            <v>1</v>
          </cell>
          <cell r="AE235">
            <v>2</v>
          </cell>
          <cell r="AF235" t="str">
            <v>227</v>
          </cell>
          <cell r="AG235" t="str">
            <v>JL. P. SURIANSYAH NO. 30</v>
          </cell>
        </row>
        <row r="236">
          <cell r="B236">
            <v>228</v>
          </cell>
          <cell r="C236" t="str">
            <v>ACHMAD FATHONI</v>
          </cell>
          <cell r="D236" t="str">
            <v>07.295.856.4-722.000</v>
          </cell>
          <cell r="E236" t="str">
            <v>L</v>
          </cell>
          <cell r="F236" t="str">
            <v>K-2</v>
          </cell>
          <cell r="G236" t="str">
            <v>K</v>
          </cell>
          <cell r="H236" t="str">
            <v>2</v>
          </cell>
          <cell r="I236" t="str">
            <v>MUALIM I</v>
          </cell>
          <cell r="J236">
            <v>19523000</v>
          </cell>
          <cell r="K236">
            <v>2893000</v>
          </cell>
          <cell r="L236">
            <v>2823570</v>
          </cell>
          <cell r="M236">
            <v>25239570</v>
          </cell>
          <cell r="N236">
            <v>1875000</v>
          </cell>
          <cell r="O236">
            <v>27114570</v>
          </cell>
          <cell r="P236">
            <v>1261978.5</v>
          </cell>
          <cell r="Q236">
            <v>34021.5</v>
          </cell>
          <cell r="R236">
            <v>375500</v>
          </cell>
          <cell r="S236">
            <v>1671500</v>
          </cell>
          <cell r="T236">
            <v>25443070</v>
          </cell>
          <cell r="U236">
            <v>16800000</v>
          </cell>
          <cell r="V236">
            <v>8643000</v>
          </cell>
          <cell r="W236">
            <v>432150</v>
          </cell>
          <cell r="X236">
            <v>432150</v>
          </cell>
          <cell r="Y236">
            <v>0</v>
          </cell>
          <cell r="Z236">
            <v>12</v>
          </cell>
          <cell r="AA236">
            <v>0</v>
          </cell>
          <cell r="AB236">
            <v>1</v>
          </cell>
          <cell r="AC236" t="str">
            <v>-</v>
          </cell>
          <cell r="AD236">
            <v>1</v>
          </cell>
          <cell r="AE236">
            <v>2</v>
          </cell>
          <cell r="AF236" t="str">
            <v>228</v>
          </cell>
          <cell r="AG236" t="str">
            <v>JL. P. SURIANSYAH NO. 30</v>
          </cell>
        </row>
        <row r="237">
          <cell r="B237">
            <v>229</v>
          </cell>
          <cell r="C237" t="str">
            <v>SUYANI</v>
          </cell>
          <cell r="D237" t="str">
            <v>-</v>
          </cell>
          <cell r="E237" t="str">
            <v>L</v>
          </cell>
          <cell r="F237" t="str">
            <v>K-0</v>
          </cell>
          <cell r="G237" t="str">
            <v>K</v>
          </cell>
          <cell r="H237" t="str">
            <v>0</v>
          </cell>
          <cell r="I237" t="str">
            <v>KKM</v>
          </cell>
          <cell r="J237">
            <v>19673000</v>
          </cell>
          <cell r="K237">
            <v>2980000</v>
          </cell>
          <cell r="L237">
            <v>2844180</v>
          </cell>
          <cell r="M237">
            <v>25497180</v>
          </cell>
          <cell r="N237">
            <v>1900000</v>
          </cell>
          <cell r="O237">
            <v>27397180</v>
          </cell>
          <cell r="P237">
            <v>1274859</v>
          </cell>
          <cell r="Q237">
            <v>21141</v>
          </cell>
          <cell r="R237">
            <v>378000</v>
          </cell>
          <cell r="S237">
            <v>1674000</v>
          </cell>
          <cell r="T237">
            <v>25723180</v>
          </cell>
          <cell r="U237">
            <v>14400000</v>
          </cell>
          <cell r="V237">
            <v>11323000</v>
          </cell>
          <cell r="W237">
            <v>566150</v>
          </cell>
          <cell r="X237">
            <v>566150</v>
          </cell>
          <cell r="Y237">
            <v>0</v>
          </cell>
          <cell r="Z237">
            <v>12</v>
          </cell>
          <cell r="AA237">
            <v>0</v>
          </cell>
          <cell r="AB237">
            <v>1</v>
          </cell>
          <cell r="AC237" t="str">
            <v>-</v>
          </cell>
          <cell r="AD237">
            <v>1</v>
          </cell>
          <cell r="AE237">
            <v>2</v>
          </cell>
          <cell r="AF237" t="str">
            <v>229</v>
          </cell>
          <cell r="AG237" t="str">
            <v>JL. P. SURIANSYAH NO. 30</v>
          </cell>
        </row>
        <row r="238">
          <cell r="B238">
            <v>230</v>
          </cell>
          <cell r="C238" t="str">
            <v>SYAMSURI</v>
          </cell>
          <cell r="D238" t="str">
            <v>07.296.084.2-722.000</v>
          </cell>
          <cell r="E238" t="str">
            <v>L</v>
          </cell>
          <cell r="F238" t="str">
            <v>K-3</v>
          </cell>
          <cell r="G238" t="str">
            <v>K</v>
          </cell>
          <cell r="H238" t="str">
            <v>3</v>
          </cell>
          <cell r="I238" t="str">
            <v>MASINIS I</v>
          </cell>
          <cell r="J238">
            <v>15023000</v>
          </cell>
          <cell r="K238">
            <v>2593000</v>
          </cell>
          <cell r="L238">
            <v>2205270</v>
          </cell>
          <cell r="M238">
            <v>19821270</v>
          </cell>
          <cell r="N238">
            <v>1475000</v>
          </cell>
          <cell r="O238">
            <v>21296270</v>
          </cell>
          <cell r="P238">
            <v>991063.5</v>
          </cell>
          <cell r="Q238">
            <v>73750</v>
          </cell>
          <cell r="R238">
            <v>293000</v>
          </cell>
          <cell r="S238">
            <v>1357813.5</v>
          </cell>
          <cell r="T238">
            <v>19938456.5</v>
          </cell>
          <cell r="U238">
            <v>18000000</v>
          </cell>
          <cell r="V238">
            <v>1938000</v>
          </cell>
          <cell r="W238">
            <v>96900</v>
          </cell>
          <cell r="X238">
            <v>96900</v>
          </cell>
          <cell r="Y238">
            <v>0</v>
          </cell>
          <cell r="Z238">
            <v>12</v>
          </cell>
          <cell r="AA238">
            <v>0</v>
          </cell>
          <cell r="AB238">
            <v>1</v>
          </cell>
          <cell r="AC238" t="str">
            <v>-</v>
          </cell>
          <cell r="AD238">
            <v>1</v>
          </cell>
          <cell r="AE238">
            <v>2</v>
          </cell>
          <cell r="AF238" t="str">
            <v>230</v>
          </cell>
          <cell r="AG238" t="str">
            <v>JL. P. SURIANSYAH NO. 30</v>
          </cell>
        </row>
        <row r="239">
          <cell r="B239">
            <v>231</v>
          </cell>
          <cell r="C239" t="str">
            <v>SAMINO</v>
          </cell>
          <cell r="D239" t="str">
            <v>48.173.918.3-722.000</v>
          </cell>
          <cell r="E239" t="str">
            <v>L</v>
          </cell>
          <cell r="F239" t="str">
            <v>K-3</v>
          </cell>
          <cell r="G239" t="str">
            <v>K</v>
          </cell>
          <cell r="H239" t="str">
            <v>3</v>
          </cell>
          <cell r="I239" t="str">
            <v>JURU MUDI</v>
          </cell>
          <cell r="J239">
            <v>14873000</v>
          </cell>
          <cell r="K239">
            <v>1819000</v>
          </cell>
          <cell r="L239">
            <v>2143440</v>
          </cell>
          <cell r="M239">
            <v>18835440</v>
          </cell>
          <cell r="N239">
            <v>1400000</v>
          </cell>
          <cell r="O239">
            <v>20235440</v>
          </cell>
          <cell r="P239">
            <v>941772</v>
          </cell>
          <cell r="Q239">
            <v>70000</v>
          </cell>
          <cell r="R239">
            <v>285000</v>
          </cell>
          <cell r="S239">
            <v>1296772</v>
          </cell>
          <cell r="T239">
            <v>18938668</v>
          </cell>
          <cell r="U239">
            <v>18000000</v>
          </cell>
          <cell r="V239">
            <v>938000</v>
          </cell>
          <cell r="W239">
            <v>46900</v>
          </cell>
          <cell r="X239">
            <v>46900</v>
          </cell>
          <cell r="Y239">
            <v>0</v>
          </cell>
          <cell r="Z239">
            <v>12</v>
          </cell>
          <cell r="AA239">
            <v>0</v>
          </cell>
          <cell r="AB239">
            <v>1</v>
          </cell>
          <cell r="AC239" t="str">
            <v>-</v>
          </cell>
          <cell r="AD239">
            <v>1</v>
          </cell>
          <cell r="AE239">
            <v>2</v>
          </cell>
          <cell r="AF239" t="str">
            <v>231</v>
          </cell>
          <cell r="AG239" t="str">
            <v>JL. P. SURIANSYAH NO. 30</v>
          </cell>
        </row>
        <row r="240">
          <cell r="B240">
            <v>232</v>
          </cell>
          <cell r="C240" t="str">
            <v>ABDUL MAJID TUARITA</v>
          </cell>
          <cell r="D240" t="str">
            <v>-</v>
          </cell>
          <cell r="E240" t="str">
            <v>L</v>
          </cell>
          <cell r="F240" t="str">
            <v>K-3</v>
          </cell>
          <cell r="G240" t="str">
            <v>K</v>
          </cell>
          <cell r="H240" t="str">
            <v>3</v>
          </cell>
          <cell r="I240" t="str">
            <v>MUALIM II</v>
          </cell>
          <cell r="J240">
            <v>13973000</v>
          </cell>
          <cell r="K240">
            <v>2380000</v>
          </cell>
          <cell r="L240">
            <v>2061000</v>
          </cell>
          <cell r="M240">
            <v>18414000</v>
          </cell>
          <cell r="N240">
            <v>1350000</v>
          </cell>
          <cell r="O240">
            <v>19764000</v>
          </cell>
          <cell r="P240">
            <v>920700</v>
          </cell>
          <cell r="Q240">
            <v>67500</v>
          </cell>
          <cell r="R240">
            <v>274000</v>
          </cell>
          <cell r="S240">
            <v>1262200</v>
          </cell>
          <cell r="T240">
            <v>18501800</v>
          </cell>
          <cell r="U240">
            <v>18000000</v>
          </cell>
          <cell r="V240">
            <v>501000</v>
          </cell>
          <cell r="W240">
            <v>25050</v>
          </cell>
          <cell r="X240">
            <v>25050</v>
          </cell>
          <cell r="Y240">
            <v>0</v>
          </cell>
          <cell r="Z240">
            <v>12</v>
          </cell>
          <cell r="AA240">
            <v>0</v>
          </cell>
          <cell r="AB240">
            <v>1</v>
          </cell>
          <cell r="AC240" t="str">
            <v>-</v>
          </cell>
          <cell r="AD240">
            <v>1</v>
          </cell>
          <cell r="AE240">
            <v>2</v>
          </cell>
          <cell r="AF240" t="str">
            <v>232</v>
          </cell>
          <cell r="AG240" t="str">
            <v>JL. P. SURIANSYAH NO. 30</v>
          </cell>
        </row>
        <row r="241">
          <cell r="B241">
            <v>233</v>
          </cell>
          <cell r="C241" t="str">
            <v>SUHERJAN</v>
          </cell>
          <cell r="D241" t="str">
            <v>07.296.062.8-722.000</v>
          </cell>
          <cell r="E241" t="str">
            <v>L</v>
          </cell>
          <cell r="F241" t="str">
            <v>K-2</v>
          </cell>
          <cell r="G241" t="str">
            <v>K</v>
          </cell>
          <cell r="H241" t="str">
            <v>2</v>
          </cell>
          <cell r="I241" t="str">
            <v>JURU MUDI</v>
          </cell>
          <cell r="J241">
            <v>14273000</v>
          </cell>
          <cell r="K241">
            <v>1819000</v>
          </cell>
          <cell r="L241">
            <v>2061000</v>
          </cell>
          <cell r="M241">
            <v>18153000</v>
          </cell>
          <cell r="N241">
            <v>1350000</v>
          </cell>
          <cell r="O241">
            <v>19503000</v>
          </cell>
          <cell r="P241">
            <v>907650</v>
          </cell>
          <cell r="Q241">
            <v>67500</v>
          </cell>
          <cell r="R241">
            <v>274000</v>
          </cell>
          <cell r="S241">
            <v>1249150</v>
          </cell>
          <cell r="T241">
            <v>18253850</v>
          </cell>
          <cell r="U241">
            <v>16800000</v>
          </cell>
          <cell r="V241">
            <v>1453000</v>
          </cell>
          <cell r="W241">
            <v>72650</v>
          </cell>
          <cell r="X241">
            <v>72650</v>
          </cell>
          <cell r="Y241">
            <v>0</v>
          </cell>
          <cell r="Z241">
            <v>12</v>
          </cell>
          <cell r="AA241">
            <v>0</v>
          </cell>
          <cell r="AB241">
            <v>1</v>
          </cell>
          <cell r="AC241" t="str">
            <v>-</v>
          </cell>
          <cell r="AD241">
            <v>1</v>
          </cell>
          <cell r="AE241">
            <v>2</v>
          </cell>
          <cell r="AF241" t="str">
            <v>233</v>
          </cell>
          <cell r="AG241" t="str">
            <v>JL. P. SURIANSYAH NO. 30</v>
          </cell>
        </row>
        <row r="242">
          <cell r="B242">
            <v>234</v>
          </cell>
          <cell r="C242" t="str">
            <v>PIET HEIN GANDAWARI</v>
          </cell>
          <cell r="D242" t="str">
            <v>48.174.853.1-722.000</v>
          </cell>
          <cell r="E242" t="str">
            <v>L</v>
          </cell>
          <cell r="F242" t="str">
            <v>K-3</v>
          </cell>
          <cell r="G242" t="str">
            <v>K</v>
          </cell>
          <cell r="H242" t="str">
            <v>3</v>
          </cell>
          <cell r="I242" t="str">
            <v>NAKHODA</v>
          </cell>
          <cell r="J242">
            <v>18150000</v>
          </cell>
          <cell r="K242">
            <v>5489000</v>
          </cell>
          <cell r="L242">
            <v>2741130</v>
          </cell>
          <cell r="M242">
            <v>26380130</v>
          </cell>
          <cell r="N242">
            <v>1825000</v>
          </cell>
          <cell r="O242">
            <v>28205130</v>
          </cell>
          <cell r="P242">
            <v>1296000</v>
          </cell>
          <cell r="Q242">
            <v>0</v>
          </cell>
          <cell r="R242">
            <v>364500</v>
          </cell>
          <cell r="S242">
            <v>1660500</v>
          </cell>
          <cell r="T242">
            <v>26544630</v>
          </cell>
          <cell r="U242">
            <v>18000000</v>
          </cell>
          <cell r="V242">
            <v>8544000</v>
          </cell>
          <cell r="W242">
            <v>427200</v>
          </cell>
          <cell r="X242">
            <v>427200</v>
          </cell>
          <cell r="Y242">
            <v>0</v>
          </cell>
          <cell r="Z242">
            <v>12</v>
          </cell>
          <cell r="AA242">
            <v>0</v>
          </cell>
          <cell r="AB242">
            <v>1</v>
          </cell>
          <cell r="AC242" t="str">
            <v>-</v>
          </cell>
          <cell r="AD242">
            <v>1</v>
          </cell>
          <cell r="AE242">
            <v>2</v>
          </cell>
          <cell r="AF242" t="str">
            <v>234</v>
          </cell>
          <cell r="AG242" t="str">
            <v>JL. P. SURIANSYAH NO. 30</v>
          </cell>
        </row>
        <row r="243">
          <cell r="B243">
            <v>235</v>
          </cell>
          <cell r="C243" t="str">
            <v>FATCHURAHMAN</v>
          </cell>
          <cell r="D243" t="str">
            <v>48.174.857.2-722.000</v>
          </cell>
          <cell r="E243" t="str">
            <v>L</v>
          </cell>
          <cell r="F243" t="str">
            <v>TK</v>
          </cell>
          <cell r="G243" t="str">
            <v>TK</v>
          </cell>
          <cell r="H243">
            <v>0</v>
          </cell>
          <cell r="I243" t="str">
            <v>MUALIM II</v>
          </cell>
          <cell r="J243">
            <v>13200000</v>
          </cell>
          <cell r="K243">
            <v>3101000</v>
          </cell>
          <cell r="L243">
            <v>1482120</v>
          </cell>
          <cell r="M243">
            <v>17783120</v>
          </cell>
          <cell r="N243">
            <v>1250000</v>
          </cell>
          <cell r="O243">
            <v>19033120</v>
          </cell>
          <cell r="P243">
            <v>889156</v>
          </cell>
          <cell r="Q243">
            <v>62500</v>
          </cell>
          <cell r="R243">
            <v>252000</v>
          </cell>
          <cell r="S243">
            <v>1203656</v>
          </cell>
          <cell r="T243">
            <v>17829464</v>
          </cell>
          <cell r="U243">
            <v>13200000</v>
          </cell>
          <cell r="V243">
            <v>4629000</v>
          </cell>
          <cell r="W243">
            <v>231450</v>
          </cell>
          <cell r="X243">
            <v>231450</v>
          </cell>
          <cell r="Y243">
            <v>0</v>
          </cell>
          <cell r="Z243">
            <v>12</v>
          </cell>
          <cell r="AA243">
            <v>0</v>
          </cell>
          <cell r="AB243">
            <v>1</v>
          </cell>
          <cell r="AC243" t="str">
            <v>-</v>
          </cell>
          <cell r="AD243">
            <v>1</v>
          </cell>
          <cell r="AE243">
            <v>2</v>
          </cell>
          <cell r="AF243" t="str">
            <v>235</v>
          </cell>
          <cell r="AG243" t="str">
            <v>JL. P. SURIANSYAH NO. 30</v>
          </cell>
        </row>
        <row r="244">
          <cell r="B244">
            <v>236</v>
          </cell>
          <cell r="C244" t="str">
            <v>M. TAUFIK</v>
          </cell>
          <cell r="D244" t="str">
            <v>48.174.856.4-722.000</v>
          </cell>
          <cell r="E244" t="str">
            <v>L</v>
          </cell>
          <cell r="F244" t="str">
            <v>K-2</v>
          </cell>
          <cell r="G244" t="str">
            <v>K</v>
          </cell>
          <cell r="H244" t="str">
            <v>2</v>
          </cell>
          <cell r="I244" t="str">
            <v>MASINIS I</v>
          </cell>
          <cell r="J244">
            <v>14400000</v>
          </cell>
          <cell r="K244">
            <v>3422000</v>
          </cell>
          <cell r="L244">
            <v>2102220</v>
          </cell>
          <cell r="M244">
            <v>19924220</v>
          </cell>
          <cell r="N244">
            <v>1375000</v>
          </cell>
          <cell r="O244">
            <v>21299220</v>
          </cell>
          <cell r="P244">
            <v>996211</v>
          </cell>
          <cell r="Q244">
            <v>68750</v>
          </cell>
          <cell r="R244">
            <v>279500</v>
          </cell>
          <cell r="S244">
            <v>1344461</v>
          </cell>
          <cell r="T244">
            <v>19954759</v>
          </cell>
          <cell r="U244">
            <v>16800000</v>
          </cell>
          <cell r="V244">
            <v>3154000</v>
          </cell>
          <cell r="W244">
            <v>157700</v>
          </cell>
          <cell r="X244">
            <v>157700</v>
          </cell>
          <cell r="Y244">
            <v>0</v>
          </cell>
          <cell r="Z244">
            <v>12</v>
          </cell>
          <cell r="AA244">
            <v>0</v>
          </cell>
          <cell r="AB244">
            <v>1</v>
          </cell>
          <cell r="AC244" t="str">
            <v>-</v>
          </cell>
          <cell r="AD244">
            <v>1</v>
          </cell>
          <cell r="AE244">
            <v>2</v>
          </cell>
          <cell r="AF244" t="str">
            <v>236</v>
          </cell>
          <cell r="AG244" t="str">
            <v>JL. P. SURIANSYAH NO. 30</v>
          </cell>
        </row>
        <row r="245">
          <cell r="B245">
            <v>237</v>
          </cell>
          <cell r="C245" t="str">
            <v>TOTO RIVANI</v>
          </cell>
          <cell r="D245" t="str">
            <v>48.174.855.6-722.000</v>
          </cell>
          <cell r="E245" t="str">
            <v>L</v>
          </cell>
          <cell r="F245" t="str">
            <v>K-3</v>
          </cell>
          <cell r="G245" t="str">
            <v>K</v>
          </cell>
          <cell r="H245" t="str">
            <v>3</v>
          </cell>
          <cell r="I245" t="str">
            <v>MASINIS II</v>
          </cell>
          <cell r="J245">
            <v>15000000</v>
          </cell>
          <cell r="K245">
            <v>3701000</v>
          </cell>
          <cell r="L245">
            <v>2184660</v>
          </cell>
          <cell r="M245">
            <v>20885660</v>
          </cell>
          <cell r="N245">
            <v>1450000</v>
          </cell>
          <cell r="O245">
            <v>22335660</v>
          </cell>
          <cell r="P245">
            <v>1044283</v>
          </cell>
          <cell r="Q245">
            <v>72500</v>
          </cell>
          <cell r="R245">
            <v>290500</v>
          </cell>
          <cell r="S245">
            <v>1407283</v>
          </cell>
          <cell r="T245">
            <v>20928377</v>
          </cell>
          <cell r="U245">
            <v>18000000</v>
          </cell>
          <cell r="V245">
            <v>2928000</v>
          </cell>
          <cell r="W245">
            <v>146400</v>
          </cell>
          <cell r="X245">
            <v>146400</v>
          </cell>
          <cell r="Y245">
            <v>0</v>
          </cell>
          <cell r="Z245">
            <v>12</v>
          </cell>
          <cell r="AA245">
            <v>0</v>
          </cell>
          <cell r="AB245">
            <v>1</v>
          </cell>
          <cell r="AC245" t="str">
            <v>-</v>
          </cell>
          <cell r="AD245">
            <v>1</v>
          </cell>
          <cell r="AE245">
            <v>2</v>
          </cell>
          <cell r="AF245" t="str">
            <v>237</v>
          </cell>
          <cell r="AG245" t="str">
            <v>JL. P. SURIANSYAH NO. 30</v>
          </cell>
        </row>
        <row r="246">
          <cell r="B246">
            <v>238</v>
          </cell>
          <cell r="C246" t="str">
            <v>ARIYANTO</v>
          </cell>
          <cell r="D246" t="str">
            <v>-</v>
          </cell>
          <cell r="E246" t="str">
            <v>L</v>
          </cell>
          <cell r="F246" t="str">
            <v>TK</v>
          </cell>
          <cell r="G246" t="str">
            <v>TK</v>
          </cell>
          <cell r="H246">
            <v>0</v>
          </cell>
          <cell r="I246" t="str">
            <v>JURU MUDI</v>
          </cell>
          <cell r="J246">
            <v>10110000</v>
          </cell>
          <cell r="K246">
            <v>3080000</v>
          </cell>
          <cell r="L246">
            <v>1150254</v>
          </cell>
          <cell r="M246">
            <v>14340254</v>
          </cell>
          <cell r="N246">
            <v>985000</v>
          </cell>
          <cell r="O246">
            <v>15325254</v>
          </cell>
          <cell r="P246">
            <v>717012.70000000007</v>
          </cell>
          <cell r="Q246">
            <v>49250</v>
          </cell>
          <cell r="R246">
            <v>195500</v>
          </cell>
          <cell r="S246">
            <v>961762.70000000007</v>
          </cell>
          <cell r="T246">
            <v>14363491.300000001</v>
          </cell>
          <cell r="U246">
            <v>13200000</v>
          </cell>
          <cell r="V246">
            <v>1163000.0000000007</v>
          </cell>
          <cell r="W246">
            <v>58150.000000000036</v>
          </cell>
          <cell r="X246">
            <v>58150.000000000036</v>
          </cell>
          <cell r="Y246">
            <v>0</v>
          </cell>
          <cell r="Z246">
            <v>12</v>
          </cell>
          <cell r="AA246">
            <v>0</v>
          </cell>
          <cell r="AB246">
            <v>1</v>
          </cell>
          <cell r="AC246" t="str">
            <v>-</v>
          </cell>
          <cell r="AD246">
            <v>1</v>
          </cell>
          <cell r="AE246">
            <v>2</v>
          </cell>
          <cell r="AF246" t="str">
            <v>238</v>
          </cell>
          <cell r="AG246" t="str">
            <v>JL. P. SURIANSYAH NO. 30</v>
          </cell>
        </row>
        <row r="247">
          <cell r="B247">
            <v>239</v>
          </cell>
          <cell r="C247" t="str">
            <v>LION</v>
          </cell>
          <cell r="D247" t="str">
            <v>-</v>
          </cell>
          <cell r="E247" t="str">
            <v>L</v>
          </cell>
          <cell r="F247" t="str">
            <v>K-0</v>
          </cell>
          <cell r="G247" t="str">
            <v>K</v>
          </cell>
          <cell r="H247" t="str">
            <v>0</v>
          </cell>
          <cell r="I247" t="str">
            <v>JURU MUDI</v>
          </cell>
          <cell r="J247">
            <v>10050000</v>
          </cell>
          <cell r="K247">
            <v>7624000</v>
          </cell>
          <cell r="L247">
            <v>1463310</v>
          </cell>
          <cell r="M247">
            <v>19137310</v>
          </cell>
          <cell r="N247">
            <v>975000</v>
          </cell>
          <cell r="O247">
            <v>20112310</v>
          </cell>
          <cell r="P247">
            <v>956865.5</v>
          </cell>
          <cell r="Q247">
            <v>48750</v>
          </cell>
          <cell r="R247">
            <v>194500</v>
          </cell>
          <cell r="S247">
            <v>1200115.5</v>
          </cell>
          <cell r="T247">
            <v>18912194.5</v>
          </cell>
          <cell r="U247">
            <v>14400000</v>
          </cell>
          <cell r="V247">
            <v>4512000</v>
          </cell>
          <cell r="W247">
            <v>225600</v>
          </cell>
          <cell r="X247">
            <v>225600</v>
          </cell>
          <cell r="Y247">
            <v>0</v>
          </cell>
          <cell r="Z247">
            <v>13</v>
          </cell>
          <cell r="AA247">
            <v>0</v>
          </cell>
          <cell r="AB247">
            <v>1</v>
          </cell>
          <cell r="AC247" t="str">
            <v>-</v>
          </cell>
          <cell r="AD247">
            <v>1</v>
          </cell>
          <cell r="AE247">
            <v>2</v>
          </cell>
          <cell r="AF247" t="str">
            <v>239</v>
          </cell>
          <cell r="AG247" t="str">
            <v>JL. P. SURIANSYAH NO. 30</v>
          </cell>
        </row>
        <row r="248">
          <cell r="B248">
            <v>240</v>
          </cell>
          <cell r="C248" t="str">
            <v>RONALDO STEWART.C</v>
          </cell>
          <cell r="D248" t="str">
            <v>-</v>
          </cell>
          <cell r="E248" t="str">
            <v>L</v>
          </cell>
          <cell r="F248" t="str">
            <v>K-3</v>
          </cell>
          <cell r="G248" t="str">
            <v>K</v>
          </cell>
          <cell r="H248" t="str">
            <v>3</v>
          </cell>
          <cell r="I248" t="str">
            <v>NAKHODA</v>
          </cell>
          <cell r="J248">
            <v>27900000</v>
          </cell>
          <cell r="K248">
            <v>6390000</v>
          </cell>
          <cell r="L248">
            <v>4080780</v>
          </cell>
          <cell r="M248">
            <v>38370780</v>
          </cell>
          <cell r="N248">
            <v>2650000</v>
          </cell>
          <cell r="O248">
            <v>41020780</v>
          </cell>
          <cell r="P248">
            <v>1296000</v>
          </cell>
          <cell r="Q248">
            <v>0</v>
          </cell>
          <cell r="R248">
            <v>543000</v>
          </cell>
          <cell r="S248">
            <v>1839000</v>
          </cell>
          <cell r="T248">
            <v>39181780</v>
          </cell>
          <cell r="U248">
            <v>18000000</v>
          </cell>
          <cell r="V248">
            <v>21181000</v>
          </cell>
          <cell r="W248">
            <v>1059050</v>
          </cell>
          <cell r="X248">
            <v>1059050</v>
          </cell>
          <cell r="Y248">
            <v>0</v>
          </cell>
          <cell r="Z248">
            <v>12</v>
          </cell>
          <cell r="AA248">
            <v>0</v>
          </cell>
          <cell r="AB248">
            <v>1</v>
          </cell>
          <cell r="AC248" t="str">
            <v>-</v>
          </cell>
          <cell r="AD248">
            <v>1</v>
          </cell>
          <cell r="AE248">
            <v>2</v>
          </cell>
          <cell r="AF248" t="str">
            <v>240</v>
          </cell>
          <cell r="AG248" t="str">
            <v>JL. P. SURIANSYAH NO. 30</v>
          </cell>
        </row>
        <row r="249">
          <cell r="B249">
            <v>241</v>
          </cell>
          <cell r="C249" t="str">
            <v>SOLEMAN</v>
          </cell>
          <cell r="D249" t="str">
            <v>07.296.050.3-722.000</v>
          </cell>
          <cell r="E249" t="str">
            <v>L</v>
          </cell>
          <cell r="F249" t="str">
            <v>K-3</v>
          </cell>
          <cell r="G249" t="str">
            <v>K</v>
          </cell>
          <cell r="H249" t="str">
            <v>3</v>
          </cell>
          <cell r="I249" t="str">
            <v>KKM</v>
          </cell>
          <cell r="J249">
            <v>25200000</v>
          </cell>
          <cell r="K249">
            <v>5790000</v>
          </cell>
          <cell r="L249">
            <v>3627360</v>
          </cell>
          <cell r="M249">
            <v>34617360</v>
          </cell>
          <cell r="N249">
            <v>2375000</v>
          </cell>
          <cell r="O249">
            <v>36992360</v>
          </cell>
          <cell r="P249">
            <v>1296000</v>
          </cell>
          <cell r="Q249">
            <v>0</v>
          </cell>
          <cell r="R249">
            <v>482500</v>
          </cell>
          <cell r="S249">
            <v>1778500</v>
          </cell>
          <cell r="T249">
            <v>35213860</v>
          </cell>
          <cell r="U249">
            <v>18000000</v>
          </cell>
          <cell r="V249">
            <v>17213000</v>
          </cell>
          <cell r="W249">
            <v>860650</v>
          </cell>
          <cell r="X249">
            <v>860650</v>
          </cell>
          <cell r="Y249">
            <v>0</v>
          </cell>
          <cell r="Z249">
            <v>12</v>
          </cell>
          <cell r="AA249">
            <v>0</v>
          </cell>
          <cell r="AB249">
            <v>1</v>
          </cell>
          <cell r="AC249" t="str">
            <v>-</v>
          </cell>
          <cell r="AD249">
            <v>1</v>
          </cell>
          <cell r="AE249">
            <v>2</v>
          </cell>
          <cell r="AF249" t="str">
            <v>241</v>
          </cell>
          <cell r="AG249" t="str">
            <v>JL. P. SURIANSYAH NO. 30</v>
          </cell>
        </row>
        <row r="250">
          <cell r="B250">
            <v>242</v>
          </cell>
          <cell r="C250" t="str">
            <v>RELLY S YABIY</v>
          </cell>
          <cell r="D250" t="str">
            <v>07.295.976.0-722.000</v>
          </cell>
          <cell r="E250" t="str">
            <v>L</v>
          </cell>
          <cell r="F250" t="str">
            <v>K-3</v>
          </cell>
          <cell r="G250" t="str">
            <v>K</v>
          </cell>
          <cell r="H250" t="str">
            <v>3</v>
          </cell>
          <cell r="I250" t="str">
            <v>MASINIS I</v>
          </cell>
          <cell r="J250">
            <v>18750000</v>
          </cell>
          <cell r="K250">
            <v>5319000</v>
          </cell>
          <cell r="L250">
            <v>2741130</v>
          </cell>
          <cell r="M250">
            <v>26810130</v>
          </cell>
          <cell r="N250">
            <v>1800000</v>
          </cell>
          <cell r="O250">
            <v>28610130</v>
          </cell>
          <cell r="P250">
            <v>1296000</v>
          </cell>
          <cell r="Q250">
            <v>0</v>
          </cell>
          <cell r="R250">
            <v>364500</v>
          </cell>
          <cell r="S250">
            <v>1660500</v>
          </cell>
          <cell r="T250">
            <v>26949630</v>
          </cell>
          <cell r="U250">
            <v>18000000</v>
          </cell>
          <cell r="V250">
            <v>8949000</v>
          </cell>
          <cell r="W250">
            <v>447450</v>
          </cell>
          <cell r="X250">
            <v>447450</v>
          </cell>
          <cell r="Y250">
            <v>0</v>
          </cell>
          <cell r="Z250">
            <v>12</v>
          </cell>
          <cell r="AA250">
            <v>0</v>
          </cell>
          <cell r="AB250">
            <v>1</v>
          </cell>
          <cell r="AC250" t="str">
            <v>-</v>
          </cell>
          <cell r="AD250">
            <v>1</v>
          </cell>
          <cell r="AE250">
            <v>2</v>
          </cell>
          <cell r="AF250" t="str">
            <v>242</v>
          </cell>
          <cell r="AG250" t="str">
            <v>JL. P. SURIANSYAH NO. 30</v>
          </cell>
        </row>
        <row r="251">
          <cell r="B251">
            <v>243</v>
          </cell>
          <cell r="C251" t="str">
            <v>BILAL</v>
          </cell>
          <cell r="D251" t="str">
            <v>07.295.879.6-722.000</v>
          </cell>
          <cell r="E251" t="str">
            <v>L</v>
          </cell>
          <cell r="F251" t="str">
            <v>K-3</v>
          </cell>
          <cell r="G251" t="str">
            <v>K</v>
          </cell>
          <cell r="H251" t="str">
            <v>3</v>
          </cell>
          <cell r="I251" t="str">
            <v>OILER</v>
          </cell>
          <cell r="J251">
            <v>12780000</v>
          </cell>
          <cell r="K251">
            <v>4077000</v>
          </cell>
          <cell r="L251">
            <v>1838412</v>
          </cell>
          <cell r="M251">
            <v>18695412</v>
          </cell>
          <cell r="N251">
            <v>1215000</v>
          </cell>
          <cell r="O251">
            <v>19910412</v>
          </cell>
          <cell r="P251">
            <v>934770.60000000009</v>
          </cell>
          <cell r="Q251">
            <v>60750</v>
          </cell>
          <cell r="R251">
            <v>244300</v>
          </cell>
          <cell r="S251">
            <v>1239820.6000000001</v>
          </cell>
          <cell r="T251">
            <v>18670591.399999999</v>
          </cell>
          <cell r="U251">
            <v>18000000</v>
          </cell>
          <cell r="V251">
            <v>669999.99999999849</v>
          </cell>
          <cell r="W251">
            <v>33499.999999999927</v>
          </cell>
          <cell r="X251">
            <v>33499.999999999927</v>
          </cell>
          <cell r="Y251">
            <v>0</v>
          </cell>
          <cell r="Z251">
            <v>12</v>
          </cell>
          <cell r="AA251">
            <v>0</v>
          </cell>
          <cell r="AB251">
            <v>1</v>
          </cell>
          <cell r="AC251" t="str">
            <v>-</v>
          </cell>
          <cell r="AD251">
            <v>1</v>
          </cell>
          <cell r="AE251">
            <v>2</v>
          </cell>
          <cell r="AF251" t="str">
            <v>243</v>
          </cell>
          <cell r="AG251" t="str">
            <v>JL. P. SURIANSYAH NO. 30</v>
          </cell>
        </row>
        <row r="252">
          <cell r="B252">
            <v>244</v>
          </cell>
          <cell r="C252" t="str">
            <v>B. SUHARDO MUKTI.W</v>
          </cell>
          <cell r="D252" t="str">
            <v>-</v>
          </cell>
          <cell r="E252" t="str">
            <v>L</v>
          </cell>
          <cell r="F252" t="str">
            <v>TK</v>
          </cell>
          <cell r="G252" t="str">
            <v>TK</v>
          </cell>
          <cell r="H252">
            <v>0</v>
          </cell>
          <cell r="I252" t="str">
            <v>JURU MUDI</v>
          </cell>
          <cell r="J252">
            <v>10560000</v>
          </cell>
          <cell r="K252">
            <v>4077000</v>
          </cell>
          <cell r="L252">
            <v>1198584</v>
          </cell>
          <cell r="M252">
            <v>15835584</v>
          </cell>
          <cell r="N252">
            <v>1020000</v>
          </cell>
          <cell r="O252">
            <v>16855584</v>
          </cell>
          <cell r="P252">
            <v>791779.20000000007</v>
          </cell>
          <cell r="Q252">
            <v>51000</v>
          </cell>
          <cell r="R252">
            <v>203800</v>
          </cell>
          <cell r="S252">
            <v>1046579.2000000001</v>
          </cell>
          <cell r="T252">
            <v>15809004.800000001</v>
          </cell>
          <cell r="U252">
            <v>13200000</v>
          </cell>
          <cell r="V252">
            <v>2609000.0000000009</v>
          </cell>
          <cell r="W252">
            <v>130450.00000000006</v>
          </cell>
          <cell r="X252">
            <v>130450.00000000006</v>
          </cell>
          <cell r="Y252">
            <v>0</v>
          </cell>
          <cell r="Z252">
            <v>12</v>
          </cell>
          <cell r="AA252">
            <v>0</v>
          </cell>
          <cell r="AB252">
            <v>1</v>
          </cell>
          <cell r="AC252" t="str">
            <v>-</v>
          </cell>
          <cell r="AD252">
            <v>1</v>
          </cell>
          <cell r="AE252">
            <v>2</v>
          </cell>
          <cell r="AF252" t="str">
            <v>244</v>
          </cell>
          <cell r="AG252" t="str">
            <v>JL. P. SURIANSYAH NO. 30</v>
          </cell>
        </row>
        <row r="253">
          <cell r="B253">
            <v>245</v>
          </cell>
          <cell r="C253" t="str">
            <v>SWINGLY SIDETE</v>
          </cell>
          <cell r="D253" t="str">
            <v>-</v>
          </cell>
          <cell r="E253" t="str">
            <v>L</v>
          </cell>
          <cell r="F253" t="str">
            <v>TK</v>
          </cell>
          <cell r="G253" t="str">
            <v>TK</v>
          </cell>
          <cell r="H253">
            <v>0</v>
          </cell>
          <cell r="I253" t="str">
            <v>OILER</v>
          </cell>
          <cell r="J253">
            <v>10560000</v>
          </cell>
          <cell r="K253">
            <v>4077000</v>
          </cell>
          <cell r="L253">
            <v>1198584</v>
          </cell>
          <cell r="M253">
            <v>15835584</v>
          </cell>
          <cell r="N253">
            <v>1020000</v>
          </cell>
          <cell r="O253">
            <v>16855584</v>
          </cell>
          <cell r="P253">
            <v>791779.20000000007</v>
          </cell>
          <cell r="Q253">
            <v>51000</v>
          </cell>
          <cell r="R253">
            <v>203800</v>
          </cell>
          <cell r="S253">
            <v>1046579.2000000001</v>
          </cell>
          <cell r="T253">
            <v>15809004.800000001</v>
          </cell>
          <cell r="U253">
            <v>13200000</v>
          </cell>
          <cell r="V253">
            <v>2609000.0000000009</v>
          </cell>
          <cell r="W253">
            <v>130450.00000000006</v>
          </cell>
          <cell r="X253">
            <v>130450.00000000006</v>
          </cell>
          <cell r="Y253">
            <v>0</v>
          </cell>
          <cell r="Z253">
            <v>12</v>
          </cell>
          <cell r="AA253">
            <v>0</v>
          </cell>
          <cell r="AB253">
            <v>1</v>
          </cell>
          <cell r="AC253" t="str">
            <v>-</v>
          </cell>
          <cell r="AD253">
            <v>1</v>
          </cell>
          <cell r="AE253">
            <v>2</v>
          </cell>
          <cell r="AF253" t="str">
            <v>245</v>
          </cell>
          <cell r="AG253" t="str">
            <v>JL. P. SURIANSYAH NO. 30</v>
          </cell>
        </row>
        <row r="254">
          <cell r="B254">
            <v>246</v>
          </cell>
          <cell r="C254" t="str">
            <v>HERDI SETIAWAN</v>
          </cell>
          <cell r="D254" t="str">
            <v>-</v>
          </cell>
          <cell r="E254" t="str">
            <v>L</v>
          </cell>
          <cell r="F254" t="str">
            <v>TK</v>
          </cell>
          <cell r="G254" t="str">
            <v>TK</v>
          </cell>
          <cell r="H254">
            <v>0</v>
          </cell>
          <cell r="I254" t="str">
            <v>MUALIM I</v>
          </cell>
          <cell r="J254">
            <v>10500000</v>
          </cell>
          <cell r="K254">
            <v>4419000</v>
          </cell>
          <cell r="L254">
            <v>1192140</v>
          </cell>
          <cell r="M254">
            <v>16111140</v>
          </cell>
          <cell r="N254">
            <v>1050000</v>
          </cell>
          <cell r="O254">
            <v>17161140</v>
          </cell>
          <cell r="P254">
            <v>805557</v>
          </cell>
          <cell r="Q254">
            <v>52500</v>
          </cell>
          <cell r="R254">
            <v>202000</v>
          </cell>
          <cell r="S254">
            <v>1060057</v>
          </cell>
          <cell r="T254">
            <v>16101083</v>
          </cell>
          <cell r="U254">
            <v>13200000</v>
          </cell>
          <cell r="V254">
            <v>2901000</v>
          </cell>
          <cell r="W254">
            <v>145050</v>
          </cell>
          <cell r="X254">
            <v>145050</v>
          </cell>
          <cell r="Y254">
            <v>0</v>
          </cell>
          <cell r="Z254">
            <v>12</v>
          </cell>
          <cell r="AA254">
            <v>0</v>
          </cell>
          <cell r="AB254">
            <v>1</v>
          </cell>
          <cell r="AC254" t="str">
            <v>-</v>
          </cell>
          <cell r="AD254">
            <v>1</v>
          </cell>
          <cell r="AE254">
            <v>2</v>
          </cell>
          <cell r="AF254" t="str">
            <v>246</v>
          </cell>
          <cell r="AG254" t="str">
            <v>JL. P. SURIANSYAH NO. 30</v>
          </cell>
        </row>
        <row r="255">
          <cell r="B255">
            <v>247</v>
          </cell>
          <cell r="C255" t="str">
            <v>ANSARULLAH</v>
          </cell>
          <cell r="D255" t="str">
            <v>-</v>
          </cell>
          <cell r="E255" t="str">
            <v>L</v>
          </cell>
          <cell r="F255" t="str">
            <v>TK</v>
          </cell>
          <cell r="G255" t="str">
            <v>TK</v>
          </cell>
          <cell r="H255">
            <v>0</v>
          </cell>
          <cell r="I255" t="str">
            <v>NAKHODA</v>
          </cell>
          <cell r="J255">
            <v>19087500</v>
          </cell>
          <cell r="K255">
            <v>5385700</v>
          </cell>
          <cell r="L255">
            <v>2319840</v>
          </cell>
          <cell r="M255">
            <v>26793040</v>
          </cell>
          <cell r="N255">
            <v>0</v>
          </cell>
          <cell r="O255">
            <v>26793040</v>
          </cell>
          <cell r="P255">
            <v>1296000</v>
          </cell>
          <cell r="Q255">
            <v>0</v>
          </cell>
          <cell r="R255">
            <v>392000</v>
          </cell>
          <cell r="S255">
            <v>1688000</v>
          </cell>
          <cell r="T255">
            <v>25105040</v>
          </cell>
          <cell r="U255">
            <v>13200000</v>
          </cell>
          <cell r="V255">
            <v>11905000</v>
          </cell>
          <cell r="W255">
            <v>595250</v>
          </cell>
          <cell r="X255">
            <v>595250</v>
          </cell>
          <cell r="Y255">
            <v>0</v>
          </cell>
          <cell r="Z255">
            <v>12</v>
          </cell>
          <cell r="AA255">
            <v>0</v>
          </cell>
          <cell r="AB255">
            <v>1</v>
          </cell>
          <cell r="AC255" t="str">
            <v>-</v>
          </cell>
          <cell r="AD255">
            <v>1</v>
          </cell>
          <cell r="AE255">
            <v>2</v>
          </cell>
          <cell r="AF255" t="str">
            <v>247</v>
          </cell>
          <cell r="AG255" t="str">
            <v>JL. P. SURIANSYAH NO. 30</v>
          </cell>
        </row>
        <row r="256">
          <cell r="B256">
            <v>248</v>
          </cell>
          <cell r="C256" t="str">
            <v>NUR HAIRUL</v>
          </cell>
          <cell r="D256" t="str">
            <v>48.174.859.8-722.000</v>
          </cell>
          <cell r="E256" t="str">
            <v>L</v>
          </cell>
          <cell r="F256" t="str">
            <v>TK</v>
          </cell>
          <cell r="G256" t="str">
            <v>TK</v>
          </cell>
          <cell r="H256">
            <v>0</v>
          </cell>
          <cell r="I256" t="str">
            <v>MUALIM I</v>
          </cell>
          <cell r="J256">
            <v>12150000</v>
          </cell>
          <cell r="K256">
            <v>2665000</v>
          </cell>
          <cell r="L256">
            <v>1396200</v>
          </cell>
          <cell r="M256">
            <v>16211200</v>
          </cell>
          <cell r="N256">
            <v>1450000</v>
          </cell>
          <cell r="O256">
            <v>17661200</v>
          </cell>
          <cell r="P256">
            <v>810560</v>
          </cell>
          <cell r="Q256">
            <v>72500</v>
          </cell>
          <cell r="R256">
            <v>232500</v>
          </cell>
          <cell r="S256">
            <v>1115560</v>
          </cell>
          <cell r="T256">
            <v>16545640</v>
          </cell>
          <cell r="U256">
            <v>13200000</v>
          </cell>
          <cell r="V256">
            <v>3345000</v>
          </cell>
          <cell r="W256">
            <v>167250</v>
          </cell>
          <cell r="X256">
            <v>167250</v>
          </cell>
          <cell r="Y256">
            <v>0</v>
          </cell>
          <cell r="Z256">
            <v>10</v>
          </cell>
          <cell r="AA256">
            <v>0</v>
          </cell>
          <cell r="AB256">
            <v>1</v>
          </cell>
          <cell r="AC256" t="str">
            <v>-</v>
          </cell>
          <cell r="AD256">
            <v>1</v>
          </cell>
          <cell r="AE256">
            <v>2</v>
          </cell>
          <cell r="AF256" t="str">
            <v>248</v>
          </cell>
          <cell r="AG256" t="str">
            <v>JL. P. SURIANSYAH NO. 30</v>
          </cell>
        </row>
        <row r="257">
          <cell r="B257">
            <v>249</v>
          </cell>
          <cell r="C257" t="str">
            <v>MUSPIRANSYAH</v>
          </cell>
          <cell r="D257" t="str">
            <v>48.174.858.0-722.000</v>
          </cell>
          <cell r="E257" t="str">
            <v>L</v>
          </cell>
          <cell r="F257" t="str">
            <v>K-0</v>
          </cell>
          <cell r="G257" t="str">
            <v>K</v>
          </cell>
          <cell r="H257" t="str">
            <v>0</v>
          </cell>
          <cell r="I257" t="str">
            <v>KKM</v>
          </cell>
          <cell r="J257">
            <v>16337500</v>
          </cell>
          <cell r="K257">
            <v>3436000</v>
          </cell>
          <cell r="L257">
            <v>2452590</v>
          </cell>
          <cell r="M257">
            <v>22226090</v>
          </cell>
          <cell r="N257">
            <v>1650000</v>
          </cell>
          <cell r="O257">
            <v>23876090</v>
          </cell>
          <cell r="P257">
            <v>1111304.5</v>
          </cell>
          <cell r="Q257">
            <v>82500</v>
          </cell>
          <cell r="R257">
            <v>325000</v>
          </cell>
          <cell r="S257">
            <v>1518804.5</v>
          </cell>
          <cell r="T257">
            <v>22357285.5</v>
          </cell>
          <cell r="U257">
            <v>14400000</v>
          </cell>
          <cell r="V257">
            <v>7957000</v>
          </cell>
          <cell r="W257">
            <v>397850</v>
          </cell>
          <cell r="X257">
            <v>397850</v>
          </cell>
          <cell r="Y257">
            <v>0</v>
          </cell>
          <cell r="Z257">
            <v>12</v>
          </cell>
          <cell r="AA257">
            <v>0</v>
          </cell>
          <cell r="AB257">
            <v>1</v>
          </cell>
          <cell r="AC257" t="str">
            <v>-</v>
          </cell>
          <cell r="AD257">
            <v>1</v>
          </cell>
          <cell r="AE257">
            <v>2</v>
          </cell>
          <cell r="AF257" t="str">
            <v>249</v>
          </cell>
          <cell r="AG257" t="str">
            <v>JL. P. SURIANSYAH NO. 30</v>
          </cell>
        </row>
        <row r="258">
          <cell r="B258">
            <v>250</v>
          </cell>
          <cell r="C258" t="str">
            <v>ARIF AGUS BUDIARTO</v>
          </cell>
          <cell r="D258" t="str">
            <v>48.174.862.2-722.000</v>
          </cell>
          <cell r="E258" t="str">
            <v>L</v>
          </cell>
          <cell r="F258" t="str">
            <v>TK</v>
          </cell>
          <cell r="G258" t="str">
            <v>TK</v>
          </cell>
          <cell r="H258">
            <v>0</v>
          </cell>
          <cell r="I258" t="str">
            <v>JURU MUDI</v>
          </cell>
          <cell r="J258">
            <v>13050000</v>
          </cell>
          <cell r="K258">
            <v>2382000</v>
          </cell>
          <cell r="L258">
            <v>1482120</v>
          </cell>
          <cell r="M258">
            <v>16914120</v>
          </cell>
          <cell r="N258">
            <v>1250000</v>
          </cell>
          <cell r="O258">
            <v>18164120</v>
          </cell>
          <cell r="P258">
            <v>845706</v>
          </cell>
          <cell r="Q258">
            <v>62500</v>
          </cell>
          <cell r="R258">
            <v>252000</v>
          </cell>
          <cell r="S258">
            <v>1160206</v>
          </cell>
          <cell r="T258">
            <v>17003914</v>
          </cell>
          <cell r="U258">
            <v>13200000</v>
          </cell>
          <cell r="V258">
            <v>3803000</v>
          </cell>
          <cell r="W258">
            <v>190150</v>
          </cell>
          <cell r="X258">
            <v>190150</v>
          </cell>
          <cell r="Y258">
            <v>0</v>
          </cell>
          <cell r="Z258">
            <v>12</v>
          </cell>
          <cell r="AA258">
            <v>0</v>
          </cell>
          <cell r="AB258">
            <v>1</v>
          </cell>
          <cell r="AC258" t="str">
            <v>-</v>
          </cell>
          <cell r="AD258">
            <v>1</v>
          </cell>
          <cell r="AE258">
            <v>2</v>
          </cell>
          <cell r="AF258" t="str">
            <v>250</v>
          </cell>
          <cell r="AG258" t="str">
            <v>JL. P. SURIANSYAH NO. 30</v>
          </cell>
        </row>
        <row r="259">
          <cell r="B259">
            <v>251</v>
          </cell>
          <cell r="C259" t="str">
            <v>ANSYARI</v>
          </cell>
          <cell r="D259" t="str">
            <v>48.174.863.0-722.000</v>
          </cell>
          <cell r="E259" t="str">
            <v>L</v>
          </cell>
          <cell r="F259" t="str">
            <v>TK</v>
          </cell>
          <cell r="G259" t="str">
            <v>TK</v>
          </cell>
          <cell r="H259">
            <v>0</v>
          </cell>
          <cell r="I259" t="str">
            <v>MASINIS II</v>
          </cell>
          <cell r="J259">
            <v>12645000</v>
          </cell>
          <cell r="K259">
            <v>1974000</v>
          </cell>
          <cell r="L259">
            <v>1408014</v>
          </cell>
          <cell r="M259">
            <v>16027014</v>
          </cell>
          <cell r="N259">
            <v>1185000</v>
          </cell>
          <cell r="O259">
            <v>17212014</v>
          </cell>
          <cell r="P259">
            <v>801350.70000000007</v>
          </cell>
          <cell r="Q259">
            <v>59250</v>
          </cell>
          <cell r="R259">
            <v>239500</v>
          </cell>
          <cell r="S259">
            <v>1100100.7000000002</v>
          </cell>
          <cell r="T259">
            <v>16111913.300000001</v>
          </cell>
          <cell r="U259">
            <v>13200000</v>
          </cell>
          <cell r="V259">
            <v>2911000.0000000009</v>
          </cell>
          <cell r="W259">
            <v>145550.00000000006</v>
          </cell>
          <cell r="X259">
            <v>145550.00000000006</v>
          </cell>
          <cell r="Y259">
            <v>0</v>
          </cell>
          <cell r="Z259">
            <v>12</v>
          </cell>
          <cell r="AA259">
            <v>0</v>
          </cell>
          <cell r="AB259">
            <v>1</v>
          </cell>
          <cell r="AC259" t="str">
            <v>-</v>
          </cell>
          <cell r="AD259">
            <v>1</v>
          </cell>
          <cell r="AE259">
            <v>2</v>
          </cell>
          <cell r="AF259" t="str">
            <v>251</v>
          </cell>
          <cell r="AG259" t="str">
            <v>JL. P. SURIANSYAH NO. 30</v>
          </cell>
        </row>
        <row r="260">
          <cell r="B260">
            <v>252</v>
          </cell>
          <cell r="C260" t="str">
            <v>AMAT</v>
          </cell>
          <cell r="D260" t="str">
            <v>48.173.933.2-722.000</v>
          </cell>
          <cell r="E260" t="str">
            <v>L</v>
          </cell>
          <cell r="F260" t="str">
            <v>K-1</v>
          </cell>
          <cell r="G260" t="str">
            <v>K</v>
          </cell>
          <cell r="H260" t="str">
            <v>1</v>
          </cell>
          <cell r="I260" t="str">
            <v>JURU MUDI</v>
          </cell>
          <cell r="J260">
            <v>14422500</v>
          </cell>
          <cell r="K260">
            <v>1845000</v>
          </cell>
          <cell r="L260">
            <v>2048634</v>
          </cell>
          <cell r="M260">
            <v>18316134</v>
          </cell>
          <cell r="N260">
            <v>1335000</v>
          </cell>
          <cell r="O260">
            <v>19651134</v>
          </cell>
          <cell r="P260">
            <v>915806.70000000007</v>
          </cell>
          <cell r="Q260">
            <v>66750</v>
          </cell>
          <cell r="R260">
            <v>272500</v>
          </cell>
          <cell r="S260">
            <v>1255056.7000000002</v>
          </cell>
          <cell r="T260">
            <v>18396077.300000001</v>
          </cell>
          <cell r="U260">
            <v>15600000</v>
          </cell>
          <cell r="V260">
            <v>2796000.0000000009</v>
          </cell>
          <cell r="W260">
            <v>139800.00000000006</v>
          </cell>
          <cell r="X260">
            <v>139800.00000000006</v>
          </cell>
          <cell r="Y260">
            <v>0</v>
          </cell>
          <cell r="Z260">
            <v>12</v>
          </cell>
          <cell r="AA260">
            <v>0</v>
          </cell>
          <cell r="AB260">
            <v>1</v>
          </cell>
          <cell r="AC260" t="str">
            <v>-</v>
          </cell>
          <cell r="AD260">
            <v>1</v>
          </cell>
          <cell r="AE260">
            <v>2</v>
          </cell>
          <cell r="AF260" t="str">
            <v>252</v>
          </cell>
          <cell r="AG260" t="str">
            <v>JL. P. SURIANSYAH NO. 30</v>
          </cell>
        </row>
        <row r="261">
          <cell r="B261">
            <v>253</v>
          </cell>
          <cell r="C261" t="str">
            <v>MOCH ABDAN</v>
          </cell>
          <cell r="D261" t="str">
            <v>48.173.879.7-.722.000</v>
          </cell>
          <cell r="E261" t="str">
            <v>L</v>
          </cell>
          <cell r="F261" t="str">
            <v>TK</v>
          </cell>
          <cell r="G261" t="str">
            <v>TK</v>
          </cell>
          <cell r="H261">
            <v>0</v>
          </cell>
          <cell r="I261" t="str">
            <v>JURU MUDI</v>
          </cell>
          <cell r="J261">
            <v>8651000</v>
          </cell>
          <cell r="K261">
            <v>4077000</v>
          </cell>
          <cell r="L261">
            <v>985932</v>
          </cell>
          <cell r="M261">
            <v>13713932</v>
          </cell>
          <cell r="N261">
            <v>890000</v>
          </cell>
          <cell r="O261">
            <v>14603932</v>
          </cell>
          <cell r="P261">
            <v>685696.60000000009</v>
          </cell>
          <cell r="Q261">
            <v>44500</v>
          </cell>
          <cell r="R261">
            <v>166800</v>
          </cell>
          <cell r="S261">
            <v>896996.60000000009</v>
          </cell>
          <cell r="T261">
            <v>13706935.4</v>
          </cell>
          <cell r="U261">
            <v>13200000</v>
          </cell>
          <cell r="V261">
            <v>506000.00000000035</v>
          </cell>
          <cell r="W261">
            <v>25300.000000000018</v>
          </cell>
          <cell r="X261">
            <v>25300.000000000018</v>
          </cell>
          <cell r="Y261">
            <v>0</v>
          </cell>
          <cell r="Z261">
            <v>12</v>
          </cell>
          <cell r="AA261">
            <v>0</v>
          </cell>
          <cell r="AB261">
            <v>1</v>
          </cell>
          <cell r="AC261" t="str">
            <v>-</v>
          </cell>
          <cell r="AD261">
            <v>1</v>
          </cell>
          <cell r="AE261">
            <v>2</v>
          </cell>
          <cell r="AF261" t="str">
            <v>253</v>
          </cell>
          <cell r="AG261" t="str">
            <v>JL. P. SURIANSYAH NO. 30</v>
          </cell>
        </row>
        <row r="262">
          <cell r="B262">
            <v>254</v>
          </cell>
          <cell r="C262" t="str">
            <v>ABDUL GANI</v>
          </cell>
          <cell r="D262" t="str">
            <v>48.173.934.2-722.000</v>
          </cell>
          <cell r="E262" t="str">
            <v>L</v>
          </cell>
          <cell r="F262" t="str">
            <v>K-3</v>
          </cell>
          <cell r="G262" t="str">
            <v>K</v>
          </cell>
          <cell r="H262" t="str">
            <v>3</v>
          </cell>
          <cell r="I262" t="str">
            <v>NAKHODA</v>
          </cell>
          <cell r="J262">
            <v>17250000</v>
          </cell>
          <cell r="K262">
            <v>3232500</v>
          </cell>
          <cell r="L262">
            <v>2617470</v>
          </cell>
          <cell r="M262">
            <v>23099970</v>
          </cell>
          <cell r="N262">
            <v>1725000</v>
          </cell>
          <cell r="O262">
            <v>24824970</v>
          </cell>
          <cell r="P262">
            <v>1154998.5</v>
          </cell>
          <cell r="Q262">
            <v>86250</v>
          </cell>
          <cell r="R262">
            <v>348000</v>
          </cell>
          <cell r="S262">
            <v>1589248.5</v>
          </cell>
          <cell r="T262">
            <v>23235721.5</v>
          </cell>
          <cell r="U262">
            <v>18000000</v>
          </cell>
          <cell r="V262">
            <v>5235000</v>
          </cell>
          <cell r="W262">
            <v>261750</v>
          </cell>
          <cell r="X262">
            <v>261750</v>
          </cell>
          <cell r="Y262">
            <v>0</v>
          </cell>
          <cell r="Z262">
            <v>12</v>
          </cell>
          <cell r="AA262">
            <v>0</v>
          </cell>
          <cell r="AB262">
            <v>1</v>
          </cell>
          <cell r="AC262" t="str">
            <v>-</v>
          </cell>
          <cell r="AD262">
            <v>1</v>
          </cell>
          <cell r="AE262">
            <v>2</v>
          </cell>
          <cell r="AF262" t="str">
            <v>254</v>
          </cell>
          <cell r="AG262" t="str">
            <v>JL. P. SURIANSYAH NO. 30</v>
          </cell>
        </row>
        <row r="263">
          <cell r="B263">
            <v>255</v>
          </cell>
          <cell r="C263" t="str">
            <v>YUSRAN EFFENDY</v>
          </cell>
          <cell r="D263" t="str">
            <v>07.296.099.0-722.000</v>
          </cell>
          <cell r="E263" t="str">
            <v>L</v>
          </cell>
          <cell r="F263" t="str">
            <v>K-3</v>
          </cell>
          <cell r="G263" t="str">
            <v>K</v>
          </cell>
          <cell r="H263" t="str">
            <v>3</v>
          </cell>
          <cell r="I263" t="str">
            <v>KKM</v>
          </cell>
          <cell r="J263">
            <v>16650000</v>
          </cell>
          <cell r="K263">
            <v>3232500</v>
          </cell>
          <cell r="L263">
            <v>2535030</v>
          </cell>
          <cell r="M263">
            <v>22417530</v>
          </cell>
          <cell r="N263">
            <v>1675000</v>
          </cell>
          <cell r="O263">
            <v>24092530</v>
          </cell>
          <cell r="P263">
            <v>1120876.5</v>
          </cell>
          <cell r="Q263">
            <v>83750</v>
          </cell>
          <cell r="R263">
            <v>337000</v>
          </cell>
          <cell r="S263">
            <v>1541626.5</v>
          </cell>
          <cell r="T263">
            <v>22550903.5</v>
          </cell>
          <cell r="U263">
            <v>18000000</v>
          </cell>
          <cell r="V263">
            <v>4550000</v>
          </cell>
          <cell r="W263">
            <v>227500</v>
          </cell>
          <cell r="X263">
            <v>227500</v>
          </cell>
          <cell r="Y263">
            <v>0</v>
          </cell>
          <cell r="Z263">
            <v>12</v>
          </cell>
          <cell r="AA263">
            <v>0</v>
          </cell>
          <cell r="AB263">
            <v>1</v>
          </cell>
          <cell r="AC263" t="str">
            <v>-</v>
          </cell>
          <cell r="AD263">
            <v>1</v>
          </cell>
          <cell r="AE263">
            <v>2</v>
          </cell>
          <cell r="AF263" t="str">
            <v>255</v>
          </cell>
          <cell r="AG263" t="str">
            <v>JL. P. SURIANSYAH NO. 30</v>
          </cell>
        </row>
        <row r="264">
          <cell r="B264">
            <v>256</v>
          </cell>
          <cell r="C264" t="str">
            <v>HAMSIN AG</v>
          </cell>
          <cell r="D264" t="str">
            <v>07.295.908.3-722.000</v>
          </cell>
          <cell r="E264" t="str">
            <v>L</v>
          </cell>
          <cell r="F264" t="str">
            <v>K-2</v>
          </cell>
          <cell r="G264" t="str">
            <v>K</v>
          </cell>
          <cell r="H264" t="str">
            <v>2</v>
          </cell>
          <cell r="I264" t="str">
            <v>MASINIS I</v>
          </cell>
          <cell r="J264">
            <v>16350000</v>
          </cell>
          <cell r="K264">
            <v>2526000</v>
          </cell>
          <cell r="L264">
            <v>2411370</v>
          </cell>
          <cell r="M264">
            <v>21287370</v>
          </cell>
          <cell r="N264">
            <v>1600000</v>
          </cell>
          <cell r="O264">
            <v>22887370</v>
          </cell>
          <cell r="P264">
            <v>1064368.5</v>
          </cell>
          <cell r="Q264">
            <v>80000</v>
          </cell>
          <cell r="R264">
            <v>320500</v>
          </cell>
          <cell r="S264">
            <v>1464868.5</v>
          </cell>
          <cell r="T264">
            <v>21422501.5</v>
          </cell>
          <cell r="U264">
            <v>16800000</v>
          </cell>
          <cell r="V264">
            <v>4622000</v>
          </cell>
          <cell r="W264">
            <v>231100</v>
          </cell>
          <cell r="X264">
            <v>231100</v>
          </cell>
          <cell r="Y264">
            <v>0</v>
          </cell>
          <cell r="Z264">
            <v>12</v>
          </cell>
          <cell r="AA264">
            <v>0</v>
          </cell>
          <cell r="AB264">
            <v>1</v>
          </cell>
          <cell r="AC264" t="str">
            <v>-</v>
          </cell>
          <cell r="AD264">
            <v>1</v>
          </cell>
          <cell r="AE264">
            <v>2</v>
          </cell>
          <cell r="AF264" t="str">
            <v>256</v>
          </cell>
          <cell r="AG264" t="str">
            <v>JL. P. SURIANSYAH NO. 30</v>
          </cell>
        </row>
        <row r="265">
          <cell r="B265">
            <v>257</v>
          </cell>
          <cell r="C265" t="str">
            <v>ALEXANDER LEPIT</v>
          </cell>
          <cell r="D265" t="str">
            <v>-</v>
          </cell>
          <cell r="E265" t="str">
            <v>L</v>
          </cell>
          <cell r="F265" t="str">
            <v>TK</v>
          </cell>
          <cell r="G265" t="str">
            <v>TK</v>
          </cell>
          <cell r="H265">
            <v>0</v>
          </cell>
          <cell r="I265" t="str">
            <v>MUALIM I</v>
          </cell>
          <cell r="J265">
            <v>10950000</v>
          </cell>
          <cell r="K265">
            <v>2226000</v>
          </cell>
          <cell r="L265">
            <v>1304910</v>
          </cell>
          <cell r="M265">
            <v>14480910</v>
          </cell>
          <cell r="N265">
            <v>1125000</v>
          </cell>
          <cell r="O265">
            <v>15605910</v>
          </cell>
          <cell r="P265">
            <v>724045.5</v>
          </cell>
          <cell r="Q265">
            <v>56250</v>
          </cell>
          <cell r="R265">
            <v>221500</v>
          </cell>
          <cell r="S265">
            <v>1001795.5</v>
          </cell>
          <cell r="T265">
            <v>14604114.5</v>
          </cell>
          <cell r="U265">
            <v>13200000</v>
          </cell>
          <cell r="V265">
            <v>1404000</v>
          </cell>
          <cell r="W265">
            <v>70200</v>
          </cell>
          <cell r="X265">
            <v>70200</v>
          </cell>
          <cell r="Y265">
            <v>0</v>
          </cell>
          <cell r="Z265">
            <v>12</v>
          </cell>
          <cell r="AA265">
            <v>0</v>
          </cell>
          <cell r="AB265">
            <v>1</v>
          </cell>
          <cell r="AC265" t="str">
            <v>-</v>
          </cell>
          <cell r="AD265">
            <v>1</v>
          </cell>
          <cell r="AE265">
            <v>2</v>
          </cell>
          <cell r="AF265" t="str">
            <v>257</v>
          </cell>
          <cell r="AG265" t="str">
            <v>JL. P. SURIANSYAH NO. 30</v>
          </cell>
        </row>
        <row r="266">
          <cell r="B266">
            <v>258</v>
          </cell>
          <cell r="C266" t="str">
            <v>SAUDUDDIN</v>
          </cell>
          <cell r="D266" t="str">
            <v>-</v>
          </cell>
          <cell r="E266" t="str">
            <v>L</v>
          </cell>
          <cell r="F266" t="str">
            <v>TK</v>
          </cell>
          <cell r="G266" t="str">
            <v>TK</v>
          </cell>
          <cell r="H266">
            <v>0</v>
          </cell>
          <cell r="I266" t="str">
            <v>OILER</v>
          </cell>
          <cell r="J266">
            <v>10710000</v>
          </cell>
          <cell r="K266">
            <v>1484000</v>
          </cell>
          <cell r="L266">
            <v>1214694</v>
          </cell>
          <cell r="M266">
            <v>13408694</v>
          </cell>
          <cell r="N266">
            <v>1035000</v>
          </cell>
          <cell r="O266">
            <v>14443694</v>
          </cell>
          <cell r="P266">
            <v>670434.70000000007</v>
          </cell>
          <cell r="Q266">
            <v>51750</v>
          </cell>
          <cell r="R266">
            <v>206500</v>
          </cell>
          <cell r="S266">
            <v>928684.70000000007</v>
          </cell>
          <cell r="T266">
            <v>13515009.300000001</v>
          </cell>
          <cell r="U266">
            <v>13200000</v>
          </cell>
          <cell r="V266">
            <v>315000.00000000076</v>
          </cell>
          <cell r="W266">
            <v>15750.000000000038</v>
          </cell>
          <cell r="X266">
            <v>15750.000000000038</v>
          </cell>
          <cell r="Y266">
            <v>0</v>
          </cell>
          <cell r="Z266">
            <v>12</v>
          </cell>
          <cell r="AA266">
            <v>0</v>
          </cell>
          <cell r="AB266">
            <v>1</v>
          </cell>
          <cell r="AC266" t="str">
            <v>-</v>
          </cell>
          <cell r="AD266">
            <v>1</v>
          </cell>
          <cell r="AE266">
            <v>2</v>
          </cell>
          <cell r="AF266" t="str">
            <v>258</v>
          </cell>
          <cell r="AG266" t="str">
            <v>JL. P. SURIANSYAH NO. 30</v>
          </cell>
        </row>
        <row r="267">
          <cell r="B267">
            <v>259</v>
          </cell>
          <cell r="C267" t="str">
            <v>AMBO RAPPE NUR</v>
          </cell>
          <cell r="D267" t="str">
            <v>48.173.933.2-722.000</v>
          </cell>
          <cell r="E267" t="str">
            <v>L</v>
          </cell>
          <cell r="F267" t="str">
            <v>K-3</v>
          </cell>
          <cell r="G267" t="str">
            <v>K</v>
          </cell>
          <cell r="H267" t="str">
            <v>3</v>
          </cell>
          <cell r="I267" t="str">
            <v>MUALIM I</v>
          </cell>
          <cell r="J267">
            <v>16800000</v>
          </cell>
          <cell r="K267">
            <v>3518250</v>
          </cell>
          <cell r="L267">
            <v>2473200</v>
          </cell>
          <cell r="M267">
            <v>22791450</v>
          </cell>
          <cell r="N267">
            <v>1600000</v>
          </cell>
          <cell r="O267">
            <v>24391450</v>
          </cell>
          <cell r="P267">
            <v>1139572.5</v>
          </cell>
          <cell r="Q267">
            <v>80000</v>
          </cell>
          <cell r="R267">
            <v>329000</v>
          </cell>
          <cell r="S267">
            <v>1548572.5</v>
          </cell>
          <cell r="T267">
            <v>22842877.5</v>
          </cell>
          <cell r="U267">
            <v>18000000</v>
          </cell>
          <cell r="V267">
            <v>4842000</v>
          </cell>
          <cell r="W267">
            <v>242100</v>
          </cell>
          <cell r="X267">
            <v>242100</v>
          </cell>
          <cell r="Y267">
            <v>0</v>
          </cell>
          <cell r="Z267">
            <v>12</v>
          </cell>
          <cell r="AA267">
            <v>0</v>
          </cell>
          <cell r="AB267">
            <v>1</v>
          </cell>
          <cell r="AC267" t="str">
            <v>-</v>
          </cell>
          <cell r="AD267">
            <v>1</v>
          </cell>
          <cell r="AE267">
            <v>2</v>
          </cell>
          <cell r="AF267" t="str">
            <v>259</v>
          </cell>
          <cell r="AG267" t="str">
            <v>JL. P. SURIANSYAH NO. 30</v>
          </cell>
        </row>
        <row r="268">
          <cell r="B268">
            <v>260</v>
          </cell>
          <cell r="C268" t="str">
            <v>AGUS WARDANA</v>
          </cell>
          <cell r="D268" t="str">
            <v>07.295.866.3-722.000</v>
          </cell>
          <cell r="E268" t="str">
            <v>L</v>
          </cell>
          <cell r="F268" t="str">
            <v>K-3</v>
          </cell>
          <cell r="G268" t="str">
            <v>K</v>
          </cell>
          <cell r="H268" t="str">
            <v>3</v>
          </cell>
          <cell r="I268" t="str">
            <v>KKM</v>
          </cell>
          <cell r="J268">
            <v>16650000</v>
          </cell>
          <cell r="K268">
            <v>3218550</v>
          </cell>
          <cell r="L268">
            <v>2452590</v>
          </cell>
          <cell r="M268">
            <v>22321140</v>
          </cell>
          <cell r="N268">
            <v>1625000</v>
          </cell>
          <cell r="O268">
            <v>23946140</v>
          </cell>
          <cell r="P268">
            <v>1116057</v>
          </cell>
          <cell r="Q268">
            <v>81250</v>
          </cell>
          <cell r="R268">
            <v>326000</v>
          </cell>
          <cell r="S268">
            <v>1523307</v>
          </cell>
          <cell r="T268">
            <v>22422833</v>
          </cell>
          <cell r="U268">
            <v>18000000</v>
          </cell>
          <cell r="V268">
            <v>4422000</v>
          </cell>
          <cell r="W268">
            <v>221100</v>
          </cell>
          <cell r="X268">
            <v>221100</v>
          </cell>
          <cell r="Y268">
            <v>0</v>
          </cell>
          <cell r="Z268">
            <v>12</v>
          </cell>
          <cell r="AA268">
            <v>0</v>
          </cell>
          <cell r="AB268">
            <v>1</v>
          </cell>
          <cell r="AC268" t="str">
            <v>-</v>
          </cell>
          <cell r="AD268">
            <v>1</v>
          </cell>
          <cell r="AE268">
            <v>2</v>
          </cell>
          <cell r="AF268" t="str">
            <v>260</v>
          </cell>
          <cell r="AG268" t="str">
            <v>JL. P. SURIANSYAH NO. 30</v>
          </cell>
        </row>
        <row r="269">
          <cell r="B269">
            <v>261</v>
          </cell>
          <cell r="C269" t="str">
            <v>ACHMADY</v>
          </cell>
          <cell r="D269" t="str">
            <v>48.173.932.4-722.000</v>
          </cell>
          <cell r="E269" t="str">
            <v>L</v>
          </cell>
          <cell r="F269" t="str">
            <v>K-0</v>
          </cell>
          <cell r="G269" t="str">
            <v>K</v>
          </cell>
          <cell r="H269" t="str">
            <v>0</v>
          </cell>
          <cell r="I269" t="str">
            <v>JURU MUDI</v>
          </cell>
          <cell r="J269">
            <v>11850000</v>
          </cell>
          <cell r="K269">
            <v>1879050</v>
          </cell>
          <cell r="L269">
            <v>1710630</v>
          </cell>
          <cell r="M269">
            <v>15439680</v>
          </cell>
          <cell r="N269">
            <v>1125000</v>
          </cell>
          <cell r="O269">
            <v>16564680</v>
          </cell>
          <cell r="P269">
            <v>771984</v>
          </cell>
          <cell r="Q269">
            <v>56250</v>
          </cell>
          <cell r="R269">
            <v>227500</v>
          </cell>
          <cell r="S269">
            <v>1055734</v>
          </cell>
          <cell r="T269">
            <v>15508946</v>
          </cell>
          <cell r="U269">
            <v>14400000</v>
          </cell>
          <cell r="V269">
            <v>1108000</v>
          </cell>
          <cell r="W269">
            <v>55400</v>
          </cell>
          <cell r="X269">
            <v>55400</v>
          </cell>
          <cell r="Y269">
            <v>0</v>
          </cell>
          <cell r="Z269">
            <v>12</v>
          </cell>
          <cell r="AA269">
            <v>0</v>
          </cell>
          <cell r="AB269">
            <v>1</v>
          </cell>
          <cell r="AC269" t="str">
            <v>-</v>
          </cell>
          <cell r="AD269">
            <v>1</v>
          </cell>
          <cell r="AE269">
            <v>2</v>
          </cell>
          <cell r="AF269" t="str">
            <v>261</v>
          </cell>
          <cell r="AG269" t="str">
            <v>JL. P. SURIANSYAH NO. 30</v>
          </cell>
        </row>
        <row r="270">
          <cell r="B270">
            <v>262</v>
          </cell>
          <cell r="C270" t="str">
            <v>MUHADI</v>
          </cell>
          <cell r="D270" t="str">
            <v>07.295.953.9-722.000</v>
          </cell>
          <cell r="E270" t="str">
            <v>L</v>
          </cell>
          <cell r="F270" t="str">
            <v>TK</v>
          </cell>
          <cell r="G270" t="str">
            <v>TK</v>
          </cell>
          <cell r="H270">
            <v>0</v>
          </cell>
          <cell r="I270" t="str">
            <v>OILER</v>
          </cell>
          <cell r="J270">
            <v>10800000</v>
          </cell>
          <cell r="K270">
            <v>1991550</v>
          </cell>
          <cell r="L270">
            <v>1224360</v>
          </cell>
          <cell r="M270">
            <v>14015910</v>
          </cell>
          <cell r="N270">
            <v>1050000</v>
          </cell>
          <cell r="O270">
            <v>15065910</v>
          </cell>
          <cell r="P270">
            <v>700795.5</v>
          </cell>
          <cell r="Q270">
            <v>52500</v>
          </cell>
          <cell r="R270">
            <v>208000</v>
          </cell>
          <cell r="S270">
            <v>961295.5</v>
          </cell>
          <cell r="T270">
            <v>14104614.5</v>
          </cell>
          <cell r="U270">
            <v>13200000</v>
          </cell>
          <cell r="V270">
            <v>904000</v>
          </cell>
          <cell r="W270">
            <v>45200</v>
          </cell>
          <cell r="X270">
            <v>45200</v>
          </cell>
          <cell r="Y270">
            <v>0</v>
          </cell>
          <cell r="Z270">
            <v>12</v>
          </cell>
          <cell r="AA270">
            <v>0</v>
          </cell>
          <cell r="AB270">
            <v>1</v>
          </cell>
          <cell r="AC270" t="str">
            <v>-</v>
          </cell>
          <cell r="AD270">
            <v>1</v>
          </cell>
          <cell r="AE270">
            <v>2</v>
          </cell>
          <cell r="AF270" t="str">
            <v>262</v>
          </cell>
          <cell r="AG270" t="str">
            <v>JL. P. SURIANSYAH NO. 30</v>
          </cell>
        </row>
        <row r="271">
          <cell r="B271">
            <v>263</v>
          </cell>
          <cell r="C271" t="str">
            <v>HERI SUSANTO</v>
          </cell>
          <cell r="D271" t="str">
            <v>-</v>
          </cell>
          <cell r="E271" t="str">
            <v>L</v>
          </cell>
          <cell r="F271" t="str">
            <v>TK</v>
          </cell>
          <cell r="G271" t="str">
            <v>TK</v>
          </cell>
          <cell r="H271">
            <v>0</v>
          </cell>
          <cell r="I271" t="str">
            <v>JURU MUDI</v>
          </cell>
          <cell r="J271">
            <v>10650000</v>
          </cell>
          <cell r="K271">
            <v>1865550</v>
          </cell>
          <cell r="L271">
            <v>1208250</v>
          </cell>
          <cell r="M271">
            <v>13723800</v>
          </cell>
          <cell r="N271">
            <v>1025000</v>
          </cell>
          <cell r="O271">
            <v>14748800</v>
          </cell>
          <cell r="P271">
            <v>686190</v>
          </cell>
          <cell r="Q271">
            <v>51250</v>
          </cell>
          <cell r="R271">
            <v>205500</v>
          </cell>
          <cell r="S271">
            <v>942940</v>
          </cell>
          <cell r="T271">
            <v>13805860</v>
          </cell>
          <cell r="U271">
            <v>13200000</v>
          </cell>
          <cell r="V271">
            <v>605000</v>
          </cell>
          <cell r="W271">
            <v>30250</v>
          </cell>
          <cell r="X271">
            <v>30250</v>
          </cell>
          <cell r="Y271">
            <v>0</v>
          </cell>
          <cell r="Z271">
            <v>12</v>
          </cell>
          <cell r="AA271">
            <v>0</v>
          </cell>
          <cell r="AB271">
            <v>1</v>
          </cell>
          <cell r="AC271" t="str">
            <v>-</v>
          </cell>
          <cell r="AD271">
            <v>1</v>
          </cell>
          <cell r="AE271">
            <v>2</v>
          </cell>
          <cell r="AF271" t="str">
            <v>263</v>
          </cell>
          <cell r="AG271" t="str">
            <v>JL. P. SURIANSYAH NO. 30</v>
          </cell>
        </row>
        <row r="272">
          <cell r="B272">
            <v>264</v>
          </cell>
          <cell r="C272" t="str">
            <v>SUMARNO</v>
          </cell>
          <cell r="D272" t="str">
            <v>48.173.931.6-722.000</v>
          </cell>
          <cell r="E272" t="str">
            <v>L</v>
          </cell>
          <cell r="F272" t="str">
            <v>K-3</v>
          </cell>
          <cell r="G272" t="str">
            <v>K</v>
          </cell>
          <cell r="H272" t="str">
            <v>3</v>
          </cell>
          <cell r="I272" t="str">
            <v>NAKHODA</v>
          </cell>
          <cell r="J272">
            <v>43400000</v>
          </cell>
          <cell r="K272">
            <v>2237500</v>
          </cell>
          <cell r="L272">
            <v>1909860</v>
          </cell>
          <cell r="M272">
            <v>47547360</v>
          </cell>
          <cell r="N272">
            <v>0</v>
          </cell>
          <cell r="O272">
            <v>47547360</v>
          </cell>
          <cell r="P272">
            <v>1296000</v>
          </cell>
          <cell r="Q272">
            <v>0</v>
          </cell>
          <cell r="R272">
            <v>278000</v>
          </cell>
          <cell r="S272">
            <v>1574000</v>
          </cell>
          <cell r="T272">
            <v>45973360</v>
          </cell>
          <cell r="U272">
            <v>18000000</v>
          </cell>
          <cell r="V272">
            <v>27973000</v>
          </cell>
          <cell r="W272">
            <v>1547300</v>
          </cell>
          <cell r="X272">
            <v>1547300</v>
          </cell>
          <cell r="Y272">
            <v>0</v>
          </cell>
          <cell r="Z272">
            <v>8</v>
          </cell>
          <cell r="AA272">
            <v>0</v>
          </cell>
          <cell r="AB272">
            <v>1</v>
          </cell>
          <cell r="AC272" t="str">
            <v>-</v>
          </cell>
          <cell r="AD272">
            <v>1</v>
          </cell>
          <cell r="AE272">
            <v>2</v>
          </cell>
          <cell r="AF272" t="str">
            <v>264</v>
          </cell>
          <cell r="AG272" t="str">
            <v>JL. P. SURIANSYAH NO. 30</v>
          </cell>
        </row>
        <row r="273">
          <cell r="B273">
            <v>265</v>
          </cell>
          <cell r="C273" t="str">
            <v>MOHAMAD AMIN KELINGI</v>
          </cell>
          <cell r="D273" t="str">
            <v>48.173.951.4-722.000</v>
          </cell>
          <cell r="E273" t="str">
            <v>L</v>
          </cell>
          <cell r="F273" t="str">
            <v>K-1</v>
          </cell>
          <cell r="G273" t="str">
            <v>K</v>
          </cell>
          <cell r="H273" t="str">
            <v>1</v>
          </cell>
          <cell r="I273" t="str">
            <v>NAKHODA</v>
          </cell>
          <cell r="J273">
            <v>20400000</v>
          </cell>
          <cell r="K273">
            <v>4496850</v>
          </cell>
          <cell r="L273">
            <v>3050280</v>
          </cell>
          <cell r="M273">
            <v>27947130</v>
          </cell>
          <cell r="N273">
            <v>2000000</v>
          </cell>
          <cell r="O273">
            <v>29947130</v>
          </cell>
          <cell r="P273">
            <v>1296000</v>
          </cell>
          <cell r="Q273">
            <v>0</v>
          </cell>
          <cell r="R273">
            <v>405500</v>
          </cell>
          <cell r="S273">
            <v>1701500</v>
          </cell>
          <cell r="T273">
            <v>28245630</v>
          </cell>
          <cell r="U273">
            <v>15600000</v>
          </cell>
          <cell r="V273">
            <v>12645000</v>
          </cell>
          <cell r="W273">
            <v>632250</v>
          </cell>
          <cell r="X273">
            <v>632250</v>
          </cell>
          <cell r="Y273">
            <v>0</v>
          </cell>
          <cell r="Z273">
            <v>12</v>
          </cell>
          <cell r="AA273">
            <v>0</v>
          </cell>
          <cell r="AB273">
            <v>1</v>
          </cell>
          <cell r="AC273" t="str">
            <v>-</v>
          </cell>
          <cell r="AD273">
            <v>1</v>
          </cell>
          <cell r="AE273">
            <v>2</v>
          </cell>
          <cell r="AF273" t="str">
            <v>265</v>
          </cell>
          <cell r="AG273" t="str">
            <v>JL. P. SURIANSYAH NO. 30</v>
          </cell>
        </row>
        <row r="274">
          <cell r="B274">
            <v>266</v>
          </cell>
          <cell r="C274" t="str">
            <v>AGUS SUROSO</v>
          </cell>
          <cell r="D274" t="str">
            <v>48.173.952.2-722.000</v>
          </cell>
          <cell r="E274" t="str">
            <v>L</v>
          </cell>
          <cell r="F274" t="str">
            <v>K-1</v>
          </cell>
          <cell r="G274" t="str">
            <v>K</v>
          </cell>
          <cell r="H274" t="str">
            <v>1</v>
          </cell>
          <cell r="I274" t="str">
            <v>KKM</v>
          </cell>
          <cell r="J274">
            <v>19800000</v>
          </cell>
          <cell r="K274">
            <v>4496850</v>
          </cell>
          <cell r="L274">
            <v>2967840</v>
          </cell>
          <cell r="M274">
            <v>27264690</v>
          </cell>
          <cell r="N274">
            <v>1950000</v>
          </cell>
          <cell r="O274">
            <v>29214690</v>
          </cell>
          <cell r="P274">
            <v>1296000</v>
          </cell>
          <cell r="Q274">
            <v>0</v>
          </cell>
          <cell r="R274">
            <v>394500</v>
          </cell>
          <cell r="S274">
            <v>1690500</v>
          </cell>
          <cell r="T274">
            <v>27524190</v>
          </cell>
          <cell r="U274">
            <v>15600000</v>
          </cell>
          <cell r="V274">
            <v>11924000</v>
          </cell>
          <cell r="W274">
            <v>596200</v>
          </cell>
          <cell r="X274">
            <v>596200</v>
          </cell>
          <cell r="Y274">
            <v>0</v>
          </cell>
          <cell r="Z274">
            <v>12</v>
          </cell>
          <cell r="AA274">
            <v>0</v>
          </cell>
          <cell r="AB274">
            <v>1</v>
          </cell>
          <cell r="AC274" t="str">
            <v>-</v>
          </cell>
          <cell r="AD274">
            <v>1</v>
          </cell>
          <cell r="AE274">
            <v>2</v>
          </cell>
          <cell r="AF274" t="str">
            <v>266</v>
          </cell>
          <cell r="AG274" t="str">
            <v>JL. P. SURIANSYAH NO. 30</v>
          </cell>
        </row>
        <row r="275">
          <cell r="B275">
            <v>267</v>
          </cell>
          <cell r="C275" t="str">
            <v>MISRANI</v>
          </cell>
          <cell r="D275" t="str">
            <v>48.173.953.0.722.000</v>
          </cell>
          <cell r="E275" t="str">
            <v>L</v>
          </cell>
          <cell r="F275" t="str">
            <v>K-0</v>
          </cell>
          <cell r="G275" t="str">
            <v>K</v>
          </cell>
          <cell r="H275" t="str">
            <v>0</v>
          </cell>
          <cell r="I275" t="str">
            <v>MUALIM I</v>
          </cell>
          <cell r="J275">
            <v>33864000</v>
          </cell>
          <cell r="K275">
            <v>2909850</v>
          </cell>
          <cell r="L275">
            <v>1927035</v>
          </cell>
          <cell r="M275">
            <v>38700885</v>
          </cell>
          <cell r="N275">
            <v>1625000</v>
          </cell>
          <cell r="O275">
            <v>40325885</v>
          </cell>
          <cell r="P275">
            <v>1296000</v>
          </cell>
          <cell r="Q275">
            <v>0</v>
          </cell>
          <cell r="R275">
            <v>280500</v>
          </cell>
          <cell r="S275">
            <v>1576500</v>
          </cell>
          <cell r="T275">
            <v>38749385</v>
          </cell>
          <cell r="U275">
            <v>14400000</v>
          </cell>
          <cell r="V275">
            <v>24349000</v>
          </cell>
          <cell r="W275">
            <v>1217450</v>
          </cell>
          <cell r="X275">
            <v>1217450</v>
          </cell>
          <cell r="Y275">
            <v>0</v>
          </cell>
          <cell r="Z275">
            <v>9</v>
          </cell>
          <cell r="AA275">
            <v>0</v>
          </cell>
          <cell r="AB275">
            <v>1</v>
          </cell>
          <cell r="AC275" t="str">
            <v>-</v>
          </cell>
          <cell r="AD275">
            <v>1</v>
          </cell>
          <cell r="AE275">
            <v>2</v>
          </cell>
          <cell r="AF275" t="str">
            <v>267</v>
          </cell>
          <cell r="AG275" t="str">
            <v>JL. P. SURIANSYAH NO. 30</v>
          </cell>
        </row>
        <row r="276">
          <cell r="B276">
            <v>268</v>
          </cell>
          <cell r="C276" t="str">
            <v>YOGI SOVIAN ALFIANDRI</v>
          </cell>
          <cell r="D276" t="str">
            <v>48.173.955.5-722.000</v>
          </cell>
          <cell r="E276" t="str">
            <v>L</v>
          </cell>
          <cell r="F276" t="str">
            <v>K-2</v>
          </cell>
          <cell r="G276" t="str">
            <v>K</v>
          </cell>
          <cell r="H276" t="str">
            <v>2</v>
          </cell>
          <cell r="I276" t="str">
            <v>CRANE OPERATOR</v>
          </cell>
          <cell r="J276">
            <v>13950000</v>
          </cell>
          <cell r="K276">
            <v>5530850</v>
          </cell>
          <cell r="L276">
            <v>2153745</v>
          </cell>
          <cell r="M276">
            <v>21634595</v>
          </cell>
          <cell r="N276">
            <v>1350000</v>
          </cell>
          <cell r="O276">
            <v>22984595</v>
          </cell>
          <cell r="P276">
            <v>1081729.75</v>
          </cell>
          <cell r="Q276">
            <v>67500</v>
          </cell>
          <cell r="R276">
            <v>286000</v>
          </cell>
          <cell r="S276">
            <v>1435229.75</v>
          </cell>
          <cell r="T276">
            <v>21549365.25</v>
          </cell>
          <cell r="U276">
            <v>16800000</v>
          </cell>
          <cell r="V276">
            <v>4749000</v>
          </cell>
          <cell r="W276">
            <v>237450</v>
          </cell>
          <cell r="X276">
            <v>237450</v>
          </cell>
          <cell r="Y276">
            <v>0</v>
          </cell>
          <cell r="Z276">
            <v>12</v>
          </cell>
          <cell r="AA276">
            <v>0</v>
          </cell>
          <cell r="AB276">
            <v>1</v>
          </cell>
          <cell r="AC276" t="str">
            <v>-</v>
          </cell>
          <cell r="AD276">
            <v>1</v>
          </cell>
          <cell r="AE276">
            <v>2</v>
          </cell>
          <cell r="AF276" t="str">
            <v>268</v>
          </cell>
          <cell r="AG276" t="str">
            <v>JL. P. SURIANSYAH NO. 30</v>
          </cell>
        </row>
        <row r="277">
          <cell r="B277">
            <v>269</v>
          </cell>
          <cell r="C277" t="str">
            <v>RAMIDJAN</v>
          </cell>
          <cell r="D277" t="str">
            <v>48.173.954.8-722.000</v>
          </cell>
          <cell r="E277" t="str">
            <v>L</v>
          </cell>
          <cell r="F277" t="str">
            <v>K-1</v>
          </cell>
          <cell r="G277" t="str">
            <v>K</v>
          </cell>
          <cell r="H277" t="str">
            <v>1</v>
          </cell>
          <cell r="I277" t="str">
            <v>MASINIS I</v>
          </cell>
          <cell r="J277">
            <v>13850000</v>
          </cell>
          <cell r="K277">
            <v>2982850</v>
          </cell>
          <cell r="L277">
            <v>2026650</v>
          </cell>
          <cell r="M277">
            <v>18859500</v>
          </cell>
          <cell r="N277">
            <v>1125000</v>
          </cell>
          <cell r="O277">
            <v>19984500</v>
          </cell>
          <cell r="P277">
            <v>942975</v>
          </cell>
          <cell r="Q277">
            <v>56250</v>
          </cell>
          <cell r="R277">
            <v>269000</v>
          </cell>
          <cell r="S277">
            <v>1268225</v>
          </cell>
          <cell r="T277">
            <v>18716275</v>
          </cell>
          <cell r="U277">
            <v>15600000</v>
          </cell>
          <cell r="V277">
            <v>3116000</v>
          </cell>
          <cell r="W277">
            <v>155800</v>
          </cell>
          <cell r="X277">
            <v>155800</v>
          </cell>
          <cell r="Y277">
            <v>0</v>
          </cell>
          <cell r="Z277">
            <v>12</v>
          </cell>
          <cell r="AA277">
            <v>0</v>
          </cell>
          <cell r="AB277">
            <v>1</v>
          </cell>
          <cell r="AC277" t="str">
            <v>-</v>
          </cell>
          <cell r="AD277">
            <v>1</v>
          </cell>
          <cell r="AE277">
            <v>2</v>
          </cell>
          <cell r="AF277" t="str">
            <v>269</v>
          </cell>
          <cell r="AG277" t="str">
            <v>JL. P. SURIANSYAH NO. 30</v>
          </cell>
        </row>
        <row r="278">
          <cell r="B278">
            <v>270</v>
          </cell>
          <cell r="C278" t="str">
            <v>SRI HADI SUDARJAD</v>
          </cell>
          <cell r="D278" t="str">
            <v>07.296.054.5-722.000</v>
          </cell>
          <cell r="E278" t="str">
            <v>L</v>
          </cell>
          <cell r="F278" t="str">
            <v>K-1</v>
          </cell>
          <cell r="G278" t="str">
            <v>K</v>
          </cell>
          <cell r="H278" t="str">
            <v>1</v>
          </cell>
          <cell r="I278" t="str">
            <v>MUALIM II</v>
          </cell>
          <cell r="J278">
            <v>13800000</v>
          </cell>
          <cell r="K278">
            <v>2844850</v>
          </cell>
          <cell r="L278">
            <v>2019780</v>
          </cell>
          <cell r="M278">
            <v>18664630</v>
          </cell>
          <cell r="N278">
            <v>1325000</v>
          </cell>
          <cell r="O278">
            <v>19989630</v>
          </cell>
          <cell r="P278">
            <v>933231.5</v>
          </cell>
          <cell r="Q278">
            <v>66250</v>
          </cell>
          <cell r="R278">
            <v>268500</v>
          </cell>
          <cell r="S278">
            <v>1267981.5</v>
          </cell>
          <cell r="T278">
            <v>18721648.5</v>
          </cell>
          <cell r="U278">
            <v>15600000</v>
          </cell>
          <cell r="V278">
            <v>3121000</v>
          </cell>
          <cell r="W278">
            <v>156050</v>
          </cell>
          <cell r="X278">
            <v>156050</v>
          </cell>
          <cell r="Y278">
            <v>0</v>
          </cell>
          <cell r="Z278">
            <v>12</v>
          </cell>
          <cell r="AA278">
            <v>0</v>
          </cell>
          <cell r="AB278">
            <v>1</v>
          </cell>
          <cell r="AC278" t="str">
            <v>-</v>
          </cell>
          <cell r="AD278">
            <v>1</v>
          </cell>
          <cell r="AE278">
            <v>2</v>
          </cell>
          <cell r="AF278" t="str">
            <v>270</v>
          </cell>
          <cell r="AG278" t="str">
            <v>JL. P. SURIANSYAH NO. 30</v>
          </cell>
        </row>
        <row r="279">
          <cell r="B279">
            <v>271</v>
          </cell>
          <cell r="C279" t="str">
            <v>SYAMSUL BACHRI</v>
          </cell>
          <cell r="D279" t="str">
            <v>48.173.956.3.722.000</v>
          </cell>
          <cell r="E279" t="str">
            <v>L</v>
          </cell>
          <cell r="F279" t="str">
            <v>TK</v>
          </cell>
          <cell r="G279" t="str">
            <v>TK</v>
          </cell>
          <cell r="H279">
            <v>0</v>
          </cell>
          <cell r="I279" t="str">
            <v>CRANE OPERATOR</v>
          </cell>
          <cell r="J279">
            <v>10400000</v>
          </cell>
          <cell r="K279">
            <v>2430850</v>
          </cell>
          <cell r="L279">
            <v>1063260</v>
          </cell>
          <cell r="M279">
            <v>13894110</v>
          </cell>
          <cell r="N279">
            <v>1325000</v>
          </cell>
          <cell r="O279">
            <v>15219110</v>
          </cell>
          <cell r="P279">
            <v>694705.5</v>
          </cell>
          <cell r="Q279">
            <v>66250</v>
          </cell>
          <cell r="R279">
            <v>198000</v>
          </cell>
          <cell r="S279">
            <v>958955.5</v>
          </cell>
          <cell r="T279">
            <v>14260154.5</v>
          </cell>
          <cell r="U279">
            <v>13200000</v>
          </cell>
          <cell r="V279">
            <v>1060000</v>
          </cell>
          <cell r="W279">
            <v>53000</v>
          </cell>
          <cell r="X279">
            <v>53000</v>
          </cell>
          <cell r="Y279">
            <v>0</v>
          </cell>
          <cell r="Z279">
            <v>10</v>
          </cell>
          <cell r="AA279">
            <v>0</v>
          </cell>
          <cell r="AB279">
            <v>1</v>
          </cell>
          <cell r="AC279" t="str">
            <v>-</v>
          </cell>
          <cell r="AD279">
            <v>1</v>
          </cell>
          <cell r="AE279">
            <v>2</v>
          </cell>
          <cell r="AF279" t="str">
            <v>271</v>
          </cell>
          <cell r="AG279" t="str">
            <v>JL. P. SURIANSYAH NO. 30</v>
          </cell>
        </row>
        <row r="280">
          <cell r="B280">
            <v>272</v>
          </cell>
          <cell r="C280" t="str">
            <v>ABIDIN RAHIM</v>
          </cell>
          <cell r="D280" t="str">
            <v>48.173.942.3-722.000</v>
          </cell>
          <cell r="E280" t="str">
            <v>L</v>
          </cell>
          <cell r="F280" t="str">
            <v>K-3</v>
          </cell>
          <cell r="G280" t="str">
            <v>K</v>
          </cell>
          <cell r="H280" t="str">
            <v>3</v>
          </cell>
          <cell r="I280" t="str">
            <v>KKM</v>
          </cell>
          <cell r="J280">
            <v>20400000</v>
          </cell>
          <cell r="K280">
            <v>4122500</v>
          </cell>
          <cell r="L280">
            <v>3050280</v>
          </cell>
          <cell r="M280">
            <v>27572780</v>
          </cell>
          <cell r="N280">
            <v>1975000</v>
          </cell>
          <cell r="O280">
            <v>29547780</v>
          </cell>
          <cell r="P280">
            <v>1296000</v>
          </cell>
          <cell r="Q280">
            <v>0</v>
          </cell>
          <cell r="R280">
            <v>406000</v>
          </cell>
          <cell r="S280">
            <v>1702000</v>
          </cell>
          <cell r="T280">
            <v>27845780</v>
          </cell>
          <cell r="U280">
            <v>18000000</v>
          </cell>
          <cell r="V280">
            <v>9845000</v>
          </cell>
          <cell r="W280">
            <v>492250</v>
          </cell>
          <cell r="X280">
            <v>492250</v>
          </cell>
          <cell r="Y280">
            <v>0</v>
          </cell>
          <cell r="Z280">
            <v>12</v>
          </cell>
          <cell r="AA280">
            <v>0</v>
          </cell>
          <cell r="AB280">
            <v>1</v>
          </cell>
          <cell r="AC280" t="str">
            <v>-</v>
          </cell>
          <cell r="AD280">
            <v>1</v>
          </cell>
          <cell r="AE280">
            <v>2</v>
          </cell>
          <cell r="AF280" t="str">
            <v>272</v>
          </cell>
          <cell r="AG280" t="str">
            <v>JL. P. SURIANSYAH NO. 30</v>
          </cell>
        </row>
        <row r="281">
          <cell r="B281">
            <v>273</v>
          </cell>
          <cell r="C281" t="str">
            <v>MEDI SISWANTORO</v>
          </cell>
          <cell r="D281" t="str">
            <v>48.173.943.1-722.000</v>
          </cell>
          <cell r="E281" t="str">
            <v>L</v>
          </cell>
          <cell r="F281" t="str">
            <v>K-3</v>
          </cell>
          <cell r="G281" t="str">
            <v>K</v>
          </cell>
          <cell r="H281" t="str">
            <v>3</v>
          </cell>
          <cell r="I281" t="str">
            <v>NAKHODA</v>
          </cell>
          <cell r="J281">
            <v>17700000</v>
          </cell>
          <cell r="K281">
            <v>3697500</v>
          </cell>
          <cell r="L281">
            <v>2638080</v>
          </cell>
          <cell r="M281">
            <v>24035580</v>
          </cell>
          <cell r="N281">
            <v>1750000</v>
          </cell>
          <cell r="O281">
            <v>25785580</v>
          </cell>
          <cell r="P281">
            <v>1201779</v>
          </cell>
          <cell r="Q281">
            <v>87500</v>
          </cell>
          <cell r="R281">
            <v>350500</v>
          </cell>
          <cell r="S281">
            <v>1639779</v>
          </cell>
          <cell r="T281">
            <v>24145801</v>
          </cell>
          <cell r="U281">
            <v>18000000</v>
          </cell>
          <cell r="V281">
            <v>6145000</v>
          </cell>
          <cell r="W281">
            <v>307250</v>
          </cell>
          <cell r="X281">
            <v>307250</v>
          </cell>
          <cell r="Y281">
            <v>0</v>
          </cell>
          <cell r="Z281">
            <v>12</v>
          </cell>
          <cell r="AA281">
            <v>0</v>
          </cell>
          <cell r="AB281">
            <v>1</v>
          </cell>
          <cell r="AC281" t="str">
            <v>-</v>
          </cell>
          <cell r="AD281">
            <v>1</v>
          </cell>
          <cell r="AE281">
            <v>2</v>
          </cell>
          <cell r="AF281" t="str">
            <v>273</v>
          </cell>
          <cell r="AG281" t="str">
            <v>JL. P. SURIANSYAH NO. 30</v>
          </cell>
        </row>
        <row r="282">
          <cell r="B282">
            <v>274</v>
          </cell>
          <cell r="C282" t="str">
            <v xml:space="preserve">SUTRISNO </v>
          </cell>
          <cell r="D282" t="str">
            <v>-</v>
          </cell>
          <cell r="E282" t="str">
            <v>L</v>
          </cell>
          <cell r="F282" t="str">
            <v>K-1</v>
          </cell>
          <cell r="G282" t="str">
            <v>K</v>
          </cell>
          <cell r="H282" t="str">
            <v>1</v>
          </cell>
          <cell r="I282" t="str">
            <v>MUALIM I</v>
          </cell>
          <cell r="J282">
            <v>13200000</v>
          </cell>
          <cell r="K282">
            <v>3038000</v>
          </cell>
          <cell r="L282">
            <v>1978560</v>
          </cell>
          <cell r="M282">
            <v>18216560</v>
          </cell>
          <cell r="N282">
            <v>1300000</v>
          </cell>
          <cell r="O282">
            <v>19516560</v>
          </cell>
          <cell r="P282">
            <v>910828</v>
          </cell>
          <cell r="Q282">
            <v>65000</v>
          </cell>
          <cell r="R282">
            <v>263000</v>
          </cell>
          <cell r="S282">
            <v>1238828</v>
          </cell>
          <cell r="T282">
            <v>18277732</v>
          </cell>
          <cell r="U282">
            <v>15600000</v>
          </cell>
          <cell r="V282">
            <v>2677000</v>
          </cell>
          <cell r="W282">
            <v>133850</v>
          </cell>
          <cell r="X282">
            <v>133850</v>
          </cell>
          <cell r="Y282">
            <v>0</v>
          </cell>
          <cell r="Z282">
            <v>12</v>
          </cell>
          <cell r="AA282">
            <v>0</v>
          </cell>
          <cell r="AB282">
            <v>1</v>
          </cell>
          <cell r="AC282" t="str">
            <v>-</v>
          </cell>
          <cell r="AD282">
            <v>1</v>
          </cell>
          <cell r="AE282">
            <v>2</v>
          </cell>
          <cell r="AF282" t="str">
            <v>274</v>
          </cell>
          <cell r="AG282" t="str">
            <v>JL. P. SURIANSYAH NO. 30</v>
          </cell>
        </row>
        <row r="283">
          <cell r="B283">
            <v>275</v>
          </cell>
          <cell r="C283" t="str">
            <v>ASYIKIN S</v>
          </cell>
          <cell r="D283" t="str">
            <v>48.173.944.9.722.000</v>
          </cell>
          <cell r="E283" t="str">
            <v>L</v>
          </cell>
          <cell r="F283" t="str">
            <v>TK</v>
          </cell>
          <cell r="G283" t="str">
            <v>TK</v>
          </cell>
          <cell r="H283">
            <v>0</v>
          </cell>
          <cell r="I283" t="str">
            <v>MASINIS I</v>
          </cell>
          <cell r="J283">
            <v>10550000</v>
          </cell>
          <cell r="K283">
            <v>2018000</v>
          </cell>
          <cell r="L283">
            <v>1224360</v>
          </cell>
          <cell r="M283">
            <v>13792360</v>
          </cell>
          <cell r="N283">
            <v>1275000</v>
          </cell>
          <cell r="O283">
            <v>15067360</v>
          </cell>
          <cell r="P283">
            <v>689618</v>
          </cell>
          <cell r="Q283">
            <v>63750</v>
          </cell>
          <cell r="R283">
            <v>228000</v>
          </cell>
          <cell r="S283">
            <v>981368</v>
          </cell>
          <cell r="T283">
            <v>14085992</v>
          </cell>
          <cell r="U283">
            <v>13200000</v>
          </cell>
          <cell r="V283">
            <v>885000</v>
          </cell>
          <cell r="W283">
            <v>44250</v>
          </cell>
          <cell r="X283">
            <v>44250</v>
          </cell>
          <cell r="Y283">
            <v>0</v>
          </cell>
          <cell r="Z283">
            <v>10</v>
          </cell>
          <cell r="AA283">
            <v>0</v>
          </cell>
          <cell r="AB283">
            <v>1</v>
          </cell>
          <cell r="AC283" t="str">
            <v>-</v>
          </cell>
          <cell r="AD283">
            <v>1</v>
          </cell>
          <cell r="AE283">
            <v>2</v>
          </cell>
          <cell r="AF283" t="str">
            <v>275</v>
          </cell>
          <cell r="AG283" t="str">
            <v>JL. P. SURIANSYAH NO. 30</v>
          </cell>
        </row>
        <row r="284">
          <cell r="B284">
            <v>276</v>
          </cell>
          <cell r="C284" t="str">
            <v>JEFFRY</v>
          </cell>
          <cell r="D284" t="str">
            <v>48.173.945.6.722.000</v>
          </cell>
          <cell r="E284" t="str">
            <v>L</v>
          </cell>
          <cell r="F284" t="str">
            <v>TK</v>
          </cell>
          <cell r="G284" t="str">
            <v>TK</v>
          </cell>
          <cell r="H284">
            <v>0</v>
          </cell>
          <cell r="I284" t="str">
            <v>MASINIS II</v>
          </cell>
          <cell r="J284">
            <v>10825000</v>
          </cell>
          <cell r="K284">
            <v>1834000</v>
          </cell>
          <cell r="L284">
            <v>1235100</v>
          </cell>
          <cell r="M284">
            <v>13894100</v>
          </cell>
          <cell r="N284">
            <v>1250000</v>
          </cell>
          <cell r="O284">
            <v>15144100</v>
          </cell>
          <cell r="P284">
            <v>694705</v>
          </cell>
          <cell r="Q284">
            <v>62500</v>
          </cell>
          <cell r="R284">
            <v>230000</v>
          </cell>
          <cell r="S284">
            <v>987205</v>
          </cell>
          <cell r="T284">
            <v>14156895</v>
          </cell>
          <cell r="U284">
            <v>13200000</v>
          </cell>
          <cell r="V284">
            <v>956000</v>
          </cell>
          <cell r="W284">
            <v>47800</v>
          </cell>
          <cell r="X284">
            <v>47800</v>
          </cell>
          <cell r="Y284">
            <v>0</v>
          </cell>
          <cell r="Z284">
            <v>12</v>
          </cell>
          <cell r="AA284">
            <v>0</v>
          </cell>
          <cell r="AB284">
            <v>1</v>
          </cell>
          <cell r="AC284" t="str">
            <v>-</v>
          </cell>
          <cell r="AD284">
            <v>1</v>
          </cell>
          <cell r="AE284">
            <v>2</v>
          </cell>
          <cell r="AF284" t="str">
            <v>276</v>
          </cell>
          <cell r="AG284" t="str">
            <v>JL. P. SURIANSYAH NO. 30</v>
          </cell>
        </row>
        <row r="285">
          <cell r="B285">
            <v>277</v>
          </cell>
          <cell r="C285" t="str">
            <v>SAMIN</v>
          </cell>
          <cell r="D285" t="str">
            <v>-</v>
          </cell>
          <cell r="E285" t="str">
            <v>L</v>
          </cell>
          <cell r="F285" t="str">
            <v>TK</v>
          </cell>
          <cell r="G285" t="str">
            <v>TK</v>
          </cell>
          <cell r="H285">
            <v>0</v>
          </cell>
          <cell r="I285" t="str">
            <v>JURU MASAK</v>
          </cell>
          <cell r="J285">
            <v>11250000</v>
          </cell>
          <cell r="K285">
            <v>2089500</v>
          </cell>
          <cell r="L285">
            <v>1288800</v>
          </cell>
          <cell r="M285">
            <v>14628300</v>
          </cell>
          <cell r="N285">
            <v>1150000</v>
          </cell>
          <cell r="O285">
            <v>15778300</v>
          </cell>
          <cell r="P285">
            <v>731415</v>
          </cell>
          <cell r="Q285">
            <v>57500</v>
          </cell>
          <cell r="R285">
            <v>219000</v>
          </cell>
          <cell r="S285">
            <v>1007915</v>
          </cell>
          <cell r="T285">
            <v>14770385</v>
          </cell>
          <cell r="U285">
            <v>13200000</v>
          </cell>
          <cell r="V285">
            <v>1570000</v>
          </cell>
          <cell r="W285">
            <v>78500</v>
          </cell>
          <cell r="X285">
            <v>78500</v>
          </cell>
          <cell r="Y285">
            <v>0</v>
          </cell>
          <cell r="Z285">
            <v>12</v>
          </cell>
          <cell r="AA285">
            <v>0</v>
          </cell>
          <cell r="AB285">
            <v>1</v>
          </cell>
          <cell r="AC285" t="str">
            <v>-</v>
          </cell>
          <cell r="AD285">
            <v>1</v>
          </cell>
          <cell r="AE285">
            <v>2</v>
          </cell>
          <cell r="AF285" t="str">
            <v>277</v>
          </cell>
          <cell r="AG285" t="str">
            <v>JL. P. SURIANSYAH NO. 30</v>
          </cell>
        </row>
        <row r="286">
          <cell r="B286">
            <v>278</v>
          </cell>
          <cell r="C286" t="str">
            <v>BUDI SETIAWAN</v>
          </cell>
          <cell r="D286" t="str">
            <v>48.173.949.8-722.000</v>
          </cell>
          <cell r="E286" t="str">
            <v>L</v>
          </cell>
          <cell r="F286" t="str">
            <v>TK</v>
          </cell>
          <cell r="G286" t="str">
            <v>TK</v>
          </cell>
          <cell r="H286">
            <v>0</v>
          </cell>
          <cell r="I286" t="str">
            <v>MUALIM II</v>
          </cell>
          <cell r="J286">
            <v>10650000</v>
          </cell>
          <cell r="K286">
            <v>2493000</v>
          </cell>
          <cell r="L286">
            <v>1240470</v>
          </cell>
          <cell r="M286">
            <v>14383470</v>
          </cell>
          <cell r="N286">
            <v>900000</v>
          </cell>
          <cell r="O286">
            <v>15283470</v>
          </cell>
          <cell r="P286">
            <v>719173.5</v>
          </cell>
          <cell r="Q286">
            <v>45000</v>
          </cell>
          <cell r="R286">
            <v>218500</v>
          </cell>
          <cell r="S286">
            <v>982673.5</v>
          </cell>
          <cell r="T286">
            <v>14300796.5</v>
          </cell>
          <cell r="U286">
            <v>13200000</v>
          </cell>
          <cell r="V286">
            <v>1100000</v>
          </cell>
          <cell r="W286">
            <v>55000</v>
          </cell>
          <cell r="X286">
            <v>55000</v>
          </cell>
          <cell r="Y286">
            <v>0</v>
          </cell>
          <cell r="Z286">
            <v>12</v>
          </cell>
          <cell r="AA286">
            <v>0</v>
          </cell>
          <cell r="AB286">
            <v>1</v>
          </cell>
          <cell r="AC286" t="str">
            <v>-</v>
          </cell>
          <cell r="AD286">
            <v>1</v>
          </cell>
          <cell r="AE286">
            <v>2</v>
          </cell>
          <cell r="AF286" t="str">
            <v>278</v>
          </cell>
          <cell r="AG286" t="str">
            <v>JL. P. SURIANSYAH NO. 30</v>
          </cell>
        </row>
        <row r="287">
          <cell r="B287">
            <v>279</v>
          </cell>
          <cell r="C287" t="str">
            <v>IDRUS DARUNDAS</v>
          </cell>
          <cell r="D287" t="str">
            <v>07.295.922.4-722.000</v>
          </cell>
          <cell r="E287" t="str">
            <v>L</v>
          </cell>
          <cell r="F287" t="str">
            <v>K-3</v>
          </cell>
          <cell r="G287" t="str">
            <v>K</v>
          </cell>
          <cell r="H287" t="str">
            <v>3</v>
          </cell>
          <cell r="I287" t="str">
            <v>NAKHODA</v>
          </cell>
          <cell r="J287">
            <v>29520000</v>
          </cell>
          <cell r="K287">
            <v>5100000</v>
          </cell>
          <cell r="L287">
            <v>4245660</v>
          </cell>
          <cell r="M287">
            <v>38865660</v>
          </cell>
          <cell r="N287">
            <v>2750000</v>
          </cell>
          <cell r="O287">
            <v>41615660</v>
          </cell>
          <cell r="P287">
            <v>1296000</v>
          </cell>
          <cell r="Q287">
            <v>0</v>
          </cell>
          <cell r="R287">
            <v>565000</v>
          </cell>
          <cell r="S287">
            <v>1861000</v>
          </cell>
          <cell r="T287">
            <v>39754660</v>
          </cell>
          <cell r="U287">
            <v>18000000</v>
          </cell>
          <cell r="V287">
            <v>21754000</v>
          </cell>
          <cell r="W287">
            <v>1087700</v>
          </cell>
          <cell r="X287">
            <v>1087700</v>
          </cell>
          <cell r="Y287">
            <v>0</v>
          </cell>
          <cell r="Z287">
            <v>12</v>
          </cell>
          <cell r="AA287">
            <v>0</v>
          </cell>
          <cell r="AB287">
            <v>1</v>
          </cell>
          <cell r="AC287" t="str">
            <v>-</v>
          </cell>
          <cell r="AD287">
            <v>1</v>
          </cell>
          <cell r="AE287">
            <v>2</v>
          </cell>
          <cell r="AF287" t="str">
            <v>279</v>
          </cell>
          <cell r="AG287" t="str">
            <v>JL. P. SURIANSYAH NO. 30</v>
          </cell>
        </row>
        <row r="288">
          <cell r="B288">
            <v>280</v>
          </cell>
          <cell r="C288" t="str">
            <v>SUNARDI</v>
          </cell>
          <cell r="D288" t="str">
            <v>07.296.067.7-722.000</v>
          </cell>
          <cell r="E288" t="str">
            <v>L</v>
          </cell>
          <cell r="F288" t="str">
            <v>K-2</v>
          </cell>
          <cell r="G288" t="str">
            <v>K</v>
          </cell>
          <cell r="H288" t="str">
            <v>2</v>
          </cell>
          <cell r="I288" t="str">
            <v>KKM</v>
          </cell>
          <cell r="J288">
            <v>28320000</v>
          </cell>
          <cell r="K288">
            <v>5100000</v>
          </cell>
          <cell r="L288">
            <v>4080780</v>
          </cell>
          <cell r="M288">
            <v>37500780</v>
          </cell>
          <cell r="N288">
            <v>2650000</v>
          </cell>
          <cell r="O288">
            <v>40150780</v>
          </cell>
          <cell r="P288">
            <v>1296000</v>
          </cell>
          <cell r="Q288">
            <v>0</v>
          </cell>
          <cell r="R288">
            <v>543000</v>
          </cell>
          <cell r="S288">
            <v>1839000</v>
          </cell>
          <cell r="T288">
            <v>38311780</v>
          </cell>
          <cell r="U288">
            <v>16800000</v>
          </cell>
          <cell r="V288">
            <v>21511000</v>
          </cell>
          <cell r="W288">
            <v>1075550</v>
          </cell>
          <cell r="X288">
            <v>1075550</v>
          </cell>
          <cell r="Y288">
            <v>0</v>
          </cell>
          <cell r="Z288">
            <v>12</v>
          </cell>
          <cell r="AA288">
            <v>0</v>
          </cell>
          <cell r="AB288">
            <v>1</v>
          </cell>
          <cell r="AC288" t="str">
            <v>-</v>
          </cell>
          <cell r="AD288">
            <v>1</v>
          </cell>
          <cell r="AE288">
            <v>2</v>
          </cell>
          <cell r="AF288" t="str">
            <v>280</v>
          </cell>
          <cell r="AG288" t="str">
            <v>JL. P. SURIANSYAH NO. 30</v>
          </cell>
        </row>
        <row r="289">
          <cell r="B289">
            <v>281</v>
          </cell>
          <cell r="C289" t="str">
            <v>ADAM</v>
          </cell>
          <cell r="D289" t="str">
            <v>07.295.860.6-722.000</v>
          </cell>
          <cell r="E289" t="str">
            <v>L</v>
          </cell>
          <cell r="F289" t="str">
            <v>K-0</v>
          </cell>
          <cell r="G289" t="str">
            <v>K</v>
          </cell>
          <cell r="H289" t="str">
            <v>0</v>
          </cell>
          <cell r="I289" t="str">
            <v>MASINIS I</v>
          </cell>
          <cell r="J289">
            <v>19107000</v>
          </cell>
          <cell r="K289">
            <v>3885000</v>
          </cell>
          <cell r="L289">
            <v>2741130</v>
          </cell>
          <cell r="M289">
            <v>25733130</v>
          </cell>
          <cell r="N289">
            <v>1800000</v>
          </cell>
          <cell r="O289">
            <v>27533130</v>
          </cell>
          <cell r="P289">
            <v>1286656.5</v>
          </cell>
          <cell r="Q289">
            <v>9343.5</v>
          </cell>
          <cell r="R289">
            <v>364500</v>
          </cell>
          <cell r="S289">
            <v>1660500</v>
          </cell>
          <cell r="T289">
            <v>25872630</v>
          </cell>
          <cell r="U289">
            <v>14400000</v>
          </cell>
          <cell r="V289">
            <v>11472000</v>
          </cell>
          <cell r="W289">
            <v>573600</v>
          </cell>
          <cell r="X289">
            <v>573600</v>
          </cell>
          <cell r="Y289">
            <v>0</v>
          </cell>
          <cell r="Z289">
            <v>12</v>
          </cell>
          <cell r="AA289">
            <v>0</v>
          </cell>
          <cell r="AB289">
            <v>1</v>
          </cell>
          <cell r="AC289" t="str">
            <v>-</v>
          </cell>
          <cell r="AD289">
            <v>1</v>
          </cell>
          <cell r="AE289">
            <v>2</v>
          </cell>
          <cell r="AF289" t="str">
            <v>281</v>
          </cell>
          <cell r="AG289" t="str">
            <v>JL. P. SURIANSYAH NO. 30</v>
          </cell>
        </row>
        <row r="290">
          <cell r="B290">
            <v>282</v>
          </cell>
          <cell r="C290" t="str">
            <v>HERMIN</v>
          </cell>
          <cell r="D290" t="str">
            <v>07.295.917.4-722.000</v>
          </cell>
          <cell r="E290" t="str">
            <v>L</v>
          </cell>
          <cell r="F290" t="str">
            <v>K-3</v>
          </cell>
          <cell r="G290" t="str">
            <v>K</v>
          </cell>
          <cell r="H290" t="str">
            <v>3</v>
          </cell>
          <cell r="I290" t="str">
            <v>MUALIM I</v>
          </cell>
          <cell r="J290">
            <v>15957000</v>
          </cell>
          <cell r="K290">
            <v>3285000</v>
          </cell>
          <cell r="L290">
            <v>2267100</v>
          </cell>
          <cell r="M290">
            <v>21509100</v>
          </cell>
          <cell r="N290">
            <v>1500000</v>
          </cell>
          <cell r="O290">
            <v>23009100</v>
          </cell>
          <cell r="P290">
            <v>1075455</v>
          </cell>
          <cell r="Q290">
            <v>75000</v>
          </cell>
          <cell r="R290">
            <v>301000</v>
          </cell>
          <cell r="S290">
            <v>1451455</v>
          </cell>
          <cell r="T290">
            <v>21557645</v>
          </cell>
          <cell r="U290">
            <v>18000000</v>
          </cell>
          <cell r="V290">
            <v>3557000</v>
          </cell>
          <cell r="W290">
            <v>177850</v>
          </cell>
          <cell r="X290">
            <v>177850</v>
          </cell>
          <cell r="Y290">
            <v>0</v>
          </cell>
          <cell r="Z290">
            <v>12</v>
          </cell>
          <cell r="AA290">
            <v>0</v>
          </cell>
          <cell r="AB290">
            <v>1</v>
          </cell>
          <cell r="AC290" t="str">
            <v>-</v>
          </cell>
          <cell r="AD290">
            <v>1</v>
          </cell>
          <cell r="AE290">
            <v>2</v>
          </cell>
          <cell r="AF290" t="str">
            <v>282</v>
          </cell>
          <cell r="AG290" t="str">
            <v>JL. P. SURIANSYAH NO. 30</v>
          </cell>
        </row>
        <row r="291">
          <cell r="B291">
            <v>283</v>
          </cell>
          <cell r="C291" t="str">
            <v>ZAINAL ABIDIN</v>
          </cell>
          <cell r="D291" t="str">
            <v>48.174.865.5-722.000</v>
          </cell>
          <cell r="E291" t="str">
            <v>L</v>
          </cell>
          <cell r="F291" t="str">
            <v>K-3</v>
          </cell>
          <cell r="G291" t="str">
            <v>K</v>
          </cell>
          <cell r="H291" t="str">
            <v>3</v>
          </cell>
          <cell r="I291" t="str">
            <v>MASINIS II</v>
          </cell>
          <cell r="J291">
            <v>15315000</v>
          </cell>
          <cell r="K291">
            <v>2917500</v>
          </cell>
          <cell r="L291">
            <v>2184660</v>
          </cell>
          <cell r="M291">
            <v>20417160</v>
          </cell>
          <cell r="N291">
            <v>1425000</v>
          </cell>
          <cell r="O291">
            <v>21842160</v>
          </cell>
          <cell r="P291">
            <v>1020858</v>
          </cell>
          <cell r="Q291">
            <v>71250</v>
          </cell>
          <cell r="R291">
            <v>290500</v>
          </cell>
          <cell r="S291">
            <v>1382608</v>
          </cell>
          <cell r="T291">
            <v>20459552</v>
          </cell>
          <cell r="U291">
            <v>18000000</v>
          </cell>
          <cell r="V291">
            <v>2459000</v>
          </cell>
          <cell r="W291">
            <v>122950</v>
          </cell>
          <cell r="X291">
            <v>122950</v>
          </cell>
          <cell r="Y291">
            <v>0</v>
          </cell>
          <cell r="Z291">
            <v>12</v>
          </cell>
          <cell r="AA291">
            <v>0</v>
          </cell>
          <cell r="AB291">
            <v>1</v>
          </cell>
          <cell r="AC291" t="str">
            <v>-</v>
          </cell>
          <cell r="AD291">
            <v>1</v>
          </cell>
          <cell r="AE291">
            <v>2</v>
          </cell>
          <cell r="AF291" t="str">
            <v>283</v>
          </cell>
          <cell r="AG291" t="str">
            <v>JL. P. SURIANSYAH NO. 30</v>
          </cell>
        </row>
        <row r="292">
          <cell r="B292">
            <v>284</v>
          </cell>
          <cell r="C292" t="str">
            <v>SURIN PRATAMA</v>
          </cell>
          <cell r="D292" t="str">
            <v>48.174.869.7-722.000</v>
          </cell>
          <cell r="E292" t="str">
            <v>L</v>
          </cell>
          <cell r="F292" t="str">
            <v>TK</v>
          </cell>
          <cell r="G292" t="str">
            <v>TK</v>
          </cell>
          <cell r="H292">
            <v>0</v>
          </cell>
          <cell r="I292" t="str">
            <v>JURU MUDI</v>
          </cell>
          <cell r="J292">
            <v>14541000</v>
          </cell>
          <cell r="K292">
            <v>2355000</v>
          </cell>
          <cell r="L292">
            <v>1601334</v>
          </cell>
          <cell r="M292">
            <v>18497334</v>
          </cell>
          <cell r="N292">
            <v>1335000</v>
          </cell>
          <cell r="O292">
            <v>19832334</v>
          </cell>
          <cell r="P292">
            <v>924866.70000000007</v>
          </cell>
          <cell r="Q292">
            <v>66750</v>
          </cell>
          <cell r="R292">
            <v>272500</v>
          </cell>
          <cell r="S292">
            <v>1264116.7000000002</v>
          </cell>
          <cell r="T292">
            <v>18568217.300000001</v>
          </cell>
          <cell r="U292">
            <v>13200000</v>
          </cell>
          <cell r="V292">
            <v>5368000.0000000009</v>
          </cell>
          <cell r="W292">
            <v>268400.00000000006</v>
          </cell>
          <cell r="X292">
            <v>268400.00000000006</v>
          </cell>
          <cell r="Y292">
            <v>0</v>
          </cell>
          <cell r="Z292">
            <v>12</v>
          </cell>
          <cell r="AA292">
            <v>0</v>
          </cell>
          <cell r="AB292">
            <v>1</v>
          </cell>
          <cell r="AC292" t="str">
            <v>-</v>
          </cell>
          <cell r="AD292">
            <v>1</v>
          </cell>
          <cell r="AE292">
            <v>2</v>
          </cell>
          <cell r="AF292" t="str">
            <v>284</v>
          </cell>
          <cell r="AG292" t="str">
            <v>JL. P. SURIANSYAH NO. 30</v>
          </cell>
        </row>
        <row r="293">
          <cell r="B293">
            <v>285</v>
          </cell>
          <cell r="C293" t="str">
            <v>SUTRISNO</v>
          </cell>
          <cell r="D293" t="str">
            <v>48.174.867.1-722.000</v>
          </cell>
          <cell r="E293" t="str">
            <v>L</v>
          </cell>
          <cell r="F293" t="str">
            <v>TK</v>
          </cell>
          <cell r="G293" t="str">
            <v>TK</v>
          </cell>
          <cell r="H293">
            <v>0</v>
          </cell>
          <cell r="I293" t="str">
            <v>JURU MUDI</v>
          </cell>
          <cell r="J293">
            <v>13941000</v>
          </cell>
          <cell r="K293">
            <v>2355000</v>
          </cell>
          <cell r="L293">
            <v>1536894</v>
          </cell>
          <cell r="M293">
            <v>17832894</v>
          </cell>
          <cell r="N293">
            <v>1285000</v>
          </cell>
          <cell r="O293">
            <v>19117894</v>
          </cell>
          <cell r="P293">
            <v>891644.70000000007</v>
          </cell>
          <cell r="Q293">
            <v>64250</v>
          </cell>
          <cell r="R293">
            <v>261500</v>
          </cell>
          <cell r="S293">
            <v>1217394.7000000002</v>
          </cell>
          <cell r="T293">
            <v>17900499.300000001</v>
          </cell>
          <cell r="U293">
            <v>13200000</v>
          </cell>
          <cell r="V293">
            <v>4700000.0000000009</v>
          </cell>
          <cell r="W293">
            <v>235000.00000000006</v>
          </cell>
          <cell r="X293">
            <v>235000.00000000006</v>
          </cell>
          <cell r="Y293">
            <v>0</v>
          </cell>
          <cell r="Z293">
            <v>12</v>
          </cell>
          <cell r="AA293">
            <v>0</v>
          </cell>
          <cell r="AB293">
            <v>1</v>
          </cell>
          <cell r="AC293" t="str">
            <v>-</v>
          </cell>
          <cell r="AD293">
            <v>1</v>
          </cell>
          <cell r="AE293">
            <v>2</v>
          </cell>
          <cell r="AF293" t="str">
            <v>285</v>
          </cell>
          <cell r="AG293" t="str">
            <v>JL. P. SURIANSYAH NO. 30</v>
          </cell>
        </row>
        <row r="294">
          <cell r="B294">
            <v>286</v>
          </cell>
          <cell r="C294" t="str">
            <v>ABDUL SAMAD</v>
          </cell>
          <cell r="D294" t="str">
            <v>48.174.868.9-722.000</v>
          </cell>
          <cell r="E294" t="str">
            <v>L</v>
          </cell>
          <cell r="F294" t="str">
            <v>TK</v>
          </cell>
          <cell r="G294" t="str">
            <v>TK</v>
          </cell>
          <cell r="H294">
            <v>0</v>
          </cell>
          <cell r="I294" t="str">
            <v>JURU MUDI</v>
          </cell>
          <cell r="J294">
            <v>12681000</v>
          </cell>
          <cell r="K294">
            <v>2355000</v>
          </cell>
          <cell r="L294">
            <v>1401570</v>
          </cell>
          <cell r="M294">
            <v>16437570</v>
          </cell>
          <cell r="N294">
            <v>1175000</v>
          </cell>
          <cell r="O294">
            <v>17612570</v>
          </cell>
          <cell r="P294">
            <v>821878.5</v>
          </cell>
          <cell r="Q294">
            <v>58750</v>
          </cell>
          <cell r="R294">
            <v>238500</v>
          </cell>
          <cell r="S294">
            <v>1119128.5</v>
          </cell>
          <cell r="T294">
            <v>16493441.5</v>
          </cell>
          <cell r="U294">
            <v>13200000</v>
          </cell>
          <cell r="V294">
            <v>3293000</v>
          </cell>
          <cell r="W294">
            <v>164650</v>
          </cell>
          <cell r="X294">
            <v>164650</v>
          </cell>
          <cell r="Y294">
            <v>0</v>
          </cell>
          <cell r="Z294">
            <v>12</v>
          </cell>
          <cell r="AA294">
            <v>0</v>
          </cell>
          <cell r="AB294">
            <v>1</v>
          </cell>
          <cell r="AC294" t="str">
            <v>-</v>
          </cell>
          <cell r="AD294">
            <v>1</v>
          </cell>
          <cell r="AE294">
            <v>2</v>
          </cell>
          <cell r="AF294" t="str">
            <v>286</v>
          </cell>
          <cell r="AG294" t="str">
            <v>JL. P. SURIANSYAH NO. 30</v>
          </cell>
        </row>
        <row r="295">
          <cell r="B295">
            <v>287</v>
          </cell>
          <cell r="C295" t="str">
            <v>ASARI</v>
          </cell>
          <cell r="D295" t="str">
            <v>48.174.866.3-722.000</v>
          </cell>
          <cell r="E295" t="str">
            <v>L</v>
          </cell>
          <cell r="F295" t="str">
            <v>TK</v>
          </cell>
          <cell r="G295" t="str">
            <v>TK</v>
          </cell>
          <cell r="H295">
            <v>0</v>
          </cell>
          <cell r="I295" t="str">
            <v>OILER</v>
          </cell>
          <cell r="J295">
            <v>12741000</v>
          </cell>
          <cell r="K295">
            <v>2355000</v>
          </cell>
          <cell r="L295">
            <v>1408014</v>
          </cell>
          <cell r="M295">
            <v>16504014</v>
          </cell>
          <cell r="N295">
            <v>1185000</v>
          </cell>
          <cell r="O295">
            <v>17689014</v>
          </cell>
          <cell r="P295">
            <v>825200.70000000007</v>
          </cell>
          <cell r="Q295">
            <v>59250</v>
          </cell>
          <cell r="R295">
            <v>239500</v>
          </cell>
          <cell r="S295">
            <v>1123950.7000000002</v>
          </cell>
          <cell r="T295">
            <v>16565063.300000001</v>
          </cell>
          <cell r="U295">
            <v>13200000</v>
          </cell>
          <cell r="V295">
            <v>3365000.0000000009</v>
          </cell>
          <cell r="W295">
            <v>168250.00000000006</v>
          </cell>
          <cell r="X295">
            <v>168250.00000000006</v>
          </cell>
          <cell r="Y295">
            <v>0</v>
          </cell>
          <cell r="Z295">
            <v>12</v>
          </cell>
          <cell r="AA295">
            <v>0</v>
          </cell>
          <cell r="AB295">
            <v>1</v>
          </cell>
          <cell r="AC295" t="str">
            <v>-</v>
          </cell>
          <cell r="AD295">
            <v>1</v>
          </cell>
          <cell r="AE295">
            <v>2</v>
          </cell>
          <cell r="AF295" t="str">
            <v>287</v>
          </cell>
          <cell r="AG295" t="str">
            <v>JL. P. SURIANSYAH NO. 30</v>
          </cell>
        </row>
        <row r="296">
          <cell r="B296">
            <v>288</v>
          </cell>
          <cell r="C296" t="str">
            <v>SIMON BAIN</v>
          </cell>
          <cell r="D296" t="str">
            <v>-</v>
          </cell>
          <cell r="E296" t="str">
            <v>L</v>
          </cell>
          <cell r="F296" t="str">
            <v>TK</v>
          </cell>
          <cell r="G296" t="str">
            <v>TK</v>
          </cell>
          <cell r="H296">
            <v>0</v>
          </cell>
          <cell r="I296" t="str">
            <v>MUALIM II</v>
          </cell>
          <cell r="J296">
            <v>11115000</v>
          </cell>
          <cell r="K296">
            <v>2775000</v>
          </cell>
          <cell r="L296">
            <v>1224360</v>
          </cell>
          <cell r="M296">
            <v>15114360</v>
          </cell>
          <cell r="N296">
            <v>1050000</v>
          </cell>
          <cell r="O296">
            <v>16164360</v>
          </cell>
          <cell r="P296">
            <v>755718</v>
          </cell>
          <cell r="Q296">
            <v>52500</v>
          </cell>
          <cell r="R296">
            <v>208000</v>
          </cell>
          <cell r="S296">
            <v>1016218</v>
          </cell>
          <cell r="T296">
            <v>15148142</v>
          </cell>
          <cell r="U296">
            <v>13200000</v>
          </cell>
          <cell r="V296">
            <v>1948000</v>
          </cell>
          <cell r="W296">
            <v>97400</v>
          </cell>
          <cell r="X296">
            <v>97400</v>
          </cell>
          <cell r="Y296">
            <v>0</v>
          </cell>
          <cell r="Z296">
            <v>12</v>
          </cell>
          <cell r="AA296">
            <v>0</v>
          </cell>
          <cell r="AB296">
            <v>1</v>
          </cell>
          <cell r="AC296" t="str">
            <v>-</v>
          </cell>
          <cell r="AD296">
            <v>1</v>
          </cell>
          <cell r="AE296">
            <v>2</v>
          </cell>
          <cell r="AF296" t="str">
            <v>288</v>
          </cell>
          <cell r="AG296" t="str">
            <v>JL. P. SURIANSYAH NO. 30</v>
          </cell>
        </row>
        <row r="297">
          <cell r="B297">
            <v>289</v>
          </cell>
          <cell r="C297" t="str">
            <v>MISDIYANTO</v>
          </cell>
          <cell r="D297" t="str">
            <v>48.174.870.5-722.000</v>
          </cell>
          <cell r="E297" t="str">
            <v>L</v>
          </cell>
          <cell r="F297" t="str">
            <v>TK</v>
          </cell>
          <cell r="G297" t="str">
            <v>TK</v>
          </cell>
          <cell r="H297">
            <v>0</v>
          </cell>
          <cell r="I297" t="str">
            <v>OILER</v>
          </cell>
          <cell r="J297">
            <v>12741000</v>
          </cell>
          <cell r="K297">
            <v>2355000</v>
          </cell>
          <cell r="L297">
            <v>1408014</v>
          </cell>
          <cell r="M297">
            <v>16504014</v>
          </cell>
          <cell r="N297">
            <v>1185000</v>
          </cell>
          <cell r="O297">
            <v>17689014</v>
          </cell>
          <cell r="P297">
            <v>825200.70000000007</v>
          </cell>
          <cell r="Q297">
            <v>59250</v>
          </cell>
          <cell r="R297">
            <v>239500</v>
          </cell>
          <cell r="S297">
            <v>1123950.7000000002</v>
          </cell>
          <cell r="T297">
            <v>16565063.300000001</v>
          </cell>
          <cell r="U297">
            <v>13200000</v>
          </cell>
          <cell r="V297">
            <v>3365000.0000000009</v>
          </cell>
          <cell r="W297">
            <v>168250.00000000006</v>
          </cell>
          <cell r="X297">
            <v>168250.00000000006</v>
          </cell>
          <cell r="Y297">
            <v>0</v>
          </cell>
          <cell r="Z297">
            <v>12</v>
          </cell>
          <cell r="AA297">
            <v>0</v>
          </cell>
          <cell r="AB297">
            <v>1</v>
          </cell>
          <cell r="AC297" t="str">
            <v>-</v>
          </cell>
          <cell r="AD297">
            <v>1</v>
          </cell>
          <cell r="AE297">
            <v>2</v>
          </cell>
          <cell r="AF297" t="str">
            <v>289</v>
          </cell>
          <cell r="AG297" t="str">
            <v>JL. P. SURIANSYAH NO. 30</v>
          </cell>
        </row>
        <row r="298">
          <cell r="B298">
            <v>290</v>
          </cell>
          <cell r="C298" t="str">
            <v>KASIRIANTO</v>
          </cell>
          <cell r="D298" t="str">
            <v>48.174.861.4-722.000</v>
          </cell>
          <cell r="E298" t="str">
            <v>L</v>
          </cell>
          <cell r="F298" t="str">
            <v>TK</v>
          </cell>
          <cell r="G298" t="str">
            <v>TK</v>
          </cell>
          <cell r="H298">
            <v>0</v>
          </cell>
          <cell r="I298" t="str">
            <v>MUALIM II</v>
          </cell>
          <cell r="J298">
            <v>13335000</v>
          </cell>
          <cell r="K298">
            <v>1878000</v>
          </cell>
          <cell r="L298">
            <v>1482120</v>
          </cell>
          <cell r="M298">
            <v>16695120</v>
          </cell>
          <cell r="N298">
            <v>1250000</v>
          </cell>
          <cell r="O298">
            <v>17945120</v>
          </cell>
          <cell r="P298">
            <v>834756</v>
          </cell>
          <cell r="Q298">
            <v>62500</v>
          </cell>
          <cell r="R298">
            <v>252000</v>
          </cell>
          <cell r="S298">
            <v>1149256</v>
          </cell>
          <cell r="T298">
            <v>16795864</v>
          </cell>
          <cell r="U298">
            <v>13200000</v>
          </cell>
          <cell r="V298">
            <v>3595000</v>
          </cell>
          <cell r="W298">
            <v>179750</v>
          </cell>
          <cell r="X298">
            <v>179750</v>
          </cell>
          <cell r="Y298">
            <v>0</v>
          </cell>
          <cell r="Z298">
            <v>12</v>
          </cell>
          <cell r="AA298">
            <v>0</v>
          </cell>
          <cell r="AB298">
            <v>1</v>
          </cell>
          <cell r="AC298" t="str">
            <v>-</v>
          </cell>
          <cell r="AD298">
            <v>1</v>
          </cell>
          <cell r="AE298">
            <v>2</v>
          </cell>
          <cell r="AF298" t="str">
            <v>290</v>
          </cell>
          <cell r="AG298" t="str">
            <v>JL. P. SURIANSYAH NO. 30</v>
          </cell>
        </row>
        <row r="299">
          <cell r="B299">
            <v>291</v>
          </cell>
          <cell r="C299" t="str">
            <v>ABDUL WAHID</v>
          </cell>
          <cell r="D299" t="str">
            <v>48.174.864.8-722.000</v>
          </cell>
          <cell r="E299" t="str">
            <v>L</v>
          </cell>
          <cell r="F299" t="str">
            <v>TK</v>
          </cell>
          <cell r="G299" t="str">
            <v>TK</v>
          </cell>
          <cell r="H299">
            <v>0</v>
          </cell>
          <cell r="I299" t="str">
            <v>OILER</v>
          </cell>
          <cell r="J299">
            <v>11422500</v>
          </cell>
          <cell r="K299">
            <v>1765000</v>
          </cell>
          <cell r="L299">
            <v>1279134</v>
          </cell>
          <cell r="M299">
            <v>14466634</v>
          </cell>
          <cell r="N299">
            <v>1085000</v>
          </cell>
          <cell r="O299">
            <v>15551634</v>
          </cell>
          <cell r="P299">
            <v>723331.70000000007</v>
          </cell>
          <cell r="Q299">
            <v>54250</v>
          </cell>
          <cell r="R299">
            <v>217500</v>
          </cell>
          <cell r="S299">
            <v>995081.70000000007</v>
          </cell>
          <cell r="T299">
            <v>14556552.300000001</v>
          </cell>
          <cell r="U299">
            <v>13200000</v>
          </cell>
          <cell r="V299">
            <v>1356000.0000000007</v>
          </cell>
          <cell r="W299">
            <v>67800.000000000044</v>
          </cell>
          <cell r="X299">
            <v>67800.000000000044</v>
          </cell>
          <cell r="Y299">
            <v>0</v>
          </cell>
          <cell r="Z299">
            <v>12</v>
          </cell>
          <cell r="AA299">
            <v>0</v>
          </cell>
          <cell r="AB299">
            <v>1</v>
          </cell>
          <cell r="AC299" t="str">
            <v>-</v>
          </cell>
          <cell r="AD299">
            <v>1</v>
          </cell>
          <cell r="AE299">
            <v>2</v>
          </cell>
          <cell r="AF299" t="str">
            <v>291</v>
          </cell>
          <cell r="AG299" t="str">
            <v>JL. P. SURIANSYAH NO. 30</v>
          </cell>
        </row>
        <row r="300">
          <cell r="B300">
            <v>292</v>
          </cell>
          <cell r="C300" t="str">
            <v>SURADI</v>
          </cell>
          <cell r="D300" t="str">
            <v>48.173.936.5-722.000</v>
          </cell>
          <cell r="E300" t="str">
            <v>L</v>
          </cell>
          <cell r="F300" t="str">
            <v>K-1</v>
          </cell>
          <cell r="G300" t="str">
            <v>K</v>
          </cell>
          <cell r="H300" t="str">
            <v>1</v>
          </cell>
          <cell r="I300" t="str">
            <v>NAKHODA</v>
          </cell>
          <cell r="J300">
            <v>13500000</v>
          </cell>
          <cell r="K300">
            <v>4085250</v>
          </cell>
          <cell r="L300">
            <v>2061000</v>
          </cell>
          <cell r="M300">
            <v>19646250</v>
          </cell>
          <cell r="N300">
            <v>1400000</v>
          </cell>
          <cell r="O300">
            <v>21046250</v>
          </cell>
          <cell r="P300">
            <v>982312.5</v>
          </cell>
          <cell r="Q300">
            <v>70000</v>
          </cell>
          <cell r="R300">
            <v>273500</v>
          </cell>
          <cell r="S300">
            <v>1325812.5</v>
          </cell>
          <cell r="T300">
            <v>19720437.5</v>
          </cell>
          <cell r="U300">
            <v>15600000</v>
          </cell>
          <cell r="V300">
            <v>4120000</v>
          </cell>
          <cell r="W300">
            <v>206000</v>
          </cell>
          <cell r="X300">
            <v>206000</v>
          </cell>
          <cell r="Y300">
            <v>0</v>
          </cell>
          <cell r="Z300">
            <v>12</v>
          </cell>
          <cell r="AA300">
            <v>0</v>
          </cell>
          <cell r="AB300">
            <v>1</v>
          </cell>
          <cell r="AC300" t="str">
            <v>-</v>
          </cell>
          <cell r="AD300">
            <v>1</v>
          </cell>
          <cell r="AE300">
            <v>2</v>
          </cell>
          <cell r="AF300" t="str">
            <v>292</v>
          </cell>
          <cell r="AG300" t="str">
            <v>JL. P. SURIANSYAH NO. 30</v>
          </cell>
        </row>
        <row r="301">
          <cell r="B301">
            <v>293</v>
          </cell>
          <cell r="C301" t="str">
            <v>IMAN NUR JAMAL</v>
          </cell>
          <cell r="D301" t="str">
            <v>-</v>
          </cell>
          <cell r="E301" t="str">
            <v>L</v>
          </cell>
          <cell r="F301" t="str">
            <v>K-3</v>
          </cell>
          <cell r="G301" t="str">
            <v>K</v>
          </cell>
          <cell r="H301" t="str">
            <v>3</v>
          </cell>
          <cell r="I301" t="str">
            <v>KKM</v>
          </cell>
          <cell r="J301">
            <v>13800000</v>
          </cell>
          <cell r="K301">
            <v>3785250</v>
          </cell>
          <cell r="L301">
            <v>2102220</v>
          </cell>
          <cell r="M301">
            <v>19687470</v>
          </cell>
          <cell r="N301">
            <v>1400000</v>
          </cell>
          <cell r="O301">
            <v>21087470</v>
          </cell>
          <cell r="P301">
            <v>984373.5</v>
          </cell>
          <cell r="Q301">
            <v>70000</v>
          </cell>
          <cell r="R301">
            <v>279000</v>
          </cell>
          <cell r="S301">
            <v>1333373.5</v>
          </cell>
          <cell r="T301">
            <v>19754096.5</v>
          </cell>
          <cell r="U301">
            <v>18000000</v>
          </cell>
          <cell r="V301">
            <v>1754000</v>
          </cell>
          <cell r="W301">
            <v>87700</v>
          </cell>
          <cell r="X301">
            <v>87700</v>
          </cell>
          <cell r="Y301">
            <v>0</v>
          </cell>
          <cell r="Z301">
            <v>12</v>
          </cell>
          <cell r="AA301">
            <v>0</v>
          </cell>
          <cell r="AB301">
            <v>1</v>
          </cell>
          <cell r="AC301" t="str">
            <v>-</v>
          </cell>
          <cell r="AD301">
            <v>1</v>
          </cell>
          <cell r="AE301">
            <v>2</v>
          </cell>
          <cell r="AF301" t="str">
            <v>293</v>
          </cell>
          <cell r="AG301" t="str">
            <v>JL. P. SURIANSYAH NO. 30</v>
          </cell>
        </row>
        <row r="302">
          <cell r="B302">
            <v>294</v>
          </cell>
          <cell r="C302" t="str">
            <v>LUKMAN HADI</v>
          </cell>
          <cell r="D302" t="str">
            <v>07.295.937.2-722.000</v>
          </cell>
          <cell r="E302" t="str">
            <v>L</v>
          </cell>
          <cell r="F302" t="str">
            <v>K-3</v>
          </cell>
          <cell r="G302" t="str">
            <v>K</v>
          </cell>
          <cell r="H302" t="str">
            <v>3</v>
          </cell>
          <cell r="I302" t="str">
            <v>MASINIS II</v>
          </cell>
          <cell r="J302">
            <v>13650000</v>
          </cell>
          <cell r="K302">
            <v>2915250</v>
          </cell>
          <cell r="L302">
            <v>2019780</v>
          </cell>
          <cell r="M302">
            <v>18585030</v>
          </cell>
          <cell r="N302">
            <v>1325000</v>
          </cell>
          <cell r="O302">
            <v>19910030</v>
          </cell>
          <cell r="P302">
            <v>929251.5</v>
          </cell>
          <cell r="Q302">
            <v>66250</v>
          </cell>
          <cell r="R302">
            <v>268500</v>
          </cell>
          <cell r="S302">
            <v>1264001.5</v>
          </cell>
          <cell r="T302">
            <v>18646028.5</v>
          </cell>
          <cell r="U302">
            <v>18000000</v>
          </cell>
          <cell r="V302">
            <v>646000</v>
          </cell>
          <cell r="W302">
            <v>32300</v>
          </cell>
          <cell r="X302">
            <v>32300</v>
          </cell>
          <cell r="Y302">
            <v>0</v>
          </cell>
          <cell r="Z302">
            <v>12</v>
          </cell>
          <cell r="AA302">
            <v>0</v>
          </cell>
          <cell r="AB302">
            <v>1</v>
          </cell>
          <cell r="AC302" t="str">
            <v>-</v>
          </cell>
          <cell r="AD302">
            <v>1</v>
          </cell>
          <cell r="AE302">
            <v>2</v>
          </cell>
          <cell r="AF302" t="str">
            <v>294</v>
          </cell>
          <cell r="AG302" t="str">
            <v>JL. P. SURIANSYAH NO. 30</v>
          </cell>
        </row>
        <row r="303">
          <cell r="B303">
            <v>295</v>
          </cell>
          <cell r="C303" t="str">
            <v>DARMANSYAH</v>
          </cell>
          <cell r="D303" t="str">
            <v>-</v>
          </cell>
          <cell r="E303" t="str">
            <v>L</v>
          </cell>
          <cell r="F303" t="str">
            <v>K-1</v>
          </cell>
          <cell r="G303" t="str">
            <v>K</v>
          </cell>
          <cell r="H303" t="str">
            <v>1</v>
          </cell>
          <cell r="I303" t="str">
            <v>MASINIS I</v>
          </cell>
          <cell r="J303">
            <v>13200000</v>
          </cell>
          <cell r="K303">
            <v>3020250</v>
          </cell>
          <cell r="L303">
            <v>1957950</v>
          </cell>
          <cell r="M303">
            <v>18178200</v>
          </cell>
          <cell r="N303">
            <v>1300000</v>
          </cell>
          <cell r="O303">
            <v>19478200</v>
          </cell>
          <cell r="P303">
            <v>908910</v>
          </cell>
          <cell r="Q303">
            <v>65000</v>
          </cell>
          <cell r="R303">
            <v>260000</v>
          </cell>
          <cell r="S303">
            <v>1233910</v>
          </cell>
          <cell r="T303">
            <v>18244290</v>
          </cell>
          <cell r="U303">
            <v>15600000</v>
          </cell>
          <cell r="V303">
            <v>2644000</v>
          </cell>
          <cell r="W303">
            <v>132200</v>
          </cell>
          <cell r="X303">
            <v>132200</v>
          </cell>
          <cell r="Y303">
            <v>0</v>
          </cell>
          <cell r="Z303">
            <v>12</v>
          </cell>
          <cell r="AA303">
            <v>0</v>
          </cell>
          <cell r="AB303">
            <v>1</v>
          </cell>
          <cell r="AC303" t="str">
            <v>-</v>
          </cell>
          <cell r="AD303">
            <v>1</v>
          </cell>
          <cell r="AE303">
            <v>2</v>
          </cell>
          <cell r="AF303" t="str">
            <v>295</v>
          </cell>
          <cell r="AG303" t="str">
            <v>JL. P. SURIANSYAH NO. 30</v>
          </cell>
        </row>
        <row r="304">
          <cell r="B304">
            <v>296</v>
          </cell>
          <cell r="C304" t="str">
            <v>YUSUF HENDRIK</v>
          </cell>
          <cell r="D304" t="str">
            <v>-</v>
          </cell>
          <cell r="E304" t="str">
            <v>L</v>
          </cell>
          <cell r="F304" t="str">
            <v>K-1</v>
          </cell>
          <cell r="G304" t="str">
            <v>K</v>
          </cell>
          <cell r="H304" t="str">
            <v>1</v>
          </cell>
          <cell r="I304" t="str">
            <v>CRANE OPERATOR</v>
          </cell>
          <cell r="J304">
            <v>12300000</v>
          </cell>
          <cell r="K304">
            <v>2300250</v>
          </cell>
          <cell r="L304">
            <v>1793070</v>
          </cell>
          <cell r="M304">
            <v>16393320</v>
          </cell>
          <cell r="N304">
            <v>1225000</v>
          </cell>
          <cell r="O304">
            <v>17618320</v>
          </cell>
          <cell r="P304">
            <v>819666</v>
          </cell>
          <cell r="Q304">
            <v>61250</v>
          </cell>
          <cell r="R304">
            <v>237500</v>
          </cell>
          <cell r="S304">
            <v>1118416</v>
          </cell>
          <cell r="T304">
            <v>16499904</v>
          </cell>
          <cell r="U304">
            <v>15600000</v>
          </cell>
          <cell r="V304">
            <v>899000</v>
          </cell>
          <cell r="W304">
            <v>44950</v>
          </cell>
          <cell r="X304">
            <v>44950</v>
          </cell>
          <cell r="Y304">
            <v>0</v>
          </cell>
          <cell r="Z304">
            <v>12</v>
          </cell>
          <cell r="AA304">
            <v>0</v>
          </cell>
          <cell r="AB304">
            <v>1</v>
          </cell>
          <cell r="AC304" t="str">
            <v>-</v>
          </cell>
          <cell r="AD304">
            <v>1</v>
          </cell>
          <cell r="AE304">
            <v>2</v>
          </cell>
          <cell r="AF304" t="str">
            <v>296</v>
          </cell>
          <cell r="AG304" t="str">
            <v>JL. P. SURIANSYAH NO. 30</v>
          </cell>
        </row>
        <row r="305">
          <cell r="B305">
            <v>297</v>
          </cell>
          <cell r="C305" t="str">
            <v>ADRIANI</v>
          </cell>
          <cell r="D305" t="str">
            <v>-</v>
          </cell>
          <cell r="E305" t="str">
            <v>L</v>
          </cell>
          <cell r="F305" t="str">
            <v>TK</v>
          </cell>
          <cell r="G305" t="str">
            <v>TK</v>
          </cell>
          <cell r="H305">
            <v>0</v>
          </cell>
          <cell r="I305" t="str">
            <v>CRANE OPERATOR</v>
          </cell>
          <cell r="J305">
            <v>11800000</v>
          </cell>
          <cell r="K305">
            <v>2300250</v>
          </cell>
          <cell r="L305">
            <v>1347870</v>
          </cell>
          <cell r="M305">
            <v>15448120</v>
          </cell>
          <cell r="N305">
            <v>1175000</v>
          </cell>
          <cell r="O305">
            <v>16623120</v>
          </cell>
          <cell r="P305">
            <v>772406</v>
          </cell>
          <cell r="Q305">
            <v>58750</v>
          </cell>
          <cell r="R305">
            <v>227500</v>
          </cell>
          <cell r="S305">
            <v>1058656</v>
          </cell>
          <cell r="T305">
            <v>15564464</v>
          </cell>
          <cell r="U305">
            <v>13200000</v>
          </cell>
          <cell r="V305">
            <v>2364000</v>
          </cell>
          <cell r="W305">
            <v>118200</v>
          </cell>
          <cell r="X305">
            <v>118200</v>
          </cell>
          <cell r="Y305">
            <v>0</v>
          </cell>
          <cell r="Z305">
            <v>12</v>
          </cell>
          <cell r="AA305">
            <v>0</v>
          </cell>
          <cell r="AB305">
            <v>1</v>
          </cell>
          <cell r="AC305" t="str">
            <v>-</v>
          </cell>
          <cell r="AD305">
            <v>1</v>
          </cell>
          <cell r="AE305">
            <v>2</v>
          </cell>
          <cell r="AF305" t="str">
            <v>297</v>
          </cell>
          <cell r="AG305" t="str">
            <v>JL. P. SURIANSYAH NO. 30</v>
          </cell>
        </row>
        <row r="306">
          <cell r="B306">
            <v>298</v>
          </cell>
          <cell r="C306" t="str">
            <v>ABDUL HARIS</v>
          </cell>
          <cell r="D306" t="str">
            <v>-</v>
          </cell>
          <cell r="E306" t="str">
            <v>L</v>
          </cell>
          <cell r="F306" t="str">
            <v>TK</v>
          </cell>
          <cell r="G306" t="str">
            <v>TK</v>
          </cell>
          <cell r="H306">
            <v>0</v>
          </cell>
          <cell r="I306" t="str">
            <v>JURU MUDI</v>
          </cell>
          <cell r="J306">
            <v>10200000</v>
          </cell>
          <cell r="K306">
            <v>2150250</v>
          </cell>
          <cell r="L306">
            <v>1159920</v>
          </cell>
          <cell r="M306">
            <v>13510170</v>
          </cell>
          <cell r="N306">
            <v>1000000</v>
          </cell>
          <cell r="O306">
            <v>14510170</v>
          </cell>
          <cell r="P306">
            <v>675508.5</v>
          </cell>
          <cell r="Q306">
            <v>50000</v>
          </cell>
          <cell r="R306">
            <v>197000</v>
          </cell>
          <cell r="S306">
            <v>922508.5</v>
          </cell>
          <cell r="T306">
            <v>13587661.5</v>
          </cell>
          <cell r="U306">
            <v>13200000</v>
          </cell>
          <cell r="V306">
            <v>387000</v>
          </cell>
          <cell r="W306">
            <v>19350</v>
          </cell>
          <cell r="X306">
            <v>19350</v>
          </cell>
          <cell r="Y306">
            <v>0</v>
          </cell>
          <cell r="Z306">
            <v>12</v>
          </cell>
          <cell r="AA306">
            <v>0</v>
          </cell>
          <cell r="AB306">
            <v>1</v>
          </cell>
          <cell r="AC306" t="str">
            <v>-</v>
          </cell>
          <cell r="AD306">
            <v>1</v>
          </cell>
          <cell r="AE306">
            <v>2</v>
          </cell>
          <cell r="AF306" t="str">
            <v>298</v>
          </cell>
          <cell r="AG306" t="str">
            <v>JL. P. SURIANSYAH NO. 30</v>
          </cell>
        </row>
        <row r="307">
          <cell r="B307">
            <v>299</v>
          </cell>
          <cell r="C307" t="str">
            <v>FERRY SULISTYO CAHYONO</v>
          </cell>
          <cell r="D307" t="str">
            <v>-</v>
          </cell>
          <cell r="E307" t="str">
            <v>L</v>
          </cell>
          <cell r="F307" t="str">
            <v>TK</v>
          </cell>
          <cell r="G307" t="str">
            <v>TK</v>
          </cell>
          <cell r="H307">
            <v>0</v>
          </cell>
          <cell r="I307" t="str">
            <v>JURU MUDI</v>
          </cell>
          <cell r="J307">
            <v>10200000</v>
          </cell>
          <cell r="K307">
            <v>2150250</v>
          </cell>
          <cell r="L307">
            <v>1159920</v>
          </cell>
          <cell r="M307">
            <v>13510170</v>
          </cell>
          <cell r="N307">
            <v>1000000</v>
          </cell>
          <cell r="O307">
            <v>14510170</v>
          </cell>
          <cell r="P307">
            <v>675508.5</v>
          </cell>
          <cell r="Q307">
            <v>50000</v>
          </cell>
          <cell r="R307">
            <v>197000</v>
          </cell>
          <cell r="S307">
            <v>922508.5</v>
          </cell>
          <cell r="T307">
            <v>13587661.5</v>
          </cell>
          <cell r="U307">
            <v>13200000</v>
          </cell>
          <cell r="V307">
            <v>387000</v>
          </cell>
          <cell r="W307">
            <v>19350</v>
          </cell>
          <cell r="X307">
            <v>19350</v>
          </cell>
          <cell r="Y307">
            <v>0</v>
          </cell>
          <cell r="Z307">
            <v>12</v>
          </cell>
          <cell r="AA307">
            <v>0</v>
          </cell>
          <cell r="AB307">
            <v>1</v>
          </cell>
          <cell r="AC307" t="str">
            <v>-</v>
          </cell>
          <cell r="AD307">
            <v>1</v>
          </cell>
          <cell r="AE307">
            <v>2</v>
          </cell>
          <cell r="AF307" t="str">
            <v>299</v>
          </cell>
          <cell r="AG307" t="str">
            <v>JL. P. SURIANSYAH NO. 30</v>
          </cell>
        </row>
        <row r="308">
          <cell r="B308">
            <v>300</v>
          </cell>
          <cell r="C308" t="str">
            <v>KASIM SYAHRUN</v>
          </cell>
          <cell r="D308" t="str">
            <v>48.173.937.3-722.000</v>
          </cell>
          <cell r="E308" t="str">
            <v>L</v>
          </cell>
          <cell r="F308" t="str">
            <v>TK</v>
          </cell>
          <cell r="G308" t="str">
            <v>TK</v>
          </cell>
          <cell r="H308">
            <v>0</v>
          </cell>
          <cell r="I308" t="str">
            <v>NAKHODA</v>
          </cell>
          <cell r="J308">
            <v>19800000</v>
          </cell>
          <cell r="K308">
            <v>4358400</v>
          </cell>
          <cell r="L308">
            <v>2319840</v>
          </cell>
          <cell r="M308">
            <v>26478240</v>
          </cell>
          <cell r="N308">
            <v>1950000</v>
          </cell>
          <cell r="O308">
            <v>28428240</v>
          </cell>
          <cell r="P308">
            <v>1296000</v>
          </cell>
          <cell r="Q308">
            <v>0</v>
          </cell>
          <cell r="R308">
            <v>394500</v>
          </cell>
          <cell r="S308">
            <v>1690500</v>
          </cell>
          <cell r="T308">
            <v>26737740</v>
          </cell>
          <cell r="U308">
            <v>13200000</v>
          </cell>
          <cell r="V308">
            <v>13537000</v>
          </cell>
          <cell r="W308">
            <v>676850</v>
          </cell>
          <cell r="X308">
            <v>676850</v>
          </cell>
          <cell r="Y308">
            <v>0</v>
          </cell>
          <cell r="Z308">
            <v>12</v>
          </cell>
          <cell r="AA308">
            <v>0</v>
          </cell>
          <cell r="AB308">
            <v>1</v>
          </cell>
          <cell r="AC308" t="str">
            <v>-</v>
          </cell>
          <cell r="AD308">
            <v>1</v>
          </cell>
          <cell r="AE308">
            <v>2</v>
          </cell>
          <cell r="AF308" t="str">
            <v>300</v>
          </cell>
          <cell r="AG308" t="str">
            <v>JL. P. SURIANSYAH NO. 30</v>
          </cell>
        </row>
        <row r="309">
          <cell r="B309">
            <v>301</v>
          </cell>
          <cell r="C309" t="str">
            <v>SLAMET RIYADI</v>
          </cell>
          <cell r="D309" t="str">
            <v>48.173.938.1-722.000</v>
          </cell>
          <cell r="E309" t="str">
            <v>L</v>
          </cell>
          <cell r="F309" t="str">
            <v>TK</v>
          </cell>
          <cell r="G309" t="str">
            <v>TK</v>
          </cell>
          <cell r="H309">
            <v>0</v>
          </cell>
          <cell r="I309" t="str">
            <v>KKM</v>
          </cell>
          <cell r="J309">
            <v>15000000</v>
          </cell>
          <cell r="K309">
            <v>3908400</v>
          </cell>
          <cell r="L309">
            <v>1723770</v>
          </cell>
          <cell r="M309">
            <v>20632170</v>
          </cell>
          <cell r="N309">
            <v>1475000</v>
          </cell>
          <cell r="O309">
            <v>22107170</v>
          </cell>
          <cell r="P309">
            <v>1031608.5</v>
          </cell>
          <cell r="Q309">
            <v>73750</v>
          </cell>
          <cell r="R309">
            <v>293000</v>
          </cell>
          <cell r="S309">
            <v>1398358.5</v>
          </cell>
          <cell r="T309">
            <v>20708811.5</v>
          </cell>
          <cell r="U309">
            <v>13200000</v>
          </cell>
          <cell r="V309">
            <v>7508000</v>
          </cell>
          <cell r="W309">
            <v>375400</v>
          </cell>
          <cell r="X309">
            <v>375400</v>
          </cell>
          <cell r="Y309">
            <v>0</v>
          </cell>
          <cell r="Z309">
            <v>12</v>
          </cell>
          <cell r="AA309">
            <v>0</v>
          </cell>
          <cell r="AB309">
            <v>1</v>
          </cell>
          <cell r="AC309" t="str">
            <v>-</v>
          </cell>
          <cell r="AD309">
            <v>1</v>
          </cell>
          <cell r="AE309">
            <v>2</v>
          </cell>
          <cell r="AF309" t="str">
            <v>301</v>
          </cell>
          <cell r="AG309" t="str">
            <v>JL. P. SURIANSYAH NO. 30</v>
          </cell>
        </row>
        <row r="310">
          <cell r="B310">
            <v>302</v>
          </cell>
          <cell r="C310" t="str">
            <v>ZAINAL ABIDIN</v>
          </cell>
          <cell r="D310" t="str">
            <v>48.173.939.9-722.000</v>
          </cell>
          <cell r="E310" t="str">
            <v>L</v>
          </cell>
          <cell r="F310" t="str">
            <v>K-0</v>
          </cell>
          <cell r="G310" t="str">
            <v>K</v>
          </cell>
          <cell r="H310" t="str">
            <v>0</v>
          </cell>
          <cell r="I310" t="str">
            <v>MASINIS I</v>
          </cell>
          <cell r="J310">
            <v>11850000</v>
          </cell>
          <cell r="K310">
            <v>3156900</v>
          </cell>
          <cell r="L310">
            <v>1772460</v>
          </cell>
          <cell r="M310">
            <v>16779360</v>
          </cell>
          <cell r="N310">
            <v>1175000</v>
          </cell>
          <cell r="O310">
            <v>17954360</v>
          </cell>
          <cell r="P310">
            <v>838968</v>
          </cell>
          <cell r="Q310">
            <v>58750</v>
          </cell>
          <cell r="R310">
            <v>235500</v>
          </cell>
          <cell r="S310">
            <v>1133218</v>
          </cell>
          <cell r="T310">
            <v>16821142</v>
          </cell>
          <cell r="U310">
            <v>14400000</v>
          </cell>
          <cell r="V310">
            <v>2421000</v>
          </cell>
          <cell r="W310">
            <v>121050</v>
          </cell>
          <cell r="X310">
            <v>121050</v>
          </cell>
          <cell r="Y310">
            <v>0</v>
          </cell>
          <cell r="Z310">
            <v>12</v>
          </cell>
          <cell r="AA310">
            <v>0</v>
          </cell>
          <cell r="AB310">
            <v>1</v>
          </cell>
          <cell r="AC310" t="str">
            <v>-</v>
          </cell>
          <cell r="AD310">
            <v>1</v>
          </cell>
          <cell r="AE310">
            <v>2</v>
          </cell>
          <cell r="AF310" t="str">
            <v>302</v>
          </cell>
          <cell r="AG310" t="str">
            <v>JL. P. SURIANSYAH NO. 30</v>
          </cell>
        </row>
        <row r="311">
          <cell r="B311">
            <v>303</v>
          </cell>
          <cell r="C311" t="str">
            <v>MASRANI ANWAR</v>
          </cell>
          <cell r="D311" t="str">
            <v>48.173.940.7-722.000</v>
          </cell>
          <cell r="E311" t="str">
            <v>L</v>
          </cell>
          <cell r="F311" t="str">
            <v>TK</v>
          </cell>
          <cell r="G311" t="str">
            <v>TK</v>
          </cell>
          <cell r="H311">
            <v>0</v>
          </cell>
          <cell r="I311" t="str">
            <v>MASINIS II</v>
          </cell>
          <cell r="J311">
            <v>11550000</v>
          </cell>
          <cell r="K311">
            <v>2896400</v>
          </cell>
          <cell r="L311">
            <v>1353240</v>
          </cell>
          <cell r="M311">
            <v>15799640</v>
          </cell>
          <cell r="N311">
            <v>1150000</v>
          </cell>
          <cell r="O311">
            <v>16949640</v>
          </cell>
          <cell r="P311">
            <v>789982</v>
          </cell>
          <cell r="Q311">
            <v>57500</v>
          </cell>
          <cell r="R311">
            <v>230000</v>
          </cell>
          <cell r="S311">
            <v>1077482</v>
          </cell>
          <cell r="T311">
            <v>15872158</v>
          </cell>
          <cell r="U311">
            <v>13200000</v>
          </cell>
          <cell r="V311">
            <v>2672000</v>
          </cell>
          <cell r="W311">
            <v>133600</v>
          </cell>
          <cell r="X311">
            <v>133600</v>
          </cell>
          <cell r="Y311">
            <v>0</v>
          </cell>
          <cell r="Z311">
            <v>12</v>
          </cell>
          <cell r="AA311">
            <v>0</v>
          </cell>
          <cell r="AB311">
            <v>1</v>
          </cell>
          <cell r="AC311" t="str">
            <v>-</v>
          </cell>
          <cell r="AD311">
            <v>1</v>
          </cell>
          <cell r="AE311">
            <v>2</v>
          </cell>
          <cell r="AF311" t="str">
            <v>303</v>
          </cell>
          <cell r="AG311" t="str">
            <v>JL. P. SURIANSYAH NO. 30</v>
          </cell>
        </row>
        <row r="312">
          <cell r="B312">
            <v>304</v>
          </cell>
          <cell r="C312" t="str">
            <v>PITHER ENDAK</v>
          </cell>
          <cell r="D312" t="str">
            <v>-</v>
          </cell>
          <cell r="E312" t="str">
            <v>L</v>
          </cell>
          <cell r="F312" t="str">
            <v>K-0</v>
          </cell>
          <cell r="G312" t="str">
            <v>K</v>
          </cell>
          <cell r="H312" t="str">
            <v>0</v>
          </cell>
          <cell r="I312" t="str">
            <v>JURU MUDI</v>
          </cell>
          <cell r="J312">
            <v>10800000</v>
          </cell>
          <cell r="K312">
            <v>2137400</v>
          </cell>
          <cell r="L312">
            <v>1566360</v>
          </cell>
          <cell r="M312">
            <v>14503760</v>
          </cell>
          <cell r="N312">
            <v>1050000</v>
          </cell>
          <cell r="O312">
            <v>15553760</v>
          </cell>
          <cell r="P312">
            <v>725188</v>
          </cell>
          <cell r="Q312">
            <v>52500</v>
          </cell>
          <cell r="R312">
            <v>208000</v>
          </cell>
          <cell r="S312">
            <v>985688</v>
          </cell>
          <cell r="T312">
            <v>14568072</v>
          </cell>
          <cell r="U312">
            <v>14400000</v>
          </cell>
          <cell r="V312">
            <v>168000</v>
          </cell>
          <cell r="W312">
            <v>8400</v>
          </cell>
          <cell r="X312">
            <v>8400</v>
          </cell>
          <cell r="Y312">
            <v>0</v>
          </cell>
          <cell r="Z312">
            <v>12</v>
          </cell>
          <cell r="AA312">
            <v>0</v>
          </cell>
          <cell r="AB312">
            <v>1</v>
          </cell>
          <cell r="AC312" t="str">
            <v>-</v>
          </cell>
          <cell r="AD312">
            <v>1</v>
          </cell>
          <cell r="AE312">
            <v>2</v>
          </cell>
          <cell r="AF312" t="str">
            <v>304</v>
          </cell>
          <cell r="AG312" t="str">
            <v>JL. P. SURIANSYAH NO. 30</v>
          </cell>
        </row>
        <row r="313">
          <cell r="B313">
            <v>305</v>
          </cell>
          <cell r="C313" t="str">
            <v>MARTHEN ROMBE PAYUNG</v>
          </cell>
          <cell r="D313" t="str">
            <v>-</v>
          </cell>
          <cell r="E313" t="str">
            <v>L</v>
          </cell>
          <cell r="F313" t="str">
            <v>TK</v>
          </cell>
          <cell r="G313" t="str">
            <v>TK</v>
          </cell>
          <cell r="H313">
            <v>0</v>
          </cell>
          <cell r="I313" t="str">
            <v>JURU MUDI</v>
          </cell>
          <cell r="J313">
            <v>10800000</v>
          </cell>
          <cell r="K313">
            <v>2137400</v>
          </cell>
          <cell r="L313">
            <v>1224360</v>
          </cell>
          <cell r="M313">
            <v>14161760</v>
          </cell>
          <cell r="N313">
            <v>1050000</v>
          </cell>
          <cell r="O313">
            <v>15211760</v>
          </cell>
          <cell r="P313">
            <v>708088</v>
          </cell>
          <cell r="Q313">
            <v>52500</v>
          </cell>
          <cell r="R313">
            <v>208000</v>
          </cell>
          <cell r="S313">
            <v>968588</v>
          </cell>
          <cell r="T313">
            <v>14243172</v>
          </cell>
          <cell r="U313">
            <v>13200000</v>
          </cell>
          <cell r="V313">
            <v>1043000</v>
          </cell>
          <cell r="W313">
            <v>52150</v>
          </cell>
          <cell r="X313">
            <v>52150</v>
          </cell>
          <cell r="Y313">
            <v>0</v>
          </cell>
          <cell r="Z313">
            <v>12</v>
          </cell>
          <cell r="AA313">
            <v>0</v>
          </cell>
          <cell r="AB313">
            <v>1</v>
          </cell>
          <cell r="AC313" t="str">
            <v>-</v>
          </cell>
          <cell r="AD313">
            <v>1</v>
          </cell>
          <cell r="AE313">
            <v>2</v>
          </cell>
          <cell r="AF313" t="str">
            <v>305</v>
          </cell>
          <cell r="AG313" t="str">
            <v>JL. P. SURIANSYAH NO. 30</v>
          </cell>
        </row>
        <row r="314">
          <cell r="B314">
            <v>306</v>
          </cell>
          <cell r="C314" t="str">
            <v>ZALDY INDRAJAYA</v>
          </cell>
          <cell r="D314" t="str">
            <v>-</v>
          </cell>
          <cell r="E314" t="str">
            <v>L</v>
          </cell>
          <cell r="F314" t="str">
            <v>TK</v>
          </cell>
          <cell r="G314" t="str">
            <v>TK</v>
          </cell>
          <cell r="H314">
            <v>0</v>
          </cell>
          <cell r="I314" t="str">
            <v>MUALIM II</v>
          </cell>
          <cell r="J314">
            <v>9900000</v>
          </cell>
          <cell r="K314">
            <v>2446400</v>
          </cell>
          <cell r="L314">
            <v>1127700</v>
          </cell>
          <cell r="M314">
            <v>13474100</v>
          </cell>
          <cell r="N314">
            <v>1000000</v>
          </cell>
          <cell r="O314">
            <v>14474100</v>
          </cell>
          <cell r="P314">
            <v>673705</v>
          </cell>
          <cell r="Q314">
            <v>50000</v>
          </cell>
          <cell r="R314">
            <v>191000</v>
          </cell>
          <cell r="S314">
            <v>914705</v>
          </cell>
          <cell r="T314">
            <v>13559395</v>
          </cell>
          <cell r="U314">
            <v>13200000</v>
          </cell>
          <cell r="V314">
            <v>359000</v>
          </cell>
          <cell r="W314">
            <v>17950</v>
          </cell>
          <cell r="X314">
            <v>17950</v>
          </cell>
          <cell r="Y314">
            <v>0</v>
          </cell>
          <cell r="Z314">
            <v>12</v>
          </cell>
          <cell r="AA314">
            <v>0</v>
          </cell>
          <cell r="AB314">
            <v>1</v>
          </cell>
          <cell r="AC314" t="str">
            <v>-</v>
          </cell>
          <cell r="AD314">
            <v>1</v>
          </cell>
          <cell r="AE314">
            <v>2</v>
          </cell>
          <cell r="AF314" t="str">
            <v>306</v>
          </cell>
          <cell r="AG314" t="str">
            <v>JL. P. SURIANSYAH NO. 30</v>
          </cell>
        </row>
        <row r="315">
          <cell r="B315">
            <v>307</v>
          </cell>
          <cell r="C315" t="str">
            <v>MOHAMMAD ARIEF</v>
          </cell>
          <cell r="D315" t="str">
            <v>07.295.948.9-722.000</v>
          </cell>
          <cell r="E315" t="str">
            <v>L</v>
          </cell>
          <cell r="F315" t="str">
            <v>TK</v>
          </cell>
          <cell r="G315" t="str">
            <v>TK</v>
          </cell>
          <cell r="H315">
            <v>0</v>
          </cell>
          <cell r="I315" t="str">
            <v>NAKHODA</v>
          </cell>
          <cell r="J315">
            <v>18400000</v>
          </cell>
          <cell r="K315">
            <v>3807500</v>
          </cell>
          <cell r="L315">
            <v>2105040</v>
          </cell>
          <cell r="M315">
            <v>24312540</v>
          </cell>
          <cell r="N315">
            <v>1800000</v>
          </cell>
          <cell r="O315">
            <v>26112540</v>
          </cell>
          <cell r="P315">
            <v>1215627</v>
          </cell>
          <cell r="Q315">
            <v>80373</v>
          </cell>
          <cell r="R315">
            <v>358000</v>
          </cell>
          <cell r="S315">
            <v>1654000</v>
          </cell>
          <cell r="T315">
            <v>24458540</v>
          </cell>
          <cell r="U315">
            <v>13200000</v>
          </cell>
          <cell r="V315">
            <v>11258000</v>
          </cell>
          <cell r="W315">
            <v>562900</v>
          </cell>
          <cell r="X315">
            <v>562900</v>
          </cell>
          <cell r="Y315">
            <v>0</v>
          </cell>
          <cell r="Z315">
            <v>12</v>
          </cell>
          <cell r="AA315">
            <v>0</v>
          </cell>
          <cell r="AB315">
            <v>1</v>
          </cell>
          <cell r="AC315" t="str">
            <v>-</v>
          </cell>
          <cell r="AD315">
            <v>1</v>
          </cell>
          <cell r="AE315">
            <v>2</v>
          </cell>
          <cell r="AF315" t="str">
            <v>307</v>
          </cell>
          <cell r="AG315" t="str">
            <v>JL. P. SURIANSYAH NO. 30</v>
          </cell>
        </row>
        <row r="316">
          <cell r="B316">
            <v>308</v>
          </cell>
          <cell r="C316" t="str">
            <v>ZULKIFLI RACHMANSYAH</v>
          </cell>
          <cell r="D316" t="str">
            <v>-</v>
          </cell>
          <cell r="E316" t="str">
            <v>L</v>
          </cell>
          <cell r="F316" t="str">
            <v>TK</v>
          </cell>
          <cell r="G316" t="str">
            <v>TK</v>
          </cell>
          <cell r="H316">
            <v>0</v>
          </cell>
          <cell r="I316" t="str">
            <v>KKM</v>
          </cell>
          <cell r="J316">
            <v>13200000</v>
          </cell>
          <cell r="K316">
            <v>3942750</v>
          </cell>
          <cell r="L316">
            <v>1578780</v>
          </cell>
          <cell r="M316">
            <v>18721530</v>
          </cell>
          <cell r="N316">
            <v>1350000</v>
          </cell>
          <cell r="O316">
            <v>20071530</v>
          </cell>
          <cell r="P316">
            <v>936076.5</v>
          </cell>
          <cell r="Q316">
            <v>67500</v>
          </cell>
          <cell r="R316">
            <v>268000</v>
          </cell>
          <cell r="S316">
            <v>1271576.5</v>
          </cell>
          <cell r="T316">
            <v>18799953.5</v>
          </cell>
          <cell r="U316">
            <v>13200000</v>
          </cell>
          <cell r="V316">
            <v>5599000</v>
          </cell>
          <cell r="W316">
            <v>279950</v>
          </cell>
          <cell r="X316">
            <v>279950</v>
          </cell>
          <cell r="Y316">
            <v>0</v>
          </cell>
          <cell r="Z316">
            <v>12</v>
          </cell>
          <cell r="AA316">
            <v>0</v>
          </cell>
          <cell r="AB316">
            <v>1</v>
          </cell>
          <cell r="AC316" t="str">
            <v>-</v>
          </cell>
          <cell r="AD316">
            <v>1</v>
          </cell>
          <cell r="AE316">
            <v>2</v>
          </cell>
          <cell r="AF316" t="str">
            <v>308</v>
          </cell>
          <cell r="AG316" t="str">
            <v>JL. P. SURIANSYAH NO. 30</v>
          </cell>
        </row>
        <row r="317">
          <cell r="B317">
            <v>309</v>
          </cell>
          <cell r="C317" t="str">
            <v>SUYOTO</v>
          </cell>
          <cell r="D317" t="str">
            <v>07.296.078.4-722.000</v>
          </cell>
          <cell r="E317" t="str">
            <v>L</v>
          </cell>
          <cell r="F317" t="str">
            <v>TK</v>
          </cell>
          <cell r="G317" t="str">
            <v>TK</v>
          </cell>
          <cell r="H317">
            <v>0</v>
          </cell>
          <cell r="I317" t="str">
            <v>JURU MUDI</v>
          </cell>
          <cell r="J317">
            <v>12300000</v>
          </cell>
          <cell r="K317">
            <v>2384250</v>
          </cell>
          <cell r="L317">
            <v>1401570</v>
          </cell>
          <cell r="M317">
            <v>16085820</v>
          </cell>
          <cell r="N317">
            <v>1200000</v>
          </cell>
          <cell r="O317">
            <v>17285820</v>
          </cell>
          <cell r="P317">
            <v>804291</v>
          </cell>
          <cell r="Q317">
            <v>60000</v>
          </cell>
          <cell r="R317">
            <v>238000</v>
          </cell>
          <cell r="S317">
            <v>1102291</v>
          </cell>
          <cell r="T317">
            <v>16183529</v>
          </cell>
          <cell r="U317">
            <v>13200000</v>
          </cell>
          <cell r="V317">
            <v>2983000</v>
          </cell>
          <cell r="W317">
            <v>149150</v>
          </cell>
          <cell r="X317">
            <v>149150</v>
          </cell>
          <cell r="Y317">
            <v>0</v>
          </cell>
          <cell r="Z317">
            <v>12</v>
          </cell>
          <cell r="AA317">
            <v>0</v>
          </cell>
          <cell r="AB317">
            <v>1</v>
          </cell>
          <cell r="AC317" t="str">
            <v>-</v>
          </cell>
          <cell r="AD317">
            <v>1</v>
          </cell>
          <cell r="AE317">
            <v>2</v>
          </cell>
          <cell r="AF317" t="str">
            <v>309</v>
          </cell>
          <cell r="AG317" t="str">
            <v>JL. P. SURIANSYAH NO. 30</v>
          </cell>
        </row>
        <row r="318">
          <cell r="B318">
            <v>310</v>
          </cell>
          <cell r="C318" t="str">
            <v>SYUKUR</v>
          </cell>
          <cell r="D318" t="str">
            <v>-</v>
          </cell>
          <cell r="E318" t="str">
            <v>L</v>
          </cell>
          <cell r="F318" t="str">
            <v>TK</v>
          </cell>
          <cell r="G318" t="str">
            <v>TK</v>
          </cell>
          <cell r="H318">
            <v>0</v>
          </cell>
          <cell r="I318" t="str">
            <v>MASINIS I</v>
          </cell>
          <cell r="J318">
            <v>11100000</v>
          </cell>
          <cell r="K318">
            <v>2846250</v>
          </cell>
          <cell r="L318">
            <v>1272690</v>
          </cell>
          <cell r="M318">
            <v>15218940</v>
          </cell>
          <cell r="N318">
            <v>1100000</v>
          </cell>
          <cell r="O318">
            <v>16318940</v>
          </cell>
          <cell r="P318">
            <v>760947</v>
          </cell>
          <cell r="Q318">
            <v>55000</v>
          </cell>
          <cell r="R318">
            <v>216000</v>
          </cell>
          <cell r="S318">
            <v>1031947</v>
          </cell>
          <cell r="T318">
            <v>15286993</v>
          </cell>
          <cell r="U318">
            <v>13200000</v>
          </cell>
          <cell r="V318">
            <v>2086000</v>
          </cell>
          <cell r="W318">
            <v>104300</v>
          </cell>
          <cell r="X318">
            <v>104300</v>
          </cell>
          <cell r="Y318">
            <v>0</v>
          </cell>
          <cell r="Z318">
            <v>12</v>
          </cell>
          <cell r="AA318">
            <v>0</v>
          </cell>
          <cell r="AB318">
            <v>1</v>
          </cell>
          <cell r="AC318" t="str">
            <v>-</v>
          </cell>
          <cell r="AD318">
            <v>1</v>
          </cell>
          <cell r="AE318">
            <v>2</v>
          </cell>
          <cell r="AF318" t="str">
            <v>310</v>
          </cell>
          <cell r="AG318" t="str">
            <v>JL. P. SURIANSYAH NO. 30</v>
          </cell>
        </row>
        <row r="319">
          <cell r="B319">
            <v>311</v>
          </cell>
          <cell r="C319" t="str">
            <v>AMBAR WARITO</v>
          </cell>
          <cell r="D319" t="str">
            <v>-</v>
          </cell>
          <cell r="E319" t="str">
            <v>L</v>
          </cell>
          <cell r="F319" t="str">
            <v>TK</v>
          </cell>
          <cell r="G319" t="str">
            <v>TK</v>
          </cell>
          <cell r="H319">
            <v>0</v>
          </cell>
          <cell r="I319" t="str">
            <v>MUALIM II</v>
          </cell>
          <cell r="J319">
            <v>12800000</v>
          </cell>
          <cell r="K319">
            <v>3616750</v>
          </cell>
          <cell r="L319">
            <v>1514340</v>
          </cell>
          <cell r="M319">
            <v>17931090</v>
          </cell>
          <cell r="N319">
            <v>1400000</v>
          </cell>
          <cell r="O319">
            <v>19331090</v>
          </cell>
          <cell r="P319">
            <v>896554.5</v>
          </cell>
          <cell r="Q319">
            <v>70000</v>
          </cell>
          <cell r="R319">
            <v>255000</v>
          </cell>
          <cell r="S319">
            <v>1221554.5</v>
          </cell>
          <cell r="T319">
            <v>18109535.5</v>
          </cell>
          <cell r="U319">
            <v>13200000</v>
          </cell>
          <cell r="V319">
            <v>4909000</v>
          </cell>
          <cell r="W319">
            <v>245450</v>
          </cell>
          <cell r="X319">
            <v>245450</v>
          </cell>
          <cell r="Y319">
            <v>0</v>
          </cell>
          <cell r="Z319">
            <v>12</v>
          </cell>
          <cell r="AA319">
            <v>0</v>
          </cell>
          <cell r="AB319">
            <v>1</v>
          </cell>
          <cell r="AC319" t="str">
            <v>-</v>
          </cell>
          <cell r="AD319">
            <v>1</v>
          </cell>
          <cell r="AE319">
            <v>2</v>
          </cell>
          <cell r="AF319" t="str">
            <v>311</v>
          </cell>
          <cell r="AG319" t="str">
            <v>JL. P. SURIANSYAH NO. 30</v>
          </cell>
        </row>
        <row r="320">
          <cell r="B320">
            <v>312</v>
          </cell>
          <cell r="C320" t="str">
            <v>RICKY T PANGAILA</v>
          </cell>
          <cell r="D320" t="str">
            <v>07.295.979.4-722.000</v>
          </cell>
          <cell r="E320" t="str">
            <v>L</v>
          </cell>
          <cell r="F320" t="str">
            <v>K-3</v>
          </cell>
          <cell r="G320" t="str">
            <v>K</v>
          </cell>
          <cell r="H320" t="str">
            <v>3</v>
          </cell>
          <cell r="I320" t="str">
            <v>KKM</v>
          </cell>
          <cell r="J320">
            <v>19950000</v>
          </cell>
          <cell r="K320">
            <v>2802000</v>
          </cell>
          <cell r="L320">
            <v>2988450</v>
          </cell>
          <cell r="M320">
            <v>25740450</v>
          </cell>
          <cell r="N320">
            <v>1950000</v>
          </cell>
          <cell r="O320">
            <v>27690450</v>
          </cell>
          <cell r="P320">
            <v>1287022.5</v>
          </cell>
          <cell r="Q320">
            <v>8977.5</v>
          </cell>
          <cell r="R320">
            <v>397500</v>
          </cell>
          <cell r="S320">
            <v>1693500</v>
          </cell>
          <cell r="T320">
            <v>25996950</v>
          </cell>
          <cell r="U320">
            <v>18000000</v>
          </cell>
          <cell r="V320">
            <v>7996000</v>
          </cell>
          <cell r="W320">
            <v>399800</v>
          </cell>
          <cell r="X320">
            <v>399800</v>
          </cell>
          <cell r="Y320">
            <v>0</v>
          </cell>
          <cell r="Z320">
            <v>12</v>
          </cell>
          <cell r="AA320">
            <v>0</v>
          </cell>
          <cell r="AB320">
            <v>1</v>
          </cell>
          <cell r="AC320" t="str">
            <v>-</v>
          </cell>
          <cell r="AD320">
            <v>1</v>
          </cell>
          <cell r="AE320">
            <v>2</v>
          </cell>
          <cell r="AF320" t="str">
            <v>312</v>
          </cell>
          <cell r="AG320" t="str">
            <v>JL. P. SURIANSYAH NO. 30</v>
          </cell>
        </row>
        <row r="321">
          <cell r="B321">
            <v>313</v>
          </cell>
          <cell r="C321" t="str">
            <v>SALMAN</v>
          </cell>
          <cell r="D321" t="str">
            <v>07.295.995.0-722.000</v>
          </cell>
          <cell r="E321" t="str">
            <v>L</v>
          </cell>
          <cell r="F321" t="str">
            <v>K-3</v>
          </cell>
          <cell r="G321" t="str">
            <v>K</v>
          </cell>
          <cell r="H321" t="str">
            <v>3</v>
          </cell>
          <cell r="I321" t="str">
            <v>NAKHODA</v>
          </cell>
          <cell r="J321">
            <v>19650000</v>
          </cell>
          <cell r="K321">
            <v>2202000</v>
          </cell>
          <cell r="L321">
            <v>2864790</v>
          </cell>
          <cell r="M321">
            <v>24716790</v>
          </cell>
          <cell r="N321">
            <v>1875000</v>
          </cell>
          <cell r="O321">
            <v>26591790</v>
          </cell>
          <cell r="P321">
            <v>1235839.5</v>
          </cell>
          <cell r="Q321">
            <v>60160.5</v>
          </cell>
          <cell r="R321">
            <v>381000</v>
          </cell>
          <cell r="S321">
            <v>1677000</v>
          </cell>
          <cell r="T321">
            <v>24914790</v>
          </cell>
          <cell r="U321">
            <v>18000000</v>
          </cell>
          <cell r="V321">
            <v>6914000</v>
          </cell>
          <cell r="W321">
            <v>345700</v>
          </cell>
          <cell r="X321">
            <v>345700</v>
          </cell>
          <cell r="Y321">
            <v>0</v>
          </cell>
          <cell r="Z321">
            <v>12</v>
          </cell>
          <cell r="AA321">
            <v>0</v>
          </cell>
          <cell r="AB321">
            <v>1</v>
          </cell>
          <cell r="AC321" t="str">
            <v>-</v>
          </cell>
          <cell r="AD321">
            <v>1</v>
          </cell>
          <cell r="AE321">
            <v>2</v>
          </cell>
          <cell r="AF321" t="str">
            <v>313</v>
          </cell>
          <cell r="AG321" t="str">
            <v>JL. P. SURIANSYAH NO. 30</v>
          </cell>
        </row>
        <row r="322">
          <cell r="B322">
            <v>314</v>
          </cell>
          <cell r="C322" t="str">
            <v>SYAHRIL ANWAR</v>
          </cell>
          <cell r="D322" t="str">
            <v>48.173.959.7-722.000</v>
          </cell>
          <cell r="E322" t="str">
            <v>L</v>
          </cell>
          <cell r="F322" t="str">
            <v>K-3</v>
          </cell>
          <cell r="G322" t="str">
            <v>K</v>
          </cell>
          <cell r="H322" t="str">
            <v>3</v>
          </cell>
          <cell r="I322" t="str">
            <v>MUALIM I</v>
          </cell>
          <cell r="J322">
            <v>16800000</v>
          </cell>
          <cell r="K322">
            <v>2202000</v>
          </cell>
          <cell r="L322">
            <v>2473200</v>
          </cell>
          <cell r="M322">
            <v>21475200</v>
          </cell>
          <cell r="N322">
            <v>1625000</v>
          </cell>
          <cell r="O322">
            <v>23100200</v>
          </cell>
          <cell r="P322">
            <v>1073760</v>
          </cell>
          <cell r="Q322">
            <v>81250</v>
          </cell>
          <cell r="R322">
            <v>329000</v>
          </cell>
          <cell r="S322">
            <v>1484010</v>
          </cell>
          <cell r="T322">
            <v>21616190</v>
          </cell>
          <cell r="U322">
            <v>18000000</v>
          </cell>
          <cell r="V322">
            <v>3616000</v>
          </cell>
          <cell r="W322">
            <v>180800</v>
          </cell>
          <cell r="X322">
            <v>180800</v>
          </cell>
          <cell r="Y322">
            <v>0</v>
          </cell>
          <cell r="Z322">
            <v>12</v>
          </cell>
          <cell r="AA322">
            <v>0</v>
          </cell>
          <cell r="AB322">
            <v>1</v>
          </cell>
          <cell r="AC322" t="str">
            <v>-</v>
          </cell>
          <cell r="AD322">
            <v>1</v>
          </cell>
          <cell r="AE322">
            <v>2</v>
          </cell>
          <cell r="AF322" t="str">
            <v>314</v>
          </cell>
          <cell r="AG322" t="str">
            <v>JL. P. SURIANSYAH NO. 30</v>
          </cell>
        </row>
        <row r="323">
          <cell r="B323">
            <v>315</v>
          </cell>
          <cell r="C323" t="str">
            <v>HARSONO</v>
          </cell>
          <cell r="D323" t="str">
            <v>48.173.958.9-722.000</v>
          </cell>
          <cell r="E323" t="str">
            <v>L</v>
          </cell>
          <cell r="F323" t="str">
            <v>K-3</v>
          </cell>
          <cell r="G323" t="str">
            <v>K</v>
          </cell>
          <cell r="H323" t="str">
            <v>3</v>
          </cell>
          <cell r="I323" t="str">
            <v>MASINIS I</v>
          </cell>
          <cell r="J323">
            <v>16200000</v>
          </cell>
          <cell r="K323">
            <v>2202000</v>
          </cell>
          <cell r="L323">
            <v>2390760</v>
          </cell>
          <cell r="M323">
            <v>20792760</v>
          </cell>
          <cell r="N323">
            <v>1575000</v>
          </cell>
          <cell r="O323">
            <v>22367760</v>
          </cell>
          <cell r="P323">
            <v>1039638</v>
          </cell>
          <cell r="Q323">
            <v>78750</v>
          </cell>
          <cell r="R323">
            <v>318000</v>
          </cell>
          <cell r="S323">
            <v>1436388</v>
          </cell>
          <cell r="T323">
            <v>20931372</v>
          </cell>
          <cell r="U323">
            <v>18000000</v>
          </cell>
          <cell r="V323">
            <v>2931000</v>
          </cell>
          <cell r="W323">
            <v>146550</v>
          </cell>
          <cell r="X323">
            <v>146550</v>
          </cell>
          <cell r="Y323">
            <v>0</v>
          </cell>
          <cell r="Z323">
            <v>12</v>
          </cell>
          <cell r="AA323">
            <v>0</v>
          </cell>
          <cell r="AB323">
            <v>1</v>
          </cell>
          <cell r="AC323" t="str">
            <v>-</v>
          </cell>
          <cell r="AD323">
            <v>1</v>
          </cell>
          <cell r="AE323">
            <v>2</v>
          </cell>
          <cell r="AF323" t="str">
            <v>315</v>
          </cell>
          <cell r="AG323" t="str">
            <v>JL. P. SURIANSYAH NO. 30</v>
          </cell>
        </row>
        <row r="324">
          <cell r="B324">
            <v>316</v>
          </cell>
          <cell r="C324" t="str">
            <v>TRIS WIYANTO</v>
          </cell>
          <cell r="D324" t="str">
            <v>48.173.960.5-722.000</v>
          </cell>
          <cell r="E324" t="str">
            <v>L</v>
          </cell>
          <cell r="F324" t="str">
            <v>TK</v>
          </cell>
          <cell r="G324" t="str">
            <v>TK</v>
          </cell>
          <cell r="H324">
            <v>0</v>
          </cell>
          <cell r="I324" t="str">
            <v>MASINIS II</v>
          </cell>
          <cell r="J324">
            <v>13800000</v>
          </cell>
          <cell r="K324">
            <v>1902000</v>
          </cell>
          <cell r="L324">
            <v>1611000</v>
          </cell>
          <cell r="M324">
            <v>17313000</v>
          </cell>
          <cell r="N324">
            <v>1350000</v>
          </cell>
          <cell r="O324">
            <v>18663000</v>
          </cell>
          <cell r="P324">
            <v>865650</v>
          </cell>
          <cell r="Q324">
            <v>67500</v>
          </cell>
          <cell r="R324">
            <v>274000</v>
          </cell>
          <cell r="S324">
            <v>1207150</v>
          </cell>
          <cell r="T324">
            <v>17455850</v>
          </cell>
          <cell r="U324">
            <v>13200000</v>
          </cell>
          <cell r="V324">
            <v>4255000</v>
          </cell>
          <cell r="W324">
            <v>212750</v>
          </cell>
          <cell r="X324">
            <v>212750</v>
          </cell>
          <cell r="Y324">
            <v>0</v>
          </cell>
          <cell r="Z324">
            <v>12</v>
          </cell>
          <cell r="AA324">
            <v>0</v>
          </cell>
          <cell r="AB324">
            <v>1</v>
          </cell>
          <cell r="AC324" t="str">
            <v>-</v>
          </cell>
          <cell r="AD324">
            <v>1</v>
          </cell>
          <cell r="AE324">
            <v>2</v>
          </cell>
          <cell r="AF324" t="str">
            <v>316</v>
          </cell>
          <cell r="AG324" t="str">
            <v>JL. P. SURIANSYAH NO. 30</v>
          </cell>
        </row>
        <row r="325">
          <cell r="B325">
            <v>317</v>
          </cell>
          <cell r="C325" t="str">
            <v>SAMANAN</v>
          </cell>
          <cell r="D325" t="str">
            <v>48.173.961.3-722.000</v>
          </cell>
          <cell r="E325" t="str">
            <v>L</v>
          </cell>
          <cell r="F325" t="str">
            <v>TK</v>
          </cell>
          <cell r="G325" t="str">
            <v>TK</v>
          </cell>
          <cell r="H325">
            <v>0</v>
          </cell>
          <cell r="I325" t="str">
            <v>OILER</v>
          </cell>
          <cell r="J325">
            <v>11910000</v>
          </cell>
          <cell r="K325">
            <v>1302000</v>
          </cell>
          <cell r="L325">
            <v>1343574</v>
          </cell>
          <cell r="M325">
            <v>14555574</v>
          </cell>
          <cell r="N325">
            <v>1135000</v>
          </cell>
          <cell r="O325">
            <v>15690574</v>
          </cell>
          <cell r="P325">
            <v>727778.70000000007</v>
          </cell>
          <cell r="Q325">
            <v>56750</v>
          </cell>
          <cell r="R325">
            <v>228500</v>
          </cell>
          <cell r="S325">
            <v>1013028.7000000001</v>
          </cell>
          <cell r="T325">
            <v>14677545.300000001</v>
          </cell>
          <cell r="U325">
            <v>13200000</v>
          </cell>
          <cell r="V325">
            <v>1477000.0000000007</v>
          </cell>
          <cell r="W325">
            <v>73850.000000000044</v>
          </cell>
          <cell r="X325">
            <v>73850.000000000044</v>
          </cell>
          <cell r="Y325">
            <v>0</v>
          </cell>
          <cell r="Z325">
            <v>12</v>
          </cell>
          <cell r="AA325">
            <v>0</v>
          </cell>
          <cell r="AB325">
            <v>1</v>
          </cell>
          <cell r="AC325" t="str">
            <v>-</v>
          </cell>
          <cell r="AD325">
            <v>1</v>
          </cell>
          <cell r="AE325">
            <v>2</v>
          </cell>
          <cell r="AF325" t="str">
            <v>317</v>
          </cell>
          <cell r="AG325" t="str">
            <v>JL. P. SURIANSYAH NO. 30</v>
          </cell>
        </row>
        <row r="326">
          <cell r="B326">
            <v>318</v>
          </cell>
          <cell r="C326" t="str">
            <v>SAMTO</v>
          </cell>
          <cell r="D326" t="str">
            <v>-</v>
          </cell>
          <cell r="E326" t="str">
            <v>L</v>
          </cell>
          <cell r="F326" t="str">
            <v>TK</v>
          </cell>
          <cell r="G326" t="str">
            <v>TK</v>
          </cell>
          <cell r="H326">
            <v>0</v>
          </cell>
          <cell r="I326" t="str">
            <v>JURU MUDI</v>
          </cell>
          <cell r="J326">
            <v>11250000</v>
          </cell>
          <cell r="K326">
            <v>1302000</v>
          </cell>
          <cell r="L326">
            <v>1272690</v>
          </cell>
          <cell r="M326">
            <v>13824690</v>
          </cell>
          <cell r="N326">
            <v>1075000</v>
          </cell>
          <cell r="O326">
            <v>14899690</v>
          </cell>
          <cell r="P326">
            <v>691234.5</v>
          </cell>
          <cell r="Q326">
            <v>53750</v>
          </cell>
          <cell r="R326">
            <v>216500</v>
          </cell>
          <cell r="S326">
            <v>961484.5</v>
          </cell>
          <cell r="T326">
            <v>13938205.5</v>
          </cell>
          <cell r="U326">
            <v>13200000</v>
          </cell>
          <cell r="V326">
            <v>738000</v>
          </cell>
          <cell r="W326">
            <v>36900</v>
          </cell>
          <cell r="X326">
            <v>36900</v>
          </cell>
          <cell r="Y326">
            <v>0</v>
          </cell>
          <cell r="Z326">
            <v>12</v>
          </cell>
          <cell r="AA326">
            <v>0</v>
          </cell>
          <cell r="AB326">
            <v>1</v>
          </cell>
          <cell r="AC326" t="str">
            <v>-</v>
          </cell>
          <cell r="AD326">
            <v>1</v>
          </cell>
          <cell r="AE326">
            <v>2</v>
          </cell>
          <cell r="AF326" t="str">
            <v>318</v>
          </cell>
          <cell r="AG326" t="str">
            <v>JL. P. SURIANSYAH NO. 30</v>
          </cell>
        </row>
        <row r="327">
          <cell r="B327">
            <v>319</v>
          </cell>
          <cell r="C327" t="str">
            <v>GATOT SUKIRNO</v>
          </cell>
          <cell r="D327" t="str">
            <v>48.174.854.9-722.000</v>
          </cell>
          <cell r="E327" t="str">
            <v>L</v>
          </cell>
          <cell r="F327" t="str">
            <v>K-0</v>
          </cell>
          <cell r="G327" t="str">
            <v>K</v>
          </cell>
          <cell r="H327" t="str">
            <v>0</v>
          </cell>
          <cell r="I327" t="str">
            <v>KKM</v>
          </cell>
          <cell r="J327">
            <v>17550000</v>
          </cell>
          <cell r="K327">
            <v>3189000</v>
          </cell>
          <cell r="L327">
            <v>2658690</v>
          </cell>
          <cell r="M327">
            <v>23397690</v>
          </cell>
          <cell r="N327">
            <v>1775000</v>
          </cell>
          <cell r="O327">
            <v>25172690</v>
          </cell>
          <cell r="P327">
            <v>1169884.5</v>
          </cell>
          <cell r="Q327">
            <v>88750</v>
          </cell>
          <cell r="R327">
            <v>353500</v>
          </cell>
          <cell r="S327">
            <v>1612134.5</v>
          </cell>
          <cell r="T327">
            <v>23560555.5</v>
          </cell>
          <cell r="U327">
            <v>14400000</v>
          </cell>
          <cell r="V327">
            <v>9160000</v>
          </cell>
          <cell r="W327">
            <v>458000</v>
          </cell>
          <cell r="X327">
            <v>458000</v>
          </cell>
          <cell r="Y327">
            <v>0</v>
          </cell>
          <cell r="Z327">
            <v>12</v>
          </cell>
          <cell r="AA327">
            <v>0</v>
          </cell>
          <cell r="AB327">
            <v>1</v>
          </cell>
          <cell r="AC327" t="str">
            <v>-</v>
          </cell>
          <cell r="AD327">
            <v>1</v>
          </cell>
          <cell r="AE327">
            <v>2</v>
          </cell>
          <cell r="AF327" t="str">
            <v>319</v>
          </cell>
          <cell r="AG327" t="str">
            <v>JL. P. SURIANSYAH NO. 30</v>
          </cell>
        </row>
        <row r="328">
          <cell r="B328">
            <v>320</v>
          </cell>
          <cell r="C328" t="str">
            <v>DARMADI</v>
          </cell>
          <cell r="D328" t="str">
            <v>48.174.852.3.722.000</v>
          </cell>
          <cell r="E328" t="str">
            <v>L</v>
          </cell>
          <cell r="F328" t="str">
            <v>K-1</v>
          </cell>
          <cell r="G328" t="str">
            <v>K</v>
          </cell>
          <cell r="H328" t="str">
            <v>1</v>
          </cell>
          <cell r="I328" t="str">
            <v>MUALIM I</v>
          </cell>
          <cell r="J328">
            <v>42050000</v>
          </cell>
          <cell r="K328">
            <v>1557500</v>
          </cell>
          <cell r="L328">
            <v>1683150</v>
          </cell>
          <cell r="M328">
            <v>45290650</v>
          </cell>
          <cell r="N328">
            <v>0</v>
          </cell>
          <cell r="O328">
            <v>45290650</v>
          </cell>
          <cell r="P328">
            <v>1296000</v>
          </cell>
          <cell r="Q328">
            <v>0</v>
          </cell>
          <cell r="R328">
            <v>245000</v>
          </cell>
          <cell r="S328">
            <v>1541000</v>
          </cell>
          <cell r="T328">
            <v>43749650</v>
          </cell>
          <cell r="U328">
            <v>15600000</v>
          </cell>
          <cell r="V328">
            <v>28149000</v>
          </cell>
          <cell r="W328">
            <v>1564900</v>
          </cell>
          <cell r="X328">
            <v>1564900</v>
          </cell>
          <cell r="Y328">
            <v>0</v>
          </cell>
          <cell r="Z328">
            <v>8</v>
          </cell>
          <cell r="AA328">
            <v>0</v>
          </cell>
          <cell r="AB328">
            <v>1</v>
          </cell>
          <cell r="AC328" t="str">
            <v>-</v>
          </cell>
          <cell r="AD328">
            <v>1</v>
          </cell>
          <cell r="AE328">
            <v>2</v>
          </cell>
          <cell r="AF328" t="str">
            <v>320</v>
          </cell>
          <cell r="AG328" t="str">
            <v>JL. P. SURIANSYAH NO. 30</v>
          </cell>
        </row>
        <row r="329">
          <cell r="B329">
            <v>321</v>
          </cell>
          <cell r="C329" t="str">
            <v>KOMAR</v>
          </cell>
          <cell r="D329" t="str">
            <v>48.174.871.3-722.000</v>
          </cell>
          <cell r="E329" t="str">
            <v>L</v>
          </cell>
          <cell r="F329" t="str">
            <v>K-3</v>
          </cell>
          <cell r="G329" t="str">
            <v>K</v>
          </cell>
          <cell r="H329" t="str">
            <v>3</v>
          </cell>
          <cell r="I329" t="str">
            <v>NAKHODA</v>
          </cell>
          <cell r="J329">
            <v>19800000</v>
          </cell>
          <cell r="K329">
            <v>2700000</v>
          </cell>
          <cell r="L329">
            <v>2967840</v>
          </cell>
          <cell r="M329">
            <v>25467840</v>
          </cell>
          <cell r="N329">
            <v>1950000</v>
          </cell>
          <cell r="O329">
            <v>27417840</v>
          </cell>
          <cell r="P329">
            <v>1273392</v>
          </cell>
          <cell r="Q329">
            <v>22608</v>
          </cell>
          <cell r="R329">
            <v>394500</v>
          </cell>
          <cell r="S329">
            <v>1690500</v>
          </cell>
          <cell r="T329">
            <v>25727340</v>
          </cell>
          <cell r="U329">
            <v>18000000</v>
          </cell>
          <cell r="V329">
            <v>7727000</v>
          </cell>
          <cell r="W329">
            <v>386350</v>
          </cell>
          <cell r="X329">
            <v>386350</v>
          </cell>
          <cell r="Y329">
            <v>0</v>
          </cell>
          <cell r="Z329">
            <v>12</v>
          </cell>
          <cell r="AA329">
            <v>0</v>
          </cell>
          <cell r="AB329">
            <v>1</v>
          </cell>
          <cell r="AC329" t="str">
            <v>-</v>
          </cell>
          <cell r="AD329">
            <v>1</v>
          </cell>
          <cell r="AE329">
            <v>2</v>
          </cell>
          <cell r="AF329" t="str">
            <v>321</v>
          </cell>
          <cell r="AG329" t="str">
            <v>JL. P. SURIANSYAH NO. 30</v>
          </cell>
        </row>
        <row r="330">
          <cell r="B330">
            <v>322</v>
          </cell>
          <cell r="C330" t="str">
            <v>SUNARTO</v>
          </cell>
          <cell r="D330" t="str">
            <v>48.174.872.1-722.000</v>
          </cell>
          <cell r="E330" t="str">
            <v>L</v>
          </cell>
          <cell r="F330" t="str">
            <v>K-2</v>
          </cell>
          <cell r="G330" t="str">
            <v>K</v>
          </cell>
          <cell r="H330" t="str">
            <v>2</v>
          </cell>
          <cell r="I330" t="str">
            <v>MUALIM I</v>
          </cell>
          <cell r="J330">
            <v>16650000</v>
          </cell>
          <cell r="K330">
            <v>2100000</v>
          </cell>
          <cell r="L330">
            <v>2452590</v>
          </cell>
          <cell r="M330">
            <v>21202590</v>
          </cell>
          <cell r="N330">
            <v>1625000</v>
          </cell>
          <cell r="O330">
            <v>22827590</v>
          </cell>
          <cell r="P330">
            <v>1060129.5</v>
          </cell>
          <cell r="Q330">
            <v>81250</v>
          </cell>
          <cell r="R330">
            <v>326000</v>
          </cell>
          <cell r="S330">
            <v>1467379.5</v>
          </cell>
          <cell r="T330">
            <v>21360210.5</v>
          </cell>
          <cell r="U330">
            <v>16800000</v>
          </cell>
          <cell r="V330">
            <v>4560000</v>
          </cell>
          <cell r="W330">
            <v>228000</v>
          </cell>
          <cell r="X330">
            <v>228000</v>
          </cell>
          <cell r="Y330">
            <v>0</v>
          </cell>
          <cell r="Z330">
            <v>12</v>
          </cell>
          <cell r="AA330">
            <v>0</v>
          </cell>
          <cell r="AB330">
            <v>1</v>
          </cell>
          <cell r="AC330" t="str">
            <v>-</v>
          </cell>
          <cell r="AD330">
            <v>1</v>
          </cell>
          <cell r="AE330">
            <v>2</v>
          </cell>
          <cell r="AF330" t="str">
            <v>322</v>
          </cell>
          <cell r="AG330" t="str">
            <v>JL. P. SURIANSYAH NO. 30</v>
          </cell>
        </row>
        <row r="331">
          <cell r="B331">
            <v>323</v>
          </cell>
          <cell r="C331" t="str">
            <v>EDY SUWANTO</v>
          </cell>
          <cell r="D331" t="str">
            <v>48.174.873.9-722.000</v>
          </cell>
          <cell r="E331" t="str">
            <v>L</v>
          </cell>
          <cell r="F331" t="str">
            <v>TK</v>
          </cell>
          <cell r="G331" t="str">
            <v>TK</v>
          </cell>
          <cell r="H331">
            <v>0</v>
          </cell>
          <cell r="I331" t="str">
            <v>MASINIS I</v>
          </cell>
          <cell r="J331">
            <v>12750000</v>
          </cell>
          <cell r="K331">
            <v>2050000</v>
          </cell>
          <cell r="L331">
            <v>1498230</v>
          </cell>
          <cell r="M331">
            <v>16298230</v>
          </cell>
          <cell r="N331">
            <v>1300000</v>
          </cell>
          <cell r="O331">
            <v>17598230</v>
          </cell>
          <cell r="P331">
            <v>814911.5</v>
          </cell>
          <cell r="Q331">
            <v>65000</v>
          </cell>
          <cell r="R331">
            <v>254500</v>
          </cell>
          <cell r="S331">
            <v>1134411.5</v>
          </cell>
          <cell r="T331">
            <v>16463818.5</v>
          </cell>
          <cell r="U331">
            <v>13200000</v>
          </cell>
          <cell r="V331">
            <v>3263000</v>
          </cell>
          <cell r="W331">
            <v>163150</v>
          </cell>
          <cell r="X331">
            <v>163150</v>
          </cell>
          <cell r="Y331">
            <v>0</v>
          </cell>
          <cell r="Z331">
            <v>12</v>
          </cell>
          <cell r="AA331">
            <v>0</v>
          </cell>
          <cell r="AB331">
            <v>1</v>
          </cell>
          <cell r="AC331" t="str">
            <v>-</v>
          </cell>
          <cell r="AD331">
            <v>1</v>
          </cell>
          <cell r="AE331">
            <v>2</v>
          </cell>
          <cell r="AF331" t="str">
            <v>323</v>
          </cell>
          <cell r="AG331" t="str">
            <v>JL. P. SURIANSYAH NO. 30</v>
          </cell>
        </row>
        <row r="332">
          <cell r="B332">
            <v>324</v>
          </cell>
          <cell r="C332" t="str">
            <v>TOTO WINARTO</v>
          </cell>
          <cell r="D332" t="str">
            <v>-</v>
          </cell>
          <cell r="E332" t="str">
            <v>L</v>
          </cell>
          <cell r="F332" t="str">
            <v>TK</v>
          </cell>
          <cell r="G332" t="str">
            <v>TK</v>
          </cell>
          <cell r="H332">
            <v>0</v>
          </cell>
          <cell r="I332" t="str">
            <v>MASINIS II</v>
          </cell>
          <cell r="J332">
            <v>10800000</v>
          </cell>
          <cell r="K332">
            <v>1500000</v>
          </cell>
          <cell r="L332">
            <v>1256580</v>
          </cell>
          <cell r="M332">
            <v>13556580</v>
          </cell>
          <cell r="N332">
            <v>1075000</v>
          </cell>
          <cell r="O332">
            <v>14631580</v>
          </cell>
          <cell r="P332">
            <v>677829</v>
          </cell>
          <cell r="Q332">
            <v>53750</v>
          </cell>
          <cell r="R332">
            <v>213500</v>
          </cell>
          <cell r="S332">
            <v>945079</v>
          </cell>
          <cell r="T332">
            <v>13686501</v>
          </cell>
          <cell r="U332">
            <v>13200000</v>
          </cell>
          <cell r="V332">
            <v>486000</v>
          </cell>
          <cell r="W332">
            <v>24300</v>
          </cell>
          <cell r="X332">
            <v>24300</v>
          </cell>
          <cell r="Y332">
            <v>0</v>
          </cell>
          <cell r="Z332">
            <v>12</v>
          </cell>
          <cell r="AA332">
            <v>0</v>
          </cell>
          <cell r="AB332">
            <v>1</v>
          </cell>
          <cell r="AC332" t="str">
            <v>-</v>
          </cell>
          <cell r="AD332">
            <v>1</v>
          </cell>
          <cell r="AE332">
            <v>2</v>
          </cell>
          <cell r="AF332" t="str">
            <v>324</v>
          </cell>
          <cell r="AG332" t="str">
            <v>JL. P. SURIANSYAH NO. 30</v>
          </cell>
        </row>
        <row r="333">
          <cell r="B333">
            <v>325</v>
          </cell>
          <cell r="C333" t="str">
            <v>AHMAD ALI NUR HAMZAH</v>
          </cell>
          <cell r="D333" t="str">
            <v>-</v>
          </cell>
          <cell r="E333" t="str">
            <v>L</v>
          </cell>
          <cell r="F333" t="str">
            <v>TK</v>
          </cell>
          <cell r="G333" t="str">
            <v>TK</v>
          </cell>
          <cell r="H333">
            <v>0</v>
          </cell>
          <cell r="I333" t="str">
            <v>MUALIM II</v>
          </cell>
          <cell r="J333">
            <v>10800000</v>
          </cell>
          <cell r="K333">
            <v>1200000</v>
          </cell>
          <cell r="L333">
            <v>1224360</v>
          </cell>
          <cell r="M333">
            <v>13224360</v>
          </cell>
          <cell r="N333">
            <v>1050000</v>
          </cell>
          <cell r="O333">
            <v>14274360</v>
          </cell>
          <cell r="P333">
            <v>661218</v>
          </cell>
          <cell r="Q333">
            <v>52500</v>
          </cell>
          <cell r="R333">
            <v>208000</v>
          </cell>
          <cell r="S333">
            <v>921718</v>
          </cell>
          <cell r="T333">
            <v>13352642</v>
          </cell>
          <cell r="U333">
            <v>13200000</v>
          </cell>
          <cell r="V333">
            <v>152000</v>
          </cell>
          <cell r="W333">
            <v>7600</v>
          </cell>
          <cell r="X333">
            <v>7600</v>
          </cell>
          <cell r="Y333">
            <v>0</v>
          </cell>
          <cell r="Z333">
            <v>12</v>
          </cell>
          <cell r="AA333">
            <v>0</v>
          </cell>
          <cell r="AB333">
            <v>1</v>
          </cell>
          <cell r="AC333" t="str">
            <v>-</v>
          </cell>
          <cell r="AD333">
            <v>1</v>
          </cell>
          <cell r="AE333">
            <v>2</v>
          </cell>
          <cell r="AF333" t="str">
            <v>325</v>
          </cell>
          <cell r="AG333" t="str">
            <v>JL. P. SURIANSYAH NO. 30</v>
          </cell>
        </row>
        <row r="334">
          <cell r="B334">
            <v>326</v>
          </cell>
          <cell r="C334" t="str">
            <v>SYAMSURI ARSYAD</v>
          </cell>
          <cell r="D334" t="str">
            <v>48.173.920.9-722.000</v>
          </cell>
          <cell r="E334" t="str">
            <v>L</v>
          </cell>
          <cell r="F334" t="str">
            <v>K-3</v>
          </cell>
          <cell r="G334" t="str">
            <v>K</v>
          </cell>
          <cell r="H334" t="str">
            <v>3</v>
          </cell>
          <cell r="I334" t="str">
            <v>KKM</v>
          </cell>
          <cell r="J334">
            <v>16950000</v>
          </cell>
          <cell r="K334">
            <v>3420000</v>
          </cell>
          <cell r="L334">
            <v>2576250</v>
          </cell>
          <cell r="M334">
            <v>22946250</v>
          </cell>
          <cell r="N334">
            <v>1675000</v>
          </cell>
          <cell r="O334">
            <v>24621250</v>
          </cell>
          <cell r="P334">
            <v>1147312.5</v>
          </cell>
          <cell r="Q334">
            <v>83750</v>
          </cell>
          <cell r="R334">
            <v>342500</v>
          </cell>
          <cell r="S334">
            <v>1573562.5</v>
          </cell>
          <cell r="T334">
            <v>23047687.5</v>
          </cell>
          <cell r="U334">
            <v>18000000</v>
          </cell>
          <cell r="V334">
            <v>5047000</v>
          </cell>
          <cell r="W334">
            <v>252350</v>
          </cell>
          <cell r="X334">
            <v>252350</v>
          </cell>
          <cell r="Y334">
            <v>0</v>
          </cell>
          <cell r="Z334">
            <v>12</v>
          </cell>
          <cell r="AA334">
            <v>0</v>
          </cell>
          <cell r="AB334">
            <v>1</v>
          </cell>
          <cell r="AC334" t="str">
            <v>-</v>
          </cell>
          <cell r="AD334">
            <v>1</v>
          </cell>
          <cell r="AE334">
            <v>2</v>
          </cell>
          <cell r="AF334" t="str">
            <v>326</v>
          </cell>
          <cell r="AG334" t="str">
            <v>JL. P. SURIANSYAH NO. 30</v>
          </cell>
        </row>
        <row r="335">
          <cell r="B335">
            <v>327</v>
          </cell>
          <cell r="C335" t="str">
            <v>FIKRI H BAHRAQ</v>
          </cell>
          <cell r="D335" t="str">
            <v>48.173.921.7-722.000</v>
          </cell>
          <cell r="E335" t="str">
            <v>L</v>
          </cell>
          <cell r="F335" t="str">
            <v>K-3</v>
          </cell>
          <cell r="G335" t="str">
            <v>K</v>
          </cell>
          <cell r="H335" t="str">
            <v>3</v>
          </cell>
          <cell r="I335" t="str">
            <v>NAKHODA</v>
          </cell>
          <cell r="J335">
            <v>16950000</v>
          </cell>
          <cell r="K335">
            <v>2820000</v>
          </cell>
          <cell r="L335">
            <v>2493810</v>
          </cell>
          <cell r="M335">
            <v>22263810</v>
          </cell>
          <cell r="N335">
            <v>1625000</v>
          </cell>
          <cell r="O335">
            <v>23888810</v>
          </cell>
          <cell r="P335">
            <v>1113190.5</v>
          </cell>
          <cell r="Q335">
            <v>81250</v>
          </cell>
          <cell r="R335">
            <v>331500</v>
          </cell>
          <cell r="S335">
            <v>1525940.5</v>
          </cell>
          <cell r="T335">
            <v>22362869.5</v>
          </cell>
          <cell r="U335">
            <v>18000000</v>
          </cell>
          <cell r="V335">
            <v>4362000</v>
          </cell>
          <cell r="W335">
            <v>218100</v>
          </cell>
          <cell r="X335">
            <v>218100</v>
          </cell>
          <cell r="Y335">
            <v>0</v>
          </cell>
          <cell r="Z335">
            <v>12</v>
          </cell>
          <cell r="AA335">
            <v>0</v>
          </cell>
          <cell r="AB335">
            <v>1</v>
          </cell>
          <cell r="AC335" t="str">
            <v>-</v>
          </cell>
          <cell r="AD335">
            <v>1</v>
          </cell>
          <cell r="AE335">
            <v>2</v>
          </cell>
          <cell r="AF335" t="str">
            <v>327</v>
          </cell>
          <cell r="AG335" t="str">
            <v>JL. P. SURIANSYAH NO. 30</v>
          </cell>
        </row>
        <row r="336">
          <cell r="B336">
            <v>328</v>
          </cell>
          <cell r="C336" t="str">
            <v>SUPRAPTO</v>
          </cell>
          <cell r="D336" t="str">
            <v>-</v>
          </cell>
          <cell r="E336" t="str">
            <v>L</v>
          </cell>
          <cell r="F336" t="str">
            <v>K-3</v>
          </cell>
          <cell r="G336" t="str">
            <v>K</v>
          </cell>
          <cell r="H336" t="str">
            <v>3</v>
          </cell>
          <cell r="I336" t="str">
            <v>MASINIS I</v>
          </cell>
          <cell r="J336">
            <v>13800000</v>
          </cell>
          <cell r="K336">
            <v>2316000</v>
          </cell>
          <cell r="L336">
            <v>1978560</v>
          </cell>
          <cell r="M336">
            <v>18094560</v>
          </cell>
          <cell r="N336">
            <v>1325000</v>
          </cell>
          <cell r="O336">
            <v>19419560</v>
          </cell>
          <cell r="P336">
            <v>904728</v>
          </cell>
          <cell r="Q336">
            <v>66250</v>
          </cell>
          <cell r="R336">
            <v>263000</v>
          </cell>
          <cell r="S336">
            <v>1233978</v>
          </cell>
          <cell r="T336">
            <v>18185582</v>
          </cell>
          <cell r="U336">
            <v>18000000</v>
          </cell>
          <cell r="V336">
            <v>185000</v>
          </cell>
          <cell r="W336">
            <v>9250</v>
          </cell>
          <cell r="X336">
            <v>9250</v>
          </cell>
          <cell r="Y336">
            <v>0</v>
          </cell>
          <cell r="Z336">
            <v>12</v>
          </cell>
          <cell r="AA336">
            <v>0</v>
          </cell>
          <cell r="AB336">
            <v>1</v>
          </cell>
          <cell r="AC336" t="str">
            <v>-</v>
          </cell>
          <cell r="AD336">
            <v>1</v>
          </cell>
          <cell r="AE336">
            <v>2</v>
          </cell>
          <cell r="AF336" t="str">
            <v>328</v>
          </cell>
          <cell r="AG336" t="str">
            <v>JL. P. SURIANSYAH NO. 30</v>
          </cell>
        </row>
        <row r="337">
          <cell r="B337">
            <v>329</v>
          </cell>
          <cell r="C337" t="str">
            <v>WARNO</v>
          </cell>
          <cell r="D337" t="str">
            <v>48.173.922.5-722.000</v>
          </cell>
          <cell r="E337" t="str">
            <v>L</v>
          </cell>
          <cell r="F337" t="str">
            <v>TK</v>
          </cell>
          <cell r="G337" t="str">
            <v>TK</v>
          </cell>
          <cell r="H337">
            <v>0</v>
          </cell>
          <cell r="I337" t="str">
            <v>OILER</v>
          </cell>
          <cell r="J337">
            <v>13200000</v>
          </cell>
          <cell r="K337">
            <v>1744000</v>
          </cell>
          <cell r="L337">
            <v>1482120</v>
          </cell>
          <cell r="M337">
            <v>16426120</v>
          </cell>
          <cell r="N337">
            <v>1250000</v>
          </cell>
          <cell r="O337">
            <v>17676120</v>
          </cell>
          <cell r="P337">
            <v>821306</v>
          </cell>
          <cell r="Q337">
            <v>62500</v>
          </cell>
          <cell r="R337">
            <v>252000</v>
          </cell>
          <cell r="S337">
            <v>1135806</v>
          </cell>
          <cell r="T337">
            <v>16540314</v>
          </cell>
          <cell r="U337">
            <v>13200000</v>
          </cell>
          <cell r="V337">
            <v>3340000</v>
          </cell>
          <cell r="W337">
            <v>167000</v>
          </cell>
          <cell r="X337">
            <v>167000</v>
          </cell>
          <cell r="Y337">
            <v>0</v>
          </cell>
          <cell r="Z337">
            <v>12</v>
          </cell>
          <cell r="AA337">
            <v>0</v>
          </cell>
          <cell r="AB337">
            <v>1</v>
          </cell>
          <cell r="AC337" t="str">
            <v>-</v>
          </cell>
          <cell r="AD337">
            <v>1</v>
          </cell>
          <cell r="AE337">
            <v>2</v>
          </cell>
          <cell r="AF337" t="str">
            <v>329</v>
          </cell>
          <cell r="AG337" t="str">
            <v>JL. P. SURIANSYAH NO. 30</v>
          </cell>
        </row>
        <row r="338">
          <cell r="B338">
            <v>330</v>
          </cell>
          <cell r="C338" t="str">
            <v>AZHARUDDIN</v>
          </cell>
          <cell r="D338" t="str">
            <v>07.295.875.4-722.000</v>
          </cell>
          <cell r="E338" t="str">
            <v>L</v>
          </cell>
          <cell r="F338" t="str">
            <v>K-2</v>
          </cell>
          <cell r="G338" t="str">
            <v>K</v>
          </cell>
          <cell r="H338" t="str">
            <v>2</v>
          </cell>
          <cell r="I338" t="str">
            <v>NAKHODA</v>
          </cell>
          <cell r="J338">
            <v>21900000</v>
          </cell>
          <cell r="K338">
            <v>3693375</v>
          </cell>
          <cell r="L338">
            <v>3256380</v>
          </cell>
          <cell r="M338">
            <v>28849755</v>
          </cell>
          <cell r="N338">
            <v>2125000</v>
          </cell>
          <cell r="O338">
            <v>30974755</v>
          </cell>
          <cell r="P338">
            <v>1296000</v>
          </cell>
          <cell r="Q338">
            <v>0</v>
          </cell>
          <cell r="R338">
            <v>433000</v>
          </cell>
          <cell r="S338">
            <v>1729000</v>
          </cell>
          <cell r="T338">
            <v>29245755</v>
          </cell>
          <cell r="U338">
            <v>16800000</v>
          </cell>
          <cell r="V338">
            <v>12445000</v>
          </cell>
          <cell r="W338">
            <v>622250</v>
          </cell>
          <cell r="X338">
            <v>622250</v>
          </cell>
          <cell r="Y338">
            <v>0</v>
          </cell>
          <cell r="Z338">
            <v>12</v>
          </cell>
          <cell r="AA338">
            <v>0</v>
          </cell>
          <cell r="AB338">
            <v>1</v>
          </cell>
          <cell r="AC338" t="str">
            <v>-</v>
          </cell>
          <cell r="AD338">
            <v>1</v>
          </cell>
          <cell r="AE338">
            <v>2</v>
          </cell>
          <cell r="AF338" t="str">
            <v>330</v>
          </cell>
          <cell r="AG338" t="str">
            <v>JL. P. SURIANSYAH NO. 30</v>
          </cell>
        </row>
        <row r="339">
          <cell r="B339">
            <v>331</v>
          </cell>
          <cell r="C339" t="str">
            <v>YAMADI</v>
          </cell>
          <cell r="D339" t="str">
            <v>07.296.095.8-722.000</v>
          </cell>
          <cell r="E339" t="str">
            <v>L</v>
          </cell>
          <cell r="F339" t="str">
            <v>K-3</v>
          </cell>
          <cell r="G339" t="str">
            <v>K</v>
          </cell>
          <cell r="H339" t="str">
            <v>3</v>
          </cell>
          <cell r="I339" t="str">
            <v>KKM</v>
          </cell>
          <cell r="J339">
            <v>19800000</v>
          </cell>
          <cell r="K339">
            <v>3393375</v>
          </cell>
          <cell r="L339">
            <v>2926620</v>
          </cell>
          <cell r="M339">
            <v>26119995</v>
          </cell>
          <cell r="N339">
            <v>1925000</v>
          </cell>
          <cell r="O339">
            <v>28044995</v>
          </cell>
          <cell r="P339">
            <v>1296000</v>
          </cell>
          <cell r="Q339">
            <v>0</v>
          </cell>
          <cell r="R339">
            <v>389000</v>
          </cell>
          <cell r="S339">
            <v>1685000</v>
          </cell>
          <cell r="T339">
            <v>26359995</v>
          </cell>
          <cell r="U339">
            <v>18000000</v>
          </cell>
          <cell r="V339">
            <v>8359000</v>
          </cell>
          <cell r="W339">
            <v>417950</v>
          </cell>
          <cell r="X339">
            <v>417950</v>
          </cell>
          <cell r="Y339">
            <v>0</v>
          </cell>
          <cell r="Z339">
            <v>12</v>
          </cell>
          <cell r="AA339">
            <v>0</v>
          </cell>
          <cell r="AB339">
            <v>1</v>
          </cell>
          <cell r="AC339" t="str">
            <v>-</v>
          </cell>
          <cell r="AD339">
            <v>1</v>
          </cell>
          <cell r="AE339">
            <v>2</v>
          </cell>
          <cell r="AF339" t="str">
            <v>331</v>
          </cell>
          <cell r="AG339" t="str">
            <v>JL. P. SURIANSYAH NO. 30</v>
          </cell>
        </row>
        <row r="340">
          <cell r="B340">
            <v>332</v>
          </cell>
          <cell r="C340" t="str">
            <v>ACHMAD RASYIDI</v>
          </cell>
          <cell r="D340" t="str">
            <v>48.173.923.1-722.000</v>
          </cell>
          <cell r="E340" t="str">
            <v>L</v>
          </cell>
          <cell r="F340" t="str">
            <v>K-2</v>
          </cell>
          <cell r="G340" t="str">
            <v>K</v>
          </cell>
          <cell r="H340" t="str">
            <v>2</v>
          </cell>
          <cell r="I340" t="str">
            <v>MASINIS I</v>
          </cell>
          <cell r="J340">
            <v>14700000</v>
          </cell>
          <cell r="K340">
            <v>2919375</v>
          </cell>
          <cell r="L340">
            <v>2184660</v>
          </cell>
          <cell r="M340">
            <v>19804035</v>
          </cell>
          <cell r="N340">
            <v>1450000</v>
          </cell>
          <cell r="O340">
            <v>21254035</v>
          </cell>
          <cell r="P340">
            <v>990201.75</v>
          </cell>
          <cell r="Q340">
            <v>72500</v>
          </cell>
          <cell r="R340">
            <v>290500</v>
          </cell>
          <cell r="S340">
            <v>1353201.75</v>
          </cell>
          <cell r="T340">
            <v>19900833.25</v>
          </cell>
          <cell r="U340">
            <v>16800000</v>
          </cell>
          <cell r="V340">
            <v>3100000</v>
          </cell>
          <cell r="W340">
            <v>155000</v>
          </cell>
          <cell r="X340">
            <v>155000</v>
          </cell>
          <cell r="Y340">
            <v>0</v>
          </cell>
          <cell r="Z340">
            <v>12</v>
          </cell>
          <cell r="AA340">
            <v>0</v>
          </cell>
          <cell r="AB340">
            <v>1</v>
          </cell>
          <cell r="AC340" t="str">
            <v>-</v>
          </cell>
          <cell r="AD340">
            <v>1</v>
          </cell>
          <cell r="AE340">
            <v>2</v>
          </cell>
          <cell r="AF340" t="str">
            <v>332</v>
          </cell>
          <cell r="AG340" t="str">
            <v>JL. P. SURIANSYAH NO. 30</v>
          </cell>
        </row>
        <row r="341">
          <cell r="B341">
            <v>333</v>
          </cell>
          <cell r="C341" t="str">
            <v>MISRIANSYAH</v>
          </cell>
          <cell r="D341" t="str">
            <v>48.173.924.1-722.000</v>
          </cell>
          <cell r="E341" t="str">
            <v>L</v>
          </cell>
          <cell r="F341" t="str">
            <v>TK</v>
          </cell>
          <cell r="G341" t="str">
            <v>TK</v>
          </cell>
          <cell r="H341">
            <v>0</v>
          </cell>
          <cell r="I341" t="str">
            <v>JURU MUDI</v>
          </cell>
          <cell r="J341">
            <v>13110000</v>
          </cell>
          <cell r="K341">
            <v>1787375</v>
          </cell>
          <cell r="L341">
            <v>1472454</v>
          </cell>
          <cell r="M341">
            <v>16369829</v>
          </cell>
          <cell r="N341">
            <v>1235000</v>
          </cell>
          <cell r="O341">
            <v>17604829</v>
          </cell>
          <cell r="P341">
            <v>818491.45000000007</v>
          </cell>
          <cell r="Q341">
            <v>61750</v>
          </cell>
          <cell r="R341">
            <v>250500</v>
          </cell>
          <cell r="S341">
            <v>1130741.4500000002</v>
          </cell>
          <cell r="T341">
            <v>16474087.550000001</v>
          </cell>
          <cell r="U341">
            <v>13200000</v>
          </cell>
          <cell r="V341">
            <v>3274000.0000000009</v>
          </cell>
          <cell r="W341">
            <v>163700.00000000006</v>
          </cell>
          <cell r="X341">
            <v>163700.00000000006</v>
          </cell>
          <cell r="Y341">
            <v>0</v>
          </cell>
          <cell r="Z341">
            <v>12</v>
          </cell>
          <cell r="AA341">
            <v>0</v>
          </cell>
          <cell r="AB341">
            <v>1</v>
          </cell>
          <cell r="AC341" t="str">
            <v>-</v>
          </cell>
          <cell r="AD341">
            <v>1</v>
          </cell>
          <cell r="AE341">
            <v>2</v>
          </cell>
          <cell r="AF341" t="str">
            <v>333</v>
          </cell>
          <cell r="AG341" t="str">
            <v>JL. P. SURIANSYAH NO. 30</v>
          </cell>
        </row>
        <row r="342">
          <cell r="B342">
            <v>334</v>
          </cell>
          <cell r="C342" t="str">
            <v>HERMAN JOSEP H.A</v>
          </cell>
          <cell r="D342" t="str">
            <v>07.295.916.6-722.000</v>
          </cell>
          <cell r="E342" t="str">
            <v>L</v>
          </cell>
          <cell r="F342" t="str">
            <v>K-3</v>
          </cell>
          <cell r="G342" t="str">
            <v>K</v>
          </cell>
          <cell r="H342" t="str">
            <v>3</v>
          </cell>
          <cell r="I342" t="str">
            <v>NAKHODA</v>
          </cell>
          <cell r="J342">
            <v>19800000</v>
          </cell>
          <cell r="K342">
            <v>4678200</v>
          </cell>
          <cell r="L342">
            <v>2911590</v>
          </cell>
          <cell r="M342">
            <v>27389790</v>
          </cell>
          <cell r="N342">
            <v>1950000</v>
          </cell>
          <cell r="O342">
            <v>29339790</v>
          </cell>
          <cell r="P342">
            <v>1296000</v>
          </cell>
          <cell r="Q342">
            <v>0</v>
          </cell>
          <cell r="R342">
            <v>394500</v>
          </cell>
          <cell r="S342">
            <v>1690500</v>
          </cell>
          <cell r="T342">
            <v>27649290</v>
          </cell>
          <cell r="U342">
            <v>18000000</v>
          </cell>
          <cell r="V342">
            <v>9649000</v>
          </cell>
          <cell r="W342">
            <v>482450</v>
          </cell>
          <cell r="X342">
            <v>482450</v>
          </cell>
          <cell r="Y342">
            <v>0</v>
          </cell>
          <cell r="Z342">
            <v>12</v>
          </cell>
          <cell r="AA342">
            <v>0</v>
          </cell>
          <cell r="AB342">
            <v>1</v>
          </cell>
          <cell r="AC342" t="str">
            <v>-</v>
          </cell>
          <cell r="AD342">
            <v>1</v>
          </cell>
          <cell r="AE342">
            <v>2</v>
          </cell>
          <cell r="AF342" t="str">
            <v>334</v>
          </cell>
          <cell r="AG342" t="str">
            <v>JL. P. SURIANSYAH NO. 30</v>
          </cell>
        </row>
        <row r="343">
          <cell r="B343">
            <v>335</v>
          </cell>
          <cell r="C343" t="str">
            <v>GUNAWAN</v>
          </cell>
          <cell r="D343" t="str">
            <v>07.295.903.4-722.000</v>
          </cell>
          <cell r="E343" t="str">
            <v>L</v>
          </cell>
          <cell r="F343" t="str">
            <v>K-3</v>
          </cell>
          <cell r="G343" t="str">
            <v>K</v>
          </cell>
          <cell r="H343" t="str">
            <v>3</v>
          </cell>
          <cell r="I343" t="str">
            <v>MUALIM I</v>
          </cell>
          <cell r="J343">
            <v>16350000</v>
          </cell>
          <cell r="K343">
            <v>3889200</v>
          </cell>
          <cell r="L343">
            <v>2365620</v>
          </cell>
          <cell r="M343">
            <v>22604820</v>
          </cell>
          <cell r="N343">
            <v>1600000</v>
          </cell>
          <cell r="O343">
            <v>24204820</v>
          </cell>
          <cell r="P343">
            <v>1130241</v>
          </cell>
          <cell r="Q343">
            <v>80000</v>
          </cell>
          <cell r="R343">
            <v>320500</v>
          </cell>
          <cell r="S343">
            <v>1530741</v>
          </cell>
          <cell r="T343">
            <v>22674079</v>
          </cell>
          <cell r="U343">
            <v>18000000</v>
          </cell>
          <cell r="V343">
            <v>4674000</v>
          </cell>
          <cell r="W343">
            <v>233700</v>
          </cell>
          <cell r="X343">
            <v>233700</v>
          </cell>
          <cell r="Y343">
            <v>0</v>
          </cell>
          <cell r="Z343">
            <v>12</v>
          </cell>
          <cell r="AA343">
            <v>0</v>
          </cell>
          <cell r="AB343">
            <v>1</v>
          </cell>
          <cell r="AC343" t="str">
            <v>-</v>
          </cell>
          <cell r="AD343">
            <v>1</v>
          </cell>
          <cell r="AE343">
            <v>2</v>
          </cell>
          <cell r="AF343" t="str">
            <v>335</v>
          </cell>
          <cell r="AG343" t="str">
            <v>JL. P. SURIANSYAH NO. 30</v>
          </cell>
        </row>
        <row r="344">
          <cell r="B344">
            <v>336</v>
          </cell>
          <cell r="C344" t="str">
            <v>AGUS SOPIAN</v>
          </cell>
          <cell r="D344" t="str">
            <v>07.295.863.0-722.000</v>
          </cell>
          <cell r="E344" t="str">
            <v>L</v>
          </cell>
          <cell r="F344" t="str">
            <v>K-3</v>
          </cell>
          <cell r="G344" t="str">
            <v>K</v>
          </cell>
          <cell r="H344" t="str">
            <v>3</v>
          </cell>
          <cell r="I344" t="str">
            <v>OILER</v>
          </cell>
          <cell r="J344">
            <v>12900000</v>
          </cell>
          <cell r="K344">
            <v>3289200</v>
          </cell>
          <cell r="L344">
            <v>1860120</v>
          </cell>
          <cell r="M344">
            <v>18049320</v>
          </cell>
          <cell r="N344">
            <v>1250000</v>
          </cell>
          <cell r="O344">
            <v>19299320</v>
          </cell>
          <cell r="P344">
            <v>902466</v>
          </cell>
          <cell r="Q344">
            <v>62500</v>
          </cell>
          <cell r="R344">
            <v>252000</v>
          </cell>
          <cell r="S344">
            <v>1216966</v>
          </cell>
          <cell r="T344">
            <v>18082354</v>
          </cell>
          <cell r="U344">
            <v>18000000</v>
          </cell>
          <cell r="V344">
            <v>82000</v>
          </cell>
          <cell r="W344">
            <v>4100</v>
          </cell>
          <cell r="X344">
            <v>4100</v>
          </cell>
          <cell r="Y344">
            <v>0</v>
          </cell>
          <cell r="Z344">
            <v>12</v>
          </cell>
          <cell r="AA344">
            <v>0</v>
          </cell>
          <cell r="AB344">
            <v>1</v>
          </cell>
          <cell r="AC344" t="str">
            <v>-</v>
          </cell>
          <cell r="AD344">
            <v>1</v>
          </cell>
          <cell r="AE344">
            <v>2</v>
          </cell>
          <cell r="AF344" t="str">
            <v>336</v>
          </cell>
          <cell r="AG344" t="str">
            <v>JL. P. SURIANSYAH NO. 30</v>
          </cell>
        </row>
        <row r="345">
          <cell r="B345">
            <v>337</v>
          </cell>
          <cell r="C345" t="str">
            <v>SUMARDI</v>
          </cell>
          <cell r="D345" t="str">
            <v>07.296.065.1-722.000</v>
          </cell>
          <cell r="E345" t="str">
            <v>L</v>
          </cell>
          <cell r="F345" t="str">
            <v>K-0</v>
          </cell>
          <cell r="G345" t="str">
            <v>K</v>
          </cell>
          <cell r="H345" t="str">
            <v>0</v>
          </cell>
          <cell r="I345" t="str">
            <v>OILER</v>
          </cell>
          <cell r="J345">
            <v>12510000</v>
          </cell>
          <cell r="K345">
            <v>2722200</v>
          </cell>
          <cell r="L345">
            <v>1807734</v>
          </cell>
          <cell r="M345">
            <v>17039934</v>
          </cell>
          <cell r="N345">
            <v>1210000</v>
          </cell>
          <cell r="O345">
            <v>18249934</v>
          </cell>
          <cell r="P345">
            <v>851996.70000000007</v>
          </cell>
          <cell r="Q345">
            <v>60500</v>
          </cell>
          <cell r="R345">
            <v>245000</v>
          </cell>
          <cell r="S345">
            <v>1157496.7000000002</v>
          </cell>
          <cell r="T345">
            <v>17092437.300000001</v>
          </cell>
          <cell r="U345">
            <v>14400000</v>
          </cell>
          <cell r="V345">
            <v>2692000.0000000009</v>
          </cell>
          <cell r="W345">
            <v>134600.00000000006</v>
          </cell>
          <cell r="X345">
            <v>134600.00000000006</v>
          </cell>
          <cell r="Y345">
            <v>0</v>
          </cell>
          <cell r="Z345">
            <v>12</v>
          </cell>
          <cell r="AA345">
            <v>0</v>
          </cell>
          <cell r="AB345">
            <v>1</v>
          </cell>
          <cell r="AC345" t="str">
            <v>-</v>
          </cell>
          <cell r="AD345">
            <v>1</v>
          </cell>
          <cell r="AE345">
            <v>2</v>
          </cell>
          <cell r="AF345" t="str">
            <v>337</v>
          </cell>
          <cell r="AG345" t="str">
            <v>JL. P. SURIANSYAH NO. 30</v>
          </cell>
        </row>
        <row r="346">
          <cell r="B346">
            <v>338</v>
          </cell>
          <cell r="C346" t="str">
            <v>SUWARTO</v>
          </cell>
          <cell r="D346" t="str">
            <v>48.173.925.8-722.000</v>
          </cell>
          <cell r="E346" t="str">
            <v>L</v>
          </cell>
          <cell r="F346" t="str">
            <v>K-0</v>
          </cell>
          <cell r="G346" t="str">
            <v>K</v>
          </cell>
          <cell r="H346" t="str">
            <v>0</v>
          </cell>
          <cell r="I346" t="str">
            <v>MASINIS I</v>
          </cell>
          <cell r="J346">
            <v>11700000</v>
          </cell>
          <cell r="K346">
            <v>3917700</v>
          </cell>
          <cell r="L346">
            <v>1738710</v>
          </cell>
          <cell r="M346">
            <v>17356410</v>
          </cell>
          <cell r="N346">
            <v>1175000</v>
          </cell>
          <cell r="O346">
            <v>18531410</v>
          </cell>
          <cell r="P346">
            <v>867820.5</v>
          </cell>
          <cell r="Q346">
            <v>58750</v>
          </cell>
          <cell r="R346">
            <v>235500</v>
          </cell>
          <cell r="S346">
            <v>1162070.5</v>
          </cell>
          <cell r="T346">
            <v>17369339.5</v>
          </cell>
          <cell r="U346">
            <v>14400000</v>
          </cell>
          <cell r="V346">
            <v>2969000</v>
          </cell>
          <cell r="W346">
            <v>148450</v>
          </cell>
          <cell r="X346">
            <v>148450</v>
          </cell>
          <cell r="Y346">
            <v>0</v>
          </cell>
          <cell r="Z346">
            <v>12</v>
          </cell>
          <cell r="AA346">
            <v>0</v>
          </cell>
          <cell r="AB346">
            <v>1</v>
          </cell>
          <cell r="AC346" t="str">
            <v>-</v>
          </cell>
          <cell r="AD346">
            <v>1</v>
          </cell>
          <cell r="AE346">
            <v>2</v>
          </cell>
          <cell r="AF346" t="str">
            <v>338</v>
          </cell>
          <cell r="AG346" t="str">
            <v>JL. P. SURIANSYAH NO. 30</v>
          </cell>
        </row>
        <row r="347">
          <cell r="B347">
            <v>339</v>
          </cell>
          <cell r="C347" t="str">
            <v>SUKIRMAN</v>
          </cell>
          <cell r="D347" t="str">
            <v>-</v>
          </cell>
          <cell r="E347" t="str">
            <v>L</v>
          </cell>
          <cell r="F347" t="str">
            <v>TK</v>
          </cell>
          <cell r="G347" t="str">
            <v>TK</v>
          </cell>
          <cell r="H347">
            <v>0</v>
          </cell>
          <cell r="I347" t="str">
            <v>OILER</v>
          </cell>
          <cell r="J347">
            <v>10950000</v>
          </cell>
          <cell r="K347">
            <v>2422200</v>
          </cell>
          <cell r="L347">
            <v>1240470</v>
          </cell>
          <cell r="M347">
            <v>14612670</v>
          </cell>
          <cell r="N347">
            <v>1050000</v>
          </cell>
          <cell r="O347">
            <v>15662670</v>
          </cell>
          <cell r="P347">
            <v>730633.5</v>
          </cell>
          <cell r="Q347">
            <v>52500</v>
          </cell>
          <cell r="R347">
            <v>211000</v>
          </cell>
          <cell r="S347">
            <v>994133.5</v>
          </cell>
          <cell r="T347">
            <v>14668536.5</v>
          </cell>
          <cell r="U347">
            <v>13200000</v>
          </cell>
          <cell r="V347">
            <v>1468000</v>
          </cell>
          <cell r="W347">
            <v>73400</v>
          </cell>
          <cell r="X347">
            <v>73400</v>
          </cell>
          <cell r="Y347">
            <v>0</v>
          </cell>
          <cell r="Z347">
            <v>12</v>
          </cell>
          <cell r="AA347">
            <v>0</v>
          </cell>
          <cell r="AB347">
            <v>1</v>
          </cell>
          <cell r="AC347" t="str">
            <v>-</v>
          </cell>
          <cell r="AD347">
            <v>1</v>
          </cell>
          <cell r="AE347">
            <v>2</v>
          </cell>
          <cell r="AF347" t="str">
            <v>339</v>
          </cell>
          <cell r="AG347" t="str">
            <v>JL. P. SURIANSYAH NO. 30</v>
          </cell>
        </row>
        <row r="348">
          <cell r="B348">
            <v>340</v>
          </cell>
          <cell r="C348" t="str">
            <v>DWI SULAKSONO</v>
          </cell>
          <cell r="D348" t="str">
            <v>07.295.893.7-722.000</v>
          </cell>
          <cell r="E348" t="str">
            <v>L</v>
          </cell>
          <cell r="F348" t="str">
            <v>TK</v>
          </cell>
          <cell r="G348" t="str">
            <v>TK</v>
          </cell>
          <cell r="H348">
            <v>0</v>
          </cell>
          <cell r="I348" t="str">
            <v>JURU MUDI</v>
          </cell>
          <cell r="J348">
            <v>10650000</v>
          </cell>
          <cell r="K348">
            <v>2422200</v>
          </cell>
          <cell r="L348">
            <v>1208250</v>
          </cell>
          <cell r="M348">
            <v>14280450</v>
          </cell>
          <cell r="N348">
            <v>1025000</v>
          </cell>
          <cell r="O348">
            <v>15305450</v>
          </cell>
          <cell r="P348">
            <v>714022.5</v>
          </cell>
          <cell r="Q348">
            <v>51250</v>
          </cell>
          <cell r="R348">
            <v>205500</v>
          </cell>
          <cell r="S348">
            <v>970772.5</v>
          </cell>
          <cell r="T348">
            <v>14334677.5</v>
          </cell>
          <cell r="U348">
            <v>13200000</v>
          </cell>
          <cell r="V348">
            <v>1134000</v>
          </cell>
          <cell r="W348">
            <v>56700</v>
          </cell>
          <cell r="X348">
            <v>56700</v>
          </cell>
          <cell r="Y348">
            <v>0</v>
          </cell>
          <cell r="Z348">
            <v>12</v>
          </cell>
          <cell r="AA348">
            <v>0</v>
          </cell>
          <cell r="AB348">
            <v>1</v>
          </cell>
          <cell r="AC348" t="str">
            <v>-</v>
          </cell>
          <cell r="AD348">
            <v>1</v>
          </cell>
          <cell r="AE348">
            <v>2</v>
          </cell>
          <cell r="AF348" t="str">
            <v>340</v>
          </cell>
          <cell r="AG348" t="str">
            <v>JL. P. SURIANSYAH NO. 30</v>
          </cell>
        </row>
        <row r="349">
          <cell r="B349">
            <v>341</v>
          </cell>
          <cell r="C349" t="str">
            <v>BAHARUDIN</v>
          </cell>
          <cell r="D349" t="str">
            <v>-</v>
          </cell>
          <cell r="E349" t="str">
            <v>L</v>
          </cell>
          <cell r="F349" t="str">
            <v>TK</v>
          </cell>
          <cell r="G349" t="str">
            <v>TK</v>
          </cell>
          <cell r="H349">
            <v>0</v>
          </cell>
          <cell r="I349" t="str">
            <v>JURU MUDI</v>
          </cell>
          <cell r="J349">
            <v>10650000</v>
          </cell>
          <cell r="K349">
            <v>2422200</v>
          </cell>
          <cell r="L349">
            <v>1208250</v>
          </cell>
          <cell r="M349">
            <v>14280450</v>
          </cell>
          <cell r="N349">
            <v>1025000</v>
          </cell>
          <cell r="O349">
            <v>15305450</v>
          </cell>
          <cell r="P349">
            <v>714022.5</v>
          </cell>
          <cell r="Q349">
            <v>51250</v>
          </cell>
          <cell r="R349">
            <v>205500</v>
          </cell>
          <cell r="S349">
            <v>970772.5</v>
          </cell>
          <cell r="T349">
            <v>14334677.5</v>
          </cell>
          <cell r="U349">
            <v>13200000</v>
          </cell>
          <cell r="V349">
            <v>1134000</v>
          </cell>
          <cell r="W349">
            <v>56700</v>
          </cell>
          <cell r="X349">
            <v>56700</v>
          </cell>
          <cell r="Y349">
            <v>0</v>
          </cell>
          <cell r="Z349">
            <v>12</v>
          </cell>
          <cell r="AA349">
            <v>0</v>
          </cell>
          <cell r="AB349">
            <v>1</v>
          </cell>
          <cell r="AC349" t="str">
            <v>-</v>
          </cell>
          <cell r="AD349">
            <v>1</v>
          </cell>
          <cell r="AE349">
            <v>2</v>
          </cell>
          <cell r="AF349" t="str">
            <v>341</v>
          </cell>
          <cell r="AG349" t="str">
            <v>JL. P. SURIANSYAH NO. 30</v>
          </cell>
        </row>
        <row r="350">
          <cell r="B350">
            <v>342</v>
          </cell>
          <cell r="C350" t="str">
            <v>ACHMADI ALUMAN</v>
          </cell>
          <cell r="D350" t="str">
            <v>07.295.855.6-722.000</v>
          </cell>
          <cell r="E350" t="str">
            <v>L</v>
          </cell>
          <cell r="F350" t="str">
            <v>K-3</v>
          </cell>
          <cell r="G350" t="str">
            <v>K</v>
          </cell>
          <cell r="H350" t="str">
            <v>3</v>
          </cell>
          <cell r="I350" t="str">
            <v>NAKHODA</v>
          </cell>
          <cell r="J350">
            <v>22200000</v>
          </cell>
          <cell r="K350">
            <v>3877000</v>
          </cell>
          <cell r="L350">
            <v>3235350</v>
          </cell>
          <cell r="M350">
            <v>29312350</v>
          </cell>
          <cell r="N350">
            <v>2150000</v>
          </cell>
          <cell r="O350">
            <v>31462350</v>
          </cell>
          <cell r="P350">
            <v>1296000</v>
          </cell>
          <cell r="Q350">
            <v>0</v>
          </cell>
          <cell r="R350">
            <v>438500</v>
          </cell>
          <cell r="S350">
            <v>1734500</v>
          </cell>
          <cell r="T350">
            <v>29727850</v>
          </cell>
          <cell r="U350">
            <v>18000000</v>
          </cell>
          <cell r="V350">
            <v>11727000</v>
          </cell>
          <cell r="W350">
            <v>586350</v>
          </cell>
          <cell r="X350">
            <v>586350</v>
          </cell>
          <cell r="Y350">
            <v>0</v>
          </cell>
          <cell r="Z350">
            <v>12</v>
          </cell>
          <cell r="AA350">
            <v>0</v>
          </cell>
          <cell r="AB350">
            <v>1</v>
          </cell>
          <cell r="AC350" t="str">
            <v>-</v>
          </cell>
          <cell r="AD350">
            <v>1</v>
          </cell>
          <cell r="AE350">
            <v>2</v>
          </cell>
          <cell r="AF350" t="str">
            <v>342</v>
          </cell>
          <cell r="AG350" t="str">
            <v>JL. P. SURIANSYAH NO. 30</v>
          </cell>
        </row>
        <row r="351">
          <cell r="B351">
            <v>343</v>
          </cell>
          <cell r="C351" t="str">
            <v>BASUNI</v>
          </cell>
          <cell r="D351" t="str">
            <v>07.295.880.4-722.000</v>
          </cell>
          <cell r="E351" t="str">
            <v>L</v>
          </cell>
          <cell r="F351" t="str">
            <v>K-3</v>
          </cell>
          <cell r="G351" t="str">
            <v>K</v>
          </cell>
          <cell r="H351" t="str">
            <v>3</v>
          </cell>
          <cell r="I351" t="str">
            <v>MASINIS I</v>
          </cell>
          <cell r="J351">
            <v>15000000</v>
          </cell>
          <cell r="K351">
            <v>3006000</v>
          </cell>
          <cell r="L351">
            <v>2183880</v>
          </cell>
          <cell r="M351">
            <v>20189880</v>
          </cell>
          <cell r="N351">
            <v>1475000</v>
          </cell>
          <cell r="O351">
            <v>21664880</v>
          </cell>
          <cell r="P351">
            <v>1009494</v>
          </cell>
          <cell r="Q351">
            <v>73750</v>
          </cell>
          <cell r="R351">
            <v>296000</v>
          </cell>
          <cell r="S351">
            <v>1379244</v>
          </cell>
          <cell r="T351">
            <v>20285636</v>
          </cell>
          <cell r="U351">
            <v>18000000</v>
          </cell>
          <cell r="V351">
            <v>2285000</v>
          </cell>
          <cell r="W351">
            <v>114250</v>
          </cell>
          <cell r="X351">
            <v>114250</v>
          </cell>
          <cell r="Y351">
            <v>0</v>
          </cell>
          <cell r="Z351">
            <v>12</v>
          </cell>
          <cell r="AA351">
            <v>0</v>
          </cell>
          <cell r="AB351">
            <v>1</v>
          </cell>
          <cell r="AC351" t="str">
            <v>-</v>
          </cell>
          <cell r="AD351">
            <v>1</v>
          </cell>
          <cell r="AE351">
            <v>2</v>
          </cell>
          <cell r="AF351" t="str">
            <v>343</v>
          </cell>
          <cell r="AG351" t="str">
            <v>JL. P. SURIANSYAH NO. 30</v>
          </cell>
        </row>
        <row r="352">
          <cell r="B352">
            <v>344</v>
          </cell>
          <cell r="C352" t="str">
            <v>JAMHAR</v>
          </cell>
          <cell r="D352" t="str">
            <v>48.173.928.2-722.000</v>
          </cell>
          <cell r="E352" t="str">
            <v>L</v>
          </cell>
          <cell r="F352" t="str">
            <v>TK</v>
          </cell>
          <cell r="G352" t="str">
            <v>TK</v>
          </cell>
          <cell r="H352">
            <v>0</v>
          </cell>
          <cell r="I352" t="str">
            <v>MUALIM I</v>
          </cell>
          <cell r="J352">
            <v>15300000</v>
          </cell>
          <cell r="K352">
            <v>2804000</v>
          </cell>
          <cell r="L352">
            <v>1772100</v>
          </cell>
          <cell r="M352">
            <v>19876100</v>
          </cell>
          <cell r="N352">
            <v>1500000</v>
          </cell>
          <cell r="O352">
            <v>21376100</v>
          </cell>
          <cell r="P352">
            <v>993805</v>
          </cell>
          <cell r="Q352">
            <v>75000</v>
          </cell>
          <cell r="R352">
            <v>301000</v>
          </cell>
          <cell r="S352">
            <v>1369805</v>
          </cell>
          <cell r="T352">
            <v>20006295</v>
          </cell>
          <cell r="U352">
            <v>13200000</v>
          </cell>
          <cell r="V352">
            <v>6806000</v>
          </cell>
          <cell r="W352">
            <v>340300</v>
          </cell>
          <cell r="X352">
            <v>340300</v>
          </cell>
          <cell r="Y352">
            <v>0</v>
          </cell>
          <cell r="Z352">
            <v>12</v>
          </cell>
          <cell r="AA352">
            <v>0</v>
          </cell>
          <cell r="AB352">
            <v>1</v>
          </cell>
          <cell r="AC352" t="str">
            <v>-</v>
          </cell>
          <cell r="AD352">
            <v>1</v>
          </cell>
          <cell r="AE352">
            <v>2</v>
          </cell>
          <cell r="AF352" t="str">
            <v>344</v>
          </cell>
          <cell r="AG352" t="str">
            <v>JL. P. SURIANSYAH NO. 30</v>
          </cell>
        </row>
        <row r="353">
          <cell r="B353">
            <v>345</v>
          </cell>
          <cell r="C353" t="str">
            <v>KADARI</v>
          </cell>
          <cell r="D353" t="str">
            <v>07.295.931.5-722.000</v>
          </cell>
          <cell r="E353" t="str">
            <v>L</v>
          </cell>
          <cell r="F353" t="str">
            <v>K-3</v>
          </cell>
          <cell r="G353" t="str">
            <v>K</v>
          </cell>
          <cell r="H353" t="str">
            <v>3</v>
          </cell>
          <cell r="I353" t="str">
            <v>JURU MUDI</v>
          </cell>
          <cell r="J353">
            <v>14700000</v>
          </cell>
          <cell r="K353">
            <v>2223000</v>
          </cell>
          <cell r="L353">
            <v>2102940</v>
          </cell>
          <cell r="M353">
            <v>19025940</v>
          </cell>
          <cell r="N353">
            <v>1400000</v>
          </cell>
          <cell r="O353">
            <v>20425940</v>
          </cell>
          <cell r="P353">
            <v>951297</v>
          </cell>
          <cell r="Q353">
            <v>70000</v>
          </cell>
          <cell r="R353">
            <v>285000</v>
          </cell>
          <cell r="S353">
            <v>1306297</v>
          </cell>
          <cell r="T353">
            <v>19119643</v>
          </cell>
          <cell r="U353">
            <v>18000000</v>
          </cell>
          <cell r="V353">
            <v>1119000</v>
          </cell>
          <cell r="W353">
            <v>55950</v>
          </cell>
          <cell r="X353">
            <v>55950</v>
          </cell>
          <cell r="Y353">
            <v>0</v>
          </cell>
          <cell r="Z353">
            <v>12</v>
          </cell>
          <cell r="AA353">
            <v>0</v>
          </cell>
          <cell r="AB353">
            <v>1</v>
          </cell>
          <cell r="AC353" t="str">
            <v>-</v>
          </cell>
          <cell r="AD353">
            <v>1</v>
          </cell>
          <cell r="AE353">
            <v>2</v>
          </cell>
          <cell r="AF353" t="str">
            <v>345</v>
          </cell>
          <cell r="AG353" t="str">
            <v>JL. P. SURIANSYAH NO. 30</v>
          </cell>
        </row>
        <row r="354">
          <cell r="B354">
            <v>346</v>
          </cell>
          <cell r="C354" t="str">
            <v>MUSIRAN</v>
          </cell>
          <cell r="D354" t="str">
            <v>07.295.961.2-722.000</v>
          </cell>
          <cell r="E354" t="str">
            <v>L</v>
          </cell>
          <cell r="F354" t="str">
            <v>K-0</v>
          </cell>
          <cell r="G354" t="str">
            <v>K</v>
          </cell>
          <cell r="H354" t="str">
            <v>0</v>
          </cell>
          <cell r="I354" t="str">
            <v>OILER</v>
          </cell>
          <cell r="J354">
            <v>13200000</v>
          </cell>
          <cell r="K354">
            <v>1923000</v>
          </cell>
          <cell r="L354">
            <v>1860120</v>
          </cell>
          <cell r="M354">
            <v>16983120</v>
          </cell>
          <cell r="N354">
            <v>1250000</v>
          </cell>
          <cell r="O354">
            <v>18233120</v>
          </cell>
          <cell r="P354">
            <v>849156</v>
          </cell>
          <cell r="Q354">
            <v>62500</v>
          </cell>
          <cell r="R354">
            <v>252000</v>
          </cell>
          <cell r="S354">
            <v>1163656</v>
          </cell>
          <cell r="T354">
            <v>17069464</v>
          </cell>
          <cell r="U354">
            <v>14400000</v>
          </cell>
          <cell r="V354">
            <v>2669000</v>
          </cell>
          <cell r="W354">
            <v>133450</v>
          </cell>
          <cell r="X354">
            <v>133450</v>
          </cell>
          <cell r="Y354">
            <v>0</v>
          </cell>
          <cell r="Z354">
            <v>12</v>
          </cell>
          <cell r="AA354">
            <v>0</v>
          </cell>
          <cell r="AB354">
            <v>1</v>
          </cell>
          <cell r="AC354" t="str">
            <v>-</v>
          </cell>
          <cell r="AD354">
            <v>1</v>
          </cell>
          <cell r="AE354">
            <v>2</v>
          </cell>
          <cell r="AF354" t="str">
            <v>346</v>
          </cell>
          <cell r="AG354" t="str">
            <v>JL. P. SURIANSYAH NO. 30</v>
          </cell>
        </row>
        <row r="355">
          <cell r="B355">
            <v>347</v>
          </cell>
          <cell r="C355" t="str">
            <v>RISDIANTO JUNAIDI</v>
          </cell>
          <cell r="D355" t="str">
            <v>-</v>
          </cell>
          <cell r="E355" t="str">
            <v>L</v>
          </cell>
          <cell r="F355" t="str">
            <v>TK</v>
          </cell>
          <cell r="G355" t="str">
            <v>TK</v>
          </cell>
          <cell r="H355">
            <v>0</v>
          </cell>
          <cell r="I355" t="str">
            <v>JURU MUDI</v>
          </cell>
          <cell r="J355">
            <v>11100000</v>
          </cell>
          <cell r="K355">
            <v>1923000</v>
          </cell>
          <cell r="L355">
            <v>1256580</v>
          </cell>
          <cell r="M355">
            <v>14279580</v>
          </cell>
          <cell r="N355">
            <v>1075000</v>
          </cell>
          <cell r="O355">
            <v>15354580</v>
          </cell>
          <cell r="P355">
            <v>713979</v>
          </cell>
          <cell r="Q355">
            <v>53750</v>
          </cell>
          <cell r="R355">
            <v>213500</v>
          </cell>
          <cell r="S355">
            <v>981229</v>
          </cell>
          <cell r="T355">
            <v>14373351</v>
          </cell>
          <cell r="U355">
            <v>13200000</v>
          </cell>
          <cell r="V355">
            <v>1173000</v>
          </cell>
          <cell r="W355">
            <v>58650</v>
          </cell>
          <cell r="X355">
            <v>58650</v>
          </cell>
          <cell r="Y355">
            <v>0</v>
          </cell>
          <cell r="Z355">
            <v>12</v>
          </cell>
          <cell r="AA355">
            <v>0</v>
          </cell>
          <cell r="AB355">
            <v>1</v>
          </cell>
          <cell r="AC355" t="str">
            <v>-</v>
          </cell>
          <cell r="AD355">
            <v>1</v>
          </cell>
          <cell r="AE355">
            <v>2</v>
          </cell>
          <cell r="AF355" t="str">
            <v>347</v>
          </cell>
          <cell r="AG355" t="str">
            <v>JL. P. SURIANSYAH NO. 30</v>
          </cell>
        </row>
        <row r="356">
          <cell r="B356">
            <v>348</v>
          </cell>
          <cell r="C356" t="str">
            <v>ABDUL SANI</v>
          </cell>
          <cell r="D356" t="str">
            <v>48.173.917.5-722.000</v>
          </cell>
          <cell r="E356" t="str">
            <v>L</v>
          </cell>
          <cell r="F356" t="str">
            <v>K-0</v>
          </cell>
          <cell r="G356" t="str">
            <v>K</v>
          </cell>
          <cell r="H356" t="str">
            <v>0</v>
          </cell>
          <cell r="I356" t="str">
            <v>NAKHODA</v>
          </cell>
          <cell r="J356">
            <v>17250000</v>
          </cell>
          <cell r="K356">
            <v>4609500</v>
          </cell>
          <cell r="L356">
            <v>2567970</v>
          </cell>
          <cell r="M356">
            <v>24427470</v>
          </cell>
          <cell r="N356">
            <v>1750000</v>
          </cell>
          <cell r="O356">
            <v>26177470</v>
          </cell>
          <cell r="P356">
            <v>1221373.5</v>
          </cell>
          <cell r="Q356">
            <v>74626.5</v>
          </cell>
          <cell r="R356">
            <v>348000</v>
          </cell>
          <cell r="S356">
            <v>1644000</v>
          </cell>
          <cell r="T356">
            <v>24533470</v>
          </cell>
          <cell r="U356">
            <v>14400000</v>
          </cell>
          <cell r="V356">
            <v>10133000</v>
          </cell>
          <cell r="W356">
            <v>506650</v>
          </cell>
          <cell r="X356">
            <v>506650</v>
          </cell>
          <cell r="Y356">
            <v>0</v>
          </cell>
          <cell r="Z356">
            <v>12</v>
          </cell>
          <cell r="AA356">
            <v>0</v>
          </cell>
          <cell r="AB356">
            <v>1</v>
          </cell>
          <cell r="AC356" t="str">
            <v>-</v>
          </cell>
          <cell r="AD356">
            <v>1</v>
          </cell>
          <cell r="AE356">
            <v>2</v>
          </cell>
          <cell r="AF356" t="str">
            <v>348</v>
          </cell>
          <cell r="AG356" t="str">
            <v>JL. P. SURIANSYAH NO. 30</v>
          </cell>
        </row>
        <row r="357">
          <cell r="B357">
            <v>349</v>
          </cell>
          <cell r="C357" t="str">
            <v>DEREK DJALI</v>
          </cell>
          <cell r="D357" t="str">
            <v>07.295.888.7-722.000</v>
          </cell>
          <cell r="E357" t="str">
            <v>L</v>
          </cell>
          <cell r="F357" t="str">
            <v>K-1</v>
          </cell>
          <cell r="G357" t="str">
            <v>K</v>
          </cell>
          <cell r="H357" t="str">
            <v>1</v>
          </cell>
          <cell r="I357" t="str">
            <v>KKM</v>
          </cell>
          <cell r="J357">
            <v>12900000</v>
          </cell>
          <cell r="K357">
            <v>3109500</v>
          </cell>
          <cell r="L357">
            <v>1860120</v>
          </cell>
          <cell r="M357">
            <v>17869620</v>
          </cell>
          <cell r="N357">
            <v>1250000</v>
          </cell>
          <cell r="O357">
            <v>19119620</v>
          </cell>
          <cell r="P357">
            <v>893481</v>
          </cell>
          <cell r="Q357">
            <v>62500</v>
          </cell>
          <cell r="R357">
            <v>252000</v>
          </cell>
          <cell r="S357">
            <v>1207981</v>
          </cell>
          <cell r="T357">
            <v>17911639</v>
          </cell>
          <cell r="U357">
            <v>15600000</v>
          </cell>
          <cell r="V357">
            <v>2311000</v>
          </cell>
          <cell r="W357">
            <v>115550</v>
          </cell>
          <cell r="X357">
            <v>115550</v>
          </cell>
          <cell r="Y357">
            <v>0</v>
          </cell>
          <cell r="Z357">
            <v>12</v>
          </cell>
          <cell r="AA357">
            <v>0</v>
          </cell>
          <cell r="AB357">
            <v>1</v>
          </cell>
          <cell r="AC357" t="str">
            <v>-</v>
          </cell>
          <cell r="AD357">
            <v>1</v>
          </cell>
          <cell r="AE357">
            <v>2</v>
          </cell>
          <cell r="AF357" t="str">
            <v>349</v>
          </cell>
          <cell r="AG357" t="str">
            <v>JL. P. SURIANSYAH NO. 30</v>
          </cell>
        </row>
        <row r="358">
          <cell r="B358">
            <v>350</v>
          </cell>
          <cell r="C358" t="str">
            <v>INDRA YONNIE YOSEHAR</v>
          </cell>
          <cell r="D358" t="str">
            <v>-</v>
          </cell>
          <cell r="E358" t="str">
            <v>L</v>
          </cell>
          <cell r="F358" t="str">
            <v>TK</v>
          </cell>
          <cell r="G358" t="str">
            <v>TK</v>
          </cell>
          <cell r="H358">
            <v>0</v>
          </cell>
          <cell r="I358" t="str">
            <v>MASINIS I</v>
          </cell>
          <cell r="J358">
            <v>10200000</v>
          </cell>
          <cell r="K358">
            <v>2569500</v>
          </cell>
          <cell r="L358">
            <v>1159920</v>
          </cell>
          <cell r="M358">
            <v>13929420</v>
          </cell>
          <cell r="N358">
            <v>1050000</v>
          </cell>
          <cell r="O358">
            <v>14979420</v>
          </cell>
          <cell r="P358">
            <v>696471</v>
          </cell>
          <cell r="Q358">
            <v>52500</v>
          </cell>
          <cell r="R358">
            <v>196000</v>
          </cell>
          <cell r="S358">
            <v>944971</v>
          </cell>
          <cell r="T358">
            <v>14034449</v>
          </cell>
          <cell r="U358">
            <v>13200000</v>
          </cell>
          <cell r="V358">
            <v>834000</v>
          </cell>
          <cell r="W358">
            <v>41700</v>
          </cell>
          <cell r="X358">
            <v>41700</v>
          </cell>
          <cell r="Y358">
            <v>0</v>
          </cell>
          <cell r="Z358">
            <v>12</v>
          </cell>
          <cell r="AA358">
            <v>0</v>
          </cell>
          <cell r="AB358">
            <v>1</v>
          </cell>
          <cell r="AC358" t="str">
            <v>-</v>
          </cell>
          <cell r="AD358">
            <v>1</v>
          </cell>
          <cell r="AE358">
            <v>2</v>
          </cell>
          <cell r="AF358" t="str">
            <v>350</v>
          </cell>
          <cell r="AG358" t="str">
            <v>JL. P. SURIANSYAH NO. 30</v>
          </cell>
        </row>
        <row r="359">
          <cell r="B359">
            <v>351</v>
          </cell>
          <cell r="C359" t="str">
            <v>HERY WIBOWO RIYANTO</v>
          </cell>
          <cell r="D359" t="str">
            <v>-</v>
          </cell>
          <cell r="E359" t="str">
            <v>L</v>
          </cell>
          <cell r="F359" t="str">
            <v>TK</v>
          </cell>
          <cell r="G359" t="str">
            <v>TK</v>
          </cell>
          <cell r="H359">
            <v>0</v>
          </cell>
          <cell r="I359" t="str">
            <v>BAGIAN GUDANG</v>
          </cell>
          <cell r="J359">
            <v>1200000</v>
          </cell>
          <cell r="K359">
            <v>600000</v>
          </cell>
          <cell r="L359">
            <v>128880</v>
          </cell>
          <cell r="M359">
            <v>1928880</v>
          </cell>
          <cell r="N359">
            <v>0</v>
          </cell>
          <cell r="O359">
            <v>1928880</v>
          </cell>
          <cell r="P359">
            <v>96444</v>
          </cell>
          <cell r="Q359">
            <v>0</v>
          </cell>
          <cell r="R359">
            <v>24000</v>
          </cell>
          <cell r="S359">
            <v>120444</v>
          </cell>
          <cell r="T359">
            <v>1808436</v>
          </cell>
          <cell r="U359">
            <v>13200000</v>
          </cell>
          <cell r="V359">
            <v>0</v>
          </cell>
          <cell r="W359">
            <v>0</v>
          </cell>
          <cell r="X359">
            <v>0</v>
          </cell>
          <cell r="Y359">
            <v>0</v>
          </cell>
          <cell r="Z359">
            <v>2</v>
          </cell>
          <cell r="AA359">
            <v>0</v>
          </cell>
          <cell r="AB359">
            <v>1</v>
          </cell>
          <cell r="AC359" t="str">
            <v>-</v>
          </cell>
          <cell r="AD359">
            <v>1</v>
          </cell>
          <cell r="AE359">
            <v>2</v>
          </cell>
          <cell r="AF359" t="str">
            <v>351</v>
          </cell>
          <cell r="AG359" t="str">
            <v>JL. P. SURIANSYAH NO. 30</v>
          </cell>
        </row>
        <row r="360">
          <cell r="B360">
            <v>352</v>
          </cell>
          <cell r="C360" t="str">
            <v>RACHMAD HENDRAWAN</v>
          </cell>
          <cell r="D360" t="str">
            <v>-</v>
          </cell>
          <cell r="E360" t="str">
            <v>L</v>
          </cell>
          <cell r="F360" t="str">
            <v>K-3</v>
          </cell>
          <cell r="G360" t="str">
            <v>K</v>
          </cell>
          <cell r="H360" t="str">
            <v>3</v>
          </cell>
          <cell r="I360" t="str">
            <v>KARYAWAN</v>
          </cell>
          <cell r="J360">
            <v>8397500</v>
          </cell>
          <cell r="K360">
            <v>5100000</v>
          </cell>
          <cell r="L360">
            <v>1401480</v>
          </cell>
          <cell r="M360">
            <v>14898980</v>
          </cell>
          <cell r="N360">
            <v>1000000</v>
          </cell>
          <cell r="O360">
            <v>15898980</v>
          </cell>
          <cell r="P360">
            <v>744949</v>
          </cell>
          <cell r="Q360">
            <v>50000</v>
          </cell>
          <cell r="R360">
            <v>166000</v>
          </cell>
          <cell r="S360">
            <v>960949</v>
          </cell>
          <cell r="T360">
            <v>14938031</v>
          </cell>
          <cell r="U360">
            <v>18000000</v>
          </cell>
          <cell r="V360">
            <v>0</v>
          </cell>
          <cell r="W360">
            <v>0</v>
          </cell>
          <cell r="X360">
            <v>0</v>
          </cell>
          <cell r="Y360">
            <v>0</v>
          </cell>
          <cell r="Z360">
            <v>12</v>
          </cell>
          <cell r="AA360">
            <v>0</v>
          </cell>
          <cell r="AB360">
            <v>1</v>
          </cell>
          <cell r="AC360" t="str">
            <v>-</v>
          </cell>
          <cell r="AD360">
            <v>1</v>
          </cell>
          <cell r="AE360">
            <v>2</v>
          </cell>
          <cell r="AF360" t="str">
            <v>352</v>
          </cell>
          <cell r="AG360" t="str">
            <v>JL. P. SURIANSYAH NO. 30</v>
          </cell>
        </row>
        <row r="361">
          <cell r="B361">
            <v>353</v>
          </cell>
          <cell r="C361" t="str">
            <v>MARIEM</v>
          </cell>
          <cell r="D361" t="str">
            <v>-</v>
          </cell>
          <cell r="E361" t="str">
            <v>P</v>
          </cell>
          <cell r="F361" t="str">
            <v>TK</v>
          </cell>
          <cell r="G361" t="str">
            <v>TK</v>
          </cell>
          <cell r="H361">
            <v>0</v>
          </cell>
          <cell r="I361" t="str">
            <v>TUKANG MASAK</v>
          </cell>
          <cell r="J361">
            <v>5622500</v>
          </cell>
          <cell r="K361">
            <v>4250000</v>
          </cell>
          <cell r="L361">
            <v>0</v>
          </cell>
          <cell r="M361">
            <v>9872500</v>
          </cell>
          <cell r="N361">
            <v>950000</v>
          </cell>
          <cell r="O361">
            <v>10822500</v>
          </cell>
          <cell r="P361">
            <v>493625</v>
          </cell>
          <cell r="Q361">
            <v>47500</v>
          </cell>
          <cell r="R361">
            <v>0</v>
          </cell>
          <cell r="S361">
            <v>541125</v>
          </cell>
          <cell r="T361">
            <v>10281375</v>
          </cell>
          <cell r="U361">
            <v>13200000</v>
          </cell>
          <cell r="V361">
            <v>0</v>
          </cell>
          <cell r="W361">
            <v>0</v>
          </cell>
          <cell r="X361">
            <v>0</v>
          </cell>
          <cell r="Y361">
            <v>0</v>
          </cell>
          <cell r="Z361">
            <v>12</v>
          </cell>
          <cell r="AA361">
            <v>0</v>
          </cell>
          <cell r="AB361">
            <v>1</v>
          </cell>
          <cell r="AC361" t="str">
            <v>-</v>
          </cell>
          <cell r="AD361">
            <v>1</v>
          </cell>
          <cell r="AE361">
            <v>2</v>
          </cell>
          <cell r="AF361" t="str">
            <v>353</v>
          </cell>
          <cell r="AG361" t="str">
            <v>JL. P. SURIANSYAH NO. 30</v>
          </cell>
        </row>
        <row r="362">
          <cell r="B362">
            <v>354</v>
          </cell>
          <cell r="C362" t="str">
            <v>HARIYANTO SUBAGIO</v>
          </cell>
          <cell r="D362" t="str">
            <v>48.173.875.5-722.000</v>
          </cell>
          <cell r="E362" t="str">
            <v>L</v>
          </cell>
          <cell r="F362" t="str">
            <v>K-0</v>
          </cell>
          <cell r="G362" t="str">
            <v>K</v>
          </cell>
          <cell r="H362" t="str">
            <v>0</v>
          </cell>
          <cell r="I362" t="str">
            <v>CRANE OPERATOR</v>
          </cell>
          <cell r="J362">
            <v>4298250</v>
          </cell>
          <cell r="K362">
            <v>3696957</v>
          </cell>
          <cell r="L362">
            <v>752265</v>
          </cell>
          <cell r="M362">
            <v>8747472</v>
          </cell>
          <cell r="N362">
            <v>0</v>
          </cell>
          <cell r="O362">
            <v>8747472</v>
          </cell>
          <cell r="P362">
            <v>437373.60000000003</v>
          </cell>
          <cell r="Q362">
            <v>0</v>
          </cell>
          <cell r="R362">
            <v>109500</v>
          </cell>
          <cell r="S362">
            <v>546873.60000000009</v>
          </cell>
          <cell r="T362">
            <v>8200598.4000000004</v>
          </cell>
          <cell r="U362">
            <v>14400000</v>
          </cell>
          <cell r="V362">
            <v>0</v>
          </cell>
          <cell r="W362">
            <v>0</v>
          </cell>
          <cell r="X362">
            <v>0</v>
          </cell>
          <cell r="Y362">
            <v>0</v>
          </cell>
          <cell r="Z362">
            <v>3</v>
          </cell>
          <cell r="AA362">
            <v>0</v>
          </cell>
          <cell r="AB362">
            <v>1</v>
          </cell>
          <cell r="AC362" t="str">
            <v>-</v>
          </cell>
          <cell r="AD362">
            <v>1</v>
          </cell>
          <cell r="AE362">
            <v>2</v>
          </cell>
          <cell r="AF362" t="str">
            <v>354</v>
          </cell>
          <cell r="AG362" t="str">
            <v>JL. P. SURIANSYAH NO. 30</v>
          </cell>
        </row>
        <row r="363">
          <cell r="B363">
            <v>355</v>
          </cell>
          <cell r="C363" t="str">
            <v>SUNARWAN</v>
          </cell>
          <cell r="D363" t="str">
            <v>-</v>
          </cell>
          <cell r="E363" t="str">
            <v>L</v>
          </cell>
          <cell r="F363" t="str">
            <v>K-1</v>
          </cell>
          <cell r="G363" t="str">
            <v>K</v>
          </cell>
          <cell r="H363" t="str">
            <v>1</v>
          </cell>
          <cell r="I363" t="str">
            <v>MECHANIC</v>
          </cell>
          <cell r="J363">
            <v>3135000</v>
          </cell>
          <cell r="K363">
            <v>1607180</v>
          </cell>
          <cell r="L363">
            <v>302280</v>
          </cell>
          <cell r="M363">
            <v>5044460</v>
          </cell>
          <cell r="N363">
            <v>0</v>
          </cell>
          <cell r="O363">
            <v>5044460</v>
          </cell>
          <cell r="P363">
            <v>252223</v>
          </cell>
          <cell r="Q363">
            <v>0</v>
          </cell>
          <cell r="R363">
            <v>44000</v>
          </cell>
          <cell r="S363">
            <v>296223</v>
          </cell>
          <cell r="T363">
            <v>4748237</v>
          </cell>
          <cell r="U363">
            <v>15600000</v>
          </cell>
          <cell r="V363">
            <v>0</v>
          </cell>
          <cell r="W363">
            <v>0</v>
          </cell>
          <cell r="X363">
            <v>0</v>
          </cell>
          <cell r="Y363">
            <v>0</v>
          </cell>
          <cell r="Z363">
            <v>2</v>
          </cell>
          <cell r="AA363">
            <v>0</v>
          </cell>
          <cell r="AB363">
            <v>1</v>
          </cell>
          <cell r="AC363" t="str">
            <v>-</v>
          </cell>
          <cell r="AD363">
            <v>1</v>
          </cell>
          <cell r="AE363">
            <v>2</v>
          </cell>
          <cell r="AF363" t="str">
            <v>355</v>
          </cell>
          <cell r="AG363" t="str">
            <v>JL. P. SURIANSYAH NO. 30</v>
          </cell>
        </row>
        <row r="364">
          <cell r="B364">
            <v>356</v>
          </cell>
          <cell r="C364" t="str">
            <v>BAMBANG PRIYATMOJO</v>
          </cell>
          <cell r="D364" t="str">
            <v>48.174.887.9-722.000</v>
          </cell>
          <cell r="E364" t="str">
            <v>L</v>
          </cell>
          <cell r="F364" t="str">
            <v>K-2</v>
          </cell>
          <cell r="G364" t="str">
            <v>K</v>
          </cell>
          <cell r="H364" t="str">
            <v>2</v>
          </cell>
          <cell r="I364" t="str">
            <v>RADIO OPERATOR</v>
          </cell>
          <cell r="J364">
            <v>1654500</v>
          </cell>
          <cell r="K364">
            <v>1424546</v>
          </cell>
          <cell r="L364">
            <v>267930</v>
          </cell>
          <cell r="M364">
            <v>3346976</v>
          </cell>
          <cell r="N364">
            <v>0</v>
          </cell>
          <cell r="O364">
            <v>3346976</v>
          </cell>
          <cell r="P364">
            <v>167348.80000000002</v>
          </cell>
          <cell r="Q364">
            <v>0</v>
          </cell>
          <cell r="R364">
            <v>39000</v>
          </cell>
          <cell r="S364">
            <v>206348.80000000002</v>
          </cell>
          <cell r="T364">
            <v>3140627.2</v>
          </cell>
          <cell r="U364">
            <v>16800000</v>
          </cell>
          <cell r="V364">
            <v>0</v>
          </cell>
          <cell r="W364">
            <v>0</v>
          </cell>
          <cell r="X364">
            <v>0</v>
          </cell>
          <cell r="Y364">
            <v>0</v>
          </cell>
          <cell r="Z364">
            <v>2</v>
          </cell>
          <cell r="AA364">
            <v>0</v>
          </cell>
          <cell r="AB364">
            <v>1</v>
          </cell>
          <cell r="AC364" t="str">
            <v>-</v>
          </cell>
          <cell r="AD364">
            <v>1</v>
          </cell>
          <cell r="AE364">
            <v>2</v>
          </cell>
          <cell r="AF364" t="str">
            <v>356</v>
          </cell>
          <cell r="AG364" t="str">
            <v>JL. P. SURIANSYAH NO. 30</v>
          </cell>
        </row>
        <row r="365">
          <cell r="B365">
            <v>357</v>
          </cell>
          <cell r="C365" t="str">
            <v>SULTAN HASANUDIN(ALKON)</v>
          </cell>
          <cell r="D365" t="str">
            <v>48.173.906.8-722.000</v>
          </cell>
          <cell r="E365" t="str">
            <v>L</v>
          </cell>
          <cell r="F365" t="str">
            <v>K-2</v>
          </cell>
          <cell r="G365" t="str">
            <v>K</v>
          </cell>
          <cell r="H365" t="str">
            <v>2</v>
          </cell>
          <cell r="I365" t="str">
            <v>ASISTEN MECHANIC</v>
          </cell>
          <cell r="J365">
            <v>4407000</v>
          </cell>
          <cell r="K365">
            <v>3062172</v>
          </cell>
          <cell r="L365">
            <v>700740</v>
          </cell>
          <cell r="M365">
            <v>8169912</v>
          </cell>
          <cell r="N365">
            <v>0</v>
          </cell>
          <cell r="O365">
            <v>8169912</v>
          </cell>
          <cell r="P365">
            <v>408495.60000000003</v>
          </cell>
          <cell r="Q365">
            <v>0</v>
          </cell>
          <cell r="R365">
            <v>102000</v>
          </cell>
          <cell r="S365">
            <v>510495.60000000003</v>
          </cell>
          <cell r="T365">
            <v>7659416.4000000004</v>
          </cell>
          <cell r="U365">
            <v>16800000</v>
          </cell>
          <cell r="V365">
            <v>0</v>
          </cell>
          <cell r="W365">
            <v>0</v>
          </cell>
          <cell r="X365">
            <v>0</v>
          </cell>
          <cell r="Y365">
            <v>0</v>
          </cell>
          <cell r="Z365">
            <v>6</v>
          </cell>
          <cell r="AA365">
            <v>0</v>
          </cell>
          <cell r="AB365">
            <v>1</v>
          </cell>
          <cell r="AC365" t="str">
            <v>-</v>
          </cell>
          <cell r="AD365">
            <v>1</v>
          </cell>
          <cell r="AE365">
            <v>2</v>
          </cell>
          <cell r="AF365" t="str">
            <v>357</v>
          </cell>
          <cell r="AG365" t="str">
            <v>JL. P. SURIANSYAH NO. 30</v>
          </cell>
        </row>
        <row r="366">
          <cell r="B366">
            <v>358</v>
          </cell>
          <cell r="C366" t="str">
            <v>EDI SURYANTO</v>
          </cell>
          <cell r="D366" t="str">
            <v>07.295.897.8-722.000</v>
          </cell>
          <cell r="E366" t="str">
            <v>L</v>
          </cell>
          <cell r="F366" t="str">
            <v>K-3</v>
          </cell>
          <cell r="G366" t="str">
            <v>K</v>
          </cell>
          <cell r="H366" t="str">
            <v>3</v>
          </cell>
          <cell r="I366" t="str">
            <v>ELECTRICIAN</v>
          </cell>
          <cell r="J366">
            <v>1567500</v>
          </cell>
          <cell r="K366">
            <v>1351494</v>
          </cell>
          <cell r="L366">
            <v>254190</v>
          </cell>
          <cell r="M366">
            <v>3173184</v>
          </cell>
          <cell r="N366">
            <v>0</v>
          </cell>
          <cell r="O366">
            <v>3173184</v>
          </cell>
          <cell r="P366">
            <v>158659.20000000001</v>
          </cell>
          <cell r="Q366">
            <v>0</v>
          </cell>
          <cell r="R366">
            <v>37000</v>
          </cell>
          <cell r="S366">
            <v>195659.2</v>
          </cell>
          <cell r="T366">
            <v>2977524.8</v>
          </cell>
          <cell r="U366">
            <v>18000000</v>
          </cell>
          <cell r="V366">
            <v>0</v>
          </cell>
          <cell r="W366">
            <v>0</v>
          </cell>
          <cell r="X366">
            <v>0</v>
          </cell>
          <cell r="Y366">
            <v>0</v>
          </cell>
          <cell r="Z366">
            <v>2</v>
          </cell>
          <cell r="AA366">
            <v>0</v>
          </cell>
          <cell r="AB366">
            <v>1</v>
          </cell>
          <cell r="AC366" t="str">
            <v>-</v>
          </cell>
          <cell r="AD366">
            <v>1</v>
          </cell>
          <cell r="AE366">
            <v>2</v>
          </cell>
          <cell r="AF366" t="str">
            <v>358</v>
          </cell>
          <cell r="AG366" t="str">
            <v>JL. P. SURIANSYAH NO. 30</v>
          </cell>
        </row>
        <row r="367">
          <cell r="B367">
            <v>359</v>
          </cell>
          <cell r="C367" t="str">
            <v>JAUHARI</v>
          </cell>
          <cell r="D367" t="str">
            <v>48.173.910.0-722.000</v>
          </cell>
          <cell r="E367" t="str">
            <v>L</v>
          </cell>
          <cell r="F367" t="str">
            <v>TK</v>
          </cell>
          <cell r="G367" t="str">
            <v>TK</v>
          </cell>
          <cell r="H367">
            <v>0</v>
          </cell>
          <cell r="I367" t="str">
            <v>DECK HAND</v>
          </cell>
          <cell r="J367">
            <v>3881500</v>
          </cell>
          <cell r="K367">
            <v>3348104</v>
          </cell>
          <cell r="L367">
            <v>520890</v>
          </cell>
          <cell r="M367">
            <v>7750494</v>
          </cell>
          <cell r="N367">
            <v>250000</v>
          </cell>
          <cell r="O367">
            <v>8000494</v>
          </cell>
          <cell r="P367">
            <v>387524.7</v>
          </cell>
          <cell r="Q367">
            <v>12500</v>
          </cell>
          <cell r="R367">
            <v>97000</v>
          </cell>
          <cell r="S367">
            <v>497024.7</v>
          </cell>
          <cell r="T367">
            <v>7503469.2999999998</v>
          </cell>
          <cell r="U367">
            <v>13200000</v>
          </cell>
          <cell r="V367">
            <v>0</v>
          </cell>
          <cell r="W367">
            <v>0</v>
          </cell>
          <cell r="X367">
            <v>0</v>
          </cell>
          <cell r="Y367">
            <v>0</v>
          </cell>
          <cell r="Z367">
            <v>7</v>
          </cell>
          <cell r="AA367">
            <v>0</v>
          </cell>
          <cell r="AB367">
            <v>1</v>
          </cell>
          <cell r="AC367" t="str">
            <v>-</v>
          </cell>
          <cell r="AD367">
            <v>1</v>
          </cell>
          <cell r="AE367">
            <v>2</v>
          </cell>
          <cell r="AF367" t="str">
            <v>359</v>
          </cell>
          <cell r="AG367" t="str">
            <v>JL. P. SURIANSYAH NO. 30</v>
          </cell>
        </row>
        <row r="368">
          <cell r="B368">
            <v>360</v>
          </cell>
          <cell r="C368" t="str">
            <v>MUHAMMAD SADIRIN</v>
          </cell>
          <cell r="D368" t="str">
            <v>48.173.899.5-722.000</v>
          </cell>
          <cell r="E368" t="str">
            <v>L</v>
          </cell>
          <cell r="F368" t="str">
            <v>TK</v>
          </cell>
          <cell r="G368" t="str">
            <v>TK</v>
          </cell>
          <cell r="H368">
            <v>0</v>
          </cell>
          <cell r="I368" t="str">
            <v>DECK HAND</v>
          </cell>
          <cell r="J368">
            <v>1579500</v>
          </cell>
          <cell r="K368">
            <v>1351494</v>
          </cell>
          <cell r="L368">
            <v>198690</v>
          </cell>
          <cell r="M368">
            <v>3129684</v>
          </cell>
          <cell r="N368">
            <v>0</v>
          </cell>
          <cell r="O368">
            <v>3129684</v>
          </cell>
          <cell r="P368">
            <v>156484.20000000001</v>
          </cell>
          <cell r="Q368">
            <v>0</v>
          </cell>
          <cell r="R368">
            <v>37000</v>
          </cell>
          <cell r="S368">
            <v>193484.2</v>
          </cell>
          <cell r="T368">
            <v>2936199.8</v>
          </cell>
          <cell r="U368">
            <v>13200000</v>
          </cell>
          <cell r="V368">
            <v>0</v>
          </cell>
          <cell r="W368">
            <v>0</v>
          </cell>
          <cell r="X368">
            <v>0</v>
          </cell>
          <cell r="Y368">
            <v>0</v>
          </cell>
          <cell r="Z368">
            <v>2</v>
          </cell>
          <cell r="AA368">
            <v>0</v>
          </cell>
          <cell r="AB368">
            <v>1</v>
          </cell>
          <cell r="AC368" t="str">
            <v>-</v>
          </cell>
          <cell r="AD368">
            <v>1</v>
          </cell>
          <cell r="AE368">
            <v>2</v>
          </cell>
          <cell r="AF368" t="str">
            <v>360</v>
          </cell>
          <cell r="AG368" t="str">
            <v>JL. P. SURIANSYAH NO. 30</v>
          </cell>
        </row>
        <row r="369">
          <cell r="B369">
            <v>361</v>
          </cell>
          <cell r="C369" t="str">
            <v xml:space="preserve">ROKIMIN </v>
          </cell>
          <cell r="D369" t="str">
            <v>48.173.901.9-722.000</v>
          </cell>
          <cell r="E369" t="str">
            <v>L</v>
          </cell>
          <cell r="F369" t="str">
            <v>TK</v>
          </cell>
          <cell r="G369" t="str">
            <v>TK</v>
          </cell>
          <cell r="H369">
            <v>0</v>
          </cell>
          <cell r="I369" t="str">
            <v>MESS BOY</v>
          </cell>
          <cell r="J369">
            <v>1512750</v>
          </cell>
          <cell r="K369">
            <v>1333230</v>
          </cell>
          <cell r="L369">
            <v>196006</v>
          </cell>
          <cell r="M369">
            <v>3041986</v>
          </cell>
          <cell r="N369">
            <v>0</v>
          </cell>
          <cell r="O369">
            <v>3041986</v>
          </cell>
          <cell r="P369">
            <v>152099.30000000002</v>
          </cell>
          <cell r="Q369">
            <v>0</v>
          </cell>
          <cell r="R369">
            <v>36500</v>
          </cell>
          <cell r="S369">
            <v>188599.30000000002</v>
          </cell>
          <cell r="T369">
            <v>2853386.7</v>
          </cell>
          <cell r="U369">
            <v>13200000</v>
          </cell>
          <cell r="V369">
            <v>0</v>
          </cell>
          <cell r="W369">
            <v>0</v>
          </cell>
          <cell r="X369">
            <v>0</v>
          </cell>
          <cell r="Y369">
            <v>0</v>
          </cell>
          <cell r="Z369">
            <v>2</v>
          </cell>
          <cell r="AA369">
            <v>0</v>
          </cell>
          <cell r="AB369">
            <v>1</v>
          </cell>
          <cell r="AC369" t="str">
            <v>-</v>
          </cell>
          <cell r="AD369">
            <v>1</v>
          </cell>
          <cell r="AE369">
            <v>2</v>
          </cell>
          <cell r="AF369" t="str">
            <v>361</v>
          </cell>
          <cell r="AG369" t="str">
            <v>JL. P. SURIANSYAH NO. 30</v>
          </cell>
        </row>
        <row r="370">
          <cell r="B370">
            <v>362</v>
          </cell>
          <cell r="C370" t="str">
            <v>YOHANIS TULUNG</v>
          </cell>
          <cell r="D370" t="str">
            <v>-</v>
          </cell>
          <cell r="E370" t="str">
            <v>L</v>
          </cell>
          <cell r="F370" t="str">
            <v>TK</v>
          </cell>
          <cell r="G370" t="str">
            <v>TK</v>
          </cell>
          <cell r="H370">
            <v>0</v>
          </cell>
          <cell r="I370" t="str">
            <v>DECK HAND</v>
          </cell>
          <cell r="J370">
            <v>1531500</v>
          </cell>
          <cell r="K370">
            <v>1351494</v>
          </cell>
          <cell r="L370">
            <v>198690</v>
          </cell>
          <cell r="M370">
            <v>3081684</v>
          </cell>
          <cell r="N370">
            <v>0</v>
          </cell>
          <cell r="O370">
            <v>3081684</v>
          </cell>
          <cell r="P370">
            <v>154084.20000000001</v>
          </cell>
          <cell r="Q370">
            <v>0</v>
          </cell>
          <cell r="R370">
            <v>37000</v>
          </cell>
          <cell r="S370">
            <v>191084.2</v>
          </cell>
          <cell r="T370">
            <v>2890599.8</v>
          </cell>
          <cell r="U370">
            <v>13200000</v>
          </cell>
          <cell r="V370">
            <v>0</v>
          </cell>
          <cell r="W370">
            <v>0</v>
          </cell>
          <cell r="X370">
            <v>0</v>
          </cell>
          <cell r="Y370">
            <v>0</v>
          </cell>
          <cell r="Z370">
            <v>2</v>
          </cell>
          <cell r="AA370">
            <v>0</v>
          </cell>
          <cell r="AB370">
            <v>1</v>
          </cell>
          <cell r="AC370" t="str">
            <v>-</v>
          </cell>
          <cell r="AD370">
            <v>1</v>
          </cell>
          <cell r="AE370">
            <v>2</v>
          </cell>
          <cell r="AF370" t="str">
            <v>362</v>
          </cell>
          <cell r="AG370" t="str">
            <v>JL. P. SURIANSYAH NO. 30</v>
          </cell>
        </row>
        <row r="371">
          <cell r="B371">
            <v>363</v>
          </cell>
          <cell r="C371" t="str">
            <v>HAMDANI</v>
          </cell>
          <cell r="D371" t="str">
            <v>48.173.911.8-722.000</v>
          </cell>
          <cell r="E371" t="str">
            <v>L</v>
          </cell>
          <cell r="F371" t="str">
            <v>TK</v>
          </cell>
          <cell r="G371" t="str">
            <v>TK</v>
          </cell>
          <cell r="H371">
            <v>0</v>
          </cell>
          <cell r="I371" t="str">
            <v>ASISTEN MECHANIC</v>
          </cell>
          <cell r="J371">
            <v>1301250</v>
          </cell>
          <cell r="K371">
            <v>1362274</v>
          </cell>
          <cell r="L371">
            <v>160563</v>
          </cell>
          <cell r="M371">
            <v>2824087</v>
          </cell>
          <cell r="N371">
            <v>0</v>
          </cell>
          <cell r="O371">
            <v>2824087</v>
          </cell>
          <cell r="P371">
            <v>141204.35</v>
          </cell>
          <cell r="Q371">
            <v>0</v>
          </cell>
          <cell r="R371">
            <v>29900</v>
          </cell>
          <cell r="S371">
            <v>171104.35</v>
          </cell>
          <cell r="T371">
            <v>2652982.65</v>
          </cell>
          <cell r="U371">
            <v>13200000</v>
          </cell>
          <cell r="V371">
            <v>0</v>
          </cell>
          <cell r="W371">
            <v>0</v>
          </cell>
          <cell r="X371">
            <v>0</v>
          </cell>
          <cell r="Y371">
            <v>0</v>
          </cell>
          <cell r="Z371">
            <v>2</v>
          </cell>
          <cell r="AA371">
            <v>0</v>
          </cell>
          <cell r="AB371">
            <v>1</v>
          </cell>
          <cell r="AC371" t="str">
            <v>-</v>
          </cell>
          <cell r="AD371">
            <v>1</v>
          </cell>
          <cell r="AE371">
            <v>2</v>
          </cell>
          <cell r="AF371" t="str">
            <v>363</v>
          </cell>
          <cell r="AG371" t="str">
            <v>JL. P. SURIANSYAH NO. 30</v>
          </cell>
        </row>
        <row r="372">
          <cell r="B372">
            <v>364</v>
          </cell>
          <cell r="C372" t="str">
            <v>HERU SASONGKO</v>
          </cell>
          <cell r="D372" t="str">
            <v>48.173.912.6-722.000</v>
          </cell>
          <cell r="E372" t="str">
            <v>L</v>
          </cell>
          <cell r="F372" t="str">
            <v>K-1</v>
          </cell>
          <cell r="G372" t="str">
            <v>K</v>
          </cell>
          <cell r="H372" t="str">
            <v>1</v>
          </cell>
          <cell r="I372" t="str">
            <v>DECK HAND</v>
          </cell>
          <cell r="J372">
            <v>1207725</v>
          </cell>
          <cell r="K372">
            <v>1292372</v>
          </cell>
          <cell r="L372">
            <v>194874</v>
          </cell>
          <cell r="M372">
            <v>2694971</v>
          </cell>
          <cell r="N372">
            <v>0</v>
          </cell>
          <cell r="O372">
            <v>2694971</v>
          </cell>
          <cell r="P372">
            <v>134748.55000000002</v>
          </cell>
          <cell r="Q372">
            <v>0</v>
          </cell>
          <cell r="R372">
            <v>28366</v>
          </cell>
          <cell r="S372">
            <v>163114.55000000002</v>
          </cell>
          <cell r="T372">
            <v>2531856.4500000002</v>
          </cell>
          <cell r="U372">
            <v>15600000</v>
          </cell>
          <cell r="V372">
            <v>0</v>
          </cell>
          <cell r="W372">
            <v>0</v>
          </cell>
          <cell r="X372">
            <v>0</v>
          </cell>
          <cell r="Y372">
            <v>0</v>
          </cell>
          <cell r="Z372">
            <v>2</v>
          </cell>
          <cell r="AA372">
            <v>0</v>
          </cell>
          <cell r="AB372">
            <v>1</v>
          </cell>
          <cell r="AC372" t="str">
            <v>-</v>
          </cell>
          <cell r="AD372">
            <v>1</v>
          </cell>
          <cell r="AE372">
            <v>2</v>
          </cell>
          <cell r="AF372" t="str">
            <v>364</v>
          </cell>
          <cell r="AG372" t="str">
            <v>JL. P. SURIANSYAH NO. 30</v>
          </cell>
        </row>
        <row r="373">
          <cell r="B373">
            <v>365</v>
          </cell>
          <cell r="C373" t="str">
            <v>AGUS RIYADI</v>
          </cell>
          <cell r="D373" t="str">
            <v>48.173.866.4-722.000</v>
          </cell>
          <cell r="E373" t="str">
            <v>L</v>
          </cell>
          <cell r="F373" t="str">
            <v>K-0</v>
          </cell>
          <cell r="G373" t="str">
            <v>K</v>
          </cell>
          <cell r="H373" t="str">
            <v>0</v>
          </cell>
          <cell r="I373" t="str">
            <v>DECK HAND</v>
          </cell>
          <cell r="J373">
            <v>7585500</v>
          </cell>
          <cell r="K373">
            <v>6587718</v>
          </cell>
          <cell r="L373">
            <v>1078590</v>
          </cell>
          <cell r="M373">
            <v>15251808</v>
          </cell>
          <cell r="N373">
            <v>0</v>
          </cell>
          <cell r="O373">
            <v>15251808</v>
          </cell>
          <cell r="P373">
            <v>762590.4</v>
          </cell>
          <cell r="Q373">
            <v>0</v>
          </cell>
          <cell r="R373">
            <v>157000</v>
          </cell>
          <cell r="S373">
            <v>919590.40000000002</v>
          </cell>
          <cell r="T373">
            <v>14332217.6</v>
          </cell>
          <cell r="U373">
            <v>14400000</v>
          </cell>
          <cell r="V373">
            <v>0</v>
          </cell>
          <cell r="W373">
            <v>0</v>
          </cell>
          <cell r="X373">
            <v>0</v>
          </cell>
          <cell r="Y373">
            <v>0</v>
          </cell>
          <cell r="Z373">
            <v>8</v>
          </cell>
          <cell r="AA373">
            <v>0</v>
          </cell>
          <cell r="AB373">
            <v>1</v>
          </cell>
          <cell r="AC373" t="str">
            <v>-</v>
          </cell>
          <cell r="AD373">
            <v>1</v>
          </cell>
          <cell r="AE373">
            <v>2</v>
          </cell>
          <cell r="AF373" t="str">
            <v>365</v>
          </cell>
          <cell r="AG373" t="str">
            <v>JL. P. SURIANSYAH NO. 30</v>
          </cell>
        </row>
        <row r="374">
          <cell r="B374">
            <v>366</v>
          </cell>
          <cell r="C374" t="str">
            <v>DODY WAHYUDI</v>
          </cell>
          <cell r="D374" t="str">
            <v>-</v>
          </cell>
          <cell r="E374" t="str">
            <v>L</v>
          </cell>
          <cell r="F374" t="str">
            <v>K-3</v>
          </cell>
          <cell r="G374" t="str">
            <v>K</v>
          </cell>
          <cell r="H374" t="str">
            <v>3</v>
          </cell>
          <cell r="I374" t="str">
            <v>ASISTEN COOK</v>
          </cell>
          <cell r="J374">
            <v>1156241</v>
          </cell>
          <cell r="K374">
            <v>1198864</v>
          </cell>
          <cell r="L374">
            <v>183883</v>
          </cell>
          <cell r="M374">
            <v>2538988</v>
          </cell>
          <cell r="N374">
            <v>0</v>
          </cell>
          <cell r="O374">
            <v>2538988</v>
          </cell>
          <cell r="P374">
            <v>126949.40000000001</v>
          </cell>
          <cell r="Q374">
            <v>0</v>
          </cell>
          <cell r="R374">
            <v>26766</v>
          </cell>
          <cell r="S374">
            <v>153715.40000000002</v>
          </cell>
          <cell r="T374">
            <v>2385272.6</v>
          </cell>
          <cell r="U374">
            <v>18000000</v>
          </cell>
          <cell r="V374">
            <v>0</v>
          </cell>
          <cell r="W374">
            <v>0</v>
          </cell>
          <cell r="X374">
            <v>0</v>
          </cell>
          <cell r="Y374">
            <v>0</v>
          </cell>
          <cell r="Z374">
            <v>2</v>
          </cell>
          <cell r="AA374">
            <v>0</v>
          </cell>
          <cell r="AB374">
            <v>1</v>
          </cell>
          <cell r="AC374" t="str">
            <v>-</v>
          </cell>
          <cell r="AD374">
            <v>1</v>
          </cell>
          <cell r="AE374">
            <v>2</v>
          </cell>
          <cell r="AF374" t="str">
            <v>366</v>
          </cell>
          <cell r="AG374" t="str">
            <v>JL. P. SURIANSYAH NO. 30</v>
          </cell>
        </row>
        <row r="375">
          <cell r="B375">
            <v>367</v>
          </cell>
          <cell r="C375" t="str">
            <v>IRAWAN</v>
          </cell>
          <cell r="D375" t="str">
            <v>48.173.907.6-722.000</v>
          </cell>
          <cell r="E375" t="str">
            <v>L</v>
          </cell>
          <cell r="F375" t="str">
            <v>TK</v>
          </cell>
          <cell r="G375" t="str">
            <v>TK</v>
          </cell>
          <cell r="H375">
            <v>0</v>
          </cell>
          <cell r="I375" t="str">
            <v>MESS BOY</v>
          </cell>
          <cell r="J375">
            <v>1493325</v>
          </cell>
          <cell r="K375">
            <v>1274863</v>
          </cell>
          <cell r="L375">
            <v>150264</v>
          </cell>
          <cell r="M375">
            <v>2918452</v>
          </cell>
          <cell r="N375">
            <v>0</v>
          </cell>
          <cell r="O375">
            <v>2918452</v>
          </cell>
          <cell r="P375">
            <v>145922.6</v>
          </cell>
          <cell r="Q375">
            <v>0</v>
          </cell>
          <cell r="R375">
            <v>27982</v>
          </cell>
          <cell r="S375">
            <v>173904.6</v>
          </cell>
          <cell r="T375">
            <v>2744547.4</v>
          </cell>
          <cell r="U375">
            <v>13200000</v>
          </cell>
          <cell r="V375">
            <v>0</v>
          </cell>
          <cell r="W375">
            <v>0</v>
          </cell>
          <cell r="X375">
            <v>0</v>
          </cell>
          <cell r="Y375">
            <v>0</v>
          </cell>
          <cell r="Z375">
            <v>1</v>
          </cell>
          <cell r="AA375">
            <v>0</v>
          </cell>
          <cell r="AB375">
            <v>1</v>
          </cell>
          <cell r="AC375" t="str">
            <v>-</v>
          </cell>
          <cell r="AD375">
            <v>1</v>
          </cell>
          <cell r="AE375">
            <v>2</v>
          </cell>
          <cell r="AF375" t="str">
            <v>367</v>
          </cell>
          <cell r="AG375" t="str">
            <v>JL. P. SURIANSYAH NO. 30</v>
          </cell>
        </row>
        <row r="376">
          <cell r="B376">
            <v>368</v>
          </cell>
          <cell r="C376" t="str">
            <v>DIDIK NURDIANSYAH</v>
          </cell>
          <cell r="D376" t="str">
            <v>48.173.882.1-722.000</v>
          </cell>
          <cell r="E376" t="str">
            <v>L</v>
          </cell>
          <cell r="F376" t="str">
            <v>TK</v>
          </cell>
          <cell r="G376" t="str">
            <v>TK</v>
          </cell>
          <cell r="H376">
            <v>0</v>
          </cell>
          <cell r="I376" t="str">
            <v>DECK HAND</v>
          </cell>
          <cell r="J376">
            <v>5697500</v>
          </cell>
          <cell r="K376">
            <v>4660332.666666667</v>
          </cell>
          <cell r="L376">
            <v>656930</v>
          </cell>
          <cell r="M376">
            <v>11014762.666666668</v>
          </cell>
          <cell r="N376">
            <v>262500</v>
          </cell>
          <cell r="O376">
            <v>11277262.666666668</v>
          </cell>
          <cell r="P376">
            <v>550738.13333333342</v>
          </cell>
          <cell r="Q376">
            <v>13125</v>
          </cell>
          <cell r="R376">
            <v>122333.33333333334</v>
          </cell>
          <cell r="S376">
            <v>686196.46666666679</v>
          </cell>
          <cell r="T376">
            <v>10591066.200000001</v>
          </cell>
          <cell r="U376">
            <v>13200000</v>
          </cell>
          <cell r="V376">
            <v>0</v>
          </cell>
          <cell r="W376">
            <v>0</v>
          </cell>
          <cell r="X376">
            <v>0</v>
          </cell>
          <cell r="Y376">
            <v>0</v>
          </cell>
          <cell r="Z376">
            <v>6</v>
          </cell>
          <cell r="AA376">
            <v>0</v>
          </cell>
          <cell r="AB376">
            <v>1</v>
          </cell>
          <cell r="AC376" t="str">
            <v>-</v>
          </cell>
          <cell r="AD376">
            <v>1</v>
          </cell>
          <cell r="AE376">
            <v>2</v>
          </cell>
          <cell r="AF376" t="str">
            <v>368</v>
          </cell>
          <cell r="AG376" t="str">
            <v>JL. P. SURIANSYAH NO. 30</v>
          </cell>
        </row>
        <row r="377">
          <cell r="B377">
            <v>369</v>
          </cell>
          <cell r="C377" t="str">
            <v>EKO RIO SAFARI P</v>
          </cell>
          <cell r="D377" t="str">
            <v>48.173.864.9-722.000</v>
          </cell>
          <cell r="E377" t="str">
            <v>L</v>
          </cell>
          <cell r="F377" t="str">
            <v>TK</v>
          </cell>
          <cell r="G377" t="str">
            <v>TK</v>
          </cell>
          <cell r="H377">
            <v>0</v>
          </cell>
          <cell r="I377" t="str">
            <v>RADIO OPERATOR</v>
          </cell>
          <cell r="J377">
            <v>6487500</v>
          </cell>
          <cell r="K377">
            <v>5870199</v>
          </cell>
          <cell r="L377">
            <v>735690</v>
          </cell>
          <cell r="M377">
            <v>13093389</v>
          </cell>
          <cell r="N377">
            <v>0</v>
          </cell>
          <cell r="O377">
            <v>13093389</v>
          </cell>
          <cell r="P377">
            <v>654669.45000000007</v>
          </cell>
          <cell r="Q377">
            <v>0</v>
          </cell>
          <cell r="R377">
            <v>137000</v>
          </cell>
          <cell r="S377">
            <v>791669.45000000007</v>
          </cell>
          <cell r="T377">
            <v>12301719.550000001</v>
          </cell>
          <cell r="U377">
            <v>13200000</v>
          </cell>
          <cell r="V377">
            <v>0</v>
          </cell>
          <cell r="W377">
            <v>0</v>
          </cell>
          <cell r="X377">
            <v>0</v>
          </cell>
          <cell r="Y377">
            <v>0</v>
          </cell>
          <cell r="Z377">
            <v>7</v>
          </cell>
          <cell r="AA377">
            <v>0</v>
          </cell>
          <cell r="AB377">
            <v>1</v>
          </cell>
          <cell r="AC377" t="str">
            <v>-</v>
          </cell>
          <cell r="AD377">
            <v>1</v>
          </cell>
          <cell r="AE377">
            <v>2</v>
          </cell>
          <cell r="AF377" t="str">
            <v>369</v>
          </cell>
          <cell r="AG377" t="str">
            <v>JL. P. SURIANSYAH NO. 30</v>
          </cell>
        </row>
        <row r="378">
          <cell r="B378">
            <v>370</v>
          </cell>
          <cell r="C378" t="str">
            <v xml:space="preserve">MUHAMMAD IMRON </v>
          </cell>
          <cell r="D378" t="str">
            <v>48.173.903.5-722.000</v>
          </cell>
          <cell r="E378" t="str">
            <v>L</v>
          </cell>
          <cell r="F378" t="str">
            <v>K-2</v>
          </cell>
          <cell r="G378" t="str">
            <v>K</v>
          </cell>
          <cell r="H378" t="str">
            <v>2</v>
          </cell>
          <cell r="I378" t="str">
            <v>COOK</v>
          </cell>
          <cell r="J378">
            <v>5475000</v>
          </cell>
          <cell r="K378">
            <v>6899930</v>
          </cell>
          <cell r="L378">
            <v>1003020</v>
          </cell>
          <cell r="M378">
            <v>13377950</v>
          </cell>
          <cell r="N378">
            <v>0</v>
          </cell>
          <cell r="O378">
            <v>13377950</v>
          </cell>
          <cell r="P378">
            <v>668897.5</v>
          </cell>
          <cell r="Q378">
            <v>0</v>
          </cell>
          <cell r="R378">
            <v>146000</v>
          </cell>
          <cell r="S378">
            <v>814897.5</v>
          </cell>
          <cell r="T378">
            <v>12563052.5</v>
          </cell>
          <cell r="U378">
            <v>16800000</v>
          </cell>
          <cell r="V378">
            <v>0</v>
          </cell>
          <cell r="W378">
            <v>0</v>
          </cell>
          <cell r="X378">
            <v>0</v>
          </cell>
          <cell r="Y378">
            <v>0</v>
          </cell>
          <cell r="Z378">
            <v>7</v>
          </cell>
          <cell r="AA378">
            <v>0</v>
          </cell>
          <cell r="AB378">
            <v>1</v>
          </cell>
          <cell r="AC378" t="str">
            <v>-</v>
          </cell>
          <cell r="AD378">
            <v>1</v>
          </cell>
          <cell r="AE378">
            <v>2</v>
          </cell>
          <cell r="AF378" t="str">
            <v>370</v>
          </cell>
          <cell r="AG378" t="str">
            <v>JL. P. SURIANSYAH NO. 30</v>
          </cell>
        </row>
        <row r="379">
          <cell r="B379">
            <v>371</v>
          </cell>
          <cell r="C379" t="str">
            <v>SUNARDI</v>
          </cell>
          <cell r="D379" t="str">
            <v>07.296.067.7-722.000</v>
          </cell>
          <cell r="E379" t="str">
            <v>L</v>
          </cell>
          <cell r="F379" t="str">
            <v>K-2</v>
          </cell>
          <cell r="G379" t="str">
            <v>K</v>
          </cell>
          <cell r="H379" t="str">
            <v>2</v>
          </cell>
          <cell r="I379" t="str">
            <v>DECK HAND</v>
          </cell>
          <cell r="J379">
            <v>5069000</v>
          </cell>
          <cell r="K379">
            <v>0</v>
          </cell>
          <cell r="L379">
            <v>0</v>
          </cell>
          <cell r="M379">
            <v>5069000</v>
          </cell>
          <cell r="N379">
            <v>0</v>
          </cell>
          <cell r="O379">
            <v>5069000</v>
          </cell>
          <cell r="P379">
            <v>253450</v>
          </cell>
          <cell r="Q379">
            <v>0</v>
          </cell>
          <cell r="R379">
            <v>0</v>
          </cell>
          <cell r="S379">
            <v>253450</v>
          </cell>
          <cell r="T379">
            <v>4815550</v>
          </cell>
          <cell r="U379">
            <v>16800000</v>
          </cell>
          <cell r="V379">
            <v>0</v>
          </cell>
          <cell r="W379">
            <v>0</v>
          </cell>
          <cell r="X379">
            <v>0</v>
          </cell>
          <cell r="Y379">
            <v>0</v>
          </cell>
          <cell r="Z379">
            <v>0</v>
          </cell>
          <cell r="AA379">
            <v>0</v>
          </cell>
          <cell r="AB379">
            <v>1</v>
          </cell>
          <cell r="AC379" t="str">
            <v>-</v>
          </cell>
          <cell r="AD379">
            <v>1</v>
          </cell>
          <cell r="AE379">
            <v>2</v>
          </cell>
          <cell r="AF379" t="str">
            <v>371</v>
          </cell>
          <cell r="AG379" t="str">
            <v>JL. P. SURIANSYAH NO. 30</v>
          </cell>
        </row>
        <row r="380">
          <cell r="B380">
            <v>372</v>
          </cell>
          <cell r="C380" t="str">
            <v>ERWIN HIDAYAT</v>
          </cell>
          <cell r="D380" t="str">
            <v>07.295.900.0-722.000</v>
          </cell>
          <cell r="E380" t="str">
            <v>L</v>
          </cell>
          <cell r="F380" t="str">
            <v>K-3</v>
          </cell>
          <cell r="G380" t="str">
            <v>K</v>
          </cell>
          <cell r="H380" t="str">
            <v>3</v>
          </cell>
          <cell r="I380" t="str">
            <v>DECK HAND</v>
          </cell>
          <cell r="J380">
            <v>1205000</v>
          </cell>
          <cell r="K380">
            <v>0</v>
          </cell>
          <cell r="L380">
            <v>0</v>
          </cell>
          <cell r="M380">
            <v>1205000</v>
          </cell>
          <cell r="N380">
            <v>0</v>
          </cell>
          <cell r="O380">
            <v>1205000</v>
          </cell>
          <cell r="P380">
            <v>60250</v>
          </cell>
          <cell r="Q380">
            <v>0</v>
          </cell>
          <cell r="R380">
            <v>0</v>
          </cell>
          <cell r="S380">
            <v>60250</v>
          </cell>
          <cell r="T380">
            <v>1144750</v>
          </cell>
          <cell r="U380">
            <v>18000000</v>
          </cell>
          <cell r="V380">
            <v>0</v>
          </cell>
          <cell r="W380">
            <v>0</v>
          </cell>
          <cell r="X380">
            <v>0</v>
          </cell>
          <cell r="Y380">
            <v>0</v>
          </cell>
          <cell r="Z380">
            <v>0</v>
          </cell>
          <cell r="AA380">
            <v>0</v>
          </cell>
          <cell r="AB380">
            <v>1</v>
          </cell>
          <cell r="AC380" t="str">
            <v>-</v>
          </cell>
          <cell r="AD380">
            <v>1</v>
          </cell>
          <cell r="AE380">
            <v>2</v>
          </cell>
          <cell r="AF380" t="str">
            <v>372</v>
          </cell>
          <cell r="AG380" t="str">
            <v>JL. P. SURIANSYAH NO. 30</v>
          </cell>
        </row>
        <row r="381">
          <cell r="B381">
            <v>373</v>
          </cell>
          <cell r="C381" t="str">
            <v>HERMAWAN</v>
          </cell>
          <cell r="D381" t="str">
            <v>-</v>
          </cell>
          <cell r="E381" t="str">
            <v>L</v>
          </cell>
          <cell r="F381" t="str">
            <v>K-3</v>
          </cell>
          <cell r="G381" t="str">
            <v>K</v>
          </cell>
          <cell r="H381" t="str">
            <v>3</v>
          </cell>
          <cell r="I381" t="str">
            <v>DECK HAND</v>
          </cell>
          <cell r="J381">
            <v>1110000</v>
          </cell>
          <cell r="K381">
            <v>0</v>
          </cell>
          <cell r="L381">
            <v>0</v>
          </cell>
          <cell r="M381">
            <v>1110000</v>
          </cell>
          <cell r="N381">
            <v>0</v>
          </cell>
          <cell r="O381">
            <v>1110000</v>
          </cell>
          <cell r="P381">
            <v>55500</v>
          </cell>
          <cell r="Q381">
            <v>0</v>
          </cell>
          <cell r="R381">
            <v>0</v>
          </cell>
          <cell r="S381">
            <v>55500</v>
          </cell>
          <cell r="T381">
            <v>1054500</v>
          </cell>
          <cell r="U381">
            <v>18000000</v>
          </cell>
          <cell r="V381">
            <v>0</v>
          </cell>
          <cell r="W381">
            <v>0</v>
          </cell>
          <cell r="X381">
            <v>0</v>
          </cell>
          <cell r="Y381">
            <v>0</v>
          </cell>
          <cell r="Z381">
            <v>0</v>
          </cell>
          <cell r="AA381">
            <v>0</v>
          </cell>
          <cell r="AB381">
            <v>1</v>
          </cell>
          <cell r="AC381" t="str">
            <v>-</v>
          </cell>
          <cell r="AD381">
            <v>1</v>
          </cell>
          <cell r="AE381">
            <v>2</v>
          </cell>
          <cell r="AF381" t="str">
            <v>373</v>
          </cell>
          <cell r="AG381" t="str">
            <v>JL. P. SURIANSYAH NO. 30</v>
          </cell>
        </row>
        <row r="382">
          <cell r="B382">
            <v>374</v>
          </cell>
          <cell r="C382" t="str">
            <v>IRWAN</v>
          </cell>
          <cell r="D382" t="str">
            <v>48.173.870.6-722.000</v>
          </cell>
          <cell r="E382" t="str">
            <v>L</v>
          </cell>
          <cell r="F382" t="str">
            <v>TK</v>
          </cell>
          <cell r="G382" t="str">
            <v>TK</v>
          </cell>
          <cell r="H382">
            <v>0</v>
          </cell>
          <cell r="I382" t="str">
            <v>DECK HAND</v>
          </cell>
          <cell r="J382">
            <v>144000</v>
          </cell>
          <cell r="K382">
            <v>444497</v>
          </cell>
          <cell r="L382">
            <v>0</v>
          </cell>
          <cell r="M382">
            <v>588497</v>
          </cell>
          <cell r="N382">
            <v>0</v>
          </cell>
          <cell r="O382">
            <v>588497</v>
          </cell>
          <cell r="P382">
            <v>29424.850000000002</v>
          </cell>
          <cell r="Q382">
            <v>0</v>
          </cell>
          <cell r="R382">
            <v>18500</v>
          </cell>
          <cell r="S382">
            <v>47924.850000000006</v>
          </cell>
          <cell r="T382">
            <v>540572.15</v>
          </cell>
          <cell r="U382">
            <v>13200000</v>
          </cell>
          <cell r="V382">
            <v>0</v>
          </cell>
          <cell r="W382">
            <v>0</v>
          </cell>
          <cell r="X382">
            <v>0</v>
          </cell>
          <cell r="Y382">
            <v>0</v>
          </cell>
          <cell r="Z382">
            <v>1</v>
          </cell>
          <cell r="AA382">
            <v>0</v>
          </cell>
          <cell r="AB382">
            <v>1</v>
          </cell>
          <cell r="AC382" t="str">
            <v>-</v>
          </cell>
          <cell r="AD382">
            <v>1</v>
          </cell>
          <cell r="AE382">
            <v>2</v>
          </cell>
          <cell r="AF382" t="str">
            <v>374</v>
          </cell>
          <cell r="AG382" t="str">
            <v>JL. P. SURIANSYAH NO. 30</v>
          </cell>
        </row>
        <row r="383">
          <cell r="B383">
            <v>375</v>
          </cell>
          <cell r="C383" t="str">
            <v>ASRIANSYAH</v>
          </cell>
          <cell r="D383" t="str">
            <v>-</v>
          </cell>
          <cell r="E383" t="str">
            <v>L</v>
          </cell>
          <cell r="F383" t="str">
            <v>K-3</v>
          </cell>
          <cell r="G383" t="str">
            <v>K</v>
          </cell>
          <cell r="H383" t="str">
            <v>3</v>
          </cell>
          <cell r="I383" t="str">
            <v>DECK HAND</v>
          </cell>
          <cell r="J383">
            <v>350000</v>
          </cell>
          <cell r="K383">
            <v>0</v>
          </cell>
          <cell r="L383">
            <v>0</v>
          </cell>
          <cell r="M383">
            <v>350000</v>
          </cell>
          <cell r="N383">
            <v>0</v>
          </cell>
          <cell r="O383">
            <v>350000</v>
          </cell>
          <cell r="P383">
            <v>17500</v>
          </cell>
          <cell r="Q383">
            <v>0</v>
          </cell>
          <cell r="R383">
            <v>0</v>
          </cell>
          <cell r="S383">
            <v>17500</v>
          </cell>
          <cell r="T383">
            <v>332500</v>
          </cell>
          <cell r="U383">
            <v>18000000</v>
          </cell>
          <cell r="V383">
            <v>0</v>
          </cell>
          <cell r="W383">
            <v>0</v>
          </cell>
          <cell r="X383">
            <v>0</v>
          </cell>
          <cell r="Y383">
            <v>0</v>
          </cell>
          <cell r="Z383">
            <v>0</v>
          </cell>
          <cell r="AA383">
            <v>0</v>
          </cell>
          <cell r="AB383">
            <v>1</v>
          </cell>
          <cell r="AC383" t="str">
            <v>-</v>
          </cell>
          <cell r="AD383">
            <v>1</v>
          </cell>
          <cell r="AE383">
            <v>2</v>
          </cell>
          <cell r="AF383" t="str">
            <v>375</v>
          </cell>
          <cell r="AG383" t="str">
            <v>JL. P. SURIANSYAH NO. 30</v>
          </cell>
        </row>
        <row r="384">
          <cell r="B384">
            <v>376</v>
          </cell>
          <cell r="C384" t="str">
            <v>EDY SUWANDI</v>
          </cell>
          <cell r="D384" t="str">
            <v>-</v>
          </cell>
          <cell r="E384" t="str">
            <v>L</v>
          </cell>
          <cell r="F384" t="str">
            <v>K-3</v>
          </cell>
          <cell r="G384" t="str">
            <v>K</v>
          </cell>
          <cell r="H384" t="str">
            <v>3</v>
          </cell>
          <cell r="I384" t="str">
            <v>DECK HAND</v>
          </cell>
          <cell r="J384">
            <v>350000</v>
          </cell>
          <cell r="K384">
            <v>0</v>
          </cell>
          <cell r="L384">
            <v>0</v>
          </cell>
          <cell r="M384">
            <v>350000</v>
          </cell>
          <cell r="N384">
            <v>0</v>
          </cell>
          <cell r="O384">
            <v>350000</v>
          </cell>
          <cell r="P384">
            <v>17500</v>
          </cell>
          <cell r="Q384">
            <v>0</v>
          </cell>
          <cell r="R384">
            <v>0</v>
          </cell>
          <cell r="S384">
            <v>17500</v>
          </cell>
          <cell r="T384">
            <v>332500</v>
          </cell>
          <cell r="U384">
            <v>18000000</v>
          </cell>
          <cell r="V384">
            <v>0</v>
          </cell>
          <cell r="W384">
            <v>0</v>
          </cell>
          <cell r="X384">
            <v>0</v>
          </cell>
          <cell r="Y384">
            <v>0</v>
          </cell>
          <cell r="Z384">
            <v>0</v>
          </cell>
          <cell r="AA384">
            <v>0</v>
          </cell>
          <cell r="AB384">
            <v>1</v>
          </cell>
          <cell r="AC384" t="str">
            <v>-</v>
          </cell>
          <cell r="AD384">
            <v>1</v>
          </cell>
          <cell r="AE384">
            <v>2</v>
          </cell>
          <cell r="AF384" t="str">
            <v>376</v>
          </cell>
          <cell r="AG384" t="str">
            <v>JL. P. SURIANSYAH NO. 30</v>
          </cell>
        </row>
        <row r="385">
          <cell r="B385">
            <v>377</v>
          </cell>
          <cell r="C385" t="str">
            <v>SOLIKIN</v>
          </cell>
          <cell r="D385" t="str">
            <v>-</v>
          </cell>
          <cell r="E385" t="str">
            <v>L</v>
          </cell>
          <cell r="F385" t="str">
            <v>TK</v>
          </cell>
          <cell r="G385" t="str">
            <v>TK</v>
          </cell>
          <cell r="H385">
            <v>0</v>
          </cell>
          <cell r="I385" t="str">
            <v>COOK</v>
          </cell>
          <cell r="J385">
            <v>1901500</v>
          </cell>
          <cell r="K385">
            <v>1831997</v>
          </cell>
          <cell r="L385">
            <v>198690</v>
          </cell>
          <cell r="M385">
            <v>3932187</v>
          </cell>
          <cell r="N385">
            <v>0</v>
          </cell>
          <cell r="O385">
            <v>3932187</v>
          </cell>
          <cell r="P385">
            <v>196609.35</v>
          </cell>
          <cell r="Q385">
            <v>0</v>
          </cell>
          <cell r="R385">
            <v>37000</v>
          </cell>
          <cell r="S385">
            <v>233609.35</v>
          </cell>
          <cell r="T385">
            <v>3698577.65</v>
          </cell>
          <cell r="U385">
            <v>13200000</v>
          </cell>
          <cell r="V385">
            <v>0</v>
          </cell>
          <cell r="W385">
            <v>0</v>
          </cell>
          <cell r="X385">
            <v>0</v>
          </cell>
          <cell r="Y385">
            <v>0</v>
          </cell>
          <cell r="Z385">
            <v>2</v>
          </cell>
          <cell r="AA385">
            <v>0</v>
          </cell>
          <cell r="AB385">
            <v>1</v>
          </cell>
          <cell r="AC385" t="str">
            <v>-</v>
          </cell>
          <cell r="AD385">
            <v>1</v>
          </cell>
          <cell r="AE385">
            <v>2</v>
          </cell>
          <cell r="AF385" t="str">
            <v>377</v>
          </cell>
          <cell r="AG385" t="str">
            <v>JL. P. SURIANSYAH NO. 30</v>
          </cell>
        </row>
        <row r="386">
          <cell r="B386">
            <v>378</v>
          </cell>
          <cell r="C386" t="str">
            <v>MUHAMMAD ANDRY</v>
          </cell>
          <cell r="D386" t="str">
            <v>-</v>
          </cell>
          <cell r="E386" t="str">
            <v>L</v>
          </cell>
          <cell r="F386" t="str">
            <v>K-3</v>
          </cell>
          <cell r="G386" t="str">
            <v>K</v>
          </cell>
          <cell r="H386" t="str">
            <v>3</v>
          </cell>
          <cell r="I386" t="str">
            <v>MESS BOY</v>
          </cell>
          <cell r="J386">
            <v>5599000</v>
          </cell>
          <cell r="K386">
            <v>4623036</v>
          </cell>
          <cell r="L386">
            <v>821469</v>
          </cell>
          <cell r="M386">
            <v>11043505</v>
          </cell>
          <cell r="N386">
            <v>256250</v>
          </cell>
          <cell r="O386">
            <v>11299755</v>
          </cell>
          <cell r="P386">
            <v>552175.25</v>
          </cell>
          <cell r="Q386">
            <v>12812.5</v>
          </cell>
          <cell r="R386">
            <v>120573.33333333334</v>
          </cell>
          <cell r="S386">
            <v>685561.08333333337</v>
          </cell>
          <cell r="T386">
            <v>10614193.916666666</v>
          </cell>
          <cell r="U386">
            <v>18000000</v>
          </cell>
          <cell r="V386">
            <v>0</v>
          </cell>
          <cell r="W386">
            <v>0</v>
          </cell>
          <cell r="X386">
            <v>0</v>
          </cell>
          <cell r="Y386">
            <v>0</v>
          </cell>
          <cell r="Z386">
            <v>6</v>
          </cell>
          <cell r="AA386">
            <v>0</v>
          </cell>
          <cell r="AB386">
            <v>1</v>
          </cell>
          <cell r="AC386" t="str">
            <v>-</v>
          </cell>
          <cell r="AD386">
            <v>1</v>
          </cell>
          <cell r="AE386">
            <v>2</v>
          </cell>
          <cell r="AF386" t="str">
            <v>378</v>
          </cell>
          <cell r="AG386" t="str">
            <v>JL. P. SURIANSYAH NO. 30</v>
          </cell>
        </row>
        <row r="387">
          <cell r="B387">
            <v>379</v>
          </cell>
          <cell r="C387" t="str">
            <v>SOPIAN</v>
          </cell>
          <cell r="D387" t="str">
            <v>48.173.767.4-722.000</v>
          </cell>
          <cell r="E387" t="str">
            <v>L</v>
          </cell>
          <cell r="F387" t="str">
            <v>K-2</v>
          </cell>
          <cell r="G387" t="str">
            <v>K</v>
          </cell>
          <cell r="H387" t="str">
            <v>2</v>
          </cell>
          <cell r="I387" t="str">
            <v>COOK</v>
          </cell>
          <cell r="J387">
            <v>1350000</v>
          </cell>
          <cell r="K387">
            <v>1375000</v>
          </cell>
          <cell r="L387">
            <v>151140</v>
          </cell>
          <cell r="M387">
            <v>2876140</v>
          </cell>
          <cell r="N387">
            <v>0</v>
          </cell>
          <cell r="O387">
            <v>2876140</v>
          </cell>
          <cell r="P387">
            <v>143807</v>
          </cell>
          <cell r="Q387">
            <v>0</v>
          </cell>
          <cell r="R387">
            <v>22000</v>
          </cell>
          <cell r="S387">
            <v>165807</v>
          </cell>
          <cell r="T387">
            <v>2710333</v>
          </cell>
          <cell r="U387">
            <v>16800000</v>
          </cell>
          <cell r="V387">
            <v>0</v>
          </cell>
          <cell r="W387">
            <v>0</v>
          </cell>
          <cell r="X387">
            <v>0</v>
          </cell>
          <cell r="Y387">
            <v>0</v>
          </cell>
          <cell r="Z387">
            <v>1</v>
          </cell>
          <cell r="AA387">
            <v>0</v>
          </cell>
          <cell r="AB387">
            <v>1</v>
          </cell>
          <cell r="AC387" t="str">
            <v>-</v>
          </cell>
          <cell r="AD387">
            <v>1</v>
          </cell>
          <cell r="AE387">
            <v>2</v>
          </cell>
          <cell r="AF387" t="str">
            <v>379</v>
          </cell>
          <cell r="AG387" t="str">
            <v>JL. P. SURIANSYAH NO. 30</v>
          </cell>
        </row>
        <row r="388">
          <cell r="B388">
            <v>380</v>
          </cell>
          <cell r="C388" t="str">
            <v>ABDUL WAHID</v>
          </cell>
          <cell r="D388" t="str">
            <v>48.173.883.9-722.000</v>
          </cell>
          <cell r="E388" t="str">
            <v>L</v>
          </cell>
          <cell r="F388" t="str">
            <v>K-0</v>
          </cell>
          <cell r="G388" t="str">
            <v>K</v>
          </cell>
          <cell r="H388" t="str">
            <v>0</v>
          </cell>
          <cell r="I388" t="str">
            <v>COOK</v>
          </cell>
          <cell r="J388">
            <v>8292000</v>
          </cell>
          <cell r="K388">
            <v>3532000</v>
          </cell>
          <cell r="L388">
            <v>1174770</v>
          </cell>
          <cell r="M388">
            <v>12998770</v>
          </cell>
          <cell r="N388">
            <v>425000</v>
          </cell>
          <cell r="O388">
            <v>13423770</v>
          </cell>
          <cell r="P388">
            <v>649938.5</v>
          </cell>
          <cell r="Q388">
            <v>21250</v>
          </cell>
          <cell r="R388">
            <v>163000</v>
          </cell>
          <cell r="S388">
            <v>834188.5</v>
          </cell>
          <cell r="T388">
            <v>12589581.5</v>
          </cell>
          <cell r="U388">
            <v>14400000</v>
          </cell>
          <cell r="V388">
            <v>0</v>
          </cell>
          <cell r="W388">
            <v>0</v>
          </cell>
          <cell r="X388">
            <v>0</v>
          </cell>
          <cell r="Y388">
            <v>0</v>
          </cell>
          <cell r="Z388">
            <v>11</v>
          </cell>
          <cell r="AA388">
            <v>0</v>
          </cell>
          <cell r="AB388">
            <v>1</v>
          </cell>
          <cell r="AC388" t="str">
            <v>-</v>
          </cell>
          <cell r="AD388">
            <v>1</v>
          </cell>
          <cell r="AE388">
            <v>2</v>
          </cell>
          <cell r="AF388" t="str">
            <v>380</v>
          </cell>
          <cell r="AG388" t="str">
            <v>JL. P. SURIANSYAH NO. 30</v>
          </cell>
        </row>
        <row r="389">
          <cell r="B389">
            <v>381</v>
          </cell>
          <cell r="C389" t="str">
            <v>AGUS SANTOSO</v>
          </cell>
          <cell r="D389" t="str">
            <v>07.295.864.8-722.000</v>
          </cell>
          <cell r="E389" t="str">
            <v>L</v>
          </cell>
          <cell r="F389" t="str">
            <v>TK</v>
          </cell>
          <cell r="G389" t="str">
            <v>TK</v>
          </cell>
          <cell r="H389">
            <v>0</v>
          </cell>
          <cell r="I389" t="str">
            <v>RADIO OPERATOR</v>
          </cell>
          <cell r="J389">
            <v>1500000</v>
          </cell>
          <cell r="K389">
            <v>2500000</v>
          </cell>
          <cell r="L389">
            <v>214800</v>
          </cell>
          <cell r="M389">
            <v>4214800</v>
          </cell>
          <cell r="N389">
            <v>0</v>
          </cell>
          <cell r="O389">
            <v>4214800</v>
          </cell>
          <cell r="P389">
            <v>210740</v>
          </cell>
          <cell r="Q389">
            <v>0</v>
          </cell>
          <cell r="R389">
            <v>40000</v>
          </cell>
          <cell r="S389">
            <v>250740</v>
          </cell>
          <cell r="T389">
            <v>3964060</v>
          </cell>
          <cell r="U389">
            <v>13200000</v>
          </cell>
          <cell r="V389">
            <v>0</v>
          </cell>
          <cell r="W389">
            <v>0</v>
          </cell>
          <cell r="X389">
            <v>0</v>
          </cell>
          <cell r="Y389">
            <v>0</v>
          </cell>
          <cell r="Z389">
            <v>2</v>
          </cell>
          <cell r="AA389">
            <v>0</v>
          </cell>
          <cell r="AB389">
            <v>1</v>
          </cell>
          <cell r="AC389" t="str">
            <v>-</v>
          </cell>
          <cell r="AD389">
            <v>1</v>
          </cell>
          <cell r="AE389">
            <v>2</v>
          </cell>
          <cell r="AF389" t="str">
            <v>381</v>
          </cell>
          <cell r="AG389" t="str">
            <v>JL. P. SURIANSYAH NO. 30</v>
          </cell>
        </row>
        <row r="390">
          <cell r="B390">
            <v>382</v>
          </cell>
          <cell r="C390" t="str">
            <v>ACHMAD</v>
          </cell>
          <cell r="D390" t="str">
            <v>48.173.887.0-722.000</v>
          </cell>
          <cell r="E390" t="str">
            <v>L</v>
          </cell>
          <cell r="F390" t="str">
            <v>K-1</v>
          </cell>
          <cell r="G390" t="str">
            <v>K</v>
          </cell>
          <cell r="H390" t="str">
            <v>1</v>
          </cell>
          <cell r="I390" t="str">
            <v>MEDIC</v>
          </cell>
          <cell r="J390">
            <v>1187500</v>
          </cell>
          <cell r="K390">
            <v>1312500</v>
          </cell>
          <cell r="L390">
            <v>199230</v>
          </cell>
          <cell r="M390">
            <v>2699230</v>
          </cell>
          <cell r="N390">
            <v>0</v>
          </cell>
          <cell r="O390">
            <v>2699230</v>
          </cell>
          <cell r="P390">
            <v>134961.5</v>
          </cell>
          <cell r="Q390">
            <v>0</v>
          </cell>
          <cell r="R390">
            <v>21000</v>
          </cell>
          <cell r="S390">
            <v>155961.5</v>
          </cell>
          <cell r="T390">
            <v>2543268.5</v>
          </cell>
          <cell r="U390">
            <v>15600000</v>
          </cell>
          <cell r="V390">
            <v>0</v>
          </cell>
          <cell r="W390">
            <v>0</v>
          </cell>
          <cell r="X390">
            <v>0</v>
          </cell>
          <cell r="Y390">
            <v>0</v>
          </cell>
          <cell r="Z390">
            <v>1</v>
          </cell>
          <cell r="AA390">
            <v>0</v>
          </cell>
          <cell r="AB390">
            <v>1</v>
          </cell>
          <cell r="AC390" t="str">
            <v>-</v>
          </cell>
          <cell r="AD390">
            <v>1</v>
          </cell>
          <cell r="AE390">
            <v>2</v>
          </cell>
          <cell r="AF390" t="str">
            <v>382</v>
          </cell>
          <cell r="AG390" t="str">
            <v>JL. P. SURIANSYAH NO. 30</v>
          </cell>
        </row>
        <row r="391">
          <cell r="B391">
            <v>383</v>
          </cell>
          <cell r="C391" t="str">
            <v>BURHANUDIN</v>
          </cell>
          <cell r="D391" t="str">
            <v>48.173.888.8-722.000</v>
          </cell>
          <cell r="E391" t="str">
            <v>L</v>
          </cell>
          <cell r="F391" t="str">
            <v>TK</v>
          </cell>
          <cell r="G391" t="str">
            <v>TK</v>
          </cell>
          <cell r="H391">
            <v>0</v>
          </cell>
          <cell r="I391" t="str">
            <v>MEDIC</v>
          </cell>
          <cell r="J391">
            <v>4466250</v>
          </cell>
          <cell r="K391">
            <v>4663289.5</v>
          </cell>
          <cell r="L391">
            <v>534315</v>
          </cell>
          <cell r="M391">
            <v>9663854.5</v>
          </cell>
          <cell r="N391">
            <v>0</v>
          </cell>
          <cell r="O391">
            <v>9663854.5</v>
          </cell>
          <cell r="P391">
            <v>483192.72500000003</v>
          </cell>
          <cell r="Q391">
            <v>0</v>
          </cell>
          <cell r="R391">
            <v>99500</v>
          </cell>
          <cell r="S391">
            <v>582692.72500000009</v>
          </cell>
          <cell r="T391">
            <v>9081161.7750000004</v>
          </cell>
          <cell r="U391">
            <v>13200000</v>
          </cell>
          <cell r="V391">
            <v>0</v>
          </cell>
          <cell r="W391">
            <v>0</v>
          </cell>
          <cell r="X391">
            <v>0</v>
          </cell>
          <cell r="Y391">
            <v>0</v>
          </cell>
          <cell r="Z391">
            <v>5</v>
          </cell>
          <cell r="AA391">
            <v>0</v>
          </cell>
          <cell r="AB391">
            <v>1</v>
          </cell>
          <cell r="AC391" t="str">
            <v>-</v>
          </cell>
          <cell r="AD391">
            <v>1</v>
          </cell>
          <cell r="AE391">
            <v>2</v>
          </cell>
          <cell r="AF391" t="str">
            <v>383</v>
          </cell>
          <cell r="AG391" t="str">
            <v>JL. P. SURIANSYAH NO. 30</v>
          </cell>
        </row>
        <row r="392">
          <cell r="B392">
            <v>384</v>
          </cell>
          <cell r="C392" t="str">
            <v>WIYONO SUSANTO</v>
          </cell>
          <cell r="D392" t="str">
            <v>-</v>
          </cell>
          <cell r="E392" t="str">
            <v>L</v>
          </cell>
          <cell r="F392" t="str">
            <v>TK</v>
          </cell>
          <cell r="G392" t="str">
            <v>TK</v>
          </cell>
          <cell r="H392">
            <v>0</v>
          </cell>
          <cell r="I392" t="str">
            <v>MEDIC</v>
          </cell>
          <cell r="J392">
            <v>4425500</v>
          </cell>
          <cell r="K392">
            <v>4205825</v>
          </cell>
          <cell r="L392">
            <v>413490</v>
          </cell>
          <cell r="M392">
            <v>9044815</v>
          </cell>
          <cell r="N392">
            <v>0</v>
          </cell>
          <cell r="O392">
            <v>9044815</v>
          </cell>
          <cell r="P392">
            <v>452240.75</v>
          </cell>
          <cell r="Q392">
            <v>0</v>
          </cell>
          <cell r="R392">
            <v>77000</v>
          </cell>
          <cell r="S392">
            <v>529240.75</v>
          </cell>
          <cell r="T392">
            <v>8515574.25</v>
          </cell>
          <cell r="U392">
            <v>13200000</v>
          </cell>
          <cell r="V392">
            <v>0</v>
          </cell>
          <cell r="W392">
            <v>0</v>
          </cell>
          <cell r="X392">
            <v>0</v>
          </cell>
          <cell r="Y392">
            <v>0</v>
          </cell>
          <cell r="Z392">
            <v>4</v>
          </cell>
          <cell r="AA392">
            <v>0</v>
          </cell>
          <cell r="AB392">
            <v>1</v>
          </cell>
          <cell r="AC392" t="str">
            <v>-</v>
          </cell>
          <cell r="AD392">
            <v>1</v>
          </cell>
          <cell r="AE392">
            <v>2</v>
          </cell>
          <cell r="AF392" t="str">
            <v>384</v>
          </cell>
          <cell r="AG392" t="str">
            <v>JL. P. SURIANSYAH NO. 30</v>
          </cell>
        </row>
        <row r="393">
          <cell r="B393">
            <v>385</v>
          </cell>
          <cell r="C393" t="str">
            <v>ACHMAD FAUZI</v>
          </cell>
          <cell r="D393" t="str">
            <v>07.295.856.4-722.000</v>
          </cell>
          <cell r="E393" t="str">
            <v>L</v>
          </cell>
          <cell r="F393" t="str">
            <v>K-1</v>
          </cell>
          <cell r="G393" t="str">
            <v>K</v>
          </cell>
          <cell r="H393" t="str">
            <v>1</v>
          </cell>
          <cell r="I393" t="str">
            <v>ELECTRICIAN</v>
          </cell>
          <cell r="J393">
            <v>4387500</v>
          </cell>
          <cell r="K393">
            <v>4872425</v>
          </cell>
          <cell r="L393">
            <v>803790</v>
          </cell>
          <cell r="M393">
            <v>10063715</v>
          </cell>
          <cell r="N393">
            <v>0</v>
          </cell>
          <cell r="O393">
            <v>10063715</v>
          </cell>
          <cell r="P393">
            <v>503185.75</v>
          </cell>
          <cell r="Q393">
            <v>0</v>
          </cell>
          <cell r="R393">
            <v>117000</v>
          </cell>
          <cell r="S393">
            <v>620185.75</v>
          </cell>
          <cell r="T393">
            <v>9443529.25</v>
          </cell>
          <cell r="U393">
            <v>15600000</v>
          </cell>
          <cell r="V393">
            <v>0</v>
          </cell>
          <cell r="W393">
            <v>0</v>
          </cell>
          <cell r="X393">
            <v>0</v>
          </cell>
          <cell r="Y393">
            <v>0</v>
          </cell>
          <cell r="Z393">
            <v>6</v>
          </cell>
          <cell r="AA393">
            <v>0</v>
          </cell>
          <cell r="AB393">
            <v>1</v>
          </cell>
          <cell r="AC393" t="str">
            <v>-</v>
          </cell>
          <cell r="AD393">
            <v>1</v>
          </cell>
          <cell r="AE393">
            <v>2</v>
          </cell>
          <cell r="AF393" t="str">
            <v>385</v>
          </cell>
          <cell r="AG393" t="str">
            <v>JL. P. SURIANSYAH NO. 30</v>
          </cell>
        </row>
        <row r="394">
          <cell r="B394">
            <v>386</v>
          </cell>
          <cell r="C394" t="str">
            <v>DEDY EKA YANDI</v>
          </cell>
          <cell r="D394" t="str">
            <v>-</v>
          </cell>
          <cell r="E394" t="str">
            <v>L</v>
          </cell>
          <cell r="F394" t="str">
            <v>TK</v>
          </cell>
          <cell r="G394" t="str">
            <v>TK</v>
          </cell>
          <cell r="H394">
            <v>0</v>
          </cell>
          <cell r="I394" t="str">
            <v>MESS BOY</v>
          </cell>
          <cell r="J394">
            <v>684375</v>
          </cell>
          <cell r="K394">
            <v>1140625</v>
          </cell>
          <cell r="L394">
            <v>98003</v>
          </cell>
          <cell r="M394">
            <v>1923003</v>
          </cell>
          <cell r="N394">
            <v>0</v>
          </cell>
          <cell r="O394">
            <v>1923003</v>
          </cell>
          <cell r="P394">
            <v>96150.150000000009</v>
          </cell>
          <cell r="Q394">
            <v>0</v>
          </cell>
          <cell r="R394">
            <v>18250</v>
          </cell>
          <cell r="S394">
            <v>114400.15000000001</v>
          </cell>
          <cell r="T394">
            <v>1808602.85</v>
          </cell>
          <cell r="U394">
            <v>13200000</v>
          </cell>
          <cell r="V394">
            <v>0</v>
          </cell>
          <cell r="W394">
            <v>0</v>
          </cell>
          <cell r="X394">
            <v>0</v>
          </cell>
          <cell r="Y394">
            <v>0</v>
          </cell>
          <cell r="Z394">
            <v>1</v>
          </cell>
          <cell r="AA394">
            <v>0</v>
          </cell>
          <cell r="AB394">
            <v>1</v>
          </cell>
          <cell r="AC394" t="str">
            <v>-</v>
          </cell>
          <cell r="AD394">
            <v>1</v>
          </cell>
          <cell r="AE394">
            <v>2</v>
          </cell>
          <cell r="AF394" t="str">
            <v>386</v>
          </cell>
          <cell r="AG394" t="str">
            <v>JL. P. SURIANSYAH NO. 30</v>
          </cell>
        </row>
        <row r="395">
          <cell r="B395">
            <v>387</v>
          </cell>
          <cell r="C395" t="str">
            <v>ROY RIZKY FAUZY</v>
          </cell>
          <cell r="D395" t="str">
            <v>48.173.891.2-722.000</v>
          </cell>
          <cell r="E395" t="str">
            <v>L</v>
          </cell>
          <cell r="F395" t="str">
            <v>TK</v>
          </cell>
          <cell r="G395" t="str">
            <v>TK</v>
          </cell>
          <cell r="H395">
            <v>0</v>
          </cell>
          <cell r="I395" t="str">
            <v>ASISTEN COOK</v>
          </cell>
          <cell r="J395">
            <v>3196250</v>
          </cell>
          <cell r="K395">
            <v>3897920</v>
          </cell>
          <cell r="L395">
            <v>301795</v>
          </cell>
          <cell r="M395">
            <v>7395965</v>
          </cell>
          <cell r="N395">
            <v>0</v>
          </cell>
          <cell r="O395">
            <v>7395965</v>
          </cell>
          <cell r="P395">
            <v>369798.25</v>
          </cell>
          <cell r="Q395">
            <v>0</v>
          </cell>
          <cell r="R395">
            <v>56200</v>
          </cell>
          <cell r="S395">
            <v>425998.25</v>
          </cell>
          <cell r="T395">
            <v>6969966.75</v>
          </cell>
          <cell r="U395">
            <v>13200000</v>
          </cell>
          <cell r="V395">
            <v>0</v>
          </cell>
          <cell r="W395">
            <v>0</v>
          </cell>
          <cell r="X395">
            <v>0</v>
          </cell>
          <cell r="Y395">
            <v>0</v>
          </cell>
          <cell r="Z395">
            <v>3</v>
          </cell>
          <cell r="AA395">
            <v>0</v>
          </cell>
          <cell r="AB395">
            <v>1</v>
          </cell>
          <cell r="AC395" t="str">
            <v>-</v>
          </cell>
          <cell r="AD395">
            <v>1</v>
          </cell>
          <cell r="AE395">
            <v>2</v>
          </cell>
          <cell r="AF395" t="str">
            <v>387</v>
          </cell>
          <cell r="AG395" t="str">
            <v>JL. P. SURIANSYAH NO. 30</v>
          </cell>
        </row>
        <row r="396">
          <cell r="B396">
            <v>388</v>
          </cell>
          <cell r="C396" t="str">
            <v>BUDIONO</v>
          </cell>
          <cell r="D396" t="str">
            <v>07.295.881.2-722.000</v>
          </cell>
          <cell r="E396" t="str">
            <v>L</v>
          </cell>
          <cell r="F396" t="str">
            <v>K-2</v>
          </cell>
          <cell r="G396" t="str">
            <v>K</v>
          </cell>
          <cell r="H396" t="str">
            <v>2</v>
          </cell>
          <cell r="I396" t="str">
            <v>ASISTEN MECHANIC</v>
          </cell>
          <cell r="J396">
            <v>5400000</v>
          </cell>
          <cell r="K396">
            <v>7627065</v>
          </cell>
          <cell r="L396">
            <v>989280</v>
          </cell>
          <cell r="M396">
            <v>14016345</v>
          </cell>
          <cell r="N396">
            <v>0</v>
          </cell>
          <cell r="O396">
            <v>14016345</v>
          </cell>
          <cell r="P396">
            <v>700817.25</v>
          </cell>
          <cell r="Q396">
            <v>0</v>
          </cell>
          <cell r="R396">
            <v>144000</v>
          </cell>
          <cell r="S396">
            <v>844817.25</v>
          </cell>
          <cell r="T396">
            <v>13171527.75</v>
          </cell>
          <cell r="U396">
            <v>16800000</v>
          </cell>
          <cell r="V396">
            <v>0</v>
          </cell>
          <cell r="W396">
            <v>0</v>
          </cell>
          <cell r="X396">
            <v>0</v>
          </cell>
          <cell r="Y396">
            <v>0</v>
          </cell>
          <cell r="Z396">
            <v>7</v>
          </cell>
          <cell r="AA396">
            <v>0</v>
          </cell>
          <cell r="AB396">
            <v>1</v>
          </cell>
          <cell r="AC396" t="str">
            <v>-</v>
          </cell>
          <cell r="AD396">
            <v>1</v>
          </cell>
          <cell r="AE396">
            <v>2</v>
          </cell>
          <cell r="AF396" t="str">
            <v>388</v>
          </cell>
          <cell r="AG396" t="str">
            <v>JL. P. SURIANSYAH NO. 30</v>
          </cell>
        </row>
        <row r="397">
          <cell r="B397">
            <v>389</v>
          </cell>
          <cell r="C397" t="str">
            <v>ABDUL KADIR</v>
          </cell>
          <cell r="D397" t="str">
            <v>48.173.802.9-722.000</v>
          </cell>
          <cell r="E397" t="str">
            <v>L</v>
          </cell>
          <cell r="F397" t="str">
            <v>K-2</v>
          </cell>
          <cell r="G397" t="str">
            <v>K</v>
          </cell>
          <cell r="H397" t="str">
            <v>2</v>
          </cell>
          <cell r="I397" t="str">
            <v>ELECTRICIAN</v>
          </cell>
          <cell r="J397">
            <v>5400000</v>
          </cell>
          <cell r="K397">
            <v>7627065</v>
          </cell>
          <cell r="L397">
            <v>989280</v>
          </cell>
          <cell r="M397">
            <v>14016345</v>
          </cell>
          <cell r="N397">
            <v>0</v>
          </cell>
          <cell r="O397">
            <v>14016345</v>
          </cell>
          <cell r="P397">
            <v>700817.25</v>
          </cell>
          <cell r="Q397">
            <v>0</v>
          </cell>
          <cell r="R397">
            <v>144000</v>
          </cell>
          <cell r="S397">
            <v>844817.25</v>
          </cell>
          <cell r="T397">
            <v>13171527.75</v>
          </cell>
          <cell r="U397">
            <v>16800000</v>
          </cell>
          <cell r="V397">
            <v>0</v>
          </cell>
          <cell r="W397">
            <v>0</v>
          </cell>
          <cell r="X397">
            <v>0</v>
          </cell>
          <cell r="Y397">
            <v>0</v>
          </cell>
          <cell r="Z397">
            <v>7</v>
          </cell>
          <cell r="AA397">
            <v>0</v>
          </cell>
          <cell r="AB397">
            <v>1</v>
          </cell>
          <cell r="AC397" t="str">
            <v>-</v>
          </cell>
          <cell r="AD397">
            <v>1</v>
          </cell>
          <cell r="AE397">
            <v>2</v>
          </cell>
          <cell r="AF397" t="str">
            <v>389</v>
          </cell>
          <cell r="AG397" t="str">
            <v>JL. P. SURIANSYAH NO. 30</v>
          </cell>
        </row>
        <row r="398">
          <cell r="B398">
            <v>390</v>
          </cell>
          <cell r="C398" t="str">
            <v>CHINDI WITOKO</v>
          </cell>
          <cell r="D398" t="str">
            <v>48.173.805.2-722.000</v>
          </cell>
          <cell r="E398" t="str">
            <v>L</v>
          </cell>
          <cell r="F398" t="str">
            <v>TK</v>
          </cell>
          <cell r="G398" t="str">
            <v>TK</v>
          </cell>
          <cell r="H398">
            <v>0</v>
          </cell>
          <cell r="I398" t="str">
            <v>DECK HAND</v>
          </cell>
          <cell r="J398">
            <v>5137500</v>
          </cell>
          <cell r="K398">
            <v>7224701</v>
          </cell>
          <cell r="L398">
            <v>735690</v>
          </cell>
          <cell r="M398">
            <v>13097891</v>
          </cell>
          <cell r="N398">
            <v>0</v>
          </cell>
          <cell r="O398">
            <v>13097891</v>
          </cell>
          <cell r="P398">
            <v>654894.55000000005</v>
          </cell>
          <cell r="Q398">
            <v>0</v>
          </cell>
          <cell r="R398">
            <v>137000</v>
          </cell>
          <cell r="S398">
            <v>791894.55</v>
          </cell>
          <cell r="T398">
            <v>12305996.449999999</v>
          </cell>
          <cell r="U398">
            <v>13200000</v>
          </cell>
          <cell r="V398">
            <v>0</v>
          </cell>
          <cell r="W398">
            <v>0</v>
          </cell>
          <cell r="X398">
            <v>0</v>
          </cell>
          <cell r="Y398">
            <v>0</v>
          </cell>
          <cell r="Z398">
            <v>7</v>
          </cell>
          <cell r="AA398">
            <v>0</v>
          </cell>
          <cell r="AB398">
            <v>1</v>
          </cell>
          <cell r="AC398" t="str">
            <v>-</v>
          </cell>
          <cell r="AD398">
            <v>1</v>
          </cell>
          <cell r="AE398">
            <v>2</v>
          </cell>
          <cell r="AF398" t="str">
            <v>390</v>
          </cell>
          <cell r="AG398" t="str">
            <v>JL. P. SURIANSYAH NO. 30</v>
          </cell>
        </row>
        <row r="399">
          <cell r="B399">
            <v>391</v>
          </cell>
          <cell r="C399" t="str">
            <v>HARIYANTO</v>
          </cell>
          <cell r="D399" t="str">
            <v>-</v>
          </cell>
          <cell r="E399" t="str">
            <v>L</v>
          </cell>
          <cell r="F399" t="str">
            <v>K-3</v>
          </cell>
          <cell r="G399" t="str">
            <v>K</v>
          </cell>
          <cell r="H399" t="str">
            <v>3</v>
          </cell>
          <cell r="I399" t="str">
            <v>DECK HAND</v>
          </cell>
          <cell r="J399">
            <v>5137500</v>
          </cell>
          <cell r="K399">
            <v>7224699</v>
          </cell>
          <cell r="L399">
            <v>941190</v>
          </cell>
          <cell r="M399">
            <v>13303389</v>
          </cell>
          <cell r="N399">
            <v>0</v>
          </cell>
          <cell r="O399">
            <v>13303389</v>
          </cell>
          <cell r="P399">
            <v>665169.45000000007</v>
          </cell>
          <cell r="Q399">
            <v>0</v>
          </cell>
          <cell r="R399">
            <v>137000</v>
          </cell>
          <cell r="S399">
            <v>802169.45000000007</v>
          </cell>
          <cell r="T399">
            <v>12501219.550000001</v>
          </cell>
          <cell r="U399">
            <v>18000000</v>
          </cell>
          <cell r="V399">
            <v>0</v>
          </cell>
          <cell r="W399">
            <v>0</v>
          </cell>
          <cell r="X399">
            <v>0</v>
          </cell>
          <cell r="Y399">
            <v>0</v>
          </cell>
          <cell r="Z399">
            <v>7</v>
          </cell>
          <cell r="AA399">
            <v>0</v>
          </cell>
          <cell r="AB399">
            <v>1</v>
          </cell>
          <cell r="AC399" t="str">
            <v>-</v>
          </cell>
          <cell r="AD399">
            <v>1</v>
          </cell>
          <cell r="AE399">
            <v>2</v>
          </cell>
          <cell r="AF399" t="str">
            <v>391</v>
          </cell>
          <cell r="AG399" t="str">
            <v>JL. P. SURIANSYAH NO. 30</v>
          </cell>
        </row>
        <row r="400">
          <cell r="B400">
            <v>392</v>
          </cell>
          <cell r="C400" t="str">
            <v>JERRY PANGKEY</v>
          </cell>
          <cell r="D400" t="str">
            <v>48.173.792.2-722.000</v>
          </cell>
          <cell r="E400" t="str">
            <v>L</v>
          </cell>
          <cell r="F400" t="str">
            <v>TK</v>
          </cell>
          <cell r="G400" t="str">
            <v>TK</v>
          </cell>
          <cell r="H400">
            <v>0</v>
          </cell>
          <cell r="I400" t="str">
            <v>DECK HAND</v>
          </cell>
          <cell r="J400">
            <v>5137500</v>
          </cell>
          <cell r="K400">
            <v>7224699</v>
          </cell>
          <cell r="L400">
            <v>628290</v>
          </cell>
          <cell r="M400">
            <v>12990489</v>
          </cell>
          <cell r="N400">
            <v>0</v>
          </cell>
          <cell r="O400">
            <v>12990489</v>
          </cell>
          <cell r="P400">
            <v>649524.45000000007</v>
          </cell>
          <cell r="Q400">
            <v>0</v>
          </cell>
          <cell r="R400">
            <v>117000</v>
          </cell>
          <cell r="S400">
            <v>766524.45000000007</v>
          </cell>
          <cell r="T400">
            <v>12223964.550000001</v>
          </cell>
          <cell r="U400">
            <v>13200000</v>
          </cell>
          <cell r="V400">
            <v>0</v>
          </cell>
          <cell r="W400">
            <v>0</v>
          </cell>
          <cell r="X400">
            <v>0</v>
          </cell>
          <cell r="Y400">
            <v>0</v>
          </cell>
          <cell r="Z400">
            <v>7</v>
          </cell>
          <cell r="AA400">
            <v>0</v>
          </cell>
          <cell r="AB400">
            <v>1</v>
          </cell>
          <cell r="AC400" t="str">
            <v>-</v>
          </cell>
          <cell r="AD400">
            <v>1</v>
          </cell>
          <cell r="AE400">
            <v>2</v>
          </cell>
          <cell r="AF400" t="str">
            <v>392</v>
          </cell>
          <cell r="AG400" t="str">
            <v>JL. P. SURIANSYAH NO. 30</v>
          </cell>
        </row>
        <row r="401">
          <cell r="B401">
            <v>393</v>
          </cell>
          <cell r="C401" t="str">
            <v>VICKY SUHERMAN</v>
          </cell>
          <cell r="D401" t="str">
            <v>48.173.798.9-722.000</v>
          </cell>
          <cell r="E401" t="str">
            <v>L</v>
          </cell>
          <cell r="F401" t="str">
            <v>TK</v>
          </cell>
          <cell r="G401" t="str">
            <v>TK</v>
          </cell>
          <cell r="H401">
            <v>0</v>
          </cell>
          <cell r="I401" t="str">
            <v>DECK HAND</v>
          </cell>
          <cell r="J401">
            <v>5137500</v>
          </cell>
          <cell r="K401">
            <v>7224700</v>
          </cell>
          <cell r="L401">
            <v>735690</v>
          </cell>
          <cell r="M401">
            <v>13097890</v>
          </cell>
          <cell r="N401">
            <v>0</v>
          </cell>
          <cell r="O401">
            <v>13097890</v>
          </cell>
          <cell r="P401">
            <v>654894.5</v>
          </cell>
          <cell r="Q401">
            <v>0</v>
          </cell>
          <cell r="R401">
            <v>137000</v>
          </cell>
          <cell r="S401">
            <v>791894.5</v>
          </cell>
          <cell r="T401">
            <v>12305995.5</v>
          </cell>
          <cell r="U401">
            <v>13200000</v>
          </cell>
          <cell r="V401">
            <v>0</v>
          </cell>
          <cell r="W401">
            <v>0</v>
          </cell>
          <cell r="X401">
            <v>0</v>
          </cell>
          <cell r="Y401">
            <v>0</v>
          </cell>
          <cell r="Z401">
            <v>7</v>
          </cell>
          <cell r="AA401">
            <v>0</v>
          </cell>
          <cell r="AB401">
            <v>1</v>
          </cell>
          <cell r="AC401" t="str">
            <v>-</v>
          </cell>
          <cell r="AD401">
            <v>1</v>
          </cell>
          <cell r="AE401">
            <v>2</v>
          </cell>
          <cell r="AF401" t="str">
            <v>393</v>
          </cell>
          <cell r="AG401" t="str">
            <v>JL. P. SURIANSYAH NO. 30</v>
          </cell>
        </row>
        <row r="402">
          <cell r="B402">
            <v>394</v>
          </cell>
          <cell r="C402" t="str">
            <v>MUCHLIS MOHAMMAD</v>
          </cell>
          <cell r="D402" t="str">
            <v>-</v>
          </cell>
          <cell r="E402" t="str">
            <v>L</v>
          </cell>
          <cell r="F402" t="str">
            <v>TK</v>
          </cell>
          <cell r="G402" t="str">
            <v>TK</v>
          </cell>
          <cell r="H402">
            <v>0</v>
          </cell>
          <cell r="I402" t="str">
            <v>DECK HAND</v>
          </cell>
          <cell r="J402">
            <v>3750000</v>
          </cell>
          <cell r="K402">
            <v>4733300</v>
          </cell>
          <cell r="L402">
            <v>429600</v>
          </cell>
          <cell r="M402">
            <v>8912900</v>
          </cell>
          <cell r="N402">
            <v>333333</v>
          </cell>
          <cell r="O402">
            <v>9246233</v>
          </cell>
          <cell r="P402">
            <v>445645</v>
          </cell>
          <cell r="Q402">
            <v>16666.650000000001</v>
          </cell>
          <cell r="R402">
            <v>60000</v>
          </cell>
          <cell r="S402">
            <v>522311.65</v>
          </cell>
          <cell r="T402">
            <v>8723921.3499999996</v>
          </cell>
          <cell r="U402">
            <v>13200000</v>
          </cell>
          <cell r="V402">
            <v>0</v>
          </cell>
          <cell r="W402">
            <v>0</v>
          </cell>
          <cell r="X402">
            <v>0</v>
          </cell>
          <cell r="Y402">
            <v>0</v>
          </cell>
          <cell r="Z402">
            <v>4</v>
          </cell>
          <cell r="AA402">
            <v>0</v>
          </cell>
          <cell r="AB402">
            <v>1</v>
          </cell>
          <cell r="AC402" t="str">
            <v>-</v>
          </cell>
          <cell r="AD402">
            <v>1</v>
          </cell>
          <cell r="AE402">
            <v>2</v>
          </cell>
          <cell r="AF402" t="str">
            <v>394</v>
          </cell>
          <cell r="AG402" t="str">
            <v>JL. P. SURIANSYAH NO. 30</v>
          </cell>
        </row>
        <row r="403">
          <cell r="B403">
            <v>395</v>
          </cell>
          <cell r="C403" t="str">
            <v>SUHATMAN</v>
          </cell>
          <cell r="D403" t="str">
            <v>-</v>
          </cell>
          <cell r="E403" t="str">
            <v>L</v>
          </cell>
          <cell r="F403" t="str">
            <v>K-3</v>
          </cell>
          <cell r="G403" t="str">
            <v>K</v>
          </cell>
          <cell r="H403" t="str">
            <v>3</v>
          </cell>
          <cell r="I403" t="str">
            <v>DECK HAND</v>
          </cell>
          <cell r="J403">
            <v>5250000</v>
          </cell>
          <cell r="K403">
            <v>6933300</v>
          </cell>
          <cell r="L403">
            <v>549600</v>
          </cell>
          <cell r="M403">
            <v>12732900</v>
          </cell>
          <cell r="N403">
            <v>333334</v>
          </cell>
          <cell r="O403">
            <v>13066234</v>
          </cell>
          <cell r="P403">
            <v>636645</v>
          </cell>
          <cell r="Q403">
            <v>16666.7</v>
          </cell>
          <cell r="R403">
            <v>60000</v>
          </cell>
          <cell r="S403">
            <v>713311.7</v>
          </cell>
          <cell r="T403">
            <v>12352922.300000001</v>
          </cell>
          <cell r="U403">
            <v>18000000</v>
          </cell>
          <cell r="V403">
            <v>0</v>
          </cell>
          <cell r="W403">
            <v>0</v>
          </cell>
          <cell r="X403">
            <v>0</v>
          </cell>
          <cell r="Y403">
            <v>0</v>
          </cell>
          <cell r="Z403">
            <v>4</v>
          </cell>
          <cell r="AA403">
            <v>0</v>
          </cell>
          <cell r="AB403">
            <v>1</v>
          </cell>
          <cell r="AC403" t="str">
            <v>-</v>
          </cell>
          <cell r="AD403">
            <v>1</v>
          </cell>
          <cell r="AE403">
            <v>2</v>
          </cell>
          <cell r="AF403" t="str">
            <v>395</v>
          </cell>
          <cell r="AG403" t="str">
            <v>JL. P. SURIANSYAH NO. 30</v>
          </cell>
        </row>
        <row r="404">
          <cell r="B404">
            <v>396</v>
          </cell>
          <cell r="C404" t="str">
            <v>EDI SUSANTO</v>
          </cell>
          <cell r="D404" t="str">
            <v>-</v>
          </cell>
          <cell r="E404" t="str">
            <v>L</v>
          </cell>
          <cell r="F404" t="str">
            <v>TK</v>
          </cell>
          <cell r="G404" t="str">
            <v>TK</v>
          </cell>
          <cell r="H404">
            <v>0</v>
          </cell>
          <cell r="I404" t="str">
            <v>DECK HAND</v>
          </cell>
          <cell r="J404">
            <v>5137500</v>
          </cell>
          <cell r="K404">
            <v>7224700</v>
          </cell>
          <cell r="L404">
            <v>735690</v>
          </cell>
          <cell r="M404">
            <v>13097890</v>
          </cell>
          <cell r="N404">
            <v>0</v>
          </cell>
          <cell r="O404">
            <v>13097890</v>
          </cell>
          <cell r="P404">
            <v>654894.5</v>
          </cell>
          <cell r="Q404">
            <v>0</v>
          </cell>
          <cell r="R404">
            <v>137000</v>
          </cell>
          <cell r="S404">
            <v>791894.5</v>
          </cell>
          <cell r="T404">
            <v>12305995.5</v>
          </cell>
          <cell r="U404">
            <v>13200000</v>
          </cell>
          <cell r="V404">
            <v>0</v>
          </cell>
          <cell r="W404">
            <v>0</v>
          </cell>
          <cell r="X404">
            <v>0</v>
          </cell>
          <cell r="Y404">
            <v>0</v>
          </cell>
          <cell r="Z404">
            <v>7</v>
          </cell>
          <cell r="AA404">
            <v>0</v>
          </cell>
          <cell r="AB404">
            <v>1</v>
          </cell>
          <cell r="AC404" t="str">
            <v>-</v>
          </cell>
          <cell r="AD404">
            <v>1</v>
          </cell>
          <cell r="AE404">
            <v>2</v>
          </cell>
          <cell r="AF404" t="str">
            <v>396</v>
          </cell>
          <cell r="AG404" t="str">
            <v>JL. P. SURIANSYAH NO. 30</v>
          </cell>
        </row>
        <row r="405">
          <cell r="B405">
            <v>397</v>
          </cell>
          <cell r="C405" t="str">
            <v>ANDANG SETIAWAN</v>
          </cell>
          <cell r="D405" t="str">
            <v>48.173.770.8-722.000</v>
          </cell>
          <cell r="E405" t="str">
            <v>L</v>
          </cell>
          <cell r="F405" t="str">
            <v>TK</v>
          </cell>
          <cell r="G405" t="str">
            <v>TK</v>
          </cell>
          <cell r="H405">
            <v>0</v>
          </cell>
          <cell r="I405" t="str">
            <v>DECK HAND</v>
          </cell>
          <cell r="J405">
            <v>5118750</v>
          </cell>
          <cell r="K405">
            <v>7193450</v>
          </cell>
          <cell r="L405">
            <v>733006</v>
          </cell>
          <cell r="M405">
            <v>13045206</v>
          </cell>
          <cell r="N405">
            <v>0</v>
          </cell>
          <cell r="O405">
            <v>13045206</v>
          </cell>
          <cell r="P405">
            <v>652260.30000000005</v>
          </cell>
          <cell r="Q405">
            <v>0</v>
          </cell>
          <cell r="R405">
            <v>136500</v>
          </cell>
          <cell r="S405">
            <v>788760.3</v>
          </cell>
          <cell r="T405">
            <v>12256445.699999999</v>
          </cell>
          <cell r="U405">
            <v>13200000</v>
          </cell>
          <cell r="V405">
            <v>0</v>
          </cell>
          <cell r="W405">
            <v>0</v>
          </cell>
          <cell r="X405">
            <v>0</v>
          </cell>
          <cell r="Y405">
            <v>0</v>
          </cell>
          <cell r="Z405">
            <v>7</v>
          </cell>
          <cell r="AA405">
            <v>0</v>
          </cell>
          <cell r="AB405">
            <v>1</v>
          </cell>
          <cell r="AC405" t="str">
            <v>-</v>
          </cell>
          <cell r="AD405">
            <v>1</v>
          </cell>
          <cell r="AE405">
            <v>2</v>
          </cell>
          <cell r="AF405" t="str">
            <v>397</v>
          </cell>
          <cell r="AG405" t="str">
            <v>JL. P. SURIANSYAH NO. 30</v>
          </cell>
        </row>
        <row r="406">
          <cell r="B406">
            <v>398</v>
          </cell>
          <cell r="C406" t="str">
            <v>HERIYANTO</v>
          </cell>
          <cell r="D406" t="str">
            <v>-</v>
          </cell>
          <cell r="E406" t="str">
            <v>L</v>
          </cell>
          <cell r="F406" t="str">
            <v>K-3</v>
          </cell>
          <cell r="G406" t="str">
            <v>K</v>
          </cell>
          <cell r="H406" t="str">
            <v>3</v>
          </cell>
          <cell r="I406" t="str">
            <v>ASISTEN COOK</v>
          </cell>
          <cell r="J406">
            <v>5062500</v>
          </cell>
          <cell r="K406">
            <v>7131405</v>
          </cell>
          <cell r="L406">
            <v>927451</v>
          </cell>
          <cell r="M406">
            <v>13121356</v>
          </cell>
          <cell r="N406">
            <v>0</v>
          </cell>
          <cell r="O406">
            <v>13121356</v>
          </cell>
          <cell r="P406">
            <v>656067.80000000005</v>
          </cell>
          <cell r="Q406">
            <v>0</v>
          </cell>
          <cell r="R406">
            <v>135000</v>
          </cell>
          <cell r="S406">
            <v>791067.8</v>
          </cell>
          <cell r="T406">
            <v>12330288.199999999</v>
          </cell>
          <cell r="U406">
            <v>18000000</v>
          </cell>
          <cell r="V406">
            <v>0</v>
          </cell>
          <cell r="W406">
            <v>0</v>
          </cell>
          <cell r="X406">
            <v>0</v>
          </cell>
          <cell r="Y406">
            <v>0</v>
          </cell>
          <cell r="Z406">
            <v>7</v>
          </cell>
          <cell r="AA406">
            <v>0</v>
          </cell>
          <cell r="AB406">
            <v>1</v>
          </cell>
          <cell r="AC406" t="str">
            <v>-</v>
          </cell>
          <cell r="AD406">
            <v>1</v>
          </cell>
          <cell r="AE406">
            <v>2</v>
          </cell>
          <cell r="AF406" t="str">
            <v>398</v>
          </cell>
          <cell r="AG406" t="str">
            <v>JL. P. SURIANSYAH NO. 30</v>
          </cell>
        </row>
        <row r="407">
          <cell r="B407">
            <v>399</v>
          </cell>
          <cell r="C407" t="str">
            <v>FREDY SULAIMAN</v>
          </cell>
          <cell r="D407" t="str">
            <v>-</v>
          </cell>
          <cell r="E407" t="str">
            <v>L</v>
          </cell>
          <cell r="F407" t="str">
            <v>TK</v>
          </cell>
          <cell r="G407" t="str">
            <v>TK</v>
          </cell>
          <cell r="H407">
            <v>0</v>
          </cell>
          <cell r="I407" t="str">
            <v>RADIO OPERATOR</v>
          </cell>
          <cell r="J407">
            <v>4937500</v>
          </cell>
          <cell r="K407">
            <v>7519167</v>
          </cell>
          <cell r="L407">
            <v>707050</v>
          </cell>
          <cell r="M407">
            <v>13163717</v>
          </cell>
          <cell r="N407">
            <v>0</v>
          </cell>
          <cell r="O407">
            <v>13163717</v>
          </cell>
          <cell r="P407">
            <v>658185.85000000009</v>
          </cell>
          <cell r="Q407">
            <v>0</v>
          </cell>
          <cell r="R407">
            <v>131666.66666666666</v>
          </cell>
          <cell r="S407">
            <v>789852.51666666672</v>
          </cell>
          <cell r="T407">
            <v>12373864.483333332</v>
          </cell>
          <cell r="U407">
            <v>13200000</v>
          </cell>
          <cell r="V407">
            <v>0</v>
          </cell>
          <cell r="W407">
            <v>0</v>
          </cell>
          <cell r="X407">
            <v>0</v>
          </cell>
          <cell r="Y407">
            <v>0</v>
          </cell>
          <cell r="Z407">
            <v>7</v>
          </cell>
          <cell r="AA407">
            <v>0</v>
          </cell>
          <cell r="AB407">
            <v>1</v>
          </cell>
          <cell r="AC407" t="str">
            <v>-</v>
          </cell>
          <cell r="AD407">
            <v>1</v>
          </cell>
          <cell r="AE407">
            <v>2</v>
          </cell>
          <cell r="AF407" t="str">
            <v>399</v>
          </cell>
          <cell r="AG407" t="str">
            <v>JL. P. SURIANSYAH NO. 30</v>
          </cell>
        </row>
        <row r="408">
          <cell r="B408">
            <v>400</v>
          </cell>
          <cell r="C408" t="str">
            <v>DEDY SETIAWAN</v>
          </cell>
          <cell r="D408" t="str">
            <v>-</v>
          </cell>
          <cell r="E408" t="str">
            <v>L</v>
          </cell>
          <cell r="F408" t="str">
            <v>TK</v>
          </cell>
          <cell r="G408" t="str">
            <v>TK</v>
          </cell>
          <cell r="H408">
            <v>0</v>
          </cell>
          <cell r="I408" t="str">
            <v>DECK HAND</v>
          </cell>
          <cell r="J408">
            <v>5137500</v>
          </cell>
          <cell r="K408">
            <v>7962500</v>
          </cell>
          <cell r="L408">
            <v>735690</v>
          </cell>
          <cell r="M408">
            <v>13835690</v>
          </cell>
          <cell r="N408">
            <v>0</v>
          </cell>
          <cell r="O408">
            <v>13835690</v>
          </cell>
          <cell r="P408">
            <v>691784.5</v>
          </cell>
          <cell r="Q408">
            <v>0</v>
          </cell>
          <cell r="R408">
            <v>137000</v>
          </cell>
          <cell r="S408">
            <v>828784.5</v>
          </cell>
          <cell r="T408">
            <v>13006905.5</v>
          </cell>
          <cell r="U408">
            <v>13200000</v>
          </cell>
          <cell r="V408">
            <v>0</v>
          </cell>
          <cell r="W408">
            <v>0</v>
          </cell>
          <cell r="X408">
            <v>0</v>
          </cell>
          <cell r="Y408">
            <v>0</v>
          </cell>
          <cell r="Z408">
            <v>7</v>
          </cell>
          <cell r="AA408">
            <v>0</v>
          </cell>
          <cell r="AB408">
            <v>1</v>
          </cell>
          <cell r="AC408" t="str">
            <v>-</v>
          </cell>
          <cell r="AD408">
            <v>1</v>
          </cell>
          <cell r="AE408">
            <v>2</v>
          </cell>
          <cell r="AF408" t="str">
            <v>400</v>
          </cell>
          <cell r="AG408" t="str">
            <v>JL. P. SURIANSYAH NO. 30</v>
          </cell>
        </row>
        <row r="409">
          <cell r="B409">
            <v>401</v>
          </cell>
          <cell r="C409" t="str">
            <v xml:space="preserve">DEDDY ARMANSYAH </v>
          </cell>
          <cell r="D409" t="str">
            <v>-</v>
          </cell>
          <cell r="E409" t="str">
            <v>L</v>
          </cell>
          <cell r="F409" t="str">
            <v>K-2</v>
          </cell>
          <cell r="G409" t="str">
            <v>K</v>
          </cell>
          <cell r="H409" t="str">
            <v>2</v>
          </cell>
          <cell r="I409" t="str">
            <v>DECK HAND</v>
          </cell>
          <cell r="J409">
            <v>5137500</v>
          </cell>
          <cell r="K409">
            <v>7812500</v>
          </cell>
          <cell r="L409">
            <v>941190</v>
          </cell>
          <cell r="M409">
            <v>13891190</v>
          </cell>
          <cell r="N409">
            <v>0</v>
          </cell>
          <cell r="O409">
            <v>13891190</v>
          </cell>
          <cell r="P409">
            <v>694559.5</v>
          </cell>
          <cell r="Q409">
            <v>0</v>
          </cell>
          <cell r="R409">
            <v>137000</v>
          </cell>
          <cell r="S409">
            <v>831559.5</v>
          </cell>
          <cell r="T409">
            <v>13059630.5</v>
          </cell>
          <cell r="U409">
            <v>16800000</v>
          </cell>
          <cell r="V409">
            <v>0</v>
          </cell>
          <cell r="W409">
            <v>0</v>
          </cell>
          <cell r="X409">
            <v>0</v>
          </cell>
          <cell r="Y409">
            <v>0</v>
          </cell>
          <cell r="Z409">
            <v>7</v>
          </cell>
          <cell r="AA409">
            <v>0</v>
          </cell>
          <cell r="AB409">
            <v>1</v>
          </cell>
          <cell r="AC409" t="str">
            <v>-</v>
          </cell>
          <cell r="AD409">
            <v>1</v>
          </cell>
          <cell r="AE409">
            <v>2</v>
          </cell>
          <cell r="AF409" t="str">
            <v>401</v>
          </cell>
          <cell r="AG409" t="str">
            <v>JL. P. SURIANSYAH NO. 30</v>
          </cell>
        </row>
        <row r="410">
          <cell r="B410">
            <v>402</v>
          </cell>
          <cell r="C410" t="str">
            <v>JONSON</v>
          </cell>
          <cell r="D410" t="str">
            <v>48.174.892.9-722.000</v>
          </cell>
          <cell r="E410" t="str">
            <v>L</v>
          </cell>
          <cell r="F410" t="str">
            <v>K-2</v>
          </cell>
          <cell r="G410" t="str">
            <v>K</v>
          </cell>
          <cell r="H410" t="str">
            <v>2</v>
          </cell>
          <cell r="I410" t="str">
            <v>DECK HAND</v>
          </cell>
          <cell r="J410">
            <v>5137500</v>
          </cell>
          <cell r="K410">
            <v>7812500</v>
          </cell>
          <cell r="L410">
            <v>941190</v>
          </cell>
          <cell r="M410">
            <v>13891190</v>
          </cell>
          <cell r="N410">
            <v>0</v>
          </cell>
          <cell r="O410">
            <v>13891190</v>
          </cell>
          <cell r="P410">
            <v>694559.5</v>
          </cell>
          <cell r="Q410">
            <v>0</v>
          </cell>
          <cell r="R410">
            <v>137000</v>
          </cell>
          <cell r="S410">
            <v>831559.5</v>
          </cell>
          <cell r="T410">
            <v>13059630.5</v>
          </cell>
          <cell r="U410">
            <v>16800000</v>
          </cell>
          <cell r="V410">
            <v>0</v>
          </cell>
          <cell r="W410">
            <v>0</v>
          </cell>
          <cell r="X410">
            <v>0</v>
          </cell>
          <cell r="Y410">
            <v>0</v>
          </cell>
          <cell r="Z410">
            <v>7</v>
          </cell>
          <cell r="AA410">
            <v>0</v>
          </cell>
          <cell r="AB410">
            <v>1</v>
          </cell>
          <cell r="AC410" t="str">
            <v>-</v>
          </cell>
          <cell r="AD410">
            <v>1</v>
          </cell>
          <cell r="AE410">
            <v>2</v>
          </cell>
          <cell r="AF410" t="str">
            <v>402</v>
          </cell>
          <cell r="AG410" t="str">
            <v>JL. P. SURIANSYAH NO. 30</v>
          </cell>
        </row>
        <row r="411">
          <cell r="B411">
            <v>403</v>
          </cell>
          <cell r="C411" t="str">
            <v>RUSLIN</v>
          </cell>
          <cell r="D411" t="str">
            <v>48.174.891.1-722.000</v>
          </cell>
          <cell r="E411" t="str">
            <v>L</v>
          </cell>
          <cell r="F411" t="str">
            <v>K-2</v>
          </cell>
          <cell r="G411" t="str">
            <v>K</v>
          </cell>
          <cell r="H411" t="str">
            <v>2</v>
          </cell>
          <cell r="I411" t="str">
            <v>DECK HAND</v>
          </cell>
          <cell r="J411">
            <v>6637500</v>
          </cell>
          <cell r="K411">
            <v>8964677</v>
          </cell>
          <cell r="L411">
            <v>1215990</v>
          </cell>
          <cell r="M411">
            <v>16818167</v>
          </cell>
          <cell r="N411">
            <v>0</v>
          </cell>
          <cell r="O411">
            <v>16818167</v>
          </cell>
          <cell r="P411">
            <v>840908.35000000009</v>
          </cell>
          <cell r="Q411">
            <v>0</v>
          </cell>
          <cell r="R411">
            <v>177000</v>
          </cell>
          <cell r="S411">
            <v>1017908.3500000001</v>
          </cell>
          <cell r="T411">
            <v>15800258.65</v>
          </cell>
          <cell r="U411">
            <v>16800000</v>
          </cell>
          <cell r="V411">
            <v>0</v>
          </cell>
          <cell r="W411">
            <v>0</v>
          </cell>
          <cell r="X411">
            <v>0</v>
          </cell>
          <cell r="Y411">
            <v>0</v>
          </cell>
          <cell r="Z411">
            <v>9</v>
          </cell>
          <cell r="AA411">
            <v>0</v>
          </cell>
          <cell r="AB411">
            <v>1</v>
          </cell>
          <cell r="AC411" t="str">
            <v>-</v>
          </cell>
          <cell r="AD411">
            <v>1</v>
          </cell>
          <cell r="AE411">
            <v>2</v>
          </cell>
          <cell r="AF411" t="str">
            <v>403</v>
          </cell>
          <cell r="AG411" t="str">
            <v>JL. P. SURIANSYAH NO. 30</v>
          </cell>
        </row>
        <row r="412">
          <cell r="B412">
            <v>404</v>
          </cell>
          <cell r="C412" t="str">
            <v xml:space="preserve">SYAIFUL BACHRI </v>
          </cell>
          <cell r="D412" t="str">
            <v>48.174.889.5-722.000</v>
          </cell>
          <cell r="E412" t="str">
            <v>L</v>
          </cell>
          <cell r="F412" t="str">
            <v>K-2</v>
          </cell>
          <cell r="G412" t="str">
            <v>K</v>
          </cell>
          <cell r="H412" t="str">
            <v>2</v>
          </cell>
          <cell r="I412" t="str">
            <v>DECK HAND</v>
          </cell>
          <cell r="J412">
            <v>5137500</v>
          </cell>
          <cell r="K412">
            <v>7812500</v>
          </cell>
          <cell r="L412">
            <v>941190</v>
          </cell>
          <cell r="M412">
            <v>13891190</v>
          </cell>
          <cell r="N412">
            <v>0</v>
          </cell>
          <cell r="O412">
            <v>13891190</v>
          </cell>
          <cell r="P412">
            <v>694559.5</v>
          </cell>
          <cell r="Q412">
            <v>0</v>
          </cell>
          <cell r="R412">
            <v>137000</v>
          </cell>
          <cell r="S412">
            <v>831559.5</v>
          </cell>
          <cell r="T412">
            <v>13059630.5</v>
          </cell>
          <cell r="U412">
            <v>16800000</v>
          </cell>
          <cell r="V412">
            <v>0</v>
          </cell>
          <cell r="W412">
            <v>0</v>
          </cell>
          <cell r="X412">
            <v>0</v>
          </cell>
          <cell r="Y412">
            <v>0</v>
          </cell>
          <cell r="Z412">
            <v>7</v>
          </cell>
          <cell r="AA412">
            <v>0</v>
          </cell>
          <cell r="AB412">
            <v>1</v>
          </cell>
          <cell r="AC412" t="str">
            <v>-</v>
          </cell>
          <cell r="AD412">
            <v>1</v>
          </cell>
          <cell r="AE412">
            <v>2</v>
          </cell>
          <cell r="AF412" t="str">
            <v>404</v>
          </cell>
          <cell r="AG412" t="str">
            <v>JL. P. SURIANSYAH NO. 30</v>
          </cell>
        </row>
        <row r="413">
          <cell r="B413">
            <v>405</v>
          </cell>
          <cell r="C413" t="str">
            <v>DALLE KACONG</v>
          </cell>
          <cell r="D413" t="str">
            <v>-</v>
          </cell>
          <cell r="E413" t="str">
            <v>L</v>
          </cell>
          <cell r="F413" t="str">
            <v>TK</v>
          </cell>
          <cell r="G413" t="str">
            <v>TK</v>
          </cell>
          <cell r="H413">
            <v>0</v>
          </cell>
          <cell r="I413" t="str">
            <v>ASISTEN MECHANIC</v>
          </cell>
          <cell r="J413">
            <v>5137500</v>
          </cell>
          <cell r="K413">
            <v>7812500</v>
          </cell>
          <cell r="L413">
            <v>735690</v>
          </cell>
          <cell r="M413">
            <v>13685690</v>
          </cell>
          <cell r="N413">
            <v>0</v>
          </cell>
          <cell r="O413">
            <v>13685690</v>
          </cell>
          <cell r="P413">
            <v>684284.5</v>
          </cell>
          <cell r="Q413">
            <v>0</v>
          </cell>
          <cell r="R413">
            <v>137000</v>
          </cell>
          <cell r="S413">
            <v>821284.5</v>
          </cell>
          <cell r="T413">
            <v>12864405.5</v>
          </cell>
          <cell r="U413">
            <v>13200000</v>
          </cell>
          <cell r="V413">
            <v>0</v>
          </cell>
          <cell r="W413">
            <v>0</v>
          </cell>
          <cell r="X413">
            <v>0</v>
          </cell>
          <cell r="Y413">
            <v>0</v>
          </cell>
          <cell r="Z413">
            <v>7</v>
          </cell>
          <cell r="AA413">
            <v>0</v>
          </cell>
          <cell r="AB413">
            <v>1</v>
          </cell>
          <cell r="AC413" t="str">
            <v>-</v>
          </cell>
          <cell r="AD413">
            <v>1</v>
          </cell>
          <cell r="AE413">
            <v>2</v>
          </cell>
          <cell r="AF413" t="str">
            <v>405</v>
          </cell>
          <cell r="AG413" t="str">
            <v>JL. P. SURIANSYAH NO. 30</v>
          </cell>
        </row>
        <row r="414">
          <cell r="B414">
            <v>406</v>
          </cell>
          <cell r="C414" t="str">
            <v>TRIYOSO</v>
          </cell>
          <cell r="D414" t="str">
            <v>07.296.087.5-722.000</v>
          </cell>
          <cell r="E414" t="str">
            <v>L</v>
          </cell>
          <cell r="F414" t="str">
            <v>K-3</v>
          </cell>
          <cell r="G414" t="str">
            <v>K</v>
          </cell>
          <cell r="H414" t="str">
            <v>3</v>
          </cell>
          <cell r="I414" t="str">
            <v>DECK HAND</v>
          </cell>
          <cell r="J414">
            <v>5137500</v>
          </cell>
          <cell r="K414">
            <v>7812500</v>
          </cell>
          <cell r="L414">
            <v>941190</v>
          </cell>
          <cell r="M414">
            <v>13891190</v>
          </cell>
          <cell r="N414">
            <v>0</v>
          </cell>
          <cell r="O414">
            <v>13891190</v>
          </cell>
          <cell r="P414">
            <v>694559.5</v>
          </cell>
          <cell r="Q414">
            <v>0</v>
          </cell>
          <cell r="R414">
            <v>137000</v>
          </cell>
          <cell r="S414">
            <v>831559.5</v>
          </cell>
          <cell r="T414">
            <v>13059630.5</v>
          </cell>
          <cell r="U414">
            <v>18000000</v>
          </cell>
          <cell r="V414">
            <v>0</v>
          </cell>
          <cell r="W414">
            <v>0</v>
          </cell>
          <cell r="X414">
            <v>0</v>
          </cell>
          <cell r="Y414">
            <v>0</v>
          </cell>
          <cell r="Z414">
            <v>7</v>
          </cell>
          <cell r="AA414">
            <v>0</v>
          </cell>
          <cell r="AB414">
            <v>1</v>
          </cell>
          <cell r="AC414" t="str">
            <v>-</v>
          </cell>
          <cell r="AD414">
            <v>1</v>
          </cell>
          <cell r="AE414">
            <v>2</v>
          </cell>
          <cell r="AF414" t="str">
            <v>406</v>
          </cell>
          <cell r="AG414" t="str">
            <v>JL. P. SURIANSYAH NO. 30</v>
          </cell>
        </row>
        <row r="415">
          <cell r="B415">
            <v>407</v>
          </cell>
          <cell r="C415" t="str">
            <v>ABDUL RAHIM</v>
          </cell>
          <cell r="D415" t="str">
            <v>-</v>
          </cell>
          <cell r="E415" t="str">
            <v>L</v>
          </cell>
          <cell r="F415" t="str">
            <v>TK</v>
          </cell>
          <cell r="G415" t="str">
            <v>TK</v>
          </cell>
          <cell r="H415">
            <v>0</v>
          </cell>
          <cell r="I415" t="str">
            <v>MEDIC</v>
          </cell>
          <cell r="J415">
            <v>5137500</v>
          </cell>
          <cell r="K415">
            <v>7812500</v>
          </cell>
          <cell r="L415">
            <v>735690</v>
          </cell>
          <cell r="M415">
            <v>13685690</v>
          </cell>
          <cell r="N415">
            <v>0</v>
          </cell>
          <cell r="O415">
            <v>13685690</v>
          </cell>
          <cell r="P415">
            <v>684284.5</v>
          </cell>
          <cell r="Q415">
            <v>0</v>
          </cell>
          <cell r="R415">
            <v>137000</v>
          </cell>
          <cell r="S415">
            <v>821284.5</v>
          </cell>
          <cell r="T415">
            <v>12864405.5</v>
          </cell>
          <cell r="U415">
            <v>13200000</v>
          </cell>
          <cell r="V415">
            <v>0</v>
          </cell>
          <cell r="W415">
            <v>0</v>
          </cell>
          <cell r="X415">
            <v>0</v>
          </cell>
          <cell r="Y415">
            <v>0</v>
          </cell>
          <cell r="Z415">
            <v>7</v>
          </cell>
          <cell r="AA415">
            <v>0</v>
          </cell>
          <cell r="AB415">
            <v>1</v>
          </cell>
          <cell r="AC415" t="str">
            <v>-</v>
          </cell>
          <cell r="AD415">
            <v>1</v>
          </cell>
          <cell r="AE415">
            <v>2</v>
          </cell>
          <cell r="AF415" t="str">
            <v>407</v>
          </cell>
          <cell r="AG415" t="str">
            <v>JL. P. SURIANSYAH NO. 30</v>
          </cell>
        </row>
        <row r="416">
          <cell r="B416">
            <v>408</v>
          </cell>
          <cell r="C416" t="str">
            <v>AHMAD HAERI</v>
          </cell>
          <cell r="D416" t="str">
            <v>-</v>
          </cell>
          <cell r="E416" t="str">
            <v>L</v>
          </cell>
          <cell r="F416" t="str">
            <v>TK</v>
          </cell>
          <cell r="G416" t="str">
            <v>TK</v>
          </cell>
          <cell r="H416">
            <v>0</v>
          </cell>
          <cell r="I416" t="str">
            <v>ASISTEN COOK</v>
          </cell>
          <cell r="J416">
            <v>5073750</v>
          </cell>
          <cell r="K416">
            <v>7726250</v>
          </cell>
          <cell r="L416">
            <v>726562</v>
          </cell>
          <cell r="M416">
            <v>13526562</v>
          </cell>
          <cell r="N416">
            <v>0</v>
          </cell>
          <cell r="O416">
            <v>13526562</v>
          </cell>
          <cell r="P416">
            <v>676328.10000000009</v>
          </cell>
          <cell r="Q416">
            <v>0</v>
          </cell>
          <cell r="R416">
            <v>135300</v>
          </cell>
          <cell r="S416">
            <v>811628.10000000009</v>
          </cell>
          <cell r="T416">
            <v>12714933.9</v>
          </cell>
          <cell r="U416">
            <v>13200000</v>
          </cell>
          <cell r="V416">
            <v>0</v>
          </cell>
          <cell r="W416">
            <v>0</v>
          </cell>
          <cell r="X416">
            <v>0</v>
          </cell>
          <cell r="Y416">
            <v>0</v>
          </cell>
          <cell r="Z416">
            <v>7</v>
          </cell>
          <cell r="AA416">
            <v>0</v>
          </cell>
          <cell r="AB416">
            <v>1</v>
          </cell>
          <cell r="AC416" t="str">
            <v>-</v>
          </cell>
          <cell r="AD416">
            <v>1</v>
          </cell>
          <cell r="AE416">
            <v>2</v>
          </cell>
          <cell r="AF416" t="str">
            <v>408</v>
          </cell>
          <cell r="AG416" t="str">
            <v>JL. P. SURIANSYAH NO. 30</v>
          </cell>
        </row>
        <row r="417">
          <cell r="B417">
            <v>409</v>
          </cell>
          <cell r="C417" t="str">
            <v>WAHYU RUDIANSYAH</v>
          </cell>
          <cell r="D417" t="str">
            <v>-</v>
          </cell>
          <cell r="E417" t="str">
            <v>L</v>
          </cell>
          <cell r="F417" t="str">
            <v>TK</v>
          </cell>
          <cell r="G417" t="str">
            <v>TK</v>
          </cell>
          <cell r="H417">
            <v>0</v>
          </cell>
          <cell r="I417" t="str">
            <v>ASISTEN COOK</v>
          </cell>
          <cell r="J417">
            <v>2857500</v>
          </cell>
          <cell r="K417">
            <v>4467500</v>
          </cell>
          <cell r="L417">
            <v>409195</v>
          </cell>
          <cell r="M417">
            <v>7734195</v>
          </cell>
          <cell r="N417">
            <v>0</v>
          </cell>
          <cell r="O417">
            <v>7734195</v>
          </cell>
          <cell r="P417">
            <v>386709.75</v>
          </cell>
          <cell r="Q417">
            <v>0</v>
          </cell>
          <cell r="R417">
            <v>76200</v>
          </cell>
          <cell r="S417">
            <v>462909.75</v>
          </cell>
          <cell r="T417">
            <v>7271285.25</v>
          </cell>
          <cell r="U417">
            <v>13200000</v>
          </cell>
          <cell r="V417">
            <v>0</v>
          </cell>
          <cell r="W417">
            <v>0</v>
          </cell>
          <cell r="X417">
            <v>0</v>
          </cell>
          <cell r="Y417">
            <v>0</v>
          </cell>
          <cell r="Z417">
            <v>4</v>
          </cell>
          <cell r="AA417">
            <v>0</v>
          </cell>
          <cell r="AB417">
            <v>1</v>
          </cell>
          <cell r="AC417" t="str">
            <v>-</v>
          </cell>
          <cell r="AD417">
            <v>1</v>
          </cell>
          <cell r="AE417">
            <v>2</v>
          </cell>
          <cell r="AF417" t="str">
            <v>409</v>
          </cell>
          <cell r="AG417" t="str">
            <v>JL. P. SURIANSYAH NO. 30</v>
          </cell>
        </row>
        <row r="418">
          <cell r="B418">
            <v>410</v>
          </cell>
          <cell r="C418" t="str">
            <v>SARINDI</v>
          </cell>
          <cell r="D418" t="str">
            <v>-</v>
          </cell>
          <cell r="E418" t="str">
            <v>L</v>
          </cell>
          <cell r="F418" t="str">
            <v>TK</v>
          </cell>
          <cell r="G418" t="str">
            <v>TK</v>
          </cell>
          <cell r="H418">
            <v>0</v>
          </cell>
          <cell r="I418" t="str">
            <v>MESS BOY</v>
          </cell>
          <cell r="J418">
            <v>5073750</v>
          </cell>
          <cell r="K418">
            <v>7726250</v>
          </cell>
          <cell r="L418">
            <v>726562</v>
          </cell>
          <cell r="M418">
            <v>13526562</v>
          </cell>
          <cell r="N418">
            <v>0</v>
          </cell>
          <cell r="O418">
            <v>13526562</v>
          </cell>
          <cell r="P418">
            <v>676328.10000000009</v>
          </cell>
          <cell r="Q418">
            <v>0</v>
          </cell>
          <cell r="R418">
            <v>135300</v>
          </cell>
          <cell r="S418">
            <v>811628.10000000009</v>
          </cell>
          <cell r="T418">
            <v>12714933.9</v>
          </cell>
          <cell r="U418">
            <v>13200000</v>
          </cell>
          <cell r="V418">
            <v>0</v>
          </cell>
          <cell r="W418">
            <v>0</v>
          </cell>
          <cell r="X418">
            <v>0</v>
          </cell>
          <cell r="Y418">
            <v>0</v>
          </cell>
          <cell r="Z418">
            <v>7</v>
          </cell>
          <cell r="AA418">
            <v>0</v>
          </cell>
          <cell r="AB418">
            <v>1</v>
          </cell>
          <cell r="AC418" t="str">
            <v>-</v>
          </cell>
          <cell r="AD418">
            <v>1</v>
          </cell>
          <cell r="AE418">
            <v>2</v>
          </cell>
          <cell r="AF418" t="str">
            <v>410</v>
          </cell>
          <cell r="AG418" t="str">
            <v>JL. P. SURIANSYAH NO. 30</v>
          </cell>
        </row>
        <row r="419">
          <cell r="B419">
            <v>411</v>
          </cell>
          <cell r="C419" t="str">
            <v>GATOT HARYONO</v>
          </cell>
          <cell r="D419" t="str">
            <v>48.173.838.3-722.000</v>
          </cell>
          <cell r="E419" t="str">
            <v>L</v>
          </cell>
          <cell r="F419" t="str">
            <v>TK</v>
          </cell>
          <cell r="G419" t="str">
            <v>TK</v>
          </cell>
          <cell r="H419">
            <v>0</v>
          </cell>
          <cell r="I419" t="str">
            <v>MECHANIC</v>
          </cell>
          <cell r="J419">
            <v>4887500</v>
          </cell>
          <cell r="K419">
            <v>3162500</v>
          </cell>
          <cell r="L419">
            <v>370530</v>
          </cell>
          <cell r="M419">
            <v>8420530</v>
          </cell>
          <cell r="N419">
            <v>0</v>
          </cell>
          <cell r="O419">
            <v>8420530</v>
          </cell>
          <cell r="P419">
            <v>421026.5</v>
          </cell>
          <cell r="Q419">
            <v>0</v>
          </cell>
          <cell r="R419">
            <v>46000</v>
          </cell>
          <cell r="S419">
            <v>467026.5</v>
          </cell>
          <cell r="T419">
            <v>7953503.5</v>
          </cell>
          <cell r="U419">
            <v>13200000</v>
          </cell>
          <cell r="V419">
            <v>0</v>
          </cell>
          <cell r="W419">
            <v>0</v>
          </cell>
          <cell r="X419">
            <v>0</v>
          </cell>
          <cell r="Y419">
            <v>0</v>
          </cell>
          <cell r="Z419">
            <v>3</v>
          </cell>
          <cell r="AA419">
            <v>0</v>
          </cell>
          <cell r="AB419">
            <v>1</v>
          </cell>
          <cell r="AC419" t="str">
            <v>-</v>
          </cell>
          <cell r="AD419">
            <v>1</v>
          </cell>
          <cell r="AE419">
            <v>2</v>
          </cell>
          <cell r="AF419" t="str">
            <v>411</v>
          </cell>
          <cell r="AG419" t="str">
            <v>JL. P. SURIANSYAH NO. 30</v>
          </cell>
        </row>
        <row r="420">
          <cell r="B420">
            <v>412</v>
          </cell>
          <cell r="C420" t="str">
            <v>FAHRIZAL LUTFHI</v>
          </cell>
          <cell r="D420" t="str">
            <v>48.173.846.6-722.000</v>
          </cell>
          <cell r="E420" t="str">
            <v>L</v>
          </cell>
          <cell r="F420" t="str">
            <v>TK</v>
          </cell>
          <cell r="G420" t="str">
            <v>TK</v>
          </cell>
          <cell r="H420">
            <v>0</v>
          </cell>
          <cell r="I420" t="str">
            <v>ASISTEN COOK</v>
          </cell>
          <cell r="J420">
            <v>2846250</v>
          </cell>
          <cell r="K420">
            <v>4453750.5</v>
          </cell>
          <cell r="L420">
            <v>407584</v>
          </cell>
          <cell r="M420">
            <v>7707584.5</v>
          </cell>
          <cell r="N420">
            <v>0</v>
          </cell>
          <cell r="O420">
            <v>7707584.5</v>
          </cell>
          <cell r="P420">
            <v>385379.22500000003</v>
          </cell>
          <cell r="Q420">
            <v>0</v>
          </cell>
          <cell r="R420">
            <v>75900</v>
          </cell>
          <cell r="S420">
            <v>461279.22500000003</v>
          </cell>
          <cell r="T420">
            <v>7246305.2750000004</v>
          </cell>
          <cell r="U420">
            <v>13200000</v>
          </cell>
          <cell r="V420">
            <v>0</v>
          </cell>
          <cell r="W420">
            <v>0</v>
          </cell>
          <cell r="X420">
            <v>0</v>
          </cell>
          <cell r="Y420">
            <v>0</v>
          </cell>
          <cell r="Z420">
            <v>4</v>
          </cell>
          <cell r="AA420">
            <v>0</v>
          </cell>
          <cell r="AB420">
            <v>1</v>
          </cell>
          <cell r="AC420" t="str">
            <v>-</v>
          </cell>
          <cell r="AD420">
            <v>1</v>
          </cell>
          <cell r="AE420">
            <v>2</v>
          </cell>
          <cell r="AF420" t="str">
            <v>412</v>
          </cell>
          <cell r="AG420" t="str">
            <v>JL. P. SURIANSYAH NO. 30</v>
          </cell>
        </row>
        <row r="421">
          <cell r="B421">
            <v>413</v>
          </cell>
          <cell r="C421" t="str">
            <v>ACHMAD MAULANA</v>
          </cell>
          <cell r="D421" t="str">
            <v>-</v>
          </cell>
          <cell r="E421" t="str">
            <v>L</v>
          </cell>
          <cell r="F421" t="str">
            <v>TK</v>
          </cell>
          <cell r="G421" t="str">
            <v>TK</v>
          </cell>
          <cell r="H421">
            <v>0</v>
          </cell>
          <cell r="I421" t="str">
            <v>DECK HAND</v>
          </cell>
          <cell r="J421">
            <v>1477500</v>
          </cell>
          <cell r="K421">
            <v>2172500</v>
          </cell>
          <cell r="L421">
            <v>105789</v>
          </cell>
          <cell r="M421">
            <v>3755789</v>
          </cell>
          <cell r="N421">
            <v>0</v>
          </cell>
          <cell r="O421">
            <v>3755789</v>
          </cell>
          <cell r="P421">
            <v>187789.45</v>
          </cell>
          <cell r="Q421">
            <v>0</v>
          </cell>
          <cell r="R421">
            <v>0</v>
          </cell>
          <cell r="S421">
            <v>187789.45</v>
          </cell>
          <cell r="T421">
            <v>3567999.55</v>
          </cell>
          <cell r="U421">
            <v>13200000</v>
          </cell>
          <cell r="V421">
            <v>0</v>
          </cell>
          <cell r="W421">
            <v>0</v>
          </cell>
          <cell r="X421">
            <v>0</v>
          </cell>
          <cell r="Y421">
            <v>0</v>
          </cell>
          <cell r="Z421">
            <v>1</v>
          </cell>
          <cell r="AA421">
            <v>0</v>
          </cell>
          <cell r="AB421">
            <v>1</v>
          </cell>
          <cell r="AC421" t="str">
            <v>-</v>
          </cell>
          <cell r="AD421">
            <v>1</v>
          </cell>
          <cell r="AE421">
            <v>2</v>
          </cell>
          <cell r="AF421" t="str">
            <v>413</v>
          </cell>
          <cell r="AG421" t="str">
            <v>JL. P. SURIANSYAH NO. 30</v>
          </cell>
        </row>
        <row r="422">
          <cell r="B422">
            <v>414</v>
          </cell>
          <cell r="C422" t="str">
            <v>ZAINAL HANAFI</v>
          </cell>
          <cell r="D422" t="str">
            <v>07.296.109.7-722.000</v>
          </cell>
          <cell r="E422" t="str">
            <v>L</v>
          </cell>
          <cell r="F422" t="str">
            <v>K-2</v>
          </cell>
          <cell r="G422" t="str">
            <v>K</v>
          </cell>
          <cell r="H422" t="str">
            <v>2</v>
          </cell>
          <cell r="I422" t="str">
            <v>ELECTRICIAN</v>
          </cell>
          <cell r="J422">
            <v>5558100</v>
          </cell>
          <cell r="K422">
            <v>7632496.5</v>
          </cell>
          <cell r="L422">
            <v>886230</v>
          </cell>
          <cell r="M422">
            <v>14076826.5</v>
          </cell>
          <cell r="N422">
            <v>358333</v>
          </cell>
          <cell r="O422">
            <v>14435159.5</v>
          </cell>
          <cell r="P422">
            <v>703841.32500000007</v>
          </cell>
          <cell r="Q422">
            <v>17916.650000000001</v>
          </cell>
          <cell r="R422">
            <v>107500</v>
          </cell>
          <cell r="S422">
            <v>829257.97500000009</v>
          </cell>
          <cell r="T422">
            <v>13605901.525</v>
          </cell>
          <cell r="U422">
            <v>16800000</v>
          </cell>
          <cell r="V422">
            <v>0</v>
          </cell>
          <cell r="W422">
            <v>0</v>
          </cell>
          <cell r="X422">
            <v>0</v>
          </cell>
          <cell r="Y422">
            <v>0</v>
          </cell>
          <cell r="Z422">
            <v>6</v>
          </cell>
          <cell r="AA422">
            <v>0</v>
          </cell>
          <cell r="AB422">
            <v>1</v>
          </cell>
          <cell r="AC422" t="str">
            <v>-</v>
          </cell>
          <cell r="AD422">
            <v>1</v>
          </cell>
          <cell r="AE422">
            <v>2</v>
          </cell>
          <cell r="AF422" t="str">
            <v>414</v>
          </cell>
          <cell r="AG422" t="str">
            <v>JL. P. SURIANSYAH NO. 30</v>
          </cell>
        </row>
        <row r="423">
          <cell r="B423">
            <v>415</v>
          </cell>
          <cell r="C423" t="str">
            <v>RAHMATSYAH</v>
          </cell>
          <cell r="D423" t="str">
            <v>-</v>
          </cell>
          <cell r="E423" t="str">
            <v>L</v>
          </cell>
          <cell r="F423" t="str">
            <v>K-3</v>
          </cell>
          <cell r="G423" t="str">
            <v>K</v>
          </cell>
          <cell r="H423" t="str">
            <v>3</v>
          </cell>
          <cell r="I423" t="str">
            <v>MEDIC</v>
          </cell>
          <cell r="J423">
            <v>5331250</v>
          </cell>
          <cell r="K423">
            <v>5352205</v>
          </cell>
          <cell r="L423">
            <v>738525</v>
          </cell>
          <cell r="M423">
            <v>11421980</v>
          </cell>
          <cell r="N423">
            <v>268750</v>
          </cell>
          <cell r="O423">
            <v>11690730</v>
          </cell>
          <cell r="P423">
            <v>571099</v>
          </cell>
          <cell r="Q423">
            <v>13437.5</v>
          </cell>
          <cell r="R423">
            <v>107500</v>
          </cell>
          <cell r="S423">
            <v>692036.5</v>
          </cell>
          <cell r="T423">
            <v>10998693.5</v>
          </cell>
          <cell r="U423">
            <v>18000000</v>
          </cell>
          <cell r="V423">
            <v>0</v>
          </cell>
          <cell r="W423">
            <v>0</v>
          </cell>
          <cell r="X423">
            <v>0</v>
          </cell>
          <cell r="Y423">
            <v>0</v>
          </cell>
          <cell r="Z423">
            <v>5</v>
          </cell>
          <cell r="AA423">
            <v>0</v>
          </cell>
          <cell r="AB423">
            <v>1</v>
          </cell>
          <cell r="AC423" t="str">
            <v>-</v>
          </cell>
          <cell r="AD423">
            <v>1</v>
          </cell>
          <cell r="AE423">
            <v>2</v>
          </cell>
          <cell r="AF423" t="str">
            <v>415</v>
          </cell>
          <cell r="AG423" t="str">
            <v>JL. P. SURIANSYAH NO. 30</v>
          </cell>
        </row>
        <row r="424">
          <cell r="B424">
            <v>416</v>
          </cell>
          <cell r="C424" t="str">
            <v>DIDID FARIADI</v>
          </cell>
          <cell r="D424" t="str">
            <v>48.173.775.7-722.000</v>
          </cell>
          <cell r="E424" t="str">
            <v>L</v>
          </cell>
          <cell r="F424" t="str">
            <v>TK</v>
          </cell>
          <cell r="G424" t="str">
            <v>TK</v>
          </cell>
          <cell r="H424">
            <v>0</v>
          </cell>
          <cell r="I424" t="str">
            <v>MEDIC</v>
          </cell>
          <cell r="J424">
            <v>1462500</v>
          </cell>
          <cell r="K424">
            <v>2437499</v>
          </cell>
          <cell r="L424">
            <v>209430</v>
          </cell>
          <cell r="M424">
            <v>4109429</v>
          </cell>
          <cell r="N424">
            <v>0</v>
          </cell>
          <cell r="O424">
            <v>4109429</v>
          </cell>
          <cell r="P424">
            <v>205471.45</v>
          </cell>
          <cell r="Q424">
            <v>0</v>
          </cell>
          <cell r="R424">
            <v>39000</v>
          </cell>
          <cell r="S424">
            <v>244471.45</v>
          </cell>
          <cell r="T424">
            <v>3864957.55</v>
          </cell>
          <cell r="U424">
            <v>13200000</v>
          </cell>
          <cell r="V424">
            <v>0</v>
          </cell>
          <cell r="W424">
            <v>0</v>
          </cell>
          <cell r="X424">
            <v>0</v>
          </cell>
          <cell r="Y424">
            <v>0</v>
          </cell>
          <cell r="Z424">
            <v>2</v>
          </cell>
          <cell r="AA424">
            <v>0</v>
          </cell>
          <cell r="AB424">
            <v>1</v>
          </cell>
          <cell r="AC424" t="str">
            <v>-</v>
          </cell>
          <cell r="AD424">
            <v>1</v>
          </cell>
          <cell r="AE424">
            <v>2</v>
          </cell>
          <cell r="AF424" t="str">
            <v>416</v>
          </cell>
          <cell r="AG424" t="str">
            <v>JL. P. SURIANSYAH NO. 30</v>
          </cell>
        </row>
        <row r="425">
          <cell r="B425">
            <v>417</v>
          </cell>
          <cell r="C425" t="str">
            <v>RUDI SETIA BUDI</v>
          </cell>
          <cell r="D425" t="str">
            <v>48.173.902.7-722.000</v>
          </cell>
          <cell r="E425" t="str">
            <v>L</v>
          </cell>
          <cell r="F425" t="str">
            <v>TK</v>
          </cell>
          <cell r="G425" t="str">
            <v>TK</v>
          </cell>
          <cell r="H425">
            <v>0</v>
          </cell>
          <cell r="I425" t="str">
            <v>DECK HAND</v>
          </cell>
          <cell r="J425">
            <v>3475500</v>
          </cell>
          <cell r="K425">
            <v>3285790</v>
          </cell>
          <cell r="L425">
            <v>413490</v>
          </cell>
          <cell r="M425">
            <v>7174780</v>
          </cell>
          <cell r="N425">
            <v>0</v>
          </cell>
          <cell r="O425">
            <v>7174780</v>
          </cell>
          <cell r="P425">
            <v>358739</v>
          </cell>
          <cell r="Q425">
            <v>0</v>
          </cell>
          <cell r="R425">
            <v>77000</v>
          </cell>
          <cell r="S425">
            <v>435739</v>
          </cell>
          <cell r="T425">
            <v>6739041</v>
          </cell>
          <cell r="U425">
            <v>13200000</v>
          </cell>
          <cell r="V425">
            <v>0</v>
          </cell>
          <cell r="W425">
            <v>0</v>
          </cell>
          <cell r="X425">
            <v>0</v>
          </cell>
          <cell r="Y425">
            <v>0</v>
          </cell>
          <cell r="Z425">
            <v>4</v>
          </cell>
          <cell r="AA425">
            <v>0</v>
          </cell>
          <cell r="AB425">
            <v>1</v>
          </cell>
          <cell r="AC425" t="str">
            <v>-</v>
          </cell>
          <cell r="AD425">
            <v>1</v>
          </cell>
          <cell r="AE425">
            <v>2</v>
          </cell>
          <cell r="AF425" t="str">
            <v>417</v>
          </cell>
          <cell r="AG425" t="str">
            <v>JL. P. SURIANSYAH NO. 30</v>
          </cell>
        </row>
        <row r="426">
          <cell r="B426">
            <v>418</v>
          </cell>
          <cell r="C426" t="str">
            <v>KHALDUN</v>
          </cell>
          <cell r="D426" t="str">
            <v>-</v>
          </cell>
          <cell r="E426" t="str">
            <v>L</v>
          </cell>
          <cell r="F426" t="str">
            <v>K-3</v>
          </cell>
          <cell r="G426" t="str">
            <v>K</v>
          </cell>
          <cell r="H426" t="str">
            <v>3</v>
          </cell>
          <cell r="I426" t="str">
            <v>ASISTEN COOK</v>
          </cell>
          <cell r="J426">
            <v>2675500</v>
          </cell>
          <cell r="K426">
            <v>2862200</v>
          </cell>
          <cell r="L426">
            <v>386095</v>
          </cell>
          <cell r="M426">
            <v>5923795</v>
          </cell>
          <cell r="N426">
            <v>0</v>
          </cell>
          <cell r="O426">
            <v>5923795</v>
          </cell>
          <cell r="P426">
            <v>296189.75</v>
          </cell>
          <cell r="Q426">
            <v>0</v>
          </cell>
          <cell r="R426">
            <v>56200</v>
          </cell>
          <cell r="S426">
            <v>352389.75</v>
          </cell>
          <cell r="T426">
            <v>5571405.25</v>
          </cell>
          <cell r="U426">
            <v>18000000</v>
          </cell>
          <cell r="V426">
            <v>0</v>
          </cell>
          <cell r="W426">
            <v>0</v>
          </cell>
          <cell r="X426">
            <v>0</v>
          </cell>
          <cell r="Y426">
            <v>0</v>
          </cell>
          <cell r="Z426">
            <v>3</v>
          </cell>
          <cell r="AA426">
            <v>0</v>
          </cell>
          <cell r="AB426">
            <v>1</v>
          </cell>
          <cell r="AC426" t="str">
            <v>-</v>
          </cell>
          <cell r="AD426">
            <v>1</v>
          </cell>
          <cell r="AE426">
            <v>2</v>
          </cell>
          <cell r="AF426" t="str">
            <v>418</v>
          </cell>
          <cell r="AG426" t="str">
            <v>JL. P. SURIANSYAH NO. 30</v>
          </cell>
        </row>
        <row r="427">
          <cell r="B427">
            <v>419</v>
          </cell>
          <cell r="C427" t="str">
            <v>HERI YANTO</v>
          </cell>
          <cell r="D427" t="str">
            <v>-</v>
          </cell>
          <cell r="E427" t="str">
            <v>L</v>
          </cell>
          <cell r="F427" t="str">
            <v>K-3</v>
          </cell>
          <cell r="G427" t="str">
            <v>K</v>
          </cell>
          <cell r="H427" t="str">
            <v>3</v>
          </cell>
          <cell r="I427" t="str">
            <v>MESS BOY</v>
          </cell>
          <cell r="J427">
            <v>7783050</v>
          </cell>
          <cell r="K427">
            <v>6740425</v>
          </cell>
          <cell r="L427">
            <v>974853</v>
          </cell>
          <cell r="M427">
            <v>15498328</v>
          </cell>
          <cell r="N427">
            <v>512500</v>
          </cell>
          <cell r="O427">
            <v>16010828</v>
          </cell>
          <cell r="P427">
            <v>774916.4</v>
          </cell>
          <cell r="Q427">
            <v>25625</v>
          </cell>
          <cell r="R427">
            <v>141900</v>
          </cell>
          <cell r="S427">
            <v>942441.4</v>
          </cell>
          <cell r="T427">
            <v>15068386.6</v>
          </cell>
          <cell r="U427">
            <v>18000000</v>
          </cell>
          <cell r="V427">
            <v>0</v>
          </cell>
          <cell r="W427">
            <v>0</v>
          </cell>
          <cell r="X427">
            <v>0</v>
          </cell>
          <cell r="Y427">
            <v>0</v>
          </cell>
          <cell r="Z427">
            <v>8</v>
          </cell>
          <cell r="AA427">
            <v>0</v>
          </cell>
          <cell r="AB427">
            <v>1</v>
          </cell>
          <cell r="AC427" t="str">
            <v>-</v>
          </cell>
          <cell r="AD427">
            <v>1</v>
          </cell>
          <cell r="AE427">
            <v>2</v>
          </cell>
          <cell r="AF427" t="str">
            <v>419</v>
          </cell>
          <cell r="AG427" t="str">
            <v>JL. P. SURIANSYAH NO. 30</v>
          </cell>
        </row>
        <row r="428">
          <cell r="B428">
            <v>420</v>
          </cell>
          <cell r="C428" t="str">
            <v>HANIL</v>
          </cell>
          <cell r="D428" t="str">
            <v>-</v>
          </cell>
          <cell r="E428" t="str">
            <v>L</v>
          </cell>
          <cell r="F428" t="str">
            <v>K-3</v>
          </cell>
          <cell r="G428" t="str">
            <v>K</v>
          </cell>
          <cell r="H428" t="str">
            <v>3</v>
          </cell>
          <cell r="I428" t="str">
            <v>ELECTRICIAN</v>
          </cell>
          <cell r="J428">
            <v>1050000</v>
          </cell>
          <cell r="K428">
            <v>0</v>
          </cell>
          <cell r="L428">
            <v>0</v>
          </cell>
          <cell r="M428">
            <v>1050000</v>
          </cell>
          <cell r="N428">
            <v>0</v>
          </cell>
          <cell r="O428">
            <v>1050000</v>
          </cell>
          <cell r="P428">
            <v>52500</v>
          </cell>
          <cell r="Q428">
            <v>0</v>
          </cell>
          <cell r="R428">
            <v>0</v>
          </cell>
          <cell r="S428">
            <v>52500</v>
          </cell>
          <cell r="T428">
            <v>997500</v>
          </cell>
          <cell r="U428">
            <v>18000000</v>
          </cell>
          <cell r="V428">
            <v>0</v>
          </cell>
          <cell r="W428">
            <v>0</v>
          </cell>
          <cell r="X428">
            <v>0</v>
          </cell>
          <cell r="Y428">
            <v>0</v>
          </cell>
          <cell r="Z428">
            <v>0</v>
          </cell>
          <cell r="AA428">
            <v>0</v>
          </cell>
          <cell r="AB428">
            <v>1</v>
          </cell>
          <cell r="AC428" t="str">
            <v>-</v>
          </cell>
          <cell r="AD428">
            <v>1</v>
          </cell>
          <cell r="AE428">
            <v>2</v>
          </cell>
          <cell r="AF428" t="str">
            <v>420</v>
          </cell>
          <cell r="AG428" t="str">
            <v>JL. P. SURIANSYAH NO. 30</v>
          </cell>
        </row>
        <row r="429">
          <cell r="B429">
            <v>421</v>
          </cell>
          <cell r="C429" t="str">
            <v>ACHMAD YANI</v>
          </cell>
          <cell r="D429" t="str">
            <v>-</v>
          </cell>
          <cell r="E429" t="str">
            <v>L</v>
          </cell>
          <cell r="F429" t="str">
            <v>K-3</v>
          </cell>
          <cell r="G429" t="str">
            <v>K</v>
          </cell>
          <cell r="H429" t="str">
            <v>3</v>
          </cell>
          <cell r="I429" t="str">
            <v>WELDER</v>
          </cell>
          <cell r="J429">
            <v>1050000</v>
          </cell>
          <cell r="K429">
            <v>0</v>
          </cell>
          <cell r="L429">
            <v>0</v>
          </cell>
          <cell r="M429">
            <v>1050000</v>
          </cell>
          <cell r="N429">
            <v>0</v>
          </cell>
          <cell r="O429">
            <v>1050000</v>
          </cell>
          <cell r="P429">
            <v>52500</v>
          </cell>
          <cell r="Q429">
            <v>0</v>
          </cell>
          <cell r="R429">
            <v>0</v>
          </cell>
          <cell r="S429">
            <v>52500</v>
          </cell>
          <cell r="T429">
            <v>997500</v>
          </cell>
          <cell r="U429">
            <v>18000000</v>
          </cell>
          <cell r="V429">
            <v>0</v>
          </cell>
          <cell r="W429">
            <v>0</v>
          </cell>
          <cell r="X429">
            <v>0</v>
          </cell>
          <cell r="Y429">
            <v>0</v>
          </cell>
          <cell r="Z429">
            <v>0</v>
          </cell>
          <cell r="AA429">
            <v>0</v>
          </cell>
          <cell r="AB429">
            <v>1</v>
          </cell>
          <cell r="AC429" t="str">
            <v>-</v>
          </cell>
          <cell r="AD429">
            <v>1</v>
          </cell>
          <cell r="AE429">
            <v>2</v>
          </cell>
          <cell r="AF429" t="str">
            <v>421</v>
          </cell>
          <cell r="AG429" t="str">
            <v>JL. P. SURIANSYAH NO. 30</v>
          </cell>
        </row>
        <row r="430">
          <cell r="B430">
            <v>422</v>
          </cell>
          <cell r="C430" t="str">
            <v>FADLI</v>
          </cell>
          <cell r="D430" t="str">
            <v>-</v>
          </cell>
          <cell r="E430" t="str">
            <v>L</v>
          </cell>
          <cell r="F430" t="str">
            <v>K-3</v>
          </cell>
          <cell r="G430" t="str">
            <v>K</v>
          </cell>
          <cell r="H430" t="str">
            <v>3</v>
          </cell>
          <cell r="I430" t="str">
            <v>MEDIC</v>
          </cell>
          <cell r="J430">
            <v>3800000</v>
          </cell>
          <cell r="K430">
            <v>799992.66666666674</v>
          </cell>
          <cell r="L430">
            <v>407620</v>
          </cell>
          <cell r="M430">
            <v>5007612.666666667</v>
          </cell>
          <cell r="N430">
            <v>0</v>
          </cell>
          <cell r="O430">
            <v>5007612.666666667</v>
          </cell>
          <cell r="P430">
            <v>250380.6333333333</v>
          </cell>
          <cell r="Q430">
            <v>0</v>
          </cell>
          <cell r="R430">
            <v>17333.333333333336</v>
          </cell>
          <cell r="S430">
            <v>267713.96666666662</v>
          </cell>
          <cell r="T430">
            <v>4739898.7</v>
          </cell>
          <cell r="U430">
            <v>18000000</v>
          </cell>
          <cell r="V430">
            <v>0</v>
          </cell>
          <cell r="W430">
            <v>0</v>
          </cell>
          <cell r="X430">
            <v>0</v>
          </cell>
          <cell r="Y430">
            <v>0</v>
          </cell>
          <cell r="Z430">
            <v>1</v>
          </cell>
          <cell r="AA430">
            <v>0</v>
          </cell>
          <cell r="AB430">
            <v>1</v>
          </cell>
          <cell r="AC430" t="str">
            <v>-</v>
          </cell>
          <cell r="AD430">
            <v>1</v>
          </cell>
          <cell r="AE430">
            <v>2</v>
          </cell>
          <cell r="AF430" t="str">
            <v>422</v>
          </cell>
          <cell r="AG430" t="str">
            <v>JL. P. SURIANSYAH NO. 30</v>
          </cell>
        </row>
        <row r="431">
          <cell r="B431">
            <v>423</v>
          </cell>
          <cell r="C431" t="str">
            <v>MUJIADI</v>
          </cell>
          <cell r="D431" t="str">
            <v>-</v>
          </cell>
          <cell r="E431" t="str">
            <v>L</v>
          </cell>
          <cell r="F431" t="str">
            <v>TK</v>
          </cell>
          <cell r="G431" t="str">
            <v>TK</v>
          </cell>
          <cell r="H431">
            <v>0</v>
          </cell>
          <cell r="I431" t="str">
            <v>JURU MUDI</v>
          </cell>
          <cell r="J431">
            <v>7125000</v>
          </cell>
          <cell r="K431">
            <v>5175000</v>
          </cell>
          <cell r="L431">
            <v>566538</v>
          </cell>
          <cell r="M431">
            <v>12866538</v>
          </cell>
          <cell r="N431">
            <v>1150000</v>
          </cell>
          <cell r="O431">
            <v>14016538</v>
          </cell>
          <cell r="P431">
            <v>643326.9</v>
          </cell>
          <cell r="Q431">
            <v>57500</v>
          </cell>
          <cell r="R431">
            <v>240000</v>
          </cell>
          <cell r="S431">
            <v>940826.9</v>
          </cell>
          <cell r="T431">
            <v>13075711.1</v>
          </cell>
          <cell r="U431">
            <v>13200000</v>
          </cell>
          <cell r="V431">
            <v>0</v>
          </cell>
          <cell r="W431">
            <v>0</v>
          </cell>
          <cell r="X431">
            <v>0</v>
          </cell>
          <cell r="Y431">
            <v>0</v>
          </cell>
          <cell r="Z431">
            <v>12</v>
          </cell>
          <cell r="AA431">
            <v>0</v>
          </cell>
          <cell r="AB431">
            <v>1</v>
          </cell>
          <cell r="AC431" t="str">
            <v>-</v>
          </cell>
          <cell r="AD431">
            <v>1</v>
          </cell>
          <cell r="AE431">
            <v>2</v>
          </cell>
          <cell r="AF431" t="str">
            <v>423</v>
          </cell>
          <cell r="AG431" t="str">
            <v>JL. P. SURIANSYAH NO. 30</v>
          </cell>
        </row>
        <row r="432">
          <cell r="B432">
            <v>424</v>
          </cell>
          <cell r="C432" t="str">
            <v>SUKAMTO</v>
          </cell>
          <cell r="D432" t="str">
            <v>-</v>
          </cell>
          <cell r="E432" t="str">
            <v>L</v>
          </cell>
          <cell r="F432" t="str">
            <v>TK</v>
          </cell>
          <cell r="G432" t="str">
            <v>TK</v>
          </cell>
          <cell r="H432">
            <v>0</v>
          </cell>
          <cell r="I432" t="str">
            <v>OILER</v>
          </cell>
          <cell r="J432">
            <v>7125000</v>
          </cell>
          <cell r="K432">
            <v>5175000</v>
          </cell>
          <cell r="L432">
            <v>566538</v>
          </cell>
          <cell r="M432">
            <v>12866538</v>
          </cell>
          <cell r="N432">
            <v>1150000</v>
          </cell>
          <cell r="O432">
            <v>14016538</v>
          </cell>
          <cell r="P432">
            <v>643326.9</v>
          </cell>
          <cell r="Q432">
            <v>57500</v>
          </cell>
          <cell r="R432">
            <v>240000</v>
          </cell>
          <cell r="S432">
            <v>940826.9</v>
          </cell>
          <cell r="T432">
            <v>13075711.1</v>
          </cell>
          <cell r="U432">
            <v>13200000</v>
          </cell>
          <cell r="V432">
            <v>0</v>
          </cell>
          <cell r="W432">
            <v>0</v>
          </cell>
          <cell r="X432">
            <v>0</v>
          </cell>
          <cell r="Y432">
            <v>0</v>
          </cell>
          <cell r="Z432">
            <v>12</v>
          </cell>
          <cell r="AA432">
            <v>0</v>
          </cell>
          <cell r="AB432">
            <v>1</v>
          </cell>
          <cell r="AC432" t="str">
            <v>-</v>
          </cell>
          <cell r="AD432">
            <v>1</v>
          </cell>
          <cell r="AE432">
            <v>2</v>
          </cell>
          <cell r="AF432" t="str">
            <v>424</v>
          </cell>
          <cell r="AG432" t="str">
            <v>JL. P. SURIANSYAH NO. 30</v>
          </cell>
        </row>
        <row r="433">
          <cell r="B433">
            <v>425</v>
          </cell>
          <cell r="C433" t="str">
            <v>HANDOKO SUSILO</v>
          </cell>
          <cell r="D433" t="str">
            <v>-</v>
          </cell>
          <cell r="E433" t="str">
            <v>L</v>
          </cell>
          <cell r="F433" t="str">
            <v>TK</v>
          </cell>
          <cell r="G433" t="str">
            <v>TK</v>
          </cell>
          <cell r="H433">
            <v>0</v>
          </cell>
          <cell r="I433" t="str">
            <v>OILER</v>
          </cell>
          <cell r="J433">
            <v>7125000</v>
          </cell>
          <cell r="K433">
            <v>5175000</v>
          </cell>
          <cell r="L433">
            <v>566538</v>
          </cell>
          <cell r="M433">
            <v>12866538</v>
          </cell>
          <cell r="N433">
            <v>1054166</v>
          </cell>
          <cell r="O433">
            <v>13920704</v>
          </cell>
          <cell r="P433">
            <v>643326.9</v>
          </cell>
          <cell r="Q433">
            <v>52708.3</v>
          </cell>
          <cell r="R433">
            <v>240000</v>
          </cell>
          <cell r="S433">
            <v>936035.20000000007</v>
          </cell>
          <cell r="T433">
            <v>12984668.800000001</v>
          </cell>
          <cell r="U433">
            <v>13200000</v>
          </cell>
          <cell r="V433">
            <v>0</v>
          </cell>
          <cell r="W433">
            <v>0</v>
          </cell>
          <cell r="X433">
            <v>0</v>
          </cell>
          <cell r="Y433">
            <v>0</v>
          </cell>
          <cell r="Z433">
            <v>12</v>
          </cell>
          <cell r="AA433">
            <v>0</v>
          </cell>
          <cell r="AB433">
            <v>1</v>
          </cell>
          <cell r="AC433" t="str">
            <v>-</v>
          </cell>
          <cell r="AD433">
            <v>1</v>
          </cell>
          <cell r="AE433">
            <v>2</v>
          </cell>
          <cell r="AF433" t="str">
            <v>425</v>
          </cell>
          <cell r="AG433" t="str">
            <v>JL. P. SURIANSYAH NO. 30</v>
          </cell>
        </row>
        <row r="434">
          <cell r="B434">
            <v>426</v>
          </cell>
          <cell r="C434" t="str">
            <v>RAMADHAN SALEH</v>
          </cell>
          <cell r="D434" t="str">
            <v>-</v>
          </cell>
          <cell r="E434" t="str">
            <v>L</v>
          </cell>
          <cell r="F434" t="str">
            <v>TK</v>
          </cell>
          <cell r="G434" t="str">
            <v>TK</v>
          </cell>
          <cell r="H434">
            <v>0</v>
          </cell>
          <cell r="I434" t="str">
            <v>OILER</v>
          </cell>
          <cell r="J434">
            <v>1500000</v>
          </cell>
          <cell r="K434">
            <v>0</v>
          </cell>
          <cell r="L434">
            <v>0</v>
          </cell>
          <cell r="M434">
            <v>1500000</v>
          </cell>
          <cell r="N434">
            <v>0</v>
          </cell>
          <cell r="O434">
            <v>1500000</v>
          </cell>
          <cell r="P434">
            <v>75000</v>
          </cell>
          <cell r="Q434">
            <v>0</v>
          </cell>
          <cell r="R434">
            <v>0</v>
          </cell>
          <cell r="S434">
            <v>75000</v>
          </cell>
          <cell r="T434">
            <v>1425000</v>
          </cell>
          <cell r="U434">
            <v>13200000</v>
          </cell>
          <cell r="V434">
            <v>0</v>
          </cell>
          <cell r="W434">
            <v>0</v>
          </cell>
          <cell r="X434">
            <v>0</v>
          </cell>
          <cell r="Y434">
            <v>0</v>
          </cell>
          <cell r="Z434">
            <v>1</v>
          </cell>
          <cell r="AA434">
            <v>0</v>
          </cell>
          <cell r="AB434">
            <v>1</v>
          </cell>
          <cell r="AC434" t="str">
            <v>-</v>
          </cell>
          <cell r="AD434">
            <v>1</v>
          </cell>
          <cell r="AE434">
            <v>2</v>
          </cell>
          <cell r="AF434" t="str">
            <v>426</v>
          </cell>
          <cell r="AG434" t="str">
            <v>JL. P. SURIANSYAH NO. 30</v>
          </cell>
        </row>
        <row r="435">
          <cell r="B435">
            <v>427</v>
          </cell>
          <cell r="C435" t="str">
            <v>IMAM ASARI</v>
          </cell>
          <cell r="D435" t="str">
            <v>07.295.924.0-722.000</v>
          </cell>
          <cell r="E435" t="str">
            <v>L</v>
          </cell>
          <cell r="F435" t="str">
            <v>K-3</v>
          </cell>
          <cell r="G435" t="str">
            <v>K</v>
          </cell>
          <cell r="H435" t="str">
            <v>3</v>
          </cell>
          <cell r="I435" t="str">
            <v>JURU MUDI</v>
          </cell>
          <cell r="J435">
            <v>13275000</v>
          </cell>
          <cell r="K435">
            <v>2127000</v>
          </cell>
          <cell r="L435">
            <v>1883754</v>
          </cell>
          <cell r="M435">
            <v>17285754</v>
          </cell>
          <cell r="N435">
            <v>1235000</v>
          </cell>
          <cell r="O435">
            <v>18520754</v>
          </cell>
          <cell r="P435">
            <v>864287.70000000007</v>
          </cell>
          <cell r="Q435">
            <v>61750</v>
          </cell>
          <cell r="R435">
            <v>250500</v>
          </cell>
          <cell r="S435">
            <v>1176537.7000000002</v>
          </cell>
          <cell r="T435">
            <v>17344216.300000001</v>
          </cell>
          <cell r="U435">
            <v>18000000</v>
          </cell>
          <cell r="V435">
            <v>0</v>
          </cell>
          <cell r="W435">
            <v>0</v>
          </cell>
          <cell r="X435">
            <v>0</v>
          </cell>
          <cell r="Y435">
            <v>0</v>
          </cell>
          <cell r="Z435">
            <v>12</v>
          </cell>
          <cell r="AA435">
            <v>0</v>
          </cell>
          <cell r="AB435">
            <v>1</v>
          </cell>
          <cell r="AC435" t="str">
            <v>-</v>
          </cell>
          <cell r="AD435">
            <v>1</v>
          </cell>
          <cell r="AE435">
            <v>2</v>
          </cell>
          <cell r="AF435" t="str">
            <v>427</v>
          </cell>
          <cell r="AG435" t="str">
            <v>JL. P. SURIANSYAH NO. 30</v>
          </cell>
        </row>
        <row r="436">
          <cell r="B436">
            <v>428</v>
          </cell>
          <cell r="C436" t="str">
            <v>SUNI HERMANA</v>
          </cell>
          <cell r="D436" t="str">
            <v>-</v>
          </cell>
          <cell r="E436" t="str">
            <v>L</v>
          </cell>
          <cell r="F436" t="str">
            <v>K-3</v>
          </cell>
          <cell r="G436" t="str">
            <v>K</v>
          </cell>
          <cell r="H436" t="str">
            <v>3</v>
          </cell>
          <cell r="I436" t="str">
            <v>JURU MUDI</v>
          </cell>
          <cell r="J436">
            <v>13275000</v>
          </cell>
          <cell r="K436">
            <v>2127000</v>
          </cell>
          <cell r="L436">
            <v>1883754</v>
          </cell>
          <cell r="M436">
            <v>17285754</v>
          </cell>
          <cell r="N436">
            <v>1235000</v>
          </cell>
          <cell r="O436">
            <v>18520754</v>
          </cell>
          <cell r="P436">
            <v>864287.70000000007</v>
          </cell>
          <cell r="Q436">
            <v>61750</v>
          </cell>
          <cell r="R436">
            <v>250500</v>
          </cell>
          <cell r="S436">
            <v>1176537.7000000002</v>
          </cell>
          <cell r="T436">
            <v>17344216.300000001</v>
          </cell>
          <cell r="U436">
            <v>18000000</v>
          </cell>
          <cell r="V436">
            <v>0</v>
          </cell>
          <cell r="W436">
            <v>0</v>
          </cell>
          <cell r="X436">
            <v>0</v>
          </cell>
          <cell r="Y436">
            <v>0</v>
          </cell>
          <cell r="Z436">
            <v>12</v>
          </cell>
          <cell r="AA436">
            <v>0</v>
          </cell>
          <cell r="AB436">
            <v>1</v>
          </cell>
          <cell r="AC436" t="str">
            <v>-</v>
          </cell>
          <cell r="AD436">
            <v>1</v>
          </cell>
          <cell r="AE436">
            <v>2</v>
          </cell>
          <cell r="AF436" t="str">
            <v>428</v>
          </cell>
          <cell r="AG436" t="str">
            <v>JL. P. SURIANSYAH NO. 30</v>
          </cell>
        </row>
        <row r="437">
          <cell r="B437">
            <v>429</v>
          </cell>
          <cell r="C437" t="str">
            <v>SUWARNO</v>
          </cell>
          <cell r="D437" t="str">
            <v>-</v>
          </cell>
          <cell r="E437" t="str">
            <v>L</v>
          </cell>
          <cell r="F437" t="str">
            <v>K-3</v>
          </cell>
          <cell r="G437" t="str">
            <v>K</v>
          </cell>
          <cell r="H437" t="str">
            <v>3</v>
          </cell>
          <cell r="I437" t="str">
            <v>OILER</v>
          </cell>
          <cell r="J437">
            <v>13275000</v>
          </cell>
          <cell r="K437">
            <v>2127000</v>
          </cell>
          <cell r="L437">
            <v>1883754</v>
          </cell>
          <cell r="M437">
            <v>17285754</v>
          </cell>
          <cell r="N437">
            <v>1235000</v>
          </cell>
          <cell r="O437">
            <v>18520754</v>
          </cell>
          <cell r="P437">
            <v>864287.70000000007</v>
          </cell>
          <cell r="Q437">
            <v>61750</v>
          </cell>
          <cell r="R437">
            <v>250500</v>
          </cell>
          <cell r="S437">
            <v>1176537.7000000002</v>
          </cell>
          <cell r="T437">
            <v>17344216.300000001</v>
          </cell>
          <cell r="U437">
            <v>18000000</v>
          </cell>
          <cell r="V437">
            <v>0</v>
          </cell>
          <cell r="W437">
            <v>0</v>
          </cell>
          <cell r="X437">
            <v>0</v>
          </cell>
          <cell r="Y437">
            <v>0</v>
          </cell>
          <cell r="Z437">
            <v>12</v>
          </cell>
          <cell r="AA437">
            <v>0</v>
          </cell>
          <cell r="AB437">
            <v>1</v>
          </cell>
          <cell r="AC437" t="str">
            <v>-</v>
          </cell>
          <cell r="AD437">
            <v>1</v>
          </cell>
          <cell r="AE437">
            <v>2</v>
          </cell>
          <cell r="AF437" t="str">
            <v>429</v>
          </cell>
          <cell r="AG437" t="str">
            <v>JL. P. SURIANSYAH NO. 30</v>
          </cell>
        </row>
        <row r="438">
          <cell r="B438">
            <v>430</v>
          </cell>
          <cell r="C438" t="str">
            <v>NUR YANTO</v>
          </cell>
          <cell r="D438" t="str">
            <v>07.295.968.7-722.000</v>
          </cell>
          <cell r="E438" t="str">
            <v>L</v>
          </cell>
          <cell r="F438" t="str">
            <v>K-3</v>
          </cell>
          <cell r="G438" t="str">
            <v>K</v>
          </cell>
          <cell r="H438" t="str">
            <v>3</v>
          </cell>
          <cell r="I438" t="str">
            <v>JURU MUDI</v>
          </cell>
          <cell r="J438">
            <v>12075000</v>
          </cell>
          <cell r="K438">
            <v>2127000</v>
          </cell>
          <cell r="L438">
            <v>1718874</v>
          </cell>
          <cell r="M438">
            <v>15920874</v>
          </cell>
          <cell r="N438">
            <v>1135000</v>
          </cell>
          <cell r="O438">
            <v>17055874</v>
          </cell>
          <cell r="P438">
            <v>796043.70000000007</v>
          </cell>
          <cell r="Q438">
            <v>56750</v>
          </cell>
          <cell r="R438">
            <v>228500</v>
          </cell>
          <cell r="S438">
            <v>1081293.7000000002</v>
          </cell>
          <cell r="T438">
            <v>15974580.300000001</v>
          </cell>
          <cell r="U438">
            <v>18000000</v>
          </cell>
          <cell r="V438">
            <v>0</v>
          </cell>
          <cell r="W438">
            <v>0</v>
          </cell>
          <cell r="X438">
            <v>0</v>
          </cell>
          <cell r="Y438">
            <v>0</v>
          </cell>
          <cell r="Z438">
            <v>12</v>
          </cell>
          <cell r="AA438">
            <v>0</v>
          </cell>
          <cell r="AB438">
            <v>1</v>
          </cell>
          <cell r="AC438" t="str">
            <v>-</v>
          </cell>
          <cell r="AD438">
            <v>1</v>
          </cell>
          <cell r="AE438">
            <v>2</v>
          </cell>
          <cell r="AF438" t="str">
            <v>430</v>
          </cell>
          <cell r="AG438" t="str">
            <v>JL. P. SURIANSYAH NO. 30</v>
          </cell>
        </row>
        <row r="439">
          <cell r="B439">
            <v>431</v>
          </cell>
          <cell r="C439" t="str">
            <v>SYAIFUL ASHAR</v>
          </cell>
          <cell r="D439" t="str">
            <v>-</v>
          </cell>
          <cell r="E439" t="str">
            <v>L</v>
          </cell>
          <cell r="F439" t="str">
            <v>TK</v>
          </cell>
          <cell r="G439" t="str">
            <v>TK</v>
          </cell>
          <cell r="H439">
            <v>0</v>
          </cell>
          <cell r="I439" t="str">
            <v>JURU MASAK</v>
          </cell>
          <cell r="J439">
            <v>9765000</v>
          </cell>
          <cell r="K439">
            <v>2127000</v>
          </cell>
          <cell r="L439">
            <v>1095480</v>
          </cell>
          <cell r="M439">
            <v>12987480</v>
          </cell>
          <cell r="N439">
            <v>975000</v>
          </cell>
          <cell r="O439">
            <v>13962480</v>
          </cell>
          <cell r="P439">
            <v>649374</v>
          </cell>
          <cell r="Q439">
            <v>48750</v>
          </cell>
          <cell r="R439">
            <v>185500</v>
          </cell>
          <cell r="S439">
            <v>883624</v>
          </cell>
          <cell r="T439">
            <v>13078856</v>
          </cell>
          <cell r="U439">
            <v>13200000</v>
          </cell>
          <cell r="V439">
            <v>0</v>
          </cell>
          <cell r="W439">
            <v>0</v>
          </cell>
          <cell r="X439">
            <v>0</v>
          </cell>
          <cell r="Y439">
            <v>0</v>
          </cell>
          <cell r="Z439">
            <v>12</v>
          </cell>
          <cell r="AA439">
            <v>0</v>
          </cell>
          <cell r="AB439">
            <v>1</v>
          </cell>
          <cell r="AC439" t="str">
            <v>-</v>
          </cell>
          <cell r="AD439">
            <v>1</v>
          </cell>
          <cell r="AE439">
            <v>2</v>
          </cell>
          <cell r="AF439" t="str">
            <v>431</v>
          </cell>
          <cell r="AG439" t="str">
            <v>JL. P. SURIANSYAH NO. 30</v>
          </cell>
        </row>
        <row r="440">
          <cell r="B440">
            <v>432</v>
          </cell>
          <cell r="C440" t="str">
            <v>DIDI SUSTOMO</v>
          </cell>
          <cell r="D440" t="str">
            <v>-</v>
          </cell>
          <cell r="E440" t="str">
            <v>L</v>
          </cell>
          <cell r="F440" t="str">
            <v>TK</v>
          </cell>
          <cell r="G440" t="str">
            <v>TK</v>
          </cell>
          <cell r="H440">
            <v>0</v>
          </cell>
          <cell r="I440" t="str">
            <v>MASINIS I</v>
          </cell>
          <cell r="J440">
            <v>6800000</v>
          </cell>
          <cell r="K440">
            <v>700000</v>
          </cell>
          <cell r="L440">
            <v>735690</v>
          </cell>
          <cell r="M440">
            <v>8235690</v>
          </cell>
          <cell r="N440">
            <v>437500</v>
          </cell>
          <cell r="O440">
            <v>8673190</v>
          </cell>
          <cell r="P440">
            <v>411784.5</v>
          </cell>
          <cell r="Q440">
            <v>21875</v>
          </cell>
          <cell r="R440">
            <v>117000</v>
          </cell>
          <cell r="S440">
            <v>550659.5</v>
          </cell>
          <cell r="T440">
            <v>8122530.5</v>
          </cell>
          <cell r="U440">
            <v>13200000</v>
          </cell>
          <cell r="V440">
            <v>0</v>
          </cell>
          <cell r="W440">
            <v>0</v>
          </cell>
          <cell r="X440">
            <v>0</v>
          </cell>
          <cell r="Y440">
            <v>0</v>
          </cell>
          <cell r="Z440">
            <v>7</v>
          </cell>
          <cell r="AA440">
            <v>0</v>
          </cell>
          <cell r="AB440">
            <v>1</v>
          </cell>
          <cell r="AC440" t="str">
            <v>-</v>
          </cell>
          <cell r="AD440">
            <v>1</v>
          </cell>
          <cell r="AE440">
            <v>2</v>
          </cell>
          <cell r="AF440" t="str">
            <v>432</v>
          </cell>
          <cell r="AG440" t="str">
            <v>JL. P. SURIANSYAH NO. 30</v>
          </cell>
        </row>
        <row r="441">
          <cell r="B441">
            <v>433</v>
          </cell>
          <cell r="C441" t="str">
            <v>KASIYONO</v>
          </cell>
          <cell r="D441" t="str">
            <v>-</v>
          </cell>
          <cell r="E441" t="str">
            <v>L</v>
          </cell>
          <cell r="F441" t="str">
            <v>K-3</v>
          </cell>
          <cell r="G441" t="str">
            <v>K</v>
          </cell>
          <cell r="H441" t="str">
            <v>3</v>
          </cell>
          <cell r="I441" t="str">
            <v>JURU MUDI</v>
          </cell>
          <cell r="J441">
            <v>9700000</v>
          </cell>
          <cell r="K441">
            <v>1350000</v>
          </cell>
          <cell r="L441">
            <v>1422090</v>
          </cell>
          <cell r="M441">
            <v>12472090</v>
          </cell>
          <cell r="N441">
            <v>900000</v>
          </cell>
          <cell r="O441">
            <v>13372090</v>
          </cell>
          <cell r="P441">
            <v>623604.5</v>
          </cell>
          <cell r="Q441">
            <v>45000</v>
          </cell>
          <cell r="R441">
            <v>190000</v>
          </cell>
          <cell r="S441">
            <v>858604.5</v>
          </cell>
          <cell r="T441">
            <v>12513485.5</v>
          </cell>
          <cell r="U441">
            <v>18000000</v>
          </cell>
          <cell r="V441">
            <v>0</v>
          </cell>
          <cell r="W441">
            <v>0</v>
          </cell>
          <cell r="X441">
            <v>0</v>
          </cell>
          <cell r="Y441">
            <v>0</v>
          </cell>
          <cell r="Z441">
            <v>13</v>
          </cell>
          <cell r="AA441">
            <v>0</v>
          </cell>
          <cell r="AB441">
            <v>1</v>
          </cell>
          <cell r="AC441" t="str">
            <v>-</v>
          </cell>
          <cell r="AD441">
            <v>1</v>
          </cell>
          <cell r="AE441">
            <v>2</v>
          </cell>
          <cell r="AF441" t="str">
            <v>433</v>
          </cell>
          <cell r="AG441" t="str">
            <v>JL. P. SURIANSYAH NO. 30</v>
          </cell>
        </row>
        <row r="442">
          <cell r="B442">
            <v>434</v>
          </cell>
          <cell r="C442" t="str">
            <v>BAHARUDDIN</v>
          </cell>
          <cell r="D442" t="str">
            <v>-</v>
          </cell>
          <cell r="E442" t="str">
            <v>L</v>
          </cell>
          <cell r="F442" t="str">
            <v>K-3</v>
          </cell>
          <cell r="G442" t="str">
            <v>K</v>
          </cell>
          <cell r="H442" t="str">
            <v>3</v>
          </cell>
          <cell r="I442" t="str">
            <v>MUALIM II</v>
          </cell>
          <cell r="J442">
            <v>10929650</v>
          </cell>
          <cell r="K442">
            <v>1353500</v>
          </cell>
          <cell r="L442">
            <v>1525140</v>
          </cell>
          <cell r="M442">
            <v>13808290</v>
          </cell>
          <cell r="N442">
            <v>1050000</v>
          </cell>
          <cell r="O442">
            <v>14858290</v>
          </cell>
          <cell r="P442">
            <v>690414.5</v>
          </cell>
          <cell r="Q442">
            <v>52500</v>
          </cell>
          <cell r="R442">
            <v>202000</v>
          </cell>
          <cell r="S442">
            <v>944914.5</v>
          </cell>
          <cell r="T442">
            <v>13913375.5</v>
          </cell>
          <cell r="U442">
            <v>18000000</v>
          </cell>
          <cell r="V442">
            <v>0</v>
          </cell>
          <cell r="W442">
            <v>0</v>
          </cell>
          <cell r="X442">
            <v>0</v>
          </cell>
          <cell r="Y442">
            <v>0</v>
          </cell>
          <cell r="Z442">
            <v>12</v>
          </cell>
          <cell r="AA442">
            <v>0</v>
          </cell>
          <cell r="AB442">
            <v>1</v>
          </cell>
          <cell r="AC442" t="str">
            <v>-</v>
          </cell>
          <cell r="AD442">
            <v>1</v>
          </cell>
          <cell r="AE442">
            <v>2</v>
          </cell>
          <cell r="AF442" t="str">
            <v>434</v>
          </cell>
          <cell r="AG442" t="str">
            <v>JL. P. SURIANSYAH NO. 30</v>
          </cell>
        </row>
        <row r="443">
          <cell r="B443">
            <v>435</v>
          </cell>
          <cell r="C443" t="str">
            <v>BAHARUDDIN NAHENG</v>
          </cell>
          <cell r="D443" t="str">
            <v>-</v>
          </cell>
          <cell r="E443" t="str">
            <v>L</v>
          </cell>
          <cell r="F443" t="str">
            <v>K-0</v>
          </cell>
          <cell r="G443" t="str">
            <v>K</v>
          </cell>
          <cell r="H443" t="str">
            <v>0</v>
          </cell>
          <cell r="I443" t="str">
            <v>OILER</v>
          </cell>
          <cell r="J443">
            <v>10479650</v>
          </cell>
          <cell r="K443">
            <v>1353500</v>
          </cell>
          <cell r="L443">
            <v>1463310</v>
          </cell>
          <cell r="M443">
            <v>13296460</v>
          </cell>
          <cell r="N443">
            <v>975000</v>
          </cell>
          <cell r="O443">
            <v>14271460</v>
          </cell>
          <cell r="P443">
            <v>664823</v>
          </cell>
          <cell r="Q443">
            <v>48750</v>
          </cell>
          <cell r="R443">
            <v>194500</v>
          </cell>
          <cell r="S443">
            <v>908073</v>
          </cell>
          <cell r="T443">
            <v>13363387</v>
          </cell>
          <cell r="U443">
            <v>14400000</v>
          </cell>
          <cell r="V443">
            <v>0</v>
          </cell>
          <cell r="W443">
            <v>0</v>
          </cell>
          <cell r="X443">
            <v>0</v>
          </cell>
          <cell r="Y443">
            <v>0</v>
          </cell>
          <cell r="Z443">
            <v>12</v>
          </cell>
          <cell r="AA443">
            <v>0</v>
          </cell>
          <cell r="AB443">
            <v>1</v>
          </cell>
          <cell r="AC443" t="str">
            <v>-</v>
          </cell>
          <cell r="AD443">
            <v>1</v>
          </cell>
          <cell r="AE443">
            <v>2</v>
          </cell>
          <cell r="AF443" t="str">
            <v>435</v>
          </cell>
          <cell r="AG443" t="str">
            <v>JL. P. SURIANSYAH NO. 30</v>
          </cell>
        </row>
        <row r="444">
          <cell r="B444">
            <v>436</v>
          </cell>
          <cell r="C444" t="str">
            <v>TAHIRUDDIN</v>
          </cell>
          <cell r="D444" t="str">
            <v>-</v>
          </cell>
          <cell r="E444" t="str">
            <v>L</v>
          </cell>
          <cell r="F444" t="str">
            <v>TK</v>
          </cell>
          <cell r="G444" t="str">
            <v>TK</v>
          </cell>
          <cell r="H444">
            <v>0</v>
          </cell>
          <cell r="I444" t="str">
            <v>JURU MASAK</v>
          </cell>
          <cell r="J444">
            <v>10329650</v>
          </cell>
          <cell r="K444">
            <v>1353500</v>
          </cell>
          <cell r="L444">
            <v>1127700</v>
          </cell>
          <cell r="M444">
            <v>12810850</v>
          </cell>
          <cell r="N444">
            <v>975000</v>
          </cell>
          <cell r="O444">
            <v>13785850</v>
          </cell>
          <cell r="P444">
            <v>640542.5</v>
          </cell>
          <cell r="Q444">
            <v>48750</v>
          </cell>
          <cell r="R444">
            <v>191500</v>
          </cell>
          <cell r="S444">
            <v>880792.5</v>
          </cell>
          <cell r="T444">
            <v>12905057.5</v>
          </cell>
          <cell r="U444">
            <v>13200000</v>
          </cell>
          <cell r="V444">
            <v>0</v>
          </cell>
          <cell r="W444">
            <v>0</v>
          </cell>
          <cell r="X444">
            <v>0</v>
          </cell>
          <cell r="Y444">
            <v>0</v>
          </cell>
          <cell r="Z444">
            <v>12</v>
          </cell>
          <cell r="AA444">
            <v>0</v>
          </cell>
          <cell r="AB444">
            <v>1</v>
          </cell>
          <cell r="AC444" t="str">
            <v>-</v>
          </cell>
          <cell r="AD444">
            <v>1</v>
          </cell>
          <cell r="AE444">
            <v>2</v>
          </cell>
          <cell r="AF444" t="str">
            <v>436</v>
          </cell>
          <cell r="AG444" t="str">
            <v>JL. P. SURIANSYAH NO. 30</v>
          </cell>
        </row>
        <row r="445">
          <cell r="B445">
            <v>437</v>
          </cell>
          <cell r="C445" t="str">
            <v>SUWANDI</v>
          </cell>
          <cell r="D445" t="str">
            <v>-</v>
          </cell>
          <cell r="E445" t="str">
            <v>L</v>
          </cell>
          <cell r="F445" t="str">
            <v>TK</v>
          </cell>
          <cell r="G445" t="str">
            <v>TK</v>
          </cell>
          <cell r="H445">
            <v>0</v>
          </cell>
          <cell r="I445" t="str">
            <v>MASINIS I</v>
          </cell>
          <cell r="J445">
            <v>5088250</v>
          </cell>
          <cell r="K445">
            <v>976050</v>
          </cell>
          <cell r="L445">
            <v>510150</v>
          </cell>
          <cell r="M445">
            <v>6574450</v>
          </cell>
          <cell r="N445">
            <v>350000</v>
          </cell>
          <cell r="O445">
            <v>6924450</v>
          </cell>
          <cell r="P445">
            <v>328722.5</v>
          </cell>
          <cell r="Q445">
            <v>17500</v>
          </cell>
          <cell r="R445">
            <v>98000</v>
          </cell>
          <cell r="S445">
            <v>444222.5</v>
          </cell>
          <cell r="T445">
            <v>6480227.5</v>
          </cell>
          <cell r="U445">
            <v>13200000</v>
          </cell>
          <cell r="V445">
            <v>0</v>
          </cell>
          <cell r="W445">
            <v>0</v>
          </cell>
          <cell r="X445">
            <v>0</v>
          </cell>
          <cell r="Y445">
            <v>0</v>
          </cell>
          <cell r="Z445">
            <v>5</v>
          </cell>
          <cell r="AA445">
            <v>0</v>
          </cell>
          <cell r="AB445">
            <v>1</v>
          </cell>
          <cell r="AC445" t="str">
            <v>-</v>
          </cell>
          <cell r="AD445">
            <v>1</v>
          </cell>
          <cell r="AE445">
            <v>2</v>
          </cell>
          <cell r="AF445" t="str">
            <v>437</v>
          </cell>
          <cell r="AG445" t="str">
            <v>JL. P. SURIANSYAH NO. 30</v>
          </cell>
        </row>
        <row r="446">
          <cell r="B446">
            <v>438</v>
          </cell>
          <cell r="C446" t="str">
            <v>HAMZAH SAMAILA</v>
          </cell>
          <cell r="D446" t="str">
            <v>-</v>
          </cell>
          <cell r="E446" t="str">
            <v>L</v>
          </cell>
          <cell r="F446" t="str">
            <v>K-3</v>
          </cell>
          <cell r="G446" t="str">
            <v>K</v>
          </cell>
          <cell r="H446" t="str">
            <v>3</v>
          </cell>
          <cell r="I446" t="str">
            <v>MUALIM I</v>
          </cell>
          <cell r="J446">
            <v>11200000</v>
          </cell>
          <cell r="K446">
            <v>2142000</v>
          </cell>
          <cell r="L446">
            <v>1504530</v>
          </cell>
          <cell r="M446">
            <v>14846530</v>
          </cell>
          <cell r="N446">
            <v>1025000</v>
          </cell>
          <cell r="O446">
            <v>15871530</v>
          </cell>
          <cell r="P446">
            <v>742326.5</v>
          </cell>
          <cell r="Q446">
            <v>51250</v>
          </cell>
          <cell r="R446">
            <v>199500</v>
          </cell>
          <cell r="S446">
            <v>993076.5</v>
          </cell>
          <cell r="T446">
            <v>14878453.5</v>
          </cell>
          <cell r="U446">
            <v>18000000</v>
          </cell>
          <cell r="V446">
            <v>0</v>
          </cell>
          <cell r="W446">
            <v>0</v>
          </cell>
          <cell r="X446">
            <v>0</v>
          </cell>
          <cell r="Y446">
            <v>0</v>
          </cell>
          <cell r="Z446">
            <v>14</v>
          </cell>
          <cell r="AA446">
            <v>0</v>
          </cell>
          <cell r="AB446">
            <v>1</v>
          </cell>
          <cell r="AC446" t="str">
            <v>-</v>
          </cell>
          <cell r="AD446">
            <v>1</v>
          </cell>
          <cell r="AE446">
            <v>2</v>
          </cell>
          <cell r="AF446" t="str">
            <v>438</v>
          </cell>
          <cell r="AG446" t="str">
            <v>JL. P. SURIANSYAH NO. 30</v>
          </cell>
        </row>
        <row r="447">
          <cell r="B447">
            <v>439</v>
          </cell>
          <cell r="C447" t="str">
            <v>SUPANDI</v>
          </cell>
          <cell r="D447" t="str">
            <v>-</v>
          </cell>
          <cell r="E447" t="str">
            <v>L</v>
          </cell>
          <cell r="F447" t="str">
            <v>TK</v>
          </cell>
          <cell r="G447" t="str">
            <v>TK</v>
          </cell>
          <cell r="H447">
            <v>0</v>
          </cell>
          <cell r="I447" t="str">
            <v>MASINIS II</v>
          </cell>
          <cell r="J447">
            <v>4247000</v>
          </cell>
          <cell r="K447">
            <v>400000</v>
          </cell>
          <cell r="L447">
            <v>343680</v>
          </cell>
          <cell r="M447">
            <v>4990680</v>
          </cell>
          <cell r="N447">
            <v>0</v>
          </cell>
          <cell r="O447">
            <v>4990680</v>
          </cell>
          <cell r="P447">
            <v>249534</v>
          </cell>
          <cell r="Q447">
            <v>0</v>
          </cell>
          <cell r="R447">
            <v>48000</v>
          </cell>
          <cell r="S447">
            <v>297534</v>
          </cell>
          <cell r="T447">
            <v>4693146</v>
          </cell>
          <cell r="U447">
            <v>13200000</v>
          </cell>
          <cell r="V447">
            <v>0</v>
          </cell>
          <cell r="W447">
            <v>0</v>
          </cell>
          <cell r="X447">
            <v>0</v>
          </cell>
          <cell r="Y447">
            <v>0</v>
          </cell>
          <cell r="Z447">
            <v>4</v>
          </cell>
          <cell r="AA447">
            <v>0</v>
          </cell>
          <cell r="AB447">
            <v>1</v>
          </cell>
          <cell r="AC447" t="str">
            <v>-</v>
          </cell>
          <cell r="AD447">
            <v>1</v>
          </cell>
          <cell r="AE447">
            <v>2</v>
          </cell>
          <cell r="AF447" t="str">
            <v>439</v>
          </cell>
          <cell r="AG447" t="str">
            <v>JL. P. SURIANSYAH NO. 30</v>
          </cell>
        </row>
        <row r="448">
          <cell r="B448">
            <v>440</v>
          </cell>
          <cell r="C448" t="str">
            <v>BUDIONO</v>
          </cell>
          <cell r="D448" t="str">
            <v>-</v>
          </cell>
          <cell r="E448" t="str">
            <v>L</v>
          </cell>
          <cell r="F448" t="str">
            <v>K-2</v>
          </cell>
          <cell r="G448" t="str">
            <v>K</v>
          </cell>
          <cell r="H448" t="str">
            <v>2</v>
          </cell>
          <cell r="I448" t="str">
            <v>JURU MUDI</v>
          </cell>
          <cell r="J448">
            <v>11723000</v>
          </cell>
          <cell r="K448">
            <v>1819000</v>
          </cell>
          <cell r="L448">
            <v>1710630</v>
          </cell>
          <cell r="M448">
            <v>15252630</v>
          </cell>
          <cell r="N448">
            <v>1125000</v>
          </cell>
          <cell r="O448">
            <v>16377630</v>
          </cell>
          <cell r="P448">
            <v>762631.5</v>
          </cell>
          <cell r="Q448">
            <v>56250</v>
          </cell>
          <cell r="R448">
            <v>227500</v>
          </cell>
          <cell r="S448">
            <v>1046381.5</v>
          </cell>
          <cell r="T448">
            <v>15331248.5</v>
          </cell>
          <cell r="U448">
            <v>16800000</v>
          </cell>
          <cell r="V448">
            <v>0</v>
          </cell>
          <cell r="W448">
            <v>0</v>
          </cell>
          <cell r="X448">
            <v>0</v>
          </cell>
          <cell r="Y448">
            <v>0</v>
          </cell>
          <cell r="Z448">
            <v>12</v>
          </cell>
          <cell r="AA448">
            <v>0</v>
          </cell>
          <cell r="AB448">
            <v>1</v>
          </cell>
          <cell r="AC448" t="str">
            <v>-</v>
          </cell>
          <cell r="AD448">
            <v>1</v>
          </cell>
          <cell r="AE448">
            <v>2</v>
          </cell>
          <cell r="AF448" t="str">
            <v>440</v>
          </cell>
          <cell r="AG448" t="str">
            <v>JL. P. SURIANSYAH NO. 30</v>
          </cell>
        </row>
        <row r="449">
          <cell r="B449">
            <v>441</v>
          </cell>
          <cell r="C449" t="str">
            <v>DIDIK KURNIAWAN</v>
          </cell>
          <cell r="D449" t="str">
            <v>07.295.890.3-722.000</v>
          </cell>
          <cell r="E449" t="str">
            <v>L</v>
          </cell>
          <cell r="F449" t="str">
            <v>K-3</v>
          </cell>
          <cell r="G449" t="str">
            <v>K</v>
          </cell>
          <cell r="H449" t="str">
            <v>3</v>
          </cell>
          <cell r="I449" t="str">
            <v>OILER</v>
          </cell>
          <cell r="J449">
            <v>10673000</v>
          </cell>
          <cell r="K449">
            <v>1819000</v>
          </cell>
          <cell r="L449">
            <v>1566360</v>
          </cell>
          <cell r="M449">
            <v>14058360</v>
          </cell>
          <cell r="N449">
            <v>1050000</v>
          </cell>
          <cell r="O449">
            <v>15108360</v>
          </cell>
          <cell r="P449">
            <v>702918</v>
          </cell>
          <cell r="Q449">
            <v>52500</v>
          </cell>
          <cell r="R449">
            <v>208000</v>
          </cell>
          <cell r="S449">
            <v>963418</v>
          </cell>
          <cell r="T449">
            <v>14144942</v>
          </cell>
          <cell r="U449">
            <v>18000000</v>
          </cell>
          <cell r="V449">
            <v>0</v>
          </cell>
          <cell r="W449">
            <v>0</v>
          </cell>
          <cell r="X449">
            <v>0</v>
          </cell>
          <cell r="Y449">
            <v>0</v>
          </cell>
          <cell r="Z449">
            <v>12</v>
          </cell>
          <cell r="AA449">
            <v>0</v>
          </cell>
          <cell r="AB449">
            <v>1</v>
          </cell>
          <cell r="AC449" t="str">
            <v>-</v>
          </cell>
          <cell r="AD449">
            <v>1</v>
          </cell>
          <cell r="AE449">
            <v>2</v>
          </cell>
          <cell r="AF449" t="str">
            <v>441</v>
          </cell>
          <cell r="AG449" t="str">
            <v>JL. P. SURIANSYAH NO. 30</v>
          </cell>
        </row>
        <row r="450">
          <cell r="B450">
            <v>442</v>
          </cell>
          <cell r="C450" t="str">
            <v>SAPTOTO</v>
          </cell>
          <cell r="D450" t="str">
            <v>-</v>
          </cell>
          <cell r="E450" t="str">
            <v>L</v>
          </cell>
          <cell r="F450" t="str">
            <v>TK</v>
          </cell>
          <cell r="G450" t="str">
            <v>TK</v>
          </cell>
          <cell r="H450">
            <v>0</v>
          </cell>
          <cell r="I450" t="str">
            <v>MASINIS II</v>
          </cell>
          <cell r="J450">
            <v>9473000</v>
          </cell>
          <cell r="K450">
            <v>1635000</v>
          </cell>
          <cell r="L450">
            <v>1063260</v>
          </cell>
          <cell r="M450">
            <v>12171260</v>
          </cell>
          <cell r="N450">
            <v>950000</v>
          </cell>
          <cell r="O450">
            <v>13121260</v>
          </cell>
          <cell r="P450">
            <v>608563</v>
          </cell>
          <cell r="Q450">
            <v>47500</v>
          </cell>
          <cell r="R450">
            <v>180000</v>
          </cell>
          <cell r="S450">
            <v>836063</v>
          </cell>
          <cell r="T450">
            <v>12285197</v>
          </cell>
          <cell r="U450">
            <v>13200000</v>
          </cell>
          <cell r="V450">
            <v>0</v>
          </cell>
          <cell r="W450">
            <v>0</v>
          </cell>
          <cell r="X450">
            <v>0</v>
          </cell>
          <cell r="Y450">
            <v>0</v>
          </cell>
          <cell r="Z450">
            <v>12</v>
          </cell>
          <cell r="AA450">
            <v>0</v>
          </cell>
          <cell r="AB450">
            <v>1</v>
          </cell>
          <cell r="AC450" t="str">
            <v>-</v>
          </cell>
          <cell r="AD450">
            <v>1</v>
          </cell>
          <cell r="AE450">
            <v>2</v>
          </cell>
          <cell r="AF450" t="str">
            <v>442</v>
          </cell>
          <cell r="AG450" t="str">
            <v>JL. P. SURIANSYAH NO. 30</v>
          </cell>
        </row>
        <row r="451">
          <cell r="B451">
            <v>443</v>
          </cell>
          <cell r="C451" t="str">
            <v>HASAN BASRI. T</v>
          </cell>
          <cell r="D451" t="str">
            <v>-</v>
          </cell>
          <cell r="E451" t="str">
            <v>L</v>
          </cell>
          <cell r="F451" t="str">
            <v>K-3</v>
          </cell>
          <cell r="G451" t="str">
            <v>K</v>
          </cell>
          <cell r="H451" t="str">
            <v>3</v>
          </cell>
          <cell r="I451" t="str">
            <v>JURU MUDI</v>
          </cell>
          <cell r="J451">
            <v>9900000</v>
          </cell>
          <cell r="K451">
            <v>3080000</v>
          </cell>
          <cell r="L451">
            <v>1442700</v>
          </cell>
          <cell r="M451">
            <v>14422700</v>
          </cell>
          <cell r="N451">
            <v>975000</v>
          </cell>
          <cell r="O451">
            <v>15397700</v>
          </cell>
          <cell r="P451">
            <v>721135</v>
          </cell>
          <cell r="Q451">
            <v>48750</v>
          </cell>
          <cell r="R451">
            <v>191500</v>
          </cell>
          <cell r="S451">
            <v>961385</v>
          </cell>
          <cell r="T451">
            <v>14436315</v>
          </cell>
          <cell r="U451">
            <v>18000000</v>
          </cell>
          <cell r="V451">
            <v>0</v>
          </cell>
          <cell r="W451">
            <v>0</v>
          </cell>
          <cell r="X451">
            <v>0</v>
          </cell>
          <cell r="Y451">
            <v>0</v>
          </cell>
          <cell r="Z451">
            <v>12</v>
          </cell>
          <cell r="AA451">
            <v>0</v>
          </cell>
          <cell r="AB451">
            <v>1</v>
          </cell>
          <cell r="AC451" t="str">
            <v>-</v>
          </cell>
          <cell r="AD451">
            <v>1</v>
          </cell>
          <cell r="AE451">
            <v>2</v>
          </cell>
          <cell r="AF451" t="str">
            <v>443</v>
          </cell>
          <cell r="AG451" t="str">
            <v>JL. P. SURIANSYAH NO. 30</v>
          </cell>
        </row>
        <row r="452">
          <cell r="B452">
            <v>444</v>
          </cell>
          <cell r="C452" t="str">
            <v>OBETH NEGO LUDU</v>
          </cell>
          <cell r="D452" t="str">
            <v>07.295.969.5-722.000</v>
          </cell>
          <cell r="E452" t="str">
            <v>L</v>
          </cell>
          <cell r="F452" t="str">
            <v>K-3</v>
          </cell>
          <cell r="G452" t="str">
            <v>K</v>
          </cell>
          <cell r="H452" t="str">
            <v>3</v>
          </cell>
          <cell r="I452" t="str">
            <v>OILER</v>
          </cell>
          <cell r="J452">
            <v>11310000</v>
          </cell>
          <cell r="K452">
            <v>3080000</v>
          </cell>
          <cell r="L452">
            <v>1636434</v>
          </cell>
          <cell r="M452">
            <v>16026434</v>
          </cell>
          <cell r="N452">
            <v>1085000</v>
          </cell>
          <cell r="O452">
            <v>17111434</v>
          </cell>
          <cell r="P452">
            <v>801321.70000000007</v>
          </cell>
          <cell r="Q452">
            <v>54250</v>
          </cell>
          <cell r="R452">
            <v>217500</v>
          </cell>
          <cell r="S452">
            <v>1073071.7000000002</v>
          </cell>
          <cell r="T452">
            <v>16038362.300000001</v>
          </cell>
          <cell r="U452">
            <v>18000000</v>
          </cell>
          <cell r="V452">
            <v>0</v>
          </cell>
          <cell r="W452">
            <v>0</v>
          </cell>
          <cell r="X452">
            <v>0</v>
          </cell>
          <cell r="Y452">
            <v>0</v>
          </cell>
          <cell r="Z452">
            <v>12</v>
          </cell>
          <cell r="AA452">
            <v>0</v>
          </cell>
          <cell r="AB452">
            <v>1</v>
          </cell>
          <cell r="AC452" t="str">
            <v>-</v>
          </cell>
          <cell r="AD452">
            <v>1</v>
          </cell>
          <cell r="AE452">
            <v>2</v>
          </cell>
          <cell r="AF452" t="str">
            <v>444</v>
          </cell>
          <cell r="AG452" t="str">
            <v>JL. P. SURIANSYAH NO. 30</v>
          </cell>
        </row>
        <row r="453">
          <cell r="B453">
            <v>445</v>
          </cell>
          <cell r="C453" t="str">
            <v>ADHIP KHUSAIRI</v>
          </cell>
          <cell r="D453" t="str">
            <v>-</v>
          </cell>
          <cell r="E453" t="str">
            <v>L</v>
          </cell>
          <cell r="F453" t="str">
            <v>TK</v>
          </cell>
          <cell r="G453" t="str">
            <v>TK</v>
          </cell>
          <cell r="H453">
            <v>0</v>
          </cell>
          <cell r="I453" t="str">
            <v>JURU MASAK</v>
          </cell>
          <cell r="J453">
            <v>8273000</v>
          </cell>
          <cell r="K453">
            <v>1819000</v>
          </cell>
          <cell r="L453">
            <v>966600</v>
          </cell>
          <cell r="M453">
            <v>11058600</v>
          </cell>
          <cell r="N453">
            <v>875000</v>
          </cell>
          <cell r="O453">
            <v>11933600</v>
          </cell>
          <cell r="P453">
            <v>552930</v>
          </cell>
          <cell r="Q453">
            <v>43750</v>
          </cell>
          <cell r="R453">
            <v>163500</v>
          </cell>
          <cell r="S453">
            <v>760180</v>
          </cell>
          <cell r="T453">
            <v>11173420</v>
          </cell>
          <cell r="U453">
            <v>13200000</v>
          </cell>
          <cell r="V453">
            <v>0</v>
          </cell>
          <cell r="W453">
            <v>0</v>
          </cell>
          <cell r="X453">
            <v>0</v>
          </cell>
          <cell r="Y453">
            <v>0</v>
          </cell>
          <cell r="Z453">
            <v>12</v>
          </cell>
          <cell r="AA453">
            <v>0</v>
          </cell>
          <cell r="AB453">
            <v>1</v>
          </cell>
          <cell r="AC453" t="str">
            <v>-</v>
          </cell>
          <cell r="AD453">
            <v>1</v>
          </cell>
          <cell r="AE453">
            <v>2</v>
          </cell>
          <cell r="AF453" t="str">
            <v>445</v>
          </cell>
          <cell r="AG453" t="str">
            <v>JL. P. SURIANSYAH NO. 30</v>
          </cell>
        </row>
        <row r="454">
          <cell r="B454">
            <v>446</v>
          </cell>
          <cell r="C454" t="str">
            <v>PAULUS RITO BUSLESSE</v>
          </cell>
          <cell r="D454" t="str">
            <v>-</v>
          </cell>
          <cell r="E454" t="str">
            <v>L</v>
          </cell>
          <cell r="F454" t="str">
            <v>K-3</v>
          </cell>
          <cell r="G454" t="str">
            <v>K</v>
          </cell>
          <cell r="H454" t="str">
            <v>3</v>
          </cell>
          <cell r="I454" t="str">
            <v>MASINIS II</v>
          </cell>
          <cell r="J454">
            <v>11700000</v>
          </cell>
          <cell r="K454">
            <v>4605000</v>
          </cell>
          <cell r="L454">
            <v>1731240</v>
          </cell>
          <cell r="M454">
            <v>18036240</v>
          </cell>
          <cell r="N454">
            <v>1150000</v>
          </cell>
          <cell r="O454">
            <v>19186240</v>
          </cell>
          <cell r="P454">
            <v>901812</v>
          </cell>
          <cell r="Q454">
            <v>57500</v>
          </cell>
          <cell r="R454">
            <v>230000</v>
          </cell>
          <cell r="S454">
            <v>1189312</v>
          </cell>
          <cell r="T454">
            <v>17996928</v>
          </cell>
          <cell r="U454">
            <v>18000000</v>
          </cell>
          <cell r="V454">
            <v>0</v>
          </cell>
          <cell r="W454">
            <v>0</v>
          </cell>
          <cell r="X454">
            <v>0</v>
          </cell>
          <cell r="Y454">
            <v>0</v>
          </cell>
          <cell r="Z454">
            <v>12</v>
          </cell>
          <cell r="AA454">
            <v>0</v>
          </cell>
          <cell r="AB454">
            <v>1</v>
          </cell>
          <cell r="AC454" t="str">
            <v>-</v>
          </cell>
          <cell r="AD454">
            <v>1</v>
          </cell>
          <cell r="AE454">
            <v>2</v>
          </cell>
          <cell r="AF454" t="str">
            <v>446</v>
          </cell>
          <cell r="AG454" t="str">
            <v>JL. P. SURIANSYAH NO. 30</v>
          </cell>
        </row>
        <row r="455">
          <cell r="B455">
            <v>447</v>
          </cell>
          <cell r="C455" t="str">
            <v>WIRO RAHARJO</v>
          </cell>
          <cell r="D455" t="str">
            <v>07.296.092.5-722.000</v>
          </cell>
          <cell r="E455" t="str">
            <v>L</v>
          </cell>
          <cell r="F455" t="str">
            <v>K-3</v>
          </cell>
          <cell r="G455" t="str">
            <v>K</v>
          </cell>
          <cell r="H455" t="str">
            <v>3</v>
          </cell>
          <cell r="I455" t="str">
            <v>JURU MUDI</v>
          </cell>
          <cell r="J455">
            <v>11190000</v>
          </cell>
          <cell r="K455">
            <v>4077000</v>
          </cell>
          <cell r="L455">
            <v>1619946</v>
          </cell>
          <cell r="M455">
            <v>16886946</v>
          </cell>
          <cell r="N455">
            <v>1075000</v>
          </cell>
          <cell r="O455">
            <v>17961946</v>
          </cell>
          <cell r="P455">
            <v>844347.3</v>
          </cell>
          <cell r="Q455">
            <v>53750</v>
          </cell>
          <cell r="R455">
            <v>215300</v>
          </cell>
          <cell r="S455">
            <v>1113397.3</v>
          </cell>
          <cell r="T455">
            <v>16848548.699999999</v>
          </cell>
          <cell r="U455">
            <v>18000000</v>
          </cell>
          <cell r="V455">
            <v>0</v>
          </cell>
          <cell r="W455">
            <v>0</v>
          </cell>
          <cell r="X455">
            <v>0</v>
          </cell>
          <cell r="Y455">
            <v>0</v>
          </cell>
          <cell r="Z455">
            <v>12</v>
          </cell>
          <cell r="AA455">
            <v>0</v>
          </cell>
          <cell r="AB455">
            <v>1</v>
          </cell>
          <cell r="AC455" t="str">
            <v>-</v>
          </cell>
          <cell r="AD455">
            <v>1</v>
          </cell>
          <cell r="AE455">
            <v>2</v>
          </cell>
          <cell r="AF455" t="str">
            <v>447</v>
          </cell>
          <cell r="AG455" t="str">
            <v>JL. P. SURIANSYAH NO. 30</v>
          </cell>
        </row>
        <row r="456">
          <cell r="B456">
            <v>448</v>
          </cell>
          <cell r="C456" t="str">
            <v>HAFIUN</v>
          </cell>
          <cell r="D456" t="str">
            <v>-</v>
          </cell>
          <cell r="E456" t="str">
            <v>L</v>
          </cell>
          <cell r="F456" t="str">
            <v>K-3</v>
          </cell>
          <cell r="G456" t="str">
            <v>K</v>
          </cell>
          <cell r="H456" t="str">
            <v>3</v>
          </cell>
          <cell r="I456" t="str">
            <v>JURU MUDI</v>
          </cell>
          <cell r="J456">
            <v>10522500</v>
          </cell>
          <cell r="K456">
            <v>1845000</v>
          </cell>
          <cell r="L456">
            <v>1512774</v>
          </cell>
          <cell r="M456">
            <v>13880274</v>
          </cell>
          <cell r="N456">
            <v>1010000</v>
          </cell>
          <cell r="O456">
            <v>14890274</v>
          </cell>
          <cell r="P456">
            <v>694013.70000000007</v>
          </cell>
          <cell r="Q456">
            <v>50500</v>
          </cell>
          <cell r="R456">
            <v>201000</v>
          </cell>
          <cell r="S456">
            <v>945513.70000000007</v>
          </cell>
          <cell r="T456">
            <v>13944760.300000001</v>
          </cell>
          <cell r="U456">
            <v>18000000</v>
          </cell>
          <cell r="V456">
            <v>0</v>
          </cell>
          <cell r="W456">
            <v>0</v>
          </cell>
          <cell r="X456">
            <v>0</v>
          </cell>
          <cell r="Y456">
            <v>0</v>
          </cell>
          <cell r="Z456">
            <v>12</v>
          </cell>
          <cell r="AA456">
            <v>0</v>
          </cell>
          <cell r="AB456">
            <v>1</v>
          </cell>
          <cell r="AC456" t="str">
            <v>-</v>
          </cell>
          <cell r="AD456">
            <v>1</v>
          </cell>
          <cell r="AE456">
            <v>2</v>
          </cell>
          <cell r="AF456" t="str">
            <v>448</v>
          </cell>
          <cell r="AG456" t="str">
            <v>JL. P. SURIANSYAH NO. 30</v>
          </cell>
        </row>
        <row r="457">
          <cell r="B457">
            <v>449</v>
          </cell>
          <cell r="C457" t="str">
            <v>ACHMAD SYUKRI</v>
          </cell>
          <cell r="D457" t="str">
            <v>-</v>
          </cell>
          <cell r="E457" t="str">
            <v>L</v>
          </cell>
          <cell r="F457" t="str">
            <v>TK</v>
          </cell>
          <cell r="G457" t="str">
            <v>TK</v>
          </cell>
          <cell r="H457">
            <v>0</v>
          </cell>
          <cell r="I457" t="str">
            <v>JURU MASAK</v>
          </cell>
          <cell r="J457">
            <v>3812500</v>
          </cell>
          <cell r="K457">
            <v>795000</v>
          </cell>
          <cell r="L457">
            <v>300720</v>
          </cell>
          <cell r="M457">
            <v>4908220</v>
          </cell>
          <cell r="N457">
            <v>187500</v>
          </cell>
          <cell r="O457">
            <v>5095720</v>
          </cell>
          <cell r="P457">
            <v>245411</v>
          </cell>
          <cell r="Q457">
            <v>9375</v>
          </cell>
          <cell r="R457">
            <v>42000</v>
          </cell>
          <cell r="S457">
            <v>296786</v>
          </cell>
          <cell r="T457">
            <v>4798934</v>
          </cell>
          <cell r="U457">
            <v>13200000</v>
          </cell>
          <cell r="V457">
            <v>0</v>
          </cell>
          <cell r="W457">
            <v>0</v>
          </cell>
          <cell r="X457">
            <v>0</v>
          </cell>
          <cell r="Y457">
            <v>0</v>
          </cell>
          <cell r="Z457">
            <v>4</v>
          </cell>
          <cell r="AA457">
            <v>0</v>
          </cell>
          <cell r="AB457">
            <v>1</v>
          </cell>
          <cell r="AC457" t="str">
            <v>-</v>
          </cell>
          <cell r="AD457">
            <v>1</v>
          </cell>
          <cell r="AE457">
            <v>2</v>
          </cell>
          <cell r="AF457" t="str">
            <v>449</v>
          </cell>
          <cell r="AG457" t="str">
            <v>JL. P. SURIANSYAH NO. 30</v>
          </cell>
        </row>
        <row r="458">
          <cell r="B458">
            <v>450</v>
          </cell>
          <cell r="C458" t="str">
            <v>RAHADIAN</v>
          </cell>
          <cell r="D458" t="str">
            <v>-</v>
          </cell>
          <cell r="E458" t="str">
            <v>L</v>
          </cell>
          <cell r="F458" t="str">
            <v>TK</v>
          </cell>
          <cell r="G458" t="str">
            <v>TK</v>
          </cell>
          <cell r="H458">
            <v>0</v>
          </cell>
          <cell r="I458" t="str">
            <v>MUALIM II</v>
          </cell>
          <cell r="J458">
            <v>5638000</v>
          </cell>
          <cell r="K458">
            <v>990500</v>
          </cell>
          <cell r="L458">
            <v>579960</v>
          </cell>
          <cell r="M458">
            <v>7208460</v>
          </cell>
          <cell r="N458">
            <v>0</v>
          </cell>
          <cell r="O458">
            <v>7208460</v>
          </cell>
          <cell r="P458">
            <v>360423</v>
          </cell>
          <cell r="Q458">
            <v>0</v>
          </cell>
          <cell r="R458">
            <v>108000</v>
          </cell>
          <cell r="S458">
            <v>468423</v>
          </cell>
          <cell r="T458">
            <v>6740037</v>
          </cell>
          <cell r="U458">
            <v>13200000</v>
          </cell>
          <cell r="V458">
            <v>0</v>
          </cell>
          <cell r="W458">
            <v>0</v>
          </cell>
          <cell r="X458">
            <v>0</v>
          </cell>
          <cell r="Y458">
            <v>0</v>
          </cell>
          <cell r="Z458">
            <v>6</v>
          </cell>
          <cell r="AA458">
            <v>0</v>
          </cell>
          <cell r="AB458">
            <v>1</v>
          </cell>
          <cell r="AC458" t="str">
            <v>-</v>
          </cell>
          <cell r="AD458">
            <v>1</v>
          </cell>
          <cell r="AE458">
            <v>2</v>
          </cell>
          <cell r="AF458" t="str">
            <v>450</v>
          </cell>
          <cell r="AG458" t="str">
            <v>JL. P. SURIANSYAH NO. 30</v>
          </cell>
        </row>
        <row r="459">
          <cell r="B459">
            <v>451</v>
          </cell>
          <cell r="C459" t="str">
            <v>JOKO PITRIANTO</v>
          </cell>
          <cell r="D459" t="str">
            <v>-</v>
          </cell>
          <cell r="E459" t="str">
            <v>L</v>
          </cell>
          <cell r="F459" t="str">
            <v>K-0</v>
          </cell>
          <cell r="G459" t="str">
            <v>K</v>
          </cell>
          <cell r="H459" t="str">
            <v>0</v>
          </cell>
          <cell r="I459" t="str">
            <v>JURU MUDI</v>
          </cell>
          <cell r="J459">
            <v>10080000</v>
          </cell>
          <cell r="K459">
            <v>1484000</v>
          </cell>
          <cell r="L459">
            <v>1467432</v>
          </cell>
          <cell r="M459">
            <v>13031432</v>
          </cell>
          <cell r="N459">
            <v>980000</v>
          </cell>
          <cell r="O459">
            <v>14011432</v>
          </cell>
          <cell r="P459">
            <v>651571.60000000009</v>
          </cell>
          <cell r="Q459">
            <v>49000</v>
          </cell>
          <cell r="R459">
            <v>195000</v>
          </cell>
          <cell r="S459">
            <v>895571.60000000009</v>
          </cell>
          <cell r="T459">
            <v>13115860.4</v>
          </cell>
          <cell r="U459">
            <v>14400000</v>
          </cell>
          <cell r="V459">
            <v>0</v>
          </cell>
          <cell r="W459">
            <v>0</v>
          </cell>
          <cell r="X459">
            <v>0</v>
          </cell>
          <cell r="Y459">
            <v>0</v>
          </cell>
          <cell r="Z459">
            <v>12</v>
          </cell>
          <cell r="AA459">
            <v>0</v>
          </cell>
          <cell r="AB459">
            <v>1</v>
          </cell>
          <cell r="AC459" t="str">
            <v>-</v>
          </cell>
          <cell r="AD459">
            <v>1</v>
          </cell>
          <cell r="AE459">
            <v>2</v>
          </cell>
          <cell r="AF459" t="str">
            <v>451</v>
          </cell>
          <cell r="AG459" t="str">
            <v>JL. P. SURIANSYAH NO. 30</v>
          </cell>
        </row>
        <row r="460">
          <cell r="B460">
            <v>452</v>
          </cell>
          <cell r="C460" t="str">
            <v>SYARWANI</v>
          </cell>
          <cell r="D460" t="str">
            <v>-</v>
          </cell>
          <cell r="E460" t="str">
            <v>L</v>
          </cell>
          <cell r="F460" t="str">
            <v>K-3</v>
          </cell>
          <cell r="G460" t="str">
            <v>K</v>
          </cell>
          <cell r="H460" t="str">
            <v>3</v>
          </cell>
          <cell r="I460" t="str">
            <v>OILER</v>
          </cell>
          <cell r="J460">
            <v>10080000</v>
          </cell>
          <cell r="K460">
            <v>1484000</v>
          </cell>
          <cell r="L460">
            <v>1467432</v>
          </cell>
          <cell r="M460">
            <v>13031432</v>
          </cell>
          <cell r="N460">
            <v>980000</v>
          </cell>
          <cell r="O460">
            <v>14011432</v>
          </cell>
          <cell r="P460">
            <v>651571.60000000009</v>
          </cell>
          <cell r="Q460">
            <v>49000</v>
          </cell>
          <cell r="R460">
            <v>195000</v>
          </cell>
          <cell r="S460">
            <v>895571.60000000009</v>
          </cell>
          <cell r="T460">
            <v>13115860.4</v>
          </cell>
          <cell r="U460">
            <v>18000000</v>
          </cell>
          <cell r="V460">
            <v>0</v>
          </cell>
          <cell r="W460">
            <v>0</v>
          </cell>
          <cell r="X460">
            <v>0</v>
          </cell>
          <cell r="Y460">
            <v>0</v>
          </cell>
          <cell r="Z460">
            <v>12</v>
          </cell>
          <cell r="AA460">
            <v>0</v>
          </cell>
          <cell r="AB460">
            <v>1</v>
          </cell>
          <cell r="AC460" t="str">
            <v>-</v>
          </cell>
          <cell r="AD460">
            <v>1</v>
          </cell>
          <cell r="AE460">
            <v>2</v>
          </cell>
          <cell r="AF460" t="str">
            <v>452</v>
          </cell>
          <cell r="AG460" t="str">
            <v>JL. P. SURIANSYAH NO. 30</v>
          </cell>
        </row>
        <row r="461">
          <cell r="B461">
            <v>453</v>
          </cell>
          <cell r="C461" t="str">
            <v>WANDES SIDABUTAR</v>
          </cell>
          <cell r="D461" t="str">
            <v>-</v>
          </cell>
          <cell r="E461" t="str">
            <v>L</v>
          </cell>
          <cell r="F461" t="str">
            <v>K-3</v>
          </cell>
          <cell r="G461" t="str">
            <v>K</v>
          </cell>
          <cell r="H461" t="str">
            <v>3</v>
          </cell>
          <cell r="I461" t="str">
            <v>JURU MUDI</v>
          </cell>
          <cell r="J461">
            <v>9450000</v>
          </cell>
          <cell r="K461">
            <v>1484000</v>
          </cell>
          <cell r="L461">
            <v>1380870</v>
          </cell>
          <cell r="M461">
            <v>12314870</v>
          </cell>
          <cell r="N461">
            <v>925000</v>
          </cell>
          <cell r="O461">
            <v>13239870</v>
          </cell>
          <cell r="P461">
            <v>615743.5</v>
          </cell>
          <cell r="Q461">
            <v>46250</v>
          </cell>
          <cell r="R461">
            <v>183500</v>
          </cell>
          <cell r="S461">
            <v>845493.5</v>
          </cell>
          <cell r="T461">
            <v>12394376.5</v>
          </cell>
          <cell r="U461">
            <v>18000000</v>
          </cell>
          <cell r="V461">
            <v>0</v>
          </cell>
          <cell r="W461">
            <v>0</v>
          </cell>
          <cell r="X461">
            <v>0</v>
          </cell>
          <cell r="Y461">
            <v>0</v>
          </cell>
          <cell r="Z461">
            <v>12</v>
          </cell>
          <cell r="AA461">
            <v>0</v>
          </cell>
          <cell r="AB461">
            <v>1</v>
          </cell>
          <cell r="AC461" t="str">
            <v>-</v>
          </cell>
          <cell r="AD461">
            <v>1</v>
          </cell>
          <cell r="AE461">
            <v>2</v>
          </cell>
          <cell r="AF461" t="str">
            <v>453</v>
          </cell>
          <cell r="AG461" t="str">
            <v>JL. P. SURIANSYAH NO. 30</v>
          </cell>
        </row>
        <row r="462">
          <cell r="B462">
            <v>454</v>
          </cell>
          <cell r="C462" t="str">
            <v>KARTONO</v>
          </cell>
          <cell r="D462" t="str">
            <v>-</v>
          </cell>
          <cell r="E462" t="str">
            <v>L</v>
          </cell>
          <cell r="F462" t="str">
            <v>TK</v>
          </cell>
          <cell r="G462" t="str">
            <v>TK</v>
          </cell>
          <cell r="H462">
            <v>0</v>
          </cell>
          <cell r="I462" t="str">
            <v>JURU MASAK</v>
          </cell>
          <cell r="J462">
            <v>8100000</v>
          </cell>
          <cell r="K462">
            <v>1484000</v>
          </cell>
          <cell r="L462">
            <v>934380</v>
          </cell>
          <cell r="M462">
            <v>10518380</v>
          </cell>
          <cell r="N462">
            <v>825000</v>
          </cell>
          <cell r="O462">
            <v>11343380</v>
          </cell>
          <cell r="P462">
            <v>525919</v>
          </cell>
          <cell r="Q462">
            <v>41250</v>
          </cell>
          <cell r="R462">
            <v>158500</v>
          </cell>
          <cell r="S462">
            <v>725669</v>
          </cell>
          <cell r="T462">
            <v>10617711</v>
          </cell>
          <cell r="U462">
            <v>13200000</v>
          </cell>
          <cell r="V462">
            <v>0</v>
          </cell>
          <cell r="W462">
            <v>0</v>
          </cell>
          <cell r="X462">
            <v>0</v>
          </cell>
          <cell r="Y462">
            <v>0</v>
          </cell>
          <cell r="Z462">
            <v>12</v>
          </cell>
          <cell r="AA462">
            <v>0</v>
          </cell>
          <cell r="AB462">
            <v>1</v>
          </cell>
          <cell r="AC462" t="str">
            <v>-</v>
          </cell>
          <cell r="AD462">
            <v>1</v>
          </cell>
          <cell r="AE462">
            <v>2</v>
          </cell>
          <cell r="AF462" t="str">
            <v>454</v>
          </cell>
          <cell r="AG462" t="str">
            <v>JL. P. SURIANSYAH NO. 30</v>
          </cell>
        </row>
        <row r="463">
          <cell r="B463">
            <v>455</v>
          </cell>
          <cell r="C463" t="str">
            <v>YAMIN</v>
          </cell>
          <cell r="D463" t="str">
            <v>-</v>
          </cell>
          <cell r="E463" t="str">
            <v>L</v>
          </cell>
          <cell r="F463" t="str">
            <v>K-3</v>
          </cell>
          <cell r="G463" t="str">
            <v>K</v>
          </cell>
          <cell r="H463" t="str">
            <v>3</v>
          </cell>
          <cell r="I463" t="str">
            <v>JURU MASAK</v>
          </cell>
          <cell r="J463">
            <v>10050000</v>
          </cell>
          <cell r="K463">
            <v>1645050</v>
          </cell>
          <cell r="L463">
            <v>1463310</v>
          </cell>
          <cell r="M463">
            <v>13158360</v>
          </cell>
          <cell r="N463">
            <v>975000</v>
          </cell>
          <cell r="O463">
            <v>14133360</v>
          </cell>
          <cell r="P463">
            <v>657918</v>
          </cell>
          <cell r="Q463">
            <v>48750</v>
          </cell>
          <cell r="R463">
            <v>194500</v>
          </cell>
          <cell r="S463">
            <v>901168</v>
          </cell>
          <cell r="T463">
            <v>13232192</v>
          </cell>
          <cell r="U463">
            <v>18000000</v>
          </cell>
          <cell r="V463">
            <v>0</v>
          </cell>
          <cell r="W463">
            <v>0</v>
          </cell>
          <cell r="X463">
            <v>0</v>
          </cell>
          <cell r="Y463">
            <v>0</v>
          </cell>
          <cell r="Z463">
            <v>12</v>
          </cell>
          <cell r="AA463">
            <v>0</v>
          </cell>
          <cell r="AB463">
            <v>1</v>
          </cell>
          <cell r="AC463" t="str">
            <v>-</v>
          </cell>
          <cell r="AD463">
            <v>1</v>
          </cell>
          <cell r="AE463">
            <v>2</v>
          </cell>
          <cell r="AF463" t="str">
            <v>455</v>
          </cell>
          <cell r="AG463" t="str">
            <v>JL. P. SURIANSYAH NO. 30</v>
          </cell>
        </row>
        <row r="464">
          <cell r="B464">
            <v>456</v>
          </cell>
          <cell r="C464" t="str">
            <v>AWANG AGUS JUNAEDI</v>
          </cell>
          <cell r="D464" t="str">
            <v>-</v>
          </cell>
          <cell r="E464" t="str">
            <v>L</v>
          </cell>
          <cell r="F464" t="str">
            <v>TK</v>
          </cell>
          <cell r="G464" t="str">
            <v>TK</v>
          </cell>
          <cell r="H464">
            <v>0</v>
          </cell>
          <cell r="I464" t="str">
            <v>JURU MUDI</v>
          </cell>
          <cell r="J464">
            <v>9750000</v>
          </cell>
          <cell r="K464">
            <v>1588050</v>
          </cell>
          <cell r="L464">
            <v>1098702</v>
          </cell>
          <cell r="M464">
            <v>12436752</v>
          </cell>
          <cell r="N464">
            <v>925000</v>
          </cell>
          <cell r="O464">
            <v>13361752</v>
          </cell>
          <cell r="P464">
            <v>621837.6</v>
          </cell>
          <cell r="Q464">
            <v>46250</v>
          </cell>
          <cell r="R464">
            <v>186800</v>
          </cell>
          <cell r="S464">
            <v>854887.6</v>
          </cell>
          <cell r="T464">
            <v>12506864.4</v>
          </cell>
          <cell r="U464">
            <v>13200000</v>
          </cell>
          <cell r="V464">
            <v>0</v>
          </cell>
          <cell r="W464">
            <v>0</v>
          </cell>
          <cell r="X464">
            <v>0</v>
          </cell>
          <cell r="Y464">
            <v>0</v>
          </cell>
          <cell r="Z464">
            <v>12</v>
          </cell>
          <cell r="AA464">
            <v>0</v>
          </cell>
          <cell r="AB464">
            <v>1</v>
          </cell>
          <cell r="AC464" t="str">
            <v>-</v>
          </cell>
          <cell r="AD464">
            <v>1</v>
          </cell>
          <cell r="AE464">
            <v>2</v>
          </cell>
          <cell r="AF464" t="str">
            <v>456</v>
          </cell>
          <cell r="AG464" t="str">
            <v>JL. P. SURIANSYAH NO. 30</v>
          </cell>
        </row>
        <row r="465">
          <cell r="B465">
            <v>457</v>
          </cell>
          <cell r="C465" t="str">
            <v>YUSDI NILA NOOR</v>
          </cell>
          <cell r="D465" t="str">
            <v>-</v>
          </cell>
          <cell r="E465" t="str">
            <v>L</v>
          </cell>
          <cell r="F465" t="str">
            <v>K-0</v>
          </cell>
          <cell r="G465" t="str">
            <v>K</v>
          </cell>
          <cell r="H465" t="str">
            <v>0</v>
          </cell>
          <cell r="I465" t="str">
            <v>OILER</v>
          </cell>
          <cell r="J465">
            <v>7352750</v>
          </cell>
          <cell r="K465">
            <v>1010500</v>
          </cell>
          <cell r="L465">
            <v>731655</v>
          </cell>
          <cell r="M465">
            <v>9094905</v>
          </cell>
          <cell r="N465">
            <v>0</v>
          </cell>
          <cell r="O465">
            <v>9094905</v>
          </cell>
          <cell r="P465">
            <v>454745.25</v>
          </cell>
          <cell r="Q465">
            <v>0</v>
          </cell>
          <cell r="R465">
            <v>106500</v>
          </cell>
          <cell r="S465">
            <v>561245.25</v>
          </cell>
          <cell r="T465">
            <v>8533659.75</v>
          </cell>
          <cell r="U465">
            <v>14400000</v>
          </cell>
          <cell r="V465">
            <v>0</v>
          </cell>
          <cell r="W465">
            <v>0</v>
          </cell>
          <cell r="X465">
            <v>0</v>
          </cell>
          <cell r="Y465">
            <v>0</v>
          </cell>
          <cell r="Z465">
            <v>7</v>
          </cell>
          <cell r="AA465">
            <v>0</v>
          </cell>
          <cell r="AB465">
            <v>1</v>
          </cell>
          <cell r="AC465" t="str">
            <v>-</v>
          </cell>
          <cell r="AD465">
            <v>1</v>
          </cell>
          <cell r="AE465">
            <v>2</v>
          </cell>
          <cell r="AF465" t="str">
            <v>457</v>
          </cell>
          <cell r="AG465" t="str">
            <v>JL. P. SURIANSYAH NO. 30</v>
          </cell>
        </row>
        <row r="466">
          <cell r="B466">
            <v>458</v>
          </cell>
          <cell r="C466" t="str">
            <v>AGUS WIJAYA</v>
          </cell>
          <cell r="D466" t="str">
            <v>-</v>
          </cell>
          <cell r="E466" t="str">
            <v>L</v>
          </cell>
          <cell r="F466" t="str">
            <v>TK</v>
          </cell>
          <cell r="G466" t="str">
            <v>TK</v>
          </cell>
          <cell r="H466">
            <v>0</v>
          </cell>
          <cell r="I466" t="str">
            <v>MASINIS II</v>
          </cell>
          <cell r="J466">
            <v>1375000</v>
          </cell>
          <cell r="K466">
            <v>273550</v>
          </cell>
          <cell r="L466">
            <v>85920</v>
          </cell>
          <cell r="M466">
            <v>1734470</v>
          </cell>
          <cell r="N466">
            <v>350000</v>
          </cell>
          <cell r="O466">
            <v>2084470</v>
          </cell>
          <cell r="P466">
            <v>86723.5</v>
          </cell>
          <cell r="Q466">
            <v>17500</v>
          </cell>
          <cell r="R466">
            <v>0</v>
          </cell>
          <cell r="S466">
            <v>104223.5</v>
          </cell>
          <cell r="T466">
            <v>1980246.5</v>
          </cell>
          <cell r="U466">
            <v>13200000</v>
          </cell>
          <cell r="V466">
            <v>0</v>
          </cell>
          <cell r="W466">
            <v>0</v>
          </cell>
          <cell r="X466">
            <v>0</v>
          </cell>
          <cell r="Y466">
            <v>0</v>
          </cell>
          <cell r="Z466">
            <v>1</v>
          </cell>
          <cell r="AA466">
            <v>0</v>
          </cell>
          <cell r="AB466">
            <v>1</v>
          </cell>
          <cell r="AC466" t="str">
            <v>-</v>
          </cell>
          <cell r="AD466">
            <v>1</v>
          </cell>
          <cell r="AE466">
            <v>2</v>
          </cell>
          <cell r="AF466" t="str">
            <v>458</v>
          </cell>
          <cell r="AG466" t="str">
            <v>JL. P. SURIANSYAH NO. 30</v>
          </cell>
        </row>
        <row r="467">
          <cell r="B467">
            <v>459</v>
          </cell>
          <cell r="C467" t="str">
            <v>EDY SUSIYANTO</v>
          </cell>
          <cell r="D467" t="str">
            <v>07.295.897.8-722.000</v>
          </cell>
          <cell r="E467" t="str">
            <v>L</v>
          </cell>
          <cell r="F467" t="str">
            <v>TK</v>
          </cell>
          <cell r="G467" t="str">
            <v>TK</v>
          </cell>
          <cell r="H467">
            <v>0</v>
          </cell>
          <cell r="I467" t="str">
            <v>MASINIS I</v>
          </cell>
          <cell r="J467">
            <v>4660000</v>
          </cell>
          <cell r="K467">
            <v>500000</v>
          </cell>
          <cell r="L467">
            <v>456450</v>
          </cell>
          <cell r="M467">
            <v>5616450</v>
          </cell>
          <cell r="N467">
            <v>0</v>
          </cell>
          <cell r="O467">
            <v>5616450</v>
          </cell>
          <cell r="P467">
            <v>280822.5</v>
          </cell>
          <cell r="Q467">
            <v>0</v>
          </cell>
          <cell r="R467">
            <v>85000</v>
          </cell>
          <cell r="S467">
            <v>365822.5</v>
          </cell>
          <cell r="T467">
            <v>5250627.5</v>
          </cell>
          <cell r="U467">
            <v>13200000</v>
          </cell>
          <cell r="V467">
            <v>0</v>
          </cell>
          <cell r="W467">
            <v>0</v>
          </cell>
          <cell r="X467">
            <v>0</v>
          </cell>
          <cell r="Y467">
            <v>0</v>
          </cell>
          <cell r="Z467">
            <v>5</v>
          </cell>
          <cell r="AA467">
            <v>0</v>
          </cell>
          <cell r="AB467">
            <v>1</v>
          </cell>
          <cell r="AC467" t="str">
            <v>-</v>
          </cell>
          <cell r="AD467">
            <v>1</v>
          </cell>
          <cell r="AE467">
            <v>2</v>
          </cell>
          <cell r="AF467" t="str">
            <v>459</v>
          </cell>
          <cell r="AG467" t="str">
            <v>JL. P. SURIANSYAH NO. 30</v>
          </cell>
        </row>
        <row r="468">
          <cell r="B468">
            <v>460</v>
          </cell>
          <cell r="C468" t="str">
            <v>SUWARTO</v>
          </cell>
          <cell r="D468" t="str">
            <v>48.173.925.8-722.000</v>
          </cell>
          <cell r="E468" t="str">
            <v>L</v>
          </cell>
          <cell r="F468" t="str">
            <v>TK</v>
          </cell>
          <cell r="G468" t="str">
            <v>TK</v>
          </cell>
          <cell r="H468">
            <v>0</v>
          </cell>
          <cell r="I468" t="str">
            <v>JURU MUDI</v>
          </cell>
          <cell r="J468">
            <v>10200000</v>
          </cell>
          <cell r="K468">
            <v>1514550</v>
          </cell>
          <cell r="L468">
            <v>1159920</v>
          </cell>
          <cell r="M468">
            <v>12874470</v>
          </cell>
          <cell r="N468">
            <v>233333</v>
          </cell>
          <cell r="O468">
            <v>13107803</v>
          </cell>
          <cell r="P468">
            <v>643723.5</v>
          </cell>
          <cell r="Q468">
            <v>11666.650000000001</v>
          </cell>
          <cell r="R468">
            <v>198000</v>
          </cell>
          <cell r="S468">
            <v>853390.15</v>
          </cell>
          <cell r="T468">
            <v>12254412.85</v>
          </cell>
          <cell r="U468">
            <v>13200000</v>
          </cell>
          <cell r="V468">
            <v>0</v>
          </cell>
          <cell r="W468">
            <v>0</v>
          </cell>
          <cell r="X468">
            <v>0</v>
          </cell>
          <cell r="Y468">
            <v>0</v>
          </cell>
          <cell r="Z468">
            <v>12</v>
          </cell>
          <cell r="AA468">
            <v>0</v>
          </cell>
          <cell r="AB468">
            <v>1</v>
          </cell>
          <cell r="AC468" t="str">
            <v>-</v>
          </cell>
          <cell r="AD468">
            <v>1</v>
          </cell>
          <cell r="AE468">
            <v>2</v>
          </cell>
          <cell r="AF468" t="str">
            <v>460</v>
          </cell>
          <cell r="AG468" t="str">
            <v>JL. P. SURIANSYAH NO. 30</v>
          </cell>
        </row>
        <row r="469">
          <cell r="B469">
            <v>461</v>
          </cell>
          <cell r="C469" t="str">
            <v>BUDI SETYONO</v>
          </cell>
          <cell r="D469" t="str">
            <v>-</v>
          </cell>
          <cell r="E469" t="str">
            <v>L</v>
          </cell>
          <cell r="F469" t="str">
            <v>K-0</v>
          </cell>
          <cell r="G469" t="str">
            <v>K</v>
          </cell>
          <cell r="H469" t="str">
            <v>0</v>
          </cell>
          <cell r="I469" t="str">
            <v>JURU MUDI</v>
          </cell>
          <cell r="J469">
            <v>8100000</v>
          </cell>
          <cell r="K469">
            <v>1818000</v>
          </cell>
          <cell r="L469">
            <v>1173630</v>
          </cell>
          <cell r="M469">
            <v>11091630</v>
          </cell>
          <cell r="N469">
            <v>775000</v>
          </cell>
          <cell r="O469">
            <v>11866630</v>
          </cell>
          <cell r="P469">
            <v>554581.5</v>
          </cell>
          <cell r="Q469">
            <v>38750</v>
          </cell>
          <cell r="R469">
            <v>159500</v>
          </cell>
          <cell r="S469">
            <v>752831.5</v>
          </cell>
          <cell r="T469">
            <v>11113798.5</v>
          </cell>
          <cell r="U469">
            <v>14400000</v>
          </cell>
          <cell r="V469">
            <v>0</v>
          </cell>
          <cell r="W469">
            <v>0</v>
          </cell>
          <cell r="X469">
            <v>0</v>
          </cell>
          <cell r="Y469">
            <v>0</v>
          </cell>
          <cell r="Z469">
            <v>12</v>
          </cell>
          <cell r="AA469">
            <v>0</v>
          </cell>
          <cell r="AB469">
            <v>1</v>
          </cell>
          <cell r="AC469" t="str">
            <v>-</v>
          </cell>
          <cell r="AD469">
            <v>1</v>
          </cell>
          <cell r="AE469">
            <v>2</v>
          </cell>
          <cell r="AF469" t="str">
            <v>461</v>
          </cell>
          <cell r="AG469" t="str">
            <v>JL. P. SURIANSYAH NO. 30</v>
          </cell>
        </row>
        <row r="470">
          <cell r="B470">
            <v>462</v>
          </cell>
          <cell r="C470" t="str">
            <v>ZAINAL ARIFIN</v>
          </cell>
          <cell r="D470" t="str">
            <v>-</v>
          </cell>
          <cell r="E470" t="str">
            <v>L</v>
          </cell>
          <cell r="F470" t="str">
            <v>TK</v>
          </cell>
          <cell r="G470" t="str">
            <v>TK</v>
          </cell>
          <cell r="H470">
            <v>0</v>
          </cell>
          <cell r="I470" t="str">
            <v>JURU MUDI</v>
          </cell>
          <cell r="J470">
            <v>9000000</v>
          </cell>
          <cell r="K470">
            <v>1200000</v>
          </cell>
          <cell r="L470">
            <v>1031040</v>
          </cell>
          <cell r="M470">
            <v>11231040</v>
          </cell>
          <cell r="N470">
            <v>850000</v>
          </cell>
          <cell r="O470">
            <v>12081040</v>
          </cell>
          <cell r="P470">
            <v>561552</v>
          </cell>
          <cell r="Q470">
            <v>42500</v>
          </cell>
          <cell r="R470">
            <v>180000</v>
          </cell>
          <cell r="S470">
            <v>784052</v>
          </cell>
          <cell r="T470">
            <v>11296988</v>
          </cell>
          <cell r="U470">
            <v>13200000</v>
          </cell>
          <cell r="V470">
            <v>0</v>
          </cell>
          <cell r="W470">
            <v>0</v>
          </cell>
          <cell r="X470">
            <v>0</v>
          </cell>
          <cell r="Y470">
            <v>0</v>
          </cell>
          <cell r="Z470">
            <v>12</v>
          </cell>
          <cell r="AA470">
            <v>0</v>
          </cell>
          <cell r="AB470">
            <v>1</v>
          </cell>
          <cell r="AC470" t="str">
            <v>-</v>
          </cell>
          <cell r="AD470">
            <v>1</v>
          </cell>
          <cell r="AE470">
            <v>2</v>
          </cell>
          <cell r="AF470" t="str">
            <v>462</v>
          </cell>
          <cell r="AG470" t="str">
            <v>JL. P. SURIANSYAH NO. 30</v>
          </cell>
        </row>
        <row r="471">
          <cell r="B471">
            <v>463</v>
          </cell>
          <cell r="C471" t="str">
            <v>WASITO</v>
          </cell>
          <cell r="D471" t="str">
            <v>-</v>
          </cell>
          <cell r="E471" t="str">
            <v>L</v>
          </cell>
          <cell r="F471" t="str">
            <v>K-3</v>
          </cell>
          <cell r="G471" t="str">
            <v>K</v>
          </cell>
          <cell r="H471" t="str">
            <v>3</v>
          </cell>
          <cell r="I471" t="str">
            <v>JURU MUDI</v>
          </cell>
          <cell r="J471">
            <v>11010000</v>
          </cell>
          <cell r="K471">
            <v>2205850</v>
          </cell>
          <cell r="L471">
            <v>1595214</v>
          </cell>
          <cell r="M471">
            <v>14811064</v>
          </cell>
          <cell r="N471">
            <v>1060000</v>
          </cell>
          <cell r="O471">
            <v>15871064</v>
          </cell>
          <cell r="P471">
            <v>740553.20000000007</v>
          </cell>
          <cell r="Q471">
            <v>53000</v>
          </cell>
          <cell r="R471">
            <v>212000</v>
          </cell>
          <cell r="S471">
            <v>1005553.2000000001</v>
          </cell>
          <cell r="T471">
            <v>14865510.800000001</v>
          </cell>
          <cell r="U471">
            <v>18000000</v>
          </cell>
          <cell r="V471">
            <v>0</v>
          </cell>
          <cell r="W471">
            <v>0</v>
          </cell>
          <cell r="X471">
            <v>0</v>
          </cell>
          <cell r="Y471">
            <v>0</v>
          </cell>
          <cell r="Z471">
            <v>12</v>
          </cell>
          <cell r="AA471">
            <v>0</v>
          </cell>
          <cell r="AB471">
            <v>1</v>
          </cell>
          <cell r="AC471" t="str">
            <v>-</v>
          </cell>
          <cell r="AD471">
            <v>1</v>
          </cell>
          <cell r="AE471">
            <v>2</v>
          </cell>
          <cell r="AF471" t="str">
            <v>463</v>
          </cell>
          <cell r="AG471" t="str">
            <v>JL. P. SURIANSYAH NO. 30</v>
          </cell>
        </row>
        <row r="472">
          <cell r="B472">
            <v>464</v>
          </cell>
          <cell r="C472" t="str">
            <v>HARI PURWANTO</v>
          </cell>
          <cell r="D472" t="str">
            <v>-</v>
          </cell>
          <cell r="E472" t="str">
            <v>L</v>
          </cell>
          <cell r="F472" t="str">
            <v>K-3</v>
          </cell>
          <cell r="G472" t="str">
            <v>K</v>
          </cell>
          <cell r="H472" t="str">
            <v>3</v>
          </cell>
          <cell r="I472" t="str">
            <v>OILER</v>
          </cell>
          <cell r="J472">
            <v>10050000</v>
          </cell>
          <cell r="K472">
            <v>2205850</v>
          </cell>
          <cell r="L472">
            <v>1463310</v>
          </cell>
          <cell r="M472">
            <v>13719160</v>
          </cell>
          <cell r="N472">
            <v>975000</v>
          </cell>
          <cell r="O472">
            <v>14694160</v>
          </cell>
          <cell r="P472">
            <v>685958</v>
          </cell>
          <cell r="Q472">
            <v>48750</v>
          </cell>
          <cell r="R472">
            <v>194500</v>
          </cell>
          <cell r="S472">
            <v>929208</v>
          </cell>
          <cell r="T472">
            <v>13764952</v>
          </cell>
          <cell r="U472">
            <v>18000000</v>
          </cell>
          <cell r="V472">
            <v>0</v>
          </cell>
          <cell r="W472">
            <v>0</v>
          </cell>
          <cell r="X472">
            <v>0</v>
          </cell>
          <cell r="Y472">
            <v>0</v>
          </cell>
          <cell r="Z472">
            <v>12</v>
          </cell>
          <cell r="AA472">
            <v>0</v>
          </cell>
          <cell r="AB472">
            <v>1</v>
          </cell>
          <cell r="AC472" t="str">
            <v>-</v>
          </cell>
          <cell r="AD472">
            <v>1</v>
          </cell>
          <cell r="AE472">
            <v>2</v>
          </cell>
          <cell r="AF472" t="str">
            <v>464</v>
          </cell>
          <cell r="AG472" t="str">
            <v>JL. P. SURIANSYAH NO. 30</v>
          </cell>
        </row>
        <row r="473">
          <cell r="B473">
            <v>465</v>
          </cell>
          <cell r="C473" t="str">
            <v>ANWAR MUSTAFA</v>
          </cell>
          <cell r="D473" t="str">
            <v>-</v>
          </cell>
          <cell r="E473" t="str">
            <v>L</v>
          </cell>
          <cell r="F473" t="str">
            <v>K-0</v>
          </cell>
          <cell r="G473" t="str">
            <v>K</v>
          </cell>
          <cell r="H473" t="str">
            <v>0</v>
          </cell>
          <cell r="I473" t="str">
            <v>OILER</v>
          </cell>
          <cell r="J473">
            <v>9600000</v>
          </cell>
          <cell r="K473">
            <v>2121850</v>
          </cell>
          <cell r="L473">
            <v>1401480</v>
          </cell>
          <cell r="M473">
            <v>13123330</v>
          </cell>
          <cell r="N473">
            <v>950000</v>
          </cell>
          <cell r="O473">
            <v>14073330</v>
          </cell>
          <cell r="P473">
            <v>656166.5</v>
          </cell>
          <cell r="Q473">
            <v>47500</v>
          </cell>
          <cell r="R473">
            <v>186000</v>
          </cell>
          <cell r="S473">
            <v>889666.5</v>
          </cell>
          <cell r="T473">
            <v>13183663.5</v>
          </cell>
          <cell r="U473">
            <v>14400000</v>
          </cell>
          <cell r="V473">
            <v>0</v>
          </cell>
          <cell r="W473">
            <v>0</v>
          </cell>
          <cell r="X473">
            <v>0</v>
          </cell>
          <cell r="Y473">
            <v>0</v>
          </cell>
          <cell r="Z473">
            <v>12</v>
          </cell>
          <cell r="AA473">
            <v>0</v>
          </cell>
          <cell r="AB473">
            <v>1</v>
          </cell>
          <cell r="AC473" t="str">
            <v>-</v>
          </cell>
          <cell r="AD473">
            <v>1</v>
          </cell>
          <cell r="AE473">
            <v>2</v>
          </cell>
          <cell r="AF473" t="str">
            <v>465</v>
          </cell>
          <cell r="AG473" t="str">
            <v>JL. P. SURIANSYAH NO. 30</v>
          </cell>
        </row>
        <row r="474">
          <cell r="B474">
            <v>466</v>
          </cell>
          <cell r="C474" t="str">
            <v>IWAN BAMBANG BUDIARTO</v>
          </cell>
          <cell r="D474" t="str">
            <v>-</v>
          </cell>
          <cell r="E474" t="str">
            <v>L</v>
          </cell>
          <cell r="F474" t="str">
            <v>TK</v>
          </cell>
          <cell r="G474" t="str">
            <v>TK</v>
          </cell>
          <cell r="H474">
            <v>0</v>
          </cell>
          <cell r="I474" t="str">
            <v>MUALIM I</v>
          </cell>
          <cell r="J474">
            <v>1458000</v>
          </cell>
          <cell r="K474">
            <v>226000</v>
          </cell>
          <cell r="L474">
            <v>85920</v>
          </cell>
          <cell r="M474">
            <v>1769920</v>
          </cell>
          <cell r="N474">
            <v>0</v>
          </cell>
          <cell r="O474">
            <v>1769920</v>
          </cell>
          <cell r="P474">
            <v>88496</v>
          </cell>
          <cell r="Q474">
            <v>0</v>
          </cell>
          <cell r="R474">
            <v>0</v>
          </cell>
          <cell r="S474">
            <v>88496</v>
          </cell>
          <cell r="T474">
            <v>1681424</v>
          </cell>
          <cell r="U474">
            <v>13200000</v>
          </cell>
          <cell r="V474">
            <v>0</v>
          </cell>
          <cell r="W474">
            <v>0</v>
          </cell>
          <cell r="X474">
            <v>0</v>
          </cell>
          <cell r="Y474">
            <v>0</v>
          </cell>
          <cell r="Z474">
            <v>1</v>
          </cell>
          <cell r="AA474">
            <v>0</v>
          </cell>
          <cell r="AB474">
            <v>1</v>
          </cell>
          <cell r="AC474" t="str">
            <v>-</v>
          </cell>
          <cell r="AD474">
            <v>1</v>
          </cell>
          <cell r="AE474">
            <v>2</v>
          </cell>
          <cell r="AF474" t="str">
            <v>466</v>
          </cell>
          <cell r="AG474" t="str">
            <v>JL. P. SURIANSYAH NO. 30</v>
          </cell>
        </row>
        <row r="475">
          <cell r="B475">
            <v>467</v>
          </cell>
          <cell r="C475" t="str">
            <v>MOCH SOKEH</v>
          </cell>
          <cell r="D475" t="str">
            <v>-</v>
          </cell>
          <cell r="E475" t="str">
            <v>L</v>
          </cell>
          <cell r="F475" t="str">
            <v>TK</v>
          </cell>
          <cell r="G475" t="str">
            <v>TK</v>
          </cell>
          <cell r="H475">
            <v>0</v>
          </cell>
          <cell r="I475" t="str">
            <v>MUALIM I</v>
          </cell>
          <cell r="J475">
            <v>8025000</v>
          </cell>
          <cell r="K475">
            <v>2265375</v>
          </cell>
          <cell r="L475">
            <v>934380</v>
          </cell>
          <cell r="M475">
            <v>11224755</v>
          </cell>
          <cell r="N475">
            <v>0</v>
          </cell>
          <cell r="O475">
            <v>11224755</v>
          </cell>
          <cell r="P475">
            <v>561237.75</v>
          </cell>
          <cell r="Q475">
            <v>0</v>
          </cell>
          <cell r="R475">
            <v>174000</v>
          </cell>
          <cell r="S475">
            <v>735237.75</v>
          </cell>
          <cell r="T475">
            <v>10489517.25</v>
          </cell>
          <cell r="U475">
            <v>13200000</v>
          </cell>
          <cell r="V475">
            <v>0</v>
          </cell>
          <cell r="W475">
            <v>0</v>
          </cell>
          <cell r="X475">
            <v>0</v>
          </cell>
          <cell r="Y475">
            <v>0</v>
          </cell>
          <cell r="Z475">
            <v>9</v>
          </cell>
          <cell r="AA475">
            <v>0</v>
          </cell>
          <cell r="AB475">
            <v>1</v>
          </cell>
          <cell r="AC475" t="str">
            <v>-</v>
          </cell>
          <cell r="AD475">
            <v>1</v>
          </cell>
          <cell r="AE475">
            <v>2</v>
          </cell>
          <cell r="AF475" t="str">
            <v>467</v>
          </cell>
          <cell r="AG475" t="str">
            <v>JL. P. SURIANSYAH NO. 30</v>
          </cell>
        </row>
        <row r="476">
          <cell r="B476">
            <v>468</v>
          </cell>
          <cell r="C476" t="str">
            <v>BACHRUN</v>
          </cell>
          <cell r="D476" t="str">
            <v>07.295.876.2-722.000</v>
          </cell>
          <cell r="E476" t="str">
            <v>L</v>
          </cell>
          <cell r="F476" t="str">
            <v>K-3</v>
          </cell>
          <cell r="G476" t="str">
            <v>K</v>
          </cell>
          <cell r="H476" t="str">
            <v>3</v>
          </cell>
          <cell r="I476" t="str">
            <v>OILER</v>
          </cell>
          <cell r="J476">
            <v>10300000</v>
          </cell>
          <cell r="K476">
            <v>2462000</v>
          </cell>
          <cell r="L476">
            <v>1621320</v>
          </cell>
          <cell r="M476">
            <v>14383320</v>
          </cell>
          <cell r="N476">
            <v>1275000</v>
          </cell>
          <cell r="O476">
            <v>15658320</v>
          </cell>
          <cell r="P476">
            <v>719166</v>
          </cell>
          <cell r="Q476">
            <v>63750</v>
          </cell>
          <cell r="R476">
            <v>236000</v>
          </cell>
          <cell r="S476">
            <v>1018916</v>
          </cell>
          <cell r="T476">
            <v>14639404</v>
          </cell>
          <cell r="U476">
            <v>18000000</v>
          </cell>
          <cell r="V476">
            <v>0</v>
          </cell>
          <cell r="W476">
            <v>0</v>
          </cell>
          <cell r="X476">
            <v>0</v>
          </cell>
          <cell r="Y476">
            <v>0</v>
          </cell>
          <cell r="Z476">
            <v>10</v>
          </cell>
          <cell r="AA476">
            <v>0</v>
          </cell>
          <cell r="AB476">
            <v>1</v>
          </cell>
          <cell r="AC476" t="str">
            <v>-</v>
          </cell>
          <cell r="AD476">
            <v>1</v>
          </cell>
          <cell r="AE476">
            <v>2</v>
          </cell>
          <cell r="AF476" t="str">
            <v>468</v>
          </cell>
          <cell r="AG476" t="str">
            <v>JL. P. SURIANSYAH NO. 30</v>
          </cell>
        </row>
        <row r="477">
          <cell r="B477">
            <v>469</v>
          </cell>
          <cell r="C477" t="str">
            <v>BAMBANG HARTONO</v>
          </cell>
          <cell r="D477" t="str">
            <v>-</v>
          </cell>
          <cell r="E477" t="str">
            <v>L</v>
          </cell>
          <cell r="F477" t="str">
            <v>K-3</v>
          </cell>
          <cell r="G477" t="str">
            <v>K</v>
          </cell>
          <cell r="H477" t="str">
            <v>3</v>
          </cell>
          <cell r="I477" t="str">
            <v>JURU MUDI</v>
          </cell>
          <cell r="J477">
            <v>11850000</v>
          </cell>
          <cell r="K477">
            <v>2089500</v>
          </cell>
          <cell r="L477">
            <v>1731240</v>
          </cell>
          <cell r="M477">
            <v>15670740</v>
          </cell>
          <cell r="N477">
            <v>1150000</v>
          </cell>
          <cell r="O477">
            <v>16820740</v>
          </cell>
          <cell r="P477">
            <v>783537</v>
          </cell>
          <cell r="Q477">
            <v>57500</v>
          </cell>
          <cell r="R477">
            <v>222000</v>
          </cell>
          <cell r="S477">
            <v>1063037</v>
          </cell>
          <cell r="T477">
            <v>15757703</v>
          </cell>
          <cell r="U477">
            <v>18000000</v>
          </cell>
          <cell r="V477">
            <v>0</v>
          </cell>
          <cell r="W477">
            <v>0</v>
          </cell>
          <cell r="X477">
            <v>0</v>
          </cell>
          <cell r="Y477">
            <v>0</v>
          </cell>
          <cell r="Z477">
            <v>12</v>
          </cell>
          <cell r="AA477">
            <v>0</v>
          </cell>
          <cell r="AB477">
            <v>1</v>
          </cell>
          <cell r="AC477" t="str">
            <v>-</v>
          </cell>
          <cell r="AD477">
            <v>1</v>
          </cell>
          <cell r="AE477">
            <v>2</v>
          </cell>
          <cell r="AF477" t="str">
            <v>469</v>
          </cell>
          <cell r="AG477" t="str">
            <v>JL. P. SURIANSYAH NO. 30</v>
          </cell>
        </row>
        <row r="478">
          <cell r="B478">
            <v>470</v>
          </cell>
          <cell r="C478" t="str">
            <v>SUKARI</v>
          </cell>
          <cell r="D478" t="str">
            <v>-</v>
          </cell>
          <cell r="E478" t="str">
            <v>L</v>
          </cell>
          <cell r="F478" t="str">
            <v>TK</v>
          </cell>
          <cell r="G478" t="str">
            <v>TK</v>
          </cell>
          <cell r="H478">
            <v>0</v>
          </cell>
          <cell r="I478" t="str">
            <v>JURU MUDI</v>
          </cell>
          <cell r="J478">
            <v>8400000</v>
          </cell>
          <cell r="K478">
            <v>1939500</v>
          </cell>
          <cell r="L478">
            <v>966600</v>
          </cell>
          <cell r="M478">
            <v>11306100</v>
          </cell>
          <cell r="N478">
            <v>875000</v>
          </cell>
          <cell r="O478">
            <v>12181100</v>
          </cell>
          <cell r="P478">
            <v>565305</v>
          </cell>
          <cell r="Q478">
            <v>43750</v>
          </cell>
          <cell r="R478">
            <v>163500</v>
          </cell>
          <cell r="S478">
            <v>772555</v>
          </cell>
          <cell r="T478">
            <v>11408545</v>
          </cell>
          <cell r="U478">
            <v>13200000</v>
          </cell>
          <cell r="V478">
            <v>0</v>
          </cell>
          <cell r="W478">
            <v>0</v>
          </cell>
          <cell r="X478">
            <v>0</v>
          </cell>
          <cell r="Y478">
            <v>0</v>
          </cell>
          <cell r="Z478">
            <v>12</v>
          </cell>
          <cell r="AA478">
            <v>0</v>
          </cell>
          <cell r="AB478">
            <v>1</v>
          </cell>
          <cell r="AC478" t="str">
            <v>-</v>
          </cell>
          <cell r="AD478">
            <v>1</v>
          </cell>
          <cell r="AE478">
            <v>2</v>
          </cell>
          <cell r="AF478" t="str">
            <v>470</v>
          </cell>
          <cell r="AG478" t="str">
            <v>JL. P. SURIANSYAH NO. 30</v>
          </cell>
        </row>
        <row r="479">
          <cell r="B479">
            <v>471</v>
          </cell>
          <cell r="C479" t="str">
            <v>GATOT HARIYANTO</v>
          </cell>
          <cell r="D479" t="str">
            <v>-</v>
          </cell>
          <cell r="E479" t="str">
            <v>L</v>
          </cell>
          <cell r="F479" t="str">
            <v>K-0</v>
          </cell>
          <cell r="G479" t="str">
            <v>K</v>
          </cell>
          <cell r="H479" t="str">
            <v>0</v>
          </cell>
          <cell r="I479" t="str">
            <v>JURU MASAK</v>
          </cell>
          <cell r="J479">
            <v>2216250</v>
          </cell>
          <cell r="K479">
            <v>275000</v>
          </cell>
          <cell r="L479">
            <v>109920</v>
          </cell>
          <cell r="M479">
            <v>2601170</v>
          </cell>
          <cell r="N479">
            <v>0</v>
          </cell>
          <cell r="O479">
            <v>2601170</v>
          </cell>
          <cell r="P479">
            <v>130058.5</v>
          </cell>
          <cell r="Q479">
            <v>0</v>
          </cell>
          <cell r="R479">
            <v>16000</v>
          </cell>
          <cell r="S479">
            <v>146058.5</v>
          </cell>
          <cell r="T479">
            <v>2455111.5</v>
          </cell>
          <cell r="U479">
            <v>14400000</v>
          </cell>
          <cell r="V479">
            <v>0</v>
          </cell>
          <cell r="W479">
            <v>0</v>
          </cell>
          <cell r="X479">
            <v>0</v>
          </cell>
          <cell r="Y479">
            <v>0</v>
          </cell>
          <cell r="Z479">
            <v>2</v>
          </cell>
          <cell r="AA479">
            <v>0</v>
          </cell>
          <cell r="AB479">
            <v>1</v>
          </cell>
          <cell r="AC479" t="str">
            <v>-</v>
          </cell>
          <cell r="AD479">
            <v>1</v>
          </cell>
          <cell r="AE479">
            <v>2</v>
          </cell>
          <cell r="AF479" t="str">
            <v>471</v>
          </cell>
          <cell r="AG479" t="str">
            <v>JL. P. SURIANSYAH NO. 30</v>
          </cell>
        </row>
        <row r="480">
          <cell r="B480">
            <v>472</v>
          </cell>
          <cell r="C480" t="str">
            <v>RUSDI</v>
          </cell>
          <cell r="D480" t="str">
            <v>-</v>
          </cell>
          <cell r="E480" t="str">
            <v>L</v>
          </cell>
          <cell r="F480" t="str">
            <v>K-3</v>
          </cell>
          <cell r="G480" t="str">
            <v>K</v>
          </cell>
          <cell r="H480" t="str">
            <v>3</v>
          </cell>
          <cell r="I480" t="str">
            <v>MUALIM I</v>
          </cell>
          <cell r="J480">
            <v>8800000</v>
          </cell>
          <cell r="K480">
            <v>2168250</v>
          </cell>
          <cell r="L480">
            <v>1298430</v>
          </cell>
          <cell r="M480">
            <v>12266680</v>
          </cell>
          <cell r="N480">
            <v>0</v>
          </cell>
          <cell r="O480">
            <v>12266680</v>
          </cell>
          <cell r="P480">
            <v>613334</v>
          </cell>
          <cell r="Q480">
            <v>0</v>
          </cell>
          <cell r="R480">
            <v>189000</v>
          </cell>
          <cell r="S480">
            <v>802334</v>
          </cell>
          <cell r="T480">
            <v>11464346</v>
          </cell>
          <cell r="U480">
            <v>18000000</v>
          </cell>
          <cell r="V480">
            <v>0</v>
          </cell>
          <cell r="W480">
            <v>0</v>
          </cell>
          <cell r="X480">
            <v>0</v>
          </cell>
          <cell r="Y480">
            <v>0</v>
          </cell>
          <cell r="Z480">
            <v>8</v>
          </cell>
          <cell r="AA480">
            <v>0</v>
          </cell>
          <cell r="AB480">
            <v>1</v>
          </cell>
          <cell r="AC480" t="str">
            <v>-</v>
          </cell>
          <cell r="AD480">
            <v>1</v>
          </cell>
          <cell r="AE480">
            <v>2</v>
          </cell>
          <cell r="AF480" t="str">
            <v>472</v>
          </cell>
          <cell r="AG480" t="str">
            <v>JL. P. SURIANSYAH NO. 30</v>
          </cell>
        </row>
        <row r="481">
          <cell r="B481">
            <v>473</v>
          </cell>
          <cell r="C481" t="str">
            <v>LASITO</v>
          </cell>
          <cell r="D481" t="str">
            <v>-</v>
          </cell>
          <cell r="E481" t="str">
            <v>L</v>
          </cell>
          <cell r="F481" t="str">
            <v>TK</v>
          </cell>
          <cell r="G481" t="str">
            <v>TK</v>
          </cell>
          <cell r="H481">
            <v>0</v>
          </cell>
          <cell r="I481" t="str">
            <v>MUALIM I</v>
          </cell>
          <cell r="J481">
            <v>2760000</v>
          </cell>
          <cell r="K481">
            <v>352000</v>
          </cell>
          <cell r="L481">
            <v>85920</v>
          </cell>
          <cell r="M481">
            <v>3197920</v>
          </cell>
          <cell r="N481">
            <v>1000000</v>
          </cell>
          <cell r="O481">
            <v>4197920</v>
          </cell>
          <cell r="P481">
            <v>159896</v>
          </cell>
          <cell r="Q481">
            <v>50000</v>
          </cell>
          <cell r="R481">
            <v>0</v>
          </cell>
          <cell r="S481">
            <v>209896</v>
          </cell>
          <cell r="T481">
            <v>3988024</v>
          </cell>
          <cell r="U481">
            <v>13200000</v>
          </cell>
          <cell r="V481">
            <v>0</v>
          </cell>
          <cell r="W481">
            <v>0</v>
          </cell>
          <cell r="X481">
            <v>0</v>
          </cell>
          <cell r="Y481">
            <v>0</v>
          </cell>
          <cell r="Z481">
            <v>1</v>
          </cell>
          <cell r="AA481">
            <v>0</v>
          </cell>
          <cell r="AB481">
            <v>1</v>
          </cell>
          <cell r="AC481" t="str">
            <v>-</v>
          </cell>
          <cell r="AD481">
            <v>1</v>
          </cell>
          <cell r="AE481">
            <v>2</v>
          </cell>
          <cell r="AF481" t="str">
            <v>473</v>
          </cell>
          <cell r="AG481" t="str">
            <v>JL. P. SURIANSYAH NO. 30</v>
          </cell>
        </row>
        <row r="482">
          <cell r="B482">
            <v>474</v>
          </cell>
          <cell r="C482" t="str">
            <v>BENYAMIN BUNGALANGAN</v>
          </cell>
          <cell r="D482" t="str">
            <v>-</v>
          </cell>
          <cell r="E482" t="str">
            <v>L</v>
          </cell>
          <cell r="F482" t="str">
            <v>K-3</v>
          </cell>
          <cell r="G482" t="str">
            <v>K</v>
          </cell>
          <cell r="H482" t="str">
            <v>3</v>
          </cell>
          <cell r="I482" t="str">
            <v>OILER</v>
          </cell>
          <cell r="J482">
            <v>10200000</v>
          </cell>
          <cell r="K482">
            <v>2150250</v>
          </cell>
          <cell r="L482">
            <v>1483920</v>
          </cell>
          <cell r="M482">
            <v>13834170</v>
          </cell>
          <cell r="N482">
            <v>1000000</v>
          </cell>
          <cell r="O482">
            <v>14834170</v>
          </cell>
          <cell r="P482">
            <v>691708.5</v>
          </cell>
          <cell r="Q482">
            <v>50000</v>
          </cell>
          <cell r="R482">
            <v>197000</v>
          </cell>
          <cell r="S482">
            <v>938708.5</v>
          </cell>
          <cell r="T482">
            <v>13895461.5</v>
          </cell>
          <cell r="U482">
            <v>18000000</v>
          </cell>
          <cell r="V482">
            <v>0</v>
          </cell>
          <cell r="W482">
            <v>0</v>
          </cell>
          <cell r="X482">
            <v>0</v>
          </cell>
          <cell r="Y482">
            <v>0</v>
          </cell>
          <cell r="Z482">
            <v>12</v>
          </cell>
          <cell r="AA482">
            <v>0</v>
          </cell>
          <cell r="AB482">
            <v>1</v>
          </cell>
          <cell r="AC482" t="str">
            <v>-</v>
          </cell>
          <cell r="AD482">
            <v>1</v>
          </cell>
          <cell r="AE482">
            <v>2</v>
          </cell>
          <cell r="AF482" t="str">
            <v>474</v>
          </cell>
          <cell r="AG482" t="str">
            <v>JL. P. SURIANSYAH NO. 30</v>
          </cell>
        </row>
        <row r="483">
          <cell r="B483">
            <v>475</v>
          </cell>
          <cell r="C483" t="str">
            <v>HAMZAH PARENRENGI</v>
          </cell>
          <cell r="D483" t="str">
            <v>-</v>
          </cell>
          <cell r="E483" t="str">
            <v>L</v>
          </cell>
          <cell r="F483" t="str">
            <v>K-3</v>
          </cell>
          <cell r="G483" t="str">
            <v>K</v>
          </cell>
          <cell r="H483" t="str">
            <v>3</v>
          </cell>
          <cell r="I483" t="str">
            <v>MUALIM I</v>
          </cell>
          <cell r="J483">
            <v>12600000</v>
          </cell>
          <cell r="K483">
            <v>3149400</v>
          </cell>
          <cell r="L483">
            <v>1896120</v>
          </cell>
          <cell r="M483">
            <v>17645520</v>
          </cell>
          <cell r="N483">
            <v>1250000</v>
          </cell>
          <cell r="O483">
            <v>18895520</v>
          </cell>
          <cell r="P483">
            <v>882276</v>
          </cell>
          <cell r="Q483">
            <v>62500</v>
          </cell>
          <cell r="R483">
            <v>252000</v>
          </cell>
          <cell r="S483">
            <v>1196776</v>
          </cell>
          <cell r="T483">
            <v>17698744</v>
          </cell>
          <cell r="U483">
            <v>18000000</v>
          </cell>
          <cell r="V483">
            <v>0</v>
          </cell>
          <cell r="W483">
            <v>0</v>
          </cell>
          <cell r="X483">
            <v>0</v>
          </cell>
          <cell r="Y483">
            <v>0</v>
          </cell>
          <cell r="Z483">
            <v>12</v>
          </cell>
          <cell r="AA483">
            <v>0</v>
          </cell>
          <cell r="AB483">
            <v>1</v>
          </cell>
          <cell r="AC483" t="str">
            <v>-</v>
          </cell>
          <cell r="AD483">
            <v>1</v>
          </cell>
          <cell r="AE483">
            <v>2</v>
          </cell>
          <cell r="AF483" t="str">
            <v>475</v>
          </cell>
          <cell r="AG483" t="str">
            <v>JL. P. SURIANSYAH NO. 30</v>
          </cell>
        </row>
        <row r="484">
          <cell r="B484">
            <v>476</v>
          </cell>
          <cell r="C484" t="str">
            <v>HERMANSYAH</v>
          </cell>
          <cell r="D484" t="str">
            <v>-</v>
          </cell>
          <cell r="E484" t="str">
            <v>L</v>
          </cell>
          <cell r="F484" t="str">
            <v>K-0</v>
          </cell>
          <cell r="G484" t="str">
            <v>K</v>
          </cell>
          <cell r="H484" t="str">
            <v>0</v>
          </cell>
          <cell r="I484" t="str">
            <v>JURU MASAK</v>
          </cell>
          <cell r="J484">
            <v>9600000</v>
          </cell>
          <cell r="K484">
            <v>2137400</v>
          </cell>
          <cell r="L484">
            <v>1401480</v>
          </cell>
          <cell r="M484">
            <v>13138880</v>
          </cell>
          <cell r="N484">
            <v>975000</v>
          </cell>
          <cell r="O484">
            <v>14113880</v>
          </cell>
          <cell r="P484">
            <v>656944</v>
          </cell>
          <cell r="Q484">
            <v>48750</v>
          </cell>
          <cell r="R484">
            <v>185500</v>
          </cell>
          <cell r="S484">
            <v>891194</v>
          </cell>
          <cell r="T484">
            <v>13222686</v>
          </cell>
          <cell r="U484">
            <v>14400000</v>
          </cell>
          <cell r="V484">
            <v>0</v>
          </cell>
          <cell r="W484">
            <v>0</v>
          </cell>
          <cell r="X484">
            <v>0</v>
          </cell>
          <cell r="Y484">
            <v>0</v>
          </cell>
          <cell r="Z484">
            <v>12</v>
          </cell>
          <cell r="AA484">
            <v>0</v>
          </cell>
          <cell r="AB484">
            <v>1</v>
          </cell>
          <cell r="AC484" t="str">
            <v>-</v>
          </cell>
          <cell r="AD484">
            <v>1</v>
          </cell>
          <cell r="AE484">
            <v>2</v>
          </cell>
          <cell r="AF484" t="str">
            <v>476</v>
          </cell>
          <cell r="AG484" t="str">
            <v>JL. P. SURIANSYAH NO. 30</v>
          </cell>
        </row>
        <row r="485">
          <cell r="B485">
            <v>477</v>
          </cell>
          <cell r="C485" t="str">
            <v>OKTAVINI ARIS</v>
          </cell>
          <cell r="D485" t="str">
            <v>-</v>
          </cell>
          <cell r="E485" t="str">
            <v>L</v>
          </cell>
          <cell r="F485" t="str">
            <v>K-3</v>
          </cell>
          <cell r="G485" t="str">
            <v>K</v>
          </cell>
          <cell r="H485" t="str">
            <v>3</v>
          </cell>
          <cell r="I485" t="str">
            <v>JURU MUDI</v>
          </cell>
          <cell r="J485">
            <v>10800000</v>
          </cell>
          <cell r="K485">
            <v>2234250</v>
          </cell>
          <cell r="L485">
            <v>1566360</v>
          </cell>
          <cell r="M485">
            <v>14600610</v>
          </cell>
          <cell r="N485">
            <v>1050000</v>
          </cell>
          <cell r="O485">
            <v>15650610</v>
          </cell>
          <cell r="P485">
            <v>730030.5</v>
          </cell>
          <cell r="Q485">
            <v>52500</v>
          </cell>
          <cell r="R485">
            <v>208000</v>
          </cell>
          <cell r="S485">
            <v>990530.5</v>
          </cell>
          <cell r="T485">
            <v>14660079.5</v>
          </cell>
          <cell r="U485">
            <v>18000000</v>
          </cell>
          <cell r="V485">
            <v>0</v>
          </cell>
          <cell r="W485">
            <v>0</v>
          </cell>
          <cell r="X485">
            <v>0</v>
          </cell>
          <cell r="Y485">
            <v>0</v>
          </cell>
          <cell r="Z485">
            <v>12</v>
          </cell>
          <cell r="AA485">
            <v>0</v>
          </cell>
          <cell r="AB485">
            <v>1</v>
          </cell>
          <cell r="AC485" t="str">
            <v>-</v>
          </cell>
          <cell r="AD485">
            <v>1</v>
          </cell>
          <cell r="AE485">
            <v>2</v>
          </cell>
          <cell r="AF485" t="str">
            <v>477</v>
          </cell>
          <cell r="AG485" t="str">
            <v>JL. P. SURIANSYAH NO. 30</v>
          </cell>
        </row>
        <row r="486">
          <cell r="B486">
            <v>478</v>
          </cell>
          <cell r="C486" t="str">
            <v>AGUS SAFAAT</v>
          </cell>
          <cell r="D486" t="str">
            <v>-</v>
          </cell>
          <cell r="E486" t="str">
            <v>L</v>
          </cell>
          <cell r="F486" t="str">
            <v>TK</v>
          </cell>
          <cell r="G486" t="str">
            <v>TK</v>
          </cell>
          <cell r="H486">
            <v>0</v>
          </cell>
          <cell r="I486" t="str">
            <v>JURU MUDI</v>
          </cell>
          <cell r="J486">
            <v>9750000</v>
          </cell>
          <cell r="K486">
            <v>2234250</v>
          </cell>
          <cell r="L486">
            <v>1111590</v>
          </cell>
          <cell r="M486">
            <v>13095840</v>
          </cell>
          <cell r="N486">
            <v>975000</v>
          </cell>
          <cell r="O486">
            <v>14070840</v>
          </cell>
          <cell r="P486">
            <v>654792</v>
          </cell>
          <cell r="Q486">
            <v>48750</v>
          </cell>
          <cell r="R486">
            <v>188500</v>
          </cell>
          <cell r="S486">
            <v>892042</v>
          </cell>
          <cell r="T486">
            <v>13178798</v>
          </cell>
          <cell r="U486">
            <v>13200000</v>
          </cell>
          <cell r="V486">
            <v>0</v>
          </cell>
          <cell r="W486">
            <v>0</v>
          </cell>
          <cell r="X486">
            <v>0</v>
          </cell>
          <cell r="Y486">
            <v>0</v>
          </cell>
          <cell r="Z486">
            <v>12</v>
          </cell>
          <cell r="AA486">
            <v>0</v>
          </cell>
          <cell r="AB486">
            <v>1</v>
          </cell>
          <cell r="AC486" t="str">
            <v>-</v>
          </cell>
          <cell r="AD486">
            <v>1</v>
          </cell>
          <cell r="AE486">
            <v>2</v>
          </cell>
          <cell r="AF486" t="str">
            <v>478</v>
          </cell>
          <cell r="AG486" t="str">
            <v>JL. P. SURIANSYAH NO. 30</v>
          </cell>
        </row>
        <row r="487">
          <cell r="B487">
            <v>479</v>
          </cell>
          <cell r="C487" t="str">
            <v>WAHYUDIN</v>
          </cell>
          <cell r="D487" t="str">
            <v>-</v>
          </cell>
          <cell r="E487" t="str">
            <v>L</v>
          </cell>
          <cell r="F487" t="str">
            <v>TK</v>
          </cell>
          <cell r="G487" t="str">
            <v>TK</v>
          </cell>
          <cell r="H487">
            <v>0</v>
          </cell>
          <cell r="I487" t="str">
            <v>MASINIS II</v>
          </cell>
          <cell r="J487">
            <v>9300000</v>
          </cell>
          <cell r="K487">
            <v>2580750</v>
          </cell>
          <cell r="L487">
            <v>1063260</v>
          </cell>
          <cell r="M487">
            <v>12944010</v>
          </cell>
          <cell r="N487">
            <v>950000</v>
          </cell>
          <cell r="O487">
            <v>13894010</v>
          </cell>
          <cell r="P487">
            <v>647200.5</v>
          </cell>
          <cell r="Q487">
            <v>47500</v>
          </cell>
          <cell r="R487">
            <v>180000</v>
          </cell>
          <cell r="S487">
            <v>874700.5</v>
          </cell>
          <cell r="T487">
            <v>13019309.5</v>
          </cell>
          <cell r="U487">
            <v>13200000</v>
          </cell>
          <cell r="V487">
            <v>0</v>
          </cell>
          <cell r="W487">
            <v>0</v>
          </cell>
          <cell r="X487">
            <v>0</v>
          </cell>
          <cell r="Y487">
            <v>0</v>
          </cell>
          <cell r="Z487">
            <v>12</v>
          </cell>
          <cell r="AA487">
            <v>0</v>
          </cell>
          <cell r="AB487">
            <v>1</v>
          </cell>
          <cell r="AC487" t="str">
            <v>-</v>
          </cell>
          <cell r="AD487">
            <v>1</v>
          </cell>
          <cell r="AE487">
            <v>2</v>
          </cell>
          <cell r="AF487" t="str">
            <v>479</v>
          </cell>
          <cell r="AG487" t="str">
            <v>JL. P. SURIANSYAH NO. 30</v>
          </cell>
        </row>
        <row r="488">
          <cell r="B488">
            <v>480</v>
          </cell>
          <cell r="C488" t="str">
            <v>HASPAL KAMAR</v>
          </cell>
          <cell r="D488" t="str">
            <v>-</v>
          </cell>
          <cell r="E488" t="str">
            <v>L</v>
          </cell>
          <cell r="F488" t="str">
            <v>TK</v>
          </cell>
          <cell r="G488" t="str">
            <v>TK</v>
          </cell>
          <cell r="H488">
            <v>0</v>
          </cell>
          <cell r="I488" t="str">
            <v xml:space="preserve">OILER </v>
          </cell>
          <cell r="J488">
            <v>8700000</v>
          </cell>
          <cell r="K488">
            <v>2234250</v>
          </cell>
          <cell r="L488">
            <v>998820</v>
          </cell>
          <cell r="M488">
            <v>11933070</v>
          </cell>
          <cell r="N488">
            <v>900000</v>
          </cell>
          <cell r="O488">
            <v>12833070</v>
          </cell>
          <cell r="P488">
            <v>596653.5</v>
          </cell>
          <cell r="Q488">
            <v>45000</v>
          </cell>
          <cell r="R488">
            <v>169000</v>
          </cell>
          <cell r="S488">
            <v>810653.5</v>
          </cell>
          <cell r="T488">
            <v>12022416.5</v>
          </cell>
          <cell r="U488">
            <v>13200000</v>
          </cell>
          <cell r="V488">
            <v>0</v>
          </cell>
          <cell r="W488">
            <v>0</v>
          </cell>
          <cell r="X488">
            <v>0</v>
          </cell>
          <cell r="Y488">
            <v>0</v>
          </cell>
          <cell r="Z488">
            <v>12</v>
          </cell>
          <cell r="AA488">
            <v>0</v>
          </cell>
          <cell r="AB488">
            <v>1</v>
          </cell>
          <cell r="AC488" t="str">
            <v>-</v>
          </cell>
          <cell r="AD488">
            <v>1</v>
          </cell>
          <cell r="AE488">
            <v>2</v>
          </cell>
          <cell r="AF488" t="str">
            <v>480</v>
          </cell>
          <cell r="AG488" t="str">
            <v>JL. P. SURIANSYAH NO. 30</v>
          </cell>
        </row>
        <row r="489">
          <cell r="B489">
            <v>481</v>
          </cell>
          <cell r="C489" t="str">
            <v>RANO</v>
          </cell>
          <cell r="D489" t="str">
            <v>-</v>
          </cell>
          <cell r="E489" t="str">
            <v>L</v>
          </cell>
          <cell r="F489" t="str">
            <v>TK</v>
          </cell>
          <cell r="G489" t="str">
            <v>TK</v>
          </cell>
          <cell r="H489">
            <v>0</v>
          </cell>
          <cell r="I489" t="str">
            <v>JURU MASAK</v>
          </cell>
          <cell r="J489">
            <v>8400000</v>
          </cell>
          <cell r="K489">
            <v>2234250</v>
          </cell>
          <cell r="L489">
            <v>966600</v>
          </cell>
          <cell r="M489">
            <v>11600850</v>
          </cell>
          <cell r="N489">
            <v>875000</v>
          </cell>
          <cell r="O489">
            <v>12475850</v>
          </cell>
          <cell r="P489">
            <v>580042.5</v>
          </cell>
          <cell r="Q489">
            <v>43750</v>
          </cell>
          <cell r="R489">
            <v>163500</v>
          </cell>
          <cell r="S489">
            <v>787292.5</v>
          </cell>
          <cell r="T489">
            <v>11688557.5</v>
          </cell>
          <cell r="U489">
            <v>13200000</v>
          </cell>
          <cell r="V489">
            <v>0</v>
          </cell>
          <cell r="W489">
            <v>0</v>
          </cell>
          <cell r="X489">
            <v>0</v>
          </cell>
          <cell r="Y489">
            <v>0</v>
          </cell>
          <cell r="Z489">
            <v>12</v>
          </cell>
          <cell r="AA489">
            <v>0</v>
          </cell>
          <cell r="AB489">
            <v>1</v>
          </cell>
          <cell r="AC489" t="str">
            <v>-</v>
          </cell>
          <cell r="AD489">
            <v>1</v>
          </cell>
          <cell r="AE489">
            <v>2</v>
          </cell>
          <cell r="AF489" t="str">
            <v>481</v>
          </cell>
          <cell r="AG489" t="str">
            <v>JL. P. SURIANSYAH NO. 30</v>
          </cell>
        </row>
        <row r="490">
          <cell r="B490">
            <v>482</v>
          </cell>
          <cell r="C490" t="str">
            <v>BORIS SIAGIAN</v>
          </cell>
          <cell r="D490" t="str">
            <v>-</v>
          </cell>
          <cell r="E490" t="str">
            <v>L</v>
          </cell>
          <cell r="F490" t="str">
            <v>TK</v>
          </cell>
          <cell r="G490" t="str">
            <v>TK</v>
          </cell>
          <cell r="H490">
            <v>0</v>
          </cell>
          <cell r="I490" t="str">
            <v>MUALIM II</v>
          </cell>
          <cell r="J490">
            <v>10200000</v>
          </cell>
          <cell r="K490">
            <v>1302000</v>
          </cell>
          <cell r="L490">
            <v>1159920</v>
          </cell>
          <cell r="M490">
            <v>12661920</v>
          </cell>
          <cell r="N490">
            <v>1000000</v>
          </cell>
          <cell r="O490">
            <v>13661920</v>
          </cell>
          <cell r="P490">
            <v>633096</v>
          </cell>
          <cell r="Q490">
            <v>50000</v>
          </cell>
          <cell r="R490">
            <v>197000</v>
          </cell>
          <cell r="S490">
            <v>880096</v>
          </cell>
          <cell r="T490">
            <v>12781824</v>
          </cell>
          <cell r="U490">
            <v>13200000</v>
          </cell>
          <cell r="V490">
            <v>0</v>
          </cell>
          <cell r="W490">
            <v>0</v>
          </cell>
          <cell r="X490">
            <v>0</v>
          </cell>
          <cell r="Y490">
            <v>0</v>
          </cell>
          <cell r="Z490">
            <v>12</v>
          </cell>
          <cell r="AA490">
            <v>0</v>
          </cell>
          <cell r="AB490">
            <v>1</v>
          </cell>
          <cell r="AC490" t="str">
            <v>-</v>
          </cell>
          <cell r="AD490">
            <v>1</v>
          </cell>
          <cell r="AE490">
            <v>2</v>
          </cell>
          <cell r="AF490" t="str">
            <v>482</v>
          </cell>
          <cell r="AG490" t="str">
            <v>JL. P. SURIANSYAH NO. 30</v>
          </cell>
        </row>
        <row r="491">
          <cell r="B491">
            <v>483</v>
          </cell>
          <cell r="C491" t="str">
            <v>MUHAMMAD KURDI</v>
          </cell>
          <cell r="D491" t="str">
            <v>-</v>
          </cell>
          <cell r="E491" t="str">
            <v>L</v>
          </cell>
          <cell r="F491" t="str">
            <v>TK</v>
          </cell>
          <cell r="G491" t="str">
            <v>TK</v>
          </cell>
          <cell r="H491">
            <v>0</v>
          </cell>
          <cell r="I491" t="str">
            <v>JURU MUDI</v>
          </cell>
          <cell r="J491">
            <v>10050000</v>
          </cell>
          <cell r="K491">
            <v>1302000</v>
          </cell>
          <cell r="L491">
            <v>1143810</v>
          </cell>
          <cell r="M491">
            <v>12495810</v>
          </cell>
          <cell r="N491">
            <v>975000</v>
          </cell>
          <cell r="O491">
            <v>13470810</v>
          </cell>
          <cell r="P491">
            <v>624790.5</v>
          </cell>
          <cell r="Q491">
            <v>48750</v>
          </cell>
          <cell r="R491">
            <v>194500</v>
          </cell>
          <cell r="S491">
            <v>868040.5</v>
          </cell>
          <cell r="T491">
            <v>12602769.5</v>
          </cell>
          <cell r="U491">
            <v>13200000</v>
          </cell>
          <cell r="V491">
            <v>0</v>
          </cell>
          <cell r="W491">
            <v>0</v>
          </cell>
          <cell r="X491">
            <v>0</v>
          </cell>
          <cell r="Y491">
            <v>0</v>
          </cell>
          <cell r="Z491">
            <v>12</v>
          </cell>
          <cell r="AA491">
            <v>0</v>
          </cell>
          <cell r="AB491">
            <v>1</v>
          </cell>
          <cell r="AC491" t="str">
            <v>-</v>
          </cell>
          <cell r="AD491">
            <v>1</v>
          </cell>
          <cell r="AE491">
            <v>2</v>
          </cell>
          <cell r="AF491" t="str">
            <v>483</v>
          </cell>
          <cell r="AG491" t="str">
            <v>JL. P. SURIANSYAH NO. 30</v>
          </cell>
        </row>
        <row r="492">
          <cell r="B492">
            <v>484</v>
          </cell>
          <cell r="C492" t="str">
            <v>EKO PRAYITNO</v>
          </cell>
          <cell r="D492" t="str">
            <v>-</v>
          </cell>
          <cell r="E492" t="str">
            <v>L</v>
          </cell>
          <cell r="F492" t="str">
            <v>TK</v>
          </cell>
          <cell r="G492" t="str">
            <v>TK</v>
          </cell>
          <cell r="H492">
            <v>0</v>
          </cell>
          <cell r="I492" t="str">
            <v>JURU MASAK</v>
          </cell>
          <cell r="J492">
            <v>2375250</v>
          </cell>
          <cell r="K492">
            <v>300000</v>
          </cell>
          <cell r="L492">
            <v>217485</v>
          </cell>
          <cell r="M492">
            <v>2892735</v>
          </cell>
          <cell r="N492">
            <v>0</v>
          </cell>
          <cell r="O492">
            <v>2892735</v>
          </cell>
          <cell r="P492">
            <v>144636.75</v>
          </cell>
          <cell r="Q492">
            <v>0</v>
          </cell>
          <cell r="R492">
            <v>40500</v>
          </cell>
          <cell r="S492">
            <v>185136.75</v>
          </cell>
          <cell r="T492">
            <v>2707598.25</v>
          </cell>
          <cell r="U492">
            <v>13200000</v>
          </cell>
          <cell r="V492">
            <v>0</v>
          </cell>
          <cell r="W492">
            <v>0</v>
          </cell>
          <cell r="X492">
            <v>0</v>
          </cell>
          <cell r="Y492">
            <v>0</v>
          </cell>
          <cell r="Z492">
            <v>3</v>
          </cell>
          <cell r="AA492">
            <v>0</v>
          </cell>
          <cell r="AB492">
            <v>1</v>
          </cell>
          <cell r="AC492" t="str">
            <v>-</v>
          </cell>
          <cell r="AD492">
            <v>1</v>
          </cell>
          <cell r="AE492">
            <v>2</v>
          </cell>
          <cell r="AF492" t="str">
            <v>484</v>
          </cell>
          <cell r="AG492" t="str">
            <v>JL. P. SURIANSYAH NO. 30</v>
          </cell>
        </row>
        <row r="493">
          <cell r="B493">
            <v>485</v>
          </cell>
          <cell r="C493" t="str">
            <v>NASARUDDIN</v>
          </cell>
          <cell r="D493" t="str">
            <v>-</v>
          </cell>
          <cell r="E493" t="str">
            <v>L</v>
          </cell>
          <cell r="F493" t="str">
            <v>TK</v>
          </cell>
          <cell r="G493" t="str">
            <v>TK</v>
          </cell>
          <cell r="H493">
            <v>0</v>
          </cell>
          <cell r="I493" t="str">
            <v>MUALIM I</v>
          </cell>
          <cell r="J493">
            <v>2400000</v>
          </cell>
          <cell r="K493">
            <v>0</v>
          </cell>
          <cell r="L493">
            <v>0</v>
          </cell>
          <cell r="M493">
            <v>2400000</v>
          </cell>
          <cell r="N493">
            <v>0</v>
          </cell>
          <cell r="O493">
            <v>2400000</v>
          </cell>
          <cell r="P493">
            <v>120000</v>
          </cell>
          <cell r="Q493">
            <v>0</v>
          </cell>
          <cell r="R493">
            <v>0</v>
          </cell>
          <cell r="S493">
            <v>120000</v>
          </cell>
          <cell r="T493">
            <v>2280000</v>
          </cell>
          <cell r="U493">
            <v>13200000</v>
          </cell>
          <cell r="V493">
            <v>0</v>
          </cell>
          <cell r="W493">
            <v>0</v>
          </cell>
          <cell r="X493">
            <v>0</v>
          </cell>
          <cell r="Y493">
            <v>0</v>
          </cell>
          <cell r="Z493">
            <v>2</v>
          </cell>
          <cell r="AA493">
            <v>0</v>
          </cell>
          <cell r="AB493">
            <v>1</v>
          </cell>
          <cell r="AC493" t="str">
            <v>-</v>
          </cell>
          <cell r="AD493">
            <v>1</v>
          </cell>
          <cell r="AE493">
            <v>2</v>
          </cell>
          <cell r="AF493" t="str">
            <v>485</v>
          </cell>
          <cell r="AG493" t="str">
            <v>JL. P. SURIANSYAH NO. 30</v>
          </cell>
        </row>
        <row r="494">
          <cell r="B494">
            <v>486</v>
          </cell>
          <cell r="C494" t="str">
            <v>BAMBANG PURWOKO</v>
          </cell>
          <cell r="D494" t="str">
            <v>-</v>
          </cell>
          <cell r="E494" t="str">
            <v>L</v>
          </cell>
          <cell r="F494" t="str">
            <v>TK</v>
          </cell>
          <cell r="G494" t="str">
            <v>TK</v>
          </cell>
          <cell r="H494">
            <v>0</v>
          </cell>
          <cell r="I494" t="str">
            <v>JURU MASAK</v>
          </cell>
          <cell r="J494">
            <v>2080000</v>
          </cell>
          <cell r="K494">
            <v>100000</v>
          </cell>
          <cell r="L494">
            <v>80550</v>
          </cell>
          <cell r="M494">
            <v>2260550</v>
          </cell>
          <cell r="N494">
            <v>0</v>
          </cell>
          <cell r="O494">
            <v>2260550</v>
          </cell>
          <cell r="P494">
            <v>113027.5</v>
          </cell>
          <cell r="Q494">
            <v>0</v>
          </cell>
          <cell r="R494">
            <v>15000</v>
          </cell>
          <cell r="S494">
            <v>128027.5</v>
          </cell>
          <cell r="T494">
            <v>2132522.5</v>
          </cell>
          <cell r="U494">
            <v>13200000</v>
          </cell>
          <cell r="V494">
            <v>0</v>
          </cell>
          <cell r="W494">
            <v>0</v>
          </cell>
          <cell r="X494">
            <v>0</v>
          </cell>
          <cell r="Y494">
            <v>0</v>
          </cell>
          <cell r="Z494">
            <v>2</v>
          </cell>
          <cell r="AA494">
            <v>0</v>
          </cell>
          <cell r="AB494">
            <v>1</v>
          </cell>
          <cell r="AC494" t="str">
            <v>-</v>
          </cell>
          <cell r="AD494">
            <v>1</v>
          </cell>
          <cell r="AE494">
            <v>2</v>
          </cell>
          <cell r="AF494" t="str">
            <v>486</v>
          </cell>
          <cell r="AG494" t="str">
            <v>JL. P. SURIANSYAH NO. 30</v>
          </cell>
        </row>
        <row r="495">
          <cell r="B495">
            <v>487</v>
          </cell>
          <cell r="C495" t="str">
            <v>MUHAMMAD IMAN SOLIHIN</v>
          </cell>
          <cell r="D495" t="str">
            <v>-</v>
          </cell>
          <cell r="E495" t="str">
            <v>L</v>
          </cell>
          <cell r="F495" t="str">
            <v>TK</v>
          </cell>
          <cell r="G495" t="str">
            <v>TK</v>
          </cell>
          <cell r="H495">
            <v>0</v>
          </cell>
          <cell r="I495" t="str">
            <v>OILER</v>
          </cell>
          <cell r="J495">
            <v>9000000</v>
          </cell>
          <cell r="K495">
            <v>1200000</v>
          </cell>
          <cell r="L495">
            <v>1031040</v>
          </cell>
          <cell r="M495">
            <v>11231040</v>
          </cell>
          <cell r="N495">
            <v>900000</v>
          </cell>
          <cell r="O495">
            <v>12131040</v>
          </cell>
          <cell r="P495">
            <v>561552</v>
          </cell>
          <cell r="Q495">
            <v>45000</v>
          </cell>
          <cell r="R495">
            <v>175000</v>
          </cell>
          <cell r="S495">
            <v>781552</v>
          </cell>
          <cell r="T495">
            <v>11349488</v>
          </cell>
          <cell r="U495">
            <v>13200000</v>
          </cell>
          <cell r="V495">
            <v>0</v>
          </cell>
          <cell r="W495">
            <v>0</v>
          </cell>
          <cell r="X495">
            <v>0</v>
          </cell>
          <cell r="Y495">
            <v>0</v>
          </cell>
          <cell r="Z495">
            <v>12</v>
          </cell>
          <cell r="AA495">
            <v>0</v>
          </cell>
          <cell r="AB495">
            <v>1</v>
          </cell>
          <cell r="AC495" t="str">
            <v>-</v>
          </cell>
          <cell r="AD495">
            <v>1</v>
          </cell>
          <cell r="AE495">
            <v>2</v>
          </cell>
          <cell r="AF495" t="str">
            <v>487</v>
          </cell>
          <cell r="AG495" t="str">
            <v>JL. P. SURIANSYAH NO. 30</v>
          </cell>
        </row>
        <row r="496">
          <cell r="B496">
            <v>488</v>
          </cell>
          <cell r="C496" t="str">
            <v>RUDI HARTONO</v>
          </cell>
          <cell r="D496" t="str">
            <v>-</v>
          </cell>
          <cell r="E496" t="str">
            <v>L</v>
          </cell>
          <cell r="F496" t="str">
            <v>TK</v>
          </cell>
          <cell r="G496" t="str">
            <v>TK</v>
          </cell>
          <cell r="H496">
            <v>0</v>
          </cell>
          <cell r="I496" t="str">
            <v>JURU MUDI</v>
          </cell>
          <cell r="J496">
            <v>8925000</v>
          </cell>
          <cell r="K496">
            <v>1200000</v>
          </cell>
          <cell r="L496">
            <v>1022985</v>
          </cell>
          <cell r="M496">
            <v>11147985</v>
          </cell>
          <cell r="N496">
            <v>900000</v>
          </cell>
          <cell r="O496">
            <v>12047985</v>
          </cell>
          <cell r="P496">
            <v>557399.25</v>
          </cell>
          <cell r="Q496">
            <v>45000</v>
          </cell>
          <cell r="R496">
            <v>173500</v>
          </cell>
          <cell r="S496">
            <v>775899.25</v>
          </cell>
          <cell r="T496">
            <v>11272085.75</v>
          </cell>
          <cell r="U496">
            <v>13200000</v>
          </cell>
          <cell r="V496">
            <v>0</v>
          </cell>
          <cell r="W496">
            <v>0</v>
          </cell>
          <cell r="X496">
            <v>0</v>
          </cell>
          <cell r="Y496">
            <v>0</v>
          </cell>
          <cell r="Z496">
            <v>12</v>
          </cell>
          <cell r="AA496">
            <v>0</v>
          </cell>
          <cell r="AB496">
            <v>1</v>
          </cell>
          <cell r="AC496" t="str">
            <v>-</v>
          </cell>
          <cell r="AD496">
            <v>1</v>
          </cell>
          <cell r="AE496">
            <v>2</v>
          </cell>
          <cell r="AF496" t="str">
            <v>488</v>
          </cell>
          <cell r="AG496" t="str">
            <v>JL. P. SURIANSYAH NO. 30</v>
          </cell>
        </row>
        <row r="497">
          <cell r="B497">
            <v>489</v>
          </cell>
          <cell r="C497" t="str">
            <v>SIGIT ARIYANTO</v>
          </cell>
          <cell r="D497" t="str">
            <v>-</v>
          </cell>
          <cell r="E497" t="str">
            <v>L</v>
          </cell>
          <cell r="F497" t="str">
            <v>TK</v>
          </cell>
          <cell r="G497" t="str">
            <v>TK</v>
          </cell>
          <cell r="H497">
            <v>0</v>
          </cell>
          <cell r="I497" t="str">
            <v>JURU MASAK</v>
          </cell>
          <cell r="J497">
            <v>8400000</v>
          </cell>
          <cell r="K497">
            <v>1200000</v>
          </cell>
          <cell r="L497">
            <v>966600</v>
          </cell>
          <cell r="M497">
            <v>10566600</v>
          </cell>
          <cell r="N497">
            <v>825000</v>
          </cell>
          <cell r="O497">
            <v>11391600</v>
          </cell>
          <cell r="P497">
            <v>528330</v>
          </cell>
          <cell r="Q497">
            <v>41250</v>
          </cell>
          <cell r="R497">
            <v>156500</v>
          </cell>
          <cell r="S497">
            <v>726080</v>
          </cell>
          <cell r="T497">
            <v>10665520</v>
          </cell>
          <cell r="U497">
            <v>13200000</v>
          </cell>
          <cell r="V497">
            <v>0</v>
          </cell>
          <cell r="W497">
            <v>0</v>
          </cell>
          <cell r="X497">
            <v>0</v>
          </cell>
          <cell r="Y497">
            <v>0</v>
          </cell>
          <cell r="Z497">
            <v>12</v>
          </cell>
          <cell r="AA497">
            <v>0</v>
          </cell>
          <cell r="AB497">
            <v>1</v>
          </cell>
          <cell r="AC497" t="str">
            <v>-</v>
          </cell>
          <cell r="AD497">
            <v>1</v>
          </cell>
          <cell r="AE497">
            <v>2</v>
          </cell>
          <cell r="AF497" t="str">
            <v>489</v>
          </cell>
          <cell r="AG497" t="str">
            <v>JL. P. SURIANSYAH NO. 30</v>
          </cell>
        </row>
        <row r="498">
          <cell r="B498">
            <v>490</v>
          </cell>
          <cell r="C498" t="str">
            <v>SYARKAWI</v>
          </cell>
          <cell r="D498" t="str">
            <v>-</v>
          </cell>
          <cell r="E498" t="str">
            <v>L</v>
          </cell>
          <cell r="F498" t="str">
            <v>K-1</v>
          </cell>
          <cell r="G498" t="str">
            <v>K</v>
          </cell>
          <cell r="H498" t="str">
            <v>1</v>
          </cell>
          <cell r="I498" t="str">
            <v>OILER</v>
          </cell>
          <cell r="J498">
            <v>10775000</v>
          </cell>
          <cell r="K498">
            <v>1100000</v>
          </cell>
          <cell r="L498">
            <v>1556055</v>
          </cell>
          <cell r="M498">
            <v>13431055</v>
          </cell>
          <cell r="N498">
            <v>1125000</v>
          </cell>
          <cell r="O498">
            <v>14556055</v>
          </cell>
          <cell r="P498">
            <v>671552.75</v>
          </cell>
          <cell r="Q498">
            <v>56250</v>
          </cell>
          <cell r="R498">
            <v>205000</v>
          </cell>
          <cell r="S498">
            <v>932802.75</v>
          </cell>
          <cell r="T498">
            <v>13623252.25</v>
          </cell>
          <cell r="U498">
            <v>15600000</v>
          </cell>
          <cell r="V498">
            <v>0</v>
          </cell>
          <cell r="W498">
            <v>0</v>
          </cell>
          <cell r="X498">
            <v>0</v>
          </cell>
          <cell r="Y498">
            <v>0</v>
          </cell>
          <cell r="Z498">
            <v>11</v>
          </cell>
          <cell r="AA498">
            <v>0</v>
          </cell>
          <cell r="AB498">
            <v>1</v>
          </cell>
          <cell r="AC498" t="str">
            <v>-</v>
          </cell>
          <cell r="AD498">
            <v>1</v>
          </cell>
          <cell r="AE498">
            <v>2</v>
          </cell>
          <cell r="AF498" t="str">
            <v>490</v>
          </cell>
          <cell r="AG498" t="str">
            <v>JL. P. SURIANSYAH NO. 30</v>
          </cell>
        </row>
        <row r="499">
          <cell r="B499">
            <v>491</v>
          </cell>
          <cell r="C499" t="str">
            <v>DELSON HADY</v>
          </cell>
          <cell r="D499" t="str">
            <v>07.295.887.9-722.000</v>
          </cell>
          <cell r="E499" t="str">
            <v>L</v>
          </cell>
          <cell r="F499" t="str">
            <v>K-1</v>
          </cell>
          <cell r="G499" t="str">
            <v>K</v>
          </cell>
          <cell r="H499" t="str">
            <v>1</v>
          </cell>
          <cell r="I499" t="str">
            <v>JURU MUDI</v>
          </cell>
          <cell r="J499">
            <v>11850000</v>
          </cell>
          <cell r="K499">
            <v>1868000</v>
          </cell>
          <cell r="L499">
            <v>1710630</v>
          </cell>
          <cell r="M499">
            <v>15428630</v>
          </cell>
          <cell r="N499">
            <v>1125000</v>
          </cell>
          <cell r="O499">
            <v>16553630</v>
          </cell>
          <cell r="P499">
            <v>771431.5</v>
          </cell>
          <cell r="Q499">
            <v>56250</v>
          </cell>
          <cell r="R499">
            <v>227500</v>
          </cell>
          <cell r="S499">
            <v>1055181.5</v>
          </cell>
          <cell r="T499">
            <v>15498448.5</v>
          </cell>
          <cell r="U499">
            <v>15600000</v>
          </cell>
          <cell r="V499">
            <v>0</v>
          </cell>
          <cell r="W499">
            <v>0</v>
          </cell>
          <cell r="X499">
            <v>0</v>
          </cell>
          <cell r="Y499">
            <v>0</v>
          </cell>
          <cell r="Z499">
            <v>12</v>
          </cell>
          <cell r="AA499">
            <v>0</v>
          </cell>
          <cell r="AB499">
            <v>1</v>
          </cell>
          <cell r="AC499" t="str">
            <v>-</v>
          </cell>
          <cell r="AD499">
            <v>1</v>
          </cell>
          <cell r="AE499">
            <v>2</v>
          </cell>
          <cell r="AF499" t="str">
            <v>491</v>
          </cell>
          <cell r="AG499" t="str">
            <v>JL. P. SURIANSYAH NO. 30</v>
          </cell>
        </row>
        <row r="500">
          <cell r="B500">
            <v>492</v>
          </cell>
          <cell r="C500" t="str">
            <v>SUPRIYONO</v>
          </cell>
          <cell r="D500" t="str">
            <v>-</v>
          </cell>
          <cell r="E500" t="str">
            <v>L</v>
          </cell>
          <cell r="F500" t="str">
            <v>TK</v>
          </cell>
          <cell r="G500" t="str">
            <v>TK</v>
          </cell>
          <cell r="H500">
            <v>0</v>
          </cell>
          <cell r="I500" t="str">
            <v>JURU MUDI</v>
          </cell>
          <cell r="J500">
            <v>8700000</v>
          </cell>
          <cell r="K500">
            <v>1744000</v>
          </cell>
          <cell r="L500">
            <v>998820</v>
          </cell>
          <cell r="M500">
            <v>11442820</v>
          </cell>
          <cell r="N500">
            <v>900000</v>
          </cell>
          <cell r="O500">
            <v>12342820</v>
          </cell>
          <cell r="P500">
            <v>572141</v>
          </cell>
          <cell r="Q500">
            <v>45000</v>
          </cell>
          <cell r="R500">
            <v>169000</v>
          </cell>
          <cell r="S500">
            <v>786141</v>
          </cell>
          <cell r="T500">
            <v>11556679</v>
          </cell>
          <cell r="U500">
            <v>13200000</v>
          </cell>
          <cell r="V500">
            <v>0</v>
          </cell>
          <cell r="W500">
            <v>0</v>
          </cell>
          <cell r="X500">
            <v>0</v>
          </cell>
          <cell r="Y500">
            <v>0</v>
          </cell>
          <cell r="Z500">
            <v>12</v>
          </cell>
          <cell r="AA500">
            <v>0</v>
          </cell>
          <cell r="AB500">
            <v>1</v>
          </cell>
          <cell r="AC500" t="str">
            <v>-</v>
          </cell>
          <cell r="AD500">
            <v>1</v>
          </cell>
          <cell r="AE500">
            <v>2</v>
          </cell>
          <cell r="AF500" t="str">
            <v>492</v>
          </cell>
          <cell r="AG500" t="str">
            <v>JL. P. SURIANSYAH NO. 30</v>
          </cell>
        </row>
        <row r="501">
          <cell r="B501">
            <v>493</v>
          </cell>
          <cell r="C501" t="str">
            <v>ABDUL MANAN</v>
          </cell>
          <cell r="D501" t="str">
            <v>-</v>
          </cell>
          <cell r="E501" t="str">
            <v>L</v>
          </cell>
          <cell r="F501" t="str">
            <v>TK</v>
          </cell>
          <cell r="G501" t="str">
            <v>TK</v>
          </cell>
          <cell r="H501">
            <v>0</v>
          </cell>
          <cell r="I501" t="str">
            <v>JURU MASAK</v>
          </cell>
          <cell r="J501">
            <v>9750000</v>
          </cell>
          <cell r="K501">
            <v>1787375</v>
          </cell>
          <cell r="L501">
            <v>1111590</v>
          </cell>
          <cell r="M501">
            <v>12648965</v>
          </cell>
          <cell r="N501">
            <v>975000</v>
          </cell>
          <cell r="O501">
            <v>13623965</v>
          </cell>
          <cell r="P501">
            <v>632448.25</v>
          </cell>
          <cell r="Q501">
            <v>48750</v>
          </cell>
          <cell r="R501">
            <v>188500</v>
          </cell>
          <cell r="S501">
            <v>869698.25</v>
          </cell>
          <cell r="T501">
            <v>12754266.75</v>
          </cell>
          <cell r="U501">
            <v>13200000</v>
          </cell>
          <cell r="V501">
            <v>0</v>
          </cell>
          <cell r="W501">
            <v>0</v>
          </cell>
          <cell r="X501">
            <v>0</v>
          </cell>
          <cell r="Y501">
            <v>0</v>
          </cell>
          <cell r="Z501">
            <v>12</v>
          </cell>
          <cell r="AA501">
            <v>0</v>
          </cell>
          <cell r="AB501">
            <v>1</v>
          </cell>
          <cell r="AC501" t="str">
            <v>-</v>
          </cell>
          <cell r="AD501">
            <v>1</v>
          </cell>
          <cell r="AE501">
            <v>2</v>
          </cell>
          <cell r="AF501" t="str">
            <v>493</v>
          </cell>
          <cell r="AG501" t="str">
            <v>JL. P. SURIANSYAH NO. 30</v>
          </cell>
        </row>
        <row r="502">
          <cell r="B502">
            <v>494</v>
          </cell>
          <cell r="C502" t="str">
            <v>HAERUL RIZAL</v>
          </cell>
          <cell r="D502" t="str">
            <v>-</v>
          </cell>
          <cell r="E502" t="str">
            <v>L</v>
          </cell>
          <cell r="F502" t="str">
            <v>K-3</v>
          </cell>
          <cell r="G502" t="str">
            <v>K</v>
          </cell>
          <cell r="H502" t="str">
            <v>3</v>
          </cell>
          <cell r="I502" t="str">
            <v>JURU MASAK</v>
          </cell>
          <cell r="J502">
            <v>8250000</v>
          </cell>
          <cell r="K502">
            <v>1787375</v>
          </cell>
          <cell r="L502">
            <v>1215990</v>
          </cell>
          <cell r="M502">
            <v>11253365</v>
          </cell>
          <cell r="N502">
            <v>850000</v>
          </cell>
          <cell r="O502">
            <v>12103365</v>
          </cell>
          <cell r="P502">
            <v>562668.25</v>
          </cell>
          <cell r="Q502">
            <v>42500</v>
          </cell>
          <cell r="R502">
            <v>161000</v>
          </cell>
          <cell r="S502">
            <v>766168.25</v>
          </cell>
          <cell r="T502">
            <v>11337196.75</v>
          </cell>
          <cell r="U502">
            <v>18000000</v>
          </cell>
          <cell r="V502">
            <v>0</v>
          </cell>
          <cell r="W502">
            <v>0</v>
          </cell>
          <cell r="X502">
            <v>0</v>
          </cell>
          <cell r="Y502">
            <v>0</v>
          </cell>
          <cell r="Z502">
            <v>12</v>
          </cell>
          <cell r="AA502">
            <v>0</v>
          </cell>
          <cell r="AB502">
            <v>1</v>
          </cell>
          <cell r="AC502" t="str">
            <v>-</v>
          </cell>
          <cell r="AD502">
            <v>1</v>
          </cell>
          <cell r="AE502">
            <v>2</v>
          </cell>
          <cell r="AF502" t="str">
            <v>494</v>
          </cell>
          <cell r="AG502" t="str">
            <v>JL. P. SURIANSYAH NO. 30</v>
          </cell>
        </row>
        <row r="503">
          <cell r="B503">
            <v>495</v>
          </cell>
          <cell r="C503" t="str">
            <v>KOESDIARTO</v>
          </cell>
          <cell r="D503" t="str">
            <v>07.295.934.9-722.000</v>
          </cell>
          <cell r="E503" t="str">
            <v>L</v>
          </cell>
          <cell r="F503" t="str">
            <v>K-3</v>
          </cell>
          <cell r="G503" t="str">
            <v>K</v>
          </cell>
          <cell r="H503" t="str">
            <v>3</v>
          </cell>
          <cell r="I503" t="str">
            <v>OILER</v>
          </cell>
          <cell r="J503">
            <v>12810000</v>
          </cell>
          <cell r="K503">
            <v>2087375</v>
          </cell>
          <cell r="L503">
            <v>1883754</v>
          </cell>
          <cell r="M503">
            <v>16781129</v>
          </cell>
          <cell r="N503">
            <v>1235000</v>
          </cell>
          <cell r="O503">
            <v>18016129</v>
          </cell>
          <cell r="P503">
            <v>839056.45000000007</v>
          </cell>
          <cell r="Q503">
            <v>61750</v>
          </cell>
          <cell r="R503">
            <v>250500</v>
          </cell>
          <cell r="S503">
            <v>1151306.4500000002</v>
          </cell>
          <cell r="T503">
            <v>16864822.550000001</v>
          </cell>
          <cell r="U503">
            <v>18000000</v>
          </cell>
          <cell r="V503">
            <v>0</v>
          </cell>
          <cell r="W503">
            <v>0</v>
          </cell>
          <cell r="X503">
            <v>0</v>
          </cell>
          <cell r="Y503">
            <v>0</v>
          </cell>
          <cell r="Z503">
            <v>12</v>
          </cell>
          <cell r="AA503">
            <v>0</v>
          </cell>
          <cell r="AB503">
            <v>1</v>
          </cell>
          <cell r="AC503" t="str">
            <v>-</v>
          </cell>
          <cell r="AD503">
            <v>1</v>
          </cell>
          <cell r="AE503">
            <v>2</v>
          </cell>
          <cell r="AF503" t="str">
            <v>495</v>
          </cell>
          <cell r="AG503" t="str">
            <v>JL. P. SURIANSYAH NO. 30</v>
          </cell>
        </row>
        <row r="504">
          <cell r="B504">
            <v>496</v>
          </cell>
          <cell r="C504" t="str">
            <v>MUSTARI</v>
          </cell>
          <cell r="D504" t="str">
            <v>-</v>
          </cell>
          <cell r="E504" t="str">
            <v>L</v>
          </cell>
          <cell r="F504" t="str">
            <v>TK</v>
          </cell>
          <cell r="G504" t="str">
            <v>TK</v>
          </cell>
          <cell r="H504">
            <v>0</v>
          </cell>
          <cell r="I504" t="str">
            <v>MASINIS II</v>
          </cell>
          <cell r="J504">
            <v>1400000</v>
          </cell>
          <cell r="K504">
            <v>184000</v>
          </cell>
          <cell r="L504">
            <v>75180</v>
          </cell>
          <cell r="M504">
            <v>1659180</v>
          </cell>
          <cell r="N504">
            <v>0</v>
          </cell>
          <cell r="O504">
            <v>1659180</v>
          </cell>
          <cell r="P504">
            <v>82959</v>
          </cell>
          <cell r="Q504">
            <v>0</v>
          </cell>
          <cell r="R504">
            <v>0</v>
          </cell>
          <cell r="S504">
            <v>82959</v>
          </cell>
          <cell r="T504">
            <v>1576221</v>
          </cell>
          <cell r="U504">
            <v>13200000</v>
          </cell>
          <cell r="V504">
            <v>0</v>
          </cell>
          <cell r="W504">
            <v>0</v>
          </cell>
          <cell r="X504">
            <v>0</v>
          </cell>
          <cell r="Y504">
            <v>0</v>
          </cell>
          <cell r="Z504">
            <v>1</v>
          </cell>
          <cell r="AA504">
            <v>0</v>
          </cell>
          <cell r="AB504">
            <v>1</v>
          </cell>
          <cell r="AC504" t="str">
            <v>-</v>
          </cell>
          <cell r="AD504">
            <v>1</v>
          </cell>
          <cell r="AE504">
            <v>2</v>
          </cell>
          <cell r="AF504" t="str">
            <v>496</v>
          </cell>
          <cell r="AG504" t="str">
            <v>JL. P. SURIANSYAH NO. 30</v>
          </cell>
        </row>
        <row r="505">
          <cell r="B505">
            <v>497</v>
          </cell>
          <cell r="C505" t="str">
            <v>HASANUDIN</v>
          </cell>
          <cell r="D505" t="str">
            <v>-</v>
          </cell>
          <cell r="E505" t="str">
            <v>L</v>
          </cell>
          <cell r="F505" t="str">
            <v>K-3</v>
          </cell>
          <cell r="G505" t="str">
            <v>K</v>
          </cell>
          <cell r="H505" t="str">
            <v>3</v>
          </cell>
          <cell r="I505" t="str">
            <v>JURU MUDI</v>
          </cell>
          <cell r="J505">
            <v>12210000</v>
          </cell>
          <cell r="K505">
            <v>2422200</v>
          </cell>
          <cell r="L505">
            <v>1726794</v>
          </cell>
          <cell r="M505">
            <v>16358994</v>
          </cell>
          <cell r="N505">
            <v>1160000</v>
          </cell>
          <cell r="O505">
            <v>17518994</v>
          </cell>
          <cell r="P505">
            <v>817949.70000000007</v>
          </cell>
          <cell r="Q505">
            <v>58000</v>
          </cell>
          <cell r="R505">
            <v>234000</v>
          </cell>
          <cell r="S505">
            <v>1109949.7000000002</v>
          </cell>
          <cell r="T505">
            <v>16409044.300000001</v>
          </cell>
          <cell r="U505">
            <v>18000000</v>
          </cell>
          <cell r="V505">
            <v>0</v>
          </cell>
          <cell r="W505">
            <v>0</v>
          </cell>
          <cell r="X505">
            <v>0</v>
          </cell>
          <cell r="Y505">
            <v>0</v>
          </cell>
          <cell r="Z505">
            <v>12</v>
          </cell>
          <cell r="AA505">
            <v>0</v>
          </cell>
          <cell r="AB505">
            <v>1</v>
          </cell>
          <cell r="AC505" t="str">
            <v>-</v>
          </cell>
          <cell r="AD505">
            <v>1</v>
          </cell>
          <cell r="AE505">
            <v>2</v>
          </cell>
          <cell r="AF505" t="str">
            <v>497</v>
          </cell>
          <cell r="AG505" t="str">
            <v>JL. P. SURIANSYAH NO. 30</v>
          </cell>
        </row>
        <row r="506">
          <cell r="B506">
            <v>498</v>
          </cell>
          <cell r="C506" t="str">
            <v>HERMAWAN EKO</v>
          </cell>
          <cell r="D506" t="str">
            <v>-</v>
          </cell>
          <cell r="E506" t="str">
            <v>L</v>
          </cell>
          <cell r="F506" t="str">
            <v>K-2</v>
          </cell>
          <cell r="G506" t="str">
            <v>K</v>
          </cell>
          <cell r="H506" t="str">
            <v>2</v>
          </cell>
          <cell r="I506" t="str">
            <v>JURU MASAK</v>
          </cell>
          <cell r="J506">
            <v>8100000</v>
          </cell>
          <cell r="K506">
            <v>2422200</v>
          </cell>
          <cell r="L506">
            <v>1172130</v>
          </cell>
          <cell r="M506">
            <v>11694330</v>
          </cell>
          <cell r="N506">
            <v>825000</v>
          </cell>
          <cell r="O506">
            <v>12519330</v>
          </cell>
          <cell r="P506">
            <v>584716.5</v>
          </cell>
          <cell r="Q506">
            <v>41250</v>
          </cell>
          <cell r="R506">
            <v>158500</v>
          </cell>
          <cell r="S506">
            <v>784466.5</v>
          </cell>
          <cell r="T506">
            <v>11734863.5</v>
          </cell>
          <cell r="U506">
            <v>16800000</v>
          </cell>
          <cell r="V506">
            <v>0</v>
          </cell>
          <cell r="W506">
            <v>0</v>
          </cell>
          <cell r="X506">
            <v>0</v>
          </cell>
          <cell r="Y506">
            <v>0</v>
          </cell>
          <cell r="Z506">
            <v>12</v>
          </cell>
          <cell r="AA506">
            <v>0</v>
          </cell>
          <cell r="AB506">
            <v>1</v>
          </cell>
          <cell r="AC506" t="str">
            <v>-</v>
          </cell>
          <cell r="AD506">
            <v>1</v>
          </cell>
          <cell r="AE506">
            <v>2</v>
          </cell>
          <cell r="AF506" t="str">
            <v>498</v>
          </cell>
          <cell r="AG506" t="str">
            <v>JL. P. SURIANSYAH NO. 30</v>
          </cell>
        </row>
        <row r="507">
          <cell r="B507">
            <v>499</v>
          </cell>
          <cell r="C507" t="str">
            <v>STENLIJON BATEKON</v>
          </cell>
          <cell r="D507" t="str">
            <v>-</v>
          </cell>
          <cell r="E507" t="str">
            <v>L</v>
          </cell>
          <cell r="F507" t="str">
            <v>TK</v>
          </cell>
          <cell r="G507" t="str">
            <v>TK</v>
          </cell>
          <cell r="H507">
            <v>0</v>
          </cell>
          <cell r="I507" t="str">
            <v>JURU MUDI</v>
          </cell>
          <cell r="J507">
            <v>9850000</v>
          </cell>
          <cell r="K507">
            <v>100000</v>
          </cell>
          <cell r="L507">
            <v>96660</v>
          </cell>
          <cell r="M507">
            <v>10046660</v>
          </cell>
          <cell r="N507">
            <v>0</v>
          </cell>
          <cell r="O507">
            <v>10046660</v>
          </cell>
          <cell r="P507">
            <v>502333</v>
          </cell>
          <cell r="Q507">
            <v>0</v>
          </cell>
          <cell r="R507">
            <v>18000</v>
          </cell>
          <cell r="S507">
            <v>520333</v>
          </cell>
          <cell r="T507">
            <v>9526327</v>
          </cell>
          <cell r="U507">
            <v>13200000</v>
          </cell>
          <cell r="V507">
            <v>0</v>
          </cell>
          <cell r="W507">
            <v>0</v>
          </cell>
          <cell r="X507">
            <v>0</v>
          </cell>
          <cell r="Y507">
            <v>0</v>
          </cell>
          <cell r="Z507">
            <v>2</v>
          </cell>
          <cell r="AA507">
            <v>0</v>
          </cell>
          <cell r="AB507">
            <v>1</v>
          </cell>
          <cell r="AC507" t="str">
            <v>-</v>
          </cell>
          <cell r="AD507">
            <v>1</v>
          </cell>
          <cell r="AE507">
            <v>2</v>
          </cell>
          <cell r="AF507" t="str">
            <v>499</v>
          </cell>
          <cell r="AG507" t="str">
            <v>JL. P. SURIANSYAH NO. 30</v>
          </cell>
        </row>
        <row r="508">
          <cell r="B508">
            <v>500</v>
          </cell>
          <cell r="C508" t="str">
            <v>ROBERT V KUANGGA</v>
          </cell>
          <cell r="D508" t="str">
            <v>-</v>
          </cell>
          <cell r="E508" t="str">
            <v>L</v>
          </cell>
          <cell r="F508" t="str">
            <v>TK</v>
          </cell>
          <cell r="G508" t="str">
            <v>TK</v>
          </cell>
          <cell r="H508">
            <v>0</v>
          </cell>
          <cell r="I508" t="str">
            <v>OILER</v>
          </cell>
          <cell r="J508">
            <v>8700000</v>
          </cell>
          <cell r="K508">
            <v>1923000</v>
          </cell>
          <cell r="L508">
            <v>998820</v>
          </cell>
          <cell r="M508">
            <v>11621820</v>
          </cell>
          <cell r="N508">
            <v>900000</v>
          </cell>
          <cell r="O508">
            <v>12521820</v>
          </cell>
          <cell r="P508">
            <v>581091</v>
          </cell>
          <cell r="Q508">
            <v>45000</v>
          </cell>
          <cell r="R508">
            <v>169000</v>
          </cell>
          <cell r="S508">
            <v>795091</v>
          </cell>
          <cell r="T508">
            <v>11726729</v>
          </cell>
          <cell r="U508">
            <v>13200000</v>
          </cell>
          <cell r="V508">
            <v>0</v>
          </cell>
          <cell r="W508">
            <v>0</v>
          </cell>
          <cell r="X508">
            <v>0</v>
          </cell>
          <cell r="Y508">
            <v>0</v>
          </cell>
          <cell r="Z508">
            <v>12</v>
          </cell>
          <cell r="AA508">
            <v>0</v>
          </cell>
          <cell r="AB508">
            <v>1</v>
          </cell>
          <cell r="AC508" t="str">
            <v>-</v>
          </cell>
          <cell r="AD508">
            <v>1</v>
          </cell>
          <cell r="AE508">
            <v>2</v>
          </cell>
          <cell r="AF508" t="str">
            <v>500</v>
          </cell>
          <cell r="AG508" t="str">
            <v>JL. P. SURIANSYAH NO. 30</v>
          </cell>
        </row>
        <row r="509">
          <cell r="B509">
            <v>501</v>
          </cell>
          <cell r="C509" t="str">
            <v>HERU PRASETYO</v>
          </cell>
          <cell r="D509" t="str">
            <v>-</v>
          </cell>
          <cell r="E509" t="str">
            <v>L</v>
          </cell>
          <cell r="F509" t="str">
            <v>TK</v>
          </cell>
          <cell r="G509" t="str">
            <v>TK</v>
          </cell>
          <cell r="H509">
            <v>0</v>
          </cell>
          <cell r="I509" t="str">
            <v>JURU MASAK</v>
          </cell>
          <cell r="J509">
            <v>8400000</v>
          </cell>
          <cell r="K509">
            <v>1923000</v>
          </cell>
          <cell r="L509">
            <v>966600</v>
          </cell>
          <cell r="M509">
            <v>11289600</v>
          </cell>
          <cell r="N509">
            <v>875000</v>
          </cell>
          <cell r="O509">
            <v>12164600</v>
          </cell>
          <cell r="P509">
            <v>564480</v>
          </cell>
          <cell r="Q509">
            <v>43750</v>
          </cell>
          <cell r="R509">
            <v>163500</v>
          </cell>
          <cell r="S509">
            <v>771730</v>
          </cell>
          <cell r="T509">
            <v>11392870</v>
          </cell>
          <cell r="U509">
            <v>13200000</v>
          </cell>
          <cell r="V509">
            <v>0</v>
          </cell>
          <cell r="W509">
            <v>0</v>
          </cell>
          <cell r="X509">
            <v>0</v>
          </cell>
          <cell r="Y509">
            <v>0</v>
          </cell>
          <cell r="Z509">
            <v>12</v>
          </cell>
          <cell r="AA509">
            <v>0</v>
          </cell>
          <cell r="AB509">
            <v>1</v>
          </cell>
          <cell r="AC509" t="str">
            <v>-</v>
          </cell>
          <cell r="AD509">
            <v>1</v>
          </cell>
          <cell r="AE509">
            <v>2</v>
          </cell>
          <cell r="AF509" t="str">
            <v>501</v>
          </cell>
          <cell r="AG509" t="str">
            <v>JL. P. SURIANSYAH NO. 30</v>
          </cell>
        </row>
        <row r="510">
          <cell r="B510">
            <v>502</v>
          </cell>
          <cell r="C510" t="str">
            <v>ASHARULLAH</v>
          </cell>
          <cell r="D510" t="str">
            <v>-</v>
          </cell>
          <cell r="E510" t="str">
            <v>L</v>
          </cell>
          <cell r="F510" t="str">
            <v>TK</v>
          </cell>
          <cell r="G510" t="str">
            <v>TK</v>
          </cell>
          <cell r="H510">
            <v>0</v>
          </cell>
          <cell r="I510" t="str">
            <v>NAKHODA</v>
          </cell>
          <cell r="J510">
            <v>3150000</v>
          </cell>
          <cell r="K510">
            <v>625000</v>
          </cell>
          <cell r="L510">
            <v>0</v>
          </cell>
          <cell r="M510">
            <v>3775000</v>
          </cell>
          <cell r="N510">
            <v>0</v>
          </cell>
          <cell r="O510">
            <v>3775000</v>
          </cell>
          <cell r="P510">
            <v>188750</v>
          </cell>
          <cell r="Q510">
            <v>0</v>
          </cell>
          <cell r="R510">
            <v>0</v>
          </cell>
          <cell r="S510">
            <v>188750</v>
          </cell>
          <cell r="T510">
            <v>3586250</v>
          </cell>
          <cell r="U510">
            <v>13200000</v>
          </cell>
          <cell r="V510">
            <v>0</v>
          </cell>
          <cell r="W510">
            <v>0</v>
          </cell>
          <cell r="X510">
            <v>0</v>
          </cell>
          <cell r="Y510">
            <v>0</v>
          </cell>
          <cell r="Z510">
            <v>1</v>
          </cell>
          <cell r="AA510">
            <v>0</v>
          </cell>
          <cell r="AB510">
            <v>1</v>
          </cell>
          <cell r="AC510" t="str">
            <v>-</v>
          </cell>
          <cell r="AD510">
            <v>1</v>
          </cell>
          <cell r="AE510">
            <v>2</v>
          </cell>
          <cell r="AF510" t="str">
            <v>502</v>
          </cell>
          <cell r="AG510" t="str">
            <v>JL. P. SURIANSYAH NO. 30</v>
          </cell>
        </row>
        <row r="511">
          <cell r="B511">
            <v>503</v>
          </cell>
          <cell r="C511" t="str">
            <v>YESAYA RIVO SALINDEHO</v>
          </cell>
          <cell r="D511" t="str">
            <v>07.296.097.4-722.000</v>
          </cell>
          <cell r="E511" t="str">
            <v>L</v>
          </cell>
          <cell r="F511" t="str">
            <v>K-3</v>
          </cell>
          <cell r="G511" t="str">
            <v>K</v>
          </cell>
          <cell r="H511" t="str">
            <v>3</v>
          </cell>
          <cell r="I511" t="str">
            <v>JURU MUDI</v>
          </cell>
          <cell r="J511">
            <v>12000000</v>
          </cell>
          <cell r="K511">
            <v>2152000</v>
          </cell>
          <cell r="L511">
            <v>1698240</v>
          </cell>
          <cell r="M511">
            <v>15850240</v>
          </cell>
          <cell r="N511">
            <v>1150000</v>
          </cell>
          <cell r="O511">
            <v>17000240</v>
          </cell>
          <cell r="P511">
            <v>792512</v>
          </cell>
          <cell r="Q511">
            <v>57500</v>
          </cell>
          <cell r="R511">
            <v>230000</v>
          </cell>
          <cell r="S511">
            <v>1080012</v>
          </cell>
          <cell r="T511">
            <v>15920228</v>
          </cell>
          <cell r="U511">
            <v>18000000</v>
          </cell>
          <cell r="V511">
            <v>0</v>
          </cell>
          <cell r="W511">
            <v>0</v>
          </cell>
          <cell r="X511">
            <v>0</v>
          </cell>
          <cell r="Y511">
            <v>0</v>
          </cell>
          <cell r="Z511">
            <v>12</v>
          </cell>
          <cell r="AA511">
            <v>0</v>
          </cell>
          <cell r="AB511">
            <v>1</v>
          </cell>
          <cell r="AC511" t="str">
            <v>-</v>
          </cell>
          <cell r="AD511">
            <v>1</v>
          </cell>
          <cell r="AE511">
            <v>2</v>
          </cell>
          <cell r="AF511" t="str">
            <v>503</v>
          </cell>
          <cell r="AG511" t="str">
            <v>JL. P. SURIANSYAH NO. 30</v>
          </cell>
        </row>
        <row r="512">
          <cell r="B512">
            <v>504</v>
          </cell>
          <cell r="C512" t="str">
            <v>HEINCE ALUMAN</v>
          </cell>
          <cell r="D512" t="str">
            <v>07.295.905.9-722.000</v>
          </cell>
          <cell r="E512" t="str">
            <v>L</v>
          </cell>
          <cell r="F512" t="str">
            <v>K-3</v>
          </cell>
          <cell r="G512" t="str">
            <v>K</v>
          </cell>
          <cell r="H512" t="str">
            <v>3</v>
          </cell>
          <cell r="I512" t="str">
            <v>JURU MINYAK</v>
          </cell>
          <cell r="J512">
            <v>12000000</v>
          </cell>
          <cell r="K512">
            <v>2152000</v>
          </cell>
          <cell r="L512">
            <v>1698240</v>
          </cell>
          <cell r="M512">
            <v>15850240</v>
          </cell>
          <cell r="N512">
            <v>1150000</v>
          </cell>
          <cell r="O512">
            <v>17000240</v>
          </cell>
          <cell r="P512">
            <v>792512</v>
          </cell>
          <cell r="Q512">
            <v>57500</v>
          </cell>
          <cell r="R512">
            <v>230000</v>
          </cell>
          <cell r="S512">
            <v>1080012</v>
          </cell>
          <cell r="T512">
            <v>15920228</v>
          </cell>
          <cell r="U512">
            <v>18000000</v>
          </cell>
          <cell r="V512">
            <v>0</v>
          </cell>
          <cell r="W512">
            <v>0</v>
          </cell>
          <cell r="X512">
            <v>0</v>
          </cell>
          <cell r="Y512">
            <v>0</v>
          </cell>
          <cell r="Z512">
            <v>12</v>
          </cell>
          <cell r="AA512">
            <v>0</v>
          </cell>
          <cell r="AB512">
            <v>1</v>
          </cell>
          <cell r="AC512" t="str">
            <v>-</v>
          </cell>
          <cell r="AD512">
            <v>1</v>
          </cell>
          <cell r="AE512">
            <v>2</v>
          </cell>
          <cell r="AF512" t="str">
            <v>504</v>
          </cell>
          <cell r="AG512" t="str">
            <v>JL. P. SURIANSYAH NO. 30</v>
          </cell>
        </row>
        <row r="513">
          <cell r="B513">
            <v>505</v>
          </cell>
          <cell r="C513" t="str">
            <v>SONNY HAJI</v>
          </cell>
          <cell r="D513" t="str">
            <v>-</v>
          </cell>
          <cell r="E513" t="str">
            <v>L</v>
          </cell>
          <cell r="F513" t="str">
            <v>TK</v>
          </cell>
          <cell r="G513" t="str">
            <v>TK</v>
          </cell>
          <cell r="H513">
            <v>0</v>
          </cell>
          <cell r="I513" t="str">
            <v>JURU MUDI</v>
          </cell>
          <cell r="J513">
            <v>9750000</v>
          </cell>
          <cell r="K513">
            <v>2152000</v>
          </cell>
          <cell r="L513">
            <v>1111590</v>
          </cell>
          <cell r="M513">
            <v>13013590</v>
          </cell>
          <cell r="N513">
            <v>975000</v>
          </cell>
          <cell r="O513">
            <v>13988590</v>
          </cell>
          <cell r="P513">
            <v>650679.5</v>
          </cell>
          <cell r="Q513">
            <v>48750</v>
          </cell>
          <cell r="R513">
            <v>188500</v>
          </cell>
          <cell r="S513">
            <v>887929.5</v>
          </cell>
          <cell r="T513">
            <v>13100660.5</v>
          </cell>
          <cell r="U513">
            <v>13200000</v>
          </cell>
          <cell r="V513">
            <v>0</v>
          </cell>
          <cell r="W513">
            <v>0</v>
          </cell>
          <cell r="X513">
            <v>0</v>
          </cell>
          <cell r="Y513">
            <v>0</v>
          </cell>
          <cell r="Z513">
            <v>12</v>
          </cell>
          <cell r="AA513">
            <v>0</v>
          </cell>
          <cell r="AB513">
            <v>1</v>
          </cell>
          <cell r="AC513" t="str">
            <v>-</v>
          </cell>
          <cell r="AD513">
            <v>1</v>
          </cell>
          <cell r="AE513">
            <v>2</v>
          </cell>
          <cell r="AF513" t="str">
            <v>505</v>
          </cell>
          <cell r="AG513" t="str">
            <v>JL. P. SURIANSYAH NO. 30</v>
          </cell>
        </row>
        <row r="514">
          <cell r="B514">
            <v>506</v>
          </cell>
          <cell r="C514" t="str">
            <v>FAHRUL</v>
          </cell>
          <cell r="D514" t="str">
            <v>-</v>
          </cell>
          <cell r="E514" t="str">
            <v>L</v>
          </cell>
          <cell r="F514" t="str">
            <v>TK</v>
          </cell>
          <cell r="G514" t="str">
            <v>TK</v>
          </cell>
          <cell r="H514">
            <v>0</v>
          </cell>
          <cell r="I514" t="str">
            <v>JURU MUDI</v>
          </cell>
          <cell r="J514">
            <v>8250000</v>
          </cell>
          <cell r="K514">
            <v>2152000</v>
          </cell>
          <cell r="L514">
            <v>950490</v>
          </cell>
          <cell r="M514">
            <v>11352490</v>
          </cell>
          <cell r="N514">
            <v>850000</v>
          </cell>
          <cell r="O514">
            <v>12202490</v>
          </cell>
          <cell r="P514">
            <v>567624.5</v>
          </cell>
          <cell r="Q514">
            <v>42500</v>
          </cell>
          <cell r="R514">
            <v>161000</v>
          </cell>
          <cell r="S514">
            <v>771124.5</v>
          </cell>
          <cell r="T514">
            <v>11431365.5</v>
          </cell>
          <cell r="U514">
            <v>13200000</v>
          </cell>
          <cell r="V514">
            <v>0</v>
          </cell>
          <cell r="W514">
            <v>0</v>
          </cell>
          <cell r="X514">
            <v>0</v>
          </cell>
          <cell r="Y514">
            <v>0</v>
          </cell>
          <cell r="Z514">
            <v>12</v>
          </cell>
          <cell r="AA514">
            <v>0</v>
          </cell>
          <cell r="AB514">
            <v>1</v>
          </cell>
          <cell r="AC514" t="str">
            <v>-</v>
          </cell>
          <cell r="AD514">
            <v>1</v>
          </cell>
          <cell r="AE514">
            <v>2</v>
          </cell>
          <cell r="AF514" t="str">
            <v>506</v>
          </cell>
          <cell r="AG514" t="str">
            <v>JL. P. SURIANSYAH NO. 30</v>
          </cell>
        </row>
        <row r="515">
          <cell r="B515">
            <v>507</v>
          </cell>
          <cell r="C515" t="str">
            <v>BAHARUDDIN</v>
          </cell>
          <cell r="D515" t="str">
            <v>-</v>
          </cell>
          <cell r="E515" t="str">
            <v>L</v>
          </cell>
          <cell r="F515" t="str">
            <v>K-3</v>
          </cell>
          <cell r="G515" t="str">
            <v>K</v>
          </cell>
          <cell r="H515" t="str">
            <v>3</v>
          </cell>
          <cell r="I515" t="str">
            <v>JURU MINYAK</v>
          </cell>
          <cell r="J515">
            <v>8100000</v>
          </cell>
          <cell r="K515">
            <v>2152000</v>
          </cell>
          <cell r="L515">
            <v>1172130</v>
          </cell>
          <cell r="M515">
            <v>11424130</v>
          </cell>
          <cell r="N515">
            <v>825000</v>
          </cell>
          <cell r="O515">
            <v>12249130</v>
          </cell>
          <cell r="P515">
            <v>571206.5</v>
          </cell>
          <cell r="Q515">
            <v>41250</v>
          </cell>
          <cell r="R515">
            <v>158500</v>
          </cell>
          <cell r="S515">
            <v>770956.5</v>
          </cell>
          <cell r="T515">
            <v>11478173.5</v>
          </cell>
          <cell r="U515">
            <v>18000000</v>
          </cell>
          <cell r="V515">
            <v>0</v>
          </cell>
          <cell r="W515">
            <v>0</v>
          </cell>
          <cell r="X515">
            <v>0</v>
          </cell>
          <cell r="Y515">
            <v>0</v>
          </cell>
          <cell r="Z515">
            <v>12</v>
          </cell>
          <cell r="AA515">
            <v>0</v>
          </cell>
          <cell r="AB515">
            <v>1</v>
          </cell>
          <cell r="AC515" t="str">
            <v>-</v>
          </cell>
          <cell r="AD515">
            <v>1</v>
          </cell>
          <cell r="AE515">
            <v>2</v>
          </cell>
          <cell r="AF515" t="str">
            <v>507</v>
          </cell>
          <cell r="AG515" t="str">
            <v>JL. P. SURIANSYAH NO. 30</v>
          </cell>
        </row>
        <row r="516">
          <cell r="B516">
            <v>508</v>
          </cell>
          <cell r="C516" t="str">
            <v>SURIANSYAH</v>
          </cell>
          <cell r="D516" t="str">
            <v>-</v>
          </cell>
          <cell r="E516" t="str">
            <v>L</v>
          </cell>
          <cell r="F516" t="str">
            <v>TK</v>
          </cell>
          <cell r="G516" t="str">
            <v>TK</v>
          </cell>
          <cell r="H516">
            <v>0</v>
          </cell>
          <cell r="I516" t="str">
            <v>JURU MASAK</v>
          </cell>
          <cell r="J516">
            <v>8250000</v>
          </cell>
          <cell r="K516">
            <v>2152000</v>
          </cell>
          <cell r="L516">
            <v>950490</v>
          </cell>
          <cell r="M516">
            <v>11352490</v>
          </cell>
          <cell r="N516">
            <v>850000</v>
          </cell>
          <cell r="O516">
            <v>12202490</v>
          </cell>
          <cell r="P516">
            <v>567624.5</v>
          </cell>
          <cell r="Q516">
            <v>42500</v>
          </cell>
          <cell r="R516">
            <v>161000</v>
          </cell>
          <cell r="S516">
            <v>771124.5</v>
          </cell>
          <cell r="T516">
            <v>11431365.5</v>
          </cell>
          <cell r="U516">
            <v>13200000</v>
          </cell>
          <cell r="V516">
            <v>0</v>
          </cell>
          <cell r="W516">
            <v>0</v>
          </cell>
          <cell r="X516">
            <v>0</v>
          </cell>
          <cell r="Y516">
            <v>0</v>
          </cell>
          <cell r="Z516">
            <v>12</v>
          </cell>
          <cell r="AA516">
            <v>0</v>
          </cell>
          <cell r="AB516">
            <v>1</v>
          </cell>
          <cell r="AC516" t="str">
            <v>-</v>
          </cell>
          <cell r="AD516">
            <v>1</v>
          </cell>
          <cell r="AE516">
            <v>2</v>
          </cell>
          <cell r="AF516" t="str">
            <v>508</v>
          </cell>
          <cell r="AG516" t="str">
            <v>JL. P. SURIANSYAH NO. 30</v>
          </cell>
        </row>
        <row r="517">
          <cell r="B517">
            <v>509</v>
          </cell>
          <cell r="C517" t="str">
            <v>ALI MUSTAKIM</v>
          </cell>
          <cell r="D517" t="str">
            <v>-</v>
          </cell>
          <cell r="E517" t="str">
            <v>L</v>
          </cell>
          <cell r="F517" t="str">
            <v>TK</v>
          </cell>
          <cell r="G517" t="str">
            <v>TK</v>
          </cell>
          <cell r="H517">
            <v>0</v>
          </cell>
          <cell r="I517" t="str">
            <v>MUALIM II</v>
          </cell>
          <cell r="J517">
            <v>7100000</v>
          </cell>
          <cell r="K517">
            <v>825000</v>
          </cell>
          <cell r="L517">
            <v>0</v>
          </cell>
          <cell r="M517">
            <v>7925000</v>
          </cell>
          <cell r="N517">
            <v>850000</v>
          </cell>
          <cell r="O517">
            <v>8775000</v>
          </cell>
          <cell r="P517">
            <v>396250</v>
          </cell>
          <cell r="Q517">
            <v>42500</v>
          </cell>
          <cell r="R517">
            <v>0</v>
          </cell>
          <cell r="S517">
            <v>438750</v>
          </cell>
          <cell r="T517">
            <v>8336250</v>
          </cell>
          <cell r="U517">
            <v>13200000</v>
          </cell>
          <cell r="V517">
            <v>0</v>
          </cell>
          <cell r="W517">
            <v>0</v>
          </cell>
          <cell r="X517">
            <v>0</v>
          </cell>
          <cell r="Y517">
            <v>0</v>
          </cell>
          <cell r="Z517">
            <v>9</v>
          </cell>
          <cell r="AA517">
            <v>0</v>
          </cell>
          <cell r="AB517">
            <v>1</v>
          </cell>
          <cell r="AC517" t="str">
            <v>-</v>
          </cell>
          <cell r="AD517">
            <v>1</v>
          </cell>
          <cell r="AE517">
            <v>2</v>
          </cell>
          <cell r="AF517" t="str">
            <v>509</v>
          </cell>
          <cell r="AG517" t="str">
            <v>JL. P. SURIANSYAH NO. 30</v>
          </cell>
        </row>
      </sheetData>
      <sheetData sheetId="12" refreshError="1"/>
      <sheetData sheetId="13"/>
      <sheetData sheetId="14" refreshError="1"/>
      <sheetData sheetId="15">
        <row r="4">
          <cell r="B4" t="str">
            <v>C</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 val="P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 sheetId="23"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3">
          <cell r="A3">
            <v>27</v>
          </cell>
        </row>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3">
          <cell r="A3">
            <v>27</v>
          </cell>
        </row>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3">
          <cell r="A3">
            <v>27</v>
          </cell>
        </row>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3">
          <cell r="A3">
            <v>27</v>
          </cell>
        </row>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2)"/>
      <sheetName val="DATA"/>
      <sheetName val="JANUARI"/>
      <sheetName val="FEBRUARI"/>
      <sheetName val="MARET"/>
      <sheetName val="APRIL"/>
      <sheetName val="MEI"/>
      <sheetName val="JUNI"/>
      <sheetName val="JULI"/>
      <sheetName val="AGUSTUS"/>
      <sheetName val="SEPTEMBER"/>
      <sheetName val="OKTOBER"/>
      <sheetName val="NOPEMBER"/>
      <sheetName val="DESEMBER"/>
      <sheetName val="SPT MASA"/>
      <sheetName val="SSP (5)"/>
      <sheetName val="REKAP BULANAN"/>
      <sheetName val="EVALUASI"/>
      <sheetName val="21-A"/>
      <sheetName val="data-21-A"/>
      <sheetName val="21-A12"/>
    </sheetNames>
    <sheetDataSet>
      <sheetData sheetId="0">
        <row r="1">
          <cell r="T1">
            <v>1</v>
          </cell>
          <cell r="U1" t="str">
            <v>seribu</v>
          </cell>
        </row>
        <row r="5">
          <cell r="T5">
            <v>0</v>
          </cell>
        </row>
        <row r="6">
          <cell r="T6" t="str">
            <v>000</v>
          </cell>
          <cell r="U6" t="str">
            <v/>
          </cell>
          <cell r="V6" t="str">
            <v/>
          </cell>
        </row>
        <row r="7">
          <cell r="V7" t="str">
            <v/>
          </cell>
        </row>
        <row r="8">
          <cell r="T8">
            <v>1</v>
          </cell>
          <cell r="U8" t="str">
            <v>Satu</v>
          </cell>
          <cell r="V8" t="str">
            <v>puluh</v>
          </cell>
        </row>
        <row r="9">
          <cell r="T9">
            <v>2</v>
          </cell>
          <cell r="U9" t="str">
            <v>Dua</v>
          </cell>
          <cell r="V9" t="str">
            <v>puluh</v>
          </cell>
          <cell r="W9" t="str">
            <v>ribu</v>
          </cell>
        </row>
        <row r="10">
          <cell r="T10">
            <v>3</v>
          </cell>
          <cell r="U10" t="str">
            <v>Tiga</v>
          </cell>
          <cell r="V10" t="str">
            <v>puluh</v>
          </cell>
          <cell r="W10" t="str">
            <v>ribu</v>
          </cell>
        </row>
        <row r="11">
          <cell r="T11">
            <v>4</v>
          </cell>
          <cell r="U11" t="str">
            <v>Empat</v>
          </cell>
          <cell r="V11" t="str">
            <v>puluh</v>
          </cell>
          <cell r="W11" t="str">
            <v>ribu</v>
          </cell>
        </row>
        <row r="12">
          <cell r="T12">
            <v>5</v>
          </cell>
          <cell r="U12" t="str">
            <v>Lima</v>
          </cell>
          <cell r="V12" t="str">
            <v>puluh</v>
          </cell>
          <cell r="W12" t="str">
            <v>ribu</v>
          </cell>
        </row>
        <row r="13">
          <cell r="T13">
            <v>6</v>
          </cell>
          <cell r="U13" t="str">
            <v>Enam</v>
          </cell>
          <cell r="V13" t="str">
            <v>puluh</v>
          </cell>
          <cell r="W13" t="str">
            <v>ribu</v>
          </cell>
        </row>
        <row r="14">
          <cell r="T14">
            <v>7</v>
          </cell>
          <cell r="U14" t="str">
            <v>Tujuh</v>
          </cell>
          <cell r="V14" t="str">
            <v>puluh</v>
          </cell>
          <cell r="W14" t="str">
            <v>ribu</v>
          </cell>
        </row>
        <row r="15">
          <cell r="T15">
            <v>8</v>
          </cell>
          <cell r="U15" t="str">
            <v>Delapan</v>
          </cell>
          <cell r="V15" t="str">
            <v>puluh</v>
          </cell>
          <cell r="W15" t="str">
            <v>ribu</v>
          </cell>
        </row>
        <row r="16">
          <cell r="T16">
            <v>9</v>
          </cell>
          <cell r="U16" t="str">
            <v>Sembilan</v>
          </cell>
          <cell r="V16" t="str">
            <v>puluh</v>
          </cell>
          <cell r="W16" t="str">
            <v>ribu</v>
          </cell>
        </row>
        <row r="17">
          <cell r="T17">
            <v>10</v>
          </cell>
          <cell r="U17" t="str">
            <v>Sepuluh</v>
          </cell>
          <cell r="W17" t="str">
            <v>ribu</v>
          </cell>
        </row>
        <row r="18">
          <cell r="T18">
            <v>11</v>
          </cell>
          <cell r="U18" t="str">
            <v>Sebelas</v>
          </cell>
          <cell r="W18" t="str">
            <v>ribu</v>
          </cell>
        </row>
        <row r="19">
          <cell r="T19">
            <v>12</v>
          </cell>
          <cell r="U19" t="str">
            <v>Dua belas</v>
          </cell>
          <cell r="W19" t="str">
            <v>ribu</v>
          </cell>
        </row>
        <row r="20">
          <cell r="T20">
            <v>13</v>
          </cell>
          <cell r="U20" t="str">
            <v>Tiga belas</v>
          </cell>
          <cell r="W20" t="str">
            <v>ribu</v>
          </cell>
        </row>
        <row r="21">
          <cell r="T21">
            <v>14</v>
          </cell>
          <cell r="U21" t="str">
            <v>Empat belas</v>
          </cell>
          <cell r="W21" t="str">
            <v>ribu</v>
          </cell>
        </row>
        <row r="22">
          <cell r="T22">
            <v>15</v>
          </cell>
          <cell r="U22" t="str">
            <v>Lima belas</v>
          </cell>
          <cell r="W22" t="str">
            <v>ribu</v>
          </cell>
        </row>
        <row r="23">
          <cell r="T23">
            <v>16</v>
          </cell>
          <cell r="U23" t="str">
            <v>Enam belas</v>
          </cell>
          <cell r="W23" t="str">
            <v>ribu</v>
          </cell>
        </row>
        <row r="24">
          <cell r="T24">
            <v>17</v>
          </cell>
          <cell r="U24" t="str">
            <v>Tujuh belas</v>
          </cell>
          <cell r="W24" t="str">
            <v>ribu</v>
          </cell>
        </row>
        <row r="25">
          <cell r="T25">
            <v>18</v>
          </cell>
          <cell r="U25" t="str">
            <v>Delapan belas</v>
          </cell>
          <cell r="W25" t="str">
            <v>ribu</v>
          </cell>
        </row>
        <row r="26">
          <cell r="T26">
            <v>19</v>
          </cell>
          <cell r="U26" t="str">
            <v>Sembilan belas</v>
          </cell>
          <cell r="W26" t="str">
            <v>ribu</v>
          </cell>
        </row>
        <row r="27">
          <cell r="T27">
            <v>20</v>
          </cell>
          <cell r="U27" t="str">
            <v xml:space="preserve">Dua puluh </v>
          </cell>
          <cell r="V27" t="str">
            <v>nm</v>
          </cell>
          <cell r="W27" t="str">
            <v>ribu</v>
          </cell>
        </row>
        <row r="28">
          <cell r="T28">
            <v>21</v>
          </cell>
          <cell r="U28" t="str">
            <v>Dua puluh Satu</v>
          </cell>
          <cell r="V28" t="str">
            <v>nm</v>
          </cell>
          <cell r="W28" t="str">
            <v>ribu</v>
          </cell>
        </row>
        <row r="29">
          <cell r="T29">
            <v>22</v>
          </cell>
          <cell r="U29" t="str">
            <v>Dua puluh Dua</v>
          </cell>
          <cell r="V29" t="str">
            <v>nm</v>
          </cell>
          <cell r="W29" t="str">
            <v>ribu</v>
          </cell>
        </row>
        <row r="30">
          <cell r="T30">
            <v>23</v>
          </cell>
          <cell r="U30" t="str">
            <v>Dua puluh Tiga</v>
          </cell>
          <cell r="V30" t="str">
            <v>nm</v>
          </cell>
          <cell r="W30" t="str">
            <v>ribu</v>
          </cell>
        </row>
        <row r="31">
          <cell r="T31">
            <v>24</v>
          </cell>
          <cell r="U31" t="str">
            <v>Dua puluh Empat</v>
          </cell>
          <cell r="V31" t="str">
            <v>nm</v>
          </cell>
          <cell r="W31" t="str">
            <v>ribu</v>
          </cell>
        </row>
        <row r="32">
          <cell r="T32">
            <v>25</v>
          </cell>
          <cell r="U32" t="str">
            <v>Dua puluh Lima</v>
          </cell>
          <cell r="V32" t="str">
            <v>nm</v>
          </cell>
          <cell r="W32" t="str">
            <v>ribu</v>
          </cell>
        </row>
        <row r="33">
          <cell r="T33">
            <v>26</v>
          </cell>
          <cell r="U33" t="str">
            <v>Dua puluh Enam</v>
          </cell>
          <cell r="V33" t="str">
            <v>nm</v>
          </cell>
          <cell r="W33" t="str">
            <v>ribu</v>
          </cell>
        </row>
        <row r="34">
          <cell r="T34">
            <v>27</v>
          </cell>
          <cell r="U34" t="str">
            <v>Dua puluh Tujuh</v>
          </cell>
          <cell r="V34" t="str">
            <v>nm</v>
          </cell>
          <cell r="W34" t="str">
            <v>ribu</v>
          </cell>
        </row>
        <row r="35">
          <cell r="T35">
            <v>28</v>
          </cell>
          <cell r="U35" t="str">
            <v>Dua puluh Delapan</v>
          </cell>
          <cell r="V35" t="str">
            <v>nm</v>
          </cell>
          <cell r="W35" t="str">
            <v>ribu</v>
          </cell>
        </row>
        <row r="36">
          <cell r="T36">
            <v>29</v>
          </cell>
          <cell r="U36" t="str">
            <v>Dua puluh Sembilan</v>
          </cell>
          <cell r="V36" t="str">
            <v>nm</v>
          </cell>
          <cell r="W36" t="str">
            <v>ribu</v>
          </cell>
        </row>
        <row r="37">
          <cell r="T37">
            <v>30</v>
          </cell>
          <cell r="U37" t="str">
            <v xml:space="preserve">Tiga puluh </v>
          </cell>
          <cell r="V37" t="str">
            <v>nm</v>
          </cell>
          <cell r="W37" t="str">
            <v>ribu</v>
          </cell>
        </row>
        <row r="38">
          <cell r="T38">
            <v>31</v>
          </cell>
          <cell r="U38" t="str">
            <v>Tiga puluh Satu</v>
          </cell>
          <cell r="V38" t="str">
            <v>nm</v>
          </cell>
          <cell r="W38" t="str">
            <v>ribu</v>
          </cell>
        </row>
        <row r="39">
          <cell r="T39">
            <v>32</v>
          </cell>
          <cell r="U39" t="str">
            <v>Tiga puluh Dua</v>
          </cell>
          <cell r="V39" t="str">
            <v>nm</v>
          </cell>
          <cell r="W39" t="str">
            <v>ribu</v>
          </cell>
        </row>
        <row r="40">
          <cell r="T40">
            <v>33</v>
          </cell>
          <cell r="U40" t="str">
            <v>Tiga puluh Tiga</v>
          </cell>
          <cell r="V40" t="str">
            <v>nm</v>
          </cell>
          <cell r="W40" t="str">
            <v>ribu</v>
          </cell>
        </row>
        <row r="41">
          <cell r="T41">
            <v>34</v>
          </cell>
          <cell r="U41" t="str">
            <v>Tiga puluh Empat</v>
          </cell>
          <cell r="V41" t="str">
            <v>nm</v>
          </cell>
          <cell r="W41" t="str">
            <v>ribu</v>
          </cell>
        </row>
        <row r="42">
          <cell r="T42">
            <v>35</v>
          </cell>
          <cell r="U42" t="str">
            <v>Tiga puluh Lima</v>
          </cell>
          <cell r="V42" t="str">
            <v>nm</v>
          </cell>
          <cell r="W42" t="str">
            <v>ribu</v>
          </cell>
        </row>
        <row r="43">
          <cell r="T43">
            <v>36</v>
          </cell>
          <cell r="U43" t="str">
            <v>Tiga puluh Enam</v>
          </cell>
          <cell r="V43" t="str">
            <v>nm</v>
          </cell>
          <cell r="W43" t="str">
            <v>ribu</v>
          </cell>
        </row>
        <row r="44">
          <cell r="T44">
            <v>37</v>
          </cell>
          <cell r="U44" t="str">
            <v>Tiga puluh Tujuh</v>
          </cell>
          <cell r="V44" t="str">
            <v>nm</v>
          </cell>
          <cell r="W44" t="str">
            <v>ribu</v>
          </cell>
        </row>
        <row r="45">
          <cell r="T45">
            <v>38</v>
          </cell>
          <cell r="U45" t="str">
            <v>Tiga puluh Delapan</v>
          </cell>
          <cell r="V45" t="str">
            <v>nm</v>
          </cell>
          <cell r="W45" t="str">
            <v>ribu</v>
          </cell>
        </row>
        <row r="46">
          <cell r="T46">
            <v>39</v>
          </cell>
          <cell r="U46" t="str">
            <v>Tiga puluh Sembilan</v>
          </cell>
          <cell r="V46" t="str">
            <v>nm</v>
          </cell>
          <cell r="W46" t="str">
            <v>ribu</v>
          </cell>
        </row>
        <row r="47">
          <cell r="T47">
            <v>40</v>
          </cell>
          <cell r="U47" t="str">
            <v xml:space="preserve">Empat puluh </v>
          </cell>
          <cell r="V47" t="str">
            <v>nm</v>
          </cell>
          <cell r="W47" t="str">
            <v>ribu</v>
          </cell>
        </row>
        <row r="48">
          <cell r="T48">
            <v>41</v>
          </cell>
          <cell r="U48" t="str">
            <v>Empat puluh Satu</v>
          </cell>
          <cell r="V48" t="str">
            <v>nm</v>
          </cell>
          <cell r="W48" t="str">
            <v>ribu</v>
          </cell>
        </row>
        <row r="49">
          <cell r="T49">
            <v>42</v>
          </cell>
          <cell r="U49" t="str">
            <v>Empat puluh Dua</v>
          </cell>
          <cell r="V49" t="str">
            <v>nm</v>
          </cell>
          <cell r="W49" t="str">
            <v>ribu</v>
          </cell>
        </row>
        <row r="50">
          <cell r="T50">
            <v>43</v>
          </cell>
          <cell r="U50" t="str">
            <v>Empat puluh Tiga</v>
          </cell>
          <cell r="V50" t="str">
            <v>nm</v>
          </cell>
          <cell r="W50" t="str">
            <v>ribu</v>
          </cell>
        </row>
        <row r="51">
          <cell r="T51">
            <v>44</v>
          </cell>
          <cell r="U51" t="str">
            <v>Empat puluh Empat</v>
          </cell>
          <cell r="V51" t="str">
            <v>nm</v>
          </cell>
          <cell r="W51" t="str">
            <v>ribu</v>
          </cell>
        </row>
        <row r="52">
          <cell r="T52">
            <v>45</v>
          </cell>
          <cell r="U52" t="str">
            <v>Empat puluh Lima</v>
          </cell>
          <cell r="V52" t="str">
            <v>nm</v>
          </cell>
          <cell r="W52" t="str">
            <v>ribu</v>
          </cell>
        </row>
        <row r="53">
          <cell r="T53">
            <v>46</v>
          </cell>
          <cell r="U53" t="str">
            <v>Empat puluh Enam</v>
          </cell>
          <cell r="V53" t="str">
            <v>nm</v>
          </cell>
          <cell r="W53" t="str">
            <v>ribu</v>
          </cell>
        </row>
        <row r="54">
          <cell r="T54">
            <v>47</v>
          </cell>
          <cell r="U54" t="str">
            <v>Empat puluh Tujuh</v>
          </cell>
          <cell r="V54" t="str">
            <v>nm</v>
          </cell>
          <cell r="W54" t="str">
            <v>ribu</v>
          </cell>
        </row>
        <row r="55">
          <cell r="T55">
            <v>48</v>
          </cell>
          <cell r="U55" t="str">
            <v>Empat puluh Delapan</v>
          </cell>
          <cell r="V55" t="str">
            <v>nm</v>
          </cell>
          <cell r="W55" t="str">
            <v>ribu</v>
          </cell>
        </row>
        <row r="56">
          <cell r="T56">
            <v>49</v>
          </cell>
          <cell r="U56" t="str">
            <v>Empat puluh Sembilan</v>
          </cell>
          <cell r="V56" t="str">
            <v>nm</v>
          </cell>
          <cell r="W56" t="str">
            <v>ribu</v>
          </cell>
        </row>
        <row r="57">
          <cell r="T57">
            <v>50</v>
          </cell>
          <cell r="U57" t="str">
            <v xml:space="preserve">Lima puluh </v>
          </cell>
          <cell r="V57" t="str">
            <v>nm</v>
          </cell>
          <cell r="W57" t="str">
            <v>ribu</v>
          </cell>
        </row>
        <row r="58">
          <cell r="T58">
            <v>51</v>
          </cell>
          <cell r="U58" t="str">
            <v>Lima puluh Satu</v>
          </cell>
          <cell r="V58" t="str">
            <v>nm</v>
          </cell>
          <cell r="W58" t="str">
            <v>ribu</v>
          </cell>
        </row>
        <row r="59">
          <cell r="T59">
            <v>52</v>
          </cell>
          <cell r="U59" t="str">
            <v>Lima puluh Dua</v>
          </cell>
          <cell r="V59" t="str">
            <v>nm</v>
          </cell>
          <cell r="W59" t="str">
            <v>ribu</v>
          </cell>
        </row>
        <row r="60">
          <cell r="T60">
            <v>53</v>
          </cell>
          <cell r="U60" t="str">
            <v>Lima puluh Tiga</v>
          </cell>
          <cell r="V60" t="str">
            <v>nm</v>
          </cell>
          <cell r="W60" t="str">
            <v>ribu</v>
          </cell>
        </row>
        <row r="61">
          <cell r="T61">
            <v>54</v>
          </cell>
          <cell r="U61" t="str">
            <v>Lima puluh Empat</v>
          </cell>
          <cell r="V61" t="str">
            <v>nm</v>
          </cell>
          <cell r="W61" t="str">
            <v>ribu</v>
          </cell>
        </row>
        <row r="62">
          <cell r="T62">
            <v>55</v>
          </cell>
          <cell r="U62" t="str">
            <v>Lima puluh Lima</v>
          </cell>
          <cell r="V62" t="str">
            <v>nm</v>
          </cell>
          <cell r="W62" t="str">
            <v>ribu</v>
          </cell>
        </row>
        <row r="63">
          <cell r="T63">
            <v>56</v>
          </cell>
          <cell r="U63" t="str">
            <v>Lima puluh Enam</v>
          </cell>
          <cell r="V63" t="str">
            <v>nm</v>
          </cell>
          <cell r="W63" t="str">
            <v>ribu</v>
          </cell>
        </row>
        <row r="64">
          <cell r="T64">
            <v>57</v>
          </cell>
          <cell r="U64" t="str">
            <v>Lima puluh Tujuh</v>
          </cell>
          <cell r="V64" t="str">
            <v>nm</v>
          </cell>
          <cell r="W64" t="str">
            <v>ribu</v>
          </cell>
        </row>
        <row r="65">
          <cell r="T65">
            <v>58</v>
          </cell>
          <cell r="U65" t="str">
            <v>Lima puluh Delapan</v>
          </cell>
          <cell r="V65" t="str">
            <v>nm</v>
          </cell>
          <cell r="W65" t="str">
            <v>ribu</v>
          </cell>
        </row>
        <row r="66">
          <cell r="T66">
            <v>59</v>
          </cell>
          <cell r="U66" t="str">
            <v>Lima puluh Sembilan</v>
          </cell>
          <cell r="V66" t="str">
            <v>nm</v>
          </cell>
          <cell r="W66" t="str">
            <v>ribu</v>
          </cell>
        </row>
        <row r="67">
          <cell r="T67">
            <v>60</v>
          </cell>
          <cell r="U67" t="str">
            <v xml:space="preserve">Enam puluh </v>
          </cell>
          <cell r="V67" t="str">
            <v>nm</v>
          </cell>
          <cell r="W67" t="str">
            <v>ribu</v>
          </cell>
        </row>
        <row r="68">
          <cell r="T68">
            <v>61</v>
          </cell>
          <cell r="U68" t="str">
            <v>Enam puluh Satu</v>
          </cell>
          <cell r="V68" t="str">
            <v>nm</v>
          </cell>
          <cell r="W68" t="str">
            <v>ribu</v>
          </cell>
        </row>
        <row r="69">
          <cell r="T69">
            <v>62</v>
          </cell>
          <cell r="U69" t="str">
            <v>Enam puluh Dua</v>
          </cell>
          <cell r="V69" t="str">
            <v>nm</v>
          </cell>
          <cell r="W69" t="str">
            <v>ribu</v>
          </cell>
        </row>
        <row r="70">
          <cell r="T70">
            <v>63</v>
          </cell>
          <cell r="U70" t="str">
            <v>Enam puluh Tiga</v>
          </cell>
          <cell r="V70" t="str">
            <v>nm</v>
          </cell>
          <cell r="W70" t="str">
            <v>ribu</v>
          </cell>
        </row>
        <row r="71">
          <cell r="T71">
            <v>64</v>
          </cell>
          <cell r="U71" t="str">
            <v>Enam puluh Empat</v>
          </cell>
          <cell r="V71" t="str">
            <v>nm</v>
          </cell>
          <cell r="W71" t="str">
            <v>ribu</v>
          </cell>
        </row>
        <row r="72">
          <cell r="T72">
            <v>65</v>
          </cell>
          <cell r="U72" t="str">
            <v>Enam puluh Lima</v>
          </cell>
          <cell r="V72" t="str">
            <v>nm</v>
          </cell>
          <cell r="W72" t="str">
            <v>ribu</v>
          </cell>
        </row>
        <row r="73">
          <cell r="T73">
            <v>66</v>
          </cell>
          <cell r="U73" t="str">
            <v>Enam puluh Enam</v>
          </cell>
          <cell r="V73" t="str">
            <v>nm</v>
          </cell>
          <cell r="W73" t="str">
            <v>ribu</v>
          </cell>
        </row>
        <row r="74">
          <cell r="T74">
            <v>67</v>
          </cell>
          <cell r="U74" t="str">
            <v>Enam puluh Tujuh</v>
          </cell>
          <cell r="V74" t="str">
            <v>nm</v>
          </cell>
          <cell r="W74" t="str">
            <v>ribu</v>
          </cell>
        </row>
        <row r="75">
          <cell r="T75">
            <v>68</v>
          </cell>
          <cell r="U75" t="str">
            <v>Enam puluh Delapan</v>
          </cell>
          <cell r="V75" t="str">
            <v>nm</v>
          </cell>
          <cell r="W75" t="str">
            <v>ribu</v>
          </cell>
        </row>
        <row r="76">
          <cell r="T76">
            <v>69</v>
          </cell>
          <cell r="U76" t="str">
            <v>Enam puluh Sembilan</v>
          </cell>
          <cell r="V76" t="str">
            <v>nm</v>
          </cell>
          <cell r="W76" t="str">
            <v>ribu</v>
          </cell>
        </row>
        <row r="77">
          <cell r="T77">
            <v>70</v>
          </cell>
          <cell r="U77" t="str">
            <v xml:space="preserve">Tujuh puluh </v>
          </cell>
          <cell r="V77" t="str">
            <v>nm</v>
          </cell>
          <cell r="W77" t="str">
            <v>ribu</v>
          </cell>
        </row>
        <row r="78">
          <cell r="T78">
            <v>71</v>
          </cell>
          <cell r="U78" t="str">
            <v>Tujuh puluh Satu</v>
          </cell>
          <cell r="V78" t="str">
            <v>nm</v>
          </cell>
          <cell r="W78" t="str">
            <v>ribu</v>
          </cell>
        </row>
        <row r="79">
          <cell r="T79">
            <v>72</v>
          </cell>
          <cell r="U79" t="str">
            <v>Tujuh puluh Dua</v>
          </cell>
          <cell r="V79" t="str">
            <v>nm</v>
          </cell>
          <cell r="W79" t="str">
            <v>ribu</v>
          </cell>
        </row>
        <row r="80">
          <cell r="T80">
            <v>73</v>
          </cell>
          <cell r="U80" t="str">
            <v>Tujuh puluh Tiga</v>
          </cell>
          <cell r="V80" t="str">
            <v>nm</v>
          </cell>
          <cell r="W80" t="str">
            <v>ribu</v>
          </cell>
        </row>
        <row r="81">
          <cell r="T81">
            <v>74</v>
          </cell>
          <cell r="U81" t="str">
            <v>Tujuh puluh Empat</v>
          </cell>
          <cell r="V81" t="str">
            <v>nm</v>
          </cell>
          <cell r="W81" t="str">
            <v>ribu</v>
          </cell>
        </row>
        <row r="82">
          <cell r="T82">
            <v>75</v>
          </cell>
          <cell r="U82" t="str">
            <v>Tujuh puluh Lima</v>
          </cell>
          <cell r="V82" t="str">
            <v>nm</v>
          </cell>
          <cell r="W82" t="str">
            <v>ribu</v>
          </cell>
        </row>
        <row r="83">
          <cell r="T83">
            <v>76</v>
          </cell>
          <cell r="U83" t="str">
            <v>Tujuh puluh Enam</v>
          </cell>
          <cell r="V83" t="str">
            <v>nm</v>
          </cell>
          <cell r="W83" t="str">
            <v>ribu</v>
          </cell>
        </row>
        <row r="84">
          <cell r="T84">
            <v>77</v>
          </cell>
          <cell r="U84" t="str">
            <v>Tujuh puluh Tujuh</v>
          </cell>
          <cell r="V84" t="str">
            <v>nm</v>
          </cell>
          <cell r="W84" t="str">
            <v>ribu</v>
          </cell>
        </row>
        <row r="85">
          <cell r="T85">
            <v>78</v>
          </cell>
          <cell r="U85" t="str">
            <v>Tujuh puluh Delapan</v>
          </cell>
          <cell r="V85" t="str">
            <v>nm</v>
          </cell>
          <cell r="W85" t="str">
            <v>ribu</v>
          </cell>
        </row>
        <row r="86">
          <cell r="T86">
            <v>79</v>
          </cell>
          <cell r="U86" t="str">
            <v>Tujuh puluh Sembilan</v>
          </cell>
          <cell r="V86" t="str">
            <v>nm</v>
          </cell>
          <cell r="W86" t="str">
            <v>ribu</v>
          </cell>
        </row>
        <row r="87">
          <cell r="T87">
            <v>80</v>
          </cell>
          <cell r="U87" t="str">
            <v xml:space="preserve">Delapan puluh </v>
          </cell>
          <cell r="V87" t="str">
            <v>nm</v>
          </cell>
          <cell r="W87" t="str">
            <v>ribu</v>
          </cell>
        </row>
        <row r="88">
          <cell r="T88">
            <v>81</v>
          </cell>
          <cell r="U88" t="str">
            <v>Delapan puluh Satu</v>
          </cell>
          <cell r="V88" t="str">
            <v>nm</v>
          </cell>
          <cell r="W88" t="str">
            <v>ribu</v>
          </cell>
        </row>
        <row r="89">
          <cell r="T89">
            <v>82</v>
          </cell>
          <cell r="U89" t="str">
            <v>Delapan puluh Dua</v>
          </cell>
          <cell r="V89" t="str">
            <v>nm</v>
          </cell>
          <cell r="W89" t="str">
            <v>ribu</v>
          </cell>
        </row>
        <row r="90">
          <cell r="T90">
            <v>83</v>
          </cell>
          <cell r="U90" t="str">
            <v>Delapan puluh Tiga</v>
          </cell>
          <cell r="V90" t="str">
            <v>nm</v>
          </cell>
          <cell r="W90" t="str">
            <v>ribu</v>
          </cell>
        </row>
        <row r="91">
          <cell r="T91">
            <v>84</v>
          </cell>
          <cell r="U91" t="str">
            <v>Delapan puluh Empat</v>
          </cell>
          <cell r="V91" t="str">
            <v>nm</v>
          </cell>
          <cell r="W91" t="str">
            <v>ribu</v>
          </cell>
        </row>
        <row r="92">
          <cell r="T92">
            <v>85</v>
          </cell>
          <cell r="U92" t="str">
            <v>Delapan puluh Lima</v>
          </cell>
          <cell r="V92" t="str">
            <v>nm</v>
          </cell>
          <cell r="W92" t="str">
            <v>ribu</v>
          </cell>
        </row>
        <row r="93">
          <cell r="T93">
            <v>86</v>
          </cell>
          <cell r="U93" t="str">
            <v>Delapan puluh Enam</v>
          </cell>
          <cell r="V93" t="str">
            <v>nm</v>
          </cell>
          <cell r="W93" t="str">
            <v>ribu</v>
          </cell>
        </row>
        <row r="94">
          <cell r="T94">
            <v>87</v>
          </cell>
          <cell r="U94" t="str">
            <v>Delapan puluh Tujuh</v>
          </cell>
          <cell r="V94" t="str">
            <v>nm</v>
          </cell>
          <cell r="W94" t="str">
            <v>ribu</v>
          </cell>
        </row>
        <row r="95">
          <cell r="T95">
            <v>88</v>
          </cell>
          <cell r="U95" t="str">
            <v>Delapan puluh Delapan</v>
          </cell>
          <cell r="V95" t="str">
            <v>nm</v>
          </cell>
          <cell r="W95" t="str">
            <v>ribu</v>
          </cell>
        </row>
        <row r="96">
          <cell r="T96">
            <v>89</v>
          </cell>
          <cell r="U96" t="str">
            <v>Delapan puluh Sembilan</v>
          </cell>
          <cell r="V96" t="str">
            <v>nm</v>
          </cell>
          <cell r="W96" t="str">
            <v>ribu</v>
          </cell>
        </row>
        <row r="97">
          <cell r="T97">
            <v>90</v>
          </cell>
          <cell r="U97" t="str">
            <v xml:space="preserve">Sembilan puluh </v>
          </cell>
          <cell r="V97" t="str">
            <v>nm</v>
          </cell>
          <cell r="W97" t="str">
            <v>ribu</v>
          </cell>
        </row>
        <row r="98">
          <cell r="T98">
            <v>91</v>
          </cell>
          <cell r="U98" t="str">
            <v>Sembilan puluh Satu</v>
          </cell>
          <cell r="V98" t="str">
            <v>nm</v>
          </cell>
          <cell r="W98" t="str">
            <v>ribu</v>
          </cell>
        </row>
        <row r="99">
          <cell r="T99">
            <v>92</v>
          </cell>
          <cell r="U99" t="str">
            <v>Sembilan puluh Dua</v>
          </cell>
          <cell r="V99" t="str">
            <v>nm</v>
          </cell>
          <cell r="W99" t="str">
            <v>ribu</v>
          </cell>
        </row>
        <row r="100">
          <cell r="T100">
            <v>93</v>
          </cell>
          <cell r="U100" t="str">
            <v>Sembilan puluh Tiga</v>
          </cell>
          <cell r="V100" t="str">
            <v>nm</v>
          </cell>
          <cell r="W100" t="str">
            <v>ribu</v>
          </cell>
        </row>
        <row r="101">
          <cell r="T101">
            <v>94</v>
          </cell>
          <cell r="U101" t="str">
            <v>Sembilan puluh Empat</v>
          </cell>
          <cell r="V101" t="str">
            <v>nm</v>
          </cell>
          <cell r="W101" t="str">
            <v>ribu</v>
          </cell>
        </row>
        <row r="102">
          <cell r="T102">
            <v>95</v>
          </cell>
          <cell r="U102" t="str">
            <v>Sembilan puluh Lima</v>
          </cell>
          <cell r="V102" t="str">
            <v>nm</v>
          </cell>
          <cell r="W102" t="str">
            <v>ribu</v>
          </cell>
        </row>
        <row r="103">
          <cell r="T103">
            <v>96</v>
          </cell>
          <cell r="U103" t="str">
            <v>Sembilan puluh Enam</v>
          </cell>
          <cell r="V103" t="str">
            <v>nm</v>
          </cell>
          <cell r="W103" t="str">
            <v>ribu</v>
          </cell>
        </row>
        <row r="104">
          <cell r="T104">
            <v>97</v>
          </cell>
          <cell r="U104" t="str">
            <v>Sembilan puluh Tujuh</v>
          </cell>
          <cell r="V104" t="str">
            <v>nm</v>
          </cell>
          <cell r="W104" t="str">
            <v>ribu</v>
          </cell>
        </row>
        <row r="105">
          <cell r="T105">
            <v>98</v>
          </cell>
          <cell r="U105" t="str">
            <v>Sembilan puluh Delapan</v>
          </cell>
          <cell r="V105" t="str">
            <v>nm</v>
          </cell>
          <cell r="W105" t="str">
            <v>ribu</v>
          </cell>
        </row>
        <row r="106">
          <cell r="T106">
            <v>99</v>
          </cell>
          <cell r="U106" t="str">
            <v>Sembilan puluh Sembilan</v>
          </cell>
          <cell r="V106" t="str">
            <v>nm</v>
          </cell>
          <cell r="W106" t="str">
            <v>ribu</v>
          </cell>
        </row>
        <row r="107">
          <cell r="T107">
            <v>100</v>
          </cell>
          <cell r="U107" t="str">
            <v xml:space="preserve">seratus </v>
          </cell>
          <cell r="V107" t="str">
            <v xml:space="preserve">ribu </v>
          </cell>
          <cell r="W107" t="str">
            <v>ribu</v>
          </cell>
        </row>
        <row r="108">
          <cell r="T108">
            <v>101</v>
          </cell>
          <cell r="U108" t="str">
            <v>seratus Satu</v>
          </cell>
          <cell r="V108" t="str">
            <v xml:space="preserve">ribu </v>
          </cell>
          <cell r="W108" t="str">
            <v>ribu</v>
          </cell>
        </row>
        <row r="109">
          <cell r="T109">
            <v>102</v>
          </cell>
          <cell r="U109" t="str">
            <v>seratus Dua</v>
          </cell>
          <cell r="V109" t="str">
            <v xml:space="preserve">ribu </v>
          </cell>
          <cell r="W109" t="str">
            <v>ribu</v>
          </cell>
        </row>
        <row r="110">
          <cell r="T110">
            <v>103</v>
          </cell>
          <cell r="U110" t="str">
            <v>seratus Tiga</v>
          </cell>
          <cell r="V110" t="str">
            <v xml:space="preserve">ribu </v>
          </cell>
          <cell r="W110" t="str">
            <v>ribu</v>
          </cell>
        </row>
        <row r="111">
          <cell r="T111">
            <v>104</v>
          </cell>
          <cell r="U111" t="str">
            <v>seratus Empat</v>
          </cell>
          <cell r="V111" t="str">
            <v xml:space="preserve">ribu </v>
          </cell>
          <cell r="W111" t="str">
            <v>ribu</v>
          </cell>
        </row>
        <row r="112">
          <cell r="T112">
            <v>105</v>
          </cell>
          <cell r="U112" t="str">
            <v>seratus Lima</v>
          </cell>
          <cell r="V112" t="str">
            <v xml:space="preserve">ribu </v>
          </cell>
          <cell r="W112" t="str">
            <v>ribu</v>
          </cell>
        </row>
        <row r="113">
          <cell r="T113">
            <v>106</v>
          </cell>
          <cell r="U113" t="str">
            <v>seratus Enam</v>
          </cell>
          <cell r="V113" t="str">
            <v xml:space="preserve">ribu </v>
          </cell>
          <cell r="W113" t="str">
            <v>ribu</v>
          </cell>
        </row>
        <row r="114">
          <cell r="T114">
            <v>107</v>
          </cell>
          <cell r="U114" t="str">
            <v>seratus Tujuh</v>
          </cell>
          <cell r="V114" t="str">
            <v xml:space="preserve">ribu </v>
          </cell>
          <cell r="W114" t="str">
            <v>ribu</v>
          </cell>
        </row>
        <row r="115">
          <cell r="T115">
            <v>108</v>
          </cell>
          <cell r="U115" t="str">
            <v>seratus Delapan</v>
          </cell>
          <cell r="V115" t="str">
            <v xml:space="preserve">ribu </v>
          </cell>
          <cell r="W115" t="str">
            <v>ribu</v>
          </cell>
        </row>
        <row r="116">
          <cell r="T116">
            <v>109</v>
          </cell>
          <cell r="U116" t="str">
            <v>seratus Sembilan</v>
          </cell>
          <cell r="V116" t="str">
            <v xml:space="preserve">ribu </v>
          </cell>
          <cell r="W116" t="str">
            <v>ribu</v>
          </cell>
        </row>
        <row r="117">
          <cell r="T117">
            <v>110</v>
          </cell>
          <cell r="U117" t="str">
            <v>seratus Sepuluh</v>
          </cell>
          <cell r="V117" t="str">
            <v xml:space="preserve">ribu </v>
          </cell>
          <cell r="W117" t="str">
            <v>ribu</v>
          </cell>
        </row>
        <row r="118">
          <cell r="T118">
            <v>111</v>
          </cell>
          <cell r="U118" t="str">
            <v>seratus Sebelas</v>
          </cell>
          <cell r="V118" t="str">
            <v xml:space="preserve">ribu </v>
          </cell>
          <cell r="W118" t="str">
            <v>ribu</v>
          </cell>
        </row>
        <row r="119">
          <cell r="T119">
            <v>112</v>
          </cell>
          <cell r="U119" t="str">
            <v>seratus Dua belas</v>
          </cell>
          <cell r="V119" t="str">
            <v xml:space="preserve">ribu </v>
          </cell>
          <cell r="W119" t="str">
            <v>ribu</v>
          </cell>
        </row>
        <row r="120">
          <cell r="T120">
            <v>113</v>
          </cell>
          <cell r="U120" t="str">
            <v>seratus Tiga belas</v>
          </cell>
          <cell r="V120" t="str">
            <v xml:space="preserve">ribu </v>
          </cell>
          <cell r="W120" t="str">
            <v>ribu</v>
          </cell>
        </row>
        <row r="121">
          <cell r="T121">
            <v>114</v>
          </cell>
          <cell r="U121" t="str">
            <v>seratus Empat belas</v>
          </cell>
          <cell r="V121" t="str">
            <v xml:space="preserve">ribu </v>
          </cell>
          <cell r="W121" t="str">
            <v>ribu</v>
          </cell>
        </row>
        <row r="122">
          <cell r="T122">
            <v>115</v>
          </cell>
          <cell r="U122" t="str">
            <v>seratus Lima belas</v>
          </cell>
          <cell r="V122" t="str">
            <v xml:space="preserve">ribu </v>
          </cell>
          <cell r="W122" t="str">
            <v>ribu</v>
          </cell>
        </row>
        <row r="123">
          <cell r="T123">
            <v>116</v>
          </cell>
          <cell r="U123" t="str">
            <v>seratus Enam belas</v>
          </cell>
          <cell r="V123" t="str">
            <v xml:space="preserve">ribu </v>
          </cell>
          <cell r="W123" t="str">
            <v>ribu</v>
          </cell>
        </row>
        <row r="124">
          <cell r="T124">
            <v>117</v>
          </cell>
          <cell r="U124" t="str">
            <v>seratus Tujuh belas</v>
          </cell>
          <cell r="V124" t="str">
            <v xml:space="preserve">ribu </v>
          </cell>
          <cell r="W124" t="str">
            <v>ribu</v>
          </cell>
        </row>
        <row r="125">
          <cell r="T125">
            <v>118</v>
          </cell>
          <cell r="U125" t="str">
            <v>seratus Delapan belas</v>
          </cell>
          <cell r="V125" t="str">
            <v xml:space="preserve">ribu </v>
          </cell>
          <cell r="W125" t="str">
            <v>ribu</v>
          </cell>
        </row>
        <row r="126">
          <cell r="T126">
            <v>119</v>
          </cell>
          <cell r="U126" t="str">
            <v>seratus Sembilan belas</v>
          </cell>
          <cell r="V126" t="str">
            <v xml:space="preserve">ribu </v>
          </cell>
          <cell r="W126" t="str">
            <v>ribu</v>
          </cell>
        </row>
        <row r="127">
          <cell r="T127">
            <v>120</v>
          </cell>
          <cell r="U127" t="str">
            <v xml:space="preserve">seratus Dua puluh </v>
          </cell>
          <cell r="V127" t="str">
            <v xml:space="preserve">ribu </v>
          </cell>
          <cell r="W127" t="str">
            <v>ribu</v>
          </cell>
        </row>
        <row r="128">
          <cell r="T128">
            <v>121</v>
          </cell>
          <cell r="U128" t="str">
            <v>seratus Dua puluh Satu</v>
          </cell>
          <cell r="V128" t="str">
            <v xml:space="preserve">ribu </v>
          </cell>
          <cell r="W128" t="str">
            <v>ribu</v>
          </cell>
        </row>
        <row r="129">
          <cell r="T129">
            <v>122</v>
          </cell>
          <cell r="U129" t="str">
            <v>seratus Dua puluh Dua</v>
          </cell>
          <cell r="V129" t="str">
            <v xml:space="preserve">ribu </v>
          </cell>
          <cell r="W129" t="str">
            <v>ribu</v>
          </cell>
        </row>
        <row r="130">
          <cell r="T130">
            <v>123</v>
          </cell>
          <cell r="U130" t="str">
            <v>seratus Dua puluh Tiga</v>
          </cell>
          <cell r="V130" t="str">
            <v xml:space="preserve">ribu </v>
          </cell>
          <cell r="W130" t="str">
            <v>ribu</v>
          </cell>
        </row>
        <row r="131">
          <cell r="T131">
            <v>124</v>
          </cell>
          <cell r="U131" t="str">
            <v>seratus Dua puluh Empat</v>
          </cell>
          <cell r="V131" t="str">
            <v xml:space="preserve">ribu </v>
          </cell>
          <cell r="W131" t="str">
            <v>ribu</v>
          </cell>
        </row>
        <row r="132">
          <cell r="T132">
            <v>125</v>
          </cell>
          <cell r="U132" t="str">
            <v>seratus Dua puluh Lima</v>
          </cell>
          <cell r="V132" t="str">
            <v xml:space="preserve">ribu </v>
          </cell>
          <cell r="W132" t="str">
            <v>ribu</v>
          </cell>
        </row>
        <row r="133">
          <cell r="T133">
            <v>126</v>
          </cell>
          <cell r="U133" t="str">
            <v>seratus Dua puluh Enam</v>
          </cell>
          <cell r="V133" t="str">
            <v xml:space="preserve">ribu </v>
          </cell>
          <cell r="W133" t="str">
            <v>ribu</v>
          </cell>
        </row>
        <row r="134">
          <cell r="T134">
            <v>127</v>
          </cell>
          <cell r="U134" t="str">
            <v>seratus Dua puluh Tujuh</v>
          </cell>
          <cell r="V134" t="str">
            <v xml:space="preserve">ribu </v>
          </cell>
          <cell r="W134" t="str">
            <v>ribu</v>
          </cell>
        </row>
        <row r="135">
          <cell r="T135">
            <v>128</v>
          </cell>
          <cell r="U135" t="str">
            <v>seratus Dua puluh Delapan</v>
          </cell>
          <cell r="V135" t="str">
            <v xml:space="preserve">ribu </v>
          </cell>
          <cell r="W135" t="str">
            <v>ribu</v>
          </cell>
        </row>
        <row r="136">
          <cell r="T136">
            <v>129</v>
          </cell>
          <cell r="U136" t="str">
            <v>seratus Dua puluh Sembilan</v>
          </cell>
          <cell r="V136" t="str">
            <v xml:space="preserve">ribu </v>
          </cell>
          <cell r="W136" t="str">
            <v>ribu</v>
          </cell>
        </row>
        <row r="137">
          <cell r="T137">
            <v>130</v>
          </cell>
          <cell r="U137" t="str">
            <v xml:space="preserve">seratus Tiga puluh </v>
          </cell>
          <cell r="V137" t="str">
            <v xml:space="preserve">ribu </v>
          </cell>
          <cell r="W137" t="str">
            <v>ribu</v>
          </cell>
        </row>
        <row r="138">
          <cell r="T138">
            <v>131</v>
          </cell>
          <cell r="U138" t="str">
            <v>seratus Tiga puluh Satu</v>
          </cell>
          <cell r="V138" t="str">
            <v xml:space="preserve">ribu </v>
          </cell>
          <cell r="W138" t="str">
            <v>ribu</v>
          </cell>
        </row>
        <row r="139">
          <cell r="T139">
            <v>132</v>
          </cell>
          <cell r="U139" t="str">
            <v>seratus Tiga puluh Dua</v>
          </cell>
          <cell r="V139" t="str">
            <v xml:space="preserve">ribu </v>
          </cell>
          <cell r="W139" t="str">
            <v>ribu</v>
          </cell>
        </row>
        <row r="140">
          <cell r="T140">
            <v>133</v>
          </cell>
          <cell r="U140" t="str">
            <v>seratus Tiga puluh Tiga</v>
          </cell>
          <cell r="V140" t="str">
            <v xml:space="preserve">ribu </v>
          </cell>
          <cell r="W140" t="str">
            <v>ribu</v>
          </cell>
        </row>
        <row r="141">
          <cell r="T141">
            <v>134</v>
          </cell>
          <cell r="U141" t="str">
            <v>seratus Tiga puluh Empat</v>
          </cell>
          <cell r="V141" t="str">
            <v xml:space="preserve">ribu </v>
          </cell>
          <cell r="W141" t="str">
            <v>ribu</v>
          </cell>
        </row>
        <row r="142">
          <cell r="T142">
            <v>135</v>
          </cell>
          <cell r="U142" t="str">
            <v>seratus Tiga puluh Lima</v>
          </cell>
          <cell r="V142" t="str">
            <v xml:space="preserve">ribu </v>
          </cell>
          <cell r="W142" t="str">
            <v>ribu</v>
          </cell>
        </row>
        <row r="143">
          <cell r="T143">
            <v>136</v>
          </cell>
          <cell r="U143" t="str">
            <v>seratus Tiga puluh Enam</v>
          </cell>
          <cell r="V143" t="str">
            <v xml:space="preserve">ribu </v>
          </cell>
          <cell r="W143" t="str">
            <v>ribu</v>
          </cell>
        </row>
        <row r="144">
          <cell r="T144">
            <v>137</v>
          </cell>
          <cell r="U144" t="str">
            <v>seratus Tiga puluh Tujuh</v>
          </cell>
          <cell r="V144" t="str">
            <v xml:space="preserve">ribu </v>
          </cell>
          <cell r="W144" t="str">
            <v>ribu</v>
          </cell>
        </row>
        <row r="145">
          <cell r="T145">
            <v>138</v>
          </cell>
          <cell r="U145" t="str">
            <v>seratus Tiga puluh Delapan</v>
          </cell>
          <cell r="V145" t="str">
            <v xml:space="preserve">ribu </v>
          </cell>
          <cell r="W145" t="str">
            <v>ribu</v>
          </cell>
        </row>
        <row r="146">
          <cell r="T146">
            <v>139</v>
          </cell>
          <cell r="U146" t="str">
            <v>seratus Tiga puluh Sembilan</v>
          </cell>
          <cell r="V146" t="str">
            <v xml:space="preserve">ribu </v>
          </cell>
          <cell r="W146" t="str">
            <v>ribu</v>
          </cell>
        </row>
        <row r="147">
          <cell r="T147">
            <v>140</v>
          </cell>
          <cell r="U147" t="str">
            <v xml:space="preserve">seratus Empat puluh </v>
          </cell>
          <cell r="V147" t="str">
            <v xml:space="preserve">ribu </v>
          </cell>
          <cell r="W147" t="str">
            <v>ribu</v>
          </cell>
        </row>
        <row r="148">
          <cell r="T148">
            <v>141</v>
          </cell>
          <cell r="U148" t="str">
            <v>seratus Empat puluh Satu</v>
          </cell>
          <cell r="V148" t="str">
            <v xml:space="preserve">ribu </v>
          </cell>
          <cell r="W148" t="str">
            <v>ribu</v>
          </cell>
        </row>
        <row r="149">
          <cell r="T149">
            <v>142</v>
          </cell>
          <cell r="U149" t="str">
            <v>seratus Empat puluh Dua</v>
          </cell>
          <cell r="V149" t="str">
            <v xml:space="preserve">ribu </v>
          </cell>
          <cell r="W149" t="str">
            <v>ribu</v>
          </cell>
        </row>
        <row r="150">
          <cell r="T150">
            <v>143</v>
          </cell>
          <cell r="U150" t="str">
            <v>seratus Empat puluh Tiga</v>
          </cell>
          <cell r="V150" t="str">
            <v xml:space="preserve">ribu </v>
          </cell>
          <cell r="W150" t="str">
            <v>ribu</v>
          </cell>
        </row>
        <row r="151">
          <cell r="T151">
            <v>144</v>
          </cell>
          <cell r="U151" t="str">
            <v>seratus Empat puluh Empat</v>
          </cell>
          <cell r="V151" t="str">
            <v xml:space="preserve">ribu </v>
          </cell>
          <cell r="W151" t="str">
            <v>ribu</v>
          </cell>
        </row>
        <row r="152">
          <cell r="T152">
            <v>145</v>
          </cell>
          <cell r="U152" t="str">
            <v>seratus Empat puluh Lima</v>
          </cell>
          <cell r="V152" t="str">
            <v xml:space="preserve">ribu </v>
          </cell>
          <cell r="W152" t="str">
            <v>ribu</v>
          </cell>
        </row>
        <row r="153">
          <cell r="T153">
            <v>146</v>
          </cell>
          <cell r="U153" t="str">
            <v>seratus Empat puluh Enam</v>
          </cell>
          <cell r="V153" t="str">
            <v xml:space="preserve">ribu </v>
          </cell>
          <cell r="W153" t="str">
            <v>ribu</v>
          </cell>
        </row>
        <row r="154">
          <cell r="T154">
            <v>147</v>
          </cell>
          <cell r="U154" t="str">
            <v>seratus Empat puluh Tujuh</v>
          </cell>
          <cell r="V154" t="str">
            <v xml:space="preserve">ribu </v>
          </cell>
          <cell r="W154" t="str">
            <v>ribu</v>
          </cell>
        </row>
        <row r="155">
          <cell r="T155">
            <v>148</v>
          </cell>
          <cell r="U155" t="str">
            <v>seratus Empat puluh Delapan</v>
          </cell>
          <cell r="V155" t="str">
            <v xml:space="preserve">ribu </v>
          </cell>
          <cell r="W155" t="str">
            <v>ribu</v>
          </cell>
        </row>
        <row r="156">
          <cell r="T156">
            <v>149</v>
          </cell>
          <cell r="U156" t="str">
            <v>seratus Empat puluh Sembilan</v>
          </cell>
          <cell r="V156" t="str">
            <v xml:space="preserve">ribu </v>
          </cell>
          <cell r="W156" t="str">
            <v>ribu</v>
          </cell>
        </row>
        <row r="157">
          <cell r="T157">
            <v>150</v>
          </cell>
          <cell r="U157" t="str">
            <v xml:space="preserve">seratus Lima puluh </v>
          </cell>
          <cell r="V157" t="str">
            <v xml:space="preserve">ribu </v>
          </cell>
          <cell r="W157" t="str">
            <v>ribu</v>
          </cell>
        </row>
        <row r="158">
          <cell r="T158">
            <v>151</v>
          </cell>
          <cell r="U158" t="str">
            <v>seratus Lima puluh Satu</v>
          </cell>
          <cell r="V158" t="str">
            <v xml:space="preserve">ribu </v>
          </cell>
          <cell r="W158" t="str">
            <v>ribu</v>
          </cell>
        </row>
        <row r="159">
          <cell r="T159">
            <v>152</v>
          </cell>
          <cell r="U159" t="str">
            <v>seratus Lima puluh Dua</v>
          </cell>
          <cell r="V159" t="str">
            <v xml:space="preserve">ribu </v>
          </cell>
          <cell r="W159" t="str">
            <v>ribu</v>
          </cell>
        </row>
        <row r="160">
          <cell r="T160">
            <v>153</v>
          </cell>
          <cell r="U160" t="str">
            <v>seratus Lima puluh Tiga</v>
          </cell>
          <cell r="V160" t="str">
            <v xml:space="preserve">ribu </v>
          </cell>
          <cell r="W160" t="str">
            <v>ribu</v>
          </cell>
        </row>
        <row r="161">
          <cell r="T161">
            <v>154</v>
          </cell>
          <cell r="U161" t="str">
            <v>seratus Lima puluh Empat</v>
          </cell>
          <cell r="V161" t="str">
            <v xml:space="preserve">ribu </v>
          </cell>
          <cell r="W161" t="str">
            <v>ribu</v>
          </cell>
        </row>
        <row r="162">
          <cell r="T162">
            <v>155</v>
          </cell>
          <cell r="U162" t="str">
            <v>seratus Lima puluh Lima</v>
          </cell>
          <cell r="V162" t="str">
            <v xml:space="preserve">ribu </v>
          </cell>
          <cell r="W162" t="str">
            <v>ribu</v>
          </cell>
        </row>
        <row r="163">
          <cell r="T163">
            <v>156</v>
          </cell>
          <cell r="U163" t="str">
            <v>seratus Lima puluh Enam</v>
          </cell>
          <cell r="V163" t="str">
            <v xml:space="preserve">ribu </v>
          </cell>
          <cell r="W163" t="str">
            <v>ribu</v>
          </cell>
        </row>
        <row r="164">
          <cell r="T164">
            <v>157</v>
          </cell>
          <cell r="U164" t="str">
            <v>seratus Lima puluh Tujuh</v>
          </cell>
          <cell r="V164" t="str">
            <v xml:space="preserve">ribu </v>
          </cell>
          <cell r="W164" t="str">
            <v>ribu</v>
          </cell>
        </row>
        <row r="165">
          <cell r="T165">
            <v>158</v>
          </cell>
          <cell r="U165" t="str">
            <v>seratus Lima puluh Delapan</v>
          </cell>
          <cell r="V165" t="str">
            <v xml:space="preserve">ribu </v>
          </cell>
          <cell r="W165" t="str">
            <v>ribu</v>
          </cell>
        </row>
        <row r="166">
          <cell r="T166">
            <v>159</v>
          </cell>
          <cell r="U166" t="str">
            <v>seratus Lima puluh Sembilan</v>
          </cell>
          <cell r="V166" t="str">
            <v xml:space="preserve">ribu </v>
          </cell>
          <cell r="W166" t="str">
            <v>ribu</v>
          </cell>
        </row>
        <row r="167">
          <cell r="T167">
            <v>160</v>
          </cell>
          <cell r="U167" t="str">
            <v xml:space="preserve">seratus Enam puluh </v>
          </cell>
          <cell r="V167" t="str">
            <v xml:space="preserve">ribu </v>
          </cell>
          <cell r="W167" t="str">
            <v>ribu</v>
          </cell>
        </row>
        <row r="168">
          <cell r="T168">
            <v>161</v>
          </cell>
          <cell r="U168" t="str">
            <v>seratus Enam puluh Satu</v>
          </cell>
          <cell r="V168" t="str">
            <v xml:space="preserve">ribu </v>
          </cell>
          <cell r="W168" t="str">
            <v>ribu</v>
          </cell>
        </row>
        <row r="169">
          <cell r="T169">
            <v>162</v>
          </cell>
          <cell r="U169" t="str">
            <v>seratus Enam puluh Dua</v>
          </cell>
          <cell r="V169" t="str">
            <v xml:space="preserve">ribu </v>
          </cell>
          <cell r="W169" t="str">
            <v>ribu</v>
          </cell>
        </row>
        <row r="170">
          <cell r="T170">
            <v>163</v>
          </cell>
          <cell r="U170" t="str">
            <v>seratus Enam puluh Tiga</v>
          </cell>
          <cell r="V170" t="str">
            <v xml:space="preserve">ribu </v>
          </cell>
          <cell r="W170" t="str">
            <v>ribu</v>
          </cell>
        </row>
        <row r="171">
          <cell r="T171">
            <v>164</v>
          </cell>
          <cell r="U171" t="str">
            <v>seratus Enam puluh Empat</v>
          </cell>
          <cell r="V171" t="str">
            <v xml:space="preserve">ribu </v>
          </cell>
          <cell r="W171" t="str">
            <v>ribu</v>
          </cell>
        </row>
        <row r="172">
          <cell r="T172">
            <v>165</v>
          </cell>
          <cell r="U172" t="str">
            <v>seratus Enam puluh Lima</v>
          </cell>
          <cell r="V172" t="str">
            <v xml:space="preserve">ribu </v>
          </cell>
          <cell r="W172" t="str">
            <v>ribu</v>
          </cell>
        </row>
        <row r="173">
          <cell r="T173">
            <v>166</v>
          </cell>
          <cell r="U173" t="str">
            <v>seratus Enam puluh Enam</v>
          </cell>
          <cell r="V173" t="str">
            <v xml:space="preserve">ribu </v>
          </cell>
          <cell r="W173" t="str">
            <v>ribu</v>
          </cell>
        </row>
        <row r="174">
          <cell r="T174">
            <v>167</v>
          </cell>
          <cell r="U174" t="str">
            <v>seratus Enam puluh Tujuh</v>
          </cell>
          <cell r="V174" t="str">
            <v xml:space="preserve">ribu </v>
          </cell>
          <cell r="W174" t="str">
            <v>ribu</v>
          </cell>
        </row>
        <row r="175">
          <cell r="T175">
            <v>168</v>
          </cell>
          <cell r="U175" t="str">
            <v>seratus Enam puluh Delapan</v>
          </cell>
          <cell r="V175" t="str">
            <v xml:space="preserve">ribu </v>
          </cell>
          <cell r="W175" t="str">
            <v>ribu</v>
          </cell>
        </row>
        <row r="176">
          <cell r="T176">
            <v>169</v>
          </cell>
          <cell r="U176" t="str">
            <v>seratus Enam puluh Sembilan</v>
          </cell>
          <cell r="V176" t="str">
            <v xml:space="preserve">ribu </v>
          </cell>
          <cell r="W176" t="str">
            <v>ribu</v>
          </cell>
        </row>
        <row r="177">
          <cell r="T177">
            <v>170</v>
          </cell>
          <cell r="U177" t="str">
            <v xml:space="preserve">seratus Tujuh puluh </v>
          </cell>
          <cell r="V177" t="str">
            <v xml:space="preserve">ribu </v>
          </cell>
          <cell r="W177" t="str">
            <v>ribu</v>
          </cell>
        </row>
        <row r="178">
          <cell r="T178">
            <v>171</v>
          </cell>
          <cell r="U178" t="str">
            <v>seratus Tujuh puluh Satu</v>
          </cell>
          <cell r="V178" t="str">
            <v xml:space="preserve">ribu </v>
          </cell>
          <cell r="W178" t="str">
            <v>ribu</v>
          </cell>
        </row>
        <row r="179">
          <cell r="T179">
            <v>172</v>
          </cell>
          <cell r="U179" t="str">
            <v>seratus Tujuh puluh Dua</v>
          </cell>
          <cell r="V179" t="str">
            <v xml:space="preserve">ribu </v>
          </cell>
          <cell r="W179" t="str">
            <v>ribu</v>
          </cell>
        </row>
        <row r="180">
          <cell r="T180">
            <v>173</v>
          </cell>
          <cell r="U180" t="str">
            <v>seratus Tujuh puluh Tiga</v>
          </cell>
          <cell r="V180" t="str">
            <v xml:space="preserve">ribu </v>
          </cell>
          <cell r="W180" t="str">
            <v>ribu</v>
          </cell>
        </row>
        <row r="181">
          <cell r="T181">
            <v>174</v>
          </cell>
          <cell r="U181" t="str">
            <v>seratus Tujuh puluh Empat</v>
          </cell>
          <cell r="V181" t="str">
            <v xml:space="preserve">ribu </v>
          </cell>
          <cell r="W181" t="str">
            <v>ribu</v>
          </cell>
        </row>
        <row r="182">
          <cell r="T182">
            <v>175</v>
          </cell>
          <cell r="U182" t="str">
            <v>seratus Tujuh puluh Lima</v>
          </cell>
          <cell r="V182" t="str">
            <v xml:space="preserve">ribu </v>
          </cell>
          <cell r="W182" t="str">
            <v>ribu</v>
          </cell>
        </row>
        <row r="183">
          <cell r="T183">
            <v>176</v>
          </cell>
          <cell r="U183" t="str">
            <v>seratus Tujuh puluh Enam</v>
          </cell>
          <cell r="V183" t="str">
            <v xml:space="preserve">ribu </v>
          </cell>
          <cell r="W183" t="str">
            <v>ribu</v>
          </cell>
        </row>
        <row r="184">
          <cell r="T184">
            <v>177</v>
          </cell>
          <cell r="U184" t="str">
            <v>seratus Tujuh puluh Tujuh</v>
          </cell>
          <cell r="V184" t="str">
            <v xml:space="preserve">ribu </v>
          </cell>
          <cell r="W184" t="str">
            <v>ribu</v>
          </cell>
        </row>
        <row r="185">
          <cell r="T185">
            <v>178</v>
          </cell>
          <cell r="U185" t="str">
            <v>seratus Tujuh puluh Delapan</v>
          </cell>
          <cell r="V185" t="str">
            <v xml:space="preserve">ribu </v>
          </cell>
          <cell r="W185" t="str">
            <v>ribu</v>
          </cell>
        </row>
        <row r="186">
          <cell r="T186">
            <v>179</v>
          </cell>
          <cell r="U186" t="str">
            <v>seratus Tujuh puluh Sembilan</v>
          </cell>
          <cell r="V186" t="str">
            <v xml:space="preserve">ribu </v>
          </cell>
          <cell r="W186" t="str">
            <v>ribu</v>
          </cell>
        </row>
        <row r="187">
          <cell r="T187">
            <v>180</v>
          </cell>
          <cell r="U187" t="str">
            <v xml:space="preserve">seratus Delapan puluh </v>
          </cell>
          <cell r="V187" t="str">
            <v xml:space="preserve">ribu </v>
          </cell>
          <cell r="W187" t="str">
            <v>ribu</v>
          </cell>
        </row>
        <row r="188">
          <cell r="T188">
            <v>181</v>
          </cell>
          <cell r="U188" t="str">
            <v>seratus Delapan puluh Satu</v>
          </cell>
          <cell r="V188" t="str">
            <v xml:space="preserve">ribu </v>
          </cell>
          <cell r="W188" t="str">
            <v>ribu</v>
          </cell>
        </row>
        <row r="189">
          <cell r="T189">
            <v>182</v>
          </cell>
          <cell r="U189" t="str">
            <v>seratus Delapan puluh Dua</v>
          </cell>
          <cell r="V189" t="str">
            <v xml:space="preserve">ribu </v>
          </cell>
          <cell r="W189" t="str">
            <v>ribu</v>
          </cell>
        </row>
        <row r="190">
          <cell r="T190">
            <v>183</v>
          </cell>
          <cell r="U190" t="str">
            <v>seratus Delapan puluh Tiga</v>
          </cell>
          <cell r="V190" t="str">
            <v xml:space="preserve">ribu </v>
          </cell>
          <cell r="W190" t="str">
            <v>ribu</v>
          </cell>
        </row>
        <row r="191">
          <cell r="T191">
            <v>184</v>
          </cell>
          <cell r="U191" t="str">
            <v>seratus Delapan puluh Empat</v>
          </cell>
          <cell r="V191" t="str">
            <v xml:space="preserve">ribu </v>
          </cell>
          <cell r="W191" t="str">
            <v>ribu</v>
          </cell>
        </row>
        <row r="192">
          <cell r="T192">
            <v>185</v>
          </cell>
          <cell r="U192" t="str">
            <v>seratus Delapan puluh Lima</v>
          </cell>
          <cell r="V192" t="str">
            <v xml:space="preserve">ribu </v>
          </cell>
          <cell r="W192" t="str">
            <v>ribu</v>
          </cell>
        </row>
        <row r="193">
          <cell r="T193">
            <v>186</v>
          </cell>
          <cell r="U193" t="str">
            <v>seratus Delapan puluh Enam</v>
          </cell>
          <cell r="V193" t="str">
            <v xml:space="preserve">ribu </v>
          </cell>
          <cell r="W193" t="str">
            <v>ribu</v>
          </cell>
        </row>
        <row r="194">
          <cell r="T194">
            <v>187</v>
          </cell>
          <cell r="U194" t="str">
            <v>seratus Delapan puluh Tujuh</v>
          </cell>
          <cell r="V194" t="str">
            <v xml:space="preserve">ribu </v>
          </cell>
          <cell r="W194" t="str">
            <v>ribu</v>
          </cell>
        </row>
        <row r="195">
          <cell r="T195">
            <v>188</v>
          </cell>
          <cell r="U195" t="str">
            <v>seratus Delapan puluh Delapan</v>
          </cell>
          <cell r="V195" t="str">
            <v xml:space="preserve">ribu </v>
          </cell>
          <cell r="W195" t="str">
            <v>ribu</v>
          </cell>
        </row>
        <row r="196">
          <cell r="T196">
            <v>189</v>
          </cell>
          <cell r="U196" t="str">
            <v>seratus Delapan puluh Sembilan</v>
          </cell>
          <cell r="V196" t="str">
            <v xml:space="preserve">ribu </v>
          </cell>
          <cell r="W196" t="str">
            <v>ribu</v>
          </cell>
        </row>
        <row r="197">
          <cell r="T197">
            <v>190</v>
          </cell>
          <cell r="U197" t="str">
            <v xml:space="preserve">seratus Sembilan puluh </v>
          </cell>
          <cell r="V197" t="str">
            <v xml:space="preserve">ribu </v>
          </cell>
          <cell r="W197" t="str">
            <v>ribu</v>
          </cell>
        </row>
        <row r="198">
          <cell r="T198">
            <v>191</v>
          </cell>
          <cell r="U198" t="str">
            <v>seratus Sembilan puluh Satu</v>
          </cell>
          <cell r="V198" t="str">
            <v xml:space="preserve">ribu </v>
          </cell>
          <cell r="W198" t="str">
            <v>ribu</v>
          </cell>
        </row>
        <row r="199">
          <cell r="T199">
            <v>192</v>
          </cell>
          <cell r="U199" t="str">
            <v>seratus Sembilan puluh Dua</v>
          </cell>
          <cell r="V199" t="str">
            <v xml:space="preserve">ribu </v>
          </cell>
          <cell r="W199" t="str">
            <v>ribu</v>
          </cell>
        </row>
        <row r="200">
          <cell r="T200">
            <v>193</v>
          </cell>
          <cell r="U200" t="str">
            <v>seratus Sembilan puluh Tiga</v>
          </cell>
          <cell r="V200" t="str">
            <v xml:space="preserve">ribu </v>
          </cell>
          <cell r="W200" t="str">
            <v>ribu</v>
          </cell>
        </row>
        <row r="201">
          <cell r="T201">
            <v>194</v>
          </cell>
          <cell r="U201" t="str">
            <v>seratus Sembilan puluh Empat</v>
          </cell>
          <cell r="V201" t="str">
            <v xml:space="preserve">ribu </v>
          </cell>
          <cell r="W201" t="str">
            <v>ribu</v>
          </cell>
        </row>
        <row r="202">
          <cell r="T202">
            <v>195</v>
          </cell>
          <cell r="U202" t="str">
            <v>seratus Sembilan puluh Lima</v>
          </cell>
          <cell r="V202" t="str">
            <v xml:space="preserve">ribu </v>
          </cell>
          <cell r="W202" t="str">
            <v>ribu</v>
          </cell>
        </row>
        <row r="203">
          <cell r="T203">
            <v>196</v>
          </cell>
          <cell r="U203" t="str">
            <v>seratus Sembilan puluh Enam</v>
          </cell>
          <cell r="V203" t="str">
            <v xml:space="preserve">ribu </v>
          </cell>
          <cell r="W203" t="str">
            <v>ribu</v>
          </cell>
        </row>
        <row r="204">
          <cell r="T204">
            <v>197</v>
          </cell>
          <cell r="U204" t="str">
            <v>seratus Sembilan puluh Tujuh</v>
          </cell>
          <cell r="V204" t="str">
            <v xml:space="preserve">ribu </v>
          </cell>
          <cell r="W204" t="str">
            <v>ribu</v>
          </cell>
        </row>
        <row r="205">
          <cell r="T205">
            <v>198</v>
          </cell>
          <cell r="U205" t="str">
            <v>seratus Sembilan puluh Delapan</v>
          </cell>
          <cell r="V205" t="str">
            <v xml:space="preserve">ribu </v>
          </cell>
          <cell r="W205" t="str">
            <v>ribu</v>
          </cell>
        </row>
        <row r="206">
          <cell r="T206">
            <v>199</v>
          </cell>
          <cell r="U206" t="str">
            <v>seratus Sembilan puluh Sembilan</v>
          </cell>
          <cell r="V206" t="str">
            <v xml:space="preserve">ribu </v>
          </cell>
          <cell r="W206" t="str">
            <v>ribu</v>
          </cell>
        </row>
        <row r="207">
          <cell r="T207">
            <v>200</v>
          </cell>
          <cell r="U207" t="str">
            <v xml:space="preserve">Dua ratus </v>
          </cell>
          <cell r="V207" t="str">
            <v xml:space="preserve">ribu </v>
          </cell>
          <cell r="W207" t="str">
            <v>ribu</v>
          </cell>
        </row>
        <row r="208">
          <cell r="T208">
            <v>201</v>
          </cell>
          <cell r="U208" t="str">
            <v>Dua ratus Satu</v>
          </cell>
          <cell r="V208" t="str">
            <v xml:space="preserve">ribu </v>
          </cell>
          <cell r="W208" t="str">
            <v>ribu</v>
          </cell>
        </row>
        <row r="209">
          <cell r="T209">
            <v>202</v>
          </cell>
          <cell r="U209" t="str">
            <v>Dua ratus Dua</v>
          </cell>
          <cell r="V209" t="str">
            <v xml:space="preserve">ribu </v>
          </cell>
          <cell r="W209" t="str">
            <v>ribu</v>
          </cell>
        </row>
        <row r="210">
          <cell r="T210">
            <v>203</v>
          </cell>
          <cell r="U210" t="str">
            <v>Dua ratus Tiga</v>
          </cell>
          <cell r="V210" t="str">
            <v xml:space="preserve">ribu </v>
          </cell>
          <cell r="W210" t="str">
            <v>ribu</v>
          </cell>
        </row>
        <row r="211">
          <cell r="T211">
            <v>204</v>
          </cell>
          <cell r="U211" t="str">
            <v>Dua ratus Empat</v>
          </cell>
          <cell r="V211" t="str">
            <v xml:space="preserve">ribu </v>
          </cell>
          <cell r="W211" t="str">
            <v>ribu</v>
          </cell>
        </row>
        <row r="212">
          <cell r="T212">
            <v>205</v>
          </cell>
          <cell r="U212" t="str">
            <v>Dua ratus Lima</v>
          </cell>
          <cell r="V212" t="str">
            <v xml:space="preserve">ribu </v>
          </cell>
          <cell r="W212" t="str">
            <v>ribu</v>
          </cell>
        </row>
        <row r="213">
          <cell r="T213">
            <v>206</v>
          </cell>
          <cell r="U213" t="str">
            <v>Dua ratus Enam</v>
          </cell>
          <cell r="V213" t="str">
            <v xml:space="preserve">ribu </v>
          </cell>
          <cell r="W213" t="str">
            <v>ribu</v>
          </cell>
        </row>
        <row r="214">
          <cell r="T214">
            <v>207</v>
          </cell>
          <cell r="U214" t="str">
            <v>Dua ratus Tujuh</v>
          </cell>
          <cell r="V214" t="str">
            <v xml:space="preserve">ribu </v>
          </cell>
          <cell r="W214" t="str">
            <v>ribu</v>
          </cell>
        </row>
        <row r="215">
          <cell r="T215">
            <v>208</v>
          </cell>
          <cell r="U215" t="str">
            <v>Dua ratus Delapan</v>
          </cell>
          <cell r="V215" t="str">
            <v xml:space="preserve">ribu </v>
          </cell>
          <cell r="W215" t="str">
            <v>ribu</v>
          </cell>
        </row>
        <row r="216">
          <cell r="T216">
            <v>209</v>
          </cell>
          <cell r="U216" t="str">
            <v>Dua ratus Sembilan</v>
          </cell>
          <cell r="V216" t="str">
            <v xml:space="preserve">ribu </v>
          </cell>
          <cell r="W216" t="str">
            <v>ribu</v>
          </cell>
        </row>
        <row r="217">
          <cell r="T217">
            <v>210</v>
          </cell>
          <cell r="U217" t="str">
            <v>Dua ratus Sepuluh</v>
          </cell>
          <cell r="V217" t="str">
            <v xml:space="preserve">ribu </v>
          </cell>
          <cell r="W217" t="str">
            <v>ribu</v>
          </cell>
        </row>
        <row r="218">
          <cell r="T218">
            <v>211</v>
          </cell>
          <cell r="U218" t="str">
            <v>Dua ratus Sebelas</v>
          </cell>
          <cell r="V218" t="str">
            <v xml:space="preserve">ribu </v>
          </cell>
          <cell r="W218" t="str">
            <v>ribu</v>
          </cell>
        </row>
        <row r="219">
          <cell r="T219">
            <v>212</v>
          </cell>
          <cell r="U219" t="str">
            <v>Dua ratus Dua belas</v>
          </cell>
          <cell r="V219" t="str">
            <v xml:space="preserve">ribu </v>
          </cell>
          <cell r="W219" t="str">
            <v>ribu</v>
          </cell>
        </row>
        <row r="220">
          <cell r="T220">
            <v>213</v>
          </cell>
          <cell r="U220" t="str">
            <v>Dua ratus Tiga belas</v>
          </cell>
          <cell r="V220" t="str">
            <v xml:space="preserve">ribu </v>
          </cell>
          <cell r="W220" t="str">
            <v>ribu</v>
          </cell>
        </row>
        <row r="221">
          <cell r="T221">
            <v>214</v>
          </cell>
          <cell r="U221" t="str">
            <v>Dua ratus Empat belas</v>
          </cell>
          <cell r="V221" t="str">
            <v xml:space="preserve">ribu </v>
          </cell>
          <cell r="W221" t="str">
            <v>ribu</v>
          </cell>
        </row>
        <row r="222">
          <cell r="T222">
            <v>215</v>
          </cell>
          <cell r="U222" t="str">
            <v>Dua ratus Lima belas</v>
          </cell>
          <cell r="V222" t="str">
            <v xml:space="preserve">ribu </v>
          </cell>
          <cell r="W222" t="str">
            <v>ribu</v>
          </cell>
        </row>
        <row r="223">
          <cell r="T223">
            <v>216</v>
          </cell>
          <cell r="U223" t="str">
            <v>Dua ratus Enam belas</v>
          </cell>
          <cell r="V223" t="str">
            <v xml:space="preserve">ribu </v>
          </cell>
          <cell r="W223" t="str">
            <v>ribu</v>
          </cell>
        </row>
        <row r="224">
          <cell r="T224">
            <v>217</v>
          </cell>
          <cell r="U224" t="str">
            <v>Dua ratus Tujuh belas</v>
          </cell>
          <cell r="V224" t="str">
            <v xml:space="preserve">ribu </v>
          </cell>
          <cell r="W224" t="str">
            <v>ribu</v>
          </cell>
        </row>
        <row r="225">
          <cell r="T225">
            <v>218</v>
          </cell>
          <cell r="U225" t="str">
            <v>Dua ratus Delapan belas</v>
          </cell>
          <cell r="V225" t="str">
            <v xml:space="preserve">ribu </v>
          </cell>
          <cell r="W225" t="str">
            <v>ribu</v>
          </cell>
        </row>
        <row r="226">
          <cell r="T226">
            <v>219</v>
          </cell>
          <cell r="U226" t="str">
            <v>Dua ratus Sembilan belas</v>
          </cell>
          <cell r="V226" t="str">
            <v xml:space="preserve">ribu </v>
          </cell>
          <cell r="W226" t="str">
            <v>ribu</v>
          </cell>
        </row>
        <row r="227">
          <cell r="T227">
            <v>220</v>
          </cell>
          <cell r="U227" t="str">
            <v xml:space="preserve">Dua ratus Dua puluh </v>
          </cell>
          <cell r="V227" t="str">
            <v xml:space="preserve">ribu </v>
          </cell>
          <cell r="W227" t="str">
            <v>ribu</v>
          </cell>
        </row>
        <row r="228">
          <cell r="T228">
            <v>221</v>
          </cell>
          <cell r="U228" t="str">
            <v>Dua ratus Dua puluh Satu</v>
          </cell>
          <cell r="V228" t="str">
            <v xml:space="preserve">ribu </v>
          </cell>
          <cell r="W228" t="str">
            <v>ribu</v>
          </cell>
        </row>
        <row r="229">
          <cell r="T229">
            <v>222</v>
          </cell>
          <cell r="U229" t="str">
            <v>Dua ratus Dua puluh Dua</v>
          </cell>
          <cell r="V229" t="str">
            <v xml:space="preserve">ribu </v>
          </cell>
          <cell r="W229" t="str">
            <v>ribu</v>
          </cell>
        </row>
        <row r="230">
          <cell r="T230">
            <v>223</v>
          </cell>
          <cell r="U230" t="str">
            <v>Dua ratus Dua puluh Tiga</v>
          </cell>
          <cell r="V230" t="str">
            <v xml:space="preserve">ribu </v>
          </cell>
          <cell r="W230" t="str">
            <v>ribu</v>
          </cell>
        </row>
        <row r="231">
          <cell r="T231">
            <v>224</v>
          </cell>
          <cell r="U231" t="str">
            <v>Dua ratus Dua puluh Empat</v>
          </cell>
          <cell r="V231" t="str">
            <v xml:space="preserve">ribu </v>
          </cell>
          <cell r="W231" t="str">
            <v>ribu</v>
          </cell>
        </row>
        <row r="232">
          <cell r="T232">
            <v>225</v>
          </cell>
          <cell r="U232" t="str">
            <v>Dua ratus Dua puluh Lima</v>
          </cell>
          <cell r="V232" t="str">
            <v xml:space="preserve">ribu </v>
          </cell>
          <cell r="W232" t="str">
            <v>ribu</v>
          </cell>
        </row>
        <row r="233">
          <cell r="T233">
            <v>226</v>
          </cell>
          <cell r="U233" t="str">
            <v>Dua ratus Dua puluh Enam</v>
          </cell>
          <cell r="V233" t="str">
            <v xml:space="preserve">ribu </v>
          </cell>
          <cell r="W233" t="str">
            <v>ribu</v>
          </cell>
        </row>
        <row r="234">
          <cell r="T234">
            <v>227</v>
          </cell>
          <cell r="U234" t="str">
            <v>Dua ratus Dua puluh Tujuh</v>
          </cell>
          <cell r="V234" t="str">
            <v xml:space="preserve">ribu </v>
          </cell>
          <cell r="W234" t="str">
            <v>ribu</v>
          </cell>
        </row>
        <row r="235">
          <cell r="T235">
            <v>228</v>
          </cell>
          <cell r="U235" t="str">
            <v>Dua ratus Dua puluh Delapan</v>
          </cell>
          <cell r="V235" t="str">
            <v xml:space="preserve">ribu </v>
          </cell>
          <cell r="W235" t="str">
            <v>ribu</v>
          </cell>
        </row>
        <row r="236">
          <cell r="T236">
            <v>229</v>
          </cell>
          <cell r="U236" t="str">
            <v>Dua ratus Dua puluh Sembilan</v>
          </cell>
          <cell r="V236" t="str">
            <v xml:space="preserve">ribu </v>
          </cell>
          <cell r="W236" t="str">
            <v>ribu</v>
          </cell>
        </row>
        <row r="237">
          <cell r="T237">
            <v>230</v>
          </cell>
          <cell r="U237" t="str">
            <v xml:space="preserve">Dua ratus Tiga puluh </v>
          </cell>
          <cell r="V237" t="str">
            <v xml:space="preserve">ribu </v>
          </cell>
          <cell r="W237" t="str">
            <v>ribu</v>
          </cell>
        </row>
        <row r="238">
          <cell r="T238">
            <v>231</v>
          </cell>
          <cell r="U238" t="str">
            <v>Dua ratus Tiga puluh Satu</v>
          </cell>
          <cell r="V238" t="str">
            <v xml:space="preserve">ribu </v>
          </cell>
          <cell r="W238" t="str">
            <v>ribu</v>
          </cell>
        </row>
        <row r="239">
          <cell r="T239">
            <v>232</v>
          </cell>
          <cell r="U239" t="str">
            <v>Dua ratus Tiga puluh Dua</v>
          </cell>
          <cell r="V239" t="str">
            <v xml:space="preserve">ribu </v>
          </cell>
          <cell r="W239" t="str">
            <v>ribu</v>
          </cell>
        </row>
        <row r="240">
          <cell r="T240">
            <v>233</v>
          </cell>
          <cell r="U240" t="str">
            <v>Dua ratus Tiga puluh Tiga</v>
          </cell>
          <cell r="V240" t="str">
            <v xml:space="preserve">ribu </v>
          </cell>
          <cell r="W240" t="str">
            <v>ribu</v>
          </cell>
        </row>
        <row r="241">
          <cell r="T241">
            <v>234</v>
          </cell>
          <cell r="U241" t="str">
            <v>Dua ratus Tiga puluh Empat</v>
          </cell>
          <cell r="V241" t="str">
            <v xml:space="preserve">ribu </v>
          </cell>
          <cell r="W241" t="str">
            <v>ribu</v>
          </cell>
        </row>
        <row r="242">
          <cell r="T242">
            <v>235</v>
          </cell>
          <cell r="U242" t="str">
            <v>Dua ratus Tiga puluh Lima</v>
          </cell>
          <cell r="V242" t="str">
            <v xml:space="preserve">ribu </v>
          </cell>
          <cell r="W242" t="str">
            <v>ribu</v>
          </cell>
        </row>
        <row r="243">
          <cell r="T243">
            <v>236</v>
          </cell>
          <cell r="U243" t="str">
            <v>Dua ratus Tiga puluh Enam</v>
          </cell>
          <cell r="V243" t="str">
            <v xml:space="preserve">ribu </v>
          </cell>
          <cell r="W243" t="str">
            <v>ribu</v>
          </cell>
        </row>
        <row r="244">
          <cell r="T244">
            <v>237</v>
          </cell>
          <cell r="U244" t="str">
            <v>Dua ratus Tiga puluh Tujuh</v>
          </cell>
          <cell r="V244" t="str">
            <v xml:space="preserve">ribu </v>
          </cell>
          <cell r="W244" t="str">
            <v>ribu</v>
          </cell>
        </row>
        <row r="245">
          <cell r="T245">
            <v>238</v>
          </cell>
          <cell r="U245" t="str">
            <v>Dua ratus Tiga puluh Delapan</v>
          </cell>
          <cell r="V245" t="str">
            <v xml:space="preserve">ribu </v>
          </cell>
          <cell r="W245" t="str">
            <v>ribu</v>
          </cell>
        </row>
        <row r="246">
          <cell r="T246">
            <v>239</v>
          </cell>
          <cell r="U246" t="str">
            <v>Dua ratus Tiga puluh Sembilan</v>
          </cell>
          <cell r="V246" t="str">
            <v xml:space="preserve">ribu </v>
          </cell>
          <cell r="W246" t="str">
            <v>ribu</v>
          </cell>
        </row>
        <row r="247">
          <cell r="T247">
            <v>240</v>
          </cell>
          <cell r="U247" t="str">
            <v xml:space="preserve">Dua ratus Empat puluh </v>
          </cell>
          <cell r="V247" t="str">
            <v xml:space="preserve">ribu </v>
          </cell>
          <cell r="W247" t="str">
            <v>ribu</v>
          </cell>
        </row>
        <row r="248">
          <cell r="T248">
            <v>241</v>
          </cell>
          <cell r="U248" t="str">
            <v>Dua ratus Empat puluh Satu</v>
          </cell>
          <cell r="V248" t="str">
            <v xml:space="preserve">ribu </v>
          </cell>
          <cell r="W248" t="str">
            <v>ribu</v>
          </cell>
        </row>
        <row r="249">
          <cell r="T249">
            <v>242</v>
          </cell>
          <cell r="U249" t="str">
            <v>Dua ratus Empat puluh Dua</v>
          </cell>
          <cell r="V249" t="str">
            <v xml:space="preserve">ribu </v>
          </cell>
          <cell r="W249" t="str">
            <v>ribu</v>
          </cell>
        </row>
        <row r="250">
          <cell r="T250">
            <v>243</v>
          </cell>
          <cell r="U250" t="str">
            <v>Dua ratus Empat puluh Tiga</v>
          </cell>
          <cell r="V250" t="str">
            <v xml:space="preserve">ribu </v>
          </cell>
          <cell r="W250" t="str">
            <v>ribu</v>
          </cell>
        </row>
        <row r="251">
          <cell r="T251">
            <v>244</v>
          </cell>
          <cell r="U251" t="str">
            <v>Dua ratus Empat puluh Empat</v>
          </cell>
          <cell r="V251" t="str">
            <v xml:space="preserve">ribu </v>
          </cell>
          <cell r="W251" t="str">
            <v>ribu</v>
          </cell>
        </row>
        <row r="252">
          <cell r="T252">
            <v>245</v>
          </cell>
          <cell r="U252" t="str">
            <v>Dua ratus Empat puluh Lima</v>
          </cell>
          <cell r="V252" t="str">
            <v xml:space="preserve">ribu </v>
          </cell>
          <cell r="W252" t="str">
            <v>ribu</v>
          </cell>
        </row>
        <row r="253">
          <cell r="T253">
            <v>246</v>
          </cell>
          <cell r="U253" t="str">
            <v>Dua ratus Empat puluh Enam</v>
          </cell>
          <cell r="V253" t="str">
            <v xml:space="preserve">ribu </v>
          </cell>
          <cell r="W253" t="str">
            <v>ribu</v>
          </cell>
        </row>
        <row r="254">
          <cell r="T254">
            <v>247</v>
          </cell>
          <cell r="U254" t="str">
            <v>Dua ratus Empat puluh Tujuh</v>
          </cell>
          <cell r="V254" t="str">
            <v xml:space="preserve">ribu </v>
          </cell>
          <cell r="W254" t="str">
            <v>ribu</v>
          </cell>
        </row>
        <row r="255">
          <cell r="T255">
            <v>248</v>
          </cell>
          <cell r="U255" t="str">
            <v>Dua ratus Empat puluh Delapan</v>
          </cell>
          <cell r="V255" t="str">
            <v xml:space="preserve">ribu </v>
          </cell>
          <cell r="W255" t="str">
            <v>ribu</v>
          </cell>
        </row>
        <row r="256">
          <cell r="T256">
            <v>249</v>
          </cell>
          <cell r="U256" t="str">
            <v>Dua ratus Empat puluh Sembilan</v>
          </cell>
          <cell r="V256" t="str">
            <v xml:space="preserve">ribu </v>
          </cell>
          <cell r="W256" t="str">
            <v>ribu</v>
          </cell>
        </row>
        <row r="257">
          <cell r="T257">
            <v>250</v>
          </cell>
          <cell r="U257" t="str">
            <v xml:space="preserve">Dua ratus Lima puluh </v>
          </cell>
          <cell r="V257" t="str">
            <v xml:space="preserve">ribu </v>
          </cell>
          <cell r="W257" t="str">
            <v>ribu</v>
          </cell>
        </row>
        <row r="258">
          <cell r="T258">
            <v>251</v>
          </cell>
          <cell r="U258" t="str">
            <v>Dua ratus Lima puluh Satu</v>
          </cell>
          <cell r="V258" t="str">
            <v xml:space="preserve">ribu </v>
          </cell>
          <cell r="W258" t="str">
            <v>ribu</v>
          </cell>
        </row>
        <row r="259">
          <cell r="T259">
            <v>252</v>
          </cell>
          <cell r="U259" t="str">
            <v>Dua ratus Lima puluh Dua</v>
          </cell>
          <cell r="V259" t="str">
            <v xml:space="preserve">ribu </v>
          </cell>
          <cell r="W259" t="str">
            <v>ribu</v>
          </cell>
        </row>
        <row r="260">
          <cell r="T260">
            <v>253</v>
          </cell>
          <cell r="U260" t="str">
            <v>Dua ratus Lima puluh Tiga</v>
          </cell>
          <cell r="V260" t="str">
            <v xml:space="preserve">ribu </v>
          </cell>
          <cell r="W260" t="str">
            <v>ribu</v>
          </cell>
        </row>
        <row r="261">
          <cell r="T261">
            <v>254</v>
          </cell>
          <cell r="U261" t="str">
            <v>Dua ratus Lima puluh Empat</v>
          </cell>
          <cell r="V261" t="str">
            <v xml:space="preserve">ribu </v>
          </cell>
          <cell r="W261" t="str">
            <v>ribu</v>
          </cell>
        </row>
        <row r="262">
          <cell r="T262">
            <v>255</v>
          </cell>
          <cell r="U262" t="str">
            <v>Dua ratus Lima puluh Lima</v>
          </cell>
          <cell r="V262" t="str">
            <v xml:space="preserve">ribu </v>
          </cell>
          <cell r="W262" t="str">
            <v>ribu</v>
          </cell>
        </row>
        <row r="263">
          <cell r="T263">
            <v>256</v>
          </cell>
          <cell r="U263" t="str">
            <v>Dua ratus Lima puluh Enam</v>
          </cell>
          <cell r="V263" t="str">
            <v xml:space="preserve">ribu </v>
          </cell>
          <cell r="W263" t="str">
            <v>ribu</v>
          </cell>
        </row>
        <row r="264">
          <cell r="T264">
            <v>257</v>
          </cell>
          <cell r="U264" t="str">
            <v>Dua ratus Lima puluh Tujuh</v>
          </cell>
          <cell r="V264" t="str">
            <v xml:space="preserve">ribu </v>
          </cell>
          <cell r="W264" t="str">
            <v>ribu</v>
          </cell>
        </row>
        <row r="265">
          <cell r="T265">
            <v>258</v>
          </cell>
          <cell r="U265" t="str">
            <v>Dua ratus Lima puluh Delapan</v>
          </cell>
          <cell r="V265" t="str">
            <v xml:space="preserve">ribu </v>
          </cell>
          <cell r="W265" t="str">
            <v>ribu</v>
          </cell>
        </row>
        <row r="266">
          <cell r="T266">
            <v>259</v>
          </cell>
          <cell r="U266" t="str">
            <v>Dua ratus Lima puluh Sembilan</v>
          </cell>
          <cell r="V266" t="str">
            <v xml:space="preserve">ribu </v>
          </cell>
          <cell r="W266" t="str">
            <v>ribu</v>
          </cell>
        </row>
        <row r="267">
          <cell r="T267">
            <v>260</v>
          </cell>
          <cell r="U267" t="str">
            <v xml:space="preserve">Dua ratus Enam puluh </v>
          </cell>
          <cell r="V267" t="str">
            <v xml:space="preserve">ribu </v>
          </cell>
          <cell r="W267" t="str">
            <v>ribu</v>
          </cell>
        </row>
        <row r="268">
          <cell r="T268">
            <v>261</v>
          </cell>
          <cell r="U268" t="str">
            <v>Dua ratus Enam puluh Satu</v>
          </cell>
          <cell r="V268" t="str">
            <v xml:space="preserve">ribu </v>
          </cell>
          <cell r="W268" t="str">
            <v>ribu</v>
          </cell>
        </row>
        <row r="269">
          <cell r="T269">
            <v>262</v>
          </cell>
          <cell r="U269" t="str">
            <v>Dua ratus Enam puluh Dua</v>
          </cell>
          <cell r="V269" t="str">
            <v xml:space="preserve">ribu </v>
          </cell>
          <cell r="W269" t="str">
            <v>ribu</v>
          </cell>
        </row>
        <row r="270">
          <cell r="T270">
            <v>263</v>
          </cell>
          <cell r="U270" t="str">
            <v>Dua ratus Enam puluh Tiga</v>
          </cell>
          <cell r="V270" t="str">
            <v xml:space="preserve">ribu </v>
          </cell>
          <cell r="W270" t="str">
            <v>ribu</v>
          </cell>
        </row>
        <row r="271">
          <cell r="T271">
            <v>264</v>
          </cell>
          <cell r="U271" t="str">
            <v>Dua ratus Enam puluh Empat</v>
          </cell>
          <cell r="V271" t="str">
            <v xml:space="preserve">ribu </v>
          </cell>
          <cell r="W271" t="str">
            <v>ribu</v>
          </cell>
        </row>
        <row r="272">
          <cell r="T272">
            <v>265</v>
          </cell>
          <cell r="U272" t="str">
            <v>Dua ratus Enam puluh Lima</v>
          </cell>
          <cell r="V272" t="str">
            <v xml:space="preserve">ribu </v>
          </cell>
          <cell r="W272" t="str">
            <v>ribu</v>
          </cell>
        </row>
        <row r="273">
          <cell r="T273">
            <v>266</v>
          </cell>
          <cell r="U273" t="str">
            <v>Dua ratus Enam puluh Enam</v>
          </cell>
          <cell r="V273" t="str">
            <v xml:space="preserve">ribu </v>
          </cell>
          <cell r="W273" t="str">
            <v>ribu</v>
          </cell>
        </row>
        <row r="274">
          <cell r="T274">
            <v>267</v>
          </cell>
          <cell r="U274" t="str">
            <v>Dua ratus Enam puluh Tujuh</v>
          </cell>
          <cell r="V274" t="str">
            <v xml:space="preserve">ribu </v>
          </cell>
          <cell r="W274" t="str">
            <v>ribu</v>
          </cell>
        </row>
        <row r="275">
          <cell r="T275">
            <v>268</v>
          </cell>
          <cell r="U275" t="str">
            <v>Dua ratus Enam puluh Delapan</v>
          </cell>
          <cell r="V275" t="str">
            <v xml:space="preserve">ribu </v>
          </cell>
          <cell r="W275" t="str">
            <v>ribu</v>
          </cell>
        </row>
        <row r="276">
          <cell r="T276">
            <v>269</v>
          </cell>
          <cell r="U276" t="str">
            <v>Dua ratus Enam puluh Sembilan</v>
          </cell>
          <cell r="V276" t="str">
            <v xml:space="preserve">ribu </v>
          </cell>
          <cell r="W276" t="str">
            <v>ribu</v>
          </cell>
        </row>
        <row r="277">
          <cell r="T277">
            <v>270</v>
          </cell>
          <cell r="U277" t="str">
            <v xml:space="preserve">Dua ratus Tujuh puluh </v>
          </cell>
          <cell r="V277" t="str">
            <v xml:space="preserve">ribu </v>
          </cell>
          <cell r="W277" t="str">
            <v>ribu</v>
          </cell>
        </row>
        <row r="278">
          <cell r="T278">
            <v>271</v>
          </cell>
          <cell r="U278" t="str">
            <v>Dua ratus Tujuh puluh Satu</v>
          </cell>
          <cell r="V278" t="str">
            <v xml:space="preserve">ribu </v>
          </cell>
          <cell r="W278" t="str">
            <v>ribu</v>
          </cell>
        </row>
        <row r="279">
          <cell r="T279">
            <v>272</v>
          </cell>
          <cell r="U279" t="str">
            <v>Dua ratus Tujuh puluh Dua</v>
          </cell>
          <cell r="V279" t="str">
            <v xml:space="preserve">ribu </v>
          </cell>
          <cell r="W279" t="str">
            <v>ribu</v>
          </cell>
        </row>
        <row r="280">
          <cell r="T280">
            <v>273</v>
          </cell>
          <cell r="U280" t="str">
            <v>Dua ratus Tujuh puluh Tiga</v>
          </cell>
          <cell r="V280" t="str">
            <v xml:space="preserve">ribu </v>
          </cell>
          <cell r="W280" t="str">
            <v>ribu</v>
          </cell>
        </row>
        <row r="281">
          <cell r="T281">
            <v>274</v>
          </cell>
          <cell r="U281" t="str">
            <v>Dua ratus Tujuh puluh Empat</v>
          </cell>
          <cell r="V281" t="str">
            <v xml:space="preserve">ribu </v>
          </cell>
          <cell r="W281" t="str">
            <v>ribu</v>
          </cell>
        </row>
        <row r="282">
          <cell r="T282">
            <v>275</v>
          </cell>
          <cell r="U282" t="str">
            <v>Dua ratus Tujuh puluh Lima</v>
          </cell>
          <cell r="V282" t="str">
            <v xml:space="preserve">ribu </v>
          </cell>
          <cell r="W282" t="str">
            <v>ribu</v>
          </cell>
        </row>
        <row r="283">
          <cell r="T283">
            <v>276</v>
          </cell>
          <cell r="U283" t="str">
            <v>Dua ratus Tujuh puluh Enam</v>
          </cell>
          <cell r="V283" t="str">
            <v xml:space="preserve">ribu </v>
          </cell>
          <cell r="W283" t="str">
            <v>ribu</v>
          </cell>
        </row>
        <row r="284">
          <cell r="T284">
            <v>277</v>
          </cell>
          <cell r="U284" t="str">
            <v>Dua ratus Tujuh puluh Tujuh</v>
          </cell>
          <cell r="V284" t="str">
            <v xml:space="preserve">ribu </v>
          </cell>
          <cell r="W284" t="str">
            <v>ribu</v>
          </cell>
        </row>
        <row r="285">
          <cell r="T285">
            <v>278</v>
          </cell>
          <cell r="U285" t="str">
            <v>Dua ratus Tujuh puluh Delapan</v>
          </cell>
          <cell r="V285" t="str">
            <v xml:space="preserve">ribu </v>
          </cell>
          <cell r="W285" t="str">
            <v>ribu</v>
          </cell>
        </row>
        <row r="286">
          <cell r="T286">
            <v>279</v>
          </cell>
          <cell r="U286" t="str">
            <v>Dua ratus Tujuh puluh Sembilan</v>
          </cell>
          <cell r="V286" t="str">
            <v xml:space="preserve">ribu </v>
          </cell>
          <cell r="W286" t="str">
            <v>ribu</v>
          </cell>
        </row>
        <row r="287">
          <cell r="T287">
            <v>280</v>
          </cell>
          <cell r="U287" t="str">
            <v xml:space="preserve">Dua ratus Delapan puluh </v>
          </cell>
          <cell r="V287" t="str">
            <v xml:space="preserve">ribu </v>
          </cell>
          <cell r="W287" t="str">
            <v>ribu</v>
          </cell>
        </row>
        <row r="288">
          <cell r="T288">
            <v>281</v>
          </cell>
          <cell r="U288" t="str">
            <v>Dua ratus Delapan puluh Satu</v>
          </cell>
          <cell r="V288" t="str">
            <v xml:space="preserve">ribu </v>
          </cell>
          <cell r="W288" t="str">
            <v>ribu</v>
          </cell>
        </row>
        <row r="289">
          <cell r="T289">
            <v>282</v>
          </cell>
          <cell r="U289" t="str">
            <v>Dua ratus Delapan puluh Dua</v>
          </cell>
          <cell r="V289" t="str">
            <v xml:space="preserve">ribu </v>
          </cell>
          <cell r="W289" t="str">
            <v>ribu</v>
          </cell>
        </row>
        <row r="290">
          <cell r="T290">
            <v>283</v>
          </cell>
          <cell r="U290" t="str">
            <v>Dua ratus Delapan puluh Tiga</v>
          </cell>
          <cell r="V290" t="str">
            <v xml:space="preserve">ribu </v>
          </cell>
          <cell r="W290" t="str">
            <v>ribu</v>
          </cell>
        </row>
        <row r="291">
          <cell r="T291">
            <v>284</v>
          </cell>
          <cell r="U291" t="str">
            <v>Dua ratus Delapan puluh Empat</v>
          </cell>
          <cell r="V291" t="str">
            <v xml:space="preserve">ribu </v>
          </cell>
          <cell r="W291" t="str">
            <v>ribu</v>
          </cell>
        </row>
        <row r="292">
          <cell r="T292">
            <v>285</v>
          </cell>
          <cell r="U292" t="str">
            <v>Dua ratus Delapan puluh Lima</v>
          </cell>
          <cell r="V292" t="str">
            <v xml:space="preserve">ribu </v>
          </cell>
          <cell r="W292" t="str">
            <v>ribu</v>
          </cell>
        </row>
        <row r="293">
          <cell r="T293">
            <v>286</v>
          </cell>
          <cell r="U293" t="str">
            <v>Dua ratus Delapan puluh Enam</v>
          </cell>
          <cell r="V293" t="str">
            <v xml:space="preserve">ribu </v>
          </cell>
          <cell r="W293" t="str">
            <v>ribu</v>
          </cell>
        </row>
        <row r="294">
          <cell r="T294">
            <v>287</v>
          </cell>
          <cell r="U294" t="str">
            <v>Dua ratus Delapan puluh Tujuh</v>
          </cell>
          <cell r="V294" t="str">
            <v xml:space="preserve">ribu </v>
          </cell>
          <cell r="W294" t="str">
            <v>ribu</v>
          </cell>
        </row>
        <row r="295">
          <cell r="T295">
            <v>288</v>
          </cell>
          <cell r="U295" t="str">
            <v>Dua ratus Delapan puluh Delapan</v>
          </cell>
          <cell r="V295" t="str">
            <v xml:space="preserve">ribu </v>
          </cell>
          <cell r="W295" t="str">
            <v>ribu</v>
          </cell>
        </row>
        <row r="296">
          <cell r="T296">
            <v>289</v>
          </cell>
          <cell r="U296" t="str">
            <v>Dua ratus Delapan puluh Sembilan</v>
          </cell>
          <cell r="V296" t="str">
            <v xml:space="preserve">ribu </v>
          </cell>
          <cell r="W296" t="str">
            <v>ribu</v>
          </cell>
        </row>
        <row r="297">
          <cell r="T297">
            <v>290</v>
          </cell>
          <cell r="U297" t="str">
            <v xml:space="preserve">Dua ratus Sembilan puluh </v>
          </cell>
          <cell r="V297" t="str">
            <v xml:space="preserve">ribu </v>
          </cell>
          <cell r="W297" t="str">
            <v>ribu</v>
          </cell>
        </row>
        <row r="298">
          <cell r="T298">
            <v>291</v>
          </cell>
          <cell r="U298" t="str">
            <v>Dua ratus Sembilan puluh Satu</v>
          </cell>
          <cell r="V298" t="str">
            <v xml:space="preserve">ribu </v>
          </cell>
          <cell r="W298" t="str">
            <v>ribu</v>
          </cell>
        </row>
        <row r="299">
          <cell r="T299">
            <v>292</v>
          </cell>
          <cell r="U299" t="str">
            <v>Dua ratus Sembilan puluh Dua</v>
          </cell>
          <cell r="V299" t="str">
            <v xml:space="preserve">ribu </v>
          </cell>
          <cell r="W299" t="str">
            <v>ribu</v>
          </cell>
        </row>
        <row r="300">
          <cell r="T300">
            <v>293</v>
          </cell>
          <cell r="U300" t="str">
            <v>Dua ratus Sembilan puluh Tiga</v>
          </cell>
          <cell r="V300" t="str">
            <v xml:space="preserve">ribu </v>
          </cell>
          <cell r="W300" t="str">
            <v>ribu</v>
          </cell>
        </row>
        <row r="301">
          <cell r="T301">
            <v>294</v>
          </cell>
          <cell r="U301" t="str">
            <v>Dua ratus Sembilan puluh Empat</v>
          </cell>
          <cell r="V301" t="str">
            <v xml:space="preserve">ribu </v>
          </cell>
          <cell r="W301" t="str">
            <v>ribu</v>
          </cell>
        </row>
        <row r="302">
          <cell r="T302">
            <v>295</v>
          </cell>
          <cell r="U302" t="str">
            <v>Dua ratus Sembilan puluh Lima</v>
          </cell>
          <cell r="V302" t="str">
            <v xml:space="preserve">ribu </v>
          </cell>
          <cell r="W302" t="str">
            <v>ribu</v>
          </cell>
        </row>
        <row r="303">
          <cell r="T303">
            <v>296</v>
          </cell>
          <cell r="U303" t="str">
            <v>Dua ratus Sembilan puluh Enam</v>
          </cell>
          <cell r="V303" t="str">
            <v xml:space="preserve">ribu </v>
          </cell>
          <cell r="W303" t="str">
            <v>ribu</v>
          </cell>
        </row>
        <row r="304">
          <cell r="T304">
            <v>297</v>
          </cell>
          <cell r="U304" t="str">
            <v>Dua ratus Sembilan puluh Tujuh</v>
          </cell>
          <cell r="V304" t="str">
            <v xml:space="preserve">ribu </v>
          </cell>
          <cell r="W304" t="str">
            <v>ribu</v>
          </cell>
        </row>
        <row r="305">
          <cell r="T305">
            <v>298</v>
          </cell>
          <cell r="U305" t="str">
            <v>Dua ratus Sembilan puluh Delapan</v>
          </cell>
          <cell r="V305" t="str">
            <v xml:space="preserve">ribu </v>
          </cell>
          <cell r="W305" t="str">
            <v>ribu</v>
          </cell>
        </row>
        <row r="306">
          <cell r="T306">
            <v>299</v>
          </cell>
          <cell r="U306" t="str">
            <v>Dua ratus Sembilan puluh Sembilan</v>
          </cell>
          <cell r="V306" t="str">
            <v xml:space="preserve">ribu </v>
          </cell>
          <cell r="W306" t="str">
            <v>ribu</v>
          </cell>
        </row>
        <row r="307">
          <cell r="T307">
            <v>300</v>
          </cell>
          <cell r="U307" t="str">
            <v xml:space="preserve">Tiga ratus </v>
          </cell>
          <cell r="V307" t="str">
            <v xml:space="preserve">ribu </v>
          </cell>
          <cell r="W307" t="str">
            <v>ribu</v>
          </cell>
        </row>
        <row r="308">
          <cell r="T308">
            <v>301</v>
          </cell>
          <cell r="U308" t="str">
            <v>Tiga ratus Satu</v>
          </cell>
          <cell r="V308" t="str">
            <v xml:space="preserve">ribu </v>
          </cell>
          <cell r="W308" t="str">
            <v>ribu</v>
          </cell>
        </row>
        <row r="309">
          <cell r="T309">
            <v>302</v>
          </cell>
          <cell r="U309" t="str">
            <v>Tiga ratus Dua</v>
          </cell>
          <cell r="V309" t="str">
            <v xml:space="preserve">ribu </v>
          </cell>
          <cell r="W309" t="str">
            <v>ribu</v>
          </cell>
        </row>
        <row r="310">
          <cell r="T310">
            <v>303</v>
          </cell>
          <cell r="U310" t="str">
            <v>Tiga ratus Tiga</v>
          </cell>
          <cell r="V310" t="str">
            <v xml:space="preserve">ribu </v>
          </cell>
          <cell r="W310" t="str">
            <v>ribu</v>
          </cell>
        </row>
        <row r="311">
          <cell r="T311">
            <v>304</v>
          </cell>
          <cell r="U311" t="str">
            <v>Tiga ratus Empat</v>
          </cell>
          <cell r="V311" t="str">
            <v xml:space="preserve">ribu </v>
          </cell>
          <cell r="W311" t="str">
            <v>ribu</v>
          </cell>
        </row>
        <row r="312">
          <cell r="T312">
            <v>305</v>
          </cell>
          <cell r="U312" t="str">
            <v>Tiga ratus Lima</v>
          </cell>
          <cell r="V312" t="str">
            <v xml:space="preserve">ribu </v>
          </cell>
          <cell r="W312" t="str">
            <v>ribu</v>
          </cell>
        </row>
        <row r="313">
          <cell r="T313">
            <v>306</v>
          </cell>
          <cell r="U313" t="str">
            <v>Tiga ratus Enam</v>
          </cell>
          <cell r="V313" t="str">
            <v xml:space="preserve">ribu </v>
          </cell>
          <cell r="W313" t="str">
            <v>ribu</v>
          </cell>
        </row>
        <row r="314">
          <cell r="T314">
            <v>307</v>
          </cell>
          <cell r="U314" t="str">
            <v>Tiga ratus Tujuh</v>
          </cell>
          <cell r="V314" t="str">
            <v xml:space="preserve">ribu </v>
          </cell>
          <cell r="W314" t="str">
            <v>ribu</v>
          </cell>
        </row>
        <row r="315">
          <cell r="T315">
            <v>308</v>
          </cell>
          <cell r="U315" t="str">
            <v>Tiga ratus Delapan</v>
          </cell>
          <cell r="V315" t="str">
            <v xml:space="preserve">ribu </v>
          </cell>
          <cell r="W315" t="str">
            <v>ribu</v>
          </cell>
        </row>
        <row r="316">
          <cell r="T316">
            <v>309</v>
          </cell>
          <cell r="U316" t="str">
            <v>Tiga ratus Sembilan</v>
          </cell>
          <cell r="V316" t="str">
            <v xml:space="preserve">ribu </v>
          </cell>
          <cell r="W316" t="str">
            <v>ribu</v>
          </cell>
        </row>
        <row r="317">
          <cell r="T317">
            <v>310</v>
          </cell>
          <cell r="U317" t="str">
            <v>Tiga ratus Sepuluh</v>
          </cell>
          <cell r="V317" t="str">
            <v xml:space="preserve">ribu </v>
          </cell>
          <cell r="W317" t="str">
            <v>ribu</v>
          </cell>
        </row>
        <row r="318">
          <cell r="T318">
            <v>311</v>
          </cell>
          <cell r="U318" t="str">
            <v>Tiga ratus Sebelas</v>
          </cell>
          <cell r="V318" t="str">
            <v xml:space="preserve">ribu </v>
          </cell>
          <cell r="W318" t="str">
            <v>ribu</v>
          </cell>
        </row>
        <row r="319">
          <cell r="T319">
            <v>312</v>
          </cell>
          <cell r="U319" t="str">
            <v>Tiga ratus Dua belas</v>
          </cell>
          <cell r="V319" t="str">
            <v xml:space="preserve">ribu </v>
          </cell>
          <cell r="W319" t="str">
            <v>ribu</v>
          </cell>
        </row>
        <row r="320">
          <cell r="T320">
            <v>313</v>
          </cell>
          <cell r="U320" t="str">
            <v>Tiga ratus Tiga belas</v>
          </cell>
          <cell r="V320" t="str">
            <v xml:space="preserve">ribu </v>
          </cell>
          <cell r="W320" t="str">
            <v>ribu</v>
          </cell>
        </row>
        <row r="321">
          <cell r="T321">
            <v>314</v>
          </cell>
          <cell r="U321" t="str">
            <v>Tiga ratus Empat belas</v>
          </cell>
          <cell r="V321" t="str">
            <v xml:space="preserve">ribu </v>
          </cell>
          <cell r="W321" t="str">
            <v>ribu</v>
          </cell>
        </row>
        <row r="322">
          <cell r="T322">
            <v>315</v>
          </cell>
          <cell r="U322" t="str">
            <v>Tiga ratus Lima belas</v>
          </cell>
          <cell r="V322" t="str">
            <v xml:space="preserve">ribu </v>
          </cell>
          <cell r="W322" t="str">
            <v>ribu</v>
          </cell>
        </row>
        <row r="323">
          <cell r="T323">
            <v>316</v>
          </cell>
          <cell r="U323" t="str">
            <v>Tiga ratus Enam belas</v>
          </cell>
          <cell r="V323" t="str">
            <v xml:space="preserve">ribu </v>
          </cell>
          <cell r="W323" t="str">
            <v>ribu</v>
          </cell>
        </row>
        <row r="324">
          <cell r="T324">
            <v>317</v>
          </cell>
          <cell r="U324" t="str">
            <v>Tiga ratus Tujuh belas</v>
          </cell>
          <cell r="V324" t="str">
            <v xml:space="preserve">ribu </v>
          </cell>
          <cell r="W324" t="str">
            <v>ribu</v>
          </cell>
        </row>
        <row r="325">
          <cell r="T325">
            <v>318</v>
          </cell>
          <cell r="U325" t="str">
            <v>Tiga ratus Delapan belas</v>
          </cell>
          <cell r="V325" t="str">
            <v xml:space="preserve">ribu </v>
          </cell>
          <cell r="W325" t="str">
            <v>ribu</v>
          </cell>
        </row>
        <row r="326">
          <cell r="T326">
            <v>319</v>
          </cell>
          <cell r="U326" t="str">
            <v>Tiga ratus Sembilan belas</v>
          </cell>
          <cell r="V326" t="str">
            <v xml:space="preserve">ribu </v>
          </cell>
          <cell r="W326" t="str">
            <v>ribu</v>
          </cell>
        </row>
        <row r="327">
          <cell r="T327">
            <v>320</v>
          </cell>
          <cell r="U327" t="str">
            <v xml:space="preserve">Tiga ratus Dua puluh </v>
          </cell>
          <cell r="V327" t="str">
            <v xml:space="preserve">ribu </v>
          </cell>
          <cell r="W327" t="str">
            <v>ribu</v>
          </cell>
        </row>
        <row r="328">
          <cell r="T328">
            <v>321</v>
          </cell>
          <cell r="U328" t="str">
            <v>Tiga ratus Dua puluh Satu</v>
          </cell>
          <cell r="V328" t="str">
            <v xml:space="preserve">ribu </v>
          </cell>
          <cell r="W328" t="str">
            <v>ribu</v>
          </cell>
        </row>
        <row r="329">
          <cell r="T329">
            <v>322</v>
          </cell>
          <cell r="U329" t="str">
            <v>Tiga ratus Dua puluh Dua</v>
          </cell>
          <cell r="V329" t="str">
            <v xml:space="preserve">ribu </v>
          </cell>
          <cell r="W329" t="str">
            <v>ribu</v>
          </cell>
        </row>
        <row r="330">
          <cell r="T330">
            <v>323</v>
          </cell>
          <cell r="U330" t="str">
            <v>Tiga ratus Dua puluh Tiga</v>
          </cell>
          <cell r="V330" t="str">
            <v xml:space="preserve">ribu </v>
          </cell>
          <cell r="W330" t="str">
            <v>ribu</v>
          </cell>
        </row>
        <row r="331">
          <cell r="T331">
            <v>324</v>
          </cell>
          <cell r="U331" t="str">
            <v>Tiga ratus Dua puluh Empat</v>
          </cell>
          <cell r="V331" t="str">
            <v xml:space="preserve">ribu </v>
          </cell>
          <cell r="W331" t="str">
            <v>ribu</v>
          </cell>
        </row>
        <row r="332">
          <cell r="T332">
            <v>325</v>
          </cell>
          <cell r="U332" t="str">
            <v>Tiga ratus Dua puluh Lima</v>
          </cell>
          <cell r="V332" t="str">
            <v xml:space="preserve">ribu </v>
          </cell>
          <cell r="W332" t="str">
            <v>ribu</v>
          </cell>
        </row>
        <row r="333">
          <cell r="T333">
            <v>326</v>
          </cell>
          <cell r="U333" t="str">
            <v>Tiga ratus Dua puluh Enam</v>
          </cell>
          <cell r="V333" t="str">
            <v xml:space="preserve">ribu </v>
          </cell>
          <cell r="W333" t="str">
            <v>ribu</v>
          </cell>
        </row>
        <row r="334">
          <cell r="T334">
            <v>327</v>
          </cell>
          <cell r="U334" t="str">
            <v>Tiga ratus Dua puluh Tujuh</v>
          </cell>
          <cell r="V334" t="str">
            <v xml:space="preserve">ribu </v>
          </cell>
          <cell r="W334" t="str">
            <v>ribu</v>
          </cell>
        </row>
        <row r="335">
          <cell r="T335">
            <v>328</v>
          </cell>
          <cell r="U335" t="str">
            <v>Tiga ratus Dua puluh Delapan</v>
          </cell>
          <cell r="V335" t="str">
            <v xml:space="preserve">ribu </v>
          </cell>
          <cell r="W335" t="str">
            <v>ribu</v>
          </cell>
        </row>
        <row r="336">
          <cell r="T336">
            <v>329</v>
          </cell>
          <cell r="U336" t="str">
            <v>Tiga ratus Dua puluh Sembilan</v>
          </cell>
          <cell r="V336" t="str">
            <v xml:space="preserve">ribu </v>
          </cell>
          <cell r="W336" t="str">
            <v>ribu</v>
          </cell>
        </row>
        <row r="337">
          <cell r="T337">
            <v>330</v>
          </cell>
          <cell r="U337" t="str">
            <v xml:space="preserve">Tiga ratus Tiga puluh </v>
          </cell>
          <cell r="V337" t="str">
            <v xml:space="preserve">ribu </v>
          </cell>
          <cell r="W337" t="str">
            <v>ribu</v>
          </cell>
        </row>
        <row r="338">
          <cell r="T338">
            <v>331</v>
          </cell>
          <cell r="U338" t="str">
            <v>Tiga ratus Tiga puluh Satu</v>
          </cell>
          <cell r="V338" t="str">
            <v xml:space="preserve">ribu </v>
          </cell>
          <cell r="W338" t="str">
            <v>ribu</v>
          </cell>
        </row>
        <row r="339">
          <cell r="T339">
            <v>332</v>
          </cell>
          <cell r="U339" t="str">
            <v>Tiga ratus Tiga puluh Dua</v>
          </cell>
          <cell r="V339" t="str">
            <v xml:space="preserve">ribu </v>
          </cell>
          <cell r="W339" t="str">
            <v>ribu</v>
          </cell>
        </row>
        <row r="340">
          <cell r="T340">
            <v>333</v>
          </cell>
          <cell r="U340" t="str">
            <v>Tiga ratus Tiga puluh Tiga</v>
          </cell>
          <cell r="V340" t="str">
            <v xml:space="preserve">ribu </v>
          </cell>
          <cell r="W340" t="str">
            <v>ribu</v>
          </cell>
        </row>
        <row r="341">
          <cell r="T341">
            <v>334</v>
          </cell>
          <cell r="U341" t="str">
            <v>Tiga ratus Tiga puluh Empat</v>
          </cell>
          <cell r="V341" t="str">
            <v xml:space="preserve">ribu </v>
          </cell>
          <cell r="W341" t="str">
            <v>ribu</v>
          </cell>
        </row>
        <row r="342">
          <cell r="T342">
            <v>335</v>
          </cell>
          <cell r="U342" t="str">
            <v>Tiga ratus Tiga puluh Lima</v>
          </cell>
          <cell r="V342" t="str">
            <v xml:space="preserve">ribu </v>
          </cell>
          <cell r="W342" t="str">
            <v>ribu</v>
          </cell>
        </row>
        <row r="343">
          <cell r="T343">
            <v>336</v>
          </cell>
          <cell r="U343" t="str">
            <v>Tiga ratus Tiga puluh Enam</v>
          </cell>
          <cell r="V343" t="str">
            <v xml:space="preserve">ribu </v>
          </cell>
          <cell r="W343" t="str">
            <v>ribu</v>
          </cell>
        </row>
        <row r="344">
          <cell r="T344">
            <v>337</v>
          </cell>
          <cell r="U344" t="str">
            <v>Tiga ratus Tiga puluh Tujuh</v>
          </cell>
          <cell r="V344" t="str">
            <v xml:space="preserve">ribu </v>
          </cell>
          <cell r="W344" t="str">
            <v>ribu</v>
          </cell>
        </row>
        <row r="345">
          <cell r="T345">
            <v>338</v>
          </cell>
          <cell r="U345" t="str">
            <v>Tiga ratus Tiga puluh Delapan</v>
          </cell>
          <cell r="V345" t="str">
            <v xml:space="preserve">ribu </v>
          </cell>
          <cell r="W345" t="str">
            <v>ribu</v>
          </cell>
        </row>
        <row r="346">
          <cell r="T346">
            <v>339</v>
          </cell>
          <cell r="U346" t="str">
            <v>Tiga ratus Tiga puluh Sembilan</v>
          </cell>
          <cell r="V346" t="str">
            <v xml:space="preserve">ribu </v>
          </cell>
          <cell r="W346" t="str">
            <v>ribu</v>
          </cell>
        </row>
        <row r="347">
          <cell r="T347">
            <v>340</v>
          </cell>
          <cell r="U347" t="str">
            <v xml:space="preserve">Tiga ratus Empat puluh </v>
          </cell>
          <cell r="V347" t="str">
            <v xml:space="preserve">ribu </v>
          </cell>
          <cell r="W347" t="str">
            <v>ribu</v>
          </cell>
        </row>
        <row r="348">
          <cell r="T348">
            <v>341</v>
          </cell>
          <cell r="U348" t="str">
            <v>Tiga ratus Empat puluh Satu</v>
          </cell>
          <cell r="V348" t="str">
            <v xml:space="preserve">ribu </v>
          </cell>
          <cell r="W348" t="str">
            <v>ribu</v>
          </cell>
        </row>
        <row r="349">
          <cell r="T349">
            <v>342</v>
          </cell>
          <cell r="U349" t="str">
            <v>Tiga ratus Empat puluh Dua</v>
          </cell>
          <cell r="V349" t="str">
            <v xml:space="preserve">ribu </v>
          </cell>
          <cell r="W349" t="str">
            <v>ribu</v>
          </cell>
        </row>
        <row r="350">
          <cell r="T350">
            <v>343</v>
          </cell>
          <cell r="U350" t="str">
            <v>Tiga ratus Empat puluh Tiga</v>
          </cell>
          <cell r="V350" t="str">
            <v xml:space="preserve">ribu </v>
          </cell>
          <cell r="W350" t="str">
            <v>ribu</v>
          </cell>
        </row>
        <row r="351">
          <cell r="T351">
            <v>344</v>
          </cell>
          <cell r="U351" t="str">
            <v>Tiga ratus Empat puluh Empat</v>
          </cell>
          <cell r="V351" t="str">
            <v xml:space="preserve">ribu </v>
          </cell>
          <cell r="W351" t="str">
            <v>ribu</v>
          </cell>
        </row>
        <row r="352">
          <cell r="T352">
            <v>345</v>
          </cell>
          <cell r="U352" t="str">
            <v>Tiga ratus Empat puluh Lima</v>
          </cell>
          <cell r="V352" t="str">
            <v xml:space="preserve">ribu </v>
          </cell>
          <cell r="W352" t="str">
            <v>ribu</v>
          </cell>
        </row>
        <row r="353">
          <cell r="T353">
            <v>346</v>
          </cell>
          <cell r="U353" t="str">
            <v>Tiga ratus Empat puluh Enam</v>
          </cell>
          <cell r="V353" t="str">
            <v xml:space="preserve">ribu </v>
          </cell>
          <cell r="W353" t="str">
            <v>ribu</v>
          </cell>
        </row>
        <row r="354">
          <cell r="T354">
            <v>347</v>
          </cell>
          <cell r="U354" t="str">
            <v>Tiga ratus Empat puluh Tujuh</v>
          </cell>
          <cell r="V354" t="str">
            <v xml:space="preserve">ribu </v>
          </cell>
          <cell r="W354" t="str">
            <v>ribu</v>
          </cell>
        </row>
        <row r="355">
          <cell r="T355">
            <v>348</v>
          </cell>
          <cell r="U355" t="str">
            <v>Tiga ratus Empat puluh Delapan</v>
          </cell>
          <cell r="V355" t="str">
            <v xml:space="preserve">ribu </v>
          </cell>
          <cell r="W355" t="str">
            <v>ribu</v>
          </cell>
        </row>
        <row r="356">
          <cell r="T356">
            <v>349</v>
          </cell>
          <cell r="U356" t="str">
            <v>Tiga ratus Empat puluh Sembilan</v>
          </cell>
          <cell r="V356" t="str">
            <v xml:space="preserve">ribu </v>
          </cell>
          <cell r="W356" t="str">
            <v>ribu</v>
          </cell>
        </row>
        <row r="357">
          <cell r="T357">
            <v>350</v>
          </cell>
          <cell r="U357" t="str">
            <v xml:space="preserve">Tiga ratus Lima puluh </v>
          </cell>
          <cell r="V357" t="str">
            <v xml:space="preserve">ribu </v>
          </cell>
          <cell r="W357" t="str">
            <v>ribu</v>
          </cell>
        </row>
        <row r="358">
          <cell r="T358">
            <v>351</v>
          </cell>
          <cell r="U358" t="str">
            <v>Tiga ratus Lima puluh Satu</v>
          </cell>
          <cell r="V358" t="str">
            <v xml:space="preserve">ribu </v>
          </cell>
          <cell r="W358" t="str">
            <v>ribu</v>
          </cell>
        </row>
        <row r="359">
          <cell r="T359">
            <v>352</v>
          </cell>
          <cell r="U359" t="str">
            <v>Tiga ratus Lima puluh Dua</v>
          </cell>
          <cell r="V359" t="str">
            <v xml:space="preserve">ribu </v>
          </cell>
          <cell r="W359" t="str">
            <v>ribu</v>
          </cell>
        </row>
        <row r="360">
          <cell r="T360">
            <v>353</v>
          </cell>
          <cell r="U360" t="str">
            <v>Tiga ratus Lima puluh Tiga</v>
          </cell>
          <cell r="V360" t="str">
            <v xml:space="preserve">ribu </v>
          </cell>
          <cell r="W360" t="str">
            <v>ribu</v>
          </cell>
        </row>
        <row r="361">
          <cell r="T361">
            <v>354</v>
          </cell>
          <cell r="U361" t="str">
            <v>Tiga ratus Lima puluh Empat</v>
          </cell>
          <cell r="V361" t="str">
            <v xml:space="preserve">ribu </v>
          </cell>
          <cell r="W361" t="str">
            <v>ribu</v>
          </cell>
        </row>
        <row r="362">
          <cell r="T362">
            <v>355</v>
          </cell>
          <cell r="U362" t="str">
            <v>Tiga ratus Lima puluh Lima</v>
          </cell>
          <cell r="V362" t="str">
            <v xml:space="preserve">ribu </v>
          </cell>
          <cell r="W362" t="str">
            <v>ribu</v>
          </cell>
        </row>
        <row r="363">
          <cell r="T363">
            <v>356</v>
          </cell>
          <cell r="U363" t="str">
            <v>Tiga ratus Lima puluh Enam</v>
          </cell>
          <cell r="V363" t="str">
            <v xml:space="preserve">ribu </v>
          </cell>
          <cell r="W363" t="str">
            <v>ribu</v>
          </cell>
        </row>
        <row r="364">
          <cell r="T364">
            <v>357</v>
          </cell>
          <cell r="U364" t="str">
            <v>Tiga ratus Lima puluh Tujuh</v>
          </cell>
          <cell r="V364" t="str">
            <v xml:space="preserve">ribu </v>
          </cell>
          <cell r="W364" t="str">
            <v>ribu</v>
          </cell>
        </row>
        <row r="365">
          <cell r="T365">
            <v>358</v>
          </cell>
          <cell r="U365" t="str">
            <v>Tiga ratus Lima puluh Delapan</v>
          </cell>
          <cell r="V365" t="str">
            <v xml:space="preserve">ribu </v>
          </cell>
          <cell r="W365" t="str">
            <v>ribu</v>
          </cell>
        </row>
        <row r="366">
          <cell r="T366">
            <v>359</v>
          </cell>
          <cell r="U366" t="str">
            <v>Tiga ratus Lima puluh Sembilan</v>
          </cell>
          <cell r="V366" t="str">
            <v xml:space="preserve">ribu </v>
          </cell>
          <cell r="W366" t="str">
            <v>ribu</v>
          </cell>
        </row>
        <row r="367">
          <cell r="T367">
            <v>360</v>
          </cell>
          <cell r="U367" t="str">
            <v xml:space="preserve">Tiga ratus Enam puluh </v>
          </cell>
          <cell r="V367" t="str">
            <v xml:space="preserve">ribu </v>
          </cell>
          <cell r="W367" t="str">
            <v>ribu</v>
          </cell>
        </row>
        <row r="368">
          <cell r="T368">
            <v>361</v>
          </cell>
          <cell r="U368" t="str">
            <v>Tiga ratus Enam puluh Satu</v>
          </cell>
          <cell r="V368" t="str">
            <v xml:space="preserve">ribu </v>
          </cell>
          <cell r="W368" t="str">
            <v>ribu</v>
          </cell>
        </row>
        <row r="369">
          <cell r="T369">
            <v>362</v>
          </cell>
          <cell r="U369" t="str">
            <v>Tiga ratus Enam puluh Dua</v>
          </cell>
          <cell r="V369" t="str">
            <v xml:space="preserve">ribu </v>
          </cell>
          <cell r="W369" t="str">
            <v>ribu</v>
          </cell>
        </row>
        <row r="370">
          <cell r="T370">
            <v>363</v>
          </cell>
          <cell r="U370" t="str">
            <v>Tiga ratus Enam puluh Tiga</v>
          </cell>
          <cell r="V370" t="str">
            <v xml:space="preserve">ribu </v>
          </cell>
          <cell r="W370" t="str">
            <v>ribu</v>
          </cell>
        </row>
        <row r="371">
          <cell r="T371">
            <v>364</v>
          </cell>
          <cell r="U371" t="str">
            <v>Tiga ratus Enam puluh Empat</v>
          </cell>
          <cell r="V371" t="str">
            <v xml:space="preserve">ribu </v>
          </cell>
          <cell r="W371" t="str">
            <v>ribu</v>
          </cell>
        </row>
        <row r="372">
          <cell r="T372">
            <v>365</v>
          </cell>
          <cell r="U372" t="str">
            <v>Tiga ratus Enam puluh Lima</v>
          </cell>
          <cell r="V372" t="str">
            <v xml:space="preserve">ribu </v>
          </cell>
          <cell r="W372" t="str">
            <v>ribu</v>
          </cell>
        </row>
        <row r="373">
          <cell r="T373">
            <v>366</v>
          </cell>
          <cell r="U373" t="str">
            <v>Tiga ratus Enam puluh Enam</v>
          </cell>
          <cell r="V373" t="str">
            <v xml:space="preserve">ribu </v>
          </cell>
          <cell r="W373" t="str">
            <v>ribu</v>
          </cell>
        </row>
        <row r="374">
          <cell r="T374">
            <v>367</v>
          </cell>
          <cell r="U374" t="str">
            <v>Tiga ratus Enam puluh Tujuh</v>
          </cell>
          <cell r="V374" t="str">
            <v xml:space="preserve">ribu </v>
          </cell>
          <cell r="W374" t="str">
            <v>ribu</v>
          </cell>
        </row>
        <row r="375">
          <cell r="T375">
            <v>368</v>
          </cell>
          <cell r="U375" t="str">
            <v>Tiga ratus Enam puluh Delapan</v>
          </cell>
          <cell r="V375" t="str">
            <v xml:space="preserve">ribu </v>
          </cell>
          <cell r="W375" t="str">
            <v>ribu</v>
          </cell>
        </row>
        <row r="376">
          <cell r="T376">
            <v>369</v>
          </cell>
          <cell r="U376" t="str">
            <v>Tiga ratus Enam puluh Sembilan</v>
          </cell>
          <cell r="V376" t="str">
            <v xml:space="preserve">ribu </v>
          </cell>
          <cell r="W376" t="str">
            <v>ribu</v>
          </cell>
        </row>
        <row r="377">
          <cell r="T377">
            <v>370</v>
          </cell>
          <cell r="U377" t="str">
            <v xml:space="preserve">Tiga ratus Tujuh puluh </v>
          </cell>
          <cell r="V377" t="str">
            <v xml:space="preserve">ribu </v>
          </cell>
          <cell r="W377" t="str">
            <v>ribu</v>
          </cell>
        </row>
        <row r="378">
          <cell r="T378">
            <v>371</v>
          </cell>
          <cell r="U378" t="str">
            <v>Tiga ratus Tujuh puluh Satu</v>
          </cell>
          <cell r="V378" t="str">
            <v xml:space="preserve">ribu </v>
          </cell>
          <cell r="W378" t="str">
            <v>ribu</v>
          </cell>
        </row>
        <row r="379">
          <cell r="T379">
            <v>372</v>
          </cell>
          <cell r="U379" t="str">
            <v>Tiga ratus Tujuh puluh Dua</v>
          </cell>
          <cell r="V379" t="str">
            <v xml:space="preserve">ribu </v>
          </cell>
          <cell r="W379" t="str">
            <v>ribu</v>
          </cell>
        </row>
        <row r="380">
          <cell r="T380">
            <v>373</v>
          </cell>
          <cell r="U380" t="str">
            <v>Tiga ratus Tujuh puluh Tiga</v>
          </cell>
          <cell r="V380" t="str">
            <v xml:space="preserve">ribu </v>
          </cell>
          <cell r="W380" t="str">
            <v>ribu</v>
          </cell>
        </row>
        <row r="381">
          <cell r="T381">
            <v>374</v>
          </cell>
          <cell r="U381" t="str">
            <v>Tiga ratus Tujuh puluh Empat</v>
          </cell>
          <cell r="V381" t="str">
            <v xml:space="preserve">ribu </v>
          </cell>
          <cell r="W381" t="str">
            <v>ribu</v>
          </cell>
        </row>
        <row r="382">
          <cell r="T382">
            <v>375</v>
          </cell>
          <cell r="U382" t="str">
            <v>Tiga ratus Tujuh puluh Lima</v>
          </cell>
          <cell r="V382" t="str">
            <v xml:space="preserve">ribu </v>
          </cell>
          <cell r="W382" t="str">
            <v>ribu</v>
          </cell>
        </row>
        <row r="383">
          <cell r="T383">
            <v>376</v>
          </cell>
          <cell r="U383" t="str">
            <v>Tiga ratus Tujuh puluh Enam</v>
          </cell>
          <cell r="V383" t="str">
            <v xml:space="preserve">ribu </v>
          </cell>
          <cell r="W383" t="str">
            <v>ribu</v>
          </cell>
        </row>
        <row r="384">
          <cell r="T384">
            <v>377</v>
          </cell>
          <cell r="U384" t="str">
            <v>Tiga ratus Tujuh puluh Tujuh</v>
          </cell>
          <cell r="V384" t="str">
            <v xml:space="preserve">ribu </v>
          </cell>
          <cell r="W384" t="str">
            <v>ribu</v>
          </cell>
        </row>
        <row r="385">
          <cell r="T385">
            <v>378</v>
          </cell>
          <cell r="U385" t="str">
            <v>Tiga ratus Tujuh puluh Delapan</v>
          </cell>
          <cell r="V385" t="str">
            <v xml:space="preserve">ribu </v>
          </cell>
          <cell r="W385" t="str">
            <v>ribu</v>
          </cell>
        </row>
        <row r="386">
          <cell r="T386">
            <v>379</v>
          </cell>
          <cell r="U386" t="str">
            <v>Tiga ratus Tujuh puluh Sembilan</v>
          </cell>
          <cell r="V386" t="str">
            <v xml:space="preserve">ribu </v>
          </cell>
          <cell r="W386" t="str">
            <v>ribu</v>
          </cell>
        </row>
        <row r="387">
          <cell r="T387">
            <v>380</v>
          </cell>
          <cell r="U387" t="str">
            <v xml:space="preserve">Tiga ratus Delapan puluh </v>
          </cell>
          <cell r="V387" t="str">
            <v xml:space="preserve">ribu </v>
          </cell>
          <cell r="W387" t="str">
            <v>ribu</v>
          </cell>
        </row>
        <row r="388">
          <cell r="T388">
            <v>381</v>
          </cell>
          <cell r="U388" t="str">
            <v>Tiga ratus Delapan puluh Satu</v>
          </cell>
          <cell r="V388" t="str">
            <v xml:space="preserve">ribu </v>
          </cell>
          <cell r="W388" t="str">
            <v>ribu</v>
          </cell>
        </row>
        <row r="389">
          <cell r="T389">
            <v>382</v>
          </cell>
          <cell r="U389" t="str">
            <v>Tiga ratus Delapan puluh Dua</v>
          </cell>
          <cell r="V389" t="str">
            <v xml:space="preserve">ribu </v>
          </cell>
          <cell r="W389" t="str">
            <v>ribu</v>
          </cell>
        </row>
        <row r="390">
          <cell r="T390">
            <v>383</v>
          </cell>
          <cell r="U390" t="str">
            <v>Tiga ratus Delapan puluh Tiga</v>
          </cell>
          <cell r="V390" t="str">
            <v xml:space="preserve">ribu </v>
          </cell>
          <cell r="W390" t="str">
            <v>ribu</v>
          </cell>
        </row>
        <row r="391">
          <cell r="T391">
            <v>384</v>
          </cell>
          <cell r="U391" t="str">
            <v>Tiga ratus Delapan puluh Empat</v>
          </cell>
          <cell r="V391" t="str">
            <v xml:space="preserve">ribu </v>
          </cell>
          <cell r="W391" t="str">
            <v>ribu</v>
          </cell>
        </row>
        <row r="392">
          <cell r="T392">
            <v>385</v>
          </cell>
          <cell r="U392" t="str">
            <v>Tiga ratus Delapan puluh Lima</v>
          </cell>
          <cell r="V392" t="str">
            <v xml:space="preserve">ribu </v>
          </cell>
          <cell r="W392" t="str">
            <v>ribu</v>
          </cell>
        </row>
        <row r="393">
          <cell r="T393">
            <v>386</v>
          </cell>
          <cell r="U393" t="str">
            <v>Tiga ratus Delapan puluh Enam</v>
          </cell>
          <cell r="V393" t="str">
            <v xml:space="preserve">ribu </v>
          </cell>
          <cell r="W393" t="str">
            <v>ribu</v>
          </cell>
        </row>
        <row r="394">
          <cell r="T394">
            <v>387</v>
          </cell>
          <cell r="U394" t="str">
            <v>Tiga ratus Delapan puluh Tujuh</v>
          </cell>
          <cell r="V394" t="str">
            <v xml:space="preserve">ribu </v>
          </cell>
          <cell r="W394" t="str">
            <v>ribu</v>
          </cell>
        </row>
        <row r="395">
          <cell r="T395">
            <v>388</v>
          </cell>
          <cell r="U395" t="str">
            <v>Tiga ratus Delapan puluh Delapan</v>
          </cell>
          <cell r="V395" t="str">
            <v xml:space="preserve">ribu </v>
          </cell>
          <cell r="W395" t="str">
            <v>ribu</v>
          </cell>
        </row>
        <row r="396">
          <cell r="T396">
            <v>389</v>
          </cell>
          <cell r="U396" t="str">
            <v>Tiga ratus Delapan puluh Sembilan</v>
          </cell>
          <cell r="V396" t="str">
            <v xml:space="preserve">ribu </v>
          </cell>
          <cell r="W396" t="str">
            <v>ribu</v>
          </cell>
        </row>
        <row r="397">
          <cell r="T397">
            <v>390</v>
          </cell>
          <cell r="U397" t="str">
            <v xml:space="preserve">Tiga ratus Sembilan puluh </v>
          </cell>
          <cell r="V397" t="str">
            <v xml:space="preserve">ribu </v>
          </cell>
          <cell r="W397" t="str">
            <v>ribu</v>
          </cell>
        </row>
        <row r="398">
          <cell r="T398">
            <v>391</v>
          </cell>
          <cell r="U398" t="str">
            <v>Tiga ratus Sembilan puluh Satu</v>
          </cell>
          <cell r="V398" t="str">
            <v xml:space="preserve">ribu </v>
          </cell>
          <cell r="W398" t="str">
            <v>ribu</v>
          </cell>
        </row>
        <row r="399">
          <cell r="T399">
            <v>392</v>
          </cell>
          <cell r="U399" t="str">
            <v>Tiga ratus Sembilan puluh Dua</v>
          </cell>
          <cell r="V399" t="str">
            <v xml:space="preserve">ribu </v>
          </cell>
          <cell r="W399" t="str">
            <v>ribu</v>
          </cell>
        </row>
        <row r="400">
          <cell r="T400">
            <v>393</v>
          </cell>
          <cell r="U400" t="str">
            <v>Tiga ratus Sembilan puluh Tiga</v>
          </cell>
          <cell r="V400" t="str">
            <v xml:space="preserve">ribu </v>
          </cell>
          <cell r="W400" t="str">
            <v>ribu</v>
          </cell>
        </row>
        <row r="401">
          <cell r="T401">
            <v>394</v>
          </cell>
          <cell r="U401" t="str">
            <v>Tiga ratus Sembilan puluh Empat</v>
          </cell>
          <cell r="V401" t="str">
            <v xml:space="preserve">ribu </v>
          </cell>
          <cell r="W401" t="str">
            <v>ribu</v>
          </cell>
        </row>
        <row r="402">
          <cell r="T402">
            <v>395</v>
          </cell>
          <cell r="U402" t="str">
            <v>Tiga ratus Sembilan puluh Lima</v>
          </cell>
          <cell r="V402" t="str">
            <v xml:space="preserve">ribu </v>
          </cell>
          <cell r="W402" t="str">
            <v>ribu</v>
          </cell>
        </row>
        <row r="403">
          <cell r="T403">
            <v>396</v>
          </cell>
          <cell r="U403" t="str">
            <v>Tiga ratus Sembilan puluh Enam</v>
          </cell>
          <cell r="V403" t="str">
            <v xml:space="preserve">ribu </v>
          </cell>
          <cell r="W403" t="str">
            <v>ribu</v>
          </cell>
        </row>
        <row r="404">
          <cell r="T404">
            <v>397</v>
          </cell>
          <cell r="U404" t="str">
            <v>Tiga ratus Sembilan puluh Tujuh</v>
          </cell>
          <cell r="V404" t="str">
            <v xml:space="preserve">ribu </v>
          </cell>
          <cell r="W404" t="str">
            <v>ribu</v>
          </cell>
        </row>
        <row r="405">
          <cell r="T405">
            <v>398</v>
          </cell>
          <cell r="U405" t="str">
            <v>Tiga ratus Sembilan puluh Delapan</v>
          </cell>
          <cell r="V405" t="str">
            <v xml:space="preserve">ribu </v>
          </cell>
          <cell r="W405" t="str">
            <v>ribu</v>
          </cell>
        </row>
        <row r="406">
          <cell r="T406">
            <v>399</v>
          </cell>
          <cell r="U406" t="str">
            <v>Tiga ratus Sembilan puluh Sembilan</v>
          </cell>
          <cell r="V406" t="str">
            <v xml:space="preserve">ribu </v>
          </cell>
          <cell r="W406" t="str">
            <v>ribu</v>
          </cell>
        </row>
        <row r="407">
          <cell r="T407">
            <v>400</v>
          </cell>
          <cell r="U407" t="str">
            <v xml:space="preserve">Empat ratus </v>
          </cell>
          <cell r="V407" t="str">
            <v xml:space="preserve">ribu </v>
          </cell>
          <cell r="W407" t="str">
            <v>ribu</v>
          </cell>
        </row>
        <row r="408">
          <cell r="T408">
            <v>401</v>
          </cell>
          <cell r="U408" t="str">
            <v>Empat ratus Satu</v>
          </cell>
          <cell r="V408" t="str">
            <v xml:space="preserve">ribu </v>
          </cell>
          <cell r="W408" t="str">
            <v>ribu</v>
          </cell>
        </row>
        <row r="409">
          <cell r="T409">
            <v>402</v>
          </cell>
          <cell r="U409" t="str">
            <v>Empat ratus Dua</v>
          </cell>
          <cell r="V409" t="str">
            <v xml:space="preserve">ribu </v>
          </cell>
          <cell r="W409" t="str">
            <v>ribu</v>
          </cell>
        </row>
        <row r="410">
          <cell r="T410">
            <v>403</v>
          </cell>
          <cell r="U410" t="str">
            <v>Empat ratus Tiga</v>
          </cell>
          <cell r="V410" t="str">
            <v xml:space="preserve">ribu </v>
          </cell>
          <cell r="W410" t="str">
            <v>ribu</v>
          </cell>
        </row>
        <row r="411">
          <cell r="T411">
            <v>404</v>
          </cell>
          <cell r="U411" t="str">
            <v>Empat ratus Empat</v>
          </cell>
          <cell r="V411" t="str">
            <v xml:space="preserve">ribu </v>
          </cell>
          <cell r="W411" t="str">
            <v>ribu</v>
          </cell>
        </row>
        <row r="412">
          <cell r="T412">
            <v>405</v>
          </cell>
          <cell r="U412" t="str">
            <v>Empat ratus Lima</v>
          </cell>
          <cell r="V412" t="str">
            <v xml:space="preserve">ribu </v>
          </cell>
          <cell r="W412" t="str">
            <v>ribu</v>
          </cell>
        </row>
        <row r="413">
          <cell r="T413">
            <v>406</v>
          </cell>
          <cell r="U413" t="str">
            <v>Empat ratus Enam</v>
          </cell>
          <cell r="V413" t="str">
            <v xml:space="preserve">ribu </v>
          </cell>
          <cell r="W413" t="str">
            <v>ribu</v>
          </cell>
        </row>
        <row r="414">
          <cell r="T414">
            <v>407</v>
          </cell>
          <cell r="U414" t="str">
            <v>Empat ratus Tujuh</v>
          </cell>
          <cell r="V414" t="str">
            <v xml:space="preserve">ribu </v>
          </cell>
          <cell r="W414" t="str">
            <v>ribu</v>
          </cell>
        </row>
        <row r="415">
          <cell r="T415">
            <v>408</v>
          </cell>
          <cell r="U415" t="str">
            <v>Empat ratus Delapan</v>
          </cell>
          <cell r="V415" t="str">
            <v xml:space="preserve">ribu </v>
          </cell>
          <cell r="W415" t="str">
            <v>ribu</v>
          </cell>
        </row>
        <row r="416">
          <cell r="T416">
            <v>409</v>
          </cell>
          <cell r="U416" t="str">
            <v>Empat ratus Sembilan</v>
          </cell>
          <cell r="V416" t="str">
            <v xml:space="preserve">ribu </v>
          </cell>
          <cell r="W416" t="str">
            <v>ribu</v>
          </cell>
        </row>
        <row r="417">
          <cell r="T417">
            <v>410</v>
          </cell>
          <cell r="U417" t="str">
            <v>Empat ratus Sepuluh</v>
          </cell>
          <cell r="V417" t="str">
            <v xml:space="preserve">ribu </v>
          </cell>
          <cell r="W417" t="str">
            <v>ribu</v>
          </cell>
        </row>
        <row r="418">
          <cell r="T418">
            <v>411</v>
          </cell>
          <cell r="U418" t="str">
            <v>Empat ratus Sebelas</v>
          </cell>
          <cell r="V418" t="str">
            <v xml:space="preserve">ribu </v>
          </cell>
          <cell r="W418" t="str">
            <v>ribu</v>
          </cell>
        </row>
        <row r="419">
          <cell r="T419">
            <v>412</v>
          </cell>
          <cell r="U419" t="str">
            <v>Empat ratus Dua belas</v>
          </cell>
          <cell r="V419" t="str">
            <v xml:space="preserve">ribu </v>
          </cell>
          <cell r="W419" t="str">
            <v>ribu</v>
          </cell>
        </row>
        <row r="420">
          <cell r="T420">
            <v>413</v>
          </cell>
          <cell r="U420" t="str">
            <v>Empat ratus Tiga belas</v>
          </cell>
          <cell r="V420" t="str">
            <v xml:space="preserve">ribu </v>
          </cell>
          <cell r="W420" t="str">
            <v>ribu</v>
          </cell>
        </row>
        <row r="421">
          <cell r="T421">
            <v>414</v>
          </cell>
          <cell r="U421" t="str">
            <v>Empat ratus Empat belas</v>
          </cell>
          <cell r="V421" t="str">
            <v xml:space="preserve">ribu </v>
          </cell>
          <cell r="W421" t="str">
            <v>ribu</v>
          </cell>
        </row>
        <row r="422">
          <cell r="T422">
            <v>415</v>
          </cell>
          <cell r="U422" t="str">
            <v>Empat ratus Lima belas</v>
          </cell>
          <cell r="V422" t="str">
            <v xml:space="preserve">ribu </v>
          </cell>
          <cell r="W422" t="str">
            <v>ribu</v>
          </cell>
        </row>
        <row r="423">
          <cell r="T423">
            <v>416</v>
          </cell>
          <cell r="U423" t="str">
            <v>Empat ratus Enam belas</v>
          </cell>
          <cell r="V423" t="str">
            <v xml:space="preserve">ribu </v>
          </cell>
          <cell r="W423" t="str">
            <v>ribu</v>
          </cell>
        </row>
        <row r="424">
          <cell r="T424">
            <v>417</v>
          </cell>
          <cell r="U424" t="str">
            <v>Empat ratus Tujuh belas</v>
          </cell>
          <cell r="V424" t="str">
            <v xml:space="preserve">ribu </v>
          </cell>
          <cell r="W424" t="str">
            <v>ribu</v>
          </cell>
        </row>
        <row r="425">
          <cell r="T425">
            <v>418</v>
          </cell>
          <cell r="U425" t="str">
            <v>Empat ratus Delapan belas</v>
          </cell>
          <cell r="V425" t="str">
            <v xml:space="preserve">ribu </v>
          </cell>
          <cell r="W425" t="str">
            <v>ribu</v>
          </cell>
        </row>
        <row r="426">
          <cell r="T426">
            <v>419</v>
          </cell>
          <cell r="U426" t="str">
            <v>Empat ratus Sembilan belas</v>
          </cell>
          <cell r="V426" t="str">
            <v xml:space="preserve">ribu </v>
          </cell>
          <cell r="W426" t="str">
            <v>ribu</v>
          </cell>
        </row>
        <row r="427">
          <cell r="T427">
            <v>420</v>
          </cell>
          <cell r="U427" t="str">
            <v xml:space="preserve">Empat ratus Dua puluh </v>
          </cell>
          <cell r="V427" t="str">
            <v xml:space="preserve">ribu </v>
          </cell>
          <cell r="W427" t="str">
            <v>ribu</v>
          </cell>
        </row>
        <row r="428">
          <cell r="T428">
            <v>421</v>
          </cell>
          <cell r="U428" t="str">
            <v>Empat ratus Dua puluh Satu</v>
          </cell>
          <cell r="V428" t="str">
            <v xml:space="preserve">ribu </v>
          </cell>
          <cell r="W428" t="str">
            <v>ribu</v>
          </cell>
        </row>
        <row r="429">
          <cell r="T429">
            <v>422</v>
          </cell>
          <cell r="U429" t="str">
            <v>Empat ratus Dua puluh Dua</v>
          </cell>
          <cell r="V429" t="str">
            <v xml:space="preserve">ribu </v>
          </cell>
          <cell r="W429" t="str">
            <v>ribu</v>
          </cell>
        </row>
        <row r="430">
          <cell r="T430">
            <v>423</v>
          </cell>
          <cell r="U430" t="str">
            <v>Empat ratus Dua puluh Tiga</v>
          </cell>
          <cell r="V430" t="str">
            <v xml:space="preserve">ribu </v>
          </cell>
          <cell r="W430" t="str">
            <v>ribu</v>
          </cell>
        </row>
        <row r="431">
          <cell r="T431">
            <v>424</v>
          </cell>
          <cell r="U431" t="str">
            <v>Empat ratus Dua puluh Empat</v>
          </cell>
          <cell r="V431" t="str">
            <v xml:space="preserve">ribu </v>
          </cell>
          <cell r="W431" t="str">
            <v>ribu</v>
          </cell>
        </row>
        <row r="432">
          <cell r="T432">
            <v>425</v>
          </cell>
          <cell r="U432" t="str">
            <v>Empat ratus Dua puluh Lima</v>
          </cell>
          <cell r="V432" t="str">
            <v xml:space="preserve">ribu </v>
          </cell>
          <cell r="W432" t="str">
            <v>ribu</v>
          </cell>
        </row>
        <row r="433">
          <cell r="T433">
            <v>426</v>
          </cell>
          <cell r="U433" t="str">
            <v>Empat ratus Dua puluh Enam</v>
          </cell>
          <cell r="V433" t="str">
            <v xml:space="preserve">ribu </v>
          </cell>
          <cell r="W433" t="str">
            <v>ribu</v>
          </cell>
        </row>
        <row r="434">
          <cell r="T434">
            <v>427</v>
          </cell>
          <cell r="U434" t="str">
            <v>Empat ratus Dua puluh Tujuh</v>
          </cell>
          <cell r="V434" t="str">
            <v xml:space="preserve">ribu </v>
          </cell>
          <cell r="W434" t="str">
            <v>ribu</v>
          </cell>
        </row>
        <row r="435">
          <cell r="T435">
            <v>428</v>
          </cell>
          <cell r="U435" t="str">
            <v>Empat ratus Dua puluh Delapan</v>
          </cell>
          <cell r="V435" t="str">
            <v xml:space="preserve">ribu </v>
          </cell>
          <cell r="W435" t="str">
            <v>ribu</v>
          </cell>
        </row>
        <row r="436">
          <cell r="T436">
            <v>429</v>
          </cell>
          <cell r="U436" t="str">
            <v>Empat ratus Dua puluh Sembilan</v>
          </cell>
          <cell r="V436" t="str">
            <v xml:space="preserve">ribu </v>
          </cell>
          <cell r="W436" t="str">
            <v>ribu</v>
          </cell>
        </row>
        <row r="437">
          <cell r="T437">
            <v>430</v>
          </cell>
          <cell r="U437" t="str">
            <v xml:space="preserve">Empat ratus Tiga puluh </v>
          </cell>
          <cell r="V437" t="str">
            <v xml:space="preserve">ribu </v>
          </cell>
          <cell r="W437" t="str">
            <v>ribu</v>
          </cell>
        </row>
        <row r="438">
          <cell r="T438">
            <v>431</v>
          </cell>
          <cell r="U438" t="str">
            <v>Empat ratus Tiga puluh Satu</v>
          </cell>
          <cell r="V438" t="str">
            <v xml:space="preserve">ribu </v>
          </cell>
          <cell r="W438" t="str">
            <v>ribu</v>
          </cell>
        </row>
        <row r="439">
          <cell r="T439">
            <v>432</v>
          </cell>
          <cell r="U439" t="str">
            <v>Empat ratus Tiga puluh Dua</v>
          </cell>
          <cell r="V439" t="str">
            <v xml:space="preserve">ribu </v>
          </cell>
          <cell r="W439" t="str">
            <v>ribu</v>
          </cell>
        </row>
        <row r="440">
          <cell r="T440">
            <v>433</v>
          </cell>
          <cell r="U440" t="str">
            <v>Empat ratus Tiga puluh Tiga</v>
          </cell>
          <cell r="V440" t="str">
            <v xml:space="preserve">ribu </v>
          </cell>
          <cell r="W440" t="str">
            <v>ribu</v>
          </cell>
        </row>
        <row r="441">
          <cell r="T441">
            <v>434</v>
          </cell>
          <cell r="U441" t="str">
            <v>Empat ratus Tiga puluh Empat</v>
          </cell>
          <cell r="V441" t="str">
            <v xml:space="preserve">ribu </v>
          </cell>
          <cell r="W441" t="str">
            <v>ribu</v>
          </cell>
        </row>
        <row r="442">
          <cell r="T442">
            <v>435</v>
          </cell>
          <cell r="U442" t="str">
            <v>Empat ratus Tiga puluh Lima</v>
          </cell>
          <cell r="V442" t="str">
            <v xml:space="preserve">ribu </v>
          </cell>
          <cell r="W442" t="str">
            <v>ribu</v>
          </cell>
        </row>
        <row r="443">
          <cell r="T443">
            <v>436</v>
          </cell>
          <cell r="U443" t="str">
            <v>Empat ratus Tiga puluh Enam</v>
          </cell>
          <cell r="V443" t="str">
            <v xml:space="preserve">ribu </v>
          </cell>
          <cell r="W443" t="str">
            <v>ribu</v>
          </cell>
        </row>
        <row r="444">
          <cell r="T444">
            <v>437</v>
          </cell>
          <cell r="U444" t="str">
            <v>Empat ratus Tiga puluh Tujuh</v>
          </cell>
          <cell r="V444" t="str">
            <v xml:space="preserve">ribu </v>
          </cell>
          <cell r="W444" t="str">
            <v>ribu</v>
          </cell>
        </row>
        <row r="445">
          <cell r="T445">
            <v>438</v>
          </cell>
          <cell r="U445" t="str">
            <v>Empat ratus Tiga puluh Delapan</v>
          </cell>
          <cell r="V445" t="str">
            <v xml:space="preserve">ribu </v>
          </cell>
          <cell r="W445" t="str">
            <v>ribu</v>
          </cell>
        </row>
        <row r="446">
          <cell r="T446">
            <v>439</v>
          </cell>
          <cell r="U446" t="str">
            <v>Empat ratus Tiga puluh Sembilan</v>
          </cell>
          <cell r="V446" t="str">
            <v xml:space="preserve">ribu </v>
          </cell>
          <cell r="W446" t="str">
            <v>ribu</v>
          </cell>
        </row>
        <row r="447">
          <cell r="T447">
            <v>440</v>
          </cell>
          <cell r="U447" t="str">
            <v xml:space="preserve">Empat ratus Empat puluh </v>
          </cell>
          <cell r="V447" t="str">
            <v xml:space="preserve">ribu </v>
          </cell>
          <cell r="W447" t="str">
            <v>ribu</v>
          </cell>
        </row>
        <row r="448">
          <cell r="T448">
            <v>441</v>
          </cell>
          <cell r="U448" t="str">
            <v>Empat ratus Empat puluh Satu</v>
          </cell>
          <cell r="V448" t="str">
            <v xml:space="preserve">ribu </v>
          </cell>
          <cell r="W448" t="str">
            <v>ribu</v>
          </cell>
        </row>
        <row r="449">
          <cell r="T449">
            <v>442</v>
          </cell>
          <cell r="U449" t="str">
            <v>Empat ratus Empat puluh Dua</v>
          </cell>
          <cell r="V449" t="str">
            <v xml:space="preserve">ribu </v>
          </cell>
          <cell r="W449" t="str">
            <v>ribu</v>
          </cell>
        </row>
        <row r="450">
          <cell r="T450">
            <v>443</v>
          </cell>
          <cell r="U450" t="str">
            <v>Empat ratus Empat puluh Tiga</v>
          </cell>
          <cell r="V450" t="str">
            <v xml:space="preserve">ribu </v>
          </cell>
          <cell r="W450" t="str">
            <v>ribu</v>
          </cell>
        </row>
        <row r="451">
          <cell r="T451">
            <v>444</v>
          </cell>
          <cell r="U451" t="str">
            <v>Empat ratus Empat puluh Empat</v>
          </cell>
          <cell r="V451" t="str">
            <v xml:space="preserve">ribu </v>
          </cell>
          <cell r="W451" t="str">
            <v>ribu</v>
          </cell>
        </row>
        <row r="452">
          <cell r="T452">
            <v>445</v>
          </cell>
          <cell r="U452" t="str">
            <v>Empat ratus Empat puluh Lima</v>
          </cell>
          <cell r="V452" t="str">
            <v xml:space="preserve">ribu </v>
          </cell>
          <cell r="W452" t="str">
            <v>ribu</v>
          </cell>
        </row>
        <row r="453">
          <cell r="T453">
            <v>446</v>
          </cell>
          <cell r="U453" t="str">
            <v>Empat ratus Empat puluh Enam</v>
          </cell>
          <cell r="V453" t="str">
            <v xml:space="preserve">ribu </v>
          </cell>
          <cell r="W453" t="str">
            <v>ribu</v>
          </cell>
        </row>
        <row r="454">
          <cell r="T454">
            <v>447</v>
          </cell>
          <cell r="U454" t="str">
            <v>Empat ratus Empat puluh Tujuh</v>
          </cell>
          <cell r="V454" t="str">
            <v xml:space="preserve">ribu </v>
          </cell>
          <cell r="W454" t="str">
            <v>ribu</v>
          </cell>
        </row>
        <row r="455">
          <cell r="T455">
            <v>448</v>
          </cell>
          <cell r="U455" t="str">
            <v>Empat ratus Empat puluh Delapan</v>
          </cell>
          <cell r="V455" t="str">
            <v xml:space="preserve">ribu </v>
          </cell>
          <cell r="W455" t="str">
            <v>ribu</v>
          </cell>
        </row>
        <row r="456">
          <cell r="T456">
            <v>449</v>
          </cell>
          <cell r="U456" t="str">
            <v>Empat ratus Empat puluh Sembilan</v>
          </cell>
          <cell r="V456" t="str">
            <v xml:space="preserve">ribu </v>
          </cell>
          <cell r="W456" t="str">
            <v>ribu</v>
          </cell>
        </row>
        <row r="457">
          <cell r="T457">
            <v>450</v>
          </cell>
          <cell r="U457" t="str">
            <v xml:space="preserve">Empat ratus Lima puluh </v>
          </cell>
          <cell r="V457" t="str">
            <v xml:space="preserve">ribu </v>
          </cell>
          <cell r="W457" t="str">
            <v>ribu</v>
          </cell>
        </row>
        <row r="458">
          <cell r="T458">
            <v>451</v>
          </cell>
          <cell r="U458" t="str">
            <v>Empat ratus Lima puluh Satu</v>
          </cell>
          <cell r="V458" t="str">
            <v xml:space="preserve">ribu </v>
          </cell>
          <cell r="W458" t="str">
            <v>ribu</v>
          </cell>
        </row>
        <row r="459">
          <cell r="T459">
            <v>452</v>
          </cell>
          <cell r="U459" t="str">
            <v>Empat ratus Lima puluh Dua</v>
          </cell>
          <cell r="V459" t="str">
            <v xml:space="preserve">ribu </v>
          </cell>
          <cell r="W459" t="str">
            <v>ribu</v>
          </cell>
        </row>
        <row r="460">
          <cell r="T460">
            <v>453</v>
          </cell>
          <cell r="U460" t="str">
            <v>Empat ratus Lima puluh Tiga</v>
          </cell>
          <cell r="V460" t="str">
            <v xml:space="preserve">ribu </v>
          </cell>
          <cell r="W460" t="str">
            <v>ribu</v>
          </cell>
        </row>
        <row r="461">
          <cell r="T461">
            <v>454</v>
          </cell>
          <cell r="U461" t="str">
            <v>Empat ratus Lima puluh Empat</v>
          </cell>
          <cell r="V461" t="str">
            <v xml:space="preserve">ribu </v>
          </cell>
          <cell r="W461" t="str">
            <v>ribu</v>
          </cell>
        </row>
        <row r="462">
          <cell r="T462">
            <v>455</v>
          </cell>
          <cell r="U462" t="str">
            <v>Empat ratus Lima puluh Lima</v>
          </cell>
          <cell r="V462" t="str">
            <v xml:space="preserve">ribu </v>
          </cell>
          <cell r="W462" t="str">
            <v>ribu</v>
          </cell>
        </row>
        <row r="463">
          <cell r="T463">
            <v>456</v>
          </cell>
          <cell r="U463" t="str">
            <v>Empat ratus Lima puluh Enam</v>
          </cell>
          <cell r="V463" t="str">
            <v xml:space="preserve">ribu </v>
          </cell>
          <cell r="W463" t="str">
            <v>ribu</v>
          </cell>
        </row>
        <row r="464">
          <cell r="T464">
            <v>457</v>
          </cell>
          <cell r="U464" t="str">
            <v>Empat ratus Lima puluh Tujuh</v>
          </cell>
          <cell r="V464" t="str">
            <v xml:space="preserve">ribu </v>
          </cell>
          <cell r="W464" t="str">
            <v>ribu</v>
          </cell>
        </row>
        <row r="465">
          <cell r="T465">
            <v>458</v>
          </cell>
          <cell r="U465" t="str">
            <v>Empat ratus Lima puluh Delapan</v>
          </cell>
          <cell r="V465" t="str">
            <v xml:space="preserve">ribu </v>
          </cell>
          <cell r="W465" t="str">
            <v>ribu</v>
          </cell>
        </row>
        <row r="466">
          <cell r="T466">
            <v>459</v>
          </cell>
          <cell r="U466" t="str">
            <v>Empat ratus Lima puluh Sembilan</v>
          </cell>
          <cell r="V466" t="str">
            <v xml:space="preserve">ribu </v>
          </cell>
          <cell r="W466" t="str">
            <v>ribu</v>
          </cell>
        </row>
        <row r="467">
          <cell r="T467">
            <v>460</v>
          </cell>
          <cell r="U467" t="str">
            <v xml:space="preserve">Empat ratus Enam puluh </v>
          </cell>
          <cell r="V467" t="str">
            <v xml:space="preserve">ribu </v>
          </cell>
          <cell r="W467" t="str">
            <v>ribu</v>
          </cell>
        </row>
        <row r="468">
          <cell r="T468">
            <v>461</v>
          </cell>
          <cell r="U468" t="str">
            <v>Empat ratus Enam puluh Satu</v>
          </cell>
          <cell r="V468" t="str">
            <v xml:space="preserve">ribu </v>
          </cell>
          <cell r="W468" t="str">
            <v>ribu</v>
          </cell>
        </row>
        <row r="469">
          <cell r="T469">
            <v>462</v>
          </cell>
          <cell r="U469" t="str">
            <v>Empat ratus Enam puluh Dua</v>
          </cell>
          <cell r="V469" t="str">
            <v xml:space="preserve">ribu </v>
          </cell>
          <cell r="W469" t="str">
            <v>ribu</v>
          </cell>
        </row>
        <row r="470">
          <cell r="T470">
            <v>463</v>
          </cell>
          <cell r="U470" t="str">
            <v>Empat ratus Enam puluh Tiga</v>
          </cell>
          <cell r="V470" t="str">
            <v xml:space="preserve">ribu </v>
          </cell>
          <cell r="W470" t="str">
            <v>ribu</v>
          </cell>
        </row>
        <row r="471">
          <cell r="T471">
            <v>464</v>
          </cell>
          <cell r="U471" t="str">
            <v>Empat ratus Enam puluh Empat</v>
          </cell>
          <cell r="V471" t="str">
            <v xml:space="preserve">ribu </v>
          </cell>
          <cell r="W471" t="str">
            <v>ribu</v>
          </cell>
        </row>
        <row r="472">
          <cell r="T472">
            <v>465</v>
          </cell>
          <cell r="U472" t="str">
            <v>Empat ratus Enam puluh Lima</v>
          </cell>
          <cell r="V472" t="str">
            <v xml:space="preserve">ribu </v>
          </cell>
          <cell r="W472" t="str">
            <v>ribu</v>
          </cell>
        </row>
        <row r="473">
          <cell r="T473">
            <v>466</v>
          </cell>
          <cell r="U473" t="str">
            <v>Empat ratus Enam puluh Enam</v>
          </cell>
          <cell r="V473" t="str">
            <v xml:space="preserve">ribu </v>
          </cell>
          <cell r="W473" t="str">
            <v>ribu</v>
          </cell>
        </row>
        <row r="474">
          <cell r="T474">
            <v>467</v>
          </cell>
          <cell r="U474" t="str">
            <v>Empat ratus Enam puluh Tujuh</v>
          </cell>
          <cell r="V474" t="str">
            <v xml:space="preserve">ribu </v>
          </cell>
          <cell r="W474" t="str">
            <v>ribu</v>
          </cell>
        </row>
        <row r="475">
          <cell r="T475">
            <v>468</v>
          </cell>
          <cell r="U475" t="str">
            <v>Empat ratus Enam puluh Delapan</v>
          </cell>
          <cell r="V475" t="str">
            <v xml:space="preserve">ribu </v>
          </cell>
          <cell r="W475" t="str">
            <v>ribu</v>
          </cell>
        </row>
        <row r="476">
          <cell r="T476">
            <v>469</v>
          </cell>
          <cell r="U476" t="str">
            <v>Empat ratus Enam puluh Sembilan</v>
          </cell>
          <cell r="V476" t="str">
            <v xml:space="preserve">ribu </v>
          </cell>
          <cell r="W476" t="str">
            <v>ribu</v>
          </cell>
        </row>
        <row r="477">
          <cell r="T477">
            <v>470</v>
          </cell>
          <cell r="U477" t="str">
            <v xml:space="preserve">Empat ratus Tujuh puluh </v>
          </cell>
          <cell r="V477" t="str">
            <v xml:space="preserve">ribu </v>
          </cell>
          <cell r="W477" t="str">
            <v>ribu</v>
          </cell>
        </row>
        <row r="478">
          <cell r="T478">
            <v>471</v>
          </cell>
          <cell r="U478" t="str">
            <v>Empat ratus Tujuh puluh Satu</v>
          </cell>
          <cell r="V478" t="str">
            <v xml:space="preserve">ribu </v>
          </cell>
          <cell r="W478" t="str">
            <v>ribu</v>
          </cell>
        </row>
        <row r="479">
          <cell r="T479">
            <v>472</v>
          </cell>
          <cell r="U479" t="str">
            <v>Empat ratus Tujuh puluh Dua</v>
          </cell>
          <cell r="V479" t="str">
            <v xml:space="preserve">ribu </v>
          </cell>
          <cell r="W479" t="str">
            <v>ribu</v>
          </cell>
        </row>
        <row r="480">
          <cell r="T480">
            <v>473</v>
          </cell>
          <cell r="U480" t="str">
            <v>Empat ratus Tujuh puluh Tiga</v>
          </cell>
          <cell r="V480" t="str">
            <v xml:space="preserve">ribu </v>
          </cell>
          <cell r="W480" t="str">
            <v>ribu</v>
          </cell>
        </row>
        <row r="481">
          <cell r="T481">
            <v>474</v>
          </cell>
          <cell r="U481" t="str">
            <v>Empat ratus Tujuh puluh Empat</v>
          </cell>
          <cell r="V481" t="str">
            <v xml:space="preserve">ribu </v>
          </cell>
          <cell r="W481" t="str">
            <v>ribu</v>
          </cell>
        </row>
        <row r="482">
          <cell r="T482">
            <v>475</v>
          </cell>
          <cell r="U482" t="str">
            <v>Empat ratus Tujuh puluh Lima</v>
          </cell>
          <cell r="V482" t="str">
            <v xml:space="preserve">ribu </v>
          </cell>
          <cell r="W482" t="str">
            <v>ribu</v>
          </cell>
        </row>
        <row r="483">
          <cell r="T483">
            <v>476</v>
          </cell>
          <cell r="U483" t="str">
            <v>Empat ratus Tujuh puluh Enam</v>
          </cell>
          <cell r="V483" t="str">
            <v xml:space="preserve">ribu </v>
          </cell>
          <cell r="W483" t="str">
            <v>ribu</v>
          </cell>
        </row>
        <row r="484">
          <cell r="T484">
            <v>477</v>
          </cell>
          <cell r="U484" t="str">
            <v>Empat ratus Tujuh puluh Tujuh</v>
          </cell>
          <cell r="V484" t="str">
            <v xml:space="preserve">ribu </v>
          </cell>
          <cell r="W484" t="str">
            <v>ribu</v>
          </cell>
        </row>
        <row r="485">
          <cell r="T485">
            <v>478</v>
          </cell>
          <cell r="U485" t="str">
            <v>Empat ratus Tujuh puluh Delapan</v>
          </cell>
          <cell r="V485" t="str">
            <v xml:space="preserve">ribu </v>
          </cell>
          <cell r="W485" t="str">
            <v>ribu</v>
          </cell>
        </row>
        <row r="486">
          <cell r="T486">
            <v>479</v>
          </cell>
          <cell r="U486" t="str">
            <v>Empat ratus Tujuh puluh Sembilan</v>
          </cell>
          <cell r="V486" t="str">
            <v xml:space="preserve">ribu </v>
          </cell>
          <cell r="W486" t="str">
            <v>ribu</v>
          </cell>
        </row>
        <row r="487">
          <cell r="T487">
            <v>480</v>
          </cell>
          <cell r="U487" t="str">
            <v xml:space="preserve">Empat ratus Delapan puluh </v>
          </cell>
          <cell r="V487" t="str">
            <v xml:space="preserve">ribu </v>
          </cell>
          <cell r="W487" t="str">
            <v>ribu</v>
          </cell>
        </row>
        <row r="488">
          <cell r="T488">
            <v>481</v>
          </cell>
          <cell r="U488" t="str">
            <v>Empat ratus Delapan puluh Satu</v>
          </cell>
          <cell r="V488" t="str">
            <v xml:space="preserve">ribu </v>
          </cell>
          <cell r="W488" t="str">
            <v>ribu</v>
          </cell>
        </row>
        <row r="489">
          <cell r="T489">
            <v>482</v>
          </cell>
          <cell r="U489" t="str">
            <v>Empat ratus Delapan puluh Dua</v>
          </cell>
          <cell r="V489" t="str">
            <v xml:space="preserve">ribu </v>
          </cell>
          <cell r="W489" t="str">
            <v>ribu</v>
          </cell>
        </row>
        <row r="490">
          <cell r="T490">
            <v>483</v>
          </cell>
          <cell r="U490" t="str">
            <v>Empat ratus Delapan puluh Tiga</v>
          </cell>
          <cell r="V490" t="str">
            <v xml:space="preserve">ribu </v>
          </cell>
          <cell r="W490" t="str">
            <v>ribu</v>
          </cell>
        </row>
        <row r="491">
          <cell r="T491">
            <v>484</v>
          </cell>
          <cell r="U491" t="str">
            <v>Empat ratus Delapan puluh Empat</v>
          </cell>
          <cell r="V491" t="str">
            <v xml:space="preserve">ribu </v>
          </cell>
          <cell r="W491" t="str">
            <v>ribu</v>
          </cell>
        </row>
        <row r="492">
          <cell r="T492">
            <v>485</v>
          </cell>
          <cell r="U492" t="str">
            <v>Empat ratus Delapan puluh Lima</v>
          </cell>
          <cell r="V492" t="str">
            <v xml:space="preserve">ribu </v>
          </cell>
          <cell r="W492" t="str">
            <v>ribu</v>
          </cell>
        </row>
        <row r="493">
          <cell r="T493">
            <v>486</v>
          </cell>
          <cell r="U493" t="str">
            <v>Empat ratus Delapan puluh Enam</v>
          </cell>
          <cell r="V493" t="str">
            <v xml:space="preserve">ribu </v>
          </cell>
          <cell r="W493" t="str">
            <v>ribu</v>
          </cell>
        </row>
        <row r="494">
          <cell r="T494">
            <v>487</v>
          </cell>
          <cell r="U494" t="str">
            <v>Empat ratus Delapan puluh Tujuh</v>
          </cell>
          <cell r="V494" t="str">
            <v xml:space="preserve">ribu </v>
          </cell>
          <cell r="W494" t="str">
            <v>ribu</v>
          </cell>
        </row>
        <row r="495">
          <cell r="T495">
            <v>488</v>
          </cell>
          <cell r="U495" t="str">
            <v>Empat ratus Delapan puluh Delapan</v>
          </cell>
          <cell r="V495" t="str">
            <v xml:space="preserve">ribu </v>
          </cell>
          <cell r="W495" t="str">
            <v>ribu</v>
          </cell>
        </row>
        <row r="496">
          <cell r="T496">
            <v>489</v>
          </cell>
          <cell r="U496" t="str">
            <v>Empat ratus Delapan puluh Sembilan</v>
          </cell>
          <cell r="V496" t="str">
            <v xml:space="preserve">ribu </v>
          </cell>
          <cell r="W496" t="str">
            <v>ribu</v>
          </cell>
        </row>
        <row r="497">
          <cell r="T497">
            <v>490</v>
          </cell>
          <cell r="U497" t="str">
            <v xml:space="preserve">Empat ratus Sembilan puluh </v>
          </cell>
          <cell r="V497" t="str">
            <v xml:space="preserve">ribu </v>
          </cell>
          <cell r="W497" t="str">
            <v>ribu</v>
          </cell>
        </row>
        <row r="498">
          <cell r="T498">
            <v>491</v>
          </cell>
          <cell r="U498" t="str">
            <v>Empat ratus Sembilan puluh Satu</v>
          </cell>
          <cell r="V498" t="str">
            <v xml:space="preserve">ribu </v>
          </cell>
          <cell r="W498" t="str">
            <v>ribu</v>
          </cell>
        </row>
        <row r="499">
          <cell r="T499">
            <v>492</v>
          </cell>
          <cell r="U499" t="str">
            <v>Empat ratus Sembilan puluh Dua</v>
          </cell>
          <cell r="V499" t="str">
            <v xml:space="preserve">ribu </v>
          </cell>
          <cell r="W499" t="str">
            <v>ribu</v>
          </cell>
        </row>
        <row r="500">
          <cell r="T500">
            <v>493</v>
          </cell>
          <cell r="U500" t="str">
            <v>Empat ratus Sembilan puluh Tiga</v>
          </cell>
          <cell r="V500" t="str">
            <v xml:space="preserve">ribu </v>
          </cell>
          <cell r="W500" t="str">
            <v>ribu</v>
          </cell>
        </row>
        <row r="501">
          <cell r="T501">
            <v>494</v>
          </cell>
          <cell r="U501" t="str">
            <v>Empat ratus Sembilan puluh Empat</v>
          </cell>
          <cell r="V501" t="str">
            <v xml:space="preserve">ribu </v>
          </cell>
          <cell r="W501" t="str">
            <v>ribu</v>
          </cell>
        </row>
        <row r="502">
          <cell r="T502">
            <v>495</v>
          </cell>
          <cell r="U502" t="str">
            <v>Empat ratus Sembilan puluh Lima</v>
          </cell>
          <cell r="V502" t="str">
            <v xml:space="preserve">ribu </v>
          </cell>
          <cell r="W502" t="str">
            <v>ribu</v>
          </cell>
        </row>
        <row r="503">
          <cell r="T503">
            <v>496</v>
          </cell>
          <cell r="U503" t="str">
            <v>Empat ratus Sembilan puluh Enam</v>
          </cell>
          <cell r="V503" t="str">
            <v xml:space="preserve">ribu </v>
          </cell>
          <cell r="W503" t="str">
            <v>ribu</v>
          </cell>
        </row>
        <row r="504">
          <cell r="T504">
            <v>497</v>
          </cell>
          <cell r="U504" t="str">
            <v>Empat ratus Sembilan puluh Tujuh</v>
          </cell>
          <cell r="V504" t="str">
            <v xml:space="preserve">ribu </v>
          </cell>
          <cell r="W504" t="str">
            <v>ribu</v>
          </cell>
        </row>
        <row r="505">
          <cell r="T505">
            <v>498</v>
          </cell>
          <cell r="U505" t="str">
            <v>Empat ratus Sembilan puluh Delapan</v>
          </cell>
          <cell r="V505" t="str">
            <v xml:space="preserve">ribu </v>
          </cell>
          <cell r="W505" t="str">
            <v>ribu</v>
          </cell>
        </row>
        <row r="506">
          <cell r="T506">
            <v>499</v>
          </cell>
          <cell r="U506" t="str">
            <v>Empat ratus Sembilan puluh Sembilan</v>
          </cell>
          <cell r="V506" t="str">
            <v xml:space="preserve">ribu </v>
          </cell>
          <cell r="W506" t="str">
            <v>ribu</v>
          </cell>
        </row>
        <row r="507">
          <cell r="T507">
            <v>500</v>
          </cell>
          <cell r="U507" t="str">
            <v xml:space="preserve">Lima ratus </v>
          </cell>
          <cell r="V507" t="str">
            <v xml:space="preserve">ribu </v>
          </cell>
          <cell r="W507" t="str">
            <v>ribu</v>
          </cell>
        </row>
        <row r="508">
          <cell r="T508">
            <v>501</v>
          </cell>
          <cell r="U508" t="str">
            <v>Lima ratus Satu</v>
          </cell>
          <cell r="V508" t="str">
            <v xml:space="preserve">ribu </v>
          </cell>
          <cell r="W508" t="str">
            <v>ribu</v>
          </cell>
        </row>
        <row r="509">
          <cell r="T509">
            <v>502</v>
          </cell>
          <cell r="U509" t="str">
            <v>Lima ratus Dua</v>
          </cell>
          <cell r="V509" t="str">
            <v xml:space="preserve">ribu </v>
          </cell>
          <cell r="W509" t="str">
            <v>ribu</v>
          </cell>
        </row>
        <row r="510">
          <cell r="T510">
            <v>503</v>
          </cell>
          <cell r="U510" t="str">
            <v>Lima ratus Tiga</v>
          </cell>
          <cell r="V510" t="str">
            <v xml:space="preserve">ribu </v>
          </cell>
          <cell r="W510" t="str">
            <v>ribu</v>
          </cell>
        </row>
        <row r="511">
          <cell r="T511">
            <v>504</v>
          </cell>
          <cell r="U511" t="str">
            <v>Lima ratus Empat</v>
          </cell>
          <cell r="V511" t="str">
            <v xml:space="preserve">ribu </v>
          </cell>
          <cell r="W511" t="str">
            <v>ribu</v>
          </cell>
        </row>
        <row r="512">
          <cell r="T512">
            <v>505</v>
          </cell>
          <cell r="U512" t="str">
            <v>Lima ratus Lima</v>
          </cell>
          <cell r="V512" t="str">
            <v xml:space="preserve">ribu </v>
          </cell>
          <cell r="W512" t="str">
            <v>ribu</v>
          </cell>
        </row>
        <row r="513">
          <cell r="T513">
            <v>506</v>
          </cell>
          <cell r="U513" t="str">
            <v>Lima ratus Enam</v>
          </cell>
          <cell r="V513" t="str">
            <v xml:space="preserve">ribu </v>
          </cell>
          <cell r="W513" t="str">
            <v>ribu</v>
          </cell>
        </row>
        <row r="514">
          <cell r="T514">
            <v>507</v>
          </cell>
          <cell r="U514" t="str">
            <v>Lima ratus Tujuh</v>
          </cell>
          <cell r="V514" t="str">
            <v xml:space="preserve">ribu </v>
          </cell>
          <cell r="W514" t="str">
            <v>ribu</v>
          </cell>
        </row>
        <row r="515">
          <cell r="T515">
            <v>508</v>
          </cell>
          <cell r="U515" t="str">
            <v>Lima ratus Delapan</v>
          </cell>
          <cell r="V515" t="str">
            <v xml:space="preserve">ribu </v>
          </cell>
          <cell r="W515" t="str">
            <v>ribu</v>
          </cell>
        </row>
        <row r="516">
          <cell r="T516">
            <v>509</v>
          </cell>
          <cell r="U516" t="str">
            <v>Lima ratus Sembilan</v>
          </cell>
          <cell r="V516" t="str">
            <v xml:space="preserve">ribu </v>
          </cell>
          <cell r="W516" t="str">
            <v>ribu</v>
          </cell>
        </row>
        <row r="517">
          <cell r="T517">
            <v>510</v>
          </cell>
          <cell r="U517" t="str">
            <v>Lima ratus Sepuluh</v>
          </cell>
          <cell r="V517" t="str">
            <v xml:space="preserve">ribu </v>
          </cell>
          <cell r="W517" t="str">
            <v>ribu</v>
          </cell>
        </row>
        <row r="518">
          <cell r="T518">
            <v>511</v>
          </cell>
          <cell r="U518" t="str">
            <v>Lima ratus Sebelas</v>
          </cell>
          <cell r="V518" t="str">
            <v xml:space="preserve">ribu </v>
          </cell>
          <cell r="W518" t="str">
            <v>ribu</v>
          </cell>
        </row>
        <row r="519">
          <cell r="T519">
            <v>512</v>
          </cell>
          <cell r="U519" t="str">
            <v>Lima ratus Dua belas</v>
          </cell>
          <cell r="V519" t="str">
            <v xml:space="preserve">ribu </v>
          </cell>
          <cell r="W519" t="str">
            <v>ribu</v>
          </cell>
        </row>
        <row r="520">
          <cell r="T520">
            <v>513</v>
          </cell>
          <cell r="U520" t="str">
            <v>Lima ratus Tiga belas</v>
          </cell>
          <cell r="V520" t="str">
            <v xml:space="preserve">ribu </v>
          </cell>
          <cell r="W520" t="str">
            <v>ribu</v>
          </cell>
        </row>
        <row r="521">
          <cell r="T521">
            <v>514</v>
          </cell>
          <cell r="U521" t="str">
            <v>Lima ratus Empat belas</v>
          </cell>
          <cell r="V521" t="str">
            <v xml:space="preserve">ribu </v>
          </cell>
          <cell r="W521" t="str">
            <v>ribu</v>
          </cell>
        </row>
        <row r="522">
          <cell r="T522">
            <v>515</v>
          </cell>
          <cell r="U522" t="str">
            <v>Lima ratus Lima belas</v>
          </cell>
          <cell r="V522" t="str">
            <v xml:space="preserve">ribu </v>
          </cell>
          <cell r="W522" t="str">
            <v>ribu</v>
          </cell>
        </row>
        <row r="523">
          <cell r="T523">
            <v>516</v>
          </cell>
          <cell r="U523" t="str">
            <v>Lima ratus Enam belas</v>
          </cell>
          <cell r="V523" t="str">
            <v xml:space="preserve">ribu </v>
          </cell>
          <cell r="W523" t="str">
            <v>ribu</v>
          </cell>
        </row>
        <row r="524">
          <cell r="T524">
            <v>517</v>
          </cell>
          <cell r="U524" t="str">
            <v>Lima ratus Tujuh belas</v>
          </cell>
          <cell r="V524" t="str">
            <v xml:space="preserve">ribu </v>
          </cell>
          <cell r="W524" t="str">
            <v>ribu</v>
          </cell>
        </row>
        <row r="525">
          <cell r="T525">
            <v>518</v>
          </cell>
          <cell r="U525" t="str">
            <v>Lima ratus Delapan belas</v>
          </cell>
          <cell r="V525" t="str">
            <v xml:space="preserve">ribu </v>
          </cell>
          <cell r="W525" t="str">
            <v>ribu</v>
          </cell>
        </row>
        <row r="526">
          <cell r="T526">
            <v>519</v>
          </cell>
          <cell r="U526" t="str">
            <v>Lima ratus Sembilan belas</v>
          </cell>
          <cell r="V526" t="str">
            <v xml:space="preserve">ribu </v>
          </cell>
          <cell r="W526" t="str">
            <v>ribu</v>
          </cell>
        </row>
        <row r="527">
          <cell r="T527">
            <v>520</v>
          </cell>
          <cell r="U527" t="str">
            <v xml:space="preserve">Lima ratus Dua puluh </v>
          </cell>
          <cell r="V527" t="str">
            <v xml:space="preserve">ribu </v>
          </cell>
          <cell r="W527" t="str">
            <v>ribu</v>
          </cell>
        </row>
        <row r="528">
          <cell r="T528">
            <v>521</v>
          </cell>
          <cell r="U528" t="str">
            <v>Lima ratus Dua puluh Satu</v>
          </cell>
          <cell r="V528" t="str">
            <v xml:space="preserve">ribu </v>
          </cell>
          <cell r="W528" t="str">
            <v>ribu</v>
          </cell>
        </row>
        <row r="529">
          <cell r="T529">
            <v>522</v>
          </cell>
          <cell r="U529" t="str">
            <v>Lima ratus Dua puluh Dua</v>
          </cell>
          <cell r="V529" t="str">
            <v xml:space="preserve">ribu </v>
          </cell>
          <cell r="W529" t="str">
            <v>ribu</v>
          </cell>
        </row>
        <row r="530">
          <cell r="T530">
            <v>523</v>
          </cell>
          <cell r="U530" t="str">
            <v>Lima ratus Dua puluh Tiga</v>
          </cell>
          <cell r="V530" t="str">
            <v xml:space="preserve">ribu </v>
          </cell>
          <cell r="W530" t="str">
            <v>ribu</v>
          </cell>
        </row>
        <row r="531">
          <cell r="T531">
            <v>524</v>
          </cell>
          <cell r="U531" t="str">
            <v>Lima ratus Dua puluh Empat</v>
          </cell>
          <cell r="V531" t="str">
            <v xml:space="preserve">ribu </v>
          </cell>
          <cell r="W531" t="str">
            <v>ribu</v>
          </cell>
        </row>
        <row r="532">
          <cell r="T532">
            <v>525</v>
          </cell>
          <cell r="U532" t="str">
            <v>Lima ratus Dua puluh Lima</v>
          </cell>
          <cell r="V532" t="str">
            <v xml:space="preserve">ribu </v>
          </cell>
          <cell r="W532" t="str">
            <v>ribu</v>
          </cell>
        </row>
        <row r="533">
          <cell r="T533">
            <v>526</v>
          </cell>
          <cell r="U533" t="str">
            <v>Lima ratus Dua puluh Enam</v>
          </cell>
          <cell r="V533" t="str">
            <v xml:space="preserve">ribu </v>
          </cell>
          <cell r="W533" t="str">
            <v>ribu</v>
          </cell>
        </row>
        <row r="534">
          <cell r="T534">
            <v>527</v>
          </cell>
          <cell r="U534" t="str">
            <v>Lima ratus Dua puluh Tujuh</v>
          </cell>
          <cell r="V534" t="str">
            <v xml:space="preserve">ribu </v>
          </cell>
          <cell r="W534" t="str">
            <v>ribu</v>
          </cell>
        </row>
        <row r="535">
          <cell r="T535">
            <v>528</v>
          </cell>
          <cell r="U535" t="str">
            <v>Lima ratus Dua puluh Delapan</v>
          </cell>
          <cell r="V535" t="str">
            <v xml:space="preserve">ribu </v>
          </cell>
          <cell r="W535" t="str">
            <v>ribu</v>
          </cell>
        </row>
        <row r="536">
          <cell r="T536">
            <v>529</v>
          </cell>
          <cell r="U536" t="str">
            <v>Lima ratus Dua puluh Sembilan</v>
          </cell>
          <cell r="V536" t="str">
            <v xml:space="preserve">ribu </v>
          </cell>
          <cell r="W536" t="str">
            <v>ribu</v>
          </cell>
        </row>
        <row r="537">
          <cell r="T537">
            <v>530</v>
          </cell>
          <cell r="U537" t="str">
            <v xml:space="preserve">Lima ratus Tiga puluh </v>
          </cell>
          <cell r="V537" t="str">
            <v xml:space="preserve">ribu </v>
          </cell>
          <cell r="W537" t="str">
            <v>ribu</v>
          </cell>
        </row>
        <row r="538">
          <cell r="T538">
            <v>531</v>
          </cell>
          <cell r="U538" t="str">
            <v>Lima ratus Tiga puluh Satu</v>
          </cell>
          <cell r="V538" t="str">
            <v xml:space="preserve">ribu </v>
          </cell>
          <cell r="W538" t="str">
            <v>ribu</v>
          </cell>
        </row>
        <row r="539">
          <cell r="T539">
            <v>532</v>
          </cell>
          <cell r="U539" t="str">
            <v>Lima ratus Tiga puluh Dua</v>
          </cell>
          <cell r="V539" t="str">
            <v xml:space="preserve">ribu </v>
          </cell>
          <cell r="W539" t="str">
            <v>ribu</v>
          </cell>
        </row>
        <row r="540">
          <cell r="T540">
            <v>533</v>
          </cell>
          <cell r="U540" t="str">
            <v>Lima ratus Tiga puluh Tiga</v>
          </cell>
          <cell r="V540" t="str">
            <v xml:space="preserve">ribu </v>
          </cell>
          <cell r="W540" t="str">
            <v>ribu</v>
          </cell>
        </row>
        <row r="541">
          <cell r="T541">
            <v>534</v>
          </cell>
          <cell r="U541" t="str">
            <v>Lima ratus Tiga puluh Empat</v>
          </cell>
          <cell r="V541" t="str">
            <v xml:space="preserve">ribu </v>
          </cell>
          <cell r="W541" t="str">
            <v>ribu</v>
          </cell>
        </row>
        <row r="542">
          <cell r="T542">
            <v>535</v>
          </cell>
          <cell r="U542" t="str">
            <v>Lima ratus Tiga puluh Lima</v>
          </cell>
          <cell r="V542" t="str">
            <v xml:space="preserve">ribu </v>
          </cell>
          <cell r="W542" t="str">
            <v>ribu</v>
          </cell>
        </row>
        <row r="543">
          <cell r="T543">
            <v>536</v>
          </cell>
          <cell r="U543" t="str">
            <v>Lima ratus Tiga puluh Enam</v>
          </cell>
          <cell r="V543" t="str">
            <v xml:space="preserve">ribu </v>
          </cell>
          <cell r="W543" t="str">
            <v>ribu</v>
          </cell>
        </row>
        <row r="544">
          <cell r="T544">
            <v>537</v>
          </cell>
          <cell r="U544" t="str">
            <v>Lima ratus Tiga puluh Tujuh</v>
          </cell>
          <cell r="V544" t="str">
            <v xml:space="preserve">ribu </v>
          </cell>
          <cell r="W544" t="str">
            <v>ribu</v>
          </cell>
        </row>
        <row r="545">
          <cell r="T545">
            <v>538</v>
          </cell>
          <cell r="U545" t="str">
            <v>Lima ratus Tiga puluh Delapan</v>
          </cell>
          <cell r="V545" t="str">
            <v xml:space="preserve">ribu </v>
          </cell>
          <cell r="W545" t="str">
            <v>ribu</v>
          </cell>
        </row>
        <row r="546">
          <cell r="T546">
            <v>539</v>
          </cell>
          <cell r="U546" t="str">
            <v>Lima ratus Tiga puluh Sembilan</v>
          </cell>
          <cell r="V546" t="str">
            <v xml:space="preserve">ribu </v>
          </cell>
          <cell r="W546" t="str">
            <v>ribu</v>
          </cell>
        </row>
        <row r="547">
          <cell r="T547">
            <v>540</v>
          </cell>
          <cell r="U547" t="str">
            <v xml:space="preserve">Lima ratus Empat puluh </v>
          </cell>
          <cell r="V547" t="str">
            <v xml:space="preserve">ribu </v>
          </cell>
          <cell r="W547" t="str">
            <v>ribu</v>
          </cell>
        </row>
        <row r="548">
          <cell r="T548">
            <v>541</v>
          </cell>
          <cell r="U548" t="str">
            <v>Lima ratus Empat puluh Satu</v>
          </cell>
          <cell r="V548" t="str">
            <v xml:space="preserve">ribu </v>
          </cell>
          <cell r="W548" t="str">
            <v>ribu</v>
          </cell>
        </row>
        <row r="549">
          <cell r="T549">
            <v>542</v>
          </cell>
          <cell r="U549" t="str">
            <v>Lima ratus Empat puluh Dua</v>
          </cell>
          <cell r="V549" t="str">
            <v xml:space="preserve">ribu </v>
          </cell>
          <cell r="W549" t="str">
            <v>ribu</v>
          </cell>
        </row>
        <row r="550">
          <cell r="T550">
            <v>543</v>
          </cell>
          <cell r="U550" t="str">
            <v>Lima ratus Empat puluh Tiga</v>
          </cell>
          <cell r="V550" t="str">
            <v xml:space="preserve">ribu </v>
          </cell>
          <cell r="W550" t="str">
            <v>ribu</v>
          </cell>
        </row>
        <row r="551">
          <cell r="T551">
            <v>544</v>
          </cell>
          <cell r="U551" t="str">
            <v>Lima ratus Empat puluh Empat</v>
          </cell>
          <cell r="V551" t="str">
            <v xml:space="preserve">ribu </v>
          </cell>
          <cell r="W551" t="str">
            <v>ribu</v>
          </cell>
        </row>
        <row r="552">
          <cell r="T552">
            <v>545</v>
          </cell>
          <cell r="U552" t="str">
            <v>Lima ratus Empat puluh Lima</v>
          </cell>
          <cell r="V552" t="str">
            <v xml:space="preserve">ribu </v>
          </cell>
          <cell r="W552" t="str">
            <v>ribu</v>
          </cell>
        </row>
        <row r="553">
          <cell r="T553">
            <v>546</v>
          </cell>
          <cell r="U553" t="str">
            <v>Lima ratus Empat puluh Enam</v>
          </cell>
          <cell r="V553" t="str">
            <v xml:space="preserve">ribu </v>
          </cell>
          <cell r="W553" t="str">
            <v>ribu</v>
          </cell>
        </row>
        <row r="554">
          <cell r="T554">
            <v>547</v>
          </cell>
          <cell r="U554" t="str">
            <v>Lima ratus Empat puluh Tujuh</v>
          </cell>
          <cell r="V554" t="str">
            <v xml:space="preserve">ribu </v>
          </cell>
          <cell r="W554" t="str">
            <v>ribu</v>
          </cell>
        </row>
        <row r="555">
          <cell r="T555">
            <v>548</v>
          </cell>
          <cell r="U555" t="str">
            <v>Lima ratus Empat puluh Delapan</v>
          </cell>
          <cell r="V555" t="str">
            <v xml:space="preserve">ribu </v>
          </cell>
          <cell r="W555" t="str">
            <v>ribu</v>
          </cell>
        </row>
        <row r="556">
          <cell r="T556">
            <v>549</v>
          </cell>
          <cell r="U556" t="str">
            <v>Lima ratus Empat puluh Sembilan</v>
          </cell>
          <cell r="V556" t="str">
            <v xml:space="preserve">ribu </v>
          </cell>
          <cell r="W556" t="str">
            <v>ribu</v>
          </cell>
        </row>
        <row r="557">
          <cell r="T557">
            <v>550</v>
          </cell>
          <cell r="U557" t="str">
            <v xml:space="preserve">Lima ratus Lima puluh </v>
          </cell>
          <cell r="V557" t="str">
            <v xml:space="preserve">ribu </v>
          </cell>
          <cell r="W557" t="str">
            <v>ribu</v>
          </cell>
        </row>
        <row r="558">
          <cell r="T558">
            <v>551</v>
          </cell>
          <cell r="U558" t="str">
            <v>Lima ratus Lima puluh Satu</v>
          </cell>
          <cell r="V558" t="str">
            <v xml:space="preserve">ribu </v>
          </cell>
          <cell r="W558" t="str">
            <v>ribu</v>
          </cell>
        </row>
        <row r="559">
          <cell r="T559">
            <v>552</v>
          </cell>
          <cell r="U559" t="str">
            <v>Lima ratus Lima puluh Dua</v>
          </cell>
          <cell r="V559" t="str">
            <v xml:space="preserve">ribu </v>
          </cell>
          <cell r="W559" t="str">
            <v>ribu</v>
          </cell>
        </row>
        <row r="560">
          <cell r="T560">
            <v>553</v>
          </cell>
          <cell r="U560" t="str">
            <v>Lima ratus Lima puluh Tiga</v>
          </cell>
          <cell r="V560" t="str">
            <v xml:space="preserve">ribu </v>
          </cell>
          <cell r="W560" t="str">
            <v>ribu</v>
          </cell>
        </row>
        <row r="561">
          <cell r="T561">
            <v>554</v>
          </cell>
          <cell r="U561" t="str">
            <v>Lima ratus Lima puluh Empat</v>
          </cell>
          <cell r="V561" t="str">
            <v xml:space="preserve">ribu </v>
          </cell>
          <cell r="W561" t="str">
            <v>ribu</v>
          </cell>
        </row>
        <row r="562">
          <cell r="T562">
            <v>555</v>
          </cell>
          <cell r="U562" t="str">
            <v>Lima ratus Lima puluh Lima</v>
          </cell>
          <cell r="V562" t="str">
            <v xml:space="preserve">ribu </v>
          </cell>
          <cell r="W562" t="str">
            <v>ribu</v>
          </cell>
        </row>
        <row r="563">
          <cell r="T563">
            <v>556</v>
          </cell>
          <cell r="U563" t="str">
            <v>Lima ratus Lima puluh Enam</v>
          </cell>
          <cell r="V563" t="str">
            <v xml:space="preserve">ribu </v>
          </cell>
          <cell r="W563" t="str">
            <v>ribu</v>
          </cell>
        </row>
        <row r="564">
          <cell r="T564">
            <v>557</v>
          </cell>
          <cell r="U564" t="str">
            <v>Lima ratus Lima puluh Tujuh</v>
          </cell>
          <cell r="V564" t="str">
            <v xml:space="preserve">ribu </v>
          </cell>
          <cell r="W564" t="str">
            <v>ribu</v>
          </cell>
        </row>
        <row r="565">
          <cell r="T565">
            <v>558</v>
          </cell>
          <cell r="U565" t="str">
            <v>Lima ratus Lima puluh Delapan</v>
          </cell>
          <cell r="V565" t="str">
            <v xml:space="preserve">ribu </v>
          </cell>
          <cell r="W565" t="str">
            <v>ribu</v>
          </cell>
        </row>
        <row r="566">
          <cell r="T566">
            <v>559</v>
          </cell>
          <cell r="U566" t="str">
            <v>Lima ratus Lima puluh Sembilan</v>
          </cell>
          <cell r="V566" t="str">
            <v xml:space="preserve">ribu </v>
          </cell>
          <cell r="W566" t="str">
            <v>ribu</v>
          </cell>
        </row>
        <row r="567">
          <cell r="T567">
            <v>560</v>
          </cell>
          <cell r="U567" t="str">
            <v xml:space="preserve">Lima ratus Enam puluh </v>
          </cell>
          <cell r="V567" t="str">
            <v xml:space="preserve">ribu </v>
          </cell>
          <cell r="W567" t="str">
            <v>ribu</v>
          </cell>
        </row>
        <row r="568">
          <cell r="T568">
            <v>561</v>
          </cell>
          <cell r="U568" t="str">
            <v>Lima ratus Enam puluh Satu</v>
          </cell>
          <cell r="V568" t="str">
            <v xml:space="preserve">ribu </v>
          </cell>
          <cell r="W568" t="str">
            <v>ribu</v>
          </cell>
        </row>
        <row r="569">
          <cell r="T569">
            <v>562</v>
          </cell>
          <cell r="U569" t="str">
            <v>Lima ratus Enam puluh Dua</v>
          </cell>
          <cell r="V569" t="str">
            <v xml:space="preserve">ribu </v>
          </cell>
          <cell r="W569" t="str">
            <v>ribu</v>
          </cell>
        </row>
        <row r="570">
          <cell r="T570">
            <v>563</v>
          </cell>
          <cell r="U570" t="str">
            <v>Lima ratus Enam puluh Tiga</v>
          </cell>
          <cell r="V570" t="str">
            <v xml:space="preserve">ribu </v>
          </cell>
          <cell r="W570" t="str">
            <v>ribu</v>
          </cell>
        </row>
        <row r="571">
          <cell r="T571">
            <v>564</v>
          </cell>
          <cell r="U571" t="str">
            <v>Lima ratus Enam puluh Empat</v>
          </cell>
          <cell r="V571" t="str">
            <v xml:space="preserve">ribu </v>
          </cell>
          <cell r="W571" t="str">
            <v>ribu</v>
          </cell>
        </row>
        <row r="572">
          <cell r="T572">
            <v>565</v>
          </cell>
          <cell r="U572" t="str">
            <v>Lima ratus Enam puluh Lima</v>
          </cell>
          <cell r="V572" t="str">
            <v xml:space="preserve">ribu </v>
          </cell>
          <cell r="W572" t="str">
            <v>ribu</v>
          </cell>
        </row>
        <row r="573">
          <cell r="T573">
            <v>566</v>
          </cell>
          <cell r="U573" t="str">
            <v>Lima ratus Enam puluh Enam</v>
          </cell>
          <cell r="V573" t="str">
            <v xml:space="preserve">ribu </v>
          </cell>
          <cell r="W573" t="str">
            <v>ribu</v>
          </cell>
        </row>
        <row r="574">
          <cell r="T574">
            <v>567</v>
          </cell>
          <cell r="U574" t="str">
            <v>Lima ratus Enam puluh Tujuh</v>
          </cell>
          <cell r="V574" t="str">
            <v xml:space="preserve">ribu </v>
          </cell>
          <cell r="W574" t="str">
            <v>ribu</v>
          </cell>
        </row>
        <row r="575">
          <cell r="T575">
            <v>568</v>
          </cell>
          <cell r="U575" t="str">
            <v>Lima ratus Enam puluh Delapan</v>
          </cell>
          <cell r="V575" t="str">
            <v xml:space="preserve">ribu </v>
          </cell>
          <cell r="W575" t="str">
            <v>ribu</v>
          </cell>
        </row>
        <row r="576">
          <cell r="T576">
            <v>569</v>
          </cell>
          <cell r="U576" t="str">
            <v>Lima ratus Enam puluh Sembilan</v>
          </cell>
          <cell r="V576" t="str">
            <v xml:space="preserve">ribu </v>
          </cell>
          <cell r="W576" t="str">
            <v>ribu</v>
          </cell>
        </row>
        <row r="577">
          <cell r="T577">
            <v>570</v>
          </cell>
          <cell r="U577" t="str">
            <v xml:space="preserve">Lima ratus Tujuh puluh </v>
          </cell>
          <cell r="V577" t="str">
            <v xml:space="preserve">ribu </v>
          </cell>
          <cell r="W577" t="str">
            <v>ribu</v>
          </cell>
        </row>
        <row r="578">
          <cell r="T578">
            <v>571</v>
          </cell>
          <cell r="U578" t="str">
            <v>Lima ratus Tujuh puluh Satu</v>
          </cell>
          <cell r="V578" t="str">
            <v xml:space="preserve">ribu </v>
          </cell>
          <cell r="W578" t="str">
            <v>ribu</v>
          </cell>
        </row>
        <row r="579">
          <cell r="T579">
            <v>572</v>
          </cell>
          <cell r="U579" t="str">
            <v>Lima ratus Tujuh puluh Dua</v>
          </cell>
          <cell r="V579" t="str">
            <v xml:space="preserve">ribu </v>
          </cell>
          <cell r="W579" t="str">
            <v>ribu</v>
          </cell>
        </row>
        <row r="580">
          <cell r="T580">
            <v>573</v>
          </cell>
          <cell r="U580" t="str">
            <v>Lima ratus Tujuh puluh Tiga</v>
          </cell>
          <cell r="V580" t="str">
            <v xml:space="preserve">ribu </v>
          </cell>
          <cell r="W580" t="str">
            <v>ribu</v>
          </cell>
        </row>
        <row r="581">
          <cell r="T581">
            <v>574</v>
          </cell>
          <cell r="U581" t="str">
            <v>Lima ratus Tujuh puluh Empat</v>
          </cell>
          <cell r="V581" t="str">
            <v xml:space="preserve">ribu </v>
          </cell>
          <cell r="W581" t="str">
            <v>ribu</v>
          </cell>
        </row>
        <row r="582">
          <cell r="T582">
            <v>575</v>
          </cell>
          <cell r="U582" t="str">
            <v>Lima ratus Tujuh puluh Lima</v>
          </cell>
          <cell r="V582" t="str">
            <v xml:space="preserve">ribu </v>
          </cell>
          <cell r="W582" t="str">
            <v>ribu</v>
          </cell>
        </row>
        <row r="583">
          <cell r="T583">
            <v>576</v>
          </cell>
          <cell r="U583" t="str">
            <v>Lima ratus Tujuh puluh Enam</v>
          </cell>
          <cell r="V583" t="str">
            <v xml:space="preserve">ribu </v>
          </cell>
          <cell r="W583" t="str">
            <v>ribu</v>
          </cell>
        </row>
        <row r="584">
          <cell r="T584">
            <v>577</v>
          </cell>
          <cell r="U584" t="str">
            <v>Lima ratus Tujuh puluh Tujuh</v>
          </cell>
          <cell r="V584" t="str">
            <v xml:space="preserve">ribu </v>
          </cell>
          <cell r="W584" t="str">
            <v>ribu</v>
          </cell>
        </row>
        <row r="585">
          <cell r="T585">
            <v>578</v>
          </cell>
          <cell r="U585" t="str">
            <v>Lima ratus Tujuh puluh Delapan</v>
          </cell>
          <cell r="V585" t="str">
            <v xml:space="preserve">ribu </v>
          </cell>
          <cell r="W585" t="str">
            <v>ribu</v>
          </cell>
        </row>
        <row r="586">
          <cell r="T586">
            <v>579</v>
          </cell>
          <cell r="U586" t="str">
            <v>Lima ratus Tujuh puluh Sembilan</v>
          </cell>
          <cell r="V586" t="str">
            <v xml:space="preserve">ribu </v>
          </cell>
          <cell r="W586" t="str">
            <v>ribu</v>
          </cell>
        </row>
        <row r="587">
          <cell r="T587">
            <v>580</v>
          </cell>
          <cell r="U587" t="str">
            <v xml:space="preserve">Lima ratus Delapan puluh </v>
          </cell>
          <cell r="V587" t="str">
            <v xml:space="preserve">ribu </v>
          </cell>
          <cell r="W587" t="str">
            <v>ribu</v>
          </cell>
        </row>
        <row r="588">
          <cell r="T588">
            <v>581</v>
          </cell>
          <cell r="U588" t="str">
            <v>Lima ratus Delapan puluh Satu</v>
          </cell>
          <cell r="V588" t="str">
            <v xml:space="preserve">ribu </v>
          </cell>
          <cell r="W588" t="str">
            <v>ribu</v>
          </cell>
        </row>
        <row r="589">
          <cell r="T589">
            <v>582</v>
          </cell>
          <cell r="U589" t="str">
            <v>Lima ratus Delapan puluh Dua</v>
          </cell>
          <cell r="V589" t="str">
            <v xml:space="preserve">ribu </v>
          </cell>
          <cell r="W589" t="str">
            <v>ribu</v>
          </cell>
        </row>
        <row r="590">
          <cell r="T590">
            <v>583</v>
          </cell>
          <cell r="U590" t="str">
            <v>Lima ratus Delapan puluh Tiga</v>
          </cell>
          <cell r="V590" t="str">
            <v xml:space="preserve">ribu </v>
          </cell>
          <cell r="W590" t="str">
            <v>ribu</v>
          </cell>
        </row>
        <row r="591">
          <cell r="T591">
            <v>584</v>
          </cell>
          <cell r="U591" t="str">
            <v>Lima ratus Delapan puluh Empat</v>
          </cell>
          <cell r="V591" t="str">
            <v xml:space="preserve">ribu </v>
          </cell>
          <cell r="W591" t="str">
            <v>ribu</v>
          </cell>
        </row>
        <row r="592">
          <cell r="T592">
            <v>585</v>
          </cell>
          <cell r="U592" t="str">
            <v>Lima ratus Delapan puluh Lima</v>
          </cell>
          <cell r="V592" t="str">
            <v xml:space="preserve">ribu </v>
          </cell>
          <cell r="W592" t="str">
            <v>ribu</v>
          </cell>
        </row>
        <row r="593">
          <cell r="T593">
            <v>586</v>
          </cell>
          <cell r="U593" t="str">
            <v>Lima ratus Delapan puluh Enam</v>
          </cell>
          <cell r="V593" t="str">
            <v xml:space="preserve">ribu </v>
          </cell>
          <cell r="W593" t="str">
            <v>ribu</v>
          </cell>
        </row>
        <row r="594">
          <cell r="T594">
            <v>587</v>
          </cell>
          <cell r="U594" t="str">
            <v>Lima ratus Delapan puluh Tujuh</v>
          </cell>
          <cell r="V594" t="str">
            <v xml:space="preserve">ribu </v>
          </cell>
          <cell r="W594" t="str">
            <v>ribu</v>
          </cell>
        </row>
        <row r="595">
          <cell r="T595">
            <v>588</v>
          </cell>
          <cell r="U595" t="str">
            <v>Lima ratus Delapan puluh Delapan</v>
          </cell>
          <cell r="V595" t="str">
            <v xml:space="preserve">ribu </v>
          </cell>
          <cell r="W595" t="str">
            <v>ribu</v>
          </cell>
        </row>
        <row r="596">
          <cell r="T596">
            <v>589</v>
          </cell>
          <cell r="U596" t="str">
            <v>Lima ratus Delapan puluh Sembilan</v>
          </cell>
          <cell r="V596" t="str">
            <v xml:space="preserve">ribu </v>
          </cell>
          <cell r="W596" t="str">
            <v>ribu</v>
          </cell>
        </row>
        <row r="597">
          <cell r="T597">
            <v>590</v>
          </cell>
          <cell r="U597" t="str">
            <v xml:space="preserve">Lima ratus Sembilan puluh </v>
          </cell>
          <cell r="V597" t="str">
            <v xml:space="preserve">ribu </v>
          </cell>
          <cell r="W597" t="str">
            <v>ribu</v>
          </cell>
        </row>
        <row r="598">
          <cell r="T598">
            <v>591</v>
          </cell>
          <cell r="U598" t="str">
            <v>Lima ratus Sembilan puluh Satu</v>
          </cell>
          <cell r="V598" t="str">
            <v xml:space="preserve">ribu </v>
          </cell>
          <cell r="W598" t="str">
            <v>ribu</v>
          </cell>
        </row>
        <row r="599">
          <cell r="T599">
            <v>592</v>
          </cell>
          <cell r="U599" t="str">
            <v>Lima ratus Sembilan puluh Dua</v>
          </cell>
          <cell r="V599" t="str">
            <v xml:space="preserve">ribu </v>
          </cell>
          <cell r="W599" t="str">
            <v>ribu</v>
          </cell>
        </row>
        <row r="600">
          <cell r="T600">
            <v>593</v>
          </cell>
          <cell r="U600" t="str">
            <v>Lima ratus Sembilan puluh Tiga</v>
          </cell>
          <cell r="V600" t="str">
            <v xml:space="preserve">ribu </v>
          </cell>
          <cell r="W600" t="str">
            <v>ribu</v>
          </cell>
        </row>
        <row r="601">
          <cell r="T601">
            <v>594</v>
          </cell>
          <cell r="U601" t="str">
            <v>Lima ratus Sembilan puluh Empat</v>
          </cell>
          <cell r="V601" t="str">
            <v xml:space="preserve">ribu </v>
          </cell>
          <cell r="W601" t="str">
            <v>ribu</v>
          </cell>
        </row>
        <row r="602">
          <cell r="T602">
            <v>595</v>
          </cell>
          <cell r="U602" t="str">
            <v>Lima ratus Sembilan puluh Lima</v>
          </cell>
          <cell r="V602" t="str">
            <v xml:space="preserve">ribu </v>
          </cell>
          <cell r="W602" t="str">
            <v>ribu</v>
          </cell>
        </row>
        <row r="603">
          <cell r="T603">
            <v>596</v>
          </cell>
          <cell r="U603" t="str">
            <v>Lima ratus Sembilan puluh Enam</v>
          </cell>
          <cell r="V603" t="str">
            <v xml:space="preserve">ribu </v>
          </cell>
          <cell r="W603" t="str">
            <v>ribu</v>
          </cell>
        </row>
        <row r="604">
          <cell r="T604">
            <v>597</v>
          </cell>
          <cell r="U604" t="str">
            <v>Lima ratus Sembilan puluh Tujuh</v>
          </cell>
          <cell r="V604" t="str">
            <v xml:space="preserve">ribu </v>
          </cell>
          <cell r="W604" t="str">
            <v>ribu</v>
          </cell>
        </row>
        <row r="605">
          <cell r="T605">
            <v>598</v>
          </cell>
          <cell r="U605" t="str">
            <v>Lima ratus Sembilan puluh Delapan</v>
          </cell>
          <cell r="V605" t="str">
            <v xml:space="preserve">ribu </v>
          </cell>
          <cell r="W605" t="str">
            <v>ribu</v>
          </cell>
        </row>
        <row r="606">
          <cell r="T606">
            <v>599</v>
          </cell>
          <cell r="U606" t="str">
            <v>Lima ratus Sembilan puluh Sembilan</v>
          </cell>
          <cell r="V606" t="str">
            <v xml:space="preserve">ribu </v>
          </cell>
          <cell r="W606" t="str">
            <v>ribu</v>
          </cell>
        </row>
        <row r="607">
          <cell r="T607">
            <v>600</v>
          </cell>
          <cell r="U607" t="str">
            <v xml:space="preserve">Enam ratus </v>
          </cell>
          <cell r="V607" t="str">
            <v xml:space="preserve">ribu </v>
          </cell>
          <cell r="W607" t="str">
            <v>ribu</v>
          </cell>
        </row>
        <row r="608">
          <cell r="T608">
            <v>601</v>
          </cell>
          <cell r="U608" t="str">
            <v>Enam ratus Satu</v>
          </cell>
          <cell r="V608" t="str">
            <v xml:space="preserve">ribu </v>
          </cell>
          <cell r="W608" t="str">
            <v>ribu</v>
          </cell>
        </row>
        <row r="609">
          <cell r="T609">
            <v>602</v>
          </cell>
          <cell r="U609" t="str">
            <v>Enam ratus Dua</v>
          </cell>
          <cell r="V609" t="str">
            <v xml:space="preserve">ribu </v>
          </cell>
          <cell r="W609" t="str">
            <v>ribu</v>
          </cell>
        </row>
        <row r="610">
          <cell r="T610">
            <v>603</v>
          </cell>
          <cell r="U610" t="str">
            <v>Enam ratus Tiga</v>
          </cell>
          <cell r="V610" t="str">
            <v xml:space="preserve">ribu </v>
          </cell>
          <cell r="W610" t="str">
            <v>ribu</v>
          </cell>
        </row>
        <row r="611">
          <cell r="T611">
            <v>604</v>
          </cell>
          <cell r="U611" t="str">
            <v>Enam ratus Empat</v>
          </cell>
          <cell r="V611" t="str">
            <v xml:space="preserve">ribu </v>
          </cell>
          <cell r="W611" t="str">
            <v>ribu</v>
          </cell>
        </row>
        <row r="612">
          <cell r="T612">
            <v>605</v>
          </cell>
          <cell r="U612" t="str">
            <v>Enam ratus Lima</v>
          </cell>
          <cell r="V612" t="str">
            <v xml:space="preserve">ribu </v>
          </cell>
          <cell r="W612" t="str">
            <v>ribu</v>
          </cell>
        </row>
        <row r="613">
          <cell r="T613">
            <v>606</v>
          </cell>
          <cell r="U613" t="str">
            <v>Enam ratus Enam</v>
          </cell>
          <cell r="V613" t="str">
            <v xml:space="preserve">ribu </v>
          </cell>
          <cell r="W613" t="str">
            <v>ribu</v>
          </cell>
        </row>
        <row r="614">
          <cell r="T614">
            <v>607</v>
          </cell>
          <cell r="U614" t="str">
            <v>Enam ratus Tujuh</v>
          </cell>
          <cell r="V614" t="str">
            <v xml:space="preserve">ribu </v>
          </cell>
          <cell r="W614" t="str">
            <v>ribu</v>
          </cell>
        </row>
        <row r="615">
          <cell r="T615">
            <v>608</v>
          </cell>
          <cell r="U615" t="str">
            <v>Enam ratus Delapan</v>
          </cell>
          <cell r="V615" t="str">
            <v xml:space="preserve">ribu </v>
          </cell>
          <cell r="W615" t="str">
            <v>ribu</v>
          </cell>
        </row>
        <row r="616">
          <cell r="T616">
            <v>609</v>
          </cell>
          <cell r="U616" t="str">
            <v>Enam ratus Sembilan</v>
          </cell>
          <cell r="V616" t="str">
            <v xml:space="preserve">ribu </v>
          </cell>
          <cell r="W616" t="str">
            <v>ribu</v>
          </cell>
        </row>
        <row r="617">
          <cell r="T617">
            <v>610</v>
          </cell>
          <cell r="U617" t="str">
            <v>Enam ratus Sepuluh</v>
          </cell>
          <cell r="V617" t="str">
            <v xml:space="preserve">ribu </v>
          </cell>
          <cell r="W617" t="str">
            <v>ribu</v>
          </cell>
        </row>
        <row r="618">
          <cell r="T618">
            <v>611</v>
          </cell>
          <cell r="U618" t="str">
            <v>Enam ratus Sebelas</v>
          </cell>
          <cell r="V618" t="str">
            <v xml:space="preserve">ribu </v>
          </cell>
          <cell r="W618" t="str">
            <v>ribu</v>
          </cell>
        </row>
        <row r="619">
          <cell r="T619">
            <v>612</v>
          </cell>
          <cell r="U619" t="str">
            <v>Enam ratus Dua belas</v>
          </cell>
          <cell r="V619" t="str">
            <v xml:space="preserve">ribu </v>
          </cell>
          <cell r="W619" t="str">
            <v>ribu</v>
          </cell>
        </row>
        <row r="620">
          <cell r="T620">
            <v>613</v>
          </cell>
          <cell r="U620" t="str">
            <v>Enam ratus Tiga belas</v>
          </cell>
          <cell r="V620" t="str">
            <v xml:space="preserve">ribu </v>
          </cell>
          <cell r="W620" t="str">
            <v>ribu</v>
          </cell>
        </row>
        <row r="621">
          <cell r="T621">
            <v>614</v>
          </cell>
          <cell r="U621" t="str">
            <v>Enam ratus Empat belas</v>
          </cell>
          <cell r="V621" t="str">
            <v xml:space="preserve">ribu </v>
          </cell>
          <cell r="W621" t="str">
            <v>ribu</v>
          </cell>
        </row>
        <row r="622">
          <cell r="T622">
            <v>615</v>
          </cell>
          <cell r="U622" t="str">
            <v>Enam ratus Lima belas</v>
          </cell>
          <cell r="V622" t="str">
            <v xml:space="preserve">ribu </v>
          </cell>
          <cell r="W622" t="str">
            <v>ribu</v>
          </cell>
        </row>
        <row r="623">
          <cell r="T623">
            <v>616</v>
          </cell>
          <cell r="U623" t="str">
            <v>Enam ratus Enam belas</v>
          </cell>
          <cell r="V623" t="str">
            <v xml:space="preserve">ribu </v>
          </cell>
          <cell r="W623" t="str">
            <v>ribu</v>
          </cell>
        </row>
        <row r="624">
          <cell r="T624">
            <v>617</v>
          </cell>
          <cell r="U624" t="str">
            <v>Enam ratus Tujuh belas</v>
          </cell>
          <cell r="V624" t="str">
            <v xml:space="preserve">ribu </v>
          </cell>
          <cell r="W624" t="str">
            <v>ribu</v>
          </cell>
        </row>
        <row r="625">
          <cell r="T625">
            <v>618</v>
          </cell>
          <cell r="U625" t="str">
            <v>Enam ratus Delapan belas</v>
          </cell>
          <cell r="V625" t="str">
            <v xml:space="preserve">ribu </v>
          </cell>
          <cell r="W625" t="str">
            <v>ribu</v>
          </cell>
        </row>
        <row r="626">
          <cell r="T626">
            <v>619</v>
          </cell>
          <cell r="U626" t="str">
            <v>Enam ratus Sembilan belas</v>
          </cell>
          <cell r="V626" t="str">
            <v xml:space="preserve">ribu </v>
          </cell>
          <cell r="W626" t="str">
            <v>ribu</v>
          </cell>
        </row>
        <row r="627">
          <cell r="T627">
            <v>620</v>
          </cell>
          <cell r="U627" t="str">
            <v xml:space="preserve">Enam ratus Dua puluh </v>
          </cell>
          <cell r="V627" t="str">
            <v xml:space="preserve">ribu </v>
          </cell>
          <cell r="W627" t="str">
            <v>ribu</v>
          </cell>
        </row>
        <row r="628">
          <cell r="T628">
            <v>621</v>
          </cell>
          <cell r="U628" t="str">
            <v>Enam ratus Dua puluh Satu</v>
          </cell>
          <cell r="V628" t="str">
            <v xml:space="preserve">ribu </v>
          </cell>
          <cell r="W628" t="str">
            <v>ribu</v>
          </cell>
        </row>
        <row r="629">
          <cell r="T629">
            <v>622</v>
          </cell>
          <cell r="U629" t="str">
            <v>Enam ratus Dua puluh Dua</v>
          </cell>
          <cell r="V629" t="str">
            <v xml:space="preserve">ribu </v>
          </cell>
          <cell r="W629" t="str">
            <v>ribu</v>
          </cell>
        </row>
        <row r="630">
          <cell r="T630">
            <v>623</v>
          </cell>
          <cell r="U630" t="str">
            <v>Enam ratus Dua puluh Tiga</v>
          </cell>
          <cell r="V630" t="str">
            <v xml:space="preserve">ribu </v>
          </cell>
          <cell r="W630" t="str">
            <v>ribu</v>
          </cell>
        </row>
        <row r="631">
          <cell r="T631">
            <v>624</v>
          </cell>
          <cell r="U631" t="str">
            <v>Enam ratus Dua puluh Empat</v>
          </cell>
          <cell r="V631" t="str">
            <v xml:space="preserve">ribu </v>
          </cell>
          <cell r="W631" t="str">
            <v>ribu</v>
          </cell>
        </row>
        <row r="632">
          <cell r="T632">
            <v>625</v>
          </cell>
          <cell r="U632" t="str">
            <v>Enam ratus Dua puluh Lima</v>
          </cell>
          <cell r="V632" t="str">
            <v xml:space="preserve">ribu </v>
          </cell>
          <cell r="W632" t="str">
            <v>ribu</v>
          </cell>
        </row>
        <row r="633">
          <cell r="T633">
            <v>626</v>
          </cell>
          <cell r="U633" t="str">
            <v>Enam ratus Dua puluh Enam</v>
          </cell>
          <cell r="V633" t="str">
            <v xml:space="preserve">ribu </v>
          </cell>
          <cell r="W633" t="str">
            <v>ribu</v>
          </cell>
        </row>
        <row r="634">
          <cell r="T634">
            <v>627</v>
          </cell>
          <cell r="U634" t="str">
            <v>Enam ratus Dua puluh Tujuh</v>
          </cell>
          <cell r="V634" t="str">
            <v xml:space="preserve">ribu </v>
          </cell>
          <cell r="W634" t="str">
            <v>ribu</v>
          </cell>
        </row>
        <row r="635">
          <cell r="T635">
            <v>628</v>
          </cell>
          <cell r="U635" t="str">
            <v>Enam ratus Dua puluh Delapan</v>
          </cell>
          <cell r="V635" t="str">
            <v xml:space="preserve">ribu </v>
          </cell>
          <cell r="W635" t="str">
            <v>ribu</v>
          </cell>
        </row>
        <row r="636">
          <cell r="T636">
            <v>629</v>
          </cell>
          <cell r="U636" t="str">
            <v>Enam ratus Dua puluh Sembilan</v>
          </cell>
          <cell r="V636" t="str">
            <v xml:space="preserve">ribu </v>
          </cell>
          <cell r="W636" t="str">
            <v>ribu</v>
          </cell>
        </row>
        <row r="637">
          <cell r="T637">
            <v>630</v>
          </cell>
          <cell r="U637" t="str">
            <v xml:space="preserve">Enam ratus Tiga puluh </v>
          </cell>
          <cell r="V637" t="str">
            <v xml:space="preserve">ribu </v>
          </cell>
          <cell r="W637" t="str">
            <v>ribu</v>
          </cell>
        </row>
        <row r="638">
          <cell r="T638">
            <v>631</v>
          </cell>
          <cell r="U638" t="str">
            <v>Enam ratus Tiga puluh Satu</v>
          </cell>
          <cell r="V638" t="str">
            <v xml:space="preserve">ribu </v>
          </cell>
          <cell r="W638" t="str">
            <v>ribu</v>
          </cell>
        </row>
        <row r="639">
          <cell r="T639">
            <v>632</v>
          </cell>
          <cell r="U639" t="str">
            <v>Enam ratus Tiga puluh Dua</v>
          </cell>
          <cell r="V639" t="str">
            <v xml:space="preserve">ribu </v>
          </cell>
          <cell r="W639" t="str">
            <v>ribu</v>
          </cell>
        </row>
        <row r="640">
          <cell r="T640">
            <v>633</v>
          </cell>
          <cell r="U640" t="str">
            <v>Enam ratus Tiga puluh Tiga</v>
          </cell>
          <cell r="V640" t="str">
            <v xml:space="preserve">ribu </v>
          </cell>
          <cell r="W640" t="str">
            <v>ribu</v>
          </cell>
        </row>
        <row r="641">
          <cell r="T641">
            <v>634</v>
          </cell>
          <cell r="U641" t="str">
            <v>Enam ratus Tiga puluh Empat</v>
          </cell>
          <cell r="V641" t="str">
            <v xml:space="preserve">ribu </v>
          </cell>
          <cell r="W641" t="str">
            <v>ribu</v>
          </cell>
        </row>
        <row r="642">
          <cell r="T642">
            <v>635</v>
          </cell>
          <cell r="U642" t="str">
            <v>Enam ratus Tiga puluh Lima</v>
          </cell>
          <cell r="V642" t="str">
            <v xml:space="preserve">ribu </v>
          </cell>
          <cell r="W642" t="str">
            <v>ribu</v>
          </cell>
        </row>
        <row r="643">
          <cell r="T643">
            <v>636</v>
          </cell>
          <cell r="U643" t="str">
            <v>Enam ratus Tiga puluh Enam</v>
          </cell>
          <cell r="V643" t="str">
            <v xml:space="preserve">ribu </v>
          </cell>
          <cell r="W643" t="str">
            <v>ribu</v>
          </cell>
        </row>
        <row r="644">
          <cell r="T644">
            <v>637</v>
          </cell>
          <cell r="U644" t="str">
            <v>Enam ratus Tiga puluh Tujuh</v>
          </cell>
          <cell r="V644" t="str">
            <v xml:space="preserve">ribu </v>
          </cell>
          <cell r="W644" t="str">
            <v>ribu</v>
          </cell>
        </row>
        <row r="645">
          <cell r="T645">
            <v>638</v>
          </cell>
          <cell r="U645" t="str">
            <v>Enam ratus Tiga puluh Delapan</v>
          </cell>
          <cell r="V645" t="str">
            <v xml:space="preserve">ribu </v>
          </cell>
          <cell r="W645" t="str">
            <v>ribu</v>
          </cell>
        </row>
        <row r="646">
          <cell r="T646">
            <v>639</v>
          </cell>
          <cell r="U646" t="str">
            <v>Enam ratus Tiga puluh Sembilan</v>
          </cell>
          <cell r="V646" t="str">
            <v xml:space="preserve">ribu </v>
          </cell>
          <cell r="W646" t="str">
            <v>ribu</v>
          </cell>
        </row>
        <row r="647">
          <cell r="T647">
            <v>640</v>
          </cell>
          <cell r="U647" t="str">
            <v xml:space="preserve">Enam ratus Empat puluh </v>
          </cell>
          <cell r="V647" t="str">
            <v xml:space="preserve">ribu </v>
          </cell>
          <cell r="W647" t="str">
            <v>ribu</v>
          </cell>
        </row>
        <row r="648">
          <cell r="T648">
            <v>641</v>
          </cell>
          <cell r="U648" t="str">
            <v>Enam ratus Empat puluh Satu</v>
          </cell>
          <cell r="V648" t="str">
            <v xml:space="preserve">ribu </v>
          </cell>
          <cell r="W648" t="str">
            <v>ribu</v>
          </cell>
        </row>
        <row r="649">
          <cell r="T649">
            <v>642</v>
          </cell>
          <cell r="U649" t="str">
            <v>Enam ratus Empat puluh Dua</v>
          </cell>
          <cell r="V649" t="str">
            <v xml:space="preserve">ribu </v>
          </cell>
          <cell r="W649" t="str">
            <v>ribu</v>
          </cell>
        </row>
        <row r="650">
          <cell r="T650">
            <v>643</v>
          </cell>
          <cell r="U650" t="str">
            <v>Enam ratus Empat puluh Tiga</v>
          </cell>
          <cell r="V650" t="str">
            <v xml:space="preserve">ribu </v>
          </cell>
          <cell r="W650" t="str">
            <v>ribu</v>
          </cell>
        </row>
        <row r="651">
          <cell r="T651">
            <v>644</v>
          </cell>
          <cell r="U651" t="str">
            <v>Enam ratus Empat puluh Empat</v>
          </cell>
          <cell r="V651" t="str">
            <v xml:space="preserve">ribu </v>
          </cell>
          <cell r="W651" t="str">
            <v>ribu</v>
          </cell>
        </row>
        <row r="652">
          <cell r="T652">
            <v>645</v>
          </cell>
          <cell r="U652" t="str">
            <v>Enam ratus Empat puluh Lima</v>
          </cell>
          <cell r="V652" t="str">
            <v xml:space="preserve">ribu </v>
          </cell>
          <cell r="W652" t="str">
            <v>ribu</v>
          </cell>
        </row>
        <row r="653">
          <cell r="T653">
            <v>646</v>
          </cell>
          <cell r="U653" t="str">
            <v>Enam ratus Empat puluh Enam</v>
          </cell>
          <cell r="V653" t="str">
            <v xml:space="preserve">ribu </v>
          </cell>
          <cell r="W653" t="str">
            <v>ribu</v>
          </cell>
        </row>
        <row r="654">
          <cell r="T654">
            <v>647</v>
          </cell>
          <cell r="U654" t="str">
            <v>Enam ratus Empat puluh Tujuh</v>
          </cell>
          <cell r="V654" t="str">
            <v xml:space="preserve">ribu </v>
          </cell>
          <cell r="W654" t="str">
            <v>ribu</v>
          </cell>
        </row>
        <row r="655">
          <cell r="T655">
            <v>648</v>
          </cell>
          <cell r="U655" t="str">
            <v>Enam ratus Empat puluh Delapan</v>
          </cell>
          <cell r="V655" t="str">
            <v xml:space="preserve">ribu </v>
          </cell>
          <cell r="W655" t="str">
            <v>ribu</v>
          </cell>
        </row>
        <row r="656">
          <cell r="T656">
            <v>649</v>
          </cell>
          <cell r="U656" t="str">
            <v>Enam ratus Empat puluh Sembilan</v>
          </cell>
          <cell r="V656" t="str">
            <v xml:space="preserve">ribu </v>
          </cell>
          <cell r="W656" t="str">
            <v>ribu</v>
          </cell>
        </row>
        <row r="657">
          <cell r="T657">
            <v>650</v>
          </cell>
          <cell r="U657" t="str">
            <v xml:space="preserve">Enam ratus Lima puluh </v>
          </cell>
          <cell r="V657" t="str">
            <v xml:space="preserve">ribu </v>
          </cell>
          <cell r="W657" t="str">
            <v>ribu</v>
          </cell>
        </row>
        <row r="658">
          <cell r="T658">
            <v>651</v>
          </cell>
          <cell r="U658" t="str">
            <v>Enam ratus Lima puluh Satu</v>
          </cell>
          <cell r="V658" t="str">
            <v xml:space="preserve">ribu </v>
          </cell>
          <cell r="W658" t="str">
            <v>ribu</v>
          </cell>
        </row>
        <row r="659">
          <cell r="T659">
            <v>652</v>
          </cell>
          <cell r="U659" t="str">
            <v>Enam ratus Lima puluh Dua</v>
          </cell>
          <cell r="V659" t="str">
            <v xml:space="preserve">ribu </v>
          </cell>
          <cell r="W659" t="str">
            <v>ribu</v>
          </cell>
        </row>
        <row r="660">
          <cell r="T660">
            <v>653</v>
          </cell>
          <cell r="U660" t="str">
            <v>Enam ratus Lima puluh Tiga</v>
          </cell>
          <cell r="V660" t="str">
            <v xml:space="preserve">ribu </v>
          </cell>
          <cell r="W660" t="str">
            <v>ribu</v>
          </cell>
        </row>
        <row r="661">
          <cell r="T661">
            <v>654</v>
          </cell>
          <cell r="U661" t="str">
            <v>Enam ratus Lima puluh Empat</v>
          </cell>
          <cell r="V661" t="str">
            <v xml:space="preserve">ribu </v>
          </cell>
          <cell r="W661" t="str">
            <v>ribu</v>
          </cell>
        </row>
        <row r="662">
          <cell r="T662">
            <v>655</v>
          </cell>
          <cell r="U662" t="str">
            <v>Enam ratus Lima puluh Lima</v>
          </cell>
          <cell r="V662" t="str">
            <v xml:space="preserve">ribu </v>
          </cell>
          <cell r="W662" t="str">
            <v>ribu</v>
          </cell>
        </row>
        <row r="663">
          <cell r="T663">
            <v>656</v>
          </cell>
          <cell r="U663" t="str">
            <v>Enam ratus Lima puluh Enam</v>
          </cell>
          <cell r="V663" t="str">
            <v xml:space="preserve">ribu </v>
          </cell>
          <cell r="W663" t="str">
            <v>ribu</v>
          </cell>
        </row>
        <row r="664">
          <cell r="T664">
            <v>657</v>
          </cell>
          <cell r="U664" t="str">
            <v>Enam ratus Lima puluh Tujuh</v>
          </cell>
          <cell r="V664" t="str">
            <v xml:space="preserve">ribu </v>
          </cell>
          <cell r="W664" t="str">
            <v>ribu</v>
          </cell>
        </row>
        <row r="665">
          <cell r="T665">
            <v>658</v>
          </cell>
          <cell r="U665" t="str">
            <v>Enam ratus Lima puluh Delapan</v>
          </cell>
          <cell r="V665" t="str">
            <v xml:space="preserve">ribu </v>
          </cell>
          <cell r="W665" t="str">
            <v>ribu</v>
          </cell>
        </row>
        <row r="666">
          <cell r="T666">
            <v>659</v>
          </cell>
          <cell r="U666" t="str">
            <v>Enam ratus Lima puluh Sembilan</v>
          </cell>
          <cell r="V666" t="str">
            <v xml:space="preserve">ribu </v>
          </cell>
          <cell r="W666" t="str">
            <v>ribu</v>
          </cell>
        </row>
        <row r="667">
          <cell r="T667">
            <v>660</v>
          </cell>
          <cell r="U667" t="str">
            <v xml:space="preserve">Enam ratus Enam puluh </v>
          </cell>
          <cell r="V667" t="str">
            <v xml:space="preserve">ribu </v>
          </cell>
          <cell r="W667" t="str">
            <v>ribu</v>
          </cell>
        </row>
        <row r="668">
          <cell r="T668">
            <v>661</v>
          </cell>
          <cell r="U668" t="str">
            <v>Enam ratus Enam puluh Satu</v>
          </cell>
          <cell r="V668" t="str">
            <v xml:space="preserve">ribu </v>
          </cell>
          <cell r="W668" t="str">
            <v>ribu</v>
          </cell>
        </row>
        <row r="669">
          <cell r="T669">
            <v>662</v>
          </cell>
          <cell r="U669" t="str">
            <v>Enam ratus Enam puluh Dua</v>
          </cell>
          <cell r="V669" t="str">
            <v xml:space="preserve">ribu </v>
          </cell>
          <cell r="W669" t="str">
            <v>ribu</v>
          </cell>
        </row>
        <row r="670">
          <cell r="T670">
            <v>663</v>
          </cell>
          <cell r="U670" t="str">
            <v>Enam ratus Enam puluh Tiga</v>
          </cell>
          <cell r="V670" t="str">
            <v xml:space="preserve">ribu </v>
          </cell>
          <cell r="W670" t="str">
            <v>ribu</v>
          </cell>
        </row>
        <row r="671">
          <cell r="T671">
            <v>664</v>
          </cell>
          <cell r="U671" t="str">
            <v>Enam ratus Enam puluh Empat</v>
          </cell>
          <cell r="V671" t="str">
            <v xml:space="preserve">ribu </v>
          </cell>
          <cell r="W671" t="str">
            <v>ribu</v>
          </cell>
        </row>
        <row r="672">
          <cell r="T672">
            <v>665</v>
          </cell>
          <cell r="U672" t="str">
            <v>Enam ratus Enam puluh Lima</v>
          </cell>
          <cell r="V672" t="str">
            <v xml:space="preserve">ribu </v>
          </cell>
          <cell r="W672" t="str">
            <v>ribu</v>
          </cell>
        </row>
        <row r="673">
          <cell r="T673">
            <v>666</v>
          </cell>
          <cell r="U673" t="str">
            <v>Enam ratus Enam puluh Enam</v>
          </cell>
          <cell r="V673" t="str">
            <v xml:space="preserve">ribu </v>
          </cell>
          <cell r="W673" t="str">
            <v>ribu</v>
          </cell>
        </row>
        <row r="674">
          <cell r="T674">
            <v>667</v>
          </cell>
          <cell r="U674" t="str">
            <v>Enam ratus Enam puluh Tujuh</v>
          </cell>
          <cell r="V674" t="str">
            <v xml:space="preserve">ribu </v>
          </cell>
          <cell r="W674" t="str">
            <v>ribu</v>
          </cell>
        </row>
        <row r="675">
          <cell r="T675">
            <v>668</v>
          </cell>
          <cell r="U675" t="str">
            <v>Enam ratus Enam puluh Delapan</v>
          </cell>
          <cell r="V675" t="str">
            <v xml:space="preserve">ribu </v>
          </cell>
          <cell r="W675" t="str">
            <v>ribu</v>
          </cell>
        </row>
        <row r="676">
          <cell r="T676">
            <v>669</v>
          </cell>
          <cell r="U676" t="str">
            <v>Enam ratus Enam puluh Sembilan</v>
          </cell>
          <cell r="V676" t="str">
            <v xml:space="preserve">ribu </v>
          </cell>
          <cell r="W676" t="str">
            <v>ribu</v>
          </cell>
        </row>
        <row r="677">
          <cell r="T677">
            <v>670</v>
          </cell>
          <cell r="U677" t="str">
            <v xml:space="preserve">Enam ratus Tujuh puluh </v>
          </cell>
          <cell r="V677" t="str">
            <v xml:space="preserve">ribu </v>
          </cell>
          <cell r="W677" t="str">
            <v>ribu</v>
          </cell>
        </row>
        <row r="678">
          <cell r="T678">
            <v>671</v>
          </cell>
          <cell r="U678" t="str">
            <v>Enam ratus Tujuh puluh Satu</v>
          </cell>
          <cell r="V678" t="str">
            <v xml:space="preserve">ribu </v>
          </cell>
          <cell r="W678" t="str">
            <v>ribu</v>
          </cell>
        </row>
        <row r="679">
          <cell r="T679">
            <v>672</v>
          </cell>
          <cell r="U679" t="str">
            <v>Enam ratus Tujuh puluh Dua</v>
          </cell>
          <cell r="V679" t="str">
            <v xml:space="preserve">ribu </v>
          </cell>
          <cell r="W679" t="str">
            <v>ribu</v>
          </cell>
        </row>
        <row r="680">
          <cell r="T680">
            <v>673</v>
          </cell>
          <cell r="U680" t="str">
            <v>Enam ratus Tujuh puluh Tiga</v>
          </cell>
          <cell r="V680" t="str">
            <v xml:space="preserve">ribu </v>
          </cell>
          <cell r="W680" t="str">
            <v>ribu</v>
          </cell>
        </row>
        <row r="681">
          <cell r="T681">
            <v>674</v>
          </cell>
          <cell r="U681" t="str">
            <v>Enam ratus Tujuh puluh Empat</v>
          </cell>
          <cell r="V681" t="str">
            <v xml:space="preserve">ribu </v>
          </cell>
          <cell r="W681" t="str">
            <v>ribu</v>
          </cell>
        </row>
        <row r="682">
          <cell r="T682">
            <v>675</v>
          </cell>
          <cell r="U682" t="str">
            <v>Enam ratus Tujuh puluh Lima</v>
          </cell>
          <cell r="V682" t="str">
            <v xml:space="preserve">ribu </v>
          </cell>
          <cell r="W682" t="str">
            <v>ribu</v>
          </cell>
        </row>
        <row r="683">
          <cell r="T683">
            <v>676</v>
          </cell>
          <cell r="U683" t="str">
            <v>Enam ratus Tujuh puluh Enam</v>
          </cell>
          <cell r="V683" t="str">
            <v xml:space="preserve">ribu </v>
          </cell>
          <cell r="W683" t="str">
            <v>ribu</v>
          </cell>
        </row>
        <row r="684">
          <cell r="T684">
            <v>677</v>
          </cell>
          <cell r="U684" t="str">
            <v>Enam ratus Tujuh puluh Tujuh</v>
          </cell>
          <cell r="V684" t="str">
            <v xml:space="preserve">ribu </v>
          </cell>
          <cell r="W684" t="str">
            <v>ribu</v>
          </cell>
        </row>
        <row r="685">
          <cell r="T685">
            <v>678</v>
          </cell>
          <cell r="U685" t="str">
            <v>Enam ratus Tujuh puluh Delapan</v>
          </cell>
          <cell r="V685" t="str">
            <v xml:space="preserve">ribu </v>
          </cell>
          <cell r="W685" t="str">
            <v>ribu</v>
          </cell>
        </row>
        <row r="686">
          <cell r="T686">
            <v>679</v>
          </cell>
          <cell r="U686" t="str">
            <v>Enam ratus Tujuh puluh Sembilan</v>
          </cell>
          <cell r="V686" t="str">
            <v xml:space="preserve">ribu </v>
          </cell>
          <cell r="W686" t="str">
            <v>ribu</v>
          </cell>
        </row>
        <row r="687">
          <cell r="T687">
            <v>680</v>
          </cell>
          <cell r="U687" t="str">
            <v xml:space="preserve">Enam ratus Delapan puluh </v>
          </cell>
          <cell r="V687" t="str">
            <v xml:space="preserve">ribu </v>
          </cell>
          <cell r="W687" t="str">
            <v>ribu</v>
          </cell>
        </row>
        <row r="688">
          <cell r="T688">
            <v>681</v>
          </cell>
          <cell r="U688" t="str">
            <v>Enam ratus Delapan puluh Satu</v>
          </cell>
          <cell r="V688" t="str">
            <v xml:space="preserve">ribu </v>
          </cell>
          <cell r="W688" t="str">
            <v>ribu</v>
          </cell>
        </row>
        <row r="689">
          <cell r="T689">
            <v>682</v>
          </cell>
          <cell r="U689" t="str">
            <v>Enam ratus Delapan puluh Dua</v>
          </cell>
          <cell r="V689" t="str">
            <v xml:space="preserve">ribu </v>
          </cell>
          <cell r="W689" t="str">
            <v>ribu</v>
          </cell>
        </row>
        <row r="690">
          <cell r="T690">
            <v>683</v>
          </cell>
          <cell r="U690" t="str">
            <v>Enam ratus Delapan puluh Tiga</v>
          </cell>
          <cell r="V690" t="str">
            <v xml:space="preserve">ribu </v>
          </cell>
          <cell r="W690" t="str">
            <v>ribu</v>
          </cell>
        </row>
        <row r="691">
          <cell r="T691">
            <v>684</v>
          </cell>
          <cell r="U691" t="str">
            <v>Enam ratus Delapan puluh Empat</v>
          </cell>
          <cell r="V691" t="str">
            <v xml:space="preserve">ribu </v>
          </cell>
          <cell r="W691" t="str">
            <v>ribu</v>
          </cell>
        </row>
        <row r="692">
          <cell r="T692">
            <v>685</v>
          </cell>
          <cell r="U692" t="str">
            <v>Enam ratus Delapan puluh Lima</v>
          </cell>
          <cell r="V692" t="str">
            <v xml:space="preserve">ribu </v>
          </cell>
          <cell r="W692" t="str">
            <v>ribu</v>
          </cell>
        </row>
        <row r="693">
          <cell r="T693">
            <v>686</v>
          </cell>
          <cell r="U693" t="str">
            <v>Enam ratus Delapan puluh Enam</v>
          </cell>
          <cell r="V693" t="str">
            <v xml:space="preserve">ribu </v>
          </cell>
          <cell r="W693" t="str">
            <v>ribu</v>
          </cell>
        </row>
        <row r="694">
          <cell r="T694">
            <v>687</v>
          </cell>
          <cell r="U694" t="str">
            <v>Enam ratus Delapan puluh Tujuh</v>
          </cell>
          <cell r="V694" t="str">
            <v xml:space="preserve">ribu </v>
          </cell>
          <cell r="W694" t="str">
            <v>ribu</v>
          </cell>
        </row>
        <row r="695">
          <cell r="T695">
            <v>688</v>
          </cell>
          <cell r="U695" t="str">
            <v>Enam ratus Delapan puluh Delapan</v>
          </cell>
          <cell r="V695" t="str">
            <v xml:space="preserve">ribu </v>
          </cell>
          <cell r="W695" t="str">
            <v>ribu</v>
          </cell>
        </row>
        <row r="696">
          <cell r="T696">
            <v>689</v>
          </cell>
          <cell r="U696" t="str">
            <v>Enam ratus Delapan puluh Sembilan</v>
          </cell>
          <cell r="V696" t="str">
            <v xml:space="preserve">ribu </v>
          </cell>
          <cell r="W696" t="str">
            <v>ribu</v>
          </cell>
        </row>
        <row r="697">
          <cell r="T697">
            <v>690</v>
          </cell>
          <cell r="U697" t="str">
            <v xml:space="preserve">Enam ratus Sembilan puluh </v>
          </cell>
          <cell r="V697" t="str">
            <v xml:space="preserve">ribu </v>
          </cell>
          <cell r="W697" t="str">
            <v>ribu</v>
          </cell>
        </row>
        <row r="698">
          <cell r="T698">
            <v>691</v>
          </cell>
          <cell r="U698" t="str">
            <v>Enam ratus Sembilan puluh Satu</v>
          </cell>
          <cell r="V698" t="str">
            <v xml:space="preserve">ribu </v>
          </cell>
          <cell r="W698" t="str">
            <v>ribu</v>
          </cell>
        </row>
        <row r="699">
          <cell r="T699">
            <v>692</v>
          </cell>
          <cell r="U699" t="str">
            <v>Enam ratus Sembilan puluh Dua</v>
          </cell>
          <cell r="V699" t="str">
            <v xml:space="preserve">ribu </v>
          </cell>
          <cell r="W699" t="str">
            <v>ribu</v>
          </cell>
        </row>
        <row r="700">
          <cell r="T700">
            <v>693</v>
          </cell>
          <cell r="U700" t="str">
            <v>Enam ratus Sembilan puluh Tiga</v>
          </cell>
          <cell r="V700" t="str">
            <v xml:space="preserve">ribu </v>
          </cell>
          <cell r="W700" t="str">
            <v>ribu</v>
          </cell>
        </row>
        <row r="701">
          <cell r="T701">
            <v>694</v>
          </cell>
          <cell r="U701" t="str">
            <v>Enam ratus Sembilan puluh Empat</v>
          </cell>
          <cell r="V701" t="str">
            <v xml:space="preserve">ribu </v>
          </cell>
          <cell r="W701" t="str">
            <v>ribu</v>
          </cell>
        </row>
        <row r="702">
          <cell r="T702">
            <v>695</v>
          </cell>
          <cell r="U702" t="str">
            <v>Enam ratus Sembilan puluh Lima</v>
          </cell>
          <cell r="V702" t="str">
            <v xml:space="preserve">ribu </v>
          </cell>
          <cell r="W702" t="str">
            <v>ribu</v>
          </cell>
        </row>
        <row r="703">
          <cell r="T703">
            <v>696</v>
          </cell>
          <cell r="U703" t="str">
            <v>Enam ratus Sembilan puluh Enam</v>
          </cell>
          <cell r="V703" t="str">
            <v xml:space="preserve">ribu </v>
          </cell>
          <cell r="W703" t="str">
            <v>ribu</v>
          </cell>
        </row>
        <row r="704">
          <cell r="T704">
            <v>697</v>
          </cell>
          <cell r="U704" t="str">
            <v>Enam ratus Sembilan puluh Tujuh</v>
          </cell>
          <cell r="V704" t="str">
            <v xml:space="preserve">ribu </v>
          </cell>
          <cell r="W704" t="str">
            <v>ribu</v>
          </cell>
        </row>
        <row r="705">
          <cell r="T705">
            <v>698</v>
          </cell>
          <cell r="U705" t="str">
            <v>Enam ratus Sembilan puluh Delapan</v>
          </cell>
          <cell r="V705" t="str">
            <v xml:space="preserve">ribu </v>
          </cell>
          <cell r="W705" t="str">
            <v>ribu</v>
          </cell>
        </row>
        <row r="706">
          <cell r="T706">
            <v>699</v>
          </cell>
          <cell r="U706" t="str">
            <v>Enam ratus Sembilan puluh Sembilan</v>
          </cell>
          <cell r="V706" t="str">
            <v xml:space="preserve">ribu </v>
          </cell>
          <cell r="W706" t="str">
            <v>ribu</v>
          </cell>
        </row>
        <row r="707">
          <cell r="T707">
            <v>700</v>
          </cell>
          <cell r="U707" t="str">
            <v xml:space="preserve">Tujuh ratus </v>
          </cell>
          <cell r="V707" t="str">
            <v xml:space="preserve">ribu </v>
          </cell>
          <cell r="W707" t="str">
            <v>ribu</v>
          </cell>
        </row>
        <row r="708">
          <cell r="T708">
            <v>701</v>
          </cell>
          <cell r="U708" t="str">
            <v>Tujuh ratus Satu</v>
          </cell>
          <cell r="V708" t="str">
            <v xml:space="preserve">ribu </v>
          </cell>
          <cell r="W708" t="str">
            <v>ribu</v>
          </cell>
        </row>
        <row r="709">
          <cell r="T709">
            <v>702</v>
          </cell>
          <cell r="U709" t="str">
            <v>Tujuh ratus Dua</v>
          </cell>
          <cell r="V709" t="str">
            <v xml:space="preserve">ribu </v>
          </cell>
          <cell r="W709" t="str">
            <v>ribu</v>
          </cell>
        </row>
        <row r="710">
          <cell r="T710">
            <v>703</v>
          </cell>
          <cell r="U710" t="str">
            <v>Tujuh ratus Tiga</v>
          </cell>
          <cell r="V710" t="str">
            <v xml:space="preserve">ribu </v>
          </cell>
          <cell r="W710" t="str">
            <v>ribu</v>
          </cell>
        </row>
        <row r="711">
          <cell r="T711">
            <v>704</v>
          </cell>
          <cell r="U711" t="str">
            <v>Tujuh ratus Empat</v>
          </cell>
          <cell r="V711" t="str">
            <v xml:space="preserve">ribu </v>
          </cell>
          <cell r="W711" t="str">
            <v>ribu</v>
          </cell>
        </row>
        <row r="712">
          <cell r="T712">
            <v>705</v>
          </cell>
          <cell r="U712" t="str">
            <v>Tujuh ratus Lima</v>
          </cell>
          <cell r="V712" t="str">
            <v xml:space="preserve">ribu </v>
          </cell>
          <cell r="W712" t="str">
            <v>ribu</v>
          </cell>
        </row>
        <row r="713">
          <cell r="T713">
            <v>706</v>
          </cell>
          <cell r="U713" t="str">
            <v>Tujuh ratus Enam</v>
          </cell>
          <cell r="V713" t="str">
            <v xml:space="preserve">ribu </v>
          </cell>
          <cell r="W713" t="str">
            <v>ribu</v>
          </cell>
        </row>
        <row r="714">
          <cell r="T714">
            <v>707</v>
          </cell>
          <cell r="U714" t="str">
            <v>Tujuh ratus Tujuh</v>
          </cell>
          <cell r="V714" t="str">
            <v xml:space="preserve">ribu </v>
          </cell>
          <cell r="W714" t="str">
            <v>ribu</v>
          </cell>
        </row>
        <row r="715">
          <cell r="T715">
            <v>708</v>
          </cell>
          <cell r="U715" t="str">
            <v>Tujuh ratus Delapan</v>
          </cell>
          <cell r="V715" t="str">
            <v xml:space="preserve">ribu </v>
          </cell>
          <cell r="W715" t="str">
            <v>ribu</v>
          </cell>
        </row>
        <row r="716">
          <cell r="T716">
            <v>709</v>
          </cell>
          <cell r="U716" t="str">
            <v>Tujuh ratus Sembilan</v>
          </cell>
          <cell r="V716" t="str">
            <v xml:space="preserve">ribu </v>
          </cell>
          <cell r="W716" t="str">
            <v>ribu</v>
          </cell>
        </row>
        <row r="717">
          <cell r="T717">
            <v>710</v>
          </cell>
          <cell r="U717" t="str">
            <v>Tujuh ratus Sepuluh</v>
          </cell>
          <cell r="V717" t="str">
            <v xml:space="preserve">ribu </v>
          </cell>
          <cell r="W717" t="str">
            <v>ribu</v>
          </cell>
        </row>
        <row r="718">
          <cell r="T718">
            <v>711</v>
          </cell>
          <cell r="U718" t="str">
            <v>Tujuh ratus Sebelas</v>
          </cell>
          <cell r="V718" t="str">
            <v xml:space="preserve">ribu </v>
          </cell>
          <cell r="W718" t="str">
            <v>ribu</v>
          </cell>
        </row>
        <row r="719">
          <cell r="T719">
            <v>712</v>
          </cell>
          <cell r="U719" t="str">
            <v>Tujuh ratus Dua belas</v>
          </cell>
          <cell r="V719" t="str">
            <v xml:space="preserve">ribu </v>
          </cell>
          <cell r="W719" t="str">
            <v>ribu</v>
          </cell>
        </row>
        <row r="720">
          <cell r="T720">
            <v>713</v>
          </cell>
          <cell r="U720" t="str">
            <v>Tujuh ratus Tiga belas</v>
          </cell>
          <cell r="V720" t="str">
            <v xml:space="preserve">ribu </v>
          </cell>
          <cell r="W720" t="str">
            <v>ribu</v>
          </cell>
        </row>
        <row r="721">
          <cell r="T721">
            <v>714</v>
          </cell>
          <cell r="U721" t="str">
            <v>Tujuh ratus Empat belas</v>
          </cell>
          <cell r="V721" t="str">
            <v xml:space="preserve">ribu </v>
          </cell>
          <cell r="W721" t="str">
            <v>ribu</v>
          </cell>
        </row>
        <row r="722">
          <cell r="T722">
            <v>715</v>
          </cell>
          <cell r="U722" t="str">
            <v>Tujuh ratus Lima belas</v>
          </cell>
          <cell r="V722" t="str">
            <v xml:space="preserve">ribu </v>
          </cell>
          <cell r="W722" t="str">
            <v>ribu</v>
          </cell>
        </row>
        <row r="723">
          <cell r="T723">
            <v>716</v>
          </cell>
          <cell r="U723" t="str">
            <v>Tujuh ratus Enam belas</v>
          </cell>
          <cell r="V723" t="str">
            <v xml:space="preserve">ribu </v>
          </cell>
          <cell r="W723" t="str">
            <v>ribu</v>
          </cell>
        </row>
        <row r="724">
          <cell r="T724">
            <v>717</v>
          </cell>
          <cell r="U724" t="str">
            <v>Tujuh ratus Tujuh belas</v>
          </cell>
          <cell r="V724" t="str">
            <v xml:space="preserve">ribu </v>
          </cell>
          <cell r="W724" t="str">
            <v>ribu</v>
          </cell>
        </row>
        <row r="725">
          <cell r="T725">
            <v>718</v>
          </cell>
          <cell r="U725" t="str">
            <v>Tujuh ratus Delapan belas</v>
          </cell>
          <cell r="V725" t="str">
            <v xml:space="preserve">ribu </v>
          </cell>
          <cell r="W725" t="str">
            <v>ribu</v>
          </cell>
        </row>
        <row r="726">
          <cell r="T726">
            <v>719</v>
          </cell>
          <cell r="U726" t="str">
            <v>Tujuh ratus Sembilan belas</v>
          </cell>
          <cell r="V726" t="str">
            <v xml:space="preserve">ribu </v>
          </cell>
          <cell r="W726" t="str">
            <v>ribu</v>
          </cell>
        </row>
        <row r="727">
          <cell r="T727">
            <v>720</v>
          </cell>
          <cell r="U727" t="str">
            <v xml:space="preserve">Tujuh ratus Dua puluh </v>
          </cell>
          <cell r="V727" t="str">
            <v xml:space="preserve">ribu </v>
          </cell>
          <cell r="W727" t="str">
            <v>ribu</v>
          </cell>
        </row>
        <row r="728">
          <cell r="T728">
            <v>721</v>
          </cell>
          <cell r="U728" t="str">
            <v>Tujuh ratus Dua puluh Satu</v>
          </cell>
          <cell r="V728" t="str">
            <v xml:space="preserve">ribu </v>
          </cell>
          <cell r="W728" t="str">
            <v>ribu</v>
          </cell>
        </row>
        <row r="729">
          <cell r="T729">
            <v>722</v>
          </cell>
          <cell r="U729" t="str">
            <v>Tujuh ratus Dua puluh Dua</v>
          </cell>
          <cell r="V729" t="str">
            <v xml:space="preserve">ribu </v>
          </cell>
          <cell r="W729" t="str">
            <v>ribu</v>
          </cell>
        </row>
        <row r="730">
          <cell r="T730">
            <v>723</v>
          </cell>
          <cell r="U730" t="str">
            <v>Tujuh ratus Dua puluh Tiga</v>
          </cell>
          <cell r="V730" t="str">
            <v xml:space="preserve">ribu </v>
          </cell>
          <cell r="W730" t="str">
            <v>ribu</v>
          </cell>
        </row>
        <row r="731">
          <cell r="T731">
            <v>724</v>
          </cell>
          <cell r="U731" t="str">
            <v>Tujuh ratus Dua puluh Empat</v>
          </cell>
          <cell r="V731" t="str">
            <v xml:space="preserve">ribu </v>
          </cell>
          <cell r="W731" t="str">
            <v>ribu</v>
          </cell>
        </row>
        <row r="732">
          <cell r="T732">
            <v>725</v>
          </cell>
          <cell r="U732" t="str">
            <v>Tujuh ratus Dua puluh Lima</v>
          </cell>
          <cell r="V732" t="str">
            <v xml:space="preserve">ribu </v>
          </cell>
          <cell r="W732" t="str">
            <v>ribu</v>
          </cell>
        </row>
        <row r="733">
          <cell r="T733">
            <v>726</v>
          </cell>
          <cell r="U733" t="str">
            <v>Tujuh ratus Dua puluh Enam</v>
          </cell>
          <cell r="V733" t="str">
            <v xml:space="preserve">ribu </v>
          </cell>
          <cell r="W733" t="str">
            <v>ribu</v>
          </cell>
        </row>
        <row r="734">
          <cell r="T734">
            <v>727</v>
          </cell>
          <cell r="U734" t="str">
            <v>Tujuh ratus Dua puluh Tujuh</v>
          </cell>
          <cell r="V734" t="str">
            <v xml:space="preserve">ribu </v>
          </cell>
          <cell r="W734" t="str">
            <v>ribu</v>
          </cell>
        </row>
        <row r="735">
          <cell r="T735">
            <v>728</v>
          </cell>
          <cell r="U735" t="str">
            <v>Tujuh ratus Dua puluh Delapan</v>
          </cell>
          <cell r="V735" t="str">
            <v xml:space="preserve">ribu </v>
          </cell>
          <cell r="W735" t="str">
            <v>ribu</v>
          </cell>
        </row>
        <row r="736">
          <cell r="T736">
            <v>729</v>
          </cell>
          <cell r="U736" t="str">
            <v>Tujuh ratus Dua puluh Sembilan</v>
          </cell>
          <cell r="V736" t="str">
            <v xml:space="preserve">ribu </v>
          </cell>
          <cell r="W736" t="str">
            <v>ribu</v>
          </cell>
        </row>
        <row r="737">
          <cell r="T737">
            <v>730</v>
          </cell>
          <cell r="U737" t="str">
            <v xml:space="preserve">Tujuh ratus Tiga puluh </v>
          </cell>
          <cell r="V737" t="str">
            <v xml:space="preserve">ribu </v>
          </cell>
          <cell r="W737" t="str">
            <v>ribu</v>
          </cell>
        </row>
        <row r="738">
          <cell r="T738">
            <v>731</v>
          </cell>
          <cell r="U738" t="str">
            <v>Tujuh ratus Tiga puluh Satu</v>
          </cell>
          <cell r="V738" t="str">
            <v xml:space="preserve">ribu </v>
          </cell>
          <cell r="W738" t="str">
            <v>ribu</v>
          </cell>
        </row>
        <row r="739">
          <cell r="T739">
            <v>732</v>
          </cell>
          <cell r="U739" t="str">
            <v>Tujuh ratus Tiga puluh Dua</v>
          </cell>
          <cell r="V739" t="str">
            <v xml:space="preserve">ribu </v>
          </cell>
          <cell r="W739" t="str">
            <v>ribu</v>
          </cell>
        </row>
        <row r="740">
          <cell r="T740">
            <v>733</v>
          </cell>
          <cell r="U740" t="str">
            <v>Tujuh ratus Tiga puluh Tiga</v>
          </cell>
          <cell r="V740" t="str">
            <v xml:space="preserve">ribu </v>
          </cell>
          <cell r="W740" t="str">
            <v>ribu</v>
          </cell>
        </row>
        <row r="741">
          <cell r="T741">
            <v>734</v>
          </cell>
          <cell r="U741" t="str">
            <v>Tujuh ratus Tiga puluh Empat</v>
          </cell>
          <cell r="V741" t="str">
            <v xml:space="preserve">ribu </v>
          </cell>
          <cell r="W741" t="str">
            <v>ribu</v>
          </cell>
        </row>
        <row r="742">
          <cell r="T742">
            <v>735</v>
          </cell>
          <cell r="U742" t="str">
            <v>Tujuh ratus Tiga puluh Lima</v>
          </cell>
          <cell r="V742" t="str">
            <v xml:space="preserve">ribu </v>
          </cell>
          <cell r="W742" t="str">
            <v>ribu</v>
          </cell>
        </row>
        <row r="743">
          <cell r="T743">
            <v>736</v>
          </cell>
          <cell r="U743" t="str">
            <v>Tujuh ratus Tiga puluh Enam</v>
          </cell>
          <cell r="V743" t="str">
            <v xml:space="preserve">ribu </v>
          </cell>
          <cell r="W743" t="str">
            <v>ribu</v>
          </cell>
        </row>
        <row r="744">
          <cell r="T744">
            <v>737</v>
          </cell>
          <cell r="U744" t="str">
            <v>Tujuh ratus Tiga puluh Tujuh</v>
          </cell>
          <cell r="V744" t="str">
            <v xml:space="preserve">ribu </v>
          </cell>
          <cell r="W744" t="str">
            <v>ribu</v>
          </cell>
        </row>
        <row r="745">
          <cell r="T745">
            <v>738</v>
          </cell>
          <cell r="U745" t="str">
            <v>Tujuh ratus Tiga puluh Delapan</v>
          </cell>
          <cell r="V745" t="str">
            <v xml:space="preserve">ribu </v>
          </cell>
          <cell r="W745" t="str">
            <v>ribu</v>
          </cell>
        </row>
        <row r="746">
          <cell r="T746">
            <v>739</v>
          </cell>
          <cell r="U746" t="str">
            <v>Tujuh ratus Tiga puluh Sembilan</v>
          </cell>
          <cell r="V746" t="str">
            <v xml:space="preserve">ribu </v>
          </cell>
          <cell r="W746" t="str">
            <v>ribu</v>
          </cell>
        </row>
        <row r="747">
          <cell r="T747">
            <v>740</v>
          </cell>
          <cell r="U747" t="str">
            <v xml:space="preserve">Tujuh ratus Empat puluh </v>
          </cell>
          <cell r="V747" t="str">
            <v xml:space="preserve">ribu </v>
          </cell>
          <cell r="W747" t="str">
            <v>ribu</v>
          </cell>
        </row>
        <row r="748">
          <cell r="T748">
            <v>741</v>
          </cell>
          <cell r="U748" t="str">
            <v>Tujuh ratus Empat puluh Satu</v>
          </cell>
          <cell r="V748" t="str">
            <v xml:space="preserve">ribu </v>
          </cell>
          <cell r="W748" t="str">
            <v>ribu</v>
          </cell>
        </row>
        <row r="749">
          <cell r="T749">
            <v>742</v>
          </cell>
          <cell r="U749" t="str">
            <v>Tujuh ratus Empat puluh Dua</v>
          </cell>
          <cell r="V749" t="str">
            <v xml:space="preserve">ribu </v>
          </cell>
          <cell r="W749" t="str">
            <v>ribu</v>
          </cell>
        </row>
        <row r="750">
          <cell r="T750">
            <v>743</v>
          </cell>
          <cell r="U750" t="str">
            <v>Tujuh ratus Empat puluh Tiga</v>
          </cell>
          <cell r="V750" t="str">
            <v xml:space="preserve">ribu </v>
          </cell>
          <cell r="W750" t="str">
            <v>ribu</v>
          </cell>
        </row>
        <row r="751">
          <cell r="T751">
            <v>744</v>
          </cell>
          <cell r="U751" t="str">
            <v>Tujuh ratus Empat puluh Empat</v>
          </cell>
          <cell r="V751" t="str">
            <v xml:space="preserve">ribu </v>
          </cell>
          <cell r="W751" t="str">
            <v>ribu</v>
          </cell>
        </row>
        <row r="752">
          <cell r="T752">
            <v>745</v>
          </cell>
          <cell r="U752" t="str">
            <v>Tujuh ratus Empat puluh Lima</v>
          </cell>
          <cell r="V752" t="str">
            <v xml:space="preserve">ribu </v>
          </cell>
          <cell r="W752" t="str">
            <v>ribu</v>
          </cell>
        </row>
        <row r="753">
          <cell r="T753">
            <v>746</v>
          </cell>
          <cell r="U753" t="str">
            <v>Tujuh ratus Empat puluh Enam</v>
          </cell>
          <cell r="V753" t="str">
            <v xml:space="preserve">ribu </v>
          </cell>
          <cell r="W753" t="str">
            <v>ribu</v>
          </cell>
        </row>
        <row r="754">
          <cell r="T754">
            <v>747</v>
          </cell>
          <cell r="U754" t="str">
            <v>Tujuh ratus Empat puluh Tujuh</v>
          </cell>
          <cell r="V754" t="str">
            <v xml:space="preserve">ribu </v>
          </cell>
          <cell r="W754" t="str">
            <v>ribu</v>
          </cell>
        </row>
        <row r="755">
          <cell r="T755">
            <v>748</v>
          </cell>
          <cell r="U755" t="str">
            <v>Tujuh ratus Empat puluh Delapan</v>
          </cell>
          <cell r="V755" t="str">
            <v xml:space="preserve">ribu </v>
          </cell>
          <cell r="W755" t="str">
            <v>ribu</v>
          </cell>
        </row>
        <row r="756">
          <cell r="T756">
            <v>749</v>
          </cell>
          <cell r="U756" t="str">
            <v>Tujuh ratus Empat puluh Sembilan</v>
          </cell>
          <cell r="V756" t="str">
            <v xml:space="preserve">ribu </v>
          </cell>
          <cell r="W756" t="str">
            <v>ribu</v>
          </cell>
        </row>
        <row r="757">
          <cell r="T757">
            <v>750</v>
          </cell>
          <cell r="U757" t="str">
            <v xml:space="preserve">Tujuh ratus Lima puluh </v>
          </cell>
          <cell r="V757" t="str">
            <v xml:space="preserve">ribu </v>
          </cell>
          <cell r="W757" t="str">
            <v>ribu</v>
          </cell>
        </row>
        <row r="758">
          <cell r="T758">
            <v>751</v>
          </cell>
          <cell r="U758" t="str">
            <v>Tujuh ratus Lima puluh Satu</v>
          </cell>
          <cell r="V758" t="str">
            <v xml:space="preserve">ribu </v>
          </cell>
          <cell r="W758" t="str">
            <v>ribu</v>
          </cell>
        </row>
        <row r="759">
          <cell r="T759">
            <v>752</v>
          </cell>
          <cell r="U759" t="str">
            <v>Tujuh ratus Lima puluh Dua</v>
          </cell>
          <cell r="V759" t="str">
            <v xml:space="preserve">ribu </v>
          </cell>
          <cell r="W759" t="str">
            <v>ribu</v>
          </cell>
        </row>
        <row r="760">
          <cell r="T760">
            <v>753</v>
          </cell>
          <cell r="U760" t="str">
            <v>Tujuh ratus Lima puluh Tiga</v>
          </cell>
          <cell r="V760" t="str">
            <v xml:space="preserve">ribu </v>
          </cell>
          <cell r="W760" t="str">
            <v>ribu</v>
          </cell>
        </row>
        <row r="761">
          <cell r="T761">
            <v>754</v>
          </cell>
          <cell r="U761" t="str">
            <v>Tujuh ratus Lima puluh Empat</v>
          </cell>
          <cell r="V761" t="str">
            <v xml:space="preserve">ribu </v>
          </cell>
          <cell r="W761" t="str">
            <v>ribu</v>
          </cell>
        </row>
        <row r="762">
          <cell r="T762">
            <v>755</v>
          </cell>
          <cell r="U762" t="str">
            <v>Tujuh ratus Lima puluh Lima</v>
          </cell>
          <cell r="V762" t="str">
            <v xml:space="preserve">ribu </v>
          </cell>
          <cell r="W762" t="str">
            <v>ribu</v>
          </cell>
        </row>
        <row r="763">
          <cell r="T763">
            <v>756</v>
          </cell>
          <cell r="U763" t="str">
            <v>Tujuh ratus Lima puluh Enam</v>
          </cell>
          <cell r="V763" t="str">
            <v xml:space="preserve">ribu </v>
          </cell>
          <cell r="W763" t="str">
            <v>ribu</v>
          </cell>
        </row>
        <row r="764">
          <cell r="T764">
            <v>757</v>
          </cell>
          <cell r="U764" t="str">
            <v>Tujuh ratus Lima puluh Tujuh</v>
          </cell>
          <cell r="V764" t="str">
            <v xml:space="preserve">ribu </v>
          </cell>
          <cell r="W764" t="str">
            <v>ribu</v>
          </cell>
        </row>
        <row r="765">
          <cell r="T765">
            <v>758</v>
          </cell>
          <cell r="U765" t="str">
            <v>Tujuh ratus Lima puluh Delapan</v>
          </cell>
          <cell r="V765" t="str">
            <v xml:space="preserve">ribu </v>
          </cell>
          <cell r="W765" t="str">
            <v>ribu</v>
          </cell>
        </row>
        <row r="766">
          <cell r="T766">
            <v>759</v>
          </cell>
          <cell r="U766" t="str">
            <v>Tujuh ratus Lima puluh Sembilan</v>
          </cell>
          <cell r="V766" t="str">
            <v xml:space="preserve">ribu </v>
          </cell>
          <cell r="W766" t="str">
            <v>ribu</v>
          </cell>
        </row>
        <row r="767">
          <cell r="T767">
            <v>760</v>
          </cell>
          <cell r="U767" t="str">
            <v xml:space="preserve">Tujuh ratus Enam puluh </v>
          </cell>
          <cell r="V767" t="str">
            <v xml:space="preserve">ribu </v>
          </cell>
          <cell r="W767" t="str">
            <v>ribu</v>
          </cell>
        </row>
        <row r="768">
          <cell r="T768">
            <v>761</v>
          </cell>
          <cell r="U768" t="str">
            <v>Tujuh ratus Enam puluh Satu</v>
          </cell>
          <cell r="V768" t="str">
            <v xml:space="preserve">ribu </v>
          </cell>
          <cell r="W768" t="str">
            <v>ribu</v>
          </cell>
        </row>
        <row r="769">
          <cell r="T769">
            <v>762</v>
          </cell>
          <cell r="U769" t="str">
            <v>Tujuh ratus Enam puluh Dua</v>
          </cell>
          <cell r="V769" t="str">
            <v xml:space="preserve">ribu </v>
          </cell>
          <cell r="W769" t="str">
            <v>ribu</v>
          </cell>
        </row>
        <row r="770">
          <cell r="T770">
            <v>763</v>
          </cell>
          <cell r="U770" t="str">
            <v>Tujuh ratus Enam puluh Tiga</v>
          </cell>
          <cell r="V770" t="str">
            <v xml:space="preserve">ribu </v>
          </cell>
          <cell r="W770" t="str">
            <v>ribu</v>
          </cell>
        </row>
        <row r="771">
          <cell r="T771">
            <v>764</v>
          </cell>
          <cell r="U771" t="str">
            <v>Tujuh ratus Enam puluh Empat</v>
          </cell>
          <cell r="V771" t="str">
            <v xml:space="preserve">ribu </v>
          </cell>
          <cell r="W771" t="str">
            <v>ribu</v>
          </cell>
        </row>
        <row r="772">
          <cell r="T772">
            <v>765</v>
          </cell>
          <cell r="U772" t="str">
            <v>Tujuh ratus Enam puluh Lima</v>
          </cell>
          <cell r="V772" t="str">
            <v xml:space="preserve">ribu </v>
          </cell>
          <cell r="W772" t="str">
            <v>ribu</v>
          </cell>
        </row>
        <row r="773">
          <cell r="T773">
            <v>766</v>
          </cell>
          <cell r="U773" t="str">
            <v>Tujuh ratus Enam puluh Enam</v>
          </cell>
          <cell r="V773" t="str">
            <v xml:space="preserve">ribu </v>
          </cell>
          <cell r="W773" t="str">
            <v>ribu</v>
          </cell>
        </row>
        <row r="774">
          <cell r="T774">
            <v>767</v>
          </cell>
          <cell r="U774" t="str">
            <v>Tujuh ratus Enam puluh Tujuh</v>
          </cell>
          <cell r="V774" t="str">
            <v xml:space="preserve">ribu </v>
          </cell>
          <cell r="W774" t="str">
            <v>ribu</v>
          </cell>
        </row>
        <row r="775">
          <cell r="T775">
            <v>768</v>
          </cell>
          <cell r="U775" t="str">
            <v>Tujuh ratus Enam puluh Delapan</v>
          </cell>
          <cell r="V775" t="str">
            <v xml:space="preserve">ribu </v>
          </cell>
          <cell r="W775" t="str">
            <v>ribu</v>
          </cell>
        </row>
        <row r="776">
          <cell r="T776">
            <v>769</v>
          </cell>
          <cell r="U776" t="str">
            <v>Tujuh ratus Enam puluh Sembilan</v>
          </cell>
          <cell r="V776" t="str">
            <v xml:space="preserve">ribu </v>
          </cell>
          <cell r="W776" t="str">
            <v>ribu</v>
          </cell>
        </row>
        <row r="777">
          <cell r="T777">
            <v>770</v>
          </cell>
          <cell r="U777" t="str">
            <v xml:space="preserve">Tujuh ratus Tujuh puluh </v>
          </cell>
          <cell r="V777" t="str">
            <v xml:space="preserve">ribu </v>
          </cell>
          <cell r="W777" t="str">
            <v>ribu</v>
          </cell>
        </row>
        <row r="778">
          <cell r="T778">
            <v>771</v>
          </cell>
          <cell r="U778" t="str">
            <v>Tujuh ratus Tujuh puluh Satu</v>
          </cell>
          <cell r="V778" t="str">
            <v xml:space="preserve">ribu </v>
          </cell>
          <cell r="W778" t="str">
            <v>ribu</v>
          </cell>
        </row>
        <row r="779">
          <cell r="T779">
            <v>772</v>
          </cell>
          <cell r="U779" t="str">
            <v>Tujuh ratus Tujuh puluh Dua</v>
          </cell>
          <cell r="V779" t="str">
            <v xml:space="preserve">ribu </v>
          </cell>
          <cell r="W779" t="str">
            <v>ribu</v>
          </cell>
        </row>
        <row r="780">
          <cell r="T780">
            <v>773</v>
          </cell>
          <cell r="U780" t="str">
            <v>Tujuh ratus Tujuh puluh Tiga</v>
          </cell>
          <cell r="V780" t="str">
            <v xml:space="preserve">ribu </v>
          </cell>
          <cell r="W780" t="str">
            <v>ribu</v>
          </cell>
        </row>
        <row r="781">
          <cell r="T781">
            <v>774</v>
          </cell>
          <cell r="U781" t="str">
            <v>Tujuh ratus Tujuh puluh Empat</v>
          </cell>
          <cell r="V781" t="str">
            <v xml:space="preserve">ribu </v>
          </cell>
          <cell r="W781" t="str">
            <v>ribu</v>
          </cell>
        </row>
        <row r="782">
          <cell r="T782">
            <v>775</v>
          </cell>
          <cell r="U782" t="str">
            <v>Tujuh ratus Tujuh puluh Lima</v>
          </cell>
          <cell r="V782" t="str">
            <v xml:space="preserve">ribu </v>
          </cell>
          <cell r="W782" t="str">
            <v>ribu</v>
          </cell>
        </row>
        <row r="783">
          <cell r="T783">
            <v>776</v>
          </cell>
          <cell r="U783" t="str">
            <v>Tujuh ratus Tujuh puluh Enam</v>
          </cell>
          <cell r="V783" t="str">
            <v xml:space="preserve">ribu </v>
          </cell>
          <cell r="W783" t="str">
            <v>ribu</v>
          </cell>
        </row>
        <row r="784">
          <cell r="T784">
            <v>777</v>
          </cell>
          <cell r="U784" t="str">
            <v>Tujuh ratus Tujuh puluh Tujuh</v>
          </cell>
          <cell r="V784" t="str">
            <v xml:space="preserve">ribu </v>
          </cell>
          <cell r="W784" t="str">
            <v>ribu</v>
          </cell>
        </row>
        <row r="785">
          <cell r="T785">
            <v>778</v>
          </cell>
          <cell r="U785" t="str">
            <v>Tujuh ratus Tujuh puluh Delapan</v>
          </cell>
          <cell r="V785" t="str">
            <v xml:space="preserve">ribu </v>
          </cell>
          <cell r="W785" t="str">
            <v>ribu</v>
          </cell>
        </row>
        <row r="786">
          <cell r="T786">
            <v>779</v>
          </cell>
          <cell r="U786" t="str">
            <v>Tujuh ratus Tujuh puluh Sembilan</v>
          </cell>
          <cell r="V786" t="str">
            <v xml:space="preserve">ribu </v>
          </cell>
          <cell r="W786" t="str">
            <v>ribu</v>
          </cell>
        </row>
        <row r="787">
          <cell r="T787">
            <v>780</v>
          </cell>
          <cell r="U787" t="str">
            <v xml:space="preserve">Tujuh ratus Delapan puluh </v>
          </cell>
          <cell r="V787" t="str">
            <v xml:space="preserve">ribu </v>
          </cell>
          <cell r="W787" t="str">
            <v>ribu</v>
          </cell>
        </row>
        <row r="788">
          <cell r="T788">
            <v>781</v>
          </cell>
          <cell r="U788" t="str">
            <v>Tujuh ratus Delapan puluh Satu</v>
          </cell>
          <cell r="V788" t="str">
            <v xml:space="preserve">ribu </v>
          </cell>
          <cell r="W788" t="str">
            <v>ribu</v>
          </cell>
        </row>
        <row r="789">
          <cell r="T789">
            <v>782</v>
          </cell>
          <cell r="U789" t="str">
            <v>Tujuh ratus Delapan puluh Dua</v>
          </cell>
          <cell r="V789" t="str">
            <v xml:space="preserve">ribu </v>
          </cell>
          <cell r="W789" t="str">
            <v>ribu</v>
          </cell>
        </row>
        <row r="790">
          <cell r="T790">
            <v>783</v>
          </cell>
          <cell r="U790" t="str">
            <v>Tujuh ratus Delapan puluh Tiga</v>
          </cell>
          <cell r="V790" t="str">
            <v xml:space="preserve">ribu </v>
          </cell>
          <cell r="W790" t="str">
            <v>ribu</v>
          </cell>
        </row>
        <row r="791">
          <cell r="T791">
            <v>784</v>
          </cell>
          <cell r="U791" t="str">
            <v>Tujuh ratus Delapan puluh Empat</v>
          </cell>
          <cell r="V791" t="str">
            <v xml:space="preserve">ribu </v>
          </cell>
          <cell r="W791" t="str">
            <v>ribu</v>
          </cell>
        </row>
        <row r="792">
          <cell r="T792">
            <v>785</v>
          </cell>
          <cell r="U792" t="str">
            <v>Tujuh ratus Delapan puluh Lima</v>
          </cell>
          <cell r="V792" t="str">
            <v xml:space="preserve">ribu </v>
          </cell>
          <cell r="W792" t="str">
            <v>ribu</v>
          </cell>
        </row>
        <row r="793">
          <cell r="T793">
            <v>786</v>
          </cell>
          <cell r="U793" t="str">
            <v>Tujuh ratus Delapan puluh Enam</v>
          </cell>
          <cell r="V793" t="str">
            <v xml:space="preserve">ribu </v>
          </cell>
          <cell r="W793" t="str">
            <v>ribu</v>
          </cell>
        </row>
        <row r="794">
          <cell r="T794">
            <v>787</v>
          </cell>
          <cell r="U794" t="str">
            <v>Tujuh ratus Delapan puluh Tujuh</v>
          </cell>
          <cell r="V794" t="str">
            <v xml:space="preserve">ribu </v>
          </cell>
          <cell r="W794" t="str">
            <v>ribu</v>
          </cell>
        </row>
        <row r="795">
          <cell r="T795">
            <v>788</v>
          </cell>
          <cell r="U795" t="str">
            <v>Tujuh ratus Delapan puluh Delapan</v>
          </cell>
          <cell r="V795" t="str">
            <v xml:space="preserve">ribu </v>
          </cell>
          <cell r="W795" t="str">
            <v>ribu</v>
          </cell>
        </row>
        <row r="796">
          <cell r="T796">
            <v>789</v>
          </cell>
          <cell r="U796" t="str">
            <v>Tujuh ratus Delapan puluh Sembilan</v>
          </cell>
          <cell r="V796" t="str">
            <v xml:space="preserve">ribu </v>
          </cell>
          <cell r="W796" t="str">
            <v>ribu</v>
          </cell>
        </row>
        <row r="797">
          <cell r="T797">
            <v>790</v>
          </cell>
          <cell r="U797" t="str">
            <v xml:space="preserve">Tujuh ratus Sembilan puluh </v>
          </cell>
          <cell r="V797" t="str">
            <v xml:space="preserve">ribu </v>
          </cell>
          <cell r="W797" t="str">
            <v>ribu</v>
          </cell>
        </row>
        <row r="798">
          <cell r="T798">
            <v>791</v>
          </cell>
          <cell r="U798" t="str">
            <v>Tujuh ratus Sembilan puluh Satu</v>
          </cell>
          <cell r="V798" t="str">
            <v xml:space="preserve">ribu </v>
          </cell>
          <cell r="W798" t="str">
            <v>ribu</v>
          </cell>
        </row>
        <row r="799">
          <cell r="T799">
            <v>792</v>
          </cell>
          <cell r="U799" t="str">
            <v>Tujuh ratus Sembilan puluh Dua</v>
          </cell>
          <cell r="V799" t="str">
            <v xml:space="preserve">ribu </v>
          </cell>
          <cell r="W799" t="str">
            <v>ribu</v>
          </cell>
        </row>
        <row r="800">
          <cell r="T800">
            <v>793</v>
          </cell>
          <cell r="U800" t="str">
            <v>Tujuh ratus Sembilan puluh Tiga</v>
          </cell>
          <cell r="V800" t="str">
            <v xml:space="preserve">ribu </v>
          </cell>
          <cell r="W800" t="str">
            <v>ribu</v>
          </cell>
        </row>
        <row r="801">
          <cell r="T801">
            <v>794</v>
          </cell>
          <cell r="U801" t="str">
            <v>Tujuh ratus Sembilan puluh Empat</v>
          </cell>
          <cell r="V801" t="str">
            <v xml:space="preserve">ribu </v>
          </cell>
          <cell r="W801" t="str">
            <v>ribu</v>
          </cell>
        </row>
        <row r="802">
          <cell r="T802">
            <v>795</v>
          </cell>
          <cell r="U802" t="str">
            <v>Tujuh ratus Sembilan puluh Lima</v>
          </cell>
          <cell r="V802" t="str">
            <v xml:space="preserve">ribu </v>
          </cell>
          <cell r="W802" t="str">
            <v>ribu</v>
          </cell>
        </row>
        <row r="803">
          <cell r="T803">
            <v>796</v>
          </cell>
          <cell r="U803" t="str">
            <v>Tujuh ratus Sembilan puluh Enam</v>
          </cell>
          <cell r="V803" t="str">
            <v xml:space="preserve">ribu </v>
          </cell>
          <cell r="W803" t="str">
            <v>ribu</v>
          </cell>
        </row>
        <row r="804">
          <cell r="T804">
            <v>797</v>
          </cell>
          <cell r="U804" t="str">
            <v>Tujuh ratus Sembilan puluh Tujuh</v>
          </cell>
          <cell r="V804" t="str">
            <v xml:space="preserve">ribu </v>
          </cell>
          <cell r="W804" t="str">
            <v>ribu</v>
          </cell>
        </row>
        <row r="805">
          <cell r="T805">
            <v>798</v>
          </cell>
          <cell r="U805" t="str">
            <v>Tujuh ratus Sembilan puluh Delapan</v>
          </cell>
          <cell r="V805" t="str">
            <v xml:space="preserve">ribu </v>
          </cell>
          <cell r="W805" t="str">
            <v>ribu</v>
          </cell>
        </row>
        <row r="806">
          <cell r="T806">
            <v>799</v>
          </cell>
          <cell r="U806" t="str">
            <v>Tujuh ratus Sembilan puluh Sembilan</v>
          </cell>
          <cell r="V806" t="str">
            <v xml:space="preserve">ribu </v>
          </cell>
          <cell r="W806" t="str">
            <v>ribu</v>
          </cell>
        </row>
        <row r="807">
          <cell r="T807">
            <v>800</v>
          </cell>
          <cell r="U807" t="str">
            <v xml:space="preserve">Delapan ratus </v>
          </cell>
          <cell r="V807" t="str">
            <v xml:space="preserve">ribu </v>
          </cell>
          <cell r="W807" t="str">
            <v>ribu</v>
          </cell>
        </row>
        <row r="808">
          <cell r="T808">
            <v>801</v>
          </cell>
          <cell r="U808" t="str">
            <v>Delapan ratus Satu</v>
          </cell>
          <cell r="V808" t="str">
            <v xml:space="preserve">ribu </v>
          </cell>
          <cell r="W808" t="str">
            <v>ribu</v>
          </cell>
        </row>
        <row r="809">
          <cell r="T809">
            <v>802</v>
          </cell>
          <cell r="U809" t="str">
            <v>Delapan ratus Dua</v>
          </cell>
          <cell r="V809" t="str">
            <v xml:space="preserve">ribu </v>
          </cell>
          <cell r="W809" t="str">
            <v>ribu</v>
          </cell>
        </row>
        <row r="810">
          <cell r="T810">
            <v>803</v>
          </cell>
          <cell r="U810" t="str">
            <v>Delapan ratus Tiga</v>
          </cell>
          <cell r="V810" t="str">
            <v xml:space="preserve">ribu </v>
          </cell>
          <cell r="W810" t="str">
            <v>ribu</v>
          </cell>
        </row>
        <row r="811">
          <cell r="T811">
            <v>804</v>
          </cell>
          <cell r="U811" t="str">
            <v>Delapan ratus Empat</v>
          </cell>
          <cell r="V811" t="str">
            <v xml:space="preserve">ribu </v>
          </cell>
          <cell r="W811" t="str">
            <v>ribu</v>
          </cell>
        </row>
        <row r="812">
          <cell r="T812">
            <v>805</v>
          </cell>
          <cell r="U812" t="str">
            <v>Delapan ratus Lima</v>
          </cell>
          <cell r="V812" t="str">
            <v xml:space="preserve">ribu </v>
          </cell>
          <cell r="W812" t="str">
            <v>ribu</v>
          </cell>
        </row>
        <row r="813">
          <cell r="T813">
            <v>806</v>
          </cell>
          <cell r="U813" t="str">
            <v>Delapan ratus Enam</v>
          </cell>
          <cell r="V813" t="str">
            <v xml:space="preserve">ribu </v>
          </cell>
          <cell r="W813" t="str">
            <v>ribu</v>
          </cell>
        </row>
        <row r="814">
          <cell r="T814">
            <v>807</v>
          </cell>
          <cell r="U814" t="str">
            <v>Delapan ratus Tujuh</v>
          </cell>
          <cell r="V814" t="str">
            <v xml:space="preserve">ribu </v>
          </cell>
          <cell r="W814" t="str">
            <v>ribu</v>
          </cell>
        </row>
        <row r="815">
          <cell r="T815">
            <v>808</v>
          </cell>
          <cell r="U815" t="str">
            <v>Delapan ratus Delapan</v>
          </cell>
          <cell r="V815" t="str">
            <v xml:space="preserve">ribu </v>
          </cell>
          <cell r="W815" t="str">
            <v>ribu</v>
          </cell>
        </row>
        <row r="816">
          <cell r="T816">
            <v>809</v>
          </cell>
          <cell r="U816" t="str">
            <v>Delapan ratus Sembilan</v>
          </cell>
          <cell r="V816" t="str">
            <v xml:space="preserve">ribu </v>
          </cell>
          <cell r="W816" t="str">
            <v>ribu</v>
          </cell>
        </row>
        <row r="817">
          <cell r="T817">
            <v>810</v>
          </cell>
          <cell r="U817" t="str">
            <v>Delapan ratus Sepuluh</v>
          </cell>
          <cell r="V817" t="str">
            <v xml:space="preserve">ribu </v>
          </cell>
          <cell r="W817" t="str">
            <v>ribu</v>
          </cell>
        </row>
        <row r="818">
          <cell r="T818">
            <v>811</v>
          </cell>
          <cell r="U818" t="str">
            <v>Delapan ratus Sebelas</v>
          </cell>
          <cell r="V818" t="str">
            <v xml:space="preserve">ribu </v>
          </cell>
          <cell r="W818" t="str">
            <v>ribu</v>
          </cell>
        </row>
        <row r="819">
          <cell r="T819">
            <v>812</v>
          </cell>
          <cell r="U819" t="str">
            <v>Delapan ratus Dua belas</v>
          </cell>
          <cell r="V819" t="str">
            <v xml:space="preserve">ribu </v>
          </cell>
          <cell r="W819" t="str">
            <v>ribu</v>
          </cell>
        </row>
        <row r="820">
          <cell r="T820">
            <v>813</v>
          </cell>
          <cell r="U820" t="str">
            <v>Delapan ratus Tiga belas</v>
          </cell>
          <cell r="V820" t="str">
            <v xml:space="preserve">ribu </v>
          </cell>
          <cell r="W820" t="str">
            <v>ribu</v>
          </cell>
        </row>
        <row r="821">
          <cell r="T821">
            <v>814</v>
          </cell>
          <cell r="U821" t="str">
            <v>Delapan ratus Empat belas</v>
          </cell>
          <cell r="V821" t="str">
            <v xml:space="preserve">ribu </v>
          </cell>
          <cell r="W821" t="str">
            <v>ribu</v>
          </cell>
        </row>
        <row r="822">
          <cell r="T822">
            <v>815</v>
          </cell>
          <cell r="U822" t="str">
            <v>Delapan ratus Lima belas</v>
          </cell>
          <cell r="V822" t="str">
            <v xml:space="preserve">ribu </v>
          </cell>
          <cell r="W822" t="str">
            <v>ribu</v>
          </cell>
        </row>
        <row r="823">
          <cell r="T823">
            <v>816</v>
          </cell>
          <cell r="U823" t="str">
            <v>Delapan ratus Enam belas</v>
          </cell>
          <cell r="V823" t="str">
            <v xml:space="preserve">ribu </v>
          </cell>
          <cell r="W823" t="str">
            <v>ribu</v>
          </cell>
        </row>
        <row r="824">
          <cell r="T824">
            <v>817</v>
          </cell>
          <cell r="U824" t="str">
            <v>Delapan ratus Tujuh belas</v>
          </cell>
          <cell r="V824" t="str">
            <v xml:space="preserve">ribu </v>
          </cell>
          <cell r="W824" t="str">
            <v>ribu</v>
          </cell>
        </row>
        <row r="825">
          <cell r="T825">
            <v>818</v>
          </cell>
          <cell r="U825" t="str">
            <v>Delapan ratus Delapan belas</v>
          </cell>
          <cell r="V825" t="str">
            <v xml:space="preserve">ribu </v>
          </cell>
          <cell r="W825" t="str">
            <v>ribu</v>
          </cell>
        </row>
        <row r="826">
          <cell r="T826">
            <v>819</v>
          </cell>
          <cell r="U826" t="str">
            <v>Delapan ratus Sembilan belas</v>
          </cell>
          <cell r="V826" t="str">
            <v xml:space="preserve">ribu </v>
          </cell>
          <cell r="W826" t="str">
            <v>ribu</v>
          </cell>
        </row>
        <row r="827">
          <cell r="T827">
            <v>820</v>
          </cell>
          <cell r="U827" t="str">
            <v xml:space="preserve">Delapan ratus Dua puluh </v>
          </cell>
          <cell r="V827" t="str">
            <v xml:space="preserve">ribu </v>
          </cell>
          <cell r="W827" t="str">
            <v>ribu</v>
          </cell>
        </row>
        <row r="828">
          <cell r="T828">
            <v>821</v>
          </cell>
          <cell r="U828" t="str">
            <v>Delapan ratus Dua puluh Satu</v>
          </cell>
          <cell r="V828" t="str">
            <v xml:space="preserve">ribu </v>
          </cell>
          <cell r="W828" t="str">
            <v>ribu</v>
          </cell>
        </row>
        <row r="829">
          <cell r="T829">
            <v>822</v>
          </cell>
          <cell r="U829" t="str">
            <v>Delapan ratus Dua puluh Dua</v>
          </cell>
          <cell r="V829" t="str">
            <v xml:space="preserve">ribu </v>
          </cell>
          <cell r="W829" t="str">
            <v>ribu</v>
          </cell>
        </row>
        <row r="830">
          <cell r="T830">
            <v>823</v>
          </cell>
          <cell r="U830" t="str">
            <v>Delapan ratus Dua puluh Tiga</v>
          </cell>
          <cell r="V830" t="str">
            <v xml:space="preserve">ribu </v>
          </cell>
          <cell r="W830" t="str">
            <v>ribu</v>
          </cell>
        </row>
        <row r="831">
          <cell r="T831">
            <v>824</v>
          </cell>
          <cell r="U831" t="str">
            <v>Delapan ratus Dua puluh Empat</v>
          </cell>
          <cell r="V831" t="str">
            <v xml:space="preserve">ribu </v>
          </cell>
          <cell r="W831" t="str">
            <v>ribu</v>
          </cell>
        </row>
        <row r="832">
          <cell r="T832">
            <v>825</v>
          </cell>
          <cell r="U832" t="str">
            <v>Delapan ratus Dua puluh Lima</v>
          </cell>
          <cell r="V832" t="str">
            <v xml:space="preserve">ribu </v>
          </cell>
          <cell r="W832" t="str">
            <v>ribu</v>
          </cell>
        </row>
        <row r="833">
          <cell r="T833">
            <v>826</v>
          </cell>
          <cell r="U833" t="str">
            <v>Delapan ratus Dua puluh Enam</v>
          </cell>
          <cell r="V833" t="str">
            <v xml:space="preserve">ribu </v>
          </cell>
          <cell r="W833" t="str">
            <v>ribu</v>
          </cell>
        </row>
        <row r="834">
          <cell r="T834">
            <v>827</v>
          </cell>
          <cell r="U834" t="str">
            <v>Delapan ratus Dua puluh Tujuh</v>
          </cell>
          <cell r="V834" t="str">
            <v xml:space="preserve">ribu </v>
          </cell>
          <cell r="W834" t="str">
            <v>ribu</v>
          </cell>
        </row>
        <row r="835">
          <cell r="T835">
            <v>828</v>
          </cell>
          <cell r="U835" t="str">
            <v>Delapan ratus Dua puluh Delapan</v>
          </cell>
          <cell r="V835" t="str">
            <v xml:space="preserve">ribu </v>
          </cell>
          <cell r="W835" t="str">
            <v>ribu</v>
          </cell>
        </row>
        <row r="836">
          <cell r="T836">
            <v>829</v>
          </cell>
          <cell r="U836" t="str">
            <v>Delapan ratus Dua puluh Sembilan</v>
          </cell>
          <cell r="V836" t="str">
            <v xml:space="preserve">ribu </v>
          </cell>
          <cell r="W836" t="str">
            <v>ribu</v>
          </cell>
        </row>
        <row r="837">
          <cell r="T837">
            <v>830</v>
          </cell>
          <cell r="U837" t="str">
            <v xml:space="preserve">Delapan ratus Tiga puluh </v>
          </cell>
          <cell r="V837" t="str">
            <v xml:space="preserve">ribu </v>
          </cell>
          <cell r="W837" t="str">
            <v>ribu</v>
          </cell>
        </row>
        <row r="838">
          <cell r="T838">
            <v>831</v>
          </cell>
          <cell r="U838" t="str">
            <v>Delapan ratus Tiga puluh Satu</v>
          </cell>
          <cell r="V838" t="str">
            <v xml:space="preserve">ribu </v>
          </cell>
          <cell r="W838" t="str">
            <v>ribu</v>
          </cell>
        </row>
        <row r="839">
          <cell r="T839">
            <v>832</v>
          </cell>
          <cell r="U839" t="str">
            <v>Delapan ratus Tiga puluh Dua</v>
          </cell>
          <cell r="V839" t="str">
            <v xml:space="preserve">ribu </v>
          </cell>
          <cell r="W839" t="str">
            <v>ribu</v>
          </cell>
        </row>
        <row r="840">
          <cell r="T840">
            <v>833</v>
          </cell>
          <cell r="U840" t="str">
            <v>Delapan ratus Tiga puluh Tiga</v>
          </cell>
          <cell r="V840" t="str">
            <v xml:space="preserve">ribu </v>
          </cell>
          <cell r="W840" t="str">
            <v>ribu</v>
          </cell>
        </row>
        <row r="841">
          <cell r="T841">
            <v>834</v>
          </cell>
          <cell r="U841" t="str">
            <v>Delapan ratus Tiga puluh Empat</v>
          </cell>
          <cell r="V841" t="str">
            <v xml:space="preserve">ribu </v>
          </cell>
          <cell r="W841" t="str">
            <v>ribu</v>
          </cell>
        </row>
        <row r="842">
          <cell r="T842">
            <v>835</v>
          </cell>
          <cell r="U842" t="str">
            <v>Delapan ratus Tiga puluh Lima</v>
          </cell>
          <cell r="V842" t="str">
            <v xml:space="preserve">ribu </v>
          </cell>
          <cell r="W842" t="str">
            <v>ribu</v>
          </cell>
        </row>
        <row r="843">
          <cell r="T843">
            <v>836</v>
          </cell>
          <cell r="U843" t="str">
            <v>Delapan ratus Tiga puluh Enam</v>
          </cell>
          <cell r="V843" t="str">
            <v xml:space="preserve">ribu </v>
          </cell>
          <cell r="W843" t="str">
            <v>ribu</v>
          </cell>
        </row>
        <row r="844">
          <cell r="T844">
            <v>837</v>
          </cell>
          <cell r="U844" t="str">
            <v>Delapan ratus Tiga puluh Tujuh</v>
          </cell>
          <cell r="V844" t="str">
            <v xml:space="preserve">ribu </v>
          </cell>
          <cell r="W844" t="str">
            <v>ribu</v>
          </cell>
        </row>
        <row r="845">
          <cell r="T845">
            <v>838</v>
          </cell>
          <cell r="U845" t="str">
            <v>Delapan ratus Tiga puluh Delapan</v>
          </cell>
          <cell r="V845" t="str">
            <v xml:space="preserve">ribu </v>
          </cell>
          <cell r="W845" t="str">
            <v>ribu</v>
          </cell>
        </row>
        <row r="846">
          <cell r="T846">
            <v>839</v>
          </cell>
          <cell r="U846" t="str">
            <v>Delapan ratus Tiga puluh Sembilan</v>
          </cell>
          <cell r="V846" t="str">
            <v xml:space="preserve">ribu </v>
          </cell>
          <cell r="W846" t="str">
            <v>ribu</v>
          </cell>
        </row>
        <row r="847">
          <cell r="T847">
            <v>840</v>
          </cell>
          <cell r="U847" t="str">
            <v xml:space="preserve">Delapan ratus Empat puluh </v>
          </cell>
          <cell r="V847" t="str">
            <v xml:space="preserve">ribu </v>
          </cell>
          <cell r="W847" t="str">
            <v>ribu</v>
          </cell>
        </row>
        <row r="848">
          <cell r="T848">
            <v>841</v>
          </cell>
          <cell r="U848" t="str">
            <v>Delapan ratus Empat puluh Satu</v>
          </cell>
          <cell r="V848" t="str">
            <v xml:space="preserve">ribu </v>
          </cell>
          <cell r="W848" t="str">
            <v>ribu</v>
          </cell>
        </row>
        <row r="849">
          <cell r="T849">
            <v>842</v>
          </cell>
          <cell r="U849" t="str">
            <v>Delapan ratus Empat puluh Dua</v>
          </cell>
          <cell r="V849" t="str">
            <v xml:space="preserve">ribu </v>
          </cell>
          <cell r="W849" t="str">
            <v>ribu</v>
          </cell>
        </row>
        <row r="850">
          <cell r="T850">
            <v>843</v>
          </cell>
          <cell r="U850" t="str">
            <v>Delapan ratus Empat puluh Tiga</v>
          </cell>
          <cell r="V850" t="str">
            <v xml:space="preserve">ribu </v>
          </cell>
          <cell r="W850" t="str">
            <v>ribu</v>
          </cell>
        </row>
        <row r="851">
          <cell r="T851">
            <v>844</v>
          </cell>
          <cell r="U851" t="str">
            <v>Delapan ratus Empat puluh Empat</v>
          </cell>
          <cell r="V851" t="str">
            <v xml:space="preserve">ribu </v>
          </cell>
          <cell r="W851" t="str">
            <v>ribu</v>
          </cell>
        </row>
        <row r="852">
          <cell r="T852">
            <v>845</v>
          </cell>
          <cell r="U852" t="str">
            <v>Delapan ratus Empat puluh Lima</v>
          </cell>
          <cell r="V852" t="str">
            <v xml:space="preserve">ribu </v>
          </cell>
          <cell r="W852" t="str">
            <v>ribu</v>
          </cell>
        </row>
        <row r="853">
          <cell r="T853">
            <v>846</v>
          </cell>
          <cell r="U853" t="str">
            <v>Delapan ratus Empat puluh Enam</v>
          </cell>
          <cell r="V853" t="str">
            <v xml:space="preserve">ribu </v>
          </cell>
          <cell r="W853" t="str">
            <v>ribu</v>
          </cell>
        </row>
        <row r="854">
          <cell r="T854">
            <v>847</v>
          </cell>
          <cell r="U854" t="str">
            <v>Delapan ratus Empat puluh Tujuh</v>
          </cell>
          <cell r="V854" t="str">
            <v xml:space="preserve">ribu </v>
          </cell>
          <cell r="W854" t="str">
            <v>ribu</v>
          </cell>
        </row>
        <row r="855">
          <cell r="T855">
            <v>848</v>
          </cell>
          <cell r="U855" t="str">
            <v>Delapan ratus Empat puluh Delapan</v>
          </cell>
          <cell r="V855" t="str">
            <v xml:space="preserve">ribu </v>
          </cell>
          <cell r="W855" t="str">
            <v>ribu</v>
          </cell>
        </row>
        <row r="856">
          <cell r="T856">
            <v>849</v>
          </cell>
          <cell r="U856" t="str">
            <v>Delapan ratus Empat puluh Sembilan</v>
          </cell>
          <cell r="V856" t="str">
            <v xml:space="preserve">ribu </v>
          </cell>
          <cell r="W856" t="str">
            <v>ribu</v>
          </cell>
        </row>
        <row r="857">
          <cell r="T857">
            <v>850</v>
          </cell>
          <cell r="U857" t="str">
            <v xml:space="preserve">Delapan ratus Lima puluh </v>
          </cell>
          <cell r="V857" t="str">
            <v xml:space="preserve">ribu </v>
          </cell>
          <cell r="W857" t="str">
            <v>ribu</v>
          </cell>
        </row>
        <row r="858">
          <cell r="T858">
            <v>851</v>
          </cell>
          <cell r="U858" t="str">
            <v>Delapan ratus Lima puluh Satu</v>
          </cell>
          <cell r="V858" t="str">
            <v xml:space="preserve">ribu </v>
          </cell>
          <cell r="W858" t="str">
            <v>ribu</v>
          </cell>
        </row>
        <row r="859">
          <cell r="T859">
            <v>852</v>
          </cell>
          <cell r="U859" t="str">
            <v>Delapan ratus Lima puluh Dua</v>
          </cell>
          <cell r="V859" t="str">
            <v xml:space="preserve">ribu </v>
          </cell>
          <cell r="W859" t="str">
            <v>ribu</v>
          </cell>
        </row>
        <row r="860">
          <cell r="T860">
            <v>853</v>
          </cell>
          <cell r="U860" t="str">
            <v>Delapan ratus Lima puluh Tiga</v>
          </cell>
          <cell r="V860" t="str">
            <v xml:space="preserve">ribu </v>
          </cell>
          <cell r="W860" t="str">
            <v>ribu</v>
          </cell>
        </row>
        <row r="861">
          <cell r="T861">
            <v>854</v>
          </cell>
          <cell r="U861" t="str">
            <v>Delapan ratus Lima puluh Empat</v>
          </cell>
          <cell r="V861" t="str">
            <v xml:space="preserve">ribu </v>
          </cell>
          <cell r="W861" t="str">
            <v>ribu</v>
          </cell>
        </row>
        <row r="862">
          <cell r="T862">
            <v>855</v>
          </cell>
          <cell r="U862" t="str">
            <v>Delapan ratus Lima puluh Lima</v>
          </cell>
          <cell r="V862" t="str">
            <v xml:space="preserve">ribu </v>
          </cell>
          <cell r="W862" t="str">
            <v>ribu</v>
          </cell>
        </row>
        <row r="863">
          <cell r="T863">
            <v>856</v>
          </cell>
          <cell r="U863" t="str">
            <v>Delapan ratus Lima puluh Enam</v>
          </cell>
          <cell r="V863" t="str">
            <v xml:space="preserve">ribu </v>
          </cell>
          <cell r="W863" t="str">
            <v>ribu</v>
          </cell>
        </row>
        <row r="864">
          <cell r="T864">
            <v>857</v>
          </cell>
          <cell r="U864" t="str">
            <v>Delapan ratus Lima puluh Tujuh</v>
          </cell>
          <cell r="V864" t="str">
            <v xml:space="preserve">ribu </v>
          </cell>
          <cell r="W864" t="str">
            <v>ribu</v>
          </cell>
        </row>
        <row r="865">
          <cell r="T865">
            <v>858</v>
          </cell>
          <cell r="U865" t="str">
            <v>Delapan ratus Lima puluh Delapan</v>
          </cell>
          <cell r="V865" t="str">
            <v xml:space="preserve">ribu </v>
          </cell>
          <cell r="W865" t="str">
            <v>ribu</v>
          </cell>
        </row>
        <row r="866">
          <cell r="T866">
            <v>859</v>
          </cell>
          <cell r="U866" t="str">
            <v>Delapan ratus Lima puluh Sembilan</v>
          </cell>
          <cell r="V866" t="str">
            <v xml:space="preserve">ribu </v>
          </cell>
          <cell r="W866" t="str">
            <v>ribu</v>
          </cell>
        </row>
        <row r="867">
          <cell r="T867">
            <v>860</v>
          </cell>
          <cell r="U867" t="str">
            <v xml:space="preserve">Delapan ratus Enam puluh </v>
          </cell>
          <cell r="V867" t="str">
            <v xml:space="preserve">ribu </v>
          </cell>
          <cell r="W867" t="str">
            <v>ribu</v>
          </cell>
        </row>
        <row r="868">
          <cell r="T868">
            <v>861</v>
          </cell>
          <cell r="U868" t="str">
            <v>Delapan ratus Enam puluh Satu</v>
          </cell>
          <cell r="V868" t="str">
            <v xml:space="preserve">ribu </v>
          </cell>
          <cell r="W868" t="str">
            <v>ribu</v>
          </cell>
        </row>
        <row r="869">
          <cell r="T869">
            <v>862</v>
          </cell>
          <cell r="U869" t="str">
            <v>Delapan ratus Enam puluh Dua</v>
          </cell>
          <cell r="V869" t="str">
            <v xml:space="preserve">ribu </v>
          </cell>
          <cell r="W869" t="str">
            <v>ribu</v>
          </cell>
        </row>
        <row r="870">
          <cell r="T870">
            <v>863</v>
          </cell>
          <cell r="U870" t="str">
            <v>Delapan ratus Enam puluh Tiga</v>
          </cell>
          <cell r="V870" t="str">
            <v xml:space="preserve">ribu </v>
          </cell>
          <cell r="W870" t="str">
            <v>ribu</v>
          </cell>
        </row>
        <row r="871">
          <cell r="T871">
            <v>864</v>
          </cell>
          <cell r="U871" t="str">
            <v>Delapan ratus Enam puluh Empat</v>
          </cell>
          <cell r="V871" t="str">
            <v xml:space="preserve">ribu </v>
          </cell>
          <cell r="W871" t="str">
            <v>ribu</v>
          </cell>
        </row>
        <row r="872">
          <cell r="T872">
            <v>865</v>
          </cell>
          <cell r="U872" t="str">
            <v>Delapan ratus Enam puluh Lima</v>
          </cell>
          <cell r="V872" t="str">
            <v xml:space="preserve">ribu </v>
          </cell>
          <cell r="W872" t="str">
            <v>ribu</v>
          </cell>
        </row>
        <row r="873">
          <cell r="T873">
            <v>866</v>
          </cell>
          <cell r="U873" t="str">
            <v>Delapan ratus Enam puluh Enam</v>
          </cell>
          <cell r="V873" t="str">
            <v xml:space="preserve">ribu </v>
          </cell>
          <cell r="W873" t="str">
            <v>ribu</v>
          </cell>
        </row>
        <row r="874">
          <cell r="T874">
            <v>867</v>
          </cell>
          <cell r="U874" t="str">
            <v>Delapan ratus Enam puluh Tujuh</v>
          </cell>
          <cell r="V874" t="str">
            <v xml:space="preserve">ribu </v>
          </cell>
          <cell r="W874" t="str">
            <v>ribu</v>
          </cell>
        </row>
        <row r="875">
          <cell r="T875">
            <v>868</v>
          </cell>
          <cell r="U875" t="str">
            <v>Delapan ratus Enam puluh Delapan</v>
          </cell>
          <cell r="V875" t="str">
            <v xml:space="preserve">ribu </v>
          </cell>
          <cell r="W875" t="str">
            <v>ribu</v>
          </cell>
        </row>
        <row r="876">
          <cell r="T876">
            <v>869</v>
          </cell>
          <cell r="U876" t="str">
            <v>Delapan ratus Enam puluh Sembilan</v>
          </cell>
          <cell r="V876" t="str">
            <v xml:space="preserve">ribu </v>
          </cell>
          <cell r="W876" t="str">
            <v>ribu</v>
          </cell>
        </row>
        <row r="877">
          <cell r="T877">
            <v>870</v>
          </cell>
          <cell r="U877" t="str">
            <v xml:space="preserve">Delapan ratus Tujuh puluh </v>
          </cell>
          <cell r="V877" t="str">
            <v xml:space="preserve">ribu </v>
          </cell>
          <cell r="W877" t="str">
            <v>ribu</v>
          </cell>
        </row>
        <row r="878">
          <cell r="T878">
            <v>871</v>
          </cell>
          <cell r="U878" t="str">
            <v>Delapan ratus Tujuh puluh Satu</v>
          </cell>
          <cell r="V878" t="str">
            <v xml:space="preserve">ribu </v>
          </cell>
          <cell r="W878" t="str">
            <v>ribu</v>
          </cell>
        </row>
        <row r="879">
          <cell r="T879">
            <v>872</v>
          </cell>
          <cell r="U879" t="str">
            <v>Delapan ratus Tujuh puluh Dua</v>
          </cell>
          <cell r="V879" t="str">
            <v xml:space="preserve">ribu </v>
          </cell>
          <cell r="W879" t="str">
            <v>ribu</v>
          </cell>
        </row>
        <row r="880">
          <cell r="T880">
            <v>873</v>
          </cell>
          <cell r="U880" t="str">
            <v>Delapan ratus Tujuh puluh Tiga</v>
          </cell>
          <cell r="V880" t="str">
            <v xml:space="preserve">ribu </v>
          </cell>
          <cell r="W880" t="str">
            <v>ribu</v>
          </cell>
        </row>
        <row r="881">
          <cell r="T881">
            <v>874</v>
          </cell>
          <cell r="U881" t="str">
            <v>Delapan ratus Tujuh puluh Empat</v>
          </cell>
          <cell r="V881" t="str">
            <v xml:space="preserve">ribu </v>
          </cell>
          <cell r="W881" t="str">
            <v>ribu</v>
          </cell>
        </row>
        <row r="882">
          <cell r="T882">
            <v>875</v>
          </cell>
          <cell r="U882" t="str">
            <v>Delapan ratus Tujuh puluh Lima</v>
          </cell>
          <cell r="V882" t="str">
            <v xml:space="preserve">ribu </v>
          </cell>
          <cell r="W882" t="str">
            <v>ribu</v>
          </cell>
        </row>
        <row r="883">
          <cell r="T883">
            <v>876</v>
          </cell>
          <cell r="U883" t="str">
            <v>Delapan ratus Tujuh puluh Enam</v>
          </cell>
          <cell r="V883" t="str">
            <v xml:space="preserve">ribu </v>
          </cell>
          <cell r="W883" t="str">
            <v>ribu</v>
          </cell>
        </row>
        <row r="884">
          <cell r="T884">
            <v>877</v>
          </cell>
          <cell r="U884" t="str">
            <v>Delapan ratus Tujuh puluh Tujuh</v>
          </cell>
          <cell r="V884" t="str">
            <v xml:space="preserve">ribu </v>
          </cell>
          <cell r="W884" t="str">
            <v>ribu</v>
          </cell>
        </row>
        <row r="885">
          <cell r="T885">
            <v>878</v>
          </cell>
          <cell r="U885" t="str">
            <v>Delapan ratus Tujuh puluh Delapan</v>
          </cell>
          <cell r="V885" t="str">
            <v xml:space="preserve">ribu </v>
          </cell>
          <cell r="W885" t="str">
            <v>ribu</v>
          </cell>
        </row>
        <row r="886">
          <cell r="T886">
            <v>879</v>
          </cell>
          <cell r="U886" t="str">
            <v>Delapan ratus Tujuh puluh Sembilan</v>
          </cell>
          <cell r="V886" t="str">
            <v xml:space="preserve">ribu </v>
          </cell>
          <cell r="W886" t="str">
            <v>ribu</v>
          </cell>
        </row>
        <row r="887">
          <cell r="T887">
            <v>880</v>
          </cell>
          <cell r="U887" t="str">
            <v xml:space="preserve">Delapan ratus Delapan puluh </v>
          </cell>
          <cell r="V887" t="str">
            <v xml:space="preserve">ribu </v>
          </cell>
          <cell r="W887" t="str">
            <v>ribu</v>
          </cell>
        </row>
        <row r="888">
          <cell r="T888">
            <v>881</v>
          </cell>
          <cell r="U888" t="str">
            <v>Delapan ratus Delapan puluh Satu</v>
          </cell>
          <cell r="V888" t="str">
            <v xml:space="preserve">ribu </v>
          </cell>
          <cell r="W888" t="str">
            <v>ribu</v>
          </cell>
        </row>
        <row r="889">
          <cell r="T889">
            <v>882</v>
          </cell>
          <cell r="U889" t="str">
            <v>Delapan ratus Delapan puluh Dua</v>
          </cell>
          <cell r="V889" t="str">
            <v xml:space="preserve">ribu </v>
          </cell>
          <cell r="W889" t="str">
            <v>ribu</v>
          </cell>
        </row>
        <row r="890">
          <cell r="T890">
            <v>883</v>
          </cell>
          <cell r="U890" t="str">
            <v>Delapan ratus Delapan puluh Tiga</v>
          </cell>
          <cell r="V890" t="str">
            <v xml:space="preserve">ribu </v>
          </cell>
          <cell r="W890" t="str">
            <v>ribu</v>
          </cell>
        </row>
        <row r="891">
          <cell r="T891">
            <v>884</v>
          </cell>
          <cell r="U891" t="str">
            <v>Delapan ratus Delapan puluh Empat</v>
          </cell>
          <cell r="V891" t="str">
            <v xml:space="preserve">ribu </v>
          </cell>
          <cell r="W891" t="str">
            <v>ribu</v>
          </cell>
        </row>
        <row r="892">
          <cell r="T892">
            <v>885</v>
          </cell>
          <cell r="U892" t="str">
            <v>Delapan ratus Delapan puluh Lima</v>
          </cell>
          <cell r="V892" t="str">
            <v xml:space="preserve">ribu </v>
          </cell>
          <cell r="W892" t="str">
            <v>ribu</v>
          </cell>
        </row>
        <row r="893">
          <cell r="T893">
            <v>886</v>
          </cell>
          <cell r="U893" t="str">
            <v>Delapan ratus Delapan puluh Enam</v>
          </cell>
          <cell r="V893" t="str">
            <v xml:space="preserve">ribu </v>
          </cell>
          <cell r="W893" t="str">
            <v>ribu</v>
          </cell>
        </row>
        <row r="894">
          <cell r="T894">
            <v>887</v>
          </cell>
          <cell r="U894" t="str">
            <v>Delapan ratus Delapan puluh Tujuh</v>
          </cell>
          <cell r="V894" t="str">
            <v xml:space="preserve">ribu </v>
          </cell>
          <cell r="W894" t="str">
            <v>ribu</v>
          </cell>
        </row>
        <row r="895">
          <cell r="T895">
            <v>888</v>
          </cell>
          <cell r="U895" t="str">
            <v>Delapan ratus Delapan puluh Delapan</v>
          </cell>
          <cell r="V895" t="str">
            <v xml:space="preserve">ribu </v>
          </cell>
          <cell r="W895" t="str">
            <v>ribu</v>
          </cell>
        </row>
        <row r="896">
          <cell r="T896">
            <v>889</v>
          </cell>
          <cell r="U896" t="str">
            <v>Delapan ratus Delapan puluh Sembilan</v>
          </cell>
          <cell r="V896" t="str">
            <v xml:space="preserve">ribu </v>
          </cell>
          <cell r="W896" t="str">
            <v>ribu</v>
          </cell>
        </row>
        <row r="897">
          <cell r="T897">
            <v>890</v>
          </cell>
          <cell r="U897" t="str">
            <v xml:space="preserve">Delapan ratus Sembilan puluh </v>
          </cell>
          <cell r="V897" t="str">
            <v xml:space="preserve">ribu </v>
          </cell>
          <cell r="W897" t="str">
            <v>ribu</v>
          </cell>
        </row>
        <row r="898">
          <cell r="T898">
            <v>891</v>
          </cell>
          <cell r="U898" t="str">
            <v>Delapan ratus Sembilan puluh Satu</v>
          </cell>
          <cell r="V898" t="str">
            <v xml:space="preserve">ribu </v>
          </cell>
          <cell r="W898" t="str">
            <v>ribu</v>
          </cell>
        </row>
        <row r="899">
          <cell r="T899">
            <v>892</v>
          </cell>
          <cell r="U899" t="str">
            <v>Delapan ratus Sembilan puluh Dua</v>
          </cell>
          <cell r="V899" t="str">
            <v xml:space="preserve">ribu </v>
          </cell>
          <cell r="W899" t="str">
            <v>ribu</v>
          </cell>
        </row>
        <row r="900">
          <cell r="T900">
            <v>893</v>
          </cell>
          <cell r="U900" t="str">
            <v>Delapan ratus Sembilan puluh Tiga</v>
          </cell>
          <cell r="V900" t="str">
            <v xml:space="preserve">ribu </v>
          </cell>
          <cell r="W900" t="str">
            <v>ribu</v>
          </cell>
        </row>
        <row r="901">
          <cell r="T901">
            <v>894</v>
          </cell>
          <cell r="U901" t="str">
            <v>Delapan ratus Sembilan puluh Empat</v>
          </cell>
          <cell r="V901" t="str">
            <v xml:space="preserve">ribu </v>
          </cell>
          <cell r="W901" t="str">
            <v>ribu</v>
          </cell>
        </row>
        <row r="902">
          <cell r="T902">
            <v>895</v>
          </cell>
          <cell r="U902" t="str">
            <v>Delapan ratus Sembilan puluh Lima</v>
          </cell>
          <cell r="V902" t="str">
            <v xml:space="preserve">ribu </v>
          </cell>
          <cell r="W902" t="str">
            <v>ribu</v>
          </cell>
        </row>
        <row r="903">
          <cell r="T903">
            <v>896</v>
          </cell>
          <cell r="U903" t="str">
            <v>Delapan ratus Sembilan puluh Enam</v>
          </cell>
          <cell r="V903" t="str">
            <v xml:space="preserve">ribu </v>
          </cell>
          <cell r="W903" t="str">
            <v>ribu</v>
          </cell>
        </row>
        <row r="904">
          <cell r="T904">
            <v>897</v>
          </cell>
          <cell r="U904" t="str">
            <v>Delapan ratus Sembilan puluh Tujuh</v>
          </cell>
          <cell r="V904" t="str">
            <v xml:space="preserve">ribu </v>
          </cell>
          <cell r="W904" t="str">
            <v>ribu</v>
          </cell>
        </row>
        <row r="905">
          <cell r="T905">
            <v>898</v>
          </cell>
          <cell r="U905" t="str">
            <v>Delapan ratus Sembilan puluh Delapan</v>
          </cell>
          <cell r="V905" t="str">
            <v xml:space="preserve">ribu </v>
          </cell>
          <cell r="W905" t="str">
            <v>ribu</v>
          </cell>
        </row>
        <row r="906">
          <cell r="T906">
            <v>899</v>
          </cell>
          <cell r="U906" t="str">
            <v>Delapan ratus Sembilan puluh Sembilan</v>
          </cell>
          <cell r="V906" t="str">
            <v xml:space="preserve">ribu </v>
          </cell>
          <cell r="W906" t="str">
            <v>ribu</v>
          </cell>
        </row>
        <row r="907">
          <cell r="T907">
            <v>900</v>
          </cell>
          <cell r="U907" t="str">
            <v xml:space="preserve">Sembilan ratus </v>
          </cell>
          <cell r="V907" t="str">
            <v xml:space="preserve">ribu </v>
          </cell>
          <cell r="W907" t="str">
            <v>ribu</v>
          </cell>
        </row>
        <row r="908">
          <cell r="T908">
            <v>901</v>
          </cell>
          <cell r="U908" t="str">
            <v>Sembilan ratus Satu</v>
          </cell>
          <cell r="V908" t="str">
            <v xml:space="preserve">ribu </v>
          </cell>
          <cell r="W908" t="str">
            <v>ribu</v>
          </cell>
        </row>
        <row r="909">
          <cell r="T909">
            <v>902</v>
          </cell>
          <cell r="U909" t="str">
            <v>Sembilan ratus Dua</v>
          </cell>
          <cell r="V909" t="str">
            <v xml:space="preserve">ribu </v>
          </cell>
          <cell r="W909" t="str">
            <v>ribu</v>
          </cell>
        </row>
        <row r="910">
          <cell r="T910">
            <v>903</v>
          </cell>
          <cell r="U910" t="str">
            <v>Sembilan ratus Tiga</v>
          </cell>
          <cell r="V910" t="str">
            <v xml:space="preserve">ribu </v>
          </cell>
          <cell r="W910" t="str">
            <v>ribu</v>
          </cell>
        </row>
        <row r="911">
          <cell r="T911">
            <v>904</v>
          </cell>
          <cell r="U911" t="str">
            <v>Sembilan ratus Empat</v>
          </cell>
          <cell r="V911" t="str">
            <v xml:space="preserve">ribu </v>
          </cell>
          <cell r="W911" t="str">
            <v>ribu</v>
          </cell>
        </row>
        <row r="912">
          <cell r="T912">
            <v>905</v>
          </cell>
          <cell r="U912" t="str">
            <v>Sembilan ratus Lima</v>
          </cell>
          <cell r="V912" t="str">
            <v xml:space="preserve">ribu </v>
          </cell>
          <cell r="W912" t="str">
            <v>ribu</v>
          </cell>
        </row>
        <row r="913">
          <cell r="T913">
            <v>906</v>
          </cell>
          <cell r="U913" t="str">
            <v>Sembilan ratus Enam</v>
          </cell>
          <cell r="V913" t="str">
            <v xml:space="preserve">ribu </v>
          </cell>
          <cell r="W913" t="str">
            <v>ribu</v>
          </cell>
        </row>
        <row r="914">
          <cell r="T914">
            <v>907</v>
          </cell>
          <cell r="U914" t="str">
            <v>Sembilan ratus Tujuh</v>
          </cell>
          <cell r="V914" t="str">
            <v xml:space="preserve">ribu </v>
          </cell>
          <cell r="W914" t="str">
            <v>ribu</v>
          </cell>
        </row>
        <row r="915">
          <cell r="T915">
            <v>908</v>
          </cell>
          <cell r="U915" t="str">
            <v>Sembilan ratus Delapan</v>
          </cell>
          <cell r="V915" t="str">
            <v xml:space="preserve">ribu </v>
          </cell>
          <cell r="W915" t="str">
            <v>ribu</v>
          </cell>
        </row>
        <row r="916">
          <cell r="T916">
            <v>909</v>
          </cell>
          <cell r="U916" t="str">
            <v>Sembilan ratus Sembilan</v>
          </cell>
          <cell r="V916" t="str">
            <v xml:space="preserve">ribu </v>
          </cell>
          <cell r="W916" t="str">
            <v>ribu</v>
          </cell>
        </row>
        <row r="917">
          <cell r="T917">
            <v>910</v>
          </cell>
          <cell r="U917" t="str">
            <v>Sembilan ratus Sepuluh</v>
          </cell>
          <cell r="V917" t="str">
            <v xml:space="preserve">ribu </v>
          </cell>
          <cell r="W917" t="str">
            <v>ribu</v>
          </cell>
        </row>
        <row r="918">
          <cell r="T918">
            <v>911</v>
          </cell>
          <cell r="U918" t="str">
            <v>Sembilan ratus Sebelas</v>
          </cell>
          <cell r="V918" t="str">
            <v xml:space="preserve">ribu </v>
          </cell>
          <cell r="W918" t="str">
            <v>ribu</v>
          </cell>
        </row>
        <row r="919">
          <cell r="T919">
            <v>912</v>
          </cell>
          <cell r="U919" t="str">
            <v>Sembilan ratus Dua belas</v>
          </cell>
          <cell r="V919" t="str">
            <v xml:space="preserve">ribu </v>
          </cell>
          <cell r="W919" t="str">
            <v>ribu</v>
          </cell>
        </row>
        <row r="920">
          <cell r="T920">
            <v>913</v>
          </cell>
          <cell r="U920" t="str">
            <v>Sembilan ratus Tiga belas</v>
          </cell>
          <cell r="V920" t="str">
            <v xml:space="preserve">ribu </v>
          </cell>
          <cell r="W920" t="str">
            <v>ribu</v>
          </cell>
        </row>
        <row r="921">
          <cell r="T921">
            <v>914</v>
          </cell>
          <cell r="U921" t="str">
            <v>Sembilan ratus Empat belas</v>
          </cell>
          <cell r="V921" t="str">
            <v xml:space="preserve">ribu </v>
          </cell>
          <cell r="W921" t="str">
            <v>ribu</v>
          </cell>
        </row>
        <row r="922">
          <cell r="T922">
            <v>915</v>
          </cell>
          <cell r="U922" t="str">
            <v>Sembilan ratus Lima belas</v>
          </cell>
          <cell r="V922" t="str">
            <v xml:space="preserve">ribu </v>
          </cell>
          <cell r="W922" t="str">
            <v>ribu</v>
          </cell>
        </row>
        <row r="923">
          <cell r="T923">
            <v>916</v>
          </cell>
          <cell r="U923" t="str">
            <v>Sembilan ratus Enam belas</v>
          </cell>
          <cell r="V923" t="str">
            <v xml:space="preserve">ribu </v>
          </cell>
          <cell r="W923" t="str">
            <v>ribu</v>
          </cell>
        </row>
        <row r="924">
          <cell r="T924">
            <v>917</v>
          </cell>
          <cell r="U924" t="str">
            <v>Sembilan ratus Tujuh belas</v>
          </cell>
          <cell r="V924" t="str">
            <v xml:space="preserve">ribu </v>
          </cell>
          <cell r="W924" t="str">
            <v>ribu</v>
          </cell>
        </row>
        <row r="925">
          <cell r="T925">
            <v>918</v>
          </cell>
          <cell r="U925" t="str">
            <v>Sembilan ratus Delapan belas</v>
          </cell>
          <cell r="V925" t="str">
            <v xml:space="preserve">ribu </v>
          </cell>
          <cell r="W925" t="str">
            <v>ribu</v>
          </cell>
        </row>
        <row r="926">
          <cell r="T926">
            <v>919</v>
          </cell>
          <cell r="U926" t="str">
            <v>Sembilan ratus Sembilan belas</v>
          </cell>
          <cell r="V926" t="str">
            <v xml:space="preserve">ribu </v>
          </cell>
          <cell r="W926" t="str">
            <v>ribu</v>
          </cell>
        </row>
        <row r="927">
          <cell r="T927">
            <v>920</v>
          </cell>
          <cell r="U927" t="str">
            <v xml:space="preserve">Sembilan ratus Dua puluh </v>
          </cell>
          <cell r="V927" t="str">
            <v xml:space="preserve">ribu </v>
          </cell>
          <cell r="W927" t="str">
            <v>ribu</v>
          </cell>
        </row>
        <row r="928">
          <cell r="T928">
            <v>921</v>
          </cell>
          <cell r="U928" t="str">
            <v>Sembilan ratus Dua puluh Satu</v>
          </cell>
          <cell r="V928" t="str">
            <v xml:space="preserve">ribu </v>
          </cell>
          <cell r="W928" t="str">
            <v>ribu</v>
          </cell>
        </row>
        <row r="929">
          <cell r="T929">
            <v>922</v>
          </cell>
          <cell r="U929" t="str">
            <v>Sembilan ratus Dua puluh Dua</v>
          </cell>
          <cell r="V929" t="str">
            <v xml:space="preserve">ribu </v>
          </cell>
          <cell r="W929" t="str">
            <v>ribu</v>
          </cell>
        </row>
        <row r="930">
          <cell r="T930">
            <v>923</v>
          </cell>
          <cell r="U930" t="str">
            <v>Sembilan ratus Dua puluh Tiga</v>
          </cell>
          <cell r="V930" t="str">
            <v xml:space="preserve">ribu </v>
          </cell>
          <cell r="W930" t="str">
            <v>ribu</v>
          </cell>
        </row>
        <row r="931">
          <cell r="T931">
            <v>924</v>
          </cell>
          <cell r="U931" t="str">
            <v>Sembilan ratus Dua puluh Empat</v>
          </cell>
          <cell r="V931" t="str">
            <v xml:space="preserve">ribu </v>
          </cell>
          <cell r="W931" t="str">
            <v>ribu</v>
          </cell>
        </row>
        <row r="932">
          <cell r="T932">
            <v>925</v>
          </cell>
          <cell r="U932" t="str">
            <v>Sembilan ratus Dua puluh Lima</v>
          </cell>
          <cell r="V932" t="str">
            <v xml:space="preserve">ribu </v>
          </cell>
          <cell r="W932" t="str">
            <v>ribu</v>
          </cell>
        </row>
        <row r="933">
          <cell r="T933">
            <v>926</v>
          </cell>
          <cell r="U933" t="str">
            <v>Sembilan ratus Dua puluh Enam</v>
          </cell>
          <cell r="V933" t="str">
            <v xml:space="preserve">ribu </v>
          </cell>
          <cell r="W933" t="str">
            <v>ribu</v>
          </cell>
        </row>
        <row r="934">
          <cell r="T934">
            <v>927</v>
          </cell>
          <cell r="U934" t="str">
            <v>Sembilan ratus Dua puluh Tujuh</v>
          </cell>
          <cell r="V934" t="str">
            <v xml:space="preserve">ribu </v>
          </cell>
          <cell r="W934" t="str">
            <v>ribu</v>
          </cell>
        </row>
        <row r="935">
          <cell r="T935">
            <v>928</v>
          </cell>
          <cell r="U935" t="str">
            <v>Sembilan ratus Dua puluh Delapan</v>
          </cell>
          <cell r="V935" t="str">
            <v xml:space="preserve">ribu </v>
          </cell>
          <cell r="W935" t="str">
            <v>ribu</v>
          </cell>
        </row>
        <row r="936">
          <cell r="T936">
            <v>929</v>
          </cell>
          <cell r="U936" t="str">
            <v>Sembilan ratus Dua puluh Sembilan</v>
          </cell>
          <cell r="V936" t="str">
            <v xml:space="preserve">ribu </v>
          </cell>
          <cell r="W936" t="str">
            <v>ribu</v>
          </cell>
        </row>
        <row r="937">
          <cell r="T937">
            <v>930</v>
          </cell>
          <cell r="U937" t="str">
            <v xml:space="preserve">Sembilan ratus Tiga puluh </v>
          </cell>
          <cell r="V937" t="str">
            <v xml:space="preserve">ribu </v>
          </cell>
          <cell r="W937" t="str">
            <v>ribu</v>
          </cell>
        </row>
        <row r="938">
          <cell r="T938">
            <v>931</v>
          </cell>
          <cell r="U938" t="str">
            <v>Sembilan ratus Tiga puluh Satu</v>
          </cell>
          <cell r="V938" t="str">
            <v xml:space="preserve">ribu </v>
          </cell>
          <cell r="W938" t="str">
            <v>ribu</v>
          </cell>
        </row>
        <row r="939">
          <cell r="T939">
            <v>932</v>
          </cell>
          <cell r="U939" t="str">
            <v>Sembilan ratus Tiga puluh Dua</v>
          </cell>
          <cell r="V939" t="str">
            <v xml:space="preserve">ribu </v>
          </cell>
          <cell r="W939" t="str">
            <v>ribu</v>
          </cell>
        </row>
        <row r="940">
          <cell r="T940">
            <v>933</v>
          </cell>
          <cell r="U940" t="str">
            <v>Sembilan ratus Tiga puluh Tiga</v>
          </cell>
          <cell r="V940" t="str">
            <v xml:space="preserve">ribu </v>
          </cell>
          <cell r="W940" t="str">
            <v>ribu</v>
          </cell>
        </row>
        <row r="941">
          <cell r="T941">
            <v>934</v>
          </cell>
          <cell r="U941" t="str">
            <v>Sembilan ratus Tiga puluh Empat</v>
          </cell>
          <cell r="V941" t="str">
            <v xml:space="preserve">ribu </v>
          </cell>
          <cell r="W941" t="str">
            <v>ribu</v>
          </cell>
        </row>
        <row r="942">
          <cell r="T942">
            <v>935</v>
          </cell>
          <cell r="U942" t="str">
            <v>Sembilan ratus Tiga puluh Lima</v>
          </cell>
          <cell r="V942" t="str">
            <v xml:space="preserve">ribu </v>
          </cell>
          <cell r="W942" t="str">
            <v>ribu</v>
          </cell>
        </row>
        <row r="943">
          <cell r="T943">
            <v>936</v>
          </cell>
          <cell r="U943" t="str">
            <v>Sembilan ratus Tiga puluh Enam</v>
          </cell>
          <cell r="V943" t="str">
            <v xml:space="preserve">ribu </v>
          </cell>
          <cell r="W943" t="str">
            <v>ribu</v>
          </cell>
        </row>
        <row r="944">
          <cell r="T944">
            <v>937</v>
          </cell>
          <cell r="U944" t="str">
            <v>Sembilan ratus Tiga puluh Tujuh</v>
          </cell>
          <cell r="V944" t="str">
            <v xml:space="preserve">ribu </v>
          </cell>
          <cell r="W944" t="str">
            <v>ribu</v>
          </cell>
        </row>
        <row r="945">
          <cell r="T945">
            <v>938</v>
          </cell>
          <cell r="U945" t="str">
            <v>Sembilan ratus Tiga puluh Delapan</v>
          </cell>
          <cell r="V945" t="str">
            <v xml:space="preserve">ribu </v>
          </cell>
          <cell r="W945" t="str">
            <v>ribu</v>
          </cell>
        </row>
        <row r="946">
          <cell r="T946">
            <v>939</v>
          </cell>
          <cell r="U946" t="str">
            <v>Sembilan ratus Tiga puluh Sembilan</v>
          </cell>
          <cell r="V946" t="str">
            <v xml:space="preserve">ribu </v>
          </cell>
          <cell r="W946" t="str">
            <v>ribu</v>
          </cell>
        </row>
        <row r="947">
          <cell r="T947">
            <v>940</v>
          </cell>
          <cell r="U947" t="str">
            <v xml:space="preserve">Sembilan ratus Empat puluh </v>
          </cell>
          <cell r="V947" t="str">
            <v xml:space="preserve">ribu </v>
          </cell>
          <cell r="W947" t="str">
            <v>ribu</v>
          </cell>
        </row>
        <row r="948">
          <cell r="T948">
            <v>941</v>
          </cell>
          <cell r="U948" t="str">
            <v>Sembilan ratus Empat puluh Satu</v>
          </cell>
          <cell r="V948" t="str">
            <v xml:space="preserve">ribu </v>
          </cell>
          <cell r="W948" t="str">
            <v>ribu</v>
          </cell>
        </row>
        <row r="949">
          <cell r="T949">
            <v>942</v>
          </cell>
          <cell r="U949" t="str">
            <v>Sembilan ratus Empat puluh Dua</v>
          </cell>
          <cell r="V949" t="str">
            <v xml:space="preserve">ribu </v>
          </cell>
          <cell r="W949" t="str">
            <v>ribu</v>
          </cell>
        </row>
        <row r="950">
          <cell r="T950">
            <v>943</v>
          </cell>
          <cell r="U950" t="str">
            <v>Sembilan ratus Empat puluh Tiga</v>
          </cell>
          <cell r="V950" t="str">
            <v xml:space="preserve">ribu </v>
          </cell>
          <cell r="W950" t="str">
            <v>ribu</v>
          </cell>
        </row>
        <row r="951">
          <cell r="T951">
            <v>944</v>
          </cell>
          <cell r="U951" t="str">
            <v>Sembilan ratus Empat puluh Empat</v>
          </cell>
          <cell r="V951" t="str">
            <v xml:space="preserve">ribu </v>
          </cell>
          <cell r="W951" t="str">
            <v>ribu</v>
          </cell>
        </row>
        <row r="952">
          <cell r="T952">
            <v>945</v>
          </cell>
          <cell r="U952" t="str">
            <v>Sembilan ratus Empat puluh Lima</v>
          </cell>
          <cell r="V952" t="str">
            <v xml:space="preserve">ribu </v>
          </cell>
          <cell r="W952" t="str">
            <v>ribu</v>
          </cell>
        </row>
        <row r="953">
          <cell r="T953">
            <v>946</v>
          </cell>
          <cell r="U953" t="str">
            <v>Sembilan ratus Empat puluh Enam</v>
          </cell>
          <cell r="V953" t="str">
            <v xml:space="preserve">ribu </v>
          </cell>
          <cell r="W953" t="str">
            <v>ribu</v>
          </cell>
        </row>
        <row r="954">
          <cell r="T954">
            <v>947</v>
          </cell>
          <cell r="U954" t="str">
            <v>Sembilan ratus Empat puluh Tujuh</v>
          </cell>
          <cell r="V954" t="str">
            <v xml:space="preserve">ribu </v>
          </cell>
          <cell r="W954" t="str">
            <v>ribu</v>
          </cell>
        </row>
        <row r="955">
          <cell r="T955">
            <v>948</v>
          </cell>
          <cell r="U955" t="str">
            <v>Sembilan ratus Empat puluh Delapan</v>
          </cell>
          <cell r="V955" t="str">
            <v xml:space="preserve">ribu </v>
          </cell>
          <cell r="W955" t="str">
            <v>ribu</v>
          </cell>
        </row>
        <row r="956">
          <cell r="T956">
            <v>949</v>
          </cell>
          <cell r="U956" t="str">
            <v>Sembilan ratus Empat puluh Sembilan</v>
          </cell>
          <cell r="V956" t="str">
            <v xml:space="preserve">ribu </v>
          </cell>
          <cell r="W956" t="str">
            <v>ribu</v>
          </cell>
        </row>
        <row r="957">
          <cell r="T957">
            <v>950</v>
          </cell>
          <cell r="U957" t="str">
            <v xml:space="preserve">Sembilan ratus Lima puluh </v>
          </cell>
          <cell r="V957" t="str">
            <v xml:space="preserve">ribu </v>
          </cell>
          <cell r="W957" t="str">
            <v>ribu</v>
          </cell>
        </row>
        <row r="958">
          <cell r="T958">
            <v>951</v>
          </cell>
          <cell r="U958" t="str">
            <v>Sembilan ratus Lima puluh Satu</v>
          </cell>
          <cell r="V958" t="str">
            <v xml:space="preserve">ribu </v>
          </cell>
          <cell r="W958" t="str">
            <v>ribu</v>
          </cell>
        </row>
        <row r="959">
          <cell r="T959">
            <v>952</v>
          </cell>
          <cell r="U959" t="str">
            <v>Sembilan ratus Lima puluh Dua</v>
          </cell>
          <cell r="V959" t="str">
            <v xml:space="preserve">ribu </v>
          </cell>
          <cell r="W959" t="str">
            <v>ribu</v>
          </cell>
        </row>
        <row r="960">
          <cell r="T960">
            <v>953</v>
          </cell>
          <cell r="U960" t="str">
            <v>Sembilan ratus Lima puluh Tiga</v>
          </cell>
          <cell r="V960" t="str">
            <v xml:space="preserve">ribu </v>
          </cell>
          <cell r="W960" t="str">
            <v>ribu</v>
          </cell>
        </row>
        <row r="961">
          <cell r="T961">
            <v>954</v>
          </cell>
          <cell r="U961" t="str">
            <v>Sembilan ratus Lima puluh Empat</v>
          </cell>
          <cell r="V961" t="str">
            <v xml:space="preserve">ribu </v>
          </cell>
          <cell r="W961" t="str">
            <v>ribu</v>
          </cell>
        </row>
        <row r="962">
          <cell r="T962">
            <v>955</v>
          </cell>
          <cell r="U962" t="str">
            <v>Sembilan ratus Lima puluh Lima</v>
          </cell>
          <cell r="V962" t="str">
            <v xml:space="preserve">ribu </v>
          </cell>
          <cell r="W962" t="str">
            <v>ribu</v>
          </cell>
        </row>
        <row r="963">
          <cell r="T963">
            <v>956</v>
          </cell>
          <cell r="U963" t="str">
            <v>Sembilan ratus Lima puluh Enam</v>
          </cell>
          <cell r="V963" t="str">
            <v xml:space="preserve">ribu </v>
          </cell>
          <cell r="W963" t="str">
            <v>ribu</v>
          </cell>
        </row>
        <row r="964">
          <cell r="T964">
            <v>957</v>
          </cell>
          <cell r="U964" t="str">
            <v>Sembilan ratus Lima puluh Tujuh</v>
          </cell>
          <cell r="V964" t="str">
            <v xml:space="preserve">ribu </v>
          </cell>
          <cell r="W964" t="str">
            <v>ribu</v>
          </cell>
        </row>
        <row r="965">
          <cell r="T965">
            <v>958</v>
          </cell>
          <cell r="U965" t="str">
            <v>Sembilan ratus Lima puluh Delapan</v>
          </cell>
          <cell r="V965" t="str">
            <v xml:space="preserve">ribu </v>
          </cell>
          <cell r="W965" t="str">
            <v>ribu</v>
          </cell>
        </row>
        <row r="966">
          <cell r="T966">
            <v>959</v>
          </cell>
          <cell r="U966" t="str">
            <v>Sembilan ratus Lima puluh Sembilan</v>
          </cell>
          <cell r="V966" t="str">
            <v xml:space="preserve">ribu </v>
          </cell>
          <cell r="W966" t="str">
            <v>ribu</v>
          </cell>
        </row>
        <row r="967">
          <cell r="T967">
            <v>960</v>
          </cell>
          <cell r="U967" t="str">
            <v xml:space="preserve">Sembilan ratus Enam puluh </v>
          </cell>
          <cell r="V967" t="str">
            <v xml:space="preserve">ribu </v>
          </cell>
          <cell r="W967" t="str">
            <v>ribu</v>
          </cell>
        </row>
        <row r="968">
          <cell r="T968">
            <v>961</v>
          </cell>
          <cell r="U968" t="str">
            <v>Sembilan ratus Enam puluh Satu</v>
          </cell>
          <cell r="V968" t="str">
            <v xml:space="preserve">ribu </v>
          </cell>
          <cell r="W968" t="str">
            <v>ribu</v>
          </cell>
        </row>
        <row r="969">
          <cell r="T969">
            <v>962</v>
          </cell>
          <cell r="U969" t="str">
            <v>Sembilan ratus Enam puluh Dua</v>
          </cell>
          <cell r="V969" t="str">
            <v xml:space="preserve">ribu </v>
          </cell>
          <cell r="W969" t="str">
            <v>ribu</v>
          </cell>
        </row>
        <row r="970">
          <cell r="T970">
            <v>963</v>
          </cell>
          <cell r="U970" t="str">
            <v>Sembilan ratus Enam puluh Tiga</v>
          </cell>
          <cell r="V970" t="str">
            <v xml:space="preserve">ribu </v>
          </cell>
          <cell r="W970" t="str">
            <v>ribu</v>
          </cell>
        </row>
        <row r="971">
          <cell r="T971">
            <v>964</v>
          </cell>
          <cell r="U971" t="str">
            <v>Sembilan ratus Enam puluh Empat</v>
          </cell>
          <cell r="V971" t="str">
            <v xml:space="preserve">ribu </v>
          </cell>
          <cell r="W971" t="str">
            <v>ribu</v>
          </cell>
        </row>
        <row r="972">
          <cell r="T972">
            <v>965</v>
          </cell>
          <cell r="U972" t="str">
            <v>Sembilan ratus Enam puluh Lima</v>
          </cell>
          <cell r="V972" t="str">
            <v xml:space="preserve">ribu </v>
          </cell>
          <cell r="W972" t="str">
            <v>ribu</v>
          </cell>
        </row>
        <row r="973">
          <cell r="T973">
            <v>966</v>
          </cell>
          <cell r="U973" t="str">
            <v>Sembilan ratus Enam puluh Enam</v>
          </cell>
          <cell r="V973" t="str">
            <v xml:space="preserve">ribu </v>
          </cell>
          <cell r="W973" t="str">
            <v>ribu</v>
          </cell>
        </row>
        <row r="974">
          <cell r="T974">
            <v>967</v>
          </cell>
          <cell r="U974" t="str">
            <v>Sembilan ratus Enam puluh Tujuh</v>
          </cell>
          <cell r="V974" t="str">
            <v xml:space="preserve">ribu </v>
          </cell>
          <cell r="W974" t="str">
            <v>ribu</v>
          </cell>
        </row>
        <row r="975">
          <cell r="T975">
            <v>968</v>
          </cell>
          <cell r="U975" t="str">
            <v>Sembilan ratus Enam puluh Delapan</v>
          </cell>
          <cell r="V975" t="str">
            <v xml:space="preserve">ribu </v>
          </cell>
          <cell r="W975" t="str">
            <v>ribu</v>
          </cell>
        </row>
        <row r="976">
          <cell r="T976">
            <v>969</v>
          </cell>
          <cell r="U976" t="str">
            <v>Sembilan ratus Enam puluh Sembilan</v>
          </cell>
          <cell r="V976" t="str">
            <v xml:space="preserve">ribu </v>
          </cell>
          <cell r="W976" t="str">
            <v>ribu</v>
          </cell>
        </row>
        <row r="977">
          <cell r="T977">
            <v>970</v>
          </cell>
          <cell r="U977" t="str">
            <v xml:space="preserve">Sembilan ratus Tujuh puluh </v>
          </cell>
          <cell r="V977" t="str">
            <v xml:space="preserve">ribu </v>
          </cell>
          <cell r="W977" t="str">
            <v>ribu</v>
          </cell>
        </row>
        <row r="978">
          <cell r="T978">
            <v>971</v>
          </cell>
          <cell r="U978" t="str">
            <v>Sembilan ratus Tujuh puluh Satu</v>
          </cell>
          <cell r="V978" t="str">
            <v xml:space="preserve">ribu </v>
          </cell>
          <cell r="W978" t="str">
            <v>ribu</v>
          </cell>
        </row>
        <row r="979">
          <cell r="T979">
            <v>972</v>
          </cell>
          <cell r="U979" t="str">
            <v>Sembilan ratus Tujuh puluh Dua</v>
          </cell>
          <cell r="V979" t="str">
            <v xml:space="preserve">ribu </v>
          </cell>
          <cell r="W979" t="str">
            <v>ribu</v>
          </cell>
        </row>
        <row r="980">
          <cell r="T980">
            <v>973</v>
          </cell>
          <cell r="U980" t="str">
            <v>Sembilan ratus Tujuh puluh Tiga</v>
          </cell>
          <cell r="V980" t="str">
            <v xml:space="preserve">ribu </v>
          </cell>
          <cell r="W980" t="str">
            <v>ribu</v>
          </cell>
        </row>
        <row r="981">
          <cell r="T981">
            <v>974</v>
          </cell>
          <cell r="U981" t="str">
            <v>Sembilan ratus Tujuh puluh Empat</v>
          </cell>
          <cell r="V981" t="str">
            <v xml:space="preserve">ribu </v>
          </cell>
          <cell r="W981" t="str">
            <v>ribu</v>
          </cell>
        </row>
        <row r="982">
          <cell r="T982">
            <v>975</v>
          </cell>
          <cell r="U982" t="str">
            <v>Sembilan ratus Tujuh puluh Lima</v>
          </cell>
          <cell r="V982" t="str">
            <v xml:space="preserve">ribu </v>
          </cell>
          <cell r="W982" t="str">
            <v>ribu</v>
          </cell>
        </row>
        <row r="983">
          <cell r="T983">
            <v>976</v>
          </cell>
          <cell r="U983" t="str">
            <v>Sembilan ratus Tujuh puluh Enam</v>
          </cell>
          <cell r="V983" t="str">
            <v xml:space="preserve">ribu </v>
          </cell>
          <cell r="W983" t="str">
            <v>ribu</v>
          </cell>
        </row>
        <row r="984">
          <cell r="T984">
            <v>977</v>
          </cell>
          <cell r="U984" t="str">
            <v>Sembilan ratus Tujuh puluh Tujuh</v>
          </cell>
          <cell r="V984" t="str">
            <v xml:space="preserve">ribu </v>
          </cell>
          <cell r="W984" t="str">
            <v>ribu</v>
          </cell>
        </row>
        <row r="985">
          <cell r="T985">
            <v>978</v>
          </cell>
          <cell r="U985" t="str">
            <v>Sembilan ratus Tujuh puluh Delapan</v>
          </cell>
          <cell r="V985" t="str">
            <v xml:space="preserve">ribu </v>
          </cell>
          <cell r="W985" t="str">
            <v>ribu</v>
          </cell>
        </row>
        <row r="986">
          <cell r="T986">
            <v>979</v>
          </cell>
          <cell r="U986" t="str">
            <v>Sembilan ratus Tujuh puluh Sembilan</v>
          </cell>
          <cell r="V986" t="str">
            <v xml:space="preserve">ribu </v>
          </cell>
          <cell r="W986" t="str">
            <v>ribu</v>
          </cell>
        </row>
        <row r="987">
          <cell r="T987">
            <v>980</v>
          </cell>
          <cell r="U987" t="str">
            <v xml:space="preserve">Sembilan ratus Delapan puluh </v>
          </cell>
          <cell r="V987" t="str">
            <v xml:space="preserve">ribu </v>
          </cell>
          <cell r="W987" t="str">
            <v>ribu</v>
          </cell>
        </row>
        <row r="988">
          <cell r="T988">
            <v>981</v>
          </cell>
          <cell r="U988" t="str">
            <v>Sembilan ratus Delapan puluh Satu</v>
          </cell>
          <cell r="V988" t="str">
            <v xml:space="preserve">ribu </v>
          </cell>
          <cell r="W988" t="str">
            <v>ribu</v>
          </cell>
        </row>
        <row r="989">
          <cell r="T989">
            <v>982</v>
          </cell>
          <cell r="U989" t="str">
            <v>Sembilan ratus Delapan puluh Dua</v>
          </cell>
          <cell r="V989" t="str">
            <v xml:space="preserve">ribu </v>
          </cell>
          <cell r="W989" t="str">
            <v>ribu</v>
          </cell>
        </row>
        <row r="990">
          <cell r="T990">
            <v>983</v>
          </cell>
          <cell r="U990" t="str">
            <v>Sembilan ratus Delapan puluh Tiga</v>
          </cell>
          <cell r="V990" t="str">
            <v xml:space="preserve">ribu </v>
          </cell>
          <cell r="W990" t="str">
            <v>ribu</v>
          </cell>
        </row>
        <row r="991">
          <cell r="T991">
            <v>984</v>
          </cell>
          <cell r="U991" t="str">
            <v>Sembilan ratus Delapan puluh Empat</v>
          </cell>
          <cell r="V991" t="str">
            <v xml:space="preserve">ribu </v>
          </cell>
          <cell r="W991" t="str">
            <v>ribu</v>
          </cell>
        </row>
        <row r="992">
          <cell r="T992">
            <v>985</v>
          </cell>
          <cell r="U992" t="str">
            <v>Sembilan ratus Delapan puluh Lima</v>
          </cell>
          <cell r="V992" t="str">
            <v xml:space="preserve">ribu </v>
          </cell>
          <cell r="W992" t="str">
            <v>ribu</v>
          </cell>
        </row>
        <row r="993">
          <cell r="T993">
            <v>986</v>
          </cell>
          <cell r="U993" t="str">
            <v>Sembilan ratus Delapan puluh Enam</v>
          </cell>
          <cell r="V993" t="str">
            <v xml:space="preserve">ribu </v>
          </cell>
          <cell r="W993" t="str">
            <v>ribu</v>
          </cell>
        </row>
        <row r="994">
          <cell r="T994">
            <v>987</v>
          </cell>
          <cell r="U994" t="str">
            <v>Sembilan ratus Delapan puluh Tujuh</v>
          </cell>
          <cell r="V994" t="str">
            <v xml:space="preserve">ribu </v>
          </cell>
          <cell r="W994" t="str">
            <v>ribu</v>
          </cell>
        </row>
        <row r="995">
          <cell r="T995">
            <v>988</v>
          </cell>
          <cell r="U995" t="str">
            <v>Sembilan ratus Delapan puluh Delapan</v>
          </cell>
          <cell r="V995" t="str">
            <v xml:space="preserve">ribu </v>
          </cell>
          <cell r="W995" t="str">
            <v>ribu</v>
          </cell>
        </row>
        <row r="996">
          <cell r="T996">
            <v>989</v>
          </cell>
          <cell r="U996" t="str">
            <v>Sembilan ratus Delapan puluh Sembilan</v>
          </cell>
          <cell r="V996" t="str">
            <v xml:space="preserve">ribu </v>
          </cell>
          <cell r="W996" t="str">
            <v>ribu</v>
          </cell>
        </row>
        <row r="997">
          <cell r="T997">
            <v>990</v>
          </cell>
          <cell r="U997" t="str">
            <v xml:space="preserve">Sembilan ratus Sembilan puluh </v>
          </cell>
          <cell r="V997" t="str">
            <v xml:space="preserve">ribu </v>
          </cell>
          <cell r="W997" t="str">
            <v>ribu</v>
          </cell>
        </row>
        <row r="998">
          <cell r="T998">
            <v>991</v>
          </cell>
          <cell r="U998" t="str">
            <v>Sembilan ratus Sembilan puluh Satu</v>
          </cell>
          <cell r="V998" t="str">
            <v xml:space="preserve">ribu </v>
          </cell>
          <cell r="W998" t="str">
            <v>ribu</v>
          </cell>
        </row>
        <row r="999">
          <cell r="T999">
            <v>992</v>
          </cell>
          <cell r="U999" t="str">
            <v>Sembilan ratus Sembilan puluh Dua</v>
          </cell>
          <cell r="V999" t="str">
            <v xml:space="preserve">ribu </v>
          </cell>
          <cell r="W999" t="str">
            <v>ribu</v>
          </cell>
        </row>
        <row r="1000">
          <cell r="T1000">
            <v>993</v>
          </cell>
          <cell r="U1000" t="str">
            <v>Sembilan ratus Sembilan puluh Tiga</v>
          </cell>
          <cell r="V1000" t="str">
            <v xml:space="preserve">ribu </v>
          </cell>
          <cell r="W1000" t="str">
            <v>ribu</v>
          </cell>
        </row>
        <row r="1001">
          <cell r="T1001">
            <v>994</v>
          </cell>
          <cell r="U1001" t="str">
            <v>Sembilan ratus Sembilan puluh Empat</v>
          </cell>
          <cell r="V1001" t="str">
            <v xml:space="preserve">ribu </v>
          </cell>
          <cell r="W1001" t="str">
            <v>ribu</v>
          </cell>
        </row>
        <row r="1002">
          <cell r="T1002">
            <v>995</v>
          </cell>
          <cell r="U1002" t="str">
            <v>Sembilan ratus Sembilan puluh Lima</v>
          </cell>
          <cell r="V1002" t="str">
            <v xml:space="preserve">ribu </v>
          </cell>
          <cell r="W1002" t="str">
            <v>ribu</v>
          </cell>
        </row>
        <row r="1003">
          <cell r="T1003">
            <v>996</v>
          </cell>
          <cell r="U1003" t="str">
            <v>Sembilan ratus Sembilan puluh Enam</v>
          </cell>
          <cell r="V1003" t="str">
            <v xml:space="preserve">ribu </v>
          </cell>
          <cell r="W1003" t="str">
            <v>ribu</v>
          </cell>
        </row>
        <row r="1004">
          <cell r="T1004">
            <v>997</v>
          </cell>
          <cell r="U1004" t="str">
            <v>Sembilan ratus Sembilan puluh Tujuh</v>
          </cell>
          <cell r="V1004" t="str">
            <v xml:space="preserve">ribu </v>
          </cell>
          <cell r="W1004" t="str">
            <v>ribu</v>
          </cell>
        </row>
        <row r="1005">
          <cell r="T1005">
            <v>998</v>
          </cell>
          <cell r="U1005" t="str">
            <v>Sembilan ratus Sembilan puluh Delapan</v>
          </cell>
          <cell r="V1005" t="str">
            <v xml:space="preserve">ribu </v>
          </cell>
          <cell r="W1005" t="str">
            <v>ribu</v>
          </cell>
        </row>
        <row r="1006">
          <cell r="T1006">
            <v>999</v>
          </cell>
          <cell r="U1006" t="str">
            <v>Sembilan ratus Sembilan puluh Sembilan</v>
          </cell>
          <cell r="V1006" t="str">
            <v xml:space="preserve">ribu </v>
          </cell>
          <cell r="W1006" t="str">
            <v>ribu</v>
          </cell>
        </row>
        <row r="1007">
          <cell r="T1007">
            <v>1000</v>
          </cell>
          <cell r="U1007" t="str">
            <v>SERIBU</v>
          </cell>
        </row>
        <row r="1008">
          <cell r="T1008" t="str">
            <v>001</v>
          </cell>
          <cell r="U1008" t="str">
            <v>SE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
      <sheetName val="JU"/>
      <sheetName val="BB"/>
      <sheetName val="NLM"/>
      <sheetName val="Peny"/>
      <sheetName val="Gaji &amp; Tunjangan"/>
    </sheetNames>
    <sheetDataSet>
      <sheetData sheetId="0">
        <row r="5">
          <cell r="B5">
            <v>1</v>
          </cell>
          <cell r="C5" t="str">
            <v>ASET LANCAR</v>
          </cell>
        </row>
        <row r="6">
          <cell r="B6" t="str">
            <v>1.1</v>
          </cell>
          <cell r="C6" t="str">
            <v>KAS DAN SETARA KAS</v>
          </cell>
        </row>
        <row r="7">
          <cell r="B7" t="str">
            <v>1.1.1</v>
          </cell>
          <cell r="C7" t="str">
            <v>Kas Kecil</v>
          </cell>
        </row>
        <row r="8">
          <cell r="B8" t="str">
            <v>1.1.2</v>
          </cell>
          <cell r="C8" t="str">
            <v>Bank</v>
          </cell>
        </row>
        <row r="9">
          <cell r="B9" t="str">
            <v>1.1.2.1</v>
          </cell>
          <cell r="C9" t="str">
            <v>Bank Mandiri</v>
          </cell>
        </row>
        <row r="10">
          <cell r="B10" t="str">
            <v>1.1.2.2</v>
          </cell>
          <cell r="C10" t="str">
            <v>Bank Bukopin</v>
          </cell>
        </row>
        <row r="11">
          <cell r="B11" t="str">
            <v>1.2</v>
          </cell>
          <cell r="C11" t="str">
            <v>PIUTANG</v>
          </cell>
        </row>
        <row r="12">
          <cell r="B12" t="str">
            <v>1.2.1</v>
          </cell>
          <cell r="C12" t="str">
            <v>Piutang Usaha</v>
          </cell>
        </row>
        <row r="13">
          <cell r="B13" t="str">
            <v>1.2.1.1</v>
          </cell>
          <cell r="C13" t="str">
            <v>PLN Cabang Saamarinda</v>
          </cell>
        </row>
        <row r="14">
          <cell r="B14" t="str">
            <v>1.2.1.2</v>
          </cell>
          <cell r="C14" t="str">
            <v>PLN Sektor Mahakam</v>
          </cell>
        </row>
        <row r="15">
          <cell r="B15" t="str">
            <v>1.2.1.3</v>
          </cell>
          <cell r="C15" t="str">
            <v>PLN Area Bontang</v>
          </cell>
        </row>
        <row r="16">
          <cell r="B16" t="str">
            <v>1.2.1.4</v>
          </cell>
          <cell r="C16" t="str">
            <v>PT Pertamina</v>
          </cell>
        </row>
        <row r="17">
          <cell r="B17" t="str">
            <v>1.2.1.5</v>
          </cell>
          <cell r="C17" t="str">
            <v>PLTD Sangatta</v>
          </cell>
        </row>
        <row r="18">
          <cell r="B18" t="str">
            <v>1.2.1.6</v>
          </cell>
          <cell r="C18" t="str">
            <v>PLTD Sangkulirang'</v>
          </cell>
        </row>
        <row r="19">
          <cell r="B19" t="str">
            <v>1.2.1.7</v>
          </cell>
          <cell r="C19" t="str">
            <v>PLTD Wahau</v>
          </cell>
        </row>
        <row r="20">
          <cell r="B20" t="str">
            <v>1.2.1.8</v>
          </cell>
          <cell r="C20" t="str">
            <v>PLTD Sanggat</v>
          </cell>
        </row>
        <row r="21">
          <cell r="B21" t="str">
            <v>1.2.1.9</v>
          </cell>
          <cell r="C21" t="str">
            <v>PLTD Tanjung Isuy</v>
          </cell>
        </row>
        <row r="22">
          <cell r="B22" t="str">
            <v>1.2.1.10</v>
          </cell>
          <cell r="C22" t="str">
            <v>PLN Area Samarinda</v>
          </cell>
        </row>
        <row r="23">
          <cell r="B23" t="str">
            <v>1.2.1.11</v>
          </cell>
          <cell r="C23" t="str">
            <v>PT Mandiri Tunas Finace</v>
          </cell>
        </row>
        <row r="24">
          <cell r="B24" t="str">
            <v>1.2.1.12</v>
          </cell>
        </row>
        <row r="25">
          <cell r="B25" t="str">
            <v>1.2.1.13</v>
          </cell>
        </row>
        <row r="26">
          <cell r="B26" t="str">
            <v>1.2.1.14</v>
          </cell>
        </row>
        <row r="27">
          <cell r="B27" t="str">
            <v>1.2.2</v>
          </cell>
          <cell r="C27" t="str">
            <v>Piutang Karyawan</v>
          </cell>
        </row>
        <row r="28">
          <cell r="B28" t="str">
            <v>1.2.2.1</v>
          </cell>
          <cell r="C28" t="str">
            <v>Piutang Karyawan Kantor</v>
          </cell>
        </row>
        <row r="29">
          <cell r="B29" t="str">
            <v>1.2.2.2</v>
          </cell>
          <cell r="C29" t="str">
            <v>Piutang Karyawan Kapal</v>
          </cell>
        </row>
        <row r="30">
          <cell r="B30" t="str">
            <v>1.2.2.3</v>
          </cell>
          <cell r="C30" t="str">
            <v>Piutang Karyawan Mobil Tangki</v>
          </cell>
        </row>
        <row r="31">
          <cell r="B31" t="str">
            <v>1.2.2.4</v>
          </cell>
        </row>
        <row r="32">
          <cell r="B32" t="str">
            <v>1.2.2.5</v>
          </cell>
        </row>
        <row r="33">
          <cell r="B33" t="str">
            <v>1.2.2.6</v>
          </cell>
        </row>
        <row r="34">
          <cell r="B34" t="str">
            <v>1.2.2.7</v>
          </cell>
        </row>
        <row r="35">
          <cell r="B35" t="str">
            <v>1.2.2.8</v>
          </cell>
        </row>
        <row r="36">
          <cell r="B36" t="str">
            <v>1.2.2.9</v>
          </cell>
        </row>
        <row r="37">
          <cell r="B37" t="str">
            <v>1.2.2.10</v>
          </cell>
        </row>
        <row r="38">
          <cell r="B38" t="str">
            <v>1.2.2.11</v>
          </cell>
        </row>
        <row r="39">
          <cell r="B39" t="str">
            <v>1.2.2.12</v>
          </cell>
        </row>
        <row r="40">
          <cell r="B40" t="str">
            <v>1.2.2.13</v>
          </cell>
        </row>
        <row r="41">
          <cell r="B41" t="str">
            <v>1.2.2.14</v>
          </cell>
        </row>
        <row r="42">
          <cell r="B42" t="str">
            <v>1.2.2.15</v>
          </cell>
        </row>
        <row r="43">
          <cell r="B43" t="str">
            <v>1.2.3</v>
          </cell>
          <cell r="C43" t="str">
            <v>Piutang Lain-lain</v>
          </cell>
        </row>
        <row r="44">
          <cell r="B44" t="str">
            <v>1.2.3.1</v>
          </cell>
          <cell r="C44" t="str">
            <v>Hj. Sanita</v>
          </cell>
        </row>
        <row r="45">
          <cell r="B45" t="str">
            <v>1.2.3.2</v>
          </cell>
          <cell r="C45" t="str">
            <v>Hery Setyadi</v>
          </cell>
        </row>
        <row r="46">
          <cell r="B46" t="str">
            <v>1.2.3.3</v>
          </cell>
          <cell r="C46" t="str">
            <v>Hj. Herlina Susanti</v>
          </cell>
        </row>
        <row r="47">
          <cell r="B47" t="str">
            <v>1.2.3.4</v>
          </cell>
          <cell r="C47" t="str">
            <v>Hj. Susanti</v>
          </cell>
        </row>
        <row r="48">
          <cell r="B48" t="str">
            <v>1.2.3.5</v>
          </cell>
          <cell r="C48" t="str">
            <v>Hj. Supiatmah</v>
          </cell>
        </row>
        <row r="49">
          <cell r="B49" t="str">
            <v>1.2.3.6</v>
          </cell>
        </row>
        <row r="50">
          <cell r="B50" t="str">
            <v>1.2.3.7</v>
          </cell>
        </row>
        <row r="51">
          <cell r="B51" t="str">
            <v>1.2.3.8</v>
          </cell>
        </row>
        <row r="52">
          <cell r="B52" t="str">
            <v>1.2.3.9</v>
          </cell>
        </row>
        <row r="53">
          <cell r="B53" t="str">
            <v>1.2.3.10</v>
          </cell>
        </row>
        <row r="54">
          <cell r="B54" t="str">
            <v>1.2.3.11</v>
          </cell>
        </row>
        <row r="55">
          <cell r="B55" t="str">
            <v>1.2.4</v>
          </cell>
          <cell r="C55" t="str">
            <v>Piutang Direksi</v>
          </cell>
        </row>
        <row r="56">
          <cell r="B56" t="str">
            <v>1.2.4.1</v>
          </cell>
          <cell r="C56" t="str">
            <v>Hj. Zainah SA, SH</v>
          </cell>
        </row>
        <row r="57">
          <cell r="B57" t="str">
            <v>1.2.4.2</v>
          </cell>
          <cell r="C57" t="str">
            <v>Hj. Rusdiana</v>
          </cell>
        </row>
        <row r="58">
          <cell r="B58" t="str">
            <v>1.2.4.3</v>
          </cell>
          <cell r="C58" t="str">
            <v>Hj. Acmad Yani</v>
          </cell>
        </row>
        <row r="59">
          <cell r="B59" t="str">
            <v>1.2.4.4</v>
          </cell>
        </row>
        <row r="60">
          <cell r="B60" t="str">
            <v>1.2.4.5</v>
          </cell>
        </row>
        <row r="61">
          <cell r="B61" t="str">
            <v>1.3</v>
          </cell>
          <cell r="C61" t="str">
            <v>UANG MUKA</v>
          </cell>
        </row>
        <row r="62">
          <cell r="B62" t="str">
            <v>1.3.1</v>
          </cell>
          <cell r="C62" t="str">
            <v>Uang Muka Biaya</v>
          </cell>
        </row>
        <row r="63">
          <cell r="B63" t="str">
            <v>1.3.1.1</v>
          </cell>
          <cell r="C63" t="str">
            <v>Uang Muka Biaya</v>
          </cell>
        </row>
        <row r="64">
          <cell r="B64" t="str">
            <v>1.3.1.2</v>
          </cell>
          <cell r="C64" t="str">
            <v>Uang Muka Pajak</v>
          </cell>
        </row>
        <row r="65">
          <cell r="B65" t="str">
            <v>1.3.1.3</v>
          </cell>
        </row>
        <row r="66">
          <cell r="B66" t="str">
            <v>1.3.2</v>
          </cell>
          <cell r="C66" t="str">
            <v>Uang Muka Pajak</v>
          </cell>
        </row>
        <row r="67">
          <cell r="B67" t="str">
            <v>1.3.2.1</v>
          </cell>
          <cell r="C67" t="str">
            <v>PPh Pasal 21</v>
          </cell>
        </row>
        <row r="68">
          <cell r="B68" t="str">
            <v>1.3.2.2</v>
          </cell>
          <cell r="C68" t="str">
            <v>PPh Pasal 25</v>
          </cell>
        </row>
        <row r="69">
          <cell r="B69" t="str">
            <v>1.3.2.3</v>
          </cell>
          <cell r="C69" t="str">
            <v>PPh Pasal23</v>
          </cell>
        </row>
        <row r="70">
          <cell r="B70" t="str">
            <v>1.4</v>
          </cell>
          <cell r="C70" t="str">
            <v>PERSEDIAAN</v>
          </cell>
        </row>
        <row r="71">
          <cell r="B71" t="str">
            <v>1.4.1</v>
          </cell>
          <cell r="C71" t="str">
            <v>Persediaan BBM</v>
          </cell>
        </row>
        <row r="72">
          <cell r="B72" t="str">
            <v>1.4.2</v>
          </cell>
          <cell r="C72" t="str">
            <v>Persediaan Ban</v>
          </cell>
        </row>
        <row r="73">
          <cell r="B73" t="str">
            <v>1.4.3</v>
          </cell>
          <cell r="C73" t="str">
            <v>Persediaan Pelumas</v>
          </cell>
        </row>
        <row r="74">
          <cell r="B74" t="str">
            <v>1.4.4</v>
          </cell>
        </row>
        <row r="75">
          <cell r="B75">
            <v>2</v>
          </cell>
          <cell r="C75" t="str">
            <v>ASET TIDAK LANCAR</v>
          </cell>
        </row>
        <row r="76">
          <cell r="B76" t="str">
            <v>2.1</v>
          </cell>
          <cell r="C76" t="str">
            <v>Investasi</v>
          </cell>
        </row>
        <row r="77">
          <cell r="B77" t="str">
            <v>2.1.1</v>
          </cell>
        </row>
        <row r="78">
          <cell r="B78" t="str">
            <v>2.1.2</v>
          </cell>
        </row>
        <row r="79">
          <cell r="B79" t="str">
            <v>2.2</v>
          </cell>
          <cell r="C79" t="str">
            <v>ASET TETAP</v>
          </cell>
        </row>
        <row r="80">
          <cell r="B80" t="str">
            <v>2.2.1</v>
          </cell>
          <cell r="C80" t="str">
            <v>Harga Perolehan</v>
          </cell>
        </row>
        <row r="81">
          <cell r="B81" t="str">
            <v>2.2.1.1</v>
          </cell>
          <cell r="C81" t="str">
            <v>Tanah</v>
          </cell>
        </row>
        <row r="82">
          <cell r="B82" t="str">
            <v>2.2.1.2</v>
          </cell>
          <cell r="C82" t="str">
            <v>Bangunan</v>
          </cell>
        </row>
        <row r="83">
          <cell r="B83" t="str">
            <v>2.2.1.3</v>
          </cell>
          <cell r="C83" t="str">
            <v>Kendaraan</v>
          </cell>
        </row>
        <row r="84">
          <cell r="B84" t="str">
            <v>2.2.1.4</v>
          </cell>
          <cell r="C84" t="str">
            <v>Inventaris Kantor</v>
          </cell>
        </row>
        <row r="85">
          <cell r="B85" t="str">
            <v>2.2.2</v>
          </cell>
          <cell r="C85" t="str">
            <v>Akumulasi Penyusutan</v>
          </cell>
        </row>
        <row r="86">
          <cell r="B86" t="str">
            <v>2.2.2.1</v>
          </cell>
          <cell r="C86" t="str">
            <v>Akm. Bangunan</v>
          </cell>
        </row>
        <row r="87">
          <cell r="B87" t="str">
            <v>2.2.2.2</v>
          </cell>
          <cell r="C87" t="str">
            <v>Akm. Kendaraan</v>
          </cell>
        </row>
        <row r="88">
          <cell r="B88" t="str">
            <v>2.2.2.3</v>
          </cell>
          <cell r="C88" t="str">
            <v>Akm. Inventaris Kantor</v>
          </cell>
        </row>
        <row r="89">
          <cell r="B89" t="str">
            <v>2.3</v>
          </cell>
          <cell r="C89" t="str">
            <v>ASET LAIN-LAIN</v>
          </cell>
        </row>
        <row r="90">
          <cell r="B90" t="str">
            <v>2.3.1</v>
          </cell>
        </row>
        <row r="91">
          <cell r="B91" t="str">
            <v>2.3.2</v>
          </cell>
        </row>
        <row r="92">
          <cell r="B92" t="str">
            <v>2.3.3</v>
          </cell>
        </row>
        <row r="93">
          <cell r="B93">
            <v>3</v>
          </cell>
          <cell r="C93" t="str">
            <v>KEWAJIBAN DAN EKUITAS</v>
          </cell>
        </row>
        <row r="94">
          <cell r="B94" t="str">
            <v>3.1</v>
          </cell>
          <cell r="C94" t="str">
            <v>KEWAJIBAN</v>
          </cell>
        </row>
        <row r="95">
          <cell r="B95" t="str">
            <v>3.1.1</v>
          </cell>
          <cell r="C95" t="str">
            <v>KEWAJIBAN LANCAR</v>
          </cell>
        </row>
        <row r="96">
          <cell r="B96" t="str">
            <v>3.1.1.1</v>
          </cell>
          <cell r="C96" t="str">
            <v>Hutang Usaha</v>
          </cell>
        </row>
        <row r="97">
          <cell r="B97" t="str">
            <v>3.1.1.1.1</v>
          </cell>
          <cell r="C97" t="str">
            <v>CV Surabaya Mandiri</v>
          </cell>
        </row>
        <row r="98">
          <cell r="B98" t="str">
            <v>3.1.1.1.2</v>
          </cell>
          <cell r="C98" t="str">
            <v>Hj.Sadariah</v>
          </cell>
        </row>
        <row r="99">
          <cell r="B99" t="str">
            <v>3.1.1.1.3</v>
          </cell>
          <cell r="C99" t="str">
            <v>H. Dedy</v>
          </cell>
        </row>
        <row r="100">
          <cell r="B100" t="str">
            <v>3.1.1.1.4</v>
          </cell>
          <cell r="C100" t="str">
            <v>Hj. Supiatmah</v>
          </cell>
        </row>
        <row r="101">
          <cell r="B101" t="str">
            <v>3.1.1.1.5</v>
          </cell>
          <cell r="C101" t="str">
            <v>PT Borneo Sakti</v>
          </cell>
        </row>
        <row r="102">
          <cell r="B102" t="str">
            <v>3.1.1.1.6</v>
          </cell>
          <cell r="C102" t="str">
            <v>Dwi Jaya</v>
          </cell>
        </row>
        <row r="103">
          <cell r="B103" t="str">
            <v>3.1.1.1.7</v>
          </cell>
          <cell r="C103" t="str">
            <v>PT. Wahidin Maligai</v>
          </cell>
        </row>
        <row r="104">
          <cell r="B104" t="str">
            <v>3.1.1.1.8</v>
          </cell>
          <cell r="C104" t="str">
            <v xml:space="preserve">PT BFI </v>
          </cell>
        </row>
        <row r="105">
          <cell r="B105" t="str">
            <v>3.1.1.1.9</v>
          </cell>
          <cell r="C105" t="str">
            <v>PT Mandiri Tunas Finace</v>
          </cell>
        </row>
        <row r="106">
          <cell r="B106" t="str">
            <v>3.1.1.1.10</v>
          </cell>
          <cell r="C106" t="str">
            <v>Rismawati</v>
          </cell>
        </row>
        <row r="107">
          <cell r="B107" t="str">
            <v>3.1.1.1.11</v>
          </cell>
          <cell r="C107" t="str">
            <v>Pak Bambang (Mekanik)</v>
          </cell>
        </row>
        <row r="108">
          <cell r="B108" t="str">
            <v>3.1.1.1.12</v>
          </cell>
          <cell r="C108" t="str">
            <v>Tiga Berlian</v>
          </cell>
        </row>
        <row r="109">
          <cell r="B109" t="str">
            <v>3.1.1.1.13</v>
          </cell>
          <cell r="C109" t="str">
            <v>Perdana Karya</v>
          </cell>
        </row>
        <row r="110">
          <cell r="B110" t="str">
            <v>3.1.1.1.14</v>
          </cell>
        </row>
        <row r="111">
          <cell r="B111" t="str">
            <v>3.1.1.1.15</v>
          </cell>
        </row>
        <row r="112">
          <cell r="B112" t="str">
            <v>3.1.1.1.16</v>
          </cell>
        </row>
        <row r="113">
          <cell r="B113" t="str">
            <v>3.1.1.1.17</v>
          </cell>
        </row>
        <row r="114">
          <cell r="B114" t="str">
            <v>3.1.1.2</v>
          </cell>
          <cell r="C114" t="str">
            <v>Hutang Karyawan</v>
          </cell>
        </row>
        <row r="115">
          <cell r="B115" t="str">
            <v>3.1.1.2.1</v>
          </cell>
          <cell r="C115" t="str">
            <v>Hutang Karyawan Kantor</v>
          </cell>
        </row>
        <row r="116">
          <cell r="B116" t="str">
            <v>3.1.1.2.2</v>
          </cell>
          <cell r="C116" t="str">
            <v>Hutang Karyawan Kapal</v>
          </cell>
        </row>
        <row r="117">
          <cell r="B117" t="str">
            <v>3.1.1.2.3</v>
          </cell>
          <cell r="C117" t="str">
            <v>Hutang Karyawan Mobil Tangki</v>
          </cell>
        </row>
        <row r="118">
          <cell r="B118" t="str">
            <v>3.1.1.2.4</v>
          </cell>
          <cell r="C118" t="str">
            <v>H. Acmad Yani</v>
          </cell>
        </row>
        <row r="119">
          <cell r="B119" t="str">
            <v>3.1.1.2.5</v>
          </cell>
        </row>
        <row r="120">
          <cell r="B120" t="str">
            <v>3.1.1.2.6</v>
          </cell>
        </row>
        <row r="121">
          <cell r="B121" t="str">
            <v>3.1.1.2.7</v>
          </cell>
        </row>
        <row r="122">
          <cell r="B122" t="str">
            <v>3.1.1.2.8</v>
          </cell>
        </row>
        <row r="123">
          <cell r="B123" t="str">
            <v>3.1.1.2.9</v>
          </cell>
        </row>
        <row r="124">
          <cell r="B124" t="str">
            <v>3.1.1.2.10</v>
          </cell>
        </row>
        <row r="125">
          <cell r="B125" t="str">
            <v>3.1.1.2.11</v>
          </cell>
        </row>
        <row r="126">
          <cell r="B126" t="str">
            <v>3.1.1.2.12</v>
          </cell>
        </row>
        <row r="127">
          <cell r="B127" t="str">
            <v>3.1.1.2.13</v>
          </cell>
        </row>
        <row r="128">
          <cell r="B128" t="str">
            <v>3.1.1.2.14</v>
          </cell>
        </row>
        <row r="129">
          <cell r="B129" t="str">
            <v>3.1.1.2.15</v>
          </cell>
        </row>
        <row r="130">
          <cell r="B130" t="str">
            <v>3.1.1.3</v>
          </cell>
          <cell r="C130" t="str">
            <v>Hutang Pajak</v>
          </cell>
        </row>
        <row r="131">
          <cell r="B131" t="str">
            <v>3.1.1.3.1</v>
          </cell>
          <cell r="C131" t="str">
            <v>PPh Pasal 21</v>
          </cell>
        </row>
        <row r="132">
          <cell r="B132" t="str">
            <v>3.1.1.3.2</v>
          </cell>
          <cell r="C132" t="str">
            <v>PPh Pasal 25</v>
          </cell>
        </row>
        <row r="133">
          <cell r="B133" t="str">
            <v>3.1.1.3.3</v>
          </cell>
          <cell r="C133" t="str">
            <v>PPh Pasal 29</v>
          </cell>
        </row>
        <row r="134">
          <cell r="B134" t="str">
            <v>3.1.1.3.4</v>
          </cell>
          <cell r="C134" t="str">
            <v>PPN</v>
          </cell>
        </row>
        <row r="135">
          <cell r="B135" t="str">
            <v>3.1.1.3.5</v>
          </cell>
        </row>
        <row r="136">
          <cell r="B136" t="str">
            <v>3.1.1.3.6</v>
          </cell>
        </row>
        <row r="137">
          <cell r="B137" t="str">
            <v>3.1.1.4</v>
          </cell>
          <cell r="C137" t="str">
            <v>Pendapatan Diterima Dimuka</v>
          </cell>
        </row>
        <row r="138">
          <cell r="B138" t="str">
            <v>3.1.1.4.1</v>
          </cell>
        </row>
        <row r="139">
          <cell r="B139" t="str">
            <v>3.1.1.4.2</v>
          </cell>
        </row>
        <row r="140">
          <cell r="B140" t="str">
            <v>3.1.1.4.3</v>
          </cell>
        </row>
        <row r="141">
          <cell r="B141" t="str">
            <v>3.1.1.4.4</v>
          </cell>
        </row>
        <row r="142">
          <cell r="B142" t="str">
            <v>3.1.1.4.5</v>
          </cell>
        </row>
        <row r="143">
          <cell r="B143" t="str">
            <v>3.1.1.5</v>
          </cell>
          <cell r="C143" t="str">
            <v>Hutang Lain-lain</v>
          </cell>
        </row>
        <row r="144">
          <cell r="B144" t="str">
            <v>3.1.1.5.1</v>
          </cell>
          <cell r="C144" t="str">
            <v>PT Cahaya Mandiri Setia</v>
          </cell>
        </row>
        <row r="145">
          <cell r="B145" t="str">
            <v>3.1.1.5.2</v>
          </cell>
          <cell r="C145" t="str">
            <v>PT Cahaya Arief Setia</v>
          </cell>
        </row>
        <row r="146">
          <cell r="B146" t="str">
            <v>3.1.1.5.3</v>
          </cell>
          <cell r="C146" t="str">
            <v>PT. Perdana Karya Inti Motor</v>
          </cell>
        </row>
        <row r="147">
          <cell r="B147" t="str">
            <v>3.1.1.5.4</v>
          </cell>
          <cell r="C147" t="str">
            <v>Hj. Zainah SA, SH</v>
          </cell>
        </row>
        <row r="148">
          <cell r="B148" t="str">
            <v>3.1.1.5.5</v>
          </cell>
        </row>
        <row r="149">
          <cell r="B149" t="str">
            <v>3.1.1.5.6</v>
          </cell>
        </row>
        <row r="150">
          <cell r="B150" t="str">
            <v>3.1.1.5.7</v>
          </cell>
        </row>
        <row r="151">
          <cell r="B151" t="str">
            <v>3.1.1.5.8</v>
          </cell>
        </row>
        <row r="152">
          <cell r="B152" t="str">
            <v>3.1.2</v>
          </cell>
          <cell r="C152" t="str">
            <v>KEWAJIBAN TIDAK LANCAR</v>
          </cell>
        </row>
        <row r="153">
          <cell r="B153" t="str">
            <v>3.1.2.1</v>
          </cell>
        </row>
        <row r="154">
          <cell r="B154" t="str">
            <v>3.2</v>
          </cell>
          <cell r="C154" t="str">
            <v>EKUITAS</v>
          </cell>
        </row>
        <row r="155">
          <cell r="B155" t="str">
            <v>3.2.1</v>
          </cell>
          <cell r="C155" t="str">
            <v>Modal Awal</v>
          </cell>
        </row>
        <row r="156">
          <cell r="B156" t="str">
            <v>3.2.3</v>
          </cell>
          <cell r="C156" t="str">
            <v>Saldo Laba (Rugi)</v>
          </cell>
        </row>
        <row r="157">
          <cell r="B157" t="str">
            <v>3.2.4</v>
          </cell>
          <cell r="C157" t="str">
            <v>Laba Tahun Berjalan</v>
          </cell>
        </row>
        <row r="158">
          <cell r="B158">
            <v>7</v>
          </cell>
          <cell r="C158" t="str">
            <v>PENDAPATAN</v>
          </cell>
        </row>
        <row r="159">
          <cell r="B159" t="str">
            <v>7.1</v>
          </cell>
          <cell r="C159" t="str">
            <v>Pendapatan Jasa Angkut</v>
          </cell>
        </row>
        <row r="160">
          <cell r="B160" t="str">
            <v>7.2</v>
          </cell>
          <cell r="C160" t="str">
            <v>Penjualan Pelumas</v>
          </cell>
        </row>
        <row r="161">
          <cell r="B161" t="str">
            <v>7.3</v>
          </cell>
          <cell r="C161" t="str">
            <v>Pengembalian Pinjaman Karyawan</v>
          </cell>
        </row>
        <row r="162">
          <cell r="B162">
            <v>8</v>
          </cell>
          <cell r="C162" t="str">
            <v>BEBAN</v>
          </cell>
        </row>
        <row r="163">
          <cell r="B163" t="str">
            <v>8.1</v>
          </cell>
          <cell r="C163" t="str">
            <v>Beban Pokok</v>
          </cell>
        </row>
        <row r="164">
          <cell r="B164" t="str">
            <v>8.1.1</v>
          </cell>
          <cell r="C164" t="str">
            <v>Beban Pokok Penjulan</v>
          </cell>
        </row>
        <row r="165">
          <cell r="B165" t="str">
            <v>8.1.1.1</v>
          </cell>
          <cell r="C165" t="str">
            <v>Beban Entertain</v>
          </cell>
        </row>
        <row r="166">
          <cell r="B166" t="str">
            <v>8.1.1.2</v>
          </cell>
          <cell r="C166" t="str">
            <v xml:space="preserve">Beban Fee </v>
          </cell>
        </row>
        <row r="167">
          <cell r="B167" t="str">
            <v>8.1.1.3</v>
          </cell>
          <cell r="C167" t="str">
            <v>Beban Perjalanan Dinas</v>
          </cell>
        </row>
        <row r="168">
          <cell r="B168" t="str">
            <v>8.1.1.4</v>
          </cell>
          <cell r="C168" t="str">
            <v xml:space="preserve">Biaya Bahan Bakar Minyak </v>
          </cell>
        </row>
        <row r="169">
          <cell r="B169" t="str">
            <v>8.1.1.5</v>
          </cell>
          <cell r="C169" t="str">
            <v>Biaya Gas Elpiji</v>
          </cell>
        </row>
        <row r="170">
          <cell r="B170" t="str">
            <v>8.1.1.6</v>
          </cell>
          <cell r="C170" t="str">
            <v>Biaya KPLP</v>
          </cell>
        </row>
        <row r="171">
          <cell r="B171" t="str">
            <v>8.1.1.7</v>
          </cell>
          <cell r="C171" t="str">
            <v>Biaya Iuran &amp; Retribusi</v>
          </cell>
        </row>
        <row r="172">
          <cell r="B172" t="str">
            <v>8.1.1.8</v>
          </cell>
          <cell r="C172" t="str">
            <v>Biaya Pemeliharaan Kapal &amp; Ponton</v>
          </cell>
        </row>
        <row r="173">
          <cell r="B173" t="str">
            <v>8.1.1.9</v>
          </cell>
          <cell r="C173" t="str">
            <v>Biaya Pemeliharaan Kendaraan</v>
          </cell>
        </row>
        <row r="174">
          <cell r="B174" t="str">
            <v>8.1.1.10</v>
          </cell>
          <cell r="C174" t="str">
            <v>Biaya Surat-surat Kapal &amp; Kendaraan</v>
          </cell>
        </row>
        <row r="175">
          <cell r="B175" t="str">
            <v>8.1.1.11</v>
          </cell>
          <cell r="C175" t="str">
            <v>Biaya Tambat, Dermaga dan Clerence</v>
          </cell>
        </row>
        <row r="176">
          <cell r="B176" t="str">
            <v>8.1.1.12</v>
          </cell>
          <cell r="C176" t="str">
            <v xml:space="preserve">Biaya Pengurusan Ijin </v>
          </cell>
        </row>
        <row r="177">
          <cell r="B177" t="str">
            <v>8.1.1.13</v>
          </cell>
          <cell r="C177" t="str">
            <v>Biaya Penyusutan Kendaraan</v>
          </cell>
        </row>
        <row r="178">
          <cell r="B178" t="str">
            <v>8.1.1.14</v>
          </cell>
          <cell r="C178" t="str">
            <v>Biaya Penyusutan Kapal &amp; Ponton</v>
          </cell>
        </row>
        <row r="179">
          <cell r="B179" t="str">
            <v>8.1.1.15</v>
          </cell>
          <cell r="C179" t="str">
            <v>Biaya Angkut Mobil Tangki</v>
          </cell>
        </row>
        <row r="180">
          <cell r="B180" t="str">
            <v>8.1.1.16</v>
          </cell>
          <cell r="C180" t="str">
            <v>Biaya Retase dan Jonder</v>
          </cell>
        </row>
        <row r="181">
          <cell r="B181" t="str">
            <v>8.1.1.17</v>
          </cell>
          <cell r="C181" t="str">
            <v>Biaya Menginap dan Penyebrangan</v>
          </cell>
        </row>
        <row r="182">
          <cell r="B182" t="str">
            <v>8.1.1.18</v>
          </cell>
          <cell r="C182" t="str">
            <v>Biaya Bongkar dan Portal</v>
          </cell>
        </row>
        <row r="183">
          <cell r="B183" t="str">
            <v>8.1.1.19</v>
          </cell>
          <cell r="C183" t="str">
            <v>Biaya Overtak</v>
          </cell>
        </row>
        <row r="184">
          <cell r="B184" t="str">
            <v>8.1.1.20</v>
          </cell>
        </row>
        <row r="185">
          <cell r="B185" t="str">
            <v>8.1.1.21</v>
          </cell>
        </row>
        <row r="186">
          <cell r="B186" t="str">
            <v>8.1.1.22</v>
          </cell>
        </row>
        <row r="187">
          <cell r="B187" t="str">
            <v>8.1.2</v>
          </cell>
          <cell r="C187" t="str">
            <v>Beban Usaha</v>
          </cell>
        </row>
        <row r="188">
          <cell r="B188" t="str">
            <v>8.1.2.1</v>
          </cell>
          <cell r="C188" t="str">
            <v>Beban Karyawan</v>
          </cell>
        </row>
        <row r="189">
          <cell r="B189" t="str">
            <v>8.1.2.2</v>
          </cell>
          <cell r="C189" t="str">
            <v>Beban Administrasi &amp; Umum</v>
          </cell>
        </row>
        <row r="190">
          <cell r="B190" t="str">
            <v>8.1.2.3</v>
          </cell>
        </row>
        <row r="191">
          <cell r="B191" t="str">
            <v>8.1.2.4</v>
          </cell>
        </row>
        <row r="192">
          <cell r="B192" t="str">
            <v>8.1.2.5</v>
          </cell>
        </row>
        <row r="193">
          <cell r="B193" t="str">
            <v>8.1.3</v>
          </cell>
          <cell r="C193" t="str">
            <v>Beban Karyawan</v>
          </cell>
        </row>
        <row r="194">
          <cell r="B194" t="str">
            <v>8.1.3.1</v>
          </cell>
          <cell r="C194" t="str">
            <v>Biaya Gaji Karyawan</v>
          </cell>
        </row>
        <row r="195">
          <cell r="B195" t="str">
            <v>8.1.3.2</v>
          </cell>
          <cell r="C195" t="str">
            <v>Tunjangan Hari Raya</v>
          </cell>
        </row>
        <row r="196">
          <cell r="B196" t="str">
            <v>8.1.3.3</v>
          </cell>
        </row>
        <row r="197">
          <cell r="B197" t="str">
            <v>8.1.3.4</v>
          </cell>
        </row>
        <row r="198">
          <cell r="B198" t="str">
            <v>8.1.3.5</v>
          </cell>
        </row>
        <row r="199">
          <cell r="B199" t="str">
            <v>8.1.4</v>
          </cell>
          <cell r="C199" t="str">
            <v>Beban Administrasi Umum</v>
          </cell>
        </row>
        <row r="200">
          <cell r="B200" t="str">
            <v>8.1.4.1</v>
          </cell>
          <cell r="C200" t="str">
            <v>Biaya Alat Tulis Kantor</v>
          </cell>
        </row>
        <row r="201">
          <cell r="B201" t="str">
            <v>8.1.4.2</v>
          </cell>
          <cell r="C201" t="str">
            <v>Biaya Foto Copy</v>
          </cell>
        </row>
        <row r="202">
          <cell r="B202" t="str">
            <v>8.1.4.3</v>
          </cell>
          <cell r="C202" t="str">
            <v>Biaya Jamsostek</v>
          </cell>
        </row>
        <row r="203">
          <cell r="B203" t="str">
            <v>8.1.4.4</v>
          </cell>
          <cell r="C203" t="str">
            <v>Biaya Konsumsi</v>
          </cell>
        </row>
        <row r="204">
          <cell r="B204" t="str">
            <v>8.1.4.5</v>
          </cell>
          <cell r="C204" t="str">
            <v>Biaya Listrik</v>
          </cell>
        </row>
        <row r="205">
          <cell r="B205" t="str">
            <v>8.1.4.6</v>
          </cell>
          <cell r="C205" t="str">
            <v>Biaya Air</v>
          </cell>
        </row>
        <row r="206">
          <cell r="B206" t="str">
            <v>8.1.4.7</v>
          </cell>
          <cell r="C206" t="str">
            <v>Biaya Cetak</v>
          </cell>
        </row>
        <row r="207">
          <cell r="B207" t="str">
            <v>8.1.4.8</v>
          </cell>
          <cell r="C207" t="str">
            <v>Biaya Kirim</v>
          </cell>
        </row>
        <row r="208">
          <cell r="B208" t="str">
            <v>8.1.4.9</v>
          </cell>
          <cell r="C208" t="str">
            <v>Biaya Langganan Surat Kabar</v>
          </cell>
        </row>
        <row r="209">
          <cell r="B209" t="str">
            <v>8.1.4.10</v>
          </cell>
          <cell r="C209" t="str">
            <v>Biaya Materai</v>
          </cell>
        </row>
        <row r="210">
          <cell r="B210" t="str">
            <v>8.1.4.11</v>
          </cell>
          <cell r="C210" t="str">
            <v>Biaya Telepon</v>
          </cell>
        </row>
        <row r="211">
          <cell r="B211" t="str">
            <v>8.1.4.12</v>
          </cell>
          <cell r="C211" t="str">
            <v>Biaya PBB</v>
          </cell>
        </row>
        <row r="212">
          <cell r="B212" t="str">
            <v>8.1.4.13</v>
          </cell>
          <cell r="C212" t="str">
            <v xml:space="preserve">Biaya Transportasi </v>
          </cell>
        </row>
        <row r="213">
          <cell r="B213" t="str">
            <v>8.1.4.14</v>
          </cell>
          <cell r="C213" t="str">
            <v>Biaya Surat Ijin Kendaraan</v>
          </cell>
        </row>
        <row r="214">
          <cell r="B214" t="str">
            <v>8.1.4.15</v>
          </cell>
          <cell r="C214" t="str">
            <v xml:space="preserve">Biaya Sewa </v>
          </cell>
        </row>
        <row r="215">
          <cell r="B215" t="str">
            <v>8.1.4.16</v>
          </cell>
          <cell r="C215" t="str">
            <v>Biaya Pengobatan</v>
          </cell>
        </row>
        <row r="216">
          <cell r="B216" t="str">
            <v>8.1.4.17</v>
          </cell>
          <cell r="C216" t="str">
            <v>Biaya Entertaiment &amp; Taktis</v>
          </cell>
        </row>
        <row r="217">
          <cell r="B217" t="str">
            <v>8.1.4.18</v>
          </cell>
          <cell r="C217" t="str">
            <v>Biaya Sumbangan</v>
          </cell>
        </row>
        <row r="218">
          <cell r="B218" t="str">
            <v>8.1.4.19</v>
          </cell>
          <cell r="C218" t="str">
            <v>Biaya Zakat</v>
          </cell>
        </row>
        <row r="219">
          <cell r="B219" t="str">
            <v>8.1.4.20</v>
          </cell>
          <cell r="C219" t="str">
            <v>Biaya Pemeliharaan Bangunan</v>
          </cell>
        </row>
        <row r="220">
          <cell r="B220" t="str">
            <v>8.1.4.21</v>
          </cell>
          <cell r="C220" t="str">
            <v>Biaya Pemelihaaraan Inventaris Kantor</v>
          </cell>
        </row>
        <row r="221">
          <cell r="B221" t="str">
            <v>8.1.4.22</v>
          </cell>
          <cell r="C221" t="str">
            <v>Biaya Perjalanan Dinas</v>
          </cell>
        </row>
        <row r="222">
          <cell r="B222" t="str">
            <v>8.1.4.23</v>
          </cell>
          <cell r="C222" t="str">
            <v>Biaya Lain-lain</v>
          </cell>
        </row>
        <row r="223">
          <cell r="B223" t="str">
            <v>8.1.4.24</v>
          </cell>
          <cell r="C223" t="str">
            <v>Biaya Pajak</v>
          </cell>
        </row>
        <row r="224">
          <cell r="B224" t="str">
            <v>8.1.4.25</v>
          </cell>
          <cell r="C224" t="str">
            <v>Biaya TV Kabel</v>
          </cell>
        </row>
        <row r="225">
          <cell r="B225" t="str">
            <v>8.1.4.26</v>
          </cell>
          <cell r="C225" t="str">
            <v>Biaya Asuransi</v>
          </cell>
        </row>
        <row r="226">
          <cell r="B226" t="str">
            <v>8.1.4.27</v>
          </cell>
          <cell r="C226" t="str">
            <v>Biaya Upah dan Lembur</v>
          </cell>
        </row>
        <row r="227">
          <cell r="B227" t="str">
            <v>8.1.4.28</v>
          </cell>
          <cell r="C227" t="str">
            <v>Biaya Angsuran Mobil</v>
          </cell>
        </row>
        <row r="228">
          <cell r="B228" t="str">
            <v>8.1.4.29</v>
          </cell>
        </row>
        <row r="229">
          <cell r="B229" t="str">
            <v>8.1.4.30</v>
          </cell>
        </row>
        <row r="230">
          <cell r="B230" t="str">
            <v>8.1.5</v>
          </cell>
          <cell r="C230" t="str">
            <v>Beban Penyusutan</v>
          </cell>
        </row>
        <row r="231">
          <cell r="B231" t="str">
            <v>8.1.5.1</v>
          </cell>
          <cell r="C231" t="str">
            <v>Beban Penyusutan Bangunan</v>
          </cell>
        </row>
        <row r="232">
          <cell r="B232" t="str">
            <v>8.1.5.2</v>
          </cell>
          <cell r="C232" t="str">
            <v>Beban Penyusutan Kendaraan</v>
          </cell>
        </row>
        <row r="233">
          <cell r="B233" t="str">
            <v>8.1.5.3</v>
          </cell>
          <cell r="C233" t="str">
            <v>Beban Penyusutan Inventaris Kantor</v>
          </cell>
        </row>
        <row r="234">
          <cell r="B234" t="str">
            <v>8.2</v>
          </cell>
          <cell r="C234" t="str">
            <v>Pendapatan Non Operasi</v>
          </cell>
        </row>
        <row r="235">
          <cell r="B235" t="str">
            <v>8.2.1</v>
          </cell>
          <cell r="C235" t="str">
            <v>Pendapatan Non Operasi</v>
          </cell>
        </row>
        <row r="236">
          <cell r="B236" t="str">
            <v>8.2.2</v>
          </cell>
          <cell r="C236" t="str">
            <v>Biaya Non Operasi</v>
          </cell>
        </row>
        <row r="237">
          <cell r="B237" t="str">
            <v>8.2.3</v>
          </cell>
          <cell r="C237" t="str">
            <v>Pendapatan Jasa Giro</v>
          </cell>
        </row>
        <row r="238">
          <cell r="B238" t="str">
            <v>8.2.4</v>
          </cell>
          <cell r="C238" t="str">
            <v>Pendapatan Lain-lain</v>
          </cell>
        </row>
        <row r="239">
          <cell r="B239" t="str">
            <v>8.3</v>
          </cell>
          <cell r="C239" t="str">
            <v>Beban Non Operasi</v>
          </cell>
        </row>
        <row r="240">
          <cell r="B240" t="str">
            <v>8.3.1</v>
          </cell>
          <cell r="C240" t="str">
            <v>Biaya Administrasi</v>
          </cell>
        </row>
        <row r="241">
          <cell r="B241" t="str">
            <v>8.3.2</v>
          </cell>
          <cell r="C241" t="str">
            <v>Biaya Buku Cek</v>
          </cell>
        </row>
        <row r="242">
          <cell r="B242" t="str">
            <v>8.3.3</v>
          </cell>
          <cell r="C242" t="str">
            <v>Biaya Materai</v>
          </cell>
        </row>
        <row r="243">
          <cell r="B243" t="str">
            <v>8.3.4</v>
          </cell>
          <cell r="C243" t="str">
            <v>Biaya Bank Lainnya</v>
          </cell>
        </row>
        <row r="244">
          <cell r="B244" t="str">
            <v>8.3.5</v>
          </cell>
          <cell r="C244" t="str">
            <v>Pajak Jasa Giro</v>
          </cell>
        </row>
        <row r="245">
          <cell r="B245" t="str">
            <v>8.3.6</v>
          </cell>
          <cell r="C245" t="str">
            <v>Biaya Kliring</v>
          </cell>
        </row>
        <row r="246">
          <cell r="B246" t="str">
            <v>8.3.7</v>
          </cell>
          <cell r="C246" t="str">
            <v>Kerugian Pengalihan Aktiva Tetap</v>
          </cell>
        </row>
        <row r="247">
          <cell r="B247" t="str">
            <v>8.4</v>
          </cell>
          <cell r="C247" t="str">
            <v>Estimasi Pajak Penghasilan</v>
          </cell>
        </row>
        <row r="248">
          <cell r="B248" t="str">
            <v>8.4.1</v>
          </cell>
          <cell r="C248" t="str">
            <v>Pajak Penghasilan Final</v>
          </cell>
        </row>
        <row r="249">
          <cell r="B249" t="str">
            <v>8.4.2</v>
          </cell>
          <cell r="C249" t="str">
            <v>Pajak Penghasilan Non Final</v>
          </cell>
        </row>
        <row r="250">
          <cell r="B250" t="str">
            <v>8.4.3</v>
          </cell>
        </row>
      </sheetData>
      <sheetData sheetId="1">
        <row r="5">
          <cell r="D5" t="str">
            <v/>
          </cell>
        </row>
      </sheetData>
      <sheetData sheetId="2"/>
      <sheetData sheetId="3">
        <row r="51">
          <cell r="G51" t="e">
            <v>#REF!</v>
          </cell>
        </row>
      </sheetData>
      <sheetData sheetId="4">
        <row r="12">
          <cell r="I12">
            <v>280000000</v>
          </cell>
        </row>
      </sheetData>
      <sheetData sheetId="5"/>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a perusahaan"/>
      <sheetName val="rincian"/>
      <sheetName val="kartu piut.perusahaan"/>
      <sheetName val="SALDO PIUT. PERUSAHAAN"/>
      <sheetName val="saldo awal"/>
      <sheetName val="SO.AWAL +SO PIUTANG ALL"/>
      <sheetName val=" RINCIAN TANPA SO AWAL"/>
      <sheetName val="JAMKESMAS"/>
      <sheetName val="SKTM"/>
      <sheetName val="ASKES"/>
    </sheetNames>
    <sheetDataSet>
      <sheetData sheetId="0" refreshError="1">
        <row r="3">
          <cell r="A3" t="str">
            <v>ASURANSI BUMIDA</v>
          </cell>
        </row>
        <row r="4">
          <cell r="A4" t="str">
            <v>PT. ASKES INHEALT</v>
          </cell>
        </row>
        <row r="5">
          <cell r="A5" t="str">
            <v>PT. BERAU COAL</v>
          </cell>
        </row>
        <row r="6">
          <cell r="A6" t="str">
            <v>PT. BUMA BINUNGAN</v>
          </cell>
        </row>
        <row r="7">
          <cell r="A7" t="str">
            <v>PT. BUMA SUARAN</v>
          </cell>
        </row>
        <row r="8">
          <cell r="A8" t="str">
            <v>PT BUMA LATI</v>
          </cell>
        </row>
        <row r="9">
          <cell r="A9" t="str">
            <v>PT.GUNTA SAMBA JAYA</v>
          </cell>
        </row>
        <row r="10">
          <cell r="A10" t="str">
            <v>PT. HUTAN HIJAU MAS</v>
          </cell>
        </row>
        <row r="11">
          <cell r="A11" t="str">
            <v>PT. INHUTANI MERAANG</v>
          </cell>
        </row>
        <row r="12">
          <cell r="A12" t="str">
            <v>PT. INHUTANI SAMBARATA</v>
          </cell>
        </row>
        <row r="13">
          <cell r="A13" t="str">
            <v>PT. INHUTANI TEPIAN BUAH</v>
          </cell>
        </row>
        <row r="14">
          <cell r="A14" t="str">
            <v>PT. INDO PUSAKA BERAU</v>
          </cell>
        </row>
        <row r="15">
          <cell r="A15" t="str">
            <v>PT. JAMSOSTEK</v>
          </cell>
        </row>
        <row r="16">
          <cell r="A16" t="str">
            <v>JAMKESDA BULUNGAN</v>
          </cell>
        </row>
        <row r="17">
          <cell r="A17" t="str">
            <v>PT. KIANI KERTAS</v>
          </cell>
        </row>
        <row r="18">
          <cell r="A18" t="str">
            <v>PT. MADHANI (BC)</v>
          </cell>
        </row>
        <row r="19">
          <cell r="A19" t="str">
            <v>PT. MADHANI TN (BBE)</v>
          </cell>
        </row>
        <row r="20">
          <cell r="A20" t="str">
            <v>PT. PLN ( PERSERO)</v>
          </cell>
        </row>
        <row r="21">
          <cell r="A21" t="str">
            <v>PT. PRIMA SARANA GEMILANG</v>
          </cell>
        </row>
        <row r="22">
          <cell r="A22" t="str">
            <v>PT. PERSADA SUKSES MAKMUR/ NUSANTARA BERAU COAL</v>
          </cell>
        </row>
        <row r="23">
          <cell r="A23" t="str">
            <v>PT. RIUNG MITRA LESTARI</v>
          </cell>
        </row>
        <row r="24">
          <cell r="A24" t="str">
            <v>PT. SIS BINUNGAN</v>
          </cell>
        </row>
        <row r="25">
          <cell r="A25" t="str">
            <v>PT. SIS SAMBARATA</v>
          </cell>
        </row>
        <row r="26">
          <cell r="A26" t="str">
            <v>PT. TRH</v>
          </cell>
        </row>
        <row r="27">
          <cell r="A27" t="str">
            <v>PT. TRAKINDO UTAMA</v>
          </cell>
        </row>
        <row r="28">
          <cell r="A28" t="str">
            <v xml:space="preserve">PT.TBP ( TSE-1 ) </v>
          </cell>
        </row>
        <row r="29">
          <cell r="A29" t="str">
            <v xml:space="preserve">PT.TBP ( TSE-2 ) </v>
          </cell>
        </row>
        <row r="30">
          <cell r="A30" t="str">
            <v>PT.TBP (AME)</v>
          </cell>
        </row>
        <row r="31">
          <cell r="A31" t="str">
            <v>PT. TBP (BTE)</v>
          </cell>
        </row>
        <row r="32">
          <cell r="A32" t="str">
            <v>PT.TBP (KPW BERAU)</v>
          </cell>
        </row>
        <row r="33">
          <cell r="A33" t="str">
            <v>PT. TBP (TSM)</v>
          </cell>
        </row>
        <row r="34">
          <cell r="A34" t="str">
            <v>PT.TOTAL BANGUN PERSADA</v>
          </cell>
        </row>
        <row r="35">
          <cell r="A35" t="str">
            <v>PT. UNITED TRACTOR</v>
          </cell>
        </row>
        <row r="36">
          <cell r="A36" t="str">
            <v>PT. DHARMA HENWA</v>
          </cell>
        </row>
        <row r="37">
          <cell r="A37" t="str">
            <v>LAIN-LAIN</v>
          </cell>
        </row>
        <row r="38">
          <cell r="A38" t="str">
            <v>KOPERASI BINA BERSAMA</v>
          </cell>
        </row>
        <row r="39">
          <cell r="A39" t="str">
            <v>PT. dnx Indonesia</v>
          </cell>
        </row>
        <row r="40">
          <cell r="A40" t="str">
            <v>PT. RICOBANA ABADI</v>
          </cell>
        </row>
        <row r="41">
          <cell r="A41" t="str">
            <v>PT. HEXINDO ADIPERKASA</v>
          </cell>
        </row>
        <row r="42">
          <cell r="A42" t="str">
            <v xml:space="preserve">PT. ASKES </v>
          </cell>
        </row>
        <row r="43">
          <cell r="A43" t="str">
            <v>SKTM</v>
          </cell>
        </row>
        <row r="44">
          <cell r="A44" t="str">
            <v>JAMKESMAS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a perusahaan"/>
      <sheetName val="rincian"/>
      <sheetName val="kartu piut.perusahaan"/>
      <sheetName val="SALDO PIUT. PERUSAHAAN"/>
      <sheetName val="saldo awal"/>
      <sheetName val="SO.AWAL +SO PIUTANG ALL"/>
      <sheetName val=" RINCIAN TANPA SO AWAL"/>
      <sheetName val="JAMKESMAS"/>
      <sheetName val="SKTM"/>
      <sheetName val="ASKES"/>
    </sheetNames>
    <sheetDataSet>
      <sheetData sheetId="0" refreshError="1">
        <row r="3">
          <cell r="A3" t="str">
            <v>ASURANSI BUMIDA</v>
          </cell>
        </row>
        <row r="4">
          <cell r="A4" t="str">
            <v>PT. ASKES INHEALT</v>
          </cell>
        </row>
        <row r="5">
          <cell r="A5" t="str">
            <v>PT. BERAU COAL</v>
          </cell>
        </row>
        <row r="6">
          <cell r="A6" t="str">
            <v>PT. BUMA BINUNGAN</v>
          </cell>
        </row>
        <row r="7">
          <cell r="A7" t="str">
            <v>PT. BUMA SUARAN</v>
          </cell>
        </row>
        <row r="8">
          <cell r="A8" t="str">
            <v>PT BUMA LATI</v>
          </cell>
        </row>
        <row r="9">
          <cell r="A9" t="str">
            <v>PT.GUNTA SAMBA JAYA</v>
          </cell>
        </row>
        <row r="10">
          <cell r="A10" t="str">
            <v>PT. HUTAN HIJAU MAS</v>
          </cell>
        </row>
        <row r="11">
          <cell r="A11" t="str">
            <v>PT. INHUTANI MERAANG</v>
          </cell>
        </row>
        <row r="12">
          <cell r="A12" t="str">
            <v>PT. INHUTANI SAMBARATA</v>
          </cell>
        </row>
        <row r="13">
          <cell r="A13" t="str">
            <v>PT. INHUTANI TEPIAN BUAH</v>
          </cell>
        </row>
        <row r="14">
          <cell r="A14" t="str">
            <v>PT. INDO PUSAKA BERAU</v>
          </cell>
        </row>
        <row r="15">
          <cell r="A15" t="str">
            <v>PT. JAMSOSTEK</v>
          </cell>
        </row>
        <row r="16">
          <cell r="A16" t="str">
            <v>JAMKESDA BULUNGAN</v>
          </cell>
        </row>
        <row r="17">
          <cell r="A17" t="str">
            <v>PT. KIANI KERTAS</v>
          </cell>
        </row>
        <row r="18">
          <cell r="A18" t="str">
            <v>PT. MADHANI (BC)</v>
          </cell>
        </row>
        <row r="19">
          <cell r="A19" t="str">
            <v>PT. MADHANI TN (BBE)</v>
          </cell>
        </row>
        <row r="20">
          <cell r="A20" t="str">
            <v>PT. PLN ( PERSERO)</v>
          </cell>
        </row>
        <row r="21">
          <cell r="A21" t="str">
            <v>PT. PRIMA SARANA GEMILANG</v>
          </cell>
        </row>
        <row r="22">
          <cell r="A22" t="str">
            <v>PT. PERSADA SUKSES MAKMUR/ NUSANTARA BERAU COAL</v>
          </cell>
        </row>
        <row r="23">
          <cell r="A23" t="str">
            <v>PT. RIUNG MITRA LESTARI</v>
          </cell>
        </row>
        <row r="24">
          <cell r="A24" t="str">
            <v>PT. SIS BINUNGAN</v>
          </cell>
        </row>
        <row r="25">
          <cell r="A25" t="str">
            <v>PT. SIS SAMBARATA</v>
          </cell>
        </row>
        <row r="26">
          <cell r="A26" t="str">
            <v>PT. TRH</v>
          </cell>
        </row>
        <row r="27">
          <cell r="A27" t="str">
            <v>PT. TRAKINDO UTAMA</v>
          </cell>
        </row>
        <row r="28">
          <cell r="A28" t="str">
            <v xml:space="preserve">PT.TBP ( TSE-1 ) </v>
          </cell>
        </row>
        <row r="29">
          <cell r="A29" t="str">
            <v xml:space="preserve">PT.TBP ( TSE-2 ) </v>
          </cell>
        </row>
        <row r="30">
          <cell r="A30" t="str">
            <v>PT.TBP (AME)</v>
          </cell>
        </row>
        <row r="31">
          <cell r="A31" t="str">
            <v>PT. TBP (BTE)</v>
          </cell>
        </row>
        <row r="32">
          <cell r="A32" t="str">
            <v>PT.TBP (KPW BERAU)</v>
          </cell>
        </row>
        <row r="33">
          <cell r="A33" t="str">
            <v>PT. TBP (TSM)</v>
          </cell>
        </row>
        <row r="34">
          <cell r="A34" t="str">
            <v>PT.TOTAL BANGUN PERSADA</v>
          </cell>
        </row>
        <row r="35">
          <cell r="A35" t="str">
            <v>PT. UNITED TRACTOR</v>
          </cell>
        </row>
        <row r="36">
          <cell r="A36" t="str">
            <v>PT. DHARMA HENWA</v>
          </cell>
        </row>
        <row r="37">
          <cell r="A37" t="str">
            <v>LAIN-LAIN</v>
          </cell>
        </row>
        <row r="38">
          <cell r="A38" t="str">
            <v>KOPERASI BINA BERSAMA</v>
          </cell>
        </row>
        <row r="39">
          <cell r="A39" t="str">
            <v>PT. dnx Indonesia</v>
          </cell>
        </row>
        <row r="40">
          <cell r="A40" t="str">
            <v>PT. RICOBANA ABADI</v>
          </cell>
        </row>
        <row r="41">
          <cell r="A41" t="str">
            <v>PT. HEXINDO ADIPERKASA</v>
          </cell>
        </row>
        <row r="42">
          <cell r="A42" t="str">
            <v xml:space="preserve">PT. ASKES </v>
          </cell>
        </row>
        <row r="43">
          <cell r="A43" t="str">
            <v>SKTM</v>
          </cell>
        </row>
        <row r="44">
          <cell r="A44" t="str">
            <v>JAMKESMAS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a perusahaan"/>
      <sheetName val="rincian"/>
      <sheetName val="kartu piut.perusahaan"/>
      <sheetName val="SALDO PIUT. PERUSAHAAN"/>
      <sheetName val="saldo awal"/>
      <sheetName val="SO.AWAL +SO PIUTANG ALL"/>
      <sheetName val=" RINCIAN TANPA SO AWAL"/>
      <sheetName val="JAMKESMAS"/>
      <sheetName val="SKTM"/>
      <sheetName val="ASKES"/>
    </sheetNames>
    <sheetDataSet>
      <sheetData sheetId="0" refreshError="1">
        <row r="3">
          <cell r="A3" t="str">
            <v>ASURANSI BUMIDA</v>
          </cell>
        </row>
        <row r="4">
          <cell r="A4" t="str">
            <v>PT. ASKES INHEALT</v>
          </cell>
        </row>
        <row r="5">
          <cell r="A5" t="str">
            <v>PT. BERAU COAL</v>
          </cell>
        </row>
        <row r="6">
          <cell r="A6" t="str">
            <v>PT. BUMA BINUNGAN</v>
          </cell>
        </row>
        <row r="7">
          <cell r="A7" t="str">
            <v>PT. BUMA SUARAN</v>
          </cell>
        </row>
        <row r="8">
          <cell r="A8" t="str">
            <v>PT BUMA LATI</v>
          </cell>
        </row>
        <row r="9">
          <cell r="A9" t="str">
            <v>PT.GUNTA SAMBA JAYA</v>
          </cell>
        </row>
        <row r="10">
          <cell r="A10" t="str">
            <v>PT. HUTAN HIJAU MAS</v>
          </cell>
        </row>
        <row r="11">
          <cell r="A11" t="str">
            <v>PT. INHUTANI MERAANG</v>
          </cell>
        </row>
        <row r="12">
          <cell r="A12" t="str">
            <v>PT. INHUTANI SAMBARATA</v>
          </cell>
        </row>
        <row r="13">
          <cell r="A13" t="str">
            <v>PT. INHUTANI TEPIAN BUAH</v>
          </cell>
        </row>
        <row r="14">
          <cell r="A14" t="str">
            <v>PT. INDO PUSAKA BERAU</v>
          </cell>
        </row>
        <row r="15">
          <cell r="A15" t="str">
            <v>PT. JAMSOSTEK</v>
          </cell>
        </row>
        <row r="16">
          <cell r="A16" t="str">
            <v>JAMKESDA BULUNGAN</v>
          </cell>
        </row>
        <row r="17">
          <cell r="A17" t="str">
            <v>PT. KIANI KERTAS</v>
          </cell>
        </row>
        <row r="18">
          <cell r="A18" t="str">
            <v>PT. MADHANI (BC)</v>
          </cell>
        </row>
        <row r="19">
          <cell r="A19" t="str">
            <v>PT. MADHANI TN (BBE)</v>
          </cell>
        </row>
        <row r="20">
          <cell r="A20" t="str">
            <v>PT. PLN ( PERSERO)</v>
          </cell>
        </row>
        <row r="21">
          <cell r="A21" t="str">
            <v>PT. PRIMA SARANA GEMILANG</v>
          </cell>
        </row>
        <row r="22">
          <cell r="A22" t="str">
            <v>PT. PERSADA SUKSES MAKMUR/ NUSANTARA BERAU COAL</v>
          </cell>
        </row>
        <row r="23">
          <cell r="A23" t="str">
            <v>PT. RIUNG MITRA LESTARI</v>
          </cell>
        </row>
        <row r="24">
          <cell r="A24" t="str">
            <v>PT. SIS BINUNGAN</v>
          </cell>
        </row>
        <row r="25">
          <cell r="A25" t="str">
            <v>PT. SIS SAMBARATA</v>
          </cell>
        </row>
        <row r="26">
          <cell r="A26" t="str">
            <v>PT. TRH</v>
          </cell>
        </row>
        <row r="27">
          <cell r="A27" t="str">
            <v>PT. TRAKINDO UTAMA</v>
          </cell>
        </row>
        <row r="28">
          <cell r="A28" t="str">
            <v xml:space="preserve">PT.TBP ( TSE-1 ) </v>
          </cell>
        </row>
        <row r="29">
          <cell r="A29" t="str">
            <v xml:space="preserve">PT.TBP ( TSE-2 ) </v>
          </cell>
        </row>
        <row r="30">
          <cell r="A30" t="str">
            <v>PT.TBP (AME)</v>
          </cell>
        </row>
        <row r="31">
          <cell r="A31" t="str">
            <v>PT. TBP (BTE)</v>
          </cell>
        </row>
        <row r="32">
          <cell r="A32" t="str">
            <v>PT.TBP (KPW BERAU)</v>
          </cell>
        </row>
        <row r="33">
          <cell r="A33" t="str">
            <v>PT. TBP (TSM)</v>
          </cell>
        </row>
        <row r="34">
          <cell r="A34" t="str">
            <v>PT.TOTAL BANGUN PERSADA</v>
          </cell>
        </row>
        <row r="35">
          <cell r="A35" t="str">
            <v>PT. UNITED TRACTOR</v>
          </cell>
        </row>
        <row r="36">
          <cell r="A36" t="str">
            <v>PT. DHARMA HENWA</v>
          </cell>
        </row>
        <row r="37">
          <cell r="A37" t="str">
            <v>LAIN-LAIN</v>
          </cell>
        </row>
        <row r="38">
          <cell r="A38" t="str">
            <v>KOPERASI BINA BERSAMA</v>
          </cell>
        </row>
        <row r="39">
          <cell r="A39" t="str">
            <v>PT. dnx Indonesia</v>
          </cell>
        </row>
        <row r="40">
          <cell r="A40" t="str">
            <v>PT. RICOBANA ABADI</v>
          </cell>
        </row>
        <row r="41">
          <cell r="A41" t="str">
            <v>PT. HEXINDO ADIPERKASA</v>
          </cell>
        </row>
        <row r="42">
          <cell r="A42" t="str">
            <v xml:space="preserve">PT. ASKES </v>
          </cell>
        </row>
        <row r="43">
          <cell r="A43" t="str">
            <v>SKTM</v>
          </cell>
        </row>
        <row r="44">
          <cell r="A44" t="str">
            <v>JAMKESMAS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PL"/>
      <sheetName val="PL-1"/>
      <sheetName val="PL-1.1"/>
      <sheetName val="PL-2"/>
      <sheetName val="PL-3."/>
      <sheetName val="PL-2.1"/>
      <sheetName val="PL-3"/>
      <sheetName val="PL-3.1"/>
      <sheetName val="PL-3.2"/>
      <sheetName val="PL-3.3"/>
      <sheetName val="PL-3.4"/>
      <sheetName val="PL-4"/>
      <sheetName val="PL-4.1"/>
      <sheetName val="PL-4.2"/>
      <sheetName val="PL-5"/>
      <sheetName val="PL-5.1"/>
      <sheetName val="PL-5.2"/>
      <sheetName val="PL-8"/>
    </sheetNames>
    <definedNames>
      <definedName name="no_perk" refersTo="#REF!" sheetId="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T-PPH"/>
      <sheetName val="TOP-PPH"/>
      <sheetName val="ASL-69"/>
      <sheetName val="Kantor"/>
      <sheetName val="PPH"/>
      <sheetName val="P-PPH"/>
      <sheetName val="DIWP"/>
      <sheetName val="1721"/>
      <sheetName val="1721 - A"/>
      <sheetName val="1721-A1"/>
      <sheetName val="1721-B"/>
      <sheetName val="1721 - C"/>
      <sheetName val="L-G"/>
      <sheetName val="DGTM-PTKP"/>
      <sheetName val="TB"/>
      <sheetName val="DP"/>
      <sheetName val="1721-A "/>
      <sheetName val="1721-A2 "/>
      <sheetName val="1721-B "/>
      <sheetName val="1721-C "/>
      <sheetName val="DEP"/>
      <sheetName val="T-21"/>
    </sheetNames>
    <sheetDataSet>
      <sheetData sheetId="0"/>
      <sheetData sheetId="1">
        <row r="8">
          <cell r="AD8">
            <v>1</v>
          </cell>
          <cell r="AE8" t="str">
            <v>H. SUTA WIJAYA</v>
          </cell>
          <cell r="AF8" t="str">
            <v>06.079.803.0-722.000</v>
          </cell>
        </row>
        <row r="9">
          <cell r="AD9">
            <v>2</v>
          </cell>
          <cell r="AE9" t="str">
            <v>AGUS SUDIMEN</v>
          </cell>
          <cell r="AF9" t="str">
            <v>06.079.805.5-722.000</v>
          </cell>
        </row>
        <row r="10">
          <cell r="AD10">
            <v>3</v>
          </cell>
          <cell r="AE10" t="str">
            <v>YANUAR CAHYADI</v>
          </cell>
          <cell r="AF10" t="str">
            <v>09.692.853.6-722.000</v>
          </cell>
        </row>
        <row r="11">
          <cell r="AD11">
            <v>4</v>
          </cell>
          <cell r="AE11" t="str">
            <v>YUSTIA</v>
          </cell>
          <cell r="AF11" t="str">
            <v>-</v>
          </cell>
        </row>
        <row r="12">
          <cell r="AD12">
            <v>5</v>
          </cell>
          <cell r="AE12" t="str">
            <v>ASPARDIANSYAH</v>
          </cell>
          <cell r="AF12" t="str">
            <v>-</v>
          </cell>
        </row>
        <row r="13">
          <cell r="AD13">
            <v>6</v>
          </cell>
          <cell r="AE13" t="str">
            <v>I IN INDRIASARI</v>
          </cell>
          <cell r="AF13" t="str">
            <v>-</v>
          </cell>
        </row>
        <row r="14">
          <cell r="AD14">
            <v>7</v>
          </cell>
          <cell r="AE14" t="str">
            <v>NURSANTY</v>
          </cell>
          <cell r="AF14" t="str">
            <v>-</v>
          </cell>
        </row>
        <row r="15">
          <cell r="AD15">
            <v>8</v>
          </cell>
          <cell r="AE15" t="str">
            <v>ROMI KHAIRUDINSYAH</v>
          </cell>
          <cell r="AF15" t="str">
            <v>-</v>
          </cell>
        </row>
        <row r="16">
          <cell r="AD16">
            <v>9</v>
          </cell>
          <cell r="AE16" t="str">
            <v>MUHARTO</v>
          </cell>
          <cell r="AF16" t="str">
            <v>-</v>
          </cell>
        </row>
        <row r="17">
          <cell r="AD17">
            <v>10</v>
          </cell>
          <cell r="AE17" t="str">
            <v>MUTRISNO</v>
          </cell>
          <cell r="AF17" t="str">
            <v>-</v>
          </cell>
        </row>
        <row r="18">
          <cell r="AD18">
            <v>11</v>
          </cell>
          <cell r="AE18" t="str">
            <v>SYAHRUDDIN</v>
          </cell>
          <cell r="AF18" t="str">
            <v>-</v>
          </cell>
        </row>
        <row r="19">
          <cell r="AD19">
            <v>12</v>
          </cell>
          <cell r="AE19" t="str">
            <v>RA'IS AHMAD</v>
          </cell>
          <cell r="AF19" t="str">
            <v>-</v>
          </cell>
        </row>
        <row r="20">
          <cell r="AD20">
            <v>13</v>
          </cell>
          <cell r="AE20" t="str">
            <v>S I D E</v>
          </cell>
          <cell r="AF20" t="str">
            <v>-</v>
          </cell>
        </row>
        <row r="21">
          <cell r="AD21">
            <v>14</v>
          </cell>
          <cell r="AE21" t="str">
            <v>SUMANTO</v>
          </cell>
          <cell r="AF21" t="str">
            <v>-</v>
          </cell>
        </row>
        <row r="22">
          <cell r="AD22">
            <v>15</v>
          </cell>
          <cell r="AE22" t="str">
            <v xml:space="preserve">FAHRIF </v>
          </cell>
          <cell r="AF22" t="str">
            <v>-</v>
          </cell>
        </row>
        <row r="23">
          <cell r="AD23">
            <v>16</v>
          </cell>
          <cell r="AE23" t="str">
            <v>SUSILO</v>
          </cell>
          <cell r="AF23" t="str">
            <v>-</v>
          </cell>
        </row>
        <row r="24">
          <cell r="AD24">
            <v>17</v>
          </cell>
          <cell r="AE24" t="str">
            <v>ANTON SUJARWO</v>
          </cell>
          <cell r="AF24" t="str">
            <v>-</v>
          </cell>
        </row>
        <row r="25">
          <cell r="AD25">
            <v>18</v>
          </cell>
          <cell r="AE25" t="str">
            <v>MOHAMAD SLAMET RIYADI</v>
          </cell>
          <cell r="AF25" t="str">
            <v>-</v>
          </cell>
        </row>
        <row r="26">
          <cell r="AD26">
            <v>19</v>
          </cell>
          <cell r="AE26" t="str">
            <v>SURDI SETIAWAN</v>
          </cell>
          <cell r="AF26" t="str">
            <v>-</v>
          </cell>
        </row>
        <row r="27">
          <cell r="AD27">
            <v>20</v>
          </cell>
          <cell r="AE27" t="str">
            <v>SATYO HARTONO</v>
          </cell>
          <cell r="AF27" t="str">
            <v>-</v>
          </cell>
        </row>
        <row r="28">
          <cell r="AD28">
            <v>21</v>
          </cell>
          <cell r="AE28" t="str">
            <v>YUSUF PRIYANTO</v>
          </cell>
          <cell r="AF28" t="str">
            <v>-</v>
          </cell>
        </row>
        <row r="29">
          <cell r="AD29">
            <v>22</v>
          </cell>
          <cell r="AE29" t="str">
            <v>SURYA ABDIAN</v>
          </cell>
          <cell r="AF29" t="str">
            <v>-</v>
          </cell>
        </row>
        <row r="30">
          <cell r="AD30">
            <v>23</v>
          </cell>
          <cell r="AE30" t="str">
            <v xml:space="preserve">ISMANTOKO  </v>
          </cell>
          <cell r="AF30" t="str">
            <v>-</v>
          </cell>
        </row>
        <row r="31">
          <cell r="AD31">
            <v>24</v>
          </cell>
          <cell r="AE31" t="str">
            <v>SULISTYO</v>
          </cell>
          <cell r="AF31" t="str">
            <v>-</v>
          </cell>
        </row>
        <row r="32">
          <cell r="AD32">
            <v>25</v>
          </cell>
          <cell r="AE32" t="str">
            <v xml:space="preserve">ABDUL HADI  </v>
          </cell>
          <cell r="AF32" t="str">
            <v>-</v>
          </cell>
        </row>
        <row r="33">
          <cell r="AD33">
            <v>26</v>
          </cell>
          <cell r="AE33" t="str">
            <v>HARYANTO</v>
          </cell>
          <cell r="AF33" t="str">
            <v>-</v>
          </cell>
        </row>
        <row r="34">
          <cell r="AD34">
            <v>27</v>
          </cell>
          <cell r="AE34" t="str">
            <v xml:space="preserve">SULIANTO  </v>
          </cell>
          <cell r="AF34" t="str">
            <v>-</v>
          </cell>
        </row>
        <row r="35">
          <cell r="AD35">
            <v>28</v>
          </cell>
          <cell r="AE35" t="str">
            <v>ABDUL ROCHIM</v>
          </cell>
          <cell r="AF35" t="str">
            <v>-</v>
          </cell>
        </row>
        <row r="36">
          <cell r="AD36">
            <v>29</v>
          </cell>
          <cell r="AE36" t="str">
            <v>SYAHRIM</v>
          </cell>
          <cell r="AF36" t="str">
            <v>-</v>
          </cell>
        </row>
        <row r="37">
          <cell r="AD37">
            <v>30</v>
          </cell>
          <cell r="AE37" t="str">
            <v>SUPIADI</v>
          </cell>
          <cell r="AF37" t="str">
            <v>-</v>
          </cell>
        </row>
        <row r="38">
          <cell r="AD38">
            <v>31</v>
          </cell>
          <cell r="AE38" t="str">
            <v>SUGIARTO</v>
          </cell>
          <cell r="AF38" t="str">
            <v>-</v>
          </cell>
        </row>
        <row r="39">
          <cell r="AD39">
            <v>32</v>
          </cell>
          <cell r="AE39" t="str">
            <v>MARTHEN RONALD . V</v>
          </cell>
          <cell r="AF39" t="str">
            <v>-</v>
          </cell>
        </row>
        <row r="40">
          <cell r="AD40">
            <v>33</v>
          </cell>
          <cell r="AE40" t="str">
            <v>TRIYANTO</v>
          </cell>
          <cell r="AF40" t="str">
            <v>-</v>
          </cell>
        </row>
        <row r="41">
          <cell r="AD41">
            <v>34</v>
          </cell>
          <cell r="AE41" t="str">
            <v>HINDRA DIDI FIRMANSYAH</v>
          </cell>
          <cell r="AF41" t="str">
            <v>-</v>
          </cell>
        </row>
        <row r="42">
          <cell r="AD42">
            <v>35</v>
          </cell>
          <cell r="AE42" t="str">
            <v>MICHKA</v>
          </cell>
          <cell r="AF42" t="str">
            <v>-</v>
          </cell>
        </row>
        <row r="43">
          <cell r="AD43">
            <v>36</v>
          </cell>
          <cell r="AE43" t="str">
            <v>MOCH. SALAHUDIN</v>
          </cell>
          <cell r="AF43" t="str">
            <v>-</v>
          </cell>
        </row>
        <row r="44">
          <cell r="AD44">
            <v>37</v>
          </cell>
          <cell r="AE44" t="str">
            <v xml:space="preserve">JUMADI </v>
          </cell>
          <cell r="AF44" t="str">
            <v>-</v>
          </cell>
        </row>
        <row r="45">
          <cell r="AD45">
            <v>38</v>
          </cell>
          <cell r="AE45" t="str">
            <v>MIN KONG</v>
          </cell>
          <cell r="AF45" t="str">
            <v>-</v>
          </cell>
        </row>
        <row r="46">
          <cell r="AD46">
            <v>39</v>
          </cell>
          <cell r="AE46" t="str">
            <v>MOH AFIF</v>
          </cell>
          <cell r="AF46" t="str">
            <v>-</v>
          </cell>
        </row>
        <row r="47">
          <cell r="AD47">
            <v>40</v>
          </cell>
          <cell r="AE47" t="str">
            <v>SIRIN</v>
          </cell>
          <cell r="AF47" t="str">
            <v>-</v>
          </cell>
        </row>
        <row r="48">
          <cell r="AD48">
            <v>41</v>
          </cell>
          <cell r="AE48" t="str">
            <v>SUCAHYADI</v>
          </cell>
          <cell r="AF48" t="str">
            <v>-</v>
          </cell>
        </row>
        <row r="49">
          <cell r="AD49">
            <v>42</v>
          </cell>
          <cell r="AE49" t="str">
            <v xml:space="preserve">OLDY OSCAR OMBUH </v>
          </cell>
          <cell r="AF49" t="str">
            <v>-</v>
          </cell>
        </row>
        <row r="50">
          <cell r="AD50">
            <v>43</v>
          </cell>
          <cell r="AE50" t="str">
            <v>FAISAL DJALIL</v>
          </cell>
          <cell r="AF50" t="str">
            <v>-</v>
          </cell>
        </row>
        <row r="51">
          <cell r="AD51">
            <v>44</v>
          </cell>
          <cell r="AE51" t="str">
            <v>HENDRIK SULISTYAWAN</v>
          </cell>
          <cell r="AF51" t="str">
            <v>-</v>
          </cell>
        </row>
        <row r="52">
          <cell r="AD52">
            <v>45</v>
          </cell>
          <cell r="AE52" t="str">
            <v>NANANG FAHRUROJI</v>
          </cell>
          <cell r="AF52" t="str">
            <v>-</v>
          </cell>
        </row>
        <row r="53">
          <cell r="AD53">
            <v>46</v>
          </cell>
          <cell r="AE53" t="str">
            <v>SYARIFUDIN</v>
          </cell>
          <cell r="AF53" t="str">
            <v>-</v>
          </cell>
        </row>
        <row r="54">
          <cell r="AD54">
            <v>47</v>
          </cell>
          <cell r="AE54" t="str">
            <v>TAUFIK HIDAYAT</v>
          </cell>
          <cell r="AF54" t="str">
            <v>-</v>
          </cell>
        </row>
        <row r="55">
          <cell r="AD55">
            <v>48</v>
          </cell>
          <cell r="AE55" t="str">
            <v>WITONO</v>
          </cell>
          <cell r="AF55" t="str">
            <v>-</v>
          </cell>
        </row>
        <row r="56">
          <cell r="AD56">
            <v>49</v>
          </cell>
          <cell r="AE56" t="str">
            <v>RUSDI</v>
          </cell>
          <cell r="AF56" t="str">
            <v>-</v>
          </cell>
        </row>
        <row r="57">
          <cell r="AD57">
            <v>50</v>
          </cell>
          <cell r="AE57" t="str">
            <v>SUYITNO</v>
          </cell>
          <cell r="AF57" t="str">
            <v>-</v>
          </cell>
        </row>
        <row r="58">
          <cell r="AD58">
            <v>51</v>
          </cell>
          <cell r="AE58" t="str">
            <v>JIMMY MAKATUK</v>
          </cell>
          <cell r="AF58" t="str">
            <v>-</v>
          </cell>
        </row>
        <row r="59">
          <cell r="AD59">
            <v>52</v>
          </cell>
          <cell r="AE59" t="str">
            <v>F. STEFANUS AGUW</v>
          </cell>
          <cell r="AF59" t="str">
            <v>-</v>
          </cell>
        </row>
        <row r="60">
          <cell r="AD60">
            <v>53</v>
          </cell>
          <cell r="AE60" t="str">
            <v>ANDRIES KUSWANDA</v>
          </cell>
          <cell r="AF60" t="str">
            <v>-</v>
          </cell>
        </row>
        <row r="61">
          <cell r="AD61">
            <v>54</v>
          </cell>
          <cell r="AE61" t="str">
            <v>ARDIANSYAH</v>
          </cell>
          <cell r="AF61" t="str">
            <v>-</v>
          </cell>
        </row>
        <row r="62">
          <cell r="AD62">
            <v>55</v>
          </cell>
          <cell r="AE62" t="str">
            <v>NANANG SO'IM</v>
          </cell>
          <cell r="AF62" t="str">
            <v>-</v>
          </cell>
        </row>
        <row r="63">
          <cell r="AD63">
            <v>56</v>
          </cell>
          <cell r="AE63" t="str">
            <v>RIAN ANHAR</v>
          </cell>
          <cell r="AF63" t="str">
            <v>-</v>
          </cell>
        </row>
        <row r="64">
          <cell r="AD64">
            <v>57</v>
          </cell>
          <cell r="AE64" t="str">
            <v xml:space="preserve">HERU NURCHILIS </v>
          </cell>
          <cell r="AF64" t="str">
            <v>-</v>
          </cell>
        </row>
        <row r="65">
          <cell r="AD65">
            <v>58</v>
          </cell>
          <cell r="AE65" t="str">
            <v>PRIYANTORO. H.S</v>
          </cell>
          <cell r="AF65" t="str">
            <v>-</v>
          </cell>
        </row>
        <row r="66">
          <cell r="AD66">
            <v>59</v>
          </cell>
          <cell r="AE66" t="str">
            <v>SAMSUL HADI</v>
          </cell>
          <cell r="AF66" t="str">
            <v>-</v>
          </cell>
        </row>
        <row r="67">
          <cell r="AD67">
            <v>60</v>
          </cell>
          <cell r="AE67" t="str">
            <v>SARTONO</v>
          </cell>
          <cell r="AF67" t="str">
            <v>-</v>
          </cell>
        </row>
        <row r="68">
          <cell r="AD68">
            <v>61</v>
          </cell>
          <cell r="AE68" t="str">
            <v>SLAMET RIYADI</v>
          </cell>
          <cell r="AF68" t="str">
            <v>-</v>
          </cell>
        </row>
        <row r="69">
          <cell r="AD69">
            <v>62</v>
          </cell>
          <cell r="AE69" t="str">
            <v>HENDRIK SIMA</v>
          </cell>
          <cell r="AF69" t="str">
            <v>-</v>
          </cell>
        </row>
        <row r="70">
          <cell r="AD70">
            <v>63</v>
          </cell>
          <cell r="AE70" t="str">
            <v xml:space="preserve">MARKUS KONDO </v>
          </cell>
          <cell r="AF70" t="str">
            <v>-</v>
          </cell>
        </row>
        <row r="71">
          <cell r="AD71">
            <v>64</v>
          </cell>
          <cell r="AE71" t="str">
            <v>EDY SETYO UTOMO</v>
          </cell>
          <cell r="AF71" t="str">
            <v>-</v>
          </cell>
        </row>
        <row r="72">
          <cell r="AD72">
            <v>65</v>
          </cell>
          <cell r="AE72" t="str">
            <v>RAHMANSYAH</v>
          </cell>
          <cell r="AF72" t="str">
            <v>-</v>
          </cell>
        </row>
        <row r="73">
          <cell r="AD73">
            <v>66</v>
          </cell>
          <cell r="AE73" t="str">
            <v>ALBERT TOYA</v>
          </cell>
          <cell r="AF73" t="str">
            <v>-</v>
          </cell>
        </row>
        <row r="74">
          <cell r="AD74">
            <v>67</v>
          </cell>
          <cell r="AE74" t="str">
            <v xml:space="preserve">BERRY FRANCE . R </v>
          </cell>
          <cell r="AF74" t="str">
            <v>-</v>
          </cell>
        </row>
        <row r="75">
          <cell r="AD75">
            <v>68</v>
          </cell>
          <cell r="AE75" t="str">
            <v>IWANSYAH</v>
          </cell>
          <cell r="AF75" t="str">
            <v>-</v>
          </cell>
        </row>
        <row r="76">
          <cell r="AD76">
            <v>69</v>
          </cell>
          <cell r="AE76" t="str">
            <v>ARIS PRASETYO WIJAYA</v>
          </cell>
          <cell r="AF76" t="str">
            <v>-</v>
          </cell>
        </row>
        <row r="77">
          <cell r="AD77">
            <v>70</v>
          </cell>
          <cell r="AE77" t="str">
            <v>SOLIKIN</v>
          </cell>
          <cell r="AF77" t="str">
            <v>-</v>
          </cell>
        </row>
        <row r="78">
          <cell r="AD78">
            <v>71</v>
          </cell>
          <cell r="AE78" t="str">
            <v>SADIRIN</v>
          </cell>
          <cell r="AF78" t="str">
            <v>-</v>
          </cell>
        </row>
        <row r="79">
          <cell r="AD79">
            <v>72</v>
          </cell>
          <cell r="AE79" t="str">
            <v>SUYOTO</v>
          </cell>
          <cell r="AF79" t="str">
            <v>-</v>
          </cell>
        </row>
        <row r="80">
          <cell r="AD80">
            <v>73</v>
          </cell>
          <cell r="AE80" t="str">
            <v>MOHAMMAD HIDAYAT</v>
          </cell>
          <cell r="AF80" t="str">
            <v>-</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T-PPH"/>
      <sheetName val="TOP-PPH"/>
      <sheetName val="ASL-69"/>
      <sheetName val="Kantor"/>
      <sheetName val="PPH"/>
      <sheetName val="P-PPH"/>
      <sheetName val="DIWP"/>
      <sheetName val="1721"/>
      <sheetName val="1721 - A"/>
      <sheetName val="1721-A1"/>
      <sheetName val="1721-B"/>
      <sheetName val="1721 - C"/>
      <sheetName val="L-G"/>
      <sheetName val="DGTM-PTKP"/>
      <sheetName val="TB"/>
      <sheetName val="DP"/>
      <sheetName val="1721-A "/>
      <sheetName val="1721-A2 "/>
      <sheetName val="1721-B "/>
      <sheetName val="1721-C "/>
      <sheetName val="DEP"/>
      <sheetName val="T-21"/>
      <sheetName val="nama perusahaan"/>
    </sheetNames>
    <sheetDataSet>
      <sheetData sheetId="0"/>
      <sheetData sheetId="1">
        <row r="8">
          <cell r="AD8">
            <v>1</v>
          </cell>
          <cell r="AE8" t="str">
            <v>H. SUTA WIJAYA</v>
          </cell>
          <cell r="AF8" t="str">
            <v>06.079.803.0-722.000</v>
          </cell>
        </row>
        <row r="9">
          <cell r="AD9">
            <v>2</v>
          </cell>
          <cell r="AE9" t="str">
            <v>AGUS SUDIMEN</v>
          </cell>
          <cell r="AF9" t="str">
            <v>06.079.805.5-722.000</v>
          </cell>
        </row>
        <row r="10">
          <cell r="AD10">
            <v>3</v>
          </cell>
          <cell r="AE10" t="str">
            <v>YANUAR CAHYADI</v>
          </cell>
          <cell r="AF10" t="str">
            <v>09.692.853.6-722.000</v>
          </cell>
        </row>
        <row r="11">
          <cell r="AD11">
            <v>4</v>
          </cell>
          <cell r="AE11" t="str">
            <v>YUSTIA</v>
          </cell>
          <cell r="AF11" t="str">
            <v>-</v>
          </cell>
        </row>
        <row r="12">
          <cell r="AD12">
            <v>5</v>
          </cell>
          <cell r="AE12" t="str">
            <v>ASPARDIANSYAH</v>
          </cell>
          <cell r="AF12" t="str">
            <v>-</v>
          </cell>
        </row>
        <row r="13">
          <cell r="AD13">
            <v>6</v>
          </cell>
          <cell r="AE13" t="str">
            <v>I IN INDRIASARI</v>
          </cell>
          <cell r="AF13" t="str">
            <v>-</v>
          </cell>
        </row>
        <row r="14">
          <cell r="AD14">
            <v>7</v>
          </cell>
          <cell r="AE14" t="str">
            <v>NURSANTY</v>
          </cell>
          <cell r="AF14" t="str">
            <v>-</v>
          </cell>
        </row>
        <row r="15">
          <cell r="AD15">
            <v>8</v>
          </cell>
          <cell r="AE15" t="str">
            <v>ROMI KHAIRUDINSYAH</v>
          </cell>
          <cell r="AF15" t="str">
            <v>-</v>
          </cell>
        </row>
        <row r="16">
          <cell r="AD16">
            <v>9</v>
          </cell>
          <cell r="AE16" t="str">
            <v>MUHARTO</v>
          </cell>
          <cell r="AF16" t="str">
            <v>-</v>
          </cell>
        </row>
        <row r="17">
          <cell r="AD17">
            <v>10</v>
          </cell>
          <cell r="AE17" t="str">
            <v>MUTRISNO</v>
          </cell>
          <cell r="AF17" t="str">
            <v>-</v>
          </cell>
        </row>
        <row r="18">
          <cell r="AD18">
            <v>11</v>
          </cell>
          <cell r="AE18" t="str">
            <v>SYAHRUDDIN</v>
          </cell>
          <cell r="AF18" t="str">
            <v>-</v>
          </cell>
        </row>
        <row r="19">
          <cell r="AD19">
            <v>12</v>
          </cell>
          <cell r="AE19" t="str">
            <v>RA'IS AHMAD</v>
          </cell>
          <cell r="AF19" t="str">
            <v>-</v>
          </cell>
        </row>
        <row r="20">
          <cell r="AD20">
            <v>13</v>
          </cell>
          <cell r="AE20" t="str">
            <v>S I D E</v>
          </cell>
          <cell r="AF20" t="str">
            <v>-</v>
          </cell>
        </row>
        <row r="21">
          <cell r="AD21">
            <v>14</v>
          </cell>
          <cell r="AE21" t="str">
            <v>SUMANTO</v>
          </cell>
          <cell r="AF21" t="str">
            <v>-</v>
          </cell>
        </row>
        <row r="22">
          <cell r="AD22">
            <v>15</v>
          </cell>
          <cell r="AE22" t="str">
            <v xml:space="preserve">FAHRIF </v>
          </cell>
          <cell r="AF22" t="str">
            <v>-</v>
          </cell>
        </row>
        <row r="23">
          <cell r="AD23">
            <v>16</v>
          </cell>
          <cell r="AE23" t="str">
            <v>SUSILO</v>
          </cell>
          <cell r="AF23" t="str">
            <v>-</v>
          </cell>
        </row>
        <row r="24">
          <cell r="AD24">
            <v>17</v>
          </cell>
          <cell r="AE24" t="str">
            <v>ANTON SUJARWO</v>
          </cell>
          <cell r="AF24" t="str">
            <v>-</v>
          </cell>
        </row>
        <row r="25">
          <cell r="AD25">
            <v>18</v>
          </cell>
          <cell r="AE25" t="str">
            <v>MOHAMAD SLAMET RIYADI</v>
          </cell>
          <cell r="AF25" t="str">
            <v>-</v>
          </cell>
        </row>
        <row r="26">
          <cell r="AD26">
            <v>19</v>
          </cell>
          <cell r="AE26" t="str">
            <v>SURDI SETIAWAN</v>
          </cell>
          <cell r="AF26" t="str">
            <v>-</v>
          </cell>
        </row>
        <row r="27">
          <cell r="AD27">
            <v>20</v>
          </cell>
          <cell r="AE27" t="str">
            <v>SATYO HARTONO</v>
          </cell>
          <cell r="AF27" t="str">
            <v>-</v>
          </cell>
        </row>
        <row r="28">
          <cell r="AD28">
            <v>21</v>
          </cell>
          <cell r="AE28" t="str">
            <v>YUSUF PRIYANTO</v>
          </cell>
          <cell r="AF28" t="str">
            <v>-</v>
          </cell>
        </row>
        <row r="29">
          <cell r="AD29">
            <v>22</v>
          </cell>
          <cell r="AE29" t="str">
            <v>SURYA ABDIAN</v>
          </cell>
          <cell r="AF29" t="str">
            <v>-</v>
          </cell>
        </row>
        <row r="30">
          <cell r="AD30">
            <v>23</v>
          </cell>
          <cell r="AE30" t="str">
            <v xml:space="preserve">ISMANTOKO  </v>
          </cell>
          <cell r="AF30" t="str">
            <v>-</v>
          </cell>
        </row>
        <row r="31">
          <cell r="AD31">
            <v>24</v>
          </cell>
          <cell r="AE31" t="str">
            <v>SULISTYO</v>
          </cell>
          <cell r="AF31" t="str">
            <v>-</v>
          </cell>
        </row>
        <row r="32">
          <cell r="AD32">
            <v>25</v>
          </cell>
          <cell r="AE32" t="str">
            <v xml:space="preserve">ABDUL HADI  </v>
          </cell>
          <cell r="AF32" t="str">
            <v>-</v>
          </cell>
        </row>
        <row r="33">
          <cell r="AD33">
            <v>26</v>
          </cell>
          <cell r="AE33" t="str">
            <v>HARYANTO</v>
          </cell>
          <cell r="AF33" t="str">
            <v>-</v>
          </cell>
        </row>
        <row r="34">
          <cell r="AD34">
            <v>27</v>
          </cell>
          <cell r="AE34" t="str">
            <v xml:space="preserve">SULIANTO  </v>
          </cell>
          <cell r="AF34" t="str">
            <v>-</v>
          </cell>
        </row>
        <row r="35">
          <cell r="AD35">
            <v>28</v>
          </cell>
          <cell r="AE35" t="str">
            <v>ABDUL ROCHIM</v>
          </cell>
          <cell r="AF35" t="str">
            <v>-</v>
          </cell>
        </row>
        <row r="36">
          <cell r="AD36">
            <v>29</v>
          </cell>
          <cell r="AE36" t="str">
            <v>SYAHRIM</v>
          </cell>
          <cell r="AF36" t="str">
            <v>-</v>
          </cell>
        </row>
        <row r="37">
          <cell r="AD37">
            <v>30</v>
          </cell>
          <cell r="AE37" t="str">
            <v>SUPIADI</v>
          </cell>
          <cell r="AF37" t="str">
            <v>-</v>
          </cell>
        </row>
        <row r="38">
          <cell r="AD38">
            <v>31</v>
          </cell>
          <cell r="AE38" t="str">
            <v>SUGIARTO</v>
          </cell>
          <cell r="AF38" t="str">
            <v>-</v>
          </cell>
        </row>
        <row r="39">
          <cell r="AD39">
            <v>32</v>
          </cell>
          <cell r="AE39" t="str">
            <v>MARTHEN RONALD . V</v>
          </cell>
          <cell r="AF39" t="str">
            <v>-</v>
          </cell>
        </row>
        <row r="40">
          <cell r="AD40">
            <v>33</v>
          </cell>
          <cell r="AE40" t="str">
            <v>TRIYANTO</v>
          </cell>
          <cell r="AF40" t="str">
            <v>-</v>
          </cell>
        </row>
        <row r="41">
          <cell r="AD41">
            <v>34</v>
          </cell>
          <cell r="AE41" t="str">
            <v>HINDRA DIDI FIRMANSYAH</v>
          </cell>
          <cell r="AF41" t="str">
            <v>-</v>
          </cell>
        </row>
        <row r="42">
          <cell r="AD42">
            <v>35</v>
          </cell>
          <cell r="AE42" t="str">
            <v>MICHKA</v>
          </cell>
          <cell r="AF42" t="str">
            <v>-</v>
          </cell>
        </row>
        <row r="43">
          <cell r="AD43">
            <v>36</v>
          </cell>
          <cell r="AE43" t="str">
            <v>MOCH. SALAHUDIN</v>
          </cell>
          <cell r="AF43" t="str">
            <v>-</v>
          </cell>
        </row>
        <row r="44">
          <cell r="AD44">
            <v>37</v>
          </cell>
          <cell r="AE44" t="str">
            <v xml:space="preserve">JUMADI </v>
          </cell>
          <cell r="AF44" t="str">
            <v>-</v>
          </cell>
        </row>
        <row r="45">
          <cell r="AD45">
            <v>38</v>
          </cell>
          <cell r="AE45" t="str">
            <v>MIN KONG</v>
          </cell>
          <cell r="AF45" t="str">
            <v>-</v>
          </cell>
        </row>
        <row r="46">
          <cell r="AD46">
            <v>39</v>
          </cell>
          <cell r="AE46" t="str">
            <v>MOH AFIF</v>
          </cell>
          <cell r="AF46" t="str">
            <v>-</v>
          </cell>
        </row>
        <row r="47">
          <cell r="AD47">
            <v>40</v>
          </cell>
          <cell r="AE47" t="str">
            <v>SIRIN</v>
          </cell>
          <cell r="AF47" t="str">
            <v>-</v>
          </cell>
        </row>
        <row r="48">
          <cell r="AD48">
            <v>41</v>
          </cell>
          <cell r="AE48" t="str">
            <v>SUCAHYADI</v>
          </cell>
          <cell r="AF48" t="str">
            <v>-</v>
          </cell>
        </row>
        <row r="49">
          <cell r="AD49">
            <v>42</v>
          </cell>
          <cell r="AE49" t="str">
            <v xml:space="preserve">OLDY OSCAR OMBUH </v>
          </cell>
          <cell r="AF49" t="str">
            <v>-</v>
          </cell>
        </row>
        <row r="50">
          <cell r="AD50">
            <v>43</v>
          </cell>
          <cell r="AE50" t="str">
            <v>FAISAL DJALIL</v>
          </cell>
          <cell r="AF50" t="str">
            <v>-</v>
          </cell>
        </row>
        <row r="51">
          <cell r="AD51">
            <v>44</v>
          </cell>
          <cell r="AE51" t="str">
            <v>HENDRIK SULISTYAWAN</v>
          </cell>
          <cell r="AF51" t="str">
            <v>-</v>
          </cell>
        </row>
        <row r="52">
          <cell r="AD52">
            <v>45</v>
          </cell>
          <cell r="AE52" t="str">
            <v>NANANG FAHRUROJI</v>
          </cell>
          <cell r="AF52" t="str">
            <v>-</v>
          </cell>
        </row>
        <row r="53">
          <cell r="AD53">
            <v>46</v>
          </cell>
          <cell r="AE53" t="str">
            <v>SYARIFUDIN</v>
          </cell>
          <cell r="AF53" t="str">
            <v>-</v>
          </cell>
        </row>
        <row r="54">
          <cell r="AD54">
            <v>47</v>
          </cell>
          <cell r="AE54" t="str">
            <v>TAUFIK HIDAYAT</v>
          </cell>
          <cell r="AF54" t="str">
            <v>-</v>
          </cell>
        </row>
        <row r="55">
          <cell r="AD55">
            <v>48</v>
          </cell>
          <cell r="AE55" t="str">
            <v>WITONO</v>
          </cell>
          <cell r="AF55" t="str">
            <v>-</v>
          </cell>
        </row>
        <row r="56">
          <cell r="AD56">
            <v>49</v>
          </cell>
          <cell r="AE56" t="str">
            <v>RUSDI</v>
          </cell>
          <cell r="AF56" t="str">
            <v>-</v>
          </cell>
        </row>
        <row r="57">
          <cell r="AD57">
            <v>50</v>
          </cell>
          <cell r="AE57" t="str">
            <v>SUYITNO</v>
          </cell>
          <cell r="AF57" t="str">
            <v>-</v>
          </cell>
        </row>
        <row r="58">
          <cell r="AD58">
            <v>51</v>
          </cell>
          <cell r="AE58" t="str">
            <v>JIMMY MAKATUK</v>
          </cell>
          <cell r="AF58" t="str">
            <v>-</v>
          </cell>
        </row>
        <row r="59">
          <cell r="AD59">
            <v>52</v>
          </cell>
          <cell r="AE59" t="str">
            <v>F. STEFANUS AGUW</v>
          </cell>
          <cell r="AF59" t="str">
            <v>-</v>
          </cell>
        </row>
        <row r="60">
          <cell r="AD60">
            <v>53</v>
          </cell>
          <cell r="AE60" t="str">
            <v>ANDRIES KUSWANDA</v>
          </cell>
          <cell r="AF60" t="str">
            <v>-</v>
          </cell>
        </row>
        <row r="61">
          <cell r="AD61">
            <v>54</v>
          </cell>
          <cell r="AE61" t="str">
            <v>ARDIANSYAH</v>
          </cell>
          <cell r="AF61" t="str">
            <v>-</v>
          </cell>
        </row>
        <row r="62">
          <cell r="AD62">
            <v>55</v>
          </cell>
          <cell r="AE62" t="str">
            <v>NANANG SO'IM</v>
          </cell>
          <cell r="AF62" t="str">
            <v>-</v>
          </cell>
        </row>
        <row r="63">
          <cell r="AD63">
            <v>56</v>
          </cell>
          <cell r="AE63" t="str">
            <v>RIAN ANHAR</v>
          </cell>
          <cell r="AF63" t="str">
            <v>-</v>
          </cell>
        </row>
        <row r="64">
          <cell r="AD64">
            <v>57</v>
          </cell>
          <cell r="AE64" t="str">
            <v xml:space="preserve">HERU NURCHILIS </v>
          </cell>
          <cell r="AF64" t="str">
            <v>-</v>
          </cell>
        </row>
        <row r="65">
          <cell r="AD65">
            <v>58</v>
          </cell>
          <cell r="AE65" t="str">
            <v>PRIYANTORO. H.S</v>
          </cell>
          <cell r="AF65" t="str">
            <v>-</v>
          </cell>
        </row>
        <row r="66">
          <cell r="AD66">
            <v>59</v>
          </cell>
          <cell r="AE66" t="str">
            <v>SAMSUL HADI</v>
          </cell>
          <cell r="AF66" t="str">
            <v>-</v>
          </cell>
        </row>
        <row r="67">
          <cell r="AD67">
            <v>60</v>
          </cell>
          <cell r="AE67" t="str">
            <v>SARTONO</v>
          </cell>
          <cell r="AF67" t="str">
            <v>-</v>
          </cell>
        </row>
        <row r="68">
          <cell r="AD68">
            <v>61</v>
          </cell>
          <cell r="AE68" t="str">
            <v>SLAMET RIYADI</v>
          </cell>
          <cell r="AF68" t="str">
            <v>-</v>
          </cell>
        </row>
        <row r="69">
          <cell r="AD69">
            <v>62</v>
          </cell>
          <cell r="AE69" t="str">
            <v>HENDRIK SIMA</v>
          </cell>
          <cell r="AF69" t="str">
            <v>-</v>
          </cell>
        </row>
        <row r="70">
          <cell r="AD70">
            <v>63</v>
          </cell>
          <cell r="AE70" t="str">
            <v xml:space="preserve">MARKUS KONDO </v>
          </cell>
          <cell r="AF70" t="str">
            <v>-</v>
          </cell>
        </row>
        <row r="71">
          <cell r="AD71">
            <v>64</v>
          </cell>
          <cell r="AE71" t="str">
            <v>EDY SETYO UTOMO</v>
          </cell>
          <cell r="AF71" t="str">
            <v>-</v>
          </cell>
        </row>
        <row r="72">
          <cell r="AD72">
            <v>65</v>
          </cell>
          <cell r="AE72" t="str">
            <v>RAHMANSYAH</v>
          </cell>
          <cell r="AF72" t="str">
            <v>-</v>
          </cell>
        </row>
        <row r="73">
          <cell r="AD73">
            <v>66</v>
          </cell>
          <cell r="AE73" t="str">
            <v>ALBERT TOYA</v>
          </cell>
          <cell r="AF73" t="str">
            <v>-</v>
          </cell>
        </row>
        <row r="74">
          <cell r="AD74">
            <v>67</v>
          </cell>
          <cell r="AE74" t="str">
            <v xml:space="preserve">BERRY FRANCE . R </v>
          </cell>
          <cell r="AF74" t="str">
            <v>-</v>
          </cell>
        </row>
        <row r="75">
          <cell r="AD75">
            <v>68</v>
          </cell>
          <cell r="AE75" t="str">
            <v>IWANSYAH</v>
          </cell>
          <cell r="AF75" t="str">
            <v>-</v>
          </cell>
        </row>
        <row r="76">
          <cell r="AD76">
            <v>69</v>
          </cell>
          <cell r="AE76" t="str">
            <v>ARIS PRASETYO WIJAYA</v>
          </cell>
          <cell r="AF76" t="str">
            <v>-</v>
          </cell>
        </row>
        <row r="77">
          <cell r="AD77">
            <v>70</v>
          </cell>
          <cell r="AE77" t="str">
            <v>SOLIKIN</v>
          </cell>
          <cell r="AF77" t="str">
            <v>-</v>
          </cell>
        </row>
        <row r="78">
          <cell r="AD78">
            <v>71</v>
          </cell>
          <cell r="AE78" t="str">
            <v>SADIRIN</v>
          </cell>
          <cell r="AF78" t="str">
            <v>-</v>
          </cell>
        </row>
        <row r="79">
          <cell r="AD79">
            <v>72</v>
          </cell>
          <cell r="AE79" t="str">
            <v>SUYOTO</v>
          </cell>
          <cell r="AF79" t="str">
            <v>-</v>
          </cell>
        </row>
        <row r="80">
          <cell r="AD80">
            <v>73</v>
          </cell>
          <cell r="AE80" t="str">
            <v>MOHAMMAD HIDAYAT</v>
          </cell>
          <cell r="AF80" t="str">
            <v>-</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T-PPH"/>
      <sheetName val="TOP-PPH"/>
      <sheetName val="ASL-69"/>
      <sheetName val="Kantor"/>
      <sheetName val="PPH"/>
      <sheetName val="P-PPH"/>
      <sheetName val="DIWP"/>
      <sheetName val="1721"/>
      <sheetName val="1721 - A"/>
      <sheetName val="1721-A1"/>
      <sheetName val="1721-B"/>
      <sheetName val="1721 - C"/>
      <sheetName val="L-G"/>
      <sheetName val="DGTM-PTKP"/>
      <sheetName val="TB"/>
      <sheetName val="DP"/>
      <sheetName val="1721-A "/>
      <sheetName val="1721-A2 "/>
      <sheetName val="1721-B "/>
      <sheetName val="1721-C "/>
      <sheetName val="DEP"/>
      <sheetName val="T-21"/>
    </sheetNames>
    <sheetDataSet>
      <sheetData sheetId="0"/>
      <sheetData sheetId="1">
        <row r="8">
          <cell r="AD8">
            <v>1</v>
          </cell>
          <cell r="AE8" t="str">
            <v>H. SUTA WIJAYA</v>
          </cell>
          <cell r="AF8" t="str">
            <v>06.079.803.0-722.000</v>
          </cell>
        </row>
        <row r="9">
          <cell r="AD9">
            <v>2</v>
          </cell>
          <cell r="AE9" t="str">
            <v>AGUS SUDIMEN</v>
          </cell>
          <cell r="AF9" t="str">
            <v>06.079.805.5-722.000</v>
          </cell>
        </row>
        <row r="10">
          <cell r="AD10">
            <v>3</v>
          </cell>
          <cell r="AE10" t="str">
            <v>YANUAR CAHYADI</v>
          </cell>
          <cell r="AF10" t="str">
            <v>09.692.853.6-722.000</v>
          </cell>
        </row>
        <row r="11">
          <cell r="AD11">
            <v>4</v>
          </cell>
          <cell r="AE11" t="str">
            <v>YUSTIA</v>
          </cell>
          <cell r="AF11" t="str">
            <v>-</v>
          </cell>
        </row>
        <row r="12">
          <cell r="AD12">
            <v>5</v>
          </cell>
          <cell r="AE12" t="str">
            <v>ASPARDIANSYAH</v>
          </cell>
          <cell r="AF12" t="str">
            <v>-</v>
          </cell>
        </row>
        <row r="13">
          <cell r="AD13">
            <v>6</v>
          </cell>
          <cell r="AE13" t="str">
            <v>I IN INDRIASARI</v>
          </cell>
          <cell r="AF13" t="str">
            <v>-</v>
          </cell>
        </row>
        <row r="14">
          <cell r="AD14">
            <v>7</v>
          </cell>
          <cell r="AE14" t="str">
            <v>NURSANTY</v>
          </cell>
          <cell r="AF14" t="str">
            <v>-</v>
          </cell>
        </row>
        <row r="15">
          <cell r="AD15">
            <v>8</v>
          </cell>
          <cell r="AE15" t="str">
            <v>ROMI KHAIRUDINSYAH</v>
          </cell>
          <cell r="AF15" t="str">
            <v>-</v>
          </cell>
        </row>
        <row r="16">
          <cell r="AD16">
            <v>9</v>
          </cell>
          <cell r="AE16" t="str">
            <v>MUHARTO</v>
          </cell>
          <cell r="AF16" t="str">
            <v>-</v>
          </cell>
        </row>
        <row r="17">
          <cell r="AD17">
            <v>10</v>
          </cell>
          <cell r="AE17" t="str">
            <v>MUTRISNO</v>
          </cell>
          <cell r="AF17" t="str">
            <v>-</v>
          </cell>
        </row>
        <row r="18">
          <cell r="AD18">
            <v>11</v>
          </cell>
          <cell r="AE18" t="str">
            <v>SYAHRUDDIN</v>
          </cell>
          <cell r="AF18" t="str">
            <v>-</v>
          </cell>
        </row>
        <row r="19">
          <cell r="AD19">
            <v>12</v>
          </cell>
          <cell r="AE19" t="str">
            <v>RA'IS AHMAD</v>
          </cell>
          <cell r="AF19" t="str">
            <v>-</v>
          </cell>
        </row>
        <row r="20">
          <cell r="AD20">
            <v>13</v>
          </cell>
          <cell r="AE20" t="str">
            <v>S I D E</v>
          </cell>
          <cell r="AF20" t="str">
            <v>-</v>
          </cell>
        </row>
        <row r="21">
          <cell r="AD21">
            <v>14</v>
          </cell>
          <cell r="AE21" t="str">
            <v>SUMANTO</v>
          </cell>
          <cell r="AF21" t="str">
            <v>-</v>
          </cell>
        </row>
        <row r="22">
          <cell r="AD22">
            <v>15</v>
          </cell>
          <cell r="AE22" t="str">
            <v xml:space="preserve">FAHRIF </v>
          </cell>
          <cell r="AF22" t="str">
            <v>-</v>
          </cell>
        </row>
        <row r="23">
          <cell r="AD23">
            <v>16</v>
          </cell>
          <cell r="AE23" t="str">
            <v>SUSILO</v>
          </cell>
          <cell r="AF23" t="str">
            <v>-</v>
          </cell>
        </row>
        <row r="24">
          <cell r="AD24">
            <v>17</v>
          </cell>
          <cell r="AE24" t="str">
            <v>ANTON SUJARWO</v>
          </cell>
          <cell r="AF24" t="str">
            <v>-</v>
          </cell>
        </row>
        <row r="25">
          <cell r="AD25">
            <v>18</v>
          </cell>
          <cell r="AE25" t="str">
            <v>MOHAMAD SLAMET RIYADI</v>
          </cell>
          <cell r="AF25" t="str">
            <v>-</v>
          </cell>
        </row>
        <row r="26">
          <cell r="AD26">
            <v>19</v>
          </cell>
          <cell r="AE26" t="str">
            <v>SURDI SETIAWAN</v>
          </cell>
          <cell r="AF26" t="str">
            <v>-</v>
          </cell>
        </row>
        <row r="27">
          <cell r="AD27">
            <v>20</v>
          </cell>
          <cell r="AE27" t="str">
            <v>SATYO HARTONO</v>
          </cell>
          <cell r="AF27" t="str">
            <v>-</v>
          </cell>
        </row>
        <row r="28">
          <cell r="AD28">
            <v>21</v>
          </cell>
          <cell r="AE28" t="str">
            <v>YUSUF PRIYANTO</v>
          </cell>
          <cell r="AF28" t="str">
            <v>-</v>
          </cell>
        </row>
        <row r="29">
          <cell r="AD29">
            <v>22</v>
          </cell>
          <cell r="AE29" t="str">
            <v>SURYA ABDIAN</v>
          </cell>
          <cell r="AF29" t="str">
            <v>-</v>
          </cell>
        </row>
        <row r="30">
          <cell r="AD30">
            <v>23</v>
          </cell>
          <cell r="AE30" t="str">
            <v xml:space="preserve">ISMANTOKO  </v>
          </cell>
          <cell r="AF30" t="str">
            <v>-</v>
          </cell>
        </row>
        <row r="31">
          <cell r="AD31">
            <v>24</v>
          </cell>
          <cell r="AE31" t="str">
            <v>SULISTYO</v>
          </cell>
          <cell r="AF31" t="str">
            <v>-</v>
          </cell>
        </row>
        <row r="32">
          <cell r="AD32">
            <v>25</v>
          </cell>
          <cell r="AE32" t="str">
            <v xml:space="preserve">ABDUL HADI  </v>
          </cell>
          <cell r="AF32" t="str">
            <v>-</v>
          </cell>
        </row>
        <row r="33">
          <cell r="AD33">
            <v>26</v>
          </cell>
          <cell r="AE33" t="str">
            <v>HARYANTO</v>
          </cell>
          <cell r="AF33" t="str">
            <v>-</v>
          </cell>
        </row>
        <row r="34">
          <cell r="AD34">
            <v>27</v>
          </cell>
          <cell r="AE34" t="str">
            <v xml:space="preserve">SULIANTO  </v>
          </cell>
          <cell r="AF34" t="str">
            <v>-</v>
          </cell>
        </row>
        <row r="35">
          <cell r="AD35">
            <v>28</v>
          </cell>
          <cell r="AE35" t="str">
            <v>ABDUL ROCHIM</v>
          </cell>
          <cell r="AF35" t="str">
            <v>-</v>
          </cell>
        </row>
        <row r="36">
          <cell r="AD36">
            <v>29</v>
          </cell>
          <cell r="AE36" t="str">
            <v>SYAHRIM</v>
          </cell>
          <cell r="AF36" t="str">
            <v>-</v>
          </cell>
        </row>
        <row r="37">
          <cell r="AD37">
            <v>30</v>
          </cell>
          <cell r="AE37" t="str">
            <v>SUPIADI</v>
          </cell>
          <cell r="AF37" t="str">
            <v>-</v>
          </cell>
        </row>
        <row r="38">
          <cell r="AD38">
            <v>31</v>
          </cell>
          <cell r="AE38" t="str">
            <v>SUGIARTO</v>
          </cell>
          <cell r="AF38" t="str">
            <v>-</v>
          </cell>
        </row>
        <row r="39">
          <cell r="AD39">
            <v>32</v>
          </cell>
          <cell r="AE39" t="str">
            <v>MARTHEN RONALD . V</v>
          </cell>
          <cell r="AF39" t="str">
            <v>-</v>
          </cell>
        </row>
        <row r="40">
          <cell r="AD40">
            <v>33</v>
          </cell>
          <cell r="AE40" t="str">
            <v>TRIYANTO</v>
          </cell>
          <cell r="AF40" t="str">
            <v>-</v>
          </cell>
        </row>
        <row r="41">
          <cell r="AD41">
            <v>34</v>
          </cell>
          <cell r="AE41" t="str">
            <v>HINDRA DIDI FIRMANSYAH</v>
          </cell>
          <cell r="AF41" t="str">
            <v>-</v>
          </cell>
        </row>
        <row r="42">
          <cell r="AD42">
            <v>35</v>
          </cell>
          <cell r="AE42" t="str">
            <v>MICHKA</v>
          </cell>
          <cell r="AF42" t="str">
            <v>-</v>
          </cell>
        </row>
        <row r="43">
          <cell r="AD43">
            <v>36</v>
          </cell>
          <cell r="AE43" t="str">
            <v>MOCH. SALAHUDIN</v>
          </cell>
          <cell r="AF43" t="str">
            <v>-</v>
          </cell>
        </row>
        <row r="44">
          <cell r="AD44">
            <v>37</v>
          </cell>
          <cell r="AE44" t="str">
            <v xml:space="preserve">JUMADI </v>
          </cell>
          <cell r="AF44" t="str">
            <v>-</v>
          </cell>
        </row>
        <row r="45">
          <cell r="AD45">
            <v>38</v>
          </cell>
          <cell r="AE45" t="str">
            <v>MIN KONG</v>
          </cell>
          <cell r="AF45" t="str">
            <v>-</v>
          </cell>
        </row>
        <row r="46">
          <cell r="AD46">
            <v>39</v>
          </cell>
          <cell r="AE46" t="str">
            <v>MOH AFIF</v>
          </cell>
          <cell r="AF46" t="str">
            <v>-</v>
          </cell>
        </row>
        <row r="47">
          <cell r="AD47">
            <v>40</v>
          </cell>
          <cell r="AE47" t="str">
            <v>SIRIN</v>
          </cell>
          <cell r="AF47" t="str">
            <v>-</v>
          </cell>
        </row>
        <row r="48">
          <cell r="AD48">
            <v>41</v>
          </cell>
          <cell r="AE48" t="str">
            <v>SUCAHYADI</v>
          </cell>
          <cell r="AF48" t="str">
            <v>-</v>
          </cell>
        </row>
        <row r="49">
          <cell r="AD49">
            <v>42</v>
          </cell>
          <cell r="AE49" t="str">
            <v xml:space="preserve">OLDY OSCAR OMBUH </v>
          </cell>
          <cell r="AF49" t="str">
            <v>-</v>
          </cell>
        </row>
        <row r="50">
          <cell r="AD50">
            <v>43</v>
          </cell>
          <cell r="AE50" t="str">
            <v>FAISAL DJALIL</v>
          </cell>
          <cell r="AF50" t="str">
            <v>-</v>
          </cell>
        </row>
        <row r="51">
          <cell r="AD51">
            <v>44</v>
          </cell>
          <cell r="AE51" t="str">
            <v>HENDRIK SULISTYAWAN</v>
          </cell>
          <cell r="AF51" t="str">
            <v>-</v>
          </cell>
        </row>
        <row r="52">
          <cell r="AD52">
            <v>45</v>
          </cell>
          <cell r="AE52" t="str">
            <v>NANANG FAHRUROJI</v>
          </cell>
          <cell r="AF52" t="str">
            <v>-</v>
          </cell>
        </row>
        <row r="53">
          <cell r="AD53">
            <v>46</v>
          </cell>
          <cell r="AE53" t="str">
            <v>SYARIFUDIN</v>
          </cell>
          <cell r="AF53" t="str">
            <v>-</v>
          </cell>
        </row>
        <row r="54">
          <cell r="AD54">
            <v>47</v>
          </cell>
          <cell r="AE54" t="str">
            <v>TAUFIK HIDAYAT</v>
          </cell>
          <cell r="AF54" t="str">
            <v>-</v>
          </cell>
        </row>
        <row r="55">
          <cell r="AD55">
            <v>48</v>
          </cell>
          <cell r="AE55" t="str">
            <v>WITONO</v>
          </cell>
          <cell r="AF55" t="str">
            <v>-</v>
          </cell>
        </row>
        <row r="56">
          <cell r="AD56">
            <v>49</v>
          </cell>
          <cell r="AE56" t="str">
            <v>RUSDI</v>
          </cell>
          <cell r="AF56" t="str">
            <v>-</v>
          </cell>
        </row>
        <row r="57">
          <cell r="AD57">
            <v>50</v>
          </cell>
          <cell r="AE57" t="str">
            <v>SUYITNO</v>
          </cell>
          <cell r="AF57" t="str">
            <v>-</v>
          </cell>
        </row>
        <row r="58">
          <cell r="AD58">
            <v>51</v>
          </cell>
          <cell r="AE58" t="str">
            <v>JIMMY MAKATUK</v>
          </cell>
          <cell r="AF58" t="str">
            <v>-</v>
          </cell>
        </row>
        <row r="59">
          <cell r="AD59">
            <v>52</v>
          </cell>
          <cell r="AE59" t="str">
            <v>F. STEFANUS AGUW</v>
          </cell>
          <cell r="AF59" t="str">
            <v>-</v>
          </cell>
        </row>
        <row r="60">
          <cell r="AD60">
            <v>53</v>
          </cell>
          <cell r="AE60" t="str">
            <v>ANDRIES KUSWANDA</v>
          </cell>
          <cell r="AF60" t="str">
            <v>-</v>
          </cell>
        </row>
        <row r="61">
          <cell r="AD61">
            <v>54</v>
          </cell>
          <cell r="AE61" t="str">
            <v>ARDIANSYAH</v>
          </cell>
          <cell r="AF61" t="str">
            <v>-</v>
          </cell>
        </row>
        <row r="62">
          <cell r="AD62">
            <v>55</v>
          </cell>
          <cell r="AE62" t="str">
            <v>NANANG SO'IM</v>
          </cell>
          <cell r="AF62" t="str">
            <v>-</v>
          </cell>
        </row>
        <row r="63">
          <cell r="AD63">
            <v>56</v>
          </cell>
          <cell r="AE63" t="str">
            <v>RIAN ANHAR</v>
          </cell>
          <cell r="AF63" t="str">
            <v>-</v>
          </cell>
        </row>
        <row r="64">
          <cell r="AD64">
            <v>57</v>
          </cell>
          <cell r="AE64" t="str">
            <v xml:space="preserve">HERU NURCHILIS </v>
          </cell>
          <cell r="AF64" t="str">
            <v>-</v>
          </cell>
        </row>
        <row r="65">
          <cell r="AD65">
            <v>58</v>
          </cell>
          <cell r="AE65" t="str">
            <v>PRIYANTORO. H.S</v>
          </cell>
          <cell r="AF65" t="str">
            <v>-</v>
          </cell>
        </row>
        <row r="66">
          <cell r="AD66">
            <v>59</v>
          </cell>
          <cell r="AE66" t="str">
            <v>SAMSUL HADI</v>
          </cell>
          <cell r="AF66" t="str">
            <v>-</v>
          </cell>
        </row>
        <row r="67">
          <cell r="AD67">
            <v>60</v>
          </cell>
          <cell r="AE67" t="str">
            <v>SARTONO</v>
          </cell>
          <cell r="AF67" t="str">
            <v>-</v>
          </cell>
        </row>
        <row r="68">
          <cell r="AD68">
            <v>61</v>
          </cell>
          <cell r="AE68" t="str">
            <v>SLAMET RIYADI</v>
          </cell>
          <cell r="AF68" t="str">
            <v>-</v>
          </cell>
        </row>
        <row r="69">
          <cell r="AD69">
            <v>62</v>
          </cell>
          <cell r="AE69" t="str">
            <v>HENDRIK SIMA</v>
          </cell>
          <cell r="AF69" t="str">
            <v>-</v>
          </cell>
        </row>
        <row r="70">
          <cell r="AD70">
            <v>63</v>
          </cell>
          <cell r="AE70" t="str">
            <v xml:space="preserve">MARKUS KONDO </v>
          </cell>
          <cell r="AF70" t="str">
            <v>-</v>
          </cell>
        </row>
        <row r="71">
          <cell r="AD71">
            <v>64</v>
          </cell>
          <cell r="AE71" t="str">
            <v>EDY SETYO UTOMO</v>
          </cell>
          <cell r="AF71" t="str">
            <v>-</v>
          </cell>
        </row>
        <row r="72">
          <cell r="AD72">
            <v>65</v>
          </cell>
          <cell r="AE72" t="str">
            <v>RAHMANSYAH</v>
          </cell>
          <cell r="AF72" t="str">
            <v>-</v>
          </cell>
        </row>
        <row r="73">
          <cell r="AD73">
            <v>66</v>
          </cell>
          <cell r="AE73" t="str">
            <v>ALBERT TOYA</v>
          </cell>
          <cell r="AF73" t="str">
            <v>-</v>
          </cell>
        </row>
        <row r="74">
          <cell r="AD74">
            <v>67</v>
          </cell>
          <cell r="AE74" t="str">
            <v xml:space="preserve">BERRY FRANCE . R </v>
          </cell>
          <cell r="AF74" t="str">
            <v>-</v>
          </cell>
        </row>
        <row r="75">
          <cell r="AD75">
            <v>68</v>
          </cell>
          <cell r="AE75" t="str">
            <v>IWANSYAH</v>
          </cell>
          <cell r="AF75" t="str">
            <v>-</v>
          </cell>
        </row>
        <row r="76">
          <cell r="AD76">
            <v>69</v>
          </cell>
          <cell r="AE76" t="str">
            <v>ARIS PRASETYO WIJAYA</v>
          </cell>
          <cell r="AF76" t="str">
            <v>-</v>
          </cell>
        </row>
        <row r="77">
          <cell r="AD77">
            <v>70</v>
          </cell>
          <cell r="AE77" t="str">
            <v>SOLIKIN</v>
          </cell>
          <cell r="AF77" t="str">
            <v>-</v>
          </cell>
        </row>
        <row r="78">
          <cell r="AD78">
            <v>71</v>
          </cell>
          <cell r="AE78" t="str">
            <v>SADIRIN</v>
          </cell>
          <cell r="AF78" t="str">
            <v>-</v>
          </cell>
        </row>
        <row r="79">
          <cell r="AD79">
            <v>72</v>
          </cell>
          <cell r="AE79" t="str">
            <v>SUYOTO</v>
          </cell>
          <cell r="AF79" t="str">
            <v>-</v>
          </cell>
        </row>
        <row r="80">
          <cell r="AD80">
            <v>73</v>
          </cell>
          <cell r="AE80" t="str">
            <v>MOHAMMAD HIDAYAT</v>
          </cell>
          <cell r="AF80" t="str">
            <v>-</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T-PPH"/>
      <sheetName val="TOP-PPH"/>
      <sheetName val="ASL-69"/>
      <sheetName val="Kantor"/>
      <sheetName val="PPH"/>
      <sheetName val="P-PPH"/>
      <sheetName val="DIWP"/>
      <sheetName val="1721"/>
      <sheetName val="1721 - A"/>
      <sheetName val="1721-A1"/>
      <sheetName val="1721-B"/>
      <sheetName val="1721 - C"/>
      <sheetName val="L-G"/>
      <sheetName val="DGTM-PTKP"/>
      <sheetName val="TB"/>
      <sheetName val="DP"/>
      <sheetName val="1721-A "/>
      <sheetName val="1721-A2 "/>
      <sheetName val="1721-B "/>
      <sheetName val="1721-C "/>
      <sheetName val="DEP"/>
      <sheetName val="T-21"/>
    </sheetNames>
    <sheetDataSet>
      <sheetData sheetId="0"/>
      <sheetData sheetId="1">
        <row r="8">
          <cell r="AD8">
            <v>1</v>
          </cell>
          <cell r="AE8" t="str">
            <v>H. SUTA WIJAYA</v>
          </cell>
          <cell r="AF8" t="str">
            <v>06.079.803.0-722.000</v>
          </cell>
        </row>
        <row r="9">
          <cell r="AD9">
            <v>2</v>
          </cell>
          <cell r="AE9" t="str">
            <v>AGUS SUDIMEN</v>
          </cell>
          <cell r="AF9" t="str">
            <v>06.079.805.5-722.000</v>
          </cell>
        </row>
        <row r="10">
          <cell r="AD10">
            <v>3</v>
          </cell>
          <cell r="AE10" t="str">
            <v>YANUAR CAHYADI</v>
          </cell>
          <cell r="AF10" t="str">
            <v>09.692.853.6-722.000</v>
          </cell>
        </row>
        <row r="11">
          <cell r="AD11">
            <v>4</v>
          </cell>
          <cell r="AE11" t="str">
            <v>YUSTIA</v>
          </cell>
          <cell r="AF11" t="str">
            <v>-</v>
          </cell>
        </row>
        <row r="12">
          <cell r="AD12">
            <v>5</v>
          </cell>
          <cell r="AE12" t="str">
            <v>ASPARDIANSYAH</v>
          </cell>
          <cell r="AF12" t="str">
            <v>-</v>
          </cell>
        </row>
        <row r="13">
          <cell r="AD13">
            <v>6</v>
          </cell>
          <cell r="AE13" t="str">
            <v>I IN INDRIASARI</v>
          </cell>
          <cell r="AF13" t="str">
            <v>-</v>
          </cell>
        </row>
        <row r="14">
          <cell r="AD14">
            <v>7</v>
          </cell>
          <cell r="AE14" t="str">
            <v>NURSANTY</v>
          </cell>
          <cell r="AF14" t="str">
            <v>-</v>
          </cell>
        </row>
        <row r="15">
          <cell r="AD15">
            <v>8</v>
          </cell>
          <cell r="AE15" t="str">
            <v>ROMI KHAIRUDINSYAH</v>
          </cell>
          <cell r="AF15" t="str">
            <v>-</v>
          </cell>
        </row>
        <row r="16">
          <cell r="AD16">
            <v>9</v>
          </cell>
          <cell r="AE16" t="str">
            <v>MUHARTO</v>
          </cell>
          <cell r="AF16" t="str">
            <v>-</v>
          </cell>
        </row>
        <row r="17">
          <cell r="AD17">
            <v>10</v>
          </cell>
          <cell r="AE17" t="str">
            <v>MUTRISNO</v>
          </cell>
          <cell r="AF17" t="str">
            <v>-</v>
          </cell>
        </row>
        <row r="18">
          <cell r="AD18">
            <v>11</v>
          </cell>
          <cell r="AE18" t="str">
            <v>SYAHRUDDIN</v>
          </cell>
          <cell r="AF18" t="str">
            <v>-</v>
          </cell>
        </row>
        <row r="19">
          <cell r="AD19">
            <v>12</v>
          </cell>
          <cell r="AE19" t="str">
            <v>RA'IS AHMAD</v>
          </cell>
          <cell r="AF19" t="str">
            <v>-</v>
          </cell>
        </row>
        <row r="20">
          <cell r="AD20">
            <v>13</v>
          </cell>
          <cell r="AE20" t="str">
            <v>S I D E</v>
          </cell>
          <cell r="AF20" t="str">
            <v>-</v>
          </cell>
        </row>
        <row r="21">
          <cell r="AD21">
            <v>14</v>
          </cell>
          <cell r="AE21" t="str">
            <v>SUMANTO</v>
          </cell>
          <cell r="AF21" t="str">
            <v>-</v>
          </cell>
        </row>
        <row r="22">
          <cell r="AD22">
            <v>15</v>
          </cell>
          <cell r="AE22" t="str">
            <v xml:space="preserve">FAHRIF </v>
          </cell>
          <cell r="AF22" t="str">
            <v>-</v>
          </cell>
        </row>
        <row r="23">
          <cell r="AD23">
            <v>16</v>
          </cell>
          <cell r="AE23" t="str">
            <v>SUSILO</v>
          </cell>
          <cell r="AF23" t="str">
            <v>-</v>
          </cell>
        </row>
        <row r="24">
          <cell r="AD24">
            <v>17</v>
          </cell>
          <cell r="AE24" t="str">
            <v>ANTON SUJARWO</v>
          </cell>
          <cell r="AF24" t="str">
            <v>-</v>
          </cell>
        </row>
        <row r="25">
          <cell r="AD25">
            <v>18</v>
          </cell>
          <cell r="AE25" t="str">
            <v>MOHAMAD SLAMET RIYADI</v>
          </cell>
          <cell r="AF25" t="str">
            <v>-</v>
          </cell>
        </row>
        <row r="26">
          <cell r="AD26">
            <v>19</v>
          </cell>
          <cell r="AE26" t="str">
            <v>SURDI SETIAWAN</v>
          </cell>
          <cell r="AF26" t="str">
            <v>-</v>
          </cell>
        </row>
        <row r="27">
          <cell r="AD27">
            <v>20</v>
          </cell>
          <cell r="AE27" t="str">
            <v>SATYO HARTONO</v>
          </cell>
          <cell r="AF27" t="str">
            <v>-</v>
          </cell>
        </row>
        <row r="28">
          <cell r="AD28">
            <v>21</v>
          </cell>
          <cell r="AE28" t="str">
            <v>YUSUF PRIYANTO</v>
          </cell>
          <cell r="AF28" t="str">
            <v>-</v>
          </cell>
        </row>
        <row r="29">
          <cell r="AD29">
            <v>22</v>
          </cell>
          <cell r="AE29" t="str">
            <v>SURYA ABDIAN</v>
          </cell>
          <cell r="AF29" t="str">
            <v>-</v>
          </cell>
        </row>
        <row r="30">
          <cell r="AD30">
            <v>23</v>
          </cell>
          <cell r="AE30" t="str">
            <v xml:space="preserve">ISMANTOKO  </v>
          </cell>
          <cell r="AF30" t="str">
            <v>-</v>
          </cell>
        </row>
        <row r="31">
          <cell r="AD31">
            <v>24</v>
          </cell>
          <cell r="AE31" t="str">
            <v>SULISTYO</v>
          </cell>
          <cell r="AF31" t="str">
            <v>-</v>
          </cell>
        </row>
        <row r="32">
          <cell r="AD32">
            <v>25</v>
          </cell>
          <cell r="AE32" t="str">
            <v xml:space="preserve">ABDUL HADI  </v>
          </cell>
          <cell r="AF32" t="str">
            <v>-</v>
          </cell>
        </row>
        <row r="33">
          <cell r="AD33">
            <v>26</v>
          </cell>
          <cell r="AE33" t="str">
            <v>HARYANTO</v>
          </cell>
          <cell r="AF33" t="str">
            <v>-</v>
          </cell>
        </row>
        <row r="34">
          <cell r="AD34">
            <v>27</v>
          </cell>
          <cell r="AE34" t="str">
            <v xml:space="preserve">SULIANTO  </v>
          </cell>
          <cell r="AF34" t="str">
            <v>-</v>
          </cell>
        </row>
        <row r="35">
          <cell r="AD35">
            <v>28</v>
          </cell>
          <cell r="AE35" t="str">
            <v>ABDUL ROCHIM</v>
          </cell>
          <cell r="AF35" t="str">
            <v>-</v>
          </cell>
        </row>
        <row r="36">
          <cell r="AD36">
            <v>29</v>
          </cell>
          <cell r="AE36" t="str">
            <v>SYAHRIM</v>
          </cell>
          <cell r="AF36" t="str">
            <v>-</v>
          </cell>
        </row>
        <row r="37">
          <cell r="AD37">
            <v>30</v>
          </cell>
          <cell r="AE37" t="str">
            <v>SUPIADI</v>
          </cell>
          <cell r="AF37" t="str">
            <v>-</v>
          </cell>
        </row>
        <row r="38">
          <cell r="AD38">
            <v>31</v>
          </cell>
          <cell r="AE38" t="str">
            <v>SUGIARTO</v>
          </cell>
          <cell r="AF38" t="str">
            <v>-</v>
          </cell>
        </row>
        <row r="39">
          <cell r="AD39">
            <v>32</v>
          </cell>
          <cell r="AE39" t="str">
            <v>MARTHEN RONALD . V</v>
          </cell>
          <cell r="AF39" t="str">
            <v>-</v>
          </cell>
        </row>
        <row r="40">
          <cell r="AD40">
            <v>33</v>
          </cell>
          <cell r="AE40" t="str">
            <v>TRIYANTO</v>
          </cell>
          <cell r="AF40" t="str">
            <v>-</v>
          </cell>
        </row>
        <row r="41">
          <cell r="AD41">
            <v>34</v>
          </cell>
          <cell r="AE41" t="str">
            <v>HINDRA DIDI FIRMANSYAH</v>
          </cell>
          <cell r="AF41" t="str">
            <v>-</v>
          </cell>
        </row>
        <row r="42">
          <cell r="AD42">
            <v>35</v>
          </cell>
          <cell r="AE42" t="str">
            <v>MICHKA</v>
          </cell>
          <cell r="AF42" t="str">
            <v>-</v>
          </cell>
        </row>
        <row r="43">
          <cell r="AD43">
            <v>36</v>
          </cell>
          <cell r="AE43" t="str">
            <v>MOCH. SALAHUDIN</v>
          </cell>
          <cell r="AF43" t="str">
            <v>-</v>
          </cell>
        </row>
        <row r="44">
          <cell r="AD44">
            <v>37</v>
          </cell>
          <cell r="AE44" t="str">
            <v xml:space="preserve">JUMADI </v>
          </cell>
          <cell r="AF44" t="str">
            <v>-</v>
          </cell>
        </row>
        <row r="45">
          <cell r="AD45">
            <v>38</v>
          </cell>
          <cell r="AE45" t="str">
            <v>MIN KONG</v>
          </cell>
          <cell r="AF45" t="str">
            <v>-</v>
          </cell>
        </row>
        <row r="46">
          <cell r="AD46">
            <v>39</v>
          </cell>
          <cell r="AE46" t="str">
            <v>MOH AFIF</v>
          </cell>
          <cell r="AF46" t="str">
            <v>-</v>
          </cell>
        </row>
        <row r="47">
          <cell r="AD47">
            <v>40</v>
          </cell>
          <cell r="AE47" t="str">
            <v>SIRIN</v>
          </cell>
          <cell r="AF47" t="str">
            <v>-</v>
          </cell>
        </row>
        <row r="48">
          <cell r="AD48">
            <v>41</v>
          </cell>
          <cell r="AE48" t="str">
            <v>SUCAHYADI</v>
          </cell>
          <cell r="AF48" t="str">
            <v>-</v>
          </cell>
        </row>
        <row r="49">
          <cell r="AD49">
            <v>42</v>
          </cell>
          <cell r="AE49" t="str">
            <v xml:space="preserve">OLDY OSCAR OMBUH </v>
          </cell>
          <cell r="AF49" t="str">
            <v>-</v>
          </cell>
        </row>
        <row r="50">
          <cell r="AD50">
            <v>43</v>
          </cell>
          <cell r="AE50" t="str">
            <v>FAISAL DJALIL</v>
          </cell>
          <cell r="AF50" t="str">
            <v>-</v>
          </cell>
        </row>
        <row r="51">
          <cell r="AD51">
            <v>44</v>
          </cell>
          <cell r="AE51" t="str">
            <v>HENDRIK SULISTYAWAN</v>
          </cell>
          <cell r="AF51" t="str">
            <v>-</v>
          </cell>
        </row>
        <row r="52">
          <cell r="AD52">
            <v>45</v>
          </cell>
          <cell r="AE52" t="str">
            <v>NANANG FAHRUROJI</v>
          </cell>
          <cell r="AF52" t="str">
            <v>-</v>
          </cell>
        </row>
        <row r="53">
          <cell r="AD53">
            <v>46</v>
          </cell>
          <cell r="AE53" t="str">
            <v>SYARIFUDIN</v>
          </cell>
          <cell r="AF53" t="str">
            <v>-</v>
          </cell>
        </row>
        <row r="54">
          <cell r="AD54">
            <v>47</v>
          </cell>
          <cell r="AE54" t="str">
            <v>TAUFIK HIDAYAT</v>
          </cell>
          <cell r="AF54" t="str">
            <v>-</v>
          </cell>
        </row>
        <row r="55">
          <cell r="AD55">
            <v>48</v>
          </cell>
          <cell r="AE55" t="str">
            <v>WITONO</v>
          </cell>
          <cell r="AF55" t="str">
            <v>-</v>
          </cell>
        </row>
        <row r="56">
          <cell r="AD56">
            <v>49</v>
          </cell>
          <cell r="AE56" t="str">
            <v>RUSDI</v>
          </cell>
          <cell r="AF56" t="str">
            <v>-</v>
          </cell>
        </row>
        <row r="57">
          <cell r="AD57">
            <v>50</v>
          </cell>
          <cell r="AE57" t="str">
            <v>SUYITNO</v>
          </cell>
          <cell r="AF57" t="str">
            <v>-</v>
          </cell>
        </row>
        <row r="58">
          <cell r="AD58">
            <v>51</v>
          </cell>
          <cell r="AE58" t="str">
            <v>JIMMY MAKATUK</v>
          </cell>
          <cell r="AF58" t="str">
            <v>-</v>
          </cell>
        </row>
        <row r="59">
          <cell r="AD59">
            <v>52</v>
          </cell>
          <cell r="AE59" t="str">
            <v>F. STEFANUS AGUW</v>
          </cell>
          <cell r="AF59" t="str">
            <v>-</v>
          </cell>
        </row>
        <row r="60">
          <cell r="AD60">
            <v>53</v>
          </cell>
          <cell r="AE60" t="str">
            <v>ANDRIES KUSWANDA</v>
          </cell>
          <cell r="AF60" t="str">
            <v>-</v>
          </cell>
        </row>
        <row r="61">
          <cell r="AD61">
            <v>54</v>
          </cell>
          <cell r="AE61" t="str">
            <v>ARDIANSYAH</v>
          </cell>
          <cell r="AF61" t="str">
            <v>-</v>
          </cell>
        </row>
        <row r="62">
          <cell r="AD62">
            <v>55</v>
          </cell>
          <cell r="AE62" t="str">
            <v>NANANG SO'IM</v>
          </cell>
          <cell r="AF62" t="str">
            <v>-</v>
          </cell>
        </row>
        <row r="63">
          <cell r="AD63">
            <v>56</v>
          </cell>
          <cell r="AE63" t="str">
            <v>RIAN ANHAR</v>
          </cell>
          <cell r="AF63" t="str">
            <v>-</v>
          </cell>
        </row>
        <row r="64">
          <cell r="AD64">
            <v>57</v>
          </cell>
          <cell r="AE64" t="str">
            <v xml:space="preserve">HERU NURCHILIS </v>
          </cell>
          <cell r="AF64" t="str">
            <v>-</v>
          </cell>
        </row>
        <row r="65">
          <cell r="AD65">
            <v>58</v>
          </cell>
          <cell r="AE65" t="str">
            <v>PRIYANTORO. H.S</v>
          </cell>
          <cell r="AF65" t="str">
            <v>-</v>
          </cell>
        </row>
        <row r="66">
          <cell r="AD66">
            <v>59</v>
          </cell>
          <cell r="AE66" t="str">
            <v>SAMSUL HADI</v>
          </cell>
          <cell r="AF66" t="str">
            <v>-</v>
          </cell>
        </row>
        <row r="67">
          <cell r="AD67">
            <v>60</v>
          </cell>
          <cell r="AE67" t="str">
            <v>SARTONO</v>
          </cell>
          <cell r="AF67" t="str">
            <v>-</v>
          </cell>
        </row>
        <row r="68">
          <cell r="AD68">
            <v>61</v>
          </cell>
          <cell r="AE68" t="str">
            <v>SLAMET RIYADI</v>
          </cell>
          <cell r="AF68" t="str">
            <v>-</v>
          </cell>
        </row>
        <row r="69">
          <cell r="AD69">
            <v>62</v>
          </cell>
          <cell r="AE69" t="str">
            <v>HENDRIK SIMA</v>
          </cell>
          <cell r="AF69" t="str">
            <v>-</v>
          </cell>
        </row>
        <row r="70">
          <cell r="AD70">
            <v>63</v>
          </cell>
          <cell r="AE70" t="str">
            <v xml:space="preserve">MARKUS KONDO </v>
          </cell>
          <cell r="AF70" t="str">
            <v>-</v>
          </cell>
        </row>
        <row r="71">
          <cell r="AD71">
            <v>64</v>
          </cell>
          <cell r="AE71" t="str">
            <v>EDY SETYO UTOMO</v>
          </cell>
          <cell r="AF71" t="str">
            <v>-</v>
          </cell>
        </row>
        <row r="72">
          <cell r="AD72">
            <v>65</v>
          </cell>
          <cell r="AE72" t="str">
            <v>RAHMANSYAH</v>
          </cell>
          <cell r="AF72" t="str">
            <v>-</v>
          </cell>
        </row>
        <row r="73">
          <cell r="AD73">
            <v>66</v>
          </cell>
          <cell r="AE73" t="str">
            <v>ALBERT TOYA</v>
          </cell>
          <cell r="AF73" t="str">
            <v>-</v>
          </cell>
        </row>
        <row r="74">
          <cell r="AD74">
            <v>67</v>
          </cell>
          <cell r="AE74" t="str">
            <v xml:space="preserve">BERRY FRANCE . R </v>
          </cell>
          <cell r="AF74" t="str">
            <v>-</v>
          </cell>
        </row>
        <row r="75">
          <cell r="AD75">
            <v>68</v>
          </cell>
          <cell r="AE75" t="str">
            <v>IWANSYAH</v>
          </cell>
          <cell r="AF75" t="str">
            <v>-</v>
          </cell>
        </row>
        <row r="76">
          <cell r="AD76">
            <v>69</v>
          </cell>
          <cell r="AE76" t="str">
            <v>ARIS PRASETYO WIJAYA</v>
          </cell>
          <cell r="AF76" t="str">
            <v>-</v>
          </cell>
        </row>
        <row r="77">
          <cell r="AD77">
            <v>70</v>
          </cell>
          <cell r="AE77" t="str">
            <v>SOLIKIN</v>
          </cell>
          <cell r="AF77" t="str">
            <v>-</v>
          </cell>
        </row>
        <row r="78">
          <cell r="AD78">
            <v>71</v>
          </cell>
          <cell r="AE78" t="str">
            <v>SADIRIN</v>
          </cell>
          <cell r="AF78" t="str">
            <v>-</v>
          </cell>
        </row>
        <row r="79">
          <cell r="AD79">
            <v>72</v>
          </cell>
          <cell r="AE79" t="str">
            <v>SUYOTO</v>
          </cell>
          <cell r="AF79" t="str">
            <v>-</v>
          </cell>
        </row>
        <row r="80">
          <cell r="AD80">
            <v>73</v>
          </cell>
          <cell r="AE80" t="str">
            <v>MOHAMMAD HIDAYAT</v>
          </cell>
          <cell r="AF80" t="str">
            <v>-</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T-PPH"/>
      <sheetName val="TOP-PPH"/>
      <sheetName val="ASL-69"/>
      <sheetName val="Kantor"/>
      <sheetName val="PPH"/>
      <sheetName val="P-PPH"/>
      <sheetName val="DIWP"/>
      <sheetName val="1721"/>
      <sheetName val="1721 - A"/>
      <sheetName val="1721-A1"/>
      <sheetName val="1721-B"/>
      <sheetName val="1721 - C"/>
      <sheetName val="L-G"/>
      <sheetName val="DGTM-PTKP"/>
      <sheetName val="TB"/>
      <sheetName val="DP"/>
      <sheetName val="1721-A "/>
      <sheetName val="1721-A2 "/>
      <sheetName val="1721-B "/>
      <sheetName val="1721-C "/>
      <sheetName val="DEP"/>
      <sheetName val="T-21"/>
    </sheetNames>
    <sheetDataSet>
      <sheetData sheetId="0"/>
      <sheetData sheetId="1">
        <row r="8">
          <cell r="AD8">
            <v>1</v>
          </cell>
          <cell r="AE8" t="str">
            <v>H. SUTA WIJAYA</v>
          </cell>
          <cell r="AF8" t="str">
            <v>06.079.803.0-722.000</v>
          </cell>
        </row>
        <row r="9">
          <cell r="AD9">
            <v>2</v>
          </cell>
          <cell r="AE9" t="str">
            <v>AGUS SUDIMEN</v>
          </cell>
          <cell r="AF9" t="str">
            <v>06.079.805.5-722.000</v>
          </cell>
        </row>
        <row r="10">
          <cell r="AD10">
            <v>3</v>
          </cell>
          <cell r="AE10" t="str">
            <v>YANUAR CAHYADI</v>
          </cell>
          <cell r="AF10" t="str">
            <v>09.692.853.6-722.000</v>
          </cell>
        </row>
        <row r="11">
          <cell r="AD11">
            <v>4</v>
          </cell>
          <cell r="AE11" t="str">
            <v>YUSTIA</v>
          </cell>
          <cell r="AF11" t="str">
            <v>-</v>
          </cell>
        </row>
        <row r="12">
          <cell r="AD12">
            <v>5</v>
          </cell>
          <cell r="AE12" t="str">
            <v>ASPARDIANSYAH</v>
          </cell>
          <cell r="AF12" t="str">
            <v>-</v>
          </cell>
        </row>
        <row r="13">
          <cell r="AD13">
            <v>6</v>
          </cell>
          <cell r="AE13" t="str">
            <v>I IN INDRIASARI</v>
          </cell>
          <cell r="AF13" t="str">
            <v>-</v>
          </cell>
        </row>
        <row r="14">
          <cell r="AD14">
            <v>7</v>
          </cell>
          <cell r="AE14" t="str">
            <v>NURSANTY</v>
          </cell>
          <cell r="AF14" t="str">
            <v>-</v>
          </cell>
        </row>
        <row r="15">
          <cell r="AD15">
            <v>8</v>
          </cell>
          <cell r="AE15" t="str">
            <v>ROMI KHAIRUDINSYAH</v>
          </cell>
          <cell r="AF15" t="str">
            <v>-</v>
          </cell>
        </row>
        <row r="16">
          <cell r="AD16">
            <v>9</v>
          </cell>
          <cell r="AE16" t="str">
            <v>MUHARTO</v>
          </cell>
          <cell r="AF16" t="str">
            <v>-</v>
          </cell>
        </row>
        <row r="17">
          <cell r="AD17">
            <v>10</v>
          </cell>
          <cell r="AE17" t="str">
            <v>MUTRISNO</v>
          </cell>
          <cell r="AF17" t="str">
            <v>-</v>
          </cell>
        </row>
        <row r="18">
          <cell r="AD18">
            <v>11</v>
          </cell>
          <cell r="AE18" t="str">
            <v>SYAHRUDDIN</v>
          </cell>
          <cell r="AF18" t="str">
            <v>-</v>
          </cell>
        </row>
        <row r="19">
          <cell r="AD19">
            <v>12</v>
          </cell>
          <cell r="AE19" t="str">
            <v>RA'IS AHMAD</v>
          </cell>
          <cell r="AF19" t="str">
            <v>-</v>
          </cell>
        </row>
        <row r="20">
          <cell r="AD20">
            <v>13</v>
          </cell>
          <cell r="AE20" t="str">
            <v>S I D E</v>
          </cell>
          <cell r="AF20" t="str">
            <v>-</v>
          </cell>
        </row>
        <row r="21">
          <cell r="AD21">
            <v>14</v>
          </cell>
          <cell r="AE21" t="str">
            <v>SUMANTO</v>
          </cell>
          <cell r="AF21" t="str">
            <v>-</v>
          </cell>
        </row>
        <row r="22">
          <cell r="AD22">
            <v>15</v>
          </cell>
          <cell r="AE22" t="str">
            <v xml:space="preserve">FAHRIF </v>
          </cell>
          <cell r="AF22" t="str">
            <v>-</v>
          </cell>
        </row>
        <row r="23">
          <cell r="AD23">
            <v>16</v>
          </cell>
          <cell r="AE23" t="str">
            <v>SUSILO</v>
          </cell>
          <cell r="AF23" t="str">
            <v>-</v>
          </cell>
        </row>
        <row r="24">
          <cell r="AD24">
            <v>17</v>
          </cell>
          <cell r="AE24" t="str">
            <v>ANTON SUJARWO</v>
          </cell>
          <cell r="AF24" t="str">
            <v>-</v>
          </cell>
        </row>
        <row r="25">
          <cell r="AD25">
            <v>18</v>
          </cell>
          <cell r="AE25" t="str">
            <v>MOHAMAD SLAMET RIYADI</v>
          </cell>
          <cell r="AF25" t="str">
            <v>-</v>
          </cell>
        </row>
        <row r="26">
          <cell r="AD26">
            <v>19</v>
          </cell>
          <cell r="AE26" t="str">
            <v>SURDI SETIAWAN</v>
          </cell>
          <cell r="AF26" t="str">
            <v>-</v>
          </cell>
        </row>
        <row r="27">
          <cell r="AD27">
            <v>20</v>
          </cell>
          <cell r="AE27" t="str">
            <v>SATYO HARTONO</v>
          </cell>
          <cell r="AF27" t="str">
            <v>-</v>
          </cell>
        </row>
        <row r="28">
          <cell r="AD28">
            <v>21</v>
          </cell>
          <cell r="AE28" t="str">
            <v>YUSUF PRIYANTO</v>
          </cell>
          <cell r="AF28" t="str">
            <v>-</v>
          </cell>
        </row>
        <row r="29">
          <cell r="AD29">
            <v>22</v>
          </cell>
          <cell r="AE29" t="str">
            <v>SURYA ABDIAN</v>
          </cell>
          <cell r="AF29" t="str">
            <v>-</v>
          </cell>
        </row>
        <row r="30">
          <cell r="AD30">
            <v>23</v>
          </cell>
          <cell r="AE30" t="str">
            <v xml:space="preserve">ISMANTOKO  </v>
          </cell>
          <cell r="AF30" t="str">
            <v>-</v>
          </cell>
        </row>
        <row r="31">
          <cell r="AD31">
            <v>24</v>
          </cell>
          <cell r="AE31" t="str">
            <v>SULISTYO</v>
          </cell>
          <cell r="AF31" t="str">
            <v>-</v>
          </cell>
        </row>
        <row r="32">
          <cell r="AD32">
            <v>25</v>
          </cell>
          <cell r="AE32" t="str">
            <v xml:space="preserve">ABDUL HADI  </v>
          </cell>
          <cell r="AF32" t="str">
            <v>-</v>
          </cell>
        </row>
        <row r="33">
          <cell r="AD33">
            <v>26</v>
          </cell>
          <cell r="AE33" t="str">
            <v>HARYANTO</v>
          </cell>
          <cell r="AF33" t="str">
            <v>-</v>
          </cell>
        </row>
        <row r="34">
          <cell r="AD34">
            <v>27</v>
          </cell>
          <cell r="AE34" t="str">
            <v xml:space="preserve">SULIANTO  </v>
          </cell>
          <cell r="AF34" t="str">
            <v>-</v>
          </cell>
        </row>
        <row r="35">
          <cell r="AD35">
            <v>28</v>
          </cell>
          <cell r="AE35" t="str">
            <v>ABDUL ROCHIM</v>
          </cell>
          <cell r="AF35" t="str">
            <v>-</v>
          </cell>
        </row>
        <row r="36">
          <cell r="AD36">
            <v>29</v>
          </cell>
          <cell r="AE36" t="str">
            <v>SYAHRIM</v>
          </cell>
          <cell r="AF36" t="str">
            <v>-</v>
          </cell>
        </row>
        <row r="37">
          <cell r="AD37">
            <v>30</v>
          </cell>
          <cell r="AE37" t="str">
            <v>SUPIADI</v>
          </cell>
          <cell r="AF37" t="str">
            <v>-</v>
          </cell>
        </row>
        <row r="38">
          <cell r="AD38">
            <v>31</v>
          </cell>
          <cell r="AE38" t="str">
            <v>SUGIARTO</v>
          </cell>
          <cell r="AF38" t="str">
            <v>-</v>
          </cell>
        </row>
        <row r="39">
          <cell r="AD39">
            <v>32</v>
          </cell>
          <cell r="AE39" t="str">
            <v>MARTHEN RONALD . V</v>
          </cell>
          <cell r="AF39" t="str">
            <v>-</v>
          </cell>
        </row>
        <row r="40">
          <cell r="AD40">
            <v>33</v>
          </cell>
          <cell r="AE40" t="str">
            <v>TRIYANTO</v>
          </cell>
          <cell r="AF40" t="str">
            <v>-</v>
          </cell>
        </row>
        <row r="41">
          <cell r="AD41">
            <v>34</v>
          </cell>
          <cell r="AE41" t="str">
            <v>HINDRA DIDI FIRMANSYAH</v>
          </cell>
          <cell r="AF41" t="str">
            <v>-</v>
          </cell>
        </row>
        <row r="42">
          <cell r="AD42">
            <v>35</v>
          </cell>
          <cell r="AE42" t="str">
            <v>MICHKA</v>
          </cell>
          <cell r="AF42" t="str">
            <v>-</v>
          </cell>
        </row>
        <row r="43">
          <cell r="AD43">
            <v>36</v>
          </cell>
          <cell r="AE43" t="str">
            <v>MOCH. SALAHUDIN</v>
          </cell>
          <cell r="AF43" t="str">
            <v>-</v>
          </cell>
        </row>
        <row r="44">
          <cell r="AD44">
            <v>37</v>
          </cell>
          <cell r="AE44" t="str">
            <v xml:space="preserve">JUMADI </v>
          </cell>
          <cell r="AF44" t="str">
            <v>-</v>
          </cell>
        </row>
        <row r="45">
          <cell r="AD45">
            <v>38</v>
          </cell>
          <cell r="AE45" t="str">
            <v>MIN KONG</v>
          </cell>
          <cell r="AF45" t="str">
            <v>-</v>
          </cell>
        </row>
        <row r="46">
          <cell r="AD46">
            <v>39</v>
          </cell>
          <cell r="AE46" t="str">
            <v>MOH AFIF</v>
          </cell>
          <cell r="AF46" t="str">
            <v>-</v>
          </cell>
        </row>
        <row r="47">
          <cell r="AD47">
            <v>40</v>
          </cell>
          <cell r="AE47" t="str">
            <v>SIRIN</v>
          </cell>
          <cell r="AF47" t="str">
            <v>-</v>
          </cell>
        </row>
        <row r="48">
          <cell r="AD48">
            <v>41</v>
          </cell>
          <cell r="AE48" t="str">
            <v>SUCAHYADI</v>
          </cell>
          <cell r="AF48" t="str">
            <v>-</v>
          </cell>
        </row>
        <row r="49">
          <cell r="AD49">
            <v>42</v>
          </cell>
          <cell r="AE49" t="str">
            <v xml:space="preserve">OLDY OSCAR OMBUH </v>
          </cell>
          <cell r="AF49" t="str">
            <v>-</v>
          </cell>
        </row>
        <row r="50">
          <cell r="AD50">
            <v>43</v>
          </cell>
          <cell r="AE50" t="str">
            <v>FAISAL DJALIL</v>
          </cell>
          <cell r="AF50" t="str">
            <v>-</v>
          </cell>
        </row>
        <row r="51">
          <cell r="AD51">
            <v>44</v>
          </cell>
          <cell r="AE51" t="str">
            <v>HENDRIK SULISTYAWAN</v>
          </cell>
          <cell r="AF51" t="str">
            <v>-</v>
          </cell>
        </row>
        <row r="52">
          <cell r="AD52">
            <v>45</v>
          </cell>
          <cell r="AE52" t="str">
            <v>NANANG FAHRUROJI</v>
          </cell>
          <cell r="AF52" t="str">
            <v>-</v>
          </cell>
        </row>
        <row r="53">
          <cell r="AD53">
            <v>46</v>
          </cell>
          <cell r="AE53" t="str">
            <v>SYARIFUDIN</v>
          </cell>
          <cell r="AF53" t="str">
            <v>-</v>
          </cell>
        </row>
        <row r="54">
          <cell r="AD54">
            <v>47</v>
          </cell>
          <cell r="AE54" t="str">
            <v>TAUFIK HIDAYAT</v>
          </cell>
          <cell r="AF54" t="str">
            <v>-</v>
          </cell>
        </row>
        <row r="55">
          <cell r="AD55">
            <v>48</v>
          </cell>
          <cell r="AE55" t="str">
            <v>WITONO</v>
          </cell>
          <cell r="AF55" t="str">
            <v>-</v>
          </cell>
        </row>
        <row r="56">
          <cell r="AD56">
            <v>49</v>
          </cell>
          <cell r="AE56" t="str">
            <v>RUSDI</v>
          </cell>
          <cell r="AF56" t="str">
            <v>-</v>
          </cell>
        </row>
        <row r="57">
          <cell r="AD57">
            <v>50</v>
          </cell>
          <cell r="AE57" t="str">
            <v>SUYITNO</v>
          </cell>
          <cell r="AF57" t="str">
            <v>-</v>
          </cell>
        </row>
        <row r="58">
          <cell r="AD58">
            <v>51</v>
          </cell>
          <cell r="AE58" t="str">
            <v>JIMMY MAKATUK</v>
          </cell>
          <cell r="AF58" t="str">
            <v>-</v>
          </cell>
        </row>
        <row r="59">
          <cell r="AD59">
            <v>52</v>
          </cell>
          <cell r="AE59" t="str">
            <v>F. STEFANUS AGUW</v>
          </cell>
          <cell r="AF59" t="str">
            <v>-</v>
          </cell>
        </row>
        <row r="60">
          <cell r="AD60">
            <v>53</v>
          </cell>
          <cell r="AE60" t="str">
            <v>ANDRIES KUSWANDA</v>
          </cell>
          <cell r="AF60" t="str">
            <v>-</v>
          </cell>
        </row>
        <row r="61">
          <cell r="AD61">
            <v>54</v>
          </cell>
          <cell r="AE61" t="str">
            <v>ARDIANSYAH</v>
          </cell>
          <cell r="AF61" t="str">
            <v>-</v>
          </cell>
        </row>
        <row r="62">
          <cell r="AD62">
            <v>55</v>
          </cell>
          <cell r="AE62" t="str">
            <v>NANANG SO'IM</v>
          </cell>
          <cell r="AF62" t="str">
            <v>-</v>
          </cell>
        </row>
        <row r="63">
          <cell r="AD63">
            <v>56</v>
          </cell>
          <cell r="AE63" t="str">
            <v>RIAN ANHAR</v>
          </cell>
          <cell r="AF63" t="str">
            <v>-</v>
          </cell>
        </row>
        <row r="64">
          <cell r="AD64">
            <v>57</v>
          </cell>
          <cell r="AE64" t="str">
            <v xml:space="preserve">HERU NURCHILIS </v>
          </cell>
          <cell r="AF64" t="str">
            <v>-</v>
          </cell>
        </row>
        <row r="65">
          <cell r="AD65">
            <v>58</v>
          </cell>
          <cell r="AE65" t="str">
            <v>PRIYANTORO. H.S</v>
          </cell>
          <cell r="AF65" t="str">
            <v>-</v>
          </cell>
        </row>
        <row r="66">
          <cell r="AD66">
            <v>59</v>
          </cell>
          <cell r="AE66" t="str">
            <v>SAMSUL HADI</v>
          </cell>
          <cell r="AF66" t="str">
            <v>-</v>
          </cell>
        </row>
        <row r="67">
          <cell r="AD67">
            <v>60</v>
          </cell>
          <cell r="AE67" t="str">
            <v>SARTONO</v>
          </cell>
          <cell r="AF67" t="str">
            <v>-</v>
          </cell>
        </row>
        <row r="68">
          <cell r="AD68">
            <v>61</v>
          </cell>
          <cell r="AE68" t="str">
            <v>SLAMET RIYADI</v>
          </cell>
          <cell r="AF68" t="str">
            <v>-</v>
          </cell>
        </row>
        <row r="69">
          <cell r="AD69">
            <v>62</v>
          </cell>
          <cell r="AE69" t="str">
            <v>HENDRIK SIMA</v>
          </cell>
          <cell r="AF69" t="str">
            <v>-</v>
          </cell>
        </row>
        <row r="70">
          <cell r="AD70">
            <v>63</v>
          </cell>
          <cell r="AE70" t="str">
            <v xml:space="preserve">MARKUS KONDO </v>
          </cell>
          <cell r="AF70" t="str">
            <v>-</v>
          </cell>
        </row>
        <row r="71">
          <cell r="AD71">
            <v>64</v>
          </cell>
          <cell r="AE71" t="str">
            <v>EDY SETYO UTOMO</v>
          </cell>
          <cell r="AF71" t="str">
            <v>-</v>
          </cell>
        </row>
        <row r="72">
          <cell r="AD72">
            <v>65</v>
          </cell>
          <cell r="AE72" t="str">
            <v>RAHMANSYAH</v>
          </cell>
          <cell r="AF72" t="str">
            <v>-</v>
          </cell>
        </row>
        <row r="73">
          <cell r="AD73">
            <v>66</v>
          </cell>
          <cell r="AE73" t="str">
            <v>ALBERT TOYA</v>
          </cell>
          <cell r="AF73" t="str">
            <v>-</v>
          </cell>
        </row>
        <row r="74">
          <cell r="AD74">
            <v>67</v>
          </cell>
          <cell r="AE74" t="str">
            <v xml:space="preserve">BERRY FRANCE . R </v>
          </cell>
          <cell r="AF74" t="str">
            <v>-</v>
          </cell>
        </row>
        <row r="75">
          <cell r="AD75">
            <v>68</v>
          </cell>
          <cell r="AE75" t="str">
            <v>IWANSYAH</v>
          </cell>
          <cell r="AF75" t="str">
            <v>-</v>
          </cell>
        </row>
        <row r="76">
          <cell r="AD76">
            <v>69</v>
          </cell>
          <cell r="AE76" t="str">
            <v>ARIS PRASETYO WIJAYA</v>
          </cell>
          <cell r="AF76" t="str">
            <v>-</v>
          </cell>
        </row>
        <row r="77">
          <cell r="AD77">
            <v>70</v>
          </cell>
          <cell r="AE77" t="str">
            <v>SOLIKIN</v>
          </cell>
          <cell r="AF77" t="str">
            <v>-</v>
          </cell>
        </row>
        <row r="78">
          <cell r="AD78">
            <v>71</v>
          </cell>
          <cell r="AE78" t="str">
            <v>SADIRIN</v>
          </cell>
          <cell r="AF78" t="str">
            <v>-</v>
          </cell>
        </row>
        <row r="79">
          <cell r="AD79">
            <v>72</v>
          </cell>
          <cell r="AE79" t="str">
            <v>SUYOTO</v>
          </cell>
          <cell r="AF79" t="str">
            <v>-</v>
          </cell>
        </row>
        <row r="80">
          <cell r="AD80">
            <v>73</v>
          </cell>
          <cell r="AE80" t="str">
            <v>MOHAMMAD HIDAYAT</v>
          </cell>
          <cell r="AF80" t="str">
            <v>-</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T-PPH"/>
      <sheetName val="TOP-PPH"/>
      <sheetName val="ASL-69"/>
      <sheetName val="Kantor"/>
      <sheetName val="PPH"/>
      <sheetName val="P-PPH"/>
      <sheetName val="DIWP"/>
      <sheetName val="1721"/>
      <sheetName val="1721 - A"/>
      <sheetName val="1721-A1"/>
      <sheetName val="1721-B"/>
      <sheetName val="1721 - C"/>
      <sheetName val="L-G"/>
      <sheetName val="DGTM-PTKP"/>
      <sheetName val="TB"/>
      <sheetName val="DP"/>
      <sheetName val="1721-A "/>
      <sheetName val="1721-A2 "/>
      <sheetName val="1721-B "/>
      <sheetName val="1721-C "/>
      <sheetName val="DEP"/>
      <sheetName val="T-21"/>
    </sheetNames>
    <sheetDataSet>
      <sheetData sheetId="0"/>
      <sheetData sheetId="1">
        <row r="8">
          <cell r="AD8">
            <v>1</v>
          </cell>
          <cell r="AE8" t="str">
            <v>H. SUTA WIJAYA</v>
          </cell>
          <cell r="AF8" t="str">
            <v>06.079.803.0-722.000</v>
          </cell>
        </row>
        <row r="9">
          <cell r="AD9">
            <v>2</v>
          </cell>
          <cell r="AE9" t="str">
            <v>AGUS SUDIMEN</v>
          </cell>
          <cell r="AF9" t="str">
            <v>06.079.805.5-722.000</v>
          </cell>
        </row>
        <row r="10">
          <cell r="AD10">
            <v>3</v>
          </cell>
          <cell r="AE10" t="str">
            <v>YANUAR CAHYADI</v>
          </cell>
          <cell r="AF10" t="str">
            <v>09.692.853.6-722.000</v>
          </cell>
        </row>
        <row r="11">
          <cell r="AD11">
            <v>4</v>
          </cell>
          <cell r="AE11" t="str">
            <v>YUSTIA</v>
          </cell>
          <cell r="AF11" t="str">
            <v>-</v>
          </cell>
        </row>
        <row r="12">
          <cell r="AD12">
            <v>5</v>
          </cell>
          <cell r="AE12" t="str">
            <v>ASPARDIANSYAH</v>
          </cell>
          <cell r="AF12" t="str">
            <v>-</v>
          </cell>
        </row>
        <row r="13">
          <cell r="AD13">
            <v>6</v>
          </cell>
          <cell r="AE13" t="str">
            <v>I IN INDRIASARI</v>
          </cell>
          <cell r="AF13" t="str">
            <v>-</v>
          </cell>
        </row>
        <row r="14">
          <cell r="AD14">
            <v>7</v>
          </cell>
          <cell r="AE14" t="str">
            <v>NURSANTY</v>
          </cell>
          <cell r="AF14" t="str">
            <v>-</v>
          </cell>
        </row>
        <row r="15">
          <cell r="AD15">
            <v>8</v>
          </cell>
          <cell r="AE15" t="str">
            <v>ROMI KHAIRUDINSYAH</v>
          </cell>
          <cell r="AF15" t="str">
            <v>-</v>
          </cell>
        </row>
        <row r="16">
          <cell r="AD16">
            <v>9</v>
          </cell>
          <cell r="AE16" t="str">
            <v>MUHARTO</v>
          </cell>
          <cell r="AF16" t="str">
            <v>-</v>
          </cell>
        </row>
        <row r="17">
          <cell r="AD17">
            <v>10</v>
          </cell>
          <cell r="AE17" t="str">
            <v>MUTRISNO</v>
          </cell>
          <cell r="AF17" t="str">
            <v>-</v>
          </cell>
        </row>
        <row r="18">
          <cell r="AD18">
            <v>11</v>
          </cell>
          <cell r="AE18" t="str">
            <v>SYAHRUDDIN</v>
          </cell>
          <cell r="AF18" t="str">
            <v>-</v>
          </cell>
        </row>
        <row r="19">
          <cell r="AD19">
            <v>12</v>
          </cell>
          <cell r="AE19" t="str">
            <v>RA'IS AHMAD</v>
          </cell>
          <cell r="AF19" t="str">
            <v>-</v>
          </cell>
        </row>
        <row r="20">
          <cell r="AD20">
            <v>13</v>
          </cell>
          <cell r="AE20" t="str">
            <v>S I D E</v>
          </cell>
          <cell r="AF20" t="str">
            <v>-</v>
          </cell>
        </row>
        <row r="21">
          <cell r="AD21">
            <v>14</v>
          </cell>
          <cell r="AE21" t="str">
            <v>SUMANTO</v>
          </cell>
          <cell r="AF21" t="str">
            <v>-</v>
          </cell>
        </row>
        <row r="22">
          <cell r="AD22">
            <v>15</v>
          </cell>
          <cell r="AE22" t="str">
            <v xml:space="preserve">FAHRIF </v>
          </cell>
          <cell r="AF22" t="str">
            <v>-</v>
          </cell>
        </row>
        <row r="23">
          <cell r="AD23">
            <v>16</v>
          </cell>
          <cell r="AE23" t="str">
            <v>SUSILO</v>
          </cell>
          <cell r="AF23" t="str">
            <v>-</v>
          </cell>
        </row>
        <row r="24">
          <cell r="AD24">
            <v>17</v>
          </cell>
          <cell r="AE24" t="str">
            <v>ANTON SUJARWO</v>
          </cell>
          <cell r="AF24" t="str">
            <v>-</v>
          </cell>
        </row>
        <row r="25">
          <cell r="AD25">
            <v>18</v>
          </cell>
          <cell r="AE25" t="str">
            <v>MOHAMAD SLAMET RIYADI</v>
          </cell>
          <cell r="AF25" t="str">
            <v>-</v>
          </cell>
        </row>
        <row r="26">
          <cell r="AD26">
            <v>19</v>
          </cell>
          <cell r="AE26" t="str">
            <v>SURDI SETIAWAN</v>
          </cell>
          <cell r="AF26" t="str">
            <v>-</v>
          </cell>
        </row>
        <row r="27">
          <cell r="AD27">
            <v>20</v>
          </cell>
          <cell r="AE27" t="str">
            <v>SATYO HARTONO</v>
          </cell>
          <cell r="AF27" t="str">
            <v>-</v>
          </cell>
        </row>
        <row r="28">
          <cell r="AD28">
            <v>21</v>
          </cell>
          <cell r="AE28" t="str">
            <v>YUSUF PRIYANTO</v>
          </cell>
          <cell r="AF28" t="str">
            <v>-</v>
          </cell>
        </row>
        <row r="29">
          <cell r="AD29">
            <v>22</v>
          </cell>
          <cell r="AE29" t="str">
            <v>SURYA ABDIAN</v>
          </cell>
          <cell r="AF29" t="str">
            <v>-</v>
          </cell>
        </row>
        <row r="30">
          <cell r="AD30">
            <v>23</v>
          </cell>
          <cell r="AE30" t="str">
            <v xml:space="preserve">ISMANTOKO  </v>
          </cell>
          <cell r="AF30" t="str">
            <v>-</v>
          </cell>
        </row>
        <row r="31">
          <cell r="AD31">
            <v>24</v>
          </cell>
          <cell r="AE31" t="str">
            <v>SULISTYO</v>
          </cell>
          <cell r="AF31" t="str">
            <v>-</v>
          </cell>
        </row>
        <row r="32">
          <cell r="AD32">
            <v>25</v>
          </cell>
          <cell r="AE32" t="str">
            <v xml:space="preserve">ABDUL HADI  </v>
          </cell>
          <cell r="AF32" t="str">
            <v>-</v>
          </cell>
        </row>
        <row r="33">
          <cell r="AD33">
            <v>26</v>
          </cell>
          <cell r="AE33" t="str">
            <v>HARYANTO</v>
          </cell>
          <cell r="AF33" t="str">
            <v>-</v>
          </cell>
        </row>
        <row r="34">
          <cell r="AD34">
            <v>27</v>
          </cell>
          <cell r="AE34" t="str">
            <v xml:space="preserve">SULIANTO  </v>
          </cell>
          <cell r="AF34" t="str">
            <v>-</v>
          </cell>
        </row>
        <row r="35">
          <cell r="AD35">
            <v>28</v>
          </cell>
          <cell r="AE35" t="str">
            <v>ABDUL ROCHIM</v>
          </cell>
          <cell r="AF35" t="str">
            <v>-</v>
          </cell>
        </row>
        <row r="36">
          <cell r="AD36">
            <v>29</v>
          </cell>
          <cell r="AE36" t="str">
            <v>SYAHRIM</v>
          </cell>
          <cell r="AF36" t="str">
            <v>-</v>
          </cell>
        </row>
        <row r="37">
          <cell r="AD37">
            <v>30</v>
          </cell>
          <cell r="AE37" t="str">
            <v>SUPIADI</v>
          </cell>
          <cell r="AF37" t="str">
            <v>-</v>
          </cell>
        </row>
        <row r="38">
          <cell r="AD38">
            <v>31</v>
          </cell>
          <cell r="AE38" t="str">
            <v>SUGIARTO</v>
          </cell>
          <cell r="AF38" t="str">
            <v>-</v>
          </cell>
        </row>
        <row r="39">
          <cell r="AD39">
            <v>32</v>
          </cell>
          <cell r="AE39" t="str">
            <v>MARTHEN RONALD . V</v>
          </cell>
          <cell r="AF39" t="str">
            <v>-</v>
          </cell>
        </row>
        <row r="40">
          <cell r="AD40">
            <v>33</v>
          </cell>
          <cell r="AE40" t="str">
            <v>TRIYANTO</v>
          </cell>
          <cell r="AF40" t="str">
            <v>-</v>
          </cell>
        </row>
        <row r="41">
          <cell r="AD41">
            <v>34</v>
          </cell>
          <cell r="AE41" t="str">
            <v>HINDRA DIDI FIRMANSYAH</v>
          </cell>
          <cell r="AF41" t="str">
            <v>-</v>
          </cell>
        </row>
        <row r="42">
          <cell r="AD42">
            <v>35</v>
          </cell>
          <cell r="AE42" t="str">
            <v>MICHKA</v>
          </cell>
          <cell r="AF42" t="str">
            <v>-</v>
          </cell>
        </row>
        <row r="43">
          <cell r="AD43">
            <v>36</v>
          </cell>
          <cell r="AE43" t="str">
            <v>MOCH. SALAHUDIN</v>
          </cell>
          <cell r="AF43" t="str">
            <v>-</v>
          </cell>
        </row>
        <row r="44">
          <cell r="AD44">
            <v>37</v>
          </cell>
          <cell r="AE44" t="str">
            <v xml:space="preserve">JUMADI </v>
          </cell>
          <cell r="AF44" t="str">
            <v>-</v>
          </cell>
        </row>
        <row r="45">
          <cell r="AD45">
            <v>38</v>
          </cell>
          <cell r="AE45" t="str">
            <v>MIN KONG</v>
          </cell>
          <cell r="AF45" t="str">
            <v>-</v>
          </cell>
        </row>
        <row r="46">
          <cell r="AD46">
            <v>39</v>
          </cell>
          <cell r="AE46" t="str">
            <v>MOH AFIF</v>
          </cell>
          <cell r="AF46" t="str">
            <v>-</v>
          </cell>
        </row>
        <row r="47">
          <cell r="AD47">
            <v>40</v>
          </cell>
          <cell r="AE47" t="str">
            <v>SIRIN</v>
          </cell>
          <cell r="AF47" t="str">
            <v>-</v>
          </cell>
        </row>
        <row r="48">
          <cell r="AD48">
            <v>41</v>
          </cell>
          <cell r="AE48" t="str">
            <v>SUCAHYADI</v>
          </cell>
          <cell r="AF48" t="str">
            <v>-</v>
          </cell>
        </row>
        <row r="49">
          <cell r="AD49">
            <v>42</v>
          </cell>
          <cell r="AE49" t="str">
            <v xml:space="preserve">OLDY OSCAR OMBUH </v>
          </cell>
          <cell r="AF49" t="str">
            <v>-</v>
          </cell>
        </row>
        <row r="50">
          <cell r="AD50">
            <v>43</v>
          </cell>
          <cell r="AE50" t="str">
            <v>FAISAL DJALIL</v>
          </cell>
          <cell r="AF50" t="str">
            <v>-</v>
          </cell>
        </row>
        <row r="51">
          <cell r="AD51">
            <v>44</v>
          </cell>
          <cell r="AE51" t="str">
            <v>HENDRIK SULISTYAWAN</v>
          </cell>
          <cell r="AF51" t="str">
            <v>-</v>
          </cell>
        </row>
        <row r="52">
          <cell r="AD52">
            <v>45</v>
          </cell>
          <cell r="AE52" t="str">
            <v>NANANG FAHRUROJI</v>
          </cell>
          <cell r="AF52" t="str">
            <v>-</v>
          </cell>
        </row>
        <row r="53">
          <cell r="AD53">
            <v>46</v>
          </cell>
          <cell r="AE53" t="str">
            <v>SYARIFUDIN</v>
          </cell>
          <cell r="AF53" t="str">
            <v>-</v>
          </cell>
        </row>
        <row r="54">
          <cell r="AD54">
            <v>47</v>
          </cell>
          <cell r="AE54" t="str">
            <v>TAUFIK HIDAYAT</v>
          </cell>
          <cell r="AF54" t="str">
            <v>-</v>
          </cell>
        </row>
        <row r="55">
          <cell r="AD55">
            <v>48</v>
          </cell>
          <cell r="AE55" t="str">
            <v>WITONO</v>
          </cell>
          <cell r="AF55" t="str">
            <v>-</v>
          </cell>
        </row>
        <row r="56">
          <cell r="AD56">
            <v>49</v>
          </cell>
          <cell r="AE56" t="str">
            <v>RUSDI</v>
          </cell>
          <cell r="AF56" t="str">
            <v>-</v>
          </cell>
        </row>
        <row r="57">
          <cell r="AD57">
            <v>50</v>
          </cell>
          <cell r="AE57" t="str">
            <v>SUYITNO</v>
          </cell>
          <cell r="AF57" t="str">
            <v>-</v>
          </cell>
        </row>
        <row r="58">
          <cell r="AD58">
            <v>51</v>
          </cell>
          <cell r="AE58" t="str">
            <v>JIMMY MAKATUK</v>
          </cell>
          <cell r="AF58" t="str">
            <v>-</v>
          </cell>
        </row>
        <row r="59">
          <cell r="AD59">
            <v>52</v>
          </cell>
          <cell r="AE59" t="str">
            <v>F. STEFANUS AGUW</v>
          </cell>
          <cell r="AF59" t="str">
            <v>-</v>
          </cell>
        </row>
        <row r="60">
          <cell r="AD60">
            <v>53</v>
          </cell>
          <cell r="AE60" t="str">
            <v>ANDRIES KUSWANDA</v>
          </cell>
          <cell r="AF60" t="str">
            <v>-</v>
          </cell>
        </row>
        <row r="61">
          <cell r="AD61">
            <v>54</v>
          </cell>
          <cell r="AE61" t="str">
            <v>ARDIANSYAH</v>
          </cell>
          <cell r="AF61" t="str">
            <v>-</v>
          </cell>
        </row>
        <row r="62">
          <cell r="AD62">
            <v>55</v>
          </cell>
          <cell r="AE62" t="str">
            <v>NANANG SO'IM</v>
          </cell>
          <cell r="AF62" t="str">
            <v>-</v>
          </cell>
        </row>
        <row r="63">
          <cell r="AD63">
            <v>56</v>
          </cell>
          <cell r="AE63" t="str">
            <v>RIAN ANHAR</v>
          </cell>
          <cell r="AF63" t="str">
            <v>-</v>
          </cell>
        </row>
        <row r="64">
          <cell r="AD64">
            <v>57</v>
          </cell>
          <cell r="AE64" t="str">
            <v xml:space="preserve">HERU NURCHILIS </v>
          </cell>
          <cell r="AF64" t="str">
            <v>-</v>
          </cell>
        </row>
        <row r="65">
          <cell r="AD65">
            <v>58</v>
          </cell>
          <cell r="AE65" t="str">
            <v>PRIYANTORO. H.S</v>
          </cell>
          <cell r="AF65" t="str">
            <v>-</v>
          </cell>
        </row>
        <row r="66">
          <cell r="AD66">
            <v>59</v>
          </cell>
          <cell r="AE66" t="str">
            <v>SAMSUL HADI</v>
          </cell>
          <cell r="AF66" t="str">
            <v>-</v>
          </cell>
        </row>
        <row r="67">
          <cell r="AD67">
            <v>60</v>
          </cell>
          <cell r="AE67" t="str">
            <v>SARTONO</v>
          </cell>
          <cell r="AF67" t="str">
            <v>-</v>
          </cell>
        </row>
        <row r="68">
          <cell r="AD68">
            <v>61</v>
          </cell>
          <cell r="AE68" t="str">
            <v>SLAMET RIYADI</v>
          </cell>
          <cell r="AF68" t="str">
            <v>-</v>
          </cell>
        </row>
        <row r="69">
          <cell r="AD69">
            <v>62</v>
          </cell>
          <cell r="AE69" t="str">
            <v>HENDRIK SIMA</v>
          </cell>
          <cell r="AF69" t="str">
            <v>-</v>
          </cell>
        </row>
        <row r="70">
          <cell r="AD70">
            <v>63</v>
          </cell>
          <cell r="AE70" t="str">
            <v xml:space="preserve">MARKUS KONDO </v>
          </cell>
          <cell r="AF70" t="str">
            <v>-</v>
          </cell>
        </row>
        <row r="71">
          <cell r="AD71">
            <v>64</v>
          </cell>
          <cell r="AE71" t="str">
            <v>EDY SETYO UTOMO</v>
          </cell>
          <cell r="AF71" t="str">
            <v>-</v>
          </cell>
        </row>
        <row r="72">
          <cell r="AD72">
            <v>65</v>
          </cell>
          <cell r="AE72" t="str">
            <v>RAHMANSYAH</v>
          </cell>
          <cell r="AF72" t="str">
            <v>-</v>
          </cell>
        </row>
        <row r="73">
          <cell r="AD73">
            <v>66</v>
          </cell>
          <cell r="AE73" t="str">
            <v>ALBERT TOYA</v>
          </cell>
          <cell r="AF73" t="str">
            <v>-</v>
          </cell>
        </row>
        <row r="74">
          <cell r="AD74">
            <v>67</v>
          </cell>
          <cell r="AE74" t="str">
            <v xml:space="preserve">BERRY FRANCE . R </v>
          </cell>
          <cell r="AF74" t="str">
            <v>-</v>
          </cell>
        </row>
        <row r="75">
          <cell r="AD75">
            <v>68</v>
          </cell>
          <cell r="AE75" t="str">
            <v>IWANSYAH</v>
          </cell>
          <cell r="AF75" t="str">
            <v>-</v>
          </cell>
        </row>
        <row r="76">
          <cell r="AD76">
            <v>69</v>
          </cell>
          <cell r="AE76" t="str">
            <v>ARIS PRASETYO WIJAYA</v>
          </cell>
          <cell r="AF76" t="str">
            <v>-</v>
          </cell>
        </row>
        <row r="77">
          <cell r="AD77">
            <v>70</v>
          </cell>
          <cell r="AE77" t="str">
            <v>SOLIKIN</v>
          </cell>
          <cell r="AF77" t="str">
            <v>-</v>
          </cell>
        </row>
        <row r="78">
          <cell r="AD78">
            <v>71</v>
          </cell>
          <cell r="AE78" t="str">
            <v>SADIRIN</v>
          </cell>
          <cell r="AF78" t="str">
            <v>-</v>
          </cell>
        </row>
        <row r="79">
          <cell r="AD79">
            <v>72</v>
          </cell>
          <cell r="AE79" t="str">
            <v>SUYOTO</v>
          </cell>
          <cell r="AF79" t="str">
            <v>-</v>
          </cell>
        </row>
        <row r="80">
          <cell r="AD80">
            <v>73</v>
          </cell>
          <cell r="AE80" t="str">
            <v>MOHAMMAD HIDAYAT</v>
          </cell>
          <cell r="AF80" t="str">
            <v>-</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T-PPH"/>
      <sheetName val="TOP-PPH"/>
      <sheetName val="ASL-69"/>
      <sheetName val="Kantor"/>
      <sheetName val="PPH"/>
      <sheetName val="P-PPH"/>
      <sheetName val="DIWP"/>
      <sheetName val="1721"/>
      <sheetName val="1721 - A"/>
      <sheetName val="1721-A1"/>
      <sheetName val="1721-B"/>
      <sheetName val="1721 - C"/>
      <sheetName val="L-G"/>
      <sheetName val="DGTM-PTKP"/>
      <sheetName val="TB"/>
      <sheetName val="DP"/>
      <sheetName val="1721-A "/>
      <sheetName val="1721-A2 "/>
      <sheetName val="1721-B "/>
      <sheetName val="1721-C "/>
      <sheetName val="DEP"/>
      <sheetName val="T-21"/>
    </sheetNames>
    <sheetDataSet>
      <sheetData sheetId="0"/>
      <sheetData sheetId="1">
        <row r="8">
          <cell r="AD8">
            <v>1</v>
          </cell>
          <cell r="AE8" t="str">
            <v>H. SUTA WIJAYA</v>
          </cell>
          <cell r="AF8" t="str">
            <v>06.079.803.0-722.000</v>
          </cell>
        </row>
        <row r="9">
          <cell r="AD9">
            <v>2</v>
          </cell>
          <cell r="AE9" t="str">
            <v>AGUS SUDIMEN</v>
          </cell>
          <cell r="AF9" t="str">
            <v>06.079.805.5-722.000</v>
          </cell>
        </row>
        <row r="10">
          <cell r="AD10">
            <v>3</v>
          </cell>
          <cell r="AE10" t="str">
            <v>YANUAR CAHYADI</v>
          </cell>
          <cell r="AF10" t="str">
            <v>09.692.853.6-722.000</v>
          </cell>
        </row>
        <row r="11">
          <cell r="AD11">
            <v>4</v>
          </cell>
          <cell r="AE11" t="str">
            <v>YUSTIA</v>
          </cell>
          <cell r="AF11" t="str">
            <v>-</v>
          </cell>
        </row>
        <row r="12">
          <cell r="AD12">
            <v>5</v>
          </cell>
          <cell r="AE12" t="str">
            <v>ASPARDIANSYAH</v>
          </cell>
          <cell r="AF12" t="str">
            <v>-</v>
          </cell>
        </row>
        <row r="13">
          <cell r="AD13">
            <v>6</v>
          </cell>
          <cell r="AE13" t="str">
            <v>I IN INDRIASARI</v>
          </cell>
          <cell r="AF13" t="str">
            <v>-</v>
          </cell>
        </row>
        <row r="14">
          <cell r="AD14">
            <v>7</v>
          </cell>
          <cell r="AE14" t="str">
            <v>NURSANTY</v>
          </cell>
          <cell r="AF14" t="str">
            <v>-</v>
          </cell>
        </row>
        <row r="15">
          <cell r="AD15">
            <v>8</v>
          </cell>
          <cell r="AE15" t="str">
            <v>ROMI KHAIRUDINSYAH</v>
          </cell>
          <cell r="AF15" t="str">
            <v>-</v>
          </cell>
        </row>
        <row r="16">
          <cell r="AD16">
            <v>9</v>
          </cell>
          <cell r="AE16" t="str">
            <v>MUHARTO</v>
          </cell>
          <cell r="AF16" t="str">
            <v>-</v>
          </cell>
        </row>
        <row r="17">
          <cell r="AD17">
            <v>10</v>
          </cell>
          <cell r="AE17" t="str">
            <v>MUTRISNO</v>
          </cell>
          <cell r="AF17" t="str">
            <v>-</v>
          </cell>
        </row>
        <row r="18">
          <cell r="AD18">
            <v>11</v>
          </cell>
          <cell r="AE18" t="str">
            <v>SYAHRUDDIN</v>
          </cell>
          <cell r="AF18" t="str">
            <v>-</v>
          </cell>
        </row>
        <row r="19">
          <cell r="AD19">
            <v>12</v>
          </cell>
          <cell r="AE19" t="str">
            <v>RA'IS AHMAD</v>
          </cell>
          <cell r="AF19" t="str">
            <v>-</v>
          </cell>
        </row>
        <row r="20">
          <cell r="AD20">
            <v>13</v>
          </cell>
          <cell r="AE20" t="str">
            <v>S I D E</v>
          </cell>
          <cell r="AF20" t="str">
            <v>-</v>
          </cell>
        </row>
        <row r="21">
          <cell r="AD21">
            <v>14</v>
          </cell>
          <cell r="AE21" t="str">
            <v>SUMANTO</v>
          </cell>
          <cell r="AF21" t="str">
            <v>-</v>
          </cell>
        </row>
        <row r="22">
          <cell r="AD22">
            <v>15</v>
          </cell>
          <cell r="AE22" t="str">
            <v xml:space="preserve">FAHRIF </v>
          </cell>
          <cell r="AF22" t="str">
            <v>-</v>
          </cell>
        </row>
        <row r="23">
          <cell r="AD23">
            <v>16</v>
          </cell>
          <cell r="AE23" t="str">
            <v>SUSILO</v>
          </cell>
          <cell r="AF23" t="str">
            <v>-</v>
          </cell>
        </row>
        <row r="24">
          <cell r="AD24">
            <v>17</v>
          </cell>
          <cell r="AE24" t="str">
            <v>ANTON SUJARWO</v>
          </cell>
          <cell r="AF24" t="str">
            <v>-</v>
          </cell>
        </row>
        <row r="25">
          <cell r="AD25">
            <v>18</v>
          </cell>
          <cell r="AE25" t="str">
            <v>MOHAMAD SLAMET RIYADI</v>
          </cell>
          <cell r="AF25" t="str">
            <v>-</v>
          </cell>
        </row>
        <row r="26">
          <cell r="AD26">
            <v>19</v>
          </cell>
          <cell r="AE26" t="str">
            <v>SURDI SETIAWAN</v>
          </cell>
          <cell r="AF26" t="str">
            <v>-</v>
          </cell>
        </row>
        <row r="27">
          <cell r="AD27">
            <v>20</v>
          </cell>
          <cell r="AE27" t="str">
            <v>SATYO HARTONO</v>
          </cell>
          <cell r="AF27" t="str">
            <v>-</v>
          </cell>
        </row>
        <row r="28">
          <cell r="AD28">
            <v>21</v>
          </cell>
          <cell r="AE28" t="str">
            <v>YUSUF PRIYANTO</v>
          </cell>
          <cell r="AF28" t="str">
            <v>-</v>
          </cell>
        </row>
        <row r="29">
          <cell r="AD29">
            <v>22</v>
          </cell>
          <cell r="AE29" t="str">
            <v>SURYA ABDIAN</v>
          </cell>
          <cell r="AF29" t="str">
            <v>-</v>
          </cell>
        </row>
        <row r="30">
          <cell r="AD30">
            <v>23</v>
          </cell>
          <cell r="AE30" t="str">
            <v xml:space="preserve">ISMANTOKO  </v>
          </cell>
          <cell r="AF30" t="str">
            <v>-</v>
          </cell>
        </row>
        <row r="31">
          <cell r="AD31">
            <v>24</v>
          </cell>
          <cell r="AE31" t="str">
            <v>SULISTYO</v>
          </cell>
          <cell r="AF31" t="str">
            <v>-</v>
          </cell>
        </row>
        <row r="32">
          <cell r="AD32">
            <v>25</v>
          </cell>
          <cell r="AE32" t="str">
            <v xml:space="preserve">ABDUL HADI  </v>
          </cell>
          <cell r="AF32" t="str">
            <v>-</v>
          </cell>
        </row>
        <row r="33">
          <cell r="AD33">
            <v>26</v>
          </cell>
          <cell r="AE33" t="str">
            <v>HARYANTO</v>
          </cell>
          <cell r="AF33" t="str">
            <v>-</v>
          </cell>
        </row>
        <row r="34">
          <cell r="AD34">
            <v>27</v>
          </cell>
          <cell r="AE34" t="str">
            <v xml:space="preserve">SULIANTO  </v>
          </cell>
          <cell r="AF34" t="str">
            <v>-</v>
          </cell>
        </row>
        <row r="35">
          <cell r="AD35">
            <v>28</v>
          </cell>
          <cell r="AE35" t="str">
            <v>ABDUL ROCHIM</v>
          </cell>
          <cell r="AF35" t="str">
            <v>-</v>
          </cell>
        </row>
        <row r="36">
          <cell r="AD36">
            <v>29</v>
          </cell>
          <cell r="AE36" t="str">
            <v>SYAHRIM</v>
          </cell>
          <cell r="AF36" t="str">
            <v>-</v>
          </cell>
        </row>
        <row r="37">
          <cell r="AD37">
            <v>30</v>
          </cell>
          <cell r="AE37" t="str">
            <v>SUPIADI</v>
          </cell>
          <cell r="AF37" t="str">
            <v>-</v>
          </cell>
        </row>
        <row r="38">
          <cell r="AD38">
            <v>31</v>
          </cell>
          <cell r="AE38" t="str">
            <v>SUGIARTO</v>
          </cell>
          <cell r="AF38" t="str">
            <v>-</v>
          </cell>
        </row>
        <row r="39">
          <cell r="AD39">
            <v>32</v>
          </cell>
          <cell r="AE39" t="str">
            <v>MARTHEN RONALD . V</v>
          </cell>
          <cell r="AF39" t="str">
            <v>-</v>
          </cell>
        </row>
        <row r="40">
          <cell r="AD40">
            <v>33</v>
          </cell>
          <cell r="AE40" t="str">
            <v>TRIYANTO</v>
          </cell>
          <cell r="AF40" t="str">
            <v>-</v>
          </cell>
        </row>
        <row r="41">
          <cell r="AD41">
            <v>34</v>
          </cell>
          <cell r="AE41" t="str">
            <v>HINDRA DIDI FIRMANSYAH</v>
          </cell>
          <cell r="AF41" t="str">
            <v>-</v>
          </cell>
        </row>
        <row r="42">
          <cell r="AD42">
            <v>35</v>
          </cell>
          <cell r="AE42" t="str">
            <v>MICHKA</v>
          </cell>
          <cell r="AF42" t="str">
            <v>-</v>
          </cell>
        </row>
        <row r="43">
          <cell r="AD43">
            <v>36</v>
          </cell>
          <cell r="AE43" t="str">
            <v>MOCH. SALAHUDIN</v>
          </cell>
          <cell r="AF43" t="str">
            <v>-</v>
          </cell>
        </row>
        <row r="44">
          <cell r="AD44">
            <v>37</v>
          </cell>
          <cell r="AE44" t="str">
            <v xml:space="preserve">JUMADI </v>
          </cell>
          <cell r="AF44" t="str">
            <v>-</v>
          </cell>
        </row>
        <row r="45">
          <cell r="AD45">
            <v>38</v>
          </cell>
          <cell r="AE45" t="str">
            <v>MIN KONG</v>
          </cell>
          <cell r="AF45" t="str">
            <v>-</v>
          </cell>
        </row>
        <row r="46">
          <cell r="AD46">
            <v>39</v>
          </cell>
          <cell r="AE46" t="str">
            <v>MOH AFIF</v>
          </cell>
          <cell r="AF46" t="str">
            <v>-</v>
          </cell>
        </row>
        <row r="47">
          <cell r="AD47">
            <v>40</v>
          </cell>
          <cell r="AE47" t="str">
            <v>SIRIN</v>
          </cell>
          <cell r="AF47" t="str">
            <v>-</v>
          </cell>
        </row>
        <row r="48">
          <cell r="AD48">
            <v>41</v>
          </cell>
          <cell r="AE48" t="str">
            <v>SUCAHYADI</v>
          </cell>
          <cell r="AF48" t="str">
            <v>-</v>
          </cell>
        </row>
        <row r="49">
          <cell r="AD49">
            <v>42</v>
          </cell>
          <cell r="AE49" t="str">
            <v xml:space="preserve">OLDY OSCAR OMBUH </v>
          </cell>
          <cell r="AF49" t="str">
            <v>-</v>
          </cell>
        </row>
        <row r="50">
          <cell r="AD50">
            <v>43</v>
          </cell>
          <cell r="AE50" t="str">
            <v>FAISAL DJALIL</v>
          </cell>
          <cell r="AF50" t="str">
            <v>-</v>
          </cell>
        </row>
        <row r="51">
          <cell r="AD51">
            <v>44</v>
          </cell>
          <cell r="AE51" t="str">
            <v>HENDRIK SULISTYAWAN</v>
          </cell>
          <cell r="AF51" t="str">
            <v>-</v>
          </cell>
        </row>
        <row r="52">
          <cell r="AD52">
            <v>45</v>
          </cell>
          <cell r="AE52" t="str">
            <v>NANANG FAHRUROJI</v>
          </cell>
          <cell r="AF52" t="str">
            <v>-</v>
          </cell>
        </row>
        <row r="53">
          <cell r="AD53">
            <v>46</v>
          </cell>
          <cell r="AE53" t="str">
            <v>SYARIFUDIN</v>
          </cell>
          <cell r="AF53" t="str">
            <v>-</v>
          </cell>
        </row>
        <row r="54">
          <cell r="AD54">
            <v>47</v>
          </cell>
          <cell r="AE54" t="str">
            <v>TAUFIK HIDAYAT</v>
          </cell>
          <cell r="AF54" t="str">
            <v>-</v>
          </cell>
        </row>
        <row r="55">
          <cell r="AD55">
            <v>48</v>
          </cell>
          <cell r="AE55" t="str">
            <v>WITONO</v>
          </cell>
          <cell r="AF55" t="str">
            <v>-</v>
          </cell>
        </row>
        <row r="56">
          <cell r="AD56">
            <v>49</v>
          </cell>
          <cell r="AE56" t="str">
            <v>RUSDI</v>
          </cell>
          <cell r="AF56" t="str">
            <v>-</v>
          </cell>
        </row>
        <row r="57">
          <cell r="AD57">
            <v>50</v>
          </cell>
          <cell r="AE57" t="str">
            <v>SUYITNO</v>
          </cell>
          <cell r="AF57" t="str">
            <v>-</v>
          </cell>
        </row>
        <row r="58">
          <cell r="AD58">
            <v>51</v>
          </cell>
          <cell r="AE58" t="str">
            <v>JIMMY MAKATUK</v>
          </cell>
          <cell r="AF58" t="str">
            <v>-</v>
          </cell>
        </row>
        <row r="59">
          <cell r="AD59">
            <v>52</v>
          </cell>
          <cell r="AE59" t="str">
            <v>F. STEFANUS AGUW</v>
          </cell>
          <cell r="AF59" t="str">
            <v>-</v>
          </cell>
        </row>
        <row r="60">
          <cell r="AD60">
            <v>53</v>
          </cell>
          <cell r="AE60" t="str">
            <v>ANDRIES KUSWANDA</v>
          </cell>
          <cell r="AF60" t="str">
            <v>-</v>
          </cell>
        </row>
        <row r="61">
          <cell r="AD61">
            <v>54</v>
          </cell>
          <cell r="AE61" t="str">
            <v>ARDIANSYAH</v>
          </cell>
          <cell r="AF61" t="str">
            <v>-</v>
          </cell>
        </row>
        <row r="62">
          <cell r="AD62">
            <v>55</v>
          </cell>
          <cell r="AE62" t="str">
            <v>NANANG SO'IM</v>
          </cell>
          <cell r="AF62" t="str">
            <v>-</v>
          </cell>
        </row>
        <row r="63">
          <cell r="AD63">
            <v>56</v>
          </cell>
          <cell r="AE63" t="str">
            <v>RIAN ANHAR</v>
          </cell>
          <cell r="AF63" t="str">
            <v>-</v>
          </cell>
        </row>
        <row r="64">
          <cell r="AD64">
            <v>57</v>
          </cell>
          <cell r="AE64" t="str">
            <v xml:space="preserve">HERU NURCHILIS </v>
          </cell>
          <cell r="AF64" t="str">
            <v>-</v>
          </cell>
        </row>
        <row r="65">
          <cell r="AD65">
            <v>58</v>
          </cell>
          <cell r="AE65" t="str">
            <v>PRIYANTORO. H.S</v>
          </cell>
          <cell r="AF65" t="str">
            <v>-</v>
          </cell>
        </row>
        <row r="66">
          <cell r="AD66">
            <v>59</v>
          </cell>
          <cell r="AE66" t="str">
            <v>SAMSUL HADI</v>
          </cell>
          <cell r="AF66" t="str">
            <v>-</v>
          </cell>
        </row>
        <row r="67">
          <cell r="AD67">
            <v>60</v>
          </cell>
          <cell r="AE67" t="str">
            <v>SARTONO</v>
          </cell>
          <cell r="AF67" t="str">
            <v>-</v>
          </cell>
        </row>
        <row r="68">
          <cell r="AD68">
            <v>61</v>
          </cell>
          <cell r="AE68" t="str">
            <v>SLAMET RIYADI</v>
          </cell>
          <cell r="AF68" t="str">
            <v>-</v>
          </cell>
        </row>
        <row r="69">
          <cell r="AD69">
            <v>62</v>
          </cell>
          <cell r="AE69" t="str">
            <v>HENDRIK SIMA</v>
          </cell>
          <cell r="AF69" t="str">
            <v>-</v>
          </cell>
        </row>
        <row r="70">
          <cell r="AD70">
            <v>63</v>
          </cell>
          <cell r="AE70" t="str">
            <v xml:space="preserve">MARKUS KONDO </v>
          </cell>
          <cell r="AF70" t="str">
            <v>-</v>
          </cell>
        </row>
        <row r="71">
          <cell r="AD71">
            <v>64</v>
          </cell>
          <cell r="AE71" t="str">
            <v>EDY SETYO UTOMO</v>
          </cell>
          <cell r="AF71" t="str">
            <v>-</v>
          </cell>
        </row>
        <row r="72">
          <cell r="AD72">
            <v>65</v>
          </cell>
          <cell r="AE72" t="str">
            <v>RAHMANSYAH</v>
          </cell>
          <cell r="AF72" t="str">
            <v>-</v>
          </cell>
        </row>
        <row r="73">
          <cell r="AD73">
            <v>66</v>
          </cell>
          <cell r="AE73" t="str">
            <v>ALBERT TOYA</v>
          </cell>
          <cell r="AF73" t="str">
            <v>-</v>
          </cell>
        </row>
        <row r="74">
          <cell r="AD74">
            <v>67</v>
          </cell>
          <cell r="AE74" t="str">
            <v xml:space="preserve">BERRY FRANCE . R </v>
          </cell>
          <cell r="AF74" t="str">
            <v>-</v>
          </cell>
        </row>
        <row r="75">
          <cell r="AD75">
            <v>68</v>
          </cell>
          <cell r="AE75" t="str">
            <v>IWANSYAH</v>
          </cell>
          <cell r="AF75" t="str">
            <v>-</v>
          </cell>
        </row>
        <row r="76">
          <cell r="AD76">
            <v>69</v>
          </cell>
          <cell r="AE76" t="str">
            <v>ARIS PRASETYO WIJAYA</v>
          </cell>
          <cell r="AF76" t="str">
            <v>-</v>
          </cell>
        </row>
        <row r="77">
          <cell r="AD77">
            <v>70</v>
          </cell>
          <cell r="AE77" t="str">
            <v>SOLIKIN</v>
          </cell>
          <cell r="AF77" t="str">
            <v>-</v>
          </cell>
        </row>
        <row r="78">
          <cell r="AD78">
            <v>71</v>
          </cell>
          <cell r="AE78" t="str">
            <v>SADIRIN</v>
          </cell>
          <cell r="AF78" t="str">
            <v>-</v>
          </cell>
        </row>
        <row r="79">
          <cell r="AD79">
            <v>72</v>
          </cell>
          <cell r="AE79" t="str">
            <v>SUYOTO</v>
          </cell>
          <cell r="AF79" t="str">
            <v>-</v>
          </cell>
        </row>
        <row r="80">
          <cell r="AD80">
            <v>73</v>
          </cell>
          <cell r="AE80" t="str">
            <v>MOHAMMAD HIDAYAT</v>
          </cell>
          <cell r="AF80" t="str">
            <v>-</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RIP"/>
      <sheetName val="Tkh-dgn-knk"/>
      <sheetName val="Hit+Knk"/>
    </sheetNames>
    <sheetDataSet>
      <sheetData sheetId="0" refreshError="1">
        <row r="24">
          <cell r="I24">
            <v>0</v>
          </cell>
          <cell r="J24">
            <v>9.5309000000000008</v>
          </cell>
        </row>
        <row r="25">
          <cell r="A25">
            <v>20</v>
          </cell>
          <cell r="B25">
            <v>10.824400000000001</v>
          </cell>
          <cell r="C25">
            <v>10.5398</v>
          </cell>
          <cell r="D25">
            <v>0.28460000000000002</v>
          </cell>
          <cell r="E25">
            <v>10.195399999999999</v>
          </cell>
          <cell r="G25">
            <v>10.253399999999999</v>
          </cell>
          <cell r="I25">
            <v>1</v>
          </cell>
          <cell r="J25">
            <v>9.4339999999999993</v>
          </cell>
        </row>
        <row r="26">
          <cell r="A26">
            <v>21</v>
          </cell>
          <cell r="B26">
            <v>10.8124</v>
          </cell>
          <cell r="C26">
            <v>10.5078</v>
          </cell>
          <cell r="D26">
            <v>0.30459999999999998</v>
          </cell>
          <cell r="E26">
            <v>10.172800000000001</v>
          </cell>
          <cell r="G26">
            <v>10.2355</v>
          </cell>
          <cell r="I26">
            <v>2</v>
          </cell>
          <cell r="J26">
            <v>9.3274000000000008</v>
          </cell>
        </row>
        <row r="27">
          <cell r="A27">
            <v>22</v>
          </cell>
          <cell r="B27">
            <v>10.799300000000001</v>
          </cell>
          <cell r="C27">
            <v>10.4735</v>
          </cell>
          <cell r="D27">
            <v>0.32579999999999998</v>
          </cell>
          <cell r="E27">
            <v>10.1485</v>
          </cell>
          <cell r="G27">
            <v>10.2163</v>
          </cell>
          <cell r="I27">
            <v>3</v>
          </cell>
          <cell r="J27">
            <v>9.2101000000000006</v>
          </cell>
        </row>
        <row r="28">
          <cell r="A28">
            <v>23</v>
          </cell>
          <cell r="B28">
            <v>10.7852</v>
          </cell>
          <cell r="C28">
            <v>10.436500000000001</v>
          </cell>
          <cell r="D28">
            <v>0.34870000000000001</v>
          </cell>
          <cell r="E28">
            <v>10.122199999999999</v>
          </cell>
          <cell r="G28">
            <v>10.195399999999999</v>
          </cell>
          <cell r="I28">
            <v>4</v>
          </cell>
          <cell r="J28">
            <v>9.0810999999999993</v>
          </cell>
        </row>
        <row r="29">
          <cell r="A29">
            <v>24</v>
          </cell>
          <cell r="B29">
            <v>10.77</v>
          </cell>
          <cell r="C29">
            <v>10.396599999999999</v>
          </cell>
          <cell r="D29">
            <v>0.37340000000000001</v>
          </cell>
          <cell r="E29">
            <v>10.0938</v>
          </cell>
          <cell r="G29">
            <v>10.172800000000001</v>
          </cell>
          <cell r="I29">
            <v>5</v>
          </cell>
          <cell r="J29">
            <v>8.9391999999999996</v>
          </cell>
        </row>
        <row r="30">
          <cell r="A30">
            <v>25</v>
          </cell>
          <cell r="B30">
            <v>10.753399999999999</v>
          </cell>
          <cell r="C30">
            <v>10.3537</v>
          </cell>
          <cell r="D30">
            <v>0.3997</v>
          </cell>
          <cell r="E30">
            <v>10.0632</v>
          </cell>
          <cell r="G30">
            <v>10.1485</v>
          </cell>
          <cell r="I30">
            <v>6</v>
          </cell>
          <cell r="J30">
            <v>8.7832000000000008</v>
          </cell>
        </row>
        <row r="31">
          <cell r="A31">
            <v>26</v>
          </cell>
          <cell r="B31">
            <v>10.7355</v>
          </cell>
          <cell r="C31">
            <v>10.307499999999999</v>
          </cell>
          <cell r="D31">
            <v>0.42799999999999999</v>
          </cell>
          <cell r="E31">
            <v>10.030200000000001</v>
          </cell>
          <cell r="G31">
            <v>10.122199999999999</v>
          </cell>
          <cell r="I31">
            <v>7</v>
          </cell>
          <cell r="J31">
            <v>8.6114999999999995</v>
          </cell>
        </row>
        <row r="32">
          <cell r="A32">
            <v>27</v>
          </cell>
          <cell r="B32">
            <v>10.7163</v>
          </cell>
          <cell r="C32">
            <v>10.257899999999999</v>
          </cell>
          <cell r="D32">
            <v>0.45839999999999997</v>
          </cell>
          <cell r="E32">
            <v>9.9945000000000004</v>
          </cell>
          <cell r="G32">
            <v>10.0938</v>
          </cell>
          <cell r="I32">
            <v>8</v>
          </cell>
          <cell r="J32">
            <v>8.4225999999999992</v>
          </cell>
        </row>
        <row r="33">
          <cell r="A33">
            <v>28</v>
          </cell>
          <cell r="B33">
            <v>10.695399999999999</v>
          </cell>
          <cell r="C33">
            <v>10.204599999999999</v>
          </cell>
          <cell r="D33">
            <v>0.49080000000000001</v>
          </cell>
          <cell r="E33">
            <v>9.9560999999999993</v>
          </cell>
          <cell r="G33">
            <v>10.0632</v>
          </cell>
          <cell r="I33">
            <v>9</v>
          </cell>
          <cell r="J33">
            <v>8.2149000000000001</v>
          </cell>
        </row>
        <row r="34">
          <cell r="A34">
            <v>29</v>
          </cell>
          <cell r="B34">
            <v>10.672800000000001</v>
          </cell>
          <cell r="C34">
            <v>10.1473</v>
          </cell>
          <cell r="D34">
            <v>0.52549999999999997</v>
          </cell>
          <cell r="E34">
            <v>9.9147999999999996</v>
          </cell>
          <cell r="G34">
            <v>10.030200000000001</v>
          </cell>
          <cell r="I34">
            <v>10</v>
          </cell>
          <cell r="J34">
            <v>7.9863999999999997</v>
          </cell>
        </row>
        <row r="35">
          <cell r="A35">
            <v>30</v>
          </cell>
          <cell r="B35">
            <v>10.6485</v>
          </cell>
          <cell r="C35">
            <v>10.085699999999999</v>
          </cell>
          <cell r="D35">
            <v>0.56279999999999997</v>
          </cell>
          <cell r="E35">
            <v>9.8702000000000005</v>
          </cell>
          <cell r="G35">
            <v>9.9945000000000004</v>
          </cell>
          <cell r="I35">
            <v>11</v>
          </cell>
          <cell r="J35">
            <v>7.7350000000000003</v>
          </cell>
        </row>
        <row r="36">
          <cell r="A36">
            <v>31</v>
          </cell>
          <cell r="B36">
            <v>10.622199999999999</v>
          </cell>
          <cell r="C36">
            <v>10.0197</v>
          </cell>
          <cell r="D36">
            <v>0.60250000000000004</v>
          </cell>
          <cell r="E36">
            <v>9.8222000000000005</v>
          </cell>
          <cell r="G36">
            <v>9.9560999999999993</v>
          </cell>
          <cell r="I36">
            <v>12</v>
          </cell>
          <cell r="J36">
            <v>7.4584999999999999</v>
          </cell>
        </row>
        <row r="37">
          <cell r="A37">
            <v>32</v>
          </cell>
          <cell r="B37">
            <v>10.5938</v>
          </cell>
          <cell r="C37">
            <v>9.9492999999999991</v>
          </cell>
          <cell r="D37">
            <v>0.64449999999999996</v>
          </cell>
          <cell r="E37">
            <v>9.7705000000000002</v>
          </cell>
          <cell r="G37">
            <v>9.9147999999999996</v>
          </cell>
          <cell r="I37">
            <v>13</v>
          </cell>
          <cell r="J37">
            <v>7.1543999999999999</v>
          </cell>
        </row>
        <row r="38">
          <cell r="A38">
            <v>33</v>
          </cell>
          <cell r="B38">
            <v>10.5632</v>
          </cell>
          <cell r="C38">
            <v>9.8745999999999992</v>
          </cell>
          <cell r="D38">
            <v>0.68859999999999999</v>
          </cell>
          <cell r="E38">
            <v>9.7149999999999999</v>
          </cell>
          <cell r="G38">
            <v>9.8702000000000005</v>
          </cell>
          <cell r="I38">
            <v>14</v>
          </cell>
          <cell r="J38">
            <v>6.8197999999999999</v>
          </cell>
        </row>
        <row r="39">
          <cell r="A39">
            <v>34</v>
          </cell>
          <cell r="B39">
            <v>10.530200000000001</v>
          </cell>
          <cell r="C39">
            <v>9.7955000000000005</v>
          </cell>
          <cell r="D39">
            <v>0.73470000000000002</v>
          </cell>
          <cell r="E39">
            <v>9.6556999999999995</v>
          </cell>
          <cell r="G39">
            <v>9.8222000000000005</v>
          </cell>
          <cell r="I39">
            <v>15</v>
          </cell>
          <cell r="J39">
            <v>6.4518000000000004</v>
          </cell>
        </row>
        <row r="40">
          <cell r="A40">
            <v>35</v>
          </cell>
          <cell r="B40">
            <v>10.4945</v>
          </cell>
          <cell r="C40">
            <v>9.7120999999999995</v>
          </cell>
          <cell r="D40">
            <v>0.78239999999999998</v>
          </cell>
          <cell r="E40">
            <v>9.5925999999999991</v>
          </cell>
          <cell r="G40">
            <v>9.7705000000000002</v>
          </cell>
          <cell r="I40">
            <v>16</v>
          </cell>
          <cell r="J40">
            <v>6.0469999999999997</v>
          </cell>
        </row>
        <row r="41">
          <cell r="A41">
            <v>36</v>
          </cell>
          <cell r="B41">
            <v>10.456099999999999</v>
          </cell>
          <cell r="C41">
            <v>9.6243999999999996</v>
          </cell>
          <cell r="D41">
            <v>0.83169999999999999</v>
          </cell>
          <cell r="E41">
            <v>9.5260999999999996</v>
          </cell>
          <cell r="G41">
            <v>9.7149999999999999</v>
          </cell>
          <cell r="I41">
            <v>17</v>
          </cell>
          <cell r="J41">
            <v>5.6017000000000001</v>
          </cell>
        </row>
        <row r="42">
          <cell r="A42">
            <v>37</v>
          </cell>
          <cell r="B42">
            <v>10.4148</v>
          </cell>
          <cell r="C42">
            <v>9.5324000000000009</v>
          </cell>
          <cell r="D42">
            <v>0.88239999999999996</v>
          </cell>
          <cell r="E42">
            <v>9.4558999999999997</v>
          </cell>
          <cell r="G42">
            <v>9.6556999999999995</v>
          </cell>
          <cell r="I42">
            <v>18</v>
          </cell>
          <cell r="J42">
            <v>5.1117999999999997</v>
          </cell>
        </row>
        <row r="43">
          <cell r="A43">
            <v>38</v>
          </cell>
          <cell r="B43">
            <v>10.370200000000001</v>
          </cell>
          <cell r="C43">
            <v>9.4359000000000002</v>
          </cell>
          <cell r="D43">
            <v>0.93430000000000002</v>
          </cell>
          <cell r="E43">
            <v>9.3823000000000008</v>
          </cell>
          <cell r="G43">
            <v>9.5925999999999991</v>
          </cell>
          <cell r="I43">
            <v>19</v>
          </cell>
          <cell r="J43">
            <v>4.5730000000000004</v>
          </cell>
        </row>
        <row r="44">
          <cell r="A44">
            <v>39</v>
          </cell>
          <cell r="B44">
            <v>10.3222</v>
          </cell>
          <cell r="C44">
            <v>9.3347999999999995</v>
          </cell>
          <cell r="D44">
            <v>0.98740000000000006</v>
          </cell>
          <cell r="E44">
            <v>9.3050999999999995</v>
          </cell>
          <cell r="G44">
            <v>9.5260999999999996</v>
          </cell>
          <cell r="I44">
            <v>20</v>
          </cell>
          <cell r="J44">
            <v>3.9803000000000002</v>
          </cell>
        </row>
        <row r="45">
          <cell r="A45">
            <v>40</v>
          </cell>
          <cell r="B45">
            <v>10.2705</v>
          </cell>
          <cell r="C45">
            <v>9.2288999999999994</v>
          </cell>
          <cell r="D45">
            <v>1.0416000000000001</v>
          </cell>
          <cell r="E45">
            <v>9.2243999999999993</v>
          </cell>
          <cell r="G45">
            <v>9.4558999999999997</v>
          </cell>
          <cell r="I45">
            <v>21</v>
          </cell>
          <cell r="J45">
            <v>3.3283999999999998</v>
          </cell>
        </row>
        <row r="46">
          <cell r="A46">
            <v>41</v>
          </cell>
          <cell r="B46">
            <v>10.215</v>
          </cell>
          <cell r="C46">
            <v>9.1181000000000001</v>
          </cell>
          <cell r="D46">
            <v>1.0969</v>
          </cell>
          <cell r="E46">
            <v>9.1401000000000003</v>
          </cell>
          <cell r="G46">
            <v>9.3823000000000008</v>
          </cell>
          <cell r="I46">
            <v>22</v>
          </cell>
          <cell r="J46">
            <v>2.6112000000000002</v>
          </cell>
        </row>
        <row r="47">
          <cell r="A47">
            <v>42</v>
          </cell>
          <cell r="B47">
            <v>10.1557</v>
          </cell>
          <cell r="C47">
            <v>9.0023</v>
          </cell>
          <cell r="D47">
            <v>1.1534</v>
          </cell>
          <cell r="E47">
            <v>9.0518999999999998</v>
          </cell>
          <cell r="G47">
            <v>9.3050999999999995</v>
          </cell>
          <cell r="I47">
            <v>23</v>
          </cell>
          <cell r="J47">
            <v>1.8223</v>
          </cell>
        </row>
        <row r="48">
          <cell r="A48">
            <v>43</v>
          </cell>
          <cell r="B48">
            <v>10.092599999999999</v>
          </cell>
          <cell r="C48">
            <v>8.8816000000000006</v>
          </cell>
          <cell r="D48">
            <v>1.2110000000000001</v>
          </cell>
          <cell r="E48">
            <v>8.9597999999999995</v>
          </cell>
          <cell r="G48">
            <v>9.2243999999999993</v>
          </cell>
          <cell r="I48">
            <v>24</v>
          </cell>
          <cell r="J48">
            <v>0.95450000000000002</v>
          </cell>
        </row>
        <row r="49">
          <cell r="A49">
            <v>44</v>
          </cell>
          <cell r="B49">
            <v>10.0261</v>
          </cell>
          <cell r="C49">
            <v>8.7561</v>
          </cell>
          <cell r="D49">
            <v>1.27</v>
          </cell>
          <cell r="E49">
            <v>8.8635000000000002</v>
          </cell>
          <cell r="G49">
            <v>9.1401000000000003</v>
          </cell>
          <cell r="I49">
            <v>25</v>
          </cell>
          <cell r="J49">
            <v>0</v>
          </cell>
        </row>
        <row r="50">
          <cell r="A50">
            <v>45</v>
          </cell>
          <cell r="B50">
            <v>9.9558999999999997</v>
          </cell>
          <cell r="C50">
            <v>8.6255000000000006</v>
          </cell>
          <cell r="D50">
            <v>1.3304</v>
          </cell>
          <cell r="E50">
            <v>8.7629000000000001</v>
          </cell>
          <cell r="G50">
            <v>9.0518999999999998</v>
          </cell>
        </row>
        <row r="51">
          <cell r="A51">
            <v>46</v>
          </cell>
          <cell r="B51">
            <v>9.8823000000000008</v>
          </cell>
          <cell r="C51">
            <v>8.4896999999999991</v>
          </cell>
          <cell r="D51">
            <v>1.3926000000000001</v>
          </cell>
          <cell r="E51">
            <v>8.6575000000000006</v>
          </cell>
          <cell r="G51">
            <v>8.9597999999999995</v>
          </cell>
        </row>
        <row r="52">
          <cell r="A52">
            <v>47</v>
          </cell>
          <cell r="B52">
            <v>9.8050999999999995</v>
          </cell>
          <cell r="C52">
            <v>8.3483000000000001</v>
          </cell>
          <cell r="D52">
            <v>1.4568000000000001</v>
          </cell>
          <cell r="E52">
            <v>8.5471000000000004</v>
          </cell>
          <cell r="G52">
            <v>8.8635000000000002</v>
          </cell>
        </row>
        <row r="53">
          <cell r="A53">
            <v>48</v>
          </cell>
          <cell r="B53">
            <v>9.7243999999999993</v>
          </cell>
          <cell r="C53">
            <v>8.2012999999999998</v>
          </cell>
          <cell r="D53">
            <v>1.5230999999999999</v>
          </cell>
          <cell r="E53">
            <v>8.4312000000000005</v>
          </cell>
          <cell r="G53">
            <v>8.7629000000000001</v>
          </cell>
        </row>
        <row r="54">
          <cell r="A54">
            <v>49</v>
          </cell>
          <cell r="B54">
            <v>9.6401000000000003</v>
          </cell>
          <cell r="C54">
            <v>8.0486000000000004</v>
          </cell>
          <cell r="D54">
            <v>1.5914999999999999</v>
          </cell>
          <cell r="E54">
            <v>8.3092000000000006</v>
          </cell>
          <cell r="G54">
            <v>8.6575000000000006</v>
          </cell>
        </row>
        <row r="55">
          <cell r="A55">
            <v>50</v>
          </cell>
          <cell r="B55">
            <v>9.5518999999999998</v>
          </cell>
          <cell r="C55">
            <v>7.8912000000000004</v>
          </cell>
          <cell r="D55">
            <v>1.6607000000000001</v>
          </cell>
          <cell r="E55">
            <v>8.1807999999999996</v>
          </cell>
          <cell r="G55">
            <v>8.5471000000000004</v>
          </cell>
        </row>
        <row r="56">
          <cell r="A56">
            <v>51</v>
          </cell>
          <cell r="B56">
            <v>9.4597999999999995</v>
          </cell>
          <cell r="C56">
            <v>7.7291999999999996</v>
          </cell>
          <cell r="D56">
            <v>1.7305999999999999</v>
          </cell>
          <cell r="E56">
            <v>8.0462000000000007</v>
          </cell>
          <cell r="G56">
            <v>8.4312000000000005</v>
          </cell>
        </row>
        <row r="57">
          <cell r="A57">
            <v>52</v>
          </cell>
          <cell r="B57">
            <v>9.3635000000000002</v>
          </cell>
          <cell r="C57">
            <v>7.5625</v>
          </cell>
          <cell r="D57">
            <v>1.8009999999999999</v>
          </cell>
          <cell r="E57">
            <v>7.9058999999999999</v>
          </cell>
          <cell r="G57">
            <v>8.3092000000000006</v>
          </cell>
        </row>
        <row r="58">
          <cell r="A58">
            <v>53</v>
          </cell>
          <cell r="B58">
            <v>9.2629000000000001</v>
          </cell>
          <cell r="C58">
            <v>7.3910999999999998</v>
          </cell>
          <cell r="D58">
            <v>1.8717999999999999</v>
          </cell>
          <cell r="E58">
            <v>7.7602000000000002</v>
          </cell>
          <cell r="G58">
            <v>8.1807999999999996</v>
          </cell>
        </row>
        <row r="59">
          <cell r="A59">
            <v>54</v>
          </cell>
          <cell r="B59">
            <v>9.1575000000000006</v>
          </cell>
          <cell r="C59">
            <v>7.2148000000000003</v>
          </cell>
          <cell r="D59">
            <v>1.9427000000000001</v>
          </cell>
          <cell r="E59">
            <v>7.609</v>
          </cell>
          <cell r="G59">
            <v>8.0462000000000007</v>
          </cell>
        </row>
        <row r="60">
          <cell r="A60">
            <v>55</v>
          </cell>
          <cell r="B60">
            <v>9.0471000000000004</v>
          </cell>
          <cell r="C60">
            <v>7.0345000000000004</v>
          </cell>
          <cell r="D60">
            <v>2.0125999999999999</v>
          </cell>
          <cell r="E60">
            <v>7.4520999999999997</v>
          </cell>
          <cell r="G60">
            <v>7.9058999999999999</v>
          </cell>
        </row>
        <row r="61">
          <cell r="A61">
            <v>56</v>
          </cell>
          <cell r="B61">
            <v>8.9312000000000005</v>
          </cell>
          <cell r="C61">
            <v>6.851</v>
          </cell>
          <cell r="D61">
            <v>2.0802</v>
          </cell>
          <cell r="E61">
            <v>7.2896000000000001</v>
          </cell>
          <cell r="G61">
            <v>7.7602000000000002</v>
          </cell>
        </row>
        <row r="62">
          <cell r="A62">
            <v>57</v>
          </cell>
          <cell r="B62">
            <v>8.8092000000000006</v>
          </cell>
          <cell r="C62">
            <v>6.6650999999999998</v>
          </cell>
          <cell r="D62">
            <v>2.1440999999999999</v>
          </cell>
          <cell r="E62">
            <v>7.1223999999999998</v>
          </cell>
          <cell r="G62">
            <v>7.609</v>
          </cell>
        </row>
        <row r="63">
          <cell r="A63">
            <v>58</v>
          </cell>
          <cell r="B63">
            <v>8.6807999999999996</v>
          </cell>
          <cell r="C63">
            <v>6.4768999999999997</v>
          </cell>
          <cell r="D63">
            <v>2.2039</v>
          </cell>
          <cell r="E63">
            <v>6.9516</v>
          </cell>
          <cell r="G63">
            <v>7.4520999999999997</v>
          </cell>
        </row>
        <row r="64">
          <cell r="A64">
            <v>59</v>
          </cell>
          <cell r="B64">
            <v>8.5462000000000007</v>
          </cell>
          <cell r="C64">
            <v>6.2873999999999999</v>
          </cell>
          <cell r="D64">
            <v>2.2587999999999999</v>
          </cell>
          <cell r="E64">
            <v>6.7784000000000004</v>
          </cell>
          <cell r="G64">
            <v>7.2896000000000001</v>
          </cell>
        </row>
        <row r="65">
          <cell r="A65">
            <v>60</v>
          </cell>
          <cell r="B65">
            <v>8.4059000000000008</v>
          </cell>
          <cell r="C65">
            <v>6.0984999999999996</v>
          </cell>
          <cell r="D65">
            <v>2.3073999999999999</v>
          </cell>
          <cell r="E65">
            <v>6.6031000000000004</v>
          </cell>
          <cell r="G65">
            <v>7.1223999999999998</v>
          </cell>
        </row>
        <row r="66">
          <cell r="A66">
            <v>61</v>
          </cell>
          <cell r="B66">
            <v>8.2601999999999993</v>
          </cell>
          <cell r="C66">
            <v>5.9115000000000002</v>
          </cell>
          <cell r="D66">
            <v>2.3487</v>
          </cell>
          <cell r="E66">
            <v>6.4264999999999999</v>
          </cell>
          <cell r="G66">
            <v>6.9516</v>
          </cell>
        </row>
        <row r="67">
          <cell r="A67">
            <v>62</v>
          </cell>
          <cell r="B67">
            <v>8.109</v>
          </cell>
          <cell r="C67">
            <v>5.7257999999999996</v>
          </cell>
          <cell r="D67">
            <v>2.3832</v>
          </cell>
          <cell r="E67">
            <v>6.2502000000000004</v>
          </cell>
          <cell r="G67">
            <v>6.7784000000000004</v>
          </cell>
        </row>
        <row r="68">
          <cell r="A68">
            <v>63</v>
          </cell>
          <cell r="B68">
            <v>7.9520999999999997</v>
          </cell>
          <cell r="C68">
            <v>5.5392000000000001</v>
          </cell>
          <cell r="D68">
            <v>2.4129</v>
          </cell>
          <cell r="E68">
            <v>6.0754000000000001</v>
          </cell>
          <cell r="G68">
            <v>6.6031000000000004</v>
          </cell>
        </row>
        <row r="69">
          <cell r="A69">
            <v>64</v>
          </cell>
          <cell r="B69">
            <v>7.7896000000000001</v>
          </cell>
          <cell r="C69">
            <v>5.35</v>
          </cell>
          <cell r="D69">
            <v>2.4396</v>
          </cell>
          <cell r="E69">
            <v>5.9013</v>
          </cell>
          <cell r="G69">
            <v>6.4264999999999999</v>
          </cell>
        </row>
        <row r="70">
          <cell r="A70">
            <v>65</v>
          </cell>
          <cell r="B70">
            <v>7.6223999999999998</v>
          </cell>
          <cell r="C70">
            <v>5.1577999999999999</v>
          </cell>
          <cell r="D70">
            <v>2.4645999999999999</v>
          </cell>
          <cell r="E70">
            <v>5.7256999999999998</v>
          </cell>
          <cell r="G70">
            <v>6.2502000000000004</v>
          </cell>
        </row>
        <row r="71">
          <cell r="A71">
            <v>66</v>
          </cell>
          <cell r="B71">
            <v>7.4516</v>
          </cell>
          <cell r="C71">
            <v>4.9642999999999997</v>
          </cell>
          <cell r="D71">
            <v>2.4872999999999998</v>
          </cell>
          <cell r="E71">
            <v>5.5465</v>
          </cell>
          <cell r="G71">
            <v>6.0754000000000001</v>
          </cell>
        </row>
        <row r="72">
          <cell r="A72">
            <v>67</v>
          </cell>
          <cell r="B72">
            <v>7.2784000000000004</v>
          </cell>
          <cell r="C72">
            <v>4.7724000000000002</v>
          </cell>
          <cell r="D72">
            <v>2.5059999999999998</v>
          </cell>
          <cell r="E72">
            <v>5.3631000000000002</v>
          </cell>
          <cell r="G72">
            <v>5.9013</v>
          </cell>
        </row>
        <row r="73">
          <cell r="A73">
            <v>68</v>
          </cell>
          <cell r="B73">
            <v>7.1031000000000004</v>
          </cell>
          <cell r="C73">
            <v>4.5850999999999997</v>
          </cell>
          <cell r="D73">
            <v>2.5179999999999998</v>
          </cell>
          <cell r="E73">
            <v>5.1760999999999999</v>
          </cell>
          <cell r="G73">
            <v>5.7256999999999998</v>
          </cell>
        </row>
        <row r="74">
          <cell r="A74">
            <v>69</v>
          </cell>
          <cell r="B74">
            <v>6.9264999999999999</v>
          </cell>
          <cell r="C74">
            <v>4.4038000000000004</v>
          </cell>
          <cell r="D74">
            <v>2.5226999999999999</v>
          </cell>
          <cell r="E74">
            <v>4.9889000000000001</v>
          </cell>
          <cell r="G74">
            <v>5.5465</v>
          </cell>
        </row>
        <row r="75">
          <cell r="A75">
            <v>70</v>
          </cell>
          <cell r="B75">
            <v>6.7502000000000004</v>
          </cell>
          <cell r="C75">
            <v>4.2301000000000002</v>
          </cell>
          <cell r="D75">
            <v>2.5200999999999998</v>
          </cell>
          <cell r="E75">
            <v>4.8048000000000002</v>
          </cell>
          <cell r="G75">
            <v>5.3631000000000002</v>
          </cell>
        </row>
        <row r="76">
          <cell r="A76">
            <v>71</v>
          </cell>
          <cell r="B76">
            <v>6.5754000000000001</v>
          </cell>
          <cell r="C76">
            <v>4.0652999999999997</v>
          </cell>
          <cell r="D76">
            <v>2.5101</v>
          </cell>
          <cell r="E76">
            <v>4.6252000000000004</v>
          </cell>
          <cell r="G76">
            <v>5.1760999999999999</v>
          </cell>
        </row>
        <row r="77">
          <cell r="A77">
            <v>72</v>
          </cell>
          <cell r="B77">
            <v>6.4013</v>
          </cell>
          <cell r="C77">
            <v>3.9083999999999999</v>
          </cell>
          <cell r="D77">
            <v>2.4929000000000001</v>
          </cell>
          <cell r="E77">
            <v>4.4511000000000003</v>
          </cell>
          <cell r="G77">
            <v>4.9889000000000001</v>
          </cell>
        </row>
        <row r="78">
          <cell r="A78">
            <v>73</v>
          </cell>
          <cell r="B78">
            <v>6.2256999999999998</v>
          </cell>
          <cell r="C78">
            <v>3.758</v>
          </cell>
          <cell r="D78">
            <v>2.4676999999999998</v>
          </cell>
          <cell r="E78">
            <v>4.2835000000000001</v>
          </cell>
          <cell r="G78">
            <v>4.8048000000000002</v>
          </cell>
        </row>
        <row r="79">
          <cell r="A79">
            <v>74</v>
          </cell>
          <cell r="B79">
            <v>6.0465</v>
          </cell>
          <cell r="C79">
            <v>3.6126999999999998</v>
          </cell>
          <cell r="D79">
            <v>2.4338000000000002</v>
          </cell>
          <cell r="E79">
            <v>4.1218000000000004</v>
          </cell>
          <cell r="G79">
            <v>4.6252000000000004</v>
          </cell>
        </row>
        <row r="80">
          <cell r="A80">
            <v>75</v>
          </cell>
          <cell r="B80">
            <v>5.8631000000000002</v>
          </cell>
          <cell r="C80">
            <v>3.4714</v>
          </cell>
          <cell r="D80">
            <v>2.3917000000000002</v>
          </cell>
          <cell r="E80">
            <v>3.9662000000000002</v>
          </cell>
          <cell r="G80">
            <v>4.4511000000000003</v>
          </cell>
        </row>
        <row r="81">
          <cell r="A81">
            <v>76</v>
          </cell>
          <cell r="B81">
            <v>5.6760999999999999</v>
          </cell>
          <cell r="C81">
            <v>3.3336000000000001</v>
          </cell>
          <cell r="D81">
            <v>2.3424999999999998</v>
          </cell>
          <cell r="E81">
            <v>3.8165</v>
          </cell>
          <cell r="G81">
            <v>4.2835000000000001</v>
          </cell>
        </row>
        <row r="82">
          <cell r="A82">
            <v>77</v>
          </cell>
          <cell r="B82">
            <v>5.4889000000000001</v>
          </cell>
          <cell r="C82">
            <v>3.1999</v>
          </cell>
          <cell r="D82">
            <v>2.2890000000000001</v>
          </cell>
          <cell r="E82">
            <v>3.6720000000000002</v>
          </cell>
          <cell r="G82">
            <v>4.1218000000000004</v>
          </cell>
        </row>
        <row r="83">
          <cell r="A83">
            <v>78</v>
          </cell>
          <cell r="B83">
            <v>5.3048000000000002</v>
          </cell>
          <cell r="C83">
            <v>3.0714000000000001</v>
          </cell>
          <cell r="D83">
            <v>2.2334000000000001</v>
          </cell>
          <cell r="E83">
            <v>3.5323000000000002</v>
          </cell>
          <cell r="G83">
            <v>3.9662000000000002</v>
          </cell>
        </row>
        <row r="84">
          <cell r="A84">
            <v>79</v>
          </cell>
          <cell r="B84">
            <v>5.1252000000000004</v>
          </cell>
          <cell r="C84">
            <v>2.9483000000000001</v>
          </cell>
          <cell r="D84">
            <v>2.1768999999999998</v>
          </cell>
          <cell r="E84">
            <v>3.3965999999999998</v>
          </cell>
          <cell r="G84">
            <v>3.8165</v>
          </cell>
        </row>
        <row r="85">
          <cell r="A85">
            <v>80</v>
          </cell>
          <cell r="B85">
            <v>4.9511000000000003</v>
          </cell>
          <cell r="C85">
            <v>2.8311000000000002</v>
          </cell>
          <cell r="D85">
            <v>2.12</v>
          </cell>
          <cell r="E85">
            <v>3.2642000000000002</v>
          </cell>
          <cell r="G85">
            <v>3.6720000000000002</v>
          </cell>
        </row>
        <row r="86">
          <cell r="A86">
            <v>81</v>
          </cell>
          <cell r="B86">
            <v>4.7835000000000001</v>
          </cell>
          <cell r="C86">
            <v>2.7199</v>
          </cell>
          <cell r="D86">
            <v>2.0636000000000001</v>
          </cell>
          <cell r="E86">
            <v>3.1352000000000002</v>
          </cell>
          <cell r="G86">
            <v>3.5323000000000002</v>
          </cell>
        </row>
        <row r="87">
          <cell r="A87">
            <v>82</v>
          </cell>
          <cell r="B87">
            <v>4.6218000000000004</v>
          </cell>
          <cell r="C87">
            <v>2.6133000000000002</v>
          </cell>
          <cell r="D87">
            <v>2.0085000000000002</v>
          </cell>
          <cell r="E87">
            <v>3.0093999999999999</v>
          </cell>
          <cell r="G87">
            <v>3.3965999999999998</v>
          </cell>
        </row>
        <row r="88">
          <cell r="A88">
            <v>83</v>
          </cell>
          <cell r="B88">
            <v>4.4661999999999997</v>
          </cell>
          <cell r="C88">
            <v>2.5093999999999999</v>
          </cell>
          <cell r="D88">
            <v>1.9568000000000001</v>
          </cell>
          <cell r="E88">
            <v>2.8866999999999998</v>
          </cell>
          <cell r="G88">
            <v>3.2642000000000002</v>
          </cell>
        </row>
        <row r="89">
          <cell r="A89">
            <v>84</v>
          </cell>
          <cell r="B89">
            <v>4.3164999999999996</v>
          </cell>
          <cell r="C89">
            <v>2.4083999999999999</v>
          </cell>
          <cell r="D89">
            <v>1.9080999999999999</v>
          </cell>
          <cell r="E89">
            <v>2.7656999999999998</v>
          </cell>
          <cell r="G89">
            <v>3.1352000000000002</v>
          </cell>
        </row>
        <row r="90">
          <cell r="A90">
            <v>85</v>
          </cell>
          <cell r="B90">
            <v>4.1719999999999997</v>
          </cell>
          <cell r="C90">
            <v>2.3123</v>
          </cell>
          <cell r="D90">
            <v>1.8596999999999999</v>
          </cell>
          <cell r="E90">
            <v>2.6435</v>
          </cell>
          <cell r="G90">
            <v>3.0093999999999999</v>
          </cell>
        </row>
        <row r="91">
          <cell r="A91">
            <v>86</v>
          </cell>
          <cell r="B91">
            <v>4.0323000000000002</v>
          </cell>
          <cell r="C91">
            <v>2.2201</v>
          </cell>
          <cell r="D91">
            <v>1.8122</v>
          </cell>
          <cell r="E91">
            <v>2.5211999999999999</v>
          </cell>
          <cell r="G91">
            <v>2.8866999999999998</v>
          </cell>
        </row>
        <row r="92">
          <cell r="A92">
            <v>87</v>
          </cell>
          <cell r="B92">
            <v>3.8965999999999998</v>
          </cell>
          <cell r="C92">
            <v>2.1307</v>
          </cell>
          <cell r="D92">
            <v>1.7659</v>
          </cell>
          <cell r="E92">
            <v>2.4016000000000002</v>
          </cell>
          <cell r="G92">
            <v>2.7656999999999998</v>
          </cell>
        </row>
        <row r="93">
          <cell r="A93">
            <v>88</v>
          </cell>
          <cell r="B93">
            <v>3.7642000000000002</v>
          </cell>
          <cell r="C93">
            <v>2.044</v>
          </cell>
          <cell r="D93">
            <v>1.7202</v>
          </cell>
          <cell r="E93">
            <v>2.2837000000000001</v>
          </cell>
          <cell r="G93">
            <v>2.6435</v>
          </cell>
        </row>
        <row r="94">
          <cell r="A94">
            <v>89</v>
          </cell>
          <cell r="B94">
            <v>3.6352000000000002</v>
          </cell>
          <cell r="C94">
            <v>1.9599</v>
          </cell>
          <cell r="D94">
            <v>1.6753</v>
          </cell>
          <cell r="E94">
            <v>2.1665000000000001</v>
          </cell>
          <cell r="G94">
            <v>2.5211999999999999</v>
          </cell>
        </row>
        <row r="95">
          <cell r="A95">
            <v>90</v>
          </cell>
          <cell r="B95">
            <v>3.5093999999999999</v>
          </cell>
          <cell r="C95">
            <v>1.8777999999999999</v>
          </cell>
          <cell r="D95">
            <v>1.6315999999999999</v>
          </cell>
          <cell r="E95">
            <v>2.0501</v>
          </cell>
          <cell r="G95">
            <v>2.4016000000000002</v>
          </cell>
        </row>
      </sheetData>
      <sheetData sheetId="1" refreshError="1"/>
      <sheetData sheetId="2"/>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dures"/>
      <sheetName val="Frontsheet"/>
      <sheetName val="ANALYTICAL"/>
      <sheetName val="B2"/>
      <sheetName val="IC"/>
      <sheetName val="TABLE 11.07"/>
      <sheetName val="FIGURE 8-6"/>
      <sheetName val="FIGURE 8-10"/>
      <sheetName val="FIGURE 8-5"/>
      <sheetName val="Sheet1"/>
      <sheetName val="FIGURE 12-4"/>
      <sheetName val="FIGURE 12-5"/>
      <sheetName val="FIGURE 12-6"/>
      <sheetName val="FIGURE 12-7"/>
      <sheetName val="FIGURE 22-5"/>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2">
          <cell r="B2">
            <v>0.01</v>
          </cell>
        </row>
        <row r="3">
          <cell r="B3">
            <v>0.02</v>
          </cell>
        </row>
        <row r="4">
          <cell r="B4">
            <v>0.03</v>
          </cell>
        </row>
        <row r="5">
          <cell r="B5">
            <v>0.04</v>
          </cell>
        </row>
        <row r="6">
          <cell r="B6">
            <v>0.05</v>
          </cell>
        </row>
        <row r="7">
          <cell r="B7">
            <v>6.0000000000000005E-2</v>
          </cell>
        </row>
        <row r="8">
          <cell r="B8">
            <v>7.0000000000000007E-2</v>
          </cell>
        </row>
        <row r="9">
          <cell r="B9">
            <v>0.08</v>
          </cell>
        </row>
        <row r="10">
          <cell r="B10">
            <v>0.09</v>
          </cell>
        </row>
        <row r="11">
          <cell r="B11">
            <v>9.9999999999999992E-2</v>
          </cell>
        </row>
        <row r="12">
          <cell r="B12">
            <v>0.10999999999999999</v>
          </cell>
        </row>
        <row r="13">
          <cell r="B13">
            <v>0.11999999999999998</v>
          </cell>
        </row>
        <row r="14">
          <cell r="B14">
            <v>0.12999999999999998</v>
          </cell>
        </row>
        <row r="15">
          <cell r="B15">
            <v>0.13999999999999999</v>
          </cell>
        </row>
        <row r="16">
          <cell r="B16">
            <v>0.15</v>
          </cell>
        </row>
        <row r="17">
          <cell r="B17">
            <v>0.16</v>
          </cell>
        </row>
        <row r="18">
          <cell r="B18">
            <v>0.17</v>
          </cell>
        </row>
        <row r="19">
          <cell r="B19">
            <v>0.18000000000000002</v>
          </cell>
        </row>
        <row r="20">
          <cell r="B20">
            <v>0.19000000000000003</v>
          </cell>
        </row>
        <row r="21">
          <cell r="B21">
            <v>0.20000000000000004</v>
          </cell>
        </row>
        <row r="22">
          <cell r="B22">
            <v>0.21000000000000005</v>
          </cell>
        </row>
        <row r="23">
          <cell r="B23">
            <v>0.22000000000000006</v>
          </cell>
        </row>
        <row r="24">
          <cell r="B24">
            <v>0.23000000000000007</v>
          </cell>
        </row>
        <row r="25">
          <cell r="B25">
            <v>0.24000000000000007</v>
          </cell>
        </row>
        <row r="26">
          <cell r="B26">
            <v>0.25000000000000006</v>
          </cell>
        </row>
        <row r="27">
          <cell r="B27">
            <v>0.26000000000000006</v>
          </cell>
        </row>
        <row r="28">
          <cell r="B28">
            <v>0.27000000000000007</v>
          </cell>
        </row>
        <row r="29">
          <cell r="B29">
            <v>0.28000000000000008</v>
          </cell>
        </row>
        <row r="30">
          <cell r="B30">
            <v>0.29000000000000009</v>
          </cell>
        </row>
        <row r="31">
          <cell r="B31">
            <v>0.3000000000000001</v>
          </cell>
        </row>
        <row r="32">
          <cell r="B32">
            <v>0.31000000000000011</v>
          </cell>
        </row>
        <row r="33">
          <cell r="B33">
            <v>0.32000000000000012</v>
          </cell>
        </row>
        <row r="34">
          <cell r="B34">
            <v>0.33000000000000013</v>
          </cell>
        </row>
        <row r="35">
          <cell r="B35">
            <v>0.34000000000000014</v>
          </cell>
        </row>
        <row r="36">
          <cell r="B36">
            <v>0.35000000000000014</v>
          </cell>
        </row>
        <row r="37">
          <cell r="B37">
            <v>0.36000000000000015</v>
          </cell>
        </row>
        <row r="38">
          <cell r="B38">
            <v>0.37000000000000016</v>
          </cell>
        </row>
        <row r="39">
          <cell r="B39">
            <v>0.38000000000000017</v>
          </cell>
        </row>
        <row r="40">
          <cell r="B40">
            <v>0.39000000000000018</v>
          </cell>
        </row>
        <row r="41">
          <cell r="B41">
            <v>0.40000000000000019</v>
          </cell>
        </row>
        <row r="42">
          <cell r="B42">
            <v>0.4100000000000002</v>
          </cell>
        </row>
        <row r="43">
          <cell r="B43">
            <v>0.42000000000000021</v>
          </cell>
        </row>
        <row r="44">
          <cell r="B44">
            <v>0.43000000000000022</v>
          </cell>
        </row>
        <row r="45">
          <cell r="B45">
            <v>0.44000000000000022</v>
          </cell>
        </row>
        <row r="46">
          <cell r="B46">
            <v>0.45000000000000023</v>
          </cell>
        </row>
        <row r="47">
          <cell r="B47">
            <v>0.46000000000000024</v>
          </cell>
        </row>
        <row r="48">
          <cell r="B48">
            <v>0.47000000000000025</v>
          </cell>
        </row>
        <row r="49">
          <cell r="B49">
            <v>0.48000000000000026</v>
          </cell>
        </row>
        <row r="50">
          <cell r="B50">
            <v>0.49000000000000027</v>
          </cell>
        </row>
        <row r="51">
          <cell r="B51">
            <v>0.50000000000000022</v>
          </cell>
        </row>
        <row r="52">
          <cell r="B52">
            <v>0.51000000000000023</v>
          </cell>
        </row>
        <row r="53">
          <cell r="B53">
            <v>0.52000000000000024</v>
          </cell>
        </row>
        <row r="54">
          <cell r="B54">
            <v>0.53000000000000025</v>
          </cell>
        </row>
        <row r="55">
          <cell r="B55">
            <v>0.54000000000000026</v>
          </cell>
        </row>
        <row r="56">
          <cell r="B56">
            <v>0.55000000000000027</v>
          </cell>
        </row>
        <row r="57">
          <cell r="B57">
            <v>0.56000000000000028</v>
          </cell>
        </row>
        <row r="58">
          <cell r="B58">
            <v>0.57000000000000028</v>
          </cell>
        </row>
        <row r="59">
          <cell r="B59">
            <v>0.58000000000000029</v>
          </cell>
        </row>
        <row r="60">
          <cell r="B60">
            <v>0.5900000000000003</v>
          </cell>
        </row>
        <row r="61">
          <cell r="B61">
            <v>0.60000000000000031</v>
          </cell>
        </row>
        <row r="62">
          <cell r="B62">
            <v>0.61000000000000032</v>
          </cell>
        </row>
        <row r="63">
          <cell r="B63">
            <v>0.62000000000000033</v>
          </cell>
        </row>
        <row r="64">
          <cell r="B64">
            <v>0.63000000000000034</v>
          </cell>
        </row>
        <row r="65">
          <cell r="B65">
            <v>0.64000000000000035</v>
          </cell>
        </row>
        <row r="66">
          <cell r="B66">
            <v>0.65000000000000036</v>
          </cell>
        </row>
        <row r="67">
          <cell r="B67">
            <v>0.66000000000000036</v>
          </cell>
        </row>
        <row r="68">
          <cell r="B68">
            <v>0.67000000000000037</v>
          </cell>
        </row>
        <row r="69">
          <cell r="B69">
            <v>0.68000000000000038</v>
          </cell>
        </row>
        <row r="70">
          <cell r="B70">
            <v>0.69000000000000039</v>
          </cell>
        </row>
        <row r="71">
          <cell r="B71">
            <v>0.7000000000000004</v>
          </cell>
        </row>
        <row r="72">
          <cell r="B72">
            <v>0.71000000000000041</v>
          </cell>
        </row>
        <row r="73">
          <cell r="B73">
            <v>0.72000000000000042</v>
          </cell>
        </row>
        <row r="74">
          <cell r="B74">
            <v>0.73000000000000043</v>
          </cell>
        </row>
        <row r="75">
          <cell r="B75">
            <v>0.74000000000000044</v>
          </cell>
        </row>
        <row r="76">
          <cell r="B76">
            <v>0.75000000000000044</v>
          </cell>
        </row>
        <row r="77">
          <cell r="B77">
            <v>0.76000000000000045</v>
          </cell>
        </row>
        <row r="78">
          <cell r="B78">
            <v>0.77000000000000046</v>
          </cell>
        </row>
        <row r="79">
          <cell r="B79">
            <v>0.78000000000000047</v>
          </cell>
        </row>
        <row r="80">
          <cell r="B80">
            <v>0.79000000000000048</v>
          </cell>
        </row>
        <row r="81">
          <cell r="B81">
            <v>0.80000000000000049</v>
          </cell>
        </row>
        <row r="82">
          <cell r="B82">
            <v>0.8100000000000005</v>
          </cell>
        </row>
        <row r="83">
          <cell r="B83">
            <v>0.82000000000000051</v>
          </cell>
        </row>
        <row r="84">
          <cell r="B84">
            <v>0.83000000000000052</v>
          </cell>
        </row>
        <row r="85">
          <cell r="B85">
            <v>0.84000000000000052</v>
          </cell>
        </row>
        <row r="86">
          <cell r="B86">
            <v>0.85000000000000053</v>
          </cell>
        </row>
        <row r="87">
          <cell r="B87">
            <v>0.86000000000000054</v>
          </cell>
        </row>
        <row r="88">
          <cell r="B88">
            <v>0.87000000000000055</v>
          </cell>
        </row>
        <row r="89">
          <cell r="B89">
            <v>0.88000000000000056</v>
          </cell>
        </row>
        <row r="90">
          <cell r="B90">
            <v>0.89000000000000057</v>
          </cell>
        </row>
        <row r="91">
          <cell r="B91">
            <v>0.90000000000000058</v>
          </cell>
        </row>
        <row r="92">
          <cell r="B92">
            <v>0.91000000000000059</v>
          </cell>
        </row>
        <row r="93">
          <cell r="B93">
            <v>0.9200000000000006</v>
          </cell>
        </row>
        <row r="94">
          <cell r="B94">
            <v>0.9300000000000006</v>
          </cell>
        </row>
        <row r="95">
          <cell r="B95">
            <v>0.94000000000000061</v>
          </cell>
        </row>
        <row r="96">
          <cell r="B96">
            <v>0.95000000000000062</v>
          </cell>
        </row>
        <row r="97">
          <cell r="B97">
            <v>0.96000000000000063</v>
          </cell>
        </row>
        <row r="98">
          <cell r="B98">
            <v>0.97000000000000064</v>
          </cell>
        </row>
        <row r="99">
          <cell r="B99">
            <v>0.98000000000000065</v>
          </cell>
        </row>
        <row r="100">
          <cell r="B100">
            <v>0.99000000000000066</v>
          </cell>
        </row>
        <row r="101">
          <cell r="B101">
            <v>1.0000000000000007</v>
          </cell>
        </row>
      </sheetData>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 Data"/>
      <sheetName val="GWK"/>
      <sheetName val="Cover"/>
      <sheetName val="FRONT END"/>
      <sheetName val="SUMMARY"/>
      <sheetName val="SUMMARY (2)"/>
      <sheetName val="ELEMENT SUM"/>
      <sheetName val="ELEMENT SUM (2)"/>
      <sheetName val="Services"/>
      <sheetName val="PRELIMINARIES"/>
      <sheetName val="UTILITIES"/>
      <sheetName val="CONTINGENCIES"/>
      <sheetName val="HB"/>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sheetData sheetId="9" refreshError="1"/>
      <sheetData sheetId="10"/>
      <sheetData sheetId="11"/>
      <sheetData sheetId="12"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APITULASI"/>
      <sheetName val="HOTEL"/>
      <sheetName val="HALAMAN"/>
      <sheetName val="PERSIAPAN"/>
      <sheetName val="UTILITAS"/>
      <sheetName val="FASILITAS"/>
      <sheetName val="PERIZINAN"/>
      <sheetName val="RINCHtl"/>
      <sheetName val="RINCHALAMAN"/>
      <sheetName val="CASH  FLOW"/>
      <sheetName val="TOP-PPH"/>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LIP PENDEK"/>
      <sheetName val="SLIP PANJANG"/>
      <sheetName val="Rangkuman"/>
      <sheetName val="Data barang"/>
      <sheetName val="pengirim"/>
      <sheetName val="SLIP_PENDEK"/>
      <sheetName val="SLIP_PANJANG"/>
      <sheetName val="Data_barang"/>
      <sheetName val="Co. 058-Adelaide"/>
      <sheetName val="GeneralInfo"/>
    </sheetNames>
    <sheetDataSet>
      <sheetData sheetId="0"/>
      <sheetData sheetId="1"/>
      <sheetData sheetId="2"/>
      <sheetData sheetId="3"/>
      <sheetData sheetId="4"/>
      <sheetData sheetId="5">
        <row r="17">
          <cell r="A17">
            <v>1</v>
          </cell>
          <cell r="B17" t="str">
            <v>Imam Buhori</v>
          </cell>
        </row>
        <row r="18">
          <cell r="A18">
            <v>2</v>
          </cell>
          <cell r="B18" t="str">
            <v>Zainollah</v>
          </cell>
        </row>
        <row r="19">
          <cell r="A19">
            <v>3</v>
          </cell>
          <cell r="B19" t="str">
            <v>Kristiana</v>
          </cell>
        </row>
        <row r="20">
          <cell r="A20">
            <v>4</v>
          </cell>
          <cell r="B20" t="str">
            <v>E Deni Sari</v>
          </cell>
        </row>
        <row r="21">
          <cell r="A21">
            <v>5</v>
          </cell>
        </row>
      </sheetData>
      <sheetData sheetId="6"/>
      <sheetData sheetId="7"/>
      <sheetData sheetId="8"/>
      <sheetData sheetId="9" refreshError="1"/>
      <sheetData sheetId="10"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P (2)"/>
      <sheetName val="neraca"/>
      <sheetName val="AKT"/>
      <sheetName val="WP-Penj."/>
      <sheetName val="Bi. Penj."/>
      <sheetName val="BUA"/>
      <sheetName val="Bi. Pabrikase"/>
      <sheetName val="wp-pwkl"/>
      <sheetName val="HPP (2)"/>
      <sheetName val="koreksi"/>
      <sheetName val="WP "/>
      <sheetName val="Sampling"/>
      <sheetName val="Hutang"/>
      <sheetName val="PAJAK"/>
      <sheetName val="Rumus Prosesing"/>
      <sheetName val="62404"/>
      <sheetName val="Permanent info"/>
      <sheetName val="3_ export_07 _116 200 004_"/>
      <sheetName val="F1771-V"/>
      <sheetName val="analis"/>
      <sheetName val="Sheet1"/>
      <sheetName val="TEFLON"/>
      <sheetName val="WP_(2)"/>
      <sheetName val="WP-Penj_"/>
      <sheetName val="Bi__Penj_"/>
      <sheetName val="Bi__Pabrikase"/>
      <sheetName val="HPP_(2)"/>
      <sheetName val="WP_"/>
      <sheetName val="DETAIL"/>
      <sheetName val="TABEL"/>
      <sheetName val="KERG_EVE"/>
      <sheetName val="TBDEC03"/>
      <sheetName val="TBDEC02"/>
      <sheetName val="TBOCT03"/>
      <sheetName val="tabel nilai"/>
      <sheetName val="Permanent_info"/>
      <sheetName val="3__export_07__116_200_004_"/>
      <sheetName val="8500.1-1"/>
      <sheetName val="Variabel"/>
      <sheetName val="A.M.B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efreshError="1"/>
      <sheetData sheetId="38" refreshError="1"/>
      <sheetData sheetId="39"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WP"/>
      <sheetName val="1721-A1 (2)"/>
      <sheetName val="1721-A2 "/>
      <sheetName val="1721-B "/>
      <sheetName val="1721-C "/>
      <sheetName val="1721-A1"/>
      <sheetName val="1721-A "/>
      <sheetName val="DEP"/>
      <sheetName val="1721"/>
      <sheetName val="DAFTAR"/>
      <sheetName val="Sheet2"/>
      <sheetName val="PPH"/>
      <sheetName val="KB"/>
      <sheetName val="PHT"/>
      <sheetName val="Rekap"/>
      <sheetName val="TB"/>
      <sheetName val="R"/>
      <sheetName val="GAJI"/>
      <sheetName val="KK"/>
      <sheetName val="Sheet1"/>
      <sheetName val="QL"/>
      <sheetName val="Kan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9">
          <cell r="B9">
            <v>1</v>
          </cell>
        </row>
      </sheetData>
      <sheetData sheetId="12" refreshError="1"/>
      <sheetData sheetId="13"/>
      <sheetData sheetId="14" refreshError="1"/>
      <sheetData sheetId="15">
        <row r="4">
          <cell r="B4" t="str">
            <v>C</v>
          </cell>
        </row>
        <row r="12">
          <cell r="B12" t="str">
            <v>K-0</v>
          </cell>
          <cell r="C12">
            <v>14400000</v>
          </cell>
        </row>
        <row r="13">
          <cell r="B13" t="str">
            <v>K-1</v>
          </cell>
          <cell r="C13">
            <v>15600000</v>
          </cell>
        </row>
        <row r="14">
          <cell r="B14" t="str">
            <v>K-2</v>
          </cell>
          <cell r="C14">
            <v>16800000</v>
          </cell>
        </row>
        <row r="15">
          <cell r="B15" t="str">
            <v>K-3</v>
          </cell>
          <cell r="C15">
            <v>18000000</v>
          </cell>
        </row>
        <row r="16">
          <cell r="B16" t="str">
            <v>TK</v>
          </cell>
          <cell r="C16">
            <v>13200000</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WP"/>
      <sheetName val="1721-A1 (2)"/>
      <sheetName val="1721-A2 "/>
      <sheetName val="1721-B "/>
      <sheetName val="1721-C "/>
      <sheetName val="1721-A1"/>
      <sheetName val="1721-A "/>
      <sheetName val="DEP"/>
      <sheetName val="1721"/>
      <sheetName val="DAFTAR"/>
      <sheetName val="Sheet2"/>
      <sheetName val="PPH"/>
      <sheetName val="KB"/>
      <sheetName val="PHT"/>
      <sheetName val="Rekap"/>
      <sheetName val="TB"/>
      <sheetName val="R"/>
      <sheetName val="GAJI"/>
      <sheetName val="KK"/>
      <sheetName val="Sheet1"/>
      <sheetName val="QL"/>
      <sheetName val="Kantor"/>
      <sheetName val="TOP-P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9">
          <cell r="B9">
            <v>1</v>
          </cell>
        </row>
      </sheetData>
      <sheetData sheetId="12" refreshError="1"/>
      <sheetData sheetId="13"/>
      <sheetData sheetId="14" refreshError="1"/>
      <sheetData sheetId="15">
        <row r="4">
          <cell r="B4" t="str">
            <v>C</v>
          </cell>
          <cell r="C4">
            <v>1250000</v>
          </cell>
        </row>
        <row r="5">
          <cell r="B5" t="str">
            <v>D</v>
          </cell>
          <cell r="C5">
            <v>3750000</v>
          </cell>
        </row>
        <row r="6">
          <cell r="B6" t="str">
            <v>E</v>
          </cell>
          <cell r="C6">
            <v>11250000</v>
          </cell>
        </row>
        <row r="7">
          <cell r="B7" t="str">
            <v>F</v>
          </cell>
          <cell r="C7">
            <v>36250000</v>
          </cell>
        </row>
        <row r="12">
          <cell r="B12" t="str">
            <v>K-0</v>
          </cell>
          <cell r="C12">
            <v>14400000</v>
          </cell>
        </row>
        <row r="13">
          <cell r="B13" t="str">
            <v>K-1</v>
          </cell>
          <cell r="C13">
            <v>15600000</v>
          </cell>
        </row>
        <row r="14">
          <cell r="B14" t="str">
            <v>K-2</v>
          </cell>
          <cell r="C14">
            <v>16800000</v>
          </cell>
        </row>
        <row r="15">
          <cell r="B15" t="str">
            <v>K-3</v>
          </cell>
          <cell r="C15">
            <v>18000000</v>
          </cell>
        </row>
        <row r="16">
          <cell r="B16" t="str">
            <v>TK</v>
          </cell>
          <cell r="C16">
            <v>13200000</v>
          </cell>
        </row>
      </sheetData>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WP"/>
      <sheetName val="1721-A1 (2)"/>
      <sheetName val="1721-A2 "/>
      <sheetName val="1721-B "/>
      <sheetName val="1721-C "/>
      <sheetName val="1721-A1"/>
      <sheetName val="1721-A "/>
      <sheetName val="DEP"/>
      <sheetName val="1721"/>
      <sheetName val="DAFTAR"/>
      <sheetName val="Sheet2"/>
      <sheetName val="PPH"/>
      <sheetName val="KB"/>
      <sheetName val="PHT"/>
      <sheetName val="Rekap"/>
      <sheetName val="TB"/>
      <sheetName val="R"/>
      <sheetName val="GAJI"/>
      <sheetName val="KK"/>
      <sheetName val="Sheet1"/>
      <sheetName val="QL"/>
      <sheetName val="Kan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9">
          <cell r="B9">
            <v>1</v>
          </cell>
        </row>
      </sheetData>
      <sheetData sheetId="12" refreshError="1"/>
      <sheetData sheetId="13"/>
      <sheetData sheetId="14" refreshError="1"/>
      <sheetData sheetId="15">
        <row r="4">
          <cell r="B4" t="str">
            <v>C</v>
          </cell>
          <cell r="C4">
            <v>1250000</v>
          </cell>
        </row>
        <row r="5">
          <cell r="B5" t="str">
            <v>D</v>
          </cell>
          <cell r="C5">
            <v>3750000</v>
          </cell>
        </row>
        <row r="6">
          <cell r="B6" t="str">
            <v>E</v>
          </cell>
          <cell r="C6">
            <v>11250000</v>
          </cell>
        </row>
        <row r="7">
          <cell r="B7" t="str">
            <v>F</v>
          </cell>
          <cell r="C7">
            <v>36250000</v>
          </cell>
        </row>
        <row r="12">
          <cell r="B12" t="str">
            <v>K-0</v>
          </cell>
          <cell r="C12">
            <v>14400000</v>
          </cell>
        </row>
        <row r="13">
          <cell r="B13" t="str">
            <v>K-1</v>
          </cell>
          <cell r="C13">
            <v>15600000</v>
          </cell>
        </row>
        <row r="14">
          <cell r="B14" t="str">
            <v>K-2</v>
          </cell>
          <cell r="C14">
            <v>16800000</v>
          </cell>
        </row>
        <row r="15">
          <cell r="B15" t="str">
            <v>K-3</v>
          </cell>
          <cell r="C15">
            <v>18000000</v>
          </cell>
        </row>
        <row r="16">
          <cell r="B16" t="str">
            <v>TK</v>
          </cell>
          <cell r="C16">
            <v>13200000</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WP"/>
      <sheetName val="1721-A1 (2)"/>
      <sheetName val="1721-A2 "/>
      <sheetName val="1721-B "/>
      <sheetName val="1721-C "/>
      <sheetName val="1721-A1"/>
      <sheetName val="1721-A "/>
      <sheetName val="DEP"/>
      <sheetName val="1721"/>
      <sheetName val="DAFTAR"/>
      <sheetName val="Sheet2"/>
      <sheetName val="PPH"/>
      <sheetName val="KB"/>
      <sheetName val="PHT"/>
      <sheetName val="Rekap"/>
      <sheetName val="TB"/>
      <sheetName val="R"/>
      <sheetName val="GAJI"/>
      <sheetName val="KK"/>
      <sheetName val="Sheet1"/>
      <sheetName val="QL"/>
      <sheetName val="Kan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9">
          <cell r="B9">
            <v>1</v>
          </cell>
        </row>
      </sheetData>
      <sheetData sheetId="12" refreshError="1"/>
      <sheetData sheetId="13"/>
      <sheetData sheetId="14" refreshError="1"/>
      <sheetData sheetId="15">
        <row r="4">
          <cell r="B4" t="str">
            <v>C</v>
          </cell>
          <cell r="C4">
            <v>1250000</v>
          </cell>
        </row>
        <row r="5">
          <cell r="B5" t="str">
            <v>D</v>
          </cell>
          <cell r="C5">
            <v>3750000</v>
          </cell>
        </row>
        <row r="6">
          <cell r="B6" t="str">
            <v>E</v>
          </cell>
          <cell r="C6">
            <v>11250000</v>
          </cell>
        </row>
        <row r="7">
          <cell r="B7" t="str">
            <v>F</v>
          </cell>
          <cell r="C7">
            <v>36250000</v>
          </cell>
        </row>
        <row r="12">
          <cell r="B12" t="str">
            <v>K-0</v>
          </cell>
          <cell r="C12">
            <v>14400000</v>
          </cell>
        </row>
        <row r="13">
          <cell r="B13" t="str">
            <v>K-1</v>
          </cell>
          <cell r="C13">
            <v>15600000</v>
          </cell>
        </row>
        <row r="14">
          <cell r="B14" t="str">
            <v>K-2</v>
          </cell>
          <cell r="C14">
            <v>16800000</v>
          </cell>
        </row>
        <row r="15">
          <cell r="B15" t="str">
            <v>K-3</v>
          </cell>
          <cell r="C15">
            <v>18000000</v>
          </cell>
        </row>
        <row r="16">
          <cell r="B16" t="str">
            <v>TK</v>
          </cell>
          <cell r="C16">
            <v>13200000</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WP"/>
      <sheetName val="1721-A1 (2)"/>
      <sheetName val="1721-A2 "/>
      <sheetName val="1721-B "/>
      <sheetName val="1721-C "/>
      <sheetName val="1721-A1"/>
      <sheetName val="1721-A "/>
      <sheetName val="DEP"/>
      <sheetName val="1721"/>
      <sheetName val="DAFTAR"/>
      <sheetName val="Sheet2"/>
      <sheetName val="PPH"/>
      <sheetName val="KB"/>
      <sheetName val="PHT"/>
      <sheetName val="Rekap"/>
      <sheetName val="TB"/>
      <sheetName val="R"/>
      <sheetName val="GAJI"/>
      <sheetName val="KK"/>
      <sheetName val="Sheet1"/>
      <sheetName val="QL"/>
      <sheetName val="Kan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9">
          <cell r="B9">
            <v>1</v>
          </cell>
        </row>
      </sheetData>
      <sheetData sheetId="12" refreshError="1"/>
      <sheetData sheetId="13"/>
      <sheetData sheetId="14" refreshError="1"/>
      <sheetData sheetId="15">
        <row r="4">
          <cell r="B4" t="str">
            <v>C</v>
          </cell>
          <cell r="C4">
            <v>1250000</v>
          </cell>
        </row>
        <row r="5">
          <cell r="B5" t="str">
            <v>D</v>
          </cell>
          <cell r="C5">
            <v>3750000</v>
          </cell>
        </row>
        <row r="6">
          <cell r="B6" t="str">
            <v>E</v>
          </cell>
          <cell r="C6">
            <v>11250000</v>
          </cell>
        </row>
        <row r="7">
          <cell r="B7" t="str">
            <v>F</v>
          </cell>
          <cell r="C7">
            <v>36250000</v>
          </cell>
        </row>
        <row r="12">
          <cell r="B12" t="str">
            <v>K-0</v>
          </cell>
          <cell r="C12">
            <v>14400000</v>
          </cell>
        </row>
        <row r="13">
          <cell r="B13" t="str">
            <v>K-1</v>
          </cell>
          <cell r="C13">
            <v>15600000</v>
          </cell>
        </row>
        <row r="14">
          <cell r="B14" t="str">
            <v>K-2</v>
          </cell>
          <cell r="C14">
            <v>16800000</v>
          </cell>
        </row>
        <row r="15">
          <cell r="B15" t="str">
            <v>K-3</v>
          </cell>
          <cell r="C15">
            <v>18000000</v>
          </cell>
        </row>
        <row r="16">
          <cell r="B16" t="str">
            <v>TK</v>
          </cell>
          <cell r="C16">
            <v>13200000</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sheetName val="Balance Sheet"/>
      <sheetName val="Income Statement"/>
      <sheetName val="Materialitas"/>
      <sheetName val="Liquidity"/>
      <sheetName val="Profitability"/>
      <sheetName val="Leverage"/>
      <sheetName val="Other Analytical Proc."/>
      <sheetName val="SOP-Kas Keluar"/>
      <sheetName val="SOP-Kas Masuk"/>
      <sheetName val="Tickmarks"/>
    </sheetNames>
    <sheetDataSet>
      <sheetData sheetId="0"/>
      <sheetData sheetId="1">
        <row r="26">
          <cell r="C26">
            <v>179711293120</v>
          </cell>
        </row>
      </sheetData>
      <sheetData sheetId="2"/>
      <sheetData sheetId="3"/>
      <sheetData sheetId="4"/>
      <sheetData sheetId="5"/>
      <sheetData sheetId="6"/>
      <sheetData sheetId="7"/>
      <sheetData sheetId="8"/>
      <sheetData sheetId="9"/>
      <sheetData sheetId="10"/>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DELTA 6"/>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3">
          <cell r="A3">
            <v>27</v>
          </cell>
        </row>
        <row r="13">
          <cell r="A13">
            <v>23</v>
          </cell>
          <cell r="B13">
            <v>10000</v>
          </cell>
        </row>
        <row r="14">
          <cell r="A14">
            <v>24</v>
          </cell>
          <cell r="B14">
            <v>20000</v>
          </cell>
        </row>
        <row r="15">
          <cell r="A15">
            <v>25</v>
          </cell>
          <cell r="B15">
            <v>30000</v>
          </cell>
        </row>
        <row r="16">
          <cell r="A16">
            <v>26</v>
          </cell>
          <cell r="B16">
            <v>40000</v>
          </cell>
        </row>
      </sheetData>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M"/>
    </sheetNames>
    <sheetDataSet>
      <sheetData sheetId="0"/>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1.01"/>
      <sheetName val="TABLE 11.02"/>
      <sheetName val="TABLE 11.03"/>
      <sheetName val="TABLE 11.04"/>
      <sheetName val="TABLE 11.05"/>
      <sheetName val="TABLE 11.06"/>
      <sheetName val="TABLE 11.06A"/>
      <sheetName val="TABLE 11.07"/>
      <sheetName val="TABLE 11.08"/>
      <sheetName val="TABLE 11.07A"/>
      <sheetName val="TABLE 11.09"/>
      <sheetName val="TABLE 11.10"/>
      <sheetName val="TABLE 11.11"/>
      <sheetName val="TABLE 11.13"/>
      <sheetName val="Sheet1"/>
      <sheetName val="TABLE 11.12"/>
      <sheetName val="TERMS"/>
      <sheetName val="dbf"/>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2">
          <cell r="B2" t="str">
            <v>High</v>
          </cell>
        </row>
        <row r="3">
          <cell r="B3" t="str">
            <v>Medium</v>
          </cell>
        </row>
        <row r="4">
          <cell r="B4" t="str">
            <v>Low</v>
          </cell>
        </row>
        <row r="5">
          <cell r="B5" t="str">
            <v>None</v>
          </cell>
        </row>
        <row r="6">
          <cell r="B6" t="str">
            <v>N/A</v>
          </cell>
        </row>
      </sheetData>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l"/>
      <sheetName val="Divisi"/>
      <sheetName val="M-51"/>
      <sheetName val="M-50"/>
      <sheetName val="M-49"/>
      <sheetName val="M-48"/>
      <sheetName val="M-47"/>
      <sheetName val="M-46"/>
      <sheetName val="M-45"/>
      <sheetName val="M-44"/>
      <sheetName val="M-43"/>
      <sheetName val="M-42"/>
      <sheetName val="M-41"/>
      <sheetName val="M-40"/>
      <sheetName val="M-39"/>
      <sheetName val="M-38"/>
      <sheetName val="M-37"/>
      <sheetName val="M-36"/>
      <sheetName val="M-35"/>
      <sheetName val="M-34"/>
      <sheetName val="M-33"/>
      <sheetName val="M-32"/>
      <sheetName val="M-31"/>
      <sheetName val="M-30"/>
      <sheetName val="M-29"/>
      <sheetName val="M-28"/>
      <sheetName val="M-27"/>
      <sheetName val="M-26"/>
      <sheetName val="M-25"/>
      <sheetName val="M-24"/>
      <sheetName val="M-23"/>
      <sheetName val="M-22"/>
      <sheetName val="M-21"/>
      <sheetName val="M-20"/>
      <sheetName val="M-19"/>
      <sheetName val="M-18"/>
      <sheetName val="M-17"/>
      <sheetName val="M-16"/>
      <sheetName val="M-15"/>
      <sheetName val="M-14"/>
      <sheetName val="M-13"/>
      <sheetName val="M-12"/>
      <sheetName val="M-11"/>
      <sheetName val="M-10"/>
      <sheetName val="M-09"/>
      <sheetName val="M-08"/>
      <sheetName val="M-07"/>
      <sheetName val="M-06"/>
      <sheetName val="M-05"/>
      <sheetName val="M-04"/>
      <sheetName val="M-03"/>
      <sheetName val="M-02"/>
      <sheetName val="M-01"/>
      <sheetName val="Sheet2"/>
      <sheetName val="M-52"/>
      <sheetName val="M-276"/>
      <sheetName val="M-910"/>
      <sheetName val="M-90"/>
      <sheetName val="M-9"/>
      <sheetName val="M-0"/>
      <sheetName val="M-121"/>
      <sheetName val="M-143"/>
      <sheetName val="M-218"/>
      <sheetName val="M-2018"/>
      <sheetName val="M-208"/>
      <sheetName val="M-198"/>
      <sheetName val="M-219"/>
      <sheetName val="M-243"/>
      <sheetName val="M-254"/>
      <sheetName val="M-298"/>
      <sheetName val="M-321"/>
      <sheetName val="M-549"/>
      <sheetName val="M-5049"/>
      <sheetName val="M-509"/>
      <sheetName val="M-"/>
      <sheetName val="M-5"/>
      <sheetName val="M-401"/>
      <sheetName val="M-410"/>
      <sheetName val="M-354"/>
      <sheetName val="M-332"/>
      <sheetName val="M-343"/>
      <sheetName val="M-365"/>
      <sheetName val="M-376"/>
      <sheetName val="M-367"/>
      <sheetName val="M-4,2"/>
      <sheetName val="M-4,32"/>
      <sheetName val="M-432"/>
      <sheetName val="M-443"/>
      <sheetName val="M-510"/>
      <sheetName val="M-521"/>
    </sheetNames>
    <sheetDataSet>
      <sheetData sheetId="0" refreshError="1">
        <row r="8">
          <cell r="B8">
            <v>1</v>
          </cell>
          <cell r="C8">
            <v>0</v>
          </cell>
          <cell r="D8">
            <v>0</v>
          </cell>
          <cell r="E8">
            <v>0</v>
          </cell>
          <cell r="F8">
            <v>0</v>
          </cell>
          <cell r="G8">
            <v>109803050</v>
          </cell>
          <cell r="H8">
            <v>8054200</v>
          </cell>
          <cell r="L8">
            <v>117857250</v>
          </cell>
          <cell r="M8">
            <v>2144500</v>
          </cell>
          <cell r="O8">
            <v>120001750</v>
          </cell>
          <cell r="P8">
            <v>31399</v>
          </cell>
          <cell r="Q8">
            <v>0</v>
          </cell>
          <cell r="R8">
            <v>0</v>
          </cell>
          <cell r="S8">
            <v>19440.300000000003</v>
          </cell>
          <cell r="T8">
            <v>4563.3</v>
          </cell>
          <cell r="U8">
            <v>7111.4000000000005</v>
          </cell>
          <cell r="V8">
            <v>0</v>
          </cell>
          <cell r="AR8">
            <v>31399</v>
          </cell>
          <cell r="AS8">
            <v>0</v>
          </cell>
          <cell r="AT8">
            <v>0</v>
          </cell>
          <cell r="AU8">
            <v>19440.300000000003</v>
          </cell>
          <cell r="AV8">
            <v>4563.3</v>
          </cell>
          <cell r="AW8">
            <v>0</v>
          </cell>
          <cell r="AX8">
            <v>7111.4000000000005</v>
          </cell>
          <cell r="BC8">
            <v>0</v>
          </cell>
          <cell r="BD8">
            <v>0</v>
          </cell>
          <cell r="BE8">
            <v>0</v>
          </cell>
          <cell r="BF8">
            <v>0</v>
          </cell>
          <cell r="BG8">
            <v>109803050</v>
          </cell>
          <cell r="BH8">
            <v>8054200</v>
          </cell>
          <cell r="BI8">
            <v>0</v>
          </cell>
          <cell r="BJ8">
            <v>0</v>
          </cell>
          <cell r="BK8">
            <v>0</v>
          </cell>
          <cell r="BL8">
            <v>117857250</v>
          </cell>
          <cell r="BM8">
            <v>2144500</v>
          </cell>
          <cell r="BN8">
            <v>0</v>
          </cell>
          <cell r="BO8">
            <v>120001750</v>
          </cell>
          <cell r="BP8">
            <v>31399</v>
          </cell>
          <cell r="BQ8">
            <v>0</v>
          </cell>
          <cell r="BR8">
            <v>0</v>
          </cell>
          <cell r="BS8">
            <v>19440.300000000003</v>
          </cell>
          <cell r="BT8">
            <v>4563.3</v>
          </cell>
          <cell r="BU8">
            <v>7111.4000000000005</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31399</v>
          </cell>
          <cell r="CS8">
            <v>0</v>
          </cell>
          <cell r="CT8">
            <v>0</v>
          </cell>
          <cell r="CU8">
            <v>19440.300000000003</v>
          </cell>
          <cell r="CV8">
            <v>4563.3</v>
          </cell>
          <cell r="CW8">
            <v>0</v>
          </cell>
          <cell r="CX8">
            <v>7111.4000000000005</v>
          </cell>
          <cell r="CY8">
            <v>0</v>
          </cell>
          <cell r="CZ8">
            <v>0</v>
          </cell>
          <cell r="DA8">
            <v>0</v>
          </cell>
          <cell r="DB8">
            <v>0</v>
          </cell>
          <cell r="DC8">
            <v>0</v>
          </cell>
          <cell r="DD8">
            <v>0</v>
          </cell>
          <cell r="DE8">
            <v>0</v>
          </cell>
          <cell r="DF8">
            <v>0</v>
          </cell>
          <cell r="DG8">
            <v>203489650</v>
          </cell>
          <cell r="DH8">
            <v>23606500</v>
          </cell>
          <cell r="DI8">
            <v>0</v>
          </cell>
          <cell r="DJ8">
            <v>227096150</v>
          </cell>
          <cell r="DK8">
            <v>157441.04166666669</v>
          </cell>
          <cell r="DL8">
            <v>70949.633333333346</v>
          </cell>
          <cell r="DM8">
            <v>8707.4550000000017</v>
          </cell>
          <cell r="DN8">
            <v>77783.953333333338</v>
          </cell>
          <cell r="DO8">
            <v>0</v>
          </cell>
          <cell r="DP8">
            <v>0</v>
          </cell>
          <cell r="DQ8">
            <v>0</v>
          </cell>
          <cell r="DR8">
            <v>0</v>
          </cell>
          <cell r="DS8">
            <v>0</v>
          </cell>
          <cell r="DT8">
            <v>0</v>
          </cell>
          <cell r="DU8">
            <v>0</v>
          </cell>
          <cell r="DV8">
            <v>0</v>
          </cell>
          <cell r="DW8">
            <v>203489650</v>
          </cell>
          <cell r="DX8">
            <v>23606500</v>
          </cell>
          <cell r="DY8">
            <v>0</v>
          </cell>
          <cell r="DZ8">
            <v>227096150</v>
          </cell>
          <cell r="EA8">
            <v>157441.04166666669</v>
          </cell>
          <cell r="EB8">
            <v>70949.633333333346</v>
          </cell>
          <cell r="EC8">
            <v>8707.4550000000017</v>
          </cell>
          <cell r="ED8">
            <v>77783.953333333338</v>
          </cell>
          <cell r="EE8">
            <v>0</v>
          </cell>
          <cell r="EF8">
            <v>0</v>
          </cell>
          <cell r="EG8">
            <v>0</v>
          </cell>
          <cell r="EH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37259</v>
          </cell>
        </row>
        <row r="9">
          <cell r="B9">
            <v>2</v>
          </cell>
          <cell r="C9">
            <v>0</v>
          </cell>
          <cell r="D9">
            <v>0</v>
          </cell>
          <cell r="E9">
            <v>0</v>
          </cell>
          <cell r="F9">
            <v>0</v>
          </cell>
          <cell r="G9">
            <v>125875176</v>
          </cell>
          <cell r="H9">
            <v>25106500</v>
          </cell>
          <cell r="L9">
            <v>150981676</v>
          </cell>
          <cell r="M9">
            <v>52610523</v>
          </cell>
          <cell r="O9">
            <v>203592199</v>
          </cell>
          <cell r="P9">
            <v>81931</v>
          </cell>
          <cell r="Q9">
            <v>8082</v>
          </cell>
          <cell r="R9">
            <v>3577.8</v>
          </cell>
          <cell r="S9">
            <v>51197.1</v>
          </cell>
          <cell r="T9">
            <v>10333.899999999998</v>
          </cell>
          <cell r="U9">
            <v>16976.2</v>
          </cell>
          <cell r="V9">
            <v>0</v>
          </cell>
          <cell r="AR9">
            <v>81931</v>
          </cell>
          <cell r="AS9">
            <v>8082</v>
          </cell>
          <cell r="AT9">
            <v>3577.8</v>
          </cell>
          <cell r="AU9">
            <v>51197.1</v>
          </cell>
          <cell r="AV9">
            <v>10333.899999999998</v>
          </cell>
          <cell r="AW9">
            <v>0</v>
          </cell>
          <cell r="AX9">
            <v>16976.2</v>
          </cell>
          <cell r="BC9">
            <v>0</v>
          </cell>
          <cell r="BD9">
            <v>0</v>
          </cell>
          <cell r="BE9">
            <v>0</v>
          </cell>
          <cell r="BF9">
            <v>0</v>
          </cell>
          <cell r="BG9">
            <v>235678226</v>
          </cell>
          <cell r="BH9">
            <v>33160700</v>
          </cell>
          <cell r="BI9">
            <v>0</v>
          </cell>
          <cell r="BJ9">
            <v>0</v>
          </cell>
          <cell r="BK9">
            <v>0</v>
          </cell>
          <cell r="BL9">
            <v>268838926</v>
          </cell>
          <cell r="BM9">
            <v>54755023</v>
          </cell>
          <cell r="BN9">
            <v>0</v>
          </cell>
          <cell r="BO9">
            <v>323593949</v>
          </cell>
          <cell r="BP9">
            <v>113330</v>
          </cell>
          <cell r="BQ9">
            <v>8082</v>
          </cell>
          <cell r="BR9">
            <v>3577.8</v>
          </cell>
          <cell r="BS9">
            <v>70637.399999999994</v>
          </cell>
          <cell r="BT9">
            <v>14897.199999999997</v>
          </cell>
          <cell r="BU9">
            <v>24087.600000000002</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113330</v>
          </cell>
          <cell r="CS9">
            <v>8082</v>
          </cell>
          <cell r="CT9">
            <v>3577.8</v>
          </cell>
          <cell r="CU9">
            <v>70637.399999999994</v>
          </cell>
          <cell r="CV9">
            <v>14897.199999999997</v>
          </cell>
          <cell r="CW9">
            <v>0</v>
          </cell>
          <cell r="CX9">
            <v>24087.600000000002</v>
          </cell>
          <cell r="CY9">
            <v>0</v>
          </cell>
          <cell r="CZ9">
            <v>0</v>
          </cell>
          <cell r="DA9">
            <v>0</v>
          </cell>
          <cell r="DB9">
            <v>0</v>
          </cell>
          <cell r="DC9">
            <v>0</v>
          </cell>
          <cell r="DD9">
            <v>0</v>
          </cell>
          <cell r="DE9">
            <v>0</v>
          </cell>
          <cell r="DF9">
            <v>0</v>
          </cell>
          <cell r="DG9">
            <v>204711870</v>
          </cell>
          <cell r="DH9">
            <v>27821000</v>
          </cell>
          <cell r="DI9">
            <v>0</v>
          </cell>
          <cell r="DJ9">
            <v>232532870</v>
          </cell>
          <cell r="DK9">
            <v>125502.99333333333</v>
          </cell>
          <cell r="DL9">
            <v>51289.237999999998</v>
          </cell>
          <cell r="DM9">
            <v>6294.5882999999985</v>
          </cell>
          <cell r="DN9">
            <v>67919.167033333331</v>
          </cell>
          <cell r="DO9">
            <v>0</v>
          </cell>
          <cell r="DP9">
            <v>0</v>
          </cell>
          <cell r="DQ9">
            <v>0</v>
          </cell>
          <cell r="DR9">
            <v>0</v>
          </cell>
          <cell r="DS9">
            <v>0</v>
          </cell>
          <cell r="DT9">
            <v>0</v>
          </cell>
          <cell r="DU9">
            <v>0</v>
          </cell>
          <cell r="DV9">
            <v>0</v>
          </cell>
          <cell r="DW9">
            <v>408201520</v>
          </cell>
          <cell r="DX9">
            <v>51427500</v>
          </cell>
          <cell r="DY9">
            <v>0</v>
          </cell>
          <cell r="DZ9">
            <v>459629020</v>
          </cell>
          <cell r="EA9">
            <v>282944.03500000003</v>
          </cell>
          <cell r="EB9">
            <v>122238.87133333334</v>
          </cell>
          <cell r="EC9">
            <v>15002.043300000001</v>
          </cell>
          <cell r="ED9">
            <v>145703.12036666667</v>
          </cell>
          <cell r="EE9">
            <v>0</v>
          </cell>
          <cell r="EF9">
            <v>0</v>
          </cell>
          <cell r="EG9">
            <v>0</v>
          </cell>
          <cell r="EH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37266</v>
          </cell>
        </row>
        <row r="10">
          <cell r="B10">
            <v>3</v>
          </cell>
          <cell r="C10">
            <v>0</v>
          </cell>
          <cell r="D10">
            <v>4</v>
          </cell>
          <cell r="E10">
            <v>0</v>
          </cell>
          <cell r="F10">
            <v>4</v>
          </cell>
          <cell r="G10">
            <v>104841000</v>
          </cell>
          <cell r="H10">
            <v>49010100</v>
          </cell>
          <cell r="L10">
            <v>153851100</v>
          </cell>
          <cell r="M10">
            <v>15958875</v>
          </cell>
          <cell r="O10">
            <v>169809975</v>
          </cell>
          <cell r="P10">
            <v>76240</v>
          </cell>
          <cell r="Q10">
            <v>20003.2</v>
          </cell>
          <cell r="R10">
            <v>8984.5</v>
          </cell>
          <cell r="S10">
            <v>47127.8</v>
          </cell>
          <cell r="T10">
            <v>11066</v>
          </cell>
          <cell r="U10">
            <v>24345</v>
          </cell>
          <cell r="V10">
            <v>0</v>
          </cell>
          <cell r="AR10">
            <v>76240</v>
          </cell>
          <cell r="AS10">
            <v>20003.2</v>
          </cell>
          <cell r="AT10">
            <v>8984.5</v>
          </cell>
          <cell r="AU10">
            <v>47127.8</v>
          </cell>
          <cell r="AV10">
            <v>11066</v>
          </cell>
          <cell r="AW10">
            <v>0</v>
          </cell>
          <cell r="AX10">
            <v>24345</v>
          </cell>
          <cell r="BC10">
            <v>0</v>
          </cell>
          <cell r="BD10">
            <v>4</v>
          </cell>
          <cell r="BE10">
            <v>0</v>
          </cell>
          <cell r="BF10">
            <v>4</v>
          </cell>
          <cell r="BG10">
            <v>340519226</v>
          </cell>
          <cell r="BH10">
            <v>82170800</v>
          </cell>
          <cell r="BI10">
            <v>0</v>
          </cell>
          <cell r="BJ10">
            <v>0</v>
          </cell>
          <cell r="BK10">
            <v>0</v>
          </cell>
          <cell r="BL10">
            <v>422690026</v>
          </cell>
          <cell r="BM10">
            <v>70713898</v>
          </cell>
          <cell r="BN10">
            <v>0</v>
          </cell>
          <cell r="BO10">
            <v>493403924</v>
          </cell>
          <cell r="BP10">
            <v>189570</v>
          </cell>
          <cell r="BQ10">
            <v>28085.200000000001</v>
          </cell>
          <cell r="BR10">
            <v>12562.3</v>
          </cell>
          <cell r="BS10">
            <v>117765.2</v>
          </cell>
          <cell r="BT10">
            <v>25963.199999999997</v>
          </cell>
          <cell r="BU10">
            <v>48432.600000000006</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189570</v>
          </cell>
          <cell r="CS10">
            <v>28085.200000000001</v>
          </cell>
          <cell r="CT10">
            <v>12562.3</v>
          </cell>
          <cell r="CU10">
            <v>117765.2</v>
          </cell>
          <cell r="CV10">
            <v>25963.199999999997</v>
          </cell>
          <cell r="CW10">
            <v>0</v>
          </cell>
          <cell r="CX10">
            <v>48432.600000000006</v>
          </cell>
          <cell r="CY10">
            <v>0</v>
          </cell>
          <cell r="CZ10">
            <v>0</v>
          </cell>
          <cell r="DA10">
            <v>0</v>
          </cell>
          <cell r="DB10">
            <v>0</v>
          </cell>
          <cell r="DC10">
            <v>0</v>
          </cell>
          <cell r="DD10">
            <v>4</v>
          </cell>
          <cell r="DE10">
            <v>0</v>
          </cell>
          <cell r="DF10">
            <v>4</v>
          </cell>
          <cell r="DG10">
            <v>187661530</v>
          </cell>
          <cell r="DH10">
            <v>37325640</v>
          </cell>
          <cell r="DI10">
            <v>0</v>
          </cell>
          <cell r="DJ10">
            <v>224987170</v>
          </cell>
          <cell r="DK10">
            <v>150792.09</v>
          </cell>
          <cell r="DL10">
            <v>64079.312000000005</v>
          </cell>
          <cell r="DM10">
            <v>7864.2791999999981</v>
          </cell>
          <cell r="DN10">
            <v>78848.498799999987</v>
          </cell>
          <cell r="DO10">
            <v>0</v>
          </cell>
          <cell r="DP10">
            <v>0</v>
          </cell>
          <cell r="DQ10">
            <v>0</v>
          </cell>
          <cell r="DR10">
            <v>0</v>
          </cell>
          <cell r="DS10">
            <v>0</v>
          </cell>
          <cell r="DT10">
            <v>4</v>
          </cell>
          <cell r="DU10">
            <v>0</v>
          </cell>
          <cell r="DV10">
            <v>4</v>
          </cell>
          <cell r="DW10">
            <v>595863050</v>
          </cell>
          <cell r="DX10">
            <v>88753140</v>
          </cell>
          <cell r="DY10">
            <v>0</v>
          </cell>
          <cell r="DZ10">
            <v>684616190</v>
          </cell>
          <cell r="EA10">
            <v>433736.125</v>
          </cell>
          <cell r="EB10">
            <v>186318.18333333335</v>
          </cell>
          <cell r="EC10">
            <v>22866.322499999998</v>
          </cell>
          <cell r="ED10">
            <v>224551.61916666664</v>
          </cell>
          <cell r="EE10">
            <v>0</v>
          </cell>
          <cell r="EF10">
            <v>0</v>
          </cell>
          <cell r="EG10">
            <v>0</v>
          </cell>
          <cell r="EH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37273</v>
          </cell>
        </row>
        <row r="11">
          <cell r="B11">
            <v>4</v>
          </cell>
          <cell r="C11">
            <v>0</v>
          </cell>
          <cell r="D11">
            <v>3.5</v>
          </cell>
          <cell r="E11">
            <v>0</v>
          </cell>
          <cell r="F11">
            <v>3.5</v>
          </cell>
          <cell r="G11">
            <v>123512193</v>
          </cell>
          <cell r="H11">
            <v>67426150</v>
          </cell>
          <cell r="L11">
            <v>190938343</v>
          </cell>
          <cell r="M11">
            <v>16314855</v>
          </cell>
          <cell r="O11">
            <v>207253198</v>
          </cell>
          <cell r="P11">
            <v>31762.5</v>
          </cell>
          <cell r="Q11">
            <v>60842.3</v>
          </cell>
          <cell r="R11">
            <v>20942.099999999999</v>
          </cell>
          <cell r="S11">
            <v>19985.099999999999</v>
          </cell>
          <cell r="T11">
            <v>6240.5</v>
          </cell>
          <cell r="U11">
            <v>35663.400000000009</v>
          </cell>
          <cell r="V11">
            <v>0</v>
          </cell>
          <cell r="AR11">
            <v>31762.5</v>
          </cell>
          <cell r="AS11">
            <v>60842.3</v>
          </cell>
          <cell r="AT11">
            <v>20942.099999999999</v>
          </cell>
          <cell r="AU11">
            <v>19985.099999999999</v>
          </cell>
          <cell r="AV11">
            <v>6240.5</v>
          </cell>
          <cell r="AW11">
            <v>0</v>
          </cell>
          <cell r="AX11">
            <v>35663.400000000009</v>
          </cell>
          <cell r="BC11">
            <v>0</v>
          </cell>
          <cell r="BD11">
            <v>7.5</v>
          </cell>
          <cell r="BE11">
            <v>0</v>
          </cell>
          <cell r="BF11">
            <v>7.5</v>
          </cell>
          <cell r="BG11">
            <v>464031419</v>
          </cell>
          <cell r="BH11">
            <v>149596950</v>
          </cell>
          <cell r="BI11">
            <v>0</v>
          </cell>
          <cell r="BJ11">
            <v>0</v>
          </cell>
          <cell r="BK11">
            <v>0</v>
          </cell>
          <cell r="BL11">
            <v>613628369</v>
          </cell>
          <cell r="BM11">
            <v>87028753</v>
          </cell>
          <cell r="BN11">
            <v>0</v>
          </cell>
          <cell r="BO11">
            <v>700657122</v>
          </cell>
          <cell r="BP11">
            <v>221332.5</v>
          </cell>
          <cell r="BQ11">
            <v>88927.5</v>
          </cell>
          <cell r="BR11">
            <v>33504.399999999994</v>
          </cell>
          <cell r="BS11">
            <v>137750.29999999999</v>
          </cell>
          <cell r="BT11">
            <v>32203.699999999997</v>
          </cell>
          <cell r="BU11">
            <v>84096.000000000015</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221332.5</v>
          </cell>
          <cell r="CS11">
            <v>88927.5</v>
          </cell>
          <cell r="CT11">
            <v>33504.399999999994</v>
          </cell>
          <cell r="CU11">
            <v>137750.29999999999</v>
          </cell>
          <cell r="CV11">
            <v>32203.699999999997</v>
          </cell>
          <cell r="CW11">
            <v>0</v>
          </cell>
          <cell r="CX11">
            <v>84096.000000000015</v>
          </cell>
          <cell r="CY11">
            <v>0</v>
          </cell>
          <cell r="CZ11">
            <v>0</v>
          </cell>
          <cell r="DA11">
            <v>0</v>
          </cell>
          <cell r="DB11">
            <v>0</v>
          </cell>
          <cell r="DC11">
            <v>20</v>
          </cell>
          <cell r="DD11">
            <v>5</v>
          </cell>
          <cell r="DE11">
            <v>0</v>
          </cell>
          <cell r="DF11">
            <v>25</v>
          </cell>
          <cell r="DG11">
            <v>276179150</v>
          </cell>
          <cell r="DH11">
            <v>26120855</v>
          </cell>
          <cell r="DI11">
            <v>0</v>
          </cell>
          <cell r="DJ11">
            <v>302300005</v>
          </cell>
          <cell r="DK11">
            <v>129964</v>
          </cell>
          <cell r="DL11">
            <v>56795.199999999997</v>
          </cell>
          <cell r="DM11">
            <v>6970.32</v>
          </cell>
          <cell r="DN11">
            <v>66198.48</v>
          </cell>
          <cell r="DO11">
            <v>0</v>
          </cell>
          <cell r="DP11">
            <v>0</v>
          </cell>
          <cell r="DQ11">
            <v>0</v>
          </cell>
          <cell r="DR11">
            <v>0</v>
          </cell>
          <cell r="DS11">
            <v>20</v>
          </cell>
          <cell r="DT11">
            <v>9</v>
          </cell>
          <cell r="DU11">
            <v>0</v>
          </cell>
          <cell r="DV11">
            <v>29</v>
          </cell>
          <cell r="DW11">
            <v>872042200</v>
          </cell>
          <cell r="DX11">
            <v>114873995</v>
          </cell>
          <cell r="DY11">
            <v>0</v>
          </cell>
          <cell r="DZ11">
            <v>986916195</v>
          </cell>
          <cell r="EA11">
            <v>563700.125</v>
          </cell>
          <cell r="EB11">
            <v>243113.38333333336</v>
          </cell>
          <cell r="EC11">
            <v>29836.642499999998</v>
          </cell>
          <cell r="ED11">
            <v>290750.09916666662</v>
          </cell>
          <cell r="EE11">
            <v>0</v>
          </cell>
          <cell r="EF11">
            <v>0</v>
          </cell>
          <cell r="EG11">
            <v>0</v>
          </cell>
          <cell r="EH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37280</v>
          </cell>
        </row>
        <row r="12">
          <cell r="B12">
            <v>5</v>
          </cell>
          <cell r="C12">
            <v>21.1</v>
          </cell>
          <cell r="D12">
            <v>5</v>
          </cell>
          <cell r="E12">
            <v>0</v>
          </cell>
          <cell r="F12">
            <v>26.1</v>
          </cell>
          <cell r="G12">
            <v>52816764</v>
          </cell>
          <cell r="H12">
            <v>194724464</v>
          </cell>
          <cell r="L12">
            <v>247541228</v>
          </cell>
          <cell r="M12">
            <v>42654953</v>
          </cell>
          <cell r="O12">
            <v>290196181</v>
          </cell>
          <cell r="P12">
            <v>47934.2</v>
          </cell>
          <cell r="Q12">
            <v>27775</v>
          </cell>
          <cell r="R12">
            <v>10409.799999999999</v>
          </cell>
          <cell r="S12">
            <v>23169.300000000003</v>
          </cell>
          <cell r="T12">
            <v>5206.8</v>
          </cell>
          <cell r="U12">
            <v>22833.599999999999</v>
          </cell>
          <cell r="V12">
            <v>1674</v>
          </cell>
          <cell r="AR12">
            <v>47934.2</v>
          </cell>
          <cell r="AS12">
            <v>27775</v>
          </cell>
          <cell r="AT12">
            <v>10409.799999999999</v>
          </cell>
          <cell r="AU12">
            <v>23169.300000000003</v>
          </cell>
          <cell r="AV12">
            <v>5206.8</v>
          </cell>
          <cell r="AW12">
            <v>0</v>
          </cell>
          <cell r="AX12">
            <v>24507.599999999999</v>
          </cell>
          <cell r="BC12">
            <v>21.1</v>
          </cell>
          <cell r="BD12">
            <v>12.5</v>
          </cell>
          <cell r="BE12">
            <v>0</v>
          </cell>
          <cell r="BF12">
            <v>33.6</v>
          </cell>
          <cell r="BG12">
            <v>516848183</v>
          </cell>
          <cell r="BH12">
            <v>344321414</v>
          </cell>
          <cell r="BI12">
            <v>0</v>
          </cell>
          <cell r="BJ12">
            <v>0</v>
          </cell>
          <cell r="BK12">
            <v>0</v>
          </cell>
          <cell r="BL12">
            <v>861169597</v>
          </cell>
          <cell r="BM12">
            <v>129683706</v>
          </cell>
          <cell r="BN12">
            <v>0</v>
          </cell>
          <cell r="BO12">
            <v>990853303</v>
          </cell>
          <cell r="BP12">
            <v>269266.7</v>
          </cell>
          <cell r="BQ12">
            <v>116702.5</v>
          </cell>
          <cell r="BR12">
            <v>43914.2</v>
          </cell>
          <cell r="BS12">
            <v>160919.59999999998</v>
          </cell>
          <cell r="BT12">
            <v>37410.5</v>
          </cell>
          <cell r="BU12">
            <v>106929.60000000001</v>
          </cell>
          <cell r="BV12">
            <v>1674</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269266.7</v>
          </cell>
          <cell r="CS12">
            <v>116702.5</v>
          </cell>
          <cell r="CT12">
            <v>43914.2</v>
          </cell>
          <cell r="CU12">
            <v>160919.59999999998</v>
          </cell>
          <cell r="CV12">
            <v>37410.5</v>
          </cell>
          <cell r="CW12">
            <v>0</v>
          </cell>
          <cell r="CX12">
            <v>108603.6</v>
          </cell>
          <cell r="CY12">
            <v>0</v>
          </cell>
          <cell r="CZ12">
            <v>0</v>
          </cell>
          <cell r="DA12">
            <v>0</v>
          </cell>
          <cell r="DB12">
            <v>0</v>
          </cell>
          <cell r="DC12">
            <v>25</v>
          </cell>
          <cell r="DD12">
            <v>5</v>
          </cell>
          <cell r="DE12">
            <v>0</v>
          </cell>
          <cell r="DF12">
            <v>30</v>
          </cell>
          <cell r="DG12">
            <v>283252400</v>
          </cell>
          <cell r="DH12">
            <v>26791415</v>
          </cell>
          <cell r="DI12">
            <v>0</v>
          </cell>
          <cell r="DJ12">
            <v>310043815</v>
          </cell>
          <cell r="DK12">
            <v>117344</v>
          </cell>
          <cell r="DL12">
            <v>50569.2</v>
          </cell>
          <cell r="DM12">
            <v>6206.22</v>
          </cell>
          <cell r="DN12">
            <v>60568.58</v>
          </cell>
          <cell r="DO12">
            <v>0</v>
          </cell>
          <cell r="DP12">
            <v>0</v>
          </cell>
          <cell r="DQ12">
            <v>0</v>
          </cell>
          <cell r="DR12">
            <v>0</v>
          </cell>
          <cell r="DS12">
            <v>45</v>
          </cell>
          <cell r="DT12">
            <v>14</v>
          </cell>
          <cell r="DU12">
            <v>0</v>
          </cell>
          <cell r="DV12">
            <v>59</v>
          </cell>
          <cell r="DW12">
            <v>1155294600</v>
          </cell>
          <cell r="DX12">
            <v>141665410</v>
          </cell>
          <cell r="DY12">
            <v>0</v>
          </cell>
          <cell r="DZ12">
            <v>1296960010</v>
          </cell>
          <cell r="EA12">
            <v>681044.125</v>
          </cell>
          <cell r="EB12">
            <v>293682.58333333337</v>
          </cell>
          <cell r="EC12">
            <v>36042.862499999996</v>
          </cell>
          <cell r="ED12">
            <v>351318.67916666664</v>
          </cell>
          <cell r="EE12">
            <v>0</v>
          </cell>
          <cell r="EF12">
            <v>0</v>
          </cell>
          <cell r="EG12">
            <v>0</v>
          </cell>
          <cell r="EH12">
            <v>0</v>
          </cell>
          <cell r="FN12">
            <v>0</v>
          </cell>
          <cell r="FO12">
            <v>0</v>
          </cell>
          <cell r="FP12">
            <v>0</v>
          </cell>
          <cell r="FQ12">
            <v>0</v>
          </cell>
          <cell r="FR12">
            <v>0</v>
          </cell>
          <cell r="FS12">
            <v>0</v>
          </cell>
          <cell r="FT12">
            <v>0</v>
          </cell>
          <cell r="FU12">
            <v>0</v>
          </cell>
          <cell r="FV12">
            <v>0</v>
          </cell>
          <cell r="FW12">
            <v>0</v>
          </cell>
          <cell r="FX12">
            <v>0</v>
          </cell>
          <cell r="FY12">
            <v>0</v>
          </cell>
          <cell r="FZ12">
            <v>0</v>
          </cell>
          <cell r="GA12">
            <v>0</v>
          </cell>
          <cell r="GB12">
            <v>0</v>
          </cell>
          <cell r="GC12">
            <v>0</v>
          </cell>
          <cell r="GD12">
            <v>0</v>
          </cell>
          <cell r="GE12">
            <v>0</v>
          </cell>
          <cell r="GF12">
            <v>0</v>
          </cell>
          <cell r="GG12">
            <v>0</v>
          </cell>
          <cell r="GH12">
            <v>0</v>
          </cell>
          <cell r="GI12">
            <v>0</v>
          </cell>
          <cell r="GJ12">
            <v>0</v>
          </cell>
          <cell r="GK12">
            <v>0</v>
          </cell>
          <cell r="GL12">
            <v>0</v>
          </cell>
          <cell r="GM12">
            <v>0</v>
          </cell>
          <cell r="GN12">
            <v>0</v>
          </cell>
          <cell r="GO12">
            <v>0</v>
          </cell>
          <cell r="GP12">
            <v>0</v>
          </cell>
          <cell r="GQ12">
            <v>0</v>
          </cell>
          <cell r="GR12">
            <v>0</v>
          </cell>
          <cell r="GS12">
            <v>0</v>
          </cell>
          <cell r="GT12">
            <v>0</v>
          </cell>
          <cell r="GU12">
            <v>0</v>
          </cell>
          <cell r="GV12">
            <v>0</v>
          </cell>
          <cell r="GW12">
            <v>37287</v>
          </cell>
        </row>
        <row r="13">
          <cell r="B13">
            <v>6</v>
          </cell>
          <cell r="C13">
            <v>29.51</v>
          </cell>
          <cell r="D13">
            <v>0</v>
          </cell>
          <cell r="E13">
            <v>0</v>
          </cell>
          <cell r="F13">
            <v>29.51</v>
          </cell>
          <cell r="G13">
            <v>45268000</v>
          </cell>
          <cell r="H13">
            <v>254624339</v>
          </cell>
          <cell r="L13">
            <v>299892339</v>
          </cell>
          <cell r="M13">
            <v>14921850</v>
          </cell>
          <cell r="O13">
            <v>314814189</v>
          </cell>
          <cell r="P13">
            <v>78778</v>
          </cell>
          <cell r="Q13">
            <v>0</v>
          </cell>
          <cell r="R13">
            <v>0</v>
          </cell>
          <cell r="S13">
            <v>45349.9</v>
          </cell>
          <cell r="T13">
            <v>8895.9</v>
          </cell>
          <cell r="U13">
            <v>24444</v>
          </cell>
          <cell r="V13">
            <v>674</v>
          </cell>
          <cell r="AR13">
            <v>78778</v>
          </cell>
          <cell r="AS13">
            <v>0</v>
          </cell>
          <cell r="AT13">
            <v>0</v>
          </cell>
          <cell r="AU13">
            <v>45349.9</v>
          </cell>
          <cell r="AV13">
            <v>8895.9</v>
          </cell>
          <cell r="AW13">
            <v>0</v>
          </cell>
          <cell r="AX13">
            <v>25118</v>
          </cell>
          <cell r="BC13">
            <v>50.61</v>
          </cell>
          <cell r="BD13">
            <v>12.5</v>
          </cell>
          <cell r="BE13">
            <v>0</v>
          </cell>
          <cell r="BF13">
            <v>63.11</v>
          </cell>
          <cell r="BG13">
            <v>562116183</v>
          </cell>
          <cell r="BH13">
            <v>598945753</v>
          </cell>
          <cell r="BI13">
            <v>0</v>
          </cell>
          <cell r="BJ13">
            <v>0</v>
          </cell>
          <cell r="BK13">
            <v>0</v>
          </cell>
          <cell r="BL13">
            <v>1161061936</v>
          </cell>
          <cell r="BM13">
            <v>144605556</v>
          </cell>
          <cell r="BN13">
            <v>0</v>
          </cell>
          <cell r="BO13">
            <v>1305667492</v>
          </cell>
          <cell r="BP13">
            <v>348044.7</v>
          </cell>
          <cell r="BQ13">
            <v>116702.5</v>
          </cell>
          <cell r="BR13">
            <v>43914.2</v>
          </cell>
          <cell r="BS13">
            <v>206269.49999999997</v>
          </cell>
          <cell r="BT13">
            <v>46306.400000000001</v>
          </cell>
          <cell r="BU13">
            <v>131373.6</v>
          </cell>
          <cell r="BV13">
            <v>2348</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348044.7</v>
          </cell>
          <cell r="CS13">
            <v>116702.5</v>
          </cell>
          <cell r="CT13">
            <v>43914.2</v>
          </cell>
          <cell r="CU13">
            <v>206269.49999999997</v>
          </cell>
          <cell r="CV13">
            <v>46306.400000000001</v>
          </cell>
          <cell r="CW13">
            <v>0</v>
          </cell>
          <cell r="CX13">
            <v>133721.60000000001</v>
          </cell>
          <cell r="CY13">
            <v>0</v>
          </cell>
          <cell r="CZ13">
            <v>0</v>
          </cell>
          <cell r="DA13">
            <v>0</v>
          </cell>
          <cell r="DB13">
            <v>0</v>
          </cell>
          <cell r="DC13">
            <v>27</v>
          </cell>
          <cell r="DD13">
            <v>0</v>
          </cell>
          <cell r="DE13">
            <v>0</v>
          </cell>
          <cell r="DF13">
            <v>27</v>
          </cell>
          <cell r="DG13">
            <v>306582065.81818181</v>
          </cell>
          <cell r="DH13">
            <v>15436190</v>
          </cell>
          <cell r="DI13">
            <v>0</v>
          </cell>
          <cell r="DJ13">
            <v>322018255.81818181</v>
          </cell>
          <cell r="DK13">
            <v>49818</v>
          </cell>
          <cell r="DL13">
            <v>15382.4</v>
          </cell>
          <cell r="DM13">
            <v>1887.84</v>
          </cell>
          <cell r="DN13">
            <v>32547.759999999998</v>
          </cell>
          <cell r="DO13">
            <v>0</v>
          </cell>
          <cell r="DP13">
            <v>0</v>
          </cell>
          <cell r="DQ13">
            <v>0</v>
          </cell>
          <cell r="DR13">
            <v>0</v>
          </cell>
          <cell r="DS13">
            <v>72</v>
          </cell>
          <cell r="DT13">
            <v>14</v>
          </cell>
          <cell r="DU13">
            <v>0</v>
          </cell>
          <cell r="DV13">
            <v>86</v>
          </cell>
          <cell r="DW13">
            <v>1461876665.8181818</v>
          </cell>
          <cell r="DX13">
            <v>157101600</v>
          </cell>
          <cell r="DY13">
            <v>0</v>
          </cell>
          <cell r="DZ13">
            <v>1618978265.8181818</v>
          </cell>
          <cell r="EA13">
            <v>730862.125</v>
          </cell>
          <cell r="EB13">
            <v>309064.9833333334</v>
          </cell>
          <cell r="EC13">
            <v>37930.702499999992</v>
          </cell>
          <cell r="ED13">
            <v>383866.43916666665</v>
          </cell>
          <cell r="EE13">
            <v>0</v>
          </cell>
          <cell r="EF13">
            <v>0</v>
          </cell>
          <cell r="EG13">
            <v>0</v>
          </cell>
          <cell r="EH13">
            <v>0</v>
          </cell>
          <cell r="FN13">
            <v>0</v>
          </cell>
          <cell r="FO13">
            <v>0</v>
          </cell>
          <cell r="FP13">
            <v>0</v>
          </cell>
          <cell r="FQ13">
            <v>0</v>
          </cell>
          <cell r="FR13">
            <v>0</v>
          </cell>
          <cell r="FS13">
            <v>0</v>
          </cell>
          <cell r="FT13">
            <v>0</v>
          </cell>
          <cell r="FU13">
            <v>0</v>
          </cell>
          <cell r="FV13">
            <v>0</v>
          </cell>
          <cell r="FW13">
            <v>0</v>
          </cell>
          <cell r="FX13">
            <v>0</v>
          </cell>
          <cell r="FY13">
            <v>0</v>
          </cell>
          <cell r="FZ13">
            <v>0</v>
          </cell>
          <cell r="GA13">
            <v>0</v>
          </cell>
          <cell r="GB13">
            <v>0</v>
          </cell>
          <cell r="GC13">
            <v>0</v>
          </cell>
          <cell r="GD13">
            <v>0</v>
          </cell>
          <cell r="GE13">
            <v>0</v>
          </cell>
          <cell r="GF13">
            <v>0</v>
          </cell>
          <cell r="GG13">
            <v>0</v>
          </cell>
          <cell r="GH13">
            <v>0</v>
          </cell>
          <cell r="GI13">
            <v>0</v>
          </cell>
          <cell r="GJ13">
            <v>0</v>
          </cell>
          <cell r="GK13">
            <v>0</v>
          </cell>
          <cell r="GL13">
            <v>0</v>
          </cell>
          <cell r="GM13">
            <v>0</v>
          </cell>
          <cell r="GN13">
            <v>0</v>
          </cell>
          <cell r="GO13">
            <v>0</v>
          </cell>
          <cell r="GP13">
            <v>0</v>
          </cell>
          <cell r="GQ13">
            <v>0</v>
          </cell>
          <cell r="GR13">
            <v>0</v>
          </cell>
          <cell r="GS13">
            <v>0</v>
          </cell>
          <cell r="GT13">
            <v>0</v>
          </cell>
          <cell r="GU13">
            <v>0</v>
          </cell>
          <cell r="GV13">
            <v>0</v>
          </cell>
          <cell r="GW13">
            <v>37294</v>
          </cell>
        </row>
        <row r="14">
          <cell r="B14">
            <v>7</v>
          </cell>
          <cell r="C14">
            <v>28.573333333333334</v>
          </cell>
          <cell r="D14">
            <v>0</v>
          </cell>
          <cell r="E14">
            <v>0</v>
          </cell>
          <cell r="F14">
            <v>28.573333333333334</v>
          </cell>
          <cell r="G14">
            <v>20505650</v>
          </cell>
          <cell r="H14">
            <v>275801654</v>
          </cell>
          <cell r="L14">
            <v>296307304</v>
          </cell>
          <cell r="M14">
            <v>19094335</v>
          </cell>
          <cell r="O14">
            <v>315401639</v>
          </cell>
          <cell r="P14">
            <v>42474</v>
          </cell>
          <cell r="Q14">
            <v>0</v>
          </cell>
          <cell r="R14">
            <v>0</v>
          </cell>
          <cell r="S14">
            <v>24928.700000000004</v>
          </cell>
          <cell r="T14">
            <v>7780.2</v>
          </cell>
          <cell r="U14">
            <v>9797.5</v>
          </cell>
          <cell r="V14">
            <v>0</v>
          </cell>
          <cell r="AR14">
            <v>42474</v>
          </cell>
          <cell r="AS14">
            <v>0</v>
          </cell>
          <cell r="AT14">
            <v>0</v>
          </cell>
          <cell r="AU14">
            <v>24928.700000000004</v>
          </cell>
          <cell r="AV14">
            <v>7780.2</v>
          </cell>
          <cell r="AW14">
            <v>0</v>
          </cell>
          <cell r="AX14">
            <v>9797.5</v>
          </cell>
          <cell r="BC14">
            <v>79.183333333333337</v>
          </cell>
          <cell r="BD14">
            <v>12.5</v>
          </cell>
          <cell r="BE14">
            <v>0</v>
          </cell>
          <cell r="BF14">
            <v>91.683333333333337</v>
          </cell>
          <cell r="BG14">
            <v>582621833</v>
          </cell>
          <cell r="BH14">
            <v>874747407</v>
          </cell>
          <cell r="BI14">
            <v>0</v>
          </cell>
          <cell r="BJ14">
            <v>0</v>
          </cell>
          <cell r="BK14">
            <v>0</v>
          </cell>
          <cell r="BL14">
            <v>1457369240</v>
          </cell>
          <cell r="BM14">
            <v>163699891</v>
          </cell>
          <cell r="BN14">
            <v>0</v>
          </cell>
          <cell r="BO14">
            <v>1621069131</v>
          </cell>
          <cell r="BP14">
            <v>390518.7</v>
          </cell>
          <cell r="BQ14">
            <v>116702.5</v>
          </cell>
          <cell r="BR14">
            <v>43914.2</v>
          </cell>
          <cell r="BS14">
            <v>231198.19999999998</v>
          </cell>
          <cell r="BT14">
            <v>54086.6</v>
          </cell>
          <cell r="BU14">
            <v>141171.1</v>
          </cell>
          <cell r="BV14">
            <v>2348</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390518.7</v>
          </cell>
          <cell r="CS14">
            <v>116702.5</v>
          </cell>
          <cell r="CT14">
            <v>43914.2</v>
          </cell>
          <cell r="CU14">
            <v>231198.19999999998</v>
          </cell>
          <cell r="CV14">
            <v>54086.6</v>
          </cell>
          <cell r="CW14">
            <v>0</v>
          </cell>
          <cell r="CX14">
            <v>143519.1</v>
          </cell>
          <cell r="CY14">
            <v>0</v>
          </cell>
          <cell r="CZ14">
            <v>0</v>
          </cell>
          <cell r="DA14">
            <v>0</v>
          </cell>
          <cell r="DB14">
            <v>0</v>
          </cell>
          <cell r="DC14">
            <v>27</v>
          </cell>
          <cell r="DD14">
            <v>0</v>
          </cell>
          <cell r="DE14">
            <v>0</v>
          </cell>
          <cell r="DF14">
            <v>27</v>
          </cell>
          <cell r="DG14">
            <v>312095732.27272725</v>
          </cell>
          <cell r="DH14">
            <v>19065350</v>
          </cell>
          <cell r="DI14">
            <v>0</v>
          </cell>
          <cell r="DJ14">
            <v>331161082.27272725</v>
          </cell>
          <cell r="DK14">
            <v>0</v>
          </cell>
          <cell r="DL14">
            <v>0</v>
          </cell>
          <cell r="DM14">
            <v>0</v>
          </cell>
          <cell r="DN14">
            <v>0</v>
          </cell>
          <cell r="DO14">
            <v>0</v>
          </cell>
          <cell r="DP14">
            <v>0</v>
          </cell>
          <cell r="DQ14">
            <v>0</v>
          </cell>
          <cell r="DR14">
            <v>0</v>
          </cell>
          <cell r="DS14">
            <v>99</v>
          </cell>
          <cell r="DT14">
            <v>14</v>
          </cell>
          <cell r="DU14">
            <v>0</v>
          </cell>
          <cell r="DV14">
            <v>113</v>
          </cell>
          <cell r="DW14">
            <v>1773972398.090909</v>
          </cell>
          <cell r="DX14">
            <v>176166950</v>
          </cell>
          <cell r="DY14">
            <v>0</v>
          </cell>
          <cell r="DZ14">
            <v>1950139348.090909</v>
          </cell>
          <cell r="EA14">
            <v>730862.125</v>
          </cell>
          <cell r="EB14">
            <v>309064.9833333334</v>
          </cell>
          <cell r="EC14">
            <v>37930.702499999992</v>
          </cell>
          <cell r="ED14">
            <v>383866.43916666665</v>
          </cell>
          <cell r="EE14">
            <v>0</v>
          </cell>
          <cell r="EF14">
            <v>0</v>
          </cell>
          <cell r="EG14">
            <v>0</v>
          </cell>
          <cell r="EH14">
            <v>0</v>
          </cell>
          <cell r="FN14">
            <v>0</v>
          </cell>
          <cell r="FO14">
            <v>0</v>
          </cell>
          <cell r="FP14">
            <v>0</v>
          </cell>
          <cell r="FQ14">
            <v>0</v>
          </cell>
          <cell r="FR14">
            <v>0</v>
          </cell>
          <cell r="FS14">
            <v>0</v>
          </cell>
          <cell r="FT14">
            <v>0</v>
          </cell>
          <cell r="FU14">
            <v>0</v>
          </cell>
          <cell r="FV14">
            <v>0</v>
          </cell>
          <cell r="FW14">
            <v>0</v>
          </cell>
          <cell r="FX14">
            <v>0</v>
          </cell>
          <cell r="FY14">
            <v>0</v>
          </cell>
          <cell r="FZ14">
            <v>0</v>
          </cell>
          <cell r="GA14">
            <v>0</v>
          </cell>
          <cell r="GB14">
            <v>0</v>
          </cell>
          <cell r="GC14">
            <v>0</v>
          </cell>
          <cell r="GD14">
            <v>0</v>
          </cell>
          <cell r="GE14">
            <v>0</v>
          </cell>
          <cell r="GF14">
            <v>0</v>
          </cell>
          <cell r="GG14">
            <v>0</v>
          </cell>
          <cell r="GH14">
            <v>0</v>
          </cell>
          <cell r="GI14">
            <v>0</v>
          </cell>
          <cell r="GJ14">
            <v>0</v>
          </cell>
          <cell r="GK14">
            <v>0</v>
          </cell>
          <cell r="GL14">
            <v>0</v>
          </cell>
          <cell r="GM14">
            <v>0</v>
          </cell>
          <cell r="GN14">
            <v>0</v>
          </cell>
          <cell r="GO14">
            <v>0</v>
          </cell>
          <cell r="GP14">
            <v>0</v>
          </cell>
          <cell r="GQ14">
            <v>0</v>
          </cell>
          <cell r="GR14">
            <v>0</v>
          </cell>
          <cell r="GS14">
            <v>0</v>
          </cell>
          <cell r="GT14">
            <v>0</v>
          </cell>
          <cell r="GU14">
            <v>0</v>
          </cell>
          <cell r="GV14">
            <v>0</v>
          </cell>
          <cell r="GW14">
            <v>37301</v>
          </cell>
        </row>
        <row r="15">
          <cell r="B15">
            <v>8</v>
          </cell>
          <cell r="C15">
            <v>27.521666666666665</v>
          </cell>
          <cell r="D15">
            <v>-1</v>
          </cell>
          <cell r="E15">
            <v>0</v>
          </cell>
          <cell r="F15">
            <v>26.521666666666665</v>
          </cell>
          <cell r="G15">
            <v>2952000</v>
          </cell>
          <cell r="H15">
            <v>321384326</v>
          </cell>
          <cell r="L15">
            <v>324336326</v>
          </cell>
          <cell r="M15">
            <v>26336455</v>
          </cell>
          <cell r="O15">
            <v>350672781</v>
          </cell>
          <cell r="P15">
            <v>6762</v>
          </cell>
          <cell r="Q15">
            <v>0</v>
          </cell>
          <cell r="R15">
            <v>0</v>
          </cell>
          <cell r="S15">
            <v>3401.5</v>
          </cell>
          <cell r="T15">
            <v>3965.1000000000004</v>
          </cell>
          <cell r="U15">
            <v>3809.2999999999993</v>
          </cell>
          <cell r="V15">
            <v>0</v>
          </cell>
          <cell r="AR15">
            <v>6762</v>
          </cell>
          <cell r="AS15">
            <v>0</v>
          </cell>
          <cell r="AT15">
            <v>0</v>
          </cell>
          <cell r="AU15">
            <v>3401.5</v>
          </cell>
          <cell r="AV15">
            <v>3965.1000000000004</v>
          </cell>
          <cell r="AW15">
            <v>0</v>
          </cell>
          <cell r="AX15">
            <v>3809.2999999999993</v>
          </cell>
          <cell r="BC15">
            <v>106.705</v>
          </cell>
          <cell r="BD15">
            <v>11.5</v>
          </cell>
          <cell r="BE15">
            <v>0</v>
          </cell>
          <cell r="BF15">
            <v>118.205</v>
          </cell>
          <cell r="BG15">
            <v>585573833</v>
          </cell>
          <cell r="BH15">
            <v>1196131733</v>
          </cell>
          <cell r="BI15">
            <v>0</v>
          </cell>
          <cell r="BJ15">
            <v>0</v>
          </cell>
          <cell r="BK15">
            <v>0</v>
          </cell>
          <cell r="BL15">
            <v>1781705566</v>
          </cell>
          <cell r="BM15">
            <v>190036346</v>
          </cell>
          <cell r="BN15">
            <v>0</v>
          </cell>
          <cell r="BO15">
            <v>1971741912</v>
          </cell>
          <cell r="BP15">
            <v>397280.7</v>
          </cell>
          <cell r="BQ15">
            <v>116702.5</v>
          </cell>
          <cell r="BR15">
            <v>43914.2</v>
          </cell>
          <cell r="BS15">
            <v>234599.69999999998</v>
          </cell>
          <cell r="BT15">
            <v>58051.7</v>
          </cell>
          <cell r="BU15">
            <v>144980.4</v>
          </cell>
          <cell r="BV15">
            <v>2348</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397280.7</v>
          </cell>
          <cell r="CS15">
            <v>116702.5</v>
          </cell>
          <cell r="CT15">
            <v>43914.2</v>
          </cell>
          <cell r="CU15">
            <v>234599.69999999998</v>
          </cell>
          <cell r="CV15">
            <v>58051.7</v>
          </cell>
          <cell r="CW15">
            <v>0</v>
          </cell>
          <cell r="CX15">
            <v>147328.4</v>
          </cell>
          <cell r="CY15">
            <v>0</v>
          </cell>
          <cell r="CZ15">
            <v>0</v>
          </cell>
          <cell r="DA15">
            <v>0</v>
          </cell>
          <cell r="DB15">
            <v>0</v>
          </cell>
          <cell r="DC15">
            <v>28</v>
          </cell>
          <cell r="DD15">
            <v>0</v>
          </cell>
          <cell r="DE15">
            <v>0</v>
          </cell>
          <cell r="DF15">
            <v>28</v>
          </cell>
          <cell r="DG15">
            <v>333750096.85454547</v>
          </cell>
          <cell r="DH15">
            <v>19776980</v>
          </cell>
          <cell r="DI15">
            <v>0</v>
          </cell>
          <cell r="DJ15">
            <v>353527076.85454547</v>
          </cell>
          <cell r="DK15">
            <v>0</v>
          </cell>
          <cell r="DL15">
            <v>0</v>
          </cell>
          <cell r="DM15">
            <v>0</v>
          </cell>
          <cell r="DN15">
            <v>0</v>
          </cell>
          <cell r="DO15">
            <v>0</v>
          </cell>
          <cell r="DP15">
            <v>0</v>
          </cell>
          <cell r="DQ15">
            <v>0</v>
          </cell>
          <cell r="DR15">
            <v>0</v>
          </cell>
          <cell r="DS15">
            <v>127</v>
          </cell>
          <cell r="DT15">
            <v>14</v>
          </cell>
          <cell r="DU15">
            <v>0</v>
          </cell>
          <cell r="DV15">
            <v>141</v>
          </cell>
          <cell r="DW15">
            <v>2107722494.9454546</v>
          </cell>
          <cell r="DX15">
            <v>195943930</v>
          </cell>
          <cell r="DY15">
            <v>0</v>
          </cell>
          <cell r="DZ15">
            <v>2303666424.9454546</v>
          </cell>
          <cell r="EA15">
            <v>730862.125</v>
          </cell>
          <cell r="EB15">
            <v>309064.9833333334</v>
          </cell>
          <cell r="EC15">
            <v>37930.702499999992</v>
          </cell>
          <cell r="ED15">
            <v>383866.43916666665</v>
          </cell>
          <cell r="EE15">
            <v>0</v>
          </cell>
          <cell r="EF15">
            <v>0</v>
          </cell>
          <cell r="EG15">
            <v>0</v>
          </cell>
          <cell r="EH15">
            <v>0</v>
          </cell>
          <cell r="FN15">
            <v>0</v>
          </cell>
          <cell r="FO15">
            <v>0</v>
          </cell>
          <cell r="FP15">
            <v>0</v>
          </cell>
          <cell r="FQ15">
            <v>0</v>
          </cell>
          <cell r="FR15">
            <v>0</v>
          </cell>
          <cell r="FS15">
            <v>0</v>
          </cell>
          <cell r="FT15">
            <v>0</v>
          </cell>
          <cell r="FU15">
            <v>0</v>
          </cell>
          <cell r="FV15">
            <v>0</v>
          </cell>
          <cell r="FW15">
            <v>0</v>
          </cell>
          <cell r="FX15">
            <v>0</v>
          </cell>
          <cell r="FY15">
            <v>0</v>
          </cell>
          <cell r="FZ15">
            <v>0</v>
          </cell>
          <cell r="GA15">
            <v>0</v>
          </cell>
          <cell r="GB15">
            <v>0</v>
          </cell>
          <cell r="GC15">
            <v>0</v>
          </cell>
          <cell r="GD15">
            <v>0</v>
          </cell>
          <cell r="GE15">
            <v>0</v>
          </cell>
          <cell r="GF15">
            <v>0</v>
          </cell>
          <cell r="GG15">
            <v>0</v>
          </cell>
          <cell r="GH15">
            <v>0</v>
          </cell>
          <cell r="GI15">
            <v>0</v>
          </cell>
          <cell r="GJ15">
            <v>0</v>
          </cell>
          <cell r="GK15">
            <v>0</v>
          </cell>
          <cell r="GL15">
            <v>0</v>
          </cell>
          <cell r="GM15">
            <v>0</v>
          </cell>
          <cell r="GN15">
            <v>0</v>
          </cell>
          <cell r="GO15">
            <v>0</v>
          </cell>
          <cell r="GP15">
            <v>0</v>
          </cell>
          <cell r="GQ15">
            <v>0</v>
          </cell>
          <cell r="GR15">
            <v>0</v>
          </cell>
          <cell r="GS15">
            <v>0</v>
          </cell>
          <cell r="GT15">
            <v>0</v>
          </cell>
          <cell r="GU15">
            <v>0</v>
          </cell>
          <cell r="GV15">
            <v>0</v>
          </cell>
          <cell r="GW15">
            <v>37308</v>
          </cell>
        </row>
        <row r="16">
          <cell r="B16">
            <v>9</v>
          </cell>
          <cell r="C16">
            <v>24.516666666666666</v>
          </cell>
          <cell r="D16">
            <v>0</v>
          </cell>
          <cell r="E16">
            <v>0</v>
          </cell>
          <cell r="F16">
            <v>24.516666666666666</v>
          </cell>
          <cell r="H16">
            <v>295035990</v>
          </cell>
          <cell r="L16">
            <v>295035990</v>
          </cell>
          <cell r="M16">
            <v>18273200</v>
          </cell>
          <cell r="O16">
            <v>313309190</v>
          </cell>
          <cell r="AR16">
            <v>0</v>
          </cell>
          <cell r="AS16">
            <v>0</v>
          </cell>
          <cell r="AT16">
            <v>0</v>
          </cell>
          <cell r="AU16">
            <v>0</v>
          </cell>
          <cell r="AV16">
            <v>0</v>
          </cell>
          <cell r="AW16">
            <v>0</v>
          </cell>
          <cell r="AX16">
            <v>0</v>
          </cell>
          <cell r="BC16">
            <v>131.22166666666666</v>
          </cell>
          <cell r="BD16">
            <v>11.5</v>
          </cell>
          <cell r="BE16">
            <v>0</v>
          </cell>
          <cell r="BF16">
            <v>142.72166666666666</v>
          </cell>
          <cell r="BG16">
            <v>585573833</v>
          </cell>
          <cell r="BH16">
            <v>1491167723</v>
          </cell>
          <cell r="BI16">
            <v>0</v>
          </cell>
          <cell r="BJ16">
            <v>0</v>
          </cell>
          <cell r="BK16">
            <v>0</v>
          </cell>
          <cell r="BL16">
            <v>2076741556</v>
          </cell>
          <cell r="BM16">
            <v>208309546</v>
          </cell>
          <cell r="BN16">
            <v>0</v>
          </cell>
          <cell r="BO16">
            <v>2285051102</v>
          </cell>
          <cell r="BP16">
            <v>397280.7</v>
          </cell>
          <cell r="BQ16">
            <v>116702.5</v>
          </cell>
          <cell r="BR16">
            <v>43914.2</v>
          </cell>
          <cell r="BS16">
            <v>234599.69999999998</v>
          </cell>
          <cell r="BT16">
            <v>58051.7</v>
          </cell>
          <cell r="BU16">
            <v>144980.4</v>
          </cell>
          <cell r="BV16">
            <v>2348</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397280.7</v>
          </cell>
          <cell r="CS16">
            <v>116702.5</v>
          </cell>
          <cell r="CT16">
            <v>43914.2</v>
          </cell>
          <cell r="CU16">
            <v>234599.69999999998</v>
          </cell>
          <cell r="CV16">
            <v>58051.7</v>
          </cell>
          <cell r="CW16">
            <v>0</v>
          </cell>
          <cell r="CX16">
            <v>147328.4</v>
          </cell>
          <cell r="CY16">
            <v>0</v>
          </cell>
          <cell r="CZ16">
            <v>0</v>
          </cell>
          <cell r="DA16">
            <v>0</v>
          </cell>
          <cell r="DB16">
            <v>0</v>
          </cell>
          <cell r="DC16">
            <v>28</v>
          </cell>
          <cell r="DD16">
            <v>0</v>
          </cell>
          <cell r="DE16">
            <v>0</v>
          </cell>
          <cell r="DF16">
            <v>28</v>
          </cell>
          <cell r="DG16">
            <v>342495346.35454547</v>
          </cell>
          <cell r="DH16">
            <v>22224675</v>
          </cell>
          <cell r="DI16">
            <v>0</v>
          </cell>
          <cell r="DJ16">
            <v>364720021.35454547</v>
          </cell>
          <cell r="DK16">
            <v>0</v>
          </cell>
          <cell r="DL16">
            <v>0</v>
          </cell>
          <cell r="DM16">
            <v>0</v>
          </cell>
          <cell r="DN16">
            <v>0</v>
          </cell>
          <cell r="DO16">
            <v>0</v>
          </cell>
          <cell r="DP16">
            <v>0</v>
          </cell>
          <cell r="DQ16">
            <v>0</v>
          </cell>
          <cell r="DR16">
            <v>0</v>
          </cell>
          <cell r="DS16">
            <v>155</v>
          </cell>
          <cell r="DT16">
            <v>14</v>
          </cell>
          <cell r="DU16">
            <v>0</v>
          </cell>
          <cell r="DV16">
            <v>169</v>
          </cell>
          <cell r="DW16">
            <v>2450217841.3000002</v>
          </cell>
          <cell r="DX16">
            <v>218168605</v>
          </cell>
          <cell r="DY16">
            <v>0</v>
          </cell>
          <cell r="DZ16">
            <v>2668386446.3000002</v>
          </cell>
          <cell r="EA16">
            <v>730862.125</v>
          </cell>
          <cell r="EB16">
            <v>309064.9833333334</v>
          </cell>
          <cell r="EC16">
            <v>37930.702499999992</v>
          </cell>
          <cell r="ED16">
            <v>383866.43916666665</v>
          </cell>
          <cell r="EE16">
            <v>0</v>
          </cell>
          <cell r="EF16">
            <v>0</v>
          </cell>
          <cell r="EG16">
            <v>0</v>
          </cell>
          <cell r="EH16">
            <v>0</v>
          </cell>
          <cell r="FN16">
            <v>0</v>
          </cell>
          <cell r="FO16">
            <v>0</v>
          </cell>
          <cell r="FP16">
            <v>0</v>
          </cell>
          <cell r="FQ16">
            <v>0</v>
          </cell>
          <cell r="FR16">
            <v>0</v>
          </cell>
          <cell r="FS16">
            <v>0</v>
          </cell>
          <cell r="FT16">
            <v>0</v>
          </cell>
          <cell r="FU16">
            <v>0</v>
          </cell>
          <cell r="FV16">
            <v>0</v>
          </cell>
          <cell r="FW16">
            <v>0</v>
          </cell>
          <cell r="FX16">
            <v>0</v>
          </cell>
          <cell r="FY16">
            <v>0</v>
          </cell>
          <cell r="FZ16">
            <v>0</v>
          </cell>
          <cell r="GA16">
            <v>0</v>
          </cell>
          <cell r="GB16">
            <v>0</v>
          </cell>
          <cell r="GC16">
            <v>0</v>
          </cell>
          <cell r="GD16">
            <v>0</v>
          </cell>
          <cell r="GE16">
            <v>0</v>
          </cell>
          <cell r="GF16">
            <v>0</v>
          </cell>
          <cell r="GG16">
            <v>0</v>
          </cell>
          <cell r="GH16">
            <v>0</v>
          </cell>
          <cell r="GI16">
            <v>0</v>
          </cell>
          <cell r="GJ16">
            <v>0</v>
          </cell>
          <cell r="GK16">
            <v>0</v>
          </cell>
          <cell r="GL16">
            <v>0</v>
          </cell>
          <cell r="GM16">
            <v>0</v>
          </cell>
          <cell r="GN16">
            <v>0</v>
          </cell>
          <cell r="GO16">
            <v>0</v>
          </cell>
          <cell r="GP16">
            <v>0</v>
          </cell>
          <cell r="GQ16">
            <v>0</v>
          </cell>
          <cell r="GR16">
            <v>0</v>
          </cell>
          <cell r="GS16">
            <v>0</v>
          </cell>
          <cell r="GT16">
            <v>0</v>
          </cell>
          <cell r="GU16">
            <v>0</v>
          </cell>
          <cell r="GV16">
            <v>0</v>
          </cell>
          <cell r="GW16">
            <v>37315</v>
          </cell>
        </row>
        <row r="17">
          <cell r="B17">
            <v>10</v>
          </cell>
          <cell r="C17">
            <v>26.990000000000002</v>
          </cell>
          <cell r="D17">
            <v>2.4900000000000002</v>
          </cell>
          <cell r="E17">
            <v>0</v>
          </cell>
          <cell r="F17">
            <v>29.480000000000004</v>
          </cell>
          <cell r="H17">
            <v>332629379</v>
          </cell>
          <cell r="L17">
            <v>332629379</v>
          </cell>
          <cell r="M17">
            <v>17336350</v>
          </cell>
          <cell r="O17">
            <v>349965729</v>
          </cell>
          <cell r="AR17">
            <v>0</v>
          </cell>
          <cell r="AS17">
            <v>0</v>
          </cell>
          <cell r="AT17">
            <v>0</v>
          </cell>
          <cell r="AU17">
            <v>0</v>
          </cell>
          <cell r="AV17">
            <v>0</v>
          </cell>
          <cell r="AW17">
            <v>0</v>
          </cell>
          <cell r="AX17">
            <v>0</v>
          </cell>
          <cell r="AY17">
            <v>382</v>
          </cell>
          <cell r="AZ17">
            <v>375.8</v>
          </cell>
          <cell r="BC17">
            <v>158.21166666666667</v>
          </cell>
          <cell r="BD17">
            <v>13.99</v>
          </cell>
          <cell r="BE17">
            <v>0</v>
          </cell>
          <cell r="BF17">
            <v>172.20166666666668</v>
          </cell>
          <cell r="BG17">
            <v>585573833</v>
          </cell>
          <cell r="BH17">
            <v>1823797102</v>
          </cell>
          <cell r="BI17">
            <v>0</v>
          </cell>
          <cell r="BJ17">
            <v>0</v>
          </cell>
          <cell r="BK17">
            <v>0</v>
          </cell>
          <cell r="BL17">
            <v>2409370935</v>
          </cell>
          <cell r="BM17">
            <v>225645896</v>
          </cell>
          <cell r="BN17">
            <v>0</v>
          </cell>
          <cell r="BO17">
            <v>2635016831</v>
          </cell>
          <cell r="BP17">
            <v>397280.7</v>
          </cell>
          <cell r="BQ17">
            <v>116702.5</v>
          </cell>
          <cell r="BR17">
            <v>43914.2</v>
          </cell>
          <cell r="BS17">
            <v>234599.69999999998</v>
          </cell>
          <cell r="BT17">
            <v>58051.7</v>
          </cell>
          <cell r="BU17">
            <v>144980.4</v>
          </cell>
          <cell r="BV17">
            <v>2348</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397280.7</v>
          </cell>
          <cell r="CS17">
            <v>116702.5</v>
          </cell>
          <cell r="CT17">
            <v>43914.2</v>
          </cell>
          <cell r="CU17">
            <v>234599.69999999998</v>
          </cell>
          <cell r="CV17">
            <v>58051.7</v>
          </cell>
          <cell r="CW17">
            <v>0</v>
          </cell>
          <cell r="CX17">
            <v>147328.4</v>
          </cell>
          <cell r="CY17">
            <v>382</v>
          </cell>
          <cell r="CZ17">
            <v>375.8</v>
          </cell>
          <cell r="DA17">
            <v>0</v>
          </cell>
          <cell r="DB17">
            <v>0</v>
          </cell>
          <cell r="DC17">
            <v>28</v>
          </cell>
          <cell r="DD17">
            <v>3</v>
          </cell>
          <cell r="DE17">
            <v>0</v>
          </cell>
          <cell r="DF17">
            <v>31</v>
          </cell>
          <cell r="DG17">
            <v>351616329.44545454</v>
          </cell>
          <cell r="DH17">
            <v>30794305.071421064</v>
          </cell>
          <cell r="DI17">
            <v>0</v>
          </cell>
          <cell r="DJ17">
            <v>382410634.51687562</v>
          </cell>
          <cell r="DK17">
            <v>0</v>
          </cell>
          <cell r="DL17">
            <v>0</v>
          </cell>
          <cell r="DM17">
            <v>0</v>
          </cell>
          <cell r="DN17">
            <v>0</v>
          </cell>
          <cell r="DO17">
            <v>802.33380947375156</v>
          </cell>
          <cell r="DP17">
            <v>681.98373805268886</v>
          </cell>
          <cell r="DQ17">
            <v>0</v>
          </cell>
          <cell r="DR17">
            <v>0</v>
          </cell>
          <cell r="DS17">
            <v>183</v>
          </cell>
          <cell r="DT17">
            <v>17</v>
          </cell>
          <cell r="DU17">
            <v>0</v>
          </cell>
          <cell r="DV17">
            <v>200</v>
          </cell>
          <cell r="DW17">
            <v>2801834170.7454548</v>
          </cell>
          <cell r="DX17">
            <v>248962910.07142106</v>
          </cell>
          <cell r="DY17">
            <v>0</v>
          </cell>
          <cell r="DZ17">
            <v>3050797080.8168759</v>
          </cell>
          <cell r="EA17">
            <v>730862.125</v>
          </cell>
          <cell r="EB17">
            <v>309064.9833333334</v>
          </cell>
          <cell r="EC17">
            <v>37930.702499999992</v>
          </cell>
          <cell r="ED17">
            <v>383866.43916666665</v>
          </cell>
          <cell r="EE17">
            <v>802.33380947375156</v>
          </cell>
          <cell r="EF17">
            <v>681.98373805268886</v>
          </cell>
          <cell r="EG17">
            <v>0</v>
          </cell>
          <cell r="EH17">
            <v>0</v>
          </cell>
          <cell r="EI17">
            <v>382</v>
          </cell>
          <cell r="EJ17">
            <v>38</v>
          </cell>
          <cell r="EK17">
            <v>126.7</v>
          </cell>
          <cell r="EL17">
            <v>193.3</v>
          </cell>
          <cell r="EM17">
            <v>17.8</v>
          </cell>
          <cell r="EN17">
            <v>382</v>
          </cell>
          <cell r="EO17">
            <v>38</v>
          </cell>
          <cell r="EP17">
            <v>126.7</v>
          </cell>
          <cell r="EQ17">
            <v>193.3</v>
          </cell>
          <cell r="ER17">
            <v>17.8</v>
          </cell>
          <cell r="FN17">
            <v>0</v>
          </cell>
          <cell r="FO17">
            <v>0</v>
          </cell>
          <cell r="FP17">
            <v>0</v>
          </cell>
          <cell r="FQ17">
            <v>0</v>
          </cell>
          <cell r="FR17">
            <v>0</v>
          </cell>
          <cell r="FS17">
            <v>0</v>
          </cell>
          <cell r="FT17">
            <v>0</v>
          </cell>
          <cell r="FU17">
            <v>0</v>
          </cell>
          <cell r="FV17">
            <v>0</v>
          </cell>
          <cell r="FW17">
            <v>0</v>
          </cell>
          <cell r="FX17">
            <v>0</v>
          </cell>
          <cell r="FY17">
            <v>0</v>
          </cell>
          <cell r="FZ17">
            <v>0</v>
          </cell>
          <cell r="GA17">
            <v>0</v>
          </cell>
          <cell r="GB17">
            <v>0</v>
          </cell>
          <cell r="GC17">
            <v>0</v>
          </cell>
          <cell r="GD17">
            <v>0</v>
          </cell>
          <cell r="GE17">
            <v>0</v>
          </cell>
          <cell r="GF17">
            <v>0</v>
          </cell>
          <cell r="GG17">
            <v>0</v>
          </cell>
          <cell r="GH17">
            <v>0</v>
          </cell>
          <cell r="GI17">
            <v>0</v>
          </cell>
          <cell r="GJ17">
            <v>0</v>
          </cell>
          <cell r="GK17">
            <v>0</v>
          </cell>
          <cell r="GL17">
            <v>0</v>
          </cell>
          <cell r="GM17">
            <v>0</v>
          </cell>
          <cell r="GN17">
            <v>0</v>
          </cell>
          <cell r="GO17">
            <v>0</v>
          </cell>
          <cell r="GP17">
            <v>0</v>
          </cell>
          <cell r="GQ17">
            <v>0</v>
          </cell>
          <cell r="GR17">
            <v>0</v>
          </cell>
          <cell r="GS17">
            <v>0</v>
          </cell>
          <cell r="GT17">
            <v>0</v>
          </cell>
          <cell r="GU17">
            <v>0</v>
          </cell>
          <cell r="GV17">
            <v>0</v>
          </cell>
          <cell r="GW17">
            <v>37322</v>
          </cell>
        </row>
        <row r="18">
          <cell r="B18">
            <v>11</v>
          </cell>
          <cell r="C18">
            <v>30.91</v>
          </cell>
          <cell r="D18">
            <v>4.7205882352941178</v>
          </cell>
          <cell r="E18">
            <v>0</v>
          </cell>
          <cell r="F18">
            <v>35.63058823529412</v>
          </cell>
          <cell r="H18">
            <v>243282432</v>
          </cell>
          <cell r="L18">
            <v>243282432</v>
          </cell>
          <cell r="M18">
            <v>24572756</v>
          </cell>
          <cell r="O18">
            <v>267855188</v>
          </cell>
          <cell r="AR18">
            <v>0</v>
          </cell>
          <cell r="AS18">
            <v>0</v>
          </cell>
          <cell r="AT18">
            <v>0</v>
          </cell>
          <cell r="AU18">
            <v>0</v>
          </cell>
          <cell r="AV18">
            <v>0</v>
          </cell>
          <cell r="AW18">
            <v>0</v>
          </cell>
          <cell r="AX18">
            <v>0</v>
          </cell>
          <cell r="AY18">
            <v>4852</v>
          </cell>
          <cell r="AZ18">
            <v>4539.9000000000005</v>
          </cell>
          <cell r="BC18">
            <v>189.12166666666667</v>
          </cell>
          <cell r="BD18">
            <v>18.710588235294118</v>
          </cell>
          <cell r="BE18">
            <v>0</v>
          </cell>
          <cell r="BF18">
            <v>207.83225490196079</v>
          </cell>
          <cell r="BG18">
            <v>585573833</v>
          </cell>
          <cell r="BH18">
            <v>2067079534</v>
          </cell>
          <cell r="BI18">
            <v>0</v>
          </cell>
          <cell r="BJ18">
            <v>0</v>
          </cell>
          <cell r="BK18">
            <v>0</v>
          </cell>
          <cell r="BL18">
            <v>2652653367</v>
          </cell>
          <cell r="BM18">
            <v>250218652</v>
          </cell>
          <cell r="BN18">
            <v>0</v>
          </cell>
          <cell r="BO18">
            <v>2902872019</v>
          </cell>
          <cell r="BP18">
            <v>397280.7</v>
          </cell>
          <cell r="BQ18">
            <v>116702.5</v>
          </cell>
          <cell r="BR18">
            <v>43914.2</v>
          </cell>
          <cell r="BS18">
            <v>234599.69999999998</v>
          </cell>
          <cell r="BT18">
            <v>58051.7</v>
          </cell>
          <cell r="BU18">
            <v>144980.4</v>
          </cell>
          <cell r="BV18">
            <v>2348</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397280.7</v>
          </cell>
          <cell r="CS18">
            <v>116702.5</v>
          </cell>
          <cell r="CT18">
            <v>43914.2</v>
          </cell>
          <cell r="CU18">
            <v>234599.69999999998</v>
          </cell>
          <cell r="CV18">
            <v>58051.7</v>
          </cell>
          <cell r="CW18">
            <v>0</v>
          </cell>
          <cell r="CX18">
            <v>147328.4</v>
          </cell>
          <cell r="CY18">
            <v>5234</v>
          </cell>
          <cell r="CZ18">
            <v>4915.7000000000007</v>
          </cell>
          <cell r="DA18">
            <v>0</v>
          </cell>
          <cell r="DB18">
            <v>0</v>
          </cell>
          <cell r="DC18">
            <v>27</v>
          </cell>
          <cell r="DD18">
            <v>3</v>
          </cell>
          <cell r="DE18">
            <v>0</v>
          </cell>
          <cell r="DF18">
            <v>30</v>
          </cell>
          <cell r="DG18">
            <v>341922359.44545454</v>
          </cell>
          <cell r="DH18">
            <v>30527818.151029266</v>
          </cell>
          <cell r="DI18">
            <v>0</v>
          </cell>
          <cell r="DJ18">
            <v>372450177.59648383</v>
          </cell>
          <cell r="DK18">
            <v>0</v>
          </cell>
          <cell r="DL18">
            <v>0</v>
          </cell>
          <cell r="DM18">
            <v>0</v>
          </cell>
          <cell r="DN18">
            <v>0</v>
          </cell>
          <cell r="DO18">
            <v>4672.2572171688134</v>
          </cell>
          <cell r="DP18">
            <v>3796.3092806758455</v>
          </cell>
          <cell r="DQ18">
            <v>0</v>
          </cell>
          <cell r="DR18">
            <v>0</v>
          </cell>
          <cell r="DS18">
            <v>210</v>
          </cell>
          <cell r="DT18">
            <v>20</v>
          </cell>
          <cell r="DU18">
            <v>0</v>
          </cell>
          <cell r="DV18">
            <v>230</v>
          </cell>
          <cell r="DW18">
            <v>3143756530.1909094</v>
          </cell>
          <cell r="DX18">
            <v>279490728.22245032</v>
          </cell>
          <cell r="DY18">
            <v>0</v>
          </cell>
          <cell r="DZ18">
            <v>3423247258.4133596</v>
          </cell>
          <cell r="EA18">
            <v>730862.125</v>
          </cell>
          <cell r="EB18">
            <v>309064.9833333334</v>
          </cell>
          <cell r="EC18">
            <v>37930.702499999992</v>
          </cell>
          <cell r="ED18">
            <v>383866.43916666665</v>
          </cell>
          <cell r="EE18">
            <v>5474.5910266425653</v>
          </cell>
          <cell r="EF18">
            <v>4478.2930187285347</v>
          </cell>
          <cell r="EG18">
            <v>0</v>
          </cell>
          <cell r="EH18">
            <v>0</v>
          </cell>
          <cell r="EI18">
            <v>4852</v>
          </cell>
          <cell r="EJ18">
            <v>217.8</v>
          </cell>
          <cell r="EK18">
            <v>668.5</v>
          </cell>
          <cell r="EL18">
            <v>3314.9000000000005</v>
          </cell>
          <cell r="EM18">
            <v>338.69999999999993</v>
          </cell>
          <cell r="EN18">
            <v>5234</v>
          </cell>
          <cell r="EO18">
            <v>255.8</v>
          </cell>
          <cell r="EP18">
            <v>795.2</v>
          </cell>
          <cell r="EQ18">
            <v>3508.2000000000007</v>
          </cell>
          <cell r="ER18">
            <v>356.49999999999994</v>
          </cell>
          <cell r="FN18">
            <v>0</v>
          </cell>
          <cell r="FO18">
            <v>0</v>
          </cell>
          <cell r="FP18">
            <v>0</v>
          </cell>
          <cell r="FQ18">
            <v>0</v>
          </cell>
          <cell r="FR18">
            <v>0</v>
          </cell>
          <cell r="FS18">
            <v>0</v>
          </cell>
          <cell r="FT18">
            <v>0</v>
          </cell>
          <cell r="FU18">
            <v>0</v>
          </cell>
          <cell r="FV18">
            <v>0</v>
          </cell>
          <cell r="FW18">
            <v>0</v>
          </cell>
          <cell r="FX18">
            <v>0</v>
          </cell>
          <cell r="FY18">
            <v>0</v>
          </cell>
          <cell r="FZ18">
            <v>0</v>
          </cell>
          <cell r="GA18">
            <v>0</v>
          </cell>
          <cell r="GB18">
            <v>0</v>
          </cell>
          <cell r="GC18">
            <v>0</v>
          </cell>
          <cell r="GD18">
            <v>0</v>
          </cell>
          <cell r="GE18">
            <v>0</v>
          </cell>
          <cell r="GF18">
            <v>0</v>
          </cell>
          <cell r="GG18">
            <v>0</v>
          </cell>
          <cell r="GH18">
            <v>0</v>
          </cell>
          <cell r="GI18">
            <v>0</v>
          </cell>
          <cell r="GJ18">
            <v>0</v>
          </cell>
          <cell r="GK18">
            <v>0</v>
          </cell>
          <cell r="GL18">
            <v>0</v>
          </cell>
          <cell r="GM18">
            <v>0</v>
          </cell>
          <cell r="GN18">
            <v>0</v>
          </cell>
          <cell r="GO18">
            <v>0</v>
          </cell>
          <cell r="GP18">
            <v>0</v>
          </cell>
          <cell r="GQ18">
            <v>0</v>
          </cell>
          <cell r="GR18">
            <v>0</v>
          </cell>
          <cell r="GS18">
            <v>0</v>
          </cell>
          <cell r="GT18">
            <v>0</v>
          </cell>
          <cell r="GU18">
            <v>0</v>
          </cell>
          <cell r="GV18">
            <v>0</v>
          </cell>
          <cell r="GW18">
            <v>37329</v>
          </cell>
        </row>
        <row r="19">
          <cell r="B19">
            <v>12</v>
          </cell>
          <cell r="C19">
            <v>28.35</v>
          </cell>
          <cell r="D19">
            <v>2.79</v>
          </cell>
          <cell r="E19">
            <v>0</v>
          </cell>
          <cell r="F19">
            <v>31.14</v>
          </cell>
          <cell r="H19">
            <v>238154601</v>
          </cell>
          <cell r="L19">
            <v>238154601</v>
          </cell>
          <cell r="M19">
            <v>19265000</v>
          </cell>
          <cell r="O19">
            <v>257419601</v>
          </cell>
          <cell r="AR19">
            <v>0</v>
          </cell>
          <cell r="AS19">
            <v>0</v>
          </cell>
          <cell r="AT19">
            <v>0</v>
          </cell>
          <cell r="AU19">
            <v>0</v>
          </cell>
          <cell r="AV19">
            <v>0</v>
          </cell>
          <cell r="AW19">
            <v>0</v>
          </cell>
          <cell r="AX19">
            <v>0</v>
          </cell>
          <cell r="AY19">
            <v>11722</v>
          </cell>
          <cell r="AZ19">
            <v>11148.9</v>
          </cell>
          <cell r="BC19">
            <v>217.47166666666666</v>
          </cell>
          <cell r="BD19">
            <v>21.500588235294117</v>
          </cell>
          <cell r="BE19">
            <v>0</v>
          </cell>
          <cell r="BF19">
            <v>238.97225490196078</v>
          </cell>
          <cell r="BG19">
            <v>585573833</v>
          </cell>
          <cell r="BH19">
            <v>2305234135</v>
          </cell>
          <cell r="BI19">
            <v>0</v>
          </cell>
          <cell r="BJ19">
            <v>0</v>
          </cell>
          <cell r="BK19">
            <v>0</v>
          </cell>
          <cell r="BL19">
            <v>2890807968</v>
          </cell>
          <cell r="BM19">
            <v>269483652</v>
          </cell>
          <cell r="BN19">
            <v>0</v>
          </cell>
          <cell r="BO19">
            <v>3160291620</v>
          </cell>
          <cell r="BP19">
            <v>397280.7</v>
          </cell>
          <cell r="BQ19">
            <v>116702.5</v>
          </cell>
          <cell r="BR19">
            <v>43914.2</v>
          </cell>
          <cell r="BS19">
            <v>234599.69999999998</v>
          </cell>
          <cell r="BT19">
            <v>58051.7</v>
          </cell>
          <cell r="BU19">
            <v>144980.4</v>
          </cell>
          <cell r="BV19">
            <v>2348</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397280.7</v>
          </cell>
          <cell r="CS19">
            <v>116702.5</v>
          </cell>
          <cell r="CT19">
            <v>43914.2</v>
          </cell>
          <cell r="CU19">
            <v>234599.69999999998</v>
          </cell>
          <cell r="CV19">
            <v>58051.7</v>
          </cell>
          <cell r="CW19">
            <v>0</v>
          </cell>
          <cell r="CX19">
            <v>147328.4</v>
          </cell>
          <cell r="CY19">
            <v>16956</v>
          </cell>
          <cell r="CZ19">
            <v>16064.6</v>
          </cell>
          <cell r="DA19">
            <v>0</v>
          </cell>
          <cell r="DB19">
            <v>0</v>
          </cell>
          <cell r="DC19">
            <v>25</v>
          </cell>
          <cell r="DD19">
            <v>3</v>
          </cell>
          <cell r="DE19">
            <v>0</v>
          </cell>
          <cell r="DF19">
            <v>28</v>
          </cell>
          <cell r="DG19">
            <v>323296723.89090908</v>
          </cell>
          <cell r="DH19">
            <v>31671233.195273187</v>
          </cell>
          <cell r="DI19">
            <v>0</v>
          </cell>
          <cell r="DJ19">
            <v>354967957.08618224</v>
          </cell>
          <cell r="DK19">
            <v>0</v>
          </cell>
          <cell r="DL19">
            <v>0</v>
          </cell>
          <cell r="DM19">
            <v>0</v>
          </cell>
          <cell r="DN19">
            <v>0</v>
          </cell>
          <cell r="DO19">
            <v>12901.813153451796</v>
          </cell>
          <cell r="DP19">
            <v>10048.734686767002</v>
          </cell>
          <cell r="DQ19">
            <v>0</v>
          </cell>
          <cell r="DR19">
            <v>0</v>
          </cell>
          <cell r="DS19">
            <v>235</v>
          </cell>
          <cell r="DT19">
            <v>23</v>
          </cell>
          <cell r="DU19">
            <v>0</v>
          </cell>
          <cell r="DV19">
            <v>258</v>
          </cell>
          <cell r="DW19">
            <v>3467053254.0818186</v>
          </cell>
          <cell r="DX19">
            <v>311161961.41772348</v>
          </cell>
          <cell r="DY19">
            <v>0</v>
          </cell>
          <cell r="DZ19">
            <v>3778215215.4995422</v>
          </cell>
          <cell r="EA19">
            <v>730862.125</v>
          </cell>
          <cell r="EB19">
            <v>309064.9833333334</v>
          </cell>
          <cell r="EC19">
            <v>37930.702499999992</v>
          </cell>
          <cell r="ED19">
            <v>383866.43916666665</v>
          </cell>
          <cell r="EE19">
            <v>18376.40418009436</v>
          </cell>
          <cell r="EF19">
            <v>14527.027705495537</v>
          </cell>
          <cell r="EG19">
            <v>0</v>
          </cell>
          <cell r="EH19">
            <v>0</v>
          </cell>
          <cell r="EI19">
            <v>11722</v>
          </cell>
          <cell r="EJ19">
            <v>690.5</v>
          </cell>
          <cell r="EK19">
            <v>1746.2</v>
          </cell>
          <cell r="EL19">
            <v>7739.0999999999995</v>
          </cell>
          <cell r="EM19">
            <v>973.09999999999991</v>
          </cell>
          <cell r="EN19">
            <v>16956</v>
          </cell>
          <cell r="EO19">
            <v>946.3</v>
          </cell>
          <cell r="EP19">
            <v>2541.4</v>
          </cell>
          <cell r="EQ19">
            <v>11247.3</v>
          </cell>
          <cell r="ER19">
            <v>1329.6</v>
          </cell>
          <cell r="FN19">
            <v>0</v>
          </cell>
          <cell r="FO19">
            <v>0</v>
          </cell>
          <cell r="FP19">
            <v>0</v>
          </cell>
          <cell r="FQ19">
            <v>0</v>
          </cell>
          <cell r="FR19">
            <v>0</v>
          </cell>
          <cell r="FS19">
            <v>0</v>
          </cell>
          <cell r="FT19">
            <v>0</v>
          </cell>
          <cell r="FU19">
            <v>0</v>
          </cell>
          <cell r="FV19">
            <v>0</v>
          </cell>
          <cell r="FW19">
            <v>0</v>
          </cell>
          <cell r="FX19">
            <v>0</v>
          </cell>
          <cell r="FY19">
            <v>0</v>
          </cell>
          <cell r="FZ19">
            <v>0</v>
          </cell>
          <cell r="GA19">
            <v>0</v>
          </cell>
          <cell r="GB19">
            <v>0</v>
          </cell>
          <cell r="GC19">
            <v>0</v>
          </cell>
          <cell r="GD19">
            <v>0</v>
          </cell>
          <cell r="GE19">
            <v>0</v>
          </cell>
          <cell r="GF19">
            <v>0</v>
          </cell>
          <cell r="GG19">
            <v>0</v>
          </cell>
          <cell r="GH19">
            <v>0</v>
          </cell>
          <cell r="GI19">
            <v>0</v>
          </cell>
          <cell r="GJ19">
            <v>0</v>
          </cell>
          <cell r="GK19">
            <v>0</v>
          </cell>
          <cell r="GL19">
            <v>0</v>
          </cell>
          <cell r="GM19">
            <v>0</v>
          </cell>
          <cell r="GN19">
            <v>0</v>
          </cell>
          <cell r="GO19">
            <v>0</v>
          </cell>
          <cell r="GP19">
            <v>0</v>
          </cell>
          <cell r="GQ19">
            <v>0</v>
          </cell>
          <cell r="GR19">
            <v>0</v>
          </cell>
          <cell r="GS19">
            <v>0</v>
          </cell>
          <cell r="GT19">
            <v>0</v>
          </cell>
          <cell r="GU19">
            <v>0</v>
          </cell>
          <cell r="GV19">
            <v>0</v>
          </cell>
          <cell r="GW19">
            <v>37336</v>
          </cell>
        </row>
        <row r="20">
          <cell r="B20">
            <v>13</v>
          </cell>
          <cell r="C20">
            <v>29.52</v>
          </cell>
          <cell r="D20">
            <v>0</v>
          </cell>
          <cell r="E20">
            <v>0</v>
          </cell>
          <cell r="F20">
            <v>29.52</v>
          </cell>
          <cell r="H20">
            <v>529741842.10000002</v>
          </cell>
          <cell r="L20">
            <v>529741842.10000002</v>
          </cell>
          <cell r="M20">
            <v>25962846</v>
          </cell>
          <cell r="O20">
            <v>555704688.10000002</v>
          </cell>
          <cell r="W20">
            <v>0</v>
          </cell>
          <cell r="X20">
            <v>5811</v>
          </cell>
          <cell r="Y20">
            <v>3381.7</v>
          </cell>
          <cell r="Z20">
            <v>0</v>
          </cell>
          <cell r="AA20">
            <v>0</v>
          </cell>
          <cell r="AB20">
            <v>0</v>
          </cell>
          <cell r="AC20">
            <v>0</v>
          </cell>
          <cell r="AR20">
            <v>0</v>
          </cell>
          <cell r="AS20">
            <v>5811</v>
          </cell>
          <cell r="AT20">
            <v>3381.7</v>
          </cell>
          <cell r="AU20">
            <v>0</v>
          </cell>
          <cell r="AV20">
            <v>0</v>
          </cell>
          <cell r="AW20">
            <v>0</v>
          </cell>
          <cell r="AX20">
            <v>0</v>
          </cell>
          <cell r="AY20">
            <v>22242.5</v>
          </cell>
          <cell r="AZ20">
            <v>20407.7</v>
          </cell>
          <cell r="BC20">
            <v>246.99166666666667</v>
          </cell>
          <cell r="BD20">
            <v>21.500588235294117</v>
          </cell>
          <cell r="BE20">
            <v>0</v>
          </cell>
          <cell r="BF20">
            <v>268.49225490196079</v>
          </cell>
          <cell r="BG20">
            <v>585573833</v>
          </cell>
          <cell r="BH20">
            <v>2834975977.0999999</v>
          </cell>
          <cell r="BI20">
            <v>0</v>
          </cell>
          <cell r="BJ20">
            <v>0</v>
          </cell>
          <cell r="BK20">
            <v>0</v>
          </cell>
          <cell r="BL20">
            <v>3420549810.0999999</v>
          </cell>
          <cell r="BM20">
            <v>295446498</v>
          </cell>
          <cell r="BN20">
            <v>0</v>
          </cell>
          <cell r="BO20">
            <v>3715996308.0999999</v>
          </cell>
          <cell r="BP20">
            <v>397280.7</v>
          </cell>
          <cell r="BQ20">
            <v>116702.5</v>
          </cell>
          <cell r="BR20">
            <v>43914.2</v>
          </cell>
          <cell r="BS20">
            <v>234599.69999999998</v>
          </cell>
          <cell r="BT20">
            <v>58051.7</v>
          </cell>
          <cell r="BU20">
            <v>144980.4</v>
          </cell>
          <cell r="BV20">
            <v>2348</v>
          </cell>
          <cell r="BW20">
            <v>0</v>
          </cell>
          <cell r="BX20">
            <v>5811</v>
          </cell>
          <cell r="BY20">
            <v>3381.7</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397280.7</v>
          </cell>
          <cell r="CS20">
            <v>122513.5</v>
          </cell>
          <cell r="CT20">
            <v>47295.899999999994</v>
          </cell>
          <cell r="CU20">
            <v>234599.69999999998</v>
          </cell>
          <cell r="CV20">
            <v>58051.7</v>
          </cell>
          <cell r="CW20">
            <v>0</v>
          </cell>
          <cell r="CX20">
            <v>147328.4</v>
          </cell>
          <cell r="CY20">
            <v>39198.5</v>
          </cell>
          <cell r="CZ20">
            <v>36472.300000000003</v>
          </cell>
          <cell r="DA20">
            <v>0</v>
          </cell>
          <cell r="DB20">
            <v>0</v>
          </cell>
          <cell r="DC20">
            <v>15</v>
          </cell>
          <cell r="DD20">
            <v>0</v>
          </cell>
          <cell r="DE20">
            <v>0</v>
          </cell>
          <cell r="DF20">
            <v>15</v>
          </cell>
          <cell r="DG20">
            <v>282649497.5090909</v>
          </cell>
          <cell r="DH20">
            <v>26329480.546456628</v>
          </cell>
          <cell r="DI20">
            <v>0</v>
          </cell>
          <cell r="DJ20">
            <v>308978978.05554754</v>
          </cell>
          <cell r="DK20">
            <v>40256</v>
          </cell>
          <cell r="DL20">
            <v>25160</v>
          </cell>
          <cell r="DM20">
            <v>4528.8</v>
          </cell>
          <cell r="DN20">
            <v>10567.2</v>
          </cell>
          <cell r="DO20">
            <v>23005.939879931171</v>
          </cell>
          <cell r="DP20">
            <v>17097.921739992162</v>
          </cell>
          <cell r="DQ20">
            <v>0</v>
          </cell>
          <cell r="DR20">
            <v>0</v>
          </cell>
          <cell r="DS20">
            <v>250</v>
          </cell>
          <cell r="DT20">
            <v>23</v>
          </cell>
          <cell r="DU20">
            <v>0</v>
          </cell>
          <cell r="DV20">
            <v>273</v>
          </cell>
          <cell r="DW20">
            <v>3749702751.5909095</v>
          </cell>
          <cell r="DX20">
            <v>337491441.96418011</v>
          </cell>
          <cell r="DY20">
            <v>0</v>
          </cell>
          <cell r="DZ20">
            <v>4087194193.5550895</v>
          </cell>
          <cell r="EA20">
            <v>771118.125</v>
          </cell>
          <cell r="EB20">
            <v>334224.9833333334</v>
          </cell>
          <cell r="EC20">
            <v>42459.502499999995</v>
          </cell>
          <cell r="ED20">
            <v>394433.63916666666</v>
          </cell>
          <cell r="EE20">
            <v>41382.344060025527</v>
          </cell>
          <cell r="EF20">
            <v>31624.949445487699</v>
          </cell>
          <cell r="EG20">
            <v>0</v>
          </cell>
          <cell r="EH20">
            <v>0</v>
          </cell>
          <cell r="EI20">
            <v>22242.5</v>
          </cell>
          <cell r="EJ20">
            <v>769</v>
          </cell>
          <cell r="EK20">
            <v>3499.5</v>
          </cell>
          <cell r="EL20">
            <v>13764.199999999999</v>
          </cell>
          <cell r="EM20">
            <v>2375</v>
          </cell>
          <cell r="EN20">
            <v>39198.5</v>
          </cell>
          <cell r="EO20">
            <v>1715.3</v>
          </cell>
          <cell r="EP20">
            <v>6040.9</v>
          </cell>
          <cell r="EQ20">
            <v>25011.5</v>
          </cell>
          <cell r="ER20">
            <v>3704.6</v>
          </cell>
          <cell r="FN20">
            <v>0</v>
          </cell>
          <cell r="FO20">
            <v>0</v>
          </cell>
          <cell r="FP20">
            <v>0</v>
          </cell>
          <cell r="FQ20">
            <v>0</v>
          </cell>
          <cell r="FR20">
            <v>0</v>
          </cell>
          <cell r="FS20">
            <v>0</v>
          </cell>
          <cell r="FT20">
            <v>0</v>
          </cell>
          <cell r="FU20">
            <v>0</v>
          </cell>
          <cell r="FV20">
            <v>0</v>
          </cell>
          <cell r="FW20">
            <v>0</v>
          </cell>
          <cell r="FX20">
            <v>0</v>
          </cell>
          <cell r="FY20">
            <v>0</v>
          </cell>
          <cell r="FZ20">
            <v>0</v>
          </cell>
          <cell r="GA20">
            <v>0</v>
          </cell>
          <cell r="GB20">
            <v>0</v>
          </cell>
          <cell r="GC20">
            <v>0</v>
          </cell>
          <cell r="GD20">
            <v>0</v>
          </cell>
          <cell r="GE20">
            <v>0</v>
          </cell>
          <cell r="GF20">
            <v>0</v>
          </cell>
          <cell r="GG20">
            <v>0</v>
          </cell>
          <cell r="GH20">
            <v>0</v>
          </cell>
          <cell r="GI20">
            <v>0</v>
          </cell>
          <cell r="GJ20">
            <v>0</v>
          </cell>
          <cell r="GK20">
            <v>0</v>
          </cell>
          <cell r="GL20">
            <v>0</v>
          </cell>
          <cell r="GM20">
            <v>0</v>
          </cell>
          <cell r="GN20">
            <v>0</v>
          </cell>
          <cell r="GO20">
            <v>0</v>
          </cell>
          <cell r="GP20">
            <v>0</v>
          </cell>
          <cell r="GQ20">
            <v>0</v>
          </cell>
          <cell r="GR20">
            <v>0</v>
          </cell>
          <cell r="GS20">
            <v>0</v>
          </cell>
          <cell r="GT20">
            <v>0</v>
          </cell>
          <cell r="GU20">
            <v>0</v>
          </cell>
          <cell r="GV20">
            <v>0</v>
          </cell>
          <cell r="GW20">
            <v>37343</v>
          </cell>
        </row>
        <row r="21">
          <cell r="B21">
            <v>14</v>
          </cell>
          <cell r="C21">
            <v>3.5</v>
          </cell>
          <cell r="D21">
            <v>0</v>
          </cell>
          <cell r="E21">
            <v>0</v>
          </cell>
          <cell r="F21">
            <v>3.5</v>
          </cell>
          <cell r="H21">
            <v>321891164</v>
          </cell>
          <cell r="L21">
            <v>321891164</v>
          </cell>
          <cell r="M21">
            <v>29247688</v>
          </cell>
          <cell r="O21">
            <v>351138852</v>
          </cell>
          <cell r="W21">
            <v>24511</v>
          </cell>
          <cell r="X21">
            <v>37003</v>
          </cell>
          <cell r="Y21">
            <v>20436.2</v>
          </cell>
          <cell r="Z21">
            <v>20061.8</v>
          </cell>
          <cell r="AA21">
            <v>4044.9</v>
          </cell>
          <cell r="AB21">
            <v>0</v>
          </cell>
          <cell r="AC21">
            <v>6411.5</v>
          </cell>
          <cell r="AR21">
            <v>24511</v>
          </cell>
          <cell r="AS21">
            <v>37003</v>
          </cell>
          <cell r="AT21">
            <v>20436.2</v>
          </cell>
          <cell r="AU21">
            <v>20061.8</v>
          </cell>
          <cell r="AV21">
            <v>4044.9</v>
          </cell>
          <cell r="AW21">
            <v>0</v>
          </cell>
          <cell r="AX21">
            <v>6411.5</v>
          </cell>
          <cell r="AY21">
            <v>12165</v>
          </cell>
          <cell r="AZ21">
            <v>10576.6</v>
          </cell>
          <cell r="BC21">
            <v>250.49166666666667</v>
          </cell>
          <cell r="BD21">
            <v>21.500588235294117</v>
          </cell>
          <cell r="BE21">
            <v>0</v>
          </cell>
          <cell r="BF21">
            <v>271.99225490196079</v>
          </cell>
          <cell r="BG21">
            <v>585573833</v>
          </cell>
          <cell r="BH21">
            <v>3156867141.0999999</v>
          </cell>
          <cell r="BI21">
            <v>0</v>
          </cell>
          <cell r="BJ21">
            <v>0</v>
          </cell>
          <cell r="BK21">
            <v>0</v>
          </cell>
          <cell r="BL21">
            <v>3742440974.0999999</v>
          </cell>
          <cell r="BM21">
            <v>324694186</v>
          </cell>
          <cell r="BN21">
            <v>0</v>
          </cell>
          <cell r="BO21">
            <v>4067135160.0999999</v>
          </cell>
          <cell r="BP21">
            <v>397280.7</v>
          </cell>
          <cell r="BQ21">
            <v>116702.5</v>
          </cell>
          <cell r="BR21">
            <v>43914.2</v>
          </cell>
          <cell r="BS21">
            <v>234599.69999999998</v>
          </cell>
          <cell r="BT21">
            <v>58051.7</v>
          </cell>
          <cell r="BU21">
            <v>144980.4</v>
          </cell>
          <cell r="BV21">
            <v>2348</v>
          </cell>
          <cell r="BW21">
            <v>24511</v>
          </cell>
          <cell r="BX21">
            <v>42814</v>
          </cell>
          <cell r="BY21">
            <v>23817.9</v>
          </cell>
          <cell r="BZ21">
            <v>20061.8</v>
          </cell>
          <cell r="CA21">
            <v>4044.9</v>
          </cell>
          <cell r="CB21">
            <v>0</v>
          </cell>
          <cell r="CC21">
            <v>6411.5</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421791.7</v>
          </cell>
          <cell r="CS21">
            <v>159516.5</v>
          </cell>
          <cell r="CT21">
            <v>67732.100000000006</v>
          </cell>
          <cell r="CU21">
            <v>254661.49999999997</v>
          </cell>
          <cell r="CV21">
            <v>62096.6</v>
          </cell>
          <cell r="CW21">
            <v>0</v>
          </cell>
          <cell r="CX21">
            <v>153739.9</v>
          </cell>
          <cell r="CY21">
            <v>51363.5</v>
          </cell>
          <cell r="CZ21">
            <v>47048.9</v>
          </cell>
          <cell r="DA21">
            <v>0</v>
          </cell>
          <cell r="DB21">
            <v>0</v>
          </cell>
          <cell r="DC21">
            <v>0</v>
          </cell>
          <cell r="DD21">
            <v>0</v>
          </cell>
          <cell r="DE21">
            <v>0</v>
          </cell>
          <cell r="DF21">
            <v>0</v>
          </cell>
          <cell r="DG21">
            <v>231085692.74545455</v>
          </cell>
          <cell r="DH21">
            <v>30151414.416892763</v>
          </cell>
          <cell r="DI21">
            <v>0</v>
          </cell>
          <cell r="DJ21">
            <v>261237107.16234732</v>
          </cell>
          <cell r="DK21">
            <v>89504</v>
          </cell>
          <cell r="DL21">
            <v>46690</v>
          </cell>
          <cell r="DM21">
            <v>8404.2000000000007</v>
          </cell>
          <cell r="DN21">
            <v>34409.800000000003</v>
          </cell>
          <cell r="DO21">
            <v>31263.397448818469</v>
          </cell>
          <cell r="DP21">
            <v>21887.953684515895</v>
          </cell>
          <cell r="DQ21">
            <v>0</v>
          </cell>
          <cell r="DR21">
            <v>0</v>
          </cell>
          <cell r="DS21">
            <v>250</v>
          </cell>
          <cell r="DT21">
            <v>23</v>
          </cell>
          <cell r="DU21">
            <v>0</v>
          </cell>
          <cell r="DV21">
            <v>273</v>
          </cell>
          <cell r="DW21">
            <v>3980788444.3363638</v>
          </cell>
          <cell r="DX21">
            <v>367642856.38107288</v>
          </cell>
          <cell r="DY21">
            <v>0</v>
          </cell>
          <cell r="DZ21">
            <v>4348431300.7174368</v>
          </cell>
          <cell r="EA21">
            <v>860622.125</v>
          </cell>
          <cell r="EB21">
            <v>380914.9833333334</v>
          </cell>
          <cell r="EC21">
            <v>50863.702499999999</v>
          </cell>
          <cell r="ED21">
            <v>428843.43916666665</v>
          </cell>
          <cell r="EE21">
            <v>72645.741508843988</v>
          </cell>
          <cell r="EF21">
            <v>53512.903130003593</v>
          </cell>
          <cell r="EG21">
            <v>0</v>
          </cell>
          <cell r="EH21">
            <v>0</v>
          </cell>
          <cell r="EI21">
            <v>12165</v>
          </cell>
          <cell r="EJ21">
            <v>74.8</v>
          </cell>
          <cell r="EK21">
            <v>757.8</v>
          </cell>
          <cell r="EL21">
            <v>8130.9</v>
          </cell>
          <cell r="EM21">
            <v>1613.1</v>
          </cell>
          <cell r="EN21">
            <v>51363.5</v>
          </cell>
          <cell r="EO21">
            <v>1790.1</v>
          </cell>
          <cell r="EP21">
            <v>6798.7</v>
          </cell>
          <cell r="EQ21">
            <v>33142.400000000001</v>
          </cell>
          <cell r="ER21">
            <v>5317.7</v>
          </cell>
          <cell r="FN21">
            <v>0</v>
          </cell>
          <cell r="FO21">
            <v>0</v>
          </cell>
          <cell r="FP21">
            <v>0</v>
          </cell>
          <cell r="FQ21">
            <v>0</v>
          </cell>
          <cell r="FR21">
            <v>0</v>
          </cell>
          <cell r="FS21">
            <v>0</v>
          </cell>
          <cell r="FT21">
            <v>0</v>
          </cell>
          <cell r="FU21">
            <v>0</v>
          </cell>
          <cell r="FV21">
            <v>0</v>
          </cell>
          <cell r="FW21">
            <v>0</v>
          </cell>
          <cell r="FX21">
            <v>0</v>
          </cell>
          <cell r="FY21">
            <v>0</v>
          </cell>
          <cell r="FZ21">
            <v>0</v>
          </cell>
          <cell r="GA21">
            <v>0</v>
          </cell>
          <cell r="GB21">
            <v>0</v>
          </cell>
          <cell r="GC21">
            <v>0</v>
          </cell>
          <cell r="GD21">
            <v>0</v>
          </cell>
          <cell r="GE21">
            <v>0</v>
          </cell>
          <cell r="GF21">
            <v>0</v>
          </cell>
          <cell r="GG21">
            <v>0</v>
          </cell>
          <cell r="GH21">
            <v>0</v>
          </cell>
          <cell r="GI21">
            <v>0</v>
          </cell>
          <cell r="GJ21">
            <v>0</v>
          </cell>
          <cell r="GK21">
            <v>0</v>
          </cell>
          <cell r="GL21">
            <v>0</v>
          </cell>
          <cell r="GM21">
            <v>0</v>
          </cell>
          <cell r="GN21">
            <v>0</v>
          </cell>
          <cell r="GO21">
            <v>0</v>
          </cell>
          <cell r="GP21">
            <v>0</v>
          </cell>
          <cell r="GQ21">
            <v>0</v>
          </cell>
          <cell r="GR21">
            <v>0</v>
          </cell>
          <cell r="GS21">
            <v>0</v>
          </cell>
          <cell r="GT21">
            <v>0</v>
          </cell>
          <cell r="GU21">
            <v>0</v>
          </cell>
          <cell r="GV21">
            <v>0</v>
          </cell>
          <cell r="GW21">
            <v>37350</v>
          </cell>
        </row>
        <row r="22">
          <cell r="B22">
            <v>15</v>
          </cell>
          <cell r="C22">
            <v>0</v>
          </cell>
          <cell r="D22">
            <v>0</v>
          </cell>
          <cell r="E22">
            <v>0</v>
          </cell>
          <cell r="F22">
            <v>0</v>
          </cell>
          <cell r="H22">
            <v>182243050</v>
          </cell>
          <cell r="I22">
            <v>8155000</v>
          </cell>
          <cell r="L22">
            <v>190398050</v>
          </cell>
          <cell r="M22">
            <v>26467813</v>
          </cell>
          <cell r="O22">
            <v>216865863</v>
          </cell>
          <cell r="W22">
            <v>35233</v>
          </cell>
          <cell r="X22">
            <v>68011</v>
          </cell>
          <cell r="Y22">
            <v>35691.599999999999</v>
          </cell>
          <cell r="Z22">
            <v>27264.3</v>
          </cell>
          <cell r="AA22">
            <v>9101</v>
          </cell>
          <cell r="AB22">
            <v>0</v>
          </cell>
          <cell r="AC22">
            <v>17545.300000000003</v>
          </cell>
          <cell r="AR22">
            <v>35233</v>
          </cell>
          <cell r="AS22">
            <v>68011</v>
          </cell>
          <cell r="AT22">
            <v>35691.599999999999</v>
          </cell>
          <cell r="AU22">
            <v>27264.3</v>
          </cell>
          <cell r="AV22">
            <v>9101</v>
          </cell>
          <cell r="AW22">
            <v>0</v>
          </cell>
          <cell r="AX22">
            <v>17545.300000000003</v>
          </cell>
          <cell r="AY22">
            <v>16429</v>
          </cell>
          <cell r="AZ22">
            <v>13994.299999999997</v>
          </cell>
          <cell r="BC22">
            <v>250.49166666666667</v>
          </cell>
          <cell r="BD22">
            <v>21.500588235294117</v>
          </cell>
          <cell r="BE22">
            <v>0</v>
          </cell>
          <cell r="BF22">
            <v>271.99225490196079</v>
          </cell>
          <cell r="BG22">
            <v>585573833</v>
          </cell>
          <cell r="BH22">
            <v>3339110191.0999999</v>
          </cell>
          <cell r="BI22">
            <v>8155000</v>
          </cell>
          <cell r="BJ22">
            <v>0</v>
          </cell>
          <cell r="BK22">
            <v>0</v>
          </cell>
          <cell r="BL22">
            <v>3932839024.0999999</v>
          </cell>
          <cell r="BM22">
            <v>351161999</v>
          </cell>
          <cell r="BN22">
            <v>0</v>
          </cell>
          <cell r="BO22">
            <v>4284001023.0999999</v>
          </cell>
          <cell r="BP22">
            <v>397280.7</v>
          </cell>
          <cell r="BQ22">
            <v>116702.5</v>
          </cell>
          <cell r="BR22">
            <v>43914.2</v>
          </cell>
          <cell r="BS22">
            <v>234599.69999999998</v>
          </cell>
          <cell r="BT22">
            <v>58051.7</v>
          </cell>
          <cell r="BU22">
            <v>144980.4</v>
          </cell>
          <cell r="BV22">
            <v>2348</v>
          </cell>
          <cell r="BW22">
            <v>59744</v>
          </cell>
          <cell r="BX22">
            <v>110825</v>
          </cell>
          <cell r="BY22">
            <v>59509.5</v>
          </cell>
          <cell r="BZ22">
            <v>47326.1</v>
          </cell>
          <cell r="CA22">
            <v>13145.9</v>
          </cell>
          <cell r="CB22">
            <v>0</v>
          </cell>
          <cell r="CC22">
            <v>23956.800000000003</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457024.7</v>
          </cell>
          <cell r="CS22">
            <v>227527.5</v>
          </cell>
          <cell r="CT22">
            <v>103423.7</v>
          </cell>
          <cell r="CU22">
            <v>281925.8</v>
          </cell>
          <cell r="CV22">
            <v>71197.599999999991</v>
          </cell>
          <cell r="CW22">
            <v>0</v>
          </cell>
          <cell r="CX22">
            <v>171285.2</v>
          </cell>
          <cell r="CY22">
            <v>67792.5</v>
          </cell>
          <cell r="CZ22">
            <v>61043.199999999997</v>
          </cell>
          <cell r="DA22">
            <v>0</v>
          </cell>
          <cell r="DB22">
            <v>0</v>
          </cell>
          <cell r="DC22">
            <v>0</v>
          </cell>
          <cell r="DD22">
            <v>0</v>
          </cell>
          <cell r="DE22">
            <v>0</v>
          </cell>
          <cell r="DF22">
            <v>0</v>
          </cell>
          <cell r="DG22">
            <v>213194412.0272727</v>
          </cell>
          <cell r="DH22">
            <v>26225473.902347177</v>
          </cell>
          <cell r="DI22">
            <v>0</v>
          </cell>
          <cell r="DJ22">
            <v>239419885.92961988</v>
          </cell>
          <cell r="DK22">
            <v>109164</v>
          </cell>
          <cell r="DL22">
            <v>55415</v>
          </cell>
          <cell r="DM22">
            <v>9974.7000000000007</v>
          </cell>
          <cell r="DN22">
            <v>43774.3</v>
          </cell>
          <cell r="DO22">
            <v>35299.199831718775</v>
          </cell>
          <cell r="DP22">
            <v>23080.099660545566</v>
          </cell>
          <cell r="DQ22">
            <v>0</v>
          </cell>
          <cell r="DR22">
            <v>0</v>
          </cell>
          <cell r="DS22">
            <v>250</v>
          </cell>
          <cell r="DT22">
            <v>23</v>
          </cell>
          <cell r="DU22">
            <v>0</v>
          </cell>
          <cell r="DV22">
            <v>273</v>
          </cell>
          <cell r="DW22">
            <v>4193982856.3636365</v>
          </cell>
          <cell r="DX22">
            <v>393868330.28342009</v>
          </cell>
          <cell r="DY22">
            <v>0</v>
          </cell>
          <cell r="DZ22">
            <v>4587851186.6470566</v>
          </cell>
          <cell r="EA22">
            <v>969786.125</v>
          </cell>
          <cell r="EB22">
            <v>436329.9833333334</v>
          </cell>
          <cell r="EC22">
            <v>60838.402499999997</v>
          </cell>
          <cell r="ED22">
            <v>472617.73916666664</v>
          </cell>
          <cell r="EE22">
            <v>107944.94134056277</v>
          </cell>
          <cell r="EF22">
            <v>76593.002790549159</v>
          </cell>
          <cell r="EG22">
            <v>0</v>
          </cell>
          <cell r="EH22">
            <v>0</v>
          </cell>
          <cell r="EI22">
            <v>16429</v>
          </cell>
          <cell r="EJ22">
            <v>8</v>
          </cell>
          <cell r="EK22">
            <v>247.8</v>
          </cell>
          <cell r="EL22">
            <v>8792.6</v>
          </cell>
          <cell r="EM22">
            <v>4945.8999999999996</v>
          </cell>
          <cell r="EN22">
            <v>67792.5</v>
          </cell>
          <cell r="EO22">
            <v>1798.1</v>
          </cell>
          <cell r="EP22">
            <v>7046.5</v>
          </cell>
          <cell r="EQ22">
            <v>41935</v>
          </cell>
          <cell r="ER22">
            <v>10263.599999999999</v>
          </cell>
          <cell r="FN22">
            <v>0</v>
          </cell>
          <cell r="FO22">
            <v>0</v>
          </cell>
          <cell r="FP22">
            <v>0</v>
          </cell>
          <cell r="FQ22">
            <v>0</v>
          </cell>
          <cell r="FR22">
            <v>0</v>
          </cell>
          <cell r="FS22">
            <v>0</v>
          </cell>
          <cell r="FT22">
            <v>0</v>
          </cell>
          <cell r="FU22">
            <v>0</v>
          </cell>
          <cell r="FV22">
            <v>0</v>
          </cell>
          <cell r="FW22">
            <v>0</v>
          </cell>
          <cell r="FX22">
            <v>0</v>
          </cell>
          <cell r="FY22">
            <v>0</v>
          </cell>
          <cell r="FZ22">
            <v>0</v>
          </cell>
          <cell r="GA22">
            <v>0</v>
          </cell>
          <cell r="GB22">
            <v>0</v>
          </cell>
          <cell r="GC22">
            <v>0</v>
          </cell>
          <cell r="GD22">
            <v>0</v>
          </cell>
          <cell r="GE22">
            <v>0</v>
          </cell>
          <cell r="GF22">
            <v>0</v>
          </cell>
          <cell r="GG22">
            <v>0</v>
          </cell>
          <cell r="GH22">
            <v>0</v>
          </cell>
          <cell r="GI22">
            <v>0</v>
          </cell>
          <cell r="GJ22">
            <v>0</v>
          </cell>
          <cell r="GK22">
            <v>0</v>
          </cell>
          <cell r="GL22">
            <v>0</v>
          </cell>
          <cell r="GM22">
            <v>0</v>
          </cell>
          <cell r="GN22">
            <v>0</v>
          </cell>
          <cell r="GO22">
            <v>0</v>
          </cell>
          <cell r="GP22">
            <v>0</v>
          </cell>
          <cell r="GQ22">
            <v>0</v>
          </cell>
          <cell r="GR22">
            <v>0</v>
          </cell>
          <cell r="GS22">
            <v>0</v>
          </cell>
          <cell r="GT22">
            <v>0</v>
          </cell>
          <cell r="GU22">
            <v>0</v>
          </cell>
          <cell r="GV22">
            <v>0</v>
          </cell>
          <cell r="GW22">
            <v>37357</v>
          </cell>
        </row>
        <row r="23">
          <cell r="B23">
            <v>16</v>
          </cell>
          <cell r="C23">
            <v>0</v>
          </cell>
          <cell r="D23">
            <v>0</v>
          </cell>
          <cell r="E23">
            <v>0</v>
          </cell>
          <cell r="F23">
            <v>0</v>
          </cell>
          <cell r="H23">
            <v>195956017</v>
          </cell>
          <cell r="I23">
            <v>213543065</v>
          </cell>
          <cell r="L23">
            <v>409499082</v>
          </cell>
          <cell r="M23">
            <v>15883713</v>
          </cell>
          <cell r="O23">
            <v>425382795</v>
          </cell>
          <cell r="W23">
            <v>113617</v>
          </cell>
          <cell r="X23">
            <v>16224</v>
          </cell>
          <cell r="Y23">
            <v>7963.5999999999995</v>
          </cell>
          <cell r="Z23">
            <v>82971.199999999997</v>
          </cell>
          <cell r="AA23">
            <v>14655.900000000001</v>
          </cell>
          <cell r="AB23">
            <v>0</v>
          </cell>
          <cell r="AC23">
            <v>15789.7</v>
          </cell>
          <cell r="AR23">
            <v>113617</v>
          </cell>
          <cell r="AS23">
            <v>16224</v>
          </cell>
          <cell r="AT23">
            <v>7963.5999999999995</v>
          </cell>
          <cell r="AU23">
            <v>82971.199999999997</v>
          </cell>
          <cell r="AV23">
            <v>14655.900000000001</v>
          </cell>
          <cell r="AW23">
            <v>0</v>
          </cell>
          <cell r="AX23">
            <v>15789.7</v>
          </cell>
          <cell r="AY23">
            <v>16530</v>
          </cell>
          <cell r="AZ23">
            <v>12383.3</v>
          </cell>
          <cell r="BC23">
            <v>250.49166666666667</v>
          </cell>
          <cell r="BD23">
            <v>21.500588235294117</v>
          </cell>
          <cell r="BE23">
            <v>0</v>
          </cell>
          <cell r="BF23">
            <v>271.99225490196079</v>
          </cell>
          <cell r="BG23">
            <v>585573833</v>
          </cell>
          <cell r="BH23">
            <v>3535066208.0999999</v>
          </cell>
          <cell r="BI23">
            <v>221698065</v>
          </cell>
          <cell r="BJ23">
            <v>0</v>
          </cell>
          <cell r="BK23">
            <v>0</v>
          </cell>
          <cell r="BL23">
            <v>4342338106.1000004</v>
          </cell>
          <cell r="BM23">
            <v>367045712</v>
          </cell>
          <cell r="BN23">
            <v>0</v>
          </cell>
          <cell r="BO23">
            <v>4709383818.1000004</v>
          </cell>
          <cell r="BP23">
            <v>397280.7</v>
          </cell>
          <cell r="BQ23">
            <v>116702.5</v>
          </cell>
          <cell r="BR23">
            <v>43914.2</v>
          </cell>
          <cell r="BS23">
            <v>234599.69999999998</v>
          </cell>
          <cell r="BT23">
            <v>58051.7</v>
          </cell>
          <cell r="BU23">
            <v>144980.4</v>
          </cell>
          <cell r="BV23">
            <v>2348</v>
          </cell>
          <cell r="BW23">
            <v>173361</v>
          </cell>
          <cell r="BX23">
            <v>127049</v>
          </cell>
          <cell r="BY23">
            <v>67473.100000000006</v>
          </cell>
          <cell r="BZ23">
            <v>130297.29999999999</v>
          </cell>
          <cell r="CA23">
            <v>27801.800000000003</v>
          </cell>
          <cell r="CB23">
            <v>0</v>
          </cell>
          <cell r="CC23">
            <v>39746.5</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570641.69999999995</v>
          </cell>
          <cell r="CS23">
            <v>243751.5</v>
          </cell>
          <cell r="CT23">
            <v>111387.3</v>
          </cell>
          <cell r="CU23">
            <v>364897</v>
          </cell>
          <cell r="CV23">
            <v>85853.5</v>
          </cell>
          <cell r="CW23">
            <v>0</v>
          </cell>
          <cell r="CX23">
            <v>187074.9</v>
          </cell>
          <cell r="CY23">
            <v>84322.5</v>
          </cell>
          <cell r="CZ23">
            <v>73426.5</v>
          </cell>
          <cell r="DA23">
            <v>0</v>
          </cell>
          <cell r="DB23">
            <v>0</v>
          </cell>
          <cell r="DC23">
            <v>0</v>
          </cell>
          <cell r="DD23">
            <v>0</v>
          </cell>
          <cell r="DE23">
            <v>0</v>
          </cell>
          <cell r="DF23">
            <v>0</v>
          </cell>
          <cell r="DG23">
            <v>191587776.5</v>
          </cell>
          <cell r="DH23">
            <v>24802214.07627134</v>
          </cell>
          <cell r="DI23">
            <v>10000000</v>
          </cell>
          <cell r="DJ23">
            <v>226389990.57627136</v>
          </cell>
          <cell r="DK23">
            <v>125766</v>
          </cell>
          <cell r="DL23">
            <v>64260</v>
          </cell>
          <cell r="DM23">
            <v>11566.8</v>
          </cell>
          <cell r="DN23">
            <v>49939.199999999997</v>
          </cell>
          <cell r="DO23">
            <v>35819.03506708124</v>
          </cell>
          <cell r="DP23">
            <v>21777.098958808674</v>
          </cell>
          <cell r="DQ23">
            <v>0</v>
          </cell>
          <cell r="DR23">
            <v>0</v>
          </cell>
          <cell r="DS23">
            <v>250</v>
          </cell>
          <cell r="DT23">
            <v>23</v>
          </cell>
          <cell r="DU23">
            <v>0</v>
          </cell>
          <cell r="DV23">
            <v>273</v>
          </cell>
          <cell r="DW23">
            <v>4385570632.863636</v>
          </cell>
          <cell r="DX23">
            <v>418670544.35969144</v>
          </cell>
          <cell r="DY23">
            <v>10000000</v>
          </cell>
          <cell r="DZ23">
            <v>4814241177.2233276</v>
          </cell>
          <cell r="EA23">
            <v>1095552.125</v>
          </cell>
          <cell r="EB23">
            <v>500589.9833333334</v>
          </cell>
          <cell r="EC23">
            <v>72405.202499999999</v>
          </cell>
          <cell r="ED23">
            <v>522556.93916666665</v>
          </cell>
          <cell r="EE23">
            <v>143763.97640764402</v>
          </cell>
          <cell r="EF23">
            <v>98370.101749357826</v>
          </cell>
          <cell r="EG23">
            <v>0</v>
          </cell>
          <cell r="EH23">
            <v>0</v>
          </cell>
          <cell r="EI23">
            <v>16530</v>
          </cell>
          <cell r="EJ23">
            <v>0</v>
          </cell>
          <cell r="EK23">
            <v>45</v>
          </cell>
          <cell r="EL23">
            <v>6428.9</v>
          </cell>
          <cell r="EM23">
            <v>5909.4</v>
          </cell>
          <cell r="EN23">
            <v>84322.5</v>
          </cell>
          <cell r="EO23">
            <v>1798.1</v>
          </cell>
          <cell r="EP23">
            <v>7091.5</v>
          </cell>
          <cell r="EQ23">
            <v>48363.9</v>
          </cell>
          <cell r="ER23">
            <v>16172.999999999998</v>
          </cell>
          <cell r="FN23">
            <v>0</v>
          </cell>
          <cell r="FO23">
            <v>0</v>
          </cell>
          <cell r="FP23">
            <v>0</v>
          </cell>
          <cell r="FQ23">
            <v>0</v>
          </cell>
          <cell r="FR23">
            <v>0</v>
          </cell>
          <cell r="FS23">
            <v>0</v>
          </cell>
          <cell r="FT23">
            <v>0</v>
          </cell>
          <cell r="FU23">
            <v>0</v>
          </cell>
          <cell r="FV23">
            <v>0</v>
          </cell>
          <cell r="FW23">
            <v>0</v>
          </cell>
          <cell r="FX23">
            <v>0</v>
          </cell>
          <cell r="FY23">
            <v>0</v>
          </cell>
          <cell r="FZ23">
            <v>0</v>
          </cell>
          <cell r="GA23">
            <v>0</v>
          </cell>
          <cell r="GB23">
            <v>0</v>
          </cell>
          <cell r="GC23">
            <v>0</v>
          </cell>
          <cell r="GD23">
            <v>0</v>
          </cell>
          <cell r="GE23">
            <v>0</v>
          </cell>
          <cell r="GF23">
            <v>0</v>
          </cell>
          <cell r="GG23">
            <v>0</v>
          </cell>
          <cell r="GH23">
            <v>0</v>
          </cell>
          <cell r="GI23">
            <v>0</v>
          </cell>
          <cell r="GJ23">
            <v>0</v>
          </cell>
          <cell r="GK23">
            <v>0</v>
          </cell>
          <cell r="GL23">
            <v>0</v>
          </cell>
          <cell r="GM23">
            <v>0</v>
          </cell>
          <cell r="GN23">
            <v>0</v>
          </cell>
          <cell r="GO23">
            <v>0</v>
          </cell>
          <cell r="GP23">
            <v>0</v>
          </cell>
          <cell r="GQ23">
            <v>0</v>
          </cell>
          <cell r="GR23">
            <v>0</v>
          </cell>
          <cell r="GS23">
            <v>0</v>
          </cell>
          <cell r="GT23">
            <v>0</v>
          </cell>
          <cell r="GU23">
            <v>0</v>
          </cell>
          <cell r="GV23">
            <v>0</v>
          </cell>
          <cell r="GW23">
            <v>37364</v>
          </cell>
        </row>
        <row r="24">
          <cell r="B24">
            <v>17</v>
          </cell>
          <cell r="C24">
            <v>0</v>
          </cell>
          <cell r="D24">
            <v>0</v>
          </cell>
          <cell r="E24">
            <v>0</v>
          </cell>
          <cell r="F24">
            <v>0</v>
          </cell>
          <cell r="H24">
            <v>134080997</v>
          </cell>
          <cell r="I24">
            <v>116056008.25</v>
          </cell>
          <cell r="L24">
            <v>250137005.25</v>
          </cell>
          <cell r="M24">
            <v>14702750</v>
          </cell>
          <cell r="O24">
            <v>264839755.25</v>
          </cell>
          <cell r="W24">
            <v>87264</v>
          </cell>
          <cell r="X24">
            <v>0</v>
          </cell>
          <cell r="Y24">
            <v>0</v>
          </cell>
          <cell r="Z24">
            <v>61474.899999999994</v>
          </cell>
          <cell r="AA24">
            <v>13401.900000000001</v>
          </cell>
          <cell r="AB24">
            <v>0</v>
          </cell>
          <cell r="AC24">
            <v>17887.5</v>
          </cell>
          <cell r="AR24">
            <v>87264</v>
          </cell>
          <cell r="AS24">
            <v>0</v>
          </cell>
          <cell r="AT24">
            <v>0</v>
          </cell>
          <cell r="AU24">
            <v>61474.899999999994</v>
          </cell>
          <cell r="AV24">
            <v>13401.900000000001</v>
          </cell>
          <cell r="AW24">
            <v>0</v>
          </cell>
          <cell r="AX24">
            <v>17887.5</v>
          </cell>
          <cell r="AY24">
            <v>16531</v>
          </cell>
          <cell r="AZ24">
            <v>11655.3</v>
          </cell>
          <cell r="BC24">
            <v>250.49166666666667</v>
          </cell>
          <cell r="BD24">
            <v>21.500588235294117</v>
          </cell>
          <cell r="BE24">
            <v>0</v>
          </cell>
          <cell r="BF24">
            <v>271.99225490196079</v>
          </cell>
          <cell r="BG24">
            <v>585573833</v>
          </cell>
          <cell r="BH24">
            <v>3669147205.0999999</v>
          </cell>
          <cell r="BI24">
            <v>337754073.25</v>
          </cell>
          <cell r="BJ24">
            <v>0</v>
          </cell>
          <cell r="BK24">
            <v>0</v>
          </cell>
          <cell r="BL24">
            <v>4592475111.3500004</v>
          </cell>
          <cell r="BM24">
            <v>381748462</v>
          </cell>
          <cell r="BN24">
            <v>0</v>
          </cell>
          <cell r="BO24">
            <v>4974223573.3500004</v>
          </cell>
          <cell r="BP24">
            <v>397280.7</v>
          </cell>
          <cell r="BQ24">
            <v>116702.5</v>
          </cell>
          <cell r="BR24">
            <v>43914.2</v>
          </cell>
          <cell r="BS24">
            <v>234599.69999999998</v>
          </cell>
          <cell r="BT24">
            <v>58051.7</v>
          </cell>
          <cell r="BU24">
            <v>144980.4</v>
          </cell>
          <cell r="BV24">
            <v>2348</v>
          </cell>
          <cell r="BW24">
            <v>260625</v>
          </cell>
          <cell r="BX24">
            <v>127049</v>
          </cell>
          <cell r="BY24">
            <v>67473.100000000006</v>
          </cell>
          <cell r="BZ24">
            <v>191772.19999999998</v>
          </cell>
          <cell r="CA24">
            <v>41203.700000000004</v>
          </cell>
          <cell r="CB24">
            <v>0</v>
          </cell>
          <cell r="CC24">
            <v>57634</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657905.69999999995</v>
          </cell>
          <cell r="CS24">
            <v>243751.5</v>
          </cell>
          <cell r="CT24">
            <v>111387.3</v>
          </cell>
          <cell r="CU24">
            <v>426371.89999999997</v>
          </cell>
          <cell r="CV24">
            <v>99255.4</v>
          </cell>
          <cell r="CW24">
            <v>0</v>
          </cell>
          <cell r="CX24">
            <v>204962.4</v>
          </cell>
          <cell r="CY24">
            <v>100853.5</v>
          </cell>
          <cell r="CZ24">
            <v>85081.8</v>
          </cell>
          <cell r="DA24">
            <v>0</v>
          </cell>
          <cell r="DB24">
            <v>0</v>
          </cell>
          <cell r="DC24">
            <v>0</v>
          </cell>
          <cell r="DD24">
            <v>0</v>
          </cell>
          <cell r="DE24">
            <v>0</v>
          </cell>
          <cell r="DF24">
            <v>0</v>
          </cell>
          <cell r="DG24">
            <v>200605977.5</v>
          </cell>
          <cell r="DH24">
            <v>25153434.814573236</v>
          </cell>
          <cell r="DI24">
            <v>10000000</v>
          </cell>
          <cell r="DJ24">
            <v>235759412.31457323</v>
          </cell>
          <cell r="DK24">
            <v>139243.20000000001</v>
          </cell>
          <cell r="DL24">
            <v>70152</v>
          </cell>
          <cell r="DM24">
            <v>12627.36</v>
          </cell>
          <cell r="DN24">
            <v>56463.839999999997</v>
          </cell>
          <cell r="DO24">
            <v>32116.553662592247</v>
          </cell>
          <cell r="DP24">
            <v>18298.601189962672</v>
          </cell>
          <cell r="DQ24">
            <v>0</v>
          </cell>
          <cell r="DR24">
            <v>0</v>
          </cell>
          <cell r="DS24">
            <v>250</v>
          </cell>
          <cell r="DT24">
            <v>23</v>
          </cell>
          <cell r="DU24">
            <v>0</v>
          </cell>
          <cell r="DV24">
            <v>273</v>
          </cell>
          <cell r="DW24">
            <v>4586176610.363636</v>
          </cell>
          <cell r="DX24">
            <v>443823979.17426467</v>
          </cell>
          <cell r="DY24">
            <v>20000000</v>
          </cell>
          <cell r="DZ24">
            <v>5050000589.5379009</v>
          </cell>
          <cell r="EA24">
            <v>1234795.325</v>
          </cell>
          <cell r="EB24">
            <v>570741.9833333334</v>
          </cell>
          <cell r="EC24">
            <v>85032.5625</v>
          </cell>
          <cell r="ED24">
            <v>579020.77916666667</v>
          </cell>
          <cell r="EE24">
            <v>175880.53007023627</v>
          </cell>
          <cell r="EF24">
            <v>116668.7029393205</v>
          </cell>
          <cell r="EG24">
            <v>0</v>
          </cell>
          <cell r="EH24">
            <v>0</v>
          </cell>
          <cell r="EI24">
            <v>16531</v>
          </cell>
          <cell r="EJ24">
            <v>320.89999999999998</v>
          </cell>
          <cell r="EK24">
            <v>1805.7</v>
          </cell>
          <cell r="EL24">
            <v>6687.5</v>
          </cell>
          <cell r="EM24">
            <v>2841.2000000000003</v>
          </cell>
          <cell r="EN24">
            <v>100853.5</v>
          </cell>
          <cell r="EO24">
            <v>2119</v>
          </cell>
          <cell r="EP24">
            <v>8897.2000000000007</v>
          </cell>
          <cell r="EQ24">
            <v>55051.4</v>
          </cell>
          <cell r="ER24">
            <v>19014.199999999997</v>
          </cell>
          <cell r="FN24">
            <v>0</v>
          </cell>
          <cell r="FO24">
            <v>0</v>
          </cell>
          <cell r="FP24">
            <v>0</v>
          </cell>
          <cell r="FQ24">
            <v>0</v>
          </cell>
          <cell r="FR24">
            <v>0</v>
          </cell>
          <cell r="FS24">
            <v>0</v>
          </cell>
          <cell r="FT24">
            <v>0</v>
          </cell>
          <cell r="FU24">
            <v>0</v>
          </cell>
          <cell r="FV24">
            <v>0</v>
          </cell>
          <cell r="FW24">
            <v>0</v>
          </cell>
          <cell r="FX24">
            <v>0</v>
          </cell>
          <cell r="FY24">
            <v>0</v>
          </cell>
          <cell r="FZ24">
            <v>0</v>
          </cell>
          <cell r="GA24">
            <v>0</v>
          </cell>
          <cell r="GB24">
            <v>0</v>
          </cell>
          <cell r="GC24">
            <v>0</v>
          </cell>
          <cell r="GD24">
            <v>0</v>
          </cell>
          <cell r="GE24">
            <v>0</v>
          </cell>
          <cell r="GF24">
            <v>0</v>
          </cell>
          <cell r="GG24">
            <v>0</v>
          </cell>
          <cell r="GH24">
            <v>0</v>
          </cell>
          <cell r="GI24">
            <v>0</v>
          </cell>
          <cell r="GJ24">
            <v>0</v>
          </cell>
          <cell r="GK24">
            <v>0</v>
          </cell>
          <cell r="GL24">
            <v>0</v>
          </cell>
          <cell r="GM24">
            <v>0</v>
          </cell>
          <cell r="GN24">
            <v>0</v>
          </cell>
          <cell r="GO24">
            <v>0</v>
          </cell>
          <cell r="GP24">
            <v>0</v>
          </cell>
          <cell r="GQ24">
            <v>0</v>
          </cell>
          <cell r="GR24">
            <v>0</v>
          </cell>
          <cell r="GS24">
            <v>0</v>
          </cell>
          <cell r="GT24">
            <v>0</v>
          </cell>
          <cell r="GU24">
            <v>0</v>
          </cell>
          <cell r="GV24">
            <v>0</v>
          </cell>
          <cell r="GW24">
            <v>37371</v>
          </cell>
        </row>
        <row r="25">
          <cell r="B25">
            <v>18</v>
          </cell>
          <cell r="C25">
            <v>17.670000000000002</v>
          </cell>
          <cell r="D25">
            <v>0</v>
          </cell>
          <cell r="E25">
            <v>0</v>
          </cell>
          <cell r="F25">
            <v>17.670000000000002</v>
          </cell>
          <cell r="H25">
            <v>110370727</v>
          </cell>
          <cell r="I25">
            <v>179346779</v>
          </cell>
          <cell r="L25">
            <v>289717506</v>
          </cell>
          <cell r="M25">
            <v>16032750</v>
          </cell>
          <cell r="O25">
            <v>305750256</v>
          </cell>
          <cell r="W25">
            <v>50937</v>
          </cell>
          <cell r="X25">
            <v>20980</v>
          </cell>
          <cell r="Y25">
            <v>8898.7999999999993</v>
          </cell>
          <cell r="Z25">
            <v>32129.9</v>
          </cell>
          <cell r="AA25">
            <v>8131.3</v>
          </cell>
          <cell r="AB25">
            <v>834.4</v>
          </cell>
          <cell r="AC25">
            <v>12164.2</v>
          </cell>
          <cell r="AR25">
            <v>50937</v>
          </cell>
          <cell r="AS25">
            <v>20980</v>
          </cell>
          <cell r="AT25">
            <v>8898.7999999999993</v>
          </cell>
          <cell r="AU25">
            <v>32129.9</v>
          </cell>
          <cell r="AV25">
            <v>8131.3</v>
          </cell>
          <cell r="AW25">
            <v>834.4</v>
          </cell>
          <cell r="AX25">
            <v>12164.2</v>
          </cell>
          <cell r="AY25">
            <v>23188</v>
          </cell>
          <cell r="AZ25">
            <v>19441.5</v>
          </cell>
          <cell r="BC25">
            <v>268.16166666666669</v>
          </cell>
          <cell r="BD25">
            <v>21.500588235294117</v>
          </cell>
          <cell r="BE25">
            <v>0</v>
          </cell>
          <cell r="BF25">
            <v>289.66225490196081</v>
          </cell>
          <cell r="BG25">
            <v>585573833</v>
          </cell>
          <cell r="BH25">
            <v>3779517932.0999999</v>
          </cell>
          <cell r="BI25">
            <v>517100852.25</v>
          </cell>
          <cell r="BJ25">
            <v>0</v>
          </cell>
          <cell r="BK25">
            <v>0</v>
          </cell>
          <cell r="BL25">
            <v>4882192617.3500004</v>
          </cell>
          <cell r="BM25">
            <v>397781212</v>
          </cell>
          <cell r="BN25">
            <v>0</v>
          </cell>
          <cell r="BO25">
            <v>5279973829.3500004</v>
          </cell>
          <cell r="BP25">
            <v>397280.7</v>
          </cell>
          <cell r="BQ25">
            <v>116702.5</v>
          </cell>
          <cell r="BR25">
            <v>43914.2</v>
          </cell>
          <cell r="BS25">
            <v>234599.69999999998</v>
          </cell>
          <cell r="BT25">
            <v>58051.7</v>
          </cell>
          <cell r="BU25">
            <v>144980.4</v>
          </cell>
          <cell r="BV25">
            <v>2348</v>
          </cell>
          <cell r="BW25">
            <v>311562</v>
          </cell>
          <cell r="BX25">
            <v>148029</v>
          </cell>
          <cell r="BY25">
            <v>76371.900000000009</v>
          </cell>
          <cell r="BZ25">
            <v>223902.09999999998</v>
          </cell>
          <cell r="CA25">
            <v>49335.000000000007</v>
          </cell>
          <cell r="CB25">
            <v>834.4</v>
          </cell>
          <cell r="CC25">
            <v>69798.2</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708842.7</v>
          </cell>
          <cell r="CS25">
            <v>264731.5</v>
          </cell>
          <cell r="CT25">
            <v>120286.1</v>
          </cell>
          <cell r="CU25">
            <v>458501.79999999993</v>
          </cell>
          <cell r="CV25">
            <v>107386.70000000001</v>
          </cell>
          <cell r="CW25">
            <v>834.4</v>
          </cell>
          <cell r="CX25">
            <v>217126.59999999998</v>
          </cell>
          <cell r="CY25">
            <v>124041.5</v>
          </cell>
          <cell r="CZ25">
            <v>104523.3</v>
          </cell>
          <cell r="DA25">
            <v>0</v>
          </cell>
          <cell r="DB25">
            <v>0</v>
          </cell>
          <cell r="DC25">
            <v>24</v>
          </cell>
          <cell r="DD25">
            <v>0</v>
          </cell>
          <cell r="DE25">
            <v>0</v>
          </cell>
          <cell r="DF25">
            <v>24</v>
          </cell>
          <cell r="DG25">
            <v>281968726</v>
          </cell>
          <cell r="DH25">
            <v>26205667.002335019</v>
          </cell>
          <cell r="DI25">
            <v>10000000</v>
          </cell>
          <cell r="DJ25">
            <v>318174393.00233501</v>
          </cell>
          <cell r="DK25">
            <v>179356.79999999999</v>
          </cell>
          <cell r="DL25">
            <v>94248</v>
          </cell>
          <cell r="DM25">
            <v>16964.64</v>
          </cell>
          <cell r="DN25">
            <v>68144.160000000003</v>
          </cell>
          <cell r="DO25">
            <v>28623.082366373063</v>
          </cell>
          <cell r="DP25">
            <v>16047.99046497575</v>
          </cell>
          <cell r="DQ25">
            <v>0</v>
          </cell>
          <cell r="DR25">
            <v>0</v>
          </cell>
          <cell r="DS25">
            <v>274</v>
          </cell>
          <cell r="DT25">
            <v>23</v>
          </cell>
          <cell r="DU25">
            <v>0</v>
          </cell>
          <cell r="DV25">
            <v>297</v>
          </cell>
          <cell r="DW25">
            <v>4868145336.363636</v>
          </cell>
          <cell r="DX25">
            <v>470029646.17659968</v>
          </cell>
          <cell r="DY25">
            <v>30000000</v>
          </cell>
          <cell r="DZ25">
            <v>5368174982.5402355</v>
          </cell>
          <cell r="EA25">
            <v>1414152.125</v>
          </cell>
          <cell r="EB25">
            <v>664989.9833333334</v>
          </cell>
          <cell r="EC25">
            <v>101997.2025</v>
          </cell>
          <cell r="ED25">
            <v>647164.93916666671</v>
          </cell>
          <cell r="EE25">
            <v>204503.61243660934</v>
          </cell>
          <cell r="EF25">
            <v>132716.69340429624</v>
          </cell>
          <cell r="EG25">
            <v>0</v>
          </cell>
          <cell r="EH25">
            <v>0</v>
          </cell>
          <cell r="EI25">
            <v>23188</v>
          </cell>
          <cell r="EJ25">
            <v>651.9</v>
          </cell>
          <cell r="EK25">
            <v>6401.2</v>
          </cell>
          <cell r="EL25">
            <v>9787.2999999999993</v>
          </cell>
          <cell r="EM25">
            <v>2601.1</v>
          </cell>
          <cell r="EN25">
            <v>124041.5</v>
          </cell>
          <cell r="EO25">
            <v>2770.9</v>
          </cell>
          <cell r="EP25">
            <v>15298.400000000001</v>
          </cell>
          <cell r="EQ25">
            <v>64838.7</v>
          </cell>
          <cell r="ER25">
            <v>21615.299999999996</v>
          </cell>
          <cell r="FN25">
            <v>0</v>
          </cell>
          <cell r="FO25">
            <v>0</v>
          </cell>
          <cell r="FP25">
            <v>0</v>
          </cell>
          <cell r="FQ25">
            <v>0</v>
          </cell>
          <cell r="FR25">
            <v>0</v>
          </cell>
          <cell r="FS25">
            <v>0</v>
          </cell>
          <cell r="FT25">
            <v>0</v>
          </cell>
          <cell r="FU25">
            <v>0</v>
          </cell>
          <cell r="FV25">
            <v>0</v>
          </cell>
          <cell r="FW25">
            <v>0</v>
          </cell>
          <cell r="FX25">
            <v>0</v>
          </cell>
          <cell r="FY25">
            <v>0</v>
          </cell>
          <cell r="FZ25">
            <v>0</v>
          </cell>
          <cell r="GA25">
            <v>0</v>
          </cell>
          <cell r="GB25">
            <v>0</v>
          </cell>
          <cell r="GC25">
            <v>0</v>
          </cell>
          <cell r="GD25">
            <v>0</v>
          </cell>
          <cell r="GE25">
            <v>0</v>
          </cell>
          <cell r="GF25">
            <v>0</v>
          </cell>
          <cell r="GG25">
            <v>0</v>
          </cell>
          <cell r="GH25">
            <v>0</v>
          </cell>
          <cell r="GI25">
            <v>0</v>
          </cell>
          <cell r="GJ25">
            <v>0</v>
          </cell>
          <cell r="GK25">
            <v>0</v>
          </cell>
          <cell r="GL25">
            <v>0</v>
          </cell>
          <cell r="GM25">
            <v>0</v>
          </cell>
          <cell r="GN25">
            <v>0</v>
          </cell>
          <cell r="GO25">
            <v>0</v>
          </cell>
          <cell r="GP25">
            <v>0</v>
          </cell>
          <cell r="GQ25">
            <v>0</v>
          </cell>
          <cell r="GR25">
            <v>0</v>
          </cell>
          <cell r="GS25">
            <v>0</v>
          </cell>
          <cell r="GT25">
            <v>0</v>
          </cell>
          <cell r="GU25">
            <v>0</v>
          </cell>
          <cell r="GV25">
            <v>0</v>
          </cell>
          <cell r="GW25">
            <v>37378</v>
          </cell>
        </row>
        <row r="26">
          <cell r="B26">
            <v>19</v>
          </cell>
          <cell r="C26">
            <v>27.240000000000002</v>
          </cell>
          <cell r="D26">
            <v>0</v>
          </cell>
          <cell r="E26">
            <v>0</v>
          </cell>
          <cell r="F26">
            <v>27.240000000000002</v>
          </cell>
          <cell r="H26">
            <v>104958664</v>
          </cell>
          <cell r="I26">
            <v>237904675</v>
          </cell>
          <cell r="L26">
            <v>342863339</v>
          </cell>
          <cell r="M26">
            <v>12189500</v>
          </cell>
          <cell r="O26">
            <v>355052839</v>
          </cell>
          <cell r="W26">
            <v>91590.6</v>
          </cell>
          <cell r="X26">
            <v>22038</v>
          </cell>
          <cell r="Y26">
            <v>9945.5</v>
          </cell>
          <cell r="Z26">
            <v>70818</v>
          </cell>
          <cell r="AA26">
            <v>9161.7999999999993</v>
          </cell>
          <cell r="AB26">
            <v>1282.4000000000001</v>
          </cell>
          <cell r="AC26">
            <v>21527.7</v>
          </cell>
          <cell r="AR26">
            <v>91590.6</v>
          </cell>
          <cell r="AS26">
            <v>22038</v>
          </cell>
          <cell r="AT26">
            <v>9945.5</v>
          </cell>
          <cell r="AU26">
            <v>70818</v>
          </cell>
          <cell r="AV26">
            <v>9161.7999999999993</v>
          </cell>
          <cell r="AW26">
            <v>1282.4000000000001</v>
          </cell>
          <cell r="AX26">
            <v>21527.7</v>
          </cell>
          <cell r="AY26">
            <v>38672</v>
          </cell>
          <cell r="AZ26">
            <v>35057.300000000003</v>
          </cell>
          <cell r="BC26">
            <v>295.4016666666667</v>
          </cell>
          <cell r="BD26">
            <v>21.500588235294117</v>
          </cell>
          <cell r="BE26">
            <v>0</v>
          </cell>
          <cell r="BF26">
            <v>316.90225490196082</v>
          </cell>
          <cell r="BG26">
            <v>585573833</v>
          </cell>
          <cell r="BH26">
            <v>3884476596.0999999</v>
          </cell>
          <cell r="BI26">
            <v>755005527.25</v>
          </cell>
          <cell r="BJ26">
            <v>0</v>
          </cell>
          <cell r="BK26">
            <v>0</v>
          </cell>
          <cell r="BL26">
            <v>5225055956.3500004</v>
          </cell>
          <cell r="BM26">
            <v>409970712</v>
          </cell>
          <cell r="BN26">
            <v>0</v>
          </cell>
          <cell r="BO26">
            <v>5635026668.3500004</v>
          </cell>
          <cell r="BP26">
            <v>397280.7</v>
          </cell>
          <cell r="BQ26">
            <v>116702.5</v>
          </cell>
          <cell r="BR26">
            <v>43914.2</v>
          </cell>
          <cell r="BS26">
            <v>234599.69999999998</v>
          </cell>
          <cell r="BT26">
            <v>58051.7</v>
          </cell>
          <cell r="BU26">
            <v>144980.4</v>
          </cell>
          <cell r="BV26">
            <v>2348</v>
          </cell>
          <cell r="BW26">
            <v>403152.6</v>
          </cell>
          <cell r="BX26">
            <v>170067</v>
          </cell>
          <cell r="BY26">
            <v>86317.400000000009</v>
          </cell>
          <cell r="BZ26">
            <v>294720.09999999998</v>
          </cell>
          <cell r="CA26">
            <v>58496.800000000003</v>
          </cell>
          <cell r="CB26">
            <v>2116.8000000000002</v>
          </cell>
          <cell r="CC26">
            <v>91325.9</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800433.3</v>
          </cell>
          <cell r="CS26">
            <v>286769.5</v>
          </cell>
          <cell r="CT26">
            <v>130231.6</v>
          </cell>
          <cell r="CU26">
            <v>529319.79999999993</v>
          </cell>
          <cell r="CV26">
            <v>116548.5</v>
          </cell>
          <cell r="CW26">
            <v>2116.8000000000002</v>
          </cell>
          <cell r="CX26">
            <v>238654.3</v>
          </cell>
          <cell r="CY26">
            <v>162713.5</v>
          </cell>
          <cell r="CZ26">
            <v>139580.6</v>
          </cell>
          <cell r="DA26">
            <v>0</v>
          </cell>
          <cell r="DB26">
            <v>0</v>
          </cell>
          <cell r="DC26">
            <v>26</v>
          </cell>
          <cell r="DD26">
            <v>0</v>
          </cell>
          <cell r="DE26">
            <v>0</v>
          </cell>
          <cell r="DF26">
            <v>26</v>
          </cell>
          <cell r="DG26">
            <v>307777310</v>
          </cell>
          <cell r="DH26">
            <v>23577719.265270684</v>
          </cell>
          <cell r="DI26">
            <v>10000000</v>
          </cell>
          <cell r="DJ26">
            <v>341355029.26527071</v>
          </cell>
          <cell r="DK26">
            <v>142800</v>
          </cell>
          <cell r="DL26">
            <v>71400</v>
          </cell>
          <cell r="DM26">
            <v>12852</v>
          </cell>
          <cell r="DN26">
            <v>58548</v>
          </cell>
          <cell r="DO26">
            <v>26831.958768625322</v>
          </cell>
          <cell r="DP26">
            <v>15931.69540046673</v>
          </cell>
          <cell r="DQ26">
            <v>0</v>
          </cell>
          <cell r="DR26">
            <v>0</v>
          </cell>
          <cell r="DS26">
            <v>300</v>
          </cell>
          <cell r="DT26">
            <v>23</v>
          </cell>
          <cell r="DU26">
            <v>0</v>
          </cell>
          <cell r="DV26">
            <v>323</v>
          </cell>
          <cell r="DW26">
            <v>5175922646.363636</v>
          </cell>
          <cell r="DX26">
            <v>493607365.44187039</v>
          </cell>
          <cell r="DY26">
            <v>40000000</v>
          </cell>
          <cell r="DZ26">
            <v>5709530011.8055067</v>
          </cell>
          <cell r="EA26">
            <v>1556952.125</v>
          </cell>
          <cell r="EB26">
            <v>736389.9833333334</v>
          </cell>
          <cell r="EC26">
            <v>114849.2025</v>
          </cell>
          <cell r="ED26">
            <v>705712.93916666671</v>
          </cell>
          <cell r="EE26">
            <v>231335.57120523468</v>
          </cell>
          <cell r="EF26">
            <v>148648.38880476297</v>
          </cell>
          <cell r="EG26">
            <v>0</v>
          </cell>
          <cell r="EH26">
            <v>0</v>
          </cell>
          <cell r="EI26">
            <v>38672</v>
          </cell>
          <cell r="EJ26">
            <v>628.4</v>
          </cell>
          <cell r="EK26">
            <v>7117.9</v>
          </cell>
          <cell r="EL26">
            <v>22277.200000000001</v>
          </cell>
          <cell r="EM26">
            <v>5033.8</v>
          </cell>
          <cell r="EN26">
            <v>162713.5</v>
          </cell>
          <cell r="EO26">
            <v>3399.3</v>
          </cell>
          <cell r="EP26">
            <v>22416.300000000003</v>
          </cell>
          <cell r="EQ26">
            <v>87115.9</v>
          </cell>
          <cell r="ER26">
            <v>26649.099999999995</v>
          </cell>
          <cell r="FN26">
            <v>0</v>
          </cell>
          <cell r="FO26">
            <v>0</v>
          </cell>
          <cell r="FP26">
            <v>0</v>
          </cell>
          <cell r="FQ26">
            <v>0</v>
          </cell>
          <cell r="FR26">
            <v>0</v>
          </cell>
          <cell r="FS26">
            <v>0</v>
          </cell>
          <cell r="FT26">
            <v>0</v>
          </cell>
          <cell r="FU26">
            <v>0</v>
          </cell>
          <cell r="FV26">
            <v>0</v>
          </cell>
          <cell r="FW26">
            <v>0</v>
          </cell>
          <cell r="FX26">
            <v>0</v>
          </cell>
          <cell r="FY26">
            <v>0</v>
          </cell>
          <cell r="FZ26">
            <v>0</v>
          </cell>
          <cell r="GA26">
            <v>0</v>
          </cell>
          <cell r="GB26">
            <v>0</v>
          </cell>
          <cell r="GC26">
            <v>0</v>
          </cell>
          <cell r="GD26">
            <v>0</v>
          </cell>
          <cell r="GE26">
            <v>0</v>
          </cell>
          <cell r="GF26">
            <v>0</v>
          </cell>
          <cell r="GG26">
            <v>0</v>
          </cell>
          <cell r="GH26">
            <v>0</v>
          </cell>
          <cell r="GI26">
            <v>0</v>
          </cell>
          <cell r="GJ26">
            <v>0</v>
          </cell>
          <cell r="GK26">
            <v>0</v>
          </cell>
          <cell r="GL26">
            <v>0</v>
          </cell>
          <cell r="GM26">
            <v>0</v>
          </cell>
          <cell r="GN26">
            <v>0</v>
          </cell>
          <cell r="GO26">
            <v>0</v>
          </cell>
          <cell r="GP26">
            <v>0</v>
          </cell>
          <cell r="GQ26">
            <v>0</v>
          </cell>
          <cell r="GR26">
            <v>0</v>
          </cell>
          <cell r="GS26">
            <v>0</v>
          </cell>
          <cell r="GT26">
            <v>0</v>
          </cell>
          <cell r="GU26">
            <v>0</v>
          </cell>
          <cell r="GV26">
            <v>0</v>
          </cell>
          <cell r="GW26">
            <v>37385</v>
          </cell>
        </row>
        <row r="27">
          <cell r="B27">
            <v>20</v>
          </cell>
          <cell r="C27">
            <v>27.590000000000003</v>
          </cell>
          <cell r="D27">
            <v>0</v>
          </cell>
          <cell r="E27">
            <v>0</v>
          </cell>
          <cell r="F27">
            <v>27.590000000000003</v>
          </cell>
          <cell r="H27">
            <v>95122150</v>
          </cell>
          <cell r="I27">
            <v>238080175.5</v>
          </cell>
          <cell r="L27">
            <v>333202325.5</v>
          </cell>
          <cell r="M27">
            <v>10560037</v>
          </cell>
          <cell r="O27">
            <v>343762362.5</v>
          </cell>
          <cell r="W27">
            <v>93739</v>
          </cell>
          <cell r="X27">
            <v>43287</v>
          </cell>
          <cell r="Y27">
            <v>23465.1</v>
          </cell>
          <cell r="Z27">
            <v>71376.5</v>
          </cell>
          <cell r="AA27">
            <v>10553.8</v>
          </cell>
          <cell r="AB27">
            <v>2426.8000000000002</v>
          </cell>
          <cell r="AC27">
            <v>20195.300000000003</v>
          </cell>
          <cell r="AR27">
            <v>93739</v>
          </cell>
          <cell r="AS27">
            <v>43287</v>
          </cell>
          <cell r="AT27">
            <v>23465.1</v>
          </cell>
          <cell r="AU27">
            <v>71376.5</v>
          </cell>
          <cell r="AV27">
            <v>10553.8</v>
          </cell>
          <cell r="AW27">
            <v>2426.8000000000002</v>
          </cell>
          <cell r="AX27">
            <v>20195.300000000003</v>
          </cell>
          <cell r="AY27">
            <v>27989</v>
          </cell>
          <cell r="AZ27">
            <v>23546.800000000003</v>
          </cell>
          <cell r="BC27">
            <v>322.99166666666667</v>
          </cell>
          <cell r="BD27">
            <v>21.500588235294117</v>
          </cell>
          <cell r="BE27">
            <v>0</v>
          </cell>
          <cell r="BF27">
            <v>344.49225490196079</v>
          </cell>
          <cell r="BG27">
            <v>585573833</v>
          </cell>
          <cell r="BH27">
            <v>3979598746.0999999</v>
          </cell>
          <cell r="BI27">
            <v>993085702.75</v>
          </cell>
          <cell r="BJ27">
            <v>0</v>
          </cell>
          <cell r="BK27">
            <v>0</v>
          </cell>
          <cell r="BL27">
            <v>5558258281.8500004</v>
          </cell>
          <cell r="BM27">
            <v>420530749</v>
          </cell>
          <cell r="BN27">
            <v>0</v>
          </cell>
          <cell r="BO27">
            <v>5978789030.8500004</v>
          </cell>
          <cell r="BP27">
            <v>397280.7</v>
          </cell>
          <cell r="BQ27">
            <v>116702.5</v>
          </cell>
          <cell r="BR27">
            <v>43914.2</v>
          </cell>
          <cell r="BS27">
            <v>234599.69999999998</v>
          </cell>
          <cell r="BT27">
            <v>58051.7</v>
          </cell>
          <cell r="BU27">
            <v>144980.4</v>
          </cell>
          <cell r="BV27">
            <v>2348</v>
          </cell>
          <cell r="BW27">
            <v>496891.6</v>
          </cell>
          <cell r="BX27">
            <v>213354</v>
          </cell>
          <cell r="BY27">
            <v>109782.5</v>
          </cell>
          <cell r="BZ27">
            <v>366096.6</v>
          </cell>
          <cell r="CA27">
            <v>69050.600000000006</v>
          </cell>
          <cell r="CB27">
            <v>4543.6000000000004</v>
          </cell>
          <cell r="CC27">
            <v>111521.2</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894172.3</v>
          </cell>
          <cell r="CS27">
            <v>330056.5</v>
          </cell>
          <cell r="CT27">
            <v>153696.70000000001</v>
          </cell>
          <cell r="CU27">
            <v>600696.29999999993</v>
          </cell>
          <cell r="CV27">
            <v>127102.3</v>
          </cell>
          <cell r="CW27">
            <v>4543.6000000000004</v>
          </cell>
          <cell r="CX27">
            <v>258849.59999999998</v>
          </cell>
          <cell r="CY27">
            <v>190702.5</v>
          </cell>
          <cell r="CZ27">
            <v>163127.40000000002</v>
          </cell>
          <cell r="DA27">
            <v>0</v>
          </cell>
          <cell r="DB27">
            <v>0</v>
          </cell>
          <cell r="DC27">
            <v>26</v>
          </cell>
          <cell r="DD27">
            <v>0</v>
          </cell>
          <cell r="DE27">
            <v>0</v>
          </cell>
          <cell r="DF27">
            <v>26</v>
          </cell>
          <cell r="DG27">
            <v>325073267.16363633</v>
          </cell>
          <cell r="DH27">
            <v>17091617.213509746</v>
          </cell>
          <cell r="DI27">
            <v>11000000</v>
          </cell>
          <cell r="DJ27">
            <v>353164884.37714607</v>
          </cell>
          <cell r="DK27">
            <v>136560</v>
          </cell>
          <cell r="DL27">
            <v>67500</v>
          </cell>
          <cell r="DM27">
            <v>12150</v>
          </cell>
          <cell r="DN27">
            <v>56910</v>
          </cell>
          <cell r="DO27">
            <v>28141.718786852496</v>
          </cell>
          <cell r="DP27">
            <v>17603.245974568923</v>
          </cell>
          <cell r="DQ27">
            <v>0</v>
          </cell>
          <cell r="DR27">
            <v>0</v>
          </cell>
          <cell r="DS27">
            <v>326</v>
          </cell>
          <cell r="DT27">
            <v>23</v>
          </cell>
          <cell r="DU27">
            <v>0</v>
          </cell>
          <cell r="DV27">
            <v>349</v>
          </cell>
          <cell r="DW27">
            <v>5500995913.5272722</v>
          </cell>
          <cell r="DX27">
            <v>510698982.65538013</v>
          </cell>
          <cell r="DY27">
            <v>51000000</v>
          </cell>
          <cell r="DZ27">
            <v>6062694896.1826525</v>
          </cell>
          <cell r="EA27">
            <v>1693512.125</v>
          </cell>
          <cell r="EB27">
            <v>803889.9833333334</v>
          </cell>
          <cell r="EC27">
            <v>126999.2025</v>
          </cell>
          <cell r="ED27">
            <v>762622.93916666671</v>
          </cell>
          <cell r="EE27">
            <v>259477.28999208717</v>
          </cell>
          <cell r="EF27">
            <v>166251.63477933189</v>
          </cell>
          <cell r="EG27">
            <v>0</v>
          </cell>
          <cell r="EH27">
            <v>0</v>
          </cell>
          <cell r="EI27">
            <v>27989</v>
          </cell>
          <cell r="EJ27">
            <v>220.3</v>
          </cell>
          <cell r="EK27">
            <v>2358.8999999999996</v>
          </cell>
          <cell r="EL27">
            <v>15229.400000000001</v>
          </cell>
          <cell r="EM27">
            <v>5738.2</v>
          </cell>
          <cell r="EN27">
            <v>190702.5</v>
          </cell>
          <cell r="EO27">
            <v>3619.6000000000004</v>
          </cell>
          <cell r="EP27">
            <v>24775.200000000004</v>
          </cell>
          <cell r="EQ27">
            <v>102345.29999999999</v>
          </cell>
          <cell r="ER27">
            <v>32387.299999999996</v>
          </cell>
          <cell r="ES27">
            <v>7198</v>
          </cell>
          <cell r="ET27">
            <v>4627.5</v>
          </cell>
          <cell r="EU27">
            <v>2850.7</v>
          </cell>
          <cell r="EV27">
            <v>6830.4000000000005</v>
          </cell>
          <cell r="EW27">
            <v>0</v>
          </cell>
          <cell r="EY27">
            <v>584.70000000000027</v>
          </cell>
          <cell r="FN27">
            <v>7198</v>
          </cell>
          <cell r="FO27">
            <v>4627.5</v>
          </cell>
          <cell r="FP27">
            <v>2850.7</v>
          </cell>
          <cell r="FQ27">
            <v>6830.4000000000005</v>
          </cell>
          <cell r="FR27">
            <v>0</v>
          </cell>
          <cell r="FS27">
            <v>0</v>
          </cell>
          <cell r="FT27">
            <v>584.70000000000027</v>
          </cell>
          <cell r="FU27">
            <v>7198</v>
          </cell>
          <cell r="FV27">
            <v>4627.5</v>
          </cell>
          <cell r="FW27">
            <v>2850.7</v>
          </cell>
          <cell r="FX27">
            <v>6830.4000000000005</v>
          </cell>
          <cell r="FY27">
            <v>0</v>
          </cell>
          <cell r="FZ27">
            <v>0</v>
          </cell>
          <cell r="GA27">
            <v>584.70000000000027</v>
          </cell>
          <cell r="GB27">
            <v>0</v>
          </cell>
          <cell r="GC27">
            <v>0</v>
          </cell>
          <cell r="GD27">
            <v>0</v>
          </cell>
          <cell r="GE27">
            <v>0</v>
          </cell>
          <cell r="GF27">
            <v>0</v>
          </cell>
          <cell r="GG27">
            <v>0</v>
          </cell>
          <cell r="GH27">
            <v>0</v>
          </cell>
          <cell r="GI27">
            <v>0</v>
          </cell>
          <cell r="GJ27">
            <v>0</v>
          </cell>
          <cell r="GK27">
            <v>0</v>
          </cell>
          <cell r="GL27">
            <v>0</v>
          </cell>
          <cell r="GM27">
            <v>0</v>
          </cell>
          <cell r="GN27">
            <v>0</v>
          </cell>
          <cell r="GO27">
            <v>0</v>
          </cell>
          <cell r="GP27">
            <v>7198</v>
          </cell>
          <cell r="GQ27">
            <v>4627.5</v>
          </cell>
          <cell r="GR27">
            <v>2850.7</v>
          </cell>
          <cell r="GS27">
            <v>6830.4000000000005</v>
          </cell>
          <cell r="GT27">
            <v>0</v>
          </cell>
          <cell r="GU27">
            <v>0</v>
          </cell>
          <cell r="GV27">
            <v>584.70000000000027</v>
          </cell>
          <cell r="GW27">
            <v>37392</v>
          </cell>
        </row>
        <row r="28">
          <cell r="B28">
            <v>21</v>
          </cell>
          <cell r="C28">
            <v>28.46</v>
          </cell>
          <cell r="D28">
            <v>0</v>
          </cell>
          <cell r="E28">
            <v>0</v>
          </cell>
          <cell r="F28">
            <v>28.46</v>
          </cell>
          <cell r="H28">
            <v>78147413</v>
          </cell>
          <cell r="I28">
            <v>304966135.5</v>
          </cell>
          <cell r="L28">
            <v>383113548.5</v>
          </cell>
          <cell r="M28">
            <v>11493000</v>
          </cell>
          <cell r="O28">
            <v>394606548.5</v>
          </cell>
          <cell r="W28">
            <v>100016.6</v>
          </cell>
          <cell r="X28">
            <v>22769</v>
          </cell>
          <cell r="Y28">
            <v>10413.599999999999</v>
          </cell>
          <cell r="Z28">
            <v>67065.7</v>
          </cell>
          <cell r="AA28">
            <v>14046.000000000002</v>
          </cell>
          <cell r="AB28">
            <v>3881.8999999999996</v>
          </cell>
          <cell r="AC28">
            <v>21859.1</v>
          </cell>
          <cell r="AR28">
            <v>100016.6</v>
          </cell>
          <cell r="AS28">
            <v>22769</v>
          </cell>
          <cell r="AT28">
            <v>10413.599999999999</v>
          </cell>
          <cell r="AU28">
            <v>67065.7</v>
          </cell>
          <cell r="AV28">
            <v>14046.000000000002</v>
          </cell>
          <cell r="AW28">
            <v>3881.8999999999996</v>
          </cell>
          <cell r="AX28">
            <v>21859.1</v>
          </cell>
          <cell r="AY28">
            <v>31375</v>
          </cell>
          <cell r="AZ28">
            <v>22847.5</v>
          </cell>
          <cell r="BC28">
            <v>351.45166666666665</v>
          </cell>
          <cell r="BD28">
            <v>21.500588235294117</v>
          </cell>
          <cell r="BE28">
            <v>0</v>
          </cell>
          <cell r="BF28">
            <v>372.95225490196077</v>
          </cell>
          <cell r="BG28">
            <v>585573833</v>
          </cell>
          <cell r="BH28">
            <v>4057746159.0999999</v>
          </cell>
          <cell r="BI28">
            <v>1298051838.25</v>
          </cell>
          <cell r="BJ28">
            <v>0</v>
          </cell>
          <cell r="BK28">
            <v>0</v>
          </cell>
          <cell r="BL28">
            <v>5941371830.3500004</v>
          </cell>
          <cell r="BM28">
            <v>432023749</v>
          </cell>
          <cell r="BN28">
            <v>0</v>
          </cell>
          <cell r="BO28">
            <v>6373395579.3500004</v>
          </cell>
          <cell r="BP28">
            <v>397280.7</v>
          </cell>
          <cell r="BQ28">
            <v>116702.5</v>
          </cell>
          <cell r="BR28">
            <v>43914.2</v>
          </cell>
          <cell r="BS28">
            <v>234599.69999999998</v>
          </cell>
          <cell r="BT28">
            <v>58051.7</v>
          </cell>
          <cell r="BU28">
            <v>144980.4</v>
          </cell>
          <cell r="BV28">
            <v>2348</v>
          </cell>
          <cell r="BW28">
            <v>596908.19999999995</v>
          </cell>
          <cell r="BX28">
            <v>236123</v>
          </cell>
          <cell r="BY28">
            <v>120196.1</v>
          </cell>
          <cell r="BZ28">
            <v>433162.3</v>
          </cell>
          <cell r="CA28">
            <v>83096.600000000006</v>
          </cell>
          <cell r="CB28">
            <v>8425.5</v>
          </cell>
          <cell r="CC28">
            <v>133380.29999999999</v>
          </cell>
          <cell r="CD28">
            <v>0</v>
          </cell>
          <cell r="CE28">
            <v>0</v>
          </cell>
          <cell r="CF28">
            <v>0</v>
          </cell>
          <cell r="CG28">
            <v>0</v>
          </cell>
          <cell r="CH28">
            <v>0</v>
          </cell>
          <cell r="CI28">
            <v>0</v>
          </cell>
          <cell r="CJ28">
            <v>0</v>
          </cell>
          <cell r="CK28">
            <v>0</v>
          </cell>
          <cell r="CL28">
            <v>0</v>
          </cell>
          <cell r="CM28">
            <v>0</v>
          </cell>
          <cell r="CN28">
            <v>0</v>
          </cell>
          <cell r="CO28">
            <v>0</v>
          </cell>
          <cell r="CP28">
            <v>0</v>
          </cell>
          <cell r="CQ28">
            <v>0</v>
          </cell>
          <cell r="CR28">
            <v>994188.89999999991</v>
          </cell>
          <cell r="CS28">
            <v>352825.5</v>
          </cell>
          <cell r="CT28">
            <v>164110.29999999999</v>
          </cell>
          <cell r="CU28">
            <v>667762</v>
          </cell>
          <cell r="CV28">
            <v>141148.29999999999</v>
          </cell>
          <cell r="CW28">
            <v>8425.5</v>
          </cell>
          <cell r="CX28">
            <v>280708.69999999995</v>
          </cell>
          <cell r="CY28">
            <v>222077.5</v>
          </cell>
          <cell r="CZ28">
            <v>185974.90000000002</v>
          </cell>
          <cell r="DA28">
            <v>0</v>
          </cell>
          <cell r="DB28">
            <v>0</v>
          </cell>
          <cell r="DC28">
            <v>26</v>
          </cell>
          <cell r="DD28">
            <v>0</v>
          </cell>
          <cell r="DE28">
            <v>0</v>
          </cell>
          <cell r="DF28">
            <v>26</v>
          </cell>
          <cell r="DG28">
            <v>317990421.92727274</v>
          </cell>
          <cell r="DH28">
            <v>16703357.920806989</v>
          </cell>
          <cell r="DI28">
            <v>10300000</v>
          </cell>
          <cell r="DJ28">
            <v>344993779.84807974</v>
          </cell>
          <cell r="DK28">
            <v>112000</v>
          </cell>
          <cell r="DL28">
            <v>53125</v>
          </cell>
          <cell r="DM28">
            <v>9562.5</v>
          </cell>
          <cell r="DN28">
            <v>49312.5</v>
          </cell>
          <cell r="DO28">
            <v>29922.283295008485</v>
          </cell>
          <cell r="DP28">
            <v>18832.849874296553</v>
          </cell>
          <cell r="DQ28">
            <v>0</v>
          </cell>
          <cell r="DR28">
            <v>0</v>
          </cell>
          <cell r="DS28">
            <v>352</v>
          </cell>
          <cell r="DT28">
            <v>23</v>
          </cell>
          <cell r="DU28">
            <v>0</v>
          </cell>
          <cell r="DV28">
            <v>375</v>
          </cell>
          <cell r="DW28">
            <v>5818986335.454545</v>
          </cell>
          <cell r="DX28">
            <v>527402340.57618713</v>
          </cell>
          <cell r="DY28">
            <v>61300000</v>
          </cell>
          <cell r="DZ28">
            <v>6407688676.0307322</v>
          </cell>
          <cell r="EA28">
            <v>1805512.125</v>
          </cell>
          <cell r="EB28">
            <v>857014.9833333334</v>
          </cell>
          <cell r="EC28">
            <v>136561.70250000001</v>
          </cell>
          <cell r="ED28">
            <v>811935.43916666671</v>
          </cell>
          <cell r="EE28">
            <v>289399.57328709564</v>
          </cell>
          <cell r="EF28">
            <v>185084.48465362843</v>
          </cell>
          <cell r="EG28">
            <v>0</v>
          </cell>
          <cell r="EH28">
            <v>0</v>
          </cell>
          <cell r="EI28">
            <v>31375</v>
          </cell>
          <cell r="EJ28">
            <v>12</v>
          </cell>
          <cell r="EK28">
            <v>829.4</v>
          </cell>
          <cell r="EL28">
            <v>14890.599999999999</v>
          </cell>
          <cell r="EM28">
            <v>7115.5</v>
          </cell>
          <cell r="EN28">
            <v>222077.5</v>
          </cell>
          <cell r="EO28">
            <v>3631.6000000000004</v>
          </cell>
          <cell r="EP28">
            <v>25604.600000000006</v>
          </cell>
          <cell r="EQ28">
            <v>117235.9</v>
          </cell>
          <cell r="ER28">
            <v>39502.799999999996</v>
          </cell>
          <cell r="ES28">
            <v>29781</v>
          </cell>
          <cell r="ET28">
            <v>1167.5</v>
          </cell>
          <cell r="EU28">
            <v>751.7</v>
          </cell>
          <cell r="EV28">
            <v>20602.400000000001</v>
          </cell>
          <cell r="EW28">
            <v>0</v>
          </cell>
          <cell r="EY28">
            <v>10183.700000000001</v>
          </cell>
          <cell r="FN28">
            <v>29781</v>
          </cell>
          <cell r="FO28">
            <v>1167.5</v>
          </cell>
          <cell r="FP28">
            <v>751.7</v>
          </cell>
          <cell r="FQ28">
            <v>20602.400000000001</v>
          </cell>
          <cell r="FR28">
            <v>0</v>
          </cell>
          <cell r="FS28">
            <v>0</v>
          </cell>
          <cell r="FT28">
            <v>10183.700000000001</v>
          </cell>
          <cell r="FU28">
            <v>36979</v>
          </cell>
          <cell r="FV28">
            <v>5795</v>
          </cell>
          <cell r="FW28">
            <v>3602.3999999999996</v>
          </cell>
          <cell r="FX28">
            <v>27432.800000000003</v>
          </cell>
          <cell r="FY28">
            <v>0</v>
          </cell>
          <cell r="FZ28">
            <v>0</v>
          </cell>
          <cell r="GA28">
            <v>10768.400000000001</v>
          </cell>
          <cell r="GB28">
            <v>0</v>
          </cell>
          <cell r="GC28">
            <v>0</v>
          </cell>
          <cell r="GD28">
            <v>0</v>
          </cell>
          <cell r="GE28">
            <v>0</v>
          </cell>
          <cell r="GF28">
            <v>0</v>
          </cell>
          <cell r="GG28">
            <v>0</v>
          </cell>
          <cell r="GH28">
            <v>0</v>
          </cell>
          <cell r="GI28">
            <v>0</v>
          </cell>
          <cell r="GJ28">
            <v>0</v>
          </cell>
          <cell r="GK28">
            <v>0</v>
          </cell>
          <cell r="GL28">
            <v>0</v>
          </cell>
          <cell r="GM28">
            <v>0</v>
          </cell>
          <cell r="GN28">
            <v>0</v>
          </cell>
          <cell r="GO28">
            <v>0</v>
          </cell>
          <cell r="GP28">
            <v>36979</v>
          </cell>
          <cell r="GQ28">
            <v>5795</v>
          </cell>
          <cell r="GR28">
            <v>3602.3999999999996</v>
          </cell>
          <cell r="GS28">
            <v>27432.800000000003</v>
          </cell>
          <cell r="GT28">
            <v>0</v>
          </cell>
          <cell r="GU28">
            <v>0</v>
          </cell>
          <cell r="GV28">
            <v>10768.400000000001</v>
          </cell>
          <cell r="GW28">
            <v>37399</v>
          </cell>
        </row>
        <row r="29">
          <cell r="B29">
            <v>22</v>
          </cell>
          <cell r="C29">
            <v>25.979999999999997</v>
          </cell>
          <cell r="D29">
            <v>0</v>
          </cell>
          <cell r="E29">
            <v>0</v>
          </cell>
          <cell r="F29">
            <v>25.979999999999997</v>
          </cell>
          <cell r="H29">
            <v>55217900</v>
          </cell>
          <cell r="I29">
            <v>336493939</v>
          </cell>
          <cell r="L29">
            <v>391711839</v>
          </cell>
          <cell r="M29">
            <v>11300000</v>
          </cell>
          <cell r="O29">
            <v>403011839</v>
          </cell>
          <cell r="W29">
            <v>46829.4</v>
          </cell>
          <cell r="X29">
            <v>25317</v>
          </cell>
          <cell r="Y29">
            <v>12548.1</v>
          </cell>
          <cell r="Z29">
            <v>31981.300000000003</v>
          </cell>
          <cell r="AA29">
            <v>8025.9999999999991</v>
          </cell>
          <cell r="AB29">
            <v>3431.6000000000004</v>
          </cell>
          <cell r="AC29">
            <v>12841.6</v>
          </cell>
          <cell r="AR29">
            <v>46829.4</v>
          </cell>
          <cell r="AS29">
            <v>25317</v>
          </cell>
          <cell r="AT29">
            <v>12548.1</v>
          </cell>
          <cell r="AU29">
            <v>31981.300000000003</v>
          </cell>
          <cell r="AV29">
            <v>8025.9999999999991</v>
          </cell>
          <cell r="AW29">
            <v>3431.6000000000004</v>
          </cell>
          <cell r="AX29">
            <v>12841.6</v>
          </cell>
          <cell r="AY29">
            <v>26896</v>
          </cell>
          <cell r="AZ29">
            <v>19752.099999999999</v>
          </cell>
          <cell r="BC29">
            <v>377.43166666666667</v>
          </cell>
          <cell r="BD29">
            <v>21.500588235294117</v>
          </cell>
          <cell r="BE29">
            <v>0</v>
          </cell>
          <cell r="BF29">
            <v>398.93225490196079</v>
          </cell>
          <cell r="BG29">
            <v>585573833</v>
          </cell>
          <cell r="BH29">
            <v>4112964059.0999999</v>
          </cell>
          <cell r="BI29">
            <v>1634545777.25</v>
          </cell>
          <cell r="BJ29">
            <v>0</v>
          </cell>
          <cell r="BK29">
            <v>0</v>
          </cell>
          <cell r="BL29">
            <v>6333083669.3500004</v>
          </cell>
          <cell r="BM29">
            <v>443323749</v>
          </cell>
          <cell r="BN29">
            <v>0</v>
          </cell>
          <cell r="BO29">
            <v>6776407418.3500004</v>
          </cell>
          <cell r="BP29">
            <v>397280.7</v>
          </cell>
          <cell r="BQ29">
            <v>116702.5</v>
          </cell>
          <cell r="BR29">
            <v>43914.2</v>
          </cell>
          <cell r="BS29">
            <v>234599.69999999998</v>
          </cell>
          <cell r="BT29">
            <v>58051.7</v>
          </cell>
          <cell r="BU29">
            <v>144980.4</v>
          </cell>
          <cell r="BV29">
            <v>2348</v>
          </cell>
          <cell r="BW29">
            <v>643737.59999999998</v>
          </cell>
          <cell r="BX29">
            <v>261440</v>
          </cell>
          <cell r="BY29">
            <v>132744.20000000001</v>
          </cell>
          <cell r="BZ29">
            <v>465143.6</v>
          </cell>
          <cell r="CA29">
            <v>91122.6</v>
          </cell>
          <cell r="CB29">
            <v>11857.1</v>
          </cell>
          <cell r="CC29">
            <v>146221.9</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1041018.3</v>
          </cell>
          <cell r="CS29">
            <v>378142.5</v>
          </cell>
          <cell r="CT29">
            <v>176658.40000000002</v>
          </cell>
          <cell r="CU29">
            <v>699743.29999999993</v>
          </cell>
          <cell r="CV29">
            <v>149174.29999999999</v>
          </cell>
          <cell r="CW29">
            <v>11857.1</v>
          </cell>
          <cell r="CX29">
            <v>293550.3</v>
          </cell>
          <cell r="CY29">
            <v>248973.5</v>
          </cell>
          <cell r="CZ29">
            <v>205727.00000000003</v>
          </cell>
          <cell r="DA29">
            <v>0</v>
          </cell>
          <cell r="DB29">
            <v>0</v>
          </cell>
          <cell r="DC29">
            <v>26</v>
          </cell>
          <cell r="DD29">
            <v>0</v>
          </cell>
          <cell r="DE29">
            <v>0</v>
          </cell>
          <cell r="DF29">
            <v>26</v>
          </cell>
          <cell r="DG29">
            <v>305605489.5272727</v>
          </cell>
          <cell r="DH29">
            <v>13567335.482450243</v>
          </cell>
          <cell r="DI29">
            <v>10000000</v>
          </cell>
          <cell r="DJ29">
            <v>329172825.00972295</v>
          </cell>
          <cell r="DK29">
            <v>69250</v>
          </cell>
          <cell r="DL29">
            <v>30000</v>
          </cell>
          <cell r="DM29">
            <v>5400</v>
          </cell>
          <cell r="DN29">
            <v>33850</v>
          </cell>
          <cell r="DO29">
            <v>30325.272043047229</v>
          </cell>
          <cell r="DP29">
            <v>18476.602076532305</v>
          </cell>
          <cell r="DQ29">
            <v>0</v>
          </cell>
          <cell r="DR29">
            <v>0</v>
          </cell>
          <cell r="DS29">
            <v>378</v>
          </cell>
          <cell r="DT29">
            <v>23</v>
          </cell>
          <cell r="DU29">
            <v>0</v>
          </cell>
          <cell r="DV29">
            <v>401</v>
          </cell>
          <cell r="DW29">
            <v>6124591824.9818172</v>
          </cell>
          <cell r="DX29">
            <v>540969676.05863738</v>
          </cell>
          <cell r="DY29">
            <v>71300000</v>
          </cell>
          <cell r="DZ29">
            <v>6736861501.0404549</v>
          </cell>
          <cell r="EA29">
            <v>1874762.125</v>
          </cell>
          <cell r="EB29">
            <v>887014.9833333334</v>
          </cell>
          <cell r="EC29">
            <v>141961.70250000001</v>
          </cell>
          <cell r="ED29">
            <v>845785.43916666671</v>
          </cell>
          <cell r="EE29">
            <v>319724.84533014288</v>
          </cell>
          <cell r="EF29">
            <v>203561.08673016075</v>
          </cell>
          <cell r="EG29">
            <v>0</v>
          </cell>
          <cell r="EH29">
            <v>0</v>
          </cell>
          <cell r="EI29">
            <v>26896</v>
          </cell>
          <cell r="EJ29">
            <v>26</v>
          </cell>
          <cell r="EK29">
            <v>678.3</v>
          </cell>
          <cell r="EL29">
            <v>13826</v>
          </cell>
          <cell r="EM29">
            <v>5221.8</v>
          </cell>
          <cell r="EN29">
            <v>248973.5</v>
          </cell>
          <cell r="EO29">
            <v>3657.6000000000004</v>
          </cell>
          <cell r="EP29">
            <v>26282.900000000005</v>
          </cell>
          <cell r="EQ29">
            <v>131061.9</v>
          </cell>
          <cell r="ER29">
            <v>44724.6</v>
          </cell>
          <cell r="ES29">
            <v>41534</v>
          </cell>
          <cell r="ET29">
            <v>5786</v>
          </cell>
          <cell r="EU29">
            <v>2602.1</v>
          </cell>
          <cell r="EV29">
            <v>22918.700000000004</v>
          </cell>
          <cell r="EW29">
            <v>0</v>
          </cell>
          <cell r="EY29">
            <v>17155.199999999997</v>
          </cell>
          <cell r="FN29">
            <v>41534</v>
          </cell>
          <cell r="FO29">
            <v>5786</v>
          </cell>
          <cell r="FP29">
            <v>2602.1</v>
          </cell>
          <cell r="FQ29">
            <v>22918.700000000004</v>
          </cell>
          <cell r="FR29">
            <v>0</v>
          </cell>
          <cell r="FS29">
            <v>0</v>
          </cell>
          <cell r="FT29">
            <v>17155.199999999997</v>
          </cell>
          <cell r="FU29">
            <v>78513</v>
          </cell>
          <cell r="FV29">
            <v>11581</v>
          </cell>
          <cell r="FW29">
            <v>6204.5</v>
          </cell>
          <cell r="FX29">
            <v>50351.500000000007</v>
          </cell>
          <cell r="FY29">
            <v>0</v>
          </cell>
          <cell r="FZ29">
            <v>0</v>
          </cell>
          <cell r="GA29">
            <v>27923.599999999999</v>
          </cell>
          <cell r="GB29">
            <v>0</v>
          </cell>
          <cell r="GC29">
            <v>0</v>
          </cell>
          <cell r="GD29">
            <v>0</v>
          </cell>
          <cell r="GE29">
            <v>0</v>
          </cell>
          <cell r="GF29">
            <v>0</v>
          </cell>
          <cell r="GG29">
            <v>0</v>
          </cell>
          <cell r="GH29">
            <v>0</v>
          </cell>
          <cell r="GI29">
            <v>0</v>
          </cell>
          <cell r="GJ29">
            <v>0</v>
          </cell>
          <cell r="GK29">
            <v>0</v>
          </cell>
          <cell r="GL29">
            <v>0</v>
          </cell>
          <cell r="GM29">
            <v>0</v>
          </cell>
          <cell r="GN29">
            <v>0</v>
          </cell>
          <cell r="GO29">
            <v>0</v>
          </cell>
          <cell r="GP29">
            <v>78513</v>
          </cell>
          <cell r="GQ29">
            <v>11581</v>
          </cell>
          <cell r="GR29">
            <v>6204.5</v>
          </cell>
          <cell r="GS29">
            <v>50351.500000000007</v>
          </cell>
          <cell r="GT29">
            <v>0</v>
          </cell>
          <cell r="GU29">
            <v>0</v>
          </cell>
          <cell r="GV29">
            <v>27923.599999999999</v>
          </cell>
          <cell r="GW29">
            <v>37406</v>
          </cell>
        </row>
        <row r="30">
          <cell r="B30">
            <v>23</v>
          </cell>
          <cell r="C30">
            <v>25.439999999999998</v>
          </cell>
          <cell r="D30">
            <v>0</v>
          </cell>
          <cell r="E30">
            <v>0</v>
          </cell>
          <cell r="F30">
            <v>25.439999999999998</v>
          </cell>
          <cell r="H30">
            <v>21016000</v>
          </cell>
          <cell r="I30">
            <v>357057060</v>
          </cell>
          <cell r="L30">
            <v>378073060</v>
          </cell>
          <cell r="M30">
            <v>9285750</v>
          </cell>
          <cell r="O30">
            <v>387358810</v>
          </cell>
          <cell r="W30">
            <v>30913</v>
          </cell>
          <cell r="X30">
            <v>21875</v>
          </cell>
          <cell r="Y30">
            <v>10216.199999999999</v>
          </cell>
          <cell r="Z30">
            <v>15561.6</v>
          </cell>
          <cell r="AA30">
            <v>5955.7000000000007</v>
          </cell>
          <cell r="AB30">
            <v>4776</v>
          </cell>
          <cell r="AC30">
            <v>14540.8</v>
          </cell>
          <cell r="AR30">
            <v>30913</v>
          </cell>
          <cell r="AS30">
            <v>21875</v>
          </cell>
          <cell r="AT30">
            <v>10216.199999999999</v>
          </cell>
          <cell r="AU30">
            <v>15561.6</v>
          </cell>
          <cell r="AV30">
            <v>5955.7000000000007</v>
          </cell>
          <cell r="AW30">
            <v>4776</v>
          </cell>
          <cell r="AX30">
            <v>14540.8</v>
          </cell>
          <cell r="AY30">
            <v>21381</v>
          </cell>
          <cell r="AZ30">
            <v>18461.3</v>
          </cell>
          <cell r="BC30">
            <v>402.87166666666667</v>
          </cell>
          <cell r="BD30">
            <v>21.500588235294117</v>
          </cell>
          <cell r="BE30">
            <v>0</v>
          </cell>
          <cell r="BF30">
            <v>424.37225490196079</v>
          </cell>
          <cell r="BG30">
            <v>585573833</v>
          </cell>
          <cell r="BH30">
            <v>4133980059.0999999</v>
          </cell>
          <cell r="BI30">
            <v>1991602837.25</v>
          </cell>
          <cell r="BJ30">
            <v>0</v>
          </cell>
          <cell r="BK30">
            <v>0</v>
          </cell>
          <cell r="BL30">
            <v>6711156729.3500004</v>
          </cell>
          <cell r="BM30">
            <v>452609499</v>
          </cell>
          <cell r="BN30">
            <v>0</v>
          </cell>
          <cell r="BO30">
            <v>7163766228.3500004</v>
          </cell>
          <cell r="BP30">
            <v>397280.7</v>
          </cell>
          <cell r="BQ30">
            <v>116702.5</v>
          </cell>
          <cell r="BR30">
            <v>43914.2</v>
          </cell>
          <cell r="BS30">
            <v>234599.69999999998</v>
          </cell>
          <cell r="BT30">
            <v>58051.7</v>
          </cell>
          <cell r="BU30">
            <v>144980.4</v>
          </cell>
          <cell r="BV30">
            <v>2348</v>
          </cell>
          <cell r="BW30">
            <v>674650.6</v>
          </cell>
          <cell r="BX30">
            <v>283315</v>
          </cell>
          <cell r="BY30">
            <v>142960.40000000002</v>
          </cell>
          <cell r="BZ30">
            <v>480705.19999999995</v>
          </cell>
          <cell r="CA30">
            <v>97078.3</v>
          </cell>
          <cell r="CB30">
            <v>16633.099999999999</v>
          </cell>
          <cell r="CC30">
            <v>160762.69999999998</v>
          </cell>
          <cell r="CD30">
            <v>0</v>
          </cell>
          <cell r="CE30">
            <v>0</v>
          </cell>
          <cell r="CF30">
            <v>0</v>
          </cell>
          <cell r="CG30">
            <v>0</v>
          </cell>
          <cell r="CH30">
            <v>0</v>
          </cell>
          <cell r="CI30">
            <v>0</v>
          </cell>
          <cell r="CJ30">
            <v>0</v>
          </cell>
          <cell r="CK30">
            <v>0</v>
          </cell>
          <cell r="CL30">
            <v>0</v>
          </cell>
          <cell r="CM30">
            <v>0</v>
          </cell>
          <cell r="CN30">
            <v>0</v>
          </cell>
          <cell r="CO30">
            <v>0</v>
          </cell>
          <cell r="CP30">
            <v>0</v>
          </cell>
          <cell r="CQ30">
            <v>0</v>
          </cell>
          <cell r="CR30">
            <v>1071931.3</v>
          </cell>
          <cell r="CS30">
            <v>400017.5</v>
          </cell>
          <cell r="CT30">
            <v>186874.60000000003</v>
          </cell>
          <cell r="CU30">
            <v>715304.89999999991</v>
          </cell>
          <cell r="CV30">
            <v>155130</v>
          </cell>
          <cell r="CW30">
            <v>16633.099999999999</v>
          </cell>
          <cell r="CX30">
            <v>308091.09999999998</v>
          </cell>
          <cell r="CY30">
            <v>270354.5</v>
          </cell>
          <cell r="CZ30">
            <v>224188.30000000002</v>
          </cell>
          <cell r="DA30">
            <v>0</v>
          </cell>
          <cell r="DB30">
            <v>0</v>
          </cell>
          <cell r="DC30">
            <v>26</v>
          </cell>
          <cell r="DD30">
            <v>0</v>
          </cell>
          <cell r="DE30">
            <v>0</v>
          </cell>
          <cell r="DF30">
            <v>26</v>
          </cell>
          <cell r="DG30">
            <v>394505509.32727271</v>
          </cell>
          <cell r="DH30">
            <v>11730443.069821563</v>
          </cell>
          <cell r="DI30">
            <v>2108000</v>
          </cell>
          <cell r="DJ30">
            <v>408343952.39709425</v>
          </cell>
          <cell r="DK30">
            <v>12000</v>
          </cell>
          <cell r="DL30">
            <v>0</v>
          </cell>
          <cell r="DM30">
            <v>0</v>
          </cell>
          <cell r="DN30">
            <v>12000</v>
          </cell>
          <cell r="DO30">
            <v>28416.346922825214</v>
          </cell>
          <cell r="DP30">
            <v>16676.336674320548</v>
          </cell>
          <cell r="DQ30">
            <v>0</v>
          </cell>
          <cell r="DR30">
            <v>0</v>
          </cell>
          <cell r="DS30">
            <v>404</v>
          </cell>
          <cell r="DT30">
            <v>23</v>
          </cell>
          <cell r="DU30">
            <v>0</v>
          </cell>
          <cell r="DV30">
            <v>427</v>
          </cell>
          <cell r="DW30">
            <v>6519097334.3090897</v>
          </cell>
          <cell r="DX30">
            <v>552700119.12845898</v>
          </cell>
          <cell r="DY30">
            <v>73408000</v>
          </cell>
          <cell r="DZ30">
            <v>7145205453.4375486</v>
          </cell>
          <cell r="EA30">
            <v>1886762.125</v>
          </cell>
          <cell r="EB30">
            <v>887014.9833333334</v>
          </cell>
          <cell r="EC30">
            <v>141961.70250000001</v>
          </cell>
          <cell r="ED30">
            <v>857785.43916666671</v>
          </cell>
          <cell r="EE30">
            <v>348141.19225296809</v>
          </cell>
          <cell r="EF30">
            <v>220237.42340448129</v>
          </cell>
          <cell r="EG30">
            <v>0</v>
          </cell>
          <cell r="EH30">
            <v>0</v>
          </cell>
          <cell r="EI30">
            <v>21381</v>
          </cell>
          <cell r="EJ30">
            <v>103.5</v>
          </cell>
          <cell r="EK30">
            <v>1534.1000000000001</v>
          </cell>
          <cell r="EL30">
            <v>12893.7</v>
          </cell>
          <cell r="EM30">
            <v>3930</v>
          </cell>
          <cell r="EN30">
            <v>270354.5</v>
          </cell>
          <cell r="EO30">
            <v>3761.1000000000004</v>
          </cell>
          <cell r="EP30">
            <v>27817.000000000004</v>
          </cell>
          <cell r="EQ30">
            <v>143955.6</v>
          </cell>
          <cell r="ER30">
            <v>48654.6</v>
          </cell>
          <cell r="ES30">
            <v>4582</v>
          </cell>
          <cell r="ET30">
            <v>1470</v>
          </cell>
          <cell r="EU30">
            <v>902</v>
          </cell>
          <cell r="EV30">
            <v>4447.8000000000011</v>
          </cell>
          <cell r="EW30">
            <v>0</v>
          </cell>
          <cell r="EY30">
            <v>4086.0999999999995</v>
          </cell>
          <cell r="FN30">
            <v>4582</v>
          </cell>
          <cell r="FO30">
            <v>1470</v>
          </cell>
          <cell r="FP30">
            <v>902</v>
          </cell>
          <cell r="FQ30">
            <v>4447.8000000000011</v>
          </cell>
          <cell r="FR30">
            <v>0</v>
          </cell>
          <cell r="FS30">
            <v>0</v>
          </cell>
          <cell r="FT30">
            <v>4086.0999999999995</v>
          </cell>
          <cell r="FU30">
            <v>83095</v>
          </cell>
          <cell r="FV30">
            <v>13051</v>
          </cell>
          <cell r="FW30">
            <v>7106.5</v>
          </cell>
          <cell r="FX30">
            <v>54799.30000000001</v>
          </cell>
          <cell r="FY30">
            <v>0</v>
          </cell>
          <cell r="FZ30">
            <v>0</v>
          </cell>
          <cell r="GA30">
            <v>32009.699999999997</v>
          </cell>
          <cell r="GB30">
            <v>0</v>
          </cell>
          <cell r="GC30">
            <v>0</v>
          </cell>
          <cell r="GD30">
            <v>0</v>
          </cell>
          <cell r="GE30">
            <v>0</v>
          </cell>
          <cell r="GF30">
            <v>0</v>
          </cell>
          <cell r="GG30">
            <v>0</v>
          </cell>
          <cell r="GH30">
            <v>0</v>
          </cell>
          <cell r="GI30">
            <v>0</v>
          </cell>
          <cell r="GJ30">
            <v>0</v>
          </cell>
          <cell r="GK30">
            <v>0</v>
          </cell>
          <cell r="GL30">
            <v>0</v>
          </cell>
          <cell r="GM30">
            <v>0</v>
          </cell>
          <cell r="GN30">
            <v>0</v>
          </cell>
          <cell r="GO30">
            <v>0</v>
          </cell>
          <cell r="GP30">
            <v>83095</v>
          </cell>
          <cell r="GQ30">
            <v>13051</v>
          </cell>
          <cell r="GR30">
            <v>7106.5</v>
          </cell>
          <cell r="GS30">
            <v>54799.30000000001</v>
          </cell>
          <cell r="GT30">
            <v>0</v>
          </cell>
          <cell r="GU30">
            <v>0</v>
          </cell>
          <cell r="GV30">
            <v>32009.699999999997</v>
          </cell>
          <cell r="GW30">
            <v>37413</v>
          </cell>
        </row>
        <row r="31">
          <cell r="B31">
            <v>24</v>
          </cell>
          <cell r="C31">
            <v>26.33</v>
          </cell>
          <cell r="D31">
            <v>0</v>
          </cell>
          <cell r="E31">
            <v>0</v>
          </cell>
          <cell r="F31">
            <v>26.33</v>
          </cell>
          <cell r="H31">
            <v>1021000</v>
          </cell>
          <cell r="I31">
            <v>313874745.5</v>
          </cell>
          <cell r="L31">
            <v>314895745.5</v>
          </cell>
          <cell r="M31">
            <v>8178500</v>
          </cell>
          <cell r="O31">
            <v>323074245.5</v>
          </cell>
          <cell r="W31">
            <v>2317.3000000000002</v>
          </cell>
          <cell r="X31">
            <v>1416</v>
          </cell>
          <cell r="Y31">
            <v>634.20000000000005</v>
          </cell>
          <cell r="Z31">
            <v>621.70000000000005</v>
          </cell>
          <cell r="AA31">
            <v>639.29999999999995</v>
          </cell>
          <cell r="AB31">
            <v>466.2</v>
          </cell>
          <cell r="AC31">
            <v>2760</v>
          </cell>
          <cell r="AR31">
            <v>2317.3000000000002</v>
          </cell>
          <cell r="AS31">
            <v>1416</v>
          </cell>
          <cell r="AT31">
            <v>634.20000000000005</v>
          </cell>
          <cell r="AU31">
            <v>621.70000000000005</v>
          </cell>
          <cell r="AV31">
            <v>639.29999999999995</v>
          </cell>
          <cell r="AW31">
            <v>466.2</v>
          </cell>
          <cell r="AX31">
            <v>2760</v>
          </cell>
          <cell r="AY31">
            <v>13889</v>
          </cell>
          <cell r="AZ31">
            <v>11922.5</v>
          </cell>
          <cell r="BC31">
            <v>429.20166666666665</v>
          </cell>
          <cell r="BD31">
            <v>21.500588235294117</v>
          </cell>
          <cell r="BE31">
            <v>0</v>
          </cell>
          <cell r="BF31">
            <v>450.70225490196077</v>
          </cell>
          <cell r="BG31">
            <v>585573833</v>
          </cell>
          <cell r="BH31">
            <v>4135001059.0999999</v>
          </cell>
          <cell r="BI31">
            <v>2305477582.75</v>
          </cell>
          <cell r="BJ31">
            <v>0</v>
          </cell>
          <cell r="BK31">
            <v>0</v>
          </cell>
          <cell r="BL31">
            <v>7026052474.8500004</v>
          </cell>
          <cell r="BM31">
            <v>460787999</v>
          </cell>
          <cell r="BN31">
            <v>0</v>
          </cell>
          <cell r="BO31">
            <v>7486840473.8500004</v>
          </cell>
          <cell r="BP31">
            <v>397280.7</v>
          </cell>
          <cell r="BQ31">
            <v>116702.5</v>
          </cell>
          <cell r="BR31">
            <v>43914.2</v>
          </cell>
          <cell r="BS31">
            <v>234599.69999999998</v>
          </cell>
          <cell r="BT31">
            <v>58051.7</v>
          </cell>
          <cell r="BU31">
            <v>144980.4</v>
          </cell>
          <cell r="BV31">
            <v>2348</v>
          </cell>
          <cell r="BW31">
            <v>676967.9</v>
          </cell>
          <cell r="BX31">
            <v>284731</v>
          </cell>
          <cell r="BY31">
            <v>143594.60000000003</v>
          </cell>
          <cell r="BZ31">
            <v>481326.89999999997</v>
          </cell>
          <cell r="CA31">
            <v>97717.6</v>
          </cell>
          <cell r="CB31">
            <v>17099.3</v>
          </cell>
          <cell r="CC31">
            <v>163522.69999999998</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1074248.6000000001</v>
          </cell>
          <cell r="CS31">
            <v>401433.5</v>
          </cell>
          <cell r="CT31">
            <v>187508.80000000005</v>
          </cell>
          <cell r="CU31">
            <v>715926.6</v>
          </cell>
          <cell r="CV31">
            <v>155769.29999999999</v>
          </cell>
          <cell r="CW31">
            <v>17099.3</v>
          </cell>
          <cell r="CX31">
            <v>310851.09999999998</v>
          </cell>
          <cell r="CY31">
            <v>284243.5</v>
          </cell>
          <cell r="CZ31">
            <v>236110.80000000002</v>
          </cell>
          <cell r="DA31">
            <v>0</v>
          </cell>
          <cell r="DB31">
            <v>0</v>
          </cell>
          <cell r="DC31">
            <v>26</v>
          </cell>
          <cell r="DD31">
            <v>0</v>
          </cell>
          <cell r="DE31">
            <v>0</v>
          </cell>
          <cell r="DF31">
            <v>26</v>
          </cell>
          <cell r="DG31">
            <v>376129862.96363634</v>
          </cell>
          <cell r="DH31">
            <v>11612488.050491279</v>
          </cell>
          <cell r="DI31">
            <v>3504000</v>
          </cell>
          <cell r="DJ31">
            <v>391246351.01412761</v>
          </cell>
          <cell r="DK31">
            <v>0</v>
          </cell>
          <cell r="DL31">
            <v>0</v>
          </cell>
          <cell r="DM31">
            <v>0</v>
          </cell>
          <cell r="DN31">
            <v>0</v>
          </cell>
          <cell r="DO31">
            <v>23260.449337700251</v>
          </cell>
          <cell r="DP31">
            <v>12973.886971947775</v>
          </cell>
          <cell r="DQ31">
            <v>0</v>
          </cell>
          <cell r="DR31">
            <v>0</v>
          </cell>
          <cell r="DS31">
            <v>430</v>
          </cell>
          <cell r="DT31">
            <v>23</v>
          </cell>
          <cell r="DU31">
            <v>0</v>
          </cell>
          <cell r="DV31">
            <v>453</v>
          </cell>
          <cell r="DW31">
            <v>6895227197.2727261</v>
          </cell>
          <cell r="DX31">
            <v>564312607.17895031</v>
          </cell>
          <cell r="DY31">
            <v>76912000</v>
          </cell>
          <cell r="DZ31">
            <v>7536451804.4516764</v>
          </cell>
          <cell r="EA31">
            <v>1886762.125</v>
          </cell>
          <cell r="EB31">
            <v>887014.9833333334</v>
          </cell>
          <cell r="EC31">
            <v>141961.70250000001</v>
          </cell>
          <cell r="ED31">
            <v>857785.43916666671</v>
          </cell>
          <cell r="EE31">
            <v>371401.64159066835</v>
          </cell>
          <cell r="EF31">
            <v>233211.31037642906</v>
          </cell>
          <cell r="EG31">
            <v>0</v>
          </cell>
          <cell r="EH31">
            <v>0</v>
          </cell>
          <cell r="EI31">
            <v>13889</v>
          </cell>
          <cell r="EJ31">
            <v>0</v>
          </cell>
          <cell r="EK31">
            <v>193.5</v>
          </cell>
          <cell r="EL31">
            <v>8030.7</v>
          </cell>
          <cell r="EM31">
            <v>3698.3</v>
          </cell>
          <cell r="EN31">
            <v>284243.5</v>
          </cell>
          <cell r="EO31">
            <v>3761.1000000000004</v>
          </cell>
          <cell r="EP31">
            <v>28010.500000000004</v>
          </cell>
          <cell r="EQ31">
            <v>151986.30000000002</v>
          </cell>
          <cell r="ER31">
            <v>52352.9</v>
          </cell>
          <cell r="FN31">
            <v>0</v>
          </cell>
          <cell r="FO31">
            <v>0</v>
          </cell>
          <cell r="FP31">
            <v>0</v>
          </cell>
          <cell r="FQ31">
            <v>0</v>
          </cell>
          <cell r="FR31">
            <v>0</v>
          </cell>
          <cell r="FS31">
            <v>0</v>
          </cell>
          <cell r="FT31">
            <v>0</v>
          </cell>
          <cell r="FU31">
            <v>83095</v>
          </cell>
          <cell r="FV31">
            <v>13051</v>
          </cell>
          <cell r="FW31">
            <v>7106.5</v>
          </cell>
          <cell r="FX31">
            <v>54799.30000000001</v>
          </cell>
          <cell r="FY31">
            <v>0</v>
          </cell>
          <cell r="FZ31">
            <v>0</v>
          </cell>
          <cell r="GA31">
            <v>32009.699999999997</v>
          </cell>
          <cell r="GB31">
            <v>0</v>
          </cell>
          <cell r="GC31">
            <v>0</v>
          </cell>
          <cell r="GD31">
            <v>0</v>
          </cell>
          <cell r="GE31">
            <v>0</v>
          </cell>
          <cell r="GF31">
            <v>0</v>
          </cell>
          <cell r="GG31">
            <v>0</v>
          </cell>
          <cell r="GH31">
            <v>0</v>
          </cell>
          <cell r="GI31">
            <v>0</v>
          </cell>
          <cell r="GJ31">
            <v>0</v>
          </cell>
          <cell r="GK31">
            <v>0</v>
          </cell>
          <cell r="GL31">
            <v>0</v>
          </cell>
          <cell r="GM31">
            <v>0</v>
          </cell>
          <cell r="GN31">
            <v>0</v>
          </cell>
          <cell r="GO31">
            <v>0</v>
          </cell>
          <cell r="GP31">
            <v>83095</v>
          </cell>
          <cell r="GQ31">
            <v>13051</v>
          </cell>
          <cell r="GR31">
            <v>7106.5</v>
          </cell>
          <cell r="GS31">
            <v>54799.30000000001</v>
          </cell>
          <cell r="GT31">
            <v>0</v>
          </cell>
          <cell r="GU31">
            <v>0</v>
          </cell>
          <cell r="GV31">
            <v>32009.699999999997</v>
          </cell>
          <cell r="GW31">
            <v>37420</v>
          </cell>
        </row>
        <row r="32">
          <cell r="B32">
            <v>25</v>
          </cell>
          <cell r="C32">
            <v>30.97</v>
          </cell>
          <cell r="D32">
            <v>0</v>
          </cell>
          <cell r="E32">
            <v>0</v>
          </cell>
          <cell r="F32">
            <v>30.97</v>
          </cell>
          <cell r="I32">
            <v>387070823.5</v>
          </cell>
          <cell r="L32">
            <v>387070823.5</v>
          </cell>
          <cell r="M32">
            <v>7424800</v>
          </cell>
          <cell r="N32">
            <v>19921650</v>
          </cell>
          <cell r="O32">
            <v>414417273.5</v>
          </cell>
          <cell r="AR32">
            <v>0</v>
          </cell>
          <cell r="AS32">
            <v>0</v>
          </cell>
          <cell r="AT32">
            <v>0</v>
          </cell>
          <cell r="AU32">
            <v>0</v>
          </cell>
          <cell r="AV32">
            <v>0</v>
          </cell>
          <cell r="AW32">
            <v>0</v>
          </cell>
          <cell r="AX32">
            <v>0</v>
          </cell>
          <cell r="AY32">
            <v>9552</v>
          </cell>
          <cell r="AZ32">
            <v>7422.3</v>
          </cell>
          <cell r="BC32">
            <v>460.17166666666662</v>
          </cell>
          <cell r="BD32">
            <v>21.500588235294117</v>
          </cell>
          <cell r="BE32">
            <v>0</v>
          </cell>
          <cell r="BF32">
            <v>481.67225490196074</v>
          </cell>
          <cell r="BG32">
            <v>585573833</v>
          </cell>
          <cell r="BH32">
            <v>4135001059.0999999</v>
          </cell>
          <cell r="BI32">
            <v>2692548406.25</v>
          </cell>
          <cell r="BJ32">
            <v>0</v>
          </cell>
          <cell r="BK32">
            <v>0</v>
          </cell>
          <cell r="BL32">
            <v>7413123298.3500004</v>
          </cell>
          <cell r="BM32">
            <v>468212799</v>
          </cell>
          <cell r="BN32">
            <v>19921650</v>
          </cell>
          <cell r="BO32">
            <v>7901257747.3500004</v>
          </cell>
          <cell r="BP32">
            <v>397280.7</v>
          </cell>
          <cell r="BQ32">
            <v>116702.5</v>
          </cell>
          <cell r="BR32">
            <v>43914.2</v>
          </cell>
          <cell r="BS32">
            <v>234599.69999999998</v>
          </cell>
          <cell r="BT32">
            <v>58051.7</v>
          </cell>
          <cell r="BU32">
            <v>144980.4</v>
          </cell>
          <cell r="BV32">
            <v>2348</v>
          </cell>
          <cell r="BW32">
            <v>676967.9</v>
          </cell>
          <cell r="BX32">
            <v>284731</v>
          </cell>
          <cell r="BY32">
            <v>143594.60000000003</v>
          </cell>
          <cell r="BZ32">
            <v>481326.89999999997</v>
          </cell>
          <cell r="CA32">
            <v>97717.6</v>
          </cell>
          <cell r="CB32">
            <v>17099.3</v>
          </cell>
          <cell r="CC32">
            <v>163522.69999999998</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1074248.6000000001</v>
          </cell>
          <cell r="CS32">
            <v>401433.5</v>
          </cell>
          <cell r="CT32">
            <v>187508.80000000005</v>
          </cell>
          <cell r="CU32">
            <v>715926.6</v>
          </cell>
          <cell r="CV32">
            <v>155769.29999999999</v>
          </cell>
          <cell r="CW32">
            <v>17099.3</v>
          </cell>
          <cell r="CX32">
            <v>310851.09999999998</v>
          </cell>
          <cell r="CY32">
            <v>293795.5</v>
          </cell>
          <cell r="CZ32">
            <v>243533.1</v>
          </cell>
          <cell r="DA32">
            <v>0</v>
          </cell>
          <cell r="DB32">
            <v>0</v>
          </cell>
          <cell r="DC32">
            <v>26</v>
          </cell>
          <cell r="DD32">
            <v>0</v>
          </cell>
          <cell r="DE32">
            <v>0</v>
          </cell>
          <cell r="DF32">
            <v>26</v>
          </cell>
          <cell r="DG32">
            <v>386674474.9636364</v>
          </cell>
          <cell r="DH32">
            <v>10593126.314446196</v>
          </cell>
          <cell r="DI32">
            <v>3844000</v>
          </cell>
          <cell r="DJ32">
            <v>401111601.27808261</v>
          </cell>
          <cell r="DK32">
            <v>0</v>
          </cell>
          <cell r="DL32">
            <v>0</v>
          </cell>
          <cell r="DM32">
            <v>0</v>
          </cell>
          <cell r="DN32">
            <v>0</v>
          </cell>
          <cell r="DO32">
            <v>17920.656128410636</v>
          </cell>
          <cell r="DP32">
            <v>9175.7725598841098</v>
          </cell>
          <cell r="DQ32">
            <v>0</v>
          </cell>
          <cell r="DR32">
            <v>0</v>
          </cell>
          <cell r="DS32">
            <v>456</v>
          </cell>
          <cell r="DT32">
            <v>23</v>
          </cell>
          <cell r="DU32">
            <v>0</v>
          </cell>
          <cell r="DV32">
            <v>479</v>
          </cell>
          <cell r="DW32">
            <v>7281901672.2363625</v>
          </cell>
          <cell r="DX32">
            <v>574905733.49339652</v>
          </cell>
          <cell r="DY32">
            <v>80756000</v>
          </cell>
          <cell r="DZ32">
            <v>7937563405.7297592</v>
          </cell>
          <cell r="EA32">
            <v>1886762.125</v>
          </cell>
          <cell r="EB32">
            <v>887014.9833333334</v>
          </cell>
          <cell r="EC32">
            <v>141961.70250000001</v>
          </cell>
          <cell r="ED32">
            <v>857785.43916666671</v>
          </cell>
          <cell r="EE32">
            <v>389322.29771907901</v>
          </cell>
          <cell r="EF32">
            <v>242387.08293631318</v>
          </cell>
          <cell r="EG32">
            <v>0</v>
          </cell>
          <cell r="EH32">
            <v>0</v>
          </cell>
          <cell r="EI32">
            <v>9552</v>
          </cell>
          <cell r="EJ32">
            <v>0</v>
          </cell>
          <cell r="EK32">
            <v>32.799999999999997</v>
          </cell>
          <cell r="EL32">
            <v>4020.9</v>
          </cell>
          <cell r="EM32">
            <v>3368.6</v>
          </cell>
          <cell r="EN32">
            <v>293795.5</v>
          </cell>
          <cell r="EO32">
            <v>3761.1000000000004</v>
          </cell>
          <cell r="EP32">
            <v>28043.300000000003</v>
          </cell>
          <cell r="EQ32">
            <v>156007.20000000001</v>
          </cell>
          <cell r="ER32">
            <v>55721.5</v>
          </cell>
          <cell r="FN32">
            <v>0</v>
          </cell>
          <cell r="FO32">
            <v>0</v>
          </cell>
          <cell r="FP32">
            <v>0</v>
          </cell>
          <cell r="FQ32">
            <v>0</v>
          </cell>
          <cell r="FR32">
            <v>0</v>
          </cell>
          <cell r="FS32">
            <v>0</v>
          </cell>
          <cell r="FT32">
            <v>0</v>
          </cell>
          <cell r="FU32">
            <v>83095</v>
          </cell>
          <cell r="FV32">
            <v>13051</v>
          </cell>
          <cell r="FW32">
            <v>7106.5</v>
          </cell>
          <cell r="FX32">
            <v>54799.30000000001</v>
          </cell>
          <cell r="FY32">
            <v>0</v>
          </cell>
          <cell r="FZ32">
            <v>0</v>
          </cell>
          <cell r="GA32">
            <v>32009.699999999997</v>
          </cell>
          <cell r="GB32">
            <v>0</v>
          </cell>
          <cell r="GC32">
            <v>0</v>
          </cell>
          <cell r="GD32">
            <v>0</v>
          </cell>
          <cell r="GE32">
            <v>0</v>
          </cell>
          <cell r="GF32">
            <v>0</v>
          </cell>
          <cell r="GG32">
            <v>0</v>
          </cell>
          <cell r="GH32">
            <v>0</v>
          </cell>
          <cell r="GI32">
            <v>0</v>
          </cell>
          <cell r="GJ32">
            <v>0</v>
          </cell>
          <cell r="GK32">
            <v>0</v>
          </cell>
          <cell r="GL32">
            <v>0</v>
          </cell>
          <cell r="GM32">
            <v>0</v>
          </cell>
          <cell r="GN32">
            <v>0</v>
          </cell>
          <cell r="GO32">
            <v>0</v>
          </cell>
          <cell r="GP32">
            <v>83095</v>
          </cell>
          <cell r="GQ32">
            <v>13051</v>
          </cell>
          <cell r="GR32">
            <v>7106.5</v>
          </cell>
          <cell r="GS32">
            <v>54799.30000000001</v>
          </cell>
          <cell r="GT32">
            <v>0</v>
          </cell>
          <cell r="GU32">
            <v>0</v>
          </cell>
          <cell r="GV32">
            <v>32009.699999999997</v>
          </cell>
          <cell r="GW32">
            <v>37427</v>
          </cell>
        </row>
        <row r="33">
          <cell r="B33">
            <v>26</v>
          </cell>
          <cell r="C33">
            <v>32.429999999999993</v>
          </cell>
          <cell r="D33">
            <v>0</v>
          </cell>
          <cell r="E33">
            <v>0</v>
          </cell>
          <cell r="F33">
            <v>32.429999999999993</v>
          </cell>
          <cell r="I33">
            <v>331083839</v>
          </cell>
          <cell r="L33">
            <v>331083839</v>
          </cell>
          <cell r="M33">
            <v>4205500</v>
          </cell>
          <cell r="N33">
            <v>62946150</v>
          </cell>
          <cell r="O33">
            <v>398235489</v>
          </cell>
          <cell r="AR33">
            <v>0</v>
          </cell>
          <cell r="AS33">
            <v>0</v>
          </cell>
          <cell r="AT33">
            <v>0</v>
          </cell>
          <cell r="AU33">
            <v>0</v>
          </cell>
          <cell r="AV33">
            <v>0</v>
          </cell>
          <cell r="AW33">
            <v>0</v>
          </cell>
          <cell r="AX33">
            <v>0</v>
          </cell>
          <cell r="AY33">
            <v>5488</v>
          </cell>
          <cell r="AZ33">
            <v>2560.6999999999998</v>
          </cell>
          <cell r="BC33">
            <v>492.60166666666663</v>
          </cell>
          <cell r="BD33">
            <v>21.500588235294117</v>
          </cell>
          <cell r="BE33">
            <v>0</v>
          </cell>
          <cell r="BF33">
            <v>514.10225490196081</v>
          </cell>
          <cell r="BG33">
            <v>585573833</v>
          </cell>
          <cell r="BH33">
            <v>4135001059.0999999</v>
          </cell>
          <cell r="BI33">
            <v>3023632245.25</v>
          </cell>
          <cell r="BJ33">
            <v>0</v>
          </cell>
          <cell r="BK33">
            <v>0</v>
          </cell>
          <cell r="BL33">
            <v>7744207137.3500004</v>
          </cell>
          <cell r="BM33">
            <v>472418299</v>
          </cell>
          <cell r="BN33">
            <v>82867800</v>
          </cell>
          <cell r="BO33">
            <v>8299493236.3500004</v>
          </cell>
          <cell r="BP33">
            <v>397280.7</v>
          </cell>
          <cell r="BQ33">
            <v>116702.5</v>
          </cell>
          <cell r="BR33">
            <v>43914.2</v>
          </cell>
          <cell r="BS33">
            <v>234599.69999999998</v>
          </cell>
          <cell r="BT33">
            <v>58051.7</v>
          </cell>
          <cell r="BU33">
            <v>144980.4</v>
          </cell>
          <cell r="BV33">
            <v>2348</v>
          </cell>
          <cell r="BW33">
            <v>676967.9</v>
          </cell>
          <cell r="BX33">
            <v>284731</v>
          </cell>
          <cell r="BY33">
            <v>143594.60000000003</v>
          </cell>
          <cell r="BZ33">
            <v>481326.89999999997</v>
          </cell>
          <cell r="CA33">
            <v>97717.6</v>
          </cell>
          <cell r="CB33">
            <v>17099.3</v>
          </cell>
          <cell r="CC33">
            <v>163522.69999999998</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1074248.6000000001</v>
          </cell>
          <cell r="CS33">
            <v>401433.5</v>
          </cell>
          <cell r="CT33">
            <v>187508.80000000005</v>
          </cell>
          <cell r="CU33">
            <v>715926.6</v>
          </cell>
          <cell r="CV33">
            <v>155769.29999999999</v>
          </cell>
          <cell r="CW33">
            <v>17099.3</v>
          </cell>
          <cell r="CX33">
            <v>310851.09999999998</v>
          </cell>
          <cell r="CY33">
            <v>299283.5</v>
          </cell>
          <cell r="CZ33">
            <v>246093.80000000002</v>
          </cell>
          <cell r="DA33">
            <v>0</v>
          </cell>
          <cell r="DB33">
            <v>0</v>
          </cell>
          <cell r="DC33">
            <v>26</v>
          </cell>
          <cell r="DD33">
            <v>0</v>
          </cell>
          <cell r="DE33">
            <v>0</v>
          </cell>
          <cell r="DF33">
            <v>26</v>
          </cell>
          <cell r="DG33">
            <v>418969150.96363634</v>
          </cell>
          <cell r="DH33">
            <v>8601996.0242640655</v>
          </cell>
          <cell r="DI33">
            <v>7821000</v>
          </cell>
          <cell r="DJ33">
            <v>435392146.98790038</v>
          </cell>
          <cell r="DK33">
            <v>0</v>
          </cell>
          <cell r="DL33">
            <v>0</v>
          </cell>
          <cell r="DM33">
            <v>0</v>
          </cell>
          <cell r="DN33">
            <v>0</v>
          </cell>
          <cell r="DO33">
            <v>11480.053549013919</v>
          </cell>
          <cell r="DP33">
            <v>5358.9595545991542</v>
          </cell>
          <cell r="DQ33">
            <v>0</v>
          </cell>
          <cell r="DR33">
            <v>0</v>
          </cell>
          <cell r="DS33">
            <v>482</v>
          </cell>
          <cell r="DT33">
            <v>23</v>
          </cell>
          <cell r="DU33">
            <v>0</v>
          </cell>
          <cell r="DV33">
            <v>505</v>
          </cell>
          <cell r="DW33">
            <v>7700870823.1999989</v>
          </cell>
          <cell r="DX33">
            <v>583507729.51766062</v>
          </cell>
          <cell r="DY33">
            <v>88577000</v>
          </cell>
          <cell r="DZ33">
            <v>8372955552.717659</v>
          </cell>
          <cell r="EA33">
            <v>1886762.125</v>
          </cell>
          <cell r="EB33">
            <v>887014.9833333334</v>
          </cell>
          <cell r="EC33">
            <v>141961.70250000001</v>
          </cell>
          <cell r="ED33">
            <v>857785.43916666671</v>
          </cell>
          <cell r="EE33">
            <v>400802.35126809293</v>
          </cell>
          <cell r="EF33">
            <v>247746.04249091234</v>
          </cell>
          <cell r="EG33">
            <v>0</v>
          </cell>
          <cell r="EH33">
            <v>0</v>
          </cell>
          <cell r="EI33">
            <v>5488</v>
          </cell>
          <cell r="EJ33">
            <v>0</v>
          </cell>
          <cell r="EK33">
            <v>0</v>
          </cell>
          <cell r="EL33">
            <v>765.6</v>
          </cell>
          <cell r="EM33">
            <v>1795.1</v>
          </cell>
          <cell r="EN33">
            <v>299283.5</v>
          </cell>
          <cell r="EO33">
            <v>3761.1000000000004</v>
          </cell>
          <cell r="EP33">
            <v>28043.300000000003</v>
          </cell>
          <cell r="EQ33">
            <v>156772.80000000002</v>
          </cell>
          <cell r="ER33">
            <v>57516.6</v>
          </cell>
          <cell r="FN33">
            <v>0</v>
          </cell>
          <cell r="FO33">
            <v>0</v>
          </cell>
          <cell r="FP33">
            <v>0</v>
          </cell>
          <cell r="FQ33">
            <v>0</v>
          </cell>
          <cell r="FR33">
            <v>0</v>
          </cell>
          <cell r="FS33">
            <v>0</v>
          </cell>
          <cell r="FT33">
            <v>0</v>
          </cell>
          <cell r="FU33">
            <v>83095</v>
          </cell>
          <cell r="FV33">
            <v>13051</v>
          </cell>
          <cell r="FW33">
            <v>7106.5</v>
          </cell>
          <cell r="FX33">
            <v>54799.30000000001</v>
          </cell>
          <cell r="FY33">
            <v>0</v>
          </cell>
          <cell r="FZ33">
            <v>0</v>
          </cell>
          <cell r="GA33">
            <v>32009.699999999997</v>
          </cell>
          <cell r="GB33">
            <v>0</v>
          </cell>
          <cell r="GC33">
            <v>0</v>
          </cell>
          <cell r="GD33">
            <v>0</v>
          </cell>
          <cell r="GE33">
            <v>0</v>
          </cell>
          <cell r="GF33">
            <v>0</v>
          </cell>
          <cell r="GG33">
            <v>0</v>
          </cell>
          <cell r="GH33">
            <v>0</v>
          </cell>
          <cell r="GI33">
            <v>0</v>
          </cell>
          <cell r="GJ33">
            <v>0</v>
          </cell>
          <cell r="GK33">
            <v>0</v>
          </cell>
          <cell r="GL33">
            <v>0</v>
          </cell>
          <cell r="GM33">
            <v>0</v>
          </cell>
          <cell r="GN33">
            <v>0</v>
          </cell>
          <cell r="GO33">
            <v>0</v>
          </cell>
          <cell r="GP33">
            <v>83095</v>
          </cell>
          <cell r="GQ33">
            <v>13051</v>
          </cell>
          <cell r="GR33">
            <v>7106.5</v>
          </cell>
          <cell r="GS33">
            <v>54799.30000000001</v>
          </cell>
          <cell r="GT33">
            <v>0</v>
          </cell>
          <cell r="GU33">
            <v>0</v>
          </cell>
          <cell r="GV33">
            <v>32009.699999999997</v>
          </cell>
          <cell r="GW33">
            <v>37437</v>
          </cell>
        </row>
        <row r="34">
          <cell r="B34">
            <v>27</v>
          </cell>
          <cell r="C34">
            <v>31.23</v>
          </cell>
          <cell r="D34">
            <v>0</v>
          </cell>
          <cell r="E34">
            <v>0</v>
          </cell>
          <cell r="F34">
            <v>31.23</v>
          </cell>
          <cell r="I34">
            <v>549082554</v>
          </cell>
          <cell r="L34">
            <v>549082554</v>
          </cell>
          <cell r="M34">
            <v>715000</v>
          </cell>
          <cell r="N34">
            <v>13953312.5</v>
          </cell>
          <cell r="O34">
            <v>563750866.5</v>
          </cell>
          <cell r="AD34">
            <v>52144.600000000006</v>
          </cell>
          <cell r="AE34">
            <v>1871</v>
          </cell>
          <cell r="AF34">
            <v>833.3</v>
          </cell>
          <cell r="AG34">
            <v>28170.1</v>
          </cell>
          <cell r="AH34">
            <v>7170.5499999999993</v>
          </cell>
          <cell r="AI34">
            <v>5011.8999999999996</v>
          </cell>
          <cell r="AJ34">
            <v>8521.885000000002</v>
          </cell>
          <cell r="AR34">
            <v>52144.600000000006</v>
          </cell>
          <cell r="AS34">
            <v>1871</v>
          </cell>
          <cell r="AT34">
            <v>833.3</v>
          </cell>
          <cell r="AU34">
            <v>28170.1</v>
          </cell>
          <cell r="AV34">
            <v>7170.5499999999993</v>
          </cell>
          <cell r="AW34">
            <v>5011.8999999999996</v>
          </cell>
          <cell r="AX34">
            <v>8521.885000000002</v>
          </cell>
          <cell r="AY34">
            <v>221</v>
          </cell>
          <cell r="AZ34">
            <v>91</v>
          </cell>
          <cell r="BC34">
            <v>523.83166666666659</v>
          </cell>
          <cell r="BD34">
            <v>21.500588235294117</v>
          </cell>
          <cell r="BE34">
            <v>0</v>
          </cell>
          <cell r="BF34">
            <v>545.33225490196071</v>
          </cell>
          <cell r="BG34">
            <v>585573833</v>
          </cell>
          <cell r="BH34">
            <v>4135001059.0999999</v>
          </cell>
          <cell r="BI34">
            <v>3572714799.25</v>
          </cell>
          <cell r="BJ34">
            <v>0</v>
          </cell>
          <cell r="BK34">
            <v>0</v>
          </cell>
          <cell r="BL34">
            <v>8293289691.3500004</v>
          </cell>
          <cell r="BM34">
            <v>473133299</v>
          </cell>
          <cell r="BN34">
            <v>96821112.5</v>
          </cell>
          <cell r="BO34">
            <v>8863244102.8500004</v>
          </cell>
          <cell r="BP34">
            <v>397280.7</v>
          </cell>
          <cell r="BQ34">
            <v>116702.5</v>
          </cell>
          <cell r="BR34">
            <v>43914.2</v>
          </cell>
          <cell r="BS34">
            <v>234599.69999999998</v>
          </cell>
          <cell r="BT34">
            <v>58051.7</v>
          </cell>
          <cell r="BU34">
            <v>144980.4</v>
          </cell>
          <cell r="BV34">
            <v>2348</v>
          </cell>
          <cell r="BW34">
            <v>676967.9</v>
          </cell>
          <cell r="BX34">
            <v>284731</v>
          </cell>
          <cell r="BY34">
            <v>143594.60000000003</v>
          </cell>
          <cell r="BZ34">
            <v>481326.89999999997</v>
          </cell>
          <cell r="CA34">
            <v>97717.6</v>
          </cell>
          <cell r="CB34">
            <v>17099.3</v>
          </cell>
          <cell r="CC34">
            <v>163522.69999999998</v>
          </cell>
          <cell r="CD34">
            <v>52144.600000000006</v>
          </cell>
          <cell r="CE34">
            <v>1871</v>
          </cell>
          <cell r="CF34">
            <v>833.3</v>
          </cell>
          <cell r="CG34">
            <v>28170.1</v>
          </cell>
          <cell r="CH34">
            <v>7170.5499999999993</v>
          </cell>
          <cell r="CI34">
            <v>5011.8999999999996</v>
          </cell>
          <cell r="CJ34">
            <v>8521.885000000002</v>
          </cell>
          <cell r="CK34">
            <v>0</v>
          </cell>
          <cell r="CL34">
            <v>0</v>
          </cell>
          <cell r="CM34">
            <v>0</v>
          </cell>
          <cell r="CN34">
            <v>0</v>
          </cell>
          <cell r="CO34">
            <v>0</v>
          </cell>
          <cell r="CP34">
            <v>0</v>
          </cell>
          <cell r="CQ34">
            <v>0</v>
          </cell>
          <cell r="CR34">
            <v>1126393.2000000002</v>
          </cell>
          <cell r="CS34">
            <v>403304.5</v>
          </cell>
          <cell r="CT34">
            <v>188342.10000000003</v>
          </cell>
          <cell r="CU34">
            <v>744096.7</v>
          </cell>
          <cell r="CV34">
            <v>162939.84999999998</v>
          </cell>
          <cell r="CW34">
            <v>22111.199999999997</v>
          </cell>
          <cell r="CX34">
            <v>319372.98499999999</v>
          </cell>
          <cell r="CY34">
            <v>299504.5</v>
          </cell>
          <cell r="CZ34">
            <v>246184.80000000002</v>
          </cell>
          <cell r="DA34">
            <v>0</v>
          </cell>
          <cell r="DB34">
            <v>0</v>
          </cell>
          <cell r="DC34">
            <v>26</v>
          </cell>
          <cell r="DD34">
            <v>0</v>
          </cell>
          <cell r="DE34">
            <v>4</v>
          </cell>
          <cell r="DF34">
            <v>30</v>
          </cell>
          <cell r="DG34">
            <v>432428857.32727271</v>
          </cell>
          <cell r="DH34">
            <v>3611419.0705277626</v>
          </cell>
          <cell r="DI34">
            <v>22860000</v>
          </cell>
          <cell r="DJ34">
            <v>458900276.39780051</v>
          </cell>
          <cell r="DK34">
            <v>76800</v>
          </cell>
          <cell r="DL34">
            <v>48000</v>
          </cell>
          <cell r="DM34">
            <v>8640</v>
          </cell>
          <cell r="DN34">
            <v>20160</v>
          </cell>
          <cell r="DO34">
            <v>7122.7028491356668</v>
          </cell>
          <cell r="DP34">
            <v>2914.0370656417699</v>
          </cell>
          <cell r="DQ34">
            <v>0</v>
          </cell>
          <cell r="DR34">
            <v>0</v>
          </cell>
          <cell r="DS34">
            <v>508</v>
          </cell>
          <cell r="DT34">
            <v>23</v>
          </cell>
          <cell r="DU34">
            <v>4</v>
          </cell>
          <cell r="DV34">
            <v>535</v>
          </cell>
          <cell r="DW34">
            <v>8133299680.5272713</v>
          </cell>
          <cell r="DX34">
            <v>587119148.58818841</v>
          </cell>
          <cell r="DY34">
            <v>111437000</v>
          </cell>
          <cell r="DZ34">
            <v>8831855829.1154594</v>
          </cell>
          <cell r="EA34">
            <v>1963562.125</v>
          </cell>
          <cell r="EB34">
            <v>935014.9833333334</v>
          </cell>
          <cell r="EC34">
            <v>150601.70250000001</v>
          </cell>
          <cell r="ED34">
            <v>877945.43916666671</v>
          </cell>
          <cell r="EE34">
            <v>407925.0541172286</v>
          </cell>
          <cell r="EF34">
            <v>250660.07955655412</v>
          </cell>
          <cell r="EG34">
            <v>0</v>
          </cell>
          <cell r="EH34">
            <v>0</v>
          </cell>
          <cell r="EI34">
            <v>221</v>
          </cell>
          <cell r="EJ34">
            <v>0</v>
          </cell>
          <cell r="EK34">
            <v>0</v>
          </cell>
          <cell r="EL34">
            <v>6</v>
          </cell>
          <cell r="EM34">
            <v>85</v>
          </cell>
          <cell r="EN34">
            <v>299504.5</v>
          </cell>
          <cell r="EO34">
            <v>3761.1000000000004</v>
          </cell>
          <cell r="EP34">
            <v>28043.300000000003</v>
          </cell>
          <cell r="EQ34">
            <v>156778.80000000002</v>
          </cell>
          <cell r="ER34">
            <v>57601.599999999999</v>
          </cell>
          <cell r="FN34">
            <v>0</v>
          </cell>
          <cell r="FO34">
            <v>0</v>
          </cell>
          <cell r="FP34">
            <v>0</v>
          </cell>
          <cell r="FQ34">
            <v>0</v>
          </cell>
          <cell r="FR34">
            <v>0</v>
          </cell>
          <cell r="FS34">
            <v>0</v>
          </cell>
          <cell r="FT34">
            <v>0</v>
          </cell>
          <cell r="FU34">
            <v>83095</v>
          </cell>
          <cell r="FV34">
            <v>13051</v>
          </cell>
          <cell r="FW34">
            <v>7106.5</v>
          </cell>
          <cell r="FX34">
            <v>54799.30000000001</v>
          </cell>
          <cell r="FY34">
            <v>0</v>
          </cell>
          <cell r="FZ34">
            <v>0</v>
          </cell>
          <cell r="GA34">
            <v>32009.699999999997</v>
          </cell>
          <cell r="GB34">
            <v>0</v>
          </cell>
          <cell r="GC34">
            <v>0</v>
          </cell>
          <cell r="GD34">
            <v>0</v>
          </cell>
          <cell r="GE34">
            <v>0</v>
          </cell>
          <cell r="GF34">
            <v>0</v>
          </cell>
          <cell r="GG34">
            <v>0</v>
          </cell>
          <cell r="GH34">
            <v>0</v>
          </cell>
          <cell r="GI34">
            <v>0</v>
          </cell>
          <cell r="GJ34">
            <v>0</v>
          </cell>
          <cell r="GK34">
            <v>0</v>
          </cell>
          <cell r="GL34">
            <v>0</v>
          </cell>
          <cell r="GM34">
            <v>0</v>
          </cell>
          <cell r="GN34">
            <v>0</v>
          </cell>
          <cell r="GO34">
            <v>0</v>
          </cell>
          <cell r="GP34">
            <v>83095</v>
          </cell>
          <cell r="GQ34">
            <v>13051</v>
          </cell>
          <cell r="GR34">
            <v>7106.5</v>
          </cell>
          <cell r="GS34">
            <v>54799.30000000001</v>
          </cell>
          <cell r="GT34">
            <v>0</v>
          </cell>
          <cell r="GU34">
            <v>0</v>
          </cell>
          <cell r="GV34">
            <v>32009.699999999997</v>
          </cell>
          <cell r="GW34">
            <v>37441</v>
          </cell>
        </row>
        <row r="35">
          <cell r="B35">
            <v>28</v>
          </cell>
          <cell r="C35">
            <v>24.92</v>
          </cell>
          <cell r="E35">
            <v>4.5</v>
          </cell>
          <cell r="F35">
            <v>29.42</v>
          </cell>
          <cell r="I35">
            <v>279243245</v>
          </cell>
          <cell r="L35">
            <v>279243245</v>
          </cell>
          <cell r="N35">
            <v>51219851.119999997</v>
          </cell>
          <cell r="O35">
            <v>330463096.12</v>
          </cell>
          <cell r="AD35">
            <v>36151.199999999997</v>
          </cell>
          <cell r="AE35">
            <v>43709</v>
          </cell>
          <cell r="AF35">
            <v>22317.300000000003</v>
          </cell>
          <cell r="AG35">
            <v>16544.2</v>
          </cell>
          <cell r="AH35">
            <v>7108.1999999999989</v>
          </cell>
          <cell r="AI35">
            <v>6945.5</v>
          </cell>
          <cell r="AJ35">
            <v>15162.6</v>
          </cell>
          <cell r="AR35">
            <v>36151.199999999997</v>
          </cell>
          <cell r="AS35">
            <v>43709</v>
          </cell>
          <cell r="AT35">
            <v>22317.300000000003</v>
          </cell>
          <cell r="AU35">
            <v>16544.2</v>
          </cell>
          <cell r="AV35">
            <v>7108.1999999999989</v>
          </cell>
          <cell r="AW35">
            <v>6945.5</v>
          </cell>
          <cell r="AX35">
            <v>15162.6</v>
          </cell>
          <cell r="BC35">
            <v>548.75166666666655</v>
          </cell>
          <cell r="BD35">
            <v>21.500588235294117</v>
          </cell>
          <cell r="BE35">
            <v>4.5</v>
          </cell>
          <cell r="BF35">
            <v>574.75225490196067</v>
          </cell>
          <cell r="BG35">
            <v>585573833</v>
          </cell>
          <cell r="BH35">
            <v>4135001059.0999999</v>
          </cell>
          <cell r="BI35">
            <v>3851958044.25</v>
          </cell>
          <cell r="BJ35">
            <v>0</v>
          </cell>
          <cell r="BK35">
            <v>0</v>
          </cell>
          <cell r="BL35">
            <v>8572532936.3500004</v>
          </cell>
          <cell r="BM35">
            <v>473133299</v>
          </cell>
          <cell r="BN35">
            <v>148040963.62</v>
          </cell>
          <cell r="BO35">
            <v>9193707198.9700012</v>
          </cell>
          <cell r="BP35">
            <v>397280.7</v>
          </cell>
          <cell r="BQ35">
            <v>116702.5</v>
          </cell>
          <cell r="BR35">
            <v>43914.2</v>
          </cell>
          <cell r="BS35">
            <v>234599.69999999998</v>
          </cell>
          <cell r="BT35">
            <v>58051.7</v>
          </cell>
          <cell r="BU35">
            <v>144980.4</v>
          </cell>
          <cell r="BV35">
            <v>2348</v>
          </cell>
          <cell r="BW35">
            <v>676967.9</v>
          </cell>
          <cell r="BX35">
            <v>284731</v>
          </cell>
          <cell r="BY35">
            <v>143594.60000000003</v>
          </cell>
          <cell r="BZ35">
            <v>481326.89999999997</v>
          </cell>
          <cell r="CA35">
            <v>97717.6</v>
          </cell>
          <cell r="CB35">
            <v>17099.3</v>
          </cell>
          <cell r="CC35">
            <v>163522.69999999998</v>
          </cell>
          <cell r="CD35">
            <v>88295.8</v>
          </cell>
          <cell r="CE35">
            <v>45580</v>
          </cell>
          <cell r="CF35">
            <v>23150.600000000002</v>
          </cell>
          <cell r="CG35">
            <v>44714.3</v>
          </cell>
          <cell r="CH35">
            <v>14278.749999999998</v>
          </cell>
          <cell r="CI35">
            <v>11957.4</v>
          </cell>
          <cell r="CJ35">
            <v>23684.485000000001</v>
          </cell>
          <cell r="CK35">
            <v>0</v>
          </cell>
          <cell r="CL35">
            <v>0</v>
          </cell>
          <cell r="CM35">
            <v>0</v>
          </cell>
          <cell r="CN35">
            <v>0</v>
          </cell>
          <cell r="CO35">
            <v>0</v>
          </cell>
          <cell r="CP35">
            <v>0</v>
          </cell>
          <cell r="CQ35">
            <v>0</v>
          </cell>
          <cell r="CR35">
            <v>1162544.4000000001</v>
          </cell>
          <cell r="CS35">
            <v>447013.5</v>
          </cell>
          <cell r="CT35">
            <v>210659.40000000005</v>
          </cell>
          <cell r="CU35">
            <v>760640.9</v>
          </cell>
          <cell r="CV35">
            <v>170048.05</v>
          </cell>
          <cell r="CW35">
            <v>29056.699999999997</v>
          </cell>
          <cell r="CX35">
            <v>334535.58499999996</v>
          </cell>
          <cell r="CY35">
            <v>299504.5</v>
          </cell>
          <cell r="CZ35">
            <v>246184.80000000002</v>
          </cell>
          <cell r="DA35">
            <v>0</v>
          </cell>
          <cell r="DB35">
            <v>0</v>
          </cell>
          <cell r="DC35">
            <v>22</v>
          </cell>
          <cell r="DD35">
            <v>0</v>
          </cell>
          <cell r="DE35">
            <v>4</v>
          </cell>
          <cell r="DF35">
            <v>26</v>
          </cell>
          <cell r="DG35">
            <v>439507201.32727271</v>
          </cell>
          <cell r="DH35">
            <v>1869597.6024782327</v>
          </cell>
          <cell r="DI35">
            <v>25773080</v>
          </cell>
          <cell r="DJ35">
            <v>467149878.92975092</v>
          </cell>
          <cell r="DK35">
            <v>112800</v>
          </cell>
          <cell r="DL35">
            <v>58500</v>
          </cell>
          <cell r="DM35">
            <v>10530</v>
          </cell>
          <cell r="DN35">
            <v>43770</v>
          </cell>
          <cell r="DO35">
            <v>4021.9786886954012</v>
          </cell>
          <cell r="DP35">
            <v>1346.5380435451762</v>
          </cell>
          <cell r="DQ35">
            <v>0</v>
          </cell>
          <cell r="DR35">
            <v>0</v>
          </cell>
          <cell r="DS35">
            <v>530</v>
          </cell>
          <cell r="DT35">
            <v>23</v>
          </cell>
          <cell r="DU35">
            <v>8</v>
          </cell>
          <cell r="DV35">
            <v>561</v>
          </cell>
          <cell r="DW35">
            <v>8572806881.8545437</v>
          </cell>
          <cell r="DX35">
            <v>588988746.19066668</v>
          </cell>
          <cell r="DY35">
            <v>137210080</v>
          </cell>
          <cell r="DZ35">
            <v>9299005708.0452099</v>
          </cell>
          <cell r="EA35">
            <v>2076362.125</v>
          </cell>
          <cell r="EB35">
            <v>993514.9833333334</v>
          </cell>
          <cell r="EC35">
            <v>161131.70250000001</v>
          </cell>
          <cell r="ED35">
            <v>921715.43916666671</v>
          </cell>
          <cell r="EE35">
            <v>411947.03280592401</v>
          </cell>
          <cell r="EF35">
            <v>252006.6176000993</v>
          </cell>
          <cell r="EG35">
            <v>0</v>
          </cell>
          <cell r="EH35">
            <v>0</v>
          </cell>
          <cell r="EN35">
            <v>299504.5</v>
          </cell>
          <cell r="EO35">
            <v>3761.1000000000004</v>
          </cell>
          <cell r="EP35">
            <v>28043.300000000003</v>
          </cell>
          <cell r="EQ35">
            <v>156778.80000000002</v>
          </cell>
          <cell r="ER35">
            <v>57601.599999999999</v>
          </cell>
          <cell r="FN35">
            <v>0</v>
          </cell>
          <cell r="FO35">
            <v>0</v>
          </cell>
          <cell r="FP35">
            <v>0</v>
          </cell>
          <cell r="FQ35">
            <v>0</v>
          </cell>
          <cell r="FR35">
            <v>0</v>
          </cell>
          <cell r="FS35">
            <v>0</v>
          </cell>
          <cell r="FT35">
            <v>0</v>
          </cell>
          <cell r="FU35">
            <v>83095</v>
          </cell>
          <cell r="FV35">
            <v>13051</v>
          </cell>
          <cell r="FW35">
            <v>7106.5</v>
          </cell>
          <cell r="FX35">
            <v>54799.30000000001</v>
          </cell>
          <cell r="FY35">
            <v>0</v>
          </cell>
          <cell r="FZ35">
            <v>0</v>
          </cell>
          <cell r="GA35">
            <v>32009.699999999997</v>
          </cell>
          <cell r="GB35">
            <v>0</v>
          </cell>
          <cell r="GC35">
            <v>0</v>
          </cell>
          <cell r="GD35">
            <v>0</v>
          </cell>
          <cell r="GE35">
            <v>0</v>
          </cell>
          <cell r="GF35">
            <v>0</v>
          </cell>
          <cell r="GG35">
            <v>0</v>
          </cell>
          <cell r="GH35">
            <v>0</v>
          </cell>
          <cell r="GI35">
            <v>0</v>
          </cell>
          <cell r="GJ35">
            <v>0</v>
          </cell>
          <cell r="GK35">
            <v>0</v>
          </cell>
          <cell r="GL35">
            <v>0</v>
          </cell>
          <cell r="GM35">
            <v>0</v>
          </cell>
          <cell r="GN35">
            <v>0</v>
          </cell>
          <cell r="GO35">
            <v>0</v>
          </cell>
          <cell r="GP35">
            <v>83095</v>
          </cell>
          <cell r="GQ35">
            <v>13051</v>
          </cell>
          <cell r="GR35">
            <v>7106.5</v>
          </cell>
          <cell r="GS35">
            <v>54799.30000000001</v>
          </cell>
          <cell r="GT35">
            <v>0</v>
          </cell>
          <cell r="GU35">
            <v>0</v>
          </cell>
          <cell r="GV35">
            <v>32009.699999999997</v>
          </cell>
          <cell r="GW35">
            <v>37448</v>
          </cell>
        </row>
        <row r="36">
          <cell r="B36">
            <v>29</v>
          </cell>
          <cell r="C36">
            <v>1.74</v>
          </cell>
          <cell r="E36">
            <v>8.5</v>
          </cell>
          <cell r="F36">
            <v>10.24</v>
          </cell>
          <cell r="I36">
            <v>224475595</v>
          </cell>
          <cell r="L36">
            <v>224475595</v>
          </cell>
          <cell r="N36">
            <v>55011817.480000004</v>
          </cell>
          <cell r="O36">
            <v>279487412.48000002</v>
          </cell>
          <cell r="AD36">
            <v>111152.70000000001</v>
          </cell>
          <cell r="AE36">
            <v>9756</v>
          </cell>
          <cell r="AF36">
            <v>4929.4000000000005</v>
          </cell>
          <cell r="AG36">
            <v>73542.600000000006</v>
          </cell>
          <cell r="AH36">
            <v>11525.300000000001</v>
          </cell>
          <cell r="AI36">
            <v>5309.1</v>
          </cell>
          <cell r="AJ36">
            <v>32229.900000000005</v>
          </cell>
          <cell r="AR36">
            <v>111152.70000000001</v>
          </cell>
          <cell r="AS36">
            <v>9756</v>
          </cell>
          <cell r="AT36">
            <v>4929.4000000000005</v>
          </cell>
          <cell r="AU36">
            <v>73542.600000000006</v>
          </cell>
          <cell r="AV36">
            <v>11525.300000000001</v>
          </cell>
          <cell r="AW36">
            <v>5309.1</v>
          </cell>
          <cell r="AX36">
            <v>32229.900000000005</v>
          </cell>
          <cell r="BC36">
            <v>550.49166666666656</v>
          </cell>
          <cell r="BD36">
            <v>21.500588235294117</v>
          </cell>
          <cell r="BE36">
            <v>13</v>
          </cell>
          <cell r="BF36">
            <v>584.99225490196068</v>
          </cell>
          <cell r="BG36">
            <v>585573833</v>
          </cell>
          <cell r="BH36">
            <v>4135001059.0999999</v>
          </cell>
          <cell r="BI36">
            <v>4076433639.25</v>
          </cell>
          <cell r="BJ36">
            <v>0</v>
          </cell>
          <cell r="BK36">
            <v>0</v>
          </cell>
          <cell r="BL36">
            <v>8797008531.3500004</v>
          </cell>
          <cell r="BM36">
            <v>473133299</v>
          </cell>
          <cell r="BN36">
            <v>203052781.10000002</v>
          </cell>
          <cell r="BO36">
            <v>9473194611.4500008</v>
          </cell>
          <cell r="BP36">
            <v>397280.7</v>
          </cell>
          <cell r="BQ36">
            <v>116702.5</v>
          </cell>
          <cell r="BR36">
            <v>43914.2</v>
          </cell>
          <cell r="BS36">
            <v>234599.69999999998</v>
          </cell>
          <cell r="BT36">
            <v>58051.7</v>
          </cell>
          <cell r="BU36">
            <v>144980.4</v>
          </cell>
          <cell r="BV36">
            <v>2348</v>
          </cell>
          <cell r="BW36">
            <v>676967.9</v>
          </cell>
          <cell r="BX36">
            <v>284731</v>
          </cell>
          <cell r="BY36">
            <v>143594.60000000003</v>
          </cell>
          <cell r="BZ36">
            <v>481326.89999999997</v>
          </cell>
          <cell r="CA36">
            <v>97717.6</v>
          </cell>
          <cell r="CB36">
            <v>17099.3</v>
          </cell>
          <cell r="CC36">
            <v>163522.69999999998</v>
          </cell>
          <cell r="CD36">
            <v>199448.5</v>
          </cell>
          <cell r="CE36">
            <v>55336</v>
          </cell>
          <cell r="CF36">
            <v>28080.000000000004</v>
          </cell>
          <cell r="CG36">
            <v>118256.90000000001</v>
          </cell>
          <cell r="CH36">
            <v>25804.05</v>
          </cell>
          <cell r="CI36">
            <v>17266.5</v>
          </cell>
          <cell r="CJ36">
            <v>55914.385000000009</v>
          </cell>
          <cell r="CK36">
            <v>0</v>
          </cell>
          <cell r="CL36">
            <v>0</v>
          </cell>
          <cell r="CM36">
            <v>0</v>
          </cell>
          <cell r="CN36">
            <v>0</v>
          </cell>
          <cell r="CO36">
            <v>0</v>
          </cell>
          <cell r="CP36">
            <v>0</v>
          </cell>
          <cell r="CQ36">
            <v>0</v>
          </cell>
          <cell r="CR36">
            <v>1273697.1000000001</v>
          </cell>
          <cell r="CS36">
            <v>456769.5</v>
          </cell>
          <cell r="CT36">
            <v>215588.80000000005</v>
          </cell>
          <cell r="CU36">
            <v>834183.5</v>
          </cell>
          <cell r="CV36">
            <v>181573.34999999998</v>
          </cell>
          <cell r="CW36">
            <v>34365.800000000003</v>
          </cell>
          <cell r="CX36">
            <v>366765.48499999999</v>
          </cell>
          <cell r="CY36">
            <v>299504.5</v>
          </cell>
          <cell r="CZ36">
            <v>246184.80000000002</v>
          </cell>
          <cell r="DA36">
            <v>0</v>
          </cell>
          <cell r="DB36">
            <v>0</v>
          </cell>
          <cell r="DC36">
            <v>20</v>
          </cell>
          <cell r="DD36">
            <v>0</v>
          </cell>
          <cell r="DE36">
            <v>4</v>
          </cell>
          <cell r="DF36">
            <v>24</v>
          </cell>
          <cell r="DG36">
            <v>362423661.32727271</v>
          </cell>
          <cell r="DH36">
            <v>580361.41251566168</v>
          </cell>
          <cell r="DI36">
            <v>30234916</v>
          </cell>
          <cell r="DJ36">
            <v>393238938.73978835</v>
          </cell>
          <cell r="DK36">
            <v>127400</v>
          </cell>
          <cell r="DL36">
            <v>65000</v>
          </cell>
          <cell r="DM36">
            <v>11700</v>
          </cell>
          <cell r="DN36">
            <v>50700</v>
          </cell>
          <cell r="DO36">
            <v>2192.1014445836599</v>
          </cell>
          <cell r="DP36">
            <v>614.58714590047964</v>
          </cell>
          <cell r="DQ36">
            <v>0</v>
          </cell>
          <cell r="DR36">
            <v>0</v>
          </cell>
          <cell r="DS36">
            <v>550</v>
          </cell>
          <cell r="DT36">
            <v>23</v>
          </cell>
          <cell r="DU36">
            <v>12</v>
          </cell>
          <cell r="DV36">
            <v>585</v>
          </cell>
          <cell r="DW36">
            <v>8935230543.1818161</v>
          </cell>
          <cell r="DX36">
            <v>589569107.60318232</v>
          </cell>
          <cell r="DY36">
            <v>167444996</v>
          </cell>
          <cell r="DZ36">
            <v>9692244646.7849979</v>
          </cell>
          <cell r="EA36">
            <v>2203762.125</v>
          </cell>
          <cell r="EB36">
            <v>1058514.9833333334</v>
          </cell>
          <cell r="EC36">
            <v>172831.70250000001</v>
          </cell>
          <cell r="ED36">
            <v>972415.43916666671</v>
          </cell>
          <cell r="EE36">
            <v>414139.13425050769</v>
          </cell>
          <cell r="EF36">
            <v>252621.20474599977</v>
          </cell>
          <cell r="EG36">
            <v>0</v>
          </cell>
          <cell r="EH36">
            <v>0</v>
          </cell>
          <cell r="EN36">
            <v>299504.5</v>
          </cell>
          <cell r="EO36">
            <v>3761.1000000000004</v>
          </cell>
          <cell r="EP36">
            <v>28043.300000000003</v>
          </cell>
          <cell r="EQ36">
            <v>156778.80000000002</v>
          </cell>
          <cell r="ER36">
            <v>57601.599999999999</v>
          </cell>
          <cell r="FN36">
            <v>0</v>
          </cell>
          <cell r="FO36">
            <v>0</v>
          </cell>
          <cell r="FP36">
            <v>0</v>
          </cell>
          <cell r="FQ36">
            <v>0</v>
          </cell>
          <cell r="FR36">
            <v>0</v>
          </cell>
          <cell r="FS36">
            <v>0</v>
          </cell>
          <cell r="FT36">
            <v>0</v>
          </cell>
          <cell r="FU36">
            <v>83095</v>
          </cell>
          <cell r="FV36">
            <v>13051</v>
          </cell>
          <cell r="FW36">
            <v>7106.5</v>
          </cell>
          <cell r="FX36">
            <v>54799.30000000001</v>
          </cell>
          <cell r="FY36">
            <v>0</v>
          </cell>
          <cell r="FZ36">
            <v>0</v>
          </cell>
          <cell r="GA36">
            <v>32009.699999999997</v>
          </cell>
          <cell r="GB36">
            <v>0</v>
          </cell>
          <cell r="GC36">
            <v>0</v>
          </cell>
          <cell r="GD36">
            <v>0</v>
          </cell>
          <cell r="GE36">
            <v>0</v>
          </cell>
          <cell r="GF36">
            <v>0</v>
          </cell>
          <cell r="GG36">
            <v>0</v>
          </cell>
          <cell r="GH36">
            <v>0</v>
          </cell>
          <cell r="GI36">
            <v>0</v>
          </cell>
          <cell r="GJ36">
            <v>0</v>
          </cell>
          <cell r="GK36">
            <v>0</v>
          </cell>
          <cell r="GL36">
            <v>0</v>
          </cell>
          <cell r="GM36">
            <v>0</v>
          </cell>
          <cell r="GN36">
            <v>0</v>
          </cell>
          <cell r="GO36">
            <v>0</v>
          </cell>
          <cell r="GP36">
            <v>83095</v>
          </cell>
          <cell r="GQ36">
            <v>13051</v>
          </cell>
          <cell r="GR36">
            <v>7106.5</v>
          </cell>
          <cell r="GS36">
            <v>54799.30000000001</v>
          </cell>
          <cell r="GT36">
            <v>0</v>
          </cell>
          <cell r="GU36">
            <v>0</v>
          </cell>
          <cell r="GV36">
            <v>32009.699999999997</v>
          </cell>
          <cell r="GW36">
            <v>37455</v>
          </cell>
        </row>
        <row r="37">
          <cell r="B37">
            <v>30</v>
          </cell>
          <cell r="C37">
            <v>0</v>
          </cell>
          <cell r="E37">
            <v>9</v>
          </cell>
          <cell r="F37">
            <v>9</v>
          </cell>
          <cell r="I37">
            <v>192400390</v>
          </cell>
          <cell r="L37">
            <v>192400390</v>
          </cell>
          <cell r="N37">
            <v>41919253.32</v>
          </cell>
          <cell r="O37">
            <v>234319643.31999999</v>
          </cell>
          <cell r="AD37">
            <v>114312.6</v>
          </cell>
          <cell r="AE37">
            <v>34127</v>
          </cell>
          <cell r="AF37">
            <v>14382.399999999998</v>
          </cell>
          <cell r="AG37">
            <v>77243.400000000009</v>
          </cell>
          <cell r="AH37">
            <v>10640.399999999998</v>
          </cell>
          <cell r="AI37">
            <v>7414.4</v>
          </cell>
          <cell r="AJ37">
            <v>27479.8</v>
          </cell>
          <cell r="AR37">
            <v>114312.6</v>
          </cell>
          <cell r="AS37">
            <v>34127</v>
          </cell>
          <cell r="AT37">
            <v>14382.399999999998</v>
          </cell>
          <cell r="AU37">
            <v>77243.400000000009</v>
          </cell>
          <cell r="AV37">
            <v>10640.399999999998</v>
          </cell>
          <cell r="AW37">
            <v>7414.4</v>
          </cell>
          <cell r="AX37">
            <v>27479.8</v>
          </cell>
          <cell r="BC37">
            <v>550.49166666666656</v>
          </cell>
          <cell r="BD37">
            <v>21.500588235294117</v>
          </cell>
          <cell r="BE37">
            <v>22</v>
          </cell>
          <cell r="BF37">
            <v>593.99225490196068</v>
          </cell>
          <cell r="BG37">
            <v>585573833</v>
          </cell>
          <cell r="BH37">
            <v>4135001059.0999999</v>
          </cell>
          <cell r="BI37">
            <v>4268834029.25</v>
          </cell>
          <cell r="BJ37">
            <v>0</v>
          </cell>
          <cell r="BK37">
            <v>0</v>
          </cell>
          <cell r="BL37">
            <v>8989408921.3500004</v>
          </cell>
          <cell r="BM37">
            <v>473133299</v>
          </cell>
          <cell r="BN37">
            <v>244972034.42000002</v>
          </cell>
          <cell r="BO37">
            <v>9707514254.7700005</v>
          </cell>
          <cell r="BP37">
            <v>397280.7</v>
          </cell>
          <cell r="BQ37">
            <v>116702.5</v>
          </cell>
          <cell r="BR37">
            <v>43914.2</v>
          </cell>
          <cell r="BS37">
            <v>234599.69999999998</v>
          </cell>
          <cell r="BT37">
            <v>58051.7</v>
          </cell>
          <cell r="BU37">
            <v>144980.4</v>
          </cell>
          <cell r="BV37">
            <v>2348</v>
          </cell>
          <cell r="BW37">
            <v>676967.9</v>
          </cell>
          <cell r="BX37">
            <v>284731</v>
          </cell>
          <cell r="BY37">
            <v>143594.60000000003</v>
          </cell>
          <cell r="BZ37">
            <v>481326.89999999997</v>
          </cell>
          <cell r="CA37">
            <v>97717.6</v>
          </cell>
          <cell r="CB37">
            <v>17099.3</v>
          </cell>
          <cell r="CC37">
            <v>163522.69999999998</v>
          </cell>
          <cell r="CD37">
            <v>313761.09999999998</v>
          </cell>
          <cell r="CE37">
            <v>89463</v>
          </cell>
          <cell r="CF37">
            <v>42462.400000000001</v>
          </cell>
          <cell r="CG37">
            <v>195500.30000000002</v>
          </cell>
          <cell r="CH37">
            <v>36444.449999999997</v>
          </cell>
          <cell r="CI37">
            <v>24680.9</v>
          </cell>
          <cell r="CJ37">
            <v>83394.185000000012</v>
          </cell>
          <cell r="CK37">
            <v>0</v>
          </cell>
          <cell r="CL37">
            <v>0</v>
          </cell>
          <cell r="CM37">
            <v>0</v>
          </cell>
          <cell r="CN37">
            <v>0</v>
          </cell>
          <cell r="CO37">
            <v>0</v>
          </cell>
          <cell r="CP37">
            <v>0</v>
          </cell>
          <cell r="CQ37">
            <v>0</v>
          </cell>
          <cell r="CR37">
            <v>1388009.7000000002</v>
          </cell>
          <cell r="CS37">
            <v>490896.5</v>
          </cell>
          <cell r="CT37">
            <v>229971.20000000004</v>
          </cell>
          <cell r="CU37">
            <v>911426.9</v>
          </cell>
          <cell r="CV37">
            <v>192213.75</v>
          </cell>
          <cell r="CW37">
            <v>41780.199999999997</v>
          </cell>
          <cell r="CX37">
            <v>394245.28500000003</v>
          </cell>
          <cell r="CY37">
            <v>299504.5</v>
          </cell>
          <cell r="CZ37">
            <v>246184.80000000002</v>
          </cell>
          <cell r="DA37">
            <v>0</v>
          </cell>
          <cell r="DB37">
            <v>0</v>
          </cell>
          <cell r="DC37">
            <v>0</v>
          </cell>
          <cell r="DD37">
            <v>0</v>
          </cell>
          <cell r="DE37">
            <v>4</v>
          </cell>
          <cell r="DF37">
            <v>4</v>
          </cell>
          <cell r="DG37">
            <v>237747711.80000001</v>
          </cell>
          <cell r="DH37">
            <v>188722.39681789145</v>
          </cell>
          <cell r="DI37">
            <v>31978916</v>
          </cell>
          <cell r="DJ37">
            <v>269915350.19681787</v>
          </cell>
          <cell r="DK37">
            <v>140400</v>
          </cell>
          <cell r="DL37">
            <v>71500</v>
          </cell>
          <cell r="DM37">
            <v>12870</v>
          </cell>
          <cell r="DN37">
            <v>56030</v>
          </cell>
          <cell r="DO37">
            <v>860.86574949236854</v>
          </cell>
          <cell r="DP37">
            <v>215.21643737309213</v>
          </cell>
          <cell r="DQ37">
            <v>0</v>
          </cell>
          <cell r="DR37">
            <v>0</v>
          </cell>
          <cell r="DS37">
            <v>550</v>
          </cell>
          <cell r="DT37">
            <v>23</v>
          </cell>
          <cell r="DU37">
            <v>16</v>
          </cell>
          <cell r="DV37">
            <v>589</v>
          </cell>
          <cell r="DW37">
            <v>9172978254.9818153</v>
          </cell>
          <cell r="DX37">
            <v>589757830.00000024</v>
          </cell>
          <cell r="DY37">
            <v>199423912</v>
          </cell>
          <cell r="DZ37">
            <v>9962159996.9818153</v>
          </cell>
          <cell r="EA37">
            <v>2344162.125</v>
          </cell>
          <cell r="EB37">
            <v>1130014.9833333334</v>
          </cell>
          <cell r="EC37">
            <v>185701.70250000001</v>
          </cell>
          <cell r="ED37">
            <v>1028445.4391666667</v>
          </cell>
          <cell r="EE37">
            <v>415000.00000000006</v>
          </cell>
          <cell r="EF37">
            <v>252836.42118337288</v>
          </cell>
          <cell r="EG37">
            <v>0</v>
          </cell>
          <cell r="EH37">
            <v>0</v>
          </cell>
          <cell r="EN37">
            <v>299504.5</v>
          </cell>
          <cell r="EO37">
            <v>3761.1000000000004</v>
          </cell>
          <cell r="EP37">
            <v>28043.300000000003</v>
          </cell>
          <cell r="EQ37">
            <v>156778.80000000002</v>
          </cell>
          <cell r="ER37">
            <v>57601.599999999999</v>
          </cell>
          <cell r="FN37">
            <v>0</v>
          </cell>
          <cell r="FO37">
            <v>0</v>
          </cell>
          <cell r="FP37">
            <v>0</v>
          </cell>
          <cell r="FQ37">
            <v>0</v>
          </cell>
          <cell r="FR37">
            <v>0</v>
          </cell>
          <cell r="FS37">
            <v>0</v>
          </cell>
          <cell r="FT37">
            <v>0</v>
          </cell>
          <cell r="FU37">
            <v>83095</v>
          </cell>
          <cell r="FV37">
            <v>13051</v>
          </cell>
          <cell r="FW37">
            <v>7106.5</v>
          </cell>
          <cell r="FX37">
            <v>54799.30000000001</v>
          </cell>
          <cell r="FY37">
            <v>0</v>
          </cell>
          <cell r="FZ37">
            <v>0</v>
          </cell>
          <cell r="GA37">
            <v>32009.699999999997</v>
          </cell>
          <cell r="GB37">
            <v>0</v>
          </cell>
          <cell r="GC37">
            <v>0</v>
          </cell>
          <cell r="GD37">
            <v>0</v>
          </cell>
          <cell r="GE37">
            <v>0</v>
          </cell>
          <cell r="GF37">
            <v>0</v>
          </cell>
          <cell r="GG37">
            <v>0</v>
          </cell>
          <cell r="GH37">
            <v>0</v>
          </cell>
          <cell r="GI37">
            <v>0</v>
          </cell>
          <cell r="GJ37">
            <v>0</v>
          </cell>
          <cell r="GK37">
            <v>0</v>
          </cell>
          <cell r="GL37">
            <v>0</v>
          </cell>
          <cell r="GM37">
            <v>0</v>
          </cell>
          <cell r="GN37">
            <v>0</v>
          </cell>
          <cell r="GO37">
            <v>0</v>
          </cell>
          <cell r="GP37">
            <v>83095</v>
          </cell>
          <cell r="GQ37">
            <v>13051</v>
          </cell>
          <cell r="GR37">
            <v>7106.5</v>
          </cell>
          <cell r="GS37">
            <v>54799.30000000001</v>
          </cell>
          <cell r="GT37">
            <v>0</v>
          </cell>
          <cell r="GU37">
            <v>0</v>
          </cell>
          <cell r="GV37">
            <v>32009.699999999997</v>
          </cell>
          <cell r="GW37">
            <v>37462</v>
          </cell>
        </row>
        <row r="38">
          <cell r="B38">
            <v>31</v>
          </cell>
          <cell r="C38">
            <v>0</v>
          </cell>
          <cell r="E38">
            <v>5.5</v>
          </cell>
          <cell r="F38">
            <v>5.5</v>
          </cell>
          <cell r="I38">
            <v>177000545</v>
          </cell>
          <cell r="L38">
            <v>177000545</v>
          </cell>
          <cell r="N38">
            <v>21705350</v>
          </cell>
          <cell r="O38">
            <v>198705895</v>
          </cell>
          <cell r="AD38">
            <v>64842</v>
          </cell>
          <cell r="AE38">
            <v>47562</v>
          </cell>
          <cell r="AF38">
            <v>20255.300000000003</v>
          </cell>
          <cell r="AG38">
            <v>50261.600000000006</v>
          </cell>
          <cell r="AH38">
            <v>6284.8</v>
          </cell>
          <cell r="AI38">
            <v>7210.9</v>
          </cell>
          <cell r="AJ38">
            <v>28286.299999999996</v>
          </cell>
          <cell r="AR38">
            <v>64842</v>
          </cell>
          <cell r="AS38">
            <v>47562</v>
          </cell>
          <cell r="AT38">
            <v>20255.300000000003</v>
          </cell>
          <cell r="AU38">
            <v>50261.600000000006</v>
          </cell>
          <cell r="AV38">
            <v>6284.8</v>
          </cell>
          <cell r="AW38">
            <v>7210.9</v>
          </cell>
          <cell r="AX38">
            <v>28286.299999999996</v>
          </cell>
          <cell r="BC38">
            <v>550.49166666666656</v>
          </cell>
          <cell r="BD38">
            <v>21.500588235294117</v>
          </cell>
          <cell r="BE38">
            <v>27.5</v>
          </cell>
          <cell r="BF38">
            <v>599.49225490196068</v>
          </cell>
          <cell r="BG38">
            <v>585573833</v>
          </cell>
          <cell r="BH38">
            <v>4135001059.0999999</v>
          </cell>
          <cell r="BI38">
            <v>4445834574.25</v>
          </cell>
          <cell r="BJ38">
            <v>0</v>
          </cell>
          <cell r="BK38">
            <v>0</v>
          </cell>
          <cell r="BL38">
            <v>9166409466.3500004</v>
          </cell>
          <cell r="BM38">
            <v>473133299</v>
          </cell>
          <cell r="BN38">
            <v>266677384.42000002</v>
          </cell>
          <cell r="BO38">
            <v>9906220149.7700005</v>
          </cell>
          <cell r="BP38">
            <v>397280.7</v>
          </cell>
          <cell r="BQ38">
            <v>116702.5</v>
          </cell>
          <cell r="BR38">
            <v>43914.2</v>
          </cell>
          <cell r="BS38">
            <v>234599.69999999998</v>
          </cell>
          <cell r="BT38">
            <v>58051.7</v>
          </cell>
          <cell r="BU38">
            <v>144980.4</v>
          </cell>
          <cell r="BV38">
            <v>2348</v>
          </cell>
          <cell r="BW38">
            <v>676967.9</v>
          </cell>
          <cell r="BX38">
            <v>284731</v>
          </cell>
          <cell r="BY38">
            <v>143594.60000000003</v>
          </cell>
          <cell r="BZ38">
            <v>481326.89999999997</v>
          </cell>
          <cell r="CA38">
            <v>97717.6</v>
          </cell>
          <cell r="CB38">
            <v>17099.3</v>
          </cell>
          <cell r="CC38">
            <v>163522.69999999998</v>
          </cell>
          <cell r="CD38">
            <v>378603.1</v>
          </cell>
          <cell r="CE38">
            <v>137025</v>
          </cell>
          <cell r="CF38">
            <v>62717.700000000004</v>
          </cell>
          <cell r="CG38">
            <v>245761.90000000002</v>
          </cell>
          <cell r="CH38">
            <v>42729.25</v>
          </cell>
          <cell r="CI38">
            <v>31891.800000000003</v>
          </cell>
          <cell r="CJ38">
            <v>111680.48500000002</v>
          </cell>
          <cell r="CK38">
            <v>0</v>
          </cell>
          <cell r="CL38">
            <v>0</v>
          </cell>
          <cell r="CM38">
            <v>0</v>
          </cell>
          <cell r="CN38">
            <v>0</v>
          </cell>
          <cell r="CO38">
            <v>0</v>
          </cell>
          <cell r="CP38">
            <v>0</v>
          </cell>
          <cell r="CQ38">
            <v>0</v>
          </cell>
          <cell r="CR38">
            <v>1452851.7000000002</v>
          </cell>
          <cell r="CS38">
            <v>538458.5</v>
          </cell>
          <cell r="CT38">
            <v>250226.50000000006</v>
          </cell>
          <cell r="CU38">
            <v>961688.5</v>
          </cell>
          <cell r="CV38">
            <v>198498.55</v>
          </cell>
          <cell r="CW38">
            <v>48991.100000000006</v>
          </cell>
          <cell r="CX38">
            <v>422531.58499999996</v>
          </cell>
          <cell r="CY38">
            <v>299504.5</v>
          </cell>
          <cell r="CZ38">
            <v>246184.80000000002</v>
          </cell>
          <cell r="DA38">
            <v>0</v>
          </cell>
          <cell r="DB38">
            <v>0</v>
          </cell>
          <cell r="DC38">
            <v>0</v>
          </cell>
          <cell r="DD38">
            <v>0</v>
          </cell>
          <cell r="DE38">
            <v>4</v>
          </cell>
          <cell r="DF38">
            <v>4</v>
          </cell>
          <cell r="DG38">
            <v>203418327.03636366</v>
          </cell>
          <cell r="DH38">
            <v>0</v>
          </cell>
          <cell r="DI38">
            <v>34341716</v>
          </cell>
          <cell r="DJ38">
            <v>237760043.03636366</v>
          </cell>
          <cell r="DK38">
            <v>148200</v>
          </cell>
          <cell r="DL38">
            <v>74750</v>
          </cell>
          <cell r="DM38">
            <v>13455</v>
          </cell>
          <cell r="DN38">
            <v>59995</v>
          </cell>
          <cell r="DO38">
            <v>0</v>
          </cell>
          <cell r="DP38">
            <v>0</v>
          </cell>
          <cell r="DQ38">
            <v>0</v>
          </cell>
          <cell r="DR38">
            <v>0</v>
          </cell>
          <cell r="DS38">
            <v>550</v>
          </cell>
          <cell r="DT38">
            <v>23</v>
          </cell>
          <cell r="DU38">
            <v>20</v>
          </cell>
          <cell r="DV38">
            <v>593</v>
          </cell>
          <cell r="DW38">
            <v>9376396582.0181789</v>
          </cell>
          <cell r="DX38">
            <v>589757830.00000024</v>
          </cell>
          <cell r="DY38">
            <v>233765628</v>
          </cell>
          <cell r="DZ38">
            <v>10199920040.018179</v>
          </cell>
          <cell r="EA38">
            <v>2492362.125</v>
          </cell>
          <cell r="EB38">
            <v>1204764.9833333334</v>
          </cell>
          <cell r="EC38">
            <v>199156.70250000001</v>
          </cell>
          <cell r="ED38">
            <v>1088440.4391666667</v>
          </cell>
          <cell r="EE38">
            <v>415000.00000000006</v>
          </cell>
          <cell r="EF38">
            <v>252836.42118337288</v>
          </cell>
          <cell r="EG38">
            <v>0</v>
          </cell>
          <cell r="EH38">
            <v>0</v>
          </cell>
          <cell r="EN38">
            <v>299504.5</v>
          </cell>
          <cell r="EO38">
            <v>3761.1000000000004</v>
          </cell>
          <cell r="EP38">
            <v>28043.300000000003</v>
          </cell>
          <cell r="EQ38">
            <v>156778.80000000002</v>
          </cell>
          <cell r="ER38">
            <v>57601.599999999999</v>
          </cell>
          <cell r="FN38">
            <v>0</v>
          </cell>
          <cell r="FO38">
            <v>0</v>
          </cell>
          <cell r="FP38">
            <v>0</v>
          </cell>
          <cell r="FQ38">
            <v>0</v>
          </cell>
          <cell r="FR38">
            <v>0</v>
          </cell>
          <cell r="FS38">
            <v>0</v>
          </cell>
          <cell r="FT38">
            <v>0</v>
          </cell>
          <cell r="FU38">
            <v>83095</v>
          </cell>
          <cell r="FV38">
            <v>13051</v>
          </cell>
          <cell r="FW38">
            <v>7106.5</v>
          </cell>
          <cell r="FX38">
            <v>54799.30000000001</v>
          </cell>
          <cell r="FY38">
            <v>0</v>
          </cell>
          <cell r="FZ38">
            <v>0</v>
          </cell>
          <cell r="GA38">
            <v>32009.699999999997</v>
          </cell>
          <cell r="GB38">
            <v>0</v>
          </cell>
          <cell r="GC38">
            <v>0</v>
          </cell>
          <cell r="GD38">
            <v>0</v>
          </cell>
          <cell r="GE38">
            <v>0</v>
          </cell>
          <cell r="GF38">
            <v>0</v>
          </cell>
          <cell r="GG38">
            <v>0</v>
          </cell>
          <cell r="GH38">
            <v>0</v>
          </cell>
          <cell r="GI38">
            <v>0</v>
          </cell>
          <cell r="GJ38">
            <v>0</v>
          </cell>
          <cell r="GK38">
            <v>0</v>
          </cell>
          <cell r="GL38">
            <v>0</v>
          </cell>
          <cell r="GM38">
            <v>0</v>
          </cell>
          <cell r="GN38">
            <v>0</v>
          </cell>
          <cell r="GO38">
            <v>0</v>
          </cell>
          <cell r="GP38">
            <v>83095</v>
          </cell>
          <cell r="GQ38">
            <v>13051</v>
          </cell>
          <cell r="GR38">
            <v>7106.5</v>
          </cell>
          <cell r="GS38">
            <v>54799.30000000001</v>
          </cell>
          <cell r="GT38">
            <v>0</v>
          </cell>
          <cell r="GU38">
            <v>0</v>
          </cell>
          <cell r="GV38">
            <v>32009.699999999997</v>
          </cell>
          <cell r="GW38">
            <v>37469</v>
          </cell>
        </row>
        <row r="39">
          <cell r="B39">
            <v>32</v>
          </cell>
          <cell r="C39">
            <v>0</v>
          </cell>
          <cell r="E39">
            <v>2.5</v>
          </cell>
          <cell r="F39">
            <v>2.5</v>
          </cell>
          <cell r="I39">
            <v>163457125</v>
          </cell>
          <cell r="L39">
            <v>163457125</v>
          </cell>
          <cell r="N39">
            <v>22007300</v>
          </cell>
          <cell r="O39">
            <v>185464425</v>
          </cell>
          <cell r="AD39">
            <v>88186.4</v>
          </cell>
          <cell r="AE39">
            <v>31556</v>
          </cell>
          <cell r="AF39">
            <v>17060.900000000001</v>
          </cell>
          <cell r="AG39">
            <v>63827.399999999994</v>
          </cell>
          <cell r="AH39">
            <v>8025.3000000000011</v>
          </cell>
          <cell r="AI39">
            <v>8379.4</v>
          </cell>
          <cell r="AJ39">
            <v>27172.6</v>
          </cell>
          <cell r="AR39">
            <v>88186.4</v>
          </cell>
          <cell r="AS39">
            <v>31556</v>
          </cell>
          <cell r="AT39">
            <v>17060.900000000001</v>
          </cell>
          <cell r="AU39">
            <v>63827.399999999994</v>
          </cell>
          <cell r="AV39">
            <v>8025.3000000000011</v>
          </cell>
          <cell r="AW39">
            <v>8379.4</v>
          </cell>
          <cell r="AX39">
            <v>27172.6</v>
          </cell>
          <cell r="BC39">
            <v>550.49166666666656</v>
          </cell>
          <cell r="BD39">
            <v>21.500588235294117</v>
          </cell>
          <cell r="BE39">
            <v>30</v>
          </cell>
          <cell r="BF39">
            <v>601.99225490196068</v>
          </cell>
          <cell r="BG39">
            <v>585573833</v>
          </cell>
          <cell r="BH39">
            <v>4135001059.0999999</v>
          </cell>
          <cell r="BI39">
            <v>4609291699.25</v>
          </cell>
          <cell r="BJ39">
            <v>0</v>
          </cell>
          <cell r="BK39">
            <v>0</v>
          </cell>
          <cell r="BL39">
            <v>9329866591.3500004</v>
          </cell>
          <cell r="BM39">
            <v>473133299</v>
          </cell>
          <cell r="BN39">
            <v>288684684.42000002</v>
          </cell>
          <cell r="BO39">
            <v>10091684574.77</v>
          </cell>
          <cell r="BP39">
            <v>397280.7</v>
          </cell>
          <cell r="BQ39">
            <v>116702.5</v>
          </cell>
          <cell r="BR39">
            <v>43914.2</v>
          </cell>
          <cell r="BS39">
            <v>234599.69999999998</v>
          </cell>
          <cell r="BT39">
            <v>58051.7</v>
          </cell>
          <cell r="BU39">
            <v>144980.4</v>
          </cell>
          <cell r="BV39">
            <v>2348</v>
          </cell>
          <cell r="BW39">
            <v>676967.9</v>
          </cell>
          <cell r="BX39">
            <v>284731</v>
          </cell>
          <cell r="BY39">
            <v>143594.60000000003</v>
          </cell>
          <cell r="BZ39">
            <v>481326.89999999997</v>
          </cell>
          <cell r="CA39">
            <v>97717.6</v>
          </cell>
          <cell r="CB39">
            <v>17099.3</v>
          </cell>
          <cell r="CC39">
            <v>163522.69999999998</v>
          </cell>
          <cell r="CD39">
            <v>466789.5</v>
          </cell>
          <cell r="CE39">
            <v>168581</v>
          </cell>
          <cell r="CF39">
            <v>79778.600000000006</v>
          </cell>
          <cell r="CG39">
            <v>309589.30000000005</v>
          </cell>
          <cell r="CH39">
            <v>50754.55</v>
          </cell>
          <cell r="CI39">
            <v>40271.200000000004</v>
          </cell>
          <cell r="CJ39">
            <v>138853.08500000002</v>
          </cell>
          <cell r="CK39">
            <v>0</v>
          </cell>
          <cell r="CL39">
            <v>0</v>
          </cell>
          <cell r="CM39">
            <v>0</v>
          </cell>
          <cell r="CN39">
            <v>0</v>
          </cell>
          <cell r="CO39">
            <v>0</v>
          </cell>
          <cell r="CP39">
            <v>0</v>
          </cell>
          <cell r="CQ39">
            <v>0</v>
          </cell>
          <cell r="CR39">
            <v>1541038.1</v>
          </cell>
          <cell r="CS39">
            <v>570014.5</v>
          </cell>
          <cell r="CT39">
            <v>267287.40000000002</v>
          </cell>
          <cell r="CU39">
            <v>1025515.9</v>
          </cell>
          <cell r="CV39">
            <v>206523.84999999998</v>
          </cell>
          <cell r="CW39">
            <v>57370.5</v>
          </cell>
          <cell r="CX39">
            <v>449704.18500000006</v>
          </cell>
          <cell r="CY39">
            <v>299504.5</v>
          </cell>
          <cell r="CZ39">
            <v>246184.80000000002</v>
          </cell>
          <cell r="DA39">
            <v>0</v>
          </cell>
          <cell r="DB39">
            <v>0</v>
          </cell>
          <cell r="DC39">
            <v>0</v>
          </cell>
          <cell r="DD39">
            <v>0</v>
          </cell>
          <cell r="DE39">
            <v>4</v>
          </cell>
          <cell r="DF39">
            <v>4</v>
          </cell>
          <cell r="DG39">
            <v>178429759.80000001</v>
          </cell>
          <cell r="DH39">
            <v>0</v>
          </cell>
          <cell r="DI39">
            <v>36726716</v>
          </cell>
          <cell r="DJ39">
            <v>215156475.80000001</v>
          </cell>
          <cell r="DK39">
            <v>159900</v>
          </cell>
          <cell r="DL39">
            <v>81250</v>
          </cell>
          <cell r="DM39">
            <v>14625</v>
          </cell>
          <cell r="DN39">
            <v>64025</v>
          </cell>
          <cell r="DO39">
            <v>0</v>
          </cell>
          <cell r="DP39">
            <v>0</v>
          </cell>
          <cell r="DQ39">
            <v>416</v>
          </cell>
          <cell r="DR39">
            <v>200.2</v>
          </cell>
          <cell r="DS39">
            <v>550</v>
          </cell>
          <cell r="DT39">
            <v>23</v>
          </cell>
          <cell r="DU39">
            <v>24</v>
          </cell>
          <cell r="DV39">
            <v>597</v>
          </cell>
          <cell r="DW39">
            <v>9554826341.8181782</v>
          </cell>
          <cell r="DX39">
            <v>589757830.00000024</v>
          </cell>
          <cell r="DY39">
            <v>270492344</v>
          </cell>
          <cell r="DZ39">
            <v>10415076515.818178</v>
          </cell>
          <cell r="EA39">
            <v>2652262.125</v>
          </cell>
          <cell r="EB39">
            <v>1286014.9833333334</v>
          </cell>
          <cell r="EC39">
            <v>213781.70250000001</v>
          </cell>
          <cell r="ED39">
            <v>1152465.4391666667</v>
          </cell>
          <cell r="EE39">
            <v>415000.00000000006</v>
          </cell>
          <cell r="EF39">
            <v>252836.42118337288</v>
          </cell>
          <cell r="EG39">
            <v>416</v>
          </cell>
          <cell r="EH39">
            <v>200.2</v>
          </cell>
          <cell r="EN39">
            <v>299504.5</v>
          </cell>
          <cell r="EO39">
            <v>3761.1000000000004</v>
          </cell>
          <cell r="EP39">
            <v>28043.300000000003</v>
          </cell>
          <cell r="EQ39">
            <v>156778.80000000002</v>
          </cell>
          <cell r="ER39">
            <v>57601.599999999999</v>
          </cell>
          <cell r="FN39">
            <v>0</v>
          </cell>
          <cell r="FO39">
            <v>0</v>
          </cell>
          <cell r="FP39">
            <v>0</v>
          </cell>
          <cell r="FQ39">
            <v>0</v>
          </cell>
          <cell r="FR39">
            <v>0</v>
          </cell>
          <cell r="FS39">
            <v>0</v>
          </cell>
          <cell r="FT39">
            <v>0</v>
          </cell>
          <cell r="FU39">
            <v>83095</v>
          </cell>
          <cell r="FV39">
            <v>13051</v>
          </cell>
          <cell r="FW39">
            <v>7106.5</v>
          </cell>
          <cell r="FX39">
            <v>54799.30000000001</v>
          </cell>
          <cell r="FY39">
            <v>0</v>
          </cell>
          <cell r="FZ39">
            <v>0</v>
          </cell>
          <cell r="GA39">
            <v>32009.699999999997</v>
          </cell>
          <cell r="GB39">
            <v>0</v>
          </cell>
          <cell r="GC39">
            <v>0</v>
          </cell>
          <cell r="GD39">
            <v>0</v>
          </cell>
          <cell r="GE39">
            <v>0</v>
          </cell>
          <cell r="GF39">
            <v>0</v>
          </cell>
          <cell r="GG39">
            <v>0</v>
          </cell>
          <cell r="GH39">
            <v>0</v>
          </cell>
          <cell r="GI39">
            <v>0</v>
          </cell>
          <cell r="GJ39">
            <v>0</v>
          </cell>
          <cell r="GK39">
            <v>0</v>
          </cell>
          <cell r="GL39">
            <v>0</v>
          </cell>
          <cell r="GM39">
            <v>0</v>
          </cell>
          <cell r="GN39">
            <v>0</v>
          </cell>
          <cell r="GO39">
            <v>0</v>
          </cell>
          <cell r="GP39">
            <v>83095</v>
          </cell>
          <cell r="GQ39">
            <v>13051</v>
          </cell>
          <cell r="GR39">
            <v>7106.5</v>
          </cell>
          <cell r="GS39">
            <v>54799.30000000001</v>
          </cell>
          <cell r="GT39">
            <v>0</v>
          </cell>
          <cell r="GU39">
            <v>0</v>
          </cell>
          <cell r="GV39">
            <v>32009.699999999997</v>
          </cell>
          <cell r="GW39">
            <v>37476</v>
          </cell>
        </row>
        <row r="40">
          <cell r="B40">
            <v>33</v>
          </cell>
          <cell r="C40">
            <v>0</v>
          </cell>
          <cell r="E40">
            <v>0</v>
          </cell>
          <cell r="F40">
            <v>0</v>
          </cell>
          <cell r="I40">
            <v>131761950</v>
          </cell>
          <cell r="L40">
            <v>131761950</v>
          </cell>
          <cell r="N40">
            <v>19645100</v>
          </cell>
          <cell r="O40">
            <v>151407050</v>
          </cell>
          <cell r="AD40">
            <v>87155.8</v>
          </cell>
          <cell r="AE40">
            <v>28703</v>
          </cell>
          <cell r="AF40">
            <v>18544.5</v>
          </cell>
          <cell r="AG40">
            <v>66897.100000000006</v>
          </cell>
          <cell r="AH40">
            <v>5840.9</v>
          </cell>
          <cell r="AI40">
            <v>0</v>
          </cell>
          <cell r="AJ40">
            <v>23543.1</v>
          </cell>
          <cell r="AR40">
            <v>87155.8</v>
          </cell>
          <cell r="AS40">
            <v>28703</v>
          </cell>
          <cell r="AT40">
            <v>18544.5</v>
          </cell>
          <cell r="AU40">
            <v>66897.100000000006</v>
          </cell>
          <cell r="AV40">
            <v>5840.9</v>
          </cell>
          <cell r="AW40">
            <v>0</v>
          </cell>
          <cell r="AX40">
            <v>23543.1</v>
          </cell>
          <cell r="BC40">
            <v>550.49166666666656</v>
          </cell>
          <cell r="BD40">
            <v>21.500588235294117</v>
          </cell>
          <cell r="BE40">
            <v>30</v>
          </cell>
          <cell r="BF40">
            <v>601.99225490196068</v>
          </cell>
          <cell r="BG40">
            <v>585573833</v>
          </cell>
          <cell r="BH40">
            <v>4135001059.0999999</v>
          </cell>
          <cell r="BI40">
            <v>4741053649.25</v>
          </cell>
          <cell r="BJ40">
            <v>0</v>
          </cell>
          <cell r="BK40">
            <v>0</v>
          </cell>
          <cell r="BL40">
            <v>9461628541.3500004</v>
          </cell>
          <cell r="BM40">
            <v>473133299</v>
          </cell>
          <cell r="BN40">
            <v>308329784.42000002</v>
          </cell>
          <cell r="BO40">
            <v>10243091624.77</v>
          </cell>
          <cell r="BP40">
            <v>397280.7</v>
          </cell>
          <cell r="BQ40">
            <v>116702.5</v>
          </cell>
          <cell r="BR40">
            <v>43914.2</v>
          </cell>
          <cell r="BS40">
            <v>234599.69999999998</v>
          </cell>
          <cell r="BT40">
            <v>58051.7</v>
          </cell>
          <cell r="BU40">
            <v>144980.4</v>
          </cell>
          <cell r="BV40">
            <v>2348</v>
          </cell>
          <cell r="BW40">
            <v>676967.9</v>
          </cell>
          <cell r="BX40">
            <v>284731</v>
          </cell>
          <cell r="BY40">
            <v>143594.60000000003</v>
          </cell>
          <cell r="BZ40">
            <v>481326.89999999997</v>
          </cell>
          <cell r="CA40">
            <v>97717.6</v>
          </cell>
          <cell r="CB40">
            <v>17099.3</v>
          </cell>
          <cell r="CC40">
            <v>163522.69999999998</v>
          </cell>
          <cell r="CD40">
            <v>553945.30000000005</v>
          </cell>
          <cell r="CE40">
            <v>197284</v>
          </cell>
          <cell r="CF40">
            <v>98323.1</v>
          </cell>
          <cell r="CG40">
            <v>376486.40000000002</v>
          </cell>
          <cell r="CH40">
            <v>56595.450000000004</v>
          </cell>
          <cell r="CI40">
            <v>40271.200000000004</v>
          </cell>
          <cell r="CJ40">
            <v>162396.18500000003</v>
          </cell>
          <cell r="CK40">
            <v>0</v>
          </cell>
          <cell r="CL40">
            <v>0</v>
          </cell>
          <cell r="CM40">
            <v>0</v>
          </cell>
          <cell r="CN40">
            <v>0</v>
          </cell>
          <cell r="CO40">
            <v>0</v>
          </cell>
          <cell r="CP40">
            <v>0</v>
          </cell>
          <cell r="CQ40">
            <v>0</v>
          </cell>
          <cell r="CR40">
            <v>1628193.9000000001</v>
          </cell>
          <cell r="CS40">
            <v>598717.5</v>
          </cell>
          <cell r="CT40">
            <v>285831.90000000002</v>
          </cell>
          <cell r="CU40">
            <v>1092413</v>
          </cell>
          <cell r="CV40">
            <v>212364.75</v>
          </cell>
          <cell r="CW40">
            <v>57370.5</v>
          </cell>
          <cell r="CX40">
            <v>473247.28500000003</v>
          </cell>
          <cell r="CY40">
            <v>299504.5</v>
          </cell>
          <cell r="CZ40">
            <v>246184.80000000002</v>
          </cell>
          <cell r="DA40">
            <v>0</v>
          </cell>
          <cell r="DB40">
            <v>0</v>
          </cell>
          <cell r="DC40">
            <v>0</v>
          </cell>
          <cell r="DD40">
            <v>0</v>
          </cell>
          <cell r="DE40">
            <v>4</v>
          </cell>
          <cell r="DF40">
            <v>4</v>
          </cell>
          <cell r="DG40">
            <v>171971250</v>
          </cell>
          <cell r="DH40">
            <v>0</v>
          </cell>
          <cell r="DI40">
            <v>39575946</v>
          </cell>
          <cell r="DJ40">
            <v>211547196</v>
          </cell>
          <cell r="DK40">
            <v>162500</v>
          </cell>
          <cell r="DL40">
            <v>81250</v>
          </cell>
          <cell r="DM40">
            <v>14625</v>
          </cell>
          <cell r="DN40">
            <v>66625</v>
          </cell>
          <cell r="DO40">
            <v>0</v>
          </cell>
          <cell r="DP40">
            <v>0</v>
          </cell>
          <cell r="DQ40">
            <v>1924</v>
          </cell>
          <cell r="DR40">
            <v>772.2</v>
          </cell>
          <cell r="DS40">
            <v>550</v>
          </cell>
          <cell r="DT40">
            <v>23</v>
          </cell>
          <cell r="DU40">
            <v>28</v>
          </cell>
          <cell r="DV40">
            <v>601</v>
          </cell>
          <cell r="DW40">
            <v>9726797591.8181782</v>
          </cell>
          <cell r="DX40">
            <v>589757830.00000024</v>
          </cell>
          <cell r="DY40">
            <v>310068290</v>
          </cell>
          <cell r="DZ40">
            <v>10626623711.818178</v>
          </cell>
          <cell r="EA40">
            <v>2814762.125</v>
          </cell>
          <cell r="EB40">
            <v>1367264.9833333334</v>
          </cell>
          <cell r="EC40">
            <v>228406.70250000001</v>
          </cell>
          <cell r="ED40">
            <v>1219090.4391666667</v>
          </cell>
          <cell r="EE40">
            <v>415000.00000000006</v>
          </cell>
          <cell r="EF40">
            <v>252836.42118337288</v>
          </cell>
          <cell r="EG40">
            <v>2340</v>
          </cell>
          <cell r="EH40">
            <v>972.40000000000009</v>
          </cell>
          <cell r="EN40">
            <v>299504.5</v>
          </cell>
          <cell r="EO40">
            <v>3761.1000000000004</v>
          </cell>
          <cell r="EP40">
            <v>28043.300000000003</v>
          </cell>
          <cell r="EQ40">
            <v>156778.80000000002</v>
          </cell>
          <cell r="ER40">
            <v>57601.599999999999</v>
          </cell>
          <cell r="FN40">
            <v>0</v>
          </cell>
          <cell r="FO40">
            <v>0</v>
          </cell>
          <cell r="FP40">
            <v>0</v>
          </cell>
          <cell r="FQ40">
            <v>0</v>
          </cell>
          <cell r="FR40">
            <v>0</v>
          </cell>
          <cell r="FS40">
            <v>0</v>
          </cell>
          <cell r="FT40">
            <v>0</v>
          </cell>
          <cell r="FU40">
            <v>83095</v>
          </cell>
          <cell r="FV40">
            <v>13051</v>
          </cell>
          <cell r="FW40">
            <v>7106.5</v>
          </cell>
          <cell r="FX40">
            <v>54799.30000000001</v>
          </cell>
          <cell r="FY40">
            <v>0</v>
          </cell>
          <cell r="FZ40">
            <v>0</v>
          </cell>
          <cell r="GA40">
            <v>32009.699999999997</v>
          </cell>
          <cell r="GB40">
            <v>0</v>
          </cell>
          <cell r="GC40">
            <v>0</v>
          </cell>
          <cell r="GD40">
            <v>0</v>
          </cell>
          <cell r="GE40">
            <v>0</v>
          </cell>
          <cell r="GF40">
            <v>0</v>
          </cell>
          <cell r="GG40">
            <v>0</v>
          </cell>
          <cell r="GH40">
            <v>0</v>
          </cell>
          <cell r="GI40">
            <v>0</v>
          </cell>
          <cell r="GJ40">
            <v>0</v>
          </cell>
          <cell r="GK40">
            <v>0</v>
          </cell>
          <cell r="GL40">
            <v>0</v>
          </cell>
          <cell r="GM40">
            <v>0</v>
          </cell>
          <cell r="GN40">
            <v>0</v>
          </cell>
          <cell r="GO40">
            <v>0</v>
          </cell>
          <cell r="GP40">
            <v>83095</v>
          </cell>
          <cell r="GQ40">
            <v>13051</v>
          </cell>
          <cell r="GR40">
            <v>7106.5</v>
          </cell>
          <cell r="GS40">
            <v>54799.30000000001</v>
          </cell>
          <cell r="GT40">
            <v>0</v>
          </cell>
          <cell r="GU40">
            <v>0</v>
          </cell>
          <cell r="GV40">
            <v>32009.699999999997</v>
          </cell>
          <cell r="GW40">
            <v>37483</v>
          </cell>
        </row>
        <row r="41">
          <cell r="B41">
            <v>34</v>
          </cell>
          <cell r="C41">
            <v>0</v>
          </cell>
          <cell r="E41">
            <v>0</v>
          </cell>
          <cell r="F41">
            <v>0</v>
          </cell>
          <cell r="I41">
            <v>122253950</v>
          </cell>
          <cell r="L41">
            <v>122253950</v>
          </cell>
          <cell r="N41">
            <v>22210403.449999999</v>
          </cell>
          <cell r="O41">
            <v>144464353.44999999</v>
          </cell>
          <cell r="AD41">
            <v>126078</v>
          </cell>
          <cell r="AE41">
            <v>0</v>
          </cell>
          <cell r="AF41">
            <v>0</v>
          </cell>
          <cell r="AG41">
            <v>92062.3</v>
          </cell>
          <cell r="AH41">
            <v>8024</v>
          </cell>
          <cell r="AI41">
            <v>0</v>
          </cell>
          <cell r="AJ41">
            <v>18288.100000000002</v>
          </cell>
          <cell r="AR41">
            <v>126078</v>
          </cell>
          <cell r="AS41">
            <v>0</v>
          </cell>
          <cell r="AT41">
            <v>0</v>
          </cell>
          <cell r="AU41">
            <v>92062.3</v>
          </cell>
          <cell r="AV41">
            <v>8024</v>
          </cell>
          <cell r="AW41">
            <v>0</v>
          </cell>
          <cell r="AX41">
            <v>18288.100000000002</v>
          </cell>
          <cell r="BA41">
            <v>32</v>
          </cell>
          <cell r="BB41">
            <v>22.8</v>
          </cell>
          <cell r="BC41">
            <v>550.49166666666656</v>
          </cell>
          <cell r="BD41">
            <v>21.500588235294117</v>
          </cell>
          <cell r="BE41">
            <v>30</v>
          </cell>
          <cell r="BF41">
            <v>601.99225490196068</v>
          </cell>
          <cell r="BG41">
            <v>585573833</v>
          </cell>
          <cell r="BH41">
            <v>4135001059.0999999</v>
          </cell>
          <cell r="BI41">
            <v>4863307599.25</v>
          </cell>
          <cell r="BJ41">
            <v>0</v>
          </cell>
          <cell r="BK41">
            <v>0</v>
          </cell>
          <cell r="BL41">
            <v>9583882491.3500004</v>
          </cell>
          <cell r="BM41">
            <v>473133299</v>
          </cell>
          <cell r="BN41">
            <v>330540187.87</v>
          </cell>
          <cell r="BO41">
            <v>10387555978.220001</v>
          </cell>
          <cell r="BP41">
            <v>397280.7</v>
          </cell>
          <cell r="BQ41">
            <v>116702.5</v>
          </cell>
          <cell r="BR41">
            <v>43914.2</v>
          </cell>
          <cell r="BS41">
            <v>234599.69999999998</v>
          </cell>
          <cell r="BT41">
            <v>58051.7</v>
          </cell>
          <cell r="BU41">
            <v>144980.4</v>
          </cell>
          <cell r="BV41">
            <v>2348</v>
          </cell>
          <cell r="BW41">
            <v>676967.9</v>
          </cell>
          <cell r="BX41">
            <v>284731</v>
          </cell>
          <cell r="BY41">
            <v>143594.60000000003</v>
          </cell>
          <cell r="BZ41">
            <v>481326.89999999997</v>
          </cell>
          <cell r="CA41">
            <v>97717.6</v>
          </cell>
          <cell r="CB41">
            <v>17099.3</v>
          </cell>
          <cell r="CC41">
            <v>163522.69999999998</v>
          </cell>
          <cell r="CD41">
            <v>680023.3</v>
          </cell>
          <cell r="CE41">
            <v>197284</v>
          </cell>
          <cell r="CF41">
            <v>98323.1</v>
          </cell>
          <cell r="CG41">
            <v>468548.7</v>
          </cell>
          <cell r="CH41">
            <v>64619.450000000004</v>
          </cell>
          <cell r="CI41">
            <v>40271.200000000004</v>
          </cell>
          <cell r="CJ41">
            <v>180684.28500000003</v>
          </cell>
          <cell r="CK41">
            <v>0</v>
          </cell>
          <cell r="CL41">
            <v>0</v>
          </cell>
          <cell r="CM41">
            <v>0</v>
          </cell>
          <cell r="CN41">
            <v>0</v>
          </cell>
          <cell r="CO41">
            <v>0</v>
          </cell>
          <cell r="CP41">
            <v>0</v>
          </cell>
          <cell r="CQ41">
            <v>0</v>
          </cell>
          <cell r="CR41">
            <v>1754271.9000000001</v>
          </cell>
          <cell r="CS41">
            <v>598717.5</v>
          </cell>
          <cell r="CT41">
            <v>285831.90000000002</v>
          </cell>
          <cell r="CU41">
            <v>1184475.3</v>
          </cell>
          <cell r="CV41">
            <v>220388.75</v>
          </cell>
          <cell r="CW41">
            <v>57370.5</v>
          </cell>
          <cell r="CX41">
            <v>491535.38500000001</v>
          </cell>
          <cell r="CY41">
            <v>299504.5</v>
          </cell>
          <cell r="CZ41">
            <v>246184.80000000002</v>
          </cell>
          <cell r="DA41">
            <v>32</v>
          </cell>
          <cell r="DB41">
            <v>22.8</v>
          </cell>
          <cell r="DC41">
            <v>0</v>
          </cell>
          <cell r="DD41">
            <v>0</v>
          </cell>
          <cell r="DE41">
            <v>3</v>
          </cell>
          <cell r="DF41">
            <v>3</v>
          </cell>
          <cell r="DG41">
            <v>157597522</v>
          </cell>
          <cell r="DH41">
            <v>0</v>
          </cell>
          <cell r="DI41">
            <v>37930846</v>
          </cell>
          <cell r="DJ41">
            <v>195528368</v>
          </cell>
          <cell r="DK41">
            <v>152100</v>
          </cell>
          <cell r="DL41">
            <v>74750</v>
          </cell>
          <cell r="DM41">
            <v>13455</v>
          </cell>
          <cell r="DN41">
            <v>63895</v>
          </cell>
          <cell r="DO41">
            <v>0</v>
          </cell>
          <cell r="DP41">
            <v>0</v>
          </cell>
          <cell r="DQ41">
            <v>4134</v>
          </cell>
          <cell r="DR41">
            <v>1387.1</v>
          </cell>
          <cell r="DS41">
            <v>550</v>
          </cell>
          <cell r="DT41">
            <v>23</v>
          </cell>
          <cell r="DU41">
            <v>31</v>
          </cell>
          <cell r="DV41">
            <v>604</v>
          </cell>
          <cell r="DW41">
            <v>9884395113.8181782</v>
          </cell>
          <cell r="DX41">
            <v>589757830.00000024</v>
          </cell>
          <cell r="DY41">
            <v>347999136</v>
          </cell>
          <cell r="DZ41">
            <v>10822152079.818178</v>
          </cell>
          <cell r="EA41">
            <v>2966862.125</v>
          </cell>
          <cell r="EB41">
            <v>1442014.9833333334</v>
          </cell>
          <cell r="EC41">
            <v>241861.70250000001</v>
          </cell>
          <cell r="ED41">
            <v>1282985.4391666667</v>
          </cell>
          <cell r="EE41">
            <v>415000.00000000006</v>
          </cell>
          <cell r="EF41">
            <v>252836.42118337288</v>
          </cell>
          <cell r="EG41">
            <v>6474</v>
          </cell>
          <cell r="EH41">
            <v>2359.5</v>
          </cell>
          <cell r="EN41">
            <v>299504.5</v>
          </cell>
          <cell r="EO41">
            <v>3761.1000000000004</v>
          </cell>
          <cell r="EP41">
            <v>28043.300000000003</v>
          </cell>
          <cell r="EQ41">
            <v>156778.80000000002</v>
          </cell>
          <cell r="ER41">
            <v>57601.599999999999</v>
          </cell>
          <cell r="FN41">
            <v>0</v>
          </cell>
          <cell r="FO41">
            <v>0</v>
          </cell>
          <cell r="FP41">
            <v>0</v>
          </cell>
          <cell r="FQ41">
            <v>0</v>
          </cell>
          <cell r="FR41">
            <v>0</v>
          </cell>
          <cell r="FS41">
            <v>0</v>
          </cell>
          <cell r="FT41">
            <v>0</v>
          </cell>
          <cell r="FU41">
            <v>83095</v>
          </cell>
          <cell r="FV41">
            <v>13051</v>
          </cell>
          <cell r="FW41">
            <v>7106.5</v>
          </cell>
          <cell r="FX41">
            <v>54799.30000000001</v>
          </cell>
          <cell r="FY41">
            <v>0</v>
          </cell>
          <cell r="FZ41">
            <v>0</v>
          </cell>
          <cell r="GA41">
            <v>32009.699999999997</v>
          </cell>
          <cell r="GB41">
            <v>0</v>
          </cell>
          <cell r="GC41">
            <v>0</v>
          </cell>
          <cell r="GD41">
            <v>0</v>
          </cell>
          <cell r="GE41">
            <v>0</v>
          </cell>
          <cell r="GF41">
            <v>0</v>
          </cell>
          <cell r="GG41">
            <v>0</v>
          </cell>
          <cell r="GH41">
            <v>0</v>
          </cell>
          <cell r="GI41">
            <v>0</v>
          </cell>
          <cell r="GJ41">
            <v>0</v>
          </cell>
          <cell r="GK41">
            <v>0</v>
          </cell>
          <cell r="GL41">
            <v>0</v>
          </cell>
          <cell r="GM41">
            <v>0</v>
          </cell>
          <cell r="GN41">
            <v>0</v>
          </cell>
          <cell r="GO41">
            <v>0</v>
          </cell>
          <cell r="GP41">
            <v>83095</v>
          </cell>
          <cell r="GQ41">
            <v>13051</v>
          </cell>
          <cell r="GR41">
            <v>7106.5</v>
          </cell>
          <cell r="GS41">
            <v>54799.30000000001</v>
          </cell>
          <cell r="GT41">
            <v>0</v>
          </cell>
          <cell r="GU41">
            <v>0</v>
          </cell>
          <cell r="GV41">
            <v>32009.699999999997</v>
          </cell>
          <cell r="GW41">
            <v>37490</v>
          </cell>
        </row>
        <row r="42">
          <cell r="B42">
            <v>35</v>
          </cell>
          <cell r="C42">
            <v>0</v>
          </cell>
          <cell r="E42">
            <v>0</v>
          </cell>
          <cell r="F42">
            <v>0</v>
          </cell>
          <cell r="I42">
            <v>88467600</v>
          </cell>
          <cell r="L42">
            <v>88467600</v>
          </cell>
          <cell r="N42">
            <v>24144816.199999999</v>
          </cell>
          <cell r="O42">
            <v>112612416.2</v>
          </cell>
          <cell r="AD42">
            <v>121535.70000000001</v>
          </cell>
          <cell r="AE42">
            <v>0</v>
          </cell>
          <cell r="AF42">
            <v>0</v>
          </cell>
          <cell r="AG42">
            <v>83699</v>
          </cell>
          <cell r="AH42">
            <v>5965.1</v>
          </cell>
          <cell r="AI42">
            <v>0</v>
          </cell>
          <cell r="AJ42">
            <v>35271.600000000006</v>
          </cell>
          <cell r="AR42">
            <v>121535.70000000001</v>
          </cell>
          <cell r="AS42">
            <v>0</v>
          </cell>
          <cell r="AT42">
            <v>0</v>
          </cell>
          <cell r="AU42">
            <v>83699</v>
          </cell>
          <cell r="AV42">
            <v>5965.1</v>
          </cell>
          <cell r="AW42">
            <v>0</v>
          </cell>
          <cell r="AX42">
            <v>35271.600000000006</v>
          </cell>
          <cell r="BA42">
            <v>3476</v>
          </cell>
          <cell r="BB42">
            <v>2406.1999999999998</v>
          </cell>
          <cell r="BC42">
            <v>550.49166666666656</v>
          </cell>
          <cell r="BD42">
            <v>21.500588235294117</v>
          </cell>
          <cell r="BE42">
            <v>30</v>
          </cell>
          <cell r="BF42">
            <v>601.99225490196068</v>
          </cell>
          <cell r="BG42">
            <v>585573833</v>
          </cell>
          <cell r="BH42">
            <v>4135001059.0999999</v>
          </cell>
          <cell r="BI42">
            <v>4951775199.25</v>
          </cell>
          <cell r="BJ42">
            <v>0</v>
          </cell>
          <cell r="BK42">
            <v>0</v>
          </cell>
          <cell r="BL42">
            <v>9672350091.3500004</v>
          </cell>
          <cell r="BM42">
            <v>473133299</v>
          </cell>
          <cell r="BN42">
            <v>354685004.06999999</v>
          </cell>
          <cell r="BO42">
            <v>10500168394.42</v>
          </cell>
          <cell r="BP42">
            <v>397280.7</v>
          </cell>
          <cell r="BQ42">
            <v>116702.5</v>
          </cell>
          <cell r="BR42">
            <v>43914.2</v>
          </cell>
          <cell r="BS42">
            <v>234599.69999999998</v>
          </cell>
          <cell r="BT42">
            <v>58051.7</v>
          </cell>
          <cell r="BU42">
            <v>144980.4</v>
          </cell>
          <cell r="BV42">
            <v>2348</v>
          </cell>
          <cell r="BW42">
            <v>676967.9</v>
          </cell>
          <cell r="BX42">
            <v>284731</v>
          </cell>
          <cell r="BY42">
            <v>143594.60000000003</v>
          </cell>
          <cell r="BZ42">
            <v>481326.89999999997</v>
          </cell>
          <cell r="CA42">
            <v>97717.6</v>
          </cell>
          <cell r="CB42">
            <v>17099.3</v>
          </cell>
          <cell r="CC42">
            <v>163522.69999999998</v>
          </cell>
          <cell r="CD42">
            <v>801559</v>
          </cell>
          <cell r="CE42">
            <v>197284</v>
          </cell>
          <cell r="CF42">
            <v>98323.1</v>
          </cell>
          <cell r="CG42">
            <v>552247.69999999995</v>
          </cell>
          <cell r="CH42">
            <v>70584.55</v>
          </cell>
          <cell r="CI42">
            <v>40271.200000000004</v>
          </cell>
          <cell r="CJ42">
            <v>215955.88500000004</v>
          </cell>
          <cell r="CK42">
            <v>0</v>
          </cell>
          <cell r="CL42">
            <v>0</v>
          </cell>
          <cell r="CM42">
            <v>0</v>
          </cell>
          <cell r="CN42">
            <v>0</v>
          </cell>
          <cell r="CO42">
            <v>0</v>
          </cell>
          <cell r="CP42">
            <v>0</v>
          </cell>
          <cell r="CQ42">
            <v>0</v>
          </cell>
          <cell r="CR42">
            <v>1875807.6</v>
          </cell>
          <cell r="CS42">
            <v>598717.5</v>
          </cell>
          <cell r="CT42">
            <v>285831.90000000002</v>
          </cell>
          <cell r="CU42">
            <v>1268174.2999999998</v>
          </cell>
          <cell r="CV42">
            <v>226353.84999999998</v>
          </cell>
          <cell r="CW42">
            <v>57370.5</v>
          </cell>
          <cell r="CX42">
            <v>526806.98499999999</v>
          </cell>
          <cell r="CY42">
            <v>299504.5</v>
          </cell>
          <cell r="CZ42">
            <v>246184.80000000002</v>
          </cell>
          <cell r="DA42">
            <v>3508</v>
          </cell>
          <cell r="DB42">
            <v>2429</v>
          </cell>
          <cell r="DC42">
            <v>0</v>
          </cell>
          <cell r="DD42">
            <v>0</v>
          </cell>
          <cell r="DE42">
            <v>0</v>
          </cell>
          <cell r="DF42">
            <v>0</v>
          </cell>
          <cell r="DG42">
            <v>158972274</v>
          </cell>
          <cell r="DH42">
            <v>0</v>
          </cell>
          <cell r="DI42">
            <v>30089726</v>
          </cell>
          <cell r="DJ42">
            <v>189062000</v>
          </cell>
          <cell r="DK42">
            <v>144300</v>
          </cell>
          <cell r="DL42">
            <v>71500</v>
          </cell>
          <cell r="DM42">
            <v>12870</v>
          </cell>
          <cell r="DN42">
            <v>59930</v>
          </cell>
          <cell r="DO42">
            <v>0</v>
          </cell>
          <cell r="DP42">
            <v>0</v>
          </cell>
          <cell r="DQ42">
            <v>6656</v>
          </cell>
          <cell r="DR42">
            <v>2817.1</v>
          </cell>
          <cell r="DS42">
            <v>550</v>
          </cell>
          <cell r="DT42">
            <v>23</v>
          </cell>
          <cell r="DU42">
            <v>31</v>
          </cell>
          <cell r="DV42">
            <v>604</v>
          </cell>
          <cell r="DW42">
            <v>10043367387.818178</v>
          </cell>
          <cell r="DX42">
            <v>589757830.00000024</v>
          </cell>
          <cell r="DY42">
            <v>378088862</v>
          </cell>
          <cell r="DZ42">
            <v>11011214079.818178</v>
          </cell>
          <cell r="EA42">
            <v>3111162.125</v>
          </cell>
          <cell r="EB42">
            <v>1513514.9833333334</v>
          </cell>
          <cell r="EC42">
            <v>254731.70250000001</v>
          </cell>
          <cell r="ED42">
            <v>1342915.4391666667</v>
          </cell>
          <cell r="EE42">
            <v>415000.00000000006</v>
          </cell>
          <cell r="EF42">
            <v>252836.42118337288</v>
          </cell>
          <cell r="EG42">
            <v>13130</v>
          </cell>
          <cell r="EH42">
            <v>5176.6000000000004</v>
          </cell>
          <cell r="EN42">
            <v>299504.5</v>
          </cell>
          <cell r="EO42">
            <v>3761.1000000000004</v>
          </cell>
          <cell r="EP42">
            <v>28043.300000000003</v>
          </cell>
          <cell r="EQ42">
            <v>156778.80000000002</v>
          </cell>
          <cell r="ER42">
            <v>57601.599999999999</v>
          </cell>
          <cell r="FN42">
            <v>0</v>
          </cell>
          <cell r="FO42">
            <v>0</v>
          </cell>
          <cell r="FP42">
            <v>0</v>
          </cell>
          <cell r="FQ42">
            <v>0</v>
          </cell>
          <cell r="FR42">
            <v>0</v>
          </cell>
          <cell r="FS42">
            <v>0</v>
          </cell>
          <cell r="FT42">
            <v>0</v>
          </cell>
          <cell r="FU42">
            <v>83095</v>
          </cell>
          <cell r="FV42">
            <v>13051</v>
          </cell>
          <cell r="FW42">
            <v>7106.5</v>
          </cell>
          <cell r="FX42">
            <v>54799.30000000001</v>
          </cell>
          <cell r="FY42">
            <v>0</v>
          </cell>
          <cell r="FZ42">
            <v>0</v>
          </cell>
          <cell r="GA42">
            <v>32009.699999999997</v>
          </cell>
          <cell r="GB42">
            <v>0</v>
          </cell>
          <cell r="GC42">
            <v>0</v>
          </cell>
          <cell r="GD42">
            <v>0</v>
          </cell>
          <cell r="GE42">
            <v>0</v>
          </cell>
          <cell r="GF42">
            <v>0</v>
          </cell>
          <cell r="GG42">
            <v>0</v>
          </cell>
          <cell r="GH42">
            <v>0</v>
          </cell>
          <cell r="GI42">
            <v>0</v>
          </cell>
          <cell r="GJ42">
            <v>0</v>
          </cell>
          <cell r="GK42">
            <v>0</v>
          </cell>
          <cell r="GL42">
            <v>0</v>
          </cell>
          <cell r="GM42">
            <v>0</v>
          </cell>
          <cell r="GN42">
            <v>0</v>
          </cell>
          <cell r="GO42">
            <v>0</v>
          </cell>
          <cell r="GP42">
            <v>83095</v>
          </cell>
          <cell r="GQ42">
            <v>13051</v>
          </cell>
          <cell r="GR42">
            <v>7106.5</v>
          </cell>
          <cell r="GS42">
            <v>54799.30000000001</v>
          </cell>
          <cell r="GT42">
            <v>0</v>
          </cell>
          <cell r="GU42">
            <v>0</v>
          </cell>
          <cell r="GV42">
            <v>32009.699999999997</v>
          </cell>
          <cell r="GW42">
            <v>37497</v>
          </cell>
        </row>
        <row r="43">
          <cell r="B43">
            <v>36</v>
          </cell>
          <cell r="C43">
            <v>0</v>
          </cell>
          <cell r="E43">
            <v>0</v>
          </cell>
          <cell r="F43">
            <v>0</v>
          </cell>
          <cell r="I43">
            <v>69781150</v>
          </cell>
          <cell r="J43">
            <v>62936550</v>
          </cell>
          <cell r="L43">
            <v>132717700</v>
          </cell>
          <cell r="N43">
            <v>30017422</v>
          </cell>
          <cell r="O43">
            <v>162735122</v>
          </cell>
          <cell r="AD43">
            <v>123531.1</v>
          </cell>
          <cell r="AE43">
            <v>3610</v>
          </cell>
          <cell r="AF43">
            <v>2332</v>
          </cell>
          <cell r="AG43">
            <v>89458.3</v>
          </cell>
          <cell r="AH43">
            <v>5933.2000000000016</v>
          </cell>
          <cell r="AI43">
            <v>0</v>
          </cell>
          <cell r="AJ43">
            <v>28143.200000000001</v>
          </cell>
          <cell r="AR43">
            <v>123531.1</v>
          </cell>
          <cell r="AS43">
            <v>3610</v>
          </cell>
          <cell r="AT43">
            <v>2332</v>
          </cell>
          <cell r="AU43">
            <v>89458.3</v>
          </cell>
          <cell r="AV43">
            <v>5933.2000000000016</v>
          </cell>
          <cell r="AW43">
            <v>0</v>
          </cell>
          <cell r="AX43">
            <v>28143.200000000001</v>
          </cell>
          <cell r="BA43">
            <v>9184.5</v>
          </cell>
          <cell r="BB43">
            <v>5243.1</v>
          </cell>
          <cell r="BC43">
            <v>550.49166666666656</v>
          </cell>
          <cell r="BD43">
            <v>21.500588235294117</v>
          </cell>
          <cell r="BE43">
            <v>30</v>
          </cell>
          <cell r="BF43">
            <v>601.99225490196068</v>
          </cell>
          <cell r="BG43">
            <v>585573833</v>
          </cell>
          <cell r="BH43">
            <v>4135001059.0999999</v>
          </cell>
          <cell r="BI43">
            <v>5021556349.25</v>
          </cell>
          <cell r="BJ43">
            <v>62936550</v>
          </cell>
          <cell r="BK43">
            <v>0</v>
          </cell>
          <cell r="BL43">
            <v>9805067791.3500004</v>
          </cell>
          <cell r="BM43">
            <v>473133299</v>
          </cell>
          <cell r="BN43">
            <v>384702426.06999999</v>
          </cell>
          <cell r="BO43">
            <v>10662903516.42</v>
          </cell>
          <cell r="BP43">
            <v>397280.7</v>
          </cell>
          <cell r="BQ43">
            <v>116702.5</v>
          </cell>
          <cell r="BR43">
            <v>43914.2</v>
          </cell>
          <cell r="BS43">
            <v>234599.69999999998</v>
          </cell>
          <cell r="BT43">
            <v>58051.7</v>
          </cell>
          <cell r="BU43">
            <v>144980.4</v>
          </cell>
          <cell r="BV43">
            <v>2348</v>
          </cell>
          <cell r="BW43">
            <v>676967.9</v>
          </cell>
          <cell r="BX43">
            <v>284731</v>
          </cell>
          <cell r="BY43">
            <v>143594.60000000003</v>
          </cell>
          <cell r="BZ43">
            <v>481326.89999999997</v>
          </cell>
          <cell r="CA43">
            <v>97717.6</v>
          </cell>
          <cell r="CB43">
            <v>17099.3</v>
          </cell>
          <cell r="CC43">
            <v>163522.69999999998</v>
          </cell>
          <cell r="CD43">
            <v>925090.1</v>
          </cell>
          <cell r="CE43">
            <v>200894</v>
          </cell>
          <cell r="CF43">
            <v>100655.1</v>
          </cell>
          <cell r="CG43">
            <v>641706</v>
          </cell>
          <cell r="CH43">
            <v>76517.75</v>
          </cell>
          <cell r="CI43">
            <v>40271.200000000004</v>
          </cell>
          <cell r="CJ43">
            <v>244099.08500000005</v>
          </cell>
          <cell r="CK43">
            <v>0</v>
          </cell>
          <cell r="CL43">
            <v>0</v>
          </cell>
          <cell r="CM43">
            <v>0</v>
          </cell>
          <cell r="CN43">
            <v>0</v>
          </cell>
          <cell r="CO43">
            <v>0</v>
          </cell>
          <cell r="CP43">
            <v>0</v>
          </cell>
          <cell r="CQ43">
            <v>0</v>
          </cell>
          <cell r="CR43">
            <v>1999338.7000000002</v>
          </cell>
          <cell r="CS43">
            <v>602327.5</v>
          </cell>
          <cell r="CT43">
            <v>288163.90000000002</v>
          </cell>
          <cell r="CU43">
            <v>1357632.6</v>
          </cell>
          <cell r="CV43">
            <v>232287.05</v>
          </cell>
          <cell r="CW43">
            <v>57370.5</v>
          </cell>
          <cell r="CX43">
            <v>554950.18500000006</v>
          </cell>
          <cell r="CY43">
            <v>299504.5</v>
          </cell>
          <cell r="CZ43">
            <v>246184.80000000002</v>
          </cell>
          <cell r="DA43">
            <v>12692.5</v>
          </cell>
          <cell r="DB43">
            <v>7672.1</v>
          </cell>
          <cell r="DC43">
            <v>18</v>
          </cell>
          <cell r="DD43">
            <v>0</v>
          </cell>
          <cell r="DE43">
            <v>0</v>
          </cell>
          <cell r="DF43">
            <v>18</v>
          </cell>
          <cell r="DG43">
            <v>198891600</v>
          </cell>
          <cell r="DH43">
            <v>0</v>
          </cell>
          <cell r="DI43">
            <v>31818857</v>
          </cell>
          <cell r="DJ43">
            <v>230710457</v>
          </cell>
          <cell r="DK43">
            <v>132600</v>
          </cell>
          <cell r="DL43">
            <v>65000</v>
          </cell>
          <cell r="DM43">
            <v>11700</v>
          </cell>
          <cell r="DN43">
            <v>55900</v>
          </cell>
          <cell r="DO43">
            <v>0</v>
          </cell>
          <cell r="DP43">
            <v>0</v>
          </cell>
          <cell r="DQ43">
            <v>9594</v>
          </cell>
          <cell r="DR43">
            <v>4704.7</v>
          </cell>
          <cell r="DS43">
            <v>568</v>
          </cell>
          <cell r="DT43">
            <v>23</v>
          </cell>
          <cell r="DU43">
            <v>31</v>
          </cell>
          <cell r="DV43">
            <v>622</v>
          </cell>
          <cell r="DW43">
            <v>10242258987.818178</v>
          </cell>
          <cell r="DX43">
            <v>589757830.00000024</v>
          </cell>
          <cell r="DY43">
            <v>409907719</v>
          </cell>
          <cell r="DZ43">
            <v>11241924536.818178</v>
          </cell>
          <cell r="EA43">
            <v>3243762.125</v>
          </cell>
          <cell r="EB43">
            <v>1578514.9833333334</v>
          </cell>
          <cell r="EC43">
            <v>266431.70250000001</v>
          </cell>
          <cell r="ED43">
            <v>1398815.4391666667</v>
          </cell>
          <cell r="EE43">
            <v>415000.00000000006</v>
          </cell>
          <cell r="EF43">
            <v>252836.42118337288</v>
          </cell>
          <cell r="EG43">
            <v>22724</v>
          </cell>
          <cell r="EH43">
            <v>9881.2999999999993</v>
          </cell>
          <cell r="EN43">
            <v>299504.5</v>
          </cell>
          <cell r="EO43">
            <v>3761.1000000000004</v>
          </cell>
          <cell r="EP43">
            <v>28043.300000000003</v>
          </cell>
          <cell r="EQ43">
            <v>156778.80000000002</v>
          </cell>
          <cell r="ER43">
            <v>57601.599999999999</v>
          </cell>
          <cell r="FN43">
            <v>0</v>
          </cell>
          <cell r="FO43">
            <v>0</v>
          </cell>
          <cell r="FP43">
            <v>0</v>
          </cell>
          <cell r="FQ43">
            <v>0</v>
          </cell>
          <cell r="FR43">
            <v>0</v>
          </cell>
          <cell r="FS43">
            <v>0</v>
          </cell>
          <cell r="FT43">
            <v>0</v>
          </cell>
          <cell r="FU43">
            <v>83095</v>
          </cell>
          <cell r="FV43">
            <v>13051</v>
          </cell>
          <cell r="FW43">
            <v>7106.5</v>
          </cell>
          <cell r="FX43">
            <v>54799.30000000001</v>
          </cell>
          <cell r="FY43">
            <v>0</v>
          </cell>
          <cell r="FZ43">
            <v>0</v>
          </cell>
          <cell r="GA43">
            <v>32009.699999999997</v>
          </cell>
          <cell r="GB43">
            <v>0</v>
          </cell>
          <cell r="GC43">
            <v>0</v>
          </cell>
          <cell r="GD43">
            <v>0</v>
          </cell>
          <cell r="GE43">
            <v>0</v>
          </cell>
          <cell r="GF43">
            <v>0</v>
          </cell>
          <cell r="GG43">
            <v>0</v>
          </cell>
          <cell r="GH43">
            <v>0</v>
          </cell>
          <cell r="GI43">
            <v>0</v>
          </cell>
          <cell r="GJ43">
            <v>0</v>
          </cell>
          <cell r="GK43">
            <v>0</v>
          </cell>
          <cell r="GL43">
            <v>0</v>
          </cell>
          <cell r="GM43">
            <v>0</v>
          </cell>
          <cell r="GN43">
            <v>0</v>
          </cell>
          <cell r="GO43">
            <v>0</v>
          </cell>
          <cell r="GP43">
            <v>83095</v>
          </cell>
          <cell r="GQ43">
            <v>13051</v>
          </cell>
          <cell r="GR43">
            <v>7106.5</v>
          </cell>
          <cell r="GS43">
            <v>54799.30000000001</v>
          </cell>
          <cell r="GT43">
            <v>0</v>
          </cell>
          <cell r="GU43">
            <v>0</v>
          </cell>
          <cell r="GV43">
            <v>32009.699999999997</v>
          </cell>
          <cell r="GW43">
            <v>37504</v>
          </cell>
        </row>
        <row r="44">
          <cell r="B44">
            <v>37</v>
          </cell>
          <cell r="C44">
            <v>0</v>
          </cell>
          <cell r="E44">
            <v>0</v>
          </cell>
          <cell r="F44">
            <v>0</v>
          </cell>
          <cell r="I44">
            <v>61415800</v>
          </cell>
          <cell r="J44">
            <v>39344325</v>
          </cell>
          <cell r="L44">
            <v>100760125</v>
          </cell>
          <cell r="N44">
            <v>34686557.18</v>
          </cell>
          <cell r="O44">
            <v>135446682.18000001</v>
          </cell>
          <cell r="AD44">
            <v>146773.5</v>
          </cell>
          <cell r="AE44">
            <v>15612</v>
          </cell>
          <cell r="AF44">
            <v>9543.2000000000007</v>
          </cell>
          <cell r="AG44">
            <v>116569.14763999998</v>
          </cell>
          <cell r="AH44">
            <v>4963.1000000000004</v>
          </cell>
          <cell r="AI44">
            <v>0</v>
          </cell>
          <cell r="AJ44">
            <v>27862.552359999998</v>
          </cell>
          <cell r="AR44">
            <v>146773.5</v>
          </cell>
          <cell r="AS44">
            <v>15612</v>
          </cell>
          <cell r="AT44">
            <v>9543.2000000000007</v>
          </cell>
          <cell r="AU44">
            <v>116569.14763999998</v>
          </cell>
          <cell r="AV44">
            <v>4963.1000000000004</v>
          </cell>
          <cell r="AW44">
            <v>0</v>
          </cell>
          <cell r="AX44">
            <v>27862.552359999998</v>
          </cell>
          <cell r="BA44">
            <v>14142</v>
          </cell>
          <cell r="BB44">
            <v>9580.4</v>
          </cell>
          <cell r="BC44">
            <v>550.49166666666656</v>
          </cell>
          <cell r="BD44">
            <v>21.500588235294117</v>
          </cell>
          <cell r="BE44">
            <v>30</v>
          </cell>
          <cell r="BF44">
            <v>601.99225490196068</v>
          </cell>
          <cell r="BG44">
            <v>585573833</v>
          </cell>
          <cell r="BH44">
            <v>4135001059.0999999</v>
          </cell>
          <cell r="BI44">
            <v>5082972149.25</v>
          </cell>
          <cell r="BJ44">
            <v>102280875</v>
          </cell>
          <cell r="BK44">
            <v>0</v>
          </cell>
          <cell r="BL44">
            <v>9905827916.3500004</v>
          </cell>
          <cell r="BM44">
            <v>473133299</v>
          </cell>
          <cell r="BN44">
            <v>419388983.25</v>
          </cell>
          <cell r="BO44">
            <v>10798350198.6</v>
          </cell>
          <cell r="BP44">
            <v>397280.7</v>
          </cell>
          <cell r="BQ44">
            <v>116702.5</v>
          </cell>
          <cell r="BR44">
            <v>43914.2</v>
          </cell>
          <cell r="BS44">
            <v>234599.69999999998</v>
          </cell>
          <cell r="BT44">
            <v>58051.7</v>
          </cell>
          <cell r="BU44">
            <v>144980.4</v>
          </cell>
          <cell r="BV44">
            <v>2348</v>
          </cell>
          <cell r="BW44">
            <v>676967.9</v>
          </cell>
          <cell r="BX44">
            <v>284731</v>
          </cell>
          <cell r="BY44">
            <v>143594.60000000003</v>
          </cell>
          <cell r="BZ44">
            <v>481326.89999999997</v>
          </cell>
          <cell r="CA44">
            <v>97717.6</v>
          </cell>
          <cell r="CB44">
            <v>17099.3</v>
          </cell>
          <cell r="CC44">
            <v>163522.69999999998</v>
          </cell>
          <cell r="CD44">
            <v>1071863.6000000001</v>
          </cell>
          <cell r="CE44">
            <v>216506</v>
          </cell>
          <cell r="CF44">
            <v>110198.3</v>
          </cell>
          <cell r="CG44">
            <v>758275.14763999998</v>
          </cell>
          <cell r="CH44">
            <v>81480.850000000006</v>
          </cell>
          <cell r="CI44">
            <v>40271.200000000004</v>
          </cell>
          <cell r="CJ44">
            <v>271961.63736000005</v>
          </cell>
          <cell r="CK44">
            <v>0</v>
          </cell>
          <cell r="CL44">
            <v>0</v>
          </cell>
          <cell r="CM44">
            <v>0</v>
          </cell>
          <cell r="CN44">
            <v>0</v>
          </cell>
          <cell r="CO44">
            <v>0</v>
          </cell>
          <cell r="CP44">
            <v>0</v>
          </cell>
          <cell r="CQ44">
            <v>0</v>
          </cell>
          <cell r="CR44">
            <v>2146112.2000000002</v>
          </cell>
          <cell r="CS44">
            <v>617939.5</v>
          </cell>
          <cell r="CT44">
            <v>297707.10000000003</v>
          </cell>
          <cell r="CU44">
            <v>1474201.74764</v>
          </cell>
          <cell r="CV44">
            <v>237250.15</v>
          </cell>
          <cell r="CW44">
            <v>57370.5</v>
          </cell>
          <cell r="CX44">
            <v>582812.73736000003</v>
          </cell>
          <cell r="CY44">
            <v>299504.5</v>
          </cell>
          <cell r="CZ44">
            <v>246184.80000000002</v>
          </cell>
          <cell r="DA44">
            <v>26834.5</v>
          </cell>
          <cell r="DB44">
            <v>17252.5</v>
          </cell>
          <cell r="DC44">
            <v>20</v>
          </cell>
          <cell r="DD44">
            <v>0</v>
          </cell>
          <cell r="DE44">
            <v>0</v>
          </cell>
          <cell r="DF44">
            <v>20</v>
          </cell>
          <cell r="DG44">
            <v>212225940</v>
          </cell>
          <cell r="DH44">
            <v>0</v>
          </cell>
          <cell r="DI44">
            <v>32874970</v>
          </cell>
          <cell r="DJ44">
            <v>245100910</v>
          </cell>
          <cell r="DK44">
            <v>109600</v>
          </cell>
          <cell r="DL44">
            <v>52250</v>
          </cell>
          <cell r="DM44">
            <v>9405</v>
          </cell>
          <cell r="DN44">
            <v>47945</v>
          </cell>
          <cell r="DO44">
            <v>0</v>
          </cell>
          <cell r="DP44">
            <v>0</v>
          </cell>
          <cell r="DQ44">
            <v>12922</v>
          </cell>
          <cell r="DR44">
            <v>6778.2</v>
          </cell>
          <cell r="DS44">
            <v>588</v>
          </cell>
          <cell r="DT44">
            <v>23</v>
          </cell>
          <cell r="DU44">
            <v>31</v>
          </cell>
          <cell r="DV44">
            <v>642</v>
          </cell>
          <cell r="DW44">
            <v>10454484927.818178</v>
          </cell>
          <cell r="DX44">
            <v>589757830.00000024</v>
          </cell>
          <cell r="DY44">
            <v>442782689</v>
          </cell>
          <cell r="DZ44">
            <v>11487025446.818178</v>
          </cell>
          <cell r="EA44">
            <v>3353362.125</v>
          </cell>
          <cell r="EB44">
            <v>1630764.9833333334</v>
          </cell>
          <cell r="EC44">
            <v>275836.70250000001</v>
          </cell>
          <cell r="ED44">
            <v>1446760.4391666667</v>
          </cell>
          <cell r="EE44">
            <v>415000.00000000006</v>
          </cell>
          <cell r="EF44">
            <v>252836.42118337288</v>
          </cell>
          <cell r="EG44">
            <v>35646</v>
          </cell>
          <cell r="EH44">
            <v>16659.5</v>
          </cell>
          <cell r="EN44">
            <v>299504.5</v>
          </cell>
          <cell r="EO44">
            <v>3761.1000000000004</v>
          </cell>
          <cell r="EP44">
            <v>28043.300000000003</v>
          </cell>
          <cell r="EQ44">
            <v>156778.80000000002</v>
          </cell>
          <cell r="ER44">
            <v>57601.599999999999</v>
          </cell>
          <cell r="FN44">
            <v>0</v>
          </cell>
          <cell r="FO44">
            <v>0</v>
          </cell>
          <cell r="FP44">
            <v>0</v>
          </cell>
          <cell r="FQ44">
            <v>0</v>
          </cell>
          <cell r="FR44">
            <v>0</v>
          </cell>
          <cell r="FS44">
            <v>0</v>
          </cell>
          <cell r="FT44">
            <v>0</v>
          </cell>
          <cell r="FU44">
            <v>83095</v>
          </cell>
          <cell r="FV44">
            <v>13051</v>
          </cell>
          <cell r="FW44">
            <v>7106.5</v>
          </cell>
          <cell r="FX44">
            <v>54799.30000000001</v>
          </cell>
          <cell r="FY44">
            <v>0</v>
          </cell>
          <cell r="FZ44">
            <v>0</v>
          </cell>
          <cell r="GA44">
            <v>32009.699999999997</v>
          </cell>
          <cell r="GB44">
            <v>0</v>
          </cell>
          <cell r="GC44">
            <v>0</v>
          </cell>
          <cell r="GD44">
            <v>0</v>
          </cell>
          <cell r="GE44">
            <v>0</v>
          </cell>
          <cell r="GF44">
            <v>0</v>
          </cell>
          <cell r="GG44">
            <v>0</v>
          </cell>
          <cell r="GH44">
            <v>0</v>
          </cell>
          <cell r="GI44">
            <v>0</v>
          </cell>
          <cell r="GJ44">
            <v>0</v>
          </cell>
          <cell r="GK44">
            <v>0</v>
          </cell>
          <cell r="GL44">
            <v>0</v>
          </cell>
          <cell r="GM44">
            <v>0</v>
          </cell>
          <cell r="GN44">
            <v>0</v>
          </cell>
          <cell r="GO44">
            <v>0</v>
          </cell>
          <cell r="GP44">
            <v>83095</v>
          </cell>
          <cell r="GQ44">
            <v>13051</v>
          </cell>
          <cell r="GR44">
            <v>7106.5</v>
          </cell>
          <cell r="GS44">
            <v>54799.30000000001</v>
          </cell>
          <cell r="GT44">
            <v>0</v>
          </cell>
          <cell r="GU44">
            <v>0</v>
          </cell>
          <cell r="GV44">
            <v>32009.699999999997</v>
          </cell>
          <cell r="GW44">
            <v>37511</v>
          </cell>
        </row>
        <row r="45">
          <cell r="B45">
            <v>38</v>
          </cell>
          <cell r="C45">
            <v>0</v>
          </cell>
          <cell r="E45">
            <v>0</v>
          </cell>
          <cell r="F45">
            <v>0</v>
          </cell>
          <cell r="I45">
            <v>20219000</v>
          </cell>
          <cell r="J45">
            <v>159983100</v>
          </cell>
          <cell r="L45">
            <v>180202100</v>
          </cell>
          <cell r="N45">
            <v>33284443.100000001</v>
          </cell>
          <cell r="O45">
            <v>213486543.09999999</v>
          </cell>
          <cell r="AD45">
            <v>22123.1</v>
          </cell>
          <cell r="AE45">
            <v>37975</v>
          </cell>
          <cell r="AF45">
            <v>23229.4</v>
          </cell>
          <cell r="AG45">
            <v>19077.100000000002</v>
          </cell>
          <cell r="AH45">
            <v>1681.1</v>
          </cell>
          <cell r="AI45">
            <v>100</v>
          </cell>
          <cell r="AJ45">
            <v>11659.800000000001</v>
          </cell>
          <cell r="AR45">
            <v>22123.1</v>
          </cell>
          <cell r="AS45">
            <v>37975</v>
          </cell>
          <cell r="AT45">
            <v>23229.4</v>
          </cell>
          <cell r="AU45">
            <v>19077.100000000002</v>
          </cell>
          <cell r="AV45">
            <v>1681.1</v>
          </cell>
          <cell r="AW45">
            <v>100</v>
          </cell>
          <cell r="AX45">
            <v>11659.800000000001</v>
          </cell>
          <cell r="BA45">
            <v>24493</v>
          </cell>
          <cell r="BB45">
            <v>15718.3</v>
          </cell>
          <cell r="BC45">
            <v>550.49166666666656</v>
          </cell>
          <cell r="BD45">
            <v>21.500588235294117</v>
          </cell>
          <cell r="BE45">
            <v>30</v>
          </cell>
          <cell r="BF45">
            <v>601.99225490196068</v>
          </cell>
          <cell r="BG45">
            <v>585573833</v>
          </cell>
          <cell r="BH45">
            <v>4135001059.0999999</v>
          </cell>
          <cell r="BI45">
            <v>5103191149.25</v>
          </cell>
          <cell r="BJ45">
            <v>262263975</v>
          </cell>
          <cell r="BK45">
            <v>0</v>
          </cell>
          <cell r="BL45">
            <v>10086030016.35</v>
          </cell>
          <cell r="BM45">
            <v>473133299</v>
          </cell>
          <cell r="BN45">
            <v>452673426.35000002</v>
          </cell>
          <cell r="BO45">
            <v>11011836741.700001</v>
          </cell>
          <cell r="BP45">
            <v>397280.7</v>
          </cell>
          <cell r="BQ45">
            <v>116702.5</v>
          </cell>
          <cell r="BR45">
            <v>43914.2</v>
          </cell>
          <cell r="BS45">
            <v>234599.69999999998</v>
          </cell>
          <cell r="BT45">
            <v>58051.7</v>
          </cell>
          <cell r="BU45">
            <v>144980.4</v>
          </cell>
          <cell r="BV45">
            <v>2348</v>
          </cell>
          <cell r="BW45">
            <v>676967.9</v>
          </cell>
          <cell r="BX45">
            <v>284731</v>
          </cell>
          <cell r="BY45">
            <v>143594.60000000003</v>
          </cell>
          <cell r="BZ45">
            <v>481326.89999999997</v>
          </cell>
          <cell r="CA45">
            <v>97717.6</v>
          </cell>
          <cell r="CB45">
            <v>17099.3</v>
          </cell>
          <cell r="CC45">
            <v>163522.69999999998</v>
          </cell>
          <cell r="CD45">
            <v>1093986.7000000002</v>
          </cell>
          <cell r="CE45">
            <v>254481</v>
          </cell>
          <cell r="CF45">
            <v>133427.70000000001</v>
          </cell>
          <cell r="CG45">
            <v>777352.24763999996</v>
          </cell>
          <cell r="CH45">
            <v>83161.950000000012</v>
          </cell>
          <cell r="CI45">
            <v>40371.200000000004</v>
          </cell>
          <cell r="CJ45">
            <v>283621.43736000004</v>
          </cell>
          <cell r="CK45">
            <v>0</v>
          </cell>
          <cell r="CL45">
            <v>0</v>
          </cell>
          <cell r="CM45">
            <v>0</v>
          </cell>
          <cell r="CN45">
            <v>0</v>
          </cell>
          <cell r="CO45">
            <v>0</v>
          </cell>
          <cell r="CP45">
            <v>0</v>
          </cell>
          <cell r="CQ45">
            <v>0</v>
          </cell>
          <cell r="CR45">
            <v>2168235.3000000003</v>
          </cell>
          <cell r="CS45">
            <v>655914.5</v>
          </cell>
          <cell r="CT45">
            <v>320936.50000000006</v>
          </cell>
          <cell r="CU45">
            <v>1493278.8476399998</v>
          </cell>
          <cell r="CV45">
            <v>238931.25</v>
          </cell>
          <cell r="CW45">
            <v>57470.5</v>
          </cell>
          <cell r="CX45">
            <v>594472.53736000007</v>
          </cell>
          <cell r="CY45">
            <v>299504.5</v>
          </cell>
          <cell r="CZ45">
            <v>246184.80000000002</v>
          </cell>
          <cell r="DA45">
            <v>51327.5</v>
          </cell>
          <cell r="DB45">
            <v>32970.800000000003</v>
          </cell>
          <cell r="DC45">
            <v>22</v>
          </cell>
          <cell r="DD45">
            <v>0</v>
          </cell>
          <cell r="DE45">
            <v>0</v>
          </cell>
          <cell r="DF45">
            <v>22</v>
          </cell>
          <cell r="DG45">
            <v>208531582.87272727</v>
          </cell>
          <cell r="DH45">
            <v>0</v>
          </cell>
          <cell r="DI45">
            <v>35495920</v>
          </cell>
          <cell r="DJ45">
            <v>244027502.87272727</v>
          </cell>
          <cell r="DK45">
            <v>88900</v>
          </cell>
          <cell r="DL45">
            <v>42500</v>
          </cell>
          <cell r="DM45">
            <v>7650</v>
          </cell>
          <cell r="DN45">
            <v>38750</v>
          </cell>
          <cell r="DO45">
            <v>0</v>
          </cell>
          <cell r="DP45">
            <v>0</v>
          </cell>
          <cell r="DQ45">
            <v>16926</v>
          </cell>
          <cell r="DR45">
            <v>9037.6</v>
          </cell>
          <cell r="DS45">
            <v>610</v>
          </cell>
          <cell r="DT45">
            <v>23</v>
          </cell>
          <cell r="DU45">
            <v>31</v>
          </cell>
          <cell r="DV45">
            <v>664</v>
          </cell>
          <cell r="DW45">
            <v>10663016510.690905</v>
          </cell>
          <cell r="DX45">
            <v>589757830.00000024</v>
          </cell>
          <cell r="DY45">
            <v>478278609</v>
          </cell>
          <cell r="DZ45">
            <v>11731052949.690905</v>
          </cell>
          <cell r="EA45">
            <v>3442262.125</v>
          </cell>
          <cell r="EB45">
            <v>1673264.9833333334</v>
          </cell>
          <cell r="EC45">
            <v>283486.70250000001</v>
          </cell>
          <cell r="ED45">
            <v>1485510.4391666667</v>
          </cell>
          <cell r="EE45">
            <v>415000.00000000006</v>
          </cell>
          <cell r="EF45">
            <v>252836.42118337288</v>
          </cell>
          <cell r="EG45">
            <v>52572</v>
          </cell>
          <cell r="EH45">
            <v>25697.1</v>
          </cell>
          <cell r="EN45">
            <v>299504.5</v>
          </cell>
          <cell r="EO45">
            <v>3761.1000000000004</v>
          </cell>
          <cell r="EP45">
            <v>28043.300000000003</v>
          </cell>
          <cell r="EQ45">
            <v>156778.80000000002</v>
          </cell>
          <cell r="ER45">
            <v>57601.599999999999</v>
          </cell>
          <cell r="FN45">
            <v>0</v>
          </cell>
          <cell r="FO45">
            <v>0</v>
          </cell>
          <cell r="FP45">
            <v>0</v>
          </cell>
          <cell r="FQ45">
            <v>0</v>
          </cell>
          <cell r="FR45">
            <v>0</v>
          </cell>
          <cell r="FS45">
            <v>0</v>
          </cell>
          <cell r="FT45">
            <v>0</v>
          </cell>
          <cell r="FU45">
            <v>83095</v>
          </cell>
          <cell r="FV45">
            <v>13051</v>
          </cell>
          <cell r="FW45">
            <v>7106.5</v>
          </cell>
          <cell r="FX45">
            <v>54799.30000000001</v>
          </cell>
          <cell r="FY45">
            <v>0</v>
          </cell>
          <cell r="FZ45">
            <v>0</v>
          </cell>
          <cell r="GA45">
            <v>32009.699999999997</v>
          </cell>
          <cell r="GB45">
            <v>0</v>
          </cell>
          <cell r="GC45">
            <v>0</v>
          </cell>
          <cell r="GD45">
            <v>0</v>
          </cell>
          <cell r="GE45">
            <v>0</v>
          </cell>
          <cell r="GF45">
            <v>0</v>
          </cell>
          <cell r="GG45">
            <v>0</v>
          </cell>
          <cell r="GH45">
            <v>0</v>
          </cell>
          <cell r="GI45">
            <v>0</v>
          </cell>
          <cell r="GJ45">
            <v>0</v>
          </cell>
          <cell r="GK45">
            <v>0</v>
          </cell>
          <cell r="GL45">
            <v>0</v>
          </cell>
          <cell r="GM45">
            <v>0</v>
          </cell>
          <cell r="GN45">
            <v>0</v>
          </cell>
          <cell r="GO45">
            <v>0</v>
          </cell>
          <cell r="GP45">
            <v>83095</v>
          </cell>
          <cell r="GQ45">
            <v>13051</v>
          </cell>
          <cell r="GR45">
            <v>7106.5</v>
          </cell>
          <cell r="GS45">
            <v>54799.30000000001</v>
          </cell>
          <cell r="GT45">
            <v>0</v>
          </cell>
          <cell r="GU45">
            <v>0</v>
          </cell>
          <cell r="GV45">
            <v>32009.699999999997</v>
          </cell>
          <cell r="GW45">
            <v>37518</v>
          </cell>
        </row>
        <row r="46">
          <cell r="B46">
            <v>39</v>
          </cell>
          <cell r="C46">
            <v>19.350000000000001</v>
          </cell>
          <cell r="E46">
            <v>0</v>
          </cell>
          <cell r="F46">
            <v>19.350000000000001</v>
          </cell>
          <cell r="J46">
            <v>204750219</v>
          </cell>
          <cell r="L46">
            <v>204750219</v>
          </cell>
          <cell r="N46">
            <v>44689045.399999999</v>
          </cell>
          <cell r="O46">
            <v>249439264.40000001</v>
          </cell>
          <cell r="AR46">
            <v>0</v>
          </cell>
          <cell r="AS46">
            <v>0</v>
          </cell>
          <cell r="AT46">
            <v>0</v>
          </cell>
          <cell r="AU46">
            <v>0</v>
          </cell>
          <cell r="AV46">
            <v>0</v>
          </cell>
          <cell r="AW46">
            <v>0</v>
          </cell>
          <cell r="AX46">
            <v>0</v>
          </cell>
          <cell r="BA46">
            <v>37987</v>
          </cell>
          <cell r="BB46">
            <v>24887.620000000003</v>
          </cell>
          <cell r="BC46">
            <v>569.84166666666658</v>
          </cell>
          <cell r="BD46">
            <v>21.500588235294117</v>
          </cell>
          <cell r="BE46">
            <v>30</v>
          </cell>
          <cell r="BF46">
            <v>621.3422549019607</v>
          </cell>
          <cell r="BG46">
            <v>585573833</v>
          </cell>
          <cell r="BH46">
            <v>4135001059.0999999</v>
          </cell>
          <cell r="BI46">
            <v>5103191149.25</v>
          </cell>
          <cell r="BJ46">
            <v>467014194</v>
          </cell>
          <cell r="BK46">
            <v>0</v>
          </cell>
          <cell r="BL46">
            <v>10290780235.35</v>
          </cell>
          <cell r="BM46">
            <v>473133299</v>
          </cell>
          <cell r="BN46">
            <v>497362471.75</v>
          </cell>
          <cell r="BO46">
            <v>11261276006.1</v>
          </cell>
          <cell r="BP46">
            <v>397280.7</v>
          </cell>
          <cell r="BQ46">
            <v>116702.5</v>
          </cell>
          <cell r="BR46">
            <v>43914.2</v>
          </cell>
          <cell r="BS46">
            <v>234599.69999999998</v>
          </cell>
          <cell r="BT46">
            <v>58051.7</v>
          </cell>
          <cell r="BU46">
            <v>144980.4</v>
          </cell>
          <cell r="BV46">
            <v>2348</v>
          </cell>
          <cell r="BW46">
            <v>676967.9</v>
          </cell>
          <cell r="BX46">
            <v>284731</v>
          </cell>
          <cell r="BY46">
            <v>143594.60000000003</v>
          </cell>
          <cell r="BZ46">
            <v>481326.89999999997</v>
          </cell>
          <cell r="CA46">
            <v>97717.6</v>
          </cell>
          <cell r="CB46">
            <v>17099.3</v>
          </cell>
          <cell r="CC46">
            <v>163522.69999999998</v>
          </cell>
          <cell r="CD46">
            <v>1093986.7000000002</v>
          </cell>
          <cell r="CE46">
            <v>254481</v>
          </cell>
          <cell r="CF46">
            <v>133427.70000000001</v>
          </cell>
          <cell r="CG46">
            <v>777352.24763999996</v>
          </cell>
          <cell r="CH46">
            <v>83161.950000000012</v>
          </cell>
          <cell r="CI46">
            <v>40371.200000000004</v>
          </cell>
          <cell r="CJ46">
            <v>283621.43736000004</v>
          </cell>
          <cell r="CK46">
            <v>0</v>
          </cell>
          <cell r="CL46">
            <v>0</v>
          </cell>
          <cell r="CM46">
            <v>0</v>
          </cell>
          <cell r="CN46">
            <v>0</v>
          </cell>
          <cell r="CO46">
            <v>0</v>
          </cell>
          <cell r="CP46">
            <v>0</v>
          </cell>
          <cell r="CQ46">
            <v>0</v>
          </cell>
          <cell r="CR46">
            <v>2168235.3000000003</v>
          </cell>
          <cell r="CS46">
            <v>655914.5</v>
          </cell>
          <cell r="CT46">
            <v>320936.50000000006</v>
          </cell>
          <cell r="CU46">
            <v>1493278.8476399998</v>
          </cell>
          <cell r="CV46">
            <v>238931.25</v>
          </cell>
          <cell r="CW46">
            <v>57470.5</v>
          </cell>
          <cell r="CX46">
            <v>594472.53736000007</v>
          </cell>
          <cell r="CY46">
            <v>299504.5</v>
          </cell>
          <cell r="CZ46">
            <v>246184.80000000002</v>
          </cell>
          <cell r="DA46">
            <v>89314.5</v>
          </cell>
          <cell r="DB46">
            <v>57858.420000000006</v>
          </cell>
          <cell r="DC46">
            <v>18</v>
          </cell>
          <cell r="DD46">
            <v>0</v>
          </cell>
          <cell r="DE46">
            <v>0</v>
          </cell>
          <cell r="DF46">
            <v>18</v>
          </cell>
          <cell r="DG46">
            <v>184331107.63636363</v>
          </cell>
          <cell r="DH46">
            <v>0</v>
          </cell>
          <cell r="DI46">
            <v>33830250</v>
          </cell>
          <cell r="DJ46">
            <v>218161357.63636363</v>
          </cell>
          <cell r="DK46">
            <v>17000</v>
          </cell>
          <cell r="DL46">
            <v>0</v>
          </cell>
          <cell r="DM46">
            <v>0</v>
          </cell>
          <cell r="DN46">
            <v>17000</v>
          </cell>
          <cell r="DO46">
            <v>0</v>
          </cell>
          <cell r="DP46">
            <v>0</v>
          </cell>
          <cell r="DQ46">
            <v>20306</v>
          </cell>
          <cell r="DR46">
            <v>10989.55</v>
          </cell>
          <cell r="DS46">
            <v>628</v>
          </cell>
          <cell r="DT46">
            <v>23</v>
          </cell>
          <cell r="DU46">
            <v>31</v>
          </cell>
          <cell r="DV46">
            <v>682</v>
          </cell>
          <cell r="DW46">
            <v>10847347618.327269</v>
          </cell>
          <cell r="DX46">
            <v>589757830.00000024</v>
          </cell>
          <cell r="DY46">
            <v>512108859</v>
          </cell>
          <cell r="DZ46">
            <v>11949214307.327269</v>
          </cell>
          <cell r="EA46">
            <v>3459262.125</v>
          </cell>
          <cell r="EB46">
            <v>1673264.9833333334</v>
          </cell>
          <cell r="EC46">
            <v>283486.70250000001</v>
          </cell>
          <cell r="ED46">
            <v>1502510.4391666667</v>
          </cell>
          <cell r="EE46">
            <v>415000.00000000006</v>
          </cell>
          <cell r="EF46">
            <v>252836.42118337288</v>
          </cell>
          <cell r="EG46">
            <v>72878</v>
          </cell>
          <cell r="EH46">
            <v>36686.649999999994</v>
          </cell>
          <cell r="EN46">
            <v>299504.5</v>
          </cell>
          <cell r="EO46">
            <v>3761.1000000000004</v>
          </cell>
          <cell r="EP46">
            <v>28043.300000000003</v>
          </cell>
          <cell r="EQ46">
            <v>156778.80000000002</v>
          </cell>
          <cell r="ER46">
            <v>57601.599999999999</v>
          </cell>
          <cell r="FN46">
            <v>0</v>
          </cell>
          <cell r="FO46">
            <v>0</v>
          </cell>
          <cell r="FP46">
            <v>0</v>
          </cell>
          <cell r="FQ46">
            <v>0</v>
          </cell>
          <cell r="FR46">
            <v>0</v>
          </cell>
          <cell r="FS46">
            <v>0</v>
          </cell>
          <cell r="FT46">
            <v>0</v>
          </cell>
          <cell r="FU46">
            <v>83095</v>
          </cell>
          <cell r="FV46">
            <v>13051</v>
          </cell>
          <cell r="FW46">
            <v>7106.5</v>
          </cell>
          <cell r="FX46">
            <v>54799.30000000001</v>
          </cell>
          <cell r="FY46">
            <v>0</v>
          </cell>
          <cell r="FZ46">
            <v>0</v>
          </cell>
          <cell r="GA46">
            <v>32009.699999999997</v>
          </cell>
          <cell r="GB46">
            <v>0</v>
          </cell>
          <cell r="GC46">
            <v>0</v>
          </cell>
          <cell r="GD46">
            <v>0</v>
          </cell>
          <cell r="GE46">
            <v>0</v>
          </cell>
          <cell r="GF46">
            <v>0</v>
          </cell>
          <cell r="GG46">
            <v>0</v>
          </cell>
          <cell r="GH46">
            <v>0</v>
          </cell>
          <cell r="GI46">
            <v>0</v>
          </cell>
          <cell r="GJ46">
            <v>0</v>
          </cell>
          <cell r="GK46">
            <v>0</v>
          </cell>
          <cell r="GL46">
            <v>0</v>
          </cell>
          <cell r="GM46">
            <v>0</v>
          </cell>
          <cell r="GN46">
            <v>0</v>
          </cell>
          <cell r="GO46">
            <v>0</v>
          </cell>
          <cell r="GP46">
            <v>83095</v>
          </cell>
          <cell r="GQ46">
            <v>13051</v>
          </cell>
          <cell r="GR46">
            <v>7106.5</v>
          </cell>
          <cell r="GS46">
            <v>54799.30000000001</v>
          </cell>
          <cell r="GT46">
            <v>0</v>
          </cell>
          <cell r="GU46">
            <v>0</v>
          </cell>
          <cell r="GV46">
            <v>32009.699999999997</v>
          </cell>
          <cell r="GW46">
            <v>37529</v>
          </cell>
        </row>
        <row r="47">
          <cell r="B47">
            <v>40</v>
          </cell>
          <cell r="C47">
            <v>0</v>
          </cell>
          <cell r="E47">
            <v>0</v>
          </cell>
          <cell r="F47">
            <v>0</v>
          </cell>
          <cell r="J47">
            <v>174188892.5</v>
          </cell>
          <cell r="L47">
            <v>174188892.5</v>
          </cell>
          <cell r="N47">
            <v>25881691.399999999</v>
          </cell>
          <cell r="O47">
            <v>200070583.90000001</v>
          </cell>
          <cell r="AR47">
            <v>0</v>
          </cell>
          <cell r="AS47">
            <v>0</v>
          </cell>
          <cell r="AT47">
            <v>0</v>
          </cell>
          <cell r="AU47">
            <v>0</v>
          </cell>
          <cell r="AV47">
            <v>0</v>
          </cell>
          <cell r="AW47">
            <v>0</v>
          </cell>
          <cell r="AX47">
            <v>0</v>
          </cell>
          <cell r="BA47">
            <v>11348</v>
          </cell>
          <cell r="BB47">
            <v>7684.1</v>
          </cell>
          <cell r="BC47">
            <v>569.84166666666658</v>
          </cell>
          <cell r="BD47">
            <v>21.500588235294117</v>
          </cell>
          <cell r="BE47">
            <v>30</v>
          </cell>
          <cell r="BF47">
            <v>621.3422549019607</v>
          </cell>
          <cell r="BG47">
            <v>585573833</v>
          </cell>
          <cell r="BH47">
            <v>4135001059.0999999</v>
          </cell>
          <cell r="BI47">
            <v>5103191149.25</v>
          </cell>
          <cell r="BJ47">
            <v>641203086.5</v>
          </cell>
          <cell r="BK47">
            <v>0</v>
          </cell>
          <cell r="BL47">
            <v>10464969127.85</v>
          </cell>
          <cell r="BM47">
            <v>473133299</v>
          </cell>
          <cell r="BN47">
            <v>523244163.14999998</v>
          </cell>
          <cell r="BO47">
            <v>11461346590</v>
          </cell>
          <cell r="BP47">
            <v>397280.7</v>
          </cell>
          <cell r="BQ47">
            <v>116702.5</v>
          </cell>
          <cell r="BR47">
            <v>43914.2</v>
          </cell>
          <cell r="BS47">
            <v>234599.69999999998</v>
          </cell>
          <cell r="BT47">
            <v>58051.7</v>
          </cell>
          <cell r="BU47">
            <v>144980.4</v>
          </cell>
          <cell r="BV47">
            <v>2348</v>
          </cell>
          <cell r="BW47">
            <v>676967.9</v>
          </cell>
          <cell r="BX47">
            <v>284731</v>
          </cell>
          <cell r="BY47">
            <v>143594.60000000003</v>
          </cell>
          <cell r="BZ47">
            <v>481326.89999999997</v>
          </cell>
          <cell r="CA47">
            <v>97717.6</v>
          </cell>
          <cell r="CB47">
            <v>17099.3</v>
          </cell>
          <cell r="CC47">
            <v>163522.69999999998</v>
          </cell>
          <cell r="CD47">
            <v>1093986.7000000002</v>
          </cell>
          <cell r="CE47">
            <v>254481</v>
          </cell>
          <cell r="CF47">
            <v>133427.70000000001</v>
          </cell>
          <cell r="CG47">
            <v>777352.24763999996</v>
          </cell>
          <cell r="CH47">
            <v>83161.950000000012</v>
          </cell>
          <cell r="CI47">
            <v>40371.200000000004</v>
          </cell>
          <cell r="CJ47">
            <v>283621.43736000004</v>
          </cell>
          <cell r="CK47">
            <v>0</v>
          </cell>
          <cell r="CL47">
            <v>0</v>
          </cell>
          <cell r="CM47">
            <v>0</v>
          </cell>
          <cell r="CN47">
            <v>0</v>
          </cell>
          <cell r="CO47">
            <v>0</v>
          </cell>
          <cell r="CP47">
            <v>0</v>
          </cell>
          <cell r="CQ47">
            <v>0</v>
          </cell>
          <cell r="CR47">
            <v>2168235.3000000003</v>
          </cell>
          <cell r="CS47">
            <v>655914.5</v>
          </cell>
          <cell r="CT47">
            <v>320936.50000000006</v>
          </cell>
          <cell r="CU47">
            <v>1493278.8476399998</v>
          </cell>
          <cell r="CV47">
            <v>238931.25</v>
          </cell>
          <cell r="CW47">
            <v>57470.5</v>
          </cell>
          <cell r="CX47">
            <v>594472.53736000007</v>
          </cell>
          <cell r="CY47">
            <v>299504.5</v>
          </cell>
          <cell r="CZ47">
            <v>246184.80000000002</v>
          </cell>
          <cell r="DA47">
            <v>100662.5</v>
          </cell>
          <cell r="DB47">
            <v>65542.52</v>
          </cell>
          <cell r="DC47">
            <v>0</v>
          </cell>
          <cell r="DD47">
            <v>0</v>
          </cell>
          <cell r="DE47">
            <v>0</v>
          </cell>
          <cell r="DF47">
            <v>0</v>
          </cell>
          <cell r="DG47">
            <v>140141760.59999999</v>
          </cell>
          <cell r="DH47">
            <v>0</v>
          </cell>
          <cell r="DI47">
            <v>33236280</v>
          </cell>
          <cell r="DJ47">
            <v>173378040.59999999</v>
          </cell>
          <cell r="DK47">
            <v>0</v>
          </cell>
          <cell r="DL47">
            <v>0</v>
          </cell>
          <cell r="DM47">
            <v>0</v>
          </cell>
          <cell r="DN47">
            <v>0</v>
          </cell>
          <cell r="DO47">
            <v>0</v>
          </cell>
          <cell r="DP47">
            <v>0</v>
          </cell>
          <cell r="DQ47">
            <v>22321</v>
          </cell>
          <cell r="DR47">
            <v>12398.1</v>
          </cell>
          <cell r="DS47">
            <v>628</v>
          </cell>
          <cell r="DT47">
            <v>23</v>
          </cell>
          <cell r="DU47">
            <v>31</v>
          </cell>
          <cell r="DV47">
            <v>682</v>
          </cell>
          <cell r="DW47">
            <v>10987489378.927269</v>
          </cell>
          <cell r="DX47">
            <v>589757830.00000024</v>
          </cell>
          <cell r="DY47">
            <v>545345139</v>
          </cell>
          <cell r="DZ47">
            <v>12122592347.927269</v>
          </cell>
          <cell r="EA47">
            <v>3459262.125</v>
          </cell>
          <cell r="EB47">
            <v>1673264.9833333334</v>
          </cell>
          <cell r="EC47">
            <v>283486.70250000001</v>
          </cell>
          <cell r="ED47">
            <v>1502510.4391666667</v>
          </cell>
          <cell r="EE47">
            <v>415000.00000000006</v>
          </cell>
          <cell r="EF47">
            <v>252836.42118337288</v>
          </cell>
          <cell r="EG47">
            <v>95199</v>
          </cell>
          <cell r="EH47">
            <v>49084.749999999993</v>
          </cell>
          <cell r="EN47">
            <v>299504.5</v>
          </cell>
          <cell r="EO47">
            <v>3761.1000000000004</v>
          </cell>
          <cell r="EP47">
            <v>28043.300000000003</v>
          </cell>
          <cell r="EQ47">
            <v>156778.80000000002</v>
          </cell>
          <cell r="ER47">
            <v>57601.599999999999</v>
          </cell>
          <cell r="FN47">
            <v>0</v>
          </cell>
          <cell r="FO47">
            <v>0</v>
          </cell>
          <cell r="FP47">
            <v>0</v>
          </cell>
          <cell r="FQ47">
            <v>0</v>
          </cell>
          <cell r="FR47">
            <v>0</v>
          </cell>
          <cell r="FS47">
            <v>0</v>
          </cell>
          <cell r="FT47">
            <v>0</v>
          </cell>
          <cell r="FU47">
            <v>83095</v>
          </cell>
          <cell r="FV47">
            <v>13051</v>
          </cell>
          <cell r="FW47">
            <v>7106.5</v>
          </cell>
          <cell r="FX47">
            <v>54799.30000000001</v>
          </cell>
          <cell r="FY47">
            <v>0</v>
          </cell>
          <cell r="FZ47">
            <v>0</v>
          </cell>
          <cell r="GA47">
            <v>32009.699999999997</v>
          </cell>
          <cell r="GB47">
            <v>0</v>
          </cell>
          <cell r="GC47">
            <v>0</v>
          </cell>
          <cell r="GD47">
            <v>0</v>
          </cell>
          <cell r="GE47">
            <v>0</v>
          </cell>
          <cell r="GF47">
            <v>0</v>
          </cell>
          <cell r="GG47">
            <v>0</v>
          </cell>
          <cell r="GH47">
            <v>0</v>
          </cell>
          <cell r="GI47">
            <v>0</v>
          </cell>
          <cell r="GJ47">
            <v>0</v>
          </cell>
          <cell r="GK47">
            <v>0</v>
          </cell>
          <cell r="GL47">
            <v>0</v>
          </cell>
          <cell r="GM47">
            <v>0</v>
          </cell>
          <cell r="GN47">
            <v>0</v>
          </cell>
          <cell r="GO47">
            <v>0</v>
          </cell>
          <cell r="GP47">
            <v>83095</v>
          </cell>
          <cell r="GQ47">
            <v>13051</v>
          </cell>
          <cell r="GR47">
            <v>7106.5</v>
          </cell>
          <cell r="GS47">
            <v>54799.30000000001</v>
          </cell>
          <cell r="GT47">
            <v>0</v>
          </cell>
          <cell r="GU47">
            <v>0</v>
          </cell>
          <cell r="GV47">
            <v>32009.699999999997</v>
          </cell>
          <cell r="GW47">
            <v>37532</v>
          </cell>
        </row>
        <row r="48">
          <cell r="B48">
            <v>41</v>
          </cell>
          <cell r="C48">
            <v>9.7000000000000011</v>
          </cell>
          <cell r="E48">
            <v>0</v>
          </cell>
          <cell r="F48">
            <v>9.7000000000000011</v>
          </cell>
          <cell r="J48">
            <v>129071124</v>
          </cell>
          <cell r="L48">
            <v>129071124</v>
          </cell>
          <cell r="N48">
            <v>22129500</v>
          </cell>
          <cell r="O48">
            <v>151200624</v>
          </cell>
          <cell r="AR48">
            <v>0</v>
          </cell>
          <cell r="AS48">
            <v>0</v>
          </cell>
          <cell r="AT48">
            <v>0</v>
          </cell>
          <cell r="AU48">
            <v>0</v>
          </cell>
          <cell r="AV48">
            <v>0</v>
          </cell>
          <cell r="AW48">
            <v>0</v>
          </cell>
          <cell r="AX48">
            <v>0</v>
          </cell>
          <cell r="BA48">
            <v>23400</v>
          </cell>
          <cell r="BB48">
            <v>14558.2</v>
          </cell>
          <cell r="BC48">
            <v>579.54166666666663</v>
          </cell>
          <cell r="BD48">
            <v>21.500588235294117</v>
          </cell>
          <cell r="BE48">
            <v>30</v>
          </cell>
          <cell r="BF48">
            <v>631.04225490196075</v>
          </cell>
          <cell r="BG48">
            <v>585573833</v>
          </cell>
          <cell r="BH48">
            <v>4135001059.0999999</v>
          </cell>
          <cell r="BI48">
            <v>5103191149.25</v>
          </cell>
          <cell r="BJ48">
            <v>770274210.5</v>
          </cell>
          <cell r="BK48">
            <v>0</v>
          </cell>
          <cell r="BL48">
            <v>10594040251.85</v>
          </cell>
          <cell r="BM48">
            <v>473133299</v>
          </cell>
          <cell r="BN48">
            <v>545373663.14999998</v>
          </cell>
          <cell r="BO48">
            <v>11612547214</v>
          </cell>
          <cell r="BP48">
            <v>397280.7</v>
          </cell>
          <cell r="BQ48">
            <v>116702.5</v>
          </cell>
          <cell r="BR48">
            <v>43914.2</v>
          </cell>
          <cell r="BS48">
            <v>234599.69999999998</v>
          </cell>
          <cell r="BT48">
            <v>58051.7</v>
          </cell>
          <cell r="BU48">
            <v>144980.4</v>
          </cell>
          <cell r="BV48">
            <v>2348</v>
          </cell>
          <cell r="BW48">
            <v>676967.9</v>
          </cell>
          <cell r="BX48">
            <v>284731</v>
          </cell>
          <cell r="BY48">
            <v>143594.60000000003</v>
          </cell>
          <cell r="BZ48">
            <v>481326.89999999997</v>
          </cell>
          <cell r="CA48">
            <v>97717.6</v>
          </cell>
          <cell r="CB48">
            <v>17099.3</v>
          </cell>
          <cell r="CC48">
            <v>163522.69999999998</v>
          </cell>
          <cell r="CD48">
            <v>1093986.7000000002</v>
          </cell>
          <cell r="CE48">
            <v>254481</v>
          </cell>
          <cell r="CF48">
            <v>133427.70000000001</v>
          </cell>
          <cell r="CG48">
            <v>777352.24763999996</v>
          </cell>
          <cell r="CH48">
            <v>83161.950000000012</v>
          </cell>
          <cell r="CI48">
            <v>40371.200000000004</v>
          </cell>
          <cell r="CJ48">
            <v>283621.43736000004</v>
          </cell>
          <cell r="CK48">
            <v>0</v>
          </cell>
          <cell r="CL48">
            <v>0</v>
          </cell>
          <cell r="CM48">
            <v>0</v>
          </cell>
          <cell r="CN48">
            <v>0</v>
          </cell>
          <cell r="CO48">
            <v>0</v>
          </cell>
          <cell r="CP48">
            <v>0</v>
          </cell>
          <cell r="CQ48">
            <v>0</v>
          </cell>
          <cell r="CR48">
            <v>2168235.3000000003</v>
          </cell>
          <cell r="CS48">
            <v>655914.5</v>
          </cell>
          <cell r="CT48">
            <v>320936.50000000006</v>
          </cell>
          <cell r="CU48">
            <v>1493278.8476399998</v>
          </cell>
          <cell r="CV48">
            <v>238931.25</v>
          </cell>
          <cell r="CW48">
            <v>57470.5</v>
          </cell>
          <cell r="CX48">
            <v>594472.53736000007</v>
          </cell>
          <cell r="CY48">
            <v>299504.5</v>
          </cell>
          <cell r="CZ48">
            <v>246184.80000000002</v>
          </cell>
          <cell r="DA48">
            <v>124062.5</v>
          </cell>
          <cell r="DB48">
            <v>80100.72</v>
          </cell>
          <cell r="DC48">
            <v>18</v>
          </cell>
          <cell r="DD48">
            <v>0</v>
          </cell>
          <cell r="DE48">
            <v>0</v>
          </cell>
          <cell r="DF48">
            <v>18</v>
          </cell>
          <cell r="DG48">
            <v>206670890.87272727</v>
          </cell>
          <cell r="DH48">
            <v>0</v>
          </cell>
          <cell r="DI48">
            <v>31045270</v>
          </cell>
          <cell r="DJ48">
            <v>237716160.87272727</v>
          </cell>
          <cell r="DK48">
            <v>0</v>
          </cell>
          <cell r="DL48">
            <v>0</v>
          </cell>
          <cell r="DM48">
            <v>0</v>
          </cell>
          <cell r="DN48">
            <v>0</v>
          </cell>
          <cell r="DO48">
            <v>0</v>
          </cell>
          <cell r="DP48">
            <v>0</v>
          </cell>
          <cell r="DQ48">
            <v>21989.5</v>
          </cell>
          <cell r="DR48">
            <v>12587.575000000001</v>
          </cell>
          <cell r="DS48">
            <v>646</v>
          </cell>
          <cell r="DT48">
            <v>23</v>
          </cell>
          <cell r="DU48">
            <v>31</v>
          </cell>
          <cell r="DV48">
            <v>700</v>
          </cell>
          <cell r="DW48">
            <v>11194160269.799995</v>
          </cell>
          <cell r="DX48">
            <v>589757830.00000024</v>
          </cell>
          <cell r="DY48">
            <v>576390409</v>
          </cell>
          <cell r="DZ48">
            <v>12360308508.799995</v>
          </cell>
          <cell r="EA48">
            <v>3459262.125</v>
          </cell>
          <cell r="EB48">
            <v>1673264.9833333334</v>
          </cell>
          <cell r="EC48">
            <v>283486.70250000001</v>
          </cell>
          <cell r="ED48">
            <v>1502510.4391666667</v>
          </cell>
          <cell r="EE48">
            <v>415000.00000000006</v>
          </cell>
          <cell r="EF48">
            <v>252836.42118337288</v>
          </cell>
          <cell r="EG48">
            <v>117188.5</v>
          </cell>
          <cell r="EH48">
            <v>61672.324999999997</v>
          </cell>
          <cell r="EN48">
            <v>299504.5</v>
          </cell>
          <cell r="EO48">
            <v>3761.1000000000004</v>
          </cell>
          <cell r="EP48">
            <v>28043.300000000003</v>
          </cell>
          <cell r="EQ48">
            <v>156778.80000000002</v>
          </cell>
          <cell r="ER48">
            <v>57601.599999999999</v>
          </cell>
          <cell r="FN48">
            <v>0</v>
          </cell>
          <cell r="FO48">
            <v>0</v>
          </cell>
          <cell r="FP48">
            <v>0</v>
          </cell>
          <cell r="FQ48">
            <v>0</v>
          </cell>
          <cell r="FR48">
            <v>0</v>
          </cell>
          <cell r="FS48">
            <v>0</v>
          </cell>
          <cell r="FT48">
            <v>0</v>
          </cell>
          <cell r="FU48">
            <v>83095</v>
          </cell>
          <cell r="FV48">
            <v>13051</v>
          </cell>
          <cell r="FW48">
            <v>7106.5</v>
          </cell>
          <cell r="FX48">
            <v>54799.30000000001</v>
          </cell>
          <cell r="FY48">
            <v>0</v>
          </cell>
          <cell r="FZ48">
            <v>0</v>
          </cell>
          <cell r="GA48">
            <v>32009.699999999997</v>
          </cell>
          <cell r="GB48">
            <v>0</v>
          </cell>
          <cell r="GC48">
            <v>0</v>
          </cell>
          <cell r="GD48">
            <v>0</v>
          </cell>
          <cell r="GE48">
            <v>0</v>
          </cell>
          <cell r="GF48">
            <v>0</v>
          </cell>
          <cell r="GG48">
            <v>0</v>
          </cell>
          <cell r="GH48">
            <v>0</v>
          </cell>
          <cell r="GI48">
            <v>0</v>
          </cell>
          <cell r="GJ48">
            <v>0</v>
          </cell>
          <cell r="GK48">
            <v>0</v>
          </cell>
          <cell r="GL48">
            <v>0</v>
          </cell>
          <cell r="GM48">
            <v>0</v>
          </cell>
          <cell r="GN48">
            <v>0</v>
          </cell>
          <cell r="GO48">
            <v>0</v>
          </cell>
          <cell r="GP48">
            <v>83095</v>
          </cell>
          <cell r="GQ48">
            <v>13051</v>
          </cell>
          <cell r="GR48">
            <v>7106.5</v>
          </cell>
          <cell r="GS48">
            <v>54799.30000000001</v>
          </cell>
          <cell r="GT48">
            <v>0</v>
          </cell>
          <cell r="GU48">
            <v>0</v>
          </cell>
          <cell r="GV48">
            <v>32009.699999999997</v>
          </cell>
          <cell r="GW48">
            <v>37539</v>
          </cell>
        </row>
        <row r="49">
          <cell r="B49">
            <v>42</v>
          </cell>
          <cell r="C49">
            <v>14.76</v>
          </cell>
          <cell r="E49">
            <v>0</v>
          </cell>
          <cell r="F49">
            <v>14.76</v>
          </cell>
          <cell r="J49">
            <v>213757036.65000001</v>
          </cell>
          <cell r="L49">
            <v>213757036.65000001</v>
          </cell>
          <cell r="N49">
            <v>26536919.559999999</v>
          </cell>
          <cell r="O49">
            <v>240293956.21000001</v>
          </cell>
          <cell r="AR49">
            <v>0</v>
          </cell>
          <cell r="AS49">
            <v>0</v>
          </cell>
          <cell r="AT49">
            <v>0</v>
          </cell>
          <cell r="AU49">
            <v>0</v>
          </cell>
          <cell r="AV49">
            <v>0</v>
          </cell>
          <cell r="AW49">
            <v>0</v>
          </cell>
          <cell r="AX49">
            <v>0</v>
          </cell>
          <cell r="BA49">
            <v>26220</v>
          </cell>
          <cell r="BB49">
            <v>16137.400000000001</v>
          </cell>
          <cell r="BC49">
            <v>594.30166666666662</v>
          </cell>
          <cell r="BD49">
            <v>21.500588235294117</v>
          </cell>
          <cell r="BE49">
            <v>30</v>
          </cell>
          <cell r="BF49">
            <v>645.80225490196074</v>
          </cell>
          <cell r="BG49">
            <v>585573833</v>
          </cell>
          <cell r="BH49">
            <v>4135001059.0999999</v>
          </cell>
          <cell r="BI49">
            <v>5103191149.25</v>
          </cell>
          <cell r="BJ49">
            <v>984031247.14999998</v>
          </cell>
          <cell r="BK49">
            <v>0</v>
          </cell>
          <cell r="BL49">
            <v>10807797288.5</v>
          </cell>
          <cell r="BM49">
            <v>473133299</v>
          </cell>
          <cell r="BN49">
            <v>571910582.70999992</v>
          </cell>
          <cell r="BO49">
            <v>11852841170.209999</v>
          </cell>
          <cell r="BP49">
            <v>397280.7</v>
          </cell>
          <cell r="BQ49">
            <v>116702.5</v>
          </cell>
          <cell r="BR49">
            <v>43914.2</v>
          </cell>
          <cell r="BS49">
            <v>234599.69999999998</v>
          </cell>
          <cell r="BT49">
            <v>58051.7</v>
          </cell>
          <cell r="BU49">
            <v>144980.4</v>
          </cell>
          <cell r="BV49">
            <v>2348</v>
          </cell>
          <cell r="BW49">
            <v>676967.9</v>
          </cell>
          <cell r="BX49">
            <v>284731</v>
          </cell>
          <cell r="BY49">
            <v>143594.60000000003</v>
          </cell>
          <cell r="BZ49">
            <v>481326.89999999997</v>
          </cell>
          <cell r="CA49">
            <v>97717.6</v>
          </cell>
          <cell r="CB49">
            <v>17099.3</v>
          </cell>
          <cell r="CC49">
            <v>163522.69999999998</v>
          </cell>
          <cell r="CD49">
            <v>1093986.7000000002</v>
          </cell>
          <cell r="CE49">
            <v>254481</v>
          </cell>
          <cell r="CF49">
            <v>133427.70000000001</v>
          </cell>
          <cell r="CG49">
            <v>777352.24763999996</v>
          </cell>
          <cell r="CH49">
            <v>83161.950000000012</v>
          </cell>
          <cell r="CI49">
            <v>40371.200000000004</v>
          </cell>
          <cell r="CJ49">
            <v>283621.43736000004</v>
          </cell>
          <cell r="CK49">
            <v>0</v>
          </cell>
          <cell r="CL49">
            <v>0</v>
          </cell>
          <cell r="CM49">
            <v>0</v>
          </cell>
          <cell r="CN49">
            <v>0</v>
          </cell>
          <cell r="CO49">
            <v>0</v>
          </cell>
          <cell r="CP49">
            <v>0</v>
          </cell>
          <cell r="CQ49">
            <v>0</v>
          </cell>
          <cell r="CR49">
            <v>2168235.3000000003</v>
          </cell>
          <cell r="CS49">
            <v>655914.5</v>
          </cell>
          <cell r="CT49">
            <v>320936.50000000006</v>
          </cell>
          <cell r="CU49">
            <v>1493278.8476399998</v>
          </cell>
          <cell r="CV49">
            <v>238931.25</v>
          </cell>
          <cell r="CW49">
            <v>57470.5</v>
          </cell>
          <cell r="CX49">
            <v>594472.53736000007</v>
          </cell>
          <cell r="CY49">
            <v>299504.5</v>
          </cell>
          <cell r="CZ49">
            <v>246184.80000000002</v>
          </cell>
          <cell r="DA49">
            <v>150282.5</v>
          </cell>
          <cell r="DB49">
            <v>96238.12</v>
          </cell>
          <cell r="DC49">
            <v>22</v>
          </cell>
          <cell r="DD49">
            <v>0</v>
          </cell>
          <cell r="DE49">
            <v>0</v>
          </cell>
          <cell r="DF49">
            <v>22</v>
          </cell>
          <cell r="DG49">
            <v>244629347.80000001</v>
          </cell>
          <cell r="DH49">
            <v>0</v>
          </cell>
          <cell r="DI49">
            <v>26967620</v>
          </cell>
          <cell r="DJ49">
            <v>271596967.80000001</v>
          </cell>
          <cell r="DK49">
            <v>0</v>
          </cell>
          <cell r="DL49">
            <v>0</v>
          </cell>
          <cell r="DM49">
            <v>0</v>
          </cell>
          <cell r="DN49">
            <v>0</v>
          </cell>
          <cell r="DO49">
            <v>0</v>
          </cell>
          <cell r="DP49">
            <v>0</v>
          </cell>
          <cell r="DQ49">
            <v>20715.5</v>
          </cell>
          <cell r="DR49">
            <v>12269.4</v>
          </cell>
          <cell r="DS49">
            <v>668</v>
          </cell>
          <cell r="DT49">
            <v>23</v>
          </cell>
          <cell r="DU49">
            <v>31</v>
          </cell>
          <cell r="DV49">
            <v>722</v>
          </cell>
          <cell r="DW49">
            <v>11438789617.599995</v>
          </cell>
          <cell r="DX49">
            <v>589757830.00000024</v>
          </cell>
          <cell r="DY49">
            <v>603358029</v>
          </cell>
          <cell r="DZ49">
            <v>12631905476.599995</v>
          </cell>
          <cell r="EA49">
            <v>3459262.125</v>
          </cell>
          <cell r="EB49">
            <v>1673264.9833333334</v>
          </cell>
          <cell r="EC49">
            <v>283486.70250000001</v>
          </cell>
          <cell r="ED49">
            <v>1502510.4391666667</v>
          </cell>
          <cell r="EE49">
            <v>415000.00000000006</v>
          </cell>
          <cell r="EF49">
            <v>252836.42118337288</v>
          </cell>
          <cell r="EG49">
            <v>137904</v>
          </cell>
          <cell r="EH49">
            <v>73941.724999999991</v>
          </cell>
          <cell r="EN49">
            <v>299504.5</v>
          </cell>
          <cell r="EO49">
            <v>3761.1000000000004</v>
          </cell>
          <cell r="EP49">
            <v>28043.300000000003</v>
          </cell>
          <cell r="EQ49">
            <v>156778.80000000002</v>
          </cell>
          <cell r="ER49">
            <v>57601.599999999999</v>
          </cell>
          <cell r="FN49">
            <v>0</v>
          </cell>
          <cell r="FO49">
            <v>0</v>
          </cell>
          <cell r="FP49">
            <v>0</v>
          </cell>
          <cell r="FQ49">
            <v>0</v>
          </cell>
          <cell r="FR49">
            <v>0</v>
          </cell>
          <cell r="FS49">
            <v>0</v>
          </cell>
          <cell r="FT49">
            <v>0</v>
          </cell>
          <cell r="FU49">
            <v>83095</v>
          </cell>
          <cell r="FV49">
            <v>13051</v>
          </cell>
          <cell r="FW49">
            <v>7106.5</v>
          </cell>
          <cell r="FX49">
            <v>54799.30000000001</v>
          </cell>
          <cell r="FY49">
            <v>0</v>
          </cell>
          <cell r="FZ49">
            <v>0</v>
          </cell>
          <cell r="GA49">
            <v>32009.699999999997</v>
          </cell>
          <cell r="GB49">
            <v>0</v>
          </cell>
          <cell r="GC49">
            <v>0</v>
          </cell>
          <cell r="GD49">
            <v>0</v>
          </cell>
          <cell r="GE49">
            <v>0</v>
          </cell>
          <cell r="GF49">
            <v>0</v>
          </cell>
          <cell r="GG49">
            <v>0</v>
          </cell>
          <cell r="GH49">
            <v>0</v>
          </cell>
          <cell r="GI49">
            <v>0</v>
          </cell>
          <cell r="GJ49">
            <v>0</v>
          </cell>
          <cell r="GK49">
            <v>0</v>
          </cell>
          <cell r="GL49">
            <v>0</v>
          </cell>
          <cell r="GM49">
            <v>0</v>
          </cell>
          <cell r="GN49">
            <v>0</v>
          </cell>
          <cell r="GO49">
            <v>0</v>
          </cell>
          <cell r="GP49">
            <v>83095</v>
          </cell>
          <cell r="GQ49">
            <v>13051</v>
          </cell>
          <cell r="GR49">
            <v>7106.5</v>
          </cell>
          <cell r="GS49">
            <v>54799.30000000001</v>
          </cell>
          <cell r="GT49">
            <v>0</v>
          </cell>
          <cell r="GU49">
            <v>0</v>
          </cell>
          <cell r="GV49">
            <v>32009.699999999997</v>
          </cell>
          <cell r="GW49">
            <v>37546</v>
          </cell>
        </row>
        <row r="50">
          <cell r="B50">
            <v>43</v>
          </cell>
          <cell r="C50">
            <v>17.04</v>
          </cell>
          <cell r="E50">
            <v>0</v>
          </cell>
          <cell r="F50">
            <v>17.04</v>
          </cell>
          <cell r="J50">
            <v>247256466.98000002</v>
          </cell>
          <cell r="L50">
            <v>247256466.98000002</v>
          </cell>
          <cell r="N50">
            <v>20678100</v>
          </cell>
          <cell r="O50">
            <v>267934566.98000002</v>
          </cell>
          <cell r="AR50">
            <v>0</v>
          </cell>
          <cell r="AS50">
            <v>0</v>
          </cell>
          <cell r="AT50">
            <v>0</v>
          </cell>
          <cell r="AU50">
            <v>0</v>
          </cell>
          <cell r="AV50">
            <v>0</v>
          </cell>
          <cell r="AW50">
            <v>0</v>
          </cell>
          <cell r="AX50">
            <v>0</v>
          </cell>
          <cell r="BA50">
            <v>21366</v>
          </cell>
          <cell r="BB50">
            <v>13900.4</v>
          </cell>
          <cell r="BC50">
            <v>611.34166666666658</v>
          </cell>
          <cell r="BD50">
            <v>21.500588235294117</v>
          </cell>
          <cell r="BE50">
            <v>30</v>
          </cell>
          <cell r="BF50">
            <v>662.8422549019607</v>
          </cell>
          <cell r="BG50">
            <v>585573833</v>
          </cell>
          <cell r="BH50">
            <v>4135001059.0999999</v>
          </cell>
          <cell r="BI50">
            <v>5103191149.25</v>
          </cell>
          <cell r="BJ50">
            <v>1231287714.1300001</v>
          </cell>
          <cell r="BK50">
            <v>0</v>
          </cell>
          <cell r="BL50">
            <v>11055053755.48</v>
          </cell>
          <cell r="BM50">
            <v>473133299</v>
          </cell>
          <cell r="BN50">
            <v>592588682.70999992</v>
          </cell>
          <cell r="BO50">
            <v>12120775737.189999</v>
          </cell>
          <cell r="BP50">
            <v>397280.7</v>
          </cell>
          <cell r="BQ50">
            <v>116702.5</v>
          </cell>
          <cell r="BR50">
            <v>43914.2</v>
          </cell>
          <cell r="BS50">
            <v>234599.69999999998</v>
          </cell>
          <cell r="BT50">
            <v>58051.7</v>
          </cell>
          <cell r="BU50">
            <v>144980.4</v>
          </cell>
          <cell r="BV50">
            <v>2348</v>
          </cell>
          <cell r="BW50">
            <v>676967.9</v>
          </cell>
          <cell r="BX50">
            <v>284731</v>
          </cell>
          <cell r="BY50">
            <v>143594.60000000003</v>
          </cell>
          <cell r="BZ50">
            <v>481326.89999999997</v>
          </cell>
          <cell r="CA50">
            <v>97717.6</v>
          </cell>
          <cell r="CB50">
            <v>17099.3</v>
          </cell>
          <cell r="CC50">
            <v>163522.69999999998</v>
          </cell>
          <cell r="CD50">
            <v>1093986.7000000002</v>
          </cell>
          <cell r="CE50">
            <v>254481</v>
          </cell>
          <cell r="CF50">
            <v>133427.70000000001</v>
          </cell>
          <cell r="CG50">
            <v>777352.24763999996</v>
          </cell>
          <cell r="CH50">
            <v>83161.950000000012</v>
          </cell>
          <cell r="CI50">
            <v>40371.200000000004</v>
          </cell>
          <cell r="CJ50">
            <v>283621.43736000004</v>
          </cell>
          <cell r="CK50">
            <v>0</v>
          </cell>
          <cell r="CL50">
            <v>0</v>
          </cell>
          <cell r="CM50">
            <v>0</v>
          </cell>
          <cell r="CN50">
            <v>0</v>
          </cell>
          <cell r="CO50">
            <v>0</v>
          </cell>
          <cell r="CP50">
            <v>0</v>
          </cell>
          <cell r="CQ50">
            <v>0</v>
          </cell>
          <cell r="CR50">
            <v>2168235.3000000003</v>
          </cell>
          <cell r="CS50">
            <v>655914.5</v>
          </cell>
          <cell r="CT50">
            <v>320936.50000000006</v>
          </cell>
          <cell r="CU50">
            <v>1493278.8476399998</v>
          </cell>
          <cell r="CV50">
            <v>238931.25</v>
          </cell>
          <cell r="CW50">
            <v>57470.5</v>
          </cell>
          <cell r="CX50">
            <v>594472.53736000007</v>
          </cell>
          <cell r="CY50">
            <v>299504.5</v>
          </cell>
          <cell r="CZ50">
            <v>246184.80000000002</v>
          </cell>
          <cell r="DA50">
            <v>171648.5</v>
          </cell>
          <cell r="DB50">
            <v>110138.51999999999</v>
          </cell>
          <cell r="DC50">
            <v>22</v>
          </cell>
          <cell r="DD50">
            <v>0</v>
          </cell>
          <cell r="DE50">
            <v>0</v>
          </cell>
          <cell r="DF50">
            <v>22</v>
          </cell>
          <cell r="DG50">
            <v>289525203.07272726</v>
          </cell>
          <cell r="DH50">
            <v>0</v>
          </cell>
          <cell r="DI50">
            <v>23125470</v>
          </cell>
          <cell r="DJ50">
            <v>312650673.07272726</v>
          </cell>
          <cell r="DK50">
            <v>0</v>
          </cell>
          <cell r="DL50">
            <v>0</v>
          </cell>
          <cell r="DM50">
            <v>0</v>
          </cell>
          <cell r="DN50">
            <v>0</v>
          </cell>
          <cell r="DO50">
            <v>0</v>
          </cell>
          <cell r="DP50">
            <v>0</v>
          </cell>
          <cell r="DQ50">
            <v>18609.5</v>
          </cell>
          <cell r="DR50">
            <v>11011</v>
          </cell>
          <cell r="DS50">
            <v>690</v>
          </cell>
          <cell r="DT50">
            <v>23</v>
          </cell>
          <cell r="DU50">
            <v>31</v>
          </cell>
          <cell r="DV50">
            <v>744</v>
          </cell>
          <cell r="DW50">
            <v>11728314820.672722</v>
          </cell>
          <cell r="DX50">
            <v>589757830.00000024</v>
          </cell>
          <cell r="DY50">
            <v>626483499</v>
          </cell>
          <cell r="DZ50">
            <v>12944556149.672722</v>
          </cell>
          <cell r="EA50">
            <v>3459262.125</v>
          </cell>
          <cell r="EB50">
            <v>1673264.9833333334</v>
          </cell>
          <cell r="EC50">
            <v>283486.70250000001</v>
          </cell>
          <cell r="ED50">
            <v>1502510.4391666667</v>
          </cell>
          <cell r="EE50">
            <v>415000.00000000006</v>
          </cell>
          <cell r="EF50">
            <v>252836.42118337288</v>
          </cell>
          <cell r="EG50">
            <v>156513.5</v>
          </cell>
          <cell r="EH50">
            <v>84952.724999999991</v>
          </cell>
          <cell r="EN50">
            <v>299504.5</v>
          </cell>
          <cell r="EO50">
            <v>3761.1000000000004</v>
          </cell>
          <cell r="EP50">
            <v>28043.300000000003</v>
          </cell>
          <cell r="EQ50">
            <v>156778.80000000002</v>
          </cell>
          <cell r="ER50">
            <v>57601.599999999999</v>
          </cell>
          <cell r="FN50">
            <v>0</v>
          </cell>
          <cell r="FO50">
            <v>0</v>
          </cell>
          <cell r="FP50">
            <v>0</v>
          </cell>
          <cell r="FQ50">
            <v>0</v>
          </cell>
          <cell r="FR50">
            <v>0</v>
          </cell>
          <cell r="FS50">
            <v>0</v>
          </cell>
          <cell r="FT50">
            <v>0</v>
          </cell>
          <cell r="FU50">
            <v>83095</v>
          </cell>
          <cell r="FV50">
            <v>13051</v>
          </cell>
          <cell r="FW50">
            <v>7106.5</v>
          </cell>
          <cell r="FX50">
            <v>54799.30000000001</v>
          </cell>
          <cell r="FY50">
            <v>0</v>
          </cell>
          <cell r="FZ50">
            <v>0</v>
          </cell>
          <cell r="GA50">
            <v>32009.699999999997</v>
          </cell>
          <cell r="GB50">
            <v>0</v>
          </cell>
          <cell r="GC50">
            <v>0</v>
          </cell>
          <cell r="GD50">
            <v>0</v>
          </cell>
          <cell r="GE50">
            <v>0</v>
          </cell>
          <cell r="GF50">
            <v>0</v>
          </cell>
          <cell r="GG50">
            <v>0</v>
          </cell>
          <cell r="GH50">
            <v>0</v>
          </cell>
          <cell r="GI50">
            <v>0</v>
          </cell>
          <cell r="GJ50">
            <v>0</v>
          </cell>
          <cell r="GK50">
            <v>0</v>
          </cell>
          <cell r="GL50">
            <v>0</v>
          </cell>
          <cell r="GM50">
            <v>0</v>
          </cell>
          <cell r="GN50">
            <v>0</v>
          </cell>
          <cell r="GO50">
            <v>0</v>
          </cell>
          <cell r="GP50">
            <v>83095</v>
          </cell>
          <cell r="GQ50">
            <v>13051</v>
          </cell>
          <cell r="GR50">
            <v>7106.5</v>
          </cell>
          <cell r="GS50">
            <v>54799.30000000001</v>
          </cell>
          <cell r="GT50">
            <v>0</v>
          </cell>
          <cell r="GU50">
            <v>0</v>
          </cell>
          <cell r="GV50">
            <v>32009.699999999997</v>
          </cell>
          <cell r="GW50">
            <v>37553</v>
          </cell>
        </row>
        <row r="51">
          <cell r="B51">
            <v>44</v>
          </cell>
          <cell r="C51">
            <v>22.230000000000004</v>
          </cell>
          <cell r="E51">
            <v>0</v>
          </cell>
          <cell r="F51">
            <v>22.230000000000004</v>
          </cell>
          <cell r="J51">
            <v>225953685.09999999</v>
          </cell>
          <cell r="L51">
            <v>225953685.09999999</v>
          </cell>
          <cell r="N51">
            <v>18732500</v>
          </cell>
          <cell r="O51">
            <v>244686185.09999999</v>
          </cell>
          <cell r="AR51">
            <v>0</v>
          </cell>
          <cell r="AS51">
            <v>0</v>
          </cell>
          <cell r="AT51">
            <v>0</v>
          </cell>
          <cell r="AU51">
            <v>0</v>
          </cell>
          <cell r="AV51">
            <v>0</v>
          </cell>
          <cell r="AW51">
            <v>0</v>
          </cell>
          <cell r="AX51">
            <v>0</v>
          </cell>
          <cell r="BA51">
            <v>18225.5</v>
          </cell>
          <cell r="BB51">
            <v>11482.8</v>
          </cell>
          <cell r="BC51">
            <v>633.5716666666666</v>
          </cell>
          <cell r="BD51">
            <v>21.500588235294117</v>
          </cell>
          <cell r="BE51">
            <v>30</v>
          </cell>
          <cell r="BF51">
            <v>685.07225490196072</v>
          </cell>
          <cell r="BG51">
            <v>585573833</v>
          </cell>
          <cell r="BH51">
            <v>4135001059.0999999</v>
          </cell>
          <cell r="BI51">
            <v>5103191149.25</v>
          </cell>
          <cell r="BJ51">
            <v>1457241399.23</v>
          </cell>
          <cell r="BK51">
            <v>0</v>
          </cell>
          <cell r="BL51">
            <v>11281007440.58</v>
          </cell>
          <cell r="BM51">
            <v>473133299</v>
          </cell>
          <cell r="BN51">
            <v>611321182.70999992</v>
          </cell>
          <cell r="BO51">
            <v>12365461922.289999</v>
          </cell>
          <cell r="BP51">
            <v>397280.7</v>
          </cell>
          <cell r="BQ51">
            <v>116702.5</v>
          </cell>
          <cell r="BR51">
            <v>43914.2</v>
          </cell>
          <cell r="BS51">
            <v>234599.69999999998</v>
          </cell>
          <cell r="BT51">
            <v>58051.7</v>
          </cell>
          <cell r="BU51">
            <v>144980.4</v>
          </cell>
          <cell r="BV51">
            <v>2348</v>
          </cell>
          <cell r="BW51">
            <v>676967.9</v>
          </cell>
          <cell r="BX51">
            <v>284731</v>
          </cell>
          <cell r="BY51">
            <v>143594.60000000003</v>
          </cell>
          <cell r="BZ51">
            <v>481326.89999999997</v>
          </cell>
          <cell r="CA51">
            <v>97717.6</v>
          </cell>
          <cell r="CB51">
            <v>17099.3</v>
          </cell>
          <cell r="CC51">
            <v>163522.69999999998</v>
          </cell>
          <cell r="CD51">
            <v>1093986.7000000002</v>
          </cell>
          <cell r="CE51">
            <v>254481</v>
          </cell>
          <cell r="CF51">
            <v>133427.70000000001</v>
          </cell>
          <cell r="CG51">
            <v>777352.24763999996</v>
          </cell>
          <cell r="CH51">
            <v>83161.950000000012</v>
          </cell>
          <cell r="CI51">
            <v>40371.200000000004</v>
          </cell>
          <cell r="CJ51">
            <v>283621.43736000004</v>
          </cell>
          <cell r="CK51">
            <v>0</v>
          </cell>
          <cell r="CL51">
            <v>0</v>
          </cell>
          <cell r="CM51">
            <v>0</v>
          </cell>
          <cell r="CN51">
            <v>0</v>
          </cell>
          <cell r="CO51">
            <v>0</v>
          </cell>
          <cell r="CP51">
            <v>0</v>
          </cell>
          <cell r="CQ51">
            <v>0</v>
          </cell>
          <cell r="CR51">
            <v>2168235.3000000003</v>
          </cell>
          <cell r="CS51">
            <v>655914.5</v>
          </cell>
          <cell r="CT51">
            <v>320936.50000000006</v>
          </cell>
          <cell r="CU51">
            <v>1493278.8476399998</v>
          </cell>
          <cell r="CV51">
            <v>238931.25</v>
          </cell>
          <cell r="CW51">
            <v>57470.5</v>
          </cell>
          <cell r="CX51">
            <v>594472.53736000007</v>
          </cell>
          <cell r="CY51">
            <v>299504.5</v>
          </cell>
          <cell r="CZ51">
            <v>246184.80000000002</v>
          </cell>
          <cell r="DA51">
            <v>189874</v>
          </cell>
          <cell r="DB51">
            <v>121621.31999999999</v>
          </cell>
          <cell r="DC51">
            <v>22</v>
          </cell>
          <cell r="DD51">
            <v>0</v>
          </cell>
          <cell r="DE51">
            <v>0</v>
          </cell>
          <cell r="DF51">
            <v>22</v>
          </cell>
          <cell r="DG51">
            <v>332089062.39999998</v>
          </cell>
          <cell r="DH51">
            <v>0</v>
          </cell>
          <cell r="DI51">
            <v>18110860</v>
          </cell>
          <cell r="DJ51">
            <v>350199922.39999998</v>
          </cell>
          <cell r="DK51">
            <v>0</v>
          </cell>
          <cell r="DL51">
            <v>0</v>
          </cell>
          <cell r="DM51">
            <v>0</v>
          </cell>
          <cell r="DN51">
            <v>0</v>
          </cell>
          <cell r="DO51">
            <v>0</v>
          </cell>
          <cell r="DP51">
            <v>0</v>
          </cell>
          <cell r="DQ51">
            <v>15574</v>
          </cell>
          <cell r="DR51">
            <v>9076.9250000000011</v>
          </cell>
          <cell r="DS51">
            <v>712</v>
          </cell>
          <cell r="DT51">
            <v>23</v>
          </cell>
          <cell r="DU51">
            <v>31</v>
          </cell>
          <cell r="DV51">
            <v>766</v>
          </cell>
          <cell r="DW51">
            <v>12060403883.072721</v>
          </cell>
          <cell r="DX51">
            <v>589757830.00000024</v>
          </cell>
          <cell r="DY51">
            <v>644594359</v>
          </cell>
          <cell r="DZ51">
            <v>13294756072.072721</v>
          </cell>
          <cell r="EA51">
            <v>3459262.125</v>
          </cell>
          <cell r="EB51">
            <v>1673264.9833333334</v>
          </cell>
          <cell r="EC51">
            <v>283486.70250000001</v>
          </cell>
          <cell r="ED51">
            <v>1502510.4391666667</v>
          </cell>
          <cell r="EE51">
            <v>415000.00000000006</v>
          </cell>
          <cell r="EF51">
            <v>252836.42118337288</v>
          </cell>
          <cell r="EG51">
            <v>172087.5</v>
          </cell>
          <cell r="EH51">
            <v>94029.65</v>
          </cell>
          <cell r="EN51">
            <v>299504.5</v>
          </cell>
          <cell r="EO51">
            <v>3761.1000000000004</v>
          </cell>
          <cell r="EP51">
            <v>28043.300000000003</v>
          </cell>
          <cell r="EQ51">
            <v>156778.80000000002</v>
          </cell>
          <cell r="ER51">
            <v>57601.599999999999</v>
          </cell>
          <cell r="FN51">
            <v>0</v>
          </cell>
          <cell r="FO51">
            <v>0</v>
          </cell>
          <cell r="FP51">
            <v>0</v>
          </cell>
          <cell r="FQ51">
            <v>0</v>
          </cell>
          <cell r="FR51">
            <v>0</v>
          </cell>
          <cell r="FS51">
            <v>0</v>
          </cell>
          <cell r="FT51">
            <v>0</v>
          </cell>
          <cell r="FU51">
            <v>83095</v>
          </cell>
          <cell r="FV51">
            <v>13051</v>
          </cell>
          <cell r="FW51">
            <v>7106.5</v>
          </cell>
          <cell r="FX51">
            <v>54799.30000000001</v>
          </cell>
          <cell r="FY51">
            <v>0</v>
          </cell>
          <cell r="FZ51">
            <v>0</v>
          </cell>
          <cell r="GA51">
            <v>32009.699999999997</v>
          </cell>
          <cell r="GB51">
            <v>0</v>
          </cell>
          <cell r="GC51">
            <v>0</v>
          </cell>
          <cell r="GD51">
            <v>0</v>
          </cell>
          <cell r="GE51">
            <v>0</v>
          </cell>
          <cell r="GF51">
            <v>0</v>
          </cell>
          <cell r="GG51">
            <v>0</v>
          </cell>
          <cell r="GH51">
            <v>0</v>
          </cell>
          <cell r="GI51">
            <v>0</v>
          </cell>
          <cell r="GJ51">
            <v>0</v>
          </cell>
          <cell r="GK51">
            <v>0</v>
          </cell>
          <cell r="GL51">
            <v>0</v>
          </cell>
          <cell r="GM51">
            <v>0</v>
          </cell>
          <cell r="GN51">
            <v>0</v>
          </cell>
          <cell r="GO51">
            <v>0</v>
          </cell>
          <cell r="GP51">
            <v>83095</v>
          </cell>
          <cell r="GQ51">
            <v>13051</v>
          </cell>
          <cell r="GR51">
            <v>7106.5</v>
          </cell>
          <cell r="GS51">
            <v>54799.30000000001</v>
          </cell>
          <cell r="GT51">
            <v>0</v>
          </cell>
          <cell r="GU51">
            <v>0</v>
          </cell>
          <cell r="GV51">
            <v>32009.699999999997</v>
          </cell>
          <cell r="GW51">
            <v>37560</v>
          </cell>
        </row>
        <row r="52">
          <cell r="B52">
            <v>45</v>
          </cell>
          <cell r="C52">
            <v>37.049999999999997</v>
          </cell>
          <cell r="E52">
            <v>0</v>
          </cell>
          <cell r="F52">
            <v>37.049999999999997</v>
          </cell>
          <cell r="J52">
            <v>186648729</v>
          </cell>
          <cell r="L52">
            <v>186648729</v>
          </cell>
          <cell r="N52">
            <v>13027200</v>
          </cell>
          <cell r="O52">
            <v>199675929</v>
          </cell>
          <cell r="AR52">
            <v>0</v>
          </cell>
          <cell r="AS52">
            <v>0</v>
          </cell>
          <cell r="AT52">
            <v>0</v>
          </cell>
          <cell r="AU52">
            <v>0</v>
          </cell>
          <cell r="AV52">
            <v>0</v>
          </cell>
          <cell r="AW52">
            <v>0</v>
          </cell>
          <cell r="AX52">
            <v>0</v>
          </cell>
          <cell r="BA52">
            <v>12451</v>
          </cell>
          <cell r="BB52">
            <v>7738</v>
          </cell>
          <cell r="BC52">
            <v>670.62166666666656</v>
          </cell>
          <cell r="BD52">
            <v>21.500588235294117</v>
          </cell>
          <cell r="BE52">
            <v>30</v>
          </cell>
          <cell r="BF52">
            <v>722.12225490196067</v>
          </cell>
          <cell r="BG52">
            <v>585573833</v>
          </cell>
          <cell r="BH52">
            <v>4135001059.0999999</v>
          </cell>
          <cell r="BI52">
            <v>5103191149.25</v>
          </cell>
          <cell r="BJ52">
            <v>1643890128.23</v>
          </cell>
          <cell r="BK52">
            <v>0</v>
          </cell>
          <cell r="BL52">
            <v>11467656169.58</v>
          </cell>
          <cell r="BM52">
            <v>473133299</v>
          </cell>
          <cell r="BN52">
            <v>624348382.70999992</v>
          </cell>
          <cell r="BO52">
            <v>12565137851.289999</v>
          </cell>
          <cell r="BP52">
            <v>397280.7</v>
          </cell>
          <cell r="BQ52">
            <v>116702.5</v>
          </cell>
          <cell r="BR52">
            <v>43914.2</v>
          </cell>
          <cell r="BS52">
            <v>234599.69999999998</v>
          </cell>
          <cell r="BT52">
            <v>58051.7</v>
          </cell>
          <cell r="BU52">
            <v>144980.4</v>
          </cell>
          <cell r="BV52">
            <v>2348</v>
          </cell>
          <cell r="BW52">
            <v>676967.9</v>
          </cell>
          <cell r="BX52">
            <v>284731</v>
          </cell>
          <cell r="BY52">
            <v>143594.60000000003</v>
          </cell>
          <cell r="BZ52">
            <v>481326.89999999997</v>
          </cell>
          <cell r="CA52">
            <v>97717.6</v>
          </cell>
          <cell r="CB52">
            <v>17099.3</v>
          </cell>
          <cell r="CC52">
            <v>163522.69999999998</v>
          </cell>
          <cell r="CD52">
            <v>1093986.7000000002</v>
          </cell>
          <cell r="CE52">
            <v>254481</v>
          </cell>
          <cell r="CF52">
            <v>133427.70000000001</v>
          </cell>
          <cell r="CG52">
            <v>777352.24763999996</v>
          </cell>
          <cell r="CH52">
            <v>83161.950000000012</v>
          </cell>
          <cell r="CI52">
            <v>40371.200000000004</v>
          </cell>
          <cell r="CJ52">
            <v>283621.43736000004</v>
          </cell>
          <cell r="CK52">
            <v>0</v>
          </cell>
          <cell r="CL52">
            <v>0</v>
          </cell>
          <cell r="CM52">
            <v>0</v>
          </cell>
          <cell r="CN52">
            <v>0</v>
          </cell>
          <cell r="CO52">
            <v>0</v>
          </cell>
          <cell r="CP52">
            <v>0</v>
          </cell>
          <cell r="CQ52">
            <v>0</v>
          </cell>
          <cell r="CR52">
            <v>2168235.3000000003</v>
          </cell>
          <cell r="CS52">
            <v>655914.5</v>
          </cell>
          <cell r="CT52">
            <v>320936.50000000006</v>
          </cell>
          <cell r="CU52">
            <v>1493278.8476399998</v>
          </cell>
          <cell r="CV52">
            <v>238931.25</v>
          </cell>
          <cell r="CW52">
            <v>57470.5</v>
          </cell>
          <cell r="CX52">
            <v>594472.53736000007</v>
          </cell>
          <cell r="CY52">
            <v>299504.5</v>
          </cell>
          <cell r="CZ52">
            <v>246184.80000000002</v>
          </cell>
          <cell r="DA52">
            <v>202325</v>
          </cell>
          <cell r="DB52">
            <v>129359.31999999999</v>
          </cell>
          <cell r="DC52">
            <v>22</v>
          </cell>
          <cell r="DD52">
            <v>0</v>
          </cell>
          <cell r="DE52">
            <v>0</v>
          </cell>
          <cell r="DF52">
            <v>22</v>
          </cell>
          <cell r="DG52">
            <v>331982448.60000002</v>
          </cell>
          <cell r="DH52">
            <v>0</v>
          </cell>
          <cell r="DI52">
            <v>13033830</v>
          </cell>
          <cell r="DJ52">
            <v>345016278.60000002</v>
          </cell>
          <cell r="DK52">
            <v>50400</v>
          </cell>
          <cell r="DL52">
            <v>31500</v>
          </cell>
          <cell r="DM52">
            <v>5670</v>
          </cell>
          <cell r="DN52">
            <v>13230</v>
          </cell>
          <cell r="DO52">
            <v>0</v>
          </cell>
          <cell r="DP52">
            <v>0</v>
          </cell>
          <cell r="DQ52">
            <v>12077</v>
          </cell>
          <cell r="DR52">
            <v>6956.95</v>
          </cell>
          <cell r="DS52">
            <v>734</v>
          </cell>
          <cell r="DT52">
            <v>23</v>
          </cell>
          <cell r="DU52">
            <v>31</v>
          </cell>
          <cell r="DV52">
            <v>788</v>
          </cell>
          <cell r="DW52">
            <v>12392386331.672722</v>
          </cell>
          <cell r="DX52">
            <v>589757830.00000024</v>
          </cell>
          <cell r="DY52">
            <v>657628189</v>
          </cell>
          <cell r="DZ52">
            <v>13639772350.672722</v>
          </cell>
          <cell r="EA52">
            <v>3509662.125</v>
          </cell>
          <cell r="EB52">
            <v>1704764.9833333334</v>
          </cell>
          <cell r="EC52">
            <v>289156.70250000001</v>
          </cell>
          <cell r="ED52">
            <v>1515740.4391666667</v>
          </cell>
          <cell r="EE52">
            <v>415000.00000000006</v>
          </cell>
          <cell r="EF52">
            <v>252836.42118337288</v>
          </cell>
          <cell r="EG52">
            <v>184164.5</v>
          </cell>
          <cell r="EH52">
            <v>100986.59999999999</v>
          </cell>
          <cell r="EN52">
            <v>299504.5</v>
          </cell>
          <cell r="EO52">
            <v>3761.1000000000004</v>
          </cell>
          <cell r="EP52">
            <v>28043.300000000003</v>
          </cell>
          <cell r="EQ52">
            <v>156778.80000000002</v>
          </cell>
          <cell r="ER52">
            <v>57601.599999999999</v>
          </cell>
          <cell r="FN52">
            <v>0</v>
          </cell>
          <cell r="FO52">
            <v>0</v>
          </cell>
          <cell r="FP52">
            <v>0</v>
          </cell>
          <cell r="FQ52">
            <v>0</v>
          </cell>
          <cell r="FR52">
            <v>0</v>
          </cell>
          <cell r="FS52">
            <v>0</v>
          </cell>
          <cell r="FT52">
            <v>0</v>
          </cell>
          <cell r="FU52">
            <v>83095</v>
          </cell>
          <cell r="FV52">
            <v>13051</v>
          </cell>
          <cell r="FW52">
            <v>7106.5</v>
          </cell>
          <cell r="FX52">
            <v>54799.30000000001</v>
          </cell>
          <cell r="FY52">
            <v>0</v>
          </cell>
          <cell r="FZ52">
            <v>0</v>
          </cell>
          <cell r="GA52">
            <v>32009.699999999997</v>
          </cell>
          <cell r="GB52">
            <v>0</v>
          </cell>
          <cell r="GC52">
            <v>0</v>
          </cell>
          <cell r="GD52">
            <v>0</v>
          </cell>
          <cell r="GE52">
            <v>0</v>
          </cell>
          <cell r="GF52">
            <v>0</v>
          </cell>
          <cell r="GG52">
            <v>0</v>
          </cell>
          <cell r="GH52">
            <v>0</v>
          </cell>
          <cell r="GI52">
            <v>0</v>
          </cell>
          <cell r="GJ52">
            <v>0</v>
          </cell>
          <cell r="GK52">
            <v>0</v>
          </cell>
          <cell r="GL52">
            <v>0</v>
          </cell>
          <cell r="GM52">
            <v>0</v>
          </cell>
          <cell r="GN52">
            <v>0</v>
          </cell>
          <cell r="GO52">
            <v>0</v>
          </cell>
          <cell r="GP52">
            <v>83095</v>
          </cell>
          <cell r="GQ52">
            <v>13051</v>
          </cell>
          <cell r="GR52">
            <v>7106.5</v>
          </cell>
          <cell r="GS52">
            <v>54799.30000000001</v>
          </cell>
          <cell r="GT52">
            <v>0</v>
          </cell>
          <cell r="GU52">
            <v>0</v>
          </cell>
          <cell r="GV52">
            <v>32009.699999999997</v>
          </cell>
          <cell r="GW52">
            <v>37567</v>
          </cell>
        </row>
        <row r="53">
          <cell r="B53">
            <v>46</v>
          </cell>
          <cell r="C53">
            <v>25.65</v>
          </cell>
          <cell r="E53">
            <v>0</v>
          </cell>
          <cell r="F53">
            <v>25.65</v>
          </cell>
          <cell r="J53">
            <v>245924661</v>
          </cell>
          <cell r="L53">
            <v>245924661</v>
          </cell>
          <cell r="N53">
            <v>9831000</v>
          </cell>
          <cell r="O53">
            <v>255755661</v>
          </cell>
          <cell r="AR53">
            <v>0</v>
          </cell>
          <cell r="AS53">
            <v>0</v>
          </cell>
          <cell r="AT53">
            <v>0</v>
          </cell>
          <cell r="AU53">
            <v>0</v>
          </cell>
          <cell r="AV53">
            <v>0</v>
          </cell>
          <cell r="AW53">
            <v>0</v>
          </cell>
          <cell r="AX53">
            <v>0</v>
          </cell>
          <cell r="BA53">
            <v>11056</v>
          </cell>
          <cell r="BB53">
            <v>6498.9</v>
          </cell>
          <cell r="BC53">
            <v>696.27166666666653</v>
          </cell>
          <cell r="BD53">
            <v>21.500588235294117</v>
          </cell>
          <cell r="BE53">
            <v>30</v>
          </cell>
          <cell r="BF53">
            <v>747.77225490196065</v>
          </cell>
          <cell r="BG53">
            <v>585573833</v>
          </cell>
          <cell r="BH53">
            <v>4135001059.0999999</v>
          </cell>
          <cell r="BI53">
            <v>5103191149.25</v>
          </cell>
          <cell r="BJ53">
            <v>1889814789.23</v>
          </cell>
          <cell r="BK53">
            <v>0</v>
          </cell>
          <cell r="BL53">
            <v>11713580830.58</v>
          </cell>
          <cell r="BM53">
            <v>473133299</v>
          </cell>
          <cell r="BN53">
            <v>634179382.70999992</v>
          </cell>
          <cell r="BO53">
            <v>12820893512.289999</v>
          </cell>
          <cell r="BP53">
            <v>397280.7</v>
          </cell>
          <cell r="BQ53">
            <v>116702.5</v>
          </cell>
          <cell r="BR53">
            <v>43914.2</v>
          </cell>
          <cell r="BS53">
            <v>234599.69999999998</v>
          </cell>
          <cell r="BT53">
            <v>58051.7</v>
          </cell>
          <cell r="BU53">
            <v>144980.4</v>
          </cell>
          <cell r="BV53">
            <v>2348</v>
          </cell>
          <cell r="BW53">
            <v>676967.9</v>
          </cell>
          <cell r="BX53">
            <v>284731</v>
          </cell>
          <cell r="BY53">
            <v>143594.60000000003</v>
          </cell>
          <cell r="BZ53">
            <v>481326.89999999997</v>
          </cell>
          <cell r="CA53">
            <v>97717.6</v>
          </cell>
          <cell r="CB53">
            <v>17099.3</v>
          </cell>
          <cell r="CC53">
            <v>163522.69999999998</v>
          </cell>
          <cell r="CD53">
            <v>1093986.7000000002</v>
          </cell>
          <cell r="CE53">
            <v>254481</v>
          </cell>
          <cell r="CF53">
            <v>133427.70000000001</v>
          </cell>
          <cell r="CG53">
            <v>777352.24763999996</v>
          </cell>
          <cell r="CH53">
            <v>83161.950000000012</v>
          </cell>
          <cell r="CI53">
            <v>40371.200000000004</v>
          </cell>
          <cell r="CJ53">
            <v>283621.43736000004</v>
          </cell>
          <cell r="CK53">
            <v>0</v>
          </cell>
          <cell r="CL53">
            <v>0</v>
          </cell>
          <cell r="CM53">
            <v>0</v>
          </cell>
          <cell r="CN53">
            <v>0</v>
          </cell>
          <cell r="CO53">
            <v>0</v>
          </cell>
          <cell r="CP53">
            <v>0</v>
          </cell>
          <cell r="CQ53">
            <v>0</v>
          </cell>
          <cell r="CR53">
            <v>2168235.3000000003</v>
          </cell>
          <cell r="CS53">
            <v>655914.5</v>
          </cell>
          <cell r="CT53">
            <v>320936.50000000006</v>
          </cell>
          <cell r="CU53">
            <v>1493278.8476399998</v>
          </cell>
          <cell r="CV53">
            <v>238931.25</v>
          </cell>
          <cell r="CW53">
            <v>57470.5</v>
          </cell>
          <cell r="CX53">
            <v>594472.53736000007</v>
          </cell>
          <cell r="CY53">
            <v>299504.5</v>
          </cell>
          <cell r="CZ53">
            <v>246184.80000000002</v>
          </cell>
          <cell r="DA53">
            <v>213381</v>
          </cell>
          <cell r="DB53">
            <v>135858.22</v>
          </cell>
          <cell r="DC53">
            <v>22</v>
          </cell>
          <cell r="DD53">
            <v>0</v>
          </cell>
          <cell r="DE53">
            <v>0</v>
          </cell>
          <cell r="DF53">
            <v>22</v>
          </cell>
          <cell r="DG53">
            <v>309115950.19999999</v>
          </cell>
          <cell r="DH53">
            <v>0</v>
          </cell>
          <cell r="DI53">
            <v>8377485</v>
          </cell>
          <cell r="DJ53">
            <v>317493435.19999999</v>
          </cell>
          <cell r="DK53">
            <v>76600</v>
          </cell>
          <cell r="DL53">
            <v>40000</v>
          </cell>
          <cell r="DM53">
            <v>7200</v>
          </cell>
          <cell r="DN53">
            <v>29400</v>
          </cell>
          <cell r="DO53">
            <v>0</v>
          </cell>
          <cell r="DP53">
            <v>0</v>
          </cell>
          <cell r="DQ53">
            <v>8203</v>
          </cell>
          <cell r="DR53">
            <v>4761.8999999999996</v>
          </cell>
          <cell r="DS53">
            <v>756</v>
          </cell>
          <cell r="DT53">
            <v>23</v>
          </cell>
          <cell r="DU53">
            <v>31</v>
          </cell>
          <cell r="DV53">
            <v>810</v>
          </cell>
          <cell r="DW53">
            <v>12701502281.872723</v>
          </cell>
          <cell r="DX53">
            <v>589757830.00000024</v>
          </cell>
          <cell r="DY53">
            <v>666005674</v>
          </cell>
          <cell r="DZ53">
            <v>13957265785.872723</v>
          </cell>
          <cell r="EA53">
            <v>3586262.125</v>
          </cell>
          <cell r="EB53">
            <v>1744764.9833333334</v>
          </cell>
          <cell r="EC53">
            <v>296356.70250000001</v>
          </cell>
          <cell r="ED53">
            <v>1545140.4391666667</v>
          </cell>
          <cell r="EE53">
            <v>415000.00000000006</v>
          </cell>
          <cell r="EF53">
            <v>252836.42118337288</v>
          </cell>
          <cell r="EG53">
            <v>192367.5</v>
          </cell>
          <cell r="EH53">
            <v>105748.49999999999</v>
          </cell>
          <cell r="EN53">
            <v>299504.5</v>
          </cell>
          <cell r="EO53">
            <v>3761.1000000000004</v>
          </cell>
          <cell r="EP53">
            <v>28043.300000000003</v>
          </cell>
          <cell r="EQ53">
            <v>156778.80000000002</v>
          </cell>
          <cell r="ER53">
            <v>57601.599999999999</v>
          </cell>
          <cell r="FN53">
            <v>0</v>
          </cell>
          <cell r="FO53">
            <v>0</v>
          </cell>
          <cell r="FP53">
            <v>0</v>
          </cell>
          <cell r="FQ53">
            <v>0</v>
          </cell>
          <cell r="FR53">
            <v>0</v>
          </cell>
          <cell r="FS53">
            <v>0</v>
          </cell>
          <cell r="FT53">
            <v>0</v>
          </cell>
          <cell r="FU53">
            <v>83095</v>
          </cell>
          <cell r="FV53">
            <v>13051</v>
          </cell>
          <cell r="FW53">
            <v>7106.5</v>
          </cell>
          <cell r="FX53">
            <v>54799.30000000001</v>
          </cell>
          <cell r="FY53">
            <v>0</v>
          </cell>
          <cell r="FZ53">
            <v>0</v>
          </cell>
          <cell r="GA53">
            <v>32009.699999999997</v>
          </cell>
          <cell r="GB53">
            <v>0</v>
          </cell>
          <cell r="GC53">
            <v>0</v>
          </cell>
          <cell r="GD53">
            <v>0</v>
          </cell>
          <cell r="GE53">
            <v>0</v>
          </cell>
          <cell r="GF53">
            <v>0</v>
          </cell>
          <cell r="GG53">
            <v>0</v>
          </cell>
          <cell r="GH53">
            <v>0</v>
          </cell>
          <cell r="GI53">
            <v>0</v>
          </cell>
          <cell r="GJ53">
            <v>0</v>
          </cell>
          <cell r="GK53">
            <v>0</v>
          </cell>
          <cell r="GL53">
            <v>0</v>
          </cell>
          <cell r="GM53">
            <v>0</v>
          </cell>
          <cell r="GN53">
            <v>0</v>
          </cell>
          <cell r="GO53">
            <v>0</v>
          </cell>
          <cell r="GP53">
            <v>83095</v>
          </cell>
          <cell r="GQ53">
            <v>13051</v>
          </cell>
          <cell r="GR53">
            <v>7106.5</v>
          </cell>
          <cell r="GS53">
            <v>54799.30000000001</v>
          </cell>
          <cell r="GT53">
            <v>0</v>
          </cell>
          <cell r="GU53">
            <v>0</v>
          </cell>
          <cell r="GV53">
            <v>32009.699999999997</v>
          </cell>
          <cell r="GW53">
            <v>37574</v>
          </cell>
        </row>
        <row r="54">
          <cell r="B54">
            <v>47</v>
          </cell>
          <cell r="C54">
            <v>33.94</v>
          </cell>
          <cell r="E54">
            <v>0</v>
          </cell>
          <cell r="F54">
            <v>33.94</v>
          </cell>
          <cell r="J54">
            <v>262485533</v>
          </cell>
          <cell r="L54">
            <v>262485533</v>
          </cell>
          <cell r="N54">
            <v>11372590</v>
          </cell>
          <cell r="O54">
            <v>273858123</v>
          </cell>
          <cell r="AR54">
            <v>0</v>
          </cell>
          <cell r="AS54">
            <v>0</v>
          </cell>
          <cell r="AT54">
            <v>0</v>
          </cell>
          <cell r="AU54">
            <v>0</v>
          </cell>
          <cell r="AV54">
            <v>0</v>
          </cell>
          <cell r="AW54">
            <v>0</v>
          </cell>
          <cell r="AX54">
            <v>0</v>
          </cell>
          <cell r="BA54">
            <v>9351</v>
          </cell>
          <cell r="BB54">
            <v>4801.5</v>
          </cell>
          <cell r="BC54">
            <v>730.21166666666659</v>
          </cell>
          <cell r="BD54">
            <v>21.500588235294117</v>
          </cell>
          <cell r="BE54">
            <v>30</v>
          </cell>
          <cell r="BF54">
            <v>781.7122549019607</v>
          </cell>
          <cell r="BG54">
            <v>585573833</v>
          </cell>
          <cell r="BH54">
            <v>4135001059.0999999</v>
          </cell>
          <cell r="BI54">
            <v>5103191149.25</v>
          </cell>
          <cell r="BJ54">
            <v>2152300322.23</v>
          </cell>
          <cell r="BK54">
            <v>0</v>
          </cell>
          <cell r="BL54">
            <v>11976066363.58</v>
          </cell>
          <cell r="BM54">
            <v>473133299</v>
          </cell>
          <cell r="BN54">
            <v>645551972.70999992</v>
          </cell>
          <cell r="BO54">
            <v>13094751635.289999</v>
          </cell>
          <cell r="BP54">
            <v>397280.7</v>
          </cell>
          <cell r="BQ54">
            <v>116702.5</v>
          </cell>
          <cell r="BR54">
            <v>43914.2</v>
          </cell>
          <cell r="BS54">
            <v>234599.69999999998</v>
          </cell>
          <cell r="BT54">
            <v>58051.7</v>
          </cell>
          <cell r="BU54">
            <v>144980.4</v>
          </cell>
          <cell r="BV54">
            <v>2348</v>
          </cell>
          <cell r="BW54">
            <v>676967.9</v>
          </cell>
          <cell r="BX54">
            <v>284731</v>
          </cell>
          <cell r="BY54">
            <v>143594.60000000003</v>
          </cell>
          <cell r="BZ54">
            <v>481326.89999999997</v>
          </cell>
          <cell r="CA54">
            <v>97717.6</v>
          </cell>
          <cell r="CB54">
            <v>17099.3</v>
          </cell>
          <cell r="CC54">
            <v>163522.69999999998</v>
          </cell>
          <cell r="CD54">
            <v>1093986.7000000002</v>
          </cell>
          <cell r="CE54">
            <v>254481</v>
          </cell>
          <cell r="CF54">
            <v>133427.70000000001</v>
          </cell>
          <cell r="CG54">
            <v>777352.24763999996</v>
          </cell>
          <cell r="CH54">
            <v>83161.950000000012</v>
          </cell>
          <cell r="CI54">
            <v>40371.200000000004</v>
          </cell>
          <cell r="CJ54">
            <v>283621.43736000004</v>
          </cell>
          <cell r="CK54">
            <v>0</v>
          </cell>
          <cell r="CL54">
            <v>0</v>
          </cell>
          <cell r="CM54">
            <v>0</v>
          </cell>
          <cell r="CN54">
            <v>0</v>
          </cell>
          <cell r="CO54">
            <v>0</v>
          </cell>
          <cell r="CP54">
            <v>0</v>
          </cell>
          <cell r="CQ54">
            <v>0</v>
          </cell>
          <cell r="CR54">
            <v>2168235.3000000003</v>
          </cell>
          <cell r="CS54">
            <v>655914.5</v>
          </cell>
          <cell r="CT54">
            <v>320936.50000000006</v>
          </cell>
          <cell r="CU54">
            <v>1493278.8476399998</v>
          </cell>
          <cell r="CV54">
            <v>238931.25</v>
          </cell>
          <cell r="CW54">
            <v>57470.5</v>
          </cell>
          <cell r="CX54">
            <v>594472.53736000007</v>
          </cell>
          <cell r="CY54">
            <v>299504.5</v>
          </cell>
          <cell r="CZ54">
            <v>246184.80000000002</v>
          </cell>
          <cell r="DA54">
            <v>222732</v>
          </cell>
          <cell r="DB54">
            <v>140659.72</v>
          </cell>
          <cell r="DC54">
            <v>22</v>
          </cell>
          <cell r="DD54">
            <v>0</v>
          </cell>
          <cell r="DE54">
            <v>0</v>
          </cell>
          <cell r="DF54">
            <v>22</v>
          </cell>
          <cell r="DG54">
            <v>303028070.19999999</v>
          </cell>
          <cell r="DH54">
            <v>0</v>
          </cell>
          <cell r="DI54">
            <v>5785500</v>
          </cell>
          <cell r="DJ54">
            <v>308813570.19999999</v>
          </cell>
          <cell r="DK54">
            <v>90800</v>
          </cell>
          <cell r="DL54">
            <v>46750</v>
          </cell>
          <cell r="DM54">
            <v>8415</v>
          </cell>
          <cell r="DN54">
            <v>35635</v>
          </cell>
          <cell r="DO54">
            <v>0</v>
          </cell>
          <cell r="DP54">
            <v>0</v>
          </cell>
          <cell r="DQ54">
            <v>4914</v>
          </cell>
          <cell r="DR54">
            <v>2834.9750000000004</v>
          </cell>
          <cell r="DS54">
            <v>778</v>
          </cell>
          <cell r="DT54">
            <v>23</v>
          </cell>
          <cell r="DU54">
            <v>31</v>
          </cell>
          <cell r="DV54">
            <v>832</v>
          </cell>
          <cell r="DW54">
            <v>13004530352.072723</v>
          </cell>
          <cell r="DX54">
            <v>589757830.00000024</v>
          </cell>
          <cell r="DY54">
            <v>671791174</v>
          </cell>
          <cell r="DZ54">
            <v>14266079356.072723</v>
          </cell>
          <cell r="EA54">
            <v>3677062.125</v>
          </cell>
          <cell r="EB54">
            <v>1791514.9833333334</v>
          </cell>
          <cell r="EC54">
            <v>304771.70250000001</v>
          </cell>
          <cell r="ED54">
            <v>1580775.4391666667</v>
          </cell>
          <cell r="EE54">
            <v>415000.00000000006</v>
          </cell>
          <cell r="EF54">
            <v>252836.42118337288</v>
          </cell>
          <cell r="EG54">
            <v>197281.5</v>
          </cell>
          <cell r="EH54">
            <v>108583.47499999999</v>
          </cell>
          <cell r="EN54">
            <v>299504.5</v>
          </cell>
          <cell r="EO54">
            <v>3761.1000000000004</v>
          </cell>
          <cell r="EP54">
            <v>28043.300000000003</v>
          </cell>
          <cell r="EQ54">
            <v>156778.80000000002</v>
          </cell>
          <cell r="ER54">
            <v>57601.599999999999</v>
          </cell>
          <cell r="FN54">
            <v>0</v>
          </cell>
          <cell r="FO54">
            <v>0</v>
          </cell>
          <cell r="FP54">
            <v>0</v>
          </cell>
          <cell r="FQ54">
            <v>0</v>
          </cell>
          <cell r="FR54">
            <v>0</v>
          </cell>
          <cell r="FS54">
            <v>0</v>
          </cell>
          <cell r="FT54">
            <v>0</v>
          </cell>
          <cell r="FU54">
            <v>83095</v>
          </cell>
          <cell r="FV54">
            <v>13051</v>
          </cell>
          <cell r="FW54">
            <v>7106.5</v>
          </cell>
          <cell r="FX54">
            <v>54799.30000000001</v>
          </cell>
          <cell r="FY54">
            <v>0</v>
          </cell>
          <cell r="FZ54">
            <v>0</v>
          </cell>
          <cell r="GA54">
            <v>32009.699999999997</v>
          </cell>
          <cell r="GB54">
            <v>0</v>
          </cell>
          <cell r="GC54">
            <v>0</v>
          </cell>
          <cell r="GD54">
            <v>0</v>
          </cell>
          <cell r="GE54">
            <v>0</v>
          </cell>
          <cell r="GF54">
            <v>0</v>
          </cell>
          <cell r="GG54">
            <v>0</v>
          </cell>
          <cell r="GH54">
            <v>0</v>
          </cell>
          <cell r="GI54">
            <v>0</v>
          </cell>
          <cell r="GJ54">
            <v>0</v>
          </cell>
          <cell r="GK54">
            <v>0</v>
          </cell>
          <cell r="GL54">
            <v>0</v>
          </cell>
          <cell r="GM54">
            <v>0</v>
          </cell>
          <cell r="GN54">
            <v>0</v>
          </cell>
          <cell r="GO54">
            <v>0</v>
          </cell>
          <cell r="GP54">
            <v>83095</v>
          </cell>
          <cell r="GQ54">
            <v>13051</v>
          </cell>
          <cell r="GR54">
            <v>7106.5</v>
          </cell>
          <cell r="GS54">
            <v>54799.30000000001</v>
          </cell>
          <cell r="GT54">
            <v>0</v>
          </cell>
          <cell r="GU54">
            <v>0</v>
          </cell>
          <cell r="GV54">
            <v>32009.699999999997</v>
          </cell>
          <cell r="GW54">
            <v>37581</v>
          </cell>
        </row>
        <row r="55">
          <cell r="B55">
            <v>48</v>
          </cell>
          <cell r="C55">
            <v>33</v>
          </cell>
          <cell r="E55">
            <v>0</v>
          </cell>
          <cell r="F55">
            <v>33</v>
          </cell>
          <cell r="J55">
            <v>264368199.76999998</v>
          </cell>
          <cell r="L55">
            <v>264368199.76999998</v>
          </cell>
          <cell r="N55">
            <v>6165000</v>
          </cell>
          <cell r="O55">
            <v>270533199.76999998</v>
          </cell>
          <cell r="AK55">
            <v>10711.7</v>
          </cell>
          <cell r="AL55">
            <v>41130</v>
          </cell>
          <cell r="AM55">
            <v>7183.6999999999989</v>
          </cell>
          <cell r="AN55">
            <v>6808.4</v>
          </cell>
          <cell r="AO55">
            <v>1270.5999999999999</v>
          </cell>
          <cell r="AP55">
            <v>1633.4</v>
          </cell>
          <cell r="AQ55">
            <v>23241.1</v>
          </cell>
          <cell r="AR55">
            <v>10711.7</v>
          </cell>
          <cell r="AS55">
            <v>41130</v>
          </cell>
          <cell r="AT55">
            <v>7183.6999999999989</v>
          </cell>
          <cell r="AU55">
            <v>6808.4</v>
          </cell>
          <cell r="AV55">
            <v>1270.5999999999999</v>
          </cell>
          <cell r="AW55">
            <v>1633.4</v>
          </cell>
          <cell r="AX55">
            <v>23241.1</v>
          </cell>
          <cell r="BA55">
            <v>8203</v>
          </cell>
          <cell r="BB55">
            <v>4688.54</v>
          </cell>
          <cell r="BC55">
            <v>763.21166666666659</v>
          </cell>
          <cell r="BD55">
            <v>21.500588235294117</v>
          </cell>
          <cell r="BE55">
            <v>30</v>
          </cell>
          <cell r="BF55">
            <v>814.7122549019607</v>
          </cell>
          <cell r="BG55">
            <v>585573833</v>
          </cell>
          <cell r="BH55">
            <v>4135001059.0999999</v>
          </cell>
          <cell r="BI55">
            <v>5103191149.25</v>
          </cell>
          <cell r="BJ55">
            <v>2416668522</v>
          </cell>
          <cell r="BK55">
            <v>0</v>
          </cell>
          <cell r="BL55">
            <v>12240434563.35</v>
          </cell>
          <cell r="BM55">
            <v>473133299</v>
          </cell>
          <cell r="BN55">
            <v>651716972.70999992</v>
          </cell>
          <cell r="BO55">
            <v>13365284835.059999</v>
          </cell>
          <cell r="BP55">
            <v>397280.7</v>
          </cell>
          <cell r="BQ55">
            <v>116702.5</v>
          </cell>
          <cell r="BR55">
            <v>43914.2</v>
          </cell>
          <cell r="BS55">
            <v>234599.69999999998</v>
          </cell>
          <cell r="BT55">
            <v>58051.7</v>
          </cell>
          <cell r="BU55">
            <v>144980.4</v>
          </cell>
          <cell r="BV55">
            <v>2348</v>
          </cell>
          <cell r="BW55">
            <v>676967.9</v>
          </cell>
          <cell r="BX55">
            <v>284731</v>
          </cell>
          <cell r="BY55">
            <v>143594.60000000003</v>
          </cell>
          <cell r="BZ55">
            <v>481326.89999999997</v>
          </cell>
          <cell r="CA55">
            <v>97717.6</v>
          </cell>
          <cell r="CB55">
            <v>17099.3</v>
          </cell>
          <cell r="CC55">
            <v>163522.69999999998</v>
          </cell>
          <cell r="CD55">
            <v>1093986.7000000002</v>
          </cell>
          <cell r="CE55">
            <v>254481</v>
          </cell>
          <cell r="CF55">
            <v>133427.70000000001</v>
          </cell>
          <cell r="CG55">
            <v>777352.24763999996</v>
          </cell>
          <cell r="CH55">
            <v>83161.950000000012</v>
          </cell>
          <cell r="CI55">
            <v>40371.200000000004</v>
          </cell>
          <cell r="CJ55">
            <v>283621.43736000004</v>
          </cell>
          <cell r="CK55">
            <v>10711.7</v>
          </cell>
          <cell r="CL55">
            <v>41130</v>
          </cell>
          <cell r="CM55">
            <v>7183.6999999999989</v>
          </cell>
          <cell r="CN55">
            <v>6808.4</v>
          </cell>
          <cell r="CO55">
            <v>1270.5999999999999</v>
          </cell>
          <cell r="CP55">
            <v>1633.4</v>
          </cell>
          <cell r="CQ55">
            <v>23241.1</v>
          </cell>
          <cell r="CR55">
            <v>2178947.0000000005</v>
          </cell>
          <cell r="CS55">
            <v>697044.5</v>
          </cell>
          <cell r="CT55">
            <v>328120.20000000007</v>
          </cell>
          <cell r="CU55">
            <v>1500087.2476399997</v>
          </cell>
          <cell r="CV55">
            <v>240201.85</v>
          </cell>
          <cell r="CW55">
            <v>59103.9</v>
          </cell>
          <cell r="CX55">
            <v>617713.63736000005</v>
          </cell>
          <cell r="CY55">
            <v>299504.5</v>
          </cell>
          <cell r="CZ55">
            <v>246184.80000000002</v>
          </cell>
          <cell r="DA55">
            <v>230935</v>
          </cell>
          <cell r="DB55">
            <v>145348.26</v>
          </cell>
          <cell r="DC55">
            <v>22</v>
          </cell>
          <cell r="DD55">
            <v>0</v>
          </cell>
          <cell r="DE55">
            <v>0</v>
          </cell>
          <cell r="DF55">
            <v>22</v>
          </cell>
          <cell r="DG55">
            <v>251367750.19999999</v>
          </cell>
          <cell r="DH55">
            <v>0</v>
          </cell>
          <cell r="DI55">
            <v>2944900</v>
          </cell>
          <cell r="DJ55">
            <v>254312650.19999999</v>
          </cell>
          <cell r="DK55">
            <v>90700</v>
          </cell>
          <cell r="DL55">
            <v>45000</v>
          </cell>
          <cell r="DM55">
            <v>8100</v>
          </cell>
          <cell r="DN55">
            <v>37600</v>
          </cell>
          <cell r="DO55">
            <v>0</v>
          </cell>
          <cell r="DP55">
            <v>0</v>
          </cell>
          <cell r="DQ55">
            <v>2548</v>
          </cell>
          <cell r="DR55">
            <v>1365.65</v>
          </cell>
          <cell r="DS55">
            <v>800</v>
          </cell>
          <cell r="DT55">
            <v>23</v>
          </cell>
          <cell r="DU55">
            <v>31</v>
          </cell>
          <cell r="DV55">
            <v>854</v>
          </cell>
          <cell r="DW55">
            <v>13255898102.272724</v>
          </cell>
          <cell r="DX55">
            <v>589757830.00000024</v>
          </cell>
          <cell r="DY55">
            <v>674736074</v>
          </cell>
          <cell r="DZ55">
            <v>14520392006.272724</v>
          </cell>
          <cell r="EA55">
            <v>3767762.125</v>
          </cell>
          <cell r="EB55">
            <v>1836514.9833333334</v>
          </cell>
          <cell r="EC55">
            <v>312871.70250000001</v>
          </cell>
          <cell r="ED55">
            <v>1618375.4391666667</v>
          </cell>
          <cell r="EE55">
            <v>415000.00000000006</v>
          </cell>
          <cell r="EF55">
            <v>252836.42118337288</v>
          </cell>
          <cell r="EG55">
            <v>199829.5</v>
          </cell>
          <cell r="EH55">
            <v>109949.12499999999</v>
          </cell>
          <cell r="EN55">
            <v>299504.5</v>
          </cell>
          <cell r="EO55">
            <v>3761.1000000000004</v>
          </cell>
          <cell r="EP55">
            <v>28043.300000000003</v>
          </cell>
          <cell r="EQ55">
            <v>156778.80000000002</v>
          </cell>
          <cell r="ER55">
            <v>57601.599999999999</v>
          </cell>
          <cell r="FN55">
            <v>0</v>
          </cell>
          <cell r="FO55">
            <v>0</v>
          </cell>
          <cell r="FP55">
            <v>0</v>
          </cell>
          <cell r="FQ55">
            <v>0</v>
          </cell>
          <cell r="FR55">
            <v>0</v>
          </cell>
          <cell r="FS55">
            <v>0</v>
          </cell>
          <cell r="FT55">
            <v>0</v>
          </cell>
          <cell r="FU55">
            <v>83095</v>
          </cell>
          <cell r="FV55">
            <v>13051</v>
          </cell>
          <cell r="FW55">
            <v>7106.5</v>
          </cell>
          <cell r="FX55">
            <v>54799.30000000001</v>
          </cell>
          <cell r="FY55">
            <v>0</v>
          </cell>
          <cell r="FZ55">
            <v>0</v>
          </cell>
          <cell r="GA55">
            <v>32009.699999999997</v>
          </cell>
          <cell r="GB55">
            <v>0</v>
          </cell>
          <cell r="GC55">
            <v>0</v>
          </cell>
          <cell r="GD55">
            <v>0</v>
          </cell>
          <cell r="GE55">
            <v>0</v>
          </cell>
          <cell r="GF55">
            <v>0</v>
          </cell>
          <cell r="GG55">
            <v>0</v>
          </cell>
          <cell r="GH55">
            <v>0</v>
          </cell>
          <cell r="GI55">
            <v>0</v>
          </cell>
          <cell r="GJ55">
            <v>0</v>
          </cell>
          <cell r="GK55">
            <v>0</v>
          </cell>
          <cell r="GL55">
            <v>0</v>
          </cell>
          <cell r="GM55">
            <v>0</v>
          </cell>
          <cell r="GN55">
            <v>0</v>
          </cell>
          <cell r="GO55">
            <v>0</v>
          </cell>
          <cell r="GP55">
            <v>83095</v>
          </cell>
          <cell r="GQ55">
            <v>13051</v>
          </cell>
          <cell r="GR55">
            <v>7106.5</v>
          </cell>
          <cell r="GS55">
            <v>54799.30000000001</v>
          </cell>
          <cell r="GT55">
            <v>0</v>
          </cell>
          <cell r="GU55">
            <v>0</v>
          </cell>
          <cell r="GV55">
            <v>32009.699999999997</v>
          </cell>
          <cell r="GW55">
            <v>37588</v>
          </cell>
        </row>
        <row r="56">
          <cell r="B56">
            <v>49</v>
          </cell>
          <cell r="C56">
            <v>23.14</v>
          </cell>
          <cell r="E56">
            <v>0</v>
          </cell>
          <cell r="F56">
            <v>23.14</v>
          </cell>
          <cell r="J56">
            <v>102508348</v>
          </cell>
          <cell r="L56">
            <v>102508348</v>
          </cell>
          <cell r="N56">
            <v>1995250</v>
          </cell>
          <cell r="O56">
            <v>104503598</v>
          </cell>
          <cell r="AK56">
            <v>11494.3</v>
          </cell>
          <cell r="AL56">
            <v>21430</v>
          </cell>
          <cell r="AM56">
            <v>4945.2</v>
          </cell>
          <cell r="AN56">
            <v>5089.3999999999996</v>
          </cell>
          <cell r="AO56">
            <v>940.40000000000009</v>
          </cell>
          <cell r="AP56">
            <v>1971.2</v>
          </cell>
          <cell r="AQ56">
            <v>14661.500000000002</v>
          </cell>
          <cell r="AR56">
            <v>11494.3</v>
          </cell>
          <cell r="AS56">
            <v>21430</v>
          </cell>
          <cell r="AT56">
            <v>4945.2</v>
          </cell>
          <cell r="AU56">
            <v>5089.3999999999996</v>
          </cell>
          <cell r="AV56">
            <v>940.40000000000009</v>
          </cell>
          <cell r="AW56">
            <v>1971.2</v>
          </cell>
          <cell r="AX56">
            <v>14661.500000000002</v>
          </cell>
          <cell r="BA56">
            <v>2470</v>
          </cell>
          <cell r="BB56">
            <v>1376.2</v>
          </cell>
          <cell r="BC56">
            <v>786.35166666666657</v>
          </cell>
          <cell r="BD56">
            <v>21.500588235294117</v>
          </cell>
          <cell r="BE56">
            <v>30</v>
          </cell>
          <cell r="BF56">
            <v>837.85225490196069</v>
          </cell>
          <cell r="BG56">
            <v>585573833</v>
          </cell>
          <cell r="BH56">
            <v>4135001059.0999999</v>
          </cell>
          <cell r="BI56">
            <v>5103191149.25</v>
          </cell>
          <cell r="BJ56">
            <v>2519176870</v>
          </cell>
          <cell r="BK56">
            <v>0</v>
          </cell>
          <cell r="BL56">
            <v>12342942911.35</v>
          </cell>
          <cell r="BM56">
            <v>473133299</v>
          </cell>
          <cell r="BN56">
            <v>653712222.70999992</v>
          </cell>
          <cell r="BO56">
            <v>13469788433.059999</v>
          </cell>
          <cell r="BP56">
            <v>397280.7</v>
          </cell>
          <cell r="BQ56">
            <v>116702.5</v>
          </cell>
          <cell r="BR56">
            <v>43914.2</v>
          </cell>
          <cell r="BS56">
            <v>234599.69999999998</v>
          </cell>
          <cell r="BT56">
            <v>58051.7</v>
          </cell>
          <cell r="BU56">
            <v>144980.4</v>
          </cell>
          <cell r="BV56">
            <v>2348</v>
          </cell>
          <cell r="BW56">
            <v>676967.9</v>
          </cell>
          <cell r="BX56">
            <v>284731</v>
          </cell>
          <cell r="BY56">
            <v>143594.60000000003</v>
          </cell>
          <cell r="BZ56">
            <v>481326.89999999997</v>
          </cell>
          <cell r="CA56">
            <v>97717.6</v>
          </cell>
          <cell r="CB56">
            <v>17099.3</v>
          </cell>
          <cell r="CC56">
            <v>163522.69999999998</v>
          </cell>
          <cell r="CD56">
            <v>1093986.7000000002</v>
          </cell>
          <cell r="CE56">
            <v>254481</v>
          </cell>
          <cell r="CF56">
            <v>133427.70000000001</v>
          </cell>
          <cell r="CG56">
            <v>777352.24763999996</v>
          </cell>
          <cell r="CH56">
            <v>83161.950000000012</v>
          </cell>
          <cell r="CI56">
            <v>40371.200000000004</v>
          </cell>
          <cell r="CJ56">
            <v>283621.43736000004</v>
          </cell>
          <cell r="CK56">
            <v>22206</v>
          </cell>
          <cell r="CL56">
            <v>62560</v>
          </cell>
          <cell r="CM56">
            <v>12128.899999999998</v>
          </cell>
          <cell r="CN56">
            <v>11897.8</v>
          </cell>
          <cell r="CO56">
            <v>2211</v>
          </cell>
          <cell r="CP56">
            <v>3604.6000000000004</v>
          </cell>
          <cell r="CQ56">
            <v>37902.6</v>
          </cell>
          <cell r="CR56">
            <v>2190441.3000000003</v>
          </cell>
          <cell r="CS56">
            <v>718474.5</v>
          </cell>
          <cell r="CT56">
            <v>333065.40000000008</v>
          </cell>
          <cell r="CU56">
            <v>1505176.6476399999</v>
          </cell>
          <cell r="CV56">
            <v>241142.25</v>
          </cell>
          <cell r="CW56">
            <v>61075.1</v>
          </cell>
          <cell r="CX56">
            <v>632375.13736000005</v>
          </cell>
          <cell r="CY56">
            <v>299504.5</v>
          </cell>
          <cell r="CZ56">
            <v>246184.80000000002</v>
          </cell>
          <cell r="DA56">
            <v>233405</v>
          </cell>
          <cell r="DB56">
            <v>146724.46000000002</v>
          </cell>
          <cell r="DC56">
            <v>0</v>
          </cell>
          <cell r="DD56">
            <v>0</v>
          </cell>
          <cell r="DE56">
            <v>0</v>
          </cell>
          <cell r="DF56">
            <v>0</v>
          </cell>
          <cell r="DG56">
            <v>199459610.19999999</v>
          </cell>
          <cell r="DH56">
            <v>0</v>
          </cell>
          <cell r="DI56">
            <v>1130250</v>
          </cell>
          <cell r="DJ56">
            <v>200589860.19999999</v>
          </cell>
          <cell r="DK56">
            <v>18000</v>
          </cell>
          <cell r="DL56">
            <v>0</v>
          </cell>
          <cell r="DM56">
            <v>0</v>
          </cell>
          <cell r="DN56">
            <v>18000</v>
          </cell>
          <cell r="DO56">
            <v>0</v>
          </cell>
          <cell r="DP56">
            <v>0</v>
          </cell>
          <cell r="DQ56">
            <v>1280.5</v>
          </cell>
          <cell r="DR56">
            <v>661.375</v>
          </cell>
          <cell r="DS56">
            <v>800</v>
          </cell>
          <cell r="DT56">
            <v>23</v>
          </cell>
          <cell r="DU56">
            <v>31</v>
          </cell>
          <cell r="DV56">
            <v>854</v>
          </cell>
          <cell r="DW56">
            <v>13455357712.472725</v>
          </cell>
          <cell r="DX56">
            <v>589757830.00000024</v>
          </cell>
          <cell r="DY56">
            <v>675866324</v>
          </cell>
          <cell r="DZ56">
            <v>14720981866.472725</v>
          </cell>
          <cell r="EA56">
            <v>3785762.125</v>
          </cell>
          <cell r="EB56">
            <v>1836514.9833333334</v>
          </cell>
          <cell r="EC56">
            <v>312871.70250000001</v>
          </cell>
          <cell r="ED56">
            <v>1636375.4391666667</v>
          </cell>
          <cell r="EE56">
            <v>415000.00000000006</v>
          </cell>
          <cell r="EF56">
            <v>252836.42118337288</v>
          </cell>
          <cell r="EG56">
            <v>201110</v>
          </cell>
          <cell r="EH56">
            <v>110610.49999999999</v>
          </cell>
          <cell r="EN56">
            <v>299504.5</v>
          </cell>
          <cell r="EO56">
            <v>3761.1000000000004</v>
          </cell>
          <cell r="EP56">
            <v>28043.300000000003</v>
          </cell>
          <cell r="EQ56">
            <v>156778.80000000002</v>
          </cell>
          <cell r="ER56">
            <v>57601.599999999999</v>
          </cell>
          <cell r="FN56">
            <v>0</v>
          </cell>
          <cell r="FO56">
            <v>0</v>
          </cell>
          <cell r="FP56">
            <v>0</v>
          </cell>
          <cell r="FQ56">
            <v>0</v>
          </cell>
          <cell r="FR56">
            <v>0</v>
          </cell>
          <cell r="FS56">
            <v>0</v>
          </cell>
          <cell r="FT56">
            <v>0</v>
          </cell>
          <cell r="FU56">
            <v>83095</v>
          </cell>
          <cell r="FV56">
            <v>13051</v>
          </cell>
          <cell r="FW56">
            <v>7106.5</v>
          </cell>
          <cell r="FX56">
            <v>54799.30000000001</v>
          </cell>
          <cell r="FY56">
            <v>0</v>
          </cell>
          <cell r="FZ56">
            <v>0</v>
          </cell>
          <cell r="GA56">
            <v>32009.699999999997</v>
          </cell>
          <cell r="GB56">
            <v>0</v>
          </cell>
          <cell r="GC56">
            <v>0</v>
          </cell>
          <cell r="GD56">
            <v>0</v>
          </cell>
          <cell r="GE56">
            <v>0</v>
          </cell>
          <cell r="GF56">
            <v>0</v>
          </cell>
          <cell r="GG56">
            <v>0</v>
          </cell>
          <cell r="GH56">
            <v>0</v>
          </cell>
          <cell r="GI56">
            <v>0</v>
          </cell>
          <cell r="GJ56">
            <v>0</v>
          </cell>
          <cell r="GK56">
            <v>0</v>
          </cell>
          <cell r="GL56">
            <v>0</v>
          </cell>
          <cell r="GM56">
            <v>0</v>
          </cell>
          <cell r="GN56">
            <v>0</v>
          </cell>
          <cell r="GO56">
            <v>0</v>
          </cell>
          <cell r="GP56">
            <v>83095</v>
          </cell>
          <cell r="GQ56">
            <v>13051</v>
          </cell>
          <cell r="GR56">
            <v>7106.5</v>
          </cell>
          <cell r="GS56">
            <v>54799.30000000001</v>
          </cell>
          <cell r="GT56">
            <v>0</v>
          </cell>
          <cell r="GU56">
            <v>0</v>
          </cell>
          <cell r="GV56">
            <v>32009.699999999997</v>
          </cell>
          <cell r="GW56">
            <v>37595</v>
          </cell>
        </row>
        <row r="57">
          <cell r="B57">
            <v>50</v>
          </cell>
          <cell r="C57">
            <v>3.1</v>
          </cell>
          <cell r="F57">
            <v>3.1</v>
          </cell>
          <cell r="J57">
            <v>302810624.05000001</v>
          </cell>
          <cell r="K57">
            <v>40840500</v>
          </cell>
          <cell r="L57">
            <v>343651124.05000001</v>
          </cell>
          <cell r="O57">
            <v>343651124.05000001</v>
          </cell>
          <cell r="AK57">
            <v>0</v>
          </cell>
          <cell r="AL57">
            <v>7084</v>
          </cell>
          <cell r="AM57">
            <v>2220.3000000000002</v>
          </cell>
          <cell r="AN57">
            <v>786.2</v>
          </cell>
          <cell r="AO57">
            <v>179.6</v>
          </cell>
          <cell r="AP57">
            <v>177.2</v>
          </cell>
          <cell r="AQ57">
            <v>2301.9</v>
          </cell>
          <cell r="AR57">
            <v>0</v>
          </cell>
          <cell r="AS57">
            <v>7084</v>
          </cell>
          <cell r="AT57">
            <v>2220.3000000000002</v>
          </cell>
          <cell r="AU57">
            <v>786.2</v>
          </cell>
          <cell r="AV57">
            <v>179.6</v>
          </cell>
          <cell r="AW57">
            <v>177.2</v>
          </cell>
          <cell r="AX57">
            <v>2301.9</v>
          </cell>
          <cell r="BC57">
            <v>789.4516666666666</v>
          </cell>
          <cell r="BD57">
            <v>21.500588235294117</v>
          </cell>
          <cell r="BE57">
            <v>30</v>
          </cell>
          <cell r="BF57">
            <v>840.95225490196071</v>
          </cell>
          <cell r="BG57">
            <v>585573833</v>
          </cell>
          <cell r="BH57">
            <v>4135001059.0999999</v>
          </cell>
          <cell r="BI57">
            <v>5103191149.25</v>
          </cell>
          <cell r="BJ57">
            <v>2821987494.0500002</v>
          </cell>
          <cell r="BK57">
            <v>40840500</v>
          </cell>
          <cell r="BL57">
            <v>12686594035.400002</v>
          </cell>
          <cell r="BM57">
            <v>473133299</v>
          </cell>
          <cell r="BN57">
            <v>653712222.70999992</v>
          </cell>
          <cell r="BO57">
            <v>13813439557.110001</v>
          </cell>
          <cell r="BP57">
            <v>397280.7</v>
          </cell>
          <cell r="BQ57">
            <v>116702.5</v>
          </cell>
          <cell r="BR57">
            <v>43914.2</v>
          </cell>
          <cell r="BS57">
            <v>234599.69999999998</v>
          </cell>
          <cell r="BT57">
            <v>58051.7</v>
          </cell>
          <cell r="BU57">
            <v>144980.4</v>
          </cell>
          <cell r="BV57">
            <v>2348</v>
          </cell>
          <cell r="BW57">
            <v>676967.9</v>
          </cell>
          <cell r="BX57">
            <v>284731</v>
          </cell>
          <cell r="BY57">
            <v>143594.60000000003</v>
          </cell>
          <cell r="BZ57">
            <v>481326.89999999997</v>
          </cell>
          <cell r="CA57">
            <v>97717.6</v>
          </cell>
          <cell r="CB57">
            <v>17099.3</v>
          </cell>
          <cell r="CC57">
            <v>163522.69999999998</v>
          </cell>
          <cell r="CD57">
            <v>1093986.7000000002</v>
          </cell>
          <cell r="CE57">
            <v>254481</v>
          </cell>
          <cell r="CF57">
            <v>133427.70000000001</v>
          </cell>
          <cell r="CG57">
            <v>777352.24763999996</v>
          </cell>
          <cell r="CH57">
            <v>83161.950000000012</v>
          </cell>
          <cell r="CI57">
            <v>40371.200000000004</v>
          </cell>
          <cell r="CJ57">
            <v>283621.43736000004</v>
          </cell>
          <cell r="CK57">
            <v>22206</v>
          </cell>
          <cell r="CL57">
            <v>69644</v>
          </cell>
          <cell r="CM57">
            <v>14349.199999999997</v>
          </cell>
          <cell r="CN57">
            <v>12684</v>
          </cell>
          <cell r="CO57">
            <v>2390.6</v>
          </cell>
          <cell r="CP57">
            <v>3781.8</v>
          </cell>
          <cell r="CQ57">
            <v>40204.5</v>
          </cell>
          <cell r="CR57">
            <v>2190441.3000000003</v>
          </cell>
          <cell r="CS57">
            <v>725558.5</v>
          </cell>
          <cell r="CT57">
            <v>335285.70000000007</v>
          </cell>
          <cell r="CU57">
            <v>1505962.8476399998</v>
          </cell>
          <cell r="CV57">
            <v>241321.85</v>
          </cell>
          <cell r="CW57">
            <v>61252.3</v>
          </cell>
          <cell r="CX57">
            <v>634677.03736000007</v>
          </cell>
          <cell r="CY57">
            <v>299504.5</v>
          </cell>
          <cell r="CZ57">
            <v>246184.80000000002</v>
          </cell>
          <cell r="DA57">
            <v>233405</v>
          </cell>
          <cell r="DB57">
            <v>146724.46000000002</v>
          </cell>
          <cell r="DC57">
            <v>0</v>
          </cell>
          <cell r="DD57">
            <v>0</v>
          </cell>
          <cell r="DE57">
            <v>0</v>
          </cell>
          <cell r="DF57">
            <v>0</v>
          </cell>
          <cell r="DG57">
            <v>183332550.19999999</v>
          </cell>
          <cell r="DH57">
            <v>0</v>
          </cell>
          <cell r="DI57">
            <v>405000</v>
          </cell>
          <cell r="DJ57">
            <v>183737550.19999999</v>
          </cell>
          <cell r="DK57">
            <v>82800</v>
          </cell>
          <cell r="DL57">
            <v>51750</v>
          </cell>
          <cell r="DM57">
            <v>9315</v>
          </cell>
          <cell r="DN57">
            <v>21735</v>
          </cell>
          <cell r="DO57">
            <v>0</v>
          </cell>
          <cell r="DP57">
            <v>0</v>
          </cell>
          <cell r="DQ57">
            <v>390</v>
          </cell>
          <cell r="DR57">
            <v>214.5</v>
          </cell>
          <cell r="DS57">
            <v>800</v>
          </cell>
          <cell r="DT57">
            <v>23</v>
          </cell>
          <cell r="DU57">
            <v>31</v>
          </cell>
          <cell r="DV57">
            <v>854</v>
          </cell>
          <cell r="DW57">
            <v>13638690262.672726</v>
          </cell>
          <cell r="DX57">
            <v>589757830.00000024</v>
          </cell>
          <cell r="DY57">
            <v>676271324</v>
          </cell>
          <cell r="DZ57">
            <v>14904719416.672726</v>
          </cell>
          <cell r="EA57">
            <v>3868562.125</v>
          </cell>
          <cell r="EB57">
            <v>1888264.9833333334</v>
          </cell>
          <cell r="EC57">
            <v>322186.70250000001</v>
          </cell>
          <cell r="ED57">
            <v>1658110.4391666667</v>
          </cell>
          <cell r="EE57">
            <v>415000.00000000006</v>
          </cell>
          <cell r="EF57">
            <v>252836.42118337288</v>
          </cell>
          <cell r="EG57">
            <v>201500</v>
          </cell>
          <cell r="EH57">
            <v>110824.99999999999</v>
          </cell>
          <cell r="EN57">
            <v>299504.5</v>
          </cell>
          <cell r="EO57">
            <v>3761.1000000000004</v>
          </cell>
          <cell r="EP57">
            <v>28043.300000000003</v>
          </cell>
          <cell r="EQ57">
            <v>156778.80000000002</v>
          </cell>
          <cell r="ER57">
            <v>57601.599999999999</v>
          </cell>
          <cell r="FN57">
            <v>0</v>
          </cell>
          <cell r="FO57">
            <v>0</v>
          </cell>
          <cell r="FP57">
            <v>0</v>
          </cell>
          <cell r="FQ57">
            <v>0</v>
          </cell>
          <cell r="FR57">
            <v>0</v>
          </cell>
          <cell r="FS57">
            <v>0</v>
          </cell>
          <cell r="FT57">
            <v>0</v>
          </cell>
          <cell r="FU57">
            <v>83095</v>
          </cell>
          <cell r="FV57">
            <v>13051</v>
          </cell>
          <cell r="FW57">
            <v>7106.5</v>
          </cell>
          <cell r="FX57">
            <v>54799.30000000001</v>
          </cell>
          <cell r="FY57">
            <v>0</v>
          </cell>
          <cell r="FZ57">
            <v>0</v>
          </cell>
          <cell r="GA57">
            <v>32009.699999999997</v>
          </cell>
          <cell r="GB57">
            <v>0</v>
          </cell>
          <cell r="GC57">
            <v>0</v>
          </cell>
          <cell r="GD57">
            <v>0</v>
          </cell>
          <cell r="GE57">
            <v>0</v>
          </cell>
          <cell r="GF57">
            <v>0</v>
          </cell>
          <cell r="GG57">
            <v>0</v>
          </cell>
          <cell r="GH57">
            <v>0</v>
          </cell>
          <cell r="GI57">
            <v>0</v>
          </cell>
          <cell r="GJ57">
            <v>0</v>
          </cell>
          <cell r="GK57">
            <v>0</v>
          </cell>
          <cell r="GL57">
            <v>0</v>
          </cell>
          <cell r="GM57">
            <v>0</v>
          </cell>
          <cell r="GN57">
            <v>0</v>
          </cell>
          <cell r="GO57">
            <v>0</v>
          </cell>
          <cell r="GP57">
            <v>83095</v>
          </cell>
          <cell r="GQ57">
            <v>13051</v>
          </cell>
          <cell r="GR57">
            <v>7106.5</v>
          </cell>
          <cell r="GS57">
            <v>54799.30000000001</v>
          </cell>
          <cell r="GT57">
            <v>0</v>
          </cell>
          <cell r="GU57">
            <v>0</v>
          </cell>
          <cell r="GV57">
            <v>32009.699999999997</v>
          </cell>
          <cell r="GW57">
            <v>37602</v>
          </cell>
        </row>
        <row r="58">
          <cell r="B58">
            <v>51</v>
          </cell>
          <cell r="C58">
            <v>13.559999999999999</v>
          </cell>
          <cell r="F58">
            <v>13.559999999999999</v>
          </cell>
          <cell r="J58">
            <v>170049296</v>
          </cell>
          <cell r="K58">
            <v>141834210</v>
          </cell>
          <cell r="L58">
            <v>311883506</v>
          </cell>
          <cell r="N58">
            <v>22355500</v>
          </cell>
          <cell r="O58">
            <v>334239006</v>
          </cell>
          <cell r="AK58">
            <v>54047.8</v>
          </cell>
          <cell r="AL58">
            <v>26373</v>
          </cell>
          <cell r="AM58">
            <v>8271.8000000000011</v>
          </cell>
          <cell r="AN58">
            <v>30632</v>
          </cell>
          <cell r="AO58">
            <v>4865</v>
          </cell>
          <cell r="AP58">
            <v>3458.7</v>
          </cell>
          <cell r="AQ58">
            <v>27385.3</v>
          </cell>
          <cell r="AR58">
            <v>54047.8</v>
          </cell>
          <cell r="AS58">
            <v>26373</v>
          </cell>
          <cell r="AT58">
            <v>8271.8000000000011</v>
          </cell>
          <cell r="AU58">
            <v>30632</v>
          </cell>
          <cell r="AV58">
            <v>4865</v>
          </cell>
          <cell r="AW58">
            <v>3458.7</v>
          </cell>
          <cell r="AX58">
            <v>27385.3</v>
          </cell>
          <cell r="BC58">
            <v>803.01166666666654</v>
          </cell>
          <cell r="BD58">
            <v>21.500588235294117</v>
          </cell>
          <cell r="BE58">
            <v>30</v>
          </cell>
          <cell r="BF58">
            <v>854.51225490196066</v>
          </cell>
          <cell r="BG58">
            <v>585573833</v>
          </cell>
          <cell r="BH58">
            <v>4135001059.0999999</v>
          </cell>
          <cell r="BI58">
            <v>5103191149.25</v>
          </cell>
          <cell r="BJ58">
            <v>2992036790.0500002</v>
          </cell>
          <cell r="BK58">
            <v>182674710</v>
          </cell>
          <cell r="BL58">
            <v>12998477541.400002</v>
          </cell>
          <cell r="BM58">
            <v>473133299</v>
          </cell>
          <cell r="BN58">
            <v>676067722.70999992</v>
          </cell>
          <cell r="BO58">
            <v>14147678563.110001</v>
          </cell>
          <cell r="BP58">
            <v>397280.7</v>
          </cell>
          <cell r="BQ58">
            <v>116702.5</v>
          </cell>
          <cell r="BR58">
            <v>43914.2</v>
          </cell>
          <cell r="BS58">
            <v>234599.69999999998</v>
          </cell>
          <cell r="BT58">
            <v>58051.7</v>
          </cell>
          <cell r="BU58">
            <v>144980.4</v>
          </cell>
          <cell r="BV58">
            <v>2348</v>
          </cell>
          <cell r="BW58">
            <v>676967.9</v>
          </cell>
          <cell r="BX58">
            <v>284731</v>
          </cell>
          <cell r="BY58">
            <v>143594.60000000003</v>
          </cell>
          <cell r="BZ58">
            <v>481326.89999999997</v>
          </cell>
          <cell r="CA58">
            <v>97717.6</v>
          </cell>
          <cell r="CB58">
            <v>17099.3</v>
          </cell>
          <cell r="CC58">
            <v>163522.69999999998</v>
          </cell>
          <cell r="CD58">
            <v>1093986.7000000002</v>
          </cell>
          <cell r="CE58">
            <v>254481</v>
          </cell>
          <cell r="CF58">
            <v>133427.70000000001</v>
          </cell>
          <cell r="CG58">
            <v>777352.24763999996</v>
          </cell>
          <cell r="CH58">
            <v>83161.950000000012</v>
          </cell>
          <cell r="CI58">
            <v>40371.200000000004</v>
          </cell>
          <cell r="CJ58">
            <v>283621.43736000004</v>
          </cell>
          <cell r="CK58">
            <v>76253.8</v>
          </cell>
          <cell r="CL58">
            <v>96017</v>
          </cell>
          <cell r="CM58">
            <v>22621</v>
          </cell>
          <cell r="CN58">
            <v>43316</v>
          </cell>
          <cell r="CO58">
            <v>7255.6</v>
          </cell>
          <cell r="CP58">
            <v>7240.5</v>
          </cell>
          <cell r="CQ58">
            <v>67589.8</v>
          </cell>
          <cell r="CR58">
            <v>2244489.1</v>
          </cell>
          <cell r="CS58">
            <v>751931.5</v>
          </cell>
          <cell r="CT58">
            <v>343557.50000000006</v>
          </cell>
          <cell r="CU58">
            <v>1536594.8476399998</v>
          </cell>
          <cell r="CV58">
            <v>246186.85</v>
          </cell>
          <cell r="CW58">
            <v>64711</v>
          </cell>
          <cell r="CX58">
            <v>662062.33736</v>
          </cell>
          <cell r="CY58">
            <v>299504.5</v>
          </cell>
          <cell r="CZ58">
            <v>246184.80000000002</v>
          </cell>
          <cell r="DA58">
            <v>233405</v>
          </cell>
          <cell r="DB58">
            <v>146724.46000000002</v>
          </cell>
          <cell r="DC58">
            <v>0</v>
          </cell>
          <cell r="DD58">
            <v>0</v>
          </cell>
          <cell r="DE58">
            <v>0</v>
          </cell>
          <cell r="DF58">
            <v>0</v>
          </cell>
          <cell r="DG58">
            <v>163897237.80000001</v>
          </cell>
          <cell r="DH58">
            <v>0</v>
          </cell>
          <cell r="DI58">
            <v>0</v>
          </cell>
          <cell r="DJ58">
            <v>163897237.80000001</v>
          </cell>
          <cell r="DK58">
            <v>130700</v>
          </cell>
          <cell r="DL58">
            <v>68750</v>
          </cell>
          <cell r="DM58">
            <v>12375</v>
          </cell>
          <cell r="DN58">
            <v>49575</v>
          </cell>
          <cell r="DO58">
            <v>0</v>
          </cell>
          <cell r="DP58">
            <v>0</v>
          </cell>
          <cell r="DQ58">
            <v>0</v>
          </cell>
          <cell r="DR58">
            <v>0</v>
          </cell>
          <cell r="DS58">
            <v>800</v>
          </cell>
          <cell r="DT58">
            <v>23</v>
          </cell>
          <cell r="DU58">
            <v>31</v>
          </cell>
          <cell r="DV58">
            <v>854</v>
          </cell>
          <cell r="DW58">
            <v>13802587500.472725</v>
          </cell>
          <cell r="DX58">
            <v>589757830.00000024</v>
          </cell>
          <cell r="DY58">
            <v>676271324</v>
          </cell>
          <cell r="DZ58">
            <v>15068616654.472725</v>
          </cell>
          <cell r="EA58">
            <v>3999262.125</v>
          </cell>
          <cell r="EB58">
            <v>1957014.9833333334</v>
          </cell>
          <cell r="EC58">
            <v>334561.70250000001</v>
          </cell>
          <cell r="ED58">
            <v>1707685.4391666667</v>
          </cell>
          <cell r="EE58">
            <v>415000.00000000006</v>
          </cell>
          <cell r="EF58">
            <v>252836.42118337288</v>
          </cell>
          <cell r="EG58">
            <v>201500</v>
          </cell>
          <cell r="EH58">
            <v>110824.99999999999</v>
          </cell>
          <cell r="EN58">
            <v>299504.5</v>
          </cell>
          <cell r="EO58">
            <v>3761.1000000000004</v>
          </cell>
          <cell r="EP58">
            <v>28043.300000000003</v>
          </cell>
          <cell r="EQ58">
            <v>156778.80000000002</v>
          </cell>
          <cell r="ER58">
            <v>57601.599999999999</v>
          </cell>
          <cell r="FN58">
            <v>0</v>
          </cell>
          <cell r="FO58">
            <v>0</v>
          </cell>
          <cell r="FP58">
            <v>0</v>
          </cell>
          <cell r="FQ58">
            <v>0</v>
          </cell>
          <cell r="FR58">
            <v>0</v>
          </cell>
          <cell r="FS58">
            <v>0</v>
          </cell>
          <cell r="FT58">
            <v>0</v>
          </cell>
          <cell r="FU58">
            <v>83095</v>
          </cell>
          <cell r="FV58">
            <v>13051</v>
          </cell>
          <cell r="FW58">
            <v>7106.5</v>
          </cell>
          <cell r="FX58">
            <v>54799.30000000001</v>
          </cell>
          <cell r="FY58">
            <v>0</v>
          </cell>
          <cell r="FZ58">
            <v>0</v>
          </cell>
          <cell r="GA58">
            <v>32009.699999999997</v>
          </cell>
          <cell r="GB58">
            <v>0</v>
          </cell>
          <cell r="GC58">
            <v>0</v>
          </cell>
          <cell r="GD58">
            <v>0</v>
          </cell>
          <cell r="GE58">
            <v>0</v>
          </cell>
          <cell r="GF58">
            <v>0</v>
          </cell>
          <cell r="GG58">
            <v>0</v>
          </cell>
          <cell r="GH58">
            <v>0</v>
          </cell>
          <cell r="GI58">
            <v>0</v>
          </cell>
          <cell r="GJ58">
            <v>0</v>
          </cell>
          <cell r="GK58">
            <v>0</v>
          </cell>
          <cell r="GL58">
            <v>0</v>
          </cell>
          <cell r="GM58">
            <v>0</v>
          </cell>
          <cell r="GN58">
            <v>0</v>
          </cell>
          <cell r="GO58">
            <v>0</v>
          </cell>
          <cell r="GP58">
            <v>83095</v>
          </cell>
          <cell r="GQ58">
            <v>13051</v>
          </cell>
          <cell r="GR58">
            <v>7106.5</v>
          </cell>
          <cell r="GS58">
            <v>54799.30000000001</v>
          </cell>
          <cell r="GT58">
            <v>0</v>
          </cell>
          <cell r="GU58">
            <v>0</v>
          </cell>
          <cell r="GV58">
            <v>32009.699999999997</v>
          </cell>
          <cell r="GW58">
            <v>37609</v>
          </cell>
        </row>
        <row r="59">
          <cell r="B59">
            <v>52</v>
          </cell>
          <cell r="C59">
            <v>1.4800000000000006</v>
          </cell>
          <cell r="F59">
            <v>1.4800000000000006</v>
          </cell>
          <cell r="J59">
            <v>296056821</v>
          </cell>
          <cell r="K59">
            <v>268767615</v>
          </cell>
          <cell r="L59">
            <v>564824436</v>
          </cell>
          <cell r="N59">
            <v>2130000</v>
          </cell>
          <cell r="O59">
            <v>566954436</v>
          </cell>
          <cell r="AK59">
            <v>93372.3</v>
          </cell>
          <cell r="AL59">
            <v>87744.6</v>
          </cell>
          <cell r="AM59">
            <v>34299.1</v>
          </cell>
          <cell r="AN59">
            <v>53981.4</v>
          </cell>
          <cell r="AO59">
            <v>7846.1</v>
          </cell>
          <cell r="AP59">
            <v>429.9</v>
          </cell>
          <cell r="AQ59">
            <v>64750.2</v>
          </cell>
          <cell r="AR59">
            <v>0</v>
          </cell>
          <cell r="AS59">
            <v>0</v>
          </cell>
          <cell r="AT59">
            <v>0</v>
          </cell>
          <cell r="AU59">
            <v>0</v>
          </cell>
          <cell r="AV59">
            <v>0</v>
          </cell>
          <cell r="AW59">
            <v>0</v>
          </cell>
          <cell r="AX59">
            <v>0</v>
          </cell>
          <cell r="BC59">
            <v>803.01166666666654</v>
          </cell>
          <cell r="BD59">
            <v>21.500588235294117</v>
          </cell>
          <cell r="BE59">
            <v>30</v>
          </cell>
          <cell r="BF59">
            <v>854.51225490196066</v>
          </cell>
          <cell r="BG59">
            <v>585573833</v>
          </cell>
          <cell r="BH59">
            <v>4135001059.0999999</v>
          </cell>
          <cell r="BI59">
            <v>5103191149.25</v>
          </cell>
          <cell r="BJ59">
            <v>2992036790.0500002</v>
          </cell>
          <cell r="BK59">
            <v>182674710</v>
          </cell>
          <cell r="BL59">
            <v>12998477541.400002</v>
          </cell>
          <cell r="BM59">
            <v>473133299</v>
          </cell>
          <cell r="BN59">
            <v>676067722.70999992</v>
          </cell>
          <cell r="BO59">
            <v>14147678563.110001</v>
          </cell>
          <cell r="BP59">
            <v>397280.7</v>
          </cell>
          <cell r="BQ59">
            <v>116702.5</v>
          </cell>
          <cell r="BR59">
            <v>43914.2</v>
          </cell>
          <cell r="BS59">
            <v>234599.69999999998</v>
          </cell>
          <cell r="BT59">
            <v>58051.7</v>
          </cell>
          <cell r="BU59">
            <v>144980.4</v>
          </cell>
          <cell r="BV59">
            <v>2348</v>
          </cell>
          <cell r="BW59">
            <v>676967.9</v>
          </cell>
          <cell r="BX59">
            <v>284731</v>
          </cell>
          <cell r="BY59">
            <v>143594.60000000003</v>
          </cell>
          <cell r="BZ59">
            <v>481326.89999999997</v>
          </cell>
          <cell r="CA59">
            <v>97717.6</v>
          </cell>
          <cell r="CB59">
            <v>17099.3</v>
          </cell>
          <cell r="CC59">
            <v>163522.69999999998</v>
          </cell>
          <cell r="CD59">
            <v>1093986.7000000002</v>
          </cell>
          <cell r="CE59">
            <v>254481</v>
          </cell>
          <cell r="CF59">
            <v>133427.70000000001</v>
          </cell>
          <cell r="CG59">
            <v>777352.24763999996</v>
          </cell>
          <cell r="CH59">
            <v>83161.950000000012</v>
          </cell>
          <cell r="CI59">
            <v>40371.200000000004</v>
          </cell>
          <cell r="CJ59">
            <v>283621.43736000004</v>
          </cell>
          <cell r="CK59">
            <v>76253.8</v>
          </cell>
          <cell r="CL59">
            <v>96017</v>
          </cell>
          <cell r="CM59">
            <v>22621</v>
          </cell>
          <cell r="CN59">
            <v>43316</v>
          </cell>
          <cell r="CO59">
            <v>7255.6</v>
          </cell>
          <cell r="CP59">
            <v>7240.5</v>
          </cell>
          <cell r="CQ59">
            <v>67589.8</v>
          </cell>
          <cell r="CR59">
            <v>2244489.1</v>
          </cell>
          <cell r="CS59">
            <v>751931.5</v>
          </cell>
          <cell r="CT59">
            <v>343557.50000000006</v>
          </cell>
          <cell r="CU59">
            <v>1536594.8476399998</v>
          </cell>
          <cell r="CV59">
            <v>246186.85</v>
          </cell>
          <cell r="CW59">
            <v>64711</v>
          </cell>
          <cell r="CX59">
            <v>662062.33736</v>
          </cell>
          <cell r="CY59">
            <v>299504.5</v>
          </cell>
          <cell r="CZ59">
            <v>246184.80000000002</v>
          </cell>
          <cell r="DA59">
            <v>233405</v>
          </cell>
          <cell r="DB59">
            <v>146724.46000000002</v>
          </cell>
          <cell r="DC59">
            <v>0</v>
          </cell>
          <cell r="DD59">
            <v>0</v>
          </cell>
          <cell r="DE59">
            <v>0</v>
          </cell>
          <cell r="DF59">
            <v>0</v>
          </cell>
          <cell r="DG59">
            <v>153266737.80000001</v>
          </cell>
          <cell r="DH59">
            <v>0</v>
          </cell>
          <cell r="DI59">
            <v>0</v>
          </cell>
          <cell r="DJ59">
            <v>153266737.80000001</v>
          </cell>
          <cell r="DK59">
            <v>137500</v>
          </cell>
          <cell r="DL59">
            <v>68750</v>
          </cell>
          <cell r="DM59">
            <v>12375</v>
          </cell>
          <cell r="DN59">
            <v>56375</v>
          </cell>
          <cell r="DO59">
            <v>0</v>
          </cell>
          <cell r="DP59">
            <v>0</v>
          </cell>
          <cell r="DQ59">
            <v>0</v>
          </cell>
          <cell r="DR59">
            <v>0</v>
          </cell>
          <cell r="DS59">
            <v>800</v>
          </cell>
          <cell r="DT59">
            <v>23</v>
          </cell>
          <cell r="DU59">
            <v>31</v>
          </cell>
          <cell r="DV59">
            <v>854</v>
          </cell>
          <cell r="DW59">
            <v>13955854238.272724</v>
          </cell>
          <cell r="DX59">
            <v>589757830.00000024</v>
          </cell>
          <cell r="DY59">
            <v>676271324</v>
          </cell>
          <cell r="DZ59">
            <v>15221883392.272724</v>
          </cell>
          <cell r="EA59">
            <v>4136762.125</v>
          </cell>
          <cell r="EB59">
            <v>2025764.9833333334</v>
          </cell>
          <cell r="EC59">
            <v>346936.70250000001</v>
          </cell>
          <cell r="ED59">
            <v>1764060.4391666667</v>
          </cell>
          <cell r="EE59">
            <v>415000.00000000006</v>
          </cell>
          <cell r="EF59">
            <v>252836.42118337288</v>
          </cell>
          <cell r="EG59">
            <v>201500</v>
          </cell>
          <cell r="EH59">
            <v>110824.99999999999</v>
          </cell>
          <cell r="EN59">
            <v>299504.5</v>
          </cell>
          <cell r="EO59">
            <v>3761.1000000000004</v>
          </cell>
          <cell r="EP59">
            <v>28043.300000000003</v>
          </cell>
          <cell r="EQ59">
            <v>156778.80000000002</v>
          </cell>
          <cell r="ER59">
            <v>57601.599999999999</v>
          </cell>
          <cell r="FN59">
            <v>0</v>
          </cell>
          <cell r="FO59">
            <v>0</v>
          </cell>
          <cell r="FP59">
            <v>0</v>
          </cell>
          <cell r="FQ59">
            <v>0</v>
          </cell>
          <cell r="FR59">
            <v>0</v>
          </cell>
          <cell r="FS59">
            <v>0</v>
          </cell>
          <cell r="FT59">
            <v>0</v>
          </cell>
          <cell r="FU59">
            <v>83095</v>
          </cell>
          <cell r="FV59">
            <v>13051</v>
          </cell>
          <cell r="FW59">
            <v>7106.5</v>
          </cell>
          <cell r="FX59">
            <v>54799.30000000001</v>
          </cell>
          <cell r="FY59">
            <v>0</v>
          </cell>
          <cell r="FZ59">
            <v>0</v>
          </cell>
          <cell r="GA59">
            <v>32009.699999999997</v>
          </cell>
          <cell r="GB59">
            <v>0</v>
          </cell>
          <cell r="GC59">
            <v>0</v>
          </cell>
          <cell r="GD59">
            <v>0</v>
          </cell>
          <cell r="GE59">
            <v>0</v>
          </cell>
          <cell r="GF59">
            <v>0</v>
          </cell>
          <cell r="GG59">
            <v>0</v>
          </cell>
          <cell r="GH59">
            <v>0</v>
          </cell>
          <cell r="GI59">
            <v>0</v>
          </cell>
          <cell r="GJ59">
            <v>0</v>
          </cell>
          <cell r="GK59">
            <v>0</v>
          </cell>
          <cell r="GL59">
            <v>0</v>
          </cell>
          <cell r="GM59">
            <v>0</v>
          </cell>
          <cell r="GN59">
            <v>0</v>
          </cell>
          <cell r="GO59">
            <v>0</v>
          </cell>
          <cell r="GP59">
            <v>83095</v>
          </cell>
          <cell r="GQ59">
            <v>13051</v>
          </cell>
          <cell r="GR59">
            <v>7106.5</v>
          </cell>
          <cell r="GS59">
            <v>54799.30000000001</v>
          </cell>
          <cell r="GT59">
            <v>0</v>
          </cell>
          <cell r="GU59">
            <v>0</v>
          </cell>
          <cell r="GV59">
            <v>32009.699999999997</v>
          </cell>
          <cell r="GW59">
            <v>37616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row r="7">
          <cell r="A7">
            <v>1</v>
          </cell>
          <cell r="B7">
            <v>127714650</v>
          </cell>
          <cell r="C7">
            <v>25775000</v>
          </cell>
          <cell r="D7">
            <v>50000000</v>
          </cell>
          <cell r="G7">
            <v>203489650</v>
          </cell>
          <cell r="H7">
            <v>127714650</v>
          </cell>
          <cell r="I7">
            <v>25775000</v>
          </cell>
          <cell r="J7">
            <v>50000000</v>
          </cell>
          <cell r="K7">
            <v>0</v>
          </cell>
          <cell r="L7">
            <v>0</v>
          </cell>
          <cell r="M7">
            <v>203489650</v>
          </cell>
        </row>
        <row r="8">
          <cell r="A8">
            <v>2</v>
          </cell>
          <cell r="B8">
            <v>94739370</v>
          </cell>
          <cell r="C8">
            <v>34972500</v>
          </cell>
          <cell r="D8">
            <v>75000000</v>
          </cell>
          <cell r="G8">
            <v>204711870</v>
          </cell>
          <cell r="H8">
            <v>222454020</v>
          </cell>
          <cell r="I8">
            <v>60747500</v>
          </cell>
          <cell r="J8">
            <v>125000000</v>
          </cell>
          <cell r="K8">
            <v>0</v>
          </cell>
          <cell r="L8">
            <v>0</v>
          </cell>
          <cell r="M8">
            <v>408201520</v>
          </cell>
        </row>
        <row r="9">
          <cell r="A9">
            <v>3</v>
          </cell>
          <cell r="B9">
            <v>76090030</v>
          </cell>
          <cell r="C9">
            <v>61571500</v>
          </cell>
          <cell r="D9">
            <v>50000000</v>
          </cell>
          <cell r="G9">
            <v>187661530</v>
          </cell>
          <cell r="H9">
            <v>298544050</v>
          </cell>
          <cell r="I9">
            <v>122319000</v>
          </cell>
          <cell r="J9">
            <v>175000000</v>
          </cell>
          <cell r="K9">
            <v>0</v>
          </cell>
          <cell r="L9">
            <v>0</v>
          </cell>
          <cell r="M9">
            <v>595863050</v>
          </cell>
        </row>
        <row r="10">
          <cell r="A10">
            <v>4</v>
          </cell>
          <cell r="B10">
            <v>51622900</v>
          </cell>
          <cell r="C10">
            <v>149556250</v>
          </cell>
          <cell r="D10">
            <v>75000000</v>
          </cell>
          <cell r="G10">
            <v>276179150</v>
          </cell>
          <cell r="H10">
            <v>350166950</v>
          </cell>
          <cell r="I10">
            <v>271875250</v>
          </cell>
          <cell r="J10">
            <v>250000000</v>
          </cell>
          <cell r="K10">
            <v>0</v>
          </cell>
          <cell r="L10">
            <v>0</v>
          </cell>
          <cell r="M10">
            <v>872042200</v>
          </cell>
        </row>
        <row r="11">
          <cell r="A11">
            <v>5</v>
          </cell>
          <cell r="B11">
            <v>33291000</v>
          </cell>
          <cell r="C11">
            <v>199961400</v>
          </cell>
          <cell r="D11">
            <v>50000000</v>
          </cell>
          <cell r="G11">
            <v>283252400</v>
          </cell>
          <cell r="H11">
            <v>383457950</v>
          </cell>
          <cell r="I11">
            <v>471836650</v>
          </cell>
          <cell r="J11">
            <v>300000000</v>
          </cell>
          <cell r="K11">
            <v>0</v>
          </cell>
          <cell r="L11">
            <v>0</v>
          </cell>
          <cell r="M11">
            <v>1155294600</v>
          </cell>
        </row>
        <row r="12">
          <cell r="A12">
            <v>6</v>
          </cell>
          <cell r="B12">
            <v>15460000</v>
          </cell>
          <cell r="C12">
            <v>241122065.81818181</v>
          </cell>
          <cell r="D12">
            <v>50000000</v>
          </cell>
          <cell r="G12">
            <v>306582065.81818181</v>
          </cell>
          <cell r="H12">
            <v>398917950</v>
          </cell>
          <cell r="I12">
            <v>712958715.81818175</v>
          </cell>
          <cell r="J12">
            <v>350000000</v>
          </cell>
          <cell r="K12">
            <v>0</v>
          </cell>
          <cell r="L12">
            <v>0</v>
          </cell>
          <cell r="M12">
            <v>1461876665.8181818</v>
          </cell>
        </row>
        <row r="13">
          <cell r="A13">
            <v>7</v>
          </cell>
          <cell r="C13">
            <v>262095732.27272728</v>
          </cell>
          <cell r="D13">
            <v>50000000</v>
          </cell>
          <cell r="G13">
            <v>312095732.27272725</v>
          </cell>
          <cell r="H13">
            <v>398917950</v>
          </cell>
          <cell r="I13">
            <v>975054448.090909</v>
          </cell>
          <cell r="J13">
            <v>400000000</v>
          </cell>
          <cell r="K13">
            <v>0</v>
          </cell>
          <cell r="L13">
            <v>0</v>
          </cell>
          <cell r="M13">
            <v>1773972398.090909</v>
          </cell>
        </row>
        <row r="14">
          <cell r="A14">
            <v>8</v>
          </cell>
          <cell r="C14">
            <v>283750096.85454547</v>
          </cell>
          <cell r="D14">
            <v>50000000</v>
          </cell>
          <cell r="G14">
            <v>333750096.85454547</v>
          </cell>
          <cell r="H14">
            <v>398917950</v>
          </cell>
          <cell r="I14">
            <v>1258804544.9454546</v>
          </cell>
          <cell r="J14">
            <v>450000000</v>
          </cell>
          <cell r="K14">
            <v>0</v>
          </cell>
          <cell r="L14">
            <v>0</v>
          </cell>
          <cell r="M14">
            <v>2107722494.9454546</v>
          </cell>
        </row>
        <row r="15">
          <cell r="A15">
            <v>9</v>
          </cell>
          <cell r="C15">
            <v>292495346.35454547</v>
          </cell>
          <cell r="D15">
            <v>50000000</v>
          </cell>
          <cell r="G15">
            <v>342495346.35454547</v>
          </cell>
          <cell r="H15">
            <v>398917950</v>
          </cell>
          <cell r="I15">
            <v>1551299891.3000002</v>
          </cell>
          <cell r="J15">
            <v>500000000</v>
          </cell>
          <cell r="K15">
            <v>0</v>
          </cell>
          <cell r="L15">
            <v>0</v>
          </cell>
          <cell r="M15">
            <v>2450217841.3000002</v>
          </cell>
        </row>
        <row r="16">
          <cell r="A16">
            <v>10</v>
          </cell>
          <cell r="C16">
            <v>301616329.44545454</v>
          </cell>
          <cell r="D16">
            <v>50000000</v>
          </cell>
          <cell r="G16">
            <v>351616329.44545454</v>
          </cell>
          <cell r="H16">
            <v>398917950</v>
          </cell>
          <cell r="I16">
            <v>1852916220.7454548</v>
          </cell>
          <cell r="J16">
            <v>550000000</v>
          </cell>
          <cell r="K16">
            <v>0</v>
          </cell>
          <cell r="L16">
            <v>0</v>
          </cell>
          <cell r="M16">
            <v>2801834170.7454548</v>
          </cell>
        </row>
        <row r="17">
          <cell r="A17">
            <v>11</v>
          </cell>
          <cell r="C17">
            <v>291922359.44545454</v>
          </cell>
          <cell r="D17">
            <v>50000000</v>
          </cell>
          <cell r="G17">
            <v>341922359.44545454</v>
          </cell>
          <cell r="H17">
            <v>398917950</v>
          </cell>
          <cell r="I17">
            <v>2144838580.1909094</v>
          </cell>
          <cell r="J17">
            <v>600000000</v>
          </cell>
          <cell r="K17">
            <v>0</v>
          </cell>
          <cell r="L17">
            <v>0</v>
          </cell>
          <cell r="M17">
            <v>3143756530.1909094</v>
          </cell>
        </row>
        <row r="18">
          <cell r="A18">
            <v>12</v>
          </cell>
          <cell r="C18">
            <v>323296723.89090908</v>
          </cell>
          <cell r="D18">
            <v>0</v>
          </cell>
          <cell r="G18">
            <v>323296723.89090908</v>
          </cell>
          <cell r="H18">
            <v>398917950</v>
          </cell>
          <cell r="I18">
            <v>2468135304.0818186</v>
          </cell>
          <cell r="J18">
            <v>600000000</v>
          </cell>
          <cell r="K18">
            <v>0</v>
          </cell>
          <cell r="L18">
            <v>0</v>
          </cell>
          <cell r="M18">
            <v>3467053254.0818186</v>
          </cell>
        </row>
        <row r="19">
          <cell r="A19">
            <v>13</v>
          </cell>
          <cell r="C19">
            <v>282649497.5090909</v>
          </cell>
          <cell r="D19">
            <v>0</v>
          </cell>
          <cell r="G19">
            <v>282649497.5090909</v>
          </cell>
          <cell r="H19">
            <v>398917950</v>
          </cell>
          <cell r="I19">
            <v>2750784801.5909095</v>
          </cell>
          <cell r="J19">
            <v>600000000</v>
          </cell>
          <cell r="K19">
            <v>0</v>
          </cell>
          <cell r="L19">
            <v>0</v>
          </cell>
          <cell r="M19">
            <v>3749702751.5909095</v>
          </cell>
        </row>
        <row r="20">
          <cell r="A20">
            <v>14</v>
          </cell>
          <cell r="C20">
            <v>218965692.74545455</v>
          </cell>
          <cell r="D20">
            <v>12120000</v>
          </cell>
          <cell r="G20">
            <v>231085692.74545455</v>
          </cell>
          <cell r="H20">
            <v>398917950</v>
          </cell>
          <cell r="I20">
            <v>2969750494.3363638</v>
          </cell>
          <cell r="J20">
            <v>612120000</v>
          </cell>
          <cell r="K20">
            <v>0</v>
          </cell>
          <cell r="L20">
            <v>0</v>
          </cell>
          <cell r="M20">
            <v>3980788444.3363638</v>
          </cell>
        </row>
        <row r="21">
          <cell r="A21">
            <v>15</v>
          </cell>
          <cell r="C21">
            <v>184284412.0272727</v>
          </cell>
          <cell r="D21">
            <v>28910000</v>
          </cell>
          <cell r="G21">
            <v>213194412.0272727</v>
          </cell>
          <cell r="H21">
            <v>398917950</v>
          </cell>
          <cell r="I21">
            <v>3154034906.3636365</v>
          </cell>
          <cell r="J21">
            <v>641030000</v>
          </cell>
          <cell r="K21">
            <v>0</v>
          </cell>
          <cell r="L21">
            <v>0</v>
          </cell>
          <cell r="M21">
            <v>4193982856.3636365</v>
          </cell>
        </row>
        <row r="22">
          <cell r="A22">
            <v>16</v>
          </cell>
          <cell r="C22">
            <v>155482776.5</v>
          </cell>
          <cell r="D22">
            <v>36105000</v>
          </cell>
          <cell r="G22">
            <v>191587776.5</v>
          </cell>
          <cell r="H22">
            <v>398917950</v>
          </cell>
          <cell r="I22">
            <v>3309517682.8636365</v>
          </cell>
          <cell r="J22">
            <v>677135000</v>
          </cell>
          <cell r="K22">
            <v>0</v>
          </cell>
          <cell r="L22">
            <v>0</v>
          </cell>
          <cell r="M22">
            <v>4385570632.863636</v>
          </cell>
        </row>
        <row r="23">
          <cell r="A23">
            <v>17</v>
          </cell>
          <cell r="C23">
            <v>135140177.5</v>
          </cell>
          <cell r="D23">
            <v>65465800</v>
          </cell>
          <cell r="G23">
            <v>200605977.5</v>
          </cell>
          <cell r="H23">
            <v>398917950</v>
          </cell>
          <cell r="I23">
            <v>3444657860.3636365</v>
          </cell>
          <cell r="J23">
            <v>742600800</v>
          </cell>
          <cell r="K23">
            <v>0</v>
          </cell>
          <cell r="L23">
            <v>0</v>
          </cell>
          <cell r="M23">
            <v>4586176610.363636</v>
          </cell>
        </row>
        <row r="24">
          <cell r="A24">
            <v>18</v>
          </cell>
          <cell r="C24">
            <v>116927026</v>
          </cell>
          <cell r="D24">
            <v>165041700</v>
          </cell>
          <cell r="G24">
            <v>281968726</v>
          </cell>
          <cell r="H24">
            <v>398917950</v>
          </cell>
          <cell r="I24">
            <v>3561584886.3636365</v>
          </cell>
          <cell r="J24">
            <v>907642500</v>
          </cell>
          <cell r="K24">
            <v>0</v>
          </cell>
          <cell r="L24">
            <v>0</v>
          </cell>
          <cell r="M24">
            <v>4868145336.363636</v>
          </cell>
        </row>
        <row r="25">
          <cell r="A25">
            <v>19</v>
          </cell>
          <cell r="C25">
            <v>100485870</v>
          </cell>
          <cell r="D25">
            <v>207291440</v>
          </cell>
          <cell r="G25">
            <v>307777310</v>
          </cell>
          <cell r="H25">
            <v>398917950</v>
          </cell>
          <cell r="I25">
            <v>3662070756.3636365</v>
          </cell>
          <cell r="J25">
            <v>1114933940</v>
          </cell>
          <cell r="K25">
            <v>0</v>
          </cell>
          <cell r="L25">
            <v>0</v>
          </cell>
          <cell r="M25">
            <v>5175922646.363636</v>
          </cell>
        </row>
        <row r="26">
          <cell r="A26">
            <v>20</v>
          </cell>
          <cell r="C26">
            <v>79806230</v>
          </cell>
          <cell r="D26">
            <v>245267037.16363639</v>
          </cell>
          <cell r="G26">
            <v>325073267.16363639</v>
          </cell>
          <cell r="H26">
            <v>398917950</v>
          </cell>
          <cell r="I26">
            <v>3741876986.3636365</v>
          </cell>
          <cell r="J26">
            <v>1360200977.1636364</v>
          </cell>
          <cell r="K26">
            <v>0</v>
          </cell>
          <cell r="L26">
            <v>0</v>
          </cell>
          <cell r="M26">
            <v>5500995913.5272732</v>
          </cell>
        </row>
        <row r="27">
          <cell r="A27">
            <v>21</v>
          </cell>
          <cell r="C27">
            <v>52145600</v>
          </cell>
          <cell r="D27">
            <v>265844821.92727271</v>
          </cell>
          <cell r="G27">
            <v>317990421.92727268</v>
          </cell>
          <cell r="H27">
            <v>398917950</v>
          </cell>
          <cell r="I27">
            <v>3794022586.3636365</v>
          </cell>
          <cell r="J27">
            <v>1626045799.0909092</v>
          </cell>
          <cell r="K27">
            <v>0</v>
          </cell>
          <cell r="L27">
            <v>0</v>
          </cell>
          <cell r="M27">
            <v>5818986335.454546</v>
          </cell>
        </row>
        <row r="28">
          <cell r="A28">
            <v>22</v>
          </cell>
          <cell r="C28">
            <v>18291450</v>
          </cell>
          <cell r="D28">
            <v>287314039.52727276</v>
          </cell>
          <cell r="G28">
            <v>305605489.52727276</v>
          </cell>
          <cell r="H28">
            <v>398917950</v>
          </cell>
          <cell r="I28">
            <v>3812314036.3636365</v>
          </cell>
          <cell r="J28">
            <v>1913359838.6181819</v>
          </cell>
          <cell r="K28">
            <v>0</v>
          </cell>
          <cell r="L28">
            <v>0</v>
          </cell>
          <cell r="M28">
            <v>6124591824.9818182</v>
          </cell>
        </row>
        <row r="29">
          <cell r="A29">
            <v>23</v>
          </cell>
          <cell r="C29">
            <v>5737500</v>
          </cell>
          <cell r="D29">
            <v>298768009.32727271</v>
          </cell>
          <cell r="E29">
            <v>90000000</v>
          </cell>
          <cell r="G29">
            <v>394505509.32727271</v>
          </cell>
          <cell r="H29">
            <v>398917950</v>
          </cell>
          <cell r="I29">
            <v>3818051536.3636365</v>
          </cell>
          <cell r="J29">
            <v>2212127847.9454546</v>
          </cell>
          <cell r="K29">
            <v>90000000</v>
          </cell>
          <cell r="L29">
            <v>0</v>
          </cell>
          <cell r="M29">
            <v>6519097334.3090916</v>
          </cell>
        </row>
        <row r="30">
          <cell r="A30">
            <v>24</v>
          </cell>
          <cell r="C30">
            <v>0</v>
          </cell>
          <cell r="D30">
            <v>301129862.96363634</v>
          </cell>
          <cell r="E30">
            <v>75000000</v>
          </cell>
          <cell r="G30">
            <v>376129862.96363634</v>
          </cell>
          <cell r="H30">
            <v>398917950</v>
          </cell>
          <cell r="I30">
            <v>3818051536.3636365</v>
          </cell>
          <cell r="J30">
            <v>2513257710.909091</v>
          </cell>
          <cell r="K30">
            <v>165000000</v>
          </cell>
          <cell r="L30">
            <v>0</v>
          </cell>
          <cell r="M30">
            <v>6895227197.272728</v>
          </cell>
        </row>
        <row r="31">
          <cell r="A31">
            <v>25</v>
          </cell>
          <cell r="C31">
            <v>0</v>
          </cell>
          <cell r="D31">
            <v>311674474.96363634</v>
          </cell>
          <cell r="E31">
            <v>75000000</v>
          </cell>
          <cell r="G31">
            <v>386674474.96363634</v>
          </cell>
          <cell r="H31">
            <v>398917950</v>
          </cell>
          <cell r="I31">
            <v>3818051536.3636365</v>
          </cell>
          <cell r="J31">
            <v>2824932185.8727274</v>
          </cell>
          <cell r="K31">
            <v>240000000</v>
          </cell>
          <cell r="L31">
            <v>0</v>
          </cell>
          <cell r="M31">
            <v>7281901672.2363644</v>
          </cell>
        </row>
        <row r="32">
          <cell r="A32">
            <v>26</v>
          </cell>
          <cell r="C32">
            <v>0</v>
          </cell>
          <cell r="D32">
            <v>343969150.9636364</v>
          </cell>
          <cell r="E32">
            <v>75000000</v>
          </cell>
          <cell r="G32">
            <v>418969150.9636364</v>
          </cell>
          <cell r="H32">
            <v>398917950</v>
          </cell>
          <cell r="I32">
            <v>3818051536.3636365</v>
          </cell>
          <cell r="J32">
            <v>3168901336.8363638</v>
          </cell>
          <cell r="K32">
            <v>315000000</v>
          </cell>
          <cell r="L32">
            <v>0</v>
          </cell>
          <cell r="M32">
            <v>7700870823.2000008</v>
          </cell>
        </row>
        <row r="33">
          <cell r="A33">
            <v>27</v>
          </cell>
          <cell r="C33">
            <v>0</v>
          </cell>
          <cell r="D33">
            <v>357428857.32727277</v>
          </cell>
          <cell r="E33">
            <v>75000000</v>
          </cell>
          <cell r="G33">
            <v>432428857.32727277</v>
          </cell>
          <cell r="H33">
            <v>398917950</v>
          </cell>
          <cell r="I33">
            <v>3818051536.3636365</v>
          </cell>
          <cell r="J33">
            <v>3526330194.1636367</v>
          </cell>
          <cell r="K33">
            <v>390000000</v>
          </cell>
          <cell r="L33">
            <v>0</v>
          </cell>
          <cell r="M33">
            <v>8133299680.5272732</v>
          </cell>
        </row>
        <row r="34">
          <cell r="A34">
            <v>28</v>
          </cell>
          <cell r="C34">
            <v>0</v>
          </cell>
          <cell r="D34">
            <v>364507201.32727271</v>
          </cell>
          <cell r="E34">
            <v>75000000</v>
          </cell>
          <cell r="G34">
            <v>439507201.32727271</v>
          </cell>
          <cell r="H34">
            <v>398917950</v>
          </cell>
          <cell r="I34">
            <v>3818051536.3636365</v>
          </cell>
          <cell r="J34">
            <v>3890837395.4909096</v>
          </cell>
          <cell r="K34">
            <v>465000000</v>
          </cell>
          <cell r="L34">
            <v>0</v>
          </cell>
          <cell r="M34">
            <v>8572806881.8545456</v>
          </cell>
        </row>
        <row r="35">
          <cell r="A35">
            <v>29</v>
          </cell>
          <cell r="C35">
            <v>0</v>
          </cell>
          <cell r="D35">
            <v>327423661.32727271</v>
          </cell>
          <cell r="E35">
            <v>35000000</v>
          </cell>
          <cell r="G35">
            <v>362423661.32727271</v>
          </cell>
          <cell r="H35">
            <v>398917950</v>
          </cell>
          <cell r="I35">
            <v>3818051536.3636365</v>
          </cell>
          <cell r="J35">
            <v>4218261056.8181825</v>
          </cell>
          <cell r="K35">
            <v>500000000</v>
          </cell>
          <cell r="L35">
            <v>0</v>
          </cell>
          <cell r="M35">
            <v>8935230543.1818199</v>
          </cell>
        </row>
        <row r="36">
          <cell r="A36">
            <v>30</v>
          </cell>
          <cell r="D36">
            <v>237747711.80000001</v>
          </cell>
          <cell r="E36">
            <v>0</v>
          </cell>
          <cell r="G36">
            <v>237747711.80000001</v>
          </cell>
          <cell r="H36">
            <v>398917950</v>
          </cell>
          <cell r="I36">
            <v>3818051536.3636365</v>
          </cell>
          <cell r="J36">
            <v>4456008768.6181822</v>
          </cell>
          <cell r="K36">
            <v>500000000</v>
          </cell>
          <cell r="L36">
            <v>0</v>
          </cell>
          <cell r="M36">
            <v>9172978254.9818192</v>
          </cell>
        </row>
        <row r="37">
          <cell r="A37">
            <v>31</v>
          </cell>
          <cell r="D37">
            <v>203418327.03636366</v>
          </cell>
          <cell r="E37">
            <v>0</v>
          </cell>
          <cell r="G37">
            <v>203418327.03636366</v>
          </cell>
          <cell r="H37">
            <v>398917950</v>
          </cell>
          <cell r="I37">
            <v>3818051536.3636365</v>
          </cell>
          <cell r="J37">
            <v>4659427095.6545458</v>
          </cell>
          <cell r="K37">
            <v>500000000</v>
          </cell>
          <cell r="L37">
            <v>0</v>
          </cell>
          <cell r="M37">
            <v>9376396582.0181828</v>
          </cell>
        </row>
        <row r="38">
          <cell r="A38">
            <v>32</v>
          </cell>
          <cell r="D38">
            <v>169339759.80000001</v>
          </cell>
          <cell r="E38">
            <v>9090000</v>
          </cell>
          <cell r="G38">
            <v>178429759.80000001</v>
          </cell>
          <cell r="H38">
            <v>398917950</v>
          </cell>
          <cell r="I38">
            <v>3818051536.3636365</v>
          </cell>
          <cell r="J38">
            <v>4828766855.454546</v>
          </cell>
          <cell r="K38">
            <v>509090000</v>
          </cell>
          <cell r="L38">
            <v>0</v>
          </cell>
          <cell r="M38">
            <v>9554826341.818182</v>
          </cell>
        </row>
        <row r="39">
          <cell r="A39">
            <v>33</v>
          </cell>
          <cell r="D39">
            <v>150036250</v>
          </cell>
          <cell r="E39">
            <v>21935000</v>
          </cell>
          <cell r="G39">
            <v>171971250</v>
          </cell>
          <cell r="H39">
            <v>398917950</v>
          </cell>
          <cell r="I39">
            <v>3818051536.3636365</v>
          </cell>
          <cell r="J39">
            <v>4978803105.454546</v>
          </cell>
          <cell r="K39">
            <v>531025000</v>
          </cell>
          <cell r="L39">
            <v>0</v>
          </cell>
          <cell r="M39">
            <v>9726797591.818182</v>
          </cell>
        </row>
        <row r="40">
          <cell r="A40">
            <v>34</v>
          </cell>
          <cell r="D40">
            <v>128927522</v>
          </cell>
          <cell r="E40">
            <v>28670000</v>
          </cell>
          <cell r="G40">
            <v>157597522</v>
          </cell>
          <cell r="H40">
            <v>398917950</v>
          </cell>
          <cell r="I40">
            <v>3818051536.3636365</v>
          </cell>
          <cell r="J40">
            <v>5107730627.454546</v>
          </cell>
          <cell r="K40">
            <v>559695000</v>
          </cell>
          <cell r="L40">
            <v>0</v>
          </cell>
          <cell r="M40">
            <v>9884395113.818182</v>
          </cell>
        </row>
        <row r="41">
          <cell r="A41">
            <v>35</v>
          </cell>
          <cell r="D41">
            <v>108864174</v>
          </cell>
          <cell r="E41">
            <v>50108100</v>
          </cell>
          <cell r="G41">
            <v>158972274</v>
          </cell>
          <cell r="H41">
            <v>398917950</v>
          </cell>
          <cell r="I41">
            <v>3818051536.3636365</v>
          </cell>
          <cell r="J41">
            <v>5216594801.454546</v>
          </cell>
          <cell r="K41">
            <v>609803100</v>
          </cell>
          <cell r="L41">
            <v>0</v>
          </cell>
          <cell r="M41">
            <v>10043367387.818182</v>
          </cell>
        </row>
        <row r="42">
          <cell r="A42">
            <v>36</v>
          </cell>
          <cell r="D42">
            <v>84730100</v>
          </cell>
          <cell r="E42">
            <v>114161500</v>
          </cell>
          <cell r="G42">
            <v>198891600</v>
          </cell>
          <cell r="H42">
            <v>398917950</v>
          </cell>
          <cell r="I42">
            <v>3818051536.3636365</v>
          </cell>
          <cell r="J42">
            <v>5301324901.454546</v>
          </cell>
          <cell r="K42">
            <v>723964600</v>
          </cell>
          <cell r="L42">
            <v>0</v>
          </cell>
          <cell r="M42">
            <v>10242258987.818182</v>
          </cell>
        </row>
        <row r="43">
          <cell r="A43">
            <v>37</v>
          </cell>
          <cell r="D43">
            <v>65671860</v>
          </cell>
          <cell r="E43">
            <v>146554080</v>
          </cell>
          <cell r="G43">
            <v>212225940</v>
          </cell>
          <cell r="H43">
            <v>398917950</v>
          </cell>
          <cell r="I43">
            <v>3818051536.3636365</v>
          </cell>
          <cell r="J43">
            <v>5366996761.454546</v>
          </cell>
          <cell r="K43">
            <v>870518680</v>
          </cell>
          <cell r="L43">
            <v>0</v>
          </cell>
          <cell r="M43">
            <v>10454484927.818182</v>
          </cell>
        </row>
        <row r="44">
          <cell r="A44">
            <v>38</v>
          </cell>
          <cell r="D44">
            <v>20053600</v>
          </cell>
          <cell r="E44">
            <v>188477982.87272727</v>
          </cell>
          <cell r="G44">
            <v>208531582.87272727</v>
          </cell>
          <cell r="H44">
            <v>398917950</v>
          </cell>
          <cell r="I44">
            <v>3818051536.3636365</v>
          </cell>
          <cell r="J44">
            <v>5387050361.454546</v>
          </cell>
          <cell r="K44">
            <v>1058996662.8727273</v>
          </cell>
          <cell r="L44">
            <v>0</v>
          </cell>
          <cell r="M44">
            <v>10663016510.690908</v>
          </cell>
        </row>
        <row r="45">
          <cell r="A45">
            <v>39</v>
          </cell>
          <cell r="D45">
            <v>7650000</v>
          </cell>
          <cell r="E45">
            <v>176681107.63636363</v>
          </cell>
          <cell r="G45">
            <v>184331107.63636363</v>
          </cell>
          <cell r="H45">
            <v>398917950</v>
          </cell>
          <cell r="I45">
            <v>3818051536.3636365</v>
          </cell>
          <cell r="J45">
            <v>5394700361.454546</v>
          </cell>
          <cell r="K45">
            <v>1235677770.5090909</v>
          </cell>
          <cell r="L45">
            <v>0</v>
          </cell>
          <cell r="M45">
            <v>10847347618.327272</v>
          </cell>
        </row>
        <row r="46">
          <cell r="A46">
            <v>40</v>
          </cell>
          <cell r="D46">
            <v>0</v>
          </cell>
          <cell r="E46">
            <v>140141760.59999999</v>
          </cell>
          <cell r="G46">
            <v>140141760.59999999</v>
          </cell>
          <cell r="H46">
            <v>398917950</v>
          </cell>
          <cell r="I46">
            <v>3818051536.3636365</v>
          </cell>
          <cell r="J46">
            <v>5394700361.454546</v>
          </cell>
          <cell r="K46">
            <v>1375819531.1090908</v>
          </cell>
          <cell r="L46">
            <v>0</v>
          </cell>
          <cell r="M46">
            <v>10987489378.927273</v>
          </cell>
        </row>
        <row r="47">
          <cell r="A47">
            <v>41</v>
          </cell>
          <cell r="D47">
            <v>0</v>
          </cell>
          <cell r="E47">
            <v>206670890.87272727</v>
          </cell>
          <cell r="G47">
            <v>206670890.87272727</v>
          </cell>
          <cell r="H47">
            <v>398917950</v>
          </cell>
          <cell r="I47">
            <v>3818051536.3636365</v>
          </cell>
          <cell r="J47">
            <v>5394700361.454546</v>
          </cell>
          <cell r="K47">
            <v>1582490421.9818182</v>
          </cell>
          <cell r="L47">
            <v>0</v>
          </cell>
          <cell r="M47">
            <v>11194160269.799999</v>
          </cell>
        </row>
        <row r="48">
          <cell r="A48">
            <v>42</v>
          </cell>
          <cell r="D48">
            <v>0</v>
          </cell>
          <cell r="E48">
            <v>244629347.80000001</v>
          </cell>
          <cell r="G48">
            <v>244629347.80000001</v>
          </cell>
          <cell r="H48">
            <v>398917950</v>
          </cell>
          <cell r="I48">
            <v>3818051536.3636365</v>
          </cell>
          <cell r="J48">
            <v>5394700361.454546</v>
          </cell>
          <cell r="K48">
            <v>1827119769.7818182</v>
          </cell>
          <cell r="L48">
            <v>0</v>
          </cell>
          <cell r="M48">
            <v>11438789617.6</v>
          </cell>
        </row>
        <row r="49">
          <cell r="A49">
            <v>43</v>
          </cell>
          <cell r="D49">
            <v>0</v>
          </cell>
          <cell r="E49">
            <v>289525203.07272726</v>
          </cell>
          <cell r="G49">
            <v>289525203.07272726</v>
          </cell>
          <cell r="H49">
            <v>398917950</v>
          </cell>
          <cell r="I49">
            <v>3818051536.3636365</v>
          </cell>
          <cell r="J49">
            <v>5394700361.454546</v>
          </cell>
          <cell r="K49">
            <v>2116644972.8545454</v>
          </cell>
          <cell r="L49">
            <v>0</v>
          </cell>
          <cell r="M49">
            <v>11728314820.672728</v>
          </cell>
        </row>
        <row r="50">
          <cell r="A50">
            <v>44</v>
          </cell>
          <cell r="D50">
            <v>0</v>
          </cell>
          <cell r="E50">
            <v>332089062.39999998</v>
          </cell>
          <cell r="G50">
            <v>332089062.39999998</v>
          </cell>
          <cell r="H50">
            <v>398917950</v>
          </cell>
          <cell r="I50">
            <v>3818051536.3636365</v>
          </cell>
          <cell r="J50">
            <v>5394700361.454546</v>
          </cell>
          <cell r="K50">
            <v>2448734035.2545452</v>
          </cell>
          <cell r="L50">
            <v>0</v>
          </cell>
          <cell r="M50">
            <v>12060403883.072727</v>
          </cell>
        </row>
        <row r="51">
          <cell r="A51">
            <v>45</v>
          </cell>
          <cell r="D51">
            <v>0</v>
          </cell>
          <cell r="E51">
            <v>331982448.60000002</v>
          </cell>
          <cell r="G51">
            <v>331982448.60000002</v>
          </cell>
          <cell r="H51">
            <v>398917950</v>
          </cell>
          <cell r="I51">
            <v>3818051536.3636365</v>
          </cell>
          <cell r="J51">
            <v>5394700361.454546</v>
          </cell>
          <cell r="K51">
            <v>2780716483.8545451</v>
          </cell>
          <cell r="L51">
            <v>0</v>
          </cell>
          <cell r="M51">
            <v>12392386331.672728</v>
          </cell>
        </row>
        <row r="52">
          <cell r="A52">
            <v>46</v>
          </cell>
          <cell r="D52">
            <v>0</v>
          </cell>
          <cell r="E52">
            <v>309115950.19999999</v>
          </cell>
          <cell r="G52">
            <v>309115950.19999999</v>
          </cell>
          <cell r="H52">
            <v>398917950</v>
          </cell>
          <cell r="I52">
            <v>3818051536.3636365</v>
          </cell>
          <cell r="J52">
            <v>5394700361.454546</v>
          </cell>
          <cell r="K52">
            <v>3089832434.0545449</v>
          </cell>
          <cell r="L52">
            <v>0</v>
          </cell>
          <cell r="M52">
            <v>12701502281.872726</v>
          </cell>
        </row>
        <row r="53">
          <cell r="A53">
            <v>47</v>
          </cell>
          <cell r="D53">
            <v>0</v>
          </cell>
          <cell r="E53">
            <v>303028070.19999999</v>
          </cell>
          <cell r="G53">
            <v>303028070.19999999</v>
          </cell>
          <cell r="H53">
            <v>398917950</v>
          </cell>
          <cell r="I53">
            <v>3818051536.3636365</v>
          </cell>
          <cell r="J53">
            <v>5394700361.454546</v>
          </cell>
          <cell r="K53">
            <v>3392860504.2545447</v>
          </cell>
          <cell r="L53">
            <v>0</v>
          </cell>
          <cell r="M53">
            <v>13004530352.072727</v>
          </cell>
        </row>
        <row r="54">
          <cell r="A54">
            <v>48</v>
          </cell>
          <cell r="D54">
            <v>0</v>
          </cell>
          <cell r="E54">
            <v>251367750.19999999</v>
          </cell>
          <cell r="G54">
            <v>251367750.19999999</v>
          </cell>
          <cell r="H54">
            <v>398917950</v>
          </cell>
          <cell r="I54">
            <v>3818051536.3636365</v>
          </cell>
          <cell r="J54">
            <v>5394700361.454546</v>
          </cell>
          <cell r="K54">
            <v>3644228254.4545445</v>
          </cell>
          <cell r="L54">
            <v>0</v>
          </cell>
          <cell r="M54">
            <v>13255898102.272726</v>
          </cell>
        </row>
        <row r="55">
          <cell r="A55">
            <v>49</v>
          </cell>
          <cell r="D55">
            <v>0</v>
          </cell>
          <cell r="E55">
            <v>199459610.19999999</v>
          </cell>
          <cell r="G55">
            <v>199459610.19999999</v>
          </cell>
          <cell r="H55">
            <v>398917950</v>
          </cell>
          <cell r="I55">
            <v>3818051536.3636365</v>
          </cell>
          <cell r="J55">
            <v>5394700361.454546</v>
          </cell>
          <cell r="K55">
            <v>3843687864.6545444</v>
          </cell>
          <cell r="L55">
            <v>0</v>
          </cell>
          <cell r="M55">
            <v>13455357712.472727</v>
          </cell>
        </row>
        <row r="56">
          <cell r="A56">
            <v>50</v>
          </cell>
          <cell r="D56">
            <v>0</v>
          </cell>
          <cell r="E56">
            <v>183332550.19999999</v>
          </cell>
          <cell r="G56">
            <v>183332550.19999999</v>
          </cell>
          <cell r="H56">
            <v>398917950</v>
          </cell>
          <cell r="I56">
            <v>3818051536.3636365</v>
          </cell>
          <cell r="J56">
            <v>5394700361.454546</v>
          </cell>
          <cell r="K56">
            <v>4027020414.8545442</v>
          </cell>
          <cell r="L56">
            <v>0</v>
          </cell>
          <cell r="M56">
            <v>13638690262.672726</v>
          </cell>
        </row>
        <row r="57">
          <cell r="A57">
            <v>51</v>
          </cell>
          <cell r="D57">
            <v>0</v>
          </cell>
          <cell r="E57">
            <v>163897237.80000001</v>
          </cell>
          <cell r="G57">
            <v>163897237.80000001</v>
          </cell>
          <cell r="H57">
            <v>398917950</v>
          </cell>
          <cell r="I57">
            <v>3818051536.3636365</v>
          </cell>
          <cell r="J57">
            <v>5394700361.454546</v>
          </cell>
          <cell r="K57">
            <v>4190917652.6545444</v>
          </cell>
          <cell r="L57">
            <v>0</v>
          </cell>
          <cell r="M57">
            <v>13802587500.472727</v>
          </cell>
        </row>
        <row r="58">
          <cell r="A58">
            <v>52</v>
          </cell>
          <cell r="D58">
            <v>0</v>
          </cell>
          <cell r="E58">
            <v>153266737.80000001</v>
          </cell>
          <cell r="G58">
            <v>153266737.80000001</v>
          </cell>
          <cell r="H58">
            <v>398917950</v>
          </cell>
          <cell r="I58">
            <v>3818051536.3636365</v>
          </cell>
          <cell r="J58">
            <v>5394700361.454546</v>
          </cell>
          <cell r="K58">
            <v>4344184390.4545441</v>
          </cell>
          <cell r="L58">
            <v>0</v>
          </cell>
          <cell r="M58">
            <v>13955854238.272726</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Price Persiapan dan Penunjang"/>
      <sheetName val="Price Diesel Generator"/>
      <sheetName val="Price Pengujian dan Camms"/>
      <sheetName val="Price Biaya Cadangan"/>
      <sheetName val="Price Rekapitulasi Akhir"/>
      <sheetName val="BQ.Persiapan dan  Penunjang"/>
      <sheetName val="BQ.Diesel Generator  "/>
      <sheetName val="BQ.Pengujian dan  Comms"/>
      <sheetName val="BQ.Pemeliharaan"/>
      <sheetName val="BQ.Biaya Cadangan"/>
      <sheetName val="BQ.Rekapitulasi  Akhir"/>
      <sheetName val="PERSIAPAN"/>
      <sheetName val="UTILITA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ker  (2)"/>
      <sheetName val="08240"/>
      <sheetName val="1314 (2)"/>
      <sheetName val="moker "/>
      <sheetName val="reken03"/>
      <sheetName val="1314"/>
      <sheetName val="KON130802"/>
      <sheetName val="LHK"/>
      <sheetName val="ppn2003"/>
      <sheetName val="tabelppn"/>
      <sheetName val="Sheet2"/>
      <sheetName val="Sheet1"/>
      <sheetName val="510400"/>
      <sheetName val="INVESTASI"/>
      <sheetName val="tabelinv"/>
      <sheetName val="13080"/>
      <sheetName val="bakas2003"/>
      <sheetName val="rekbi03"/>
      <sheetName val="rinbi03"/>
      <sheetName val="JURNAL"/>
      <sheetName val="tabelrk"/>
      <sheetName val="reken08240"/>
      <sheetName val="hp2003"/>
      <sheetName val="16"/>
      <sheetName val="510703"/>
      <sheetName val="tabel140"/>
      <sheetName val="16 SPL"/>
      <sheetName val="819"/>
      <sheetName val="819 S"/>
      <sheetName val="1314  P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bq"/>
      <sheetName val="BL"/>
      <sheetName val="BTL"/>
      <sheetName val="RAB"/>
      <sheetName val="hsat-SD"/>
      <sheetName val="BL (REKAP TAHAP)"/>
      <sheetName val="Kode SD"/>
      <sheetName val="BL (aspal)"/>
      <sheetName val="an-satuan"/>
      <sheetName val="Sheet1"/>
      <sheetName val="Rekap-SD"/>
      <sheetName val="Kurva S"/>
      <sheetName val="skedul"/>
      <sheetName val="prodlat"/>
      <sheetName val="sket"/>
      <sheetName val="skets"/>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9">
          <cell r="K49" t="str">
            <v>JADUAL PENGADAAN MATERIAL UTAMA DAN CASH FLOWW PEMBAYARAN</v>
          </cell>
        </row>
        <row r="50">
          <cell r="R50" t="str">
            <v>JADUAL PENGADAAN</v>
          </cell>
          <cell r="AT50" t="str">
            <v>`</v>
          </cell>
        </row>
        <row r="51">
          <cell r="K51" t="str">
            <v>NO</v>
          </cell>
          <cell r="L51" t="str">
            <v>URAIAN</v>
          </cell>
          <cell r="M51" t="str">
            <v>SAT</v>
          </cell>
          <cell r="N51" t="str">
            <v>KUANT</v>
          </cell>
          <cell r="O51" t="str">
            <v>HARSAT</v>
          </cell>
          <cell r="P51" t="str">
            <v>BIAYA</v>
          </cell>
          <cell r="R51" t="str">
            <v>JULI</v>
          </cell>
          <cell r="V51" t="str">
            <v>AGUSTUS</v>
          </cell>
          <cell r="Z51" t="str">
            <v>SEPTEMBER</v>
          </cell>
          <cell r="AD51" t="str">
            <v>OKTOBER</v>
          </cell>
          <cell r="AH51" t="str">
            <v>NOPEMBER</v>
          </cell>
          <cell r="AL51" t="str">
            <v>DESEMBER</v>
          </cell>
          <cell r="AP51" t="str">
            <v>JANUARI</v>
          </cell>
          <cell r="AT51" t="str">
            <v>DESEMBER</v>
          </cell>
          <cell r="AX51" t="str">
            <v>JANUARI 2005</v>
          </cell>
          <cell r="BB51" t="str">
            <v>KETERANGAN</v>
          </cell>
        </row>
        <row r="52">
          <cell r="O52" t="str">
            <v>(+PPN)</v>
          </cell>
          <cell r="P52" t="str">
            <v>(Rp)</v>
          </cell>
          <cell r="R52">
            <v>1</v>
          </cell>
          <cell r="S52">
            <v>2</v>
          </cell>
          <cell r="T52">
            <v>3</v>
          </cell>
          <cell r="U52">
            <v>4</v>
          </cell>
          <cell r="V52">
            <v>1</v>
          </cell>
          <cell r="W52">
            <v>2</v>
          </cell>
          <cell r="X52">
            <v>3</v>
          </cell>
          <cell r="Y52">
            <v>4</v>
          </cell>
          <cell r="Z52">
            <v>1</v>
          </cell>
          <cell r="AA52">
            <v>2</v>
          </cell>
          <cell r="AB52">
            <v>3</v>
          </cell>
          <cell r="AC52">
            <v>4</v>
          </cell>
          <cell r="AD52">
            <v>1</v>
          </cell>
          <cell r="AE52">
            <v>2</v>
          </cell>
          <cell r="AF52">
            <v>3</v>
          </cell>
          <cell r="AG52">
            <v>4</v>
          </cell>
          <cell r="AH52">
            <v>1</v>
          </cell>
          <cell r="AI52">
            <v>2</v>
          </cell>
          <cell r="AJ52">
            <v>3</v>
          </cell>
          <cell r="AK52">
            <v>4</v>
          </cell>
          <cell r="AL52">
            <v>1</v>
          </cell>
          <cell r="AM52">
            <v>2</v>
          </cell>
          <cell r="AN52">
            <v>3</v>
          </cell>
          <cell r="AO52">
            <v>4</v>
          </cell>
          <cell r="AP52">
            <v>1</v>
          </cell>
          <cell r="AQ52">
            <v>2</v>
          </cell>
          <cell r="AR52">
            <v>3</v>
          </cell>
          <cell r="AS52">
            <v>4</v>
          </cell>
          <cell r="AT52">
            <v>1</v>
          </cell>
          <cell r="AU52">
            <v>2</v>
          </cell>
          <cell r="AV52">
            <v>3</v>
          </cell>
          <cell r="AW52">
            <v>4</v>
          </cell>
          <cell r="AX52">
            <v>1</v>
          </cell>
          <cell r="AY52">
            <v>2</v>
          </cell>
          <cell r="AZ52">
            <v>3</v>
          </cell>
          <cell r="BA52">
            <v>4</v>
          </cell>
        </row>
        <row r="53">
          <cell r="K53">
            <v>1</v>
          </cell>
          <cell r="L53" t="str">
            <v>ASPAL</v>
          </cell>
          <cell r="M53" t="str">
            <v>Ton</v>
          </cell>
          <cell r="N53" t="e">
            <v>#REF!</v>
          </cell>
          <cell r="O53">
            <v>2915000.0000000005</v>
          </cell>
          <cell r="P53" t="e">
            <v>#REF!</v>
          </cell>
          <cell r="Q53" t="str">
            <v>Kuantitas</v>
          </cell>
          <cell r="V53">
            <v>8</v>
          </cell>
          <cell r="W53">
            <v>8</v>
          </cell>
          <cell r="X53">
            <v>8</v>
          </cell>
          <cell r="Y53">
            <v>8</v>
          </cell>
          <cell r="AA53" t="e">
            <v>#REF!</v>
          </cell>
          <cell r="AB53" t="e">
            <v>#REF!</v>
          </cell>
          <cell r="AC53" t="e">
            <v>#REF!</v>
          </cell>
          <cell r="AD53" t="e">
            <v>#REF!</v>
          </cell>
        </row>
        <row r="55">
          <cell r="Q55" t="str">
            <v>Rp. (000)</v>
          </cell>
          <cell r="V55">
            <v>46640.000000000007</v>
          </cell>
          <cell r="Z55">
            <v>46640.000000000007</v>
          </cell>
          <cell r="AD55" t="e">
            <v>#REF!</v>
          </cell>
          <cell r="AH55" t="e">
            <v>#REF!</v>
          </cell>
          <cell r="AL55" t="e">
            <v>#REF!</v>
          </cell>
          <cell r="AP55" t="e">
            <v>#REF!</v>
          </cell>
        </row>
        <row r="56">
          <cell r="K56">
            <v>2</v>
          </cell>
          <cell r="L56" t="str">
            <v>SEMEN TYPE I @ 50</v>
          </cell>
          <cell r="M56" t="str">
            <v>Ton</v>
          </cell>
          <cell r="N56">
            <v>177.7</v>
          </cell>
          <cell r="O56">
            <v>550000</v>
          </cell>
          <cell r="P56">
            <v>97735000</v>
          </cell>
          <cell r="Q56" t="str">
            <v>Kuantitas</v>
          </cell>
          <cell r="T56">
            <v>29.616666666666664</v>
          </cell>
          <cell r="U56">
            <v>29.616666666666664</v>
          </cell>
          <cell r="V56">
            <v>29.616666666666664</v>
          </cell>
          <cell r="W56">
            <v>29.616666666666664</v>
          </cell>
          <cell r="X56">
            <v>29.616666666666664</v>
          </cell>
          <cell r="Y56">
            <v>29.616666666666664</v>
          </cell>
        </row>
        <row r="58">
          <cell r="Q58" t="str">
            <v>Rp. (000)</v>
          </cell>
          <cell r="T58">
            <v>16289.166666666664</v>
          </cell>
          <cell r="X58">
            <v>16289.166666666664</v>
          </cell>
          <cell r="AB58">
            <v>16289.166666666664</v>
          </cell>
          <cell r="AF58">
            <v>16289.166666666664</v>
          </cell>
          <cell r="AJ58">
            <v>16289.166666666664</v>
          </cell>
          <cell r="AN58">
            <v>16289.166666666664</v>
          </cell>
        </row>
        <row r="59">
          <cell r="K59">
            <v>3</v>
          </cell>
          <cell r="L59" t="str">
            <v>SEMEN ZAK @50kg</v>
          </cell>
          <cell r="M59" t="str">
            <v>Zak</v>
          </cell>
          <cell r="N59" t="e">
            <v>#REF!</v>
          </cell>
          <cell r="O59">
            <v>25000</v>
          </cell>
          <cell r="P59" t="e">
            <v>#REF!</v>
          </cell>
          <cell r="Q59" t="str">
            <v>Kuantitas</v>
          </cell>
          <cell r="V59" t="e">
            <v>#REF!</v>
          </cell>
        </row>
        <row r="61">
          <cell r="Q61" t="str">
            <v>Rp. (000)</v>
          </cell>
          <cell r="X61" t="e">
            <v>#REF!</v>
          </cell>
        </row>
        <row r="62">
          <cell r="K62">
            <v>4</v>
          </cell>
          <cell r="L62" t="str">
            <v>BBM SOLAR</v>
          </cell>
          <cell r="M62" t="str">
            <v>Liter</v>
          </cell>
          <cell r="N62" t="e">
            <v>#REF!</v>
          </cell>
          <cell r="O62">
            <v>5750</v>
          </cell>
          <cell r="P62" t="e">
            <v>#REF!</v>
          </cell>
          <cell r="Q62" t="str">
            <v>Kuantitas</v>
          </cell>
          <cell r="S62">
            <v>5000</v>
          </cell>
          <cell r="T62">
            <v>5000</v>
          </cell>
          <cell r="U62">
            <v>5000</v>
          </cell>
          <cell r="V62">
            <v>20000</v>
          </cell>
          <cell r="W62">
            <v>20000</v>
          </cell>
          <cell r="X62">
            <v>20000</v>
          </cell>
          <cell r="Y62">
            <v>20000</v>
          </cell>
          <cell r="Z62">
            <v>20000</v>
          </cell>
          <cell r="AA62">
            <v>20000</v>
          </cell>
          <cell r="AB62">
            <v>20000</v>
          </cell>
          <cell r="AC62">
            <v>10000</v>
          </cell>
          <cell r="AD62">
            <v>10000</v>
          </cell>
          <cell r="AE62">
            <v>10000</v>
          </cell>
          <cell r="AF62">
            <v>3765</v>
          </cell>
        </row>
        <row r="64">
          <cell r="Q64" t="str">
            <v>Rp. (000)</v>
          </cell>
          <cell r="T64">
            <v>28750</v>
          </cell>
          <cell r="V64">
            <v>57500</v>
          </cell>
          <cell r="Z64">
            <v>230000</v>
          </cell>
          <cell r="AD64">
            <v>230000</v>
          </cell>
          <cell r="AH64">
            <v>230000</v>
          </cell>
          <cell r="AL64">
            <v>172500</v>
          </cell>
          <cell r="AP64">
            <v>136648.75</v>
          </cell>
        </row>
        <row r="65">
          <cell r="K65">
            <v>5</v>
          </cell>
          <cell r="L65" t="str">
            <v>Minyak Karosin</v>
          </cell>
          <cell r="M65" t="str">
            <v>Liter</v>
          </cell>
          <cell r="N65" t="e">
            <v>#REF!</v>
          </cell>
          <cell r="O65">
            <v>6000</v>
          </cell>
          <cell r="P65" t="e">
            <v>#REF!</v>
          </cell>
          <cell r="Q65" t="str">
            <v>Kuantitas</v>
          </cell>
          <cell r="V65">
            <v>10000</v>
          </cell>
          <cell r="W65">
            <v>10000</v>
          </cell>
          <cell r="X65">
            <v>10000</v>
          </cell>
          <cell r="Y65">
            <v>5000</v>
          </cell>
          <cell r="Z65">
            <v>6570</v>
          </cell>
        </row>
        <row r="67">
          <cell r="Q67" t="str">
            <v>Rp. (000)</v>
          </cell>
          <cell r="V67">
            <v>60000</v>
          </cell>
          <cell r="Z67">
            <v>60000</v>
          </cell>
          <cell r="AD67">
            <v>60000</v>
          </cell>
          <cell r="AH67">
            <v>30000</v>
          </cell>
          <cell r="AL67">
            <v>39420</v>
          </cell>
        </row>
        <row r="68">
          <cell r="K68">
            <v>6</v>
          </cell>
          <cell r="L68" t="str">
            <v>Batu Split 3/8</v>
          </cell>
          <cell r="M68" t="str">
            <v>M3</v>
          </cell>
          <cell r="N68" t="e">
            <v>#REF!</v>
          </cell>
          <cell r="O68">
            <v>418000.00000000006</v>
          </cell>
          <cell r="P68" t="e">
            <v>#REF!</v>
          </cell>
          <cell r="Q68" t="str">
            <v>Kuantitas</v>
          </cell>
          <cell r="X68" t="e">
            <v>#REF!</v>
          </cell>
        </row>
        <row r="70">
          <cell r="Q70" t="str">
            <v>Rp. (000)</v>
          </cell>
        </row>
        <row r="71">
          <cell r="K71">
            <v>7</v>
          </cell>
          <cell r="L71" t="str">
            <v>Batu Split 3/4</v>
          </cell>
          <cell r="M71" t="str">
            <v>M3</v>
          </cell>
          <cell r="N71" t="e">
            <v>#REF!</v>
          </cell>
          <cell r="O71">
            <v>418000.00000000006</v>
          </cell>
          <cell r="P71" t="e">
            <v>#REF!</v>
          </cell>
          <cell r="Q71" t="str">
            <v>Kuantitas</v>
          </cell>
          <cell r="X71" t="e">
            <v>#REF!</v>
          </cell>
        </row>
        <row r="73">
          <cell r="Q73" t="str">
            <v>Rp. (000)</v>
          </cell>
        </row>
        <row r="74">
          <cell r="K74">
            <v>8</v>
          </cell>
          <cell r="L74" t="str">
            <v>Abu batu</v>
          </cell>
          <cell r="M74" t="str">
            <v>M3</v>
          </cell>
          <cell r="N74" t="e">
            <v>#REF!</v>
          </cell>
          <cell r="O74">
            <v>418000.00000000006</v>
          </cell>
          <cell r="P74" t="e">
            <v>#REF!</v>
          </cell>
          <cell r="Q74" t="str">
            <v>Kuantitas</v>
          </cell>
          <cell r="X74" t="e">
            <v>#REF!</v>
          </cell>
        </row>
        <row r="76">
          <cell r="Q76" t="str">
            <v>Rp. (000)</v>
          </cell>
        </row>
        <row r="77">
          <cell r="K77">
            <v>9</v>
          </cell>
          <cell r="L77" t="str">
            <v>Pasir Beton</v>
          </cell>
          <cell r="M77" t="str">
            <v>M3</v>
          </cell>
          <cell r="N77" t="e">
            <v>#REF!</v>
          </cell>
          <cell r="O77" t="e">
            <v>#N/A</v>
          </cell>
          <cell r="P77" t="e">
            <v>#N/A</v>
          </cell>
          <cell r="Q77" t="str">
            <v>Kuantitas</v>
          </cell>
          <cell r="X77" t="e">
            <v>#REF!</v>
          </cell>
        </row>
        <row r="79">
          <cell r="Q79" t="str">
            <v>Rp. (000)</v>
          </cell>
        </row>
        <row r="80">
          <cell r="K80">
            <v>10</v>
          </cell>
          <cell r="L80" t="str">
            <v>Agregat kasar</v>
          </cell>
          <cell r="M80" t="str">
            <v>M3</v>
          </cell>
          <cell r="N80" t="e">
            <v>#REF!</v>
          </cell>
          <cell r="O80">
            <v>313500</v>
          </cell>
          <cell r="P80" t="e">
            <v>#REF!</v>
          </cell>
          <cell r="Q80" t="str">
            <v>Kuantitas</v>
          </cell>
          <cell r="X80" t="e">
            <v>#REF!</v>
          </cell>
        </row>
        <row r="82">
          <cell r="Q82" t="str">
            <v>Rp. (000)</v>
          </cell>
          <cell r="X82" t="e">
            <v>#REF!</v>
          </cell>
          <cell r="AB82" t="e">
            <v>#REF!</v>
          </cell>
          <cell r="AF82" t="e">
            <v>#REF!</v>
          </cell>
          <cell r="AJ82" t="e">
            <v>#REF!</v>
          </cell>
          <cell r="AN82" t="e">
            <v>#REF!</v>
          </cell>
        </row>
        <row r="83">
          <cell r="K83">
            <v>11</v>
          </cell>
          <cell r="L83" t="str">
            <v>Pasir lokal</v>
          </cell>
          <cell r="M83" t="str">
            <v>M3</v>
          </cell>
          <cell r="N83" t="e">
            <v>#REF!</v>
          </cell>
          <cell r="O83" t="e">
            <v>#N/A</v>
          </cell>
          <cell r="P83" t="e">
            <v>#N/A</v>
          </cell>
          <cell r="Q83" t="str">
            <v>Kuantitas</v>
          </cell>
          <cell r="AD83">
            <v>126</v>
          </cell>
          <cell r="AE83">
            <v>126</v>
          </cell>
        </row>
        <row r="85">
          <cell r="Q85" t="str">
            <v>Rp. (000)</v>
          </cell>
          <cell r="AF85" t="e">
            <v>#N/A</v>
          </cell>
        </row>
        <row r="86">
          <cell r="K86">
            <v>12</v>
          </cell>
          <cell r="L86" t="str">
            <v>Tanah Laterit / urpil</v>
          </cell>
          <cell r="M86" t="str">
            <v>M3</v>
          </cell>
          <cell r="N86" t="e">
            <v>#REF!</v>
          </cell>
          <cell r="O86">
            <v>8000</v>
          </cell>
          <cell r="P86" t="e">
            <v>#REF!</v>
          </cell>
          <cell r="Q86" t="str">
            <v>Kuantitas</v>
          </cell>
          <cell r="S86" t="e">
            <v>#REF!</v>
          </cell>
          <cell r="T86" t="e">
            <v>#REF!</v>
          </cell>
          <cell r="U86" t="e">
            <v>#REF!</v>
          </cell>
          <cell r="V86" t="e">
            <v>#REF!</v>
          </cell>
          <cell r="W86" t="e">
            <v>#REF!</v>
          </cell>
          <cell r="X86" t="e">
            <v>#REF!</v>
          </cell>
          <cell r="AA86" t="e">
            <v>#REF!</v>
          </cell>
          <cell r="AB86" t="e">
            <v>#REF!</v>
          </cell>
          <cell r="AC86" t="e">
            <v>#REF!</v>
          </cell>
          <cell r="AD86" t="e">
            <v>#REF!</v>
          </cell>
          <cell r="AE86" t="e">
            <v>#REF!</v>
          </cell>
        </row>
        <row r="88">
          <cell r="Q88" t="str">
            <v>Rp. (000)</v>
          </cell>
          <cell r="V88" t="e">
            <v>#REF!</v>
          </cell>
          <cell r="Z88" t="e">
            <v>#REF!</v>
          </cell>
          <cell r="AD88" t="e">
            <v>#REF!</v>
          </cell>
          <cell r="AH88" t="e">
            <v>#REF!</v>
          </cell>
        </row>
        <row r="89">
          <cell r="K89">
            <v>13</v>
          </cell>
          <cell r="L89" t="str">
            <v>Batu belah</v>
          </cell>
          <cell r="M89" t="str">
            <v>M3</v>
          </cell>
          <cell r="N89">
            <v>456</v>
          </cell>
          <cell r="O89">
            <v>150000</v>
          </cell>
          <cell r="P89">
            <v>68400000</v>
          </cell>
          <cell r="Q89" t="str">
            <v>Kuantitas</v>
          </cell>
          <cell r="AD89">
            <v>132.5</v>
          </cell>
          <cell r="AE89">
            <v>132.5</v>
          </cell>
        </row>
        <row r="91">
          <cell r="Q91" t="str">
            <v>Rp. (000)</v>
          </cell>
          <cell r="AF91">
            <v>39750</v>
          </cell>
        </row>
        <row r="92">
          <cell r="K92">
            <v>14</v>
          </cell>
          <cell r="L92" t="str">
            <v>Retribusi galian C</v>
          </cell>
          <cell r="M92" t="str">
            <v>Ls</v>
          </cell>
          <cell r="N92">
            <v>1</v>
          </cell>
          <cell r="P92" t="e">
            <v>#REF!</v>
          </cell>
          <cell r="Q92" t="str">
            <v>Kuantitas</v>
          </cell>
        </row>
        <row r="94">
          <cell r="Q94" t="str">
            <v>Rp. (000)</v>
          </cell>
          <cell r="T94" t="e">
            <v>#REF!</v>
          </cell>
          <cell r="X94" t="e">
            <v>#REF!</v>
          </cell>
          <cell r="AB94" t="e">
            <v>#REF!</v>
          </cell>
        </row>
        <row r="96">
          <cell r="L96" t="str">
            <v>JUMLAH BIAYA MATERIAL</v>
          </cell>
          <cell r="R96" t="e">
            <v>#REF!</v>
          </cell>
          <cell r="T96" t="e">
            <v>#REF!</v>
          </cell>
          <cell r="V96" t="e">
            <v>#REF!</v>
          </cell>
          <cell r="X96" t="e">
            <v>#REF!</v>
          </cell>
          <cell r="Z96" t="e">
            <v>#REF!</v>
          </cell>
          <cell r="AB96" t="e">
            <v>#REF!</v>
          </cell>
          <cell r="AD96" t="e">
            <v>#REF!</v>
          </cell>
          <cell r="AF96" t="e">
            <v>#REF!</v>
          </cell>
          <cell r="AH96" t="e">
            <v>#REF!</v>
          </cell>
          <cell r="AJ96" t="e">
            <v>#REF!</v>
          </cell>
          <cell r="AL96" t="e">
            <v>#REF!</v>
          </cell>
          <cell r="AN96" t="e">
            <v>#REF!</v>
          </cell>
          <cell r="AP96" t="e">
            <v>#REF!</v>
          </cell>
          <cell r="AR96" t="e">
            <v>#REF!</v>
          </cell>
        </row>
        <row r="97">
          <cell r="L97" t="str">
            <v>RENCANA KAS KELUAR MATERIAL (+PPN)</v>
          </cell>
          <cell r="P97" t="e">
            <v>#REF!</v>
          </cell>
          <cell r="Q97" t="e">
            <v>#REF!</v>
          </cell>
          <cell r="T97" t="e">
            <v>#REF!</v>
          </cell>
          <cell r="X97" t="e">
            <v>#REF!</v>
          </cell>
          <cell r="AB97" t="e">
            <v>#REF!</v>
          </cell>
          <cell r="AF97" t="e">
            <v>#REF!</v>
          </cell>
          <cell r="AJ97" t="e">
            <v>#REF!</v>
          </cell>
          <cell r="AN97" t="e">
            <v>#REF!</v>
          </cell>
          <cell r="AR97" t="e">
            <v>#REF!</v>
          </cell>
        </row>
        <row r="98">
          <cell r="L98" t="str">
            <v>RENCANA KAS KELUAR ALAT (+PPN)</v>
          </cell>
          <cell r="P98" t="e">
            <v>#REF!</v>
          </cell>
          <cell r="Q98" t="e">
            <v>#REF!</v>
          </cell>
          <cell r="T98" t="e">
            <v>#REF!</v>
          </cell>
          <cell r="X98" t="e">
            <v>#REF!</v>
          </cell>
          <cell r="AB98" t="e">
            <v>#REF!</v>
          </cell>
          <cell r="AF98" t="e">
            <v>#REF!</v>
          </cell>
          <cell r="AJ98" t="e">
            <v>#REF!</v>
          </cell>
          <cell r="AN98" t="e">
            <v>#REF!</v>
          </cell>
          <cell r="AR98" t="e">
            <v>#REF!</v>
          </cell>
        </row>
        <row r="99">
          <cell r="L99" t="str">
            <v>RENCANA KAS KELUAR UPAH</v>
          </cell>
          <cell r="P99">
            <v>251548883.33333331</v>
          </cell>
          <cell r="Q99">
            <v>0</v>
          </cell>
          <cell r="T99">
            <v>25154888.333333332</v>
          </cell>
          <cell r="X99">
            <v>50309776.666666664</v>
          </cell>
          <cell r="AB99">
            <v>50309776.666666664</v>
          </cell>
          <cell r="AF99">
            <v>50309776.666666664</v>
          </cell>
          <cell r="AJ99">
            <v>50309776.666666664</v>
          </cell>
          <cell r="AN99">
            <v>25154888.333333332</v>
          </cell>
        </row>
        <row r="100">
          <cell r="L100" t="str">
            <v>RENCANA KAS KELUAR SUBKON (+PPN)</v>
          </cell>
          <cell r="P100" t="e">
            <v>#REF!</v>
          </cell>
          <cell r="Q100" t="e">
            <v>#REF!</v>
          </cell>
          <cell r="T100" t="e">
            <v>#REF!</v>
          </cell>
          <cell r="X100" t="e">
            <v>#REF!</v>
          </cell>
          <cell r="AB100" t="e">
            <v>#REF!</v>
          </cell>
          <cell r="AF100" t="e">
            <v>#REF!</v>
          </cell>
          <cell r="AJ100" t="e">
            <v>#REF!</v>
          </cell>
          <cell r="AN100" t="e">
            <v>#REF!</v>
          </cell>
          <cell r="AR100" t="e">
            <v>#REF!</v>
          </cell>
        </row>
        <row r="101">
          <cell r="K101" t="str">
            <v>RENCANA KAS KELUAR BIAYA LANGSUNG</v>
          </cell>
          <cell r="P101" t="e">
            <v>#REF!</v>
          </cell>
          <cell r="T101" t="e">
            <v>#REF!</v>
          </cell>
          <cell r="X101" t="e">
            <v>#REF!</v>
          </cell>
          <cell r="AB101" t="e">
            <v>#REF!</v>
          </cell>
          <cell r="AF101" t="e">
            <v>#REF!</v>
          </cell>
          <cell r="AJ101" t="e">
            <v>#REF!</v>
          </cell>
          <cell r="AN101" t="e">
            <v>#REF!</v>
          </cell>
          <cell r="AR101" t="e">
            <v>#REF!</v>
          </cell>
        </row>
        <row r="102">
          <cell r="K102" t="str">
            <v>RENCANA KAS KELUAR BIAYA TAK LANGSUNG</v>
          </cell>
          <cell r="P102">
            <v>737523230.090909</v>
          </cell>
          <cell r="Q102">
            <v>0</v>
          </cell>
          <cell r="T102">
            <v>81947025.565656558</v>
          </cell>
          <cell r="X102">
            <v>81947025.565656558</v>
          </cell>
          <cell r="AB102">
            <v>81947025.565656558</v>
          </cell>
          <cell r="AF102">
            <v>81947025.565656558</v>
          </cell>
          <cell r="AJ102">
            <v>81947025.565656558</v>
          </cell>
          <cell r="AN102">
            <v>81947025.565656558</v>
          </cell>
          <cell r="AR102">
            <v>81947025.565656558</v>
          </cell>
          <cell r="AV102">
            <v>81947025.565656558</v>
          </cell>
          <cell r="AZ102">
            <v>81947025.565656558</v>
          </cell>
        </row>
        <row r="103">
          <cell r="K103" t="str">
            <v>RENCANA KAS KELUAR TOTAL</v>
          </cell>
          <cell r="P103" t="e">
            <v>#REF!</v>
          </cell>
          <cell r="T103" t="e">
            <v>#REF!</v>
          </cell>
          <cell r="X103" t="e">
            <v>#REF!</v>
          </cell>
          <cell r="AB103" t="e">
            <v>#REF!</v>
          </cell>
          <cell r="AF103" t="e">
            <v>#REF!</v>
          </cell>
          <cell r="AJ103" t="e">
            <v>#REF!</v>
          </cell>
          <cell r="AN103" t="e">
            <v>#REF!</v>
          </cell>
          <cell r="AR103" t="e">
            <v>#REF!</v>
          </cell>
          <cell r="AV103">
            <v>81947025.565656558</v>
          </cell>
          <cell r="AZ103">
            <v>81947025.565656558</v>
          </cell>
        </row>
        <row r="104">
          <cell r="K104" t="str">
            <v>KOMULATIF RENCANA KAS KELUAR TOTAL</v>
          </cell>
          <cell r="P104" t="e">
            <v>#REF!</v>
          </cell>
          <cell r="T104" t="e">
            <v>#REF!</v>
          </cell>
          <cell r="X104" t="e">
            <v>#REF!</v>
          </cell>
          <cell r="AB104" t="e">
            <v>#REF!</v>
          </cell>
          <cell r="AF104" t="e">
            <v>#REF!</v>
          </cell>
          <cell r="AJ104" t="e">
            <v>#REF!</v>
          </cell>
          <cell r="AN104" t="e">
            <v>#REF!</v>
          </cell>
          <cell r="AR104" t="e">
            <v>#REF!</v>
          </cell>
          <cell r="AV104" t="e">
            <v>#REF!</v>
          </cell>
          <cell r="AZ104" t="e">
            <v>#REF!</v>
          </cell>
        </row>
      </sheetData>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140"/>
      <sheetName val="Sheet1"/>
      <sheetName val="Sheet2"/>
      <sheetName val="Sheet3"/>
      <sheetName val="1314"/>
    </sheetNames>
    <sheetDataSet>
      <sheetData sheetId="0"/>
      <sheetData sheetId="1"/>
      <sheetData sheetId="2"/>
      <sheetData sheetId="3"/>
      <sheetData sheetId="4"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AB"/>
      <sheetName val="DI"/>
      <sheetName val="NRC"/>
      <sheetName val="L-R"/>
      <sheetName val="LTD"/>
      <sheetName val="ARKA"/>
      <sheetName val="PJL LK"/>
      <sheetName val="L-1"/>
      <sheetName val="PENY"/>
      <sheetName val="Sheet2"/>
      <sheetName val="BB-LR"/>
      <sheetName val="BB-NRC"/>
      <sheetName val="NLM"/>
      <sheetName val="RKM"/>
      <sheetName val="NL"/>
      <sheetName val="ACCOUNT"/>
      <sheetName val="INDEX"/>
      <sheetName val="SA"/>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ow r="8">
          <cell r="B8" t="str">
            <v>110.1.01</v>
          </cell>
          <cell r="C8" t="str">
            <v>Kas</v>
          </cell>
          <cell r="D8" t="str">
            <v>AA</v>
          </cell>
        </row>
        <row r="9">
          <cell r="B9" t="str">
            <v>111.1.002</v>
          </cell>
          <cell r="C9" t="str">
            <v>Bank Mandiri Valas AC. 148-0001138190</v>
          </cell>
          <cell r="D9" t="str">
            <v>AB</v>
          </cell>
        </row>
        <row r="10">
          <cell r="B10" t="str">
            <v>111.1.003</v>
          </cell>
          <cell r="C10" t="str">
            <v>Bank Danamon AC. 430.092-01295.9</v>
          </cell>
          <cell r="D10" t="str">
            <v>AB</v>
          </cell>
        </row>
        <row r="11">
          <cell r="B11" t="str">
            <v>111.1.005</v>
          </cell>
          <cell r="C11" t="str">
            <v>BNI AC. 225-001025998.001</v>
          </cell>
          <cell r="D11" t="str">
            <v>AB</v>
          </cell>
        </row>
        <row r="12">
          <cell r="B12" t="str">
            <v>111.1.006</v>
          </cell>
          <cell r="C12" t="str">
            <v>Bank Mandiri Rupiah AC. 148-00-7777888-7</v>
          </cell>
          <cell r="D12" t="str">
            <v>AB</v>
          </cell>
        </row>
        <row r="13">
          <cell r="B13" t="str">
            <v>111.1.007</v>
          </cell>
          <cell r="C13" t="str">
            <v>Bank Mandiri AC. 148-00-0308830-2</v>
          </cell>
          <cell r="D13" t="str">
            <v>AB</v>
          </cell>
        </row>
        <row r="14">
          <cell r="B14" t="str">
            <v>113.1.00002</v>
          </cell>
          <cell r="C14" t="str">
            <v>Hanwa Co. Ltd.</v>
          </cell>
          <cell r="D14" t="str">
            <v>BAA</v>
          </cell>
        </row>
        <row r="15">
          <cell r="B15" t="str">
            <v>113.1.00003</v>
          </cell>
          <cell r="C15" t="str">
            <v>Ocean G.</v>
          </cell>
          <cell r="D15" t="str">
            <v>BAA</v>
          </cell>
        </row>
        <row r="16">
          <cell r="B16" t="str">
            <v>113.1.00006</v>
          </cell>
          <cell r="C16" t="str">
            <v>Arctic Sea</v>
          </cell>
          <cell r="D16" t="str">
            <v>BAA</v>
          </cell>
        </row>
        <row r="17">
          <cell r="B17" t="str">
            <v>113.1.00008</v>
          </cell>
          <cell r="C17" t="str">
            <v>Landaeuer</v>
          </cell>
          <cell r="D17" t="str">
            <v>BAA</v>
          </cell>
        </row>
        <row r="18">
          <cell r="B18" t="str">
            <v>113.1.00017</v>
          </cell>
          <cell r="C18" t="str">
            <v>PT. Sumber Kalimantan Abadi</v>
          </cell>
          <cell r="D18" t="str">
            <v>BAA</v>
          </cell>
        </row>
        <row r="19">
          <cell r="B19" t="str">
            <v>113.1.00020</v>
          </cell>
          <cell r="C19" t="str">
            <v>PT. Sekar Bumi Tbk.</v>
          </cell>
          <cell r="D19" t="str">
            <v>BAA</v>
          </cell>
        </row>
        <row r="20">
          <cell r="B20" t="str">
            <v>113.1.00050</v>
          </cell>
          <cell r="C20" t="str">
            <v>Starling</v>
          </cell>
          <cell r="D20" t="str">
            <v>BAA</v>
          </cell>
        </row>
        <row r="21">
          <cell r="B21" t="str">
            <v>113.1.00060</v>
          </cell>
          <cell r="C21" t="str">
            <v>Rotary Int.</v>
          </cell>
          <cell r="D21" t="str">
            <v>BAA</v>
          </cell>
        </row>
        <row r="22">
          <cell r="B22" t="str">
            <v>113.1.00065</v>
          </cell>
          <cell r="C22" t="str">
            <v>SKA Tarakan</v>
          </cell>
          <cell r="D22" t="str">
            <v>BAA</v>
          </cell>
        </row>
        <row r="23">
          <cell r="B23" t="str">
            <v>113.1.00077</v>
          </cell>
          <cell r="C23" t="str">
            <v>Winsang</v>
          </cell>
          <cell r="D23" t="str">
            <v>BAA</v>
          </cell>
        </row>
        <row r="24">
          <cell r="B24" t="str">
            <v>113.1.00098</v>
          </cell>
          <cell r="C24" t="str">
            <v>PT. Buana Mega Indonesia</v>
          </cell>
          <cell r="D24" t="str">
            <v>BAA</v>
          </cell>
        </row>
        <row r="25">
          <cell r="B25" t="str">
            <v>113.1.00099</v>
          </cell>
          <cell r="C25" t="str">
            <v>PT. Mustika Minanu</v>
          </cell>
          <cell r="D25" t="str">
            <v>BAA</v>
          </cell>
        </row>
        <row r="26">
          <cell r="B26" t="str">
            <v>113.2.00001</v>
          </cell>
          <cell r="C26" t="str">
            <v>Nelayan Abung</v>
          </cell>
          <cell r="D26" t="str">
            <v>BAB</v>
          </cell>
        </row>
        <row r="27">
          <cell r="B27" t="str">
            <v>113.2.00005</v>
          </cell>
          <cell r="C27" t="str">
            <v>Nelayan Amat</v>
          </cell>
          <cell r="D27" t="str">
            <v>BAB</v>
          </cell>
        </row>
        <row r="28">
          <cell r="B28" t="str">
            <v>113.2.00007</v>
          </cell>
          <cell r="C28" t="str">
            <v>Nelayan Awie</v>
          </cell>
          <cell r="D28" t="str">
            <v>BAB</v>
          </cell>
        </row>
        <row r="29">
          <cell r="B29" t="str">
            <v>113.2.00008</v>
          </cell>
          <cell r="C29" t="str">
            <v>Nelayan Apollo Tbk.</v>
          </cell>
          <cell r="D29" t="str">
            <v>BAB</v>
          </cell>
        </row>
        <row r="30">
          <cell r="B30" t="str">
            <v>113.2.00009</v>
          </cell>
          <cell r="C30" t="str">
            <v>Nelayan Ayon</v>
          </cell>
          <cell r="D30" t="str">
            <v>BAB</v>
          </cell>
        </row>
        <row r="31">
          <cell r="B31" t="str">
            <v>113.2.00010</v>
          </cell>
          <cell r="C31" t="str">
            <v>Nelayan Abdul Manang</v>
          </cell>
          <cell r="D31" t="str">
            <v>BAB</v>
          </cell>
        </row>
        <row r="32">
          <cell r="B32" t="str">
            <v>113.2.00011</v>
          </cell>
          <cell r="C32" t="str">
            <v>Nelayan Alung</v>
          </cell>
          <cell r="D32" t="str">
            <v>BAB</v>
          </cell>
        </row>
        <row r="33">
          <cell r="B33" t="str">
            <v>113.2.00012</v>
          </cell>
          <cell r="C33" t="str">
            <v>Nelayan Ansar</v>
          </cell>
          <cell r="D33" t="str">
            <v>BAB</v>
          </cell>
        </row>
        <row r="34">
          <cell r="B34" t="str">
            <v>113.2.00013</v>
          </cell>
          <cell r="C34" t="str">
            <v>Nelayan Achai RM</v>
          </cell>
          <cell r="D34" t="str">
            <v>BAB</v>
          </cell>
        </row>
        <row r="35">
          <cell r="B35" t="str">
            <v>113.2.00014</v>
          </cell>
          <cell r="C35" t="str">
            <v>Nelayan Apung</v>
          </cell>
          <cell r="D35" t="str">
            <v>BAB</v>
          </cell>
        </row>
        <row r="36">
          <cell r="B36" t="str">
            <v>113.2.00016</v>
          </cell>
          <cell r="C36" t="str">
            <v>Nelayan Apui</v>
          </cell>
          <cell r="D36" t="str">
            <v>BAB</v>
          </cell>
        </row>
        <row r="37">
          <cell r="B37" t="str">
            <v>113.2.00020</v>
          </cell>
          <cell r="C37" t="str">
            <v>Nelayan Akiong</v>
          </cell>
          <cell r="D37" t="str">
            <v>BAB</v>
          </cell>
        </row>
        <row r="38">
          <cell r="B38" t="str">
            <v>113.2.00021</v>
          </cell>
          <cell r="C38" t="str">
            <v>Nelayan Anas</v>
          </cell>
          <cell r="D38" t="str">
            <v>BAB</v>
          </cell>
        </row>
        <row r="39">
          <cell r="B39" t="str">
            <v>113.2.00023</v>
          </cell>
          <cell r="C39" t="str">
            <v>Nelayan A'an M.</v>
          </cell>
          <cell r="D39" t="str">
            <v>BAB</v>
          </cell>
        </row>
        <row r="40">
          <cell r="B40" t="str">
            <v>113.2.00025</v>
          </cell>
          <cell r="C40" t="str">
            <v>Nelayan Achien</v>
          </cell>
          <cell r="D40" t="str">
            <v>BAB</v>
          </cell>
        </row>
        <row r="41">
          <cell r="B41" t="str">
            <v>113.2.00026</v>
          </cell>
          <cell r="C41" t="str">
            <v>Nelayan Asau</v>
          </cell>
          <cell r="D41" t="str">
            <v>BAB</v>
          </cell>
        </row>
        <row r="42">
          <cell r="B42" t="str">
            <v>113.2.00027</v>
          </cell>
          <cell r="C42" t="str">
            <v>Nelayan Amun</v>
          </cell>
          <cell r="D42" t="str">
            <v>BAB</v>
          </cell>
        </row>
        <row r="43">
          <cell r="B43" t="str">
            <v>113.2.00031</v>
          </cell>
          <cell r="C43" t="str">
            <v>Nelayan Beddu</v>
          </cell>
          <cell r="D43" t="str">
            <v>BAB</v>
          </cell>
        </row>
        <row r="44">
          <cell r="B44" t="str">
            <v>113.2.00091</v>
          </cell>
          <cell r="C44" t="str">
            <v>Nelayan Darwis</v>
          </cell>
          <cell r="D44" t="str">
            <v>BAB</v>
          </cell>
        </row>
        <row r="45">
          <cell r="B45" t="str">
            <v>113.2.00093</v>
          </cell>
          <cell r="C45" t="str">
            <v>Nelayan Doni</v>
          </cell>
          <cell r="D45" t="str">
            <v>BAB</v>
          </cell>
        </row>
        <row r="46">
          <cell r="B46" t="str">
            <v>113.2.00171</v>
          </cell>
          <cell r="C46" t="str">
            <v>Nelayan Firman</v>
          </cell>
          <cell r="D46" t="str">
            <v>BAB</v>
          </cell>
        </row>
        <row r="47">
          <cell r="B47" t="str">
            <v>113.2.00211</v>
          </cell>
          <cell r="C47" t="str">
            <v>Nelayan Honggo</v>
          </cell>
          <cell r="D47" t="str">
            <v>BAB</v>
          </cell>
        </row>
        <row r="48">
          <cell r="B48" t="str">
            <v>113.2.00214</v>
          </cell>
          <cell r="C48" t="str">
            <v>Nelayan H. Hasanuddin</v>
          </cell>
          <cell r="D48" t="str">
            <v>BAB</v>
          </cell>
        </row>
        <row r="49">
          <cell r="B49" t="str">
            <v>113.2.00215</v>
          </cell>
          <cell r="C49" t="str">
            <v>Nelayan H. Fadlan</v>
          </cell>
          <cell r="D49" t="str">
            <v>BAB</v>
          </cell>
        </row>
        <row r="50">
          <cell r="B50" t="str">
            <v>113.2.00217</v>
          </cell>
          <cell r="C50" t="str">
            <v>Nelayan H. Madjid</v>
          </cell>
          <cell r="D50" t="str">
            <v>BAB</v>
          </cell>
        </row>
        <row r="51">
          <cell r="B51" t="str">
            <v>113.2.00218</v>
          </cell>
          <cell r="C51" t="str">
            <v>Nelayan Haidir</v>
          </cell>
          <cell r="D51" t="str">
            <v>BAB</v>
          </cell>
        </row>
        <row r="52">
          <cell r="B52" t="str">
            <v>113.2.00222</v>
          </cell>
          <cell r="C52" t="str">
            <v>Nelayan Edison</v>
          </cell>
          <cell r="D52" t="str">
            <v>BAB</v>
          </cell>
        </row>
        <row r="53">
          <cell r="B53" t="str">
            <v>113.2.00223</v>
          </cell>
          <cell r="C53" t="str">
            <v>Nelayan Hendri</v>
          </cell>
          <cell r="D53" t="str">
            <v>BAB</v>
          </cell>
        </row>
        <row r="54">
          <cell r="B54" t="str">
            <v>113.2.00226</v>
          </cell>
          <cell r="C54" t="str">
            <v>Nelayan H. Jainuddin</v>
          </cell>
          <cell r="D54" t="str">
            <v>BAB</v>
          </cell>
        </row>
        <row r="55">
          <cell r="B55" t="str">
            <v>113.2.00227</v>
          </cell>
          <cell r="C55" t="str">
            <v>Nelayan H. Dahri</v>
          </cell>
          <cell r="D55" t="str">
            <v>BAB</v>
          </cell>
        </row>
        <row r="56">
          <cell r="B56" t="str">
            <v>113.2.00232</v>
          </cell>
          <cell r="C56" t="str">
            <v>Nelayan Iswan</v>
          </cell>
          <cell r="D56" t="str">
            <v>BAB</v>
          </cell>
        </row>
        <row r="57">
          <cell r="B57" t="str">
            <v>113.2.00272</v>
          </cell>
          <cell r="C57" t="str">
            <v>Nelayan Jayus</v>
          </cell>
          <cell r="D57" t="str">
            <v>BAB</v>
          </cell>
        </row>
        <row r="58">
          <cell r="B58" t="str">
            <v>113.2.00273</v>
          </cell>
          <cell r="C58" t="str">
            <v>Nelayan Jumain</v>
          </cell>
          <cell r="D58" t="str">
            <v>BAB</v>
          </cell>
        </row>
        <row r="59">
          <cell r="B59" t="str">
            <v>113.2.00302</v>
          </cell>
          <cell r="C59" t="str">
            <v>Nelayan Kasmin</v>
          </cell>
          <cell r="D59" t="str">
            <v>BAB</v>
          </cell>
        </row>
        <row r="60">
          <cell r="B60" t="str">
            <v>113.2.00303</v>
          </cell>
          <cell r="C60" t="str">
            <v>Nelayan Kamarudin</v>
          </cell>
          <cell r="D60" t="str">
            <v>BAB</v>
          </cell>
        </row>
        <row r="61">
          <cell r="B61" t="str">
            <v>113.2.00330</v>
          </cell>
          <cell r="C61" t="str">
            <v>Nelayan Latif</v>
          </cell>
          <cell r="D61" t="str">
            <v>BAB</v>
          </cell>
        </row>
        <row r="62">
          <cell r="B62" t="str">
            <v>113.2.00331</v>
          </cell>
          <cell r="C62" t="str">
            <v>Nelayan Lukmanto</v>
          </cell>
          <cell r="D62" t="str">
            <v>BAB</v>
          </cell>
        </row>
        <row r="63">
          <cell r="B63" t="str">
            <v>113.2.00333</v>
          </cell>
          <cell r="C63" t="str">
            <v>Nelayan Latif Makmur</v>
          </cell>
          <cell r="D63" t="str">
            <v>BAB</v>
          </cell>
        </row>
        <row r="64">
          <cell r="B64" t="str">
            <v>113.2.00350</v>
          </cell>
          <cell r="C64" t="str">
            <v>Nelayan Mayong</v>
          </cell>
          <cell r="D64" t="str">
            <v>BAB</v>
          </cell>
        </row>
        <row r="65">
          <cell r="B65" t="str">
            <v>113.2.00351</v>
          </cell>
          <cell r="C65" t="str">
            <v>Nelayan Muara</v>
          </cell>
          <cell r="D65" t="str">
            <v>BAB</v>
          </cell>
        </row>
        <row r="66">
          <cell r="B66" t="str">
            <v>113.2.00352</v>
          </cell>
          <cell r="C66" t="str">
            <v>Nelayan Misran</v>
          </cell>
          <cell r="D66" t="str">
            <v>BAB</v>
          </cell>
        </row>
        <row r="67">
          <cell r="B67" t="str">
            <v>113.2.00353</v>
          </cell>
          <cell r="C67" t="str">
            <v>Nelayan Memet</v>
          </cell>
          <cell r="D67" t="str">
            <v>BAB</v>
          </cell>
        </row>
        <row r="68">
          <cell r="B68" t="str">
            <v>113.2.00354</v>
          </cell>
          <cell r="C68" t="str">
            <v>Nelayan Michu</v>
          </cell>
          <cell r="D68" t="str">
            <v>BAB</v>
          </cell>
        </row>
        <row r="69">
          <cell r="B69" t="str">
            <v>113.2.00355</v>
          </cell>
          <cell r="C69" t="str">
            <v>Nelayan Mansyur</v>
          </cell>
          <cell r="D69" t="str">
            <v>BAB</v>
          </cell>
        </row>
        <row r="70">
          <cell r="B70" t="str">
            <v>113.2.00356</v>
          </cell>
          <cell r="C70" t="str">
            <v>Nelayan Petak C</v>
          </cell>
          <cell r="D70" t="str">
            <v>BAB</v>
          </cell>
        </row>
        <row r="71">
          <cell r="B71" t="str">
            <v>113.2.00380</v>
          </cell>
          <cell r="C71" t="str">
            <v>Nelayan Nusa Indah</v>
          </cell>
          <cell r="D71" t="str">
            <v>BAB</v>
          </cell>
        </row>
        <row r="72">
          <cell r="B72" t="str">
            <v>113.2.00440</v>
          </cell>
          <cell r="C72" t="str">
            <v>Nelayan Pipi</v>
          </cell>
          <cell r="D72" t="str">
            <v>BAB</v>
          </cell>
        </row>
        <row r="73">
          <cell r="B73" t="str">
            <v>113.2.00441</v>
          </cell>
          <cell r="C73" t="str">
            <v>Nelayan Nusa Indah</v>
          </cell>
          <cell r="D73" t="str">
            <v>BAB</v>
          </cell>
        </row>
        <row r="74">
          <cell r="B74" t="str">
            <v>113.2.00442</v>
          </cell>
          <cell r="C74" t="str">
            <v>Nelayan Paulus</v>
          </cell>
          <cell r="D74" t="str">
            <v>BAB</v>
          </cell>
        </row>
        <row r="75">
          <cell r="B75" t="str">
            <v>113.2.00444</v>
          </cell>
          <cell r="C75" t="str">
            <v>Nelayan Parman</v>
          </cell>
          <cell r="D75" t="str">
            <v>BAB</v>
          </cell>
        </row>
        <row r="76">
          <cell r="B76" t="str">
            <v>113.2.00501</v>
          </cell>
          <cell r="C76" t="str">
            <v>Nelayan Rapik</v>
          </cell>
          <cell r="D76" t="str">
            <v>BAB</v>
          </cell>
        </row>
        <row r="77">
          <cell r="B77" t="str">
            <v>113.2.00536</v>
          </cell>
          <cell r="C77" t="str">
            <v>Nelayan Suratna</v>
          </cell>
          <cell r="D77" t="str">
            <v>BAB</v>
          </cell>
        </row>
        <row r="78">
          <cell r="B78" t="str">
            <v>113.2.00539</v>
          </cell>
          <cell r="C78" t="str">
            <v>Nelayan Tabur</v>
          </cell>
          <cell r="D78" t="str">
            <v>BAB</v>
          </cell>
        </row>
        <row r="79">
          <cell r="B79" t="str">
            <v>113.2.00541</v>
          </cell>
          <cell r="C79" t="str">
            <v>Nelayan Sasa</v>
          </cell>
          <cell r="D79" t="str">
            <v>BAB</v>
          </cell>
        </row>
        <row r="80">
          <cell r="B80" t="str">
            <v>113.2.00542</v>
          </cell>
          <cell r="C80" t="str">
            <v>Nelayan Surya Mas</v>
          </cell>
          <cell r="D80" t="str">
            <v>BAB</v>
          </cell>
        </row>
        <row r="81">
          <cell r="B81" t="str">
            <v>113.2.00543</v>
          </cell>
          <cell r="C81" t="str">
            <v>Nelayan SBY Motor</v>
          </cell>
          <cell r="D81" t="str">
            <v>BAB</v>
          </cell>
        </row>
        <row r="82">
          <cell r="B82" t="str">
            <v>113.2.00591</v>
          </cell>
          <cell r="C82" t="str">
            <v>Nelayan Udin Nunukan</v>
          </cell>
          <cell r="D82" t="str">
            <v>BAB</v>
          </cell>
        </row>
        <row r="83">
          <cell r="B83" t="str">
            <v>113.2.00592</v>
          </cell>
          <cell r="C83" t="str">
            <v>Nelayan Ahin C</v>
          </cell>
          <cell r="D83" t="str">
            <v>BAB</v>
          </cell>
        </row>
        <row r="84">
          <cell r="B84" t="str">
            <v>113.2.00593</v>
          </cell>
          <cell r="C84" t="str">
            <v>Nelayan H. Usman</v>
          </cell>
          <cell r="D84" t="str">
            <v>BAB</v>
          </cell>
        </row>
        <row r="85">
          <cell r="B85" t="str">
            <v>113.2.00594</v>
          </cell>
          <cell r="C85" t="str">
            <v>Nelayan Ampao</v>
          </cell>
          <cell r="D85" t="str">
            <v>BAB</v>
          </cell>
        </row>
        <row r="86">
          <cell r="B86" t="str">
            <v>113.2.00595</v>
          </cell>
          <cell r="C86" t="str">
            <v>Nelayan Yusuf T.</v>
          </cell>
          <cell r="D86" t="str">
            <v>BAB</v>
          </cell>
        </row>
        <row r="87">
          <cell r="B87" t="str">
            <v>113.2.00596</v>
          </cell>
          <cell r="C87" t="str">
            <v>Nelayan Iswan</v>
          </cell>
          <cell r="D87" t="str">
            <v>BAB</v>
          </cell>
        </row>
        <row r="88">
          <cell r="B88" t="str">
            <v>113.2.00597</v>
          </cell>
          <cell r="C88" t="str">
            <v>Nelayan Achien</v>
          </cell>
          <cell r="D88" t="str">
            <v>BAB</v>
          </cell>
        </row>
        <row r="89">
          <cell r="B89" t="str">
            <v>113.3.00005</v>
          </cell>
          <cell r="C89" t="str">
            <v>A'an</v>
          </cell>
          <cell r="D89" t="str">
            <v>BB</v>
          </cell>
        </row>
        <row r="90">
          <cell r="B90" t="str">
            <v>113.3.00006</v>
          </cell>
          <cell r="C90" t="str">
            <v>Agustina</v>
          </cell>
          <cell r="D90" t="str">
            <v>BB</v>
          </cell>
        </row>
        <row r="91">
          <cell r="B91" t="str">
            <v>113.3.00100</v>
          </cell>
          <cell r="C91" t="str">
            <v>Kisman</v>
          </cell>
          <cell r="D91" t="str">
            <v>BB</v>
          </cell>
        </row>
        <row r="92">
          <cell r="B92" t="str">
            <v>113.3.00181</v>
          </cell>
          <cell r="C92" t="str">
            <v>Soewanto</v>
          </cell>
          <cell r="D92" t="str">
            <v>BB</v>
          </cell>
        </row>
        <row r="93">
          <cell r="B93" t="str">
            <v>113.3.00182</v>
          </cell>
          <cell r="C93" t="str">
            <v>Surya Dharma</v>
          </cell>
          <cell r="D93" t="str">
            <v>BB</v>
          </cell>
        </row>
        <row r="94">
          <cell r="B94" t="str">
            <v>113.3.00184</v>
          </cell>
          <cell r="C94" t="str">
            <v>Suryani</v>
          </cell>
          <cell r="D94" t="str">
            <v>BB</v>
          </cell>
        </row>
        <row r="95">
          <cell r="B95" t="str">
            <v>113.3.00186</v>
          </cell>
          <cell r="C95" t="str">
            <v>Syahrial</v>
          </cell>
          <cell r="D95" t="str">
            <v>BB</v>
          </cell>
        </row>
        <row r="96">
          <cell r="B96" t="str">
            <v>113.4.00004</v>
          </cell>
          <cell r="C96" t="str">
            <v>Tukang Amat</v>
          </cell>
          <cell r="D96" t="str">
            <v>BDA</v>
          </cell>
        </row>
        <row r="97">
          <cell r="B97" t="str">
            <v>113.4.00006</v>
          </cell>
          <cell r="C97" t="str">
            <v>Tukang Asiking Saleh</v>
          </cell>
          <cell r="D97" t="str">
            <v>BDA</v>
          </cell>
        </row>
        <row r="98">
          <cell r="B98" t="str">
            <v>113.4.00007</v>
          </cell>
          <cell r="C98" t="str">
            <v>Tukang Achien</v>
          </cell>
          <cell r="D98" t="str">
            <v>BDA</v>
          </cell>
        </row>
        <row r="99">
          <cell r="B99" t="str">
            <v>113.4.00020</v>
          </cell>
          <cell r="C99" t="str">
            <v>Tukang Bai</v>
          </cell>
          <cell r="D99" t="str">
            <v>BDA</v>
          </cell>
        </row>
        <row r="100">
          <cell r="B100" t="str">
            <v>113.4.00140</v>
          </cell>
          <cell r="C100" t="str">
            <v>Tukang Bongkar Barang</v>
          </cell>
          <cell r="D100" t="str">
            <v>BDA</v>
          </cell>
        </row>
        <row r="101">
          <cell r="B101" t="str">
            <v>113.4.00160</v>
          </cell>
          <cell r="C101" t="str">
            <v>Tukang Fiber</v>
          </cell>
          <cell r="D101" t="str">
            <v>BDA</v>
          </cell>
        </row>
        <row r="102">
          <cell r="B102" t="str">
            <v>113.4.00242</v>
          </cell>
          <cell r="C102" t="str">
            <v>Tukang Mataji</v>
          </cell>
          <cell r="D102" t="str">
            <v>BDA</v>
          </cell>
        </row>
        <row r="103">
          <cell r="B103" t="str">
            <v>113.4.00370</v>
          </cell>
          <cell r="C103" t="str">
            <v>Tukang Udin</v>
          </cell>
          <cell r="D103" t="str">
            <v>BDA</v>
          </cell>
        </row>
        <row r="104">
          <cell r="B104" t="str">
            <v>113.6.00002</v>
          </cell>
          <cell r="C104" t="str">
            <v>SKA Balikpapan</v>
          </cell>
          <cell r="D104" t="str">
            <v>BDC</v>
          </cell>
        </row>
        <row r="105">
          <cell r="B105" t="str">
            <v>113.6.00007</v>
          </cell>
          <cell r="C105" t="str">
            <v>Nisho Iwai</v>
          </cell>
          <cell r="D105" t="str">
            <v>BDC</v>
          </cell>
        </row>
        <row r="106">
          <cell r="B106" t="str">
            <v>113.6.00027</v>
          </cell>
          <cell r="C106" t="str">
            <v>Arisan</v>
          </cell>
          <cell r="D106" t="str">
            <v>BDC</v>
          </cell>
        </row>
        <row r="107">
          <cell r="B107" t="str">
            <v>113.6.00028</v>
          </cell>
          <cell r="C107" t="str">
            <v>UD. 99</v>
          </cell>
          <cell r="D107" t="str">
            <v>BDC</v>
          </cell>
        </row>
        <row r="108">
          <cell r="B108" t="str">
            <v>113.6.00030</v>
          </cell>
          <cell r="C108" t="str">
            <v>UPD</v>
          </cell>
          <cell r="D108" t="str">
            <v>BDC</v>
          </cell>
        </row>
        <row r="109">
          <cell r="B109" t="str">
            <v>113.6.00038</v>
          </cell>
          <cell r="C109" t="str">
            <v>UD. Sumber Laut</v>
          </cell>
          <cell r="D109" t="str">
            <v>BDC</v>
          </cell>
        </row>
        <row r="110">
          <cell r="B110" t="str">
            <v>113.6.00039</v>
          </cell>
          <cell r="C110" t="str">
            <v>Perhimpunan Nelayan Kecil</v>
          </cell>
          <cell r="D110" t="str">
            <v>BDC</v>
          </cell>
        </row>
        <row r="111">
          <cell r="B111" t="str">
            <v>113.6.00043</v>
          </cell>
          <cell r="C111" t="str">
            <v>Koperasi Sabindo Raya Gemilang</v>
          </cell>
          <cell r="D111" t="str">
            <v>BDC</v>
          </cell>
        </row>
        <row r="112">
          <cell r="B112" t="str">
            <v>113.6.00044</v>
          </cell>
          <cell r="C112" t="str">
            <v>Roland</v>
          </cell>
          <cell r="D112" t="str">
            <v>BDC</v>
          </cell>
        </row>
        <row r="113">
          <cell r="B113" t="str">
            <v>113.6.00500</v>
          </cell>
          <cell r="C113" t="str">
            <v>CV. Nusa Indah</v>
          </cell>
          <cell r="D113" t="str">
            <v>BDC</v>
          </cell>
        </row>
        <row r="114">
          <cell r="B114" t="str">
            <v>113.6.00998</v>
          </cell>
          <cell r="C114" t="str">
            <v>Eks. Pan</v>
          </cell>
          <cell r="D114" t="str">
            <v>BDC</v>
          </cell>
        </row>
        <row r="115">
          <cell r="B115" t="str">
            <v>113.6.00999</v>
          </cell>
          <cell r="C115" t="str">
            <v>Piutang Lain-lain</v>
          </cell>
          <cell r="D115" t="str">
            <v>BDC</v>
          </cell>
        </row>
        <row r="116">
          <cell r="B116" t="str">
            <v>113.7.00002</v>
          </cell>
          <cell r="C116" t="str">
            <v>Piutang Direksi Pieter Setiawan</v>
          </cell>
          <cell r="D116" t="str">
            <v>BDC</v>
          </cell>
        </row>
        <row r="117">
          <cell r="B117" t="str">
            <v>113.8.00001</v>
          </cell>
          <cell r="C117" t="str">
            <v>Piutang Saham</v>
          </cell>
          <cell r="D117" t="str">
            <v>BC</v>
          </cell>
        </row>
        <row r="118">
          <cell r="B118" t="str">
            <v>113.8.00002</v>
          </cell>
          <cell r="C118" t="str">
            <v>Tuan Suwandi</v>
          </cell>
          <cell r="D118" t="str">
            <v>BC</v>
          </cell>
        </row>
        <row r="119">
          <cell r="B119" t="str">
            <v>113.8.00003</v>
          </cell>
          <cell r="C119" t="str">
            <v>Tuan Albert Purwanto</v>
          </cell>
          <cell r="D119" t="str">
            <v>BC</v>
          </cell>
        </row>
        <row r="120">
          <cell r="B120" t="str">
            <v>113.8.00004</v>
          </cell>
          <cell r="C120" t="str">
            <v>Pieter Setiawan</v>
          </cell>
          <cell r="D120" t="str">
            <v>BC</v>
          </cell>
        </row>
        <row r="121">
          <cell r="B121" t="str">
            <v>113.8.00005</v>
          </cell>
          <cell r="C121" t="str">
            <v>Nyonya Vivi Agustina</v>
          </cell>
          <cell r="D121" t="str">
            <v>BC</v>
          </cell>
        </row>
        <row r="122">
          <cell r="B122" t="str">
            <v>113.8.00006</v>
          </cell>
          <cell r="C122" t="str">
            <v>Tuan Yos Sumitro</v>
          </cell>
          <cell r="D122" t="str">
            <v>BC</v>
          </cell>
        </row>
        <row r="123">
          <cell r="B123" t="str">
            <v>113.8.00007</v>
          </cell>
          <cell r="C123" t="str">
            <v>Nyonya Ervina</v>
          </cell>
          <cell r="D123" t="str">
            <v>BC</v>
          </cell>
        </row>
        <row r="124">
          <cell r="B124" t="str">
            <v>113.8.00008</v>
          </cell>
          <cell r="C124" t="str">
            <v>Nyonya Emilia Cintya</v>
          </cell>
          <cell r="D124" t="str">
            <v>BC</v>
          </cell>
        </row>
        <row r="125">
          <cell r="B125" t="str">
            <v>114.1.01</v>
          </cell>
          <cell r="C125" t="str">
            <v>Persediaan Bahan Baku Udang</v>
          </cell>
          <cell r="D125" t="str">
            <v>D</v>
          </cell>
        </row>
        <row r="126">
          <cell r="B126" t="str">
            <v>114.2.01</v>
          </cell>
          <cell r="C126" t="str">
            <v>Persediaan Bahan Penolong ES</v>
          </cell>
          <cell r="D126" t="str">
            <v>D</v>
          </cell>
        </row>
        <row r="127">
          <cell r="B127" t="str">
            <v>114.2.02</v>
          </cell>
          <cell r="C127" t="str">
            <v>Persediaan Bahan Penolong Tali Straping</v>
          </cell>
          <cell r="D127" t="str">
            <v>D</v>
          </cell>
        </row>
        <row r="128">
          <cell r="B128" t="str">
            <v>114.2.03</v>
          </cell>
          <cell r="C128" t="str">
            <v>Persediaan Bahan Penolong Plastik</v>
          </cell>
          <cell r="D128" t="str">
            <v>D</v>
          </cell>
        </row>
        <row r="129">
          <cell r="B129" t="str">
            <v>114.2.04</v>
          </cell>
          <cell r="C129" t="str">
            <v>Persediaan Bahan Penolong MC</v>
          </cell>
          <cell r="D129" t="str">
            <v>D</v>
          </cell>
        </row>
        <row r="130">
          <cell r="B130" t="str">
            <v>114.2.05</v>
          </cell>
          <cell r="C130" t="str">
            <v>Persediaan Bahan Penolong Lain-lain</v>
          </cell>
          <cell r="D130" t="str">
            <v>D</v>
          </cell>
        </row>
        <row r="131">
          <cell r="B131" t="str">
            <v>114.4.01</v>
          </cell>
          <cell r="C131" t="str">
            <v>Persediaan Barang Jadi Udang</v>
          </cell>
          <cell r="D131" t="str">
            <v>D</v>
          </cell>
        </row>
        <row r="132">
          <cell r="B132" t="str">
            <v>115.1.01</v>
          </cell>
          <cell r="C132" t="str">
            <v>Uang Muka Pembelian</v>
          </cell>
          <cell r="D132" t="str">
            <v>CB</v>
          </cell>
        </row>
        <row r="133">
          <cell r="B133" t="str">
            <v>115.2.01</v>
          </cell>
          <cell r="C133" t="str">
            <v>PPh Pasal 25</v>
          </cell>
          <cell r="D133" t="str">
            <v>CA</v>
          </cell>
        </row>
        <row r="134">
          <cell r="B134" t="str">
            <v>115.3.01</v>
          </cell>
          <cell r="C134" t="str">
            <v>Uang Muka Asuransi</v>
          </cell>
          <cell r="D134" t="str">
            <v>CB</v>
          </cell>
        </row>
        <row r="135">
          <cell r="B135" t="str">
            <v>116.1.01</v>
          </cell>
          <cell r="C135" t="str">
            <v>Biaya Dibayar Dimuka</v>
          </cell>
          <cell r="D135" t="str">
            <v>CB</v>
          </cell>
        </row>
        <row r="136">
          <cell r="B136" t="str">
            <v>117.1.01</v>
          </cell>
          <cell r="C136" t="str">
            <v>Biaya Pra Operasional</v>
          </cell>
          <cell r="D136" t="str">
            <v>GA</v>
          </cell>
        </row>
        <row r="137">
          <cell r="B137" t="str">
            <v>117.2.01</v>
          </cell>
          <cell r="C137" t="str">
            <v>Akumulasi Amortisasi</v>
          </cell>
          <cell r="D137" t="str">
            <v>GB</v>
          </cell>
        </row>
        <row r="138">
          <cell r="B138" t="str">
            <v>118.1.01</v>
          </cell>
          <cell r="C138" t="str">
            <v>PPN Masukan</v>
          </cell>
          <cell r="D138" t="str">
            <v>CA</v>
          </cell>
        </row>
        <row r="139">
          <cell r="B139" t="str">
            <v>130.2.01</v>
          </cell>
          <cell r="C139" t="str">
            <v>Bangunan Semi Permanen</v>
          </cell>
          <cell r="D139" t="str">
            <v>EA</v>
          </cell>
        </row>
        <row r="140">
          <cell r="B140" t="str">
            <v>130.3.01</v>
          </cell>
          <cell r="C140" t="str">
            <v>Aktiva Kelompok I</v>
          </cell>
          <cell r="D140" t="str">
            <v>EA</v>
          </cell>
        </row>
        <row r="141">
          <cell r="B141" t="str">
            <v>130.4.01</v>
          </cell>
          <cell r="C141" t="str">
            <v>Aktiva Kelompok II</v>
          </cell>
          <cell r="D141" t="str">
            <v>EA</v>
          </cell>
        </row>
        <row r="142">
          <cell r="B142" t="str">
            <v>130.5.01</v>
          </cell>
          <cell r="C142" t="str">
            <v>Aktiva Kelompok III</v>
          </cell>
          <cell r="D142" t="str">
            <v>EA</v>
          </cell>
        </row>
        <row r="143">
          <cell r="B143" t="str">
            <v>130.6.01</v>
          </cell>
          <cell r="C143" t="str">
            <v>Bangunan</v>
          </cell>
          <cell r="D143" t="str">
            <v>EA</v>
          </cell>
        </row>
        <row r="144">
          <cell r="B144" t="str">
            <v>130.6.02</v>
          </cell>
          <cell r="C144" t="str">
            <v>Kendaraan</v>
          </cell>
          <cell r="D144" t="str">
            <v>EA</v>
          </cell>
        </row>
        <row r="145">
          <cell r="B145" t="str">
            <v>130.6.03</v>
          </cell>
          <cell r="C145" t="str">
            <v>Mesin &amp; Peralatan</v>
          </cell>
          <cell r="D145" t="str">
            <v>EA</v>
          </cell>
        </row>
        <row r="146">
          <cell r="B146" t="str">
            <v>130.6.04</v>
          </cell>
          <cell r="C146" t="str">
            <v>Instalasi</v>
          </cell>
          <cell r="D146" t="str">
            <v>EA</v>
          </cell>
        </row>
        <row r="147">
          <cell r="B147" t="str">
            <v>130.6.05</v>
          </cell>
          <cell r="C147" t="str">
            <v>Perlengkapan</v>
          </cell>
          <cell r="D147" t="str">
            <v>EA</v>
          </cell>
        </row>
        <row r="148">
          <cell r="B148" t="str">
            <v>130.6.06</v>
          </cell>
          <cell r="C148" t="str">
            <v>Inventaris Kantor</v>
          </cell>
          <cell r="D148" t="str">
            <v>EA</v>
          </cell>
        </row>
        <row r="149">
          <cell r="B149" t="str">
            <v>131.2.01</v>
          </cell>
          <cell r="C149" t="str">
            <v>Akumulasi Penyusutan Bangunan Semi Permanen</v>
          </cell>
          <cell r="D149" t="str">
            <v>EB</v>
          </cell>
        </row>
        <row r="150">
          <cell r="B150" t="str">
            <v>131.7.001</v>
          </cell>
          <cell r="C150" t="str">
            <v>Akumulasi Penyusutan Mesin Dan Peralatan</v>
          </cell>
          <cell r="D150" t="str">
            <v>EB</v>
          </cell>
        </row>
        <row r="151">
          <cell r="B151" t="str">
            <v>131.7.002</v>
          </cell>
          <cell r="C151" t="str">
            <v>Akumulasi Penyusutan Perlengkapan</v>
          </cell>
          <cell r="D151" t="str">
            <v>EB</v>
          </cell>
        </row>
        <row r="152">
          <cell r="B152" t="str">
            <v>131.7.003</v>
          </cell>
          <cell r="C152" t="str">
            <v>Akumulasi Penyusutan Instalasi</v>
          </cell>
          <cell r="D152" t="str">
            <v>EB</v>
          </cell>
        </row>
        <row r="153">
          <cell r="B153" t="str">
            <v>131.7.004</v>
          </cell>
          <cell r="C153" t="str">
            <v>Akumulasi Penyusutan Inventaris Kantor</v>
          </cell>
          <cell r="D153" t="str">
            <v>EB</v>
          </cell>
        </row>
        <row r="154">
          <cell r="B154" t="str">
            <v>131.7.005</v>
          </cell>
          <cell r="C154" t="str">
            <v>Akumulasi Penyusutan Kendaraan</v>
          </cell>
          <cell r="D154" t="str">
            <v>EB</v>
          </cell>
        </row>
        <row r="155">
          <cell r="B155" t="str">
            <v>140.1.02</v>
          </cell>
          <cell r="C155" t="str">
            <v>Trade Mark</v>
          </cell>
          <cell r="D155" t="str">
            <v>GA</v>
          </cell>
        </row>
        <row r="156">
          <cell r="B156" t="str">
            <v>141.1.01</v>
          </cell>
          <cell r="C156" t="str">
            <v>Aktiva Dalam Penyelesaian</v>
          </cell>
          <cell r="D156" t="str">
            <v>GA</v>
          </cell>
        </row>
        <row r="157">
          <cell r="B157" t="str">
            <v>210.1.002</v>
          </cell>
          <cell r="C157" t="str">
            <v>Bank Mandiri AC. 1480102000711 KMK Ekspor</v>
          </cell>
          <cell r="D157" t="str">
            <v>HD</v>
          </cell>
        </row>
        <row r="158">
          <cell r="B158" t="str">
            <v>210.1.004</v>
          </cell>
          <cell r="C158" t="str">
            <v>Bank Mandiri AC. 1480100060303</v>
          </cell>
          <cell r="D158" t="str">
            <v>HD</v>
          </cell>
        </row>
        <row r="159">
          <cell r="B159" t="str">
            <v>210.1.005</v>
          </cell>
          <cell r="C159" t="str">
            <v>Bank Mandiri AC. 1480100073983 KI Umum</v>
          </cell>
          <cell r="D159" t="str">
            <v>HD</v>
          </cell>
        </row>
        <row r="160">
          <cell r="B160" t="str">
            <v>211.1.00004</v>
          </cell>
          <cell r="C160" t="str">
            <v>Hutang Dagang Maruna Coorporation</v>
          </cell>
          <cell r="D160" t="str">
            <v>HA</v>
          </cell>
        </row>
        <row r="161">
          <cell r="B161" t="str">
            <v>212.1.01010</v>
          </cell>
          <cell r="C161" t="str">
            <v>Nelayan SDN</v>
          </cell>
          <cell r="D161" t="str">
            <v>HA</v>
          </cell>
        </row>
        <row r="162">
          <cell r="B162" t="str">
            <v>213.1.00002</v>
          </cell>
          <cell r="C162" t="str">
            <v>Petani Tambak Achien</v>
          </cell>
          <cell r="D162" t="str">
            <v>HA</v>
          </cell>
        </row>
        <row r="163">
          <cell r="B163" t="str">
            <v>213.1.00004</v>
          </cell>
          <cell r="C163" t="str">
            <v>Petani Tambak Ayon</v>
          </cell>
          <cell r="D163" t="str">
            <v>HA</v>
          </cell>
        </row>
        <row r="164">
          <cell r="B164" t="str">
            <v>213.1.00007</v>
          </cell>
          <cell r="C164" t="str">
            <v>Petani Tambak Nusa Indah</v>
          </cell>
          <cell r="D164" t="str">
            <v>HA</v>
          </cell>
        </row>
        <row r="165">
          <cell r="B165" t="str">
            <v>213.1.00010</v>
          </cell>
          <cell r="C165" t="str">
            <v>Petani Muara</v>
          </cell>
          <cell r="D165" t="str">
            <v>HA</v>
          </cell>
        </row>
        <row r="166">
          <cell r="B166" t="str">
            <v>213.1.00014</v>
          </cell>
          <cell r="C166" t="str">
            <v>Petani H. Madjid</v>
          </cell>
          <cell r="D166" t="str">
            <v>HA</v>
          </cell>
        </row>
        <row r="167">
          <cell r="B167" t="str">
            <v>213.1.00016</v>
          </cell>
          <cell r="C167" t="str">
            <v>Petani Tambak Apollo</v>
          </cell>
          <cell r="D167" t="str">
            <v>HA</v>
          </cell>
        </row>
        <row r="168">
          <cell r="B168" t="str">
            <v>213.1.00020</v>
          </cell>
          <cell r="C168" t="str">
            <v>Petani Mayong</v>
          </cell>
          <cell r="D168" t="str">
            <v>HA</v>
          </cell>
        </row>
        <row r="169">
          <cell r="B169" t="str">
            <v>213.1.00022</v>
          </cell>
          <cell r="C169" t="str">
            <v>Petani Henry</v>
          </cell>
          <cell r="D169" t="str">
            <v>HA</v>
          </cell>
        </row>
        <row r="170">
          <cell r="B170" t="str">
            <v>213.1.00029</v>
          </cell>
          <cell r="C170" t="str">
            <v>Petani Edison</v>
          </cell>
          <cell r="D170" t="str">
            <v>HA</v>
          </cell>
        </row>
        <row r="171">
          <cell r="B171" t="str">
            <v>213.1.00030</v>
          </cell>
          <cell r="C171" t="str">
            <v>Nelayan Latif</v>
          </cell>
          <cell r="D171" t="str">
            <v>HA</v>
          </cell>
        </row>
        <row r="172">
          <cell r="B172" t="str">
            <v>213.1.00031</v>
          </cell>
          <cell r="C172" t="str">
            <v>Nelayan Nengsih</v>
          </cell>
          <cell r="D172" t="str">
            <v>HA</v>
          </cell>
        </row>
        <row r="173">
          <cell r="B173" t="str">
            <v>213.1.00032</v>
          </cell>
          <cell r="C173" t="str">
            <v>Nelayan Joni</v>
          </cell>
          <cell r="D173" t="str">
            <v>HA</v>
          </cell>
        </row>
        <row r="174">
          <cell r="B174" t="str">
            <v>213.1.00033</v>
          </cell>
          <cell r="C174" t="str">
            <v>Nelayan Beni</v>
          </cell>
          <cell r="D174" t="str">
            <v>HA</v>
          </cell>
        </row>
        <row r="175">
          <cell r="B175" t="str">
            <v>213.1.00034</v>
          </cell>
          <cell r="C175" t="str">
            <v>Nelayan Aziz</v>
          </cell>
          <cell r="D175" t="str">
            <v>HA</v>
          </cell>
        </row>
        <row r="176">
          <cell r="B176" t="str">
            <v>213.1.00035</v>
          </cell>
          <cell r="C176" t="str">
            <v>Nelayan Aan Mahmud</v>
          </cell>
          <cell r="D176" t="str">
            <v>HA</v>
          </cell>
        </row>
        <row r="177">
          <cell r="B177" t="str">
            <v>213.1.00036</v>
          </cell>
          <cell r="C177" t="str">
            <v>Nelayan Ronal</v>
          </cell>
          <cell r="D177" t="str">
            <v>HA</v>
          </cell>
        </row>
        <row r="178">
          <cell r="B178" t="str">
            <v>213.1.00037</v>
          </cell>
          <cell r="C178" t="str">
            <v>Nelayan Achien</v>
          </cell>
          <cell r="D178" t="str">
            <v>HA</v>
          </cell>
        </row>
        <row r="179">
          <cell r="B179" t="str">
            <v>213.1.00038</v>
          </cell>
          <cell r="C179" t="str">
            <v>Nelayan Ole</v>
          </cell>
          <cell r="D179" t="str">
            <v>HA</v>
          </cell>
        </row>
        <row r="180">
          <cell r="B180" t="str">
            <v>213.1.00039</v>
          </cell>
          <cell r="C180" t="str">
            <v>Nelayan Iwan</v>
          </cell>
          <cell r="D180" t="str">
            <v>HA</v>
          </cell>
        </row>
        <row r="181">
          <cell r="B181" t="str">
            <v>213.1.00040</v>
          </cell>
          <cell r="C181" t="str">
            <v>Nelayan H. Abdul Manaf</v>
          </cell>
          <cell r="D181" t="str">
            <v>HA</v>
          </cell>
        </row>
        <row r="182">
          <cell r="B182" t="str">
            <v>213.1.00041</v>
          </cell>
          <cell r="C182" t="str">
            <v>Nelayan Tunas Mekar</v>
          </cell>
          <cell r="D182" t="str">
            <v>HA</v>
          </cell>
        </row>
        <row r="183">
          <cell r="B183" t="str">
            <v>219.1.00001</v>
          </cell>
          <cell r="C183" t="str">
            <v>SKA Balikpapan</v>
          </cell>
          <cell r="D183" t="str">
            <v>HF</v>
          </cell>
        </row>
        <row r="184">
          <cell r="B184" t="str">
            <v>219.1.00002</v>
          </cell>
          <cell r="C184" t="str">
            <v>SKA Tarakan</v>
          </cell>
          <cell r="D184" t="str">
            <v>HF</v>
          </cell>
        </row>
        <row r="185">
          <cell r="B185" t="str">
            <v>219.1.00020</v>
          </cell>
          <cell r="C185" t="str">
            <v>Mobil Truck</v>
          </cell>
          <cell r="D185" t="str">
            <v>HF</v>
          </cell>
        </row>
        <row r="186">
          <cell r="B186" t="str">
            <v>219.1.00022</v>
          </cell>
          <cell r="C186" t="str">
            <v>PT. Central Sarana Dian Abadi</v>
          </cell>
          <cell r="D186" t="str">
            <v>HB</v>
          </cell>
        </row>
        <row r="187">
          <cell r="B187" t="str">
            <v>219.1.00025</v>
          </cell>
          <cell r="C187" t="str">
            <v>PT. Ikatama</v>
          </cell>
          <cell r="D187" t="str">
            <v>HFB</v>
          </cell>
        </row>
        <row r="188">
          <cell r="B188" t="str">
            <v>219.1.00029</v>
          </cell>
          <cell r="C188" t="str">
            <v>Toko Sumber Agung</v>
          </cell>
          <cell r="D188" t="str">
            <v>HFB</v>
          </cell>
        </row>
        <row r="189">
          <cell r="B189" t="str">
            <v>219.1.00030</v>
          </cell>
          <cell r="C189" t="str">
            <v>Biaya Yang Masih Harus Dibayar</v>
          </cell>
          <cell r="D189" t="str">
            <v>HB</v>
          </cell>
        </row>
        <row r="190">
          <cell r="B190" t="str">
            <v>219.1.00035</v>
          </cell>
          <cell r="C190" t="str">
            <v>Hutang Astek</v>
          </cell>
          <cell r="D190" t="str">
            <v>HB</v>
          </cell>
        </row>
        <row r="191">
          <cell r="B191" t="str">
            <v>219.1.00037</v>
          </cell>
          <cell r="C191" t="str">
            <v>Gaji Yang Masih Harus Dibayar</v>
          </cell>
          <cell r="D191" t="str">
            <v>HB</v>
          </cell>
        </row>
        <row r="192">
          <cell r="B192" t="str">
            <v>219.1.00039</v>
          </cell>
          <cell r="C192" t="str">
            <v>PT. Mustika</v>
          </cell>
          <cell r="D192" t="str">
            <v>HFB</v>
          </cell>
        </row>
        <row r="193">
          <cell r="B193" t="str">
            <v>219.1.00040</v>
          </cell>
          <cell r="C193" t="str">
            <v>PT. Adira Finance</v>
          </cell>
          <cell r="D193" t="str">
            <v>HF</v>
          </cell>
        </row>
        <row r="194">
          <cell r="B194" t="str">
            <v>219.1.00043</v>
          </cell>
          <cell r="C194" t="str">
            <v>CV. Nusa Indah</v>
          </cell>
          <cell r="D194" t="str">
            <v>HFB</v>
          </cell>
        </row>
        <row r="195">
          <cell r="B195" t="str">
            <v>219.1.00200</v>
          </cell>
          <cell r="C195" t="str">
            <v>Lain-lain</v>
          </cell>
          <cell r="D195" t="str">
            <v>HF</v>
          </cell>
        </row>
        <row r="196">
          <cell r="B196" t="str">
            <v>220.1.00003</v>
          </cell>
          <cell r="C196" t="str">
            <v>Nyonya Caca</v>
          </cell>
          <cell r="D196" t="str">
            <v>HFB</v>
          </cell>
        </row>
        <row r="197">
          <cell r="B197" t="str">
            <v>220.1.00006</v>
          </cell>
          <cell r="C197" t="str">
            <v>Pieter Setiawan</v>
          </cell>
          <cell r="D197" t="str">
            <v>HFB</v>
          </cell>
        </row>
        <row r="198">
          <cell r="B198" t="str">
            <v>221.1.01</v>
          </cell>
          <cell r="C198" t="str">
            <v>PPh Pasal 21</v>
          </cell>
          <cell r="D198" t="str">
            <v>HC</v>
          </cell>
        </row>
        <row r="199">
          <cell r="B199" t="str">
            <v>222.1.01</v>
          </cell>
          <cell r="C199" t="str">
            <v>PPN Keluaran</v>
          </cell>
          <cell r="D199" t="str">
            <v>HC</v>
          </cell>
        </row>
        <row r="200">
          <cell r="B200" t="str">
            <v>225.1.01</v>
          </cell>
          <cell r="C200" t="str">
            <v>Hutang Pemegang Saham Albert Purwanto</v>
          </cell>
          <cell r="D200" t="str">
            <v>HFC</v>
          </cell>
        </row>
        <row r="201">
          <cell r="B201" t="str">
            <v>225.1.02</v>
          </cell>
          <cell r="C201" t="str">
            <v>Hutang Pemegang Saham</v>
          </cell>
          <cell r="D201" t="str">
            <v>HFC</v>
          </cell>
        </row>
        <row r="202">
          <cell r="B202" t="str">
            <v>225.1.03</v>
          </cell>
          <cell r="C202" t="str">
            <v>Hutang Pemegang Saham</v>
          </cell>
          <cell r="D202" t="str">
            <v>HFC</v>
          </cell>
        </row>
        <row r="203">
          <cell r="B203" t="str">
            <v>225.1.04</v>
          </cell>
          <cell r="C203" t="str">
            <v>Hutang Pemegang Saham</v>
          </cell>
          <cell r="D203" t="str">
            <v>HFC</v>
          </cell>
        </row>
        <row r="204">
          <cell r="B204" t="str">
            <v>310.1.01</v>
          </cell>
          <cell r="C204" t="str">
            <v>Tuan Suwandi</v>
          </cell>
          <cell r="D204" t="str">
            <v>I</v>
          </cell>
        </row>
        <row r="205">
          <cell r="B205" t="str">
            <v>310.1.02</v>
          </cell>
          <cell r="C205" t="str">
            <v>Tuan Albert Purwanto</v>
          </cell>
          <cell r="D205" t="str">
            <v>I</v>
          </cell>
        </row>
        <row r="206">
          <cell r="B206" t="str">
            <v>310.1.03</v>
          </cell>
          <cell r="C206" t="str">
            <v>Tuan Pieter Setiawan</v>
          </cell>
          <cell r="D206" t="str">
            <v>I</v>
          </cell>
        </row>
        <row r="207">
          <cell r="B207" t="str">
            <v>310.1.04</v>
          </cell>
          <cell r="C207" t="str">
            <v>Nyonya Vivi Agustina</v>
          </cell>
          <cell r="D207" t="str">
            <v>I</v>
          </cell>
        </row>
        <row r="208">
          <cell r="B208" t="str">
            <v>310.1.05</v>
          </cell>
          <cell r="C208" t="str">
            <v>Tuan Yos Sumitro</v>
          </cell>
          <cell r="D208" t="str">
            <v>I</v>
          </cell>
        </row>
        <row r="209">
          <cell r="B209" t="str">
            <v>310.1.06</v>
          </cell>
          <cell r="C209" t="str">
            <v>Nyonya Ervina</v>
          </cell>
          <cell r="D209" t="str">
            <v>I</v>
          </cell>
        </row>
        <row r="210">
          <cell r="B210" t="str">
            <v>310.1.07</v>
          </cell>
          <cell r="C210" t="str">
            <v>Nyonya Emilia Cintya</v>
          </cell>
          <cell r="D210" t="str">
            <v>I</v>
          </cell>
        </row>
        <row r="211">
          <cell r="B211" t="str">
            <v>320.1.01</v>
          </cell>
          <cell r="C211" t="str">
            <v>Laba (Rugi) Tahun Lalu</v>
          </cell>
          <cell r="D211" t="str">
            <v>J</v>
          </cell>
        </row>
        <row r="212">
          <cell r="B212" t="str">
            <v>321.1.01</v>
          </cell>
          <cell r="C212" t="str">
            <v>Laba (Rugi) Tahun Berjalan</v>
          </cell>
          <cell r="D212" t="str">
            <v>J</v>
          </cell>
        </row>
        <row r="213">
          <cell r="B213" t="str">
            <v>322.1.01</v>
          </cell>
          <cell r="C213" t="str">
            <v>Koreksi Laba (Rugi)</v>
          </cell>
          <cell r="D213" t="str">
            <v>J</v>
          </cell>
        </row>
        <row r="214">
          <cell r="B214" t="str">
            <v>410.1.01</v>
          </cell>
          <cell r="C214" t="str">
            <v>Penjualan Export Udang</v>
          </cell>
          <cell r="D214" t="str">
            <v>K</v>
          </cell>
        </row>
        <row r="215">
          <cell r="B215" t="str">
            <v>411.1.01</v>
          </cell>
          <cell r="C215" t="str">
            <v>Penjualan Lokal Udang</v>
          </cell>
          <cell r="D215" t="str">
            <v>K</v>
          </cell>
        </row>
        <row r="216">
          <cell r="B216" t="str">
            <v>500.1.01</v>
          </cell>
          <cell r="C216" t="str">
            <v>Harga Pokok Penjualan Udang</v>
          </cell>
          <cell r="D216" t="str">
            <v>L</v>
          </cell>
        </row>
        <row r="217">
          <cell r="B217" t="str">
            <v>500.1.02</v>
          </cell>
          <cell r="C217" t="str">
            <v>Persediaan Barang Jadi Awal</v>
          </cell>
          <cell r="D217" t="str">
            <v>L</v>
          </cell>
        </row>
        <row r="218">
          <cell r="B218" t="str">
            <v>500.1.03</v>
          </cell>
          <cell r="C218" t="str">
            <v>Harga Pokok Produksi</v>
          </cell>
          <cell r="D218" t="str">
            <v>L</v>
          </cell>
        </row>
        <row r="219">
          <cell r="B219" t="str">
            <v>500.1.04</v>
          </cell>
          <cell r="C219" t="str">
            <v>Persediaan Barang Jadi Akhir</v>
          </cell>
          <cell r="D219" t="str">
            <v>L</v>
          </cell>
        </row>
        <row r="220">
          <cell r="B220" t="str">
            <v>510.1.001</v>
          </cell>
          <cell r="C220" t="str">
            <v>Persediaan Bahan Baku Udang Awal</v>
          </cell>
          <cell r="D220" t="str">
            <v>L</v>
          </cell>
        </row>
        <row r="221">
          <cell r="B221" t="str">
            <v>510.1.002</v>
          </cell>
          <cell r="C221" t="str">
            <v>Pembelian Bahan Baku Udang</v>
          </cell>
          <cell r="D221" t="str">
            <v>L</v>
          </cell>
        </row>
        <row r="222">
          <cell r="B222" t="str">
            <v>510.1.003</v>
          </cell>
          <cell r="C222" t="str">
            <v>Penyesuaian Harga Bahan Baku Udang</v>
          </cell>
          <cell r="D222" t="str">
            <v>L</v>
          </cell>
        </row>
        <row r="223">
          <cell r="B223" t="str">
            <v>510.1.004</v>
          </cell>
          <cell r="C223" t="str">
            <v>Persediaan Bahan Baku Udang Akhir</v>
          </cell>
          <cell r="D223" t="str">
            <v>L</v>
          </cell>
        </row>
        <row r="224">
          <cell r="B224" t="str">
            <v>510.1.017</v>
          </cell>
          <cell r="C224" t="str">
            <v>Biaya Upah Langsung</v>
          </cell>
          <cell r="D224" t="str">
            <v>LB</v>
          </cell>
        </row>
        <row r="225">
          <cell r="B225" t="str">
            <v>511.1.001</v>
          </cell>
          <cell r="C225" t="str">
            <v>Biaya Bonus, Gaji &amp; Tunjangan</v>
          </cell>
          <cell r="D225" t="str">
            <v>LB</v>
          </cell>
        </row>
        <row r="226">
          <cell r="B226" t="str">
            <v>511.1.006</v>
          </cell>
          <cell r="C226" t="str">
            <v>Biaya Premi Astek</v>
          </cell>
          <cell r="D226" t="str">
            <v>LB</v>
          </cell>
        </row>
        <row r="227">
          <cell r="B227" t="str">
            <v>511.1.008</v>
          </cell>
          <cell r="C227" t="str">
            <v>Biaya Sarung Tangan, Boot &amp; Perlengkapan Kerja</v>
          </cell>
          <cell r="D227" t="str">
            <v>LC</v>
          </cell>
        </row>
        <row r="228">
          <cell r="B228" t="str">
            <v>511.1.010</v>
          </cell>
          <cell r="C228" t="str">
            <v>Biaya Laboraturium</v>
          </cell>
          <cell r="D228" t="str">
            <v>LC</v>
          </cell>
        </row>
        <row r="229">
          <cell r="B229" t="str">
            <v>511.1.013</v>
          </cell>
          <cell r="C229" t="str">
            <v>Biaya Pemakaian Es Balok</v>
          </cell>
          <cell r="D229" t="str">
            <v>LA</v>
          </cell>
        </row>
        <row r="230">
          <cell r="B230" t="str">
            <v>511.1.020</v>
          </cell>
          <cell r="C230" t="str">
            <v>Biaya Bahan Bakar &amp; Pelumas</v>
          </cell>
          <cell r="D230" t="str">
            <v>LC</v>
          </cell>
        </row>
        <row r="231">
          <cell r="B231" t="str">
            <v>511.1.024</v>
          </cell>
          <cell r="C231" t="str">
            <v>Biaya Perawatan Gedung</v>
          </cell>
          <cell r="D231" t="str">
            <v>LC</v>
          </cell>
        </row>
        <row r="232">
          <cell r="B232" t="str">
            <v>511.1.025</v>
          </cell>
          <cell r="C232" t="str">
            <v>Biaya Perawatan Mesin &amp; Peralatan</v>
          </cell>
          <cell r="D232" t="str">
            <v>LC</v>
          </cell>
        </row>
        <row r="233">
          <cell r="B233" t="str">
            <v>511.1.026</v>
          </cell>
          <cell r="C233" t="str">
            <v>Biaya Perawatan Perlengkapan</v>
          </cell>
          <cell r="D233" t="str">
            <v>LC</v>
          </cell>
        </row>
        <row r="234">
          <cell r="B234" t="str">
            <v>511.1.027</v>
          </cell>
          <cell r="C234" t="str">
            <v>Biaya Perawatan Peralatan</v>
          </cell>
          <cell r="D234" t="str">
            <v>LC</v>
          </cell>
        </row>
        <row r="235">
          <cell r="B235" t="str">
            <v>511.1.028</v>
          </cell>
          <cell r="C235" t="str">
            <v>Biaya Perawatan Pompa Air</v>
          </cell>
          <cell r="D235" t="str">
            <v>LC</v>
          </cell>
        </row>
        <row r="236">
          <cell r="B236" t="str">
            <v>511.1.042</v>
          </cell>
          <cell r="C236" t="str">
            <v>Biaya Penggantian Uang Es</v>
          </cell>
          <cell r="D236" t="str">
            <v>LC</v>
          </cell>
        </row>
        <row r="237">
          <cell r="B237" t="str">
            <v>511.1.043</v>
          </cell>
          <cell r="C237" t="str">
            <v>Biaya Pemakaian Gas Freon</v>
          </cell>
          <cell r="D237" t="str">
            <v>LC</v>
          </cell>
        </row>
        <row r="238">
          <cell r="B238" t="str">
            <v>511.1.046</v>
          </cell>
          <cell r="C238" t="str">
            <v>Biaya Pemakaian Air</v>
          </cell>
          <cell r="D238" t="str">
            <v>LA</v>
          </cell>
        </row>
        <row r="239">
          <cell r="B239" t="str">
            <v>511.1.047</v>
          </cell>
          <cell r="C239" t="str">
            <v>Biaya Pemakaian Listrik</v>
          </cell>
          <cell r="D239" t="str">
            <v>LA</v>
          </cell>
        </row>
        <row r="240">
          <cell r="B240" t="str">
            <v>511.1.048</v>
          </cell>
          <cell r="C240" t="str">
            <v>Biaya Pengepakan</v>
          </cell>
          <cell r="D240" t="str">
            <v>LA</v>
          </cell>
        </row>
        <row r="241">
          <cell r="B241" t="str">
            <v>511.1.049</v>
          </cell>
          <cell r="C241" t="str">
            <v>Biaya Insentif &amp; Tunjangan</v>
          </cell>
          <cell r="D241" t="str">
            <v>LB</v>
          </cell>
        </row>
        <row r="242">
          <cell r="B242" t="str">
            <v>511.1.051</v>
          </cell>
          <cell r="C242" t="str">
            <v>Biaya Penyusutan Mesin &amp; Peralatan</v>
          </cell>
          <cell r="D242" t="str">
            <v>LC</v>
          </cell>
        </row>
        <row r="243">
          <cell r="B243" t="str">
            <v>511.1.052</v>
          </cell>
          <cell r="C243" t="str">
            <v>Biaya Penyusutan Perlengkapan</v>
          </cell>
          <cell r="D243" t="str">
            <v>LC</v>
          </cell>
        </row>
        <row r="244">
          <cell r="B244" t="str">
            <v>511.1.053</v>
          </cell>
          <cell r="C244" t="str">
            <v>Biaya Uang Makan &amp; Lembur</v>
          </cell>
          <cell r="D244" t="str">
            <v>LB</v>
          </cell>
        </row>
        <row r="245">
          <cell r="B245" t="str">
            <v>511.1.054</v>
          </cell>
          <cell r="C245" t="str">
            <v>Biaya Pakaian Seragam</v>
          </cell>
          <cell r="D245" t="str">
            <v>LC</v>
          </cell>
        </row>
        <row r="246">
          <cell r="B246" t="str">
            <v>511.1.055</v>
          </cell>
          <cell r="C246" t="str">
            <v>Biaya Perawatan Cald Store</v>
          </cell>
          <cell r="D246" t="str">
            <v>LC</v>
          </cell>
        </row>
        <row r="247">
          <cell r="B247" t="str">
            <v>511.1.997</v>
          </cell>
          <cell r="C247" t="str">
            <v>Biaya Langsung Lainnya</v>
          </cell>
          <cell r="D247" t="str">
            <v>LB</v>
          </cell>
        </row>
        <row r="248">
          <cell r="B248" t="str">
            <v>511.1.998</v>
          </cell>
          <cell r="C248" t="str">
            <v>Biaya Tak Langsung Lainnya</v>
          </cell>
          <cell r="D248" t="str">
            <v>LC</v>
          </cell>
        </row>
        <row r="249">
          <cell r="B249" t="str">
            <v>511.1.999</v>
          </cell>
          <cell r="C249" t="str">
            <v>Pemindahan Biaya Ke Harga Pokok Penjualan</v>
          </cell>
          <cell r="D249" t="str">
            <v>LC</v>
          </cell>
        </row>
        <row r="250">
          <cell r="B250" t="str">
            <v>520.1.001</v>
          </cell>
          <cell r="C250" t="str">
            <v>Biaya Gaji Staff Dan Direksi</v>
          </cell>
          <cell r="D250" t="str">
            <v>MB</v>
          </cell>
        </row>
        <row r="251">
          <cell r="B251" t="str">
            <v>520.1.002</v>
          </cell>
          <cell r="C251" t="str">
            <v>Biaya Bonus &amp; Kompensasi</v>
          </cell>
          <cell r="D251" t="str">
            <v>MB</v>
          </cell>
        </row>
        <row r="252">
          <cell r="B252" t="str">
            <v>520.1.003</v>
          </cell>
          <cell r="C252" t="str">
            <v>Biaya Telepon, Telex dan Fax</v>
          </cell>
          <cell r="D252" t="str">
            <v>MB</v>
          </cell>
        </row>
        <row r="253">
          <cell r="B253" t="str">
            <v>520.1.004</v>
          </cell>
          <cell r="C253" t="str">
            <v>Biaya Perjalanan Dinas</v>
          </cell>
          <cell r="D253" t="str">
            <v>MB</v>
          </cell>
        </row>
        <row r="254">
          <cell r="B254" t="str">
            <v>520.1.005</v>
          </cell>
          <cell r="C254" t="str">
            <v>Biaya Uang Makan Dan Transportasi</v>
          </cell>
          <cell r="D254" t="str">
            <v>MB</v>
          </cell>
        </row>
        <row r="255">
          <cell r="B255" t="str">
            <v>520.1.007</v>
          </cell>
          <cell r="C255" t="str">
            <v>Biaya Alat Tulis Dan Cetak</v>
          </cell>
          <cell r="D255" t="str">
            <v>MB</v>
          </cell>
        </row>
        <row r="256">
          <cell r="B256" t="str">
            <v>520.1.008</v>
          </cell>
          <cell r="C256" t="str">
            <v>Biaya Benda-Benda Pos &amp; Materai</v>
          </cell>
          <cell r="D256" t="str">
            <v>MB</v>
          </cell>
        </row>
        <row r="257">
          <cell r="B257" t="str">
            <v>520.1.010</v>
          </cell>
          <cell r="C257" t="str">
            <v>Biaya Pakaian Seragam</v>
          </cell>
          <cell r="D257" t="str">
            <v>MB</v>
          </cell>
        </row>
        <row r="258">
          <cell r="B258" t="str">
            <v>520.1.011</v>
          </cell>
          <cell r="C258" t="str">
            <v>Biaya Pengobatan</v>
          </cell>
          <cell r="D258" t="str">
            <v>MB</v>
          </cell>
        </row>
        <row r="259">
          <cell r="B259" t="str">
            <v>520.1.013</v>
          </cell>
          <cell r="C259" t="str">
            <v>Biaya Pajak</v>
          </cell>
          <cell r="D259" t="str">
            <v>MB</v>
          </cell>
        </row>
        <row r="260">
          <cell r="B260" t="str">
            <v>520.1.014</v>
          </cell>
          <cell r="C260" t="str">
            <v>Biaya Perijinan</v>
          </cell>
          <cell r="D260" t="str">
            <v>MB</v>
          </cell>
        </row>
        <row r="261">
          <cell r="B261" t="str">
            <v>520.1.015</v>
          </cell>
          <cell r="C261" t="str">
            <v>Biaya Sewa</v>
          </cell>
          <cell r="D261" t="str">
            <v>MB</v>
          </cell>
        </row>
        <row r="262">
          <cell r="B262" t="str">
            <v>520.1.016</v>
          </cell>
          <cell r="C262" t="str">
            <v>Biaya Pajak &amp; Ritribusi</v>
          </cell>
          <cell r="D262" t="str">
            <v>MB</v>
          </cell>
        </row>
        <row r="263">
          <cell r="B263" t="str">
            <v>520.1.017</v>
          </cell>
          <cell r="C263" t="str">
            <v>Biaya Pemeriksaan Dan Konsultasi</v>
          </cell>
          <cell r="D263" t="str">
            <v>MB</v>
          </cell>
        </row>
        <row r="264">
          <cell r="B264" t="str">
            <v>520.1.018</v>
          </cell>
          <cell r="C264" t="str">
            <v>Biaya Entertaimen &amp; Sumbangan</v>
          </cell>
          <cell r="D264" t="str">
            <v>MB</v>
          </cell>
        </row>
        <row r="265">
          <cell r="B265" t="str">
            <v>520.1.019</v>
          </cell>
          <cell r="C265" t="str">
            <v>Biaya Transport</v>
          </cell>
          <cell r="D265" t="str">
            <v>MB</v>
          </cell>
        </row>
        <row r="266">
          <cell r="B266" t="str">
            <v>520.1.020</v>
          </cell>
          <cell r="C266" t="str">
            <v>Biaya Pemeliharaan Kantor</v>
          </cell>
          <cell r="D266" t="str">
            <v>MB</v>
          </cell>
        </row>
        <row r="267">
          <cell r="B267" t="str">
            <v>520.1.022</v>
          </cell>
          <cell r="C267" t="str">
            <v>Biaya Pemeliharaan Kendaraan</v>
          </cell>
          <cell r="D267" t="str">
            <v>MB</v>
          </cell>
        </row>
        <row r="268">
          <cell r="B268" t="str">
            <v>520.1.023</v>
          </cell>
          <cell r="C268" t="str">
            <v>Biaya Pemeliharaan Mesin &amp; Peralatan</v>
          </cell>
          <cell r="D268" t="str">
            <v>MB</v>
          </cell>
        </row>
        <row r="269">
          <cell r="B269" t="str">
            <v>520.1.024</v>
          </cell>
          <cell r="C269" t="str">
            <v>Biaya Pemakaian Listrik</v>
          </cell>
          <cell r="D269" t="str">
            <v>MB</v>
          </cell>
        </row>
        <row r="270">
          <cell r="B270" t="str">
            <v>520.1.025</v>
          </cell>
          <cell r="C270" t="str">
            <v>Biaya Asuransi</v>
          </cell>
          <cell r="D270" t="str">
            <v>MB</v>
          </cell>
        </row>
        <row r="271">
          <cell r="B271" t="str">
            <v>520.1.026</v>
          </cell>
          <cell r="C271" t="str">
            <v>Biaya Lembur</v>
          </cell>
          <cell r="D271" t="str">
            <v>MB</v>
          </cell>
        </row>
        <row r="272">
          <cell r="B272" t="str">
            <v>520.1.027</v>
          </cell>
          <cell r="C272" t="str">
            <v>Biaya Surat Kabar &amp; Majalah</v>
          </cell>
          <cell r="D272" t="str">
            <v>MB</v>
          </cell>
        </row>
        <row r="273">
          <cell r="B273" t="str">
            <v>520.1.028</v>
          </cell>
          <cell r="C273" t="str">
            <v>Biaya Pemakaian Air</v>
          </cell>
          <cell r="D273" t="str">
            <v>MB</v>
          </cell>
        </row>
        <row r="274">
          <cell r="B274" t="str">
            <v>520.1.099</v>
          </cell>
          <cell r="C274" t="str">
            <v>Biaya Umum &amp; Administrasi</v>
          </cell>
          <cell r="D274" t="str">
            <v>MB</v>
          </cell>
        </row>
        <row r="275">
          <cell r="B275" t="str">
            <v>600.1.001</v>
          </cell>
          <cell r="C275" t="str">
            <v>Biaya OPP - Pemuatan &amp; Pengangkutan</v>
          </cell>
          <cell r="D275" t="str">
            <v>MA</v>
          </cell>
        </row>
        <row r="276">
          <cell r="B276" t="str">
            <v>600.1.005</v>
          </cell>
          <cell r="C276" t="str">
            <v>Biaya Pelabuhan BC &amp; Penanganan Export</v>
          </cell>
          <cell r="D276" t="str">
            <v>MA</v>
          </cell>
        </row>
        <row r="277">
          <cell r="B277" t="str">
            <v>600.1.006</v>
          </cell>
          <cell r="C277" t="str">
            <v>Biaya Pengujuan Mutu / SPP</v>
          </cell>
          <cell r="D277" t="str">
            <v>MA</v>
          </cell>
        </row>
        <row r="278">
          <cell r="B278" t="str">
            <v>600.1.007</v>
          </cell>
          <cell r="C278" t="str">
            <v>Kliem Penjualan</v>
          </cell>
          <cell r="D278" t="str">
            <v>MA</v>
          </cell>
        </row>
        <row r="279">
          <cell r="B279" t="str">
            <v>600.1.999</v>
          </cell>
          <cell r="C279" t="str">
            <v>Biaya Penjualan Lainnya</v>
          </cell>
          <cell r="D279" t="str">
            <v>MA</v>
          </cell>
        </row>
        <row r="280">
          <cell r="B280" t="str">
            <v>700.1.001</v>
          </cell>
          <cell r="C280" t="str">
            <v>Biaya Jasa Giro</v>
          </cell>
          <cell r="D280" t="str">
            <v>NB</v>
          </cell>
        </row>
        <row r="281">
          <cell r="B281" t="str">
            <v>700.1.003</v>
          </cell>
          <cell r="C281" t="str">
            <v>Biaya Provisi Bank</v>
          </cell>
          <cell r="D281" t="str">
            <v>NB</v>
          </cell>
        </row>
        <row r="282">
          <cell r="B282" t="str">
            <v>700.1.004</v>
          </cell>
          <cell r="C282" t="str">
            <v>Biaya Discrepancy</v>
          </cell>
          <cell r="D282" t="str">
            <v>NB</v>
          </cell>
        </row>
        <row r="283">
          <cell r="B283" t="str">
            <v>700.1.005</v>
          </cell>
          <cell r="C283" t="str">
            <v>Biaya Lain-lain</v>
          </cell>
          <cell r="D283" t="str">
            <v>NB</v>
          </cell>
        </row>
        <row r="284">
          <cell r="B284" t="str">
            <v>700.1.007</v>
          </cell>
          <cell r="C284" t="str">
            <v>Biaya Pengurusan LC</v>
          </cell>
          <cell r="D284" t="str">
            <v>NB</v>
          </cell>
        </row>
        <row r="285">
          <cell r="B285" t="str">
            <v>750.1.001</v>
          </cell>
          <cell r="C285" t="str">
            <v>Biaya Penyusutan Bangunan</v>
          </cell>
          <cell r="D285" t="str">
            <v>MB</v>
          </cell>
        </row>
        <row r="286">
          <cell r="B286" t="str">
            <v>750.1.006</v>
          </cell>
          <cell r="C286" t="str">
            <v>Biaya Amortisasi Biaya Pra Operasional</v>
          </cell>
          <cell r="D286" t="str">
            <v>MB</v>
          </cell>
        </row>
        <row r="287">
          <cell r="B287" t="str">
            <v>750.1.009</v>
          </cell>
          <cell r="C287" t="str">
            <v>Biaya Penyusutan Instalasi</v>
          </cell>
          <cell r="D287" t="str">
            <v>MB</v>
          </cell>
        </row>
        <row r="288">
          <cell r="B288" t="str">
            <v>750.1.010</v>
          </cell>
          <cell r="C288" t="str">
            <v>Biaya Penyusutan Inventaris</v>
          </cell>
          <cell r="D288" t="str">
            <v>MB</v>
          </cell>
        </row>
        <row r="289">
          <cell r="B289" t="str">
            <v>750.1.011</v>
          </cell>
          <cell r="C289" t="str">
            <v>Biaya Penyusutan Kendaraan</v>
          </cell>
          <cell r="D289" t="str">
            <v>MB</v>
          </cell>
        </row>
        <row r="290">
          <cell r="B290" t="str">
            <v>800.1.001</v>
          </cell>
          <cell r="C290" t="str">
            <v>Pendapatan Bunga</v>
          </cell>
          <cell r="D290" t="str">
            <v>NA</v>
          </cell>
        </row>
        <row r="291">
          <cell r="B291" t="str">
            <v>800.1.002</v>
          </cell>
          <cell r="C291" t="str">
            <v>Pendapatan Jasa Giro</v>
          </cell>
          <cell r="D291" t="str">
            <v>NA</v>
          </cell>
        </row>
        <row r="292">
          <cell r="B292" t="str">
            <v>800.1.004</v>
          </cell>
          <cell r="C292" t="str">
            <v>Laba Selisih Kurs</v>
          </cell>
          <cell r="D292" t="str">
            <v>NA</v>
          </cell>
        </row>
        <row r="293">
          <cell r="B293" t="str">
            <v>800.1.999</v>
          </cell>
          <cell r="C293" t="str">
            <v>Pendapatan Diluar Usaha</v>
          </cell>
          <cell r="D293" t="str">
            <v>NA</v>
          </cell>
        </row>
        <row r="294">
          <cell r="B294" t="str">
            <v>810.1.001</v>
          </cell>
          <cell r="C294" t="str">
            <v>Biaya Bunga</v>
          </cell>
          <cell r="D294" t="str">
            <v>NB</v>
          </cell>
        </row>
        <row r="295">
          <cell r="B295" t="str">
            <v>810.1.004</v>
          </cell>
          <cell r="C295" t="str">
            <v>Rugi Selisih Kurs</v>
          </cell>
          <cell r="D295" t="str">
            <v>NB</v>
          </cell>
        </row>
        <row r="296">
          <cell r="B296" t="str">
            <v>810.1.005</v>
          </cell>
          <cell r="C296" t="str">
            <v>Biaya Komisi Penjualan</v>
          </cell>
          <cell r="D296" t="str">
            <v>NB</v>
          </cell>
        </row>
      </sheetData>
      <sheetData sheetId="17" refreshError="1"/>
      <sheetData sheetId="18" refreshError="1"/>
      <sheetData sheetId="19"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AB"/>
      <sheetName val="DI"/>
      <sheetName val="NRC"/>
      <sheetName val="L-R"/>
      <sheetName val="LRF"/>
      <sheetName val="LRFL"/>
      <sheetName val="LTD"/>
      <sheetName val="ARKA"/>
      <sheetName val="PJL LK"/>
      <sheetName val="L-1"/>
      <sheetName val="PENY"/>
      <sheetName val="BB-NRC"/>
      <sheetName val="BB-LR"/>
      <sheetName val="Sheet2"/>
      <sheetName val="SA"/>
      <sheetName val="NLM"/>
      <sheetName val="RKM"/>
      <sheetName val="NL"/>
      <sheetName val="ACCOUNT"/>
      <sheetName val="INDEX"/>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ow r="8">
          <cell r="B8" t="str">
            <v>110.1.01</v>
          </cell>
          <cell r="C8" t="str">
            <v>Kas</v>
          </cell>
          <cell r="D8" t="str">
            <v>AA</v>
          </cell>
        </row>
        <row r="9">
          <cell r="B9" t="str">
            <v>111.1.002</v>
          </cell>
          <cell r="C9" t="str">
            <v>Bank Mandiri Valas AC. 148-0001138190</v>
          </cell>
          <cell r="D9" t="str">
            <v>AB</v>
          </cell>
        </row>
        <row r="10">
          <cell r="B10" t="str">
            <v>111.1.003</v>
          </cell>
          <cell r="C10" t="str">
            <v>Bank Danamon AC. 430.092-01295.9</v>
          </cell>
          <cell r="D10" t="str">
            <v>AB</v>
          </cell>
        </row>
        <row r="11">
          <cell r="B11" t="str">
            <v>111.1.005</v>
          </cell>
          <cell r="C11" t="str">
            <v>BNI AC. 225-001025998.001</v>
          </cell>
          <cell r="D11" t="str">
            <v>AB</v>
          </cell>
        </row>
        <row r="12">
          <cell r="B12" t="str">
            <v>111.1.006</v>
          </cell>
          <cell r="C12" t="str">
            <v>Bank Mandiri Rupiah AC. 148-00-7777888-7</v>
          </cell>
          <cell r="D12" t="str">
            <v>AB</v>
          </cell>
        </row>
        <row r="13">
          <cell r="B13" t="str">
            <v>111.1.007</v>
          </cell>
          <cell r="C13" t="str">
            <v>Bank Mandiri AC. 148-00-0308830-2</v>
          </cell>
          <cell r="D13" t="str">
            <v>AB</v>
          </cell>
        </row>
        <row r="14">
          <cell r="B14" t="str">
            <v>113.1.00002</v>
          </cell>
          <cell r="C14" t="str">
            <v>Hanwa Co. Ltd.</v>
          </cell>
          <cell r="D14" t="str">
            <v>BAA</v>
          </cell>
        </row>
        <row r="15">
          <cell r="B15" t="str">
            <v>113.1.00003</v>
          </cell>
          <cell r="C15" t="str">
            <v>Ocean G.</v>
          </cell>
          <cell r="D15" t="str">
            <v>BAA</v>
          </cell>
        </row>
        <row r="16">
          <cell r="B16" t="str">
            <v>113.1.00006</v>
          </cell>
          <cell r="C16" t="str">
            <v>Arctic Sea</v>
          </cell>
          <cell r="D16" t="str">
            <v>BAA</v>
          </cell>
        </row>
        <row r="17">
          <cell r="B17" t="str">
            <v>113.1.00008</v>
          </cell>
          <cell r="C17" t="str">
            <v>Landaeuer</v>
          </cell>
          <cell r="D17" t="str">
            <v>BAA</v>
          </cell>
        </row>
        <row r="18">
          <cell r="B18" t="str">
            <v>113.1.00017</v>
          </cell>
          <cell r="C18" t="str">
            <v>PT. Sumber Kalimantan Abadi</v>
          </cell>
          <cell r="D18" t="str">
            <v>BAA</v>
          </cell>
        </row>
        <row r="19">
          <cell r="B19" t="str">
            <v>113.1.00020</v>
          </cell>
          <cell r="C19" t="str">
            <v>PT. Sekar Bumi Tbk.</v>
          </cell>
          <cell r="D19" t="str">
            <v>BAA</v>
          </cell>
        </row>
        <row r="20">
          <cell r="B20" t="str">
            <v>113.1.00050</v>
          </cell>
          <cell r="C20" t="str">
            <v>Starling</v>
          </cell>
          <cell r="D20" t="str">
            <v>BAA</v>
          </cell>
        </row>
        <row r="21">
          <cell r="B21" t="str">
            <v>113.1.00060</v>
          </cell>
          <cell r="C21" t="str">
            <v>Rotary Int.</v>
          </cell>
          <cell r="D21" t="str">
            <v>BAA</v>
          </cell>
        </row>
        <row r="22">
          <cell r="B22" t="str">
            <v>113.1.00065</v>
          </cell>
          <cell r="C22" t="str">
            <v>SKA Tarakan</v>
          </cell>
          <cell r="D22" t="str">
            <v>BAA</v>
          </cell>
        </row>
        <row r="23">
          <cell r="B23" t="str">
            <v>113.1.00077</v>
          </cell>
          <cell r="C23" t="str">
            <v>Winsang</v>
          </cell>
          <cell r="D23" t="str">
            <v>BAA</v>
          </cell>
        </row>
        <row r="24">
          <cell r="B24" t="str">
            <v>113.1.00098</v>
          </cell>
          <cell r="C24" t="str">
            <v>PT. Buana Mega Indonesia</v>
          </cell>
          <cell r="D24" t="str">
            <v>BAA</v>
          </cell>
        </row>
        <row r="25">
          <cell r="B25" t="str">
            <v>113.1.00099</v>
          </cell>
          <cell r="C25" t="str">
            <v>PT. Mustika Minanu</v>
          </cell>
          <cell r="D25" t="str">
            <v>BAA</v>
          </cell>
        </row>
        <row r="26">
          <cell r="B26" t="str">
            <v>113.2.00001</v>
          </cell>
          <cell r="C26" t="str">
            <v>Nelayan Abung</v>
          </cell>
          <cell r="D26" t="str">
            <v>BAB</v>
          </cell>
        </row>
        <row r="27">
          <cell r="B27" t="str">
            <v>113.2.00005</v>
          </cell>
          <cell r="C27" t="str">
            <v>Nelayan Amat</v>
          </cell>
          <cell r="D27" t="str">
            <v>BAB</v>
          </cell>
        </row>
        <row r="28">
          <cell r="B28" t="str">
            <v>113.2.00007</v>
          </cell>
          <cell r="C28" t="str">
            <v>Nelayan Awie</v>
          </cell>
          <cell r="D28" t="str">
            <v>BAB</v>
          </cell>
        </row>
        <row r="29">
          <cell r="B29" t="str">
            <v>113.2.00008</v>
          </cell>
          <cell r="C29" t="str">
            <v>Nelayan Apollo Tbk.</v>
          </cell>
          <cell r="D29" t="str">
            <v>BAB</v>
          </cell>
        </row>
        <row r="30">
          <cell r="B30" t="str">
            <v>113.2.00009</v>
          </cell>
          <cell r="C30" t="str">
            <v>Nelayan Ayon</v>
          </cell>
          <cell r="D30" t="str">
            <v>BAB</v>
          </cell>
        </row>
        <row r="31">
          <cell r="B31" t="str">
            <v>113.2.00010</v>
          </cell>
          <cell r="C31" t="str">
            <v>Nelayan Abdul Manang</v>
          </cell>
          <cell r="D31" t="str">
            <v>BAB</v>
          </cell>
        </row>
        <row r="32">
          <cell r="B32" t="str">
            <v>113.2.00011</v>
          </cell>
          <cell r="C32" t="str">
            <v>Nelayan Alung</v>
          </cell>
          <cell r="D32" t="str">
            <v>BAB</v>
          </cell>
        </row>
        <row r="33">
          <cell r="B33" t="str">
            <v>113.2.00012</v>
          </cell>
          <cell r="C33" t="str">
            <v>Nelayan Ansar</v>
          </cell>
          <cell r="D33" t="str">
            <v>BAB</v>
          </cell>
        </row>
        <row r="34">
          <cell r="B34" t="str">
            <v>113.2.00013</v>
          </cell>
          <cell r="C34" t="str">
            <v>Nelayan Achai RM</v>
          </cell>
          <cell r="D34" t="str">
            <v>BAB</v>
          </cell>
        </row>
        <row r="35">
          <cell r="B35" t="str">
            <v>113.2.00014</v>
          </cell>
          <cell r="C35" t="str">
            <v>Nelayan Apung</v>
          </cell>
          <cell r="D35" t="str">
            <v>BAB</v>
          </cell>
        </row>
        <row r="36">
          <cell r="B36" t="str">
            <v>113.2.00016</v>
          </cell>
          <cell r="C36" t="str">
            <v>Nelayan Apui</v>
          </cell>
          <cell r="D36" t="str">
            <v>BAB</v>
          </cell>
        </row>
        <row r="37">
          <cell r="B37" t="str">
            <v>113.2.00020</v>
          </cell>
          <cell r="C37" t="str">
            <v>Nelayan Akiong</v>
          </cell>
          <cell r="D37" t="str">
            <v>BAB</v>
          </cell>
        </row>
        <row r="38">
          <cell r="B38" t="str">
            <v>113.2.00021</v>
          </cell>
          <cell r="C38" t="str">
            <v>Nelayan Anas</v>
          </cell>
          <cell r="D38" t="str">
            <v>BAB</v>
          </cell>
        </row>
        <row r="39">
          <cell r="B39" t="str">
            <v>113.2.00023</v>
          </cell>
          <cell r="C39" t="str">
            <v>Nelayan A'an M.</v>
          </cell>
          <cell r="D39" t="str">
            <v>BAB</v>
          </cell>
        </row>
        <row r="40">
          <cell r="B40" t="str">
            <v>113.2.00025</v>
          </cell>
          <cell r="C40" t="str">
            <v>Nelayan Achien</v>
          </cell>
          <cell r="D40" t="str">
            <v>BAB</v>
          </cell>
        </row>
        <row r="41">
          <cell r="B41" t="str">
            <v>113.2.00026</v>
          </cell>
          <cell r="C41" t="str">
            <v>Nelayan Asau</v>
          </cell>
          <cell r="D41" t="str">
            <v>BAB</v>
          </cell>
        </row>
        <row r="42">
          <cell r="B42" t="str">
            <v>113.2.00027</v>
          </cell>
          <cell r="C42" t="str">
            <v>Nelayan Amun</v>
          </cell>
          <cell r="D42" t="str">
            <v>BAB</v>
          </cell>
        </row>
        <row r="43">
          <cell r="B43" t="str">
            <v>113.2.00031</v>
          </cell>
          <cell r="C43" t="str">
            <v>Nelayan Beddu</v>
          </cell>
          <cell r="D43" t="str">
            <v>BAB</v>
          </cell>
        </row>
        <row r="44">
          <cell r="B44" t="str">
            <v>113.2.00091</v>
          </cell>
          <cell r="C44" t="str">
            <v>Nelayan Darwis</v>
          </cell>
          <cell r="D44" t="str">
            <v>BAB</v>
          </cell>
        </row>
        <row r="45">
          <cell r="B45" t="str">
            <v>113.2.00093</v>
          </cell>
          <cell r="C45" t="str">
            <v>Nelayan Doni</v>
          </cell>
          <cell r="D45" t="str">
            <v>BAB</v>
          </cell>
        </row>
        <row r="46">
          <cell r="B46" t="str">
            <v>113.2.00171</v>
          </cell>
          <cell r="C46" t="str">
            <v>Nelayan Firman</v>
          </cell>
          <cell r="D46" t="str">
            <v>BAB</v>
          </cell>
        </row>
        <row r="47">
          <cell r="B47" t="str">
            <v>113.2.00211</v>
          </cell>
          <cell r="C47" t="str">
            <v>Nelayan Honggo</v>
          </cell>
          <cell r="D47" t="str">
            <v>BAB</v>
          </cell>
        </row>
        <row r="48">
          <cell r="B48" t="str">
            <v>113.2.00214</v>
          </cell>
          <cell r="C48" t="str">
            <v>Nelayan H. Hasanuddin</v>
          </cell>
          <cell r="D48" t="str">
            <v>BAB</v>
          </cell>
        </row>
        <row r="49">
          <cell r="B49" t="str">
            <v>113.2.00215</v>
          </cell>
          <cell r="C49" t="str">
            <v>Nelayan H. Fadlan</v>
          </cell>
          <cell r="D49" t="str">
            <v>BAB</v>
          </cell>
        </row>
        <row r="50">
          <cell r="B50" t="str">
            <v>113.2.00217</v>
          </cell>
          <cell r="C50" t="str">
            <v>Nelayan H. Madjid</v>
          </cell>
          <cell r="D50" t="str">
            <v>BAB</v>
          </cell>
        </row>
        <row r="51">
          <cell r="B51" t="str">
            <v>113.2.00218</v>
          </cell>
          <cell r="C51" t="str">
            <v>Nelayan Haidir</v>
          </cell>
          <cell r="D51" t="str">
            <v>BAB</v>
          </cell>
        </row>
        <row r="52">
          <cell r="B52" t="str">
            <v>113.2.00222</v>
          </cell>
          <cell r="C52" t="str">
            <v>Nelayan Edison</v>
          </cell>
          <cell r="D52" t="str">
            <v>BAB</v>
          </cell>
        </row>
        <row r="53">
          <cell r="B53" t="str">
            <v>113.2.00223</v>
          </cell>
          <cell r="C53" t="str">
            <v>Nelayan Hendri</v>
          </cell>
          <cell r="D53" t="str">
            <v>BAB</v>
          </cell>
        </row>
        <row r="54">
          <cell r="B54" t="str">
            <v>113.2.00226</v>
          </cell>
          <cell r="C54" t="str">
            <v>Nelayan H. Jainuddin</v>
          </cell>
          <cell r="D54" t="str">
            <v>BAB</v>
          </cell>
        </row>
        <row r="55">
          <cell r="B55" t="str">
            <v>113.2.00227</v>
          </cell>
          <cell r="C55" t="str">
            <v>Nelayan H. Dahri</v>
          </cell>
          <cell r="D55" t="str">
            <v>BAB</v>
          </cell>
        </row>
        <row r="56">
          <cell r="B56" t="str">
            <v>113.2.00232</v>
          </cell>
          <cell r="C56" t="str">
            <v>Nelayan Iswan</v>
          </cell>
          <cell r="D56" t="str">
            <v>BAB</v>
          </cell>
        </row>
        <row r="57">
          <cell r="B57" t="str">
            <v>113.2.00272</v>
          </cell>
          <cell r="C57" t="str">
            <v>Nelayan Jayus</v>
          </cell>
          <cell r="D57" t="str">
            <v>BAB</v>
          </cell>
        </row>
        <row r="58">
          <cell r="B58" t="str">
            <v>113.2.00273</v>
          </cell>
          <cell r="C58" t="str">
            <v>Nelayan Jumain</v>
          </cell>
          <cell r="D58" t="str">
            <v>BAB</v>
          </cell>
        </row>
        <row r="59">
          <cell r="B59" t="str">
            <v>113.2.00302</v>
          </cell>
          <cell r="C59" t="str">
            <v>Nelayan Kasmin</v>
          </cell>
          <cell r="D59" t="str">
            <v>BAB</v>
          </cell>
        </row>
        <row r="60">
          <cell r="B60" t="str">
            <v>113.2.00303</v>
          </cell>
          <cell r="C60" t="str">
            <v>Nelayan Kamarudin</v>
          </cell>
          <cell r="D60" t="str">
            <v>BAB</v>
          </cell>
        </row>
        <row r="61">
          <cell r="B61" t="str">
            <v>113.2.00330</v>
          </cell>
          <cell r="C61" t="str">
            <v>Nelayan Latif</v>
          </cell>
          <cell r="D61" t="str">
            <v>BAB</v>
          </cell>
        </row>
        <row r="62">
          <cell r="B62" t="str">
            <v>113.2.00331</v>
          </cell>
          <cell r="C62" t="str">
            <v>Nelayan Lukmanto</v>
          </cell>
          <cell r="D62" t="str">
            <v>BAB</v>
          </cell>
        </row>
        <row r="63">
          <cell r="B63" t="str">
            <v>113.2.00333</v>
          </cell>
          <cell r="C63" t="str">
            <v>Nelayan Latif Makmur</v>
          </cell>
          <cell r="D63" t="str">
            <v>BAB</v>
          </cell>
        </row>
        <row r="64">
          <cell r="B64" t="str">
            <v>113.2.00350</v>
          </cell>
          <cell r="C64" t="str">
            <v>Nelayan Mayong</v>
          </cell>
          <cell r="D64" t="str">
            <v>BAB</v>
          </cell>
        </row>
        <row r="65">
          <cell r="B65" t="str">
            <v>113.2.00351</v>
          </cell>
          <cell r="C65" t="str">
            <v>Nelayan Muara</v>
          </cell>
          <cell r="D65" t="str">
            <v>BAB</v>
          </cell>
        </row>
        <row r="66">
          <cell r="B66" t="str">
            <v>113.2.00352</v>
          </cell>
          <cell r="C66" t="str">
            <v>Nelayan Misran</v>
          </cell>
          <cell r="D66" t="str">
            <v>BAB</v>
          </cell>
        </row>
        <row r="67">
          <cell r="B67" t="str">
            <v>113.2.00353</v>
          </cell>
          <cell r="C67" t="str">
            <v>Nelayan Memet</v>
          </cell>
          <cell r="D67" t="str">
            <v>BAB</v>
          </cell>
        </row>
        <row r="68">
          <cell r="B68" t="str">
            <v>113.2.00354</v>
          </cell>
          <cell r="C68" t="str">
            <v>Nelayan Michu</v>
          </cell>
          <cell r="D68" t="str">
            <v>BAB</v>
          </cell>
        </row>
        <row r="69">
          <cell r="B69" t="str">
            <v>113.2.00355</v>
          </cell>
          <cell r="C69" t="str">
            <v>Nelayan Mansyur</v>
          </cell>
          <cell r="D69" t="str">
            <v>BAB</v>
          </cell>
        </row>
        <row r="70">
          <cell r="B70" t="str">
            <v>113.2.00356</v>
          </cell>
          <cell r="C70" t="str">
            <v>Nelayan Petak C</v>
          </cell>
          <cell r="D70" t="str">
            <v>BAB</v>
          </cell>
        </row>
        <row r="71">
          <cell r="B71" t="str">
            <v>113.2.00380</v>
          </cell>
          <cell r="C71" t="str">
            <v>Nelayan Nusa Indah</v>
          </cell>
          <cell r="D71" t="str">
            <v>BAB</v>
          </cell>
        </row>
        <row r="72">
          <cell r="B72" t="str">
            <v>113.2.00440</v>
          </cell>
          <cell r="C72" t="str">
            <v>Nelayan Pipi</v>
          </cell>
          <cell r="D72" t="str">
            <v>BAB</v>
          </cell>
        </row>
        <row r="73">
          <cell r="B73" t="str">
            <v>113.2.00441</v>
          </cell>
          <cell r="C73" t="str">
            <v>Nelayan Nusa Indah</v>
          </cell>
          <cell r="D73" t="str">
            <v>BAB</v>
          </cell>
        </row>
        <row r="74">
          <cell r="B74" t="str">
            <v>113.2.00442</v>
          </cell>
          <cell r="C74" t="str">
            <v>Nelayan Paulus</v>
          </cell>
          <cell r="D74" t="str">
            <v>BAB</v>
          </cell>
        </row>
        <row r="75">
          <cell r="B75" t="str">
            <v>113.2.00444</v>
          </cell>
          <cell r="C75" t="str">
            <v>Nelayan Parman</v>
          </cell>
          <cell r="D75" t="str">
            <v>BAB</v>
          </cell>
        </row>
        <row r="76">
          <cell r="B76" t="str">
            <v>113.2.00501</v>
          </cell>
          <cell r="C76" t="str">
            <v>Nelayan Rapik</v>
          </cell>
          <cell r="D76" t="str">
            <v>BAB</v>
          </cell>
        </row>
        <row r="77">
          <cell r="B77" t="str">
            <v>113.2.00536</v>
          </cell>
          <cell r="C77" t="str">
            <v>Nelayan Suratna</v>
          </cell>
          <cell r="D77" t="str">
            <v>BAB</v>
          </cell>
        </row>
        <row r="78">
          <cell r="B78" t="str">
            <v>113.2.00539</v>
          </cell>
          <cell r="C78" t="str">
            <v>Nelayan Tabur</v>
          </cell>
          <cell r="D78" t="str">
            <v>BAB</v>
          </cell>
        </row>
        <row r="79">
          <cell r="B79" t="str">
            <v>113.2.00541</v>
          </cell>
          <cell r="C79" t="str">
            <v>Nelayan Sasa</v>
          </cell>
          <cell r="D79" t="str">
            <v>BAB</v>
          </cell>
        </row>
        <row r="80">
          <cell r="B80" t="str">
            <v>113.2.00542</v>
          </cell>
          <cell r="C80" t="str">
            <v>Nelayan Surya Mas</v>
          </cell>
          <cell r="D80" t="str">
            <v>BAB</v>
          </cell>
        </row>
        <row r="81">
          <cell r="B81" t="str">
            <v>113.2.00543</v>
          </cell>
          <cell r="C81" t="str">
            <v>Nelayan SBY Motor</v>
          </cell>
          <cell r="D81" t="str">
            <v>BAB</v>
          </cell>
        </row>
        <row r="82">
          <cell r="B82" t="str">
            <v>113.2.00591</v>
          </cell>
          <cell r="C82" t="str">
            <v>Nelayan Udin Nunukan</v>
          </cell>
          <cell r="D82" t="str">
            <v>BAB</v>
          </cell>
        </row>
        <row r="83">
          <cell r="B83" t="str">
            <v>113.2.00592</v>
          </cell>
          <cell r="C83" t="str">
            <v>Nelayan Ahin C</v>
          </cell>
          <cell r="D83" t="str">
            <v>BAB</v>
          </cell>
        </row>
        <row r="84">
          <cell r="B84" t="str">
            <v>113.2.00593</v>
          </cell>
          <cell r="C84" t="str">
            <v>Nelayan H. Usman</v>
          </cell>
          <cell r="D84" t="str">
            <v>BAB</v>
          </cell>
        </row>
        <row r="85">
          <cell r="B85" t="str">
            <v>113.2.00594</v>
          </cell>
          <cell r="C85" t="str">
            <v>Nelayan Ampao</v>
          </cell>
          <cell r="D85" t="str">
            <v>BAB</v>
          </cell>
        </row>
        <row r="86">
          <cell r="B86" t="str">
            <v>113.2.00595</v>
          </cell>
          <cell r="C86" t="str">
            <v>Nelayan Yusuf T.</v>
          </cell>
          <cell r="D86" t="str">
            <v>BAB</v>
          </cell>
        </row>
        <row r="87">
          <cell r="B87" t="str">
            <v>113.2.00596</v>
          </cell>
          <cell r="C87" t="str">
            <v>Nelayan Iswan</v>
          </cell>
          <cell r="D87" t="str">
            <v>BAB</v>
          </cell>
        </row>
        <row r="88">
          <cell r="B88" t="str">
            <v>113.2.00597</v>
          </cell>
          <cell r="C88" t="str">
            <v>Nelayan Achien</v>
          </cell>
          <cell r="D88" t="str">
            <v>BAB</v>
          </cell>
        </row>
        <row r="89">
          <cell r="B89" t="str">
            <v>113.3.00005</v>
          </cell>
          <cell r="C89" t="str">
            <v>A'an</v>
          </cell>
          <cell r="D89" t="str">
            <v>BB</v>
          </cell>
        </row>
        <row r="90">
          <cell r="B90" t="str">
            <v>113.3.00006</v>
          </cell>
          <cell r="C90" t="str">
            <v>Agustina</v>
          </cell>
          <cell r="D90" t="str">
            <v>BB</v>
          </cell>
        </row>
        <row r="91">
          <cell r="B91" t="str">
            <v>113.3.00100</v>
          </cell>
          <cell r="C91" t="str">
            <v>Kisman</v>
          </cell>
          <cell r="D91" t="str">
            <v>BB</v>
          </cell>
        </row>
        <row r="92">
          <cell r="B92" t="str">
            <v>113.3.00181</v>
          </cell>
          <cell r="C92" t="str">
            <v>Soewanto</v>
          </cell>
          <cell r="D92" t="str">
            <v>BB</v>
          </cell>
        </row>
        <row r="93">
          <cell r="B93" t="str">
            <v>113.3.00182</v>
          </cell>
          <cell r="C93" t="str">
            <v>Surya Dharma</v>
          </cell>
          <cell r="D93" t="str">
            <v>BB</v>
          </cell>
        </row>
        <row r="94">
          <cell r="B94" t="str">
            <v>113.3.00184</v>
          </cell>
          <cell r="C94" t="str">
            <v>Suryani</v>
          </cell>
          <cell r="D94" t="str">
            <v>BB</v>
          </cell>
        </row>
        <row r="95">
          <cell r="B95" t="str">
            <v>113.3.00186</v>
          </cell>
          <cell r="C95" t="str">
            <v>Syahrial</v>
          </cell>
          <cell r="D95" t="str">
            <v>BB</v>
          </cell>
        </row>
        <row r="96">
          <cell r="B96" t="str">
            <v>113.4.00004</v>
          </cell>
          <cell r="C96" t="str">
            <v>Tukang Amat</v>
          </cell>
          <cell r="D96" t="str">
            <v>BDA</v>
          </cell>
        </row>
        <row r="97">
          <cell r="B97" t="str">
            <v>113.4.00006</v>
          </cell>
          <cell r="C97" t="str">
            <v>Tukang Asiking Saleh</v>
          </cell>
          <cell r="D97" t="str">
            <v>BDA</v>
          </cell>
        </row>
        <row r="98">
          <cell r="B98" t="str">
            <v>113.4.00007</v>
          </cell>
          <cell r="C98" t="str">
            <v>Tukang Achien</v>
          </cell>
          <cell r="D98" t="str">
            <v>BDA</v>
          </cell>
        </row>
        <row r="99">
          <cell r="B99" t="str">
            <v>113.4.00020</v>
          </cell>
          <cell r="C99" t="str">
            <v>Tukang Bai</v>
          </cell>
          <cell r="D99" t="str">
            <v>BDA</v>
          </cell>
        </row>
        <row r="100">
          <cell r="B100" t="str">
            <v>113.4.00140</v>
          </cell>
          <cell r="C100" t="str">
            <v>Tukang Bongkar Barang</v>
          </cell>
          <cell r="D100" t="str">
            <v>BDA</v>
          </cell>
        </row>
        <row r="101">
          <cell r="B101" t="str">
            <v>113.4.00160</v>
          </cell>
          <cell r="C101" t="str">
            <v>Tukang Fiber</v>
          </cell>
          <cell r="D101" t="str">
            <v>BDA</v>
          </cell>
        </row>
        <row r="102">
          <cell r="B102" t="str">
            <v>113.4.00242</v>
          </cell>
          <cell r="C102" t="str">
            <v>Tukang Mataji</v>
          </cell>
          <cell r="D102" t="str">
            <v>BDA</v>
          </cell>
        </row>
        <row r="103">
          <cell r="B103" t="str">
            <v>113.4.00370</v>
          </cell>
          <cell r="C103" t="str">
            <v>Tukang Udin</v>
          </cell>
          <cell r="D103" t="str">
            <v>BDA</v>
          </cell>
        </row>
        <row r="104">
          <cell r="B104" t="str">
            <v>113.6.00002</v>
          </cell>
          <cell r="C104" t="str">
            <v>SKA Balikpapan</v>
          </cell>
          <cell r="D104" t="str">
            <v>BDC</v>
          </cell>
        </row>
        <row r="105">
          <cell r="B105" t="str">
            <v>113.6.00007</v>
          </cell>
          <cell r="C105" t="str">
            <v>Nisho Iwai</v>
          </cell>
          <cell r="D105" t="str">
            <v>BDC</v>
          </cell>
        </row>
        <row r="106">
          <cell r="B106" t="str">
            <v>113.6.00027</v>
          </cell>
          <cell r="C106" t="str">
            <v>Arisan</v>
          </cell>
          <cell r="D106" t="str">
            <v>BDC</v>
          </cell>
        </row>
        <row r="107">
          <cell r="B107" t="str">
            <v>113.6.00028</v>
          </cell>
          <cell r="C107" t="str">
            <v>UD. 99</v>
          </cell>
          <cell r="D107" t="str">
            <v>BDC</v>
          </cell>
        </row>
        <row r="108">
          <cell r="B108" t="str">
            <v>113.6.00030</v>
          </cell>
          <cell r="C108" t="str">
            <v>UPD</v>
          </cell>
          <cell r="D108" t="str">
            <v>BDC</v>
          </cell>
        </row>
        <row r="109">
          <cell r="B109" t="str">
            <v>113.6.00038</v>
          </cell>
          <cell r="C109" t="str">
            <v>UD. Sumber Laut</v>
          </cell>
          <cell r="D109" t="str">
            <v>BDC</v>
          </cell>
        </row>
        <row r="110">
          <cell r="B110" t="str">
            <v>113.6.00039</v>
          </cell>
          <cell r="C110" t="str">
            <v>Perhimpunan Nelayan Kecil</v>
          </cell>
          <cell r="D110" t="str">
            <v>BDC</v>
          </cell>
        </row>
        <row r="111">
          <cell r="B111" t="str">
            <v>113.6.00043</v>
          </cell>
          <cell r="C111" t="str">
            <v>Koperasi Sabindo Raya Gemilang</v>
          </cell>
          <cell r="D111" t="str">
            <v>BDC</v>
          </cell>
        </row>
        <row r="112">
          <cell r="B112" t="str">
            <v>113.6.00044</v>
          </cell>
          <cell r="C112" t="str">
            <v>Roland</v>
          </cell>
          <cell r="D112" t="str">
            <v>BDC</v>
          </cell>
        </row>
        <row r="113">
          <cell r="B113" t="str">
            <v>113.6.00500</v>
          </cell>
          <cell r="C113" t="str">
            <v>CV. Nusa Indah</v>
          </cell>
          <cell r="D113" t="str">
            <v>BDC</v>
          </cell>
        </row>
        <row r="114">
          <cell r="B114" t="str">
            <v>113.6.00998</v>
          </cell>
          <cell r="C114" t="str">
            <v>Eks. Pan</v>
          </cell>
          <cell r="D114" t="str">
            <v>BDC</v>
          </cell>
        </row>
        <row r="115">
          <cell r="B115" t="str">
            <v>113.6.00999</v>
          </cell>
          <cell r="C115" t="str">
            <v>Piutang Lain-lain</v>
          </cell>
          <cell r="D115" t="str">
            <v>BDC</v>
          </cell>
        </row>
        <row r="116">
          <cell r="B116" t="str">
            <v>113.7.00002</v>
          </cell>
          <cell r="C116" t="str">
            <v>Piutang Direksi Pieter Setiawan</v>
          </cell>
          <cell r="D116" t="str">
            <v>BDC</v>
          </cell>
        </row>
        <row r="117">
          <cell r="B117" t="str">
            <v>113.8.00001</v>
          </cell>
          <cell r="C117" t="str">
            <v>Piutang Saham</v>
          </cell>
          <cell r="D117" t="str">
            <v>BC</v>
          </cell>
        </row>
        <row r="118">
          <cell r="B118" t="str">
            <v>113.8.00002</v>
          </cell>
          <cell r="C118" t="str">
            <v>Tuan Suwandi</v>
          </cell>
          <cell r="D118" t="str">
            <v>BC</v>
          </cell>
        </row>
        <row r="119">
          <cell r="B119" t="str">
            <v>113.8.00003</v>
          </cell>
          <cell r="C119" t="str">
            <v>Tuan Albert Purwanto</v>
          </cell>
          <cell r="D119" t="str">
            <v>BC</v>
          </cell>
        </row>
        <row r="120">
          <cell r="B120" t="str">
            <v>113.8.00004</v>
          </cell>
          <cell r="C120" t="str">
            <v>Pieter Setiawan</v>
          </cell>
          <cell r="D120" t="str">
            <v>BC</v>
          </cell>
        </row>
        <row r="121">
          <cell r="B121" t="str">
            <v>113.8.00005</v>
          </cell>
          <cell r="C121" t="str">
            <v>Nyonya Vivi Agustina</v>
          </cell>
          <cell r="D121" t="str">
            <v>BC</v>
          </cell>
        </row>
        <row r="122">
          <cell r="B122" t="str">
            <v>113.8.00006</v>
          </cell>
          <cell r="C122" t="str">
            <v>Tuan Yos Sumitro</v>
          </cell>
          <cell r="D122" t="str">
            <v>BC</v>
          </cell>
        </row>
        <row r="123">
          <cell r="B123" t="str">
            <v>113.8.00007</v>
          </cell>
          <cell r="C123" t="str">
            <v>Nyonya Ervina</v>
          </cell>
          <cell r="D123" t="str">
            <v>BC</v>
          </cell>
        </row>
        <row r="124">
          <cell r="B124" t="str">
            <v>113.8.00008</v>
          </cell>
          <cell r="C124" t="str">
            <v>Nyonya Emilia Cintya</v>
          </cell>
          <cell r="D124" t="str">
            <v>BC</v>
          </cell>
        </row>
        <row r="125">
          <cell r="B125" t="str">
            <v>114.1.01</v>
          </cell>
          <cell r="C125" t="str">
            <v>Persediaan Bahan Baku Udang</v>
          </cell>
          <cell r="D125" t="str">
            <v>D</v>
          </cell>
        </row>
        <row r="126">
          <cell r="B126" t="str">
            <v>114.2.01</v>
          </cell>
          <cell r="C126" t="str">
            <v>Persediaan Bahan Penolong ES</v>
          </cell>
          <cell r="D126" t="str">
            <v>D</v>
          </cell>
        </row>
        <row r="127">
          <cell r="B127" t="str">
            <v>114.2.02</v>
          </cell>
          <cell r="C127" t="str">
            <v>Persediaan Bahan Penolong Tali Straping</v>
          </cell>
          <cell r="D127" t="str">
            <v>D</v>
          </cell>
        </row>
        <row r="128">
          <cell r="B128" t="str">
            <v>114.2.03</v>
          </cell>
          <cell r="C128" t="str">
            <v>Persediaan Bahan Penolong Plastik</v>
          </cell>
          <cell r="D128" t="str">
            <v>D</v>
          </cell>
        </row>
        <row r="129">
          <cell r="B129" t="str">
            <v>114.2.04</v>
          </cell>
          <cell r="C129" t="str">
            <v>Persediaan Bahan Penolong MC</v>
          </cell>
          <cell r="D129" t="str">
            <v>D</v>
          </cell>
        </row>
        <row r="130">
          <cell r="B130" t="str">
            <v>114.2.05</v>
          </cell>
          <cell r="C130" t="str">
            <v>Persediaan Bahan Penolong Lain-lain</v>
          </cell>
          <cell r="D130" t="str">
            <v>D</v>
          </cell>
        </row>
        <row r="131">
          <cell r="B131" t="str">
            <v>114.4.01</v>
          </cell>
          <cell r="C131" t="str">
            <v>Persediaan Barang Jadi Udang</v>
          </cell>
          <cell r="D131" t="str">
            <v>D</v>
          </cell>
        </row>
        <row r="132">
          <cell r="B132" t="str">
            <v>115.1.01</v>
          </cell>
          <cell r="C132" t="str">
            <v>Uang Muka Pembelian</v>
          </cell>
          <cell r="D132" t="str">
            <v>CB</v>
          </cell>
        </row>
        <row r="133">
          <cell r="B133" t="str">
            <v>115.2.01</v>
          </cell>
          <cell r="C133" t="str">
            <v>PPh Pasal 25</v>
          </cell>
          <cell r="D133" t="str">
            <v>CA</v>
          </cell>
        </row>
        <row r="134">
          <cell r="B134" t="str">
            <v>115.3.01</v>
          </cell>
          <cell r="C134" t="str">
            <v>Uang Muka Asuransi</v>
          </cell>
          <cell r="D134" t="str">
            <v>CB</v>
          </cell>
        </row>
        <row r="135">
          <cell r="B135" t="str">
            <v>116.1.01</v>
          </cell>
          <cell r="C135" t="str">
            <v>Biaya Dibayar Dimuka</v>
          </cell>
          <cell r="D135" t="str">
            <v>CB</v>
          </cell>
        </row>
        <row r="136">
          <cell r="B136" t="str">
            <v>117.1.01</v>
          </cell>
          <cell r="C136" t="str">
            <v>Biaya Pra Operasional</v>
          </cell>
          <cell r="D136" t="str">
            <v>GA</v>
          </cell>
        </row>
        <row r="137">
          <cell r="B137" t="str">
            <v>117.2.01</v>
          </cell>
          <cell r="C137" t="str">
            <v>Akumulasi Amortisasi</v>
          </cell>
          <cell r="D137" t="str">
            <v>GB</v>
          </cell>
        </row>
        <row r="138">
          <cell r="B138" t="str">
            <v>118.1.01</v>
          </cell>
          <cell r="C138" t="str">
            <v>PPN Masukan</v>
          </cell>
          <cell r="D138" t="str">
            <v>CA</v>
          </cell>
        </row>
        <row r="139">
          <cell r="B139" t="str">
            <v>130.2.01</v>
          </cell>
          <cell r="C139" t="str">
            <v>Bangunan Semi Permanen</v>
          </cell>
          <cell r="D139" t="str">
            <v>EA</v>
          </cell>
        </row>
        <row r="140">
          <cell r="B140" t="str">
            <v>130.3.01</v>
          </cell>
          <cell r="C140" t="str">
            <v>Aktiva Kelompok I</v>
          </cell>
          <cell r="D140" t="str">
            <v>EA</v>
          </cell>
        </row>
        <row r="141">
          <cell r="B141" t="str">
            <v>130.4.01</v>
          </cell>
          <cell r="C141" t="str">
            <v>Aktiva Kelompok II</v>
          </cell>
          <cell r="D141" t="str">
            <v>EA</v>
          </cell>
        </row>
        <row r="142">
          <cell r="B142" t="str">
            <v>130.5.01</v>
          </cell>
          <cell r="C142" t="str">
            <v>Aktiva Kelompok III</v>
          </cell>
          <cell r="D142" t="str">
            <v>EA</v>
          </cell>
        </row>
        <row r="143">
          <cell r="B143" t="str">
            <v>130.6.01</v>
          </cell>
          <cell r="C143" t="str">
            <v>Bangunan</v>
          </cell>
          <cell r="D143" t="str">
            <v>EA</v>
          </cell>
        </row>
        <row r="144">
          <cell r="B144" t="str">
            <v>130.6.02</v>
          </cell>
          <cell r="C144" t="str">
            <v>Kendaraan</v>
          </cell>
          <cell r="D144" t="str">
            <v>EA</v>
          </cell>
        </row>
        <row r="145">
          <cell r="B145" t="str">
            <v>130.6.03</v>
          </cell>
          <cell r="C145" t="str">
            <v>Mesin &amp; Peralatan</v>
          </cell>
          <cell r="D145" t="str">
            <v>EA</v>
          </cell>
        </row>
        <row r="146">
          <cell r="B146" t="str">
            <v>130.6.04</v>
          </cell>
          <cell r="C146" t="str">
            <v>Instalasi</v>
          </cell>
          <cell r="D146" t="str">
            <v>EA</v>
          </cell>
        </row>
        <row r="147">
          <cell r="B147" t="str">
            <v>130.6.05</v>
          </cell>
          <cell r="C147" t="str">
            <v>Perlengkapan</v>
          </cell>
          <cell r="D147" t="str">
            <v>EA</v>
          </cell>
        </row>
        <row r="148">
          <cell r="B148" t="str">
            <v>130.6.06</v>
          </cell>
          <cell r="C148" t="str">
            <v>Inventaris Kantor</v>
          </cell>
          <cell r="D148" t="str">
            <v>EA</v>
          </cell>
        </row>
        <row r="149">
          <cell r="B149" t="str">
            <v>131.2.01</v>
          </cell>
          <cell r="C149" t="str">
            <v>Akumulasi Penyusutan Bangunan Semi Permanen</v>
          </cell>
          <cell r="D149" t="str">
            <v>EB</v>
          </cell>
        </row>
        <row r="150">
          <cell r="B150" t="str">
            <v>131.7.001</v>
          </cell>
          <cell r="C150" t="str">
            <v>Akumulasi Penyusutan Mesin Dan Peralatan</v>
          </cell>
          <cell r="D150" t="str">
            <v>EB</v>
          </cell>
        </row>
        <row r="151">
          <cell r="B151" t="str">
            <v>131.7.002</v>
          </cell>
          <cell r="C151" t="str">
            <v>Akumulasi Penyusutan Perlengkapan</v>
          </cell>
          <cell r="D151" t="str">
            <v>EB</v>
          </cell>
        </row>
        <row r="152">
          <cell r="B152" t="str">
            <v>131.7.003</v>
          </cell>
          <cell r="C152" t="str">
            <v>Akumulasi Penyusutan Instalasi</v>
          </cell>
          <cell r="D152" t="str">
            <v>EB</v>
          </cell>
        </row>
        <row r="153">
          <cell r="B153" t="str">
            <v>131.7.004</v>
          </cell>
          <cell r="C153" t="str">
            <v>Akumulasi Penyusutan Inventaris Kantor</v>
          </cell>
          <cell r="D153" t="str">
            <v>EB</v>
          </cell>
        </row>
        <row r="154">
          <cell r="B154" t="str">
            <v>131.7.005</v>
          </cell>
          <cell r="C154" t="str">
            <v>Akumulasi Penyusutan Kendaraan</v>
          </cell>
          <cell r="D154" t="str">
            <v>EB</v>
          </cell>
        </row>
        <row r="155">
          <cell r="B155" t="str">
            <v>140.1.02</v>
          </cell>
          <cell r="C155" t="str">
            <v>Trade Mark</v>
          </cell>
          <cell r="D155" t="str">
            <v>GA</v>
          </cell>
        </row>
        <row r="156">
          <cell r="B156" t="str">
            <v>141.1.01</v>
          </cell>
          <cell r="C156" t="str">
            <v>Aktiva Dalam Penyelesaian</v>
          </cell>
          <cell r="D156" t="str">
            <v>GA</v>
          </cell>
        </row>
        <row r="157">
          <cell r="B157" t="str">
            <v>210.1.002</v>
          </cell>
          <cell r="C157" t="str">
            <v>Bank Mandiri AC. 1480102000711 KMK Ekspor</v>
          </cell>
          <cell r="D157" t="str">
            <v>HD</v>
          </cell>
        </row>
        <row r="158">
          <cell r="B158" t="str">
            <v>210.1.004</v>
          </cell>
          <cell r="C158" t="str">
            <v>Bank Mandiri AC. 1480100060303</v>
          </cell>
          <cell r="D158" t="str">
            <v>HD</v>
          </cell>
        </row>
        <row r="159">
          <cell r="B159" t="str">
            <v>210.1.005</v>
          </cell>
          <cell r="C159" t="str">
            <v>Bank Mandiri AC. 1480100073983 KI Umum</v>
          </cell>
          <cell r="D159" t="str">
            <v>HD</v>
          </cell>
        </row>
        <row r="160">
          <cell r="B160" t="str">
            <v>211.1.00004</v>
          </cell>
          <cell r="C160" t="str">
            <v>Hutang Dagang Maruna Coorporation</v>
          </cell>
          <cell r="D160" t="str">
            <v>HA</v>
          </cell>
        </row>
        <row r="161">
          <cell r="B161" t="str">
            <v>212.1.01010</v>
          </cell>
          <cell r="C161" t="str">
            <v>Nelayan SDN</v>
          </cell>
          <cell r="D161" t="str">
            <v>HA</v>
          </cell>
        </row>
        <row r="162">
          <cell r="B162" t="str">
            <v>213.1.00002</v>
          </cell>
          <cell r="C162" t="str">
            <v>Petani Tambak Achien</v>
          </cell>
          <cell r="D162" t="str">
            <v>HA</v>
          </cell>
        </row>
        <row r="163">
          <cell r="B163" t="str">
            <v>213.1.00004</v>
          </cell>
          <cell r="C163" t="str">
            <v>Petani Tambak Ayon</v>
          </cell>
          <cell r="D163" t="str">
            <v>HA</v>
          </cell>
        </row>
        <row r="164">
          <cell r="B164" t="str">
            <v>213.1.00007</v>
          </cell>
          <cell r="C164" t="str">
            <v>Petani Tambak Nusa Indah</v>
          </cell>
          <cell r="D164" t="str">
            <v>HA</v>
          </cell>
        </row>
        <row r="165">
          <cell r="B165" t="str">
            <v>213.1.00010</v>
          </cell>
          <cell r="C165" t="str">
            <v>Petani Muara</v>
          </cell>
          <cell r="D165" t="str">
            <v>HA</v>
          </cell>
        </row>
        <row r="166">
          <cell r="B166" t="str">
            <v>213.1.00014</v>
          </cell>
          <cell r="C166" t="str">
            <v>Petani H. Madjid</v>
          </cell>
          <cell r="D166" t="str">
            <v>HA</v>
          </cell>
        </row>
        <row r="167">
          <cell r="B167" t="str">
            <v>213.1.00016</v>
          </cell>
          <cell r="C167" t="str">
            <v>Petani Tambak Apollo</v>
          </cell>
          <cell r="D167" t="str">
            <v>HA</v>
          </cell>
        </row>
        <row r="168">
          <cell r="B168" t="str">
            <v>213.1.00020</v>
          </cell>
          <cell r="C168" t="str">
            <v>Petani Mayong</v>
          </cell>
          <cell r="D168" t="str">
            <v>HA</v>
          </cell>
        </row>
        <row r="169">
          <cell r="B169" t="str">
            <v>213.1.00022</v>
          </cell>
          <cell r="C169" t="str">
            <v>Petani Henry</v>
          </cell>
          <cell r="D169" t="str">
            <v>HA</v>
          </cell>
        </row>
        <row r="170">
          <cell r="B170" t="str">
            <v>213.1.00029</v>
          </cell>
          <cell r="C170" t="str">
            <v>Petani Edison</v>
          </cell>
          <cell r="D170" t="str">
            <v>HA</v>
          </cell>
        </row>
        <row r="171">
          <cell r="B171" t="str">
            <v>213.1.00030</v>
          </cell>
          <cell r="C171" t="str">
            <v>Nelayan Latif</v>
          </cell>
          <cell r="D171" t="str">
            <v>HA</v>
          </cell>
        </row>
        <row r="172">
          <cell r="B172" t="str">
            <v>213.1.00031</v>
          </cell>
          <cell r="C172" t="str">
            <v>Nelayan Nengsih</v>
          </cell>
          <cell r="D172" t="str">
            <v>HA</v>
          </cell>
        </row>
        <row r="173">
          <cell r="B173" t="str">
            <v>213.1.00032</v>
          </cell>
          <cell r="C173" t="str">
            <v>Nelayan Joni</v>
          </cell>
          <cell r="D173" t="str">
            <v>HA</v>
          </cell>
        </row>
        <row r="174">
          <cell r="B174" t="str">
            <v>213.1.00033</v>
          </cell>
          <cell r="C174" t="str">
            <v>Nelayan Beni</v>
          </cell>
          <cell r="D174" t="str">
            <v>HA</v>
          </cell>
        </row>
        <row r="175">
          <cell r="B175" t="str">
            <v>213.1.00034</v>
          </cell>
          <cell r="C175" t="str">
            <v>Nelayan Aziz</v>
          </cell>
          <cell r="D175" t="str">
            <v>HA</v>
          </cell>
        </row>
        <row r="176">
          <cell r="B176" t="str">
            <v>213.1.00035</v>
          </cell>
          <cell r="C176" t="str">
            <v>Nelayan Aan Mahmud</v>
          </cell>
          <cell r="D176" t="str">
            <v>HA</v>
          </cell>
        </row>
        <row r="177">
          <cell r="B177" t="str">
            <v>213.1.00036</v>
          </cell>
          <cell r="C177" t="str">
            <v>Nelayan Ronal</v>
          </cell>
          <cell r="D177" t="str">
            <v>HA</v>
          </cell>
        </row>
        <row r="178">
          <cell r="B178" t="str">
            <v>213.1.00037</v>
          </cell>
          <cell r="C178" t="str">
            <v>Nelayan Achien</v>
          </cell>
          <cell r="D178" t="str">
            <v>HA</v>
          </cell>
        </row>
        <row r="179">
          <cell r="B179" t="str">
            <v>213.1.00038</v>
          </cell>
          <cell r="C179" t="str">
            <v>Nelayan Ole</v>
          </cell>
          <cell r="D179" t="str">
            <v>HA</v>
          </cell>
        </row>
        <row r="180">
          <cell r="B180" t="str">
            <v>213.1.00039</v>
          </cell>
          <cell r="C180" t="str">
            <v>Nelayan Iwan</v>
          </cell>
          <cell r="D180" t="str">
            <v>HA</v>
          </cell>
        </row>
        <row r="181">
          <cell r="B181" t="str">
            <v>213.1.00040</v>
          </cell>
          <cell r="C181" t="str">
            <v>Nelayan H. Abdul Manaf</v>
          </cell>
          <cell r="D181" t="str">
            <v>HA</v>
          </cell>
        </row>
        <row r="182">
          <cell r="B182" t="str">
            <v>213.1.00041</v>
          </cell>
          <cell r="C182" t="str">
            <v>Nelayan Tunas Mekar</v>
          </cell>
          <cell r="D182" t="str">
            <v>HA</v>
          </cell>
        </row>
        <row r="183">
          <cell r="B183" t="str">
            <v>219.1.00001</v>
          </cell>
          <cell r="C183" t="str">
            <v>SKA Balikpapan</v>
          </cell>
          <cell r="D183" t="str">
            <v>HF</v>
          </cell>
        </row>
        <row r="184">
          <cell r="B184" t="str">
            <v>219.1.00002</v>
          </cell>
          <cell r="C184" t="str">
            <v>SKA Tarakan</v>
          </cell>
          <cell r="D184" t="str">
            <v>HF</v>
          </cell>
        </row>
        <row r="185">
          <cell r="B185" t="str">
            <v>219.1.00020</v>
          </cell>
          <cell r="C185" t="str">
            <v>Mobil Truck</v>
          </cell>
          <cell r="D185" t="str">
            <v>HF</v>
          </cell>
        </row>
        <row r="186">
          <cell r="B186" t="str">
            <v>219.1.00022</v>
          </cell>
          <cell r="C186" t="str">
            <v>PT. Central Sarana Dian Abadi</v>
          </cell>
          <cell r="D186" t="str">
            <v>HB</v>
          </cell>
        </row>
        <row r="187">
          <cell r="B187" t="str">
            <v>219.1.00025</v>
          </cell>
          <cell r="C187" t="str">
            <v>PT. Ikatama</v>
          </cell>
          <cell r="D187" t="str">
            <v>HFB</v>
          </cell>
        </row>
        <row r="188">
          <cell r="B188" t="str">
            <v>219.1.00029</v>
          </cell>
          <cell r="C188" t="str">
            <v>Toko Sumber Agung</v>
          </cell>
          <cell r="D188" t="str">
            <v>HFB</v>
          </cell>
        </row>
        <row r="189">
          <cell r="B189" t="str">
            <v>219.1.00030</v>
          </cell>
          <cell r="C189" t="str">
            <v>Biaya Yang Masih Harus Dibayar</v>
          </cell>
          <cell r="D189" t="str">
            <v>HB</v>
          </cell>
        </row>
        <row r="190">
          <cell r="B190" t="str">
            <v>219.1.00035</v>
          </cell>
          <cell r="C190" t="str">
            <v>Hutang Astek</v>
          </cell>
          <cell r="D190" t="str">
            <v>HB</v>
          </cell>
        </row>
        <row r="191">
          <cell r="B191" t="str">
            <v>219.1.00037</v>
          </cell>
          <cell r="C191" t="str">
            <v>Gaji Yang Masih Harus Dibayar</v>
          </cell>
          <cell r="D191" t="str">
            <v>HB</v>
          </cell>
        </row>
        <row r="192">
          <cell r="B192" t="str">
            <v>219.1.00039</v>
          </cell>
          <cell r="C192" t="str">
            <v>PT. Mustika</v>
          </cell>
          <cell r="D192" t="str">
            <v>HFB</v>
          </cell>
        </row>
        <row r="193">
          <cell r="B193" t="str">
            <v>219.1.00040</v>
          </cell>
          <cell r="C193" t="str">
            <v>PT. Adira Finance</v>
          </cell>
          <cell r="D193" t="str">
            <v>HF</v>
          </cell>
        </row>
        <row r="194">
          <cell r="B194" t="str">
            <v>219.1.00043</v>
          </cell>
          <cell r="C194" t="str">
            <v>CV. Nusa Indah</v>
          </cell>
          <cell r="D194" t="str">
            <v>HFB</v>
          </cell>
        </row>
        <row r="195">
          <cell r="B195" t="str">
            <v>219.1.00200</v>
          </cell>
          <cell r="C195" t="str">
            <v>Lain-lain</v>
          </cell>
          <cell r="D195" t="str">
            <v>HF</v>
          </cell>
        </row>
        <row r="196">
          <cell r="B196" t="str">
            <v>220.1.00003</v>
          </cell>
          <cell r="C196" t="str">
            <v>Nyonya Caca</v>
          </cell>
          <cell r="D196" t="str">
            <v>HFB</v>
          </cell>
        </row>
        <row r="197">
          <cell r="B197" t="str">
            <v>220.1.00006</v>
          </cell>
          <cell r="C197" t="str">
            <v>Pieter Setiawan</v>
          </cell>
          <cell r="D197" t="str">
            <v>HFB</v>
          </cell>
        </row>
        <row r="198">
          <cell r="B198" t="str">
            <v>221.1.01</v>
          </cell>
          <cell r="C198" t="str">
            <v>PPh Pasal 21</v>
          </cell>
          <cell r="D198" t="str">
            <v>HC</v>
          </cell>
        </row>
        <row r="199">
          <cell r="B199" t="str">
            <v>222.1.01</v>
          </cell>
          <cell r="C199" t="str">
            <v>PPN Keluaran</v>
          </cell>
          <cell r="D199" t="str">
            <v>HC</v>
          </cell>
        </row>
        <row r="200">
          <cell r="B200" t="str">
            <v>225.1.01</v>
          </cell>
          <cell r="C200" t="str">
            <v>Hutang Pemegang Saham Albert Purwanto</v>
          </cell>
          <cell r="D200" t="str">
            <v>HFC</v>
          </cell>
        </row>
        <row r="201">
          <cell r="B201" t="str">
            <v>225.1.02</v>
          </cell>
          <cell r="C201" t="str">
            <v>Hutang Pemegang Saham</v>
          </cell>
          <cell r="D201" t="str">
            <v>HFC</v>
          </cell>
        </row>
        <row r="202">
          <cell r="B202" t="str">
            <v>225.1.03</v>
          </cell>
          <cell r="C202" t="str">
            <v>Hutang Pemegang Saham</v>
          </cell>
          <cell r="D202" t="str">
            <v>HFC</v>
          </cell>
        </row>
        <row r="203">
          <cell r="B203" t="str">
            <v>225.1.04</v>
          </cell>
          <cell r="C203" t="str">
            <v>Hutang Pemegang Saham</v>
          </cell>
          <cell r="D203" t="str">
            <v>HFC</v>
          </cell>
        </row>
        <row r="204">
          <cell r="B204" t="str">
            <v>310.1.01</v>
          </cell>
          <cell r="C204" t="str">
            <v>Tuan Suwandi</v>
          </cell>
          <cell r="D204" t="str">
            <v>I</v>
          </cell>
        </row>
        <row r="205">
          <cell r="B205" t="str">
            <v>310.1.02</v>
          </cell>
          <cell r="C205" t="str">
            <v>Tuan Albert Purwanto</v>
          </cell>
          <cell r="D205" t="str">
            <v>I</v>
          </cell>
        </row>
        <row r="206">
          <cell r="B206" t="str">
            <v>310.1.03</v>
          </cell>
          <cell r="C206" t="str">
            <v>Tuan Pieter Setiawan</v>
          </cell>
          <cell r="D206" t="str">
            <v>I</v>
          </cell>
        </row>
        <row r="207">
          <cell r="B207" t="str">
            <v>310.1.04</v>
          </cell>
          <cell r="C207" t="str">
            <v>Nyonya Vivi Agustina</v>
          </cell>
          <cell r="D207" t="str">
            <v>I</v>
          </cell>
        </row>
        <row r="208">
          <cell r="B208" t="str">
            <v>310.1.05</v>
          </cell>
          <cell r="C208" t="str">
            <v>Tuan Yos Sumitro</v>
          </cell>
          <cell r="D208" t="str">
            <v>I</v>
          </cell>
        </row>
        <row r="209">
          <cell r="B209" t="str">
            <v>310.1.06</v>
          </cell>
          <cell r="C209" t="str">
            <v>Nyonya Ervina</v>
          </cell>
          <cell r="D209" t="str">
            <v>I</v>
          </cell>
        </row>
        <row r="210">
          <cell r="B210" t="str">
            <v>310.1.07</v>
          </cell>
          <cell r="C210" t="str">
            <v>Nyonya Emilia Cintya</v>
          </cell>
          <cell r="D210" t="str">
            <v>I</v>
          </cell>
        </row>
        <row r="211">
          <cell r="B211" t="str">
            <v>320.1.01</v>
          </cell>
          <cell r="C211" t="str">
            <v>Laba (Rugi) Tahun Lalu</v>
          </cell>
          <cell r="D211" t="str">
            <v>J</v>
          </cell>
        </row>
        <row r="212">
          <cell r="B212" t="str">
            <v>321.1.01</v>
          </cell>
          <cell r="C212" t="str">
            <v>Laba (Rugi) Tahun Berjalan</v>
          </cell>
          <cell r="D212" t="str">
            <v>J</v>
          </cell>
        </row>
        <row r="213">
          <cell r="B213" t="str">
            <v>322.1.01</v>
          </cell>
          <cell r="C213" t="str">
            <v>Koreksi Laba (Rugi)</v>
          </cell>
          <cell r="D213" t="str">
            <v>J</v>
          </cell>
        </row>
        <row r="214">
          <cell r="B214" t="str">
            <v>410.1.01</v>
          </cell>
          <cell r="C214" t="str">
            <v>Penjualan Export Udang</v>
          </cell>
          <cell r="D214" t="str">
            <v>K</v>
          </cell>
        </row>
        <row r="215">
          <cell r="B215" t="str">
            <v>411.1.01</v>
          </cell>
          <cell r="C215" t="str">
            <v>Penjualan Lokal Udang</v>
          </cell>
          <cell r="D215" t="str">
            <v>K</v>
          </cell>
        </row>
        <row r="216">
          <cell r="B216" t="str">
            <v>500.1.01</v>
          </cell>
          <cell r="C216" t="str">
            <v>Harga Pokok Penjualan Udang</v>
          </cell>
          <cell r="D216" t="str">
            <v>L</v>
          </cell>
        </row>
        <row r="217">
          <cell r="B217" t="str">
            <v>500.1.02</v>
          </cell>
          <cell r="C217" t="str">
            <v>Persediaan Barang Jadi Awal</v>
          </cell>
          <cell r="D217" t="str">
            <v>L</v>
          </cell>
        </row>
        <row r="218">
          <cell r="B218" t="str">
            <v>500.1.03</v>
          </cell>
          <cell r="C218" t="str">
            <v>Harga Pokok Produksi</v>
          </cell>
          <cell r="D218" t="str">
            <v>L</v>
          </cell>
        </row>
        <row r="219">
          <cell r="B219" t="str">
            <v>500.1.04</v>
          </cell>
          <cell r="C219" t="str">
            <v>Persediaan Barang Jadi Akhir</v>
          </cell>
          <cell r="D219" t="str">
            <v>L</v>
          </cell>
        </row>
        <row r="220">
          <cell r="B220" t="str">
            <v>510.1.001</v>
          </cell>
          <cell r="C220" t="str">
            <v>Persediaan Bahan Baku Udang Awal</v>
          </cell>
          <cell r="D220" t="str">
            <v>L</v>
          </cell>
        </row>
        <row r="221">
          <cell r="B221" t="str">
            <v>510.1.002</v>
          </cell>
          <cell r="C221" t="str">
            <v>Pembelian Bahan Baku Udang</v>
          </cell>
          <cell r="D221" t="str">
            <v>L</v>
          </cell>
        </row>
        <row r="222">
          <cell r="B222" t="str">
            <v>510.1.003</v>
          </cell>
          <cell r="C222" t="str">
            <v>Penyesuaian Harga Bahan Baku Udang</v>
          </cell>
          <cell r="D222" t="str">
            <v>L</v>
          </cell>
        </row>
        <row r="223">
          <cell r="B223" t="str">
            <v>510.1.004</v>
          </cell>
          <cell r="C223" t="str">
            <v>Persediaan Bahan Baku Udang Akhir</v>
          </cell>
          <cell r="D223" t="str">
            <v>L</v>
          </cell>
        </row>
        <row r="224">
          <cell r="B224" t="str">
            <v>510.1.017</v>
          </cell>
          <cell r="C224" t="str">
            <v>Biaya Upah Langsung</v>
          </cell>
          <cell r="D224" t="str">
            <v>LB</v>
          </cell>
        </row>
        <row r="225">
          <cell r="B225" t="str">
            <v>511.1.001</v>
          </cell>
          <cell r="C225" t="str">
            <v>Biaya Bonus, Gaji &amp; Tunjangan</v>
          </cell>
          <cell r="D225" t="str">
            <v>LB</v>
          </cell>
        </row>
        <row r="226">
          <cell r="B226" t="str">
            <v>511.1.006</v>
          </cell>
          <cell r="C226" t="str">
            <v>Biaya Premi Astek</v>
          </cell>
          <cell r="D226" t="str">
            <v>MB</v>
          </cell>
        </row>
        <row r="227">
          <cell r="B227" t="str">
            <v>511.1.008</v>
          </cell>
          <cell r="C227" t="str">
            <v>Biaya Sarung Tangan, Boot &amp; Perlengkapan Kerja</v>
          </cell>
          <cell r="D227" t="str">
            <v>LC</v>
          </cell>
        </row>
        <row r="228">
          <cell r="B228" t="str">
            <v>511.1.010</v>
          </cell>
          <cell r="C228" t="str">
            <v>Biaya Laboraturium</v>
          </cell>
          <cell r="D228" t="str">
            <v>LC</v>
          </cell>
        </row>
        <row r="229">
          <cell r="B229" t="str">
            <v>511.1.013</v>
          </cell>
          <cell r="C229" t="str">
            <v>Biaya Pemakaian Es Balok</v>
          </cell>
          <cell r="D229" t="str">
            <v>LA</v>
          </cell>
        </row>
        <row r="230">
          <cell r="B230" t="str">
            <v>511.1.020</v>
          </cell>
          <cell r="C230" t="str">
            <v>Biaya Bahan Bakar &amp; Pelumas</v>
          </cell>
          <cell r="D230" t="str">
            <v>LC</v>
          </cell>
        </row>
        <row r="231">
          <cell r="B231" t="str">
            <v>511.1.024</v>
          </cell>
          <cell r="C231" t="str">
            <v>Biaya Perawatan Gedung</v>
          </cell>
          <cell r="D231" t="str">
            <v>LC</v>
          </cell>
        </row>
        <row r="232">
          <cell r="B232" t="str">
            <v>511.1.025</v>
          </cell>
          <cell r="C232" t="str">
            <v>Biaya Perawatan Mesin &amp; Peralatan</v>
          </cell>
          <cell r="D232" t="str">
            <v>LC</v>
          </cell>
        </row>
        <row r="233">
          <cell r="B233" t="str">
            <v>511.1.026</v>
          </cell>
          <cell r="C233" t="str">
            <v>Biaya Perawatan Perlengkapan</v>
          </cell>
          <cell r="D233" t="str">
            <v>LC</v>
          </cell>
        </row>
        <row r="234">
          <cell r="B234" t="str">
            <v>511.1.027</v>
          </cell>
          <cell r="C234" t="str">
            <v>Biaya Perawatan Peralatan</v>
          </cell>
          <cell r="D234" t="str">
            <v>LC</v>
          </cell>
        </row>
        <row r="235">
          <cell r="B235" t="str">
            <v>511.1.028</v>
          </cell>
          <cell r="C235" t="str">
            <v>Biaya Perawatan Pompa Air</v>
          </cell>
          <cell r="D235" t="str">
            <v>LC</v>
          </cell>
        </row>
        <row r="236">
          <cell r="B236" t="str">
            <v>511.1.042</v>
          </cell>
          <cell r="C236" t="str">
            <v>Biaya Penggantian Uang Es</v>
          </cell>
          <cell r="D236" t="str">
            <v>LC</v>
          </cell>
        </row>
        <row r="237">
          <cell r="B237" t="str">
            <v>511.1.043</v>
          </cell>
          <cell r="C237" t="str">
            <v>Biaya Pemakaian Gas Freon</v>
          </cell>
          <cell r="D237" t="str">
            <v>LC</v>
          </cell>
        </row>
        <row r="238">
          <cell r="B238" t="str">
            <v>511.1.046</v>
          </cell>
          <cell r="C238" t="str">
            <v>Biaya Pemakaian Air</v>
          </cell>
          <cell r="D238" t="str">
            <v>LA</v>
          </cell>
        </row>
        <row r="239">
          <cell r="B239" t="str">
            <v>511.1.047</v>
          </cell>
          <cell r="C239" t="str">
            <v>Biaya Pemakaian Listrik</v>
          </cell>
          <cell r="D239" t="str">
            <v>LA</v>
          </cell>
        </row>
        <row r="240">
          <cell r="B240" t="str">
            <v>511.1.048</v>
          </cell>
          <cell r="C240" t="str">
            <v>Biaya Pengepakan</v>
          </cell>
          <cell r="D240" t="str">
            <v>LA</v>
          </cell>
        </row>
        <row r="241">
          <cell r="B241" t="str">
            <v>511.1.049</v>
          </cell>
          <cell r="C241" t="str">
            <v>Biaya Insentif &amp; Tunjangan</v>
          </cell>
          <cell r="D241" t="str">
            <v>LB</v>
          </cell>
        </row>
        <row r="242">
          <cell r="B242" t="str">
            <v>511.1.051</v>
          </cell>
          <cell r="C242" t="str">
            <v>Biaya Penyusutan Mesin &amp; Peralatan</v>
          </cell>
          <cell r="D242" t="str">
            <v>LC</v>
          </cell>
        </row>
        <row r="243">
          <cell r="B243" t="str">
            <v>511.1.052</v>
          </cell>
          <cell r="C243" t="str">
            <v>Biaya Penyusutan Perlengkapan</v>
          </cell>
          <cell r="D243" t="str">
            <v>LC</v>
          </cell>
        </row>
        <row r="244">
          <cell r="B244" t="str">
            <v>511.1.053</v>
          </cell>
          <cell r="C244" t="str">
            <v>Biaya Uang Makan &amp; Lembur</v>
          </cell>
          <cell r="D244" t="str">
            <v>LB</v>
          </cell>
        </row>
        <row r="245">
          <cell r="B245" t="str">
            <v>511.1.054</v>
          </cell>
          <cell r="C245" t="str">
            <v>Biaya Pakaian Seragam</v>
          </cell>
          <cell r="D245" t="str">
            <v>LC</v>
          </cell>
        </row>
        <row r="246">
          <cell r="B246" t="str">
            <v>511.1.055</v>
          </cell>
          <cell r="C246" t="str">
            <v>Biaya Perawatan Cald Store</v>
          </cell>
          <cell r="D246" t="str">
            <v>LC</v>
          </cell>
        </row>
        <row r="247">
          <cell r="B247" t="str">
            <v>511.1.997</v>
          </cell>
          <cell r="C247" t="str">
            <v>Biaya Langsung Lainnya</v>
          </cell>
          <cell r="D247" t="str">
            <v>LB</v>
          </cell>
        </row>
        <row r="248">
          <cell r="B248" t="str">
            <v>511.1.998</v>
          </cell>
          <cell r="C248" t="str">
            <v>Biaya Tak Langsung Lainnya</v>
          </cell>
          <cell r="D248" t="str">
            <v>LC</v>
          </cell>
        </row>
        <row r="249">
          <cell r="B249" t="str">
            <v>511.1.999</v>
          </cell>
          <cell r="C249" t="str">
            <v>Pemindahan Biaya Ke Harga Pokok Penjualan</v>
          </cell>
          <cell r="D249" t="str">
            <v>LC</v>
          </cell>
        </row>
        <row r="250">
          <cell r="B250" t="str">
            <v>520.1.001</v>
          </cell>
          <cell r="C250" t="str">
            <v>Biaya Gaji Staff Dan Direksi</v>
          </cell>
          <cell r="D250" t="str">
            <v>MB</v>
          </cell>
        </row>
        <row r="251">
          <cell r="B251" t="str">
            <v>520.1.002</v>
          </cell>
          <cell r="C251" t="str">
            <v>Biaya Bonus &amp; Kompensasi</v>
          </cell>
          <cell r="D251" t="str">
            <v>MB</v>
          </cell>
        </row>
        <row r="252">
          <cell r="B252" t="str">
            <v>520.1.003</v>
          </cell>
          <cell r="C252" t="str">
            <v>Biaya Telepon, Telex dan Fax</v>
          </cell>
          <cell r="D252" t="str">
            <v>MB</v>
          </cell>
        </row>
        <row r="253">
          <cell r="B253" t="str">
            <v>520.1.004</v>
          </cell>
          <cell r="C253" t="str">
            <v>Biaya Perjalanan Dinas</v>
          </cell>
          <cell r="D253" t="str">
            <v>MB</v>
          </cell>
        </row>
        <row r="254">
          <cell r="B254" t="str">
            <v>520.1.005</v>
          </cell>
          <cell r="C254" t="str">
            <v>Biaya Uang Makan Dan Transportasi</v>
          </cell>
          <cell r="D254" t="str">
            <v>MB</v>
          </cell>
        </row>
        <row r="255">
          <cell r="B255" t="str">
            <v>520.1.007</v>
          </cell>
          <cell r="C255" t="str">
            <v>Biaya Alat Tulis Dan Cetak</v>
          </cell>
          <cell r="D255" t="str">
            <v>MB</v>
          </cell>
        </row>
        <row r="256">
          <cell r="B256" t="str">
            <v>520.1.008</v>
          </cell>
          <cell r="C256" t="str">
            <v>Biaya Benda-Benda Pos &amp; Materai</v>
          </cell>
          <cell r="D256" t="str">
            <v>MB</v>
          </cell>
        </row>
        <row r="257">
          <cell r="B257" t="str">
            <v>520.1.010</v>
          </cell>
          <cell r="C257" t="str">
            <v>Biaya Pakaian Seragam</v>
          </cell>
          <cell r="D257" t="str">
            <v>MB</v>
          </cell>
        </row>
        <row r="258">
          <cell r="B258" t="str">
            <v>520.1.011</v>
          </cell>
          <cell r="C258" t="str">
            <v>Biaya Pengobatan</v>
          </cell>
          <cell r="D258" t="str">
            <v>MB</v>
          </cell>
        </row>
        <row r="259">
          <cell r="B259" t="str">
            <v>520.1.013</v>
          </cell>
          <cell r="C259" t="str">
            <v>Biaya Pajak</v>
          </cell>
          <cell r="D259" t="str">
            <v>MB</v>
          </cell>
        </row>
        <row r="260">
          <cell r="B260" t="str">
            <v>520.1.014</v>
          </cell>
          <cell r="C260" t="str">
            <v>Biaya Perijinan</v>
          </cell>
          <cell r="D260" t="str">
            <v>MB</v>
          </cell>
        </row>
        <row r="261">
          <cell r="B261" t="str">
            <v>520.1.015</v>
          </cell>
          <cell r="C261" t="str">
            <v>Biaya Sewa</v>
          </cell>
          <cell r="D261" t="str">
            <v>MB</v>
          </cell>
        </row>
        <row r="262">
          <cell r="B262" t="str">
            <v>520.1.016</v>
          </cell>
          <cell r="C262" t="str">
            <v>Biaya Pajak &amp; Ritribusi</v>
          </cell>
          <cell r="D262" t="str">
            <v>MB</v>
          </cell>
        </row>
        <row r="263">
          <cell r="B263" t="str">
            <v>520.1.017</v>
          </cell>
          <cell r="C263" t="str">
            <v>Biaya Pemeriksaan Dan Konsultasi</v>
          </cell>
          <cell r="D263" t="str">
            <v>MB</v>
          </cell>
        </row>
        <row r="264">
          <cell r="B264" t="str">
            <v>520.1.018</v>
          </cell>
          <cell r="C264" t="str">
            <v>Biaya Entertaimen &amp; Sumbangan</v>
          </cell>
          <cell r="D264" t="str">
            <v>MB</v>
          </cell>
        </row>
        <row r="265">
          <cell r="B265" t="str">
            <v>520.1.019</v>
          </cell>
          <cell r="C265" t="str">
            <v>Biaya Transport</v>
          </cell>
          <cell r="D265" t="str">
            <v>MB</v>
          </cell>
        </row>
        <row r="266">
          <cell r="B266" t="str">
            <v>520.1.020</v>
          </cell>
          <cell r="C266" t="str">
            <v>Biaya Pemeliharaan Kantor</v>
          </cell>
          <cell r="D266" t="str">
            <v>MB</v>
          </cell>
        </row>
        <row r="267">
          <cell r="B267" t="str">
            <v>520.1.022</v>
          </cell>
          <cell r="C267" t="str">
            <v>Biaya Pemeliharaan Kendaraan</v>
          </cell>
          <cell r="D267" t="str">
            <v>MB</v>
          </cell>
        </row>
        <row r="268">
          <cell r="B268" t="str">
            <v>520.1.023</v>
          </cell>
          <cell r="C268" t="str">
            <v>Biaya Pemeliharaan Mesin &amp; Peralatan</v>
          </cell>
          <cell r="D268" t="str">
            <v>MB</v>
          </cell>
        </row>
        <row r="269">
          <cell r="B269" t="str">
            <v>520.1.024</v>
          </cell>
          <cell r="C269" t="str">
            <v>Biaya Pemakaian Listrik</v>
          </cell>
          <cell r="D269" t="str">
            <v>MB</v>
          </cell>
        </row>
        <row r="270">
          <cell r="B270" t="str">
            <v>520.1.025</v>
          </cell>
          <cell r="C270" t="str">
            <v>Biaya Asuransi</v>
          </cell>
          <cell r="D270" t="str">
            <v>MB</v>
          </cell>
        </row>
        <row r="271">
          <cell r="B271" t="str">
            <v>520.1.026</v>
          </cell>
          <cell r="C271" t="str">
            <v>Biaya Lembur</v>
          </cell>
          <cell r="D271" t="str">
            <v>MB</v>
          </cell>
        </row>
        <row r="272">
          <cell r="B272" t="str">
            <v>520.1.027</v>
          </cell>
          <cell r="C272" t="str">
            <v>Biaya Surat Kabar &amp; Majalah</v>
          </cell>
          <cell r="D272" t="str">
            <v>MB</v>
          </cell>
        </row>
        <row r="273">
          <cell r="B273" t="str">
            <v>520.1.028</v>
          </cell>
          <cell r="C273" t="str">
            <v>Biaya Pemakaian Air</v>
          </cell>
          <cell r="D273" t="str">
            <v>MB</v>
          </cell>
        </row>
        <row r="274">
          <cell r="B274" t="str">
            <v>520.1.099</v>
          </cell>
          <cell r="C274" t="str">
            <v>Biaya Umum &amp; Administrasi</v>
          </cell>
          <cell r="D274" t="str">
            <v>MB</v>
          </cell>
        </row>
        <row r="275">
          <cell r="B275" t="str">
            <v>600.1.001</v>
          </cell>
          <cell r="C275" t="str">
            <v>Biaya OPP - Pemuatan &amp; Pengangkutan</v>
          </cell>
          <cell r="D275" t="str">
            <v>MA</v>
          </cell>
        </row>
        <row r="276">
          <cell r="B276" t="str">
            <v>600.1.005</v>
          </cell>
          <cell r="C276" t="str">
            <v>Biaya Pelabuhan BC &amp; Penanganan Export</v>
          </cell>
          <cell r="D276" t="str">
            <v>MA</v>
          </cell>
        </row>
        <row r="277">
          <cell r="B277" t="str">
            <v>600.1.006</v>
          </cell>
          <cell r="C277" t="str">
            <v>Biaya Pengujuan Mutu / SPP</v>
          </cell>
          <cell r="D277" t="str">
            <v>MA</v>
          </cell>
        </row>
        <row r="278">
          <cell r="B278" t="str">
            <v>600.1.007</v>
          </cell>
          <cell r="C278" t="str">
            <v>Kliem Penjualan</v>
          </cell>
          <cell r="D278" t="str">
            <v>MA</v>
          </cell>
        </row>
        <row r="279">
          <cell r="B279" t="str">
            <v>600.1.999</v>
          </cell>
          <cell r="C279" t="str">
            <v>Biaya Penjualan Lainnya</v>
          </cell>
          <cell r="D279" t="str">
            <v>MA</v>
          </cell>
        </row>
        <row r="280">
          <cell r="B280" t="str">
            <v>700.1.001</v>
          </cell>
          <cell r="C280" t="str">
            <v>Biaya Jasa Giro</v>
          </cell>
          <cell r="D280" t="str">
            <v>NB</v>
          </cell>
        </row>
        <row r="281">
          <cell r="B281" t="str">
            <v>700.1.003</v>
          </cell>
          <cell r="C281" t="str">
            <v>Biaya Provisi Bank</v>
          </cell>
          <cell r="D281" t="str">
            <v>NB</v>
          </cell>
        </row>
        <row r="282">
          <cell r="B282" t="str">
            <v>700.1.004</v>
          </cell>
          <cell r="C282" t="str">
            <v>Biaya Discrepancy</v>
          </cell>
          <cell r="D282" t="str">
            <v>NB</v>
          </cell>
        </row>
        <row r="283">
          <cell r="B283" t="str">
            <v>700.1.005</v>
          </cell>
          <cell r="C283" t="str">
            <v>Biaya Lain-lain</v>
          </cell>
          <cell r="D283" t="str">
            <v>NB</v>
          </cell>
        </row>
        <row r="284">
          <cell r="B284" t="str">
            <v>700.1.007</v>
          </cell>
          <cell r="C284" t="str">
            <v>Biaya Pengurusan LC</v>
          </cell>
          <cell r="D284" t="str">
            <v>NB</v>
          </cell>
        </row>
        <row r="285">
          <cell r="B285" t="str">
            <v>750.1.001</v>
          </cell>
          <cell r="C285" t="str">
            <v>Biaya Penyusutan Bangunan</v>
          </cell>
          <cell r="D285" t="str">
            <v>MB</v>
          </cell>
        </row>
        <row r="286">
          <cell r="B286" t="str">
            <v>750.1.006</v>
          </cell>
          <cell r="C286" t="str">
            <v>Biaya Amortisasi Biaya Pra Operasional</v>
          </cell>
          <cell r="D286" t="str">
            <v>MB</v>
          </cell>
        </row>
        <row r="287">
          <cell r="B287" t="str">
            <v>750.1.009</v>
          </cell>
          <cell r="C287" t="str">
            <v>Biaya Penyusutan Instalasi</v>
          </cell>
          <cell r="D287" t="str">
            <v>MB</v>
          </cell>
        </row>
        <row r="288">
          <cell r="B288" t="str">
            <v>750.1.010</v>
          </cell>
          <cell r="C288" t="str">
            <v>Biaya Penyusutan Inventaris</v>
          </cell>
          <cell r="D288" t="str">
            <v>MB</v>
          </cell>
        </row>
        <row r="289">
          <cell r="B289" t="str">
            <v>750.1.011</v>
          </cell>
          <cell r="C289" t="str">
            <v>Biaya Penyusutan Kendaraan</v>
          </cell>
          <cell r="D289" t="str">
            <v>MB</v>
          </cell>
        </row>
        <row r="290">
          <cell r="B290" t="str">
            <v>800.1.001</v>
          </cell>
          <cell r="C290" t="str">
            <v>Pendapatan Bunga</v>
          </cell>
          <cell r="D290" t="str">
            <v>NA</v>
          </cell>
        </row>
        <row r="291">
          <cell r="B291" t="str">
            <v>800.1.002</v>
          </cell>
          <cell r="C291" t="str">
            <v>Pendapatan Jasa Giro</v>
          </cell>
          <cell r="D291" t="str">
            <v>NA</v>
          </cell>
        </row>
        <row r="292">
          <cell r="B292" t="str">
            <v>800.1.004</v>
          </cell>
          <cell r="C292" t="str">
            <v>Laba Selisih Kurs</v>
          </cell>
          <cell r="D292" t="str">
            <v>NA</v>
          </cell>
        </row>
        <row r="293">
          <cell r="B293" t="str">
            <v>800.1.999</v>
          </cell>
          <cell r="C293" t="str">
            <v>Pendapatan Diluar Usaha</v>
          </cell>
          <cell r="D293" t="str">
            <v>NA</v>
          </cell>
        </row>
        <row r="294">
          <cell r="B294" t="str">
            <v>810.1.001</v>
          </cell>
          <cell r="C294" t="str">
            <v>Biaya Bunga</v>
          </cell>
          <cell r="D294" t="str">
            <v>NB</v>
          </cell>
        </row>
        <row r="295">
          <cell r="B295" t="str">
            <v>810.1.004</v>
          </cell>
          <cell r="C295" t="str">
            <v>Rugi Selisih Kurs</v>
          </cell>
          <cell r="D295" t="str">
            <v>NB</v>
          </cell>
        </row>
        <row r="296">
          <cell r="B296" t="str">
            <v>810.1.005</v>
          </cell>
          <cell r="C296" t="str">
            <v>Biaya Komisi Penjualan</v>
          </cell>
          <cell r="D296" t="str">
            <v>NB</v>
          </cell>
        </row>
      </sheetData>
      <sheetData sheetId="20" refreshError="1"/>
      <sheetData sheetId="21"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AB"/>
      <sheetName val="DI"/>
      <sheetName val="NRC"/>
      <sheetName val="L-R"/>
      <sheetName val="LTD"/>
      <sheetName val="ARKA"/>
      <sheetName val="PJL LK"/>
      <sheetName val="L-1"/>
      <sheetName val="PENY"/>
      <sheetName val="Sheet2"/>
      <sheetName val="BB-LR"/>
      <sheetName val="BB-NRC"/>
      <sheetName val="NLM"/>
      <sheetName val="RKM"/>
      <sheetName val="NL"/>
      <sheetName val="ACCOUNT"/>
      <sheetName val="INDEX"/>
      <sheetName val="SA"/>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ow r="8">
          <cell r="B8" t="str">
            <v>110.1.01</v>
          </cell>
          <cell r="C8" t="str">
            <v>Kas</v>
          </cell>
          <cell r="D8" t="str">
            <v>AA</v>
          </cell>
        </row>
        <row r="9">
          <cell r="B9" t="str">
            <v>111.1.002</v>
          </cell>
          <cell r="C9" t="str">
            <v>Bank Mandiri Valas AC. 148-0001138190</v>
          </cell>
          <cell r="D9" t="str">
            <v>AB</v>
          </cell>
        </row>
        <row r="10">
          <cell r="B10" t="str">
            <v>111.1.003</v>
          </cell>
          <cell r="C10" t="str">
            <v>Bank Danamon AC. 430.092-01295.9</v>
          </cell>
          <cell r="D10" t="str">
            <v>AB</v>
          </cell>
        </row>
        <row r="11">
          <cell r="B11" t="str">
            <v>111.1.005</v>
          </cell>
          <cell r="C11" t="str">
            <v>BNI AC. 225-001025998.001</v>
          </cell>
          <cell r="D11" t="str">
            <v>AB</v>
          </cell>
        </row>
        <row r="12">
          <cell r="B12" t="str">
            <v>111.1.006</v>
          </cell>
          <cell r="C12" t="str">
            <v>Bank Mandiri Rupiah AC. 148-00-7777888-7</v>
          </cell>
          <cell r="D12" t="str">
            <v>AB</v>
          </cell>
        </row>
        <row r="13">
          <cell r="B13" t="str">
            <v>111.1.007</v>
          </cell>
          <cell r="C13" t="str">
            <v>Bank Mandiri AC. 148-00-0308830-2</v>
          </cell>
          <cell r="D13" t="str">
            <v>AB</v>
          </cell>
        </row>
        <row r="14">
          <cell r="B14" t="str">
            <v>113.1.00002</v>
          </cell>
          <cell r="C14" t="str">
            <v>Hanwa Co. Ltd.</v>
          </cell>
          <cell r="D14" t="str">
            <v>BAA</v>
          </cell>
        </row>
        <row r="15">
          <cell r="B15" t="str">
            <v>113.1.00003</v>
          </cell>
          <cell r="C15" t="str">
            <v>Ocean G.</v>
          </cell>
          <cell r="D15" t="str">
            <v>BAA</v>
          </cell>
        </row>
        <row r="16">
          <cell r="B16" t="str">
            <v>113.1.00006</v>
          </cell>
          <cell r="C16" t="str">
            <v>Arctic Sea</v>
          </cell>
          <cell r="D16" t="str">
            <v>BAA</v>
          </cell>
        </row>
        <row r="17">
          <cell r="B17" t="str">
            <v>113.1.00008</v>
          </cell>
          <cell r="C17" t="str">
            <v>Landaeuer</v>
          </cell>
          <cell r="D17" t="str">
            <v>BAA</v>
          </cell>
        </row>
        <row r="18">
          <cell r="B18" t="str">
            <v>113.1.00017</v>
          </cell>
          <cell r="C18" t="str">
            <v>PT. Sumber Kalimantan Abadi</v>
          </cell>
          <cell r="D18" t="str">
            <v>BAA</v>
          </cell>
        </row>
        <row r="19">
          <cell r="B19" t="str">
            <v>113.1.00020</v>
          </cell>
          <cell r="C19" t="str">
            <v>PT. Sekar Bumi Tbk.</v>
          </cell>
          <cell r="D19" t="str">
            <v>BAA</v>
          </cell>
        </row>
        <row r="20">
          <cell r="B20" t="str">
            <v>113.1.00050</v>
          </cell>
          <cell r="C20" t="str">
            <v>Starling</v>
          </cell>
          <cell r="D20" t="str">
            <v>BAA</v>
          </cell>
        </row>
        <row r="21">
          <cell r="B21" t="str">
            <v>113.1.00060</v>
          </cell>
          <cell r="C21" t="str">
            <v>Rotary Int.</v>
          </cell>
          <cell r="D21" t="str">
            <v>BAA</v>
          </cell>
        </row>
        <row r="22">
          <cell r="B22" t="str">
            <v>113.1.00065</v>
          </cell>
          <cell r="C22" t="str">
            <v>SKA Tarakan</v>
          </cell>
          <cell r="D22" t="str">
            <v>BAA</v>
          </cell>
        </row>
        <row r="23">
          <cell r="B23" t="str">
            <v>113.1.00077</v>
          </cell>
          <cell r="C23" t="str">
            <v>Winsang</v>
          </cell>
          <cell r="D23" t="str">
            <v>BAA</v>
          </cell>
        </row>
        <row r="24">
          <cell r="B24" t="str">
            <v>113.1.00098</v>
          </cell>
          <cell r="C24" t="str">
            <v>PT. Buana Mega Indonesia</v>
          </cell>
          <cell r="D24" t="str">
            <v>BAA</v>
          </cell>
        </row>
        <row r="25">
          <cell r="B25" t="str">
            <v>113.1.00099</v>
          </cell>
          <cell r="C25" t="str">
            <v>PT. Mustika Minanu</v>
          </cell>
          <cell r="D25" t="str">
            <v>BAA</v>
          </cell>
        </row>
        <row r="26">
          <cell r="B26" t="str">
            <v>113.2.00001</v>
          </cell>
          <cell r="C26" t="str">
            <v>Nelayan Abung</v>
          </cell>
          <cell r="D26" t="str">
            <v>BAB</v>
          </cell>
        </row>
        <row r="27">
          <cell r="B27" t="str">
            <v>113.2.00005</v>
          </cell>
          <cell r="C27" t="str">
            <v>Nelayan Amat</v>
          </cell>
          <cell r="D27" t="str">
            <v>BAB</v>
          </cell>
        </row>
        <row r="28">
          <cell r="B28" t="str">
            <v>113.2.00007</v>
          </cell>
          <cell r="C28" t="str">
            <v>Nelayan Awie</v>
          </cell>
          <cell r="D28" t="str">
            <v>BAB</v>
          </cell>
        </row>
        <row r="29">
          <cell r="B29" t="str">
            <v>113.2.00008</v>
          </cell>
          <cell r="C29" t="str">
            <v>Nelayan Apollo Tbk.</v>
          </cell>
          <cell r="D29" t="str">
            <v>BAB</v>
          </cell>
        </row>
        <row r="30">
          <cell r="B30" t="str">
            <v>113.2.00009</v>
          </cell>
          <cell r="C30" t="str">
            <v>Nelayan Ayon</v>
          </cell>
          <cell r="D30" t="str">
            <v>BAB</v>
          </cell>
        </row>
        <row r="31">
          <cell r="B31" t="str">
            <v>113.2.00010</v>
          </cell>
          <cell r="C31" t="str">
            <v>Nelayan Abdul Manang</v>
          </cell>
          <cell r="D31" t="str">
            <v>BAB</v>
          </cell>
        </row>
        <row r="32">
          <cell r="B32" t="str">
            <v>113.2.00011</v>
          </cell>
          <cell r="C32" t="str">
            <v>Nelayan Alung</v>
          </cell>
          <cell r="D32" t="str">
            <v>BAB</v>
          </cell>
        </row>
        <row r="33">
          <cell r="B33" t="str">
            <v>113.2.00012</v>
          </cell>
          <cell r="C33" t="str">
            <v>Nelayan Ansar</v>
          </cell>
          <cell r="D33" t="str">
            <v>BAB</v>
          </cell>
        </row>
        <row r="34">
          <cell r="B34" t="str">
            <v>113.2.00013</v>
          </cell>
          <cell r="C34" t="str">
            <v>Nelayan Achai RM</v>
          </cell>
          <cell r="D34" t="str">
            <v>BAB</v>
          </cell>
        </row>
        <row r="35">
          <cell r="B35" t="str">
            <v>113.2.00014</v>
          </cell>
          <cell r="C35" t="str">
            <v>Nelayan Apung</v>
          </cell>
          <cell r="D35" t="str">
            <v>BAB</v>
          </cell>
        </row>
        <row r="36">
          <cell r="B36" t="str">
            <v>113.2.00016</v>
          </cell>
          <cell r="C36" t="str">
            <v>Nelayan Apui</v>
          </cell>
          <cell r="D36" t="str">
            <v>BAB</v>
          </cell>
        </row>
        <row r="37">
          <cell r="B37" t="str">
            <v>113.2.00020</v>
          </cell>
          <cell r="C37" t="str">
            <v>Nelayan Akiong</v>
          </cell>
          <cell r="D37" t="str">
            <v>BAB</v>
          </cell>
        </row>
        <row r="38">
          <cell r="B38" t="str">
            <v>113.2.00021</v>
          </cell>
          <cell r="C38" t="str">
            <v>Nelayan Anas</v>
          </cell>
          <cell r="D38" t="str">
            <v>BAB</v>
          </cell>
        </row>
        <row r="39">
          <cell r="B39" t="str">
            <v>113.2.00023</v>
          </cell>
          <cell r="C39" t="str">
            <v>Nelayan A'an M.</v>
          </cell>
          <cell r="D39" t="str">
            <v>BAB</v>
          </cell>
        </row>
        <row r="40">
          <cell r="B40" t="str">
            <v>113.2.00025</v>
          </cell>
          <cell r="C40" t="str">
            <v>Nelayan Achien</v>
          </cell>
          <cell r="D40" t="str">
            <v>BAB</v>
          </cell>
        </row>
        <row r="41">
          <cell r="B41" t="str">
            <v>113.2.00026</v>
          </cell>
          <cell r="C41" t="str">
            <v>Nelayan Asau</v>
          </cell>
          <cell r="D41" t="str">
            <v>BAB</v>
          </cell>
        </row>
        <row r="42">
          <cell r="B42" t="str">
            <v>113.2.00027</v>
          </cell>
          <cell r="C42" t="str">
            <v>Nelayan Amun</v>
          </cell>
          <cell r="D42" t="str">
            <v>BAB</v>
          </cell>
        </row>
        <row r="43">
          <cell r="B43" t="str">
            <v>113.2.00031</v>
          </cell>
          <cell r="C43" t="str">
            <v>Nelayan Beddu</v>
          </cell>
          <cell r="D43" t="str">
            <v>BAB</v>
          </cell>
        </row>
        <row r="44">
          <cell r="B44" t="str">
            <v>113.2.00091</v>
          </cell>
          <cell r="C44" t="str">
            <v>Nelayan Darwis</v>
          </cell>
          <cell r="D44" t="str">
            <v>BAB</v>
          </cell>
        </row>
        <row r="45">
          <cell r="B45" t="str">
            <v>113.2.00093</v>
          </cell>
          <cell r="C45" t="str">
            <v>Nelayan Doni</v>
          </cell>
          <cell r="D45" t="str">
            <v>BAB</v>
          </cell>
        </row>
        <row r="46">
          <cell r="B46" t="str">
            <v>113.2.00171</v>
          </cell>
          <cell r="C46" t="str">
            <v>Nelayan Firman</v>
          </cell>
          <cell r="D46" t="str">
            <v>BAB</v>
          </cell>
        </row>
        <row r="47">
          <cell r="B47" t="str">
            <v>113.2.00211</v>
          </cell>
          <cell r="C47" t="str">
            <v>Nelayan Honggo</v>
          </cell>
          <cell r="D47" t="str">
            <v>BAB</v>
          </cell>
        </row>
        <row r="48">
          <cell r="B48" t="str">
            <v>113.2.00214</v>
          </cell>
          <cell r="C48" t="str">
            <v>Nelayan H. Hasanuddin</v>
          </cell>
          <cell r="D48" t="str">
            <v>BAB</v>
          </cell>
        </row>
        <row r="49">
          <cell r="B49" t="str">
            <v>113.2.00215</v>
          </cell>
          <cell r="C49" t="str">
            <v>Nelayan H. Fadlan</v>
          </cell>
          <cell r="D49" t="str">
            <v>BAB</v>
          </cell>
        </row>
        <row r="50">
          <cell r="B50" t="str">
            <v>113.2.00217</v>
          </cell>
          <cell r="C50" t="str">
            <v>Nelayan H. Madjid</v>
          </cell>
          <cell r="D50" t="str">
            <v>BAB</v>
          </cell>
        </row>
        <row r="51">
          <cell r="B51" t="str">
            <v>113.2.00218</v>
          </cell>
          <cell r="C51" t="str">
            <v>Nelayan Haidir</v>
          </cell>
          <cell r="D51" t="str">
            <v>BAB</v>
          </cell>
        </row>
        <row r="52">
          <cell r="B52" t="str">
            <v>113.2.00222</v>
          </cell>
          <cell r="C52" t="str">
            <v>Nelayan Edison</v>
          </cell>
          <cell r="D52" t="str">
            <v>BAB</v>
          </cell>
        </row>
        <row r="53">
          <cell r="B53" t="str">
            <v>113.2.00223</v>
          </cell>
          <cell r="C53" t="str">
            <v>Nelayan Hendri</v>
          </cell>
          <cell r="D53" t="str">
            <v>BAB</v>
          </cell>
        </row>
        <row r="54">
          <cell r="B54" t="str">
            <v>113.2.00226</v>
          </cell>
          <cell r="C54" t="str">
            <v>Nelayan H. Jainuddin</v>
          </cell>
          <cell r="D54" t="str">
            <v>BAB</v>
          </cell>
        </row>
        <row r="55">
          <cell r="B55" t="str">
            <v>113.2.00227</v>
          </cell>
          <cell r="C55" t="str">
            <v>Nelayan H. Dahri</v>
          </cell>
          <cell r="D55" t="str">
            <v>BAB</v>
          </cell>
        </row>
        <row r="56">
          <cell r="B56" t="str">
            <v>113.2.00232</v>
          </cell>
          <cell r="C56" t="str">
            <v>Nelayan Iswan</v>
          </cell>
          <cell r="D56" t="str">
            <v>BAB</v>
          </cell>
        </row>
        <row r="57">
          <cell r="B57" t="str">
            <v>113.2.00272</v>
          </cell>
          <cell r="C57" t="str">
            <v>Nelayan Jayus</v>
          </cell>
          <cell r="D57" t="str">
            <v>BAB</v>
          </cell>
        </row>
        <row r="58">
          <cell r="B58" t="str">
            <v>113.2.00273</v>
          </cell>
          <cell r="C58" t="str">
            <v>Nelayan Jumain</v>
          </cell>
          <cell r="D58" t="str">
            <v>BAB</v>
          </cell>
        </row>
        <row r="59">
          <cell r="B59" t="str">
            <v>113.2.00302</v>
          </cell>
          <cell r="C59" t="str">
            <v>Nelayan Kasmin</v>
          </cell>
          <cell r="D59" t="str">
            <v>BAB</v>
          </cell>
        </row>
        <row r="60">
          <cell r="B60" t="str">
            <v>113.2.00303</v>
          </cell>
          <cell r="C60" t="str">
            <v>Nelayan Kamarudin</v>
          </cell>
          <cell r="D60" t="str">
            <v>BAB</v>
          </cell>
        </row>
        <row r="61">
          <cell r="B61" t="str">
            <v>113.2.00330</v>
          </cell>
          <cell r="C61" t="str">
            <v>Nelayan Latif</v>
          </cell>
          <cell r="D61" t="str">
            <v>BAB</v>
          </cell>
        </row>
        <row r="62">
          <cell r="B62" t="str">
            <v>113.2.00331</v>
          </cell>
          <cell r="C62" t="str">
            <v>Nelayan Lukmanto</v>
          </cell>
          <cell r="D62" t="str">
            <v>BAB</v>
          </cell>
        </row>
        <row r="63">
          <cell r="B63" t="str">
            <v>113.2.00333</v>
          </cell>
          <cell r="C63" t="str">
            <v>Nelayan Latif Makmur</v>
          </cell>
          <cell r="D63" t="str">
            <v>BAB</v>
          </cell>
        </row>
        <row r="64">
          <cell r="B64" t="str">
            <v>113.2.00350</v>
          </cell>
          <cell r="C64" t="str">
            <v>Nelayan Mayong</v>
          </cell>
          <cell r="D64" t="str">
            <v>BAB</v>
          </cell>
        </row>
        <row r="65">
          <cell r="B65" t="str">
            <v>113.2.00351</v>
          </cell>
          <cell r="C65" t="str">
            <v>Nelayan Muara</v>
          </cell>
          <cell r="D65" t="str">
            <v>BAB</v>
          </cell>
        </row>
        <row r="66">
          <cell r="B66" t="str">
            <v>113.2.00352</v>
          </cell>
          <cell r="C66" t="str">
            <v>Nelayan Misran</v>
          </cell>
          <cell r="D66" t="str">
            <v>BAB</v>
          </cell>
        </row>
        <row r="67">
          <cell r="B67" t="str">
            <v>113.2.00353</v>
          </cell>
          <cell r="C67" t="str">
            <v>Nelayan Memet</v>
          </cell>
          <cell r="D67" t="str">
            <v>BAB</v>
          </cell>
        </row>
        <row r="68">
          <cell r="B68" t="str">
            <v>113.2.00354</v>
          </cell>
          <cell r="C68" t="str">
            <v>Nelayan Michu</v>
          </cell>
          <cell r="D68" t="str">
            <v>BAB</v>
          </cell>
        </row>
        <row r="69">
          <cell r="B69" t="str">
            <v>113.2.00355</v>
          </cell>
          <cell r="C69" t="str">
            <v>Nelayan Mansyur</v>
          </cell>
          <cell r="D69" t="str">
            <v>BAB</v>
          </cell>
        </row>
        <row r="70">
          <cell r="B70" t="str">
            <v>113.2.00356</v>
          </cell>
          <cell r="C70" t="str">
            <v>Nelayan Petak C</v>
          </cell>
          <cell r="D70" t="str">
            <v>BAB</v>
          </cell>
        </row>
        <row r="71">
          <cell r="B71" t="str">
            <v>113.2.00380</v>
          </cell>
          <cell r="C71" t="str">
            <v>Nelayan Nusa Indah</v>
          </cell>
          <cell r="D71" t="str">
            <v>BAB</v>
          </cell>
        </row>
        <row r="72">
          <cell r="B72" t="str">
            <v>113.2.00440</v>
          </cell>
          <cell r="C72" t="str">
            <v>Nelayan Pipi</v>
          </cell>
          <cell r="D72" t="str">
            <v>BAB</v>
          </cell>
        </row>
        <row r="73">
          <cell r="B73" t="str">
            <v>113.2.00441</v>
          </cell>
          <cell r="C73" t="str">
            <v>Nelayan Nusa Indah</v>
          </cell>
          <cell r="D73" t="str">
            <v>BAB</v>
          </cell>
        </row>
        <row r="74">
          <cell r="B74" t="str">
            <v>113.2.00442</v>
          </cell>
          <cell r="C74" t="str">
            <v>Nelayan Paulus</v>
          </cell>
          <cell r="D74" t="str">
            <v>BAB</v>
          </cell>
        </row>
        <row r="75">
          <cell r="B75" t="str">
            <v>113.2.00444</v>
          </cell>
          <cell r="C75" t="str">
            <v>Nelayan Parman</v>
          </cell>
          <cell r="D75" t="str">
            <v>BAB</v>
          </cell>
        </row>
        <row r="76">
          <cell r="B76" t="str">
            <v>113.2.00501</v>
          </cell>
          <cell r="C76" t="str">
            <v>Nelayan Rapik</v>
          </cell>
          <cell r="D76" t="str">
            <v>BAB</v>
          </cell>
        </row>
        <row r="77">
          <cell r="B77" t="str">
            <v>113.2.00536</v>
          </cell>
          <cell r="C77" t="str">
            <v>Nelayan Suratna</v>
          </cell>
          <cell r="D77" t="str">
            <v>BAB</v>
          </cell>
        </row>
        <row r="78">
          <cell r="B78" t="str">
            <v>113.2.00539</v>
          </cell>
          <cell r="C78" t="str">
            <v>Nelayan Tabur</v>
          </cell>
          <cell r="D78" t="str">
            <v>BAB</v>
          </cell>
        </row>
        <row r="79">
          <cell r="B79" t="str">
            <v>113.2.00541</v>
          </cell>
          <cell r="C79" t="str">
            <v>Nelayan Sasa</v>
          </cell>
          <cell r="D79" t="str">
            <v>BAB</v>
          </cell>
        </row>
        <row r="80">
          <cell r="B80" t="str">
            <v>113.2.00542</v>
          </cell>
          <cell r="C80" t="str">
            <v>Nelayan Surya Mas</v>
          </cell>
          <cell r="D80" t="str">
            <v>BAB</v>
          </cell>
        </row>
        <row r="81">
          <cell r="B81" t="str">
            <v>113.2.00543</v>
          </cell>
          <cell r="C81" t="str">
            <v>Nelayan SBY Motor</v>
          </cell>
          <cell r="D81" t="str">
            <v>BAB</v>
          </cell>
        </row>
        <row r="82">
          <cell r="B82" t="str">
            <v>113.2.00591</v>
          </cell>
          <cell r="C82" t="str">
            <v>Nelayan Udin Nunukan</v>
          </cell>
          <cell r="D82" t="str">
            <v>BAB</v>
          </cell>
        </row>
        <row r="83">
          <cell r="B83" t="str">
            <v>113.2.00592</v>
          </cell>
          <cell r="C83" t="str">
            <v>Nelayan Ahin C</v>
          </cell>
          <cell r="D83" t="str">
            <v>BAB</v>
          </cell>
        </row>
        <row r="84">
          <cell r="B84" t="str">
            <v>113.2.00593</v>
          </cell>
          <cell r="C84" t="str">
            <v>Nelayan H. Usman</v>
          </cell>
          <cell r="D84" t="str">
            <v>BAB</v>
          </cell>
        </row>
        <row r="85">
          <cell r="B85" t="str">
            <v>113.2.00594</v>
          </cell>
          <cell r="C85" t="str">
            <v>Nelayan Ampao</v>
          </cell>
          <cell r="D85" t="str">
            <v>BAB</v>
          </cell>
        </row>
        <row r="86">
          <cell r="B86" t="str">
            <v>113.2.00595</v>
          </cell>
          <cell r="C86" t="str">
            <v>Nelayan Yusuf T.</v>
          </cell>
          <cell r="D86" t="str">
            <v>BAB</v>
          </cell>
        </row>
        <row r="87">
          <cell r="B87" t="str">
            <v>113.2.00596</v>
          </cell>
          <cell r="C87" t="str">
            <v>Nelayan Iswan</v>
          </cell>
          <cell r="D87" t="str">
            <v>BAB</v>
          </cell>
        </row>
        <row r="88">
          <cell r="B88" t="str">
            <v>113.2.00597</v>
          </cell>
          <cell r="C88" t="str">
            <v>Nelayan Achien</v>
          </cell>
          <cell r="D88" t="str">
            <v>BAB</v>
          </cell>
        </row>
        <row r="89">
          <cell r="B89" t="str">
            <v>113.3.00005</v>
          </cell>
          <cell r="C89" t="str">
            <v>A'an</v>
          </cell>
          <cell r="D89" t="str">
            <v>BB</v>
          </cell>
        </row>
        <row r="90">
          <cell r="B90" t="str">
            <v>113.3.00006</v>
          </cell>
          <cell r="C90" t="str">
            <v>Agustina</v>
          </cell>
          <cell r="D90" t="str">
            <v>BB</v>
          </cell>
        </row>
        <row r="91">
          <cell r="B91" t="str">
            <v>113.3.00100</v>
          </cell>
          <cell r="C91" t="str">
            <v>Kisman</v>
          </cell>
          <cell r="D91" t="str">
            <v>BB</v>
          </cell>
        </row>
        <row r="92">
          <cell r="B92" t="str">
            <v>113.3.00181</v>
          </cell>
          <cell r="C92" t="str">
            <v>Soewanto</v>
          </cell>
          <cell r="D92" t="str">
            <v>BB</v>
          </cell>
        </row>
        <row r="93">
          <cell r="B93" t="str">
            <v>113.3.00182</v>
          </cell>
          <cell r="C93" t="str">
            <v>Surya Dharma</v>
          </cell>
          <cell r="D93" t="str">
            <v>BB</v>
          </cell>
        </row>
        <row r="94">
          <cell r="B94" t="str">
            <v>113.3.00184</v>
          </cell>
          <cell r="C94" t="str">
            <v>Suryani</v>
          </cell>
          <cell r="D94" t="str">
            <v>BB</v>
          </cell>
        </row>
        <row r="95">
          <cell r="B95" t="str">
            <v>113.3.00186</v>
          </cell>
          <cell r="C95" t="str">
            <v>Syahrial</v>
          </cell>
          <cell r="D95" t="str">
            <v>BB</v>
          </cell>
        </row>
        <row r="96">
          <cell r="B96" t="str">
            <v>113.4.00004</v>
          </cell>
          <cell r="C96" t="str">
            <v>Tukang Amat</v>
          </cell>
          <cell r="D96" t="str">
            <v>BDA</v>
          </cell>
        </row>
        <row r="97">
          <cell r="B97" t="str">
            <v>113.4.00006</v>
          </cell>
          <cell r="C97" t="str">
            <v>Tukang Asiking Saleh</v>
          </cell>
          <cell r="D97" t="str">
            <v>BDA</v>
          </cell>
        </row>
        <row r="98">
          <cell r="B98" t="str">
            <v>113.4.00007</v>
          </cell>
          <cell r="C98" t="str">
            <v>Tukang Achien</v>
          </cell>
          <cell r="D98" t="str">
            <v>BDA</v>
          </cell>
        </row>
        <row r="99">
          <cell r="B99" t="str">
            <v>113.4.00020</v>
          </cell>
          <cell r="C99" t="str">
            <v>Tukang Bai</v>
          </cell>
          <cell r="D99" t="str">
            <v>BDA</v>
          </cell>
        </row>
        <row r="100">
          <cell r="B100" t="str">
            <v>113.4.00140</v>
          </cell>
          <cell r="C100" t="str">
            <v>Tukang Bongkar Barang</v>
          </cell>
          <cell r="D100" t="str">
            <v>BDA</v>
          </cell>
        </row>
        <row r="101">
          <cell r="B101" t="str">
            <v>113.4.00160</v>
          </cell>
          <cell r="C101" t="str">
            <v>Tukang Fiber</v>
          </cell>
          <cell r="D101" t="str">
            <v>BDA</v>
          </cell>
        </row>
        <row r="102">
          <cell r="B102" t="str">
            <v>113.4.00242</v>
          </cell>
          <cell r="C102" t="str">
            <v>Tukang Mataji</v>
          </cell>
          <cell r="D102" t="str">
            <v>BDA</v>
          </cell>
        </row>
        <row r="103">
          <cell r="B103" t="str">
            <v>113.4.00370</v>
          </cell>
          <cell r="C103" t="str">
            <v>Tukang Udin</v>
          </cell>
          <cell r="D103" t="str">
            <v>BDA</v>
          </cell>
        </row>
        <row r="104">
          <cell r="B104" t="str">
            <v>113.6.00002</v>
          </cell>
          <cell r="C104" t="str">
            <v>SKA Balikpapan</v>
          </cell>
          <cell r="D104" t="str">
            <v>BDC</v>
          </cell>
        </row>
        <row r="105">
          <cell r="B105" t="str">
            <v>113.6.00007</v>
          </cell>
          <cell r="C105" t="str">
            <v>Nisho Iwai</v>
          </cell>
          <cell r="D105" t="str">
            <v>BDC</v>
          </cell>
        </row>
        <row r="106">
          <cell r="B106" t="str">
            <v>113.6.00027</v>
          </cell>
          <cell r="C106" t="str">
            <v>Arisan</v>
          </cell>
          <cell r="D106" t="str">
            <v>BDC</v>
          </cell>
        </row>
        <row r="107">
          <cell r="B107" t="str">
            <v>113.6.00028</v>
          </cell>
          <cell r="C107" t="str">
            <v>UD. 99</v>
          </cell>
          <cell r="D107" t="str">
            <v>BDC</v>
          </cell>
        </row>
        <row r="108">
          <cell r="B108" t="str">
            <v>113.6.00030</v>
          </cell>
          <cell r="C108" t="str">
            <v>UPD</v>
          </cell>
          <cell r="D108" t="str">
            <v>BDC</v>
          </cell>
        </row>
        <row r="109">
          <cell r="B109" t="str">
            <v>113.6.00038</v>
          </cell>
          <cell r="C109" t="str">
            <v>UD. Sumber Laut</v>
          </cell>
          <cell r="D109" t="str">
            <v>BDC</v>
          </cell>
        </row>
        <row r="110">
          <cell r="B110" t="str">
            <v>113.6.00039</v>
          </cell>
          <cell r="C110" t="str">
            <v>Perhimpunan Nelayan Kecil</v>
          </cell>
          <cell r="D110" t="str">
            <v>BDC</v>
          </cell>
        </row>
        <row r="111">
          <cell r="B111" t="str">
            <v>113.6.00043</v>
          </cell>
          <cell r="C111" t="str">
            <v>Koperasi Sabindo Raya Gemilang</v>
          </cell>
          <cell r="D111" t="str">
            <v>BDC</v>
          </cell>
        </row>
        <row r="112">
          <cell r="B112" t="str">
            <v>113.6.00044</v>
          </cell>
          <cell r="C112" t="str">
            <v>Roland</v>
          </cell>
          <cell r="D112" t="str">
            <v>BDC</v>
          </cell>
        </row>
        <row r="113">
          <cell r="B113" t="str">
            <v>113.6.00500</v>
          </cell>
          <cell r="C113" t="str">
            <v>CV. Nusa Indah</v>
          </cell>
          <cell r="D113" t="str">
            <v>BDC</v>
          </cell>
        </row>
        <row r="114">
          <cell r="B114" t="str">
            <v>113.6.00998</v>
          </cell>
          <cell r="C114" t="str">
            <v>Eks. Pan</v>
          </cell>
          <cell r="D114" t="str">
            <v>BDC</v>
          </cell>
        </row>
        <row r="115">
          <cell r="B115" t="str">
            <v>113.6.00999</v>
          </cell>
          <cell r="C115" t="str">
            <v>Piutang Lain-lain</v>
          </cell>
          <cell r="D115" t="str">
            <v>BDC</v>
          </cell>
        </row>
        <row r="116">
          <cell r="B116" t="str">
            <v>113.7.00002</v>
          </cell>
          <cell r="C116" t="str">
            <v>Piutang Direksi Pieter Setiawan</v>
          </cell>
          <cell r="D116" t="str">
            <v>BDC</v>
          </cell>
        </row>
        <row r="117">
          <cell r="B117" t="str">
            <v>113.8.00001</v>
          </cell>
          <cell r="C117" t="str">
            <v>Piutang Saham</v>
          </cell>
          <cell r="D117" t="str">
            <v>BC</v>
          </cell>
        </row>
        <row r="118">
          <cell r="B118" t="str">
            <v>113.8.00002</v>
          </cell>
          <cell r="C118" t="str">
            <v>Tuan Suwandi</v>
          </cell>
          <cell r="D118" t="str">
            <v>BC</v>
          </cell>
        </row>
        <row r="119">
          <cell r="B119" t="str">
            <v>113.8.00003</v>
          </cell>
          <cell r="C119" t="str">
            <v>Tuan Albert Purwanto</v>
          </cell>
          <cell r="D119" t="str">
            <v>BC</v>
          </cell>
        </row>
        <row r="120">
          <cell r="B120" t="str">
            <v>113.8.00004</v>
          </cell>
          <cell r="C120" t="str">
            <v>Pieter Setiawan</v>
          </cell>
          <cell r="D120" t="str">
            <v>BC</v>
          </cell>
        </row>
        <row r="121">
          <cell r="B121" t="str">
            <v>113.8.00005</v>
          </cell>
          <cell r="C121" t="str">
            <v>Nyonya Vivi Agustina</v>
          </cell>
          <cell r="D121" t="str">
            <v>BC</v>
          </cell>
        </row>
        <row r="122">
          <cell r="B122" t="str">
            <v>113.8.00006</v>
          </cell>
          <cell r="C122" t="str">
            <v>Tuan Yos Sumitro</v>
          </cell>
          <cell r="D122" t="str">
            <v>BC</v>
          </cell>
        </row>
        <row r="123">
          <cell r="B123" t="str">
            <v>113.8.00007</v>
          </cell>
          <cell r="C123" t="str">
            <v>Nyonya Ervina</v>
          </cell>
          <cell r="D123" t="str">
            <v>BC</v>
          </cell>
        </row>
        <row r="124">
          <cell r="B124" t="str">
            <v>113.8.00008</v>
          </cell>
          <cell r="C124" t="str">
            <v>Nyonya Emilia Cintya</v>
          </cell>
          <cell r="D124" t="str">
            <v>BC</v>
          </cell>
        </row>
        <row r="125">
          <cell r="B125" t="str">
            <v>114.1.01</v>
          </cell>
          <cell r="C125" t="str">
            <v>Persediaan Bahan Baku Udang</v>
          </cell>
          <cell r="D125" t="str">
            <v>D</v>
          </cell>
        </row>
        <row r="126">
          <cell r="B126" t="str">
            <v>114.2.01</v>
          </cell>
          <cell r="C126" t="str">
            <v>Persediaan Bahan Penolong ES</v>
          </cell>
          <cell r="D126" t="str">
            <v>D</v>
          </cell>
        </row>
        <row r="127">
          <cell r="B127" t="str">
            <v>114.2.02</v>
          </cell>
          <cell r="C127" t="str">
            <v>Persediaan Bahan Penolong Tali Straping</v>
          </cell>
          <cell r="D127" t="str">
            <v>D</v>
          </cell>
        </row>
        <row r="128">
          <cell r="B128" t="str">
            <v>114.2.03</v>
          </cell>
          <cell r="C128" t="str">
            <v>Persediaan Bahan Penolong Plastik</v>
          </cell>
          <cell r="D128" t="str">
            <v>D</v>
          </cell>
        </row>
        <row r="129">
          <cell r="B129" t="str">
            <v>114.2.04</v>
          </cell>
          <cell r="C129" t="str">
            <v>Persediaan Bahan Penolong MC</v>
          </cell>
          <cell r="D129" t="str">
            <v>D</v>
          </cell>
        </row>
        <row r="130">
          <cell r="B130" t="str">
            <v>114.2.05</v>
          </cell>
          <cell r="C130" t="str">
            <v>Persediaan Bahan Penolong Lain-lain</v>
          </cell>
          <cell r="D130" t="str">
            <v>D</v>
          </cell>
        </row>
        <row r="131">
          <cell r="B131" t="str">
            <v>114.4.01</v>
          </cell>
          <cell r="C131" t="str">
            <v>Persediaan Barang Jadi Udang</v>
          </cell>
          <cell r="D131" t="str">
            <v>D</v>
          </cell>
        </row>
        <row r="132">
          <cell r="B132" t="str">
            <v>115.1.01</v>
          </cell>
          <cell r="C132" t="str">
            <v>Uang Muka Pembelian</v>
          </cell>
          <cell r="D132" t="str">
            <v>CB</v>
          </cell>
        </row>
        <row r="133">
          <cell r="B133" t="str">
            <v>115.2.01</v>
          </cell>
          <cell r="C133" t="str">
            <v>PPh Pasal 25</v>
          </cell>
          <cell r="D133" t="str">
            <v>CA</v>
          </cell>
        </row>
        <row r="134">
          <cell r="B134" t="str">
            <v>115.3.01</v>
          </cell>
          <cell r="C134" t="str">
            <v>Uang Muka Asuransi</v>
          </cell>
          <cell r="D134" t="str">
            <v>CB</v>
          </cell>
        </row>
        <row r="135">
          <cell r="B135" t="str">
            <v>116.1.01</v>
          </cell>
          <cell r="C135" t="str">
            <v>Biaya Dibayar Dimuka</v>
          </cell>
          <cell r="D135" t="str">
            <v>CB</v>
          </cell>
        </row>
        <row r="136">
          <cell r="B136" t="str">
            <v>117.1.01</v>
          </cell>
          <cell r="C136" t="str">
            <v>Biaya Pra Operasional</v>
          </cell>
          <cell r="D136" t="str">
            <v>GA</v>
          </cell>
        </row>
        <row r="137">
          <cell r="B137" t="str">
            <v>117.2.01</v>
          </cell>
          <cell r="C137" t="str">
            <v>Akumulasi Amortisasi</v>
          </cell>
          <cell r="D137" t="str">
            <v>GB</v>
          </cell>
        </row>
        <row r="138">
          <cell r="B138" t="str">
            <v>118.1.01</v>
          </cell>
          <cell r="C138" t="str">
            <v>PPN Masukan</v>
          </cell>
          <cell r="D138" t="str">
            <v>CA</v>
          </cell>
        </row>
        <row r="139">
          <cell r="B139" t="str">
            <v>130.2.01</v>
          </cell>
          <cell r="C139" t="str">
            <v>Bangunan Semi Permanen</v>
          </cell>
          <cell r="D139" t="str">
            <v>EA</v>
          </cell>
        </row>
        <row r="140">
          <cell r="B140" t="str">
            <v>130.3.01</v>
          </cell>
          <cell r="C140" t="str">
            <v>Aktiva Kelompok I</v>
          </cell>
          <cell r="D140" t="str">
            <v>EA</v>
          </cell>
        </row>
        <row r="141">
          <cell r="B141" t="str">
            <v>130.4.01</v>
          </cell>
          <cell r="C141" t="str">
            <v>Aktiva Kelompok II</v>
          </cell>
          <cell r="D141" t="str">
            <v>EA</v>
          </cell>
        </row>
        <row r="142">
          <cell r="B142" t="str">
            <v>130.5.01</v>
          </cell>
          <cell r="C142" t="str">
            <v>Aktiva Kelompok III</v>
          </cell>
          <cell r="D142" t="str">
            <v>EA</v>
          </cell>
        </row>
        <row r="143">
          <cell r="B143" t="str">
            <v>130.6.01</v>
          </cell>
          <cell r="C143" t="str">
            <v>Bangunan</v>
          </cell>
          <cell r="D143" t="str">
            <v>EA</v>
          </cell>
        </row>
        <row r="144">
          <cell r="B144" t="str">
            <v>130.6.02</v>
          </cell>
          <cell r="C144" t="str">
            <v>Kendaraan</v>
          </cell>
          <cell r="D144" t="str">
            <v>EA</v>
          </cell>
        </row>
        <row r="145">
          <cell r="B145" t="str">
            <v>130.6.03</v>
          </cell>
          <cell r="C145" t="str">
            <v>Mesin &amp; Peralatan</v>
          </cell>
          <cell r="D145" t="str">
            <v>EA</v>
          </cell>
        </row>
        <row r="146">
          <cell r="B146" t="str">
            <v>130.6.04</v>
          </cell>
          <cell r="C146" t="str">
            <v>Instalasi</v>
          </cell>
          <cell r="D146" t="str">
            <v>EA</v>
          </cell>
        </row>
        <row r="147">
          <cell r="B147" t="str">
            <v>130.6.05</v>
          </cell>
          <cell r="C147" t="str">
            <v>Perlengkapan</v>
          </cell>
          <cell r="D147" t="str">
            <v>EA</v>
          </cell>
        </row>
        <row r="148">
          <cell r="B148" t="str">
            <v>130.6.06</v>
          </cell>
          <cell r="C148" t="str">
            <v>Inventaris Kantor</v>
          </cell>
          <cell r="D148" t="str">
            <v>EA</v>
          </cell>
        </row>
        <row r="149">
          <cell r="B149" t="str">
            <v>131.2.01</v>
          </cell>
          <cell r="C149" t="str">
            <v>Akumulasi Penyusutan Bangunan Semi Permanen</v>
          </cell>
          <cell r="D149" t="str">
            <v>EB</v>
          </cell>
        </row>
        <row r="150">
          <cell r="B150" t="str">
            <v>131.7.001</v>
          </cell>
          <cell r="C150" t="str">
            <v>Akumulasi Penyusutan Mesin Dan Peralatan</v>
          </cell>
          <cell r="D150" t="str">
            <v>EB</v>
          </cell>
        </row>
        <row r="151">
          <cell r="B151" t="str">
            <v>131.7.002</v>
          </cell>
          <cell r="C151" t="str">
            <v>Akumulasi Penyusutan Perlengkapan</v>
          </cell>
          <cell r="D151" t="str">
            <v>EB</v>
          </cell>
        </row>
        <row r="152">
          <cell r="B152" t="str">
            <v>131.7.003</v>
          </cell>
          <cell r="C152" t="str">
            <v>Akumulasi Penyusutan Instalasi</v>
          </cell>
          <cell r="D152" t="str">
            <v>EB</v>
          </cell>
        </row>
        <row r="153">
          <cell r="B153" t="str">
            <v>131.7.004</v>
          </cell>
          <cell r="C153" t="str">
            <v>Akumulasi Penyusutan Inventaris Kantor</v>
          </cell>
          <cell r="D153" t="str">
            <v>EB</v>
          </cell>
        </row>
        <row r="154">
          <cell r="B154" t="str">
            <v>131.7.005</v>
          </cell>
          <cell r="C154" t="str">
            <v>Akumulasi Penyusutan Kendaraan</v>
          </cell>
          <cell r="D154" t="str">
            <v>EB</v>
          </cell>
        </row>
        <row r="155">
          <cell r="B155" t="str">
            <v>140.1.02</v>
          </cell>
          <cell r="C155" t="str">
            <v>Trade Mark</v>
          </cell>
          <cell r="D155" t="str">
            <v>GA</v>
          </cell>
        </row>
        <row r="156">
          <cell r="B156" t="str">
            <v>141.1.01</v>
          </cell>
          <cell r="C156" t="str">
            <v>Aktiva Dalam Penyelesaian</v>
          </cell>
          <cell r="D156" t="str">
            <v>GA</v>
          </cell>
        </row>
        <row r="157">
          <cell r="B157" t="str">
            <v>210.1.002</v>
          </cell>
          <cell r="C157" t="str">
            <v>Bank Mandiri AC. 1480102000711 KMK Ekspor</v>
          </cell>
          <cell r="D157" t="str">
            <v>HD</v>
          </cell>
        </row>
        <row r="158">
          <cell r="B158" t="str">
            <v>210.1.004</v>
          </cell>
          <cell r="C158" t="str">
            <v>Bank Mandiri AC. 1480100060303</v>
          </cell>
          <cell r="D158" t="str">
            <v>HD</v>
          </cell>
        </row>
        <row r="159">
          <cell r="B159" t="str">
            <v>210.1.005</v>
          </cell>
          <cell r="C159" t="str">
            <v>Bank Mandiri AC. 1480100073983 KI Umum</v>
          </cell>
          <cell r="D159" t="str">
            <v>HD</v>
          </cell>
        </row>
        <row r="160">
          <cell r="B160" t="str">
            <v>211.1.00004</v>
          </cell>
          <cell r="C160" t="str">
            <v>Hutang Dagang Maruna Coorporation</v>
          </cell>
          <cell r="D160" t="str">
            <v>HA</v>
          </cell>
        </row>
        <row r="161">
          <cell r="B161" t="str">
            <v>212.1.01010</v>
          </cell>
          <cell r="C161" t="str">
            <v>Nelayan SDN</v>
          </cell>
          <cell r="D161" t="str">
            <v>HA</v>
          </cell>
        </row>
        <row r="162">
          <cell r="B162" t="str">
            <v>213.1.00002</v>
          </cell>
          <cell r="C162" t="str">
            <v>Petani Tambak Achien</v>
          </cell>
          <cell r="D162" t="str">
            <v>HA</v>
          </cell>
        </row>
        <row r="163">
          <cell r="B163" t="str">
            <v>213.1.00004</v>
          </cell>
          <cell r="C163" t="str">
            <v>Petani Tambak Ayon</v>
          </cell>
          <cell r="D163" t="str">
            <v>HA</v>
          </cell>
        </row>
        <row r="164">
          <cell r="B164" t="str">
            <v>213.1.00007</v>
          </cell>
          <cell r="C164" t="str">
            <v>Petani Tambak Nusa Indah</v>
          </cell>
          <cell r="D164" t="str">
            <v>HA</v>
          </cell>
        </row>
        <row r="165">
          <cell r="B165" t="str">
            <v>213.1.00010</v>
          </cell>
          <cell r="C165" t="str">
            <v>Petani Muara</v>
          </cell>
          <cell r="D165" t="str">
            <v>HA</v>
          </cell>
        </row>
        <row r="166">
          <cell r="B166" t="str">
            <v>213.1.00014</v>
          </cell>
          <cell r="C166" t="str">
            <v>Petani H. Madjid</v>
          </cell>
          <cell r="D166" t="str">
            <v>HA</v>
          </cell>
        </row>
        <row r="167">
          <cell r="B167" t="str">
            <v>213.1.00016</v>
          </cell>
          <cell r="C167" t="str">
            <v>Petani Tambak Apollo</v>
          </cell>
          <cell r="D167" t="str">
            <v>HA</v>
          </cell>
        </row>
        <row r="168">
          <cell r="B168" t="str">
            <v>213.1.00020</v>
          </cell>
          <cell r="C168" t="str">
            <v>Petani Mayong</v>
          </cell>
          <cell r="D168" t="str">
            <v>HA</v>
          </cell>
        </row>
        <row r="169">
          <cell r="B169" t="str">
            <v>213.1.00022</v>
          </cell>
          <cell r="C169" t="str">
            <v>Petani Henry</v>
          </cell>
          <cell r="D169" t="str">
            <v>HA</v>
          </cell>
        </row>
        <row r="170">
          <cell r="B170" t="str">
            <v>213.1.00029</v>
          </cell>
          <cell r="C170" t="str">
            <v>Petani Edison</v>
          </cell>
          <cell r="D170" t="str">
            <v>HA</v>
          </cell>
        </row>
        <row r="171">
          <cell r="B171" t="str">
            <v>213.1.00030</v>
          </cell>
          <cell r="C171" t="str">
            <v>Nelayan Latif</v>
          </cell>
          <cell r="D171" t="str">
            <v>HA</v>
          </cell>
        </row>
        <row r="172">
          <cell r="B172" t="str">
            <v>213.1.00031</v>
          </cell>
          <cell r="C172" t="str">
            <v>Nelayan Nengsih</v>
          </cell>
          <cell r="D172" t="str">
            <v>HA</v>
          </cell>
        </row>
        <row r="173">
          <cell r="B173" t="str">
            <v>213.1.00032</v>
          </cell>
          <cell r="C173" t="str">
            <v>Nelayan Joni</v>
          </cell>
          <cell r="D173" t="str">
            <v>HA</v>
          </cell>
        </row>
        <row r="174">
          <cell r="B174" t="str">
            <v>213.1.00033</v>
          </cell>
          <cell r="C174" t="str">
            <v>Nelayan Beni</v>
          </cell>
          <cell r="D174" t="str">
            <v>HA</v>
          </cell>
        </row>
        <row r="175">
          <cell r="B175" t="str">
            <v>213.1.00034</v>
          </cell>
          <cell r="C175" t="str">
            <v>Nelayan Aziz</v>
          </cell>
          <cell r="D175" t="str">
            <v>HA</v>
          </cell>
        </row>
        <row r="176">
          <cell r="B176" t="str">
            <v>213.1.00035</v>
          </cell>
          <cell r="C176" t="str">
            <v>Nelayan Aan Mahmud</v>
          </cell>
          <cell r="D176" t="str">
            <v>HA</v>
          </cell>
        </row>
        <row r="177">
          <cell r="B177" t="str">
            <v>213.1.00036</v>
          </cell>
          <cell r="C177" t="str">
            <v>Nelayan Ronal</v>
          </cell>
          <cell r="D177" t="str">
            <v>HA</v>
          </cell>
        </row>
        <row r="178">
          <cell r="B178" t="str">
            <v>213.1.00037</v>
          </cell>
          <cell r="C178" t="str">
            <v>Nelayan Achien</v>
          </cell>
          <cell r="D178" t="str">
            <v>HA</v>
          </cell>
        </row>
        <row r="179">
          <cell r="B179" t="str">
            <v>213.1.00038</v>
          </cell>
          <cell r="C179" t="str">
            <v>Nelayan Ole</v>
          </cell>
          <cell r="D179" t="str">
            <v>HA</v>
          </cell>
        </row>
        <row r="180">
          <cell r="B180" t="str">
            <v>213.1.00039</v>
          </cell>
          <cell r="C180" t="str">
            <v>Nelayan Iwan</v>
          </cell>
          <cell r="D180" t="str">
            <v>HA</v>
          </cell>
        </row>
        <row r="181">
          <cell r="B181" t="str">
            <v>213.1.00040</v>
          </cell>
          <cell r="C181" t="str">
            <v>Nelayan H. Abdul Manaf</v>
          </cell>
          <cell r="D181" t="str">
            <v>HA</v>
          </cell>
        </row>
        <row r="182">
          <cell r="B182" t="str">
            <v>213.1.00041</v>
          </cell>
          <cell r="C182" t="str">
            <v>Nelayan Tunas Mekar</v>
          </cell>
          <cell r="D182" t="str">
            <v>HA</v>
          </cell>
        </row>
        <row r="183">
          <cell r="B183" t="str">
            <v>219.1.00001</v>
          </cell>
          <cell r="C183" t="str">
            <v>SKA Balikpapan</v>
          </cell>
          <cell r="D183" t="str">
            <v>HF</v>
          </cell>
        </row>
        <row r="184">
          <cell r="B184" t="str">
            <v>219.1.00002</v>
          </cell>
          <cell r="C184" t="str">
            <v>SKA Tarakan</v>
          </cell>
          <cell r="D184" t="str">
            <v>HF</v>
          </cell>
        </row>
        <row r="185">
          <cell r="B185" t="str">
            <v>219.1.00020</v>
          </cell>
          <cell r="C185" t="str">
            <v>Mobil Truck</v>
          </cell>
          <cell r="D185" t="str">
            <v>HF</v>
          </cell>
        </row>
        <row r="186">
          <cell r="B186" t="str">
            <v>219.1.00022</v>
          </cell>
          <cell r="C186" t="str">
            <v>PT. Central Sarana Dian Abadi</v>
          </cell>
          <cell r="D186" t="str">
            <v>HB</v>
          </cell>
        </row>
        <row r="187">
          <cell r="B187" t="str">
            <v>219.1.00025</v>
          </cell>
          <cell r="C187" t="str">
            <v>PT. Ikatama</v>
          </cell>
          <cell r="D187" t="str">
            <v>HFB</v>
          </cell>
        </row>
        <row r="188">
          <cell r="B188" t="str">
            <v>219.1.00029</v>
          </cell>
          <cell r="C188" t="str">
            <v>Toko Sumber Agung</v>
          </cell>
          <cell r="D188" t="str">
            <v>HFB</v>
          </cell>
        </row>
        <row r="189">
          <cell r="B189" t="str">
            <v>219.1.00030</v>
          </cell>
          <cell r="C189" t="str">
            <v>Biaya Yang Masih Harus Dibayar</v>
          </cell>
          <cell r="D189" t="str">
            <v>HB</v>
          </cell>
        </row>
        <row r="190">
          <cell r="B190" t="str">
            <v>219.1.00035</v>
          </cell>
          <cell r="C190" t="str">
            <v>Hutang Astek</v>
          </cell>
          <cell r="D190" t="str">
            <v>HB</v>
          </cell>
        </row>
        <row r="191">
          <cell r="B191" t="str">
            <v>219.1.00037</v>
          </cell>
          <cell r="C191" t="str">
            <v>Gaji Yang Masih Harus Dibayar</v>
          </cell>
          <cell r="D191" t="str">
            <v>HB</v>
          </cell>
        </row>
        <row r="192">
          <cell r="B192" t="str">
            <v>219.1.00039</v>
          </cell>
          <cell r="C192" t="str">
            <v>PT. Mustika</v>
          </cell>
          <cell r="D192" t="str">
            <v>HFB</v>
          </cell>
        </row>
        <row r="193">
          <cell r="B193" t="str">
            <v>219.1.00040</v>
          </cell>
          <cell r="C193" t="str">
            <v>PT. Adira Finance</v>
          </cell>
          <cell r="D193" t="str">
            <v>HF</v>
          </cell>
        </row>
        <row r="194">
          <cell r="B194" t="str">
            <v>219.1.00043</v>
          </cell>
          <cell r="C194" t="str">
            <v>CV. Nusa Indah</v>
          </cell>
          <cell r="D194" t="str">
            <v>HFB</v>
          </cell>
        </row>
        <row r="195">
          <cell r="B195" t="str">
            <v>219.1.00200</v>
          </cell>
          <cell r="C195" t="str">
            <v>Lain-lain</v>
          </cell>
          <cell r="D195" t="str">
            <v>HF</v>
          </cell>
        </row>
        <row r="196">
          <cell r="B196" t="str">
            <v>220.1.00003</v>
          </cell>
          <cell r="C196" t="str">
            <v>Nyonya Caca</v>
          </cell>
          <cell r="D196" t="str">
            <v>HFB</v>
          </cell>
        </row>
        <row r="197">
          <cell r="B197" t="str">
            <v>220.1.00006</v>
          </cell>
          <cell r="C197" t="str">
            <v>Pieter Setiawan</v>
          </cell>
          <cell r="D197" t="str">
            <v>HFB</v>
          </cell>
        </row>
        <row r="198">
          <cell r="B198" t="str">
            <v>221.1.01</v>
          </cell>
          <cell r="C198" t="str">
            <v>PPh Pasal 21</v>
          </cell>
          <cell r="D198" t="str">
            <v>HC</v>
          </cell>
        </row>
        <row r="199">
          <cell r="B199" t="str">
            <v>222.1.01</v>
          </cell>
          <cell r="C199" t="str">
            <v>PPN Keluaran</v>
          </cell>
          <cell r="D199" t="str">
            <v>HC</v>
          </cell>
        </row>
        <row r="200">
          <cell r="B200" t="str">
            <v>225.1.01</v>
          </cell>
          <cell r="C200" t="str">
            <v>Hutang Pemegang Saham Albert Purwanto</v>
          </cell>
          <cell r="D200" t="str">
            <v>HFC</v>
          </cell>
        </row>
        <row r="201">
          <cell r="B201" t="str">
            <v>225.1.02</v>
          </cell>
          <cell r="C201" t="str">
            <v>Hutang Pemegang Saham</v>
          </cell>
          <cell r="D201" t="str">
            <v>HFC</v>
          </cell>
        </row>
        <row r="202">
          <cell r="B202" t="str">
            <v>225.1.03</v>
          </cell>
          <cell r="C202" t="str">
            <v>Hutang Pemegang Saham</v>
          </cell>
          <cell r="D202" t="str">
            <v>HFC</v>
          </cell>
        </row>
        <row r="203">
          <cell r="B203" t="str">
            <v>225.1.04</v>
          </cell>
          <cell r="C203" t="str">
            <v>Hutang Pemegang Saham</v>
          </cell>
          <cell r="D203" t="str">
            <v>HFC</v>
          </cell>
        </row>
        <row r="204">
          <cell r="B204" t="str">
            <v>310.1.01</v>
          </cell>
          <cell r="C204" t="str">
            <v>Tuan Suwandi</v>
          </cell>
          <cell r="D204" t="str">
            <v>I</v>
          </cell>
        </row>
        <row r="205">
          <cell r="B205" t="str">
            <v>310.1.02</v>
          </cell>
          <cell r="C205" t="str">
            <v>Tuan Albert Purwanto</v>
          </cell>
          <cell r="D205" t="str">
            <v>I</v>
          </cell>
        </row>
        <row r="206">
          <cell r="B206" t="str">
            <v>310.1.03</v>
          </cell>
          <cell r="C206" t="str">
            <v>Tuan Pieter Setiawan</v>
          </cell>
          <cell r="D206" t="str">
            <v>I</v>
          </cell>
        </row>
        <row r="207">
          <cell r="B207" t="str">
            <v>310.1.04</v>
          </cell>
          <cell r="C207" t="str">
            <v>Nyonya Vivi Agustina</v>
          </cell>
          <cell r="D207" t="str">
            <v>I</v>
          </cell>
        </row>
        <row r="208">
          <cell r="B208" t="str">
            <v>310.1.05</v>
          </cell>
          <cell r="C208" t="str">
            <v>Tuan Yos Sumitro</v>
          </cell>
          <cell r="D208" t="str">
            <v>I</v>
          </cell>
        </row>
        <row r="209">
          <cell r="B209" t="str">
            <v>310.1.06</v>
          </cell>
          <cell r="C209" t="str">
            <v>Nyonya Ervina</v>
          </cell>
          <cell r="D209" t="str">
            <v>I</v>
          </cell>
        </row>
        <row r="210">
          <cell r="B210" t="str">
            <v>310.1.07</v>
          </cell>
          <cell r="C210" t="str">
            <v>Nyonya Emilia Cintya</v>
          </cell>
          <cell r="D210" t="str">
            <v>I</v>
          </cell>
        </row>
        <row r="211">
          <cell r="B211" t="str">
            <v>320.1.01</v>
          </cell>
          <cell r="C211" t="str">
            <v>Laba (Rugi) Tahun Lalu</v>
          </cell>
          <cell r="D211" t="str">
            <v>J</v>
          </cell>
        </row>
        <row r="212">
          <cell r="B212" t="str">
            <v>321.1.01</v>
          </cell>
          <cell r="C212" t="str">
            <v>Laba (Rugi) Tahun Berjalan</v>
          </cell>
          <cell r="D212" t="str">
            <v>J</v>
          </cell>
        </row>
        <row r="213">
          <cell r="B213" t="str">
            <v>322.1.01</v>
          </cell>
          <cell r="C213" t="str">
            <v>Koreksi Laba (Rugi)</v>
          </cell>
          <cell r="D213" t="str">
            <v>J</v>
          </cell>
        </row>
        <row r="214">
          <cell r="B214" t="str">
            <v>410.1.01</v>
          </cell>
          <cell r="C214" t="str">
            <v>Penjualan Export Udang</v>
          </cell>
          <cell r="D214" t="str">
            <v>K</v>
          </cell>
        </row>
        <row r="215">
          <cell r="B215" t="str">
            <v>411.1.01</v>
          </cell>
          <cell r="C215" t="str">
            <v>Penjualan Lokal Udang</v>
          </cell>
          <cell r="D215" t="str">
            <v>K</v>
          </cell>
        </row>
        <row r="216">
          <cell r="B216" t="str">
            <v>500.1.01</v>
          </cell>
          <cell r="C216" t="str">
            <v>Harga Pokok Penjualan Udang</v>
          </cell>
          <cell r="D216" t="str">
            <v>L</v>
          </cell>
        </row>
        <row r="217">
          <cell r="B217" t="str">
            <v>500.1.02</v>
          </cell>
          <cell r="C217" t="str">
            <v>Persediaan Barang Jadi Awal</v>
          </cell>
          <cell r="D217" t="str">
            <v>L</v>
          </cell>
        </row>
        <row r="218">
          <cell r="B218" t="str">
            <v>500.1.03</v>
          </cell>
          <cell r="C218" t="str">
            <v>Harga Pokok Produksi</v>
          </cell>
          <cell r="D218" t="str">
            <v>L</v>
          </cell>
        </row>
        <row r="219">
          <cell r="B219" t="str">
            <v>500.1.04</v>
          </cell>
          <cell r="C219" t="str">
            <v>Persediaan Barang Jadi Akhir</v>
          </cell>
          <cell r="D219" t="str">
            <v>L</v>
          </cell>
        </row>
        <row r="220">
          <cell r="B220" t="str">
            <v>510.1.001</v>
          </cell>
          <cell r="C220" t="str">
            <v>Persediaan Bahan Baku Udang Awal</v>
          </cell>
          <cell r="D220" t="str">
            <v>L</v>
          </cell>
        </row>
        <row r="221">
          <cell r="B221" t="str">
            <v>510.1.002</v>
          </cell>
          <cell r="C221" t="str">
            <v>Pembelian Bahan Baku Udang</v>
          </cell>
          <cell r="D221" t="str">
            <v>L</v>
          </cell>
        </row>
        <row r="222">
          <cell r="B222" t="str">
            <v>510.1.003</v>
          </cell>
          <cell r="C222" t="str">
            <v>Penyesuaian Harga Bahan Baku Udang</v>
          </cell>
          <cell r="D222" t="str">
            <v>L</v>
          </cell>
        </row>
        <row r="223">
          <cell r="B223" t="str">
            <v>510.1.004</v>
          </cell>
          <cell r="C223" t="str">
            <v>Persediaan Bahan Baku Udang Akhir</v>
          </cell>
          <cell r="D223" t="str">
            <v>L</v>
          </cell>
        </row>
        <row r="224">
          <cell r="B224" t="str">
            <v>510.1.017</v>
          </cell>
          <cell r="C224" t="str">
            <v>Biaya Upah Langsung</v>
          </cell>
          <cell r="D224" t="str">
            <v>LB</v>
          </cell>
        </row>
        <row r="225">
          <cell r="B225" t="str">
            <v>511.1.001</v>
          </cell>
          <cell r="C225" t="str">
            <v>Biaya Bonus, Gaji &amp; Tunjangan</v>
          </cell>
          <cell r="D225" t="str">
            <v>LB</v>
          </cell>
        </row>
        <row r="226">
          <cell r="B226" t="str">
            <v>511.1.006</v>
          </cell>
          <cell r="C226" t="str">
            <v>Biaya Premi Astek</v>
          </cell>
          <cell r="D226" t="str">
            <v>LB</v>
          </cell>
        </row>
        <row r="227">
          <cell r="B227" t="str">
            <v>511.1.008</v>
          </cell>
          <cell r="C227" t="str">
            <v>Biaya Sarung Tangan, Boot &amp; Perlengkapan Kerja</v>
          </cell>
          <cell r="D227" t="str">
            <v>LC</v>
          </cell>
        </row>
        <row r="228">
          <cell r="B228" t="str">
            <v>511.1.010</v>
          </cell>
          <cell r="C228" t="str">
            <v>Biaya Laboraturium</v>
          </cell>
          <cell r="D228" t="str">
            <v>LC</v>
          </cell>
        </row>
        <row r="229">
          <cell r="B229" t="str">
            <v>511.1.013</v>
          </cell>
          <cell r="C229" t="str">
            <v>Biaya Pemakaian Es Balok</v>
          </cell>
          <cell r="D229" t="str">
            <v>LA</v>
          </cell>
        </row>
        <row r="230">
          <cell r="B230" t="str">
            <v>511.1.020</v>
          </cell>
          <cell r="C230" t="str">
            <v>Biaya Bahan Bakar &amp; Pelumas</v>
          </cell>
          <cell r="D230" t="str">
            <v>LC</v>
          </cell>
        </row>
        <row r="231">
          <cell r="B231" t="str">
            <v>511.1.024</v>
          </cell>
          <cell r="C231" t="str">
            <v>Biaya Perawatan Gedung</v>
          </cell>
          <cell r="D231" t="str">
            <v>LC</v>
          </cell>
        </row>
        <row r="232">
          <cell r="B232" t="str">
            <v>511.1.025</v>
          </cell>
          <cell r="C232" t="str">
            <v>Biaya Perawatan Mesin &amp; Peralatan</v>
          </cell>
          <cell r="D232" t="str">
            <v>LC</v>
          </cell>
        </row>
        <row r="233">
          <cell r="B233" t="str">
            <v>511.1.026</v>
          </cell>
          <cell r="C233" t="str">
            <v>Biaya Perawatan Perlengkapan</v>
          </cell>
          <cell r="D233" t="str">
            <v>LC</v>
          </cell>
        </row>
        <row r="234">
          <cell r="B234" t="str">
            <v>511.1.027</v>
          </cell>
          <cell r="C234" t="str">
            <v>Biaya Perawatan Peralatan</v>
          </cell>
          <cell r="D234" t="str">
            <v>LC</v>
          </cell>
        </row>
        <row r="235">
          <cell r="B235" t="str">
            <v>511.1.028</v>
          </cell>
          <cell r="C235" t="str">
            <v>Biaya Perawatan Pompa Air</v>
          </cell>
          <cell r="D235" t="str">
            <v>LC</v>
          </cell>
        </row>
        <row r="236">
          <cell r="B236" t="str">
            <v>511.1.042</v>
          </cell>
          <cell r="C236" t="str">
            <v>Biaya Penggantian Uang Es</v>
          </cell>
          <cell r="D236" t="str">
            <v>LC</v>
          </cell>
        </row>
        <row r="237">
          <cell r="B237" t="str">
            <v>511.1.043</v>
          </cell>
          <cell r="C237" t="str">
            <v>Biaya Pemakaian Gas Freon</v>
          </cell>
          <cell r="D237" t="str">
            <v>LC</v>
          </cell>
        </row>
        <row r="238">
          <cell r="B238" t="str">
            <v>511.1.046</v>
          </cell>
          <cell r="C238" t="str">
            <v>Biaya Pemakaian Air</v>
          </cell>
          <cell r="D238" t="str">
            <v>LA</v>
          </cell>
        </row>
        <row r="239">
          <cell r="B239" t="str">
            <v>511.1.047</v>
          </cell>
          <cell r="C239" t="str">
            <v>Biaya Pemakaian Listrik</v>
          </cell>
          <cell r="D239" t="str">
            <v>LA</v>
          </cell>
        </row>
        <row r="240">
          <cell r="B240" t="str">
            <v>511.1.048</v>
          </cell>
          <cell r="C240" t="str">
            <v>Biaya Pengepakan</v>
          </cell>
          <cell r="D240" t="str">
            <v>LA</v>
          </cell>
        </row>
        <row r="241">
          <cell r="B241" t="str">
            <v>511.1.049</v>
          </cell>
          <cell r="C241" t="str">
            <v>Biaya Insentif &amp; Tunjangan</v>
          </cell>
          <cell r="D241" t="str">
            <v>LB</v>
          </cell>
        </row>
        <row r="242">
          <cell r="B242" t="str">
            <v>511.1.051</v>
          </cell>
          <cell r="C242" t="str">
            <v>Biaya Penyusutan Mesin &amp; Peralatan</v>
          </cell>
          <cell r="D242" t="str">
            <v>LC</v>
          </cell>
        </row>
        <row r="243">
          <cell r="B243" t="str">
            <v>511.1.052</v>
          </cell>
          <cell r="C243" t="str">
            <v>Biaya Penyusutan Perlengkapan</v>
          </cell>
          <cell r="D243" t="str">
            <v>LC</v>
          </cell>
        </row>
        <row r="244">
          <cell r="B244" t="str">
            <v>511.1.053</v>
          </cell>
          <cell r="C244" t="str">
            <v>Biaya Uang Makan &amp; Lembur</v>
          </cell>
          <cell r="D244" t="str">
            <v>LB</v>
          </cell>
        </row>
        <row r="245">
          <cell r="B245" t="str">
            <v>511.1.054</v>
          </cell>
          <cell r="C245" t="str">
            <v>Biaya Pakaian Seragam</v>
          </cell>
          <cell r="D245" t="str">
            <v>LC</v>
          </cell>
        </row>
        <row r="246">
          <cell r="B246" t="str">
            <v>511.1.055</v>
          </cell>
          <cell r="C246" t="str">
            <v>Biaya Perawatan Cald Store</v>
          </cell>
          <cell r="D246" t="str">
            <v>LC</v>
          </cell>
        </row>
        <row r="247">
          <cell r="B247" t="str">
            <v>511.1.997</v>
          </cell>
          <cell r="C247" t="str">
            <v>Biaya Langsung Lainnya</v>
          </cell>
          <cell r="D247" t="str">
            <v>LB</v>
          </cell>
        </row>
        <row r="248">
          <cell r="B248" t="str">
            <v>511.1.998</v>
          </cell>
          <cell r="C248" t="str">
            <v>Biaya Tak Langsung Lainnya</v>
          </cell>
          <cell r="D248" t="str">
            <v>LC</v>
          </cell>
        </row>
        <row r="249">
          <cell r="B249" t="str">
            <v>511.1.999</v>
          </cell>
          <cell r="C249" t="str">
            <v>Pemindahan Biaya Ke Harga Pokok Penjualan</v>
          </cell>
          <cell r="D249" t="str">
            <v>LC</v>
          </cell>
        </row>
        <row r="250">
          <cell r="B250" t="str">
            <v>520.1.001</v>
          </cell>
          <cell r="C250" t="str">
            <v>Biaya Gaji Staff Dan Direksi</v>
          </cell>
          <cell r="D250" t="str">
            <v>MB</v>
          </cell>
        </row>
        <row r="251">
          <cell r="B251" t="str">
            <v>520.1.002</v>
          </cell>
          <cell r="C251" t="str">
            <v>Biaya Bonus &amp; Kompensasi</v>
          </cell>
          <cell r="D251" t="str">
            <v>MB</v>
          </cell>
        </row>
        <row r="252">
          <cell r="B252" t="str">
            <v>520.1.003</v>
          </cell>
          <cell r="C252" t="str">
            <v>Biaya Telepon, Telex dan Fax</v>
          </cell>
          <cell r="D252" t="str">
            <v>MB</v>
          </cell>
        </row>
        <row r="253">
          <cell r="B253" t="str">
            <v>520.1.004</v>
          </cell>
          <cell r="C253" t="str">
            <v>Biaya Perjalanan Dinas</v>
          </cell>
          <cell r="D253" t="str">
            <v>MB</v>
          </cell>
        </row>
        <row r="254">
          <cell r="B254" t="str">
            <v>520.1.005</v>
          </cell>
          <cell r="C254" t="str">
            <v>Biaya Uang Makan Dan Transportasi</v>
          </cell>
          <cell r="D254" t="str">
            <v>MB</v>
          </cell>
        </row>
        <row r="255">
          <cell r="B255" t="str">
            <v>520.1.007</v>
          </cell>
          <cell r="C255" t="str">
            <v>Biaya Alat Tulis Dan Cetak</v>
          </cell>
          <cell r="D255" t="str">
            <v>MB</v>
          </cell>
        </row>
        <row r="256">
          <cell r="B256" t="str">
            <v>520.1.008</v>
          </cell>
          <cell r="C256" t="str">
            <v>Biaya Benda-Benda Pos &amp; Materai</v>
          </cell>
          <cell r="D256" t="str">
            <v>MB</v>
          </cell>
        </row>
        <row r="257">
          <cell r="B257" t="str">
            <v>520.1.010</v>
          </cell>
          <cell r="C257" t="str">
            <v>Biaya Pakaian Seragam</v>
          </cell>
          <cell r="D257" t="str">
            <v>MB</v>
          </cell>
        </row>
        <row r="258">
          <cell r="B258" t="str">
            <v>520.1.011</v>
          </cell>
          <cell r="C258" t="str">
            <v>Biaya Pengobatan</v>
          </cell>
          <cell r="D258" t="str">
            <v>MB</v>
          </cell>
        </row>
        <row r="259">
          <cell r="B259" t="str">
            <v>520.1.013</v>
          </cell>
          <cell r="C259" t="str">
            <v>Biaya Pajak</v>
          </cell>
          <cell r="D259" t="str">
            <v>MB</v>
          </cell>
        </row>
        <row r="260">
          <cell r="B260" t="str">
            <v>520.1.014</v>
          </cell>
          <cell r="C260" t="str">
            <v>Biaya Perijinan</v>
          </cell>
          <cell r="D260" t="str">
            <v>MB</v>
          </cell>
        </row>
        <row r="261">
          <cell r="B261" t="str">
            <v>520.1.015</v>
          </cell>
          <cell r="C261" t="str">
            <v>Biaya Sewa</v>
          </cell>
          <cell r="D261" t="str">
            <v>MB</v>
          </cell>
        </row>
        <row r="262">
          <cell r="B262" t="str">
            <v>520.1.016</v>
          </cell>
          <cell r="C262" t="str">
            <v>Biaya Pajak &amp; Ritribusi</v>
          </cell>
          <cell r="D262" t="str">
            <v>MB</v>
          </cell>
        </row>
        <row r="263">
          <cell r="B263" t="str">
            <v>520.1.017</v>
          </cell>
          <cell r="C263" t="str">
            <v>Biaya Pemeriksaan Dan Konsultasi</v>
          </cell>
          <cell r="D263" t="str">
            <v>MB</v>
          </cell>
        </row>
        <row r="264">
          <cell r="B264" t="str">
            <v>520.1.018</v>
          </cell>
          <cell r="C264" t="str">
            <v>Biaya Entertaimen &amp; Sumbangan</v>
          </cell>
          <cell r="D264" t="str">
            <v>MB</v>
          </cell>
        </row>
        <row r="265">
          <cell r="B265" t="str">
            <v>520.1.019</v>
          </cell>
          <cell r="C265" t="str">
            <v>Biaya Transport</v>
          </cell>
          <cell r="D265" t="str">
            <v>MB</v>
          </cell>
        </row>
        <row r="266">
          <cell r="B266" t="str">
            <v>520.1.020</v>
          </cell>
          <cell r="C266" t="str">
            <v>Biaya Pemeliharaan Kantor</v>
          </cell>
          <cell r="D266" t="str">
            <v>MB</v>
          </cell>
        </row>
        <row r="267">
          <cell r="B267" t="str">
            <v>520.1.022</v>
          </cell>
          <cell r="C267" t="str">
            <v>Biaya Pemeliharaan Kendaraan</v>
          </cell>
          <cell r="D267" t="str">
            <v>MB</v>
          </cell>
        </row>
        <row r="268">
          <cell r="B268" t="str">
            <v>520.1.023</v>
          </cell>
          <cell r="C268" t="str">
            <v>Biaya Pemeliharaan Mesin &amp; Peralatan</v>
          </cell>
          <cell r="D268" t="str">
            <v>MB</v>
          </cell>
        </row>
        <row r="269">
          <cell r="B269" t="str">
            <v>520.1.024</v>
          </cell>
          <cell r="C269" t="str">
            <v>Biaya Pemakaian Listrik</v>
          </cell>
          <cell r="D269" t="str">
            <v>MB</v>
          </cell>
        </row>
        <row r="270">
          <cell r="B270" t="str">
            <v>520.1.025</v>
          </cell>
          <cell r="C270" t="str">
            <v>Biaya Asuransi</v>
          </cell>
          <cell r="D270" t="str">
            <v>MB</v>
          </cell>
        </row>
        <row r="271">
          <cell r="B271" t="str">
            <v>520.1.026</v>
          </cell>
          <cell r="C271" t="str">
            <v>Biaya Lembur</v>
          </cell>
          <cell r="D271" t="str">
            <v>MB</v>
          </cell>
        </row>
        <row r="272">
          <cell r="B272" t="str">
            <v>520.1.027</v>
          </cell>
          <cell r="C272" t="str">
            <v>Biaya Surat Kabar &amp; Majalah</v>
          </cell>
          <cell r="D272" t="str">
            <v>MB</v>
          </cell>
        </row>
        <row r="273">
          <cell r="B273" t="str">
            <v>520.1.028</v>
          </cell>
          <cell r="C273" t="str">
            <v>Biaya Pemakaian Air</v>
          </cell>
          <cell r="D273" t="str">
            <v>MB</v>
          </cell>
        </row>
        <row r="274">
          <cell r="B274" t="str">
            <v>520.1.099</v>
          </cell>
          <cell r="C274" t="str">
            <v>Biaya Umum &amp; Administrasi</v>
          </cell>
          <cell r="D274" t="str">
            <v>MB</v>
          </cell>
        </row>
        <row r="275">
          <cell r="B275" t="str">
            <v>600.1.001</v>
          </cell>
          <cell r="C275" t="str">
            <v>Biaya OPP - Pemuatan &amp; Pengangkutan</v>
          </cell>
          <cell r="D275" t="str">
            <v>MA</v>
          </cell>
        </row>
        <row r="276">
          <cell r="B276" t="str">
            <v>600.1.005</v>
          </cell>
          <cell r="C276" t="str">
            <v>Biaya Pelabuhan BC &amp; Penanganan Export</v>
          </cell>
          <cell r="D276" t="str">
            <v>MA</v>
          </cell>
        </row>
        <row r="277">
          <cell r="B277" t="str">
            <v>600.1.006</v>
          </cell>
          <cell r="C277" t="str">
            <v>Biaya Pengujuan Mutu / SPP</v>
          </cell>
          <cell r="D277" t="str">
            <v>MA</v>
          </cell>
        </row>
        <row r="278">
          <cell r="B278" t="str">
            <v>600.1.007</v>
          </cell>
          <cell r="C278" t="str">
            <v>Kliem Penjualan</v>
          </cell>
          <cell r="D278" t="str">
            <v>MA</v>
          </cell>
        </row>
        <row r="279">
          <cell r="B279" t="str">
            <v>600.1.999</v>
          </cell>
          <cell r="C279" t="str">
            <v>Biaya Penjualan Lainnya</v>
          </cell>
          <cell r="D279" t="str">
            <v>MA</v>
          </cell>
        </row>
        <row r="280">
          <cell r="B280" t="str">
            <v>700.1.001</v>
          </cell>
          <cell r="C280" t="str">
            <v>Biaya Jasa Giro</v>
          </cell>
          <cell r="D280" t="str">
            <v>NB</v>
          </cell>
        </row>
        <row r="281">
          <cell r="B281" t="str">
            <v>700.1.003</v>
          </cell>
          <cell r="C281" t="str">
            <v>Biaya Provisi Bank</v>
          </cell>
          <cell r="D281" t="str">
            <v>NB</v>
          </cell>
        </row>
        <row r="282">
          <cell r="B282" t="str">
            <v>700.1.004</v>
          </cell>
          <cell r="C282" t="str">
            <v>Biaya Discrepancy</v>
          </cell>
          <cell r="D282" t="str">
            <v>NB</v>
          </cell>
        </row>
        <row r="283">
          <cell r="B283" t="str">
            <v>700.1.005</v>
          </cell>
          <cell r="C283" t="str">
            <v>Biaya Lain-lain</v>
          </cell>
          <cell r="D283" t="str">
            <v>NB</v>
          </cell>
        </row>
        <row r="284">
          <cell r="B284" t="str">
            <v>700.1.007</v>
          </cell>
          <cell r="C284" t="str">
            <v>Biaya Pengurusan LC</v>
          </cell>
          <cell r="D284" t="str">
            <v>NB</v>
          </cell>
        </row>
        <row r="285">
          <cell r="B285" t="str">
            <v>750.1.001</v>
          </cell>
          <cell r="C285" t="str">
            <v>Biaya Penyusutan Bangunan</v>
          </cell>
          <cell r="D285" t="str">
            <v>MB</v>
          </cell>
        </row>
        <row r="286">
          <cell r="B286" t="str">
            <v>750.1.006</v>
          </cell>
          <cell r="C286" t="str">
            <v>Biaya Amortisasi Biaya Pra Operasional</v>
          </cell>
          <cell r="D286" t="str">
            <v>MB</v>
          </cell>
        </row>
        <row r="287">
          <cell r="B287" t="str">
            <v>750.1.009</v>
          </cell>
          <cell r="C287" t="str">
            <v>Biaya Penyusutan Instalasi</v>
          </cell>
          <cell r="D287" t="str">
            <v>MB</v>
          </cell>
        </row>
        <row r="288">
          <cell r="B288" t="str">
            <v>750.1.010</v>
          </cell>
          <cell r="C288" t="str">
            <v>Biaya Penyusutan Inventaris</v>
          </cell>
          <cell r="D288" t="str">
            <v>MB</v>
          </cell>
        </row>
        <row r="289">
          <cell r="B289" t="str">
            <v>750.1.011</v>
          </cell>
          <cell r="C289" t="str">
            <v>Biaya Penyusutan Kendaraan</v>
          </cell>
          <cell r="D289" t="str">
            <v>MB</v>
          </cell>
        </row>
        <row r="290">
          <cell r="B290" t="str">
            <v>800.1.001</v>
          </cell>
          <cell r="C290" t="str">
            <v>Pendapatan Bunga</v>
          </cell>
          <cell r="D290" t="str">
            <v>NA</v>
          </cell>
        </row>
        <row r="291">
          <cell r="B291" t="str">
            <v>800.1.002</v>
          </cell>
          <cell r="C291" t="str">
            <v>Pendapatan Jasa Giro</v>
          </cell>
          <cell r="D291" t="str">
            <v>NA</v>
          </cell>
        </row>
        <row r="292">
          <cell r="B292" t="str">
            <v>800.1.004</v>
          </cell>
          <cell r="C292" t="str">
            <v>Laba Selisih Kurs</v>
          </cell>
          <cell r="D292" t="str">
            <v>NA</v>
          </cell>
        </row>
        <row r="293">
          <cell r="B293" t="str">
            <v>800.1.999</v>
          </cell>
          <cell r="C293" t="str">
            <v>Pendapatan Diluar Usaha</v>
          </cell>
          <cell r="D293" t="str">
            <v>NA</v>
          </cell>
        </row>
        <row r="294">
          <cell r="B294" t="str">
            <v>810.1.001</v>
          </cell>
          <cell r="C294" t="str">
            <v>Biaya Bunga</v>
          </cell>
          <cell r="D294" t="str">
            <v>NB</v>
          </cell>
        </row>
        <row r="295">
          <cell r="B295" t="str">
            <v>810.1.004</v>
          </cell>
          <cell r="C295" t="str">
            <v>Rugi Selisih Kurs</v>
          </cell>
          <cell r="D295" t="str">
            <v>NB</v>
          </cell>
        </row>
        <row r="296">
          <cell r="B296" t="str">
            <v>810.1.005</v>
          </cell>
          <cell r="C296" t="str">
            <v>Biaya Komisi Penjualan</v>
          </cell>
          <cell r="D296" t="str">
            <v>NB</v>
          </cell>
        </row>
      </sheetData>
      <sheetData sheetId="17" refreshError="1"/>
      <sheetData sheetId="18" refreshError="1"/>
      <sheetData sheetId="19"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AB"/>
      <sheetName val="DI"/>
      <sheetName val="NRC"/>
      <sheetName val="L-R"/>
      <sheetName val="LTD"/>
      <sheetName val="ARKA"/>
      <sheetName val="PJL LK"/>
      <sheetName val="L-1"/>
      <sheetName val="PENY"/>
      <sheetName val="Sheet2"/>
      <sheetName val="BB-LR"/>
      <sheetName val="BB-NRC"/>
      <sheetName val="NLM"/>
      <sheetName val="RKM"/>
      <sheetName val="NL"/>
      <sheetName val="ACCOUNT"/>
      <sheetName val="INDEX"/>
      <sheetName val="SA"/>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ow r="8">
          <cell r="B8" t="str">
            <v>110.1.01</v>
          </cell>
          <cell r="C8" t="str">
            <v>Kas</v>
          </cell>
          <cell r="D8" t="str">
            <v>AA</v>
          </cell>
        </row>
        <row r="9">
          <cell r="B9" t="str">
            <v>111.1.002</v>
          </cell>
          <cell r="C9" t="str">
            <v>Bank Mandiri Valas AC. 148-0001138190</v>
          </cell>
          <cell r="D9" t="str">
            <v>AB</v>
          </cell>
        </row>
        <row r="10">
          <cell r="B10" t="str">
            <v>111.1.003</v>
          </cell>
          <cell r="C10" t="str">
            <v>Bank Danamon AC. 430.092-01295.9</v>
          </cell>
          <cell r="D10" t="str">
            <v>AB</v>
          </cell>
        </row>
        <row r="11">
          <cell r="B11" t="str">
            <v>111.1.005</v>
          </cell>
          <cell r="C11" t="str">
            <v>BNI AC. 225-001025998.001</v>
          </cell>
          <cell r="D11" t="str">
            <v>AB</v>
          </cell>
        </row>
        <row r="12">
          <cell r="B12" t="str">
            <v>111.1.006</v>
          </cell>
          <cell r="C12" t="str">
            <v>Bank Mandiri Rupiah AC. 148-00-7777888-7</v>
          </cell>
          <cell r="D12" t="str">
            <v>AB</v>
          </cell>
        </row>
        <row r="13">
          <cell r="B13" t="str">
            <v>111.1.007</v>
          </cell>
          <cell r="C13" t="str">
            <v>Bank Mandiri AC. 148-00-0308830-2</v>
          </cell>
          <cell r="D13" t="str">
            <v>AB</v>
          </cell>
        </row>
        <row r="14">
          <cell r="B14" t="str">
            <v>113.1.00002</v>
          </cell>
          <cell r="C14" t="str">
            <v>Hanwa Co. Ltd.</v>
          </cell>
          <cell r="D14" t="str">
            <v>BAA</v>
          </cell>
        </row>
        <row r="15">
          <cell r="B15" t="str">
            <v>113.1.00003</v>
          </cell>
          <cell r="C15" t="str">
            <v>Ocean G.</v>
          </cell>
          <cell r="D15" t="str">
            <v>BAA</v>
          </cell>
        </row>
        <row r="16">
          <cell r="B16" t="str">
            <v>113.1.00006</v>
          </cell>
          <cell r="C16" t="str">
            <v>Arctic Sea</v>
          </cell>
          <cell r="D16" t="str">
            <v>BAA</v>
          </cell>
        </row>
        <row r="17">
          <cell r="B17" t="str">
            <v>113.1.00008</v>
          </cell>
          <cell r="C17" t="str">
            <v>Landaeuer</v>
          </cell>
          <cell r="D17" t="str">
            <v>BAA</v>
          </cell>
        </row>
        <row r="18">
          <cell r="B18" t="str">
            <v>113.1.00017</v>
          </cell>
          <cell r="C18" t="str">
            <v>PT. Sumber Kalimantan Abadi</v>
          </cell>
          <cell r="D18" t="str">
            <v>BAA</v>
          </cell>
        </row>
        <row r="19">
          <cell r="B19" t="str">
            <v>113.1.00020</v>
          </cell>
          <cell r="C19" t="str">
            <v>PT. Sekar Bumi Tbk.</v>
          </cell>
          <cell r="D19" t="str">
            <v>BAA</v>
          </cell>
        </row>
        <row r="20">
          <cell r="B20" t="str">
            <v>113.1.00050</v>
          </cell>
          <cell r="C20" t="str">
            <v>Starling</v>
          </cell>
          <cell r="D20" t="str">
            <v>BAA</v>
          </cell>
        </row>
        <row r="21">
          <cell r="B21" t="str">
            <v>113.1.00060</v>
          </cell>
          <cell r="C21" t="str">
            <v>Rotary Int.</v>
          </cell>
          <cell r="D21" t="str">
            <v>BAA</v>
          </cell>
        </row>
        <row r="22">
          <cell r="B22" t="str">
            <v>113.1.00065</v>
          </cell>
          <cell r="C22" t="str">
            <v>SKA Tarakan</v>
          </cell>
          <cell r="D22" t="str">
            <v>BAA</v>
          </cell>
        </row>
        <row r="23">
          <cell r="B23" t="str">
            <v>113.1.00077</v>
          </cell>
          <cell r="C23" t="str">
            <v>Winsang</v>
          </cell>
          <cell r="D23" t="str">
            <v>BAA</v>
          </cell>
        </row>
        <row r="24">
          <cell r="B24" t="str">
            <v>113.1.00098</v>
          </cell>
          <cell r="C24" t="str">
            <v>PT. Buana Mega Indonesia</v>
          </cell>
          <cell r="D24" t="str">
            <v>BAA</v>
          </cell>
        </row>
        <row r="25">
          <cell r="B25" t="str">
            <v>113.1.00099</v>
          </cell>
          <cell r="C25" t="str">
            <v>PT. Mustika Minanu</v>
          </cell>
          <cell r="D25" t="str">
            <v>BAA</v>
          </cell>
        </row>
        <row r="26">
          <cell r="B26" t="str">
            <v>113.2.00001</v>
          </cell>
          <cell r="C26" t="str">
            <v>Nelayan Abung</v>
          </cell>
          <cell r="D26" t="str">
            <v>BAB</v>
          </cell>
        </row>
        <row r="27">
          <cell r="B27" t="str">
            <v>113.2.00005</v>
          </cell>
          <cell r="C27" t="str">
            <v>Nelayan Amat</v>
          </cell>
          <cell r="D27" t="str">
            <v>BAB</v>
          </cell>
        </row>
        <row r="28">
          <cell r="B28" t="str">
            <v>113.2.00007</v>
          </cell>
          <cell r="C28" t="str">
            <v>Nelayan Awie</v>
          </cell>
          <cell r="D28" t="str">
            <v>BAB</v>
          </cell>
        </row>
        <row r="29">
          <cell r="B29" t="str">
            <v>113.2.00008</v>
          </cell>
          <cell r="C29" t="str">
            <v>Nelayan Apollo Tbk.</v>
          </cell>
          <cell r="D29" t="str">
            <v>BAB</v>
          </cell>
        </row>
        <row r="30">
          <cell r="B30" t="str">
            <v>113.2.00009</v>
          </cell>
          <cell r="C30" t="str">
            <v>Nelayan Ayon</v>
          </cell>
          <cell r="D30" t="str">
            <v>BAB</v>
          </cell>
        </row>
        <row r="31">
          <cell r="B31" t="str">
            <v>113.2.00010</v>
          </cell>
          <cell r="C31" t="str">
            <v>Nelayan Abdul Manang</v>
          </cell>
          <cell r="D31" t="str">
            <v>BAB</v>
          </cell>
        </row>
        <row r="32">
          <cell r="B32" t="str">
            <v>113.2.00011</v>
          </cell>
          <cell r="C32" t="str">
            <v>Nelayan Alung</v>
          </cell>
          <cell r="D32" t="str">
            <v>BAB</v>
          </cell>
        </row>
        <row r="33">
          <cell r="B33" t="str">
            <v>113.2.00012</v>
          </cell>
          <cell r="C33" t="str">
            <v>Nelayan Ansar</v>
          </cell>
          <cell r="D33" t="str">
            <v>BAB</v>
          </cell>
        </row>
        <row r="34">
          <cell r="B34" t="str">
            <v>113.2.00013</v>
          </cell>
          <cell r="C34" t="str">
            <v>Nelayan Achai RM</v>
          </cell>
          <cell r="D34" t="str">
            <v>BAB</v>
          </cell>
        </row>
        <row r="35">
          <cell r="B35" t="str">
            <v>113.2.00014</v>
          </cell>
          <cell r="C35" t="str">
            <v>Nelayan Apung</v>
          </cell>
          <cell r="D35" t="str">
            <v>BAB</v>
          </cell>
        </row>
        <row r="36">
          <cell r="B36" t="str">
            <v>113.2.00016</v>
          </cell>
          <cell r="C36" t="str">
            <v>Nelayan Apui</v>
          </cell>
          <cell r="D36" t="str">
            <v>BAB</v>
          </cell>
        </row>
        <row r="37">
          <cell r="B37" t="str">
            <v>113.2.00020</v>
          </cell>
          <cell r="C37" t="str">
            <v>Nelayan Akiong</v>
          </cell>
          <cell r="D37" t="str">
            <v>BAB</v>
          </cell>
        </row>
        <row r="38">
          <cell r="B38" t="str">
            <v>113.2.00021</v>
          </cell>
          <cell r="C38" t="str">
            <v>Nelayan Anas</v>
          </cell>
          <cell r="D38" t="str">
            <v>BAB</v>
          </cell>
        </row>
        <row r="39">
          <cell r="B39" t="str">
            <v>113.2.00023</v>
          </cell>
          <cell r="C39" t="str">
            <v>Nelayan A'an M.</v>
          </cell>
          <cell r="D39" t="str">
            <v>BAB</v>
          </cell>
        </row>
        <row r="40">
          <cell r="B40" t="str">
            <v>113.2.00025</v>
          </cell>
          <cell r="C40" t="str">
            <v>Nelayan Achien</v>
          </cell>
          <cell r="D40" t="str">
            <v>BAB</v>
          </cell>
        </row>
        <row r="41">
          <cell r="B41" t="str">
            <v>113.2.00026</v>
          </cell>
          <cell r="C41" t="str">
            <v>Nelayan Asau</v>
          </cell>
          <cell r="D41" t="str">
            <v>BAB</v>
          </cell>
        </row>
        <row r="42">
          <cell r="B42" t="str">
            <v>113.2.00027</v>
          </cell>
          <cell r="C42" t="str">
            <v>Nelayan Amun</v>
          </cell>
          <cell r="D42" t="str">
            <v>BAB</v>
          </cell>
        </row>
        <row r="43">
          <cell r="B43" t="str">
            <v>113.2.00031</v>
          </cell>
          <cell r="C43" t="str">
            <v>Nelayan Beddu</v>
          </cell>
          <cell r="D43" t="str">
            <v>BAB</v>
          </cell>
        </row>
        <row r="44">
          <cell r="B44" t="str">
            <v>113.2.00091</v>
          </cell>
          <cell r="C44" t="str">
            <v>Nelayan Darwis</v>
          </cell>
          <cell r="D44" t="str">
            <v>BAB</v>
          </cell>
        </row>
        <row r="45">
          <cell r="B45" t="str">
            <v>113.2.00093</v>
          </cell>
          <cell r="C45" t="str">
            <v>Nelayan Doni</v>
          </cell>
          <cell r="D45" t="str">
            <v>BAB</v>
          </cell>
        </row>
        <row r="46">
          <cell r="B46" t="str">
            <v>113.2.00171</v>
          </cell>
          <cell r="C46" t="str">
            <v>Nelayan Firman</v>
          </cell>
          <cell r="D46" t="str">
            <v>BAB</v>
          </cell>
        </row>
        <row r="47">
          <cell r="B47" t="str">
            <v>113.2.00211</v>
          </cell>
          <cell r="C47" t="str">
            <v>Nelayan Honggo</v>
          </cell>
          <cell r="D47" t="str">
            <v>BAB</v>
          </cell>
        </row>
        <row r="48">
          <cell r="B48" t="str">
            <v>113.2.00214</v>
          </cell>
          <cell r="C48" t="str">
            <v>Nelayan H. Hasanuddin</v>
          </cell>
          <cell r="D48" t="str">
            <v>BAB</v>
          </cell>
        </row>
        <row r="49">
          <cell r="B49" t="str">
            <v>113.2.00215</v>
          </cell>
          <cell r="C49" t="str">
            <v>Nelayan H. Fadlan</v>
          </cell>
          <cell r="D49" t="str">
            <v>BAB</v>
          </cell>
        </row>
        <row r="50">
          <cell r="B50" t="str">
            <v>113.2.00217</v>
          </cell>
          <cell r="C50" t="str">
            <v>Nelayan H. Madjid</v>
          </cell>
          <cell r="D50" t="str">
            <v>BAB</v>
          </cell>
        </row>
        <row r="51">
          <cell r="B51" t="str">
            <v>113.2.00218</v>
          </cell>
          <cell r="C51" t="str">
            <v>Nelayan Haidir</v>
          </cell>
          <cell r="D51" t="str">
            <v>BAB</v>
          </cell>
        </row>
        <row r="52">
          <cell r="B52" t="str">
            <v>113.2.00222</v>
          </cell>
          <cell r="C52" t="str">
            <v>Nelayan Edison</v>
          </cell>
          <cell r="D52" t="str">
            <v>BAB</v>
          </cell>
        </row>
        <row r="53">
          <cell r="B53" t="str">
            <v>113.2.00223</v>
          </cell>
          <cell r="C53" t="str">
            <v>Nelayan Hendri</v>
          </cell>
          <cell r="D53" t="str">
            <v>BAB</v>
          </cell>
        </row>
        <row r="54">
          <cell r="B54" t="str">
            <v>113.2.00226</v>
          </cell>
          <cell r="C54" t="str">
            <v>Nelayan H. Jainuddin</v>
          </cell>
          <cell r="D54" t="str">
            <v>BAB</v>
          </cell>
        </row>
        <row r="55">
          <cell r="B55" t="str">
            <v>113.2.00227</v>
          </cell>
          <cell r="C55" t="str">
            <v>Nelayan H. Dahri</v>
          </cell>
          <cell r="D55" t="str">
            <v>BAB</v>
          </cell>
        </row>
        <row r="56">
          <cell r="B56" t="str">
            <v>113.2.00232</v>
          </cell>
          <cell r="C56" t="str">
            <v>Nelayan Iswan</v>
          </cell>
          <cell r="D56" t="str">
            <v>BAB</v>
          </cell>
        </row>
        <row r="57">
          <cell r="B57" t="str">
            <v>113.2.00272</v>
          </cell>
          <cell r="C57" t="str">
            <v>Nelayan Jayus</v>
          </cell>
          <cell r="D57" t="str">
            <v>BAB</v>
          </cell>
        </row>
        <row r="58">
          <cell r="B58" t="str">
            <v>113.2.00273</v>
          </cell>
          <cell r="C58" t="str">
            <v>Nelayan Jumain</v>
          </cell>
          <cell r="D58" t="str">
            <v>BAB</v>
          </cell>
        </row>
        <row r="59">
          <cell r="B59" t="str">
            <v>113.2.00302</v>
          </cell>
          <cell r="C59" t="str">
            <v>Nelayan Kasmin</v>
          </cell>
          <cell r="D59" t="str">
            <v>BAB</v>
          </cell>
        </row>
        <row r="60">
          <cell r="B60" t="str">
            <v>113.2.00303</v>
          </cell>
          <cell r="C60" t="str">
            <v>Nelayan Kamarudin</v>
          </cell>
          <cell r="D60" t="str">
            <v>BAB</v>
          </cell>
        </row>
        <row r="61">
          <cell r="B61" t="str">
            <v>113.2.00330</v>
          </cell>
          <cell r="C61" t="str">
            <v>Nelayan Latif</v>
          </cell>
          <cell r="D61" t="str">
            <v>BAB</v>
          </cell>
        </row>
        <row r="62">
          <cell r="B62" t="str">
            <v>113.2.00331</v>
          </cell>
          <cell r="C62" t="str">
            <v>Nelayan Lukmanto</v>
          </cell>
          <cell r="D62" t="str">
            <v>BAB</v>
          </cell>
        </row>
        <row r="63">
          <cell r="B63" t="str">
            <v>113.2.00333</v>
          </cell>
          <cell r="C63" t="str">
            <v>Nelayan Latif Makmur</v>
          </cell>
          <cell r="D63" t="str">
            <v>BAB</v>
          </cell>
        </row>
        <row r="64">
          <cell r="B64" t="str">
            <v>113.2.00350</v>
          </cell>
          <cell r="C64" t="str">
            <v>Nelayan Mayong</v>
          </cell>
          <cell r="D64" t="str">
            <v>BAB</v>
          </cell>
        </row>
        <row r="65">
          <cell r="B65" t="str">
            <v>113.2.00351</v>
          </cell>
          <cell r="C65" t="str">
            <v>Nelayan Muara</v>
          </cell>
          <cell r="D65" t="str">
            <v>BAB</v>
          </cell>
        </row>
        <row r="66">
          <cell r="B66" t="str">
            <v>113.2.00352</v>
          </cell>
          <cell r="C66" t="str">
            <v>Nelayan Misran</v>
          </cell>
          <cell r="D66" t="str">
            <v>BAB</v>
          </cell>
        </row>
        <row r="67">
          <cell r="B67" t="str">
            <v>113.2.00353</v>
          </cell>
          <cell r="C67" t="str">
            <v>Nelayan Memet</v>
          </cell>
          <cell r="D67" t="str">
            <v>BAB</v>
          </cell>
        </row>
        <row r="68">
          <cell r="B68" t="str">
            <v>113.2.00354</v>
          </cell>
          <cell r="C68" t="str">
            <v>Nelayan Michu</v>
          </cell>
          <cell r="D68" t="str">
            <v>BAB</v>
          </cell>
        </row>
        <row r="69">
          <cell r="B69" t="str">
            <v>113.2.00355</v>
          </cell>
          <cell r="C69" t="str">
            <v>Nelayan Mansyur</v>
          </cell>
          <cell r="D69" t="str">
            <v>BAB</v>
          </cell>
        </row>
        <row r="70">
          <cell r="B70" t="str">
            <v>113.2.00356</v>
          </cell>
          <cell r="C70" t="str">
            <v>Nelayan Petak C</v>
          </cell>
          <cell r="D70" t="str">
            <v>BAB</v>
          </cell>
        </row>
        <row r="71">
          <cell r="B71" t="str">
            <v>113.2.00380</v>
          </cell>
          <cell r="C71" t="str">
            <v>Nelayan Nusa Indah</v>
          </cell>
          <cell r="D71" t="str">
            <v>BAB</v>
          </cell>
        </row>
        <row r="72">
          <cell r="B72" t="str">
            <v>113.2.00440</v>
          </cell>
          <cell r="C72" t="str">
            <v>Nelayan Pipi</v>
          </cell>
          <cell r="D72" t="str">
            <v>BAB</v>
          </cell>
        </row>
        <row r="73">
          <cell r="B73" t="str">
            <v>113.2.00441</v>
          </cell>
          <cell r="C73" t="str">
            <v>Nelayan Nusa Indah</v>
          </cell>
          <cell r="D73" t="str">
            <v>BAB</v>
          </cell>
        </row>
        <row r="74">
          <cell r="B74" t="str">
            <v>113.2.00442</v>
          </cell>
          <cell r="C74" t="str">
            <v>Nelayan Paulus</v>
          </cell>
          <cell r="D74" t="str">
            <v>BAB</v>
          </cell>
        </row>
        <row r="75">
          <cell r="B75" t="str">
            <v>113.2.00444</v>
          </cell>
          <cell r="C75" t="str">
            <v>Nelayan Parman</v>
          </cell>
          <cell r="D75" t="str">
            <v>BAB</v>
          </cell>
        </row>
        <row r="76">
          <cell r="B76" t="str">
            <v>113.2.00501</v>
          </cell>
          <cell r="C76" t="str">
            <v>Nelayan Rapik</v>
          </cell>
          <cell r="D76" t="str">
            <v>BAB</v>
          </cell>
        </row>
        <row r="77">
          <cell r="B77" t="str">
            <v>113.2.00536</v>
          </cell>
          <cell r="C77" t="str">
            <v>Nelayan Suratna</v>
          </cell>
          <cell r="D77" t="str">
            <v>BAB</v>
          </cell>
        </row>
        <row r="78">
          <cell r="B78" t="str">
            <v>113.2.00539</v>
          </cell>
          <cell r="C78" t="str">
            <v>Nelayan Tabur</v>
          </cell>
          <cell r="D78" t="str">
            <v>BAB</v>
          </cell>
        </row>
        <row r="79">
          <cell r="B79" t="str">
            <v>113.2.00541</v>
          </cell>
          <cell r="C79" t="str">
            <v>Nelayan Sasa</v>
          </cell>
          <cell r="D79" t="str">
            <v>BAB</v>
          </cell>
        </row>
        <row r="80">
          <cell r="B80" t="str">
            <v>113.2.00542</v>
          </cell>
          <cell r="C80" t="str">
            <v>Nelayan Surya Mas</v>
          </cell>
          <cell r="D80" t="str">
            <v>BAB</v>
          </cell>
        </row>
        <row r="81">
          <cell r="B81" t="str">
            <v>113.2.00543</v>
          </cell>
          <cell r="C81" t="str">
            <v>Nelayan SBY Motor</v>
          </cell>
          <cell r="D81" t="str">
            <v>BAB</v>
          </cell>
        </row>
        <row r="82">
          <cell r="B82" t="str">
            <v>113.2.00591</v>
          </cell>
          <cell r="C82" t="str">
            <v>Nelayan Udin Nunukan</v>
          </cell>
          <cell r="D82" t="str">
            <v>BAB</v>
          </cell>
        </row>
        <row r="83">
          <cell r="B83" t="str">
            <v>113.2.00592</v>
          </cell>
          <cell r="C83" t="str">
            <v>Nelayan Ahin C</v>
          </cell>
          <cell r="D83" t="str">
            <v>BAB</v>
          </cell>
        </row>
        <row r="84">
          <cell r="B84" t="str">
            <v>113.2.00593</v>
          </cell>
          <cell r="C84" t="str">
            <v>Nelayan H. Usman</v>
          </cell>
          <cell r="D84" t="str">
            <v>BAB</v>
          </cell>
        </row>
        <row r="85">
          <cell r="B85" t="str">
            <v>113.2.00594</v>
          </cell>
          <cell r="C85" t="str">
            <v>Nelayan Ampao</v>
          </cell>
          <cell r="D85" t="str">
            <v>BAB</v>
          </cell>
        </row>
        <row r="86">
          <cell r="B86" t="str">
            <v>113.2.00595</v>
          </cell>
          <cell r="C86" t="str">
            <v>Nelayan Yusuf T.</v>
          </cell>
          <cell r="D86" t="str">
            <v>BAB</v>
          </cell>
        </row>
        <row r="87">
          <cell r="B87" t="str">
            <v>113.2.00596</v>
          </cell>
          <cell r="C87" t="str">
            <v>Nelayan Iswan</v>
          </cell>
          <cell r="D87" t="str">
            <v>BAB</v>
          </cell>
        </row>
        <row r="88">
          <cell r="B88" t="str">
            <v>113.2.00597</v>
          </cell>
          <cell r="C88" t="str">
            <v>Nelayan Achien</v>
          </cell>
          <cell r="D88" t="str">
            <v>BAB</v>
          </cell>
        </row>
        <row r="89">
          <cell r="B89" t="str">
            <v>113.3.00005</v>
          </cell>
          <cell r="C89" t="str">
            <v>A'an</v>
          </cell>
          <cell r="D89" t="str">
            <v>BB</v>
          </cell>
        </row>
        <row r="90">
          <cell r="B90" t="str">
            <v>113.3.00006</v>
          </cell>
          <cell r="C90" t="str">
            <v>Agustina</v>
          </cell>
          <cell r="D90" t="str">
            <v>BB</v>
          </cell>
        </row>
        <row r="91">
          <cell r="B91" t="str">
            <v>113.3.00100</v>
          </cell>
          <cell r="C91" t="str">
            <v>Kisman</v>
          </cell>
          <cell r="D91" t="str">
            <v>BB</v>
          </cell>
        </row>
        <row r="92">
          <cell r="B92" t="str">
            <v>113.3.00181</v>
          </cell>
          <cell r="C92" t="str">
            <v>Soewanto</v>
          </cell>
          <cell r="D92" t="str">
            <v>BB</v>
          </cell>
        </row>
        <row r="93">
          <cell r="B93" t="str">
            <v>113.3.00182</v>
          </cell>
          <cell r="C93" t="str">
            <v>Surya Dharma</v>
          </cell>
          <cell r="D93" t="str">
            <v>BB</v>
          </cell>
        </row>
        <row r="94">
          <cell r="B94" t="str">
            <v>113.3.00184</v>
          </cell>
          <cell r="C94" t="str">
            <v>Suryani</v>
          </cell>
          <cell r="D94" t="str">
            <v>BB</v>
          </cell>
        </row>
        <row r="95">
          <cell r="B95" t="str">
            <v>113.3.00186</v>
          </cell>
          <cell r="C95" t="str">
            <v>Syahrial</v>
          </cell>
          <cell r="D95" t="str">
            <v>BB</v>
          </cell>
        </row>
        <row r="96">
          <cell r="B96" t="str">
            <v>113.4.00004</v>
          </cell>
          <cell r="C96" t="str">
            <v>Tukang Amat</v>
          </cell>
          <cell r="D96" t="str">
            <v>BDA</v>
          </cell>
        </row>
        <row r="97">
          <cell r="B97" t="str">
            <v>113.4.00006</v>
          </cell>
          <cell r="C97" t="str">
            <v>Tukang Asiking Saleh</v>
          </cell>
          <cell r="D97" t="str">
            <v>BDA</v>
          </cell>
        </row>
        <row r="98">
          <cell r="B98" t="str">
            <v>113.4.00007</v>
          </cell>
          <cell r="C98" t="str">
            <v>Tukang Achien</v>
          </cell>
          <cell r="D98" t="str">
            <v>BDA</v>
          </cell>
        </row>
        <row r="99">
          <cell r="B99" t="str">
            <v>113.4.00020</v>
          </cell>
          <cell r="C99" t="str">
            <v>Tukang Bai</v>
          </cell>
          <cell r="D99" t="str">
            <v>BDA</v>
          </cell>
        </row>
        <row r="100">
          <cell r="B100" t="str">
            <v>113.4.00140</v>
          </cell>
          <cell r="C100" t="str">
            <v>Tukang Bongkar Barang</v>
          </cell>
          <cell r="D100" t="str">
            <v>BDA</v>
          </cell>
        </row>
        <row r="101">
          <cell r="B101" t="str">
            <v>113.4.00160</v>
          </cell>
          <cell r="C101" t="str">
            <v>Tukang Fiber</v>
          </cell>
          <cell r="D101" t="str">
            <v>BDA</v>
          </cell>
        </row>
        <row r="102">
          <cell r="B102" t="str">
            <v>113.4.00242</v>
          </cell>
          <cell r="C102" t="str">
            <v>Tukang Mataji</v>
          </cell>
          <cell r="D102" t="str">
            <v>BDA</v>
          </cell>
        </row>
        <row r="103">
          <cell r="B103" t="str">
            <v>113.4.00370</v>
          </cell>
          <cell r="C103" t="str">
            <v>Tukang Udin</v>
          </cell>
          <cell r="D103" t="str">
            <v>BDA</v>
          </cell>
        </row>
        <row r="104">
          <cell r="B104" t="str">
            <v>113.6.00002</v>
          </cell>
          <cell r="C104" t="str">
            <v>SKA Balikpapan</v>
          </cell>
          <cell r="D104" t="str">
            <v>BDC</v>
          </cell>
        </row>
        <row r="105">
          <cell r="B105" t="str">
            <v>113.6.00007</v>
          </cell>
          <cell r="C105" t="str">
            <v>Nisho Iwai</v>
          </cell>
          <cell r="D105" t="str">
            <v>BDC</v>
          </cell>
        </row>
        <row r="106">
          <cell r="B106" t="str">
            <v>113.6.00027</v>
          </cell>
          <cell r="C106" t="str">
            <v>Arisan</v>
          </cell>
          <cell r="D106" t="str">
            <v>BDC</v>
          </cell>
        </row>
        <row r="107">
          <cell r="B107" t="str">
            <v>113.6.00028</v>
          </cell>
          <cell r="C107" t="str">
            <v>UD. 99</v>
          </cell>
          <cell r="D107" t="str">
            <v>BDC</v>
          </cell>
        </row>
        <row r="108">
          <cell r="B108" t="str">
            <v>113.6.00030</v>
          </cell>
          <cell r="C108" t="str">
            <v>UPD</v>
          </cell>
          <cell r="D108" t="str">
            <v>BDC</v>
          </cell>
        </row>
        <row r="109">
          <cell r="B109" t="str">
            <v>113.6.00038</v>
          </cell>
          <cell r="C109" t="str">
            <v>UD. Sumber Laut</v>
          </cell>
          <cell r="D109" t="str">
            <v>BDC</v>
          </cell>
        </row>
        <row r="110">
          <cell r="B110" t="str">
            <v>113.6.00039</v>
          </cell>
          <cell r="C110" t="str">
            <v>Perhimpunan Nelayan Kecil</v>
          </cell>
          <cell r="D110" t="str">
            <v>BDC</v>
          </cell>
        </row>
        <row r="111">
          <cell r="B111" t="str">
            <v>113.6.00043</v>
          </cell>
          <cell r="C111" t="str">
            <v>Koperasi Sabindo Raya Gemilang</v>
          </cell>
          <cell r="D111" t="str">
            <v>BDC</v>
          </cell>
        </row>
        <row r="112">
          <cell r="B112" t="str">
            <v>113.6.00044</v>
          </cell>
          <cell r="C112" t="str">
            <v>Roland</v>
          </cell>
          <cell r="D112" t="str">
            <v>BDC</v>
          </cell>
        </row>
        <row r="113">
          <cell r="B113" t="str">
            <v>113.6.00500</v>
          </cell>
          <cell r="C113" t="str">
            <v>CV. Nusa Indah</v>
          </cell>
          <cell r="D113" t="str">
            <v>BDC</v>
          </cell>
        </row>
        <row r="114">
          <cell r="B114" t="str">
            <v>113.6.00998</v>
          </cell>
          <cell r="C114" t="str">
            <v>Eks. Pan</v>
          </cell>
          <cell r="D114" t="str">
            <v>BDC</v>
          </cell>
        </row>
        <row r="115">
          <cell r="B115" t="str">
            <v>113.6.00999</v>
          </cell>
          <cell r="C115" t="str">
            <v>Piutang Lain-lain</v>
          </cell>
          <cell r="D115" t="str">
            <v>BDC</v>
          </cell>
        </row>
        <row r="116">
          <cell r="B116" t="str">
            <v>113.7.00002</v>
          </cell>
          <cell r="C116" t="str">
            <v>Piutang Direksi Pieter Setiawan</v>
          </cell>
          <cell r="D116" t="str">
            <v>BDC</v>
          </cell>
        </row>
        <row r="117">
          <cell r="B117" t="str">
            <v>113.8.00001</v>
          </cell>
          <cell r="C117" t="str">
            <v>Piutang Saham</v>
          </cell>
          <cell r="D117" t="str">
            <v>BC</v>
          </cell>
        </row>
        <row r="118">
          <cell r="B118" t="str">
            <v>113.8.00002</v>
          </cell>
          <cell r="C118" t="str">
            <v>Tuan Suwandi</v>
          </cell>
          <cell r="D118" t="str">
            <v>BC</v>
          </cell>
        </row>
        <row r="119">
          <cell r="B119" t="str">
            <v>113.8.00003</v>
          </cell>
          <cell r="C119" t="str">
            <v>Tuan Albert Purwanto</v>
          </cell>
          <cell r="D119" t="str">
            <v>BC</v>
          </cell>
        </row>
        <row r="120">
          <cell r="B120" t="str">
            <v>113.8.00004</v>
          </cell>
          <cell r="C120" t="str">
            <v>Pieter Setiawan</v>
          </cell>
          <cell r="D120" t="str">
            <v>BC</v>
          </cell>
        </row>
        <row r="121">
          <cell r="B121" t="str">
            <v>113.8.00005</v>
          </cell>
          <cell r="C121" t="str">
            <v>Nyonya Vivi Agustina</v>
          </cell>
          <cell r="D121" t="str">
            <v>BC</v>
          </cell>
        </row>
        <row r="122">
          <cell r="B122" t="str">
            <v>113.8.00006</v>
          </cell>
          <cell r="C122" t="str">
            <v>Tuan Yos Sumitro</v>
          </cell>
          <cell r="D122" t="str">
            <v>BC</v>
          </cell>
        </row>
        <row r="123">
          <cell r="B123" t="str">
            <v>113.8.00007</v>
          </cell>
          <cell r="C123" t="str">
            <v>Nyonya Ervina</v>
          </cell>
          <cell r="D123" t="str">
            <v>BC</v>
          </cell>
        </row>
        <row r="124">
          <cell r="B124" t="str">
            <v>113.8.00008</v>
          </cell>
          <cell r="C124" t="str">
            <v>Nyonya Emilia Cintya</v>
          </cell>
          <cell r="D124" t="str">
            <v>BC</v>
          </cell>
        </row>
        <row r="125">
          <cell r="B125" t="str">
            <v>114.1.01</v>
          </cell>
          <cell r="C125" t="str">
            <v>Persediaan Bahan Baku Udang</v>
          </cell>
          <cell r="D125" t="str">
            <v>D</v>
          </cell>
        </row>
        <row r="126">
          <cell r="B126" t="str">
            <v>114.2.01</v>
          </cell>
          <cell r="C126" t="str">
            <v>Persediaan Bahan Penolong ES</v>
          </cell>
          <cell r="D126" t="str">
            <v>D</v>
          </cell>
        </row>
        <row r="127">
          <cell r="B127" t="str">
            <v>114.2.02</v>
          </cell>
          <cell r="C127" t="str">
            <v>Persediaan Bahan Penolong Tali Straping</v>
          </cell>
          <cell r="D127" t="str">
            <v>D</v>
          </cell>
        </row>
        <row r="128">
          <cell r="B128" t="str">
            <v>114.2.03</v>
          </cell>
          <cell r="C128" t="str">
            <v>Persediaan Bahan Penolong Plastik</v>
          </cell>
          <cell r="D128" t="str">
            <v>D</v>
          </cell>
        </row>
        <row r="129">
          <cell r="B129" t="str">
            <v>114.2.04</v>
          </cell>
          <cell r="C129" t="str">
            <v>Persediaan Bahan Penolong MC</v>
          </cell>
          <cell r="D129" t="str">
            <v>D</v>
          </cell>
        </row>
        <row r="130">
          <cell r="B130" t="str">
            <v>114.2.05</v>
          </cell>
          <cell r="C130" t="str">
            <v>Persediaan Bahan Penolong Lain-lain</v>
          </cell>
          <cell r="D130" t="str">
            <v>D</v>
          </cell>
        </row>
        <row r="131">
          <cell r="B131" t="str">
            <v>114.4.01</v>
          </cell>
          <cell r="C131" t="str">
            <v>Persediaan Barang Jadi Udang</v>
          </cell>
          <cell r="D131" t="str">
            <v>D</v>
          </cell>
        </row>
        <row r="132">
          <cell r="B132" t="str">
            <v>115.1.01</v>
          </cell>
          <cell r="C132" t="str">
            <v>Uang Muka Pembelian</v>
          </cell>
          <cell r="D132" t="str">
            <v>CB</v>
          </cell>
        </row>
        <row r="133">
          <cell r="B133" t="str">
            <v>115.2.01</v>
          </cell>
          <cell r="C133" t="str">
            <v>PPh Pasal 25</v>
          </cell>
          <cell r="D133" t="str">
            <v>CA</v>
          </cell>
        </row>
        <row r="134">
          <cell r="B134" t="str">
            <v>115.3.01</v>
          </cell>
          <cell r="C134" t="str">
            <v>Uang Muka Asuransi</v>
          </cell>
          <cell r="D134" t="str">
            <v>CB</v>
          </cell>
        </row>
        <row r="135">
          <cell r="B135" t="str">
            <v>116.1.01</v>
          </cell>
          <cell r="C135" t="str">
            <v>Biaya Dibayar Dimuka</v>
          </cell>
          <cell r="D135" t="str">
            <v>CB</v>
          </cell>
        </row>
        <row r="136">
          <cell r="B136" t="str">
            <v>117.1.01</v>
          </cell>
          <cell r="C136" t="str">
            <v>Biaya Pra Operasional</v>
          </cell>
          <cell r="D136" t="str">
            <v>GA</v>
          </cell>
        </row>
        <row r="137">
          <cell r="B137" t="str">
            <v>117.2.01</v>
          </cell>
          <cell r="C137" t="str">
            <v>Akumulasi Amortisasi</v>
          </cell>
          <cell r="D137" t="str">
            <v>GB</v>
          </cell>
        </row>
        <row r="138">
          <cell r="B138" t="str">
            <v>118.1.01</v>
          </cell>
          <cell r="C138" t="str">
            <v>PPN Masukan</v>
          </cell>
          <cell r="D138" t="str">
            <v>CA</v>
          </cell>
        </row>
        <row r="139">
          <cell r="B139" t="str">
            <v>130.2.01</v>
          </cell>
          <cell r="C139" t="str">
            <v>Bangunan Semi Permanen</v>
          </cell>
          <cell r="D139" t="str">
            <v>EA</v>
          </cell>
        </row>
        <row r="140">
          <cell r="B140" t="str">
            <v>130.3.01</v>
          </cell>
          <cell r="C140" t="str">
            <v>Aktiva Kelompok I</v>
          </cell>
          <cell r="D140" t="str">
            <v>EA</v>
          </cell>
        </row>
        <row r="141">
          <cell r="B141" t="str">
            <v>130.4.01</v>
          </cell>
          <cell r="C141" t="str">
            <v>Aktiva Kelompok II</v>
          </cell>
          <cell r="D141" t="str">
            <v>EA</v>
          </cell>
        </row>
        <row r="142">
          <cell r="B142" t="str">
            <v>130.5.01</v>
          </cell>
          <cell r="C142" t="str">
            <v>Aktiva Kelompok III</v>
          </cell>
          <cell r="D142" t="str">
            <v>EA</v>
          </cell>
        </row>
        <row r="143">
          <cell r="B143" t="str">
            <v>130.6.01</v>
          </cell>
          <cell r="C143" t="str">
            <v>Bangunan</v>
          </cell>
          <cell r="D143" t="str">
            <v>EA</v>
          </cell>
        </row>
        <row r="144">
          <cell r="B144" t="str">
            <v>130.6.02</v>
          </cell>
          <cell r="C144" t="str">
            <v>Kendaraan</v>
          </cell>
          <cell r="D144" t="str">
            <v>EA</v>
          </cell>
        </row>
        <row r="145">
          <cell r="B145" t="str">
            <v>130.6.03</v>
          </cell>
          <cell r="C145" t="str">
            <v>Mesin &amp; Peralatan</v>
          </cell>
          <cell r="D145" t="str">
            <v>EA</v>
          </cell>
        </row>
        <row r="146">
          <cell r="B146" t="str">
            <v>130.6.04</v>
          </cell>
          <cell r="C146" t="str">
            <v>Instalasi</v>
          </cell>
          <cell r="D146" t="str">
            <v>EA</v>
          </cell>
        </row>
        <row r="147">
          <cell r="B147" t="str">
            <v>130.6.05</v>
          </cell>
          <cell r="C147" t="str">
            <v>Perlengkapan</v>
          </cell>
          <cell r="D147" t="str">
            <v>EA</v>
          </cell>
        </row>
        <row r="148">
          <cell r="B148" t="str">
            <v>130.6.06</v>
          </cell>
          <cell r="C148" t="str">
            <v>Inventaris Kantor</v>
          </cell>
          <cell r="D148" t="str">
            <v>EA</v>
          </cell>
        </row>
        <row r="149">
          <cell r="B149" t="str">
            <v>131.2.01</v>
          </cell>
          <cell r="C149" t="str">
            <v>Akumulasi Penyusutan Bangunan Semi Permanen</v>
          </cell>
          <cell r="D149" t="str">
            <v>EB</v>
          </cell>
        </row>
        <row r="150">
          <cell r="B150" t="str">
            <v>131.7.001</v>
          </cell>
          <cell r="C150" t="str">
            <v>Akumulasi Penyusutan Mesin Dan Peralatan</v>
          </cell>
          <cell r="D150" t="str">
            <v>EB</v>
          </cell>
        </row>
        <row r="151">
          <cell r="B151" t="str">
            <v>131.7.002</v>
          </cell>
          <cell r="C151" t="str">
            <v>Akumulasi Penyusutan Perlengkapan</v>
          </cell>
          <cell r="D151" t="str">
            <v>EB</v>
          </cell>
        </row>
        <row r="152">
          <cell r="B152" t="str">
            <v>131.7.003</v>
          </cell>
          <cell r="C152" t="str">
            <v>Akumulasi Penyusutan Instalasi</v>
          </cell>
          <cell r="D152" t="str">
            <v>EB</v>
          </cell>
        </row>
        <row r="153">
          <cell r="B153" t="str">
            <v>131.7.004</v>
          </cell>
          <cell r="C153" t="str">
            <v>Akumulasi Penyusutan Inventaris Kantor</v>
          </cell>
          <cell r="D153" t="str">
            <v>EB</v>
          </cell>
        </row>
        <row r="154">
          <cell r="B154" t="str">
            <v>131.7.005</v>
          </cell>
          <cell r="C154" t="str">
            <v>Akumulasi Penyusutan Kendaraan</v>
          </cell>
          <cell r="D154" t="str">
            <v>EB</v>
          </cell>
        </row>
        <row r="155">
          <cell r="B155" t="str">
            <v>140.1.02</v>
          </cell>
          <cell r="C155" t="str">
            <v>Trade Mark</v>
          </cell>
          <cell r="D155" t="str">
            <v>GA</v>
          </cell>
        </row>
        <row r="156">
          <cell r="B156" t="str">
            <v>141.1.01</v>
          </cell>
          <cell r="C156" t="str">
            <v>Aktiva Dalam Penyelesaian</v>
          </cell>
          <cell r="D156" t="str">
            <v>GA</v>
          </cell>
        </row>
        <row r="157">
          <cell r="B157" t="str">
            <v>210.1.002</v>
          </cell>
          <cell r="C157" t="str">
            <v>Bank Mandiri AC. 1480102000711 KMK Ekspor</v>
          </cell>
          <cell r="D157" t="str">
            <v>HD</v>
          </cell>
        </row>
        <row r="158">
          <cell r="B158" t="str">
            <v>210.1.004</v>
          </cell>
          <cell r="C158" t="str">
            <v>Bank Mandiri AC. 1480100060303</v>
          </cell>
          <cell r="D158" t="str">
            <v>HD</v>
          </cell>
        </row>
        <row r="159">
          <cell r="B159" t="str">
            <v>210.1.005</v>
          </cell>
          <cell r="C159" t="str">
            <v>Bank Mandiri AC. 1480100073983 KI Umum</v>
          </cell>
          <cell r="D159" t="str">
            <v>HD</v>
          </cell>
        </row>
        <row r="160">
          <cell r="B160" t="str">
            <v>211.1.00004</v>
          </cell>
          <cell r="C160" t="str">
            <v>Hutang Dagang Maruna Coorporation</v>
          </cell>
          <cell r="D160" t="str">
            <v>HA</v>
          </cell>
        </row>
        <row r="161">
          <cell r="B161" t="str">
            <v>212.1.01010</v>
          </cell>
          <cell r="C161" t="str">
            <v>Nelayan SDN</v>
          </cell>
          <cell r="D161" t="str">
            <v>HA</v>
          </cell>
        </row>
        <row r="162">
          <cell r="B162" t="str">
            <v>213.1.00002</v>
          </cell>
          <cell r="C162" t="str">
            <v>Petani Tambak Achien</v>
          </cell>
          <cell r="D162" t="str">
            <v>HA</v>
          </cell>
        </row>
        <row r="163">
          <cell r="B163" t="str">
            <v>213.1.00004</v>
          </cell>
          <cell r="C163" t="str">
            <v>Petani Tambak Ayon</v>
          </cell>
          <cell r="D163" t="str">
            <v>HA</v>
          </cell>
        </row>
        <row r="164">
          <cell r="B164" t="str">
            <v>213.1.00007</v>
          </cell>
          <cell r="C164" t="str">
            <v>Petani Tambak Nusa Indah</v>
          </cell>
          <cell r="D164" t="str">
            <v>HA</v>
          </cell>
        </row>
        <row r="165">
          <cell r="B165" t="str">
            <v>213.1.00010</v>
          </cell>
          <cell r="C165" t="str">
            <v>Petani Muara</v>
          </cell>
          <cell r="D165" t="str">
            <v>HA</v>
          </cell>
        </row>
        <row r="166">
          <cell r="B166" t="str">
            <v>213.1.00014</v>
          </cell>
          <cell r="C166" t="str">
            <v>Petani H. Madjid</v>
          </cell>
          <cell r="D166" t="str">
            <v>HA</v>
          </cell>
        </row>
        <row r="167">
          <cell r="B167" t="str">
            <v>213.1.00016</v>
          </cell>
          <cell r="C167" t="str">
            <v>Petani Tambak Apollo</v>
          </cell>
          <cell r="D167" t="str">
            <v>HA</v>
          </cell>
        </row>
        <row r="168">
          <cell r="B168" t="str">
            <v>213.1.00020</v>
          </cell>
          <cell r="C168" t="str">
            <v>Petani Mayong</v>
          </cell>
          <cell r="D168" t="str">
            <v>HA</v>
          </cell>
        </row>
        <row r="169">
          <cell r="B169" t="str">
            <v>213.1.00022</v>
          </cell>
          <cell r="C169" t="str">
            <v>Petani Henry</v>
          </cell>
          <cell r="D169" t="str">
            <v>HA</v>
          </cell>
        </row>
        <row r="170">
          <cell r="B170" t="str">
            <v>213.1.00029</v>
          </cell>
          <cell r="C170" t="str">
            <v>Petani Edison</v>
          </cell>
          <cell r="D170" t="str">
            <v>HA</v>
          </cell>
        </row>
        <row r="171">
          <cell r="B171" t="str">
            <v>213.1.00030</v>
          </cell>
          <cell r="C171" t="str">
            <v>Nelayan Latif</v>
          </cell>
          <cell r="D171" t="str">
            <v>HA</v>
          </cell>
        </row>
        <row r="172">
          <cell r="B172" t="str">
            <v>213.1.00031</v>
          </cell>
          <cell r="C172" t="str">
            <v>Nelayan Nengsih</v>
          </cell>
          <cell r="D172" t="str">
            <v>HA</v>
          </cell>
        </row>
        <row r="173">
          <cell r="B173" t="str">
            <v>213.1.00032</v>
          </cell>
          <cell r="C173" t="str">
            <v>Nelayan Joni</v>
          </cell>
          <cell r="D173" t="str">
            <v>HA</v>
          </cell>
        </row>
        <row r="174">
          <cell r="B174" t="str">
            <v>213.1.00033</v>
          </cell>
          <cell r="C174" t="str">
            <v>Nelayan Beni</v>
          </cell>
          <cell r="D174" t="str">
            <v>HA</v>
          </cell>
        </row>
        <row r="175">
          <cell r="B175" t="str">
            <v>213.1.00034</v>
          </cell>
          <cell r="C175" t="str">
            <v>Nelayan Aziz</v>
          </cell>
          <cell r="D175" t="str">
            <v>HA</v>
          </cell>
        </row>
        <row r="176">
          <cell r="B176" t="str">
            <v>213.1.00035</v>
          </cell>
          <cell r="C176" t="str">
            <v>Nelayan Aan Mahmud</v>
          </cell>
          <cell r="D176" t="str">
            <v>HA</v>
          </cell>
        </row>
        <row r="177">
          <cell r="B177" t="str">
            <v>213.1.00036</v>
          </cell>
          <cell r="C177" t="str">
            <v>Nelayan Ronal</v>
          </cell>
          <cell r="D177" t="str">
            <v>HA</v>
          </cell>
        </row>
        <row r="178">
          <cell r="B178" t="str">
            <v>213.1.00037</v>
          </cell>
          <cell r="C178" t="str">
            <v>Nelayan Achien</v>
          </cell>
          <cell r="D178" t="str">
            <v>HA</v>
          </cell>
        </row>
        <row r="179">
          <cell r="B179" t="str">
            <v>213.1.00038</v>
          </cell>
          <cell r="C179" t="str">
            <v>Nelayan Ole</v>
          </cell>
          <cell r="D179" t="str">
            <v>HA</v>
          </cell>
        </row>
        <row r="180">
          <cell r="B180" t="str">
            <v>213.1.00039</v>
          </cell>
          <cell r="C180" t="str">
            <v>Nelayan Iwan</v>
          </cell>
          <cell r="D180" t="str">
            <v>HA</v>
          </cell>
        </row>
        <row r="181">
          <cell r="B181" t="str">
            <v>213.1.00040</v>
          </cell>
          <cell r="C181" t="str">
            <v>Nelayan H. Abdul Manaf</v>
          </cell>
          <cell r="D181" t="str">
            <v>HA</v>
          </cell>
        </row>
        <row r="182">
          <cell r="B182" t="str">
            <v>213.1.00041</v>
          </cell>
          <cell r="C182" t="str">
            <v>Nelayan Tunas Mekar</v>
          </cell>
          <cell r="D182" t="str">
            <v>HA</v>
          </cell>
        </row>
        <row r="183">
          <cell r="B183" t="str">
            <v>219.1.00001</v>
          </cell>
          <cell r="C183" t="str">
            <v>SKA Balikpapan</v>
          </cell>
          <cell r="D183" t="str">
            <v>HF</v>
          </cell>
        </row>
        <row r="184">
          <cell r="B184" t="str">
            <v>219.1.00002</v>
          </cell>
          <cell r="C184" t="str">
            <v>SKA Tarakan</v>
          </cell>
          <cell r="D184" t="str">
            <v>HF</v>
          </cell>
        </row>
        <row r="185">
          <cell r="B185" t="str">
            <v>219.1.00020</v>
          </cell>
          <cell r="C185" t="str">
            <v>Mobil Truck</v>
          </cell>
          <cell r="D185" t="str">
            <v>HF</v>
          </cell>
        </row>
        <row r="186">
          <cell r="B186" t="str">
            <v>219.1.00022</v>
          </cell>
          <cell r="C186" t="str">
            <v>PT. Central Sarana Dian Abadi</v>
          </cell>
          <cell r="D186" t="str">
            <v>HB</v>
          </cell>
        </row>
        <row r="187">
          <cell r="B187" t="str">
            <v>219.1.00025</v>
          </cell>
          <cell r="C187" t="str">
            <v>PT. Ikatama</v>
          </cell>
          <cell r="D187" t="str">
            <v>HFB</v>
          </cell>
        </row>
        <row r="188">
          <cell r="B188" t="str">
            <v>219.1.00029</v>
          </cell>
          <cell r="C188" t="str">
            <v>Toko Sumber Agung</v>
          </cell>
          <cell r="D188" t="str">
            <v>HFB</v>
          </cell>
        </row>
        <row r="189">
          <cell r="B189" t="str">
            <v>219.1.00030</v>
          </cell>
          <cell r="C189" t="str">
            <v>Biaya Yang Masih Harus Dibayar</v>
          </cell>
          <cell r="D189" t="str">
            <v>HB</v>
          </cell>
        </row>
        <row r="190">
          <cell r="B190" t="str">
            <v>219.1.00035</v>
          </cell>
          <cell r="C190" t="str">
            <v>Hutang Astek</v>
          </cell>
          <cell r="D190" t="str">
            <v>HB</v>
          </cell>
        </row>
        <row r="191">
          <cell r="B191" t="str">
            <v>219.1.00037</v>
          </cell>
          <cell r="C191" t="str">
            <v>Gaji Yang Masih Harus Dibayar</v>
          </cell>
          <cell r="D191" t="str">
            <v>HB</v>
          </cell>
        </row>
        <row r="192">
          <cell r="B192" t="str">
            <v>219.1.00039</v>
          </cell>
          <cell r="C192" t="str">
            <v>PT. Mustika</v>
          </cell>
          <cell r="D192" t="str">
            <v>HFB</v>
          </cell>
        </row>
        <row r="193">
          <cell r="B193" t="str">
            <v>219.1.00040</v>
          </cell>
          <cell r="C193" t="str">
            <v>PT. Adira Finance</v>
          </cell>
          <cell r="D193" t="str">
            <v>HF</v>
          </cell>
        </row>
        <row r="194">
          <cell r="B194" t="str">
            <v>219.1.00043</v>
          </cell>
          <cell r="C194" t="str">
            <v>CV. Nusa Indah</v>
          </cell>
          <cell r="D194" t="str">
            <v>HFB</v>
          </cell>
        </row>
        <row r="195">
          <cell r="B195" t="str">
            <v>219.1.00200</v>
          </cell>
          <cell r="C195" t="str">
            <v>Lain-lain</v>
          </cell>
          <cell r="D195" t="str">
            <v>HF</v>
          </cell>
        </row>
        <row r="196">
          <cell r="B196" t="str">
            <v>220.1.00003</v>
          </cell>
          <cell r="C196" t="str">
            <v>Nyonya Caca</v>
          </cell>
          <cell r="D196" t="str">
            <v>HFB</v>
          </cell>
        </row>
        <row r="197">
          <cell r="B197" t="str">
            <v>220.1.00006</v>
          </cell>
          <cell r="C197" t="str">
            <v>Pieter Setiawan</v>
          </cell>
          <cell r="D197" t="str">
            <v>HFB</v>
          </cell>
        </row>
        <row r="198">
          <cell r="B198" t="str">
            <v>221.1.01</v>
          </cell>
          <cell r="C198" t="str">
            <v>PPh Pasal 21</v>
          </cell>
          <cell r="D198" t="str">
            <v>HC</v>
          </cell>
        </row>
        <row r="199">
          <cell r="B199" t="str">
            <v>222.1.01</v>
          </cell>
          <cell r="C199" t="str">
            <v>PPN Keluaran</v>
          </cell>
          <cell r="D199" t="str">
            <v>HC</v>
          </cell>
        </row>
        <row r="200">
          <cell r="B200" t="str">
            <v>225.1.01</v>
          </cell>
          <cell r="C200" t="str">
            <v>Hutang Pemegang Saham Albert Purwanto</v>
          </cell>
          <cell r="D200" t="str">
            <v>HFC</v>
          </cell>
        </row>
        <row r="201">
          <cell r="B201" t="str">
            <v>225.1.02</v>
          </cell>
          <cell r="C201" t="str">
            <v>Hutang Pemegang Saham</v>
          </cell>
          <cell r="D201" t="str">
            <v>HFC</v>
          </cell>
        </row>
        <row r="202">
          <cell r="B202" t="str">
            <v>225.1.03</v>
          </cell>
          <cell r="C202" t="str">
            <v>Hutang Pemegang Saham</v>
          </cell>
          <cell r="D202" t="str">
            <v>HFC</v>
          </cell>
        </row>
        <row r="203">
          <cell r="B203" t="str">
            <v>225.1.04</v>
          </cell>
          <cell r="C203" t="str">
            <v>Hutang Pemegang Saham</v>
          </cell>
          <cell r="D203" t="str">
            <v>HFC</v>
          </cell>
        </row>
        <row r="204">
          <cell r="B204" t="str">
            <v>310.1.01</v>
          </cell>
          <cell r="C204" t="str">
            <v>Tuan Suwandi</v>
          </cell>
          <cell r="D204" t="str">
            <v>I</v>
          </cell>
        </row>
        <row r="205">
          <cell r="B205" t="str">
            <v>310.1.02</v>
          </cell>
          <cell r="C205" t="str">
            <v>Tuan Albert Purwanto</v>
          </cell>
          <cell r="D205" t="str">
            <v>I</v>
          </cell>
        </row>
        <row r="206">
          <cell r="B206" t="str">
            <v>310.1.03</v>
          </cell>
          <cell r="C206" t="str">
            <v>Tuan Pieter Setiawan</v>
          </cell>
          <cell r="D206" t="str">
            <v>I</v>
          </cell>
        </row>
        <row r="207">
          <cell r="B207" t="str">
            <v>310.1.04</v>
          </cell>
          <cell r="C207" t="str">
            <v>Nyonya Vivi Agustina</v>
          </cell>
          <cell r="D207" t="str">
            <v>I</v>
          </cell>
        </row>
        <row r="208">
          <cell r="B208" t="str">
            <v>310.1.05</v>
          </cell>
          <cell r="C208" t="str">
            <v>Tuan Yos Sumitro</v>
          </cell>
          <cell r="D208" t="str">
            <v>I</v>
          </cell>
        </row>
        <row r="209">
          <cell r="B209" t="str">
            <v>310.1.06</v>
          </cell>
          <cell r="C209" t="str">
            <v>Nyonya Ervina</v>
          </cell>
          <cell r="D209" t="str">
            <v>I</v>
          </cell>
        </row>
        <row r="210">
          <cell r="B210" t="str">
            <v>310.1.07</v>
          </cell>
          <cell r="C210" t="str">
            <v>Nyonya Emilia Cintya</v>
          </cell>
          <cell r="D210" t="str">
            <v>I</v>
          </cell>
        </row>
        <row r="211">
          <cell r="B211" t="str">
            <v>320.1.01</v>
          </cell>
          <cell r="C211" t="str">
            <v>Laba (Rugi) Tahun Lalu</v>
          </cell>
          <cell r="D211" t="str">
            <v>J</v>
          </cell>
        </row>
        <row r="212">
          <cell r="B212" t="str">
            <v>321.1.01</v>
          </cell>
          <cell r="C212" t="str">
            <v>Laba (Rugi) Tahun Berjalan</v>
          </cell>
          <cell r="D212" t="str">
            <v>J</v>
          </cell>
        </row>
        <row r="213">
          <cell r="B213" t="str">
            <v>322.1.01</v>
          </cell>
          <cell r="C213" t="str">
            <v>Koreksi Laba (Rugi)</v>
          </cell>
          <cell r="D213" t="str">
            <v>J</v>
          </cell>
        </row>
        <row r="214">
          <cell r="B214" t="str">
            <v>410.1.01</v>
          </cell>
          <cell r="C214" t="str">
            <v>Penjualan Export Udang</v>
          </cell>
          <cell r="D214" t="str">
            <v>K</v>
          </cell>
        </row>
        <row r="215">
          <cell r="B215" t="str">
            <v>411.1.01</v>
          </cell>
          <cell r="C215" t="str">
            <v>Penjualan Lokal Udang</v>
          </cell>
          <cell r="D215" t="str">
            <v>K</v>
          </cell>
        </row>
        <row r="216">
          <cell r="B216" t="str">
            <v>500.1.01</v>
          </cell>
          <cell r="C216" t="str">
            <v>Harga Pokok Penjualan Udang</v>
          </cell>
          <cell r="D216" t="str">
            <v>L</v>
          </cell>
        </row>
        <row r="217">
          <cell r="B217" t="str">
            <v>500.1.02</v>
          </cell>
          <cell r="C217" t="str">
            <v>Persediaan Barang Jadi Awal</v>
          </cell>
          <cell r="D217" t="str">
            <v>L</v>
          </cell>
        </row>
        <row r="218">
          <cell r="B218" t="str">
            <v>500.1.03</v>
          </cell>
          <cell r="C218" t="str">
            <v>Harga Pokok Produksi</v>
          </cell>
          <cell r="D218" t="str">
            <v>L</v>
          </cell>
        </row>
        <row r="219">
          <cell r="B219" t="str">
            <v>500.1.04</v>
          </cell>
          <cell r="C219" t="str">
            <v>Persediaan Barang Jadi Akhir</v>
          </cell>
          <cell r="D219" t="str">
            <v>L</v>
          </cell>
        </row>
        <row r="220">
          <cell r="B220" t="str">
            <v>510.1.001</v>
          </cell>
          <cell r="C220" t="str">
            <v>Persediaan Bahan Baku Udang Awal</v>
          </cell>
          <cell r="D220" t="str">
            <v>L</v>
          </cell>
        </row>
        <row r="221">
          <cell r="B221" t="str">
            <v>510.1.002</v>
          </cell>
          <cell r="C221" t="str">
            <v>Pembelian Bahan Baku Udang</v>
          </cell>
          <cell r="D221" t="str">
            <v>L</v>
          </cell>
        </row>
        <row r="222">
          <cell r="B222" t="str">
            <v>510.1.003</v>
          </cell>
          <cell r="C222" t="str">
            <v>Penyesuaian Harga Bahan Baku Udang</v>
          </cell>
          <cell r="D222" t="str">
            <v>L</v>
          </cell>
        </row>
        <row r="223">
          <cell r="B223" t="str">
            <v>510.1.004</v>
          </cell>
          <cell r="C223" t="str">
            <v>Persediaan Bahan Baku Udang Akhir</v>
          </cell>
          <cell r="D223" t="str">
            <v>L</v>
          </cell>
        </row>
        <row r="224">
          <cell r="B224" t="str">
            <v>510.1.017</v>
          </cell>
          <cell r="C224" t="str">
            <v>Biaya Upah Langsung</v>
          </cell>
          <cell r="D224" t="str">
            <v>LB</v>
          </cell>
        </row>
        <row r="225">
          <cell r="B225" t="str">
            <v>511.1.001</v>
          </cell>
          <cell r="C225" t="str">
            <v>Biaya Bonus, Gaji &amp; Tunjangan</v>
          </cell>
          <cell r="D225" t="str">
            <v>LB</v>
          </cell>
        </row>
        <row r="226">
          <cell r="B226" t="str">
            <v>511.1.006</v>
          </cell>
          <cell r="C226" t="str">
            <v>Biaya Premi Astek</v>
          </cell>
          <cell r="D226" t="str">
            <v>LB</v>
          </cell>
        </row>
        <row r="227">
          <cell r="B227" t="str">
            <v>511.1.008</v>
          </cell>
          <cell r="C227" t="str">
            <v>Biaya Sarung Tangan, Boot &amp; Perlengkapan Kerja</v>
          </cell>
          <cell r="D227" t="str">
            <v>LC</v>
          </cell>
        </row>
        <row r="228">
          <cell r="B228" t="str">
            <v>511.1.010</v>
          </cell>
          <cell r="C228" t="str">
            <v>Biaya Laboraturium</v>
          </cell>
          <cell r="D228" t="str">
            <v>LC</v>
          </cell>
        </row>
        <row r="229">
          <cell r="B229" t="str">
            <v>511.1.013</v>
          </cell>
          <cell r="C229" t="str">
            <v>Biaya Pemakaian Es Balok</v>
          </cell>
          <cell r="D229" t="str">
            <v>LA</v>
          </cell>
        </row>
        <row r="230">
          <cell r="B230" t="str">
            <v>511.1.020</v>
          </cell>
          <cell r="C230" t="str">
            <v>Biaya Bahan Bakar &amp; Pelumas</v>
          </cell>
          <cell r="D230" t="str">
            <v>LC</v>
          </cell>
        </row>
        <row r="231">
          <cell r="B231" t="str">
            <v>511.1.024</v>
          </cell>
          <cell r="C231" t="str">
            <v>Biaya Perawatan Gedung</v>
          </cell>
          <cell r="D231" t="str">
            <v>LC</v>
          </cell>
        </row>
        <row r="232">
          <cell r="B232" t="str">
            <v>511.1.025</v>
          </cell>
          <cell r="C232" t="str">
            <v>Biaya Perawatan Mesin &amp; Peralatan</v>
          </cell>
          <cell r="D232" t="str">
            <v>LC</v>
          </cell>
        </row>
        <row r="233">
          <cell r="B233" t="str">
            <v>511.1.026</v>
          </cell>
          <cell r="C233" t="str">
            <v>Biaya Perawatan Perlengkapan</v>
          </cell>
          <cell r="D233" t="str">
            <v>LC</v>
          </cell>
        </row>
        <row r="234">
          <cell r="B234" t="str">
            <v>511.1.027</v>
          </cell>
          <cell r="C234" t="str">
            <v>Biaya Perawatan Peralatan</v>
          </cell>
          <cell r="D234" t="str">
            <v>LC</v>
          </cell>
        </row>
        <row r="235">
          <cell r="B235" t="str">
            <v>511.1.028</v>
          </cell>
          <cell r="C235" t="str">
            <v>Biaya Perawatan Pompa Air</v>
          </cell>
          <cell r="D235" t="str">
            <v>LC</v>
          </cell>
        </row>
        <row r="236">
          <cell r="B236" t="str">
            <v>511.1.042</v>
          </cell>
          <cell r="C236" t="str">
            <v>Biaya Penggantian Uang Es</v>
          </cell>
          <cell r="D236" t="str">
            <v>LC</v>
          </cell>
        </row>
        <row r="237">
          <cell r="B237" t="str">
            <v>511.1.043</v>
          </cell>
          <cell r="C237" t="str">
            <v>Biaya Pemakaian Gas Freon</v>
          </cell>
          <cell r="D237" t="str">
            <v>LC</v>
          </cell>
        </row>
        <row r="238">
          <cell r="B238" t="str">
            <v>511.1.046</v>
          </cell>
          <cell r="C238" t="str">
            <v>Biaya Pemakaian Air</v>
          </cell>
          <cell r="D238" t="str">
            <v>LA</v>
          </cell>
        </row>
        <row r="239">
          <cell r="B239" t="str">
            <v>511.1.047</v>
          </cell>
          <cell r="C239" t="str">
            <v>Biaya Pemakaian Listrik</v>
          </cell>
          <cell r="D239" t="str">
            <v>LA</v>
          </cell>
        </row>
        <row r="240">
          <cell r="B240" t="str">
            <v>511.1.048</v>
          </cell>
          <cell r="C240" t="str">
            <v>Biaya Pengepakan</v>
          </cell>
          <cell r="D240" t="str">
            <v>LA</v>
          </cell>
        </row>
        <row r="241">
          <cell r="B241" t="str">
            <v>511.1.049</v>
          </cell>
          <cell r="C241" t="str">
            <v>Biaya Insentif &amp; Tunjangan</v>
          </cell>
          <cell r="D241" t="str">
            <v>LB</v>
          </cell>
        </row>
        <row r="242">
          <cell r="B242" t="str">
            <v>511.1.051</v>
          </cell>
          <cell r="C242" t="str">
            <v>Biaya Penyusutan Mesin &amp; Peralatan</v>
          </cell>
          <cell r="D242" t="str">
            <v>LC</v>
          </cell>
        </row>
        <row r="243">
          <cell r="B243" t="str">
            <v>511.1.052</v>
          </cell>
          <cell r="C243" t="str">
            <v>Biaya Penyusutan Perlengkapan</v>
          </cell>
          <cell r="D243" t="str">
            <v>LC</v>
          </cell>
        </row>
        <row r="244">
          <cell r="B244" t="str">
            <v>511.1.053</v>
          </cell>
          <cell r="C244" t="str">
            <v>Biaya Uang Makan &amp; Lembur</v>
          </cell>
          <cell r="D244" t="str">
            <v>LB</v>
          </cell>
        </row>
        <row r="245">
          <cell r="B245" t="str">
            <v>511.1.054</v>
          </cell>
          <cell r="C245" t="str">
            <v>Biaya Pakaian Seragam</v>
          </cell>
          <cell r="D245" t="str">
            <v>LC</v>
          </cell>
        </row>
        <row r="246">
          <cell r="B246" t="str">
            <v>511.1.055</v>
          </cell>
          <cell r="C246" t="str">
            <v>Biaya Perawatan Cald Store</v>
          </cell>
          <cell r="D246" t="str">
            <v>LC</v>
          </cell>
        </row>
        <row r="247">
          <cell r="B247" t="str">
            <v>511.1.997</v>
          </cell>
          <cell r="C247" t="str">
            <v>Biaya Langsung Lainnya</v>
          </cell>
          <cell r="D247" t="str">
            <v>LB</v>
          </cell>
        </row>
        <row r="248">
          <cell r="B248" t="str">
            <v>511.1.998</v>
          </cell>
          <cell r="C248" t="str">
            <v>Biaya Tak Langsung Lainnya</v>
          </cell>
          <cell r="D248" t="str">
            <v>LC</v>
          </cell>
        </row>
        <row r="249">
          <cell r="B249" t="str">
            <v>511.1.999</v>
          </cell>
          <cell r="C249" t="str">
            <v>Pemindahan Biaya Ke Harga Pokok Penjualan</v>
          </cell>
          <cell r="D249" t="str">
            <v>LC</v>
          </cell>
        </row>
        <row r="250">
          <cell r="B250" t="str">
            <v>520.1.001</v>
          </cell>
          <cell r="C250" t="str">
            <v>Biaya Gaji Staff Dan Direksi</v>
          </cell>
          <cell r="D250" t="str">
            <v>MB</v>
          </cell>
        </row>
        <row r="251">
          <cell r="B251" t="str">
            <v>520.1.002</v>
          </cell>
          <cell r="C251" t="str">
            <v>Biaya Bonus &amp; Kompensasi</v>
          </cell>
          <cell r="D251" t="str">
            <v>MB</v>
          </cell>
        </row>
        <row r="252">
          <cell r="B252" t="str">
            <v>520.1.003</v>
          </cell>
          <cell r="C252" t="str">
            <v>Biaya Telepon, Telex dan Fax</v>
          </cell>
          <cell r="D252" t="str">
            <v>MB</v>
          </cell>
        </row>
        <row r="253">
          <cell r="B253" t="str">
            <v>520.1.004</v>
          </cell>
          <cell r="C253" t="str">
            <v>Biaya Perjalanan Dinas</v>
          </cell>
          <cell r="D253" t="str">
            <v>MB</v>
          </cell>
        </row>
        <row r="254">
          <cell r="B254" t="str">
            <v>520.1.005</v>
          </cell>
          <cell r="C254" t="str">
            <v>Biaya Uang Makan Dan Transportasi</v>
          </cell>
          <cell r="D254" t="str">
            <v>MB</v>
          </cell>
        </row>
        <row r="255">
          <cell r="B255" t="str">
            <v>520.1.007</v>
          </cell>
          <cell r="C255" t="str">
            <v>Biaya Alat Tulis Dan Cetak</v>
          </cell>
          <cell r="D255" t="str">
            <v>MB</v>
          </cell>
        </row>
        <row r="256">
          <cell r="B256" t="str">
            <v>520.1.008</v>
          </cell>
          <cell r="C256" t="str">
            <v>Biaya Benda-Benda Pos &amp; Materai</v>
          </cell>
          <cell r="D256" t="str">
            <v>MB</v>
          </cell>
        </row>
        <row r="257">
          <cell r="B257" t="str">
            <v>520.1.010</v>
          </cell>
          <cell r="C257" t="str">
            <v>Biaya Pakaian Seragam</v>
          </cell>
          <cell r="D257" t="str">
            <v>MB</v>
          </cell>
        </row>
        <row r="258">
          <cell r="B258" t="str">
            <v>520.1.011</v>
          </cell>
          <cell r="C258" t="str">
            <v>Biaya Pengobatan</v>
          </cell>
          <cell r="D258" t="str">
            <v>MB</v>
          </cell>
        </row>
        <row r="259">
          <cell r="B259" t="str">
            <v>520.1.013</v>
          </cell>
          <cell r="C259" t="str">
            <v>Biaya Pajak</v>
          </cell>
          <cell r="D259" t="str">
            <v>MB</v>
          </cell>
        </row>
        <row r="260">
          <cell r="B260" t="str">
            <v>520.1.014</v>
          </cell>
          <cell r="C260" t="str">
            <v>Biaya Perijinan</v>
          </cell>
          <cell r="D260" t="str">
            <v>MB</v>
          </cell>
        </row>
        <row r="261">
          <cell r="B261" t="str">
            <v>520.1.015</v>
          </cell>
          <cell r="C261" t="str">
            <v>Biaya Sewa</v>
          </cell>
          <cell r="D261" t="str">
            <v>MB</v>
          </cell>
        </row>
        <row r="262">
          <cell r="B262" t="str">
            <v>520.1.016</v>
          </cell>
          <cell r="C262" t="str">
            <v>Biaya Pajak &amp; Ritribusi</v>
          </cell>
          <cell r="D262" t="str">
            <v>MB</v>
          </cell>
        </row>
        <row r="263">
          <cell r="B263" t="str">
            <v>520.1.017</v>
          </cell>
          <cell r="C263" t="str">
            <v>Biaya Pemeriksaan Dan Konsultasi</v>
          </cell>
          <cell r="D263" t="str">
            <v>MB</v>
          </cell>
        </row>
        <row r="264">
          <cell r="B264" t="str">
            <v>520.1.018</v>
          </cell>
          <cell r="C264" t="str">
            <v>Biaya Entertaimen &amp; Sumbangan</v>
          </cell>
          <cell r="D264" t="str">
            <v>MB</v>
          </cell>
        </row>
        <row r="265">
          <cell r="B265" t="str">
            <v>520.1.019</v>
          </cell>
          <cell r="C265" t="str">
            <v>Biaya Transport</v>
          </cell>
          <cell r="D265" t="str">
            <v>MB</v>
          </cell>
        </row>
        <row r="266">
          <cell r="B266" t="str">
            <v>520.1.020</v>
          </cell>
          <cell r="C266" t="str">
            <v>Biaya Pemeliharaan Kantor</v>
          </cell>
          <cell r="D266" t="str">
            <v>MB</v>
          </cell>
        </row>
        <row r="267">
          <cell r="B267" t="str">
            <v>520.1.022</v>
          </cell>
          <cell r="C267" t="str">
            <v>Biaya Pemeliharaan Kendaraan</v>
          </cell>
          <cell r="D267" t="str">
            <v>MB</v>
          </cell>
        </row>
        <row r="268">
          <cell r="B268" t="str">
            <v>520.1.023</v>
          </cell>
          <cell r="C268" t="str">
            <v>Biaya Pemeliharaan Mesin &amp; Peralatan</v>
          </cell>
          <cell r="D268" t="str">
            <v>MB</v>
          </cell>
        </row>
        <row r="269">
          <cell r="B269" t="str">
            <v>520.1.024</v>
          </cell>
          <cell r="C269" t="str">
            <v>Biaya Pemakaian Listrik</v>
          </cell>
          <cell r="D269" t="str">
            <v>MB</v>
          </cell>
        </row>
        <row r="270">
          <cell r="B270" t="str">
            <v>520.1.025</v>
          </cell>
          <cell r="C270" t="str">
            <v>Biaya Asuransi</v>
          </cell>
          <cell r="D270" t="str">
            <v>MB</v>
          </cell>
        </row>
        <row r="271">
          <cell r="B271" t="str">
            <v>520.1.026</v>
          </cell>
          <cell r="C271" t="str">
            <v>Biaya Lembur</v>
          </cell>
          <cell r="D271" t="str">
            <v>MB</v>
          </cell>
        </row>
        <row r="272">
          <cell r="B272" t="str">
            <v>520.1.027</v>
          </cell>
          <cell r="C272" t="str">
            <v>Biaya Surat Kabar &amp; Majalah</v>
          </cell>
          <cell r="D272" t="str">
            <v>MB</v>
          </cell>
        </row>
        <row r="273">
          <cell r="B273" t="str">
            <v>520.1.028</v>
          </cell>
          <cell r="C273" t="str">
            <v>Biaya Pemakaian Air</v>
          </cell>
          <cell r="D273" t="str">
            <v>MB</v>
          </cell>
        </row>
        <row r="274">
          <cell r="B274" t="str">
            <v>520.1.099</v>
          </cell>
          <cell r="C274" t="str">
            <v>Biaya Umum &amp; Administrasi</v>
          </cell>
          <cell r="D274" t="str">
            <v>MB</v>
          </cell>
        </row>
        <row r="275">
          <cell r="B275" t="str">
            <v>600.1.001</v>
          </cell>
          <cell r="C275" t="str">
            <v>Biaya OPP - Pemuatan &amp; Pengangkutan</v>
          </cell>
          <cell r="D275" t="str">
            <v>MA</v>
          </cell>
        </row>
        <row r="276">
          <cell r="B276" t="str">
            <v>600.1.005</v>
          </cell>
          <cell r="C276" t="str">
            <v>Biaya Pelabuhan BC &amp; Penanganan Export</v>
          </cell>
          <cell r="D276" t="str">
            <v>MA</v>
          </cell>
        </row>
        <row r="277">
          <cell r="B277" t="str">
            <v>600.1.006</v>
          </cell>
          <cell r="C277" t="str">
            <v>Biaya Pengujuan Mutu / SPP</v>
          </cell>
          <cell r="D277" t="str">
            <v>MA</v>
          </cell>
        </row>
        <row r="278">
          <cell r="B278" t="str">
            <v>600.1.007</v>
          </cell>
          <cell r="C278" t="str">
            <v>Kliem Penjualan</v>
          </cell>
          <cell r="D278" t="str">
            <v>MA</v>
          </cell>
        </row>
        <row r="279">
          <cell r="B279" t="str">
            <v>600.1.999</v>
          </cell>
          <cell r="C279" t="str">
            <v>Biaya Penjualan Lainnya</v>
          </cell>
          <cell r="D279" t="str">
            <v>MA</v>
          </cell>
        </row>
        <row r="280">
          <cell r="B280" t="str">
            <v>700.1.001</v>
          </cell>
          <cell r="C280" t="str">
            <v>Biaya Jasa Giro</v>
          </cell>
          <cell r="D280" t="str">
            <v>NB</v>
          </cell>
        </row>
        <row r="281">
          <cell r="B281" t="str">
            <v>700.1.003</v>
          </cell>
          <cell r="C281" t="str">
            <v>Biaya Provisi Bank</v>
          </cell>
          <cell r="D281" t="str">
            <v>NB</v>
          </cell>
        </row>
        <row r="282">
          <cell r="B282" t="str">
            <v>700.1.004</v>
          </cell>
          <cell r="C282" t="str">
            <v>Biaya Discrepancy</v>
          </cell>
          <cell r="D282" t="str">
            <v>NB</v>
          </cell>
        </row>
        <row r="283">
          <cell r="B283" t="str">
            <v>700.1.005</v>
          </cell>
          <cell r="C283" t="str">
            <v>Biaya Lain-lain</v>
          </cell>
          <cell r="D283" t="str">
            <v>NB</v>
          </cell>
        </row>
        <row r="284">
          <cell r="B284" t="str">
            <v>700.1.007</v>
          </cell>
          <cell r="C284" t="str">
            <v>Biaya Pengurusan LC</v>
          </cell>
          <cell r="D284" t="str">
            <v>NB</v>
          </cell>
        </row>
        <row r="285">
          <cell r="B285" t="str">
            <v>750.1.001</v>
          </cell>
          <cell r="C285" t="str">
            <v>Biaya Penyusutan Bangunan</v>
          </cell>
          <cell r="D285" t="str">
            <v>MB</v>
          </cell>
        </row>
        <row r="286">
          <cell r="B286" t="str">
            <v>750.1.006</v>
          </cell>
          <cell r="C286" t="str">
            <v>Biaya Amortisasi Biaya Pra Operasional</v>
          </cell>
          <cell r="D286" t="str">
            <v>MB</v>
          </cell>
        </row>
        <row r="287">
          <cell r="B287" t="str">
            <v>750.1.009</v>
          </cell>
          <cell r="C287" t="str">
            <v>Biaya Penyusutan Instalasi</v>
          </cell>
          <cell r="D287" t="str">
            <v>MB</v>
          </cell>
        </row>
        <row r="288">
          <cell r="B288" t="str">
            <v>750.1.010</v>
          </cell>
          <cell r="C288" t="str">
            <v>Biaya Penyusutan Inventaris</v>
          </cell>
          <cell r="D288" t="str">
            <v>MB</v>
          </cell>
        </row>
        <row r="289">
          <cell r="B289" t="str">
            <v>750.1.011</v>
          </cell>
          <cell r="C289" t="str">
            <v>Biaya Penyusutan Kendaraan</v>
          </cell>
          <cell r="D289" t="str">
            <v>MB</v>
          </cell>
        </row>
        <row r="290">
          <cell r="B290" t="str">
            <v>800.1.001</v>
          </cell>
          <cell r="C290" t="str">
            <v>Pendapatan Bunga</v>
          </cell>
          <cell r="D290" t="str">
            <v>NA</v>
          </cell>
        </row>
        <row r="291">
          <cell r="B291" t="str">
            <v>800.1.002</v>
          </cell>
          <cell r="C291" t="str">
            <v>Pendapatan Jasa Giro</v>
          </cell>
          <cell r="D291" t="str">
            <v>NA</v>
          </cell>
        </row>
        <row r="292">
          <cell r="B292" t="str">
            <v>800.1.004</v>
          </cell>
          <cell r="C292" t="str">
            <v>Laba Selisih Kurs</v>
          </cell>
          <cell r="D292" t="str">
            <v>NA</v>
          </cell>
        </row>
        <row r="293">
          <cell r="B293" t="str">
            <v>800.1.999</v>
          </cell>
          <cell r="C293" t="str">
            <v>Pendapatan Diluar Usaha</v>
          </cell>
          <cell r="D293" t="str">
            <v>NA</v>
          </cell>
        </row>
        <row r="294">
          <cell r="B294" t="str">
            <v>810.1.001</v>
          </cell>
          <cell r="C294" t="str">
            <v>Biaya Bunga</v>
          </cell>
          <cell r="D294" t="str">
            <v>NB</v>
          </cell>
        </row>
        <row r="295">
          <cell r="B295" t="str">
            <v>810.1.004</v>
          </cell>
          <cell r="C295" t="str">
            <v>Rugi Selisih Kurs</v>
          </cell>
          <cell r="D295" t="str">
            <v>NB</v>
          </cell>
        </row>
        <row r="296">
          <cell r="B296" t="str">
            <v>810.1.005</v>
          </cell>
          <cell r="C296" t="str">
            <v>Biaya Komisi Penjualan</v>
          </cell>
          <cell r="D296" t="str">
            <v>NB</v>
          </cell>
        </row>
      </sheetData>
      <sheetData sheetId="17" refreshError="1"/>
      <sheetData sheetId="18" refreshError="1"/>
      <sheetData sheetId="19"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AB"/>
      <sheetName val="DI"/>
      <sheetName val="NRC"/>
      <sheetName val="L-R"/>
      <sheetName val="LRF"/>
      <sheetName val="LRFL"/>
      <sheetName val="LTD"/>
      <sheetName val="ARKA"/>
      <sheetName val="PJL LK"/>
      <sheetName val="L-1"/>
      <sheetName val="PENY"/>
      <sheetName val="BB-NRC"/>
      <sheetName val="BB-LR"/>
      <sheetName val="Sheet2"/>
      <sheetName val="SA"/>
      <sheetName val="NLM"/>
      <sheetName val="RKM"/>
      <sheetName val="NL"/>
      <sheetName val="ACCOUNT"/>
      <sheetName val="INDEX"/>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ow r="8">
          <cell r="B8" t="str">
            <v>110.1.01</v>
          </cell>
          <cell r="C8" t="str">
            <v>Kas</v>
          </cell>
          <cell r="D8" t="str">
            <v>AA</v>
          </cell>
        </row>
        <row r="9">
          <cell r="B9" t="str">
            <v>111.1.002</v>
          </cell>
          <cell r="C9" t="str">
            <v>Bank Mandiri Valas AC. 148-0001138190</v>
          </cell>
          <cell r="D9" t="str">
            <v>AB</v>
          </cell>
        </row>
        <row r="10">
          <cell r="B10" t="str">
            <v>111.1.003</v>
          </cell>
          <cell r="C10" t="str">
            <v>Bank Danamon AC. 430.092-01295.9</v>
          </cell>
          <cell r="D10" t="str">
            <v>AB</v>
          </cell>
        </row>
        <row r="11">
          <cell r="B11" t="str">
            <v>111.1.005</v>
          </cell>
          <cell r="C11" t="str">
            <v>BNI AC. 225-001025998.001</v>
          </cell>
          <cell r="D11" t="str">
            <v>AB</v>
          </cell>
        </row>
        <row r="12">
          <cell r="B12" t="str">
            <v>111.1.006</v>
          </cell>
          <cell r="C12" t="str">
            <v>Bank Mandiri Rupiah AC. 148-00-7777888-7</v>
          </cell>
          <cell r="D12" t="str">
            <v>AB</v>
          </cell>
        </row>
        <row r="13">
          <cell r="B13" t="str">
            <v>111.1.007</v>
          </cell>
          <cell r="C13" t="str">
            <v>Bank Mandiri AC. 148-00-0308830-2</v>
          </cell>
          <cell r="D13" t="str">
            <v>AB</v>
          </cell>
        </row>
        <row r="14">
          <cell r="B14" t="str">
            <v>113.1.00002</v>
          </cell>
          <cell r="C14" t="str">
            <v>Hanwa Co. Ltd.</v>
          </cell>
          <cell r="D14" t="str">
            <v>BAA</v>
          </cell>
        </row>
        <row r="15">
          <cell r="B15" t="str">
            <v>113.1.00003</v>
          </cell>
          <cell r="C15" t="str">
            <v>Ocean G.</v>
          </cell>
          <cell r="D15" t="str">
            <v>BAA</v>
          </cell>
        </row>
        <row r="16">
          <cell r="B16" t="str">
            <v>113.1.00006</v>
          </cell>
          <cell r="C16" t="str">
            <v>Arctic Sea</v>
          </cell>
          <cell r="D16" t="str">
            <v>BAA</v>
          </cell>
        </row>
        <row r="17">
          <cell r="B17" t="str">
            <v>113.1.00008</v>
          </cell>
          <cell r="C17" t="str">
            <v>Landaeuer</v>
          </cell>
          <cell r="D17" t="str">
            <v>BAA</v>
          </cell>
        </row>
        <row r="18">
          <cell r="B18" t="str">
            <v>113.1.00017</v>
          </cell>
          <cell r="C18" t="str">
            <v>PT. Sumber Kalimantan Abadi</v>
          </cell>
          <cell r="D18" t="str">
            <v>BAA</v>
          </cell>
        </row>
        <row r="19">
          <cell r="B19" t="str">
            <v>113.1.00020</v>
          </cell>
          <cell r="C19" t="str">
            <v>PT. Sekar Bumi Tbk.</v>
          </cell>
          <cell r="D19" t="str">
            <v>BAA</v>
          </cell>
        </row>
        <row r="20">
          <cell r="B20" t="str">
            <v>113.1.00050</v>
          </cell>
          <cell r="C20" t="str">
            <v>Starling</v>
          </cell>
          <cell r="D20" t="str">
            <v>BAA</v>
          </cell>
        </row>
        <row r="21">
          <cell r="B21" t="str">
            <v>113.1.00060</v>
          </cell>
          <cell r="C21" t="str">
            <v>Rotary Int.</v>
          </cell>
          <cell r="D21" t="str">
            <v>BAA</v>
          </cell>
        </row>
        <row r="22">
          <cell r="B22" t="str">
            <v>113.1.00065</v>
          </cell>
          <cell r="C22" t="str">
            <v>SKA Tarakan</v>
          </cell>
          <cell r="D22" t="str">
            <v>BAA</v>
          </cell>
        </row>
        <row r="23">
          <cell r="B23" t="str">
            <v>113.1.00077</v>
          </cell>
          <cell r="C23" t="str">
            <v>Winsang</v>
          </cell>
          <cell r="D23" t="str">
            <v>BAA</v>
          </cell>
        </row>
        <row r="24">
          <cell r="B24" t="str">
            <v>113.1.00098</v>
          </cell>
          <cell r="C24" t="str">
            <v>PT. Buana Mega Indonesia</v>
          </cell>
          <cell r="D24" t="str">
            <v>BAA</v>
          </cell>
        </row>
        <row r="25">
          <cell r="B25" t="str">
            <v>113.1.00099</v>
          </cell>
          <cell r="C25" t="str">
            <v>PT. Mustika Minanu</v>
          </cell>
          <cell r="D25" t="str">
            <v>BAA</v>
          </cell>
        </row>
        <row r="26">
          <cell r="B26" t="str">
            <v>113.2.00001</v>
          </cell>
          <cell r="C26" t="str">
            <v>Nelayan Abung</v>
          </cell>
          <cell r="D26" t="str">
            <v>BAB</v>
          </cell>
        </row>
        <row r="27">
          <cell r="B27" t="str">
            <v>113.2.00005</v>
          </cell>
          <cell r="C27" t="str">
            <v>Nelayan Amat</v>
          </cell>
          <cell r="D27" t="str">
            <v>BAB</v>
          </cell>
        </row>
        <row r="28">
          <cell r="B28" t="str">
            <v>113.2.00007</v>
          </cell>
          <cell r="C28" t="str">
            <v>Nelayan Awie</v>
          </cell>
          <cell r="D28" t="str">
            <v>BAB</v>
          </cell>
        </row>
        <row r="29">
          <cell r="B29" t="str">
            <v>113.2.00008</v>
          </cell>
          <cell r="C29" t="str">
            <v>Nelayan Apollo Tbk.</v>
          </cell>
          <cell r="D29" t="str">
            <v>BAB</v>
          </cell>
        </row>
        <row r="30">
          <cell r="B30" t="str">
            <v>113.2.00009</v>
          </cell>
          <cell r="C30" t="str">
            <v>Nelayan Ayon</v>
          </cell>
          <cell r="D30" t="str">
            <v>BAB</v>
          </cell>
        </row>
        <row r="31">
          <cell r="B31" t="str">
            <v>113.2.00010</v>
          </cell>
          <cell r="C31" t="str">
            <v>Nelayan Abdul Manang</v>
          </cell>
          <cell r="D31" t="str">
            <v>BAB</v>
          </cell>
        </row>
        <row r="32">
          <cell r="B32" t="str">
            <v>113.2.00011</v>
          </cell>
          <cell r="C32" t="str">
            <v>Nelayan Alung</v>
          </cell>
          <cell r="D32" t="str">
            <v>BAB</v>
          </cell>
        </row>
        <row r="33">
          <cell r="B33" t="str">
            <v>113.2.00012</v>
          </cell>
          <cell r="C33" t="str">
            <v>Nelayan Ansar</v>
          </cell>
          <cell r="D33" t="str">
            <v>BAB</v>
          </cell>
        </row>
        <row r="34">
          <cell r="B34" t="str">
            <v>113.2.00013</v>
          </cell>
          <cell r="C34" t="str">
            <v>Nelayan Achai RM</v>
          </cell>
          <cell r="D34" t="str">
            <v>BAB</v>
          </cell>
        </row>
        <row r="35">
          <cell r="B35" t="str">
            <v>113.2.00014</v>
          </cell>
          <cell r="C35" t="str">
            <v>Nelayan Apung</v>
          </cell>
          <cell r="D35" t="str">
            <v>BAB</v>
          </cell>
        </row>
        <row r="36">
          <cell r="B36" t="str">
            <v>113.2.00016</v>
          </cell>
          <cell r="C36" t="str">
            <v>Nelayan Apui</v>
          </cell>
          <cell r="D36" t="str">
            <v>BAB</v>
          </cell>
        </row>
        <row r="37">
          <cell r="B37" t="str">
            <v>113.2.00020</v>
          </cell>
          <cell r="C37" t="str">
            <v>Nelayan Akiong</v>
          </cell>
          <cell r="D37" t="str">
            <v>BAB</v>
          </cell>
        </row>
        <row r="38">
          <cell r="B38" t="str">
            <v>113.2.00021</v>
          </cell>
          <cell r="C38" t="str">
            <v>Nelayan Anas</v>
          </cell>
          <cell r="D38" t="str">
            <v>BAB</v>
          </cell>
        </row>
        <row r="39">
          <cell r="B39" t="str">
            <v>113.2.00023</v>
          </cell>
          <cell r="C39" t="str">
            <v>Nelayan A'an M.</v>
          </cell>
          <cell r="D39" t="str">
            <v>BAB</v>
          </cell>
        </row>
        <row r="40">
          <cell r="B40" t="str">
            <v>113.2.00025</v>
          </cell>
          <cell r="C40" t="str">
            <v>Nelayan Achien</v>
          </cell>
          <cell r="D40" t="str">
            <v>BAB</v>
          </cell>
        </row>
        <row r="41">
          <cell r="B41" t="str">
            <v>113.2.00026</v>
          </cell>
          <cell r="C41" t="str">
            <v>Nelayan Asau</v>
          </cell>
          <cell r="D41" t="str">
            <v>BAB</v>
          </cell>
        </row>
        <row r="42">
          <cell r="B42" t="str">
            <v>113.2.00027</v>
          </cell>
          <cell r="C42" t="str">
            <v>Nelayan Amun</v>
          </cell>
          <cell r="D42" t="str">
            <v>BAB</v>
          </cell>
        </row>
        <row r="43">
          <cell r="B43" t="str">
            <v>113.2.00031</v>
          </cell>
          <cell r="C43" t="str">
            <v>Nelayan Beddu</v>
          </cell>
          <cell r="D43" t="str">
            <v>BAB</v>
          </cell>
        </row>
        <row r="44">
          <cell r="B44" t="str">
            <v>113.2.00091</v>
          </cell>
          <cell r="C44" t="str">
            <v>Nelayan Darwis</v>
          </cell>
          <cell r="D44" t="str">
            <v>BAB</v>
          </cell>
        </row>
        <row r="45">
          <cell r="B45" t="str">
            <v>113.2.00093</v>
          </cell>
          <cell r="C45" t="str">
            <v>Nelayan Doni</v>
          </cell>
          <cell r="D45" t="str">
            <v>BAB</v>
          </cell>
        </row>
        <row r="46">
          <cell r="B46" t="str">
            <v>113.2.00171</v>
          </cell>
          <cell r="C46" t="str">
            <v>Nelayan Firman</v>
          </cell>
          <cell r="D46" t="str">
            <v>BAB</v>
          </cell>
        </row>
        <row r="47">
          <cell r="B47" t="str">
            <v>113.2.00211</v>
          </cell>
          <cell r="C47" t="str">
            <v>Nelayan Honggo</v>
          </cell>
          <cell r="D47" t="str">
            <v>BAB</v>
          </cell>
        </row>
        <row r="48">
          <cell r="B48" t="str">
            <v>113.2.00214</v>
          </cell>
          <cell r="C48" t="str">
            <v>Nelayan H. Hasanuddin</v>
          </cell>
          <cell r="D48" t="str">
            <v>BAB</v>
          </cell>
        </row>
        <row r="49">
          <cell r="B49" t="str">
            <v>113.2.00215</v>
          </cell>
          <cell r="C49" t="str">
            <v>Nelayan H. Fadlan</v>
          </cell>
          <cell r="D49" t="str">
            <v>BAB</v>
          </cell>
        </row>
        <row r="50">
          <cell r="B50" t="str">
            <v>113.2.00217</v>
          </cell>
          <cell r="C50" t="str">
            <v>Nelayan H. Madjid</v>
          </cell>
          <cell r="D50" t="str">
            <v>BAB</v>
          </cell>
        </row>
        <row r="51">
          <cell r="B51" t="str">
            <v>113.2.00218</v>
          </cell>
          <cell r="C51" t="str">
            <v>Nelayan Haidir</v>
          </cell>
          <cell r="D51" t="str">
            <v>BAB</v>
          </cell>
        </row>
        <row r="52">
          <cell r="B52" t="str">
            <v>113.2.00222</v>
          </cell>
          <cell r="C52" t="str">
            <v>Nelayan Edison</v>
          </cell>
          <cell r="D52" t="str">
            <v>BAB</v>
          </cell>
        </row>
        <row r="53">
          <cell r="B53" t="str">
            <v>113.2.00223</v>
          </cell>
          <cell r="C53" t="str">
            <v>Nelayan Hendri</v>
          </cell>
          <cell r="D53" t="str">
            <v>BAB</v>
          </cell>
        </row>
        <row r="54">
          <cell r="B54" t="str">
            <v>113.2.00226</v>
          </cell>
          <cell r="C54" t="str">
            <v>Nelayan H. Jainuddin</v>
          </cell>
          <cell r="D54" t="str">
            <v>BAB</v>
          </cell>
        </row>
        <row r="55">
          <cell r="B55" t="str">
            <v>113.2.00227</v>
          </cell>
          <cell r="C55" t="str">
            <v>Nelayan H. Dahri</v>
          </cell>
          <cell r="D55" t="str">
            <v>BAB</v>
          </cell>
        </row>
        <row r="56">
          <cell r="B56" t="str">
            <v>113.2.00232</v>
          </cell>
          <cell r="C56" t="str">
            <v>Nelayan Iswan</v>
          </cell>
          <cell r="D56" t="str">
            <v>BAB</v>
          </cell>
        </row>
        <row r="57">
          <cell r="B57" t="str">
            <v>113.2.00272</v>
          </cell>
          <cell r="C57" t="str">
            <v>Nelayan Jayus</v>
          </cell>
          <cell r="D57" t="str">
            <v>BAB</v>
          </cell>
        </row>
        <row r="58">
          <cell r="B58" t="str">
            <v>113.2.00273</v>
          </cell>
          <cell r="C58" t="str">
            <v>Nelayan Jumain</v>
          </cell>
          <cell r="D58" t="str">
            <v>BAB</v>
          </cell>
        </row>
        <row r="59">
          <cell r="B59" t="str">
            <v>113.2.00302</v>
          </cell>
          <cell r="C59" t="str">
            <v>Nelayan Kasmin</v>
          </cell>
          <cell r="D59" t="str">
            <v>BAB</v>
          </cell>
        </row>
        <row r="60">
          <cell r="B60" t="str">
            <v>113.2.00303</v>
          </cell>
          <cell r="C60" t="str">
            <v>Nelayan Kamarudin</v>
          </cell>
          <cell r="D60" t="str">
            <v>BAB</v>
          </cell>
        </row>
        <row r="61">
          <cell r="B61" t="str">
            <v>113.2.00330</v>
          </cell>
          <cell r="C61" t="str">
            <v>Nelayan Latif</v>
          </cell>
          <cell r="D61" t="str">
            <v>BAB</v>
          </cell>
        </row>
        <row r="62">
          <cell r="B62" t="str">
            <v>113.2.00331</v>
          </cell>
          <cell r="C62" t="str">
            <v>Nelayan Lukmanto</v>
          </cell>
          <cell r="D62" t="str">
            <v>BAB</v>
          </cell>
        </row>
        <row r="63">
          <cell r="B63" t="str">
            <v>113.2.00333</v>
          </cell>
          <cell r="C63" t="str">
            <v>Nelayan Latif Makmur</v>
          </cell>
          <cell r="D63" t="str">
            <v>BAB</v>
          </cell>
        </row>
        <row r="64">
          <cell r="B64" t="str">
            <v>113.2.00350</v>
          </cell>
          <cell r="C64" t="str">
            <v>Nelayan Mayong</v>
          </cell>
          <cell r="D64" t="str">
            <v>BAB</v>
          </cell>
        </row>
        <row r="65">
          <cell r="B65" t="str">
            <v>113.2.00351</v>
          </cell>
          <cell r="C65" t="str">
            <v>Nelayan Muara</v>
          </cell>
          <cell r="D65" t="str">
            <v>BAB</v>
          </cell>
        </row>
        <row r="66">
          <cell r="B66" t="str">
            <v>113.2.00352</v>
          </cell>
          <cell r="C66" t="str">
            <v>Nelayan Misran</v>
          </cell>
          <cell r="D66" t="str">
            <v>BAB</v>
          </cell>
        </row>
        <row r="67">
          <cell r="B67" t="str">
            <v>113.2.00353</v>
          </cell>
          <cell r="C67" t="str">
            <v>Nelayan Memet</v>
          </cell>
          <cell r="D67" t="str">
            <v>BAB</v>
          </cell>
        </row>
        <row r="68">
          <cell r="B68" t="str">
            <v>113.2.00354</v>
          </cell>
          <cell r="C68" t="str">
            <v>Nelayan Michu</v>
          </cell>
          <cell r="D68" t="str">
            <v>BAB</v>
          </cell>
        </row>
        <row r="69">
          <cell r="B69" t="str">
            <v>113.2.00355</v>
          </cell>
          <cell r="C69" t="str">
            <v>Nelayan Mansyur</v>
          </cell>
          <cell r="D69" t="str">
            <v>BAB</v>
          </cell>
        </row>
        <row r="70">
          <cell r="B70" t="str">
            <v>113.2.00356</v>
          </cell>
          <cell r="C70" t="str">
            <v>Nelayan Petak C</v>
          </cell>
          <cell r="D70" t="str">
            <v>BAB</v>
          </cell>
        </row>
        <row r="71">
          <cell r="B71" t="str">
            <v>113.2.00380</v>
          </cell>
          <cell r="C71" t="str">
            <v>Nelayan Nusa Indah</v>
          </cell>
          <cell r="D71" t="str">
            <v>BAB</v>
          </cell>
        </row>
        <row r="72">
          <cell r="B72" t="str">
            <v>113.2.00440</v>
          </cell>
          <cell r="C72" t="str">
            <v>Nelayan Pipi</v>
          </cell>
          <cell r="D72" t="str">
            <v>BAB</v>
          </cell>
        </row>
        <row r="73">
          <cell r="B73" t="str">
            <v>113.2.00441</v>
          </cell>
          <cell r="C73" t="str">
            <v>Nelayan Nusa Indah</v>
          </cell>
          <cell r="D73" t="str">
            <v>BAB</v>
          </cell>
        </row>
        <row r="74">
          <cell r="B74" t="str">
            <v>113.2.00442</v>
          </cell>
          <cell r="C74" t="str">
            <v>Nelayan Paulus</v>
          </cell>
          <cell r="D74" t="str">
            <v>BAB</v>
          </cell>
        </row>
        <row r="75">
          <cell r="B75" t="str">
            <v>113.2.00444</v>
          </cell>
          <cell r="C75" t="str">
            <v>Nelayan Parman</v>
          </cell>
          <cell r="D75" t="str">
            <v>BAB</v>
          </cell>
        </row>
        <row r="76">
          <cell r="B76" t="str">
            <v>113.2.00501</v>
          </cell>
          <cell r="C76" t="str">
            <v>Nelayan Rapik</v>
          </cell>
          <cell r="D76" t="str">
            <v>BAB</v>
          </cell>
        </row>
        <row r="77">
          <cell r="B77" t="str">
            <v>113.2.00536</v>
          </cell>
          <cell r="C77" t="str">
            <v>Nelayan Suratna</v>
          </cell>
          <cell r="D77" t="str">
            <v>BAB</v>
          </cell>
        </row>
        <row r="78">
          <cell r="B78" t="str">
            <v>113.2.00539</v>
          </cell>
          <cell r="C78" t="str">
            <v>Nelayan Tabur</v>
          </cell>
          <cell r="D78" t="str">
            <v>BAB</v>
          </cell>
        </row>
        <row r="79">
          <cell r="B79" t="str">
            <v>113.2.00541</v>
          </cell>
          <cell r="C79" t="str">
            <v>Nelayan Sasa</v>
          </cell>
          <cell r="D79" t="str">
            <v>BAB</v>
          </cell>
        </row>
        <row r="80">
          <cell r="B80" t="str">
            <v>113.2.00542</v>
          </cell>
          <cell r="C80" t="str">
            <v>Nelayan Surya Mas</v>
          </cell>
          <cell r="D80" t="str">
            <v>BAB</v>
          </cell>
        </row>
        <row r="81">
          <cell r="B81" t="str">
            <v>113.2.00543</v>
          </cell>
          <cell r="C81" t="str">
            <v>Nelayan SBY Motor</v>
          </cell>
          <cell r="D81" t="str">
            <v>BAB</v>
          </cell>
        </row>
        <row r="82">
          <cell r="B82" t="str">
            <v>113.2.00591</v>
          </cell>
          <cell r="C82" t="str">
            <v>Nelayan Udin Nunukan</v>
          </cell>
          <cell r="D82" t="str">
            <v>BAB</v>
          </cell>
        </row>
        <row r="83">
          <cell r="B83" t="str">
            <v>113.2.00592</v>
          </cell>
          <cell r="C83" t="str">
            <v>Nelayan Ahin C</v>
          </cell>
          <cell r="D83" t="str">
            <v>BAB</v>
          </cell>
        </row>
        <row r="84">
          <cell r="B84" t="str">
            <v>113.2.00593</v>
          </cell>
          <cell r="C84" t="str">
            <v>Nelayan H. Usman</v>
          </cell>
          <cell r="D84" t="str">
            <v>BAB</v>
          </cell>
        </row>
        <row r="85">
          <cell r="B85" t="str">
            <v>113.2.00594</v>
          </cell>
          <cell r="C85" t="str">
            <v>Nelayan Ampao</v>
          </cell>
          <cell r="D85" t="str">
            <v>BAB</v>
          </cell>
        </row>
        <row r="86">
          <cell r="B86" t="str">
            <v>113.2.00595</v>
          </cell>
          <cell r="C86" t="str">
            <v>Nelayan Yusuf T.</v>
          </cell>
          <cell r="D86" t="str">
            <v>BAB</v>
          </cell>
        </row>
        <row r="87">
          <cell r="B87" t="str">
            <v>113.2.00596</v>
          </cell>
          <cell r="C87" t="str">
            <v>Nelayan Iswan</v>
          </cell>
          <cell r="D87" t="str">
            <v>BAB</v>
          </cell>
        </row>
        <row r="88">
          <cell r="B88" t="str">
            <v>113.2.00597</v>
          </cell>
          <cell r="C88" t="str">
            <v>Nelayan Achien</v>
          </cell>
          <cell r="D88" t="str">
            <v>BAB</v>
          </cell>
        </row>
        <row r="89">
          <cell r="B89" t="str">
            <v>113.3.00005</v>
          </cell>
          <cell r="C89" t="str">
            <v>A'an</v>
          </cell>
          <cell r="D89" t="str">
            <v>BB</v>
          </cell>
        </row>
        <row r="90">
          <cell r="B90" t="str">
            <v>113.3.00006</v>
          </cell>
          <cell r="C90" t="str">
            <v>Agustina</v>
          </cell>
          <cell r="D90" t="str">
            <v>BB</v>
          </cell>
        </row>
        <row r="91">
          <cell r="B91" t="str">
            <v>113.3.00100</v>
          </cell>
          <cell r="C91" t="str">
            <v>Kisman</v>
          </cell>
          <cell r="D91" t="str">
            <v>BB</v>
          </cell>
        </row>
        <row r="92">
          <cell r="B92" t="str">
            <v>113.3.00181</v>
          </cell>
          <cell r="C92" t="str">
            <v>Soewanto</v>
          </cell>
          <cell r="D92" t="str">
            <v>BB</v>
          </cell>
        </row>
        <row r="93">
          <cell r="B93" t="str">
            <v>113.3.00182</v>
          </cell>
          <cell r="C93" t="str">
            <v>Surya Dharma</v>
          </cell>
          <cell r="D93" t="str">
            <v>BB</v>
          </cell>
        </row>
        <row r="94">
          <cell r="B94" t="str">
            <v>113.3.00184</v>
          </cell>
          <cell r="C94" t="str">
            <v>Suryani</v>
          </cell>
          <cell r="D94" t="str">
            <v>BB</v>
          </cell>
        </row>
        <row r="95">
          <cell r="B95" t="str">
            <v>113.3.00186</v>
          </cell>
          <cell r="C95" t="str">
            <v>Syahrial</v>
          </cell>
          <cell r="D95" t="str">
            <v>BB</v>
          </cell>
        </row>
        <row r="96">
          <cell r="B96" t="str">
            <v>113.4.00004</v>
          </cell>
          <cell r="C96" t="str">
            <v>Tukang Amat</v>
          </cell>
          <cell r="D96" t="str">
            <v>BDA</v>
          </cell>
        </row>
        <row r="97">
          <cell r="B97" t="str">
            <v>113.4.00006</v>
          </cell>
          <cell r="C97" t="str">
            <v>Tukang Asiking Saleh</v>
          </cell>
          <cell r="D97" t="str">
            <v>BDA</v>
          </cell>
        </row>
        <row r="98">
          <cell r="B98" t="str">
            <v>113.4.00007</v>
          </cell>
          <cell r="C98" t="str">
            <v>Tukang Achien</v>
          </cell>
          <cell r="D98" t="str">
            <v>BDA</v>
          </cell>
        </row>
        <row r="99">
          <cell r="B99" t="str">
            <v>113.4.00020</v>
          </cell>
          <cell r="C99" t="str">
            <v>Tukang Bai</v>
          </cell>
          <cell r="D99" t="str">
            <v>BDA</v>
          </cell>
        </row>
        <row r="100">
          <cell r="B100" t="str">
            <v>113.4.00140</v>
          </cell>
          <cell r="C100" t="str">
            <v>Tukang Bongkar Barang</v>
          </cell>
          <cell r="D100" t="str">
            <v>BDA</v>
          </cell>
        </row>
        <row r="101">
          <cell r="B101" t="str">
            <v>113.4.00160</v>
          </cell>
          <cell r="C101" t="str">
            <v>Tukang Fiber</v>
          </cell>
          <cell r="D101" t="str">
            <v>BDA</v>
          </cell>
        </row>
        <row r="102">
          <cell r="B102" t="str">
            <v>113.4.00242</v>
          </cell>
          <cell r="C102" t="str">
            <v>Tukang Mataji</v>
          </cell>
          <cell r="D102" t="str">
            <v>BDA</v>
          </cell>
        </row>
        <row r="103">
          <cell r="B103" t="str">
            <v>113.4.00370</v>
          </cell>
          <cell r="C103" t="str">
            <v>Tukang Udin</v>
          </cell>
          <cell r="D103" t="str">
            <v>BDA</v>
          </cell>
        </row>
        <row r="104">
          <cell r="B104" t="str">
            <v>113.6.00002</v>
          </cell>
          <cell r="C104" t="str">
            <v>SKA Balikpapan</v>
          </cell>
          <cell r="D104" t="str">
            <v>BDC</v>
          </cell>
        </row>
        <row r="105">
          <cell r="B105" t="str">
            <v>113.6.00007</v>
          </cell>
          <cell r="C105" t="str">
            <v>Nisho Iwai</v>
          </cell>
          <cell r="D105" t="str">
            <v>BDC</v>
          </cell>
        </row>
        <row r="106">
          <cell r="B106" t="str">
            <v>113.6.00027</v>
          </cell>
          <cell r="C106" t="str">
            <v>Arisan</v>
          </cell>
          <cell r="D106" t="str">
            <v>BDC</v>
          </cell>
        </row>
        <row r="107">
          <cell r="B107" t="str">
            <v>113.6.00028</v>
          </cell>
          <cell r="C107" t="str">
            <v>UD. 99</v>
          </cell>
          <cell r="D107" t="str">
            <v>BDC</v>
          </cell>
        </row>
        <row r="108">
          <cell r="B108" t="str">
            <v>113.6.00030</v>
          </cell>
          <cell r="C108" t="str">
            <v>UPD</v>
          </cell>
          <cell r="D108" t="str">
            <v>BDC</v>
          </cell>
        </row>
        <row r="109">
          <cell r="B109" t="str">
            <v>113.6.00038</v>
          </cell>
          <cell r="C109" t="str">
            <v>UD. Sumber Laut</v>
          </cell>
          <cell r="D109" t="str">
            <v>BDC</v>
          </cell>
        </row>
        <row r="110">
          <cell r="B110" t="str">
            <v>113.6.00039</v>
          </cell>
          <cell r="C110" t="str">
            <v>Perhimpunan Nelayan Kecil</v>
          </cell>
          <cell r="D110" t="str">
            <v>BDC</v>
          </cell>
        </row>
        <row r="111">
          <cell r="B111" t="str">
            <v>113.6.00043</v>
          </cell>
          <cell r="C111" t="str">
            <v>Koperasi Sabindo Raya Gemilang</v>
          </cell>
          <cell r="D111" t="str">
            <v>BDC</v>
          </cell>
        </row>
        <row r="112">
          <cell r="B112" t="str">
            <v>113.6.00044</v>
          </cell>
          <cell r="C112" t="str">
            <v>Roland</v>
          </cell>
          <cell r="D112" t="str">
            <v>BDC</v>
          </cell>
        </row>
        <row r="113">
          <cell r="B113" t="str">
            <v>113.6.00500</v>
          </cell>
          <cell r="C113" t="str">
            <v>CV. Nusa Indah</v>
          </cell>
          <cell r="D113" t="str">
            <v>BDC</v>
          </cell>
        </row>
        <row r="114">
          <cell r="B114" t="str">
            <v>113.6.00998</v>
          </cell>
          <cell r="C114" t="str">
            <v>Eks. Pan</v>
          </cell>
          <cell r="D114" t="str">
            <v>BDC</v>
          </cell>
        </row>
        <row r="115">
          <cell r="B115" t="str">
            <v>113.6.00999</v>
          </cell>
          <cell r="C115" t="str">
            <v>Piutang Lain-lain</v>
          </cell>
          <cell r="D115" t="str">
            <v>BDC</v>
          </cell>
        </row>
        <row r="116">
          <cell r="B116" t="str">
            <v>113.7.00002</v>
          </cell>
          <cell r="C116" t="str">
            <v>Piutang Direksi Pieter Setiawan</v>
          </cell>
          <cell r="D116" t="str">
            <v>BDC</v>
          </cell>
        </row>
        <row r="117">
          <cell r="B117" t="str">
            <v>113.8.00001</v>
          </cell>
          <cell r="C117" t="str">
            <v>Piutang Saham</v>
          </cell>
          <cell r="D117" t="str">
            <v>BC</v>
          </cell>
        </row>
        <row r="118">
          <cell r="B118" t="str">
            <v>113.8.00002</v>
          </cell>
          <cell r="C118" t="str">
            <v>Tuan Suwandi</v>
          </cell>
          <cell r="D118" t="str">
            <v>BC</v>
          </cell>
        </row>
        <row r="119">
          <cell r="B119" t="str">
            <v>113.8.00003</v>
          </cell>
          <cell r="C119" t="str">
            <v>Tuan Albert Purwanto</v>
          </cell>
          <cell r="D119" t="str">
            <v>BC</v>
          </cell>
        </row>
        <row r="120">
          <cell r="B120" t="str">
            <v>113.8.00004</v>
          </cell>
          <cell r="C120" t="str">
            <v>Pieter Setiawan</v>
          </cell>
          <cell r="D120" t="str">
            <v>BC</v>
          </cell>
        </row>
        <row r="121">
          <cell r="B121" t="str">
            <v>113.8.00005</v>
          </cell>
          <cell r="C121" t="str">
            <v>Nyonya Vivi Agustina</v>
          </cell>
          <cell r="D121" t="str">
            <v>BC</v>
          </cell>
        </row>
        <row r="122">
          <cell r="B122" t="str">
            <v>113.8.00006</v>
          </cell>
          <cell r="C122" t="str">
            <v>Tuan Yos Sumitro</v>
          </cell>
          <cell r="D122" t="str">
            <v>BC</v>
          </cell>
        </row>
        <row r="123">
          <cell r="B123" t="str">
            <v>113.8.00007</v>
          </cell>
          <cell r="C123" t="str">
            <v>Nyonya Ervina</v>
          </cell>
          <cell r="D123" t="str">
            <v>BC</v>
          </cell>
        </row>
        <row r="124">
          <cell r="B124" t="str">
            <v>113.8.00008</v>
          </cell>
          <cell r="C124" t="str">
            <v>Nyonya Emilia Cintya</v>
          </cell>
          <cell r="D124" t="str">
            <v>BC</v>
          </cell>
        </row>
        <row r="125">
          <cell r="B125" t="str">
            <v>114.1.01</v>
          </cell>
          <cell r="C125" t="str">
            <v>Persediaan Bahan Baku Udang</v>
          </cell>
          <cell r="D125" t="str">
            <v>D</v>
          </cell>
        </row>
        <row r="126">
          <cell r="B126" t="str">
            <v>114.2.01</v>
          </cell>
          <cell r="C126" t="str">
            <v>Persediaan Bahan Penolong ES</v>
          </cell>
          <cell r="D126" t="str">
            <v>D</v>
          </cell>
        </row>
        <row r="127">
          <cell r="B127" t="str">
            <v>114.2.02</v>
          </cell>
          <cell r="C127" t="str">
            <v>Persediaan Bahan Penolong Tali Straping</v>
          </cell>
          <cell r="D127" t="str">
            <v>D</v>
          </cell>
        </row>
        <row r="128">
          <cell r="B128" t="str">
            <v>114.2.03</v>
          </cell>
          <cell r="C128" t="str">
            <v>Persediaan Bahan Penolong Plastik</v>
          </cell>
          <cell r="D128" t="str">
            <v>D</v>
          </cell>
        </row>
        <row r="129">
          <cell r="B129" t="str">
            <v>114.2.04</v>
          </cell>
          <cell r="C129" t="str">
            <v>Persediaan Bahan Penolong MC</v>
          </cell>
          <cell r="D129" t="str">
            <v>D</v>
          </cell>
        </row>
        <row r="130">
          <cell r="B130" t="str">
            <v>114.2.05</v>
          </cell>
          <cell r="C130" t="str">
            <v>Persediaan Bahan Penolong Lain-lain</v>
          </cell>
          <cell r="D130" t="str">
            <v>D</v>
          </cell>
        </row>
        <row r="131">
          <cell r="B131" t="str">
            <v>114.4.01</v>
          </cell>
          <cell r="C131" t="str">
            <v>Persediaan Barang Jadi Udang</v>
          </cell>
          <cell r="D131" t="str">
            <v>D</v>
          </cell>
        </row>
        <row r="132">
          <cell r="B132" t="str">
            <v>115.1.01</v>
          </cell>
          <cell r="C132" t="str">
            <v>Uang Muka Pembelian</v>
          </cell>
          <cell r="D132" t="str">
            <v>CB</v>
          </cell>
        </row>
        <row r="133">
          <cell r="B133" t="str">
            <v>115.2.01</v>
          </cell>
          <cell r="C133" t="str">
            <v>PPh Pasal 25</v>
          </cell>
          <cell r="D133" t="str">
            <v>CA</v>
          </cell>
        </row>
        <row r="134">
          <cell r="B134" t="str">
            <v>115.3.01</v>
          </cell>
          <cell r="C134" t="str">
            <v>Uang Muka Asuransi</v>
          </cell>
          <cell r="D134" t="str">
            <v>CB</v>
          </cell>
        </row>
        <row r="135">
          <cell r="B135" t="str">
            <v>116.1.01</v>
          </cell>
          <cell r="C135" t="str">
            <v>Biaya Dibayar Dimuka</v>
          </cell>
          <cell r="D135" t="str">
            <v>CB</v>
          </cell>
        </row>
        <row r="136">
          <cell r="B136" t="str">
            <v>117.1.01</v>
          </cell>
          <cell r="C136" t="str">
            <v>Biaya Pra Operasional</v>
          </cell>
          <cell r="D136" t="str">
            <v>GA</v>
          </cell>
        </row>
        <row r="137">
          <cell r="B137" t="str">
            <v>117.2.01</v>
          </cell>
          <cell r="C137" t="str">
            <v>Akumulasi Amortisasi</v>
          </cell>
          <cell r="D137" t="str">
            <v>GB</v>
          </cell>
        </row>
        <row r="138">
          <cell r="B138" t="str">
            <v>118.1.01</v>
          </cell>
          <cell r="C138" t="str">
            <v>PPN Masukan</v>
          </cell>
          <cell r="D138" t="str">
            <v>CA</v>
          </cell>
        </row>
        <row r="139">
          <cell r="B139" t="str">
            <v>130.2.01</v>
          </cell>
          <cell r="C139" t="str">
            <v>Bangunan Semi Permanen</v>
          </cell>
          <cell r="D139" t="str">
            <v>EA</v>
          </cell>
        </row>
        <row r="140">
          <cell r="B140" t="str">
            <v>130.3.01</v>
          </cell>
          <cell r="C140" t="str">
            <v>Aktiva Kelompok I</v>
          </cell>
          <cell r="D140" t="str">
            <v>EA</v>
          </cell>
        </row>
        <row r="141">
          <cell r="B141" t="str">
            <v>130.4.01</v>
          </cell>
          <cell r="C141" t="str">
            <v>Aktiva Kelompok II</v>
          </cell>
          <cell r="D141" t="str">
            <v>EA</v>
          </cell>
        </row>
        <row r="142">
          <cell r="B142" t="str">
            <v>130.5.01</v>
          </cell>
          <cell r="C142" t="str">
            <v>Aktiva Kelompok III</v>
          </cell>
          <cell r="D142" t="str">
            <v>EA</v>
          </cell>
        </row>
        <row r="143">
          <cell r="B143" t="str">
            <v>130.6.01</v>
          </cell>
          <cell r="C143" t="str">
            <v>Bangunan</v>
          </cell>
          <cell r="D143" t="str">
            <v>EA</v>
          </cell>
        </row>
        <row r="144">
          <cell r="B144" t="str">
            <v>130.6.02</v>
          </cell>
          <cell r="C144" t="str">
            <v>Kendaraan</v>
          </cell>
          <cell r="D144" t="str">
            <v>EA</v>
          </cell>
        </row>
        <row r="145">
          <cell r="B145" t="str">
            <v>130.6.03</v>
          </cell>
          <cell r="C145" t="str">
            <v>Mesin &amp; Peralatan</v>
          </cell>
          <cell r="D145" t="str">
            <v>EA</v>
          </cell>
        </row>
        <row r="146">
          <cell r="B146" t="str">
            <v>130.6.04</v>
          </cell>
          <cell r="C146" t="str">
            <v>Instalasi</v>
          </cell>
          <cell r="D146" t="str">
            <v>EA</v>
          </cell>
        </row>
        <row r="147">
          <cell r="B147" t="str">
            <v>130.6.05</v>
          </cell>
          <cell r="C147" t="str">
            <v>Perlengkapan</v>
          </cell>
          <cell r="D147" t="str">
            <v>EA</v>
          </cell>
        </row>
        <row r="148">
          <cell r="B148" t="str">
            <v>130.6.06</v>
          </cell>
          <cell r="C148" t="str">
            <v>Inventaris Kantor</v>
          </cell>
          <cell r="D148" t="str">
            <v>EA</v>
          </cell>
        </row>
        <row r="149">
          <cell r="B149" t="str">
            <v>131.2.01</v>
          </cell>
          <cell r="C149" t="str">
            <v>Akumulasi Penyusutan Bangunan Semi Permanen</v>
          </cell>
          <cell r="D149" t="str">
            <v>EB</v>
          </cell>
        </row>
        <row r="150">
          <cell r="B150" t="str">
            <v>131.7.001</v>
          </cell>
          <cell r="C150" t="str">
            <v>Akumulasi Penyusutan Mesin Dan Peralatan</v>
          </cell>
          <cell r="D150" t="str">
            <v>EB</v>
          </cell>
        </row>
        <row r="151">
          <cell r="B151" t="str">
            <v>131.7.002</v>
          </cell>
          <cell r="C151" t="str">
            <v>Akumulasi Penyusutan Perlengkapan</v>
          </cell>
          <cell r="D151" t="str">
            <v>EB</v>
          </cell>
        </row>
        <row r="152">
          <cell r="B152" t="str">
            <v>131.7.003</v>
          </cell>
          <cell r="C152" t="str">
            <v>Akumulasi Penyusutan Instalasi</v>
          </cell>
          <cell r="D152" t="str">
            <v>EB</v>
          </cell>
        </row>
        <row r="153">
          <cell r="B153" t="str">
            <v>131.7.004</v>
          </cell>
          <cell r="C153" t="str">
            <v>Akumulasi Penyusutan Inventaris Kantor</v>
          </cell>
          <cell r="D153" t="str">
            <v>EB</v>
          </cell>
        </row>
        <row r="154">
          <cell r="B154" t="str">
            <v>131.7.005</v>
          </cell>
          <cell r="C154" t="str">
            <v>Akumulasi Penyusutan Kendaraan</v>
          </cell>
          <cell r="D154" t="str">
            <v>EB</v>
          </cell>
        </row>
        <row r="155">
          <cell r="B155" t="str">
            <v>140.1.02</v>
          </cell>
          <cell r="C155" t="str">
            <v>Trade Mark</v>
          </cell>
          <cell r="D155" t="str">
            <v>GA</v>
          </cell>
        </row>
        <row r="156">
          <cell r="B156" t="str">
            <v>141.1.01</v>
          </cell>
          <cell r="C156" t="str">
            <v>Aktiva Dalam Penyelesaian</v>
          </cell>
          <cell r="D156" t="str">
            <v>GA</v>
          </cell>
        </row>
        <row r="157">
          <cell r="B157" t="str">
            <v>210.1.002</v>
          </cell>
          <cell r="C157" t="str">
            <v>Bank Mandiri AC. 1480102000711 KMK Ekspor</v>
          </cell>
          <cell r="D157" t="str">
            <v>HD</v>
          </cell>
        </row>
        <row r="158">
          <cell r="B158" t="str">
            <v>210.1.004</v>
          </cell>
          <cell r="C158" t="str">
            <v>Bank Mandiri AC. 1480100060303</v>
          </cell>
          <cell r="D158" t="str">
            <v>HD</v>
          </cell>
        </row>
        <row r="159">
          <cell r="B159" t="str">
            <v>210.1.005</v>
          </cell>
          <cell r="C159" t="str">
            <v>Bank Mandiri AC. 1480100073983 KI Umum</v>
          </cell>
          <cell r="D159" t="str">
            <v>HD</v>
          </cell>
        </row>
        <row r="160">
          <cell r="B160" t="str">
            <v>211.1.00004</v>
          </cell>
          <cell r="C160" t="str">
            <v>Hutang Dagang Maruna Coorporation</v>
          </cell>
          <cell r="D160" t="str">
            <v>HA</v>
          </cell>
        </row>
        <row r="161">
          <cell r="B161" t="str">
            <v>212.1.01010</v>
          </cell>
          <cell r="C161" t="str">
            <v>Nelayan SDN</v>
          </cell>
          <cell r="D161" t="str">
            <v>HA</v>
          </cell>
        </row>
        <row r="162">
          <cell r="B162" t="str">
            <v>213.1.00002</v>
          </cell>
          <cell r="C162" t="str">
            <v>Petani Tambak Achien</v>
          </cell>
          <cell r="D162" t="str">
            <v>HA</v>
          </cell>
        </row>
        <row r="163">
          <cell r="B163" t="str">
            <v>213.1.00004</v>
          </cell>
          <cell r="C163" t="str">
            <v>Petani Tambak Ayon</v>
          </cell>
          <cell r="D163" t="str">
            <v>HA</v>
          </cell>
        </row>
        <row r="164">
          <cell r="B164" t="str">
            <v>213.1.00007</v>
          </cell>
          <cell r="C164" t="str">
            <v>Petani Tambak Nusa Indah</v>
          </cell>
          <cell r="D164" t="str">
            <v>HA</v>
          </cell>
        </row>
        <row r="165">
          <cell r="B165" t="str">
            <v>213.1.00010</v>
          </cell>
          <cell r="C165" t="str">
            <v>Petani Muara</v>
          </cell>
          <cell r="D165" t="str">
            <v>HA</v>
          </cell>
        </row>
        <row r="166">
          <cell r="B166" t="str">
            <v>213.1.00014</v>
          </cell>
          <cell r="C166" t="str">
            <v>Petani H. Madjid</v>
          </cell>
          <cell r="D166" t="str">
            <v>HA</v>
          </cell>
        </row>
        <row r="167">
          <cell r="B167" t="str">
            <v>213.1.00016</v>
          </cell>
          <cell r="C167" t="str">
            <v>Petani Tambak Apollo</v>
          </cell>
          <cell r="D167" t="str">
            <v>HA</v>
          </cell>
        </row>
        <row r="168">
          <cell r="B168" t="str">
            <v>213.1.00020</v>
          </cell>
          <cell r="C168" t="str">
            <v>Petani Mayong</v>
          </cell>
          <cell r="D168" t="str">
            <v>HA</v>
          </cell>
        </row>
        <row r="169">
          <cell r="B169" t="str">
            <v>213.1.00022</v>
          </cell>
          <cell r="C169" t="str">
            <v>Petani Henry</v>
          </cell>
          <cell r="D169" t="str">
            <v>HA</v>
          </cell>
        </row>
        <row r="170">
          <cell r="B170" t="str">
            <v>213.1.00029</v>
          </cell>
          <cell r="C170" t="str">
            <v>Petani Edison</v>
          </cell>
          <cell r="D170" t="str">
            <v>HA</v>
          </cell>
        </row>
        <row r="171">
          <cell r="B171" t="str">
            <v>213.1.00030</v>
          </cell>
          <cell r="C171" t="str">
            <v>Nelayan Latif</v>
          </cell>
          <cell r="D171" t="str">
            <v>HA</v>
          </cell>
        </row>
        <row r="172">
          <cell r="B172" t="str">
            <v>213.1.00031</v>
          </cell>
          <cell r="C172" t="str">
            <v>Nelayan Nengsih</v>
          </cell>
          <cell r="D172" t="str">
            <v>HA</v>
          </cell>
        </row>
        <row r="173">
          <cell r="B173" t="str">
            <v>213.1.00032</v>
          </cell>
          <cell r="C173" t="str">
            <v>Nelayan Joni</v>
          </cell>
          <cell r="D173" t="str">
            <v>HA</v>
          </cell>
        </row>
        <row r="174">
          <cell r="B174" t="str">
            <v>213.1.00033</v>
          </cell>
          <cell r="C174" t="str">
            <v>Nelayan Beni</v>
          </cell>
          <cell r="D174" t="str">
            <v>HA</v>
          </cell>
        </row>
        <row r="175">
          <cell r="B175" t="str">
            <v>213.1.00034</v>
          </cell>
          <cell r="C175" t="str">
            <v>Nelayan Aziz</v>
          </cell>
          <cell r="D175" t="str">
            <v>HA</v>
          </cell>
        </row>
        <row r="176">
          <cell r="B176" t="str">
            <v>213.1.00035</v>
          </cell>
          <cell r="C176" t="str">
            <v>Nelayan Aan Mahmud</v>
          </cell>
          <cell r="D176" t="str">
            <v>HA</v>
          </cell>
        </row>
        <row r="177">
          <cell r="B177" t="str">
            <v>213.1.00036</v>
          </cell>
          <cell r="C177" t="str">
            <v>Nelayan Ronal</v>
          </cell>
          <cell r="D177" t="str">
            <v>HA</v>
          </cell>
        </row>
        <row r="178">
          <cell r="B178" t="str">
            <v>213.1.00037</v>
          </cell>
          <cell r="C178" t="str">
            <v>Nelayan Achien</v>
          </cell>
          <cell r="D178" t="str">
            <v>HA</v>
          </cell>
        </row>
        <row r="179">
          <cell r="B179" t="str">
            <v>213.1.00038</v>
          </cell>
          <cell r="C179" t="str">
            <v>Nelayan Ole</v>
          </cell>
          <cell r="D179" t="str">
            <v>HA</v>
          </cell>
        </row>
        <row r="180">
          <cell r="B180" t="str">
            <v>213.1.00039</v>
          </cell>
          <cell r="C180" t="str">
            <v>Nelayan Iwan</v>
          </cell>
          <cell r="D180" t="str">
            <v>HA</v>
          </cell>
        </row>
        <row r="181">
          <cell r="B181" t="str">
            <v>213.1.00040</v>
          </cell>
          <cell r="C181" t="str">
            <v>Nelayan H. Abdul Manaf</v>
          </cell>
          <cell r="D181" t="str">
            <v>HA</v>
          </cell>
        </row>
        <row r="182">
          <cell r="B182" t="str">
            <v>213.1.00041</v>
          </cell>
          <cell r="C182" t="str">
            <v>Nelayan Tunas Mekar</v>
          </cell>
          <cell r="D182" t="str">
            <v>HA</v>
          </cell>
        </row>
        <row r="183">
          <cell r="B183" t="str">
            <v>219.1.00001</v>
          </cell>
          <cell r="C183" t="str">
            <v>SKA Balikpapan</v>
          </cell>
          <cell r="D183" t="str">
            <v>HF</v>
          </cell>
        </row>
        <row r="184">
          <cell r="B184" t="str">
            <v>219.1.00002</v>
          </cell>
          <cell r="C184" t="str">
            <v>SKA Tarakan</v>
          </cell>
          <cell r="D184" t="str">
            <v>HF</v>
          </cell>
        </row>
        <row r="185">
          <cell r="B185" t="str">
            <v>219.1.00020</v>
          </cell>
          <cell r="C185" t="str">
            <v>Mobil Truck</v>
          </cell>
          <cell r="D185" t="str">
            <v>HF</v>
          </cell>
        </row>
        <row r="186">
          <cell r="B186" t="str">
            <v>219.1.00022</v>
          </cell>
          <cell r="C186" t="str">
            <v>PT. Central Sarana Dian Abadi</v>
          </cell>
          <cell r="D186" t="str">
            <v>HB</v>
          </cell>
        </row>
        <row r="187">
          <cell r="B187" t="str">
            <v>219.1.00025</v>
          </cell>
          <cell r="C187" t="str">
            <v>PT. Ikatama</v>
          </cell>
          <cell r="D187" t="str">
            <v>HFB</v>
          </cell>
        </row>
        <row r="188">
          <cell r="B188" t="str">
            <v>219.1.00029</v>
          </cell>
          <cell r="C188" t="str">
            <v>Toko Sumber Agung</v>
          </cell>
          <cell r="D188" t="str">
            <v>HFB</v>
          </cell>
        </row>
        <row r="189">
          <cell r="B189" t="str">
            <v>219.1.00030</v>
          </cell>
          <cell r="C189" t="str">
            <v>Biaya Yang Masih Harus Dibayar</v>
          </cell>
          <cell r="D189" t="str">
            <v>HB</v>
          </cell>
        </row>
        <row r="190">
          <cell r="B190" t="str">
            <v>219.1.00035</v>
          </cell>
          <cell r="C190" t="str">
            <v>Hutang Astek</v>
          </cell>
          <cell r="D190" t="str">
            <v>HB</v>
          </cell>
        </row>
        <row r="191">
          <cell r="B191" t="str">
            <v>219.1.00037</v>
          </cell>
          <cell r="C191" t="str">
            <v>Gaji Yang Masih Harus Dibayar</v>
          </cell>
          <cell r="D191" t="str">
            <v>HB</v>
          </cell>
        </row>
        <row r="192">
          <cell r="B192" t="str">
            <v>219.1.00039</v>
          </cell>
          <cell r="C192" t="str">
            <v>PT. Mustika</v>
          </cell>
          <cell r="D192" t="str">
            <v>HFB</v>
          </cell>
        </row>
        <row r="193">
          <cell r="B193" t="str">
            <v>219.1.00040</v>
          </cell>
          <cell r="C193" t="str">
            <v>PT. Adira Finance</v>
          </cell>
          <cell r="D193" t="str">
            <v>HF</v>
          </cell>
        </row>
        <row r="194">
          <cell r="B194" t="str">
            <v>219.1.00043</v>
          </cell>
          <cell r="C194" t="str">
            <v>CV. Nusa Indah</v>
          </cell>
          <cell r="D194" t="str">
            <v>HFB</v>
          </cell>
        </row>
        <row r="195">
          <cell r="B195" t="str">
            <v>219.1.00200</v>
          </cell>
          <cell r="C195" t="str">
            <v>Lain-lain</v>
          </cell>
          <cell r="D195" t="str">
            <v>HF</v>
          </cell>
        </row>
        <row r="196">
          <cell r="B196" t="str">
            <v>220.1.00003</v>
          </cell>
          <cell r="C196" t="str">
            <v>Nyonya Caca</v>
          </cell>
          <cell r="D196" t="str">
            <v>HFB</v>
          </cell>
        </row>
        <row r="197">
          <cell r="B197" t="str">
            <v>220.1.00006</v>
          </cell>
          <cell r="C197" t="str">
            <v>Pieter Setiawan</v>
          </cell>
          <cell r="D197" t="str">
            <v>HFB</v>
          </cell>
        </row>
        <row r="198">
          <cell r="B198" t="str">
            <v>221.1.01</v>
          </cell>
          <cell r="C198" t="str">
            <v>PPh Pasal 21</v>
          </cell>
          <cell r="D198" t="str">
            <v>HC</v>
          </cell>
        </row>
        <row r="199">
          <cell r="B199" t="str">
            <v>222.1.01</v>
          </cell>
          <cell r="C199" t="str">
            <v>PPN Keluaran</v>
          </cell>
          <cell r="D199" t="str">
            <v>HC</v>
          </cell>
        </row>
        <row r="200">
          <cell r="B200" t="str">
            <v>225.1.01</v>
          </cell>
          <cell r="C200" t="str">
            <v>Hutang Pemegang Saham Albert Purwanto</v>
          </cell>
          <cell r="D200" t="str">
            <v>HFC</v>
          </cell>
        </row>
        <row r="201">
          <cell r="B201" t="str">
            <v>225.1.02</v>
          </cell>
          <cell r="C201" t="str">
            <v>Hutang Pemegang Saham</v>
          </cell>
          <cell r="D201" t="str">
            <v>HFC</v>
          </cell>
        </row>
        <row r="202">
          <cell r="B202" t="str">
            <v>225.1.03</v>
          </cell>
          <cell r="C202" t="str">
            <v>Hutang Pemegang Saham</v>
          </cell>
          <cell r="D202" t="str">
            <v>HFC</v>
          </cell>
        </row>
        <row r="203">
          <cell r="B203" t="str">
            <v>225.1.04</v>
          </cell>
          <cell r="C203" t="str">
            <v>Hutang Pemegang Saham</v>
          </cell>
          <cell r="D203" t="str">
            <v>HFC</v>
          </cell>
        </row>
        <row r="204">
          <cell r="B204" t="str">
            <v>310.1.01</v>
          </cell>
          <cell r="C204" t="str">
            <v>Tuan Suwandi</v>
          </cell>
          <cell r="D204" t="str">
            <v>I</v>
          </cell>
        </row>
        <row r="205">
          <cell r="B205" t="str">
            <v>310.1.02</v>
          </cell>
          <cell r="C205" t="str">
            <v>Tuan Albert Purwanto</v>
          </cell>
          <cell r="D205" t="str">
            <v>I</v>
          </cell>
        </row>
        <row r="206">
          <cell r="B206" t="str">
            <v>310.1.03</v>
          </cell>
          <cell r="C206" t="str">
            <v>Tuan Pieter Setiawan</v>
          </cell>
          <cell r="D206" t="str">
            <v>I</v>
          </cell>
        </row>
        <row r="207">
          <cell r="B207" t="str">
            <v>310.1.04</v>
          </cell>
          <cell r="C207" t="str">
            <v>Nyonya Vivi Agustina</v>
          </cell>
          <cell r="D207" t="str">
            <v>I</v>
          </cell>
        </row>
        <row r="208">
          <cell r="B208" t="str">
            <v>310.1.05</v>
          </cell>
          <cell r="C208" t="str">
            <v>Tuan Yos Sumitro</v>
          </cell>
          <cell r="D208" t="str">
            <v>I</v>
          </cell>
        </row>
        <row r="209">
          <cell r="B209" t="str">
            <v>310.1.06</v>
          </cell>
          <cell r="C209" t="str">
            <v>Nyonya Ervina</v>
          </cell>
          <cell r="D209" t="str">
            <v>I</v>
          </cell>
        </row>
        <row r="210">
          <cell r="B210" t="str">
            <v>310.1.07</v>
          </cell>
          <cell r="C210" t="str">
            <v>Nyonya Emilia Cintya</v>
          </cell>
          <cell r="D210" t="str">
            <v>I</v>
          </cell>
        </row>
        <row r="211">
          <cell r="B211" t="str">
            <v>320.1.01</v>
          </cell>
          <cell r="C211" t="str">
            <v>Laba (Rugi) Tahun Lalu</v>
          </cell>
          <cell r="D211" t="str">
            <v>J</v>
          </cell>
        </row>
        <row r="212">
          <cell r="B212" t="str">
            <v>321.1.01</v>
          </cell>
          <cell r="C212" t="str">
            <v>Laba (Rugi) Tahun Berjalan</v>
          </cell>
          <cell r="D212" t="str">
            <v>J</v>
          </cell>
        </row>
        <row r="213">
          <cell r="B213" t="str">
            <v>322.1.01</v>
          </cell>
          <cell r="C213" t="str">
            <v>Koreksi Laba (Rugi)</v>
          </cell>
          <cell r="D213" t="str">
            <v>J</v>
          </cell>
        </row>
        <row r="214">
          <cell r="B214" t="str">
            <v>410.1.01</v>
          </cell>
          <cell r="C214" t="str">
            <v>Penjualan Export Udang</v>
          </cell>
          <cell r="D214" t="str">
            <v>K</v>
          </cell>
        </row>
        <row r="215">
          <cell r="B215" t="str">
            <v>411.1.01</v>
          </cell>
          <cell r="C215" t="str">
            <v>Penjualan Lokal Udang</v>
          </cell>
          <cell r="D215" t="str">
            <v>K</v>
          </cell>
        </row>
        <row r="216">
          <cell r="B216" t="str">
            <v>500.1.01</v>
          </cell>
          <cell r="C216" t="str">
            <v>Harga Pokok Penjualan Udang</v>
          </cell>
          <cell r="D216" t="str">
            <v>L</v>
          </cell>
        </row>
        <row r="217">
          <cell r="B217" t="str">
            <v>500.1.02</v>
          </cell>
          <cell r="C217" t="str">
            <v>Persediaan Barang Jadi Awal</v>
          </cell>
          <cell r="D217" t="str">
            <v>L</v>
          </cell>
        </row>
        <row r="218">
          <cell r="B218" t="str">
            <v>500.1.03</v>
          </cell>
          <cell r="C218" t="str">
            <v>Harga Pokok Produksi</v>
          </cell>
          <cell r="D218" t="str">
            <v>L</v>
          </cell>
        </row>
        <row r="219">
          <cell r="B219" t="str">
            <v>500.1.04</v>
          </cell>
          <cell r="C219" t="str">
            <v>Persediaan Barang Jadi Akhir</v>
          </cell>
          <cell r="D219" t="str">
            <v>L</v>
          </cell>
        </row>
        <row r="220">
          <cell r="B220" t="str">
            <v>510.1.001</v>
          </cell>
          <cell r="C220" t="str">
            <v>Persediaan Bahan Baku Udang Awal</v>
          </cell>
          <cell r="D220" t="str">
            <v>L</v>
          </cell>
        </row>
        <row r="221">
          <cell r="B221" t="str">
            <v>510.1.002</v>
          </cell>
          <cell r="C221" t="str">
            <v>Pembelian Bahan Baku Udang</v>
          </cell>
          <cell r="D221" t="str">
            <v>L</v>
          </cell>
        </row>
        <row r="222">
          <cell r="B222" t="str">
            <v>510.1.003</v>
          </cell>
          <cell r="C222" t="str">
            <v>Penyesuaian Harga Bahan Baku Udang</v>
          </cell>
          <cell r="D222" t="str">
            <v>L</v>
          </cell>
        </row>
        <row r="223">
          <cell r="B223" t="str">
            <v>510.1.004</v>
          </cell>
          <cell r="C223" t="str">
            <v>Persediaan Bahan Baku Udang Akhir</v>
          </cell>
          <cell r="D223" t="str">
            <v>L</v>
          </cell>
        </row>
        <row r="224">
          <cell r="B224" t="str">
            <v>510.1.017</v>
          </cell>
          <cell r="C224" t="str">
            <v>Biaya Upah Langsung</v>
          </cell>
          <cell r="D224" t="str">
            <v>LB</v>
          </cell>
        </row>
        <row r="225">
          <cell r="B225" t="str">
            <v>511.1.001</v>
          </cell>
          <cell r="C225" t="str">
            <v>Biaya Bonus, Gaji &amp; Tunjangan</v>
          </cell>
          <cell r="D225" t="str">
            <v>LB</v>
          </cell>
        </row>
        <row r="226">
          <cell r="B226" t="str">
            <v>511.1.006</v>
          </cell>
          <cell r="C226" t="str">
            <v>Biaya Premi Astek</v>
          </cell>
          <cell r="D226" t="str">
            <v>MB</v>
          </cell>
        </row>
        <row r="227">
          <cell r="B227" t="str">
            <v>511.1.008</v>
          </cell>
          <cell r="C227" t="str">
            <v>Biaya Sarung Tangan, Boot &amp; Perlengkapan Kerja</v>
          </cell>
          <cell r="D227" t="str">
            <v>LC</v>
          </cell>
        </row>
        <row r="228">
          <cell r="B228" t="str">
            <v>511.1.010</v>
          </cell>
          <cell r="C228" t="str">
            <v>Biaya Laboraturium</v>
          </cell>
          <cell r="D228" t="str">
            <v>LC</v>
          </cell>
        </row>
        <row r="229">
          <cell r="B229" t="str">
            <v>511.1.013</v>
          </cell>
          <cell r="C229" t="str">
            <v>Biaya Pemakaian Es Balok</v>
          </cell>
          <cell r="D229" t="str">
            <v>LA</v>
          </cell>
        </row>
        <row r="230">
          <cell r="B230" t="str">
            <v>511.1.020</v>
          </cell>
          <cell r="C230" t="str">
            <v>Biaya Bahan Bakar &amp; Pelumas</v>
          </cell>
          <cell r="D230" t="str">
            <v>LC</v>
          </cell>
        </row>
        <row r="231">
          <cell r="B231" t="str">
            <v>511.1.024</v>
          </cell>
          <cell r="C231" t="str">
            <v>Biaya Perawatan Gedung</v>
          </cell>
          <cell r="D231" t="str">
            <v>LC</v>
          </cell>
        </row>
        <row r="232">
          <cell r="B232" t="str">
            <v>511.1.025</v>
          </cell>
          <cell r="C232" t="str">
            <v>Biaya Perawatan Mesin &amp; Peralatan</v>
          </cell>
          <cell r="D232" t="str">
            <v>LC</v>
          </cell>
        </row>
        <row r="233">
          <cell r="B233" t="str">
            <v>511.1.026</v>
          </cell>
          <cell r="C233" t="str">
            <v>Biaya Perawatan Perlengkapan</v>
          </cell>
          <cell r="D233" t="str">
            <v>LC</v>
          </cell>
        </row>
        <row r="234">
          <cell r="B234" t="str">
            <v>511.1.027</v>
          </cell>
          <cell r="C234" t="str">
            <v>Biaya Perawatan Peralatan</v>
          </cell>
          <cell r="D234" t="str">
            <v>LC</v>
          </cell>
        </row>
        <row r="235">
          <cell r="B235" t="str">
            <v>511.1.028</v>
          </cell>
          <cell r="C235" t="str">
            <v>Biaya Perawatan Pompa Air</v>
          </cell>
          <cell r="D235" t="str">
            <v>LC</v>
          </cell>
        </row>
        <row r="236">
          <cell r="B236" t="str">
            <v>511.1.042</v>
          </cell>
          <cell r="C236" t="str">
            <v>Biaya Penggantian Uang Es</v>
          </cell>
          <cell r="D236" t="str">
            <v>LC</v>
          </cell>
        </row>
        <row r="237">
          <cell r="B237" t="str">
            <v>511.1.043</v>
          </cell>
          <cell r="C237" t="str">
            <v>Biaya Pemakaian Gas Freon</v>
          </cell>
          <cell r="D237" t="str">
            <v>LC</v>
          </cell>
        </row>
        <row r="238">
          <cell r="B238" t="str">
            <v>511.1.046</v>
          </cell>
          <cell r="C238" t="str">
            <v>Biaya Pemakaian Air</v>
          </cell>
          <cell r="D238" t="str">
            <v>LA</v>
          </cell>
        </row>
        <row r="239">
          <cell r="B239" t="str">
            <v>511.1.047</v>
          </cell>
          <cell r="C239" t="str">
            <v>Biaya Pemakaian Listrik</v>
          </cell>
          <cell r="D239" t="str">
            <v>LA</v>
          </cell>
        </row>
        <row r="240">
          <cell r="B240" t="str">
            <v>511.1.048</v>
          </cell>
          <cell r="C240" t="str">
            <v>Biaya Pengepakan</v>
          </cell>
          <cell r="D240" t="str">
            <v>LA</v>
          </cell>
        </row>
        <row r="241">
          <cell r="B241" t="str">
            <v>511.1.049</v>
          </cell>
          <cell r="C241" t="str">
            <v>Biaya Insentif &amp; Tunjangan</v>
          </cell>
          <cell r="D241" t="str">
            <v>LB</v>
          </cell>
        </row>
        <row r="242">
          <cell r="B242" t="str">
            <v>511.1.051</v>
          </cell>
          <cell r="C242" t="str">
            <v>Biaya Penyusutan Mesin &amp; Peralatan</v>
          </cell>
          <cell r="D242" t="str">
            <v>LC</v>
          </cell>
        </row>
        <row r="243">
          <cell r="B243" t="str">
            <v>511.1.052</v>
          </cell>
          <cell r="C243" t="str">
            <v>Biaya Penyusutan Perlengkapan</v>
          </cell>
          <cell r="D243" t="str">
            <v>LC</v>
          </cell>
        </row>
        <row r="244">
          <cell r="B244" t="str">
            <v>511.1.053</v>
          </cell>
          <cell r="C244" t="str">
            <v>Biaya Uang Makan &amp; Lembur</v>
          </cell>
          <cell r="D244" t="str">
            <v>LB</v>
          </cell>
        </row>
        <row r="245">
          <cell r="B245" t="str">
            <v>511.1.054</v>
          </cell>
          <cell r="C245" t="str">
            <v>Biaya Pakaian Seragam</v>
          </cell>
          <cell r="D245" t="str">
            <v>LC</v>
          </cell>
        </row>
        <row r="246">
          <cell r="B246" t="str">
            <v>511.1.055</v>
          </cell>
          <cell r="C246" t="str">
            <v>Biaya Perawatan Cald Store</v>
          </cell>
          <cell r="D246" t="str">
            <v>LC</v>
          </cell>
        </row>
        <row r="247">
          <cell r="B247" t="str">
            <v>511.1.997</v>
          </cell>
          <cell r="C247" t="str">
            <v>Biaya Langsung Lainnya</v>
          </cell>
          <cell r="D247" t="str">
            <v>LB</v>
          </cell>
        </row>
        <row r="248">
          <cell r="B248" t="str">
            <v>511.1.998</v>
          </cell>
          <cell r="C248" t="str">
            <v>Biaya Tak Langsung Lainnya</v>
          </cell>
          <cell r="D248" t="str">
            <v>LC</v>
          </cell>
        </row>
        <row r="249">
          <cell r="B249" t="str">
            <v>511.1.999</v>
          </cell>
          <cell r="C249" t="str">
            <v>Pemindahan Biaya Ke Harga Pokok Penjualan</v>
          </cell>
          <cell r="D249" t="str">
            <v>LC</v>
          </cell>
        </row>
        <row r="250">
          <cell r="B250" t="str">
            <v>520.1.001</v>
          </cell>
          <cell r="C250" t="str">
            <v>Biaya Gaji Staff Dan Direksi</v>
          </cell>
          <cell r="D250" t="str">
            <v>MB</v>
          </cell>
        </row>
        <row r="251">
          <cell r="B251" t="str">
            <v>520.1.002</v>
          </cell>
          <cell r="C251" t="str">
            <v>Biaya Bonus &amp; Kompensasi</v>
          </cell>
          <cell r="D251" t="str">
            <v>MB</v>
          </cell>
        </row>
        <row r="252">
          <cell r="B252" t="str">
            <v>520.1.003</v>
          </cell>
          <cell r="C252" t="str">
            <v>Biaya Telepon, Telex dan Fax</v>
          </cell>
          <cell r="D252" t="str">
            <v>MB</v>
          </cell>
        </row>
        <row r="253">
          <cell r="B253" t="str">
            <v>520.1.004</v>
          </cell>
          <cell r="C253" t="str">
            <v>Biaya Perjalanan Dinas</v>
          </cell>
          <cell r="D253" t="str">
            <v>MB</v>
          </cell>
        </row>
        <row r="254">
          <cell r="B254" t="str">
            <v>520.1.005</v>
          </cell>
          <cell r="C254" t="str">
            <v>Biaya Uang Makan Dan Transportasi</v>
          </cell>
          <cell r="D254" t="str">
            <v>MB</v>
          </cell>
        </row>
        <row r="255">
          <cell r="B255" t="str">
            <v>520.1.007</v>
          </cell>
          <cell r="C255" t="str">
            <v>Biaya Alat Tulis Dan Cetak</v>
          </cell>
          <cell r="D255" t="str">
            <v>MB</v>
          </cell>
        </row>
        <row r="256">
          <cell r="B256" t="str">
            <v>520.1.008</v>
          </cell>
          <cell r="C256" t="str">
            <v>Biaya Benda-Benda Pos &amp; Materai</v>
          </cell>
          <cell r="D256" t="str">
            <v>MB</v>
          </cell>
        </row>
        <row r="257">
          <cell r="B257" t="str">
            <v>520.1.010</v>
          </cell>
          <cell r="C257" t="str">
            <v>Biaya Pakaian Seragam</v>
          </cell>
          <cell r="D257" t="str">
            <v>MB</v>
          </cell>
        </row>
        <row r="258">
          <cell r="B258" t="str">
            <v>520.1.011</v>
          </cell>
          <cell r="C258" t="str">
            <v>Biaya Pengobatan</v>
          </cell>
          <cell r="D258" t="str">
            <v>MB</v>
          </cell>
        </row>
        <row r="259">
          <cell r="B259" t="str">
            <v>520.1.013</v>
          </cell>
          <cell r="C259" t="str">
            <v>Biaya Pajak</v>
          </cell>
          <cell r="D259" t="str">
            <v>MB</v>
          </cell>
        </row>
        <row r="260">
          <cell r="B260" t="str">
            <v>520.1.014</v>
          </cell>
          <cell r="C260" t="str">
            <v>Biaya Perijinan</v>
          </cell>
          <cell r="D260" t="str">
            <v>MB</v>
          </cell>
        </row>
        <row r="261">
          <cell r="B261" t="str">
            <v>520.1.015</v>
          </cell>
          <cell r="C261" t="str">
            <v>Biaya Sewa</v>
          </cell>
          <cell r="D261" t="str">
            <v>MB</v>
          </cell>
        </row>
        <row r="262">
          <cell r="B262" t="str">
            <v>520.1.016</v>
          </cell>
          <cell r="C262" t="str">
            <v>Biaya Pajak &amp; Ritribusi</v>
          </cell>
          <cell r="D262" t="str">
            <v>MB</v>
          </cell>
        </row>
        <row r="263">
          <cell r="B263" t="str">
            <v>520.1.017</v>
          </cell>
          <cell r="C263" t="str">
            <v>Biaya Pemeriksaan Dan Konsultasi</v>
          </cell>
          <cell r="D263" t="str">
            <v>MB</v>
          </cell>
        </row>
        <row r="264">
          <cell r="B264" t="str">
            <v>520.1.018</v>
          </cell>
          <cell r="C264" t="str">
            <v>Biaya Entertaimen &amp; Sumbangan</v>
          </cell>
          <cell r="D264" t="str">
            <v>MB</v>
          </cell>
        </row>
        <row r="265">
          <cell r="B265" t="str">
            <v>520.1.019</v>
          </cell>
          <cell r="C265" t="str">
            <v>Biaya Transport</v>
          </cell>
          <cell r="D265" t="str">
            <v>MB</v>
          </cell>
        </row>
        <row r="266">
          <cell r="B266" t="str">
            <v>520.1.020</v>
          </cell>
          <cell r="C266" t="str">
            <v>Biaya Pemeliharaan Kantor</v>
          </cell>
          <cell r="D266" t="str">
            <v>MB</v>
          </cell>
        </row>
        <row r="267">
          <cell r="B267" t="str">
            <v>520.1.022</v>
          </cell>
          <cell r="C267" t="str">
            <v>Biaya Pemeliharaan Kendaraan</v>
          </cell>
          <cell r="D267" t="str">
            <v>MB</v>
          </cell>
        </row>
        <row r="268">
          <cell r="B268" t="str">
            <v>520.1.023</v>
          </cell>
          <cell r="C268" t="str">
            <v>Biaya Pemeliharaan Mesin &amp; Peralatan</v>
          </cell>
          <cell r="D268" t="str">
            <v>MB</v>
          </cell>
        </row>
        <row r="269">
          <cell r="B269" t="str">
            <v>520.1.024</v>
          </cell>
          <cell r="C269" t="str">
            <v>Biaya Pemakaian Listrik</v>
          </cell>
          <cell r="D269" t="str">
            <v>MB</v>
          </cell>
        </row>
        <row r="270">
          <cell r="B270" t="str">
            <v>520.1.025</v>
          </cell>
          <cell r="C270" t="str">
            <v>Biaya Asuransi</v>
          </cell>
          <cell r="D270" t="str">
            <v>MB</v>
          </cell>
        </row>
        <row r="271">
          <cell r="B271" t="str">
            <v>520.1.026</v>
          </cell>
          <cell r="C271" t="str">
            <v>Biaya Lembur</v>
          </cell>
          <cell r="D271" t="str">
            <v>MB</v>
          </cell>
        </row>
        <row r="272">
          <cell r="B272" t="str">
            <v>520.1.027</v>
          </cell>
          <cell r="C272" t="str">
            <v>Biaya Surat Kabar &amp; Majalah</v>
          </cell>
          <cell r="D272" t="str">
            <v>MB</v>
          </cell>
        </row>
        <row r="273">
          <cell r="B273" t="str">
            <v>520.1.028</v>
          </cell>
          <cell r="C273" t="str">
            <v>Biaya Pemakaian Air</v>
          </cell>
          <cell r="D273" t="str">
            <v>MB</v>
          </cell>
        </row>
        <row r="274">
          <cell r="B274" t="str">
            <v>520.1.099</v>
          </cell>
          <cell r="C274" t="str">
            <v>Biaya Umum &amp; Administrasi</v>
          </cell>
          <cell r="D274" t="str">
            <v>MB</v>
          </cell>
        </row>
        <row r="275">
          <cell r="B275" t="str">
            <v>600.1.001</v>
          </cell>
          <cell r="C275" t="str">
            <v>Biaya OPP - Pemuatan &amp; Pengangkutan</v>
          </cell>
          <cell r="D275" t="str">
            <v>MA</v>
          </cell>
        </row>
        <row r="276">
          <cell r="B276" t="str">
            <v>600.1.005</v>
          </cell>
          <cell r="C276" t="str">
            <v>Biaya Pelabuhan BC &amp; Penanganan Export</v>
          </cell>
          <cell r="D276" t="str">
            <v>MA</v>
          </cell>
        </row>
        <row r="277">
          <cell r="B277" t="str">
            <v>600.1.006</v>
          </cell>
          <cell r="C277" t="str">
            <v>Biaya Pengujuan Mutu / SPP</v>
          </cell>
          <cell r="D277" t="str">
            <v>MA</v>
          </cell>
        </row>
        <row r="278">
          <cell r="B278" t="str">
            <v>600.1.007</v>
          </cell>
          <cell r="C278" t="str">
            <v>Kliem Penjualan</v>
          </cell>
          <cell r="D278" t="str">
            <v>MA</v>
          </cell>
        </row>
        <row r="279">
          <cell r="B279" t="str">
            <v>600.1.999</v>
          </cell>
          <cell r="C279" t="str">
            <v>Biaya Penjualan Lainnya</v>
          </cell>
          <cell r="D279" t="str">
            <v>MA</v>
          </cell>
        </row>
        <row r="280">
          <cell r="B280" t="str">
            <v>700.1.001</v>
          </cell>
          <cell r="C280" t="str">
            <v>Biaya Jasa Giro</v>
          </cell>
          <cell r="D280" t="str">
            <v>NB</v>
          </cell>
        </row>
        <row r="281">
          <cell r="B281" t="str">
            <v>700.1.003</v>
          </cell>
          <cell r="C281" t="str">
            <v>Biaya Provisi Bank</v>
          </cell>
          <cell r="D281" t="str">
            <v>NB</v>
          </cell>
        </row>
        <row r="282">
          <cell r="B282" t="str">
            <v>700.1.004</v>
          </cell>
          <cell r="C282" t="str">
            <v>Biaya Discrepancy</v>
          </cell>
          <cell r="D282" t="str">
            <v>NB</v>
          </cell>
        </row>
        <row r="283">
          <cell r="B283" t="str">
            <v>700.1.005</v>
          </cell>
          <cell r="C283" t="str">
            <v>Biaya Lain-lain</v>
          </cell>
          <cell r="D283" t="str">
            <v>NB</v>
          </cell>
        </row>
        <row r="284">
          <cell r="B284" t="str">
            <v>700.1.007</v>
          </cell>
          <cell r="C284" t="str">
            <v>Biaya Pengurusan LC</v>
          </cell>
          <cell r="D284" t="str">
            <v>NB</v>
          </cell>
        </row>
        <row r="285">
          <cell r="B285" t="str">
            <v>750.1.001</v>
          </cell>
          <cell r="C285" t="str">
            <v>Biaya Penyusutan Bangunan</v>
          </cell>
          <cell r="D285" t="str">
            <v>MB</v>
          </cell>
        </row>
        <row r="286">
          <cell r="B286" t="str">
            <v>750.1.006</v>
          </cell>
          <cell r="C286" t="str">
            <v>Biaya Amortisasi Biaya Pra Operasional</v>
          </cell>
          <cell r="D286" t="str">
            <v>MB</v>
          </cell>
        </row>
        <row r="287">
          <cell r="B287" t="str">
            <v>750.1.009</v>
          </cell>
          <cell r="C287" t="str">
            <v>Biaya Penyusutan Instalasi</v>
          </cell>
          <cell r="D287" t="str">
            <v>MB</v>
          </cell>
        </row>
        <row r="288">
          <cell r="B288" t="str">
            <v>750.1.010</v>
          </cell>
          <cell r="C288" t="str">
            <v>Biaya Penyusutan Inventaris</v>
          </cell>
          <cell r="D288" t="str">
            <v>MB</v>
          </cell>
        </row>
        <row r="289">
          <cell r="B289" t="str">
            <v>750.1.011</v>
          </cell>
          <cell r="C289" t="str">
            <v>Biaya Penyusutan Kendaraan</v>
          </cell>
          <cell r="D289" t="str">
            <v>MB</v>
          </cell>
        </row>
        <row r="290">
          <cell r="B290" t="str">
            <v>800.1.001</v>
          </cell>
          <cell r="C290" t="str">
            <v>Pendapatan Bunga</v>
          </cell>
          <cell r="D290" t="str">
            <v>NA</v>
          </cell>
        </row>
        <row r="291">
          <cell r="B291" t="str">
            <v>800.1.002</v>
          </cell>
          <cell r="C291" t="str">
            <v>Pendapatan Jasa Giro</v>
          </cell>
          <cell r="D291" t="str">
            <v>NA</v>
          </cell>
        </row>
        <row r="292">
          <cell r="B292" t="str">
            <v>800.1.004</v>
          </cell>
          <cell r="C292" t="str">
            <v>Laba Selisih Kurs</v>
          </cell>
          <cell r="D292" t="str">
            <v>NA</v>
          </cell>
        </row>
        <row r="293">
          <cell r="B293" t="str">
            <v>800.1.999</v>
          </cell>
          <cell r="C293" t="str">
            <v>Pendapatan Diluar Usaha</v>
          </cell>
          <cell r="D293" t="str">
            <v>NA</v>
          </cell>
        </row>
        <row r="294">
          <cell r="B294" t="str">
            <v>810.1.001</v>
          </cell>
          <cell r="C294" t="str">
            <v>Biaya Bunga</v>
          </cell>
          <cell r="D294" t="str">
            <v>NB</v>
          </cell>
        </row>
        <row r="295">
          <cell r="B295" t="str">
            <v>810.1.004</v>
          </cell>
          <cell r="C295" t="str">
            <v>Rugi Selisih Kurs</v>
          </cell>
          <cell r="D295" t="str">
            <v>NB</v>
          </cell>
        </row>
        <row r="296">
          <cell r="B296" t="str">
            <v>810.1.005</v>
          </cell>
          <cell r="C296" t="str">
            <v>Biaya Komisi Penjualan</v>
          </cell>
          <cell r="D296" t="str">
            <v>NB</v>
          </cell>
        </row>
      </sheetData>
      <sheetData sheetId="20" refreshError="1"/>
      <sheetData sheetId="21"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AB"/>
      <sheetName val="DI"/>
      <sheetName val="NRC"/>
      <sheetName val="L-R"/>
      <sheetName val="LTD"/>
      <sheetName val="ARKA"/>
      <sheetName val="PJL LK"/>
      <sheetName val="L-1"/>
      <sheetName val="PENY"/>
      <sheetName val="Sheet2"/>
      <sheetName val="BB-LR"/>
      <sheetName val="BB-NRC"/>
      <sheetName val="NLM"/>
      <sheetName val="RKM"/>
      <sheetName val="NL"/>
      <sheetName val="ACCOUNT"/>
      <sheetName val="INDEX"/>
      <sheetName val="SA"/>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ow r="8">
          <cell r="B8" t="str">
            <v>110.1.01</v>
          </cell>
          <cell r="C8" t="str">
            <v>Kas</v>
          </cell>
          <cell r="D8" t="str">
            <v>AA</v>
          </cell>
        </row>
        <row r="9">
          <cell r="B9" t="str">
            <v>111.1.002</v>
          </cell>
          <cell r="C9" t="str">
            <v>Bank Mandiri Valas AC. 148-0001138190</v>
          </cell>
          <cell r="D9" t="str">
            <v>AB</v>
          </cell>
        </row>
        <row r="10">
          <cell r="B10" t="str">
            <v>111.1.003</v>
          </cell>
          <cell r="C10" t="str">
            <v>Bank Danamon AC. 430.092-01295.9</v>
          </cell>
          <cell r="D10" t="str">
            <v>AB</v>
          </cell>
        </row>
        <row r="11">
          <cell r="B11" t="str">
            <v>111.1.005</v>
          </cell>
          <cell r="C11" t="str">
            <v>BNI AC. 225-001025998.001</v>
          </cell>
          <cell r="D11" t="str">
            <v>AB</v>
          </cell>
        </row>
        <row r="12">
          <cell r="B12" t="str">
            <v>111.1.006</v>
          </cell>
          <cell r="C12" t="str">
            <v>Bank Mandiri Rupiah AC. 148-00-7777888-7</v>
          </cell>
          <cell r="D12" t="str">
            <v>AB</v>
          </cell>
        </row>
        <row r="13">
          <cell r="B13" t="str">
            <v>111.1.007</v>
          </cell>
          <cell r="C13" t="str">
            <v>Bank Mandiri AC. 148-00-0308830-2</v>
          </cell>
          <cell r="D13" t="str">
            <v>AB</v>
          </cell>
        </row>
        <row r="14">
          <cell r="B14" t="str">
            <v>113.1.00002</v>
          </cell>
          <cell r="C14" t="str">
            <v>Hanwa Co. Ltd.</v>
          </cell>
          <cell r="D14" t="str">
            <v>BAA</v>
          </cell>
        </row>
        <row r="15">
          <cell r="B15" t="str">
            <v>113.1.00003</v>
          </cell>
          <cell r="C15" t="str">
            <v>Ocean G.</v>
          </cell>
          <cell r="D15" t="str">
            <v>BAA</v>
          </cell>
        </row>
        <row r="16">
          <cell r="B16" t="str">
            <v>113.1.00006</v>
          </cell>
          <cell r="C16" t="str">
            <v>Arctic Sea</v>
          </cell>
          <cell r="D16" t="str">
            <v>BAA</v>
          </cell>
        </row>
        <row r="17">
          <cell r="B17" t="str">
            <v>113.1.00008</v>
          </cell>
          <cell r="C17" t="str">
            <v>Landaeuer</v>
          </cell>
          <cell r="D17" t="str">
            <v>BAA</v>
          </cell>
        </row>
        <row r="18">
          <cell r="B18" t="str">
            <v>113.1.00017</v>
          </cell>
          <cell r="C18" t="str">
            <v>PT. Sumber Kalimantan Abadi</v>
          </cell>
          <cell r="D18" t="str">
            <v>BAA</v>
          </cell>
        </row>
        <row r="19">
          <cell r="B19" t="str">
            <v>113.1.00020</v>
          </cell>
          <cell r="C19" t="str">
            <v>PT. Sekar Bumi Tbk.</v>
          </cell>
          <cell r="D19" t="str">
            <v>BAA</v>
          </cell>
        </row>
        <row r="20">
          <cell r="B20" t="str">
            <v>113.1.00050</v>
          </cell>
          <cell r="C20" t="str">
            <v>Starling</v>
          </cell>
          <cell r="D20" t="str">
            <v>BAA</v>
          </cell>
        </row>
        <row r="21">
          <cell r="B21" t="str">
            <v>113.1.00060</v>
          </cell>
          <cell r="C21" t="str">
            <v>Rotary Int.</v>
          </cell>
          <cell r="D21" t="str">
            <v>BAA</v>
          </cell>
        </row>
        <row r="22">
          <cell r="B22" t="str">
            <v>113.1.00065</v>
          </cell>
          <cell r="C22" t="str">
            <v>SKA Tarakan</v>
          </cell>
          <cell r="D22" t="str">
            <v>BAA</v>
          </cell>
        </row>
        <row r="23">
          <cell r="B23" t="str">
            <v>113.1.00077</v>
          </cell>
          <cell r="C23" t="str">
            <v>Winsang</v>
          </cell>
          <cell r="D23" t="str">
            <v>BAA</v>
          </cell>
        </row>
        <row r="24">
          <cell r="B24" t="str">
            <v>113.1.00098</v>
          </cell>
          <cell r="C24" t="str">
            <v>PT. Buana Mega Indonesia</v>
          </cell>
          <cell r="D24" t="str">
            <v>BAA</v>
          </cell>
        </row>
        <row r="25">
          <cell r="B25" t="str">
            <v>113.1.00099</v>
          </cell>
          <cell r="C25" t="str">
            <v>PT. Mustika Minanu</v>
          </cell>
          <cell r="D25" t="str">
            <v>BAA</v>
          </cell>
        </row>
        <row r="26">
          <cell r="B26" t="str">
            <v>113.2.00001</v>
          </cell>
          <cell r="C26" t="str">
            <v>Nelayan Abung</v>
          </cell>
          <cell r="D26" t="str">
            <v>BAB</v>
          </cell>
        </row>
        <row r="27">
          <cell r="B27" t="str">
            <v>113.2.00005</v>
          </cell>
          <cell r="C27" t="str">
            <v>Nelayan Amat</v>
          </cell>
          <cell r="D27" t="str">
            <v>BAB</v>
          </cell>
        </row>
        <row r="28">
          <cell r="B28" t="str">
            <v>113.2.00007</v>
          </cell>
          <cell r="C28" t="str">
            <v>Nelayan Awie</v>
          </cell>
          <cell r="D28" t="str">
            <v>BAB</v>
          </cell>
        </row>
        <row r="29">
          <cell r="B29" t="str">
            <v>113.2.00008</v>
          </cell>
          <cell r="C29" t="str">
            <v>Nelayan Apollo Tbk.</v>
          </cell>
          <cell r="D29" t="str">
            <v>BAB</v>
          </cell>
        </row>
        <row r="30">
          <cell r="B30" t="str">
            <v>113.2.00009</v>
          </cell>
          <cell r="C30" t="str">
            <v>Nelayan Ayon</v>
          </cell>
          <cell r="D30" t="str">
            <v>BAB</v>
          </cell>
        </row>
        <row r="31">
          <cell r="B31" t="str">
            <v>113.2.00010</v>
          </cell>
          <cell r="C31" t="str">
            <v>Nelayan Abdul Manang</v>
          </cell>
          <cell r="D31" t="str">
            <v>BAB</v>
          </cell>
        </row>
        <row r="32">
          <cell r="B32" t="str">
            <v>113.2.00011</v>
          </cell>
          <cell r="C32" t="str">
            <v>Nelayan Alung</v>
          </cell>
          <cell r="D32" t="str">
            <v>BAB</v>
          </cell>
        </row>
        <row r="33">
          <cell r="B33" t="str">
            <v>113.2.00012</v>
          </cell>
          <cell r="C33" t="str">
            <v>Nelayan Ansar</v>
          </cell>
          <cell r="D33" t="str">
            <v>BAB</v>
          </cell>
        </row>
        <row r="34">
          <cell r="B34" t="str">
            <v>113.2.00013</v>
          </cell>
          <cell r="C34" t="str">
            <v>Nelayan Achai RM</v>
          </cell>
          <cell r="D34" t="str">
            <v>BAB</v>
          </cell>
        </row>
        <row r="35">
          <cell r="B35" t="str">
            <v>113.2.00014</v>
          </cell>
          <cell r="C35" t="str">
            <v>Nelayan Apung</v>
          </cell>
          <cell r="D35" t="str">
            <v>BAB</v>
          </cell>
        </row>
        <row r="36">
          <cell r="B36" t="str">
            <v>113.2.00016</v>
          </cell>
          <cell r="C36" t="str">
            <v>Nelayan Apui</v>
          </cell>
          <cell r="D36" t="str">
            <v>BAB</v>
          </cell>
        </row>
        <row r="37">
          <cell r="B37" t="str">
            <v>113.2.00020</v>
          </cell>
          <cell r="C37" t="str">
            <v>Nelayan Akiong</v>
          </cell>
          <cell r="D37" t="str">
            <v>BAB</v>
          </cell>
        </row>
        <row r="38">
          <cell r="B38" t="str">
            <v>113.2.00021</v>
          </cell>
          <cell r="C38" t="str">
            <v>Nelayan Anas</v>
          </cell>
          <cell r="D38" t="str">
            <v>BAB</v>
          </cell>
        </row>
        <row r="39">
          <cell r="B39" t="str">
            <v>113.2.00023</v>
          </cell>
          <cell r="C39" t="str">
            <v>Nelayan A'an M.</v>
          </cell>
          <cell r="D39" t="str">
            <v>BAB</v>
          </cell>
        </row>
        <row r="40">
          <cell r="B40" t="str">
            <v>113.2.00025</v>
          </cell>
          <cell r="C40" t="str">
            <v>Nelayan Achien</v>
          </cell>
          <cell r="D40" t="str">
            <v>BAB</v>
          </cell>
        </row>
        <row r="41">
          <cell r="B41" t="str">
            <v>113.2.00026</v>
          </cell>
          <cell r="C41" t="str">
            <v>Nelayan Asau</v>
          </cell>
          <cell r="D41" t="str">
            <v>BAB</v>
          </cell>
        </row>
        <row r="42">
          <cell r="B42" t="str">
            <v>113.2.00027</v>
          </cell>
          <cell r="C42" t="str">
            <v>Nelayan Amun</v>
          </cell>
          <cell r="D42" t="str">
            <v>BAB</v>
          </cell>
        </row>
        <row r="43">
          <cell r="B43" t="str">
            <v>113.2.00031</v>
          </cell>
          <cell r="C43" t="str">
            <v>Nelayan Beddu</v>
          </cell>
          <cell r="D43" t="str">
            <v>BAB</v>
          </cell>
        </row>
        <row r="44">
          <cell r="B44" t="str">
            <v>113.2.00091</v>
          </cell>
          <cell r="C44" t="str">
            <v>Nelayan Darwis</v>
          </cell>
          <cell r="D44" t="str">
            <v>BAB</v>
          </cell>
        </row>
        <row r="45">
          <cell r="B45" t="str">
            <v>113.2.00093</v>
          </cell>
          <cell r="C45" t="str">
            <v>Nelayan Doni</v>
          </cell>
          <cell r="D45" t="str">
            <v>BAB</v>
          </cell>
        </row>
        <row r="46">
          <cell r="B46" t="str">
            <v>113.2.00171</v>
          </cell>
          <cell r="C46" t="str">
            <v>Nelayan Firman</v>
          </cell>
          <cell r="D46" t="str">
            <v>BAB</v>
          </cell>
        </row>
        <row r="47">
          <cell r="B47" t="str">
            <v>113.2.00211</v>
          </cell>
          <cell r="C47" t="str">
            <v>Nelayan Honggo</v>
          </cell>
          <cell r="D47" t="str">
            <v>BAB</v>
          </cell>
        </row>
        <row r="48">
          <cell r="B48" t="str">
            <v>113.2.00214</v>
          </cell>
          <cell r="C48" t="str">
            <v>Nelayan H. Hasanuddin</v>
          </cell>
          <cell r="D48" t="str">
            <v>BAB</v>
          </cell>
        </row>
        <row r="49">
          <cell r="B49" t="str">
            <v>113.2.00215</v>
          </cell>
          <cell r="C49" t="str">
            <v>Nelayan H. Fadlan</v>
          </cell>
          <cell r="D49" t="str">
            <v>BAB</v>
          </cell>
        </row>
        <row r="50">
          <cell r="B50" t="str">
            <v>113.2.00217</v>
          </cell>
          <cell r="C50" t="str">
            <v>Nelayan H. Madjid</v>
          </cell>
          <cell r="D50" t="str">
            <v>BAB</v>
          </cell>
        </row>
        <row r="51">
          <cell r="B51" t="str">
            <v>113.2.00218</v>
          </cell>
          <cell r="C51" t="str">
            <v>Nelayan Haidir</v>
          </cell>
          <cell r="D51" t="str">
            <v>BAB</v>
          </cell>
        </row>
        <row r="52">
          <cell r="B52" t="str">
            <v>113.2.00222</v>
          </cell>
          <cell r="C52" t="str">
            <v>Nelayan Edison</v>
          </cell>
          <cell r="D52" t="str">
            <v>BAB</v>
          </cell>
        </row>
        <row r="53">
          <cell r="B53" t="str">
            <v>113.2.00223</v>
          </cell>
          <cell r="C53" t="str">
            <v>Nelayan Hendri</v>
          </cell>
          <cell r="D53" t="str">
            <v>BAB</v>
          </cell>
        </row>
        <row r="54">
          <cell r="B54" t="str">
            <v>113.2.00226</v>
          </cell>
          <cell r="C54" t="str">
            <v>Nelayan H. Jainuddin</v>
          </cell>
          <cell r="D54" t="str">
            <v>BAB</v>
          </cell>
        </row>
        <row r="55">
          <cell r="B55" t="str">
            <v>113.2.00227</v>
          </cell>
          <cell r="C55" t="str">
            <v>Nelayan H. Dahri</v>
          </cell>
          <cell r="D55" t="str">
            <v>BAB</v>
          </cell>
        </row>
        <row r="56">
          <cell r="B56" t="str">
            <v>113.2.00232</v>
          </cell>
          <cell r="C56" t="str">
            <v>Nelayan Iswan</v>
          </cell>
          <cell r="D56" t="str">
            <v>BAB</v>
          </cell>
        </row>
        <row r="57">
          <cell r="B57" t="str">
            <v>113.2.00272</v>
          </cell>
          <cell r="C57" t="str">
            <v>Nelayan Jayus</v>
          </cell>
          <cell r="D57" t="str">
            <v>BAB</v>
          </cell>
        </row>
        <row r="58">
          <cell r="B58" t="str">
            <v>113.2.00273</v>
          </cell>
          <cell r="C58" t="str">
            <v>Nelayan Jumain</v>
          </cell>
          <cell r="D58" t="str">
            <v>BAB</v>
          </cell>
        </row>
        <row r="59">
          <cell r="B59" t="str">
            <v>113.2.00302</v>
          </cell>
          <cell r="C59" t="str">
            <v>Nelayan Kasmin</v>
          </cell>
          <cell r="D59" t="str">
            <v>BAB</v>
          </cell>
        </row>
        <row r="60">
          <cell r="B60" t="str">
            <v>113.2.00303</v>
          </cell>
          <cell r="C60" t="str">
            <v>Nelayan Kamarudin</v>
          </cell>
          <cell r="D60" t="str">
            <v>BAB</v>
          </cell>
        </row>
        <row r="61">
          <cell r="B61" t="str">
            <v>113.2.00330</v>
          </cell>
          <cell r="C61" t="str">
            <v>Nelayan Latif</v>
          </cell>
          <cell r="D61" t="str">
            <v>BAB</v>
          </cell>
        </row>
        <row r="62">
          <cell r="B62" t="str">
            <v>113.2.00331</v>
          </cell>
          <cell r="C62" t="str">
            <v>Nelayan Lukmanto</v>
          </cell>
          <cell r="D62" t="str">
            <v>BAB</v>
          </cell>
        </row>
        <row r="63">
          <cell r="B63" t="str">
            <v>113.2.00333</v>
          </cell>
          <cell r="C63" t="str">
            <v>Nelayan Latif Makmur</v>
          </cell>
          <cell r="D63" t="str">
            <v>BAB</v>
          </cell>
        </row>
        <row r="64">
          <cell r="B64" t="str">
            <v>113.2.00350</v>
          </cell>
          <cell r="C64" t="str">
            <v>Nelayan Mayong</v>
          </cell>
          <cell r="D64" t="str">
            <v>BAB</v>
          </cell>
        </row>
        <row r="65">
          <cell r="B65" t="str">
            <v>113.2.00351</v>
          </cell>
          <cell r="C65" t="str">
            <v>Nelayan Muara</v>
          </cell>
          <cell r="D65" t="str">
            <v>BAB</v>
          </cell>
        </row>
        <row r="66">
          <cell r="B66" t="str">
            <v>113.2.00352</v>
          </cell>
          <cell r="C66" t="str">
            <v>Nelayan Misran</v>
          </cell>
          <cell r="D66" t="str">
            <v>BAB</v>
          </cell>
        </row>
        <row r="67">
          <cell r="B67" t="str">
            <v>113.2.00353</v>
          </cell>
          <cell r="C67" t="str">
            <v>Nelayan Memet</v>
          </cell>
          <cell r="D67" t="str">
            <v>BAB</v>
          </cell>
        </row>
        <row r="68">
          <cell r="B68" t="str">
            <v>113.2.00354</v>
          </cell>
          <cell r="C68" t="str">
            <v>Nelayan Michu</v>
          </cell>
          <cell r="D68" t="str">
            <v>BAB</v>
          </cell>
        </row>
        <row r="69">
          <cell r="B69" t="str">
            <v>113.2.00355</v>
          </cell>
          <cell r="C69" t="str">
            <v>Nelayan Mansyur</v>
          </cell>
          <cell r="D69" t="str">
            <v>BAB</v>
          </cell>
        </row>
        <row r="70">
          <cell r="B70" t="str">
            <v>113.2.00356</v>
          </cell>
          <cell r="C70" t="str">
            <v>Nelayan Petak C</v>
          </cell>
          <cell r="D70" t="str">
            <v>BAB</v>
          </cell>
        </row>
        <row r="71">
          <cell r="B71" t="str">
            <v>113.2.00380</v>
          </cell>
          <cell r="C71" t="str">
            <v>Nelayan Nusa Indah</v>
          </cell>
          <cell r="D71" t="str">
            <v>BAB</v>
          </cell>
        </row>
        <row r="72">
          <cell r="B72" t="str">
            <v>113.2.00440</v>
          </cell>
          <cell r="C72" t="str">
            <v>Nelayan Pipi</v>
          </cell>
          <cell r="D72" t="str">
            <v>BAB</v>
          </cell>
        </row>
        <row r="73">
          <cell r="B73" t="str">
            <v>113.2.00441</v>
          </cell>
          <cell r="C73" t="str">
            <v>Nelayan Nusa Indah</v>
          </cell>
          <cell r="D73" t="str">
            <v>BAB</v>
          </cell>
        </row>
        <row r="74">
          <cell r="B74" t="str">
            <v>113.2.00442</v>
          </cell>
          <cell r="C74" t="str">
            <v>Nelayan Paulus</v>
          </cell>
          <cell r="D74" t="str">
            <v>BAB</v>
          </cell>
        </row>
        <row r="75">
          <cell r="B75" t="str">
            <v>113.2.00444</v>
          </cell>
          <cell r="C75" t="str">
            <v>Nelayan Parman</v>
          </cell>
          <cell r="D75" t="str">
            <v>BAB</v>
          </cell>
        </row>
        <row r="76">
          <cell r="B76" t="str">
            <v>113.2.00501</v>
          </cell>
          <cell r="C76" t="str">
            <v>Nelayan Rapik</v>
          </cell>
          <cell r="D76" t="str">
            <v>BAB</v>
          </cell>
        </row>
        <row r="77">
          <cell r="B77" t="str">
            <v>113.2.00536</v>
          </cell>
          <cell r="C77" t="str">
            <v>Nelayan Suratna</v>
          </cell>
          <cell r="D77" t="str">
            <v>BAB</v>
          </cell>
        </row>
        <row r="78">
          <cell r="B78" t="str">
            <v>113.2.00539</v>
          </cell>
          <cell r="C78" t="str">
            <v>Nelayan Tabur</v>
          </cell>
          <cell r="D78" t="str">
            <v>BAB</v>
          </cell>
        </row>
        <row r="79">
          <cell r="B79" t="str">
            <v>113.2.00541</v>
          </cell>
          <cell r="C79" t="str">
            <v>Nelayan Sasa</v>
          </cell>
          <cell r="D79" t="str">
            <v>BAB</v>
          </cell>
        </row>
        <row r="80">
          <cell r="B80" t="str">
            <v>113.2.00542</v>
          </cell>
          <cell r="C80" t="str">
            <v>Nelayan Surya Mas</v>
          </cell>
          <cell r="D80" t="str">
            <v>BAB</v>
          </cell>
        </row>
        <row r="81">
          <cell r="B81" t="str">
            <v>113.2.00543</v>
          </cell>
          <cell r="C81" t="str">
            <v>Nelayan SBY Motor</v>
          </cell>
          <cell r="D81" t="str">
            <v>BAB</v>
          </cell>
        </row>
        <row r="82">
          <cell r="B82" t="str">
            <v>113.2.00591</v>
          </cell>
          <cell r="C82" t="str">
            <v>Nelayan Udin Nunukan</v>
          </cell>
          <cell r="D82" t="str">
            <v>BAB</v>
          </cell>
        </row>
        <row r="83">
          <cell r="B83" t="str">
            <v>113.2.00592</v>
          </cell>
          <cell r="C83" t="str">
            <v>Nelayan Ahin C</v>
          </cell>
          <cell r="D83" t="str">
            <v>BAB</v>
          </cell>
        </row>
        <row r="84">
          <cell r="B84" t="str">
            <v>113.2.00593</v>
          </cell>
          <cell r="C84" t="str">
            <v>Nelayan H. Usman</v>
          </cell>
          <cell r="D84" t="str">
            <v>BAB</v>
          </cell>
        </row>
        <row r="85">
          <cell r="B85" t="str">
            <v>113.2.00594</v>
          </cell>
          <cell r="C85" t="str">
            <v>Nelayan Ampao</v>
          </cell>
          <cell r="D85" t="str">
            <v>BAB</v>
          </cell>
        </row>
        <row r="86">
          <cell r="B86" t="str">
            <v>113.2.00595</v>
          </cell>
          <cell r="C86" t="str">
            <v>Nelayan Yusuf T.</v>
          </cell>
          <cell r="D86" t="str">
            <v>BAB</v>
          </cell>
        </row>
        <row r="87">
          <cell r="B87" t="str">
            <v>113.2.00596</v>
          </cell>
          <cell r="C87" t="str">
            <v>Nelayan Iswan</v>
          </cell>
          <cell r="D87" t="str">
            <v>BAB</v>
          </cell>
        </row>
        <row r="88">
          <cell r="B88" t="str">
            <v>113.2.00597</v>
          </cell>
          <cell r="C88" t="str">
            <v>Nelayan Achien</v>
          </cell>
          <cell r="D88" t="str">
            <v>BAB</v>
          </cell>
        </row>
        <row r="89">
          <cell r="B89" t="str">
            <v>113.3.00005</v>
          </cell>
          <cell r="C89" t="str">
            <v>A'an</v>
          </cell>
          <cell r="D89" t="str">
            <v>BB</v>
          </cell>
        </row>
        <row r="90">
          <cell r="B90" t="str">
            <v>113.3.00006</v>
          </cell>
          <cell r="C90" t="str">
            <v>Agustina</v>
          </cell>
          <cell r="D90" t="str">
            <v>BB</v>
          </cell>
        </row>
        <row r="91">
          <cell r="B91" t="str">
            <v>113.3.00100</v>
          </cell>
          <cell r="C91" t="str">
            <v>Kisman</v>
          </cell>
          <cell r="D91" t="str">
            <v>BB</v>
          </cell>
        </row>
        <row r="92">
          <cell r="B92" t="str">
            <v>113.3.00181</v>
          </cell>
          <cell r="C92" t="str">
            <v>Soewanto</v>
          </cell>
          <cell r="D92" t="str">
            <v>BB</v>
          </cell>
        </row>
        <row r="93">
          <cell r="B93" t="str">
            <v>113.3.00182</v>
          </cell>
          <cell r="C93" t="str">
            <v>Surya Dharma</v>
          </cell>
          <cell r="D93" t="str">
            <v>BB</v>
          </cell>
        </row>
        <row r="94">
          <cell r="B94" t="str">
            <v>113.3.00184</v>
          </cell>
          <cell r="C94" t="str">
            <v>Suryani</v>
          </cell>
          <cell r="D94" t="str">
            <v>BB</v>
          </cell>
        </row>
        <row r="95">
          <cell r="B95" t="str">
            <v>113.3.00186</v>
          </cell>
          <cell r="C95" t="str">
            <v>Syahrial</v>
          </cell>
          <cell r="D95" t="str">
            <v>BB</v>
          </cell>
        </row>
        <row r="96">
          <cell r="B96" t="str">
            <v>113.4.00004</v>
          </cell>
          <cell r="C96" t="str">
            <v>Tukang Amat</v>
          </cell>
          <cell r="D96" t="str">
            <v>BDA</v>
          </cell>
        </row>
        <row r="97">
          <cell r="B97" t="str">
            <v>113.4.00006</v>
          </cell>
          <cell r="C97" t="str">
            <v>Tukang Asiking Saleh</v>
          </cell>
          <cell r="D97" t="str">
            <v>BDA</v>
          </cell>
        </row>
        <row r="98">
          <cell r="B98" t="str">
            <v>113.4.00007</v>
          </cell>
          <cell r="C98" t="str">
            <v>Tukang Achien</v>
          </cell>
          <cell r="D98" t="str">
            <v>BDA</v>
          </cell>
        </row>
        <row r="99">
          <cell r="B99" t="str">
            <v>113.4.00020</v>
          </cell>
          <cell r="C99" t="str">
            <v>Tukang Bai</v>
          </cell>
          <cell r="D99" t="str">
            <v>BDA</v>
          </cell>
        </row>
        <row r="100">
          <cell r="B100" t="str">
            <v>113.4.00140</v>
          </cell>
          <cell r="C100" t="str">
            <v>Tukang Bongkar Barang</v>
          </cell>
          <cell r="D100" t="str">
            <v>BDA</v>
          </cell>
        </row>
        <row r="101">
          <cell r="B101" t="str">
            <v>113.4.00160</v>
          </cell>
          <cell r="C101" t="str">
            <v>Tukang Fiber</v>
          </cell>
          <cell r="D101" t="str">
            <v>BDA</v>
          </cell>
        </row>
        <row r="102">
          <cell r="B102" t="str">
            <v>113.4.00242</v>
          </cell>
          <cell r="C102" t="str">
            <v>Tukang Mataji</v>
          </cell>
          <cell r="D102" t="str">
            <v>BDA</v>
          </cell>
        </row>
        <row r="103">
          <cell r="B103" t="str">
            <v>113.4.00370</v>
          </cell>
          <cell r="C103" t="str">
            <v>Tukang Udin</v>
          </cell>
          <cell r="D103" t="str">
            <v>BDA</v>
          </cell>
        </row>
        <row r="104">
          <cell r="B104" t="str">
            <v>113.6.00002</v>
          </cell>
          <cell r="C104" t="str">
            <v>SKA Balikpapan</v>
          </cell>
          <cell r="D104" t="str">
            <v>BDC</v>
          </cell>
        </row>
        <row r="105">
          <cell r="B105" t="str">
            <v>113.6.00007</v>
          </cell>
          <cell r="C105" t="str">
            <v>Nisho Iwai</v>
          </cell>
          <cell r="D105" t="str">
            <v>BDC</v>
          </cell>
        </row>
        <row r="106">
          <cell r="B106" t="str">
            <v>113.6.00027</v>
          </cell>
          <cell r="C106" t="str">
            <v>Arisan</v>
          </cell>
          <cell r="D106" t="str">
            <v>BDC</v>
          </cell>
        </row>
        <row r="107">
          <cell r="B107" t="str">
            <v>113.6.00028</v>
          </cell>
          <cell r="C107" t="str">
            <v>UD. 99</v>
          </cell>
          <cell r="D107" t="str">
            <v>BDC</v>
          </cell>
        </row>
        <row r="108">
          <cell r="B108" t="str">
            <v>113.6.00030</v>
          </cell>
          <cell r="C108" t="str">
            <v>UPD</v>
          </cell>
          <cell r="D108" t="str">
            <v>BDC</v>
          </cell>
        </row>
        <row r="109">
          <cell r="B109" t="str">
            <v>113.6.00038</v>
          </cell>
          <cell r="C109" t="str">
            <v>UD. Sumber Laut</v>
          </cell>
          <cell r="D109" t="str">
            <v>BDC</v>
          </cell>
        </row>
        <row r="110">
          <cell r="B110" t="str">
            <v>113.6.00039</v>
          </cell>
          <cell r="C110" t="str">
            <v>Perhimpunan Nelayan Kecil</v>
          </cell>
          <cell r="D110" t="str">
            <v>BDC</v>
          </cell>
        </row>
        <row r="111">
          <cell r="B111" t="str">
            <v>113.6.00043</v>
          </cell>
          <cell r="C111" t="str">
            <v>Koperasi Sabindo Raya Gemilang</v>
          </cell>
          <cell r="D111" t="str">
            <v>BDC</v>
          </cell>
        </row>
        <row r="112">
          <cell r="B112" t="str">
            <v>113.6.00044</v>
          </cell>
          <cell r="C112" t="str">
            <v>Roland</v>
          </cell>
          <cell r="D112" t="str">
            <v>BDC</v>
          </cell>
        </row>
        <row r="113">
          <cell r="B113" t="str">
            <v>113.6.00500</v>
          </cell>
          <cell r="C113" t="str">
            <v>CV. Nusa Indah</v>
          </cell>
          <cell r="D113" t="str">
            <v>BDC</v>
          </cell>
        </row>
        <row r="114">
          <cell r="B114" t="str">
            <v>113.6.00998</v>
          </cell>
          <cell r="C114" t="str">
            <v>Eks. Pan</v>
          </cell>
          <cell r="D114" t="str">
            <v>BDC</v>
          </cell>
        </row>
        <row r="115">
          <cell r="B115" t="str">
            <v>113.6.00999</v>
          </cell>
          <cell r="C115" t="str">
            <v>Piutang Lain-lain</v>
          </cell>
          <cell r="D115" t="str">
            <v>BDC</v>
          </cell>
        </row>
        <row r="116">
          <cell r="B116" t="str">
            <v>113.7.00002</v>
          </cell>
          <cell r="C116" t="str">
            <v>Piutang Direksi Pieter Setiawan</v>
          </cell>
          <cell r="D116" t="str">
            <v>BDC</v>
          </cell>
        </row>
        <row r="117">
          <cell r="B117" t="str">
            <v>113.8.00001</v>
          </cell>
          <cell r="C117" t="str">
            <v>Piutang Saham</v>
          </cell>
          <cell r="D117" t="str">
            <v>BC</v>
          </cell>
        </row>
        <row r="118">
          <cell r="B118" t="str">
            <v>113.8.00002</v>
          </cell>
          <cell r="C118" t="str">
            <v>Tuan Suwandi</v>
          </cell>
          <cell r="D118" t="str">
            <v>BC</v>
          </cell>
        </row>
        <row r="119">
          <cell r="B119" t="str">
            <v>113.8.00003</v>
          </cell>
          <cell r="C119" t="str">
            <v>Tuan Albert Purwanto</v>
          </cell>
          <cell r="D119" t="str">
            <v>BC</v>
          </cell>
        </row>
        <row r="120">
          <cell r="B120" t="str">
            <v>113.8.00004</v>
          </cell>
          <cell r="C120" t="str">
            <v>Pieter Setiawan</v>
          </cell>
          <cell r="D120" t="str">
            <v>BC</v>
          </cell>
        </row>
        <row r="121">
          <cell r="B121" t="str">
            <v>113.8.00005</v>
          </cell>
          <cell r="C121" t="str">
            <v>Nyonya Vivi Agustina</v>
          </cell>
          <cell r="D121" t="str">
            <v>BC</v>
          </cell>
        </row>
        <row r="122">
          <cell r="B122" t="str">
            <v>113.8.00006</v>
          </cell>
          <cell r="C122" t="str">
            <v>Tuan Yos Sumitro</v>
          </cell>
          <cell r="D122" t="str">
            <v>BC</v>
          </cell>
        </row>
        <row r="123">
          <cell r="B123" t="str">
            <v>113.8.00007</v>
          </cell>
          <cell r="C123" t="str">
            <v>Nyonya Ervina</v>
          </cell>
          <cell r="D123" t="str">
            <v>BC</v>
          </cell>
        </row>
        <row r="124">
          <cell r="B124" t="str">
            <v>113.8.00008</v>
          </cell>
          <cell r="C124" t="str">
            <v>Nyonya Emilia Cintya</v>
          </cell>
          <cell r="D124" t="str">
            <v>BC</v>
          </cell>
        </row>
        <row r="125">
          <cell r="B125" t="str">
            <v>114.1.01</v>
          </cell>
          <cell r="C125" t="str">
            <v>Persediaan Bahan Baku Udang</v>
          </cell>
          <cell r="D125" t="str">
            <v>D</v>
          </cell>
        </row>
        <row r="126">
          <cell r="B126" t="str">
            <v>114.2.01</v>
          </cell>
          <cell r="C126" t="str">
            <v>Persediaan Bahan Penolong ES</v>
          </cell>
          <cell r="D126" t="str">
            <v>D</v>
          </cell>
        </row>
        <row r="127">
          <cell r="B127" t="str">
            <v>114.2.02</v>
          </cell>
          <cell r="C127" t="str">
            <v>Persediaan Bahan Penolong Tali Straping</v>
          </cell>
          <cell r="D127" t="str">
            <v>D</v>
          </cell>
        </row>
        <row r="128">
          <cell r="B128" t="str">
            <v>114.2.03</v>
          </cell>
          <cell r="C128" t="str">
            <v>Persediaan Bahan Penolong Plastik</v>
          </cell>
          <cell r="D128" t="str">
            <v>D</v>
          </cell>
        </row>
        <row r="129">
          <cell r="B129" t="str">
            <v>114.2.04</v>
          </cell>
          <cell r="C129" t="str">
            <v>Persediaan Bahan Penolong MC</v>
          </cell>
          <cell r="D129" t="str">
            <v>D</v>
          </cell>
        </row>
        <row r="130">
          <cell r="B130" t="str">
            <v>114.2.05</v>
          </cell>
          <cell r="C130" t="str">
            <v>Persediaan Bahan Penolong Lain-lain</v>
          </cell>
          <cell r="D130" t="str">
            <v>D</v>
          </cell>
        </row>
        <row r="131">
          <cell r="B131" t="str">
            <v>114.4.01</v>
          </cell>
          <cell r="C131" t="str">
            <v>Persediaan Barang Jadi Udang</v>
          </cell>
          <cell r="D131" t="str">
            <v>D</v>
          </cell>
        </row>
        <row r="132">
          <cell r="B132" t="str">
            <v>115.1.01</v>
          </cell>
          <cell r="C132" t="str">
            <v>Uang Muka Pembelian</v>
          </cell>
          <cell r="D132" t="str">
            <v>CB</v>
          </cell>
        </row>
        <row r="133">
          <cell r="B133" t="str">
            <v>115.2.01</v>
          </cell>
          <cell r="C133" t="str">
            <v>PPh Pasal 25</v>
          </cell>
          <cell r="D133" t="str">
            <v>CA</v>
          </cell>
        </row>
        <row r="134">
          <cell r="B134" t="str">
            <v>115.3.01</v>
          </cell>
          <cell r="C134" t="str">
            <v>Uang Muka Asuransi</v>
          </cell>
          <cell r="D134" t="str">
            <v>CB</v>
          </cell>
        </row>
        <row r="135">
          <cell r="B135" t="str">
            <v>116.1.01</v>
          </cell>
          <cell r="C135" t="str">
            <v>Biaya Dibayar Dimuka</v>
          </cell>
          <cell r="D135" t="str">
            <v>CB</v>
          </cell>
        </row>
        <row r="136">
          <cell r="B136" t="str">
            <v>117.1.01</v>
          </cell>
          <cell r="C136" t="str">
            <v>Biaya Pra Operasional</v>
          </cell>
          <cell r="D136" t="str">
            <v>GA</v>
          </cell>
        </row>
        <row r="137">
          <cell r="B137" t="str">
            <v>117.2.01</v>
          </cell>
          <cell r="C137" t="str">
            <v>Akumulasi Amortisasi</v>
          </cell>
          <cell r="D137" t="str">
            <v>GB</v>
          </cell>
        </row>
        <row r="138">
          <cell r="B138" t="str">
            <v>118.1.01</v>
          </cell>
          <cell r="C138" t="str">
            <v>PPN Masukan</v>
          </cell>
          <cell r="D138" t="str">
            <v>CA</v>
          </cell>
        </row>
        <row r="139">
          <cell r="B139" t="str">
            <v>130.2.01</v>
          </cell>
          <cell r="C139" t="str">
            <v>Bangunan Semi Permanen</v>
          </cell>
          <cell r="D139" t="str">
            <v>EA</v>
          </cell>
        </row>
        <row r="140">
          <cell r="B140" t="str">
            <v>130.3.01</v>
          </cell>
          <cell r="C140" t="str">
            <v>Aktiva Kelompok I</v>
          </cell>
          <cell r="D140" t="str">
            <v>EA</v>
          </cell>
        </row>
        <row r="141">
          <cell r="B141" t="str">
            <v>130.4.01</v>
          </cell>
          <cell r="C141" t="str">
            <v>Aktiva Kelompok II</v>
          </cell>
          <cell r="D141" t="str">
            <v>EA</v>
          </cell>
        </row>
        <row r="142">
          <cell r="B142" t="str">
            <v>130.5.01</v>
          </cell>
          <cell r="C142" t="str">
            <v>Aktiva Kelompok III</v>
          </cell>
          <cell r="D142" t="str">
            <v>EA</v>
          </cell>
        </row>
        <row r="143">
          <cell r="B143" t="str">
            <v>130.6.01</v>
          </cell>
          <cell r="C143" t="str">
            <v>Bangunan</v>
          </cell>
          <cell r="D143" t="str">
            <v>EA</v>
          </cell>
        </row>
        <row r="144">
          <cell r="B144" t="str">
            <v>130.6.02</v>
          </cell>
          <cell r="C144" t="str">
            <v>Kendaraan</v>
          </cell>
          <cell r="D144" t="str">
            <v>EA</v>
          </cell>
        </row>
        <row r="145">
          <cell r="B145" t="str">
            <v>130.6.03</v>
          </cell>
          <cell r="C145" t="str">
            <v>Mesin &amp; Peralatan</v>
          </cell>
          <cell r="D145" t="str">
            <v>EA</v>
          </cell>
        </row>
        <row r="146">
          <cell r="B146" t="str">
            <v>130.6.04</v>
          </cell>
          <cell r="C146" t="str">
            <v>Instalasi</v>
          </cell>
          <cell r="D146" t="str">
            <v>EA</v>
          </cell>
        </row>
        <row r="147">
          <cell r="B147" t="str">
            <v>130.6.05</v>
          </cell>
          <cell r="C147" t="str">
            <v>Perlengkapan</v>
          </cell>
          <cell r="D147" t="str">
            <v>EA</v>
          </cell>
        </row>
        <row r="148">
          <cell r="B148" t="str">
            <v>130.6.06</v>
          </cell>
          <cell r="C148" t="str">
            <v>Inventaris Kantor</v>
          </cell>
          <cell r="D148" t="str">
            <v>EA</v>
          </cell>
        </row>
        <row r="149">
          <cell r="B149" t="str">
            <v>131.2.01</v>
          </cell>
          <cell r="C149" t="str">
            <v>Akumulasi Penyusutan Bangunan Semi Permanen</v>
          </cell>
          <cell r="D149" t="str">
            <v>EB</v>
          </cell>
        </row>
        <row r="150">
          <cell r="B150" t="str">
            <v>131.7.001</v>
          </cell>
          <cell r="C150" t="str">
            <v>Akumulasi Penyusutan Mesin Dan Peralatan</v>
          </cell>
          <cell r="D150" t="str">
            <v>EB</v>
          </cell>
        </row>
        <row r="151">
          <cell r="B151" t="str">
            <v>131.7.002</v>
          </cell>
          <cell r="C151" t="str">
            <v>Akumulasi Penyusutan Perlengkapan</v>
          </cell>
          <cell r="D151" t="str">
            <v>EB</v>
          </cell>
        </row>
        <row r="152">
          <cell r="B152" t="str">
            <v>131.7.003</v>
          </cell>
          <cell r="C152" t="str">
            <v>Akumulasi Penyusutan Instalasi</v>
          </cell>
          <cell r="D152" t="str">
            <v>EB</v>
          </cell>
        </row>
        <row r="153">
          <cell r="B153" t="str">
            <v>131.7.004</v>
          </cell>
          <cell r="C153" t="str">
            <v>Akumulasi Penyusutan Inventaris Kantor</v>
          </cell>
          <cell r="D153" t="str">
            <v>EB</v>
          </cell>
        </row>
        <row r="154">
          <cell r="B154" t="str">
            <v>131.7.005</v>
          </cell>
          <cell r="C154" t="str">
            <v>Akumulasi Penyusutan Kendaraan</v>
          </cell>
          <cell r="D154" t="str">
            <v>EB</v>
          </cell>
        </row>
        <row r="155">
          <cell r="B155" t="str">
            <v>140.1.02</v>
          </cell>
          <cell r="C155" t="str">
            <v>Trade Mark</v>
          </cell>
          <cell r="D155" t="str">
            <v>GA</v>
          </cell>
        </row>
        <row r="156">
          <cell r="B156" t="str">
            <v>141.1.01</v>
          </cell>
          <cell r="C156" t="str">
            <v>Aktiva Dalam Penyelesaian</v>
          </cell>
          <cell r="D156" t="str">
            <v>GA</v>
          </cell>
        </row>
        <row r="157">
          <cell r="B157" t="str">
            <v>210.1.002</v>
          </cell>
          <cell r="C157" t="str">
            <v>Bank Mandiri AC. 1480102000711 KMK Ekspor</v>
          </cell>
          <cell r="D157" t="str">
            <v>HD</v>
          </cell>
        </row>
        <row r="158">
          <cell r="B158" t="str">
            <v>210.1.004</v>
          </cell>
          <cell r="C158" t="str">
            <v>Bank Mandiri AC. 1480100060303</v>
          </cell>
          <cell r="D158" t="str">
            <v>HD</v>
          </cell>
        </row>
        <row r="159">
          <cell r="B159" t="str">
            <v>210.1.005</v>
          </cell>
          <cell r="C159" t="str">
            <v>Bank Mandiri AC. 1480100073983 KI Umum</v>
          </cell>
          <cell r="D159" t="str">
            <v>HD</v>
          </cell>
        </row>
        <row r="160">
          <cell r="B160" t="str">
            <v>211.1.00004</v>
          </cell>
          <cell r="C160" t="str">
            <v>Hutang Dagang Maruna Coorporation</v>
          </cell>
          <cell r="D160" t="str">
            <v>HA</v>
          </cell>
        </row>
        <row r="161">
          <cell r="B161" t="str">
            <v>212.1.01010</v>
          </cell>
          <cell r="C161" t="str">
            <v>Nelayan SDN</v>
          </cell>
          <cell r="D161" t="str">
            <v>HA</v>
          </cell>
        </row>
        <row r="162">
          <cell r="B162" t="str">
            <v>213.1.00002</v>
          </cell>
          <cell r="C162" t="str">
            <v>Petani Tambak Achien</v>
          </cell>
          <cell r="D162" t="str">
            <v>HA</v>
          </cell>
        </row>
        <row r="163">
          <cell r="B163" t="str">
            <v>213.1.00004</v>
          </cell>
          <cell r="C163" t="str">
            <v>Petani Tambak Ayon</v>
          </cell>
          <cell r="D163" t="str">
            <v>HA</v>
          </cell>
        </row>
        <row r="164">
          <cell r="B164" t="str">
            <v>213.1.00007</v>
          </cell>
          <cell r="C164" t="str">
            <v>Petani Tambak Nusa Indah</v>
          </cell>
          <cell r="D164" t="str">
            <v>HA</v>
          </cell>
        </row>
        <row r="165">
          <cell r="B165" t="str">
            <v>213.1.00010</v>
          </cell>
          <cell r="C165" t="str">
            <v>Petani Muara</v>
          </cell>
          <cell r="D165" t="str">
            <v>HA</v>
          </cell>
        </row>
        <row r="166">
          <cell r="B166" t="str">
            <v>213.1.00014</v>
          </cell>
          <cell r="C166" t="str">
            <v>Petani H. Madjid</v>
          </cell>
          <cell r="D166" t="str">
            <v>HA</v>
          </cell>
        </row>
        <row r="167">
          <cell r="B167" t="str">
            <v>213.1.00016</v>
          </cell>
          <cell r="C167" t="str">
            <v>Petani Tambak Apollo</v>
          </cell>
          <cell r="D167" t="str">
            <v>HA</v>
          </cell>
        </row>
        <row r="168">
          <cell r="B168" t="str">
            <v>213.1.00020</v>
          </cell>
          <cell r="C168" t="str">
            <v>Petani Mayong</v>
          </cell>
          <cell r="D168" t="str">
            <v>HA</v>
          </cell>
        </row>
        <row r="169">
          <cell r="B169" t="str">
            <v>213.1.00022</v>
          </cell>
          <cell r="C169" t="str">
            <v>Petani Henry</v>
          </cell>
          <cell r="D169" t="str">
            <v>HA</v>
          </cell>
        </row>
        <row r="170">
          <cell r="B170" t="str">
            <v>213.1.00029</v>
          </cell>
          <cell r="C170" t="str">
            <v>Petani Edison</v>
          </cell>
          <cell r="D170" t="str">
            <v>HA</v>
          </cell>
        </row>
        <row r="171">
          <cell r="B171" t="str">
            <v>213.1.00030</v>
          </cell>
          <cell r="C171" t="str">
            <v>Nelayan Latif</v>
          </cell>
          <cell r="D171" t="str">
            <v>HA</v>
          </cell>
        </row>
        <row r="172">
          <cell r="B172" t="str">
            <v>213.1.00031</v>
          </cell>
          <cell r="C172" t="str">
            <v>Nelayan Nengsih</v>
          </cell>
          <cell r="D172" t="str">
            <v>HA</v>
          </cell>
        </row>
        <row r="173">
          <cell r="B173" t="str">
            <v>213.1.00032</v>
          </cell>
          <cell r="C173" t="str">
            <v>Nelayan Joni</v>
          </cell>
          <cell r="D173" t="str">
            <v>HA</v>
          </cell>
        </row>
        <row r="174">
          <cell r="B174" t="str">
            <v>213.1.00033</v>
          </cell>
          <cell r="C174" t="str">
            <v>Nelayan Beni</v>
          </cell>
          <cell r="D174" t="str">
            <v>HA</v>
          </cell>
        </row>
        <row r="175">
          <cell r="B175" t="str">
            <v>213.1.00034</v>
          </cell>
          <cell r="C175" t="str">
            <v>Nelayan Aziz</v>
          </cell>
          <cell r="D175" t="str">
            <v>HA</v>
          </cell>
        </row>
        <row r="176">
          <cell r="B176" t="str">
            <v>213.1.00035</v>
          </cell>
          <cell r="C176" t="str">
            <v>Nelayan Aan Mahmud</v>
          </cell>
          <cell r="D176" t="str">
            <v>HA</v>
          </cell>
        </row>
        <row r="177">
          <cell r="B177" t="str">
            <v>213.1.00036</v>
          </cell>
          <cell r="C177" t="str">
            <v>Nelayan Ronal</v>
          </cell>
          <cell r="D177" t="str">
            <v>HA</v>
          </cell>
        </row>
        <row r="178">
          <cell r="B178" t="str">
            <v>213.1.00037</v>
          </cell>
          <cell r="C178" t="str">
            <v>Nelayan Achien</v>
          </cell>
          <cell r="D178" t="str">
            <v>HA</v>
          </cell>
        </row>
        <row r="179">
          <cell r="B179" t="str">
            <v>213.1.00038</v>
          </cell>
          <cell r="C179" t="str">
            <v>Nelayan Ole</v>
          </cell>
          <cell r="D179" t="str">
            <v>HA</v>
          </cell>
        </row>
        <row r="180">
          <cell r="B180" t="str">
            <v>213.1.00039</v>
          </cell>
          <cell r="C180" t="str">
            <v>Nelayan Iwan</v>
          </cell>
          <cell r="D180" t="str">
            <v>HA</v>
          </cell>
        </row>
        <row r="181">
          <cell r="B181" t="str">
            <v>213.1.00040</v>
          </cell>
          <cell r="C181" t="str">
            <v>Nelayan H. Abdul Manaf</v>
          </cell>
          <cell r="D181" t="str">
            <v>HA</v>
          </cell>
        </row>
        <row r="182">
          <cell r="B182" t="str">
            <v>213.1.00041</v>
          </cell>
          <cell r="C182" t="str">
            <v>Nelayan Tunas Mekar</v>
          </cell>
          <cell r="D182" t="str">
            <v>HA</v>
          </cell>
        </row>
        <row r="183">
          <cell r="B183" t="str">
            <v>219.1.00001</v>
          </cell>
          <cell r="C183" t="str">
            <v>SKA Balikpapan</v>
          </cell>
          <cell r="D183" t="str">
            <v>HF</v>
          </cell>
        </row>
        <row r="184">
          <cell r="B184" t="str">
            <v>219.1.00002</v>
          </cell>
          <cell r="C184" t="str">
            <v>SKA Tarakan</v>
          </cell>
          <cell r="D184" t="str">
            <v>HF</v>
          </cell>
        </row>
        <row r="185">
          <cell r="B185" t="str">
            <v>219.1.00020</v>
          </cell>
          <cell r="C185" t="str">
            <v>Mobil Truck</v>
          </cell>
          <cell r="D185" t="str">
            <v>HF</v>
          </cell>
        </row>
        <row r="186">
          <cell r="B186" t="str">
            <v>219.1.00022</v>
          </cell>
          <cell r="C186" t="str">
            <v>PT. Central Sarana Dian Abadi</v>
          </cell>
          <cell r="D186" t="str">
            <v>HB</v>
          </cell>
        </row>
        <row r="187">
          <cell r="B187" t="str">
            <v>219.1.00025</v>
          </cell>
          <cell r="C187" t="str">
            <v>PT. Ikatama</v>
          </cell>
          <cell r="D187" t="str">
            <v>HFB</v>
          </cell>
        </row>
        <row r="188">
          <cell r="B188" t="str">
            <v>219.1.00029</v>
          </cell>
          <cell r="C188" t="str">
            <v>Toko Sumber Agung</v>
          </cell>
          <cell r="D188" t="str">
            <v>HFB</v>
          </cell>
        </row>
        <row r="189">
          <cell r="B189" t="str">
            <v>219.1.00030</v>
          </cell>
          <cell r="C189" t="str">
            <v>Biaya Yang Masih Harus Dibayar</v>
          </cell>
          <cell r="D189" t="str">
            <v>HB</v>
          </cell>
        </row>
        <row r="190">
          <cell r="B190" t="str">
            <v>219.1.00035</v>
          </cell>
          <cell r="C190" t="str">
            <v>Hutang Astek</v>
          </cell>
          <cell r="D190" t="str">
            <v>HB</v>
          </cell>
        </row>
        <row r="191">
          <cell r="B191" t="str">
            <v>219.1.00037</v>
          </cell>
          <cell r="C191" t="str">
            <v>Gaji Yang Masih Harus Dibayar</v>
          </cell>
          <cell r="D191" t="str">
            <v>HB</v>
          </cell>
        </row>
        <row r="192">
          <cell r="B192" t="str">
            <v>219.1.00039</v>
          </cell>
          <cell r="C192" t="str">
            <v>PT. Mustika</v>
          </cell>
          <cell r="D192" t="str">
            <v>HFB</v>
          </cell>
        </row>
        <row r="193">
          <cell r="B193" t="str">
            <v>219.1.00040</v>
          </cell>
          <cell r="C193" t="str">
            <v>PT. Adira Finance</v>
          </cell>
          <cell r="D193" t="str">
            <v>HF</v>
          </cell>
        </row>
        <row r="194">
          <cell r="B194" t="str">
            <v>219.1.00043</v>
          </cell>
          <cell r="C194" t="str">
            <v>CV. Nusa Indah</v>
          </cell>
          <cell r="D194" t="str">
            <v>HFB</v>
          </cell>
        </row>
        <row r="195">
          <cell r="B195" t="str">
            <v>219.1.00200</v>
          </cell>
          <cell r="C195" t="str">
            <v>Lain-lain</v>
          </cell>
          <cell r="D195" t="str">
            <v>HF</v>
          </cell>
        </row>
        <row r="196">
          <cell r="B196" t="str">
            <v>220.1.00003</v>
          </cell>
          <cell r="C196" t="str">
            <v>Nyonya Caca</v>
          </cell>
          <cell r="D196" t="str">
            <v>HFB</v>
          </cell>
        </row>
        <row r="197">
          <cell r="B197" t="str">
            <v>220.1.00006</v>
          </cell>
          <cell r="C197" t="str">
            <v>Pieter Setiawan</v>
          </cell>
          <cell r="D197" t="str">
            <v>HFB</v>
          </cell>
        </row>
        <row r="198">
          <cell r="B198" t="str">
            <v>221.1.01</v>
          </cell>
          <cell r="C198" t="str">
            <v>PPh Pasal 21</v>
          </cell>
          <cell r="D198" t="str">
            <v>HC</v>
          </cell>
        </row>
        <row r="199">
          <cell r="B199" t="str">
            <v>222.1.01</v>
          </cell>
          <cell r="C199" t="str">
            <v>PPN Keluaran</v>
          </cell>
          <cell r="D199" t="str">
            <v>HC</v>
          </cell>
        </row>
        <row r="200">
          <cell r="B200" t="str">
            <v>225.1.01</v>
          </cell>
          <cell r="C200" t="str">
            <v>Hutang Pemegang Saham Albert Purwanto</v>
          </cell>
          <cell r="D200" t="str">
            <v>HFC</v>
          </cell>
        </row>
        <row r="201">
          <cell r="B201" t="str">
            <v>225.1.02</v>
          </cell>
          <cell r="C201" t="str">
            <v>Hutang Pemegang Saham</v>
          </cell>
          <cell r="D201" t="str">
            <v>HFC</v>
          </cell>
        </row>
        <row r="202">
          <cell r="B202" t="str">
            <v>225.1.03</v>
          </cell>
          <cell r="C202" t="str">
            <v>Hutang Pemegang Saham</v>
          </cell>
          <cell r="D202" t="str">
            <v>HFC</v>
          </cell>
        </row>
        <row r="203">
          <cell r="B203" t="str">
            <v>225.1.04</v>
          </cell>
          <cell r="C203" t="str">
            <v>Hutang Pemegang Saham</v>
          </cell>
          <cell r="D203" t="str">
            <v>HFC</v>
          </cell>
        </row>
        <row r="204">
          <cell r="B204" t="str">
            <v>310.1.01</v>
          </cell>
          <cell r="C204" t="str">
            <v>Tuan Suwandi</v>
          </cell>
          <cell r="D204" t="str">
            <v>I</v>
          </cell>
        </row>
        <row r="205">
          <cell r="B205" t="str">
            <v>310.1.02</v>
          </cell>
          <cell r="C205" t="str">
            <v>Tuan Albert Purwanto</v>
          </cell>
          <cell r="D205" t="str">
            <v>I</v>
          </cell>
        </row>
        <row r="206">
          <cell r="B206" t="str">
            <v>310.1.03</v>
          </cell>
          <cell r="C206" t="str">
            <v>Tuan Pieter Setiawan</v>
          </cell>
          <cell r="D206" t="str">
            <v>I</v>
          </cell>
        </row>
        <row r="207">
          <cell r="B207" t="str">
            <v>310.1.04</v>
          </cell>
          <cell r="C207" t="str">
            <v>Nyonya Vivi Agustina</v>
          </cell>
          <cell r="D207" t="str">
            <v>I</v>
          </cell>
        </row>
        <row r="208">
          <cell r="B208" t="str">
            <v>310.1.05</v>
          </cell>
          <cell r="C208" t="str">
            <v>Tuan Yos Sumitro</v>
          </cell>
          <cell r="D208" t="str">
            <v>I</v>
          </cell>
        </row>
        <row r="209">
          <cell r="B209" t="str">
            <v>310.1.06</v>
          </cell>
          <cell r="C209" t="str">
            <v>Nyonya Ervina</v>
          </cell>
          <cell r="D209" t="str">
            <v>I</v>
          </cell>
        </row>
        <row r="210">
          <cell r="B210" t="str">
            <v>310.1.07</v>
          </cell>
          <cell r="C210" t="str">
            <v>Nyonya Emilia Cintya</v>
          </cell>
          <cell r="D210" t="str">
            <v>I</v>
          </cell>
        </row>
        <row r="211">
          <cell r="B211" t="str">
            <v>320.1.01</v>
          </cell>
          <cell r="C211" t="str">
            <v>Laba (Rugi) Tahun Lalu</v>
          </cell>
          <cell r="D211" t="str">
            <v>J</v>
          </cell>
        </row>
        <row r="212">
          <cell r="B212" t="str">
            <v>321.1.01</v>
          </cell>
          <cell r="C212" t="str">
            <v>Laba (Rugi) Tahun Berjalan</v>
          </cell>
          <cell r="D212" t="str">
            <v>J</v>
          </cell>
        </row>
        <row r="213">
          <cell r="B213" t="str">
            <v>322.1.01</v>
          </cell>
          <cell r="C213" t="str">
            <v>Koreksi Laba (Rugi)</v>
          </cell>
          <cell r="D213" t="str">
            <v>J</v>
          </cell>
        </row>
        <row r="214">
          <cell r="B214" t="str">
            <v>410.1.01</v>
          </cell>
          <cell r="C214" t="str">
            <v>Penjualan Export Udang</v>
          </cell>
          <cell r="D214" t="str">
            <v>K</v>
          </cell>
        </row>
        <row r="215">
          <cell r="B215" t="str">
            <v>411.1.01</v>
          </cell>
          <cell r="C215" t="str">
            <v>Penjualan Lokal Udang</v>
          </cell>
          <cell r="D215" t="str">
            <v>K</v>
          </cell>
        </row>
        <row r="216">
          <cell r="B216" t="str">
            <v>500.1.01</v>
          </cell>
          <cell r="C216" t="str">
            <v>Harga Pokok Penjualan Udang</v>
          </cell>
          <cell r="D216" t="str">
            <v>L</v>
          </cell>
        </row>
        <row r="217">
          <cell r="B217" t="str">
            <v>500.1.02</v>
          </cell>
          <cell r="C217" t="str">
            <v>Persediaan Barang Jadi Awal</v>
          </cell>
          <cell r="D217" t="str">
            <v>L</v>
          </cell>
        </row>
        <row r="218">
          <cell r="B218" t="str">
            <v>500.1.03</v>
          </cell>
          <cell r="C218" t="str">
            <v>Harga Pokok Produksi</v>
          </cell>
          <cell r="D218" t="str">
            <v>L</v>
          </cell>
        </row>
        <row r="219">
          <cell r="B219" t="str">
            <v>500.1.04</v>
          </cell>
          <cell r="C219" t="str">
            <v>Persediaan Barang Jadi Akhir</v>
          </cell>
          <cell r="D219" t="str">
            <v>L</v>
          </cell>
        </row>
        <row r="220">
          <cell r="B220" t="str">
            <v>510.1.001</v>
          </cell>
          <cell r="C220" t="str">
            <v>Persediaan Bahan Baku Udang Awal</v>
          </cell>
          <cell r="D220" t="str">
            <v>L</v>
          </cell>
        </row>
        <row r="221">
          <cell r="B221" t="str">
            <v>510.1.002</v>
          </cell>
          <cell r="C221" t="str">
            <v>Pembelian Bahan Baku Udang</v>
          </cell>
          <cell r="D221" t="str">
            <v>L</v>
          </cell>
        </row>
        <row r="222">
          <cell r="B222" t="str">
            <v>510.1.003</v>
          </cell>
          <cell r="C222" t="str">
            <v>Penyesuaian Harga Bahan Baku Udang</v>
          </cell>
          <cell r="D222" t="str">
            <v>L</v>
          </cell>
        </row>
        <row r="223">
          <cell r="B223" t="str">
            <v>510.1.004</v>
          </cell>
          <cell r="C223" t="str">
            <v>Persediaan Bahan Baku Udang Akhir</v>
          </cell>
          <cell r="D223" t="str">
            <v>L</v>
          </cell>
        </row>
        <row r="224">
          <cell r="B224" t="str">
            <v>510.1.017</v>
          </cell>
          <cell r="C224" t="str">
            <v>Biaya Upah Langsung</v>
          </cell>
          <cell r="D224" t="str">
            <v>LB</v>
          </cell>
        </row>
        <row r="225">
          <cell r="B225" t="str">
            <v>511.1.001</v>
          </cell>
          <cell r="C225" t="str">
            <v>Biaya Bonus, Gaji &amp; Tunjangan</v>
          </cell>
          <cell r="D225" t="str">
            <v>LB</v>
          </cell>
        </row>
        <row r="226">
          <cell r="B226" t="str">
            <v>511.1.006</v>
          </cell>
          <cell r="C226" t="str">
            <v>Biaya Premi Astek</v>
          </cell>
          <cell r="D226" t="str">
            <v>LB</v>
          </cell>
        </row>
        <row r="227">
          <cell r="B227" t="str">
            <v>511.1.008</v>
          </cell>
          <cell r="C227" t="str">
            <v>Biaya Sarung Tangan, Boot &amp; Perlengkapan Kerja</v>
          </cell>
          <cell r="D227" t="str">
            <v>LC</v>
          </cell>
        </row>
        <row r="228">
          <cell r="B228" t="str">
            <v>511.1.010</v>
          </cell>
          <cell r="C228" t="str">
            <v>Biaya Laboraturium</v>
          </cell>
          <cell r="D228" t="str">
            <v>LC</v>
          </cell>
        </row>
        <row r="229">
          <cell r="B229" t="str">
            <v>511.1.013</v>
          </cell>
          <cell r="C229" t="str">
            <v>Biaya Pemakaian Es Balok</v>
          </cell>
          <cell r="D229" t="str">
            <v>LA</v>
          </cell>
        </row>
        <row r="230">
          <cell r="B230" t="str">
            <v>511.1.020</v>
          </cell>
          <cell r="C230" t="str">
            <v>Biaya Bahan Bakar &amp; Pelumas</v>
          </cell>
          <cell r="D230" t="str">
            <v>LC</v>
          </cell>
        </row>
        <row r="231">
          <cell r="B231" t="str">
            <v>511.1.024</v>
          </cell>
          <cell r="C231" t="str">
            <v>Biaya Perawatan Gedung</v>
          </cell>
          <cell r="D231" t="str">
            <v>LC</v>
          </cell>
        </row>
        <row r="232">
          <cell r="B232" t="str">
            <v>511.1.025</v>
          </cell>
          <cell r="C232" t="str">
            <v>Biaya Perawatan Mesin &amp; Peralatan</v>
          </cell>
          <cell r="D232" t="str">
            <v>LC</v>
          </cell>
        </row>
        <row r="233">
          <cell r="B233" t="str">
            <v>511.1.026</v>
          </cell>
          <cell r="C233" t="str">
            <v>Biaya Perawatan Perlengkapan</v>
          </cell>
          <cell r="D233" t="str">
            <v>LC</v>
          </cell>
        </row>
        <row r="234">
          <cell r="B234" t="str">
            <v>511.1.027</v>
          </cell>
          <cell r="C234" t="str">
            <v>Biaya Perawatan Peralatan</v>
          </cell>
          <cell r="D234" t="str">
            <v>LC</v>
          </cell>
        </row>
        <row r="235">
          <cell r="B235" t="str">
            <v>511.1.028</v>
          </cell>
          <cell r="C235" t="str">
            <v>Biaya Perawatan Pompa Air</v>
          </cell>
          <cell r="D235" t="str">
            <v>LC</v>
          </cell>
        </row>
        <row r="236">
          <cell r="B236" t="str">
            <v>511.1.042</v>
          </cell>
          <cell r="C236" t="str">
            <v>Biaya Penggantian Uang Es</v>
          </cell>
          <cell r="D236" t="str">
            <v>LC</v>
          </cell>
        </row>
        <row r="237">
          <cell r="B237" t="str">
            <v>511.1.043</v>
          </cell>
          <cell r="C237" t="str">
            <v>Biaya Pemakaian Gas Freon</v>
          </cell>
          <cell r="D237" t="str">
            <v>LC</v>
          </cell>
        </row>
        <row r="238">
          <cell r="B238" t="str">
            <v>511.1.046</v>
          </cell>
          <cell r="C238" t="str">
            <v>Biaya Pemakaian Air</v>
          </cell>
          <cell r="D238" t="str">
            <v>LA</v>
          </cell>
        </row>
        <row r="239">
          <cell r="B239" t="str">
            <v>511.1.047</v>
          </cell>
          <cell r="C239" t="str">
            <v>Biaya Pemakaian Listrik</v>
          </cell>
          <cell r="D239" t="str">
            <v>LA</v>
          </cell>
        </row>
        <row r="240">
          <cell r="B240" t="str">
            <v>511.1.048</v>
          </cell>
          <cell r="C240" t="str">
            <v>Biaya Pengepakan</v>
          </cell>
          <cell r="D240" t="str">
            <v>LA</v>
          </cell>
        </row>
        <row r="241">
          <cell r="B241" t="str">
            <v>511.1.049</v>
          </cell>
          <cell r="C241" t="str">
            <v>Biaya Insentif &amp; Tunjangan</v>
          </cell>
          <cell r="D241" t="str">
            <v>LB</v>
          </cell>
        </row>
        <row r="242">
          <cell r="B242" t="str">
            <v>511.1.051</v>
          </cell>
          <cell r="C242" t="str">
            <v>Biaya Penyusutan Mesin &amp; Peralatan</v>
          </cell>
          <cell r="D242" t="str">
            <v>LC</v>
          </cell>
        </row>
        <row r="243">
          <cell r="B243" t="str">
            <v>511.1.052</v>
          </cell>
          <cell r="C243" t="str">
            <v>Biaya Penyusutan Perlengkapan</v>
          </cell>
          <cell r="D243" t="str">
            <v>LC</v>
          </cell>
        </row>
        <row r="244">
          <cell r="B244" t="str">
            <v>511.1.053</v>
          </cell>
          <cell r="C244" t="str">
            <v>Biaya Uang Makan &amp; Lembur</v>
          </cell>
          <cell r="D244" t="str">
            <v>LB</v>
          </cell>
        </row>
        <row r="245">
          <cell r="B245" t="str">
            <v>511.1.054</v>
          </cell>
          <cell r="C245" t="str">
            <v>Biaya Pakaian Seragam</v>
          </cell>
          <cell r="D245" t="str">
            <v>LC</v>
          </cell>
        </row>
        <row r="246">
          <cell r="B246" t="str">
            <v>511.1.055</v>
          </cell>
          <cell r="C246" t="str">
            <v>Biaya Perawatan Cald Store</v>
          </cell>
          <cell r="D246" t="str">
            <v>LC</v>
          </cell>
        </row>
        <row r="247">
          <cell r="B247" t="str">
            <v>511.1.997</v>
          </cell>
          <cell r="C247" t="str">
            <v>Biaya Langsung Lainnya</v>
          </cell>
          <cell r="D247" t="str">
            <v>LB</v>
          </cell>
        </row>
        <row r="248">
          <cell r="B248" t="str">
            <v>511.1.998</v>
          </cell>
          <cell r="C248" t="str">
            <v>Biaya Tak Langsung Lainnya</v>
          </cell>
          <cell r="D248" t="str">
            <v>LC</v>
          </cell>
        </row>
        <row r="249">
          <cell r="B249" t="str">
            <v>511.1.999</v>
          </cell>
          <cell r="C249" t="str">
            <v>Pemindahan Biaya Ke Harga Pokok Penjualan</v>
          </cell>
          <cell r="D249" t="str">
            <v>LC</v>
          </cell>
        </row>
        <row r="250">
          <cell r="B250" t="str">
            <v>520.1.001</v>
          </cell>
          <cell r="C250" t="str">
            <v>Biaya Gaji Staff Dan Direksi</v>
          </cell>
          <cell r="D250" t="str">
            <v>MB</v>
          </cell>
        </row>
        <row r="251">
          <cell r="B251" t="str">
            <v>520.1.002</v>
          </cell>
          <cell r="C251" t="str">
            <v>Biaya Bonus &amp; Kompensasi</v>
          </cell>
          <cell r="D251" t="str">
            <v>MB</v>
          </cell>
        </row>
        <row r="252">
          <cell r="B252" t="str">
            <v>520.1.003</v>
          </cell>
          <cell r="C252" t="str">
            <v>Biaya Telepon, Telex dan Fax</v>
          </cell>
          <cell r="D252" t="str">
            <v>MB</v>
          </cell>
        </row>
        <row r="253">
          <cell r="B253" t="str">
            <v>520.1.004</v>
          </cell>
          <cell r="C253" t="str">
            <v>Biaya Perjalanan Dinas</v>
          </cell>
          <cell r="D253" t="str">
            <v>MB</v>
          </cell>
        </row>
        <row r="254">
          <cell r="B254" t="str">
            <v>520.1.005</v>
          </cell>
          <cell r="C254" t="str">
            <v>Biaya Uang Makan Dan Transportasi</v>
          </cell>
          <cell r="D254" t="str">
            <v>MB</v>
          </cell>
        </row>
        <row r="255">
          <cell r="B255" t="str">
            <v>520.1.007</v>
          </cell>
          <cell r="C255" t="str">
            <v>Biaya Alat Tulis Dan Cetak</v>
          </cell>
          <cell r="D255" t="str">
            <v>MB</v>
          </cell>
        </row>
        <row r="256">
          <cell r="B256" t="str">
            <v>520.1.008</v>
          </cell>
          <cell r="C256" t="str">
            <v>Biaya Benda-Benda Pos &amp; Materai</v>
          </cell>
          <cell r="D256" t="str">
            <v>MB</v>
          </cell>
        </row>
        <row r="257">
          <cell r="B257" t="str">
            <v>520.1.010</v>
          </cell>
          <cell r="C257" t="str">
            <v>Biaya Pakaian Seragam</v>
          </cell>
          <cell r="D257" t="str">
            <v>MB</v>
          </cell>
        </row>
        <row r="258">
          <cell r="B258" t="str">
            <v>520.1.011</v>
          </cell>
          <cell r="C258" t="str">
            <v>Biaya Pengobatan</v>
          </cell>
          <cell r="D258" t="str">
            <v>MB</v>
          </cell>
        </row>
        <row r="259">
          <cell r="B259" t="str">
            <v>520.1.013</v>
          </cell>
          <cell r="C259" t="str">
            <v>Biaya Pajak</v>
          </cell>
          <cell r="D259" t="str">
            <v>MB</v>
          </cell>
        </row>
        <row r="260">
          <cell r="B260" t="str">
            <v>520.1.014</v>
          </cell>
          <cell r="C260" t="str">
            <v>Biaya Perijinan</v>
          </cell>
          <cell r="D260" t="str">
            <v>MB</v>
          </cell>
        </row>
        <row r="261">
          <cell r="B261" t="str">
            <v>520.1.015</v>
          </cell>
          <cell r="C261" t="str">
            <v>Biaya Sewa</v>
          </cell>
          <cell r="D261" t="str">
            <v>MB</v>
          </cell>
        </row>
        <row r="262">
          <cell r="B262" t="str">
            <v>520.1.016</v>
          </cell>
          <cell r="C262" t="str">
            <v>Biaya Pajak &amp; Ritribusi</v>
          </cell>
          <cell r="D262" t="str">
            <v>MB</v>
          </cell>
        </row>
        <row r="263">
          <cell r="B263" t="str">
            <v>520.1.017</v>
          </cell>
          <cell r="C263" t="str">
            <v>Biaya Pemeriksaan Dan Konsultasi</v>
          </cell>
          <cell r="D263" t="str">
            <v>MB</v>
          </cell>
        </row>
        <row r="264">
          <cell r="B264" t="str">
            <v>520.1.018</v>
          </cell>
          <cell r="C264" t="str">
            <v>Biaya Entertaimen &amp; Sumbangan</v>
          </cell>
          <cell r="D264" t="str">
            <v>MB</v>
          </cell>
        </row>
        <row r="265">
          <cell r="B265" t="str">
            <v>520.1.019</v>
          </cell>
          <cell r="C265" t="str">
            <v>Biaya Transport</v>
          </cell>
          <cell r="D265" t="str">
            <v>MB</v>
          </cell>
        </row>
        <row r="266">
          <cell r="B266" t="str">
            <v>520.1.020</v>
          </cell>
          <cell r="C266" t="str">
            <v>Biaya Pemeliharaan Kantor</v>
          </cell>
          <cell r="D266" t="str">
            <v>MB</v>
          </cell>
        </row>
        <row r="267">
          <cell r="B267" t="str">
            <v>520.1.022</v>
          </cell>
          <cell r="C267" t="str">
            <v>Biaya Pemeliharaan Kendaraan</v>
          </cell>
          <cell r="D267" t="str">
            <v>MB</v>
          </cell>
        </row>
        <row r="268">
          <cell r="B268" t="str">
            <v>520.1.023</v>
          </cell>
          <cell r="C268" t="str">
            <v>Biaya Pemeliharaan Mesin &amp; Peralatan</v>
          </cell>
          <cell r="D268" t="str">
            <v>MB</v>
          </cell>
        </row>
        <row r="269">
          <cell r="B269" t="str">
            <v>520.1.024</v>
          </cell>
          <cell r="C269" t="str">
            <v>Biaya Pemakaian Listrik</v>
          </cell>
          <cell r="D269" t="str">
            <v>MB</v>
          </cell>
        </row>
        <row r="270">
          <cell r="B270" t="str">
            <v>520.1.025</v>
          </cell>
          <cell r="C270" t="str">
            <v>Biaya Asuransi</v>
          </cell>
          <cell r="D270" t="str">
            <v>MB</v>
          </cell>
        </row>
        <row r="271">
          <cell r="B271" t="str">
            <v>520.1.026</v>
          </cell>
          <cell r="C271" t="str">
            <v>Biaya Lembur</v>
          </cell>
          <cell r="D271" t="str">
            <v>MB</v>
          </cell>
        </row>
        <row r="272">
          <cell r="B272" t="str">
            <v>520.1.027</v>
          </cell>
          <cell r="C272" t="str">
            <v>Biaya Surat Kabar &amp; Majalah</v>
          </cell>
          <cell r="D272" t="str">
            <v>MB</v>
          </cell>
        </row>
        <row r="273">
          <cell r="B273" t="str">
            <v>520.1.028</v>
          </cell>
          <cell r="C273" t="str">
            <v>Biaya Pemakaian Air</v>
          </cell>
          <cell r="D273" t="str">
            <v>MB</v>
          </cell>
        </row>
        <row r="274">
          <cell r="B274" t="str">
            <v>520.1.099</v>
          </cell>
          <cell r="C274" t="str">
            <v>Biaya Umum &amp; Administrasi</v>
          </cell>
          <cell r="D274" t="str">
            <v>MB</v>
          </cell>
        </row>
        <row r="275">
          <cell r="B275" t="str">
            <v>600.1.001</v>
          </cell>
          <cell r="C275" t="str">
            <v>Biaya OPP - Pemuatan &amp; Pengangkutan</v>
          </cell>
          <cell r="D275" t="str">
            <v>MA</v>
          </cell>
        </row>
        <row r="276">
          <cell r="B276" t="str">
            <v>600.1.005</v>
          </cell>
          <cell r="C276" t="str">
            <v>Biaya Pelabuhan BC &amp; Penanganan Export</v>
          </cell>
          <cell r="D276" t="str">
            <v>MA</v>
          </cell>
        </row>
        <row r="277">
          <cell r="B277" t="str">
            <v>600.1.006</v>
          </cell>
          <cell r="C277" t="str">
            <v>Biaya Pengujuan Mutu / SPP</v>
          </cell>
          <cell r="D277" t="str">
            <v>MA</v>
          </cell>
        </row>
        <row r="278">
          <cell r="B278" t="str">
            <v>600.1.007</v>
          </cell>
          <cell r="C278" t="str">
            <v>Kliem Penjualan</v>
          </cell>
          <cell r="D278" t="str">
            <v>MA</v>
          </cell>
        </row>
        <row r="279">
          <cell r="B279" t="str">
            <v>600.1.999</v>
          </cell>
          <cell r="C279" t="str">
            <v>Biaya Penjualan Lainnya</v>
          </cell>
          <cell r="D279" t="str">
            <v>MA</v>
          </cell>
        </row>
        <row r="280">
          <cell r="B280" t="str">
            <v>700.1.001</v>
          </cell>
          <cell r="C280" t="str">
            <v>Biaya Jasa Giro</v>
          </cell>
          <cell r="D280" t="str">
            <v>NB</v>
          </cell>
        </row>
        <row r="281">
          <cell r="B281" t="str">
            <v>700.1.003</v>
          </cell>
          <cell r="C281" t="str">
            <v>Biaya Provisi Bank</v>
          </cell>
          <cell r="D281" t="str">
            <v>NB</v>
          </cell>
        </row>
        <row r="282">
          <cell r="B282" t="str">
            <v>700.1.004</v>
          </cell>
          <cell r="C282" t="str">
            <v>Biaya Discrepancy</v>
          </cell>
          <cell r="D282" t="str">
            <v>NB</v>
          </cell>
        </row>
        <row r="283">
          <cell r="B283" t="str">
            <v>700.1.005</v>
          </cell>
          <cell r="C283" t="str">
            <v>Biaya Lain-lain</v>
          </cell>
          <cell r="D283" t="str">
            <v>NB</v>
          </cell>
        </row>
        <row r="284">
          <cell r="B284" t="str">
            <v>700.1.007</v>
          </cell>
          <cell r="C284" t="str">
            <v>Biaya Pengurusan LC</v>
          </cell>
          <cell r="D284" t="str">
            <v>NB</v>
          </cell>
        </row>
        <row r="285">
          <cell r="B285" t="str">
            <v>750.1.001</v>
          </cell>
          <cell r="C285" t="str">
            <v>Biaya Penyusutan Bangunan</v>
          </cell>
          <cell r="D285" t="str">
            <v>MB</v>
          </cell>
        </row>
        <row r="286">
          <cell r="B286" t="str">
            <v>750.1.006</v>
          </cell>
          <cell r="C286" t="str">
            <v>Biaya Amortisasi Biaya Pra Operasional</v>
          </cell>
          <cell r="D286" t="str">
            <v>MB</v>
          </cell>
        </row>
        <row r="287">
          <cell r="B287" t="str">
            <v>750.1.009</v>
          </cell>
          <cell r="C287" t="str">
            <v>Biaya Penyusutan Instalasi</v>
          </cell>
          <cell r="D287" t="str">
            <v>MB</v>
          </cell>
        </row>
        <row r="288">
          <cell r="B288" t="str">
            <v>750.1.010</v>
          </cell>
          <cell r="C288" t="str">
            <v>Biaya Penyusutan Inventaris</v>
          </cell>
          <cell r="D288" t="str">
            <v>MB</v>
          </cell>
        </row>
        <row r="289">
          <cell r="B289" t="str">
            <v>750.1.011</v>
          </cell>
          <cell r="C289" t="str">
            <v>Biaya Penyusutan Kendaraan</v>
          </cell>
          <cell r="D289" t="str">
            <v>MB</v>
          </cell>
        </row>
        <row r="290">
          <cell r="B290" t="str">
            <v>800.1.001</v>
          </cell>
          <cell r="C290" t="str">
            <v>Pendapatan Bunga</v>
          </cell>
          <cell r="D290" t="str">
            <v>NA</v>
          </cell>
        </row>
        <row r="291">
          <cell r="B291" t="str">
            <v>800.1.002</v>
          </cell>
          <cell r="C291" t="str">
            <v>Pendapatan Jasa Giro</v>
          </cell>
          <cell r="D291" t="str">
            <v>NA</v>
          </cell>
        </row>
        <row r="292">
          <cell r="B292" t="str">
            <v>800.1.004</v>
          </cell>
          <cell r="C292" t="str">
            <v>Laba Selisih Kurs</v>
          </cell>
          <cell r="D292" t="str">
            <v>NA</v>
          </cell>
        </row>
        <row r="293">
          <cell r="B293" t="str">
            <v>800.1.999</v>
          </cell>
          <cell r="C293" t="str">
            <v>Pendapatan Diluar Usaha</v>
          </cell>
          <cell r="D293" t="str">
            <v>NA</v>
          </cell>
        </row>
        <row r="294">
          <cell r="B294" t="str">
            <v>810.1.001</v>
          </cell>
          <cell r="C294" t="str">
            <v>Biaya Bunga</v>
          </cell>
          <cell r="D294" t="str">
            <v>NB</v>
          </cell>
        </row>
        <row r="295">
          <cell r="B295" t="str">
            <v>810.1.004</v>
          </cell>
          <cell r="C295" t="str">
            <v>Rugi Selisih Kurs</v>
          </cell>
          <cell r="D295" t="str">
            <v>NB</v>
          </cell>
        </row>
        <row r="296">
          <cell r="B296" t="str">
            <v>810.1.005</v>
          </cell>
          <cell r="C296" t="str">
            <v>Biaya Komisi Penjualan</v>
          </cell>
          <cell r="D296" t="str">
            <v>NB</v>
          </cell>
        </row>
      </sheetData>
      <sheetData sheetId="17" refreshError="1"/>
      <sheetData sheetId="18" refreshError="1"/>
      <sheetData sheetId="19"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AB"/>
      <sheetName val="DI"/>
      <sheetName val="NRC"/>
      <sheetName val="L-R"/>
      <sheetName val="LTD"/>
      <sheetName val="ARKA"/>
      <sheetName val="PJL LK"/>
      <sheetName val="L-1"/>
      <sheetName val="PENY"/>
      <sheetName val="Sheet2"/>
      <sheetName val="BB-LR"/>
      <sheetName val="BB-NRC"/>
      <sheetName val="NLM"/>
      <sheetName val="RKM"/>
      <sheetName val="NL"/>
      <sheetName val="ACCOUNT"/>
      <sheetName val="INDEX"/>
      <sheetName val="SA"/>
      <sheetName val="DAP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ow r="8">
          <cell r="B8" t="str">
            <v>110.1.01</v>
          </cell>
          <cell r="C8" t="str">
            <v>Kas</v>
          </cell>
          <cell r="D8" t="str">
            <v>AA</v>
          </cell>
        </row>
        <row r="9">
          <cell r="B9" t="str">
            <v>111.1.002</v>
          </cell>
          <cell r="C9" t="str">
            <v>Bank Mandiri Valas AC. 148-0001138190</v>
          </cell>
          <cell r="D9" t="str">
            <v>AB</v>
          </cell>
        </row>
        <row r="10">
          <cell r="B10" t="str">
            <v>111.1.003</v>
          </cell>
          <cell r="C10" t="str">
            <v>Bank Danamon AC. 430.092-01295.9</v>
          </cell>
          <cell r="D10" t="str">
            <v>AB</v>
          </cell>
        </row>
        <row r="11">
          <cell r="B11" t="str">
            <v>111.1.005</v>
          </cell>
          <cell r="C11" t="str">
            <v>BNI AC. 225-001025998.001</v>
          </cell>
          <cell r="D11" t="str">
            <v>AB</v>
          </cell>
        </row>
        <row r="12">
          <cell r="B12" t="str">
            <v>111.1.006</v>
          </cell>
          <cell r="C12" t="str">
            <v>Bank Mandiri Rupiah AC. 148-00-7777888-7</v>
          </cell>
          <cell r="D12" t="str">
            <v>AB</v>
          </cell>
        </row>
        <row r="13">
          <cell r="B13" t="str">
            <v>111.1.007</v>
          </cell>
          <cell r="C13" t="str">
            <v>Bank Mandiri AC. 148-00-0308830-2</v>
          </cell>
          <cell r="D13" t="str">
            <v>AB</v>
          </cell>
        </row>
        <row r="14">
          <cell r="B14" t="str">
            <v>113.1.00002</v>
          </cell>
          <cell r="C14" t="str">
            <v>Hanwa Co. Ltd.</v>
          </cell>
          <cell r="D14" t="str">
            <v>BAA</v>
          </cell>
        </row>
        <row r="15">
          <cell r="B15" t="str">
            <v>113.1.00003</v>
          </cell>
          <cell r="C15" t="str">
            <v>Ocean G.</v>
          </cell>
          <cell r="D15" t="str">
            <v>BAA</v>
          </cell>
        </row>
        <row r="16">
          <cell r="B16" t="str">
            <v>113.1.00006</v>
          </cell>
          <cell r="C16" t="str">
            <v>Arctic Sea</v>
          </cell>
          <cell r="D16" t="str">
            <v>BAA</v>
          </cell>
        </row>
        <row r="17">
          <cell r="B17" t="str">
            <v>113.1.00008</v>
          </cell>
          <cell r="C17" t="str">
            <v>Landaeuer</v>
          </cell>
          <cell r="D17" t="str">
            <v>BAA</v>
          </cell>
        </row>
        <row r="18">
          <cell r="B18" t="str">
            <v>113.1.00017</v>
          </cell>
          <cell r="C18" t="str">
            <v>PT. Sumber Kalimantan Abadi</v>
          </cell>
          <cell r="D18" t="str">
            <v>BAA</v>
          </cell>
        </row>
        <row r="19">
          <cell r="B19" t="str">
            <v>113.1.00020</v>
          </cell>
          <cell r="C19" t="str">
            <v>PT. Sekar Bumi Tbk.</v>
          </cell>
          <cell r="D19" t="str">
            <v>BAA</v>
          </cell>
        </row>
        <row r="20">
          <cell r="B20" t="str">
            <v>113.1.00050</v>
          </cell>
          <cell r="C20" t="str">
            <v>Starling</v>
          </cell>
          <cell r="D20" t="str">
            <v>BAA</v>
          </cell>
        </row>
        <row r="21">
          <cell r="B21" t="str">
            <v>113.1.00060</v>
          </cell>
          <cell r="C21" t="str">
            <v>Rotary Int.</v>
          </cell>
          <cell r="D21" t="str">
            <v>BAA</v>
          </cell>
        </row>
        <row r="22">
          <cell r="B22" t="str">
            <v>113.1.00065</v>
          </cell>
          <cell r="C22" t="str">
            <v>SKA Tarakan</v>
          </cell>
          <cell r="D22" t="str">
            <v>BAA</v>
          </cell>
        </row>
        <row r="23">
          <cell r="B23" t="str">
            <v>113.1.00077</v>
          </cell>
          <cell r="C23" t="str">
            <v>Winsang</v>
          </cell>
          <cell r="D23" t="str">
            <v>BAA</v>
          </cell>
        </row>
        <row r="24">
          <cell r="B24" t="str">
            <v>113.1.00098</v>
          </cell>
          <cell r="C24" t="str">
            <v>PT. Buana Mega Indonesia</v>
          </cell>
          <cell r="D24" t="str">
            <v>BAA</v>
          </cell>
        </row>
        <row r="25">
          <cell r="B25" t="str">
            <v>113.1.00099</v>
          </cell>
          <cell r="C25" t="str">
            <v>PT. Mustika Minanu</v>
          </cell>
          <cell r="D25" t="str">
            <v>BAA</v>
          </cell>
        </row>
        <row r="26">
          <cell r="B26" t="str">
            <v>113.2.00001</v>
          </cell>
          <cell r="C26" t="str">
            <v>Nelayan Abung</v>
          </cell>
          <cell r="D26" t="str">
            <v>BAB</v>
          </cell>
        </row>
        <row r="27">
          <cell r="B27" t="str">
            <v>113.2.00005</v>
          </cell>
          <cell r="C27" t="str">
            <v>Nelayan Amat</v>
          </cell>
          <cell r="D27" t="str">
            <v>BAB</v>
          </cell>
        </row>
        <row r="28">
          <cell r="B28" t="str">
            <v>113.2.00007</v>
          </cell>
          <cell r="C28" t="str">
            <v>Nelayan Awie</v>
          </cell>
          <cell r="D28" t="str">
            <v>BAB</v>
          </cell>
        </row>
        <row r="29">
          <cell r="B29" t="str">
            <v>113.2.00008</v>
          </cell>
          <cell r="C29" t="str">
            <v>Nelayan Apollo Tbk.</v>
          </cell>
          <cell r="D29" t="str">
            <v>BAB</v>
          </cell>
        </row>
        <row r="30">
          <cell r="B30" t="str">
            <v>113.2.00009</v>
          </cell>
          <cell r="C30" t="str">
            <v>Nelayan Ayon</v>
          </cell>
          <cell r="D30" t="str">
            <v>BAB</v>
          </cell>
        </row>
        <row r="31">
          <cell r="B31" t="str">
            <v>113.2.00010</v>
          </cell>
          <cell r="C31" t="str">
            <v>Nelayan Abdul Manang</v>
          </cell>
          <cell r="D31" t="str">
            <v>BAB</v>
          </cell>
        </row>
        <row r="32">
          <cell r="B32" t="str">
            <v>113.2.00011</v>
          </cell>
          <cell r="C32" t="str">
            <v>Nelayan Alung</v>
          </cell>
          <cell r="D32" t="str">
            <v>BAB</v>
          </cell>
        </row>
        <row r="33">
          <cell r="B33" t="str">
            <v>113.2.00012</v>
          </cell>
          <cell r="C33" t="str">
            <v>Nelayan Ansar</v>
          </cell>
          <cell r="D33" t="str">
            <v>BAB</v>
          </cell>
        </row>
        <row r="34">
          <cell r="B34" t="str">
            <v>113.2.00013</v>
          </cell>
          <cell r="C34" t="str">
            <v>Nelayan Achai RM</v>
          </cell>
          <cell r="D34" t="str">
            <v>BAB</v>
          </cell>
        </row>
        <row r="35">
          <cell r="B35" t="str">
            <v>113.2.00014</v>
          </cell>
          <cell r="C35" t="str">
            <v>Nelayan Apung</v>
          </cell>
          <cell r="D35" t="str">
            <v>BAB</v>
          </cell>
        </row>
        <row r="36">
          <cell r="B36" t="str">
            <v>113.2.00016</v>
          </cell>
          <cell r="C36" t="str">
            <v>Nelayan Apui</v>
          </cell>
          <cell r="D36" t="str">
            <v>BAB</v>
          </cell>
        </row>
        <row r="37">
          <cell r="B37" t="str">
            <v>113.2.00020</v>
          </cell>
          <cell r="C37" t="str">
            <v>Nelayan Akiong</v>
          </cell>
          <cell r="D37" t="str">
            <v>BAB</v>
          </cell>
        </row>
        <row r="38">
          <cell r="B38" t="str">
            <v>113.2.00021</v>
          </cell>
          <cell r="C38" t="str">
            <v>Nelayan Anas</v>
          </cell>
          <cell r="D38" t="str">
            <v>BAB</v>
          </cell>
        </row>
        <row r="39">
          <cell r="B39" t="str">
            <v>113.2.00023</v>
          </cell>
          <cell r="C39" t="str">
            <v>Nelayan A'an M.</v>
          </cell>
          <cell r="D39" t="str">
            <v>BAB</v>
          </cell>
        </row>
        <row r="40">
          <cell r="B40" t="str">
            <v>113.2.00025</v>
          </cell>
          <cell r="C40" t="str">
            <v>Nelayan Achien</v>
          </cell>
          <cell r="D40" t="str">
            <v>BAB</v>
          </cell>
        </row>
        <row r="41">
          <cell r="B41" t="str">
            <v>113.2.00026</v>
          </cell>
          <cell r="C41" t="str">
            <v>Nelayan Asau</v>
          </cell>
          <cell r="D41" t="str">
            <v>BAB</v>
          </cell>
        </row>
        <row r="42">
          <cell r="B42" t="str">
            <v>113.2.00027</v>
          </cell>
          <cell r="C42" t="str">
            <v>Nelayan Amun</v>
          </cell>
          <cell r="D42" t="str">
            <v>BAB</v>
          </cell>
        </row>
        <row r="43">
          <cell r="B43" t="str">
            <v>113.2.00031</v>
          </cell>
          <cell r="C43" t="str">
            <v>Nelayan Beddu</v>
          </cell>
          <cell r="D43" t="str">
            <v>BAB</v>
          </cell>
        </row>
        <row r="44">
          <cell r="B44" t="str">
            <v>113.2.00091</v>
          </cell>
          <cell r="C44" t="str">
            <v>Nelayan Darwis</v>
          </cell>
          <cell r="D44" t="str">
            <v>BAB</v>
          </cell>
        </row>
        <row r="45">
          <cell r="B45" t="str">
            <v>113.2.00093</v>
          </cell>
          <cell r="C45" t="str">
            <v>Nelayan Doni</v>
          </cell>
          <cell r="D45" t="str">
            <v>BAB</v>
          </cell>
        </row>
        <row r="46">
          <cell r="B46" t="str">
            <v>113.2.00171</v>
          </cell>
          <cell r="C46" t="str">
            <v>Nelayan Firman</v>
          </cell>
          <cell r="D46" t="str">
            <v>BAB</v>
          </cell>
        </row>
        <row r="47">
          <cell r="B47" t="str">
            <v>113.2.00211</v>
          </cell>
          <cell r="C47" t="str">
            <v>Nelayan Honggo</v>
          </cell>
          <cell r="D47" t="str">
            <v>BAB</v>
          </cell>
        </row>
        <row r="48">
          <cell r="B48" t="str">
            <v>113.2.00214</v>
          </cell>
          <cell r="C48" t="str">
            <v>Nelayan H. Hasanuddin</v>
          </cell>
          <cell r="D48" t="str">
            <v>BAB</v>
          </cell>
        </row>
        <row r="49">
          <cell r="B49" t="str">
            <v>113.2.00215</v>
          </cell>
          <cell r="C49" t="str">
            <v>Nelayan H. Fadlan</v>
          </cell>
          <cell r="D49" t="str">
            <v>BAB</v>
          </cell>
        </row>
        <row r="50">
          <cell r="B50" t="str">
            <v>113.2.00217</v>
          </cell>
          <cell r="C50" t="str">
            <v>Nelayan H. Madjid</v>
          </cell>
          <cell r="D50" t="str">
            <v>BAB</v>
          </cell>
        </row>
        <row r="51">
          <cell r="B51" t="str">
            <v>113.2.00218</v>
          </cell>
          <cell r="C51" t="str">
            <v>Nelayan Haidir</v>
          </cell>
          <cell r="D51" t="str">
            <v>BAB</v>
          </cell>
        </row>
        <row r="52">
          <cell r="B52" t="str">
            <v>113.2.00222</v>
          </cell>
          <cell r="C52" t="str">
            <v>Nelayan Edison</v>
          </cell>
          <cell r="D52" t="str">
            <v>BAB</v>
          </cell>
        </row>
        <row r="53">
          <cell r="B53" t="str">
            <v>113.2.00223</v>
          </cell>
          <cell r="C53" t="str">
            <v>Nelayan Hendri</v>
          </cell>
          <cell r="D53" t="str">
            <v>BAB</v>
          </cell>
        </row>
        <row r="54">
          <cell r="B54" t="str">
            <v>113.2.00226</v>
          </cell>
          <cell r="C54" t="str">
            <v>Nelayan H. Jainuddin</v>
          </cell>
          <cell r="D54" t="str">
            <v>BAB</v>
          </cell>
        </row>
        <row r="55">
          <cell r="B55" t="str">
            <v>113.2.00227</v>
          </cell>
          <cell r="C55" t="str">
            <v>Nelayan H. Dahri</v>
          </cell>
          <cell r="D55" t="str">
            <v>BAB</v>
          </cell>
        </row>
        <row r="56">
          <cell r="B56" t="str">
            <v>113.2.00232</v>
          </cell>
          <cell r="C56" t="str">
            <v>Nelayan Iswan</v>
          </cell>
          <cell r="D56" t="str">
            <v>BAB</v>
          </cell>
        </row>
        <row r="57">
          <cell r="B57" t="str">
            <v>113.2.00272</v>
          </cell>
          <cell r="C57" t="str">
            <v>Nelayan Jayus</v>
          </cell>
          <cell r="D57" t="str">
            <v>BAB</v>
          </cell>
        </row>
        <row r="58">
          <cell r="B58" t="str">
            <v>113.2.00273</v>
          </cell>
          <cell r="C58" t="str">
            <v>Nelayan Jumain</v>
          </cell>
          <cell r="D58" t="str">
            <v>BAB</v>
          </cell>
        </row>
        <row r="59">
          <cell r="B59" t="str">
            <v>113.2.00302</v>
          </cell>
          <cell r="C59" t="str">
            <v>Nelayan Kasmin</v>
          </cell>
          <cell r="D59" t="str">
            <v>BAB</v>
          </cell>
        </row>
        <row r="60">
          <cell r="B60" t="str">
            <v>113.2.00303</v>
          </cell>
          <cell r="C60" t="str">
            <v>Nelayan Kamarudin</v>
          </cell>
          <cell r="D60" t="str">
            <v>BAB</v>
          </cell>
        </row>
        <row r="61">
          <cell r="B61" t="str">
            <v>113.2.00330</v>
          </cell>
          <cell r="C61" t="str">
            <v>Nelayan Latif</v>
          </cell>
          <cell r="D61" t="str">
            <v>BAB</v>
          </cell>
        </row>
        <row r="62">
          <cell r="B62" t="str">
            <v>113.2.00331</v>
          </cell>
          <cell r="C62" t="str">
            <v>Nelayan Lukmanto</v>
          </cell>
          <cell r="D62" t="str">
            <v>BAB</v>
          </cell>
        </row>
        <row r="63">
          <cell r="B63" t="str">
            <v>113.2.00333</v>
          </cell>
          <cell r="C63" t="str">
            <v>Nelayan Latif Makmur</v>
          </cell>
          <cell r="D63" t="str">
            <v>BAB</v>
          </cell>
        </row>
        <row r="64">
          <cell r="B64" t="str">
            <v>113.2.00350</v>
          </cell>
          <cell r="C64" t="str">
            <v>Nelayan Mayong</v>
          </cell>
          <cell r="D64" t="str">
            <v>BAB</v>
          </cell>
        </row>
        <row r="65">
          <cell r="B65" t="str">
            <v>113.2.00351</v>
          </cell>
          <cell r="C65" t="str">
            <v>Nelayan Muara</v>
          </cell>
          <cell r="D65" t="str">
            <v>BAB</v>
          </cell>
        </row>
        <row r="66">
          <cell r="B66" t="str">
            <v>113.2.00352</v>
          </cell>
          <cell r="C66" t="str">
            <v>Nelayan Misran</v>
          </cell>
          <cell r="D66" t="str">
            <v>BAB</v>
          </cell>
        </row>
        <row r="67">
          <cell r="B67" t="str">
            <v>113.2.00353</v>
          </cell>
          <cell r="C67" t="str">
            <v>Nelayan Memet</v>
          </cell>
          <cell r="D67" t="str">
            <v>BAB</v>
          </cell>
        </row>
        <row r="68">
          <cell r="B68" t="str">
            <v>113.2.00354</v>
          </cell>
          <cell r="C68" t="str">
            <v>Nelayan Michu</v>
          </cell>
          <cell r="D68" t="str">
            <v>BAB</v>
          </cell>
        </row>
        <row r="69">
          <cell r="B69" t="str">
            <v>113.2.00355</v>
          </cell>
          <cell r="C69" t="str">
            <v>Nelayan Mansyur</v>
          </cell>
          <cell r="D69" t="str">
            <v>BAB</v>
          </cell>
        </row>
        <row r="70">
          <cell r="B70" t="str">
            <v>113.2.00356</v>
          </cell>
          <cell r="C70" t="str">
            <v>Nelayan Petak C</v>
          </cell>
          <cell r="D70" t="str">
            <v>BAB</v>
          </cell>
        </row>
        <row r="71">
          <cell r="B71" t="str">
            <v>113.2.00380</v>
          </cell>
          <cell r="C71" t="str">
            <v>Nelayan Nusa Indah</v>
          </cell>
          <cell r="D71" t="str">
            <v>BAB</v>
          </cell>
        </row>
        <row r="72">
          <cell r="B72" t="str">
            <v>113.2.00440</v>
          </cell>
          <cell r="C72" t="str">
            <v>Nelayan Pipi</v>
          </cell>
          <cell r="D72" t="str">
            <v>BAB</v>
          </cell>
        </row>
        <row r="73">
          <cell r="B73" t="str">
            <v>113.2.00441</v>
          </cell>
          <cell r="C73" t="str">
            <v>Nelayan Nusa Indah</v>
          </cell>
          <cell r="D73" t="str">
            <v>BAB</v>
          </cell>
        </row>
        <row r="74">
          <cell r="B74" t="str">
            <v>113.2.00442</v>
          </cell>
          <cell r="C74" t="str">
            <v>Nelayan Paulus</v>
          </cell>
          <cell r="D74" t="str">
            <v>BAB</v>
          </cell>
        </row>
        <row r="75">
          <cell r="B75" t="str">
            <v>113.2.00444</v>
          </cell>
          <cell r="C75" t="str">
            <v>Nelayan Parman</v>
          </cell>
          <cell r="D75" t="str">
            <v>BAB</v>
          </cell>
        </row>
        <row r="76">
          <cell r="B76" t="str">
            <v>113.2.00501</v>
          </cell>
          <cell r="C76" t="str">
            <v>Nelayan Rapik</v>
          </cell>
          <cell r="D76" t="str">
            <v>BAB</v>
          </cell>
        </row>
        <row r="77">
          <cell r="B77" t="str">
            <v>113.2.00536</v>
          </cell>
          <cell r="C77" t="str">
            <v>Nelayan Suratna</v>
          </cell>
          <cell r="D77" t="str">
            <v>BAB</v>
          </cell>
        </row>
        <row r="78">
          <cell r="B78" t="str">
            <v>113.2.00539</v>
          </cell>
          <cell r="C78" t="str">
            <v>Nelayan Tabur</v>
          </cell>
          <cell r="D78" t="str">
            <v>BAB</v>
          </cell>
        </row>
        <row r="79">
          <cell r="B79" t="str">
            <v>113.2.00541</v>
          </cell>
          <cell r="C79" t="str">
            <v>Nelayan Sasa</v>
          </cell>
          <cell r="D79" t="str">
            <v>BAB</v>
          </cell>
        </row>
        <row r="80">
          <cell r="B80" t="str">
            <v>113.2.00542</v>
          </cell>
          <cell r="C80" t="str">
            <v>Nelayan Surya Mas</v>
          </cell>
          <cell r="D80" t="str">
            <v>BAB</v>
          </cell>
        </row>
        <row r="81">
          <cell r="B81" t="str">
            <v>113.2.00543</v>
          </cell>
          <cell r="C81" t="str">
            <v>Nelayan SBY Motor</v>
          </cell>
          <cell r="D81" t="str">
            <v>BAB</v>
          </cell>
        </row>
        <row r="82">
          <cell r="B82" t="str">
            <v>113.2.00591</v>
          </cell>
          <cell r="C82" t="str">
            <v>Nelayan Udin Nunukan</v>
          </cell>
          <cell r="D82" t="str">
            <v>BAB</v>
          </cell>
        </row>
        <row r="83">
          <cell r="B83" t="str">
            <v>113.2.00592</v>
          </cell>
          <cell r="C83" t="str">
            <v>Nelayan Ahin C</v>
          </cell>
          <cell r="D83" t="str">
            <v>BAB</v>
          </cell>
        </row>
        <row r="84">
          <cell r="B84" t="str">
            <v>113.2.00593</v>
          </cell>
          <cell r="C84" t="str">
            <v>Nelayan H. Usman</v>
          </cell>
          <cell r="D84" t="str">
            <v>BAB</v>
          </cell>
        </row>
        <row r="85">
          <cell r="B85" t="str">
            <v>113.2.00594</v>
          </cell>
          <cell r="C85" t="str">
            <v>Nelayan Ampao</v>
          </cell>
          <cell r="D85" t="str">
            <v>BAB</v>
          </cell>
        </row>
        <row r="86">
          <cell r="B86" t="str">
            <v>113.2.00595</v>
          </cell>
          <cell r="C86" t="str">
            <v>Nelayan Yusuf T.</v>
          </cell>
          <cell r="D86" t="str">
            <v>BAB</v>
          </cell>
        </row>
        <row r="87">
          <cell r="B87" t="str">
            <v>113.2.00596</v>
          </cell>
          <cell r="C87" t="str">
            <v>Nelayan Iswan</v>
          </cell>
          <cell r="D87" t="str">
            <v>BAB</v>
          </cell>
        </row>
        <row r="88">
          <cell r="B88" t="str">
            <v>113.2.00597</v>
          </cell>
          <cell r="C88" t="str">
            <v>Nelayan Achien</v>
          </cell>
          <cell r="D88" t="str">
            <v>BAB</v>
          </cell>
        </row>
        <row r="89">
          <cell r="B89" t="str">
            <v>113.3.00005</v>
          </cell>
          <cell r="C89" t="str">
            <v>A'an</v>
          </cell>
          <cell r="D89" t="str">
            <v>BB</v>
          </cell>
        </row>
        <row r="90">
          <cell r="B90" t="str">
            <v>113.3.00006</v>
          </cell>
          <cell r="C90" t="str">
            <v>Agustina</v>
          </cell>
          <cell r="D90" t="str">
            <v>BB</v>
          </cell>
        </row>
        <row r="91">
          <cell r="B91" t="str">
            <v>113.3.00100</v>
          </cell>
          <cell r="C91" t="str">
            <v>Kisman</v>
          </cell>
          <cell r="D91" t="str">
            <v>BB</v>
          </cell>
        </row>
        <row r="92">
          <cell r="B92" t="str">
            <v>113.3.00181</v>
          </cell>
          <cell r="C92" t="str">
            <v>Soewanto</v>
          </cell>
          <cell r="D92" t="str">
            <v>BB</v>
          </cell>
        </row>
        <row r="93">
          <cell r="B93" t="str">
            <v>113.3.00182</v>
          </cell>
          <cell r="C93" t="str">
            <v>Surya Dharma</v>
          </cell>
          <cell r="D93" t="str">
            <v>BB</v>
          </cell>
        </row>
        <row r="94">
          <cell r="B94" t="str">
            <v>113.3.00184</v>
          </cell>
          <cell r="C94" t="str">
            <v>Suryani</v>
          </cell>
          <cell r="D94" t="str">
            <v>BB</v>
          </cell>
        </row>
        <row r="95">
          <cell r="B95" t="str">
            <v>113.3.00186</v>
          </cell>
          <cell r="C95" t="str">
            <v>Syahrial</v>
          </cell>
          <cell r="D95" t="str">
            <v>BB</v>
          </cell>
        </row>
        <row r="96">
          <cell r="B96" t="str">
            <v>113.4.00004</v>
          </cell>
          <cell r="C96" t="str">
            <v>Tukang Amat</v>
          </cell>
          <cell r="D96" t="str">
            <v>BDA</v>
          </cell>
        </row>
        <row r="97">
          <cell r="B97" t="str">
            <v>113.4.00006</v>
          </cell>
          <cell r="C97" t="str">
            <v>Tukang Asiking Saleh</v>
          </cell>
          <cell r="D97" t="str">
            <v>BDA</v>
          </cell>
        </row>
        <row r="98">
          <cell r="B98" t="str">
            <v>113.4.00007</v>
          </cell>
          <cell r="C98" t="str">
            <v>Tukang Achien</v>
          </cell>
          <cell r="D98" t="str">
            <v>BDA</v>
          </cell>
        </row>
        <row r="99">
          <cell r="B99" t="str">
            <v>113.4.00020</v>
          </cell>
          <cell r="C99" t="str">
            <v>Tukang Bai</v>
          </cell>
          <cell r="D99" t="str">
            <v>BDA</v>
          </cell>
        </row>
        <row r="100">
          <cell r="B100" t="str">
            <v>113.4.00140</v>
          </cell>
          <cell r="C100" t="str">
            <v>Tukang Bongkar Barang</v>
          </cell>
          <cell r="D100" t="str">
            <v>BDA</v>
          </cell>
        </row>
        <row r="101">
          <cell r="B101" t="str">
            <v>113.4.00160</v>
          </cell>
          <cell r="C101" t="str">
            <v>Tukang Fiber</v>
          </cell>
          <cell r="D101" t="str">
            <v>BDA</v>
          </cell>
        </row>
        <row r="102">
          <cell r="B102" t="str">
            <v>113.4.00242</v>
          </cell>
          <cell r="C102" t="str">
            <v>Tukang Mataji</v>
          </cell>
          <cell r="D102" t="str">
            <v>BDA</v>
          </cell>
        </row>
        <row r="103">
          <cell r="B103" t="str">
            <v>113.4.00370</v>
          </cell>
          <cell r="C103" t="str">
            <v>Tukang Udin</v>
          </cell>
          <cell r="D103" t="str">
            <v>BDA</v>
          </cell>
        </row>
        <row r="104">
          <cell r="B104" t="str">
            <v>113.6.00002</v>
          </cell>
          <cell r="C104" t="str">
            <v>SKA Balikpapan</v>
          </cell>
          <cell r="D104" t="str">
            <v>BDC</v>
          </cell>
        </row>
        <row r="105">
          <cell r="B105" t="str">
            <v>113.6.00007</v>
          </cell>
          <cell r="C105" t="str">
            <v>Nisho Iwai</v>
          </cell>
          <cell r="D105" t="str">
            <v>BDC</v>
          </cell>
        </row>
        <row r="106">
          <cell r="B106" t="str">
            <v>113.6.00027</v>
          </cell>
          <cell r="C106" t="str">
            <v>Arisan</v>
          </cell>
          <cell r="D106" t="str">
            <v>BDC</v>
          </cell>
        </row>
        <row r="107">
          <cell r="B107" t="str">
            <v>113.6.00028</v>
          </cell>
          <cell r="C107" t="str">
            <v>UD. 99</v>
          </cell>
          <cell r="D107" t="str">
            <v>BDC</v>
          </cell>
        </row>
        <row r="108">
          <cell r="B108" t="str">
            <v>113.6.00030</v>
          </cell>
          <cell r="C108" t="str">
            <v>UPD</v>
          </cell>
          <cell r="D108" t="str">
            <v>BDC</v>
          </cell>
        </row>
        <row r="109">
          <cell r="B109" t="str">
            <v>113.6.00038</v>
          </cell>
          <cell r="C109" t="str">
            <v>UD. Sumber Laut</v>
          </cell>
          <cell r="D109" t="str">
            <v>BDC</v>
          </cell>
        </row>
        <row r="110">
          <cell r="B110" t="str">
            <v>113.6.00039</v>
          </cell>
          <cell r="C110" t="str">
            <v>Perhimpunan Nelayan Kecil</v>
          </cell>
          <cell r="D110" t="str">
            <v>BDC</v>
          </cell>
        </row>
        <row r="111">
          <cell r="B111" t="str">
            <v>113.6.00043</v>
          </cell>
          <cell r="C111" t="str">
            <v>Koperasi Sabindo Raya Gemilang</v>
          </cell>
          <cell r="D111" t="str">
            <v>BDC</v>
          </cell>
        </row>
        <row r="112">
          <cell r="B112" t="str">
            <v>113.6.00044</v>
          </cell>
          <cell r="C112" t="str">
            <v>Roland</v>
          </cell>
          <cell r="D112" t="str">
            <v>BDC</v>
          </cell>
        </row>
        <row r="113">
          <cell r="B113" t="str">
            <v>113.6.00500</v>
          </cell>
          <cell r="C113" t="str">
            <v>CV. Nusa Indah</v>
          </cell>
          <cell r="D113" t="str">
            <v>BDC</v>
          </cell>
        </row>
        <row r="114">
          <cell r="B114" t="str">
            <v>113.6.00998</v>
          </cell>
          <cell r="C114" t="str">
            <v>Eks. Pan</v>
          </cell>
          <cell r="D114" t="str">
            <v>BDC</v>
          </cell>
        </row>
        <row r="115">
          <cell r="B115" t="str">
            <v>113.6.00999</v>
          </cell>
          <cell r="C115" t="str">
            <v>Piutang Lain-lain</v>
          </cell>
          <cell r="D115" t="str">
            <v>BDC</v>
          </cell>
        </row>
        <row r="116">
          <cell r="B116" t="str">
            <v>113.7.00002</v>
          </cell>
          <cell r="C116" t="str">
            <v>Piutang Direksi Pieter Setiawan</v>
          </cell>
          <cell r="D116" t="str">
            <v>BDC</v>
          </cell>
        </row>
        <row r="117">
          <cell r="B117" t="str">
            <v>113.8.00001</v>
          </cell>
          <cell r="C117" t="str">
            <v>Piutang Saham</v>
          </cell>
          <cell r="D117" t="str">
            <v>BC</v>
          </cell>
        </row>
        <row r="118">
          <cell r="B118" t="str">
            <v>113.8.00002</v>
          </cell>
          <cell r="C118" t="str">
            <v>Tuan Suwandi</v>
          </cell>
          <cell r="D118" t="str">
            <v>BC</v>
          </cell>
        </row>
        <row r="119">
          <cell r="B119" t="str">
            <v>113.8.00003</v>
          </cell>
          <cell r="C119" t="str">
            <v>Tuan Albert Purwanto</v>
          </cell>
          <cell r="D119" t="str">
            <v>BC</v>
          </cell>
        </row>
        <row r="120">
          <cell r="B120" t="str">
            <v>113.8.00004</v>
          </cell>
          <cell r="C120" t="str">
            <v>Pieter Setiawan</v>
          </cell>
          <cell r="D120" t="str">
            <v>BC</v>
          </cell>
        </row>
        <row r="121">
          <cell r="B121" t="str">
            <v>113.8.00005</v>
          </cell>
          <cell r="C121" t="str">
            <v>Nyonya Vivi Agustina</v>
          </cell>
          <cell r="D121" t="str">
            <v>BC</v>
          </cell>
        </row>
        <row r="122">
          <cell r="B122" t="str">
            <v>113.8.00006</v>
          </cell>
          <cell r="C122" t="str">
            <v>Tuan Yos Sumitro</v>
          </cell>
          <cell r="D122" t="str">
            <v>BC</v>
          </cell>
        </row>
        <row r="123">
          <cell r="B123" t="str">
            <v>113.8.00007</v>
          </cell>
          <cell r="C123" t="str">
            <v>Nyonya Ervina</v>
          </cell>
          <cell r="D123" t="str">
            <v>BC</v>
          </cell>
        </row>
        <row r="124">
          <cell r="B124" t="str">
            <v>113.8.00008</v>
          </cell>
          <cell r="C124" t="str">
            <v>Nyonya Emilia Cintya</v>
          </cell>
          <cell r="D124" t="str">
            <v>BC</v>
          </cell>
        </row>
        <row r="125">
          <cell r="B125" t="str">
            <v>114.1.01</v>
          </cell>
          <cell r="C125" t="str">
            <v>Persediaan Bahan Baku Udang</v>
          </cell>
          <cell r="D125" t="str">
            <v>D</v>
          </cell>
        </row>
        <row r="126">
          <cell r="B126" t="str">
            <v>114.2.01</v>
          </cell>
          <cell r="C126" t="str">
            <v>Persediaan Bahan Penolong ES</v>
          </cell>
          <cell r="D126" t="str">
            <v>D</v>
          </cell>
        </row>
        <row r="127">
          <cell r="B127" t="str">
            <v>114.2.02</v>
          </cell>
          <cell r="C127" t="str">
            <v>Persediaan Bahan Penolong Tali Straping</v>
          </cell>
          <cell r="D127" t="str">
            <v>D</v>
          </cell>
        </row>
        <row r="128">
          <cell r="B128" t="str">
            <v>114.2.03</v>
          </cell>
          <cell r="C128" t="str">
            <v>Persediaan Bahan Penolong Plastik</v>
          </cell>
          <cell r="D128" t="str">
            <v>D</v>
          </cell>
        </row>
        <row r="129">
          <cell r="B129" t="str">
            <v>114.2.04</v>
          </cell>
          <cell r="C129" t="str">
            <v>Persediaan Bahan Penolong MC</v>
          </cell>
          <cell r="D129" t="str">
            <v>D</v>
          </cell>
        </row>
        <row r="130">
          <cell r="B130" t="str">
            <v>114.2.05</v>
          </cell>
          <cell r="C130" t="str">
            <v>Persediaan Bahan Penolong Lain-lain</v>
          </cell>
          <cell r="D130" t="str">
            <v>D</v>
          </cell>
        </row>
        <row r="131">
          <cell r="B131" t="str">
            <v>114.4.01</v>
          </cell>
          <cell r="C131" t="str">
            <v>Persediaan Barang Jadi Udang</v>
          </cell>
          <cell r="D131" t="str">
            <v>D</v>
          </cell>
        </row>
        <row r="132">
          <cell r="B132" t="str">
            <v>115.1.01</v>
          </cell>
          <cell r="C132" t="str">
            <v>Uang Muka Pembelian</v>
          </cell>
          <cell r="D132" t="str">
            <v>CB</v>
          </cell>
        </row>
        <row r="133">
          <cell r="B133" t="str">
            <v>115.2.01</v>
          </cell>
          <cell r="C133" t="str">
            <v>PPh Pasal 25</v>
          </cell>
          <cell r="D133" t="str">
            <v>CA</v>
          </cell>
        </row>
        <row r="134">
          <cell r="B134" t="str">
            <v>115.3.01</v>
          </cell>
          <cell r="C134" t="str">
            <v>Uang Muka Asuransi</v>
          </cell>
          <cell r="D134" t="str">
            <v>CB</v>
          </cell>
        </row>
        <row r="135">
          <cell r="B135" t="str">
            <v>116.1.01</v>
          </cell>
          <cell r="C135" t="str">
            <v>Biaya Dibayar Dimuka</v>
          </cell>
          <cell r="D135" t="str">
            <v>CB</v>
          </cell>
        </row>
        <row r="136">
          <cell r="B136" t="str">
            <v>117.1.01</v>
          </cell>
          <cell r="C136" t="str">
            <v>Biaya Pra Operasional</v>
          </cell>
          <cell r="D136" t="str">
            <v>GA</v>
          </cell>
        </row>
        <row r="137">
          <cell r="B137" t="str">
            <v>117.2.01</v>
          </cell>
          <cell r="C137" t="str">
            <v>Akumulasi Amortisasi</v>
          </cell>
          <cell r="D137" t="str">
            <v>GB</v>
          </cell>
        </row>
        <row r="138">
          <cell r="B138" t="str">
            <v>118.1.01</v>
          </cell>
          <cell r="C138" t="str">
            <v>PPN Masukan</v>
          </cell>
          <cell r="D138" t="str">
            <v>CA</v>
          </cell>
        </row>
        <row r="139">
          <cell r="B139" t="str">
            <v>130.2.01</v>
          </cell>
          <cell r="C139" t="str">
            <v>Bangunan Semi Permanen</v>
          </cell>
          <cell r="D139" t="str">
            <v>EA</v>
          </cell>
        </row>
        <row r="140">
          <cell r="B140" t="str">
            <v>130.3.01</v>
          </cell>
          <cell r="C140" t="str">
            <v>Aktiva Kelompok I</v>
          </cell>
          <cell r="D140" t="str">
            <v>EA</v>
          </cell>
        </row>
        <row r="141">
          <cell r="B141" t="str">
            <v>130.4.01</v>
          </cell>
          <cell r="C141" t="str">
            <v>Aktiva Kelompok II</v>
          </cell>
          <cell r="D141" t="str">
            <v>EA</v>
          </cell>
        </row>
        <row r="142">
          <cell r="B142" t="str">
            <v>130.5.01</v>
          </cell>
          <cell r="C142" t="str">
            <v>Aktiva Kelompok III</v>
          </cell>
          <cell r="D142" t="str">
            <v>EA</v>
          </cell>
        </row>
        <row r="143">
          <cell r="B143" t="str">
            <v>130.6.01</v>
          </cell>
          <cell r="C143" t="str">
            <v>Bangunan</v>
          </cell>
          <cell r="D143" t="str">
            <v>EA</v>
          </cell>
        </row>
        <row r="144">
          <cell r="B144" t="str">
            <v>130.6.02</v>
          </cell>
          <cell r="C144" t="str">
            <v>Kendaraan</v>
          </cell>
          <cell r="D144" t="str">
            <v>EA</v>
          </cell>
        </row>
        <row r="145">
          <cell r="B145" t="str">
            <v>130.6.03</v>
          </cell>
          <cell r="C145" t="str">
            <v>Mesin &amp; Peralatan</v>
          </cell>
          <cell r="D145" t="str">
            <v>EA</v>
          </cell>
        </row>
        <row r="146">
          <cell r="B146" t="str">
            <v>130.6.04</v>
          </cell>
          <cell r="C146" t="str">
            <v>Instalasi</v>
          </cell>
          <cell r="D146" t="str">
            <v>EA</v>
          </cell>
        </row>
        <row r="147">
          <cell r="B147" t="str">
            <v>130.6.05</v>
          </cell>
          <cell r="C147" t="str">
            <v>Perlengkapan</v>
          </cell>
          <cell r="D147" t="str">
            <v>EA</v>
          </cell>
        </row>
        <row r="148">
          <cell r="B148" t="str">
            <v>130.6.06</v>
          </cell>
          <cell r="C148" t="str">
            <v>Inventaris Kantor</v>
          </cell>
          <cell r="D148" t="str">
            <v>EA</v>
          </cell>
        </row>
        <row r="149">
          <cell r="B149" t="str">
            <v>131.2.01</v>
          </cell>
          <cell r="C149" t="str">
            <v>Akumulasi Penyusutan Bangunan Semi Permanen</v>
          </cell>
          <cell r="D149" t="str">
            <v>EB</v>
          </cell>
        </row>
        <row r="150">
          <cell r="B150" t="str">
            <v>131.7.001</v>
          </cell>
          <cell r="C150" t="str">
            <v>Akumulasi Penyusutan Mesin Dan Peralatan</v>
          </cell>
          <cell r="D150" t="str">
            <v>EB</v>
          </cell>
        </row>
        <row r="151">
          <cell r="B151" t="str">
            <v>131.7.002</v>
          </cell>
          <cell r="C151" t="str">
            <v>Akumulasi Penyusutan Perlengkapan</v>
          </cell>
          <cell r="D151" t="str">
            <v>EB</v>
          </cell>
        </row>
        <row r="152">
          <cell r="B152" t="str">
            <v>131.7.003</v>
          </cell>
          <cell r="C152" t="str">
            <v>Akumulasi Penyusutan Instalasi</v>
          </cell>
          <cell r="D152" t="str">
            <v>EB</v>
          </cell>
        </row>
        <row r="153">
          <cell r="B153" t="str">
            <v>131.7.004</v>
          </cell>
          <cell r="C153" t="str">
            <v>Akumulasi Penyusutan Inventaris Kantor</v>
          </cell>
          <cell r="D153" t="str">
            <v>EB</v>
          </cell>
        </row>
        <row r="154">
          <cell r="B154" t="str">
            <v>131.7.005</v>
          </cell>
          <cell r="C154" t="str">
            <v>Akumulasi Penyusutan Kendaraan</v>
          </cell>
          <cell r="D154" t="str">
            <v>EB</v>
          </cell>
        </row>
        <row r="155">
          <cell r="B155" t="str">
            <v>140.1.02</v>
          </cell>
          <cell r="C155" t="str">
            <v>Trade Mark</v>
          </cell>
          <cell r="D155" t="str">
            <v>GA</v>
          </cell>
        </row>
        <row r="156">
          <cell r="B156" t="str">
            <v>141.1.01</v>
          </cell>
          <cell r="C156" t="str">
            <v>Aktiva Dalam Penyelesaian</v>
          </cell>
          <cell r="D156" t="str">
            <v>GA</v>
          </cell>
        </row>
        <row r="157">
          <cell r="B157" t="str">
            <v>210.1.002</v>
          </cell>
          <cell r="C157" t="str">
            <v>Bank Mandiri AC. 1480102000711 KMK Ekspor</v>
          </cell>
          <cell r="D157" t="str">
            <v>HD</v>
          </cell>
        </row>
        <row r="158">
          <cell r="B158" t="str">
            <v>210.1.004</v>
          </cell>
          <cell r="C158" t="str">
            <v>Bank Mandiri AC. 1480100060303</v>
          </cell>
          <cell r="D158" t="str">
            <v>HD</v>
          </cell>
        </row>
        <row r="159">
          <cell r="B159" t="str">
            <v>210.1.005</v>
          </cell>
          <cell r="C159" t="str">
            <v>Bank Mandiri AC. 1480100073983 KI Umum</v>
          </cell>
          <cell r="D159" t="str">
            <v>HD</v>
          </cell>
        </row>
        <row r="160">
          <cell r="B160" t="str">
            <v>211.1.00004</v>
          </cell>
          <cell r="C160" t="str">
            <v>Hutang Dagang Maruna Coorporation</v>
          </cell>
          <cell r="D160" t="str">
            <v>HA</v>
          </cell>
        </row>
        <row r="161">
          <cell r="B161" t="str">
            <v>212.1.01010</v>
          </cell>
          <cell r="C161" t="str">
            <v>Nelayan SDN</v>
          </cell>
          <cell r="D161" t="str">
            <v>HA</v>
          </cell>
        </row>
        <row r="162">
          <cell r="B162" t="str">
            <v>213.1.00002</v>
          </cell>
          <cell r="C162" t="str">
            <v>Petani Tambak Achien</v>
          </cell>
          <cell r="D162" t="str">
            <v>HA</v>
          </cell>
        </row>
        <row r="163">
          <cell r="B163" t="str">
            <v>213.1.00004</v>
          </cell>
          <cell r="C163" t="str">
            <v>Petani Tambak Ayon</v>
          </cell>
          <cell r="D163" t="str">
            <v>HA</v>
          </cell>
        </row>
        <row r="164">
          <cell r="B164" t="str">
            <v>213.1.00007</v>
          </cell>
          <cell r="C164" t="str">
            <v>Petani Tambak Nusa Indah</v>
          </cell>
          <cell r="D164" t="str">
            <v>HA</v>
          </cell>
        </row>
        <row r="165">
          <cell r="B165" t="str">
            <v>213.1.00010</v>
          </cell>
          <cell r="C165" t="str">
            <v>Petani Muara</v>
          </cell>
          <cell r="D165" t="str">
            <v>HA</v>
          </cell>
        </row>
        <row r="166">
          <cell r="B166" t="str">
            <v>213.1.00014</v>
          </cell>
          <cell r="C166" t="str">
            <v>Petani H. Madjid</v>
          </cell>
          <cell r="D166" t="str">
            <v>HA</v>
          </cell>
        </row>
        <row r="167">
          <cell r="B167" t="str">
            <v>213.1.00016</v>
          </cell>
          <cell r="C167" t="str">
            <v>Petani Tambak Apollo</v>
          </cell>
          <cell r="D167" t="str">
            <v>HA</v>
          </cell>
        </row>
        <row r="168">
          <cell r="B168" t="str">
            <v>213.1.00020</v>
          </cell>
          <cell r="C168" t="str">
            <v>Petani Mayong</v>
          </cell>
          <cell r="D168" t="str">
            <v>HA</v>
          </cell>
        </row>
        <row r="169">
          <cell r="B169" t="str">
            <v>213.1.00022</v>
          </cell>
          <cell r="C169" t="str">
            <v>Petani Henry</v>
          </cell>
          <cell r="D169" t="str">
            <v>HA</v>
          </cell>
        </row>
        <row r="170">
          <cell r="B170" t="str">
            <v>213.1.00029</v>
          </cell>
          <cell r="C170" t="str">
            <v>Petani Edison</v>
          </cell>
          <cell r="D170" t="str">
            <v>HA</v>
          </cell>
        </row>
        <row r="171">
          <cell r="B171" t="str">
            <v>213.1.00030</v>
          </cell>
          <cell r="C171" t="str">
            <v>Nelayan Latif</v>
          </cell>
          <cell r="D171" t="str">
            <v>HA</v>
          </cell>
        </row>
        <row r="172">
          <cell r="B172" t="str">
            <v>213.1.00031</v>
          </cell>
          <cell r="C172" t="str">
            <v>Nelayan Nengsih</v>
          </cell>
          <cell r="D172" t="str">
            <v>HA</v>
          </cell>
        </row>
        <row r="173">
          <cell r="B173" t="str">
            <v>213.1.00032</v>
          </cell>
          <cell r="C173" t="str">
            <v>Nelayan Joni</v>
          </cell>
          <cell r="D173" t="str">
            <v>HA</v>
          </cell>
        </row>
        <row r="174">
          <cell r="B174" t="str">
            <v>213.1.00033</v>
          </cell>
          <cell r="C174" t="str">
            <v>Nelayan Beni</v>
          </cell>
          <cell r="D174" t="str">
            <v>HA</v>
          </cell>
        </row>
        <row r="175">
          <cell r="B175" t="str">
            <v>213.1.00034</v>
          </cell>
          <cell r="C175" t="str">
            <v>Nelayan Aziz</v>
          </cell>
          <cell r="D175" t="str">
            <v>HA</v>
          </cell>
        </row>
        <row r="176">
          <cell r="B176" t="str">
            <v>213.1.00035</v>
          </cell>
          <cell r="C176" t="str">
            <v>Nelayan Aan Mahmud</v>
          </cell>
          <cell r="D176" t="str">
            <v>HA</v>
          </cell>
        </row>
        <row r="177">
          <cell r="B177" t="str">
            <v>213.1.00036</v>
          </cell>
          <cell r="C177" t="str">
            <v>Nelayan Ronal</v>
          </cell>
          <cell r="D177" t="str">
            <v>HA</v>
          </cell>
        </row>
        <row r="178">
          <cell r="B178" t="str">
            <v>213.1.00037</v>
          </cell>
          <cell r="C178" t="str">
            <v>Nelayan Achien</v>
          </cell>
          <cell r="D178" t="str">
            <v>HA</v>
          </cell>
        </row>
        <row r="179">
          <cell r="B179" t="str">
            <v>213.1.00038</v>
          </cell>
          <cell r="C179" t="str">
            <v>Nelayan Ole</v>
          </cell>
          <cell r="D179" t="str">
            <v>HA</v>
          </cell>
        </row>
        <row r="180">
          <cell r="B180" t="str">
            <v>213.1.00039</v>
          </cell>
          <cell r="C180" t="str">
            <v>Nelayan Iwan</v>
          </cell>
          <cell r="D180" t="str">
            <v>HA</v>
          </cell>
        </row>
        <row r="181">
          <cell r="B181" t="str">
            <v>213.1.00040</v>
          </cell>
          <cell r="C181" t="str">
            <v>Nelayan H. Abdul Manaf</v>
          </cell>
          <cell r="D181" t="str">
            <v>HA</v>
          </cell>
        </row>
        <row r="182">
          <cell r="B182" t="str">
            <v>213.1.00041</v>
          </cell>
          <cell r="C182" t="str">
            <v>Nelayan Tunas Mekar</v>
          </cell>
          <cell r="D182" t="str">
            <v>HA</v>
          </cell>
        </row>
        <row r="183">
          <cell r="B183" t="str">
            <v>219.1.00001</v>
          </cell>
          <cell r="C183" t="str">
            <v>SKA Balikpapan</v>
          </cell>
          <cell r="D183" t="str">
            <v>HF</v>
          </cell>
        </row>
        <row r="184">
          <cell r="B184" t="str">
            <v>219.1.00002</v>
          </cell>
          <cell r="C184" t="str">
            <v>SKA Tarakan</v>
          </cell>
          <cell r="D184" t="str">
            <v>HF</v>
          </cell>
        </row>
        <row r="185">
          <cell r="B185" t="str">
            <v>219.1.00020</v>
          </cell>
          <cell r="C185" t="str">
            <v>Mobil Truck</v>
          </cell>
          <cell r="D185" t="str">
            <v>HF</v>
          </cell>
        </row>
        <row r="186">
          <cell r="B186" t="str">
            <v>219.1.00022</v>
          </cell>
          <cell r="C186" t="str">
            <v>PT. Central Sarana Dian Abadi</v>
          </cell>
          <cell r="D186" t="str">
            <v>HB</v>
          </cell>
        </row>
        <row r="187">
          <cell r="B187" t="str">
            <v>219.1.00025</v>
          </cell>
          <cell r="C187" t="str">
            <v>PT. Ikatama</v>
          </cell>
          <cell r="D187" t="str">
            <v>HFB</v>
          </cell>
        </row>
        <row r="188">
          <cell r="B188" t="str">
            <v>219.1.00029</v>
          </cell>
          <cell r="C188" t="str">
            <v>Toko Sumber Agung</v>
          </cell>
          <cell r="D188" t="str">
            <v>HFB</v>
          </cell>
        </row>
        <row r="189">
          <cell r="B189" t="str">
            <v>219.1.00030</v>
          </cell>
          <cell r="C189" t="str">
            <v>Biaya Yang Masih Harus Dibayar</v>
          </cell>
          <cell r="D189" t="str">
            <v>HB</v>
          </cell>
        </row>
        <row r="190">
          <cell r="B190" t="str">
            <v>219.1.00035</v>
          </cell>
          <cell r="C190" t="str">
            <v>Hutang Astek</v>
          </cell>
          <cell r="D190" t="str">
            <v>HB</v>
          </cell>
        </row>
        <row r="191">
          <cell r="B191" t="str">
            <v>219.1.00037</v>
          </cell>
          <cell r="C191" t="str">
            <v>Gaji Yang Masih Harus Dibayar</v>
          </cell>
          <cell r="D191" t="str">
            <v>HB</v>
          </cell>
        </row>
        <row r="192">
          <cell r="B192" t="str">
            <v>219.1.00039</v>
          </cell>
          <cell r="C192" t="str">
            <v>PT. Mustika</v>
          </cell>
          <cell r="D192" t="str">
            <v>HFB</v>
          </cell>
        </row>
        <row r="193">
          <cell r="B193" t="str">
            <v>219.1.00040</v>
          </cell>
          <cell r="C193" t="str">
            <v>PT. Adira Finance</v>
          </cell>
          <cell r="D193" t="str">
            <v>HF</v>
          </cell>
        </row>
        <row r="194">
          <cell r="B194" t="str">
            <v>219.1.00043</v>
          </cell>
          <cell r="C194" t="str">
            <v>CV. Nusa Indah</v>
          </cell>
          <cell r="D194" t="str">
            <v>HFB</v>
          </cell>
        </row>
        <row r="195">
          <cell r="B195" t="str">
            <v>219.1.00200</v>
          </cell>
          <cell r="C195" t="str">
            <v>Lain-lain</v>
          </cell>
          <cell r="D195" t="str">
            <v>HF</v>
          </cell>
        </row>
        <row r="196">
          <cell r="B196" t="str">
            <v>220.1.00003</v>
          </cell>
          <cell r="C196" t="str">
            <v>Nyonya Caca</v>
          </cell>
          <cell r="D196" t="str">
            <v>HFB</v>
          </cell>
        </row>
        <row r="197">
          <cell r="B197" t="str">
            <v>220.1.00006</v>
          </cell>
          <cell r="C197" t="str">
            <v>Pieter Setiawan</v>
          </cell>
          <cell r="D197" t="str">
            <v>HFB</v>
          </cell>
        </row>
        <row r="198">
          <cell r="B198" t="str">
            <v>221.1.01</v>
          </cell>
          <cell r="C198" t="str">
            <v>PPh Pasal 21</v>
          </cell>
          <cell r="D198" t="str">
            <v>HC</v>
          </cell>
        </row>
        <row r="199">
          <cell r="B199" t="str">
            <v>222.1.01</v>
          </cell>
          <cell r="C199" t="str">
            <v>PPN Keluaran</v>
          </cell>
          <cell r="D199" t="str">
            <v>HC</v>
          </cell>
        </row>
        <row r="200">
          <cell r="B200" t="str">
            <v>225.1.01</v>
          </cell>
          <cell r="C200" t="str">
            <v>Hutang Pemegang Saham Albert Purwanto</v>
          </cell>
          <cell r="D200" t="str">
            <v>HFC</v>
          </cell>
        </row>
        <row r="201">
          <cell r="B201" t="str">
            <v>225.1.02</v>
          </cell>
          <cell r="C201" t="str">
            <v>Hutang Pemegang Saham</v>
          </cell>
          <cell r="D201" t="str">
            <v>HFC</v>
          </cell>
        </row>
        <row r="202">
          <cell r="B202" t="str">
            <v>225.1.03</v>
          </cell>
          <cell r="C202" t="str">
            <v>Hutang Pemegang Saham</v>
          </cell>
          <cell r="D202" t="str">
            <v>HFC</v>
          </cell>
        </row>
        <row r="203">
          <cell r="B203" t="str">
            <v>225.1.04</v>
          </cell>
          <cell r="C203" t="str">
            <v>Hutang Pemegang Saham</v>
          </cell>
          <cell r="D203" t="str">
            <v>HFC</v>
          </cell>
        </row>
        <row r="204">
          <cell r="B204" t="str">
            <v>310.1.01</v>
          </cell>
          <cell r="C204" t="str">
            <v>Tuan Suwandi</v>
          </cell>
          <cell r="D204" t="str">
            <v>I</v>
          </cell>
        </row>
        <row r="205">
          <cell r="B205" t="str">
            <v>310.1.02</v>
          </cell>
          <cell r="C205" t="str">
            <v>Tuan Albert Purwanto</v>
          </cell>
          <cell r="D205" t="str">
            <v>I</v>
          </cell>
        </row>
        <row r="206">
          <cell r="B206" t="str">
            <v>310.1.03</v>
          </cell>
          <cell r="C206" t="str">
            <v>Tuan Pieter Setiawan</v>
          </cell>
          <cell r="D206" t="str">
            <v>I</v>
          </cell>
        </row>
        <row r="207">
          <cell r="B207" t="str">
            <v>310.1.04</v>
          </cell>
          <cell r="C207" t="str">
            <v>Nyonya Vivi Agustina</v>
          </cell>
          <cell r="D207" t="str">
            <v>I</v>
          </cell>
        </row>
        <row r="208">
          <cell r="B208" t="str">
            <v>310.1.05</v>
          </cell>
          <cell r="C208" t="str">
            <v>Tuan Yos Sumitro</v>
          </cell>
          <cell r="D208" t="str">
            <v>I</v>
          </cell>
        </row>
        <row r="209">
          <cell r="B209" t="str">
            <v>310.1.06</v>
          </cell>
          <cell r="C209" t="str">
            <v>Nyonya Ervina</v>
          </cell>
          <cell r="D209" t="str">
            <v>I</v>
          </cell>
        </row>
        <row r="210">
          <cell r="B210" t="str">
            <v>310.1.07</v>
          </cell>
          <cell r="C210" t="str">
            <v>Nyonya Emilia Cintya</v>
          </cell>
          <cell r="D210" t="str">
            <v>I</v>
          </cell>
        </row>
        <row r="211">
          <cell r="B211" t="str">
            <v>320.1.01</v>
          </cell>
          <cell r="C211" t="str">
            <v>Laba (Rugi) Tahun Lalu</v>
          </cell>
          <cell r="D211" t="str">
            <v>J</v>
          </cell>
        </row>
        <row r="212">
          <cell r="B212" t="str">
            <v>321.1.01</v>
          </cell>
          <cell r="C212" t="str">
            <v>Laba (Rugi) Tahun Berjalan</v>
          </cell>
          <cell r="D212" t="str">
            <v>J</v>
          </cell>
        </row>
        <row r="213">
          <cell r="B213" t="str">
            <v>322.1.01</v>
          </cell>
          <cell r="C213" t="str">
            <v>Koreksi Laba (Rugi)</v>
          </cell>
          <cell r="D213" t="str">
            <v>J</v>
          </cell>
        </row>
        <row r="214">
          <cell r="B214" t="str">
            <v>410.1.01</v>
          </cell>
          <cell r="C214" t="str">
            <v>Penjualan Export Udang</v>
          </cell>
          <cell r="D214" t="str">
            <v>K</v>
          </cell>
        </row>
        <row r="215">
          <cell r="B215" t="str">
            <v>411.1.01</v>
          </cell>
          <cell r="C215" t="str">
            <v>Penjualan Lokal Udang</v>
          </cell>
          <cell r="D215" t="str">
            <v>K</v>
          </cell>
        </row>
        <row r="216">
          <cell r="B216" t="str">
            <v>500.1.01</v>
          </cell>
          <cell r="C216" t="str">
            <v>Harga Pokok Penjualan Udang</v>
          </cell>
          <cell r="D216" t="str">
            <v>L</v>
          </cell>
        </row>
        <row r="217">
          <cell r="B217" t="str">
            <v>500.1.02</v>
          </cell>
          <cell r="C217" t="str">
            <v>Persediaan Barang Jadi Awal</v>
          </cell>
          <cell r="D217" t="str">
            <v>L</v>
          </cell>
        </row>
        <row r="218">
          <cell r="B218" t="str">
            <v>500.1.03</v>
          </cell>
          <cell r="C218" t="str">
            <v>Harga Pokok Produksi</v>
          </cell>
          <cell r="D218" t="str">
            <v>L</v>
          </cell>
        </row>
        <row r="219">
          <cell r="B219" t="str">
            <v>500.1.04</v>
          </cell>
          <cell r="C219" t="str">
            <v>Persediaan Barang Jadi Akhir</v>
          </cell>
          <cell r="D219" t="str">
            <v>L</v>
          </cell>
        </row>
        <row r="220">
          <cell r="B220" t="str">
            <v>510.1.001</v>
          </cell>
          <cell r="C220" t="str">
            <v>Persediaan Bahan Baku Udang Awal</v>
          </cell>
          <cell r="D220" t="str">
            <v>L</v>
          </cell>
        </row>
        <row r="221">
          <cell r="B221" t="str">
            <v>510.1.002</v>
          </cell>
          <cell r="C221" t="str">
            <v>Pembelian Bahan Baku Udang</v>
          </cell>
          <cell r="D221" t="str">
            <v>L</v>
          </cell>
        </row>
        <row r="222">
          <cell r="B222" t="str">
            <v>510.1.003</v>
          </cell>
          <cell r="C222" t="str">
            <v>Penyesuaian Harga Bahan Baku Udang</v>
          </cell>
          <cell r="D222" t="str">
            <v>L</v>
          </cell>
        </row>
        <row r="223">
          <cell r="B223" t="str">
            <v>510.1.004</v>
          </cell>
          <cell r="C223" t="str">
            <v>Persediaan Bahan Baku Udang Akhir</v>
          </cell>
          <cell r="D223" t="str">
            <v>L</v>
          </cell>
        </row>
        <row r="224">
          <cell r="B224" t="str">
            <v>510.1.017</v>
          </cell>
          <cell r="C224" t="str">
            <v>Biaya Upah Langsung</v>
          </cell>
          <cell r="D224" t="str">
            <v>LB</v>
          </cell>
        </row>
        <row r="225">
          <cell r="B225" t="str">
            <v>511.1.001</v>
          </cell>
          <cell r="C225" t="str">
            <v>Biaya Bonus, Gaji &amp; Tunjangan</v>
          </cell>
          <cell r="D225" t="str">
            <v>LB</v>
          </cell>
        </row>
        <row r="226">
          <cell r="B226" t="str">
            <v>511.1.006</v>
          </cell>
          <cell r="C226" t="str">
            <v>Biaya Premi Astek</v>
          </cell>
          <cell r="D226" t="str">
            <v>LB</v>
          </cell>
        </row>
        <row r="227">
          <cell r="B227" t="str">
            <v>511.1.008</v>
          </cell>
          <cell r="C227" t="str">
            <v>Biaya Sarung Tangan, Boot &amp; Perlengkapan Kerja</v>
          </cell>
          <cell r="D227" t="str">
            <v>LC</v>
          </cell>
        </row>
        <row r="228">
          <cell r="B228" t="str">
            <v>511.1.010</v>
          </cell>
          <cell r="C228" t="str">
            <v>Biaya Laboraturium</v>
          </cell>
          <cell r="D228" t="str">
            <v>LC</v>
          </cell>
        </row>
        <row r="229">
          <cell r="B229" t="str">
            <v>511.1.013</v>
          </cell>
          <cell r="C229" t="str">
            <v>Biaya Pemakaian Es Balok</v>
          </cell>
          <cell r="D229" t="str">
            <v>LA</v>
          </cell>
        </row>
        <row r="230">
          <cell r="B230" t="str">
            <v>511.1.020</v>
          </cell>
          <cell r="C230" t="str">
            <v>Biaya Bahan Bakar &amp; Pelumas</v>
          </cell>
          <cell r="D230" t="str">
            <v>LC</v>
          </cell>
        </row>
        <row r="231">
          <cell r="B231" t="str">
            <v>511.1.024</v>
          </cell>
          <cell r="C231" t="str">
            <v>Biaya Perawatan Gedung</v>
          </cell>
          <cell r="D231" t="str">
            <v>LC</v>
          </cell>
        </row>
        <row r="232">
          <cell r="B232" t="str">
            <v>511.1.025</v>
          </cell>
          <cell r="C232" t="str">
            <v>Biaya Perawatan Mesin &amp; Peralatan</v>
          </cell>
          <cell r="D232" t="str">
            <v>LC</v>
          </cell>
        </row>
        <row r="233">
          <cell r="B233" t="str">
            <v>511.1.026</v>
          </cell>
          <cell r="C233" t="str">
            <v>Biaya Perawatan Perlengkapan</v>
          </cell>
          <cell r="D233" t="str">
            <v>LC</v>
          </cell>
        </row>
        <row r="234">
          <cell r="B234" t="str">
            <v>511.1.027</v>
          </cell>
          <cell r="C234" t="str">
            <v>Biaya Perawatan Peralatan</v>
          </cell>
          <cell r="D234" t="str">
            <v>LC</v>
          </cell>
        </row>
        <row r="235">
          <cell r="B235" t="str">
            <v>511.1.028</v>
          </cell>
          <cell r="C235" t="str">
            <v>Biaya Perawatan Pompa Air</v>
          </cell>
          <cell r="D235" t="str">
            <v>LC</v>
          </cell>
        </row>
        <row r="236">
          <cell r="B236" t="str">
            <v>511.1.042</v>
          </cell>
          <cell r="C236" t="str">
            <v>Biaya Penggantian Uang Es</v>
          </cell>
          <cell r="D236" t="str">
            <v>LC</v>
          </cell>
        </row>
        <row r="237">
          <cell r="B237" t="str">
            <v>511.1.043</v>
          </cell>
          <cell r="C237" t="str">
            <v>Biaya Pemakaian Gas Freon</v>
          </cell>
          <cell r="D237" t="str">
            <v>LC</v>
          </cell>
        </row>
        <row r="238">
          <cell r="B238" t="str">
            <v>511.1.046</v>
          </cell>
          <cell r="C238" t="str">
            <v>Biaya Pemakaian Air</v>
          </cell>
          <cell r="D238" t="str">
            <v>LA</v>
          </cell>
        </row>
        <row r="239">
          <cell r="B239" t="str">
            <v>511.1.047</v>
          </cell>
          <cell r="C239" t="str">
            <v>Biaya Pemakaian Listrik</v>
          </cell>
          <cell r="D239" t="str">
            <v>LA</v>
          </cell>
        </row>
        <row r="240">
          <cell r="B240" t="str">
            <v>511.1.048</v>
          </cell>
          <cell r="C240" t="str">
            <v>Biaya Pengepakan</v>
          </cell>
          <cell r="D240" t="str">
            <v>LA</v>
          </cell>
        </row>
        <row r="241">
          <cell r="B241" t="str">
            <v>511.1.049</v>
          </cell>
          <cell r="C241" t="str">
            <v>Biaya Insentif &amp; Tunjangan</v>
          </cell>
          <cell r="D241" t="str">
            <v>LB</v>
          </cell>
        </row>
        <row r="242">
          <cell r="B242" t="str">
            <v>511.1.051</v>
          </cell>
          <cell r="C242" t="str">
            <v>Biaya Penyusutan Mesin &amp; Peralatan</v>
          </cell>
          <cell r="D242" t="str">
            <v>LC</v>
          </cell>
        </row>
        <row r="243">
          <cell r="B243" t="str">
            <v>511.1.052</v>
          </cell>
          <cell r="C243" t="str">
            <v>Biaya Penyusutan Perlengkapan</v>
          </cell>
          <cell r="D243" t="str">
            <v>LC</v>
          </cell>
        </row>
        <row r="244">
          <cell r="B244" t="str">
            <v>511.1.053</v>
          </cell>
          <cell r="C244" t="str">
            <v>Biaya Uang Makan &amp; Lembur</v>
          </cell>
          <cell r="D244" t="str">
            <v>LB</v>
          </cell>
        </row>
        <row r="245">
          <cell r="B245" t="str">
            <v>511.1.054</v>
          </cell>
          <cell r="C245" t="str">
            <v>Biaya Pakaian Seragam</v>
          </cell>
          <cell r="D245" t="str">
            <v>LC</v>
          </cell>
        </row>
        <row r="246">
          <cell r="B246" t="str">
            <v>511.1.055</v>
          </cell>
          <cell r="C246" t="str">
            <v>Biaya Perawatan Cald Store</v>
          </cell>
          <cell r="D246" t="str">
            <v>LC</v>
          </cell>
        </row>
        <row r="247">
          <cell r="B247" t="str">
            <v>511.1.997</v>
          </cell>
          <cell r="C247" t="str">
            <v>Biaya Langsung Lainnya</v>
          </cell>
          <cell r="D247" t="str">
            <v>LB</v>
          </cell>
        </row>
        <row r="248">
          <cell r="B248" t="str">
            <v>511.1.998</v>
          </cell>
          <cell r="C248" t="str">
            <v>Biaya Tak Langsung Lainnya</v>
          </cell>
          <cell r="D248" t="str">
            <v>LC</v>
          </cell>
        </row>
        <row r="249">
          <cell r="B249" t="str">
            <v>511.1.999</v>
          </cell>
          <cell r="C249" t="str">
            <v>Pemindahan Biaya Ke Harga Pokok Penjualan</v>
          </cell>
          <cell r="D249" t="str">
            <v>LC</v>
          </cell>
        </row>
        <row r="250">
          <cell r="B250" t="str">
            <v>520.1.001</v>
          </cell>
          <cell r="C250" t="str">
            <v>Biaya Gaji Staff Dan Direksi</v>
          </cell>
          <cell r="D250" t="str">
            <v>MB</v>
          </cell>
        </row>
        <row r="251">
          <cell r="B251" t="str">
            <v>520.1.002</v>
          </cell>
          <cell r="C251" t="str">
            <v>Biaya Bonus &amp; Kompensasi</v>
          </cell>
          <cell r="D251" t="str">
            <v>MB</v>
          </cell>
        </row>
        <row r="252">
          <cell r="B252" t="str">
            <v>520.1.003</v>
          </cell>
          <cell r="C252" t="str">
            <v>Biaya Telepon, Telex dan Fax</v>
          </cell>
          <cell r="D252" t="str">
            <v>MB</v>
          </cell>
        </row>
        <row r="253">
          <cell r="B253" t="str">
            <v>520.1.004</v>
          </cell>
          <cell r="C253" t="str">
            <v>Biaya Perjalanan Dinas</v>
          </cell>
          <cell r="D253" t="str">
            <v>MB</v>
          </cell>
        </row>
        <row r="254">
          <cell r="B254" t="str">
            <v>520.1.005</v>
          </cell>
          <cell r="C254" t="str">
            <v>Biaya Uang Makan Dan Transportasi</v>
          </cell>
          <cell r="D254" t="str">
            <v>MB</v>
          </cell>
        </row>
        <row r="255">
          <cell r="B255" t="str">
            <v>520.1.007</v>
          </cell>
          <cell r="C255" t="str">
            <v>Biaya Alat Tulis Dan Cetak</v>
          </cell>
          <cell r="D255" t="str">
            <v>MB</v>
          </cell>
        </row>
        <row r="256">
          <cell r="B256" t="str">
            <v>520.1.008</v>
          </cell>
          <cell r="C256" t="str">
            <v>Biaya Benda-Benda Pos &amp; Materai</v>
          </cell>
          <cell r="D256" t="str">
            <v>MB</v>
          </cell>
        </row>
        <row r="257">
          <cell r="B257" t="str">
            <v>520.1.010</v>
          </cell>
          <cell r="C257" t="str">
            <v>Biaya Pakaian Seragam</v>
          </cell>
          <cell r="D257" t="str">
            <v>MB</v>
          </cell>
        </row>
        <row r="258">
          <cell r="B258" t="str">
            <v>520.1.011</v>
          </cell>
          <cell r="C258" t="str">
            <v>Biaya Pengobatan</v>
          </cell>
          <cell r="D258" t="str">
            <v>MB</v>
          </cell>
        </row>
        <row r="259">
          <cell r="B259" t="str">
            <v>520.1.013</v>
          </cell>
          <cell r="C259" t="str">
            <v>Biaya Pajak</v>
          </cell>
          <cell r="D259" t="str">
            <v>MB</v>
          </cell>
        </row>
        <row r="260">
          <cell r="B260" t="str">
            <v>520.1.014</v>
          </cell>
          <cell r="C260" t="str">
            <v>Biaya Perijinan</v>
          </cell>
          <cell r="D260" t="str">
            <v>MB</v>
          </cell>
        </row>
        <row r="261">
          <cell r="B261" t="str">
            <v>520.1.015</v>
          </cell>
          <cell r="C261" t="str">
            <v>Biaya Sewa</v>
          </cell>
          <cell r="D261" t="str">
            <v>MB</v>
          </cell>
        </row>
        <row r="262">
          <cell r="B262" t="str">
            <v>520.1.016</v>
          </cell>
          <cell r="C262" t="str">
            <v>Biaya Pajak &amp; Ritribusi</v>
          </cell>
          <cell r="D262" t="str">
            <v>MB</v>
          </cell>
        </row>
        <row r="263">
          <cell r="B263" t="str">
            <v>520.1.017</v>
          </cell>
          <cell r="C263" t="str">
            <v>Biaya Pemeriksaan Dan Konsultasi</v>
          </cell>
          <cell r="D263" t="str">
            <v>MB</v>
          </cell>
        </row>
        <row r="264">
          <cell r="B264" t="str">
            <v>520.1.018</v>
          </cell>
          <cell r="C264" t="str">
            <v>Biaya Entertaimen &amp; Sumbangan</v>
          </cell>
          <cell r="D264" t="str">
            <v>MB</v>
          </cell>
        </row>
        <row r="265">
          <cell r="B265" t="str">
            <v>520.1.019</v>
          </cell>
          <cell r="C265" t="str">
            <v>Biaya Transport</v>
          </cell>
          <cell r="D265" t="str">
            <v>MB</v>
          </cell>
        </row>
        <row r="266">
          <cell r="B266" t="str">
            <v>520.1.020</v>
          </cell>
          <cell r="C266" t="str">
            <v>Biaya Pemeliharaan Kantor</v>
          </cell>
          <cell r="D266" t="str">
            <v>MB</v>
          </cell>
        </row>
        <row r="267">
          <cell r="B267" t="str">
            <v>520.1.022</v>
          </cell>
          <cell r="C267" t="str">
            <v>Biaya Pemeliharaan Kendaraan</v>
          </cell>
          <cell r="D267" t="str">
            <v>MB</v>
          </cell>
        </row>
        <row r="268">
          <cell r="B268" t="str">
            <v>520.1.023</v>
          </cell>
          <cell r="C268" t="str">
            <v>Biaya Pemeliharaan Mesin &amp; Peralatan</v>
          </cell>
          <cell r="D268" t="str">
            <v>MB</v>
          </cell>
        </row>
        <row r="269">
          <cell r="B269" t="str">
            <v>520.1.024</v>
          </cell>
          <cell r="C269" t="str">
            <v>Biaya Pemakaian Listrik</v>
          </cell>
          <cell r="D269" t="str">
            <v>MB</v>
          </cell>
        </row>
        <row r="270">
          <cell r="B270" t="str">
            <v>520.1.025</v>
          </cell>
          <cell r="C270" t="str">
            <v>Biaya Asuransi</v>
          </cell>
          <cell r="D270" t="str">
            <v>MB</v>
          </cell>
        </row>
        <row r="271">
          <cell r="B271" t="str">
            <v>520.1.026</v>
          </cell>
          <cell r="C271" t="str">
            <v>Biaya Lembur</v>
          </cell>
          <cell r="D271" t="str">
            <v>MB</v>
          </cell>
        </row>
        <row r="272">
          <cell r="B272" t="str">
            <v>520.1.027</v>
          </cell>
          <cell r="C272" t="str">
            <v>Biaya Surat Kabar &amp; Majalah</v>
          </cell>
          <cell r="D272" t="str">
            <v>MB</v>
          </cell>
        </row>
        <row r="273">
          <cell r="B273" t="str">
            <v>520.1.028</v>
          </cell>
          <cell r="C273" t="str">
            <v>Biaya Pemakaian Air</v>
          </cell>
          <cell r="D273" t="str">
            <v>MB</v>
          </cell>
        </row>
        <row r="274">
          <cell r="B274" t="str">
            <v>520.1.099</v>
          </cell>
          <cell r="C274" t="str">
            <v>Biaya Umum &amp; Administrasi</v>
          </cell>
          <cell r="D274" t="str">
            <v>MB</v>
          </cell>
        </row>
        <row r="275">
          <cell r="B275" t="str">
            <v>600.1.001</v>
          </cell>
          <cell r="C275" t="str">
            <v>Biaya OPP - Pemuatan &amp; Pengangkutan</v>
          </cell>
          <cell r="D275" t="str">
            <v>MA</v>
          </cell>
        </row>
        <row r="276">
          <cell r="B276" t="str">
            <v>600.1.005</v>
          </cell>
          <cell r="C276" t="str">
            <v>Biaya Pelabuhan BC &amp; Penanganan Export</v>
          </cell>
          <cell r="D276" t="str">
            <v>MA</v>
          </cell>
        </row>
        <row r="277">
          <cell r="B277" t="str">
            <v>600.1.006</v>
          </cell>
          <cell r="C277" t="str">
            <v>Biaya Pengujuan Mutu / SPP</v>
          </cell>
          <cell r="D277" t="str">
            <v>MA</v>
          </cell>
        </row>
        <row r="278">
          <cell r="B278" t="str">
            <v>600.1.007</v>
          </cell>
          <cell r="C278" t="str">
            <v>Kliem Penjualan</v>
          </cell>
          <cell r="D278" t="str">
            <v>MA</v>
          </cell>
        </row>
        <row r="279">
          <cell r="B279" t="str">
            <v>600.1.999</v>
          </cell>
          <cell r="C279" t="str">
            <v>Biaya Penjualan Lainnya</v>
          </cell>
          <cell r="D279" t="str">
            <v>MA</v>
          </cell>
        </row>
        <row r="280">
          <cell r="B280" t="str">
            <v>700.1.001</v>
          </cell>
          <cell r="C280" t="str">
            <v>Biaya Jasa Giro</v>
          </cell>
          <cell r="D280" t="str">
            <v>NB</v>
          </cell>
        </row>
        <row r="281">
          <cell r="B281" t="str">
            <v>700.1.003</v>
          </cell>
          <cell r="C281" t="str">
            <v>Biaya Provisi Bank</v>
          </cell>
          <cell r="D281" t="str">
            <v>NB</v>
          </cell>
        </row>
        <row r="282">
          <cell r="B282" t="str">
            <v>700.1.004</v>
          </cell>
          <cell r="C282" t="str">
            <v>Biaya Discrepancy</v>
          </cell>
          <cell r="D282" t="str">
            <v>NB</v>
          </cell>
        </row>
        <row r="283">
          <cell r="B283" t="str">
            <v>700.1.005</v>
          </cell>
          <cell r="C283" t="str">
            <v>Biaya Lain-lain</v>
          </cell>
          <cell r="D283" t="str">
            <v>NB</v>
          </cell>
        </row>
        <row r="284">
          <cell r="B284" t="str">
            <v>700.1.007</v>
          </cell>
          <cell r="C284" t="str">
            <v>Biaya Pengurusan LC</v>
          </cell>
          <cell r="D284" t="str">
            <v>NB</v>
          </cell>
        </row>
        <row r="285">
          <cell r="B285" t="str">
            <v>750.1.001</v>
          </cell>
          <cell r="C285" t="str">
            <v>Biaya Penyusutan Bangunan</v>
          </cell>
          <cell r="D285" t="str">
            <v>MB</v>
          </cell>
        </row>
        <row r="286">
          <cell r="B286" t="str">
            <v>750.1.006</v>
          </cell>
          <cell r="C286" t="str">
            <v>Biaya Amortisasi Biaya Pra Operasional</v>
          </cell>
          <cell r="D286" t="str">
            <v>MB</v>
          </cell>
        </row>
        <row r="287">
          <cell r="B287" t="str">
            <v>750.1.009</v>
          </cell>
          <cell r="C287" t="str">
            <v>Biaya Penyusutan Instalasi</v>
          </cell>
          <cell r="D287" t="str">
            <v>MB</v>
          </cell>
        </row>
        <row r="288">
          <cell r="B288" t="str">
            <v>750.1.010</v>
          </cell>
          <cell r="C288" t="str">
            <v>Biaya Penyusutan Inventaris</v>
          </cell>
          <cell r="D288" t="str">
            <v>MB</v>
          </cell>
        </row>
        <row r="289">
          <cell r="B289" t="str">
            <v>750.1.011</v>
          </cell>
          <cell r="C289" t="str">
            <v>Biaya Penyusutan Kendaraan</v>
          </cell>
          <cell r="D289" t="str">
            <v>MB</v>
          </cell>
        </row>
        <row r="290">
          <cell r="B290" t="str">
            <v>800.1.001</v>
          </cell>
          <cell r="C290" t="str">
            <v>Pendapatan Bunga</v>
          </cell>
          <cell r="D290" t="str">
            <v>NA</v>
          </cell>
        </row>
        <row r="291">
          <cell r="B291" t="str">
            <v>800.1.002</v>
          </cell>
          <cell r="C291" t="str">
            <v>Pendapatan Jasa Giro</v>
          </cell>
          <cell r="D291" t="str">
            <v>NA</v>
          </cell>
        </row>
        <row r="292">
          <cell r="B292" t="str">
            <v>800.1.004</v>
          </cell>
          <cell r="C292" t="str">
            <v>Laba Selisih Kurs</v>
          </cell>
          <cell r="D292" t="str">
            <v>NA</v>
          </cell>
        </row>
        <row r="293">
          <cell r="B293" t="str">
            <v>800.1.999</v>
          </cell>
          <cell r="C293" t="str">
            <v>Pendapatan Diluar Usaha</v>
          </cell>
          <cell r="D293" t="str">
            <v>NA</v>
          </cell>
        </row>
        <row r="294">
          <cell r="B294" t="str">
            <v>810.1.001</v>
          </cell>
          <cell r="C294" t="str">
            <v>Biaya Bunga</v>
          </cell>
          <cell r="D294" t="str">
            <v>NB</v>
          </cell>
        </row>
        <row r="295">
          <cell r="B295" t="str">
            <v>810.1.004</v>
          </cell>
          <cell r="C295" t="str">
            <v>Rugi Selisih Kurs</v>
          </cell>
          <cell r="D295" t="str">
            <v>NB</v>
          </cell>
        </row>
        <row r="296">
          <cell r="B296" t="str">
            <v>810.1.005</v>
          </cell>
          <cell r="C296" t="str">
            <v>Biaya Komisi Penjualan</v>
          </cell>
          <cell r="D296" t="str">
            <v>NB</v>
          </cell>
        </row>
      </sheetData>
      <sheetData sheetId="17" refreshError="1"/>
      <sheetData sheetId="18" refreshError="1"/>
      <sheetData sheetId="19"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FIXED ASSET"/>
      <sheetName val="WBS &amp; WPL"/>
      <sheetName val="OPEX"/>
      <sheetName val="PAJE FIXED ASSET"/>
      <sheetName val="MATERIALITY - PL"/>
      <sheetName val="MATERIALITY - BS"/>
      <sheetName val="PREPAID ADJUSTMENT"/>
      <sheetName val="Adjustment"/>
      <sheetName val="CASH"/>
      <sheetName val="AR"/>
      <sheetName val="AR -OTHER"/>
      <sheetName val="OTHER ASSET"/>
      <sheetName val="AP"/>
      <sheetName val="ACCRUED EXPENSE"/>
      <sheetName val="DEFFERED TAXES"/>
      <sheetName val="SALES"/>
      <sheetName val="COGS"/>
      <sheetName val="TAXATION"/>
      <sheetName val="NONOPEX"/>
      <sheetName val="PROGRESS"/>
      <sheetName val="AWP "/>
      <sheetName val="MATERIALITY "/>
      <sheetName val="Financial Ratios"/>
      <sheetName val="TEST FOR UNRECORDED AR"/>
      <sheetName val="STOT FIXED ASSET"/>
      <sheetName val="FA LISTING (PBC)"/>
      <sheetName val="REASONABLESS TEST"/>
      <sheetName val="SUBSTANTIF FIXED ASSET"/>
      <sheetName val="Asuransi kendaraan"/>
      <sheetName val="TEST FOR UNRECORDED AP"/>
      <sheetName val="PAYROLL DATA"/>
      <sheetName val="PAYROLL FLUCS"/>
      <sheetName val="SSP"/>
      <sheetName val="sample 1"/>
      <sheetName val="EQUITY"/>
      <sheetName val="SUBSTANTIV SALES"/>
      <sheetName val="PENGHASILAN DEPOSIT"/>
      <sheetName val="LEASING"/>
      <sheetName val="ANLS"/>
      <sheetName val="ANALISA"/>
      <sheetName val="vouching"/>
      <sheetName val="REKALKULASI U. PEND. JASA GIRO"/>
      <sheetName val="manfaat"/>
      <sheetName val="perhitung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ya"/>
      <sheetName val="Benih"/>
      <sheetName val="Real Tanam"/>
      <sheetName val="Evaluasi"/>
      <sheetName val="Biaya (2)"/>
      <sheetName val="Evaluasi Blk"/>
      <sheetName val="Sheet1"/>
      <sheetName val="JADI"/>
    </sheetNames>
    <sheetDataSet>
      <sheetData sheetId="0" refreshError="1">
        <row r="12">
          <cell r="A12">
            <v>1</v>
          </cell>
          <cell r="B12" t="str">
            <v>SUMAJI</v>
          </cell>
          <cell r="C12" t="str">
            <v>Nurhadi</v>
          </cell>
          <cell r="D12" t="str">
            <v>Didik Prasetyo</v>
          </cell>
          <cell r="E12" t="str">
            <v>Karang Melok</v>
          </cell>
          <cell r="F12" t="str">
            <v>Sukowono</v>
          </cell>
          <cell r="G12">
            <v>1.5</v>
          </cell>
          <cell r="H12">
            <v>10.5</v>
          </cell>
          <cell r="I12">
            <v>4</v>
          </cell>
          <cell r="T12">
            <v>15.999999999999996</v>
          </cell>
          <cell r="U12">
            <v>29251100</v>
          </cell>
          <cell r="V12">
            <v>1.0156631944444448</v>
          </cell>
          <cell r="W12">
            <v>15495000</v>
          </cell>
          <cell r="X12">
            <v>0.84241257828810034</v>
          </cell>
          <cell r="Y12">
            <v>25357750</v>
          </cell>
          <cell r="Z12">
            <v>0.86955962635795037</v>
          </cell>
          <cell r="AA12">
            <v>20448525</v>
          </cell>
          <cell r="AB12">
            <v>0.92947840909090929</v>
          </cell>
          <cell r="AC12">
            <v>4977000</v>
          </cell>
          <cell r="AD12">
            <v>0.6743171471927164</v>
          </cell>
          <cell r="AE12">
            <v>66278275</v>
          </cell>
          <cell r="AF12">
            <v>0.8614728475616098</v>
          </cell>
          <cell r="AG12">
            <v>95529375</v>
          </cell>
          <cell r="AH12">
            <v>0.90347067224029687</v>
          </cell>
          <cell r="AI12">
            <v>42778359.840000004</v>
          </cell>
          <cell r="AJ12">
            <v>1.0710475285976782</v>
          </cell>
          <cell r="AK12">
            <v>23453853</v>
          </cell>
          <cell r="AL12">
            <v>1.0160220499046961</v>
          </cell>
          <cell r="AM12">
            <v>37254648.75</v>
          </cell>
          <cell r="AN12">
            <v>1.0554920883386221</v>
          </cell>
          <cell r="AO12">
            <v>103486861.59</v>
          </cell>
          <cell r="AP12">
            <v>1.0525442687911437</v>
          </cell>
          <cell r="AR12">
            <v>199016236.59</v>
          </cell>
          <cell r="AS12">
            <v>0.96209724852203815</v>
          </cell>
          <cell r="AT12">
            <v>70356.5</v>
          </cell>
          <cell r="AU12">
            <v>0.79950568181818193</v>
          </cell>
          <cell r="AV12">
            <v>33222.1</v>
          </cell>
          <cell r="AW12">
            <v>0.93686143270237987</v>
          </cell>
          <cell r="AX12">
            <v>8883.2000000000007</v>
          </cell>
          <cell r="AY12">
            <v>2.5050576209757311</v>
          </cell>
          <cell r="AZ12">
            <v>27463.200000000001</v>
          </cell>
          <cell r="BA12">
            <v>0.56055545479138824</v>
          </cell>
          <cell r="BB12">
            <v>4397.2812500000009</v>
          </cell>
          <cell r="BC12">
            <v>2076.3812500000004</v>
          </cell>
          <cell r="BD12">
            <v>2271.6500000000005</v>
          </cell>
          <cell r="BE12">
            <v>192688180</v>
          </cell>
          <cell r="BF12">
            <v>11104000</v>
          </cell>
          <cell r="BG12">
            <v>34329000</v>
          </cell>
          <cell r="BH12">
            <v>238121180</v>
          </cell>
          <cell r="BI12">
            <v>39104943.409999996</v>
          </cell>
        </row>
        <row r="13">
          <cell r="A13">
            <v>2</v>
          </cell>
          <cell r="B13" t="str">
            <v>SURAJIMAN</v>
          </cell>
          <cell r="C13" t="str">
            <v>Nurhadi</v>
          </cell>
          <cell r="D13" t="str">
            <v>Didik Prasetyo</v>
          </cell>
          <cell r="E13" t="str">
            <v>Sumber Danti</v>
          </cell>
          <cell r="F13" t="str">
            <v>Sukowono</v>
          </cell>
          <cell r="J13">
            <v>2</v>
          </cell>
          <cell r="K13">
            <v>1.75</v>
          </cell>
          <cell r="M13">
            <v>4</v>
          </cell>
          <cell r="N13">
            <v>1.8</v>
          </cell>
          <cell r="P13">
            <v>1</v>
          </cell>
          <cell r="R13">
            <v>2.4500000000000002</v>
          </cell>
          <cell r="S13">
            <v>0.8</v>
          </cell>
          <cell r="T13">
            <v>13.8</v>
          </cell>
          <cell r="U13">
            <v>22978700</v>
          </cell>
          <cell r="V13">
            <v>0.92506843800322058</v>
          </cell>
          <cell r="W13">
            <v>15528900</v>
          </cell>
          <cell r="X13">
            <v>0.9788470848083265</v>
          </cell>
          <cell r="Y13">
            <v>25531500</v>
          </cell>
          <cell r="Z13">
            <v>1.0150931063602402</v>
          </cell>
          <cell r="AA13">
            <v>10515000</v>
          </cell>
          <cell r="AB13">
            <v>0.55415019762845852</v>
          </cell>
          <cell r="AC13">
            <v>4968750</v>
          </cell>
          <cell r="AD13">
            <v>0.78052102281831115</v>
          </cell>
          <cell r="AE13">
            <v>56544150</v>
          </cell>
          <cell r="AF13">
            <v>0.85211649660248379</v>
          </cell>
          <cell r="AG13">
            <v>79522850</v>
          </cell>
          <cell r="AH13">
            <v>0.87198688996275109</v>
          </cell>
          <cell r="AI13">
            <v>37282866.537</v>
          </cell>
          <cell r="AJ13">
            <v>1.0822679724614899</v>
          </cell>
          <cell r="AK13">
            <v>20386903</v>
          </cell>
          <cell r="AL13">
            <v>1.0239555096823447</v>
          </cell>
          <cell r="AM13">
            <v>27977989.75</v>
          </cell>
          <cell r="AN13">
            <v>0.91903470607171478</v>
          </cell>
          <cell r="AO13">
            <v>85647759.287</v>
          </cell>
          <cell r="AP13">
            <v>1.0099783308738459</v>
          </cell>
          <cell r="AQ13">
            <v>0</v>
          </cell>
          <cell r="AR13">
            <v>165170609.287</v>
          </cell>
          <cell r="AS13">
            <v>0.92577218943113027</v>
          </cell>
          <cell r="AT13">
            <v>28414.2</v>
          </cell>
          <cell r="AU13">
            <v>0.3743636363636364</v>
          </cell>
          <cell r="AV13">
            <v>6986.2999999999993</v>
          </cell>
          <cell r="AW13">
            <v>0.22842119901201213</v>
          </cell>
          <cell r="AX13">
            <v>8732.1</v>
          </cell>
          <cell r="AY13">
            <v>2.8550115968292107</v>
          </cell>
          <cell r="AZ13">
            <v>12324.8</v>
          </cell>
          <cell r="BA13">
            <v>0.29166762158722859</v>
          </cell>
          <cell r="BB13">
            <v>2059</v>
          </cell>
          <cell r="BC13">
            <v>506.2536231884057</v>
          </cell>
          <cell r="BD13">
            <v>1525.8623188405797</v>
          </cell>
          <cell r="BE13">
            <v>40520539.999999993</v>
          </cell>
          <cell r="BF13">
            <v>10915125</v>
          </cell>
          <cell r="BG13">
            <v>15406000</v>
          </cell>
          <cell r="BH13">
            <v>66841664.999999993</v>
          </cell>
          <cell r="BI13">
            <v>-98328944.287</v>
          </cell>
        </row>
        <row r="14">
          <cell r="A14">
            <v>3</v>
          </cell>
          <cell r="B14" t="str">
            <v>M. ARIFIN</v>
          </cell>
          <cell r="C14" t="str">
            <v>Nurhadi</v>
          </cell>
          <cell r="D14" t="str">
            <v>Didik Prasetyo</v>
          </cell>
          <cell r="E14" t="str">
            <v>Sebanen</v>
          </cell>
          <cell r="F14" t="str">
            <v>Kalisat</v>
          </cell>
          <cell r="K14">
            <v>2.5</v>
          </cell>
          <cell r="L14">
            <v>2</v>
          </cell>
          <cell r="N14">
            <v>1</v>
          </cell>
          <cell r="O14">
            <v>3</v>
          </cell>
          <cell r="P14">
            <v>1</v>
          </cell>
          <cell r="R14">
            <v>0.5</v>
          </cell>
          <cell r="T14">
            <v>10</v>
          </cell>
          <cell r="U14">
            <v>18148400</v>
          </cell>
          <cell r="V14">
            <v>1.0082444444444445</v>
          </cell>
          <cell r="W14">
            <v>11040000</v>
          </cell>
          <cell r="X14">
            <v>0.9603340292275574</v>
          </cell>
          <cell r="Y14">
            <v>19198000</v>
          </cell>
          <cell r="Z14">
            <v>1.053330407110721</v>
          </cell>
          <cell r="AA14">
            <v>12001000</v>
          </cell>
          <cell r="AB14">
            <v>0.87280000000000002</v>
          </cell>
          <cell r="AC14">
            <v>4280000</v>
          </cell>
          <cell r="AD14">
            <v>0.9278127032300022</v>
          </cell>
          <cell r="AE14">
            <v>46519000</v>
          </cell>
          <cell r="AF14">
            <v>0.96743267131121968</v>
          </cell>
          <cell r="AG14">
            <v>64667400</v>
          </cell>
          <cell r="AH14">
            <v>0.97854883861693276</v>
          </cell>
          <cell r="AI14">
            <v>26508311.100000005</v>
          </cell>
          <cell r="AJ14">
            <v>1.0619074203740073</v>
          </cell>
          <cell r="AK14">
            <v>15014075.5</v>
          </cell>
          <cell r="AL14">
            <v>1.0406567665915787</v>
          </cell>
          <cell r="AM14">
            <v>25218092.5</v>
          </cell>
          <cell r="AN14">
            <v>1.1431592248413418</v>
          </cell>
          <cell r="AO14">
            <v>66740479.100000009</v>
          </cell>
          <cell r="AP14">
            <v>1.0860866037490216</v>
          </cell>
          <cell r="AQ14">
            <v>0</v>
          </cell>
          <cell r="AR14">
            <v>131407879.10000001</v>
          </cell>
          <cell r="AS14">
            <v>1.0164168398113842</v>
          </cell>
          <cell r="AT14">
            <v>39620.5</v>
          </cell>
          <cell r="AU14">
            <v>0.72037272727272728</v>
          </cell>
          <cell r="AV14">
            <v>22039.200000000001</v>
          </cell>
          <cell r="AW14">
            <v>0.99440680692017847</v>
          </cell>
          <cell r="AX14">
            <v>6322.7000000000007</v>
          </cell>
          <cell r="AY14">
            <v>2.8527967975762341</v>
          </cell>
          <cell r="AZ14">
            <v>10793.599999999999</v>
          </cell>
          <cell r="BA14">
            <v>0.35249563674073386</v>
          </cell>
          <cell r="BB14">
            <v>3962.05</v>
          </cell>
          <cell r="BC14">
            <v>2203.92</v>
          </cell>
          <cell r="BD14">
            <v>1711.6299999999999</v>
          </cell>
          <cell r="BE14">
            <v>127827360</v>
          </cell>
          <cell r="BF14">
            <v>7903375.0000000009</v>
          </cell>
          <cell r="BG14">
            <v>13491999.999999998</v>
          </cell>
          <cell r="BH14">
            <v>149222735</v>
          </cell>
          <cell r="BI14">
            <v>17814855.899999991</v>
          </cell>
        </row>
        <row r="15">
          <cell r="A15">
            <v>4</v>
          </cell>
          <cell r="B15" t="str">
            <v>PARIDIN</v>
          </cell>
          <cell r="C15" t="str">
            <v>Nurhadi</v>
          </cell>
          <cell r="D15" t="str">
            <v>Didik Prasetyo</v>
          </cell>
          <cell r="E15" t="str">
            <v>Sumber Anget</v>
          </cell>
          <cell r="F15" t="str">
            <v>Kalisat</v>
          </cell>
          <cell r="L15">
            <v>2.2000000000000002</v>
          </cell>
          <cell r="M15">
            <v>3.3</v>
          </cell>
          <cell r="P15">
            <v>1.5</v>
          </cell>
          <cell r="Q15">
            <v>1.2</v>
          </cell>
          <cell r="T15">
            <v>8.1999999999999993</v>
          </cell>
          <cell r="U15">
            <v>14780500</v>
          </cell>
          <cell r="V15">
            <v>1.0013888888888891</v>
          </cell>
          <cell r="W15">
            <v>9365000</v>
          </cell>
          <cell r="X15">
            <v>0.99345265373321789</v>
          </cell>
          <cell r="Y15">
            <v>15953000</v>
          </cell>
          <cell r="Z15">
            <v>1.0674244512663498</v>
          </cell>
          <cell r="AA15">
            <v>8495000</v>
          </cell>
          <cell r="AB15">
            <v>0.75343680709534377</v>
          </cell>
          <cell r="AC15">
            <v>4270000</v>
          </cell>
          <cell r="AD15">
            <v>1.12883526407343</v>
          </cell>
          <cell r="AE15">
            <v>38083000</v>
          </cell>
          <cell r="AF15">
            <v>0.96584554282685386</v>
          </cell>
          <cell r="AG15">
            <v>52863500</v>
          </cell>
          <cell r="AH15">
            <v>0.97552671448633244</v>
          </cell>
          <cell r="AI15">
            <v>21881281.097999997</v>
          </cell>
          <cell r="AJ15">
            <v>1.0689650096493561</v>
          </cell>
          <cell r="AK15">
            <v>13574235</v>
          </cell>
          <cell r="AL15">
            <v>1.1473883293676119</v>
          </cell>
          <cell r="AM15">
            <v>18867173.5</v>
          </cell>
          <cell r="AN15">
            <v>1.0430076233332597</v>
          </cell>
          <cell r="AO15">
            <v>54322689.597999997</v>
          </cell>
          <cell r="AP15">
            <v>1.0780590482829306</v>
          </cell>
          <cell r="AQ15">
            <v>0</v>
          </cell>
          <cell r="AR15">
            <v>107186189.59799999</v>
          </cell>
          <cell r="AS15">
            <v>1.0110565004092853</v>
          </cell>
          <cell r="AT15">
            <v>29846.1</v>
          </cell>
          <cell r="AU15">
            <v>0.66177605321507771</v>
          </cell>
          <cell r="AV15">
            <v>12448.4</v>
          </cell>
          <cell r="AW15">
            <v>0.68496431277136516</v>
          </cell>
          <cell r="AX15">
            <v>8142.4</v>
          </cell>
          <cell r="AY15">
            <v>4.480297403931079</v>
          </cell>
          <cell r="AZ15">
            <v>8864.7999999999993</v>
          </cell>
          <cell r="BA15">
            <v>0.35305512125740934</v>
          </cell>
          <cell r="BB15">
            <v>3639.768292682927</v>
          </cell>
          <cell r="BC15">
            <v>1518.0975609756099</v>
          </cell>
          <cell r="BD15">
            <v>2074.0487804878048</v>
          </cell>
          <cell r="BE15">
            <v>72200720</v>
          </cell>
          <cell r="BF15">
            <v>10178000</v>
          </cell>
          <cell r="BG15">
            <v>11081000</v>
          </cell>
          <cell r="BH15">
            <v>93459720</v>
          </cell>
          <cell r="BI15">
            <v>-13726469.59799999</v>
          </cell>
        </row>
        <row r="16">
          <cell r="B16" t="str">
            <v>Jumlah</v>
          </cell>
          <cell r="G16">
            <v>1.5</v>
          </cell>
          <cell r="H16">
            <v>10.5</v>
          </cell>
          <cell r="I16">
            <v>4</v>
          </cell>
          <cell r="J16">
            <v>2</v>
          </cell>
          <cell r="K16">
            <v>4.25</v>
          </cell>
          <cell r="L16">
            <v>4.2</v>
          </cell>
          <cell r="M16">
            <v>7.3</v>
          </cell>
          <cell r="N16">
            <v>2.8</v>
          </cell>
          <cell r="O16">
            <v>3</v>
          </cell>
          <cell r="P16">
            <v>3.5</v>
          </cell>
          <cell r="Q16">
            <v>1.2</v>
          </cell>
          <cell r="R16">
            <v>2.95</v>
          </cell>
          <cell r="S16">
            <v>0.8</v>
          </cell>
          <cell r="T16">
            <v>48</v>
          </cell>
          <cell r="U16">
            <v>85158700</v>
          </cell>
          <cell r="V16">
            <v>0.98563310185185182</v>
          </cell>
          <cell r="W16">
            <v>51428900</v>
          </cell>
          <cell r="X16">
            <v>0.93200714741359314</v>
          </cell>
          <cell r="Y16">
            <v>86040250</v>
          </cell>
          <cell r="Z16">
            <v>0.98348798877062071</v>
          </cell>
          <cell r="AA16">
            <v>51459525</v>
          </cell>
          <cell r="AB16">
            <v>0.77968977272727269</v>
          </cell>
          <cell r="AC16">
            <v>18495750</v>
          </cell>
          <cell r="AD16">
            <v>0.83530918057663128</v>
          </cell>
          <cell r="AE16">
            <v>207424425</v>
          </cell>
          <cell r="AF16">
            <v>0.89868819538317568</v>
          </cell>
          <cell r="AG16">
            <v>292583125</v>
          </cell>
          <cell r="AH16">
            <v>0.9223699433809992</v>
          </cell>
          <cell r="AI16">
            <v>128450818.57500002</v>
          </cell>
          <cell r="AJ16">
            <v>1.0720134533415877</v>
          </cell>
          <cell r="AK16">
            <v>72429066.5</v>
          </cell>
          <cell r="AL16">
            <v>1.0458768916421186</v>
          </cell>
          <cell r="AM16">
            <v>109317904.5</v>
          </cell>
          <cell r="AN16">
            <v>1.0323918149365368</v>
          </cell>
          <cell r="AO16">
            <v>310197789.57499999</v>
          </cell>
          <cell r="AP16">
            <v>1.0516533229193252</v>
          </cell>
          <cell r="AR16">
            <v>602780914.57500005</v>
          </cell>
          <cell r="AS16">
            <v>0.97133424774942057</v>
          </cell>
          <cell r="AT16">
            <v>168237.30000000002</v>
          </cell>
          <cell r="AU16">
            <v>0.63726250000000007</v>
          </cell>
          <cell r="AV16">
            <v>74695.999999999985</v>
          </cell>
          <cell r="AW16">
            <v>0.70214106049022529</v>
          </cell>
          <cell r="AX16">
            <v>32080.400000000001</v>
          </cell>
          <cell r="AY16">
            <v>3.0155518470802494</v>
          </cell>
          <cell r="AZ16">
            <v>59446.399999999994</v>
          </cell>
          <cell r="BA16">
            <v>0.40445643367258455</v>
          </cell>
          <cell r="BB16">
            <v>3504.9437500000004</v>
          </cell>
          <cell r="BC16">
            <v>1556.1666666666663</v>
          </cell>
          <cell r="BD16">
            <v>1906.8083333333332</v>
          </cell>
          <cell r="BE16">
            <v>433236800</v>
          </cell>
          <cell r="BF16">
            <v>40100500</v>
          </cell>
          <cell r="BG16">
            <v>74308000</v>
          </cell>
          <cell r="BH16">
            <v>547645300</v>
          </cell>
          <cell r="BI16">
            <v>-55135614.575000003</v>
          </cell>
        </row>
        <row r="17">
          <cell r="A17" t="str">
            <v>NHD : IDI WISAKSONO</v>
          </cell>
        </row>
        <row r="18">
          <cell r="A18">
            <v>5</v>
          </cell>
          <cell r="B18" t="str">
            <v>SUNARYOKO</v>
          </cell>
          <cell r="C18" t="str">
            <v>Nurhadi</v>
          </cell>
          <cell r="D18" t="str">
            <v>Idi Wisaksono</v>
          </cell>
          <cell r="E18" t="str">
            <v>Karang Paiton</v>
          </cell>
          <cell r="F18" t="str">
            <v>Kalisat</v>
          </cell>
          <cell r="K18">
            <v>3</v>
          </cell>
          <cell r="L18">
            <v>2.5</v>
          </cell>
          <cell r="M18">
            <v>3</v>
          </cell>
          <cell r="P18">
            <v>2</v>
          </cell>
          <cell r="R18">
            <v>1</v>
          </cell>
          <cell r="S18">
            <v>1</v>
          </cell>
          <cell r="T18">
            <v>12.5</v>
          </cell>
          <cell r="U18">
            <v>22747500</v>
          </cell>
          <cell r="V18">
            <v>1.0109999999999999</v>
          </cell>
          <cell r="W18">
            <v>14338000</v>
          </cell>
          <cell r="X18">
            <v>0.99777313848295057</v>
          </cell>
          <cell r="Y18">
            <v>23914000</v>
          </cell>
          <cell r="Z18">
            <v>1.0496653132887084</v>
          </cell>
          <cell r="AA18">
            <v>11423000</v>
          </cell>
          <cell r="AB18">
            <v>0.66461090909090914</v>
          </cell>
          <cell r="AC18">
            <v>4800500</v>
          </cell>
          <cell r="AD18">
            <v>0.83251680034684583</v>
          </cell>
          <cell r="AE18">
            <v>54475500</v>
          </cell>
          <cell r="AF18">
            <v>0.90632005823021733</v>
          </cell>
          <cell r="AG18">
            <v>77223000</v>
          </cell>
          <cell r="AH18">
            <v>0.93483241280169482</v>
          </cell>
          <cell r="AI18">
            <v>33434215.68</v>
          </cell>
          <cell r="AJ18">
            <v>1.0714840818350584</v>
          </cell>
          <cell r="AK18">
            <v>18604325</v>
          </cell>
          <cell r="AL18">
            <v>1.0316035349159591</v>
          </cell>
          <cell r="AM18">
            <v>27357975</v>
          </cell>
          <cell r="AN18">
            <v>0.9921296464188577</v>
          </cell>
          <cell r="AO18">
            <v>79396515.680000007</v>
          </cell>
          <cell r="AP18">
            <v>1.0336334797380513</v>
          </cell>
          <cell r="AQ18">
            <v>0</v>
          </cell>
          <cell r="AR18">
            <v>156619515.68000001</v>
          </cell>
          <cell r="AS18">
            <v>0.96913953270100461</v>
          </cell>
          <cell r="AT18">
            <v>38621.199999999997</v>
          </cell>
          <cell r="AU18">
            <v>0.56176290909090909</v>
          </cell>
          <cell r="AV18">
            <v>13858.4</v>
          </cell>
          <cell r="AW18">
            <v>0.5002318520825656</v>
          </cell>
          <cell r="AX18">
            <v>11353.4</v>
          </cell>
          <cell r="AY18">
            <v>4.0981154458192872</v>
          </cell>
          <cell r="AZ18">
            <v>12941.399999999998</v>
          </cell>
          <cell r="BA18">
            <v>0.33811051240116607</v>
          </cell>
          <cell r="BB18">
            <v>3089.6959999999999</v>
          </cell>
          <cell r="BC18">
            <v>1108.672</v>
          </cell>
          <cell r="BD18">
            <v>1943.5839999999996</v>
          </cell>
          <cell r="BE18">
            <v>80378720</v>
          </cell>
          <cell r="BF18">
            <v>14191750</v>
          </cell>
          <cell r="BG18">
            <v>16176749.999999998</v>
          </cell>
          <cell r="BH18">
            <v>110747220</v>
          </cell>
          <cell r="BI18">
            <v>-45872295.680000007</v>
          </cell>
        </row>
        <row r="19">
          <cell r="A19">
            <v>6</v>
          </cell>
          <cell r="B19" t="str">
            <v>SATRAWI</v>
          </cell>
          <cell r="C19" t="str">
            <v>Nurhadi</v>
          </cell>
          <cell r="D19" t="str">
            <v>Idi Wisaksono</v>
          </cell>
          <cell r="E19" t="str">
            <v>Sukokerto</v>
          </cell>
          <cell r="N19">
            <v>2</v>
          </cell>
          <cell r="O19">
            <v>3</v>
          </cell>
          <cell r="P19">
            <v>2</v>
          </cell>
          <cell r="Q19">
            <v>2</v>
          </cell>
          <cell r="R19">
            <v>3</v>
          </cell>
          <cell r="T19">
            <v>12</v>
          </cell>
          <cell r="U19">
            <v>21703450</v>
          </cell>
          <cell r="V19">
            <v>1.0047893518518518</v>
          </cell>
          <cell r="W19">
            <v>14187000</v>
          </cell>
          <cell r="X19">
            <v>1.0284011830201809</v>
          </cell>
          <cell r="Y19">
            <v>21358000</v>
          </cell>
          <cell r="Z19">
            <v>0.9765353524269359</v>
          </cell>
          <cell r="AA19">
            <v>16947000</v>
          </cell>
          <cell r="AB19">
            <v>1.0270909090909091</v>
          </cell>
          <cell r="AC19">
            <v>4500000</v>
          </cell>
          <cell r="AD19">
            <v>0.81292000867114678</v>
          </cell>
          <cell r="AE19">
            <v>56992000</v>
          </cell>
          <cell r="AF19">
            <v>0.98769540050604832</v>
          </cell>
          <cell r="AG19">
            <v>78695450</v>
          </cell>
          <cell r="AH19">
            <v>0.99235139088547575</v>
          </cell>
          <cell r="AI19">
            <v>30781664.535000004</v>
          </cell>
          <cell r="AJ19">
            <v>1.0275795472179265</v>
          </cell>
          <cell r="AK19">
            <v>18689400</v>
          </cell>
          <cell r="AL19">
            <v>1.0795009530410673</v>
          </cell>
          <cell r="AM19">
            <v>23849381.25</v>
          </cell>
          <cell r="AN19">
            <v>0.9009285754759746</v>
          </cell>
          <cell r="AO19">
            <v>73320445.784999996</v>
          </cell>
          <cell r="AP19">
            <v>0.99430354488813388</v>
          </cell>
          <cell r="AQ19">
            <v>0</v>
          </cell>
          <cell r="AR19">
            <v>152015895.785</v>
          </cell>
          <cell r="AS19">
            <v>0.97984685452349474</v>
          </cell>
          <cell r="AT19">
            <v>54165.3</v>
          </cell>
          <cell r="AU19">
            <v>0.82068636363636371</v>
          </cell>
          <cell r="AV19">
            <v>30348.299999999996</v>
          </cell>
          <cell r="AW19">
            <v>1.1410939030778358</v>
          </cell>
          <cell r="AX19">
            <v>13264.599999999999</v>
          </cell>
          <cell r="AY19">
            <v>4.9874800851336856</v>
          </cell>
          <cell r="AZ19">
            <v>9935.9000000000015</v>
          </cell>
          <cell r="BA19">
            <v>0.27040417447162041</v>
          </cell>
          <cell r="BB19">
            <v>4513.7750000000005</v>
          </cell>
          <cell r="BC19">
            <v>2529.0249999999996</v>
          </cell>
          <cell r="BD19">
            <v>1933.375</v>
          </cell>
          <cell r="BE19">
            <v>176020139.99999997</v>
          </cell>
          <cell r="BF19">
            <v>16580749.999999998</v>
          </cell>
          <cell r="BG19">
            <v>12419875.000000002</v>
          </cell>
          <cell r="BH19">
            <v>205020764.99999997</v>
          </cell>
          <cell r="BI19">
            <v>53004869.214999974</v>
          </cell>
        </row>
        <row r="20">
          <cell r="A20">
            <v>7</v>
          </cell>
          <cell r="B20" t="str">
            <v>HARI P.</v>
          </cell>
          <cell r="C20" t="str">
            <v>Nurhadi</v>
          </cell>
          <cell r="D20" t="str">
            <v>Idi Wisaksono</v>
          </cell>
          <cell r="E20" t="str">
            <v>Sumber Anget</v>
          </cell>
          <cell r="F20" t="str">
            <v>Kalisat</v>
          </cell>
          <cell r="H20">
            <v>3</v>
          </cell>
          <cell r="I20">
            <v>3.5</v>
          </cell>
          <cell r="J20">
            <v>2.5</v>
          </cell>
          <cell r="K20">
            <v>1.5</v>
          </cell>
          <cell r="S20">
            <v>0.5</v>
          </cell>
          <cell r="T20">
            <v>11</v>
          </cell>
          <cell r="U20">
            <v>19978100</v>
          </cell>
          <cell r="V20">
            <v>1.0089949494949495</v>
          </cell>
          <cell r="W20">
            <v>13110850</v>
          </cell>
          <cell r="X20">
            <v>1.0367914531536662</v>
          </cell>
          <cell r="Y20">
            <v>20763250</v>
          </cell>
          <cell r="Z20">
            <v>1.0356458805103599</v>
          </cell>
          <cell r="AA20">
            <v>17315040</v>
          </cell>
          <cell r="AB20">
            <v>1.1447960330578513</v>
          </cell>
          <cell r="AC20">
            <v>3800000</v>
          </cell>
          <cell r="AD20">
            <v>0.74887176556372304</v>
          </cell>
          <cell r="AE20">
            <v>54989140</v>
          </cell>
          <cell r="AF20">
            <v>1.0396199911142201</v>
          </cell>
          <cell r="AG20">
            <v>74967240</v>
          </cell>
          <cell r="AH20">
            <v>1.0312784499301864</v>
          </cell>
          <cell r="AI20">
            <v>30790906.210000001</v>
          </cell>
          <cell r="AJ20">
            <v>1.1213324297731151</v>
          </cell>
          <cell r="AK20">
            <v>16026190</v>
          </cell>
          <cell r="AL20">
            <v>1.0098259321686804</v>
          </cell>
          <cell r="AM20">
            <v>23047069.5</v>
          </cell>
          <cell r="AN20">
            <v>0.94976796752658044</v>
          </cell>
          <cell r="AO20">
            <v>69864165.710000008</v>
          </cell>
          <cell r="AP20">
            <v>1.0335629411519209</v>
          </cell>
          <cell r="AQ20">
            <v>0</v>
          </cell>
          <cell r="AR20">
            <v>144831405.71000001</v>
          </cell>
          <cell r="AS20">
            <v>1.018404961749074</v>
          </cell>
          <cell r="AT20">
            <v>59993.700000000004</v>
          </cell>
          <cell r="AU20">
            <v>0.99163140495867774</v>
          </cell>
          <cell r="AV20">
            <v>26522.3</v>
          </cell>
          <cell r="AW20">
            <v>1.0878944482054722</v>
          </cell>
          <cell r="AX20">
            <v>5442.6</v>
          </cell>
          <cell r="AY20">
            <v>2.2324513046768582</v>
          </cell>
          <cell r="AZ20">
            <v>27294.300000000003</v>
          </cell>
          <cell r="BA20">
            <v>0.81033892625702564</v>
          </cell>
          <cell r="BB20">
            <v>5453.9727272727278</v>
          </cell>
          <cell r="BC20">
            <v>2411.1181818181817</v>
          </cell>
          <cell r="BD20">
            <v>2976.0818181818181</v>
          </cell>
          <cell r="BE20">
            <v>153829340</v>
          </cell>
          <cell r="BF20">
            <v>6803250</v>
          </cell>
          <cell r="BG20">
            <v>34117875</v>
          </cell>
          <cell r="BH20">
            <v>194750465</v>
          </cell>
          <cell r="BI20">
            <v>49919059.289999992</v>
          </cell>
        </row>
        <row r="21">
          <cell r="A21">
            <v>8</v>
          </cell>
          <cell r="B21" t="str">
            <v>M. KUSMAN</v>
          </cell>
          <cell r="C21" t="str">
            <v>Nurhadi</v>
          </cell>
          <cell r="D21" t="str">
            <v>Idi Wisaksono</v>
          </cell>
          <cell r="E21" t="str">
            <v>Sebanen</v>
          </cell>
          <cell r="F21" t="str">
            <v>Kalisat</v>
          </cell>
          <cell r="M21">
            <v>1</v>
          </cell>
          <cell r="N21">
            <v>5</v>
          </cell>
          <cell r="Q21">
            <v>2.25</v>
          </cell>
          <cell r="S21">
            <v>1.75</v>
          </cell>
          <cell r="T21">
            <v>10</v>
          </cell>
          <cell r="U21">
            <v>17940500</v>
          </cell>
          <cell r="V21">
            <v>0.99669444444444444</v>
          </cell>
          <cell r="W21">
            <v>10758450</v>
          </cell>
          <cell r="X21">
            <v>0.93584290187891439</v>
          </cell>
          <cell r="Y21">
            <v>20936500</v>
          </cell>
          <cell r="Z21">
            <v>1.1487161198288161</v>
          </cell>
          <cell r="AA21">
            <v>12242500</v>
          </cell>
          <cell r="AB21">
            <v>0.89036363636363636</v>
          </cell>
          <cell r="AC21">
            <v>3340000</v>
          </cell>
          <cell r="AD21">
            <v>0.724040754389768</v>
          </cell>
          <cell r="AE21">
            <v>47277450</v>
          </cell>
          <cell r="AF21">
            <v>0.98320578142871995</v>
          </cell>
          <cell r="AG21">
            <v>65217950</v>
          </cell>
          <cell r="AH21">
            <v>0.98687977604600141</v>
          </cell>
          <cell r="AI21">
            <v>28992711.195000004</v>
          </cell>
          <cell r="AJ21">
            <v>1.1614310334063891</v>
          </cell>
          <cell r="AK21">
            <v>14129843</v>
          </cell>
          <cell r="AL21">
            <v>0.97936877490902785</v>
          </cell>
          <cell r="AM21">
            <v>24808436.25</v>
          </cell>
          <cell r="AN21">
            <v>1.1245891319129646</v>
          </cell>
          <cell r="AO21">
            <v>67930990.445000008</v>
          </cell>
          <cell r="AP21">
            <v>1.105460129993542</v>
          </cell>
          <cell r="AQ21">
            <v>0</v>
          </cell>
          <cell r="AR21">
            <v>133148940.44500001</v>
          </cell>
          <cell r="AS21">
            <v>1.0298836431897112</v>
          </cell>
          <cell r="AT21">
            <v>40705.1</v>
          </cell>
          <cell r="AU21">
            <v>0.74009272727272724</v>
          </cell>
          <cell r="AV21">
            <v>20436.8</v>
          </cell>
          <cell r="AW21">
            <v>0.92210665685080684</v>
          </cell>
          <cell r="AX21">
            <v>12212.8</v>
          </cell>
          <cell r="AY21">
            <v>5.510404847523847</v>
          </cell>
          <cell r="AZ21">
            <v>7579.4999999999982</v>
          </cell>
          <cell r="BA21">
            <v>0.2475300806659865</v>
          </cell>
          <cell r="BB21">
            <v>4070.5099999999998</v>
          </cell>
          <cell r="BC21">
            <v>2043.6799999999998</v>
          </cell>
          <cell r="BD21">
            <v>1979.2299999999996</v>
          </cell>
          <cell r="BE21">
            <v>118533440</v>
          </cell>
          <cell r="BF21">
            <v>15266000</v>
          </cell>
          <cell r="BG21">
            <v>9474374.9999999981</v>
          </cell>
          <cell r="BH21">
            <v>143273815</v>
          </cell>
          <cell r="BI21">
            <v>10124874.554999992</v>
          </cell>
        </row>
        <row r="22">
          <cell r="B22" t="str">
            <v>Jumlah</v>
          </cell>
          <cell r="G22">
            <v>0</v>
          </cell>
          <cell r="H22">
            <v>3</v>
          </cell>
          <cell r="I22">
            <v>3.5</v>
          </cell>
          <cell r="J22">
            <v>2.5</v>
          </cell>
          <cell r="K22">
            <v>4.5</v>
          </cell>
          <cell r="L22">
            <v>2.5</v>
          </cell>
          <cell r="M22">
            <v>4</v>
          </cell>
          <cell r="N22">
            <v>7</v>
          </cell>
          <cell r="O22">
            <v>3</v>
          </cell>
          <cell r="P22">
            <v>4</v>
          </cell>
          <cell r="Q22">
            <v>4.25</v>
          </cell>
          <cell r="R22">
            <v>4</v>
          </cell>
          <cell r="S22">
            <v>3.25</v>
          </cell>
          <cell r="T22">
            <v>45.5</v>
          </cell>
          <cell r="U22">
            <v>82369550</v>
          </cell>
          <cell r="V22">
            <v>1.0057332112332111</v>
          </cell>
          <cell r="W22">
            <v>52394300</v>
          </cell>
          <cell r="X22">
            <v>1.0016728226540335</v>
          </cell>
          <cell r="Y22">
            <v>86971750</v>
          </cell>
          <cell r="Z22">
            <v>1.0487583852556968</v>
          </cell>
          <cell r="AA22">
            <v>57927540</v>
          </cell>
          <cell r="AB22">
            <v>0.92591472527472529</v>
          </cell>
          <cell r="AC22">
            <v>16440500</v>
          </cell>
          <cell r="AD22">
            <v>0.78328564996676853</v>
          </cell>
          <cell r="AE22">
            <v>213734090</v>
          </cell>
          <cell r="AF22">
            <v>0.97690600550536077</v>
          </cell>
          <cell r="AG22">
            <v>296103640</v>
          </cell>
          <cell r="AH22">
            <v>0.98475785846898811</v>
          </cell>
          <cell r="AI22">
            <v>123999497.62000002</v>
          </cell>
          <cell r="AJ22">
            <v>1.0917246736510222</v>
          </cell>
          <cell r="AK22">
            <v>67449758</v>
          </cell>
          <cell r="AL22">
            <v>1.0274907390305068</v>
          </cell>
          <cell r="AM22">
            <v>99062862</v>
          </cell>
          <cell r="AN22">
            <v>0.98694730654658125</v>
          </cell>
          <cell r="AO22">
            <v>290512117.62</v>
          </cell>
          <cell r="AP22">
            <v>1.0390297733624132</v>
          </cell>
          <cell r="AR22">
            <v>586615757.62000012</v>
          </cell>
          <cell r="AS22">
            <v>0.99722411921277854</v>
          </cell>
          <cell r="AT22">
            <v>193485.30000000002</v>
          </cell>
          <cell r="AU22">
            <v>0.77316803196803208</v>
          </cell>
          <cell r="AV22">
            <v>91165.8</v>
          </cell>
          <cell r="AW22">
            <v>0.90404242827987613</v>
          </cell>
          <cell r="AX22">
            <v>42273.399999999994</v>
          </cell>
          <cell r="AY22">
            <v>4.1920267455171256</v>
          </cell>
          <cell r="AZ22">
            <v>57751.100000000006</v>
          </cell>
          <cell r="BA22">
            <v>0.4145112196518938</v>
          </cell>
          <cell r="BB22">
            <v>4252.424175824176</v>
          </cell>
          <cell r="BC22">
            <v>2003.643956043956</v>
          </cell>
          <cell r="BD22">
            <v>2198.3406593406594</v>
          </cell>
          <cell r="BE22">
            <v>528761640</v>
          </cell>
          <cell r="BF22">
            <v>52841750</v>
          </cell>
          <cell r="BG22">
            <v>72188875</v>
          </cell>
          <cell r="BH22">
            <v>653792265</v>
          </cell>
          <cell r="BI22">
            <v>67176507.379999951</v>
          </cell>
        </row>
        <row r="24">
          <cell r="B24" t="str">
            <v>Sub Total</v>
          </cell>
          <cell r="G24">
            <v>1.5</v>
          </cell>
          <cell r="H24">
            <v>13.5</v>
          </cell>
          <cell r="I24">
            <v>7.5</v>
          </cell>
          <cell r="J24">
            <v>4.5</v>
          </cell>
          <cell r="K24">
            <v>8.75</v>
          </cell>
          <cell r="L24">
            <v>6.7</v>
          </cell>
          <cell r="M24">
            <v>11.3</v>
          </cell>
          <cell r="N24">
            <v>9.8000000000000007</v>
          </cell>
          <cell r="O24">
            <v>6</v>
          </cell>
          <cell r="P24">
            <v>7.5</v>
          </cell>
          <cell r="Q24">
            <v>5.45</v>
          </cell>
          <cell r="R24">
            <v>6.95</v>
          </cell>
          <cell r="S24">
            <v>4.05</v>
          </cell>
          <cell r="T24">
            <v>93.5</v>
          </cell>
          <cell r="U24">
            <v>167528250</v>
          </cell>
          <cell r="V24">
            <v>0.99541443850267375</v>
          </cell>
          <cell r="W24">
            <v>103823200</v>
          </cell>
          <cell r="X24">
            <v>0.96590862573915504</v>
          </cell>
          <cell r="Y24">
            <v>173012000</v>
          </cell>
          <cell r="Z24">
            <v>1.0152505881296685</v>
          </cell>
          <cell r="AA24">
            <v>109387065</v>
          </cell>
          <cell r="AB24">
            <v>0.85084736995624699</v>
          </cell>
          <cell r="AC24">
            <v>34936250</v>
          </cell>
          <cell r="AD24">
            <v>0.80999291701782106</v>
          </cell>
          <cell r="AE24">
            <v>421158515</v>
          </cell>
          <cell r="AF24">
            <v>0.93675140779557586</v>
          </cell>
          <cell r="AG24">
            <v>588686765</v>
          </cell>
          <cell r="AH24">
            <v>0.95272983788905796</v>
          </cell>
          <cell r="AI24">
            <v>252450316.19500005</v>
          </cell>
          <cell r="AJ24">
            <v>1.0816055445082109</v>
          </cell>
          <cell r="AK24">
            <v>139878824.5</v>
          </cell>
          <cell r="AL24">
            <v>1.0369296195156124</v>
          </cell>
          <cell r="AM24">
            <v>208380766.5</v>
          </cell>
          <cell r="AN24">
            <v>1.010277107645168</v>
          </cell>
          <cell r="AO24">
            <v>600709907.19499993</v>
          </cell>
          <cell r="AP24">
            <v>1.0455103121723786</v>
          </cell>
          <cell r="AR24">
            <v>1189396672.1950002</v>
          </cell>
          <cell r="AS24">
            <v>0.98393306220485144</v>
          </cell>
          <cell r="AT24">
            <v>361722.60000000003</v>
          </cell>
          <cell r="AU24">
            <v>0.70339834710743809</v>
          </cell>
          <cell r="AV24">
            <v>165861.79999999999</v>
          </cell>
          <cell r="AW24">
            <v>0.80039252823813034</v>
          </cell>
          <cell r="AX24">
            <v>74353.799999999988</v>
          </cell>
          <cell r="AY24">
            <v>3.5880610222554137</v>
          </cell>
          <cell r="AZ24">
            <v>117197.5</v>
          </cell>
          <cell r="BA24">
            <v>0.40934940438978856</v>
          </cell>
          <cell r="BB24">
            <v>3868.6909090909094</v>
          </cell>
          <cell r="BC24">
            <v>1773.9229946524063</v>
          </cell>
          <cell r="BD24">
            <v>2048.6770053475934</v>
          </cell>
          <cell r="BE24">
            <v>961998440</v>
          </cell>
          <cell r="BF24">
            <v>92942250</v>
          </cell>
          <cell r="BG24">
            <v>146496875</v>
          </cell>
          <cell r="BH24">
            <v>1201437565</v>
          </cell>
          <cell r="BI24">
            <v>12040892.804999948</v>
          </cell>
        </row>
        <row r="25">
          <cell r="A25" t="str">
            <v>YSF : ALI MASRUKIN</v>
          </cell>
        </row>
        <row r="26">
          <cell r="A26">
            <v>9</v>
          </cell>
          <cell r="B26" t="str">
            <v>AGUS W.</v>
          </cell>
          <cell r="C26" t="str">
            <v>Yusuf Rifa'i</v>
          </cell>
          <cell r="D26" t="str">
            <v>Ali Masrukin</v>
          </cell>
          <cell r="E26" t="str">
            <v>Gebang</v>
          </cell>
          <cell r="F26" t="str">
            <v>Gebang</v>
          </cell>
          <cell r="I26">
            <v>2</v>
          </cell>
          <cell r="J26">
            <v>1</v>
          </cell>
          <cell r="L26">
            <v>2</v>
          </cell>
          <cell r="M26">
            <v>3</v>
          </cell>
          <cell r="N26">
            <v>3.2</v>
          </cell>
          <cell r="Q26">
            <v>1</v>
          </cell>
          <cell r="T26">
            <v>12.2</v>
          </cell>
          <cell r="U26">
            <v>23399000</v>
          </cell>
          <cell r="V26">
            <v>1.0655282331511839</v>
          </cell>
          <cell r="W26">
            <v>15270000</v>
          </cell>
          <cell r="X26">
            <v>1.0887607378760396</v>
          </cell>
          <cell r="Y26">
            <v>42036500</v>
          </cell>
          <cell r="Z26">
            <v>1.8904942138145291</v>
          </cell>
          <cell r="AA26">
            <v>12196500</v>
          </cell>
          <cell r="AB26">
            <v>0.72706408345752616</v>
          </cell>
          <cell r="AC26">
            <v>4706000</v>
          </cell>
          <cell r="AD26">
            <v>0.83619706247134795</v>
          </cell>
          <cell r="AE26">
            <v>74209000</v>
          </cell>
          <cell r="AF26">
            <v>1.2649901046132446</v>
          </cell>
          <cell r="AG26">
            <v>97608000</v>
          </cell>
          <cell r="AH26">
            <v>1.2106613812067668</v>
          </cell>
          <cell r="AI26">
            <v>31587585.718000002</v>
          </cell>
          <cell r="AJ26">
            <v>1.0371968748644993</v>
          </cell>
          <cell r="AK26">
            <v>18998333</v>
          </cell>
          <cell r="AL26">
            <v>1.0793556817439374</v>
          </cell>
          <cell r="AM26">
            <v>47881692</v>
          </cell>
          <cell r="AN26">
            <v>1.7791155269533165</v>
          </cell>
          <cell r="AO26">
            <v>98467610.717999995</v>
          </cell>
          <cell r="AP26">
            <v>1.3134353669782233</v>
          </cell>
          <cell r="AQ26">
            <v>0</v>
          </cell>
          <cell r="AR26">
            <v>196075610.71799999</v>
          </cell>
          <cell r="AS26">
            <v>1.2431232570132646</v>
          </cell>
          <cell r="AT26">
            <v>35957.300000000003</v>
          </cell>
          <cell r="AU26">
            <v>0.53587630402384501</v>
          </cell>
          <cell r="AV26">
            <v>15595.800000000001</v>
          </cell>
          <cell r="AW26">
            <v>0.57678783078042017</v>
          </cell>
          <cell r="AX26">
            <v>5030.3</v>
          </cell>
          <cell r="AY26">
            <v>1.8603828115099885</v>
          </cell>
          <cell r="AZ26">
            <v>14249.699999999999</v>
          </cell>
          <cell r="BA26">
            <v>0.38144622092876806</v>
          </cell>
          <cell r="BB26">
            <v>2947.3196721311479</v>
          </cell>
          <cell r="BC26">
            <v>1278.3442622950822</v>
          </cell>
          <cell r="BD26">
            <v>1580.327868852459</v>
          </cell>
          <cell r="BE26">
            <v>90455640</v>
          </cell>
          <cell r="BF26">
            <v>6287875</v>
          </cell>
          <cell r="BG26">
            <v>17812125</v>
          </cell>
          <cell r="BH26">
            <v>114555640</v>
          </cell>
          <cell r="BI26">
            <v>-81519970.717999995</v>
          </cell>
        </row>
        <row r="27">
          <cell r="A27">
            <v>10</v>
          </cell>
          <cell r="B27" t="str">
            <v>SETYA A.</v>
          </cell>
          <cell r="C27" t="str">
            <v>Yusuf Rifa'i</v>
          </cell>
          <cell r="D27" t="str">
            <v>Ali Masrukin</v>
          </cell>
          <cell r="E27" t="str">
            <v>Balung</v>
          </cell>
          <cell r="F27" t="str">
            <v>Balung</v>
          </cell>
          <cell r="I27">
            <v>3</v>
          </cell>
          <cell r="J27">
            <v>3</v>
          </cell>
          <cell r="K27">
            <v>3.5</v>
          </cell>
          <cell r="T27">
            <v>9.5</v>
          </cell>
          <cell r="U27">
            <v>16520000</v>
          </cell>
          <cell r="V27">
            <v>0.96608187134502921</v>
          </cell>
          <cell r="W27">
            <v>12376000</v>
          </cell>
          <cell r="X27">
            <v>1.1332088048932352</v>
          </cell>
          <cell r="Y27">
            <v>32734000</v>
          </cell>
          <cell r="Z27">
            <v>1.890532322246415</v>
          </cell>
          <cell r="AA27">
            <v>19231000</v>
          </cell>
          <cell r="AB27">
            <v>1.4722296650717703</v>
          </cell>
          <cell r="AC27">
            <v>6374000</v>
          </cell>
          <cell r="AD27">
            <v>1.4544707748126005</v>
          </cell>
          <cell r="AE27">
            <v>70715000</v>
          </cell>
          <cell r="AF27">
            <v>1.5480262473799138</v>
          </cell>
          <cell r="AG27">
            <v>87235000</v>
          </cell>
          <cell r="AH27">
            <v>1.3895182838688611</v>
          </cell>
          <cell r="AI27">
            <v>24780438.370000001</v>
          </cell>
          <cell r="AJ27">
            <v>1.0449366848304484</v>
          </cell>
          <cell r="AK27">
            <v>14474525</v>
          </cell>
          <cell r="AL27">
            <v>1.0560625267900301</v>
          </cell>
          <cell r="AM27">
            <v>23584091.75</v>
          </cell>
          <cell r="AN27">
            <v>1.1253562890680917</v>
          </cell>
          <cell r="AO27">
            <v>62839055.120000005</v>
          </cell>
          <cell r="AP27">
            <v>1.0764185611335797</v>
          </cell>
          <cell r="AQ27">
            <v>0</v>
          </cell>
          <cell r="AR27">
            <v>150074055.12</v>
          </cell>
          <cell r="AS27">
            <v>1.2218909782232132</v>
          </cell>
          <cell r="AT27">
            <v>58771.700000000004</v>
          </cell>
          <cell r="AU27">
            <v>1.1248172248803829</v>
          </cell>
          <cell r="AV27">
            <v>28274.600000000002</v>
          </cell>
          <cell r="AW27">
            <v>1.342892124413021</v>
          </cell>
          <cell r="AX27">
            <v>3371.7999999999997</v>
          </cell>
          <cell r="AY27">
            <v>1.6014244817241707</v>
          </cell>
          <cell r="AZ27">
            <v>26443.799999999996</v>
          </cell>
          <cell r="BA27">
            <v>0.90904981888337522</v>
          </cell>
          <cell r="BB27">
            <v>6186.4947368421053</v>
          </cell>
          <cell r="BC27">
            <v>2976.2736842105264</v>
          </cell>
          <cell r="BD27">
            <v>3138.4842105263151</v>
          </cell>
          <cell r="BE27">
            <v>163992680</v>
          </cell>
          <cell r="BF27">
            <v>4214750</v>
          </cell>
          <cell r="BG27">
            <v>33054749.999999996</v>
          </cell>
          <cell r="BH27">
            <v>201262180</v>
          </cell>
          <cell r="BI27">
            <v>51188124.879999995</v>
          </cell>
        </row>
        <row r="28">
          <cell r="A28">
            <v>11</v>
          </cell>
          <cell r="B28" t="str">
            <v>BAMBANG H</v>
          </cell>
          <cell r="C28" t="str">
            <v>Yusuf Rifa'i</v>
          </cell>
          <cell r="D28" t="str">
            <v>Ali Masrukin</v>
          </cell>
          <cell r="E28" t="str">
            <v>Kebonsari</v>
          </cell>
          <cell r="F28" t="str">
            <v>Kebonsari</v>
          </cell>
          <cell r="O28">
            <v>1</v>
          </cell>
          <cell r="P28">
            <v>3</v>
          </cell>
          <cell r="Q28">
            <v>0.7</v>
          </cell>
          <cell r="T28">
            <v>4.7</v>
          </cell>
          <cell r="U28">
            <v>8914200</v>
          </cell>
          <cell r="V28">
            <v>1.0536879432624113</v>
          </cell>
          <cell r="W28">
            <v>5384500</v>
          </cell>
          <cell r="X28">
            <v>0.99655384296480554</v>
          </cell>
          <cell r="Y28">
            <v>15059000</v>
          </cell>
          <cell r="Z28">
            <v>1.7579515819112748</v>
          </cell>
          <cell r="AA28">
            <v>7110000</v>
          </cell>
          <cell r="AB28">
            <v>1.1001934235976789</v>
          </cell>
          <cell r="AC28">
            <v>2770000</v>
          </cell>
          <cell r="AD28">
            <v>1.2776104533441568</v>
          </cell>
          <cell r="AE28">
            <v>30323500</v>
          </cell>
          <cell r="AF28">
            <v>1.3417507560857436</v>
          </cell>
          <cell r="AG28">
            <v>39237700</v>
          </cell>
          <cell r="AH28">
            <v>1.2632892197186409</v>
          </cell>
          <cell r="AI28">
            <v>12452670.858000001</v>
          </cell>
          <cell r="AJ28">
            <v>1.061375963288171</v>
          </cell>
          <cell r="AK28">
            <v>7660630</v>
          </cell>
          <cell r="AL28">
            <v>1.1297323005342192</v>
          </cell>
          <cell r="AM28">
            <v>12713279.5</v>
          </cell>
          <cell r="AN28">
            <v>1.2261800023147702</v>
          </cell>
          <cell r="AO28">
            <v>32826580.358000003</v>
          </cell>
          <cell r="AP28">
            <v>1.1365876229867371</v>
          </cell>
          <cell r="AQ28">
            <v>0</v>
          </cell>
          <cell r="AR28">
            <v>72064280.35800001</v>
          </cell>
          <cell r="AS28">
            <v>1.1859671015684881</v>
          </cell>
          <cell r="AT28">
            <v>20272.099999999999</v>
          </cell>
          <cell r="AU28">
            <v>0.78422050290135392</v>
          </cell>
          <cell r="AV28">
            <v>9266.4000000000015</v>
          </cell>
          <cell r="AW28">
            <v>0.88957270291746526</v>
          </cell>
          <cell r="AX28">
            <v>5059.8</v>
          </cell>
          <cell r="AY28">
            <v>4.8573987332964164</v>
          </cell>
          <cell r="AZ28">
            <v>5687.9</v>
          </cell>
          <cell r="BA28">
            <v>0.39522237216570028</v>
          </cell>
          <cell r="BB28">
            <v>4313.2127659574462</v>
          </cell>
          <cell r="BC28">
            <v>1971.5744680851067</v>
          </cell>
          <cell r="BD28">
            <v>2286.744680851064</v>
          </cell>
          <cell r="BE28">
            <v>53745120.000000007</v>
          </cell>
          <cell r="BF28">
            <v>6324750</v>
          </cell>
          <cell r="BG28">
            <v>7109875</v>
          </cell>
          <cell r="BH28">
            <v>67179745</v>
          </cell>
          <cell r="BI28">
            <v>-4884535.3580000103</v>
          </cell>
        </row>
        <row r="29">
          <cell r="A29">
            <v>12</v>
          </cell>
          <cell r="B29" t="str">
            <v>M. SEHAN</v>
          </cell>
          <cell r="C29" t="str">
            <v>Yusuf Rifa'i</v>
          </cell>
          <cell r="D29" t="str">
            <v>Ali Masrukin</v>
          </cell>
          <cell r="E29" t="str">
            <v>Kemisan</v>
          </cell>
          <cell r="F29" t="str">
            <v>Ajung</v>
          </cell>
          <cell r="G29">
            <v>1</v>
          </cell>
          <cell r="H29">
            <v>2</v>
          </cell>
          <cell r="T29">
            <v>3</v>
          </cell>
          <cell r="U29">
            <v>5666000</v>
          </cell>
          <cell r="V29">
            <v>1.0492592592592593</v>
          </cell>
          <cell r="W29">
            <v>3140000</v>
          </cell>
          <cell r="X29">
            <v>0.910461609835305</v>
          </cell>
          <cell r="Y29">
            <v>6946000</v>
          </cell>
          <cell r="Z29">
            <v>1.270346391601741</v>
          </cell>
          <cell r="AA29">
            <v>4404575</v>
          </cell>
          <cell r="AB29">
            <v>1.0677757575757576</v>
          </cell>
          <cell r="AC29">
            <v>1820000</v>
          </cell>
          <cell r="AD29">
            <v>1.3151239251390996</v>
          </cell>
          <cell r="AE29">
            <v>16310575</v>
          </cell>
          <cell r="AF29">
            <v>1.1306765796679492</v>
          </cell>
          <cell r="AG29">
            <v>21976575</v>
          </cell>
          <cell r="AH29">
            <v>1.1085004161307408</v>
          </cell>
          <cell r="AI29">
            <v>7553799.5999999996</v>
          </cell>
          <cell r="AJ29">
            <v>1.0086692958292878</v>
          </cell>
          <cell r="AK29">
            <v>4129350</v>
          </cell>
          <cell r="AL29">
            <v>0.95404609253162365</v>
          </cell>
          <cell r="AM29">
            <v>5943592.5</v>
          </cell>
          <cell r="AN29">
            <v>0.898094968268359</v>
          </cell>
          <cell r="AO29">
            <v>17626742.100000001</v>
          </cell>
          <cell r="AP29">
            <v>0.95614978699131004</v>
          </cell>
          <cell r="AR29">
            <v>39603317.100000001</v>
          </cell>
          <cell r="AS29">
            <v>1.0210823148130432</v>
          </cell>
          <cell r="AT29">
            <v>11917</v>
          </cell>
          <cell r="AU29">
            <v>0.72224242424242424</v>
          </cell>
          <cell r="AV29">
            <v>5343.6999999999989</v>
          </cell>
          <cell r="AW29">
            <v>0.80369094675840558</v>
          </cell>
          <cell r="AX29">
            <v>3473.7</v>
          </cell>
          <cell r="AY29">
            <v>5.2244348330832091</v>
          </cell>
          <cell r="AZ29">
            <v>2927.6</v>
          </cell>
          <cell r="BA29">
            <v>0.31869695193515063</v>
          </cell>
          <cell r="BB29">
            <v>3972.3333333333335</v>
          </cell>
          <cell r="BC29">
            <v>1781.2333333333329</v>
          </cell>
          <cell r="BD29">
            <v>2133.7666666666664</v>
          </cell>
          <cell r="BE29">
            <v>30993459.999999993</v>
          </cell>
          <cell r="BF29">
            <v>4342125</v>
          </cell>
          <cell r="BG29">
            <v>3659500</v>
          </cell>
          <cell r="BH29">
            <v>38995084.999999993</v>
          </cell>
          <cell r="BI29">
            <v>-608232.10000000894</v>
          </cell>
        </row>
        <row r="30">
          <cell r="A30">
            <v>13</v>
          </cell>
          <cell r="B30" t="str">
            <v>MASRUKIN</v>
          </cell>
          <cell r="C30" t="str">
            <v>Yusuf Rifa'i</v>
          </cell>
          <cell r="D30" t="str">
            <v>Ali Masrukin</v>
          </cell>
          <cell r="T30">
            <v>0</v>
          </cell>
          <cell r="U30">
            <v>0</v>
          </cell>
          <cell r="V30" t="e">
            <v>#DIV/0!</v>
          </cell>
          <cell r="W30">
            <v>0</v>
          </cell>
          <cell r="X30" t="e">
            <v>#DIV/0!</v>
          </cell>
          <cell r="Y30">
            <v>0</v>
          </cell>
          <cell r="Z30" t="e">
            <v>#DIV/0!</v>
          </cell>
          <cell r="AA30">
            <v>0</v>
          </cell>
          <cell r="AB30" t="e">
            <v>#DIV/0!</v>
          </cell>
          <cell r="AC30">
            <v>0</v>
          </cell>
          <cell r="AD30" t="e">
            <v>#DIV/0!</v>
          </cell>
          <cell r="AE30">
            <v>0</v>
          </cell>
          <cell r="AF30" t="e">
            <v>#DIV/0!</v>
          </cell>
          <cell r="AG30">
            <v>0</v>
          </cell>
          <cell r="AH30" t="e">
            <v>#DIV/0!</v>
          </cell>
          <cell r="AI30">
            <v>0</v>
          </cell>
          <cell r="AJ30" t="e">
            <v>#DIV/0!</v>
          </cell>
          <cell r="AK30">
            <v>0</v>
          </cell>
          <cell r="AL30" t="e">
            <v>#DIV/0!</v>
          </cell>
          <cell r="AM30">
            <v>0</v>
          </cell>
          <cell r="AN30" t="e">
            <v>#DIV/0!</v>
          </cell>
          <cell r="AO30">
            <v>0</v>
          </cell>
          <cell r="AP30" t="e">
            <v>#DIV/0!</v>
          </cell>
          <cell r="AR30">
            <v>0</v>
          </cell>
          <cell r="AS30" t="e">
            <v>#DIV/0!</v>
          </cell>
          <cell r="AT30">
            <v>0</v>
          </cell>
          <cell r="AU30" t="e">
            <v>#DIV/0!</v>
          </cell>
          <cell r="AV30">
            <v>0</v>
          </cell>
          <cell r="AW30" t="e">
            <v>#DIV/0!</v>
          </cell>
          <cell r="AX30">
            <v>0</v>
          </cell>
          <cell r="AY30" t="e">
            <v>#DIV/0!</v>
          </cell>
          <cell r="AZ30">
            <v>0</v>
          </cell>
          <cell r="BA30" t="e">
            <v>#DIV/0!</v>
          </cell>
          <cell r="BB30" t="e">
            <v>#DIV/0!</v>
          </cell>
          <cell r="BC30" t="e">
            <v>#DIV/0!</v>
          </cell>
          <cell r="BD30" t="e">
            <v>#DIV/0!</v>
          </cell>
          <cell r="BE30">
            <v>0</v>
          </cell>
          <cell r="BF30">
            <v>0</v>
          </cell>
          <cell r="BG30">
            <v>0</v>
          </cell>
          <cell r="BH30">
            <v>0</v>
          </cell>
          <cell r="BI30">
            <v>0</v>
          </cell>
        </row>
        <row r="31">
          <cell r="B31" t="str">
            <v>Jumlah</v>
          </cell>
          <cell r="G31">
            <v>1</v>
          </cell>
          <cell r="H31">
            <v>2</v>
          </cell>
          <cell r="I31">
            <v>5</v>
          </cell>
          <cell r="J31">
            <v>4</v>
          </cell>
          <cell r="K31">
            <v>3.5</v>
          </cell>
          <cell r="L31">
            <v>2</v>
          </cell>
          <cell r="M31">
            <v>3</v>
          </cell>
          <cell r="N31">
            <v>3.2</v>
          </cell>
          <cell r="O31">
            <v>1</v>
          </cell>
          <cell r="P31">
            <v>3</v>
          </cell>
          <cell r="Q31">
            <v>1.7</v>
          </cell>
          <cell r="R31">
            <v>0</v>
          </cell>
          <cell r="S31">
            <v>0</v>
          </cell>
          <cell r="T31">
            <v>29.4</v>
          </cell>
          <cell r="U31">
            <v>54499200</v>
          </cell>
          <cell r="V31">
            <v>1.0298412698412698</v>
          </cell>
          <cell r="W31">
            <v>36170500</v>
          </cell>
          <cell r="X31">
            <v>1.0701888619052353</v>
          </cell>
          <cell r="Y31">
            <v>96775500</v>
          </cell>
          <cell r="Z31">
            <v>1.8060373496485174</v>
          </cell>
          <cell r="AA31">
            <v>42942075</v>
          </cell>
          <cell r="AB31">
            <v>1.062265306122449</v>
          </cell>
          <cell r="AC31">
            <v>15670000</v>
          </cell>
          <cell r="AD31">
            <v>1.1554155588096935</v>
          </cell>
          <cell r="AE31">
            <v>191558075</v>
          </cell>
          <cell r="AF31">
            <v>1.3550131605101228</v>
          </cell>
          <cell r="AG31">
            <v>246057275</v>
          </cell>
          <cell r="AH31">
            <v>1.266443983964169</v>
          </cell>
          <cell r="AI31">
            <v>76374494.545999989</v>
          </cell>
          <cell r="AJ31">
            <v>1.0406522208904223</v>
          </cell>
          <cell r="AK31">
            <v>45262838</v>
          </cell>
          <cell r="AL31">
            <v>1.0670956942818715</v>
          </cell>
          <cell r="AM31">
            <v>90122655.75</v>
          </cell>
          <cell r="AN31">
            <v>1.3895722819953005</v>
          </cell>
          <cell r="AO31">
            <v>211759988.296</v>
          </cell>
          <cell r="AP31">
            <v>1.1721190135005077</v>
          </cell>
          <cell r="AR31">
            <v>457817263.296</v>
          </cell>
          <cell r="AS31">
            <v>1.2044680391324281</v>
          </cell>
          <cell r="AT31">
            <v>126918.1</v>
          </cell>
          <cell r="AU31">
            <v>0.78489857761286341</v>
          </cell>
          <cell r="AV31">
            <v>58480.5</v>
          </cell>
          <cell r="AW31">
            <v>0.89749494086503834</v>
          </cell>
          <cell r="AX31">
            <v>16935.600000000002</v>
          </cell>
          <cell r="AY31">
            <v>2.5990912048484449</v>
          </cell>
          <cell r="AZ31">
            <v>49308.999999999993</v>
          </cell>
          <cell r="BA31">
            <v>0.54772969999004339</v>
          </cell>
          <cell r="BB31">
            <v>4316.9421768707489</v>
          </cell>
          <cell r="BC31">
            <v>1989.1326530612246</v>
          </cell>
          <cell r="BD31">
            <v>2253.2176870748299</v>
          </cell>
          <cell r="BE31">
            <v>339186900</v>
          </cell>
          <cell r="BF31">
            <v>21169500</v>
          </cell>
          <cell r="BG31">
            <v>61636250</v>
          </cell>
          <cell r="BH31">
            <v>421992650</v>
          </cell>
          <cell r="BI31">
            <v>-35824613.296000019</v>
          </cell>
        </row>
        <row r="32">
          <cell r="A32" t="str">
            <v>YSF : JASA</v>
          </cell>
        </row>
        <row r="33">
          <cell r="A33">
            <v>14</v>
          </cell>
          <cell r="B33" t="str">
            <v>NURAFANDI</v>
          </cell>
          <cell r="C33" t="str">
            <v>Yusuf Rifa'i</v>
          </cell>
          <cell r="D33" t="str">
            <v>Jasa</v>
          </cell>
          <cell r="E33" t="str">
            <v>Pancakarya</v>
          </cell>
          <cell r="F33" t="str">
            <v>Ajung</v>
          </cell>
          <cell r="H33">
            <v>4</v>
          </cell>
          <cell r="I33">
            <v>3</v>
          </cell>
          <cell r="J33">
            <v>2</v>
          </cell>
          <cell r="K33">
            <v>2</v>
          </cell>
          <cell r="L33">
            <v>2.2000000000000002</v>
          </cell>
          <cell r="M33">
            <v>0.5</v>
          </cell>
          <cell r="T33">
            <v>13.7</v>
          </cell>
          <cell r="U33">
            <v>26185000</v>
          </cell>
          <cell r="V33">
            <v>1.0618410381184105</v>
          </cell>
          <cell r="W33">
            <v>15167250</v>
          </cell>
          <cell r="X33">
            <v>0.96302934946588847</v>
          </cell>
          <cell r="Y33">
            <v>43574500</v>
          </cell>
          <cell r="Z33">
            <v>1.7451006463053904</v>
          </cell>
          <cell r="AA33">
            <v>27165500</v>
          </cell>
          <cell r="AB33">
            <v>1.4420968812209689</v>
          </cell>
          <cell r="AC33">
            <v>6494000</v>
          </cell>
          <cell r="AD33">
            <v>1.0275625374813484</v>
          </cell>
          <cell r="AE33">
            <v>92401250</v>
          </cell>
          <cell r="AF33">
            <v>1.4026446476699943</v>
          </cell>
          <cell r="AG33">
            <v>118586250</v>
          </cell>
          <cell r="AH33">
            <v>1.3098177584829094</v>
          </cell>
          <cell r="AI33">
            <v>37840043.467000008</v>
          </cell>
          <cell r="AJ33">
            <v>1.1064598420075471</v>
          </cell>
          <cell r="AK33">
            <v>19404865</v>
          </cell>
          <cell r="AL33">
            <v>0.98174562720473746</v>
          </cell>
          <cell r="AM33">
            <v>33067890.25</v>
          </cell>
          <cell r="AN33">
            <v>1.0941589378006895</v>
          </cell>
          <cell r="AO33">
            <v>90312798.717000008</v>
          </cell>
          <cell r="AP33">
            <v>1.0727632090894861</v>
          </cell>
          <cell r="AQ33">
            <v>0</v>
          </cell>
          <cell r="AR33">
            <v>208899048.71700001</v>
          </cell>
          <cell r="AS33">
            <v>1.1794141691783624</v>
          </cell>
          <cell r="AT33">
            <v>78084.700000000012</v>
          </cell>
          <cell r="AU33">
            <v>1.0362932979429331</v>
          </cell>
          <cell r="AV33">
            <v>38482.1</v>
          </cell>
          <cell r="AW33">
            <v>1.2673788609897942</v>
          </cell>
          <cell r="AX33">
            <v>9200.2999999999993</v>
          </cell>
          <cell r="AY33">
            <v>3.0300492267221397</v>
          </cell>
          <cell r="AZ33">
            <v>29501.300000000003</v>
          </cell>
          <cell r="BA33">
            <v>0.70324720192253798</v>
          </cell>
          <cell r="BB33">
            <v>5699.6131386861325</v>
          </cell>
          <cell r="BC33">
            <v>2808.912408759124</v>
          </cell>
          <cell r="BD33">
            <v>2824.9343065693438</v>
          </cell>
          <cell r="BE33">
            <v>223196180</v>
          </cell>
          <cell r="BF33">
            <v>11500375</v>
          </cell>
          <cell r="BG33">
            <v>36876625</v>
          </cell>
          <cell r="BH33">
            <v>271573180</v>
          </cell>
          <cell r="BI33">
            <v>62674131.282999992</v>
          </cell>
        </row>
        <row r="34">
          <cell r="A34">
            <v>15</v>
          </cell>
          <cell r="B34" t="str">
            <v>M. KHOLIL</v>
          </cell>
          <cell r="C34" t="str">
            <v>Yusuf Rifa'i</v>
          </cell>
          <cell r="D34" t="str">
            <v>Jasa</v>
          </cell>
          <cell r="E34" t="str">
            <v>Suco</v>
          </cell>
          <cell r="F34" t="str">
            <v>Ajung</v>
          </cell>
          <cell r="L34">
            <v>2</v>
          </cell>
          <cell r="N34">
            <v>1</v>
          </cell>
          <cell r="O34">
            <v>4</v>
          </cell>
          <cell r="P34">
            <v>3</v>
          </cell>
          <cell r="Q34">
            <v>3</v>
          </cell>
          <cell r="T34">
            <v>13</v>
          </cell>
          <cell r="U34">
            <v>26235950</v>
          </cell>
          <cell r="V34">
            <v>1.1211944444444444</v>
          </cell>
          <cell r="W34">
            <v>15930000</v>
          </cell>
          <cell r="X34">
            <v>1.0659225951501525</v>
          </cell>
          <cell r="Y34">
            <v>36248500</v>
          </cell>
          <cell r="Z34">
            <v>1.529872793726629</v>
          </cell>
          <cell r="AA34">
            <v>22876500</v>
          </cell>
          <cell r="AB34">
            <v>1.2798041958041959</v>
          </cell>
          <cell r="AC34">
            <v>6430000</v>
          </cell>
          <cell r="AD34">
            <v>1.0722206473344562</v>
          </cell>
          <cell r="AE34">
            <v>81485000</v>
          </cell>
          <cell r="AF34">
            <v>1.3035410051111413</v>
          </cell>
          <cell r="AG34">
            <v>107720950</v>
          </cell>
          <cell r="AH34">
            <v>1.25387408989588</v>
          </cell>
          <cell r="AI34">
            <v>33482253.420000002</v>
          </cell>
          <cell r="AJ34">
            <v>1.0317534354069919</v>
          </cell>
          <cell r="AK34">
            <v>19997350</v>
          </cell>
          <cell r="AL34">
            <v>1.0661983658344774</v>
          </cell>
          <cell r="AM34">
            <v>30617855</v>
          </cell>
          <cell r="AN34">
            <v>1.0676426180347305</v>
          </cell>
          <cell r="AO34">
            <v>84097458.420000002</v>
          </cell>
          <cell r="AP34">
            <v>1.0527243186073971</v>
          </cell>
          <cell r="AQ34">
            <v>0</v>
          </cell>
          <cell r="AR34">
            <v>191818408.42000002</v>
          </cell>
          <cell r="AS34">
            <v>1.1412935863933982</v>
          </cell>
          <cell r="AT34">
            <v>63872.500000000007</v>
          </cell>
          <cell r="AU34">
            <v>0.89332167832167841</v>
          </cell>
          <cell r="AV34">
            <v>32179.000000000004</v>
          </cell>
          <cell r="AW34">
            <v>1.1168567000855965</v>
          </cell>
          <cell r="AX34">
            <v>13327.199999999999</v>
          </cell>
          <cell r="AY34">
            <v>4.6255547448276086</v>
          </cell>
          <cell r="AZ34">
            <v>17603.3</v>
          </cell>
          <cell r="BA34">
            <v>0.44221977997204615</v>
          </cell>
          <cell r="BB34">
            <v>4913.2692307692314</v>
          </cell>
          <cell r="BC34">
            <v>2475.3076923076924</v>
          </cell>
          <cell r="BD34">
            <v>2379.2692307692309</v>
          </cell>
          <cell r="BE34">
            <v>186638200.00000003</v>
          </cell>
          <cell r="BF34">
            <v>16658999.999999998</v>
          </cell>
          <cell r="BG34">
            <v>22004125</v>
          </cell>
          <cell r="BH34">
            <v>225301325.00000003</v>
          </cell>
          <cell r="BI34">
            <v>33482916.580000013</v>
          </cell>
        </row>
        <row r="35">
          <cell r="A35">
            <v>16</v>
          </cell>
          <cell r="B35" t="str">
            <v>SUGENG W.</v>
          </cell>
          <cell r="C35" t="str">
            <v>Yusuf Rifa'i</v>
          </cell>
          <cell r="D35" t="str">
            <v>Jasa</v>
          </cell>
          <cell r="E35" t="str">
            <v>Ajung Wetan</v>
          </cell>
          <cell r="F35" t="str">
            <v>Ajung</v>
          </cell>
          <cell r="M35">
            <v>3</v>
          </cell>
          <cell r="N35">
            <v>3</v>
          </cell>
          <cell r="O35">
            <v>4.3</v>
          </cell>
          <cell r="T35">
            <v>10.3</v>
          </cell>
          <cell r="U35">
            <v>20865300</v>
          </cell>
          <cell r="V35">
            <v>1.12542071197411</v>
          </cell>
          <cell r="W35">
            <v>12736900</v>
          </cell>
          <cell r="X35">
            <v>1.0756717406138734</v>
          </cell>
          <cell r="Y35">
            <v>28042500</v>
          </cell>
          <cell r="Z35">
            <v>1.493785150627664</v>
          </cell>
          <cell r="AA35">
            <v>18878500</v>
          </cell>
          <cell r="AB35">
            <v>1.332992056487202</v>
          </cell>
          <cell r="AC35">
            <v>5300000</v>
          </cell>
          <cell r="AD35">
            <v>1.1154630539694701</v>
          </cell>
          <cell r="AE35">
            <v>64957900</v>
          </cell>
          <cell r="AF35">
            <v>1.31155084392424</v>
          </cell>
          <cell r="AG35">
            <v>85823200</v>
          </cell>
          <cell r="AH35">
            <v>1.2608533728626929</v>
          </cell>
          <cell r="AI35">
            <v>28471734.912</v>
          </cell>
          <cell r="AJ35">
            <v>1.1073408044407362</v>
          </cell>
          <cell r="AK35">
            <v>16038982</v>
          </cell>
          <cell r="AL35">
            <v>1.0793156946432867</v>
          </cell>
          <cell r="AM35">
            <v>30709473.5</v>
          </cell>
          <cell r="AN35">
            <v>1.35154228538232</v>
          </cell>
          <cell r="AO35">
            <v>75220190.412</v>
          </cell>
          <cell r="AP35">
            <v>1.1884265368509497</v>
          </cell>
          <cell r="AQ35">
            <v>0</v>
          </cell>
          <cell r="AR35">
            <v>161043390.412</v>
          </cell>
          <cell r="AS35">
            <v>1.2093614651383786</v>
          </cell>
          <cell r="AT35">
            <v>53300.899999999994</v>
          </cell>
          <cell r="AU35">
            <v>0.94088084730803156</v>
          </cell>
          <cell r="AV35">
            <v>23223.4</v>
          </cell>
          <cell r="AW35">
            <v>1.0173182611525937</v>
          </cell>
          <cell r="AX35">
            <v>8034.4999999999991</v>
          </cell>
          <cell r="AY35">
            <v>3.5195723146612958</v>
          </cell>
          <cell r="AZ35">
            <v>21416</v>
          </cell>
          <cell r="BA35">
            <v>0.67902937055467938</v>
          </cell>
          <cell r="BB35">
            <v>5174.8446601941741</v>
          </cell>
          <cell r="BC35">
            <v>2254.6990291262136</v>
          </cell>
          <cell r="BD35">
            <v>2859.2718446601939</v>
          </cell>
          <cell r="BE35">
            <v>134695720</v>
          </cell>
          <cell r="BF35">
            <v>10043124.999999998</v>
          </cell>
          <cell r="BG35">
            <v>26770000</v>
          </cell>
          <cell r="BH35">
            <v>171508845</v>
          </cell>
          <cell r="BI35">
            <v>10465454.588</v>
          </cell>
        </row>
        <row r="36">
          <cell r="A36">
            <v>17</v>
          </cell>
          <cell r="B36" t="str">
            <v>ISMAIL</v>
          </cell>
          <cell r="C36" t="str">
            <v>Yusuf Rifa'i</v>
          </cell>
          <cell r="D36" t="str">
            <v>Jasa</v>
          </cell>
          <cell r="E36" t="str">
            <v>Suco</v>
          </cell>
          <cell r="F36" t="str">
            <v>Ajung</v>
          </cell>
          <cell r="H36">
            <v>2</v>
          </cell>
          <cell r="I36">
            <v>0.8</v>
          </cell>
          <cell r="J36">
            <v>4</v>
          </cell>
          <cell r="M36">
            <v>2</v>
          </cell>
          <cell r="T36">
            <v>8.8000000000000007</v>
          </cell>
          <cell r="U36">
            <v>16732300</v>
          </cell>
          <cell r="V36">
            <v>1.0563320707070707</v>
          </cell>
          <cell r="W36">
            <v>9836000</v>
          </cell>
          <cell r="X36">
            <v>0.97227494148162208</v>
          </cell>
          <cell r="Y36">
            <v>25804000</v>
          </cell>
          <cell r="Z36">
            <v>1.6088405175423719</v>
          </cell>
          <cell r="AA36">
            <v>10542500</v>
          </cell>
          <cell r="AB36">
            <v>0.87128099173553708</v>
          </cell>
          <cell r="AC36">
            <v>4422000</v>
          </cell>
          <cell r="AD36">
            <v>1.0893128116193365</v>
          </cell>
          <cell r="AE36">
            <v>50604500</v>
          </cell>
          <cell r="AF36">
            <v>1.1959054515205081</v>
          </cell>
          <cell r="AG36">
            <v>67336800</v>
          </cell>
          <cell r="AH36">
            <v>1.1578889446786851</v>
          </cell>
          <cell r="AI36">
            <v>24113989.23</v>
          </cell>
          <cell r="AJ36">
            <v>1.0977185094188977</v>
          </cell>
          <cell r="AK36">
            <v>12353945</v>
          </cell>
          <cell r="AL36">
            <v>0.97304272144421156</v>
          </cell>
          <cell r="AM36">
            <v>21060101.5</v>
          </cell>
          <cell r="AN36">
            <v>1.0848564606857332</v>
          </cell>
          <cell r="AO36">
            <v>57528035.730000004</v>
          </cell>
          <cell r="AP36">
            <v>1.0638294539757338</v>
          </cell>
          <cell r="AQ36">
            <v>0</v>
          </cell>
          <cell r="AR36">
            <v>124864835.73</v>
          </cell>
          <cell r="AS36">
            <v>1.0975085793032091</v>
          </cell>
          <cell r="AT36">
            <v>26204.1</v>
          </cell>
          <cell r="AU36">
            <v>0.54140702479338831</v>
          </cell>
          <cell r="AV36">
            <v>8993.7999999999993</v>
          </cell>
          <cell r="AW36">
            <v>0.46113577481357076</v>
          </cell>
          <cell r="AX36">
            <v>3788.8</v>
          </cell>
          <cell r="AY36">
            <v>1.9426173848803148</v>
          </cell>
          <cell r="AZ36">
            <v>13069.000000000002</v>
          </cell>
          <cell r="BA36">
            <v>0.48500600066923616</v>
          </cell>
          <cell r="BB36">
            <v>2977.738636363636</v>
          </cell>
          <cell r="BC36">
            <v>1022.0227272727271</v>
          </cell>
          <cell r="BD36">
            <v>1915.659090909091</v>
          </cell>
          <cell r="BE36">
            <v>52164039.999999993</v>
          </cell>
          <cell r="BF36">
            <v>4736000</v>
          </cell>
          <cell r="BG36">
            <v>16336250.000000002</v>
          </cell>
          <cell r="BH36">
            <v>73236290</v>
          </cell>
          <cell r="BI36">
            <v>-51628545.730000004</v>
          </cell>
        </row>
        <row r="37">
          <cell r="A37">
            <v>18</v>
          </cell>
          <cell r="B37" t="str">
            <v>SAMSUL A.</v>
          </cell>
          <cell r="C37" t="str">
            <v>Yusuf Rifa'i</v>
          </cell>
          <cell r="D37" t="str">
            <v>Jasa</v>
          </cell>
          <cell r="E37" t="str">
            <v>Sumber Tengah</v>
          </cell>
          <cell r="K37">
            <v>3</v>
          </cell>
          <cell r="L37">
            <v>2.4</v>
          </cell>
          <cell r="T37">
            <v>5.4</v>
          </cell>
          <cell r="U37">
            <v>10656750</v>
          </cell>
          <cell r="V37">
            <v>1.0963734567901235</v>
          </cell>
          <cell r="W37">
            <v>6965200</v>
          </cell>
          <cell r="X37">
            <v>1.1220005670249233</v>
          </cell>
          <cell r="Y37">
            <v>15788000</v>
          </cell>
          <cell r="Z37">
            <v>1.604138979317296</v>
          </cell>
          <cell r="AA37">
            <v>6888000</v>
          </cell>
          <cell r="AB37">
            <v>0.92767676767676754</v>
          </cell>
          <cell r="AC37">
            <v>3042000</v>
          </cell>
          <cell r="AD37">
            <v>1.2211865019148782</v>
          </cell>
          <cell r="AE37">
            <v>32683200</v>
          </cell>
          <cell r="AF37">
            <v>1.2586969833512414</v>
          </cell>
          <cell r="AG37">
            <v>43339950</v>
          </cell>
          <cell r="AH37">
            <v>1.2144838717812918</v>
          </cell>
          <cell r="AI37">
            <v>15195064.244000001</v>
          </cell>
          <cell r="AJ37">
            <v>1.1272321776738887</v>
          </cell>
          <cell r="AK37">
            <v>7816231</v>
          </cell>
          <cell r="AL37">
            <v>1.003257796004287</v>
          </cell>
          <cell r="AM37">
            <v>12426984.5</v>
          </cell>
          <cell r="AN37">
            <v>1.0431973825593499</v>
          </cell>
          <cell r="AO37">
            <v>35438279.744000003</v>
          </cell>
          <cell r="AP37">
            <v>1.0679575964851742</v>
          </cell>
          <cell r="AQ37">
            <v>0</v>
          </cell>
          <cell r="AR37">
            <v>78778229.744000003</v>
          </cell>
          <cell r="AS37">
            <v>1.128399547677132</v>
          </cell>
          <cell r="AT37">
            <v>18187.300000000003</v>
          </cell>
          <cell r="AU37">
            <v>0.61236700336700334</v>
          </cell>
          <cell r="AV37">
            <v>9183.1</v>
          </cell>
          <cell r="AW37">
            <v>0.76729755841012326</v>
          </cell>
          <cell r="AX37">
            <v>4405.6000000000004</v>
          </cell>
          <cell r="AY37">
            <v>3.6811165329046176</v>
          </cell>
          <cell r="AZ37">
            <v>4362.1000000000004</v>
          </cell>
          <cell r="BA37">
            <v>0.263808803197978</v>
          </cell>
          <cell r="BB37">
            <v>3368.0185185185187</v>
          </cell>
          <cell r="BC37">
            <v>1700.5740740740741</v>
          </cell>
          <cell r="BD37">
            <v>1623.6481481481483</v>
          </cell>
          <cell r="BE37">
            <v>53261980</v>
          </cell>
          <cell r="BF37">
            <v>5507000</v>
          </cell>
          <cell r="BG37">
            <v>5452625</v>
          </cell>
          <cell r="BH37">
            <v>64221605</v>
          </cell>
          <cell r="BI37">
            <v>-14556624.744000003</v>
          </cell>
        </row>
        <row r="38">
          <cell r="B38" t="str">
            <v>Jumlah</v>
          </cell>
          <cell r="G38">
            <v>0</v>
          </cell>
          <cell r="H38">
            <v>6</v>
          </cell>
          <cell r="I38">
            <v>3.8</v>
          </cell>
          <cell r="J38">
            <v>6</v>
          </cell>
          <cell r="K38">
            <v>5</v>
          </cell>
          <cell r="L38">
            <v>6.6</v>
          </cell>
          <cell r="M38">
            <v>5.5</v>
          </cell>
          <cell r="N38">
            <v>4</v>
          </cell>
          <cell r="O38">
            <v>8.3000000000000007</v>
          </cell>
          <cell r="P38">
            <v>3</v>
          </cell>
          <cell r="Q38">
            <v>3</v>
          </cell>
          <cell r="R38">
            <v>0</v>
          </cell>
          <cell r="S38">
            <v>0</v>
          </cell>
          <cell r="T38">
            <v>51.199999999999996</v>
          </cell>
          <cell r="U38">
            <v>100675300</v>
          </cell>
          <cell r="V38">
            <v>1.092396918402778</v>
          </cell>
          <cell r="W38">
            <v>60635350</v>
          </cell>
          <cell r="X38">
            <v>1.030170650389266</v>
          </cell>
          <cell r="Y38">
            <v>149457500</v>
          </cell>
          <cell r="Z38">
            <v>1.6016085794332275</v>
          </cell>
          <cell r="AA38">
            <v>86351000</v>
          </cell>
          <cell r="AB38">
            <v>1.2265767045454545</v>
          </cell>
          <cell r="AC38">
            <v>25688000</v>
          </cell>
          <cell r="AD38">
            <v>1.0876192282679387</v>
          </cell>
          <cell r="AE38">
            <v>322131850</v>
          </cell>
          <cell r="AF38">
            <v>1.3084408225668089</v>
          </cell>
          <cell r="AG38">
            <v>422807150</v>
          </cell>
          <cell r="AH38">
            <v>1.2495955433816297</v>
          </cell>
          <cell r="AI38">
            <v>139103085.273</v>
          </cell>
          <cell r="AJ38">
            <v>1.0883570590597496</v>
          </cell>
          <cell r="AK38">
            <v>75611373</v>
          </cell>
          <cell r="AL38">
            <v>1.0235901084084214</v>
          </cell>
          <cell r="AM38">
            <v>127882304.75</v>
          </cell>
          <cell r="AN38">
            <v>1.1322308543283943</v>
          </cell>
          <cell r="AO38">
            <v>342596763.02300006</v>
          </cell>
          <cell r="AP38">
            <v>1.0889010869529943</v>
          </cell>
          <cell r="AR38">
            <v>765403913.023</v>
          </cell>
          <cell r="AS38">
            <v>1.1563016970138242</v>
          </cell>
          <cell r="AT38">
            <v>239649.5</v>
          </cell>
          <cell r="AU38">
            <v>0.85102805397727277</v>
          </cell>
          <cell r="AV38">
            <v>112061.40000000001</v>
          </cell>
          <cell r="AW38">
            <v>0.98753920352185065</v>
          </cell>
          <cell r="AX38">
            <v>38756.400000000001</v>
          </cell>
          <cell r="AY38">
            <v>3.4154012342674869</v>
          </cell>
          <cell r="AZ38">
            <v>85951.700000000012</v>
          </cell>
          <cell r="BA38">
            <v>0.54824153644232287</v>
          </cell>
          <cell r="BB38">
            <v>4680.654296875</v>
          </cell>
          <cell r="BC38">
            <v>2188.6992187500005</v>
          </cell>
          <cell r="BD38">
            <v>2435.7050781250005</v>
          </cell>
          <cell r="BE38">
            <v>649956120</v>
          </cell>
          <cell r="BF38">
            <v>48445500</v>
          </cell>
          <cell r="BG38">
            <v>107439625</v>
          </cell>
          <cell r="BH38">
            <v>805841245</v>
          </cell>
          <cell r="BI38">
            <v>40437331.976999998</v>
          </cell>
        </row>
        <row r="40">
          <cell r="B40" t="str">
            <v>Sub Total</v>
          </cell>
          <cell r="G40">
            <v>1</v>
          </cell>
          <cell r="H40">
            <v>8</v>
          </cell>
          <cell r="I40">
            <v>8.8000000000000007</v>
          </cell>
          <cell r="J40">
            <v>10</v>
          </cell>
          <cell r="K40">
            <v>8.5</v>
          </cell>
          <cell r="L40">
            <v>8.6</v>
          </cell>
          <cell r="M40">
            <v>8.5</v>
          </cell>
          <cell r="N40">
            <v>7.2</v>
          </cell>
          <cell r="O40">
            <v>9.3000000000000007</v>
          </cell>
          <cell r="P40">
            <v>6</v>
          </cell>
          <cell r="Q40">
            <v>4.7</v>
          </cell>
          <cell r="R40">
            <v>0</v>
          </cell>
          <cell r="S40">
            <v>0</v>
          </cell>
          <cell r="T40">
            <v>80.599999999999994</v>
          </cell>
          <cell r="U40">
            <v>155174500</v>
          </cell>
          <cell r="V40">
            <v>1.0695788530465951</v>
          </cell>
          <cell r="W40">
            <v>96805850</v>
          </cell>
          <cell r="X40">
            <v>1.0447678640191604</v>
          </cell>
          <cell r="Y40">
            <v>246233000</v>
          </cell>
          <cell r="Z40">
            <v>1.6761768901569187</v>
          </cell>
          <cell r="AA40">
            <v>129293075</v>
          </cell>
          <cell r="AB40">
            <v>1.1666417775772615</v>
          </cell>
          <cell r="AC40">
            <v>41358000</v>
          </cell>
          <cell r="AD40">
            <v>1.1123489071504149</v>
          </cell>
          <cell r="AE40">
            <v>513689925</v>
          </cell>
          <cell r="AF40">
            <v>1.3254287473252881</v>
          </cell>
          <cell r="AG40">
            <v>668864425</v>
          </cell>
          <cell r="AH40">
            <v>1.255741252477494</v>
          </cell>
          <cell r="AI40">
            <v>215477579.81900001</v>
          </cell>
          <cell r="AJ40">
            <v>1.0709560386853298</v>
          </cell>
          <cell r="AK40">
            <v>120874211</v>
          </cell>
          <cell r="AL40">
            <v>1.0394593915930299</v>
          </cell>
          <cell r="AM40">
            <v>218004960.5</v>
          </cell>
          <cell r="AN40">
            <v>1.2260998118148339</v>
          </cell>
          <cell r="AO40">
            <v>554356751.31900001</v>
          </cell>
          <cell r="AP40">
            <v>1.1192560130137499</v>
          </cell>
          <cell r="AR40">
            <v>1223221176.319</v>
          </cell>
          <cell r="AS40">
            <v>1.1738710575384761</v>
          </cell>
          <cell r="AT40">
            <v>366567.6</v>
          </cell>
          <cell r="AU40">
            <v>0.82690638393864202</v>
          </cell>
          <cell r="AV40">
            <v>170541.90000000002</v>
          </cell>
          <cell r="AW40">
            <v>0.95469427396713258</v>
          </cell>
          <cell r="AX40">
            <v>55692</v>
          </cell>
          <cell r="AY40">
            <v>3.1176405039334933</v>
          </cell>
          <cell r="AZ40">
            <v>135260.70000000001</v>
          </cell>
          <cell r="BA40">
            <v>0.54805483679347655</v>
          </cell>
          <cell r="BB40">
            <v>4547.9851116625314</v>
          </cell>
          <cell r="BC40">
            <v>2115.9044665012411</v>
          </cell>
          <cell r="BD40">
            <v>2369.1401985111665</v>
          </cell>
          <cell r="BE40">
            <v>989143020</v>
          </cell>
          <cell r="BF40">
            <v>69615000</v>
          </cell>
          <cell r="BG40">
            <v>169075875</v>
          </cell>
          <cell r="BH40">
            <v>1227833895</v>
          </cell>
          <cell r="BI40">
            <v>4612718.6809999794</v>
          </cell>
        </row>
        <row r="41">
          <cell r="A41" t="str">
            <v>EDZ : ISROFIN</v>
          </cell>
        </row>
        <row r="42">
          <cell r="A42">
            <v>19</v>
          </cell>
          <cell r="B42" t="str">
            <v>MISDARSO</v>
          </cell>
          <cell r="C42" t="str">
            <v>Edy Zen Y</v>
          </cell>
          <cell r="D42" t="str">
            <v>Isrofin</v>
          </cell>
          <cell r="E42" t="str">
            <v>Sukorejo</v>
          </cell>
          <cell r="G42">
            <v>1</v>
          </cell>
          <cell r="H42">
            <v>8</v>
          </cell>
          <cell r="I42">
            <v>5.6</v>
          </cell>
          <cell r="T42">
            <v>14.6</v>
          </cell>
          <cell r="U42">
            <v>25998300</v>
          </cell>
          <cell r="V42">
            <v>0.9892808219178082</v>
          </cell>
          <cell r="W42">
            <v>15252000</v>
          </cell>
          <cell r="X42">
            <v>0.90871393027711844</v>
          </cell>
          <cell r="Y42">
            <v>31556000</v>
          </cell>
          <cell r="Z42">
            <v>1.1858717562897501</v>
          </cell>
          <cell r="AA42">
            <v>23480000</v>
          </cell>
          <cell r="AB42">
            <v>1.1696139476961396</v>
          </cell>
          <cell r="AC42">
            <v>6864500</v>
          </cell>
          <cell r="AD42">
            <v>1.019230940552162</v>
          </cell>
          <cell r="AE42">
            <v>77152500</v>
          </cell>
          <cell r="AF42">
            <v>1.0989742764311485</v>
          </cell>
          <cell r="AG42">
            <v>103150800</v>
          </cell>
          <cell r="AH42">
            <v>1.0690963588819298</v>
          </cell>
          <cell r="AI42">
            <v>38337520.810000002</v>
          </cell>
          <cell r="AJ42">
            <v>1.0519031743880032</v>
          </cell>
          <cell r="AK42">
            <v>20343680</v>
          </cell>
          <cell r="AL42">
            <v>0.96579638865085937</v>
          </cell>
          <cell r="AM42">
            <v>28677681.800000001</v>
          </cell>
          <cell r="AN42">
            <v>0.89040107924837619</v>
          </cell>
          <cell r="AO42">
            <v>87358882.609999999</v>
          </cell>
          <cell r="AP42">
            <v>0.97370937542465108</v>
          </cell>
          <cell r="AR42">
            <v>190509682.61000001</v>
          </cell>
          <cell r="AS42">
            <v>1.0092869166302338</v>
          </cell>
          <cell r="AT42">
            <v>77399.3</v>
          </cell>
          <cell r="AU42">
            <v>0.96387671232876715</v>
          </cell>
          <cell r="AV42">
            <v>36222.9</v>
          </cell>
          <cell r="AW42">
            <v>1.1194343356317578</v>
          </cell>
          <cell r="AX42">
            <v>10126</v>
          </cell>
          <cell r="AY42">
            <v>3.1293441669792252</v>
          </cell>
          <cell r="AZ42">
            <v>30243.4</v>
          </cell>
          <cell r="BA42">
            <v>0.67649592326939001</v>
          </cell>
          <cell r="BB42">
            <v>5301.32191780822</v>
          </cell>
          <cell r="BC42">
            <v>2481.0205479452056</v>
          </cell>
          <cell r="BD42">
            <v>2765.027397260274</v>
          </cell>
          <cell r="BE42">
            <v>210092820</v>
          </cell>
          <cell r="BF42">
            <v>12657500</v>
          </cell>
          <cell r="BG42">
            <v>37804250</v>
          </cell>
          <cell r="BH42">
            <v>260554570</v>
          </cell>
          <cell r="BI42">
            <v>70044887.389999986</v>
          </cell>
        </row>
        <row r="43">
          <cell r="A43">
            <v>20</v>
          </cell>
          <cell r="B43" t="str">
            <v>DODI W.</v>
          </cell>
          <cell r="C43" t="str">
            <v>Edy Zen Y</v>
          </cell>
          <cell r="D43" t="str">
            <v>Isrofin</v>
          </cell>
          <cell r="E43" t="str">
            <v>Kebonsari</v>
          </cell>
          <cell r="J43">
            <v>1.8</v>
          </cell>
          <cell r="K43">
            <v>1</v>
          </cell>
          <cell r="L43">
            <v>2.5</v>
          </cell>
          <cell r="M43">
            <v>1.8</v>
          </cell>
          <cell r="P43">
            <v>0.8</v>
          </cell>
          <cell r="Q43">
            <v>1.1000000000000001</v>
          </cell>
          <cell r="T43">
            <v>9</v>
          </cell>
          <cell r="U43">
            <v>16128400</v>
          </cell>
          <cell r="V43">
            <v>0.99558024691358027</v>
          </cell>
          <cell r="W43">
            <v>10642300</v>
          </cell>
          <cell r="X43">
            <v>1.028599319570092</v>
          </cell>
          <cell r="Y43">
            <v>24560000</v>
          </cell>
          <cell r="Z43">
            <v>1.4972505700037797</v>
          </cell>
          <cell r="AA43">
            <v>14170000</v>
          </cell>
          <cell r="AB43">
            <v>1.1450505050505051</v>
          </cell>
          <cell r="AC43">
            <v>4385000</v>
          </cell>
          <cell r="AD43">
            <v>1.0561938483031048</v>
          </cell>
          <cell r="AE43">
            <v>53757300</v>
          </cell>
          <cell r="AF43">
            <v>1.2421822467158852</v>
          </cell>
          <cell r="AG43">
            <v>69885700</v>
          </cell>
          <cell r="AH43">
            <v>1.1750136608576496</v>
          </cell>
          <cell r="AI43">
            <v>24481733.596000001</v>
          </cell>
          <cell r="AJ43">
            <v>1.0896932358366835</v>
          </cell>
          <cell r="AK43">
            <v>12637490</v>
          </cell>
          <cell r="AL43">
            <v>0.97325631991374495</v>
          </cell>
          <cell r="AM43">
            <v>22696604</v>
          </cell>
          <cell r="AN43">
            <v>1.143175380276015</v>
          </cell>
          <cell r="AO43">
            <v>59815827.596000001</v>
          </cell>
          <cell r="AP43">
            <v>1.0815553339382045</v>
          </cell>
          <cell r="AQ43">
            <v>0</v>
          </cell>
          <cell r="AR43">
            <v>129701527.596</v>
          </cell>
          <cell r="AS43">
            <v>1.1146872343891912</v>
          </cell>
          <cell r="AT43">
            <v>43242.600000000006</v>
          </cell>
          <cell r="AU43">
            <v>0.87358787878787891</v>
          </cell>
          <cell r="AV43">
            <v>17112.2</v>
          </cell>
          <cell r="AW43">
            <v>0.85788999002683497</v>
          </cell>
          <cell r="AX43">
            <v>10138.5</v>
          </cell>
          <cell r="AY43">
            <v>5.082758303366643</v>
          </cell>
          <cell r="AZ43">
            <v>15418.899999999998</v>
          </cell>
          <cell r="BA43">
            <v>0.55949770371554552</v>
          </cell>
          <cell r="BB43">
            <v>4804.7333333333336</v>
          </cell>
          <cell r="BC43">
            <v>1901.3555555555556</v>
          </cell>
          <cell r="BD43">
            <v>2839.7111111111108</v>
          </cell>
          <cell r="BE43">
            <v>99250760</v>
          </cell>
          <cell r="BF43">
            <v>12673125</v>
          </cell>
          <cell r="BG43">
            <v>19273624.999999996</v>
          </cell>
          <cell r="BH43">
            <v>131197510</v>
          </cell>
          <cell r="BI43">
            <v>1495982.4039999992</v>
          </cell>
        </row>
        <row r="44">
          <cell r="A44">
            <v>21</v>
          </cell>
          <cell r="B44" t="str">
            <v>H. SUJENTA</v>
          </cell>
          <cell r="C44" t="str">
            <v>Edy Zen Y</v>
          </cell>
          <cell r="D44" t="str">
            <v>Isrofin</v>
          </cell>
          <cell r="E44" t="str">
            <v>Ajung Kulon</v>
          </cell>
          <cell r="F44" t="str">
            <v>Ajung</v>
          </cell>
          <cell r="L44">
            <v>0.5</v>
          </cell>
          <cell r="M44">
            <v>2.7</v>
          </cell>
          <cell r="N44">
            <v>3.2</v>
          </cell>
          <cell r="O44">
            <v>3.1</v>
          </cell>
          <cell r="P44">
            <v>0.5</v>
          </cell>
          <cell r="Q44">
            <v>0.2</v>
          </cell>
          <cell r="T44">
            <v>10.199999999999999</v>
          </cell>
          <cell r="U44">
            <v>17304000</v>
          </cell>
          <cell r="V44">
            <v>0.94248366013071894</v>
          </cell>
          <cell r="W44">
            <v>12138000</v>
          </cell>
          <cell r="X44">
            <v>1.035142658315936</v>
          </cell>
          <cell r="Y44">
            <v>30487500</v>
          </cell>
          <cell r="Z44">
            <v>1.6399487480715977</v>
          </cell>
          <cell r="AA44">
            <v>7647250</v>
          </cell>
          <cell r="AB44">
            <v>0.54525846702317293</v>
          </cell>
          <cell r="AC44">
            <v>6006000</v>
          </cell>
          <cell r="AD44">
            <v>1.276443809693832</v>
          </cell>
          <cell r="AE44">
            <v>56278750</v>
          </cell>
          <cell r="AF44">
            <v>1.1474523260484395</v>
          </cell>
          <cell r="AG44">
            <v>73582750</v>
          </cell>
          <cell r="AH44">
            <v>1.091623681325447</v>
          </cell>
          <cell r="AI44">
            <v>27133986.289999999</v>
          </cell>
          <cell r="AJ44">
            <v>1.0656584334441457</v>
          </cell>
          <cell r="AK44">
            <v>14811957</v>
          </cell>
          <cell r="AL44">
            <v>1.0065171700286424</v>
          </cell>
          <cell r="AM44">
            <v>21513549.5</v>
          </cell>
          <cell r="AN44">
            <v>0.95610676319485188</v>
          </cell>
          <cell r="AO44">
            <v>63459492.789999999</v>
          </cell>
          <cell r="AP44">
            <v>1.0124452842482123</v>
          </cell>
          <cell r="AQ44">
            <v>0</v>
          </cell>
          <cell r="AR44">
            <v>137042242.78999999</v>
          </cell>
          <cell r="AS44">
            <v>1.0392133845895946</v>
          </cell>
          <cell r="AT44">
            <v>22425.7</v>
          </cell>
          <cell r="AU44">
            <v>0.39974509803921576</v>
          </cell>
          <cell r="AV44">
            <v>5255.6999999999989</v>
          </cell>
          <cell r="AW44">
            <v>0.23248699176700396</v>
          </cell>
          <cell r="AX44">
            <v>7044.5999999999995</v>
          </cell>
          <cell r="AY44">
            <v>3.1161935844927156</v>
          </cell>
          <cell r="AZ44">
            <v>9798.9</v>
          </cell>
          <cell r="BA44">
            <v>0.3137361623571755</v>
          </cell>
          <cell r="BB44">
            <v>2198.5980392156866</v>
          </cell>
          <cell r="BC44">
            <v>515.26470588235281</v>
          </cell>
          <cell r="BD44">
            <v>1651.3235294117649</v>
          </cell>
          <cell r="BE44">
            <v>30483059.999999993</v>
          </cell>
          <cell r="BF44">
            <v>8805750</v>
          </cell>
          <cell r="BG44">
            <v>12248625</v>
          </cell>
          <cell r="BH44">
            <v>51537434.999999993</v>
          </cell>
          <cell r="BI44">
            <v>-85504807.789999992</v>
          </cell>
        </row>
        <row r="45">
          <cell r="A45">
            <v>22</v>
          </cell>
          <cell r="B45" t="str">
            <v>KUSAERI</v>
          </cell>
          <cell r="C45" t="str">
            <v>Edy Zen Y</v>
          </cell>
          <cell r="D45" t="str">
            <v>Isrofin</v>
          </cell>
          <cell r="E45" t="str">
            <v>Ajung Kulon</v>
          </cell>
          <cell r="F45" t="str">
            <v>Ajung</v>
          </cell>
          <cell r="N45">
            <v>0.9</v>
          </cell>
          <cell r="O45">
            <v>1.6</v>
          </cell>
          <cell r="P45">
            <v>1.5</v>
          </cell>
          <cell r="T45">
            <v>4</v>
          </cell>
          <cell r="U45">
            <v>6774800</v>
          </cell>
          <cell r="V45">
            <v>0.94094444444444447</v>
          </cell>
          <cell r="W45">
            <v>4283900</v>
          </cell>
          <cell r="X45">
            <v>0.93160664578983998</v>
          </cell>
          <cell r="Y45">
            <v>9043750</v>
          </cell>
          <cell r="Z45">
            <v>1.2405012070668275</v>
          </cell>
          <cell r="AA45">
            <v>2576000</v>
          </cell>
          <cell r="AB45">
            <v>0.46836363636363637</v>
          </cell>
          <cell r="AC45">
            <v>2542000</v>
          </cell>
          <cell r="AD45">
            <v>1.37762844136137</v>
          </cell>
          <cell r="AE45">
            <v>18445650</v>
          </cell>
          <cell r="AF45">
            <v>0.95901268586877408</v>
          </cell>
          <cell r="AG45">
            <v>25220450</v>
          </cell>
          <cell r="AH45">
            <v>0.95409132178255274</v>
          </cell>
          <cell r="AI45">
            <v>10383707.429999998</v>
          </cell>
          <cell r="AJ45">
            <v>1.0399130983216156</v>
          </cell>
          <cell r="AK45">
            <v>6377910</v>
          </cell>
          <cell r="AL45">
            <v>1.1051654825853405</v>
          </cell>
          <cell r="AM45">
            <v>8620322.5</v>
          </cell>
          <cell r="AN45">
            <v>0.97691778105167726</v>
          </cell>
          <cell r="AO45">
            <v>25381939.93</v>
          </cell>
          <cell r="AP45">
            <v>1.0326186336567433</v>
          </cell>
          <cell r="AQ45">
            <v>0</v>
          </cell>
          <cell r="AR45">
            <v>50602389.93</v>
          </cell>
          <cell r="AS45">
            <v>0.97850147213041072</v>
          </cell>
          <cell r="AT45">
            <v>7564</v>
          </cell>
          <cell r="AU45">
            <v>0.3438181818181818</v>
          </cell>
          <cell r="AV45">
            <v>2095</v>
          </cell>
          <cell r="AW45">
            <v>0.23631554916895506</v>
          </cell>
          <cell r="AX45">
            <v>2367.1999999999998</v>
          </cell>
          <cell r="AY45">
            <v>2.6701965059319832</v>
          </cell>
          <cell r="AZ45">
            <v>2984.8</v>
          </cell>
          <cell r="BA45">
            <v>0.24369278473904504</v>
          </cell>
          <cell r="BB45">
            <v>1891</v>
          </cell>
          <cell r="BC45">
            <v>523.75</v>
          </cell>
          <cell r="BD45">
            <v>1338</v>
          </cell>
          <cell r="BE45">
            <v>12151000</v>
          </cell>
          <cell r="BF45">
            <v>2959000</v>
          </cell>
          <cell r="BG45">
            <v>3731000</v>
          </cell>
          <cell r="BH45">
            <v>18841000</v>
          </cell>
          <cell r="BI45">
            <v>-31761389.93</v>
          </cell>
        </row>
        <row r="46">
          <cell r="B46" t="str">
            <v>Jumlah</v>
          </cell>
          <cell r="G46">
            <v>1</v>
          </cell>
          <cell r="H46">
            <v>8</v>
          </cell>
          <cell r="I46">
            <v>5.6</v>
          </cell>
          <cell r="J46">
            <v>1.8</v>
          </cell>
          <cell r="K46">
            <v>1</v>
          </cell>
          <cell r="L46">
            <v>3</v>
          </cell>
          <cell r="M46">
            <v>4.5</v>
          </cell>
          <cell r="N46">
            <v>4.1000000000000005</v>
          </cell>
          <cell r="O46">
            <v>4.7</v>
          </cell>
          <cell r="P46">
            <v>2.8</v>
          </cell>
          <cell r="Q46">
            <v>1.3</v>
          </cell>
          <cell r="R46">
            <v>0</v>
          </cell>
          <cell r="S46">
            <v>0</v>
          </cell>
          <cell r="T46">
            <v>37.799999999999997</v>
          </cell>
          <cell r="U46">
            <v>66205500</v>
          </cell>
          <cell r="V46">
            <v>0.97303791887125224</v>
          </cell>
          <cell r="W46">
            <v>42316200</v>
          </cell>
          <cell r="X46">
            <v>0.97379626868144609</v>
          </cell>
          <cell r="Y46">
            <v>95647250</v>
          </cell>
          <cell r="Z46">
            <v>1.3883191754090469</v>
          </cell>
          <cell r="AA46">
            <v>47873250</v>
          </cell>
          <cell r="AB46">
            <v>0.92108225108225117</v>
          </cell>
          <cell r="AC46">
            <v>19797500</v>
          </cell>
          <cell r="AD46">
            <v>1.1353639415638115</v>
          </cell>
          <cell r="AE46">
            <v>205634200</v>
          </cell>
          <cell r="AF46">
            <v>1.1313420403573258</v>
          </cell>
          <cell r="AG46">
            <v>271839700</v>
          </cell>
          <cell r="AH46">
            <v>1.0882237202128253</v>
          </cell>
          <cell r="AI46">
            <v>100336948.126</v>
          </cell>
          <cell r="AJ46">
            <v>1.0633437535188293</v>
          </cell>
          <cell r="AK46">
            <v>54171037</v>
          </cell>
          <cell r="AL46">
            <v>0.99330876238517907</v>
          </cell>
          <cell r="AM46">
            <v>81508157.799999997</v>
          </cell>
          <cell r="AN46">
            <v>0.9774707483678472</v>
          </cell>
          <cell r="AO46">
            <v>236016142.926</v>
          </cell>
          <cell r="AP46">
            <v>1.016073315359854</v>
          </cell>
          <cell r="AR46">
            <v>507855842.92600006</v>
          </cell>
          <cell r="AS46">
            <v>1.0391999075036944</v>
          </cell>
          <cell r="AT46">
            <v>150631.6</v>
          </cell>
          <cell r="AU46">
            <v>0.7245387205387207</v>
          </cell>
          <cell r="AV46">
            <v>60685.8</v>
          </cell>
          <cell r="AW46">
            <v>0.72437515140646669</v>
          </cell>
          <cell r="AX46">
            <v>29676.3</v>
          </cell>
          <cell r="AY46">
            <v>3.5423071469246064</v>
          </cell>
          <cell r="AZ46">
            <v>58446.000000000007</v>
          </cell>
          <cell r="BA46">
            <v>0.50495237587757613</v>
          </cell>
          <cell r="BB46">
            <v>3984.9629629629635</v>
          </cell>
          <cell r="BC46">
            <v>1605.4444444444446</v>
          </cell>
          <cell r="BD46">
            <v>2331.2777777777778</v>
          </cell>
          <cell r="BE46">
            <v>351977640</v>
          </cell>
          <cell r="BF46">
            <v>37095375</v>
          </cell>
          <cell r="BG46">
            <v>73057500</v>
          </cell>
          <cell r="BH46">
            <v>462130515</v>
          </cell>
          <cell r="BI46">
            <v>-45725327.926000006</v>
          </cell>
        </row>
        <row r="47">
          <cell r="A47" t="str">
            <v>EDZ :  DWI INDRA</v>
          </cell>
        </row>
        <row r="48">
          <cell r="A48">
            <v>23</v>
          </cell>
          <cell r="B48" t="str">
            <v>M. KOSIM</v>
          </cell>
          <cell r="C48" t="str">
            <v>Edy Zen Y</v>
          </cell>
          <cell r="D48" t="str">
            <v>Dwi Indra</v>
          </cell>
          <cell r="E48" t="str">
            <v>Angsana</v>
          </cell>
          <cell r="F48" t="str">
            <v>Tempurejo</v>
          </cell>
          <cell r="J48">
            <v>5</v>
          </cell>
          <cell r="K48">
            <v>3.6</v>
          </cell>
          <cell r="L48">
            <v>2</v>
          </cell>
          <cell r="T48">
            <v>10.6</v>
          </cell>
          <cell r="U48">
            <v>16979600</v>
          </cell>
          <cell r="V48">
            <v>0.88991614255765195</v>
          </cell>
          <cell r="W48">
            <v>12442600</v>
          </cell>
          <cell r="X48">
            <v>1.0210770604377568</v>
          </cell>
          <cell r="Y48">
            <v>29210000</v>
          </cell>
          <cell r="Z48">
            <v>1.5119391953025845</v>
          </cell>
          <cell r="AA48">
            <v>17012500</v>
          </cell>
          <cell r="AB48">
            <v>1.1672384219554031</v>
          </cell>
          <cell r="AC48">
            <v>5280000</v>
          </cell>
          <cell r="AD48">
            <v>1.0798031813292213</v>
          </cell>
          <cell r="AE48">
            <v>63945100</v>
          </cell>
          <cell r="AF48">
            <v>1.2545610073356732</v>
          </cell>
          <cell r="AG48">
            <v>80924700</v>
          </cell>
          <cell r="AH48">
            <v>1.1552403208560731</v>
          </cell>
          <cell r="AI48">
            <v>27881471.890000001</v>
          </cell>
          <cell r="AJ48">
            <v>1.0536938090084473</v>
          </cell>
          <cell r="AK48">
            <v>15134788</v>
          </cell>
          <cell r="AL48">
            <v>0.98964490637965363</v>
          </cell>
          <cell r="AM48">
            <v>22036474.75</v>
          </cell>
          <cell r="AN48">
            <v>0.94239016875074844</v>
          </cell>
          <cell r="AO48">
            <v>65052734.640000001</v>
          </cell>
          <cell r="AP48">
            <v>0.99869949344684472</v>
          </cell>
          <cell r="AQ48">
            <v>0</v>
          </cell>
          <cell r="AR48">
            <v>145977434.63999999</v>
          </cell>
          <cell r="AS48">
            <v>1.0651979152782354</v>
          </cell>
          <cell r="AT48">
            <v>48601.8</v>
          </cell>
          <cell r="AU48">
            <v>0.83365008576329336</v>
          </cell>
          <cell r="AV48">
            <v>20535</v>
          </cell>
          <cell r="AW48">
            <v>0.87409191735659786</v>
          </cell>
          <cell r="AX48">
            <v>6261.3000000000011</v>
          </cell>
          <cell r="AY48">
            <v>2.6651822362526749</v>
          </cell>
          <cell r="AZ48">
            <v>21215.5</v>
          </cell>
          <cell r="BA48">
            <v>0.65363429737477552</v>
          </cell>
          <cell r="BB48">
            <v>4585.0754716981137</v>
          </cell>
          <cell r="BC48">
            <v>1937.2641509433963</v>
          </cell>
          <cell r="BD48">
            <v>2592.1509433962269</v>
          </cell>
          <cell r="BE48">
            <v>119103000</v>
          </cell>
          <cell r="BF48">
            <v>7826625.0000000009</v>
          </cell>
          <cell r="BG48">
            <v>26519375</v>
          </cell>
          <cell r="BH48">
            <v>153449000</v>
          </cell>
          <cell r="BI48">
            <v>7471565.3600000143</v>
          </cell>
        </row>
        <row r="49">
          <cell r="A49">
            <v>24</v>
          </cell>
          <cell r="B49" t="str">
            <v>AGUS S.</v>
          </cell>
          <cell r="C49" t="str">
            <v>Edy Zen Y</v>
          </cell>
          <cell r="D49" t="str">
            <v>Dwi Indra</v>
          </cell>
          <cell r="E49" t="str">
            <v>Ajung Wetan</v>
          </cell>
          <cell r="F49" t="str">
            <v>Ajung</v>
          </cell>
          <cell r="L49">
            <v>4.5</v>
          </cell>
          <cell r="N49">
            <v>2.5</v>
          </cell>
          <cell r="P49">
            <v>1.7</v>
          </cell>
          <cell r="Q49">
            <v>0.8</v>
          </cell>
          <cell r="T49">
            <v>9.5</v>
          </cell>
          <cell r="U49">
            <v>15806100</v>
          </cell>
          <cell r="V49">
            <v>0.92433333333333334</v>
          </cell>
          <cell r="W49">
            <v>11140500</v>
          </cell>
          <cell r="X49">
            <v>1.020080210965828</v>
          </cell>
          <cell r="Y49">
            <v>29077000</v>
          </cell>
          <cell r="Z49">
            <v>1.6793245046116883</v>
          </cell>
          <cell r="AA49">
            <v>11501000</v>
          </cell>
          <cell r="AB49">
            <v>0.88045933014354072</v>
          </cell>
          <cell r="AC49">
            <v>5011000</v>
          </cell>
          <cell r="AD49">
            <v>1.1434504318459273</v>
          </cell>
          <cell r="AE49">
            <v>56729500</v>
          </cell>
          <cell r="AF49">
            <v>1.2418688397191378</v>
          </cell>
          <cell r="AG49">
            <v>72535600</v>
          </cell>
          <cell r="AH49">
            <v>1.1553796346810128</v>
          </cell>
          <cell r="AI49">
            <v>25427161.037999999</v>
          </cell>
          <cell r="AJ49">
            <v>1.0722075599705245</v>
          </cell>
          <cell r="AK49">
            <v>14246502</v>
          </cell>
          <cell r="AL49">
            <v>1.0394259500770642</v>
          </cell>
          <cell r="AM49">
            <v>20418170</v>
          </cell>
          <cell r="AN49">
            <v>0.97428878179128697</v>
          </cell>
          <cell r="AO49">
            <v>60091833.038000003</v>
          </cell>
          <cell r="AP49">
            <v>1.0293592787339043</v>
          </cell>
          <cell r="AQ49">
            <v>0</v>
          </cell>
          <cell r="AR49">
            <v>132627433.038</v>
          </cell>
          <cell r="AS49">
            <v>1.0798419737805744</v>
          </cell>
          <cell r="AT49">
            <v>34750.9</v>
          </cell>
          <cell r="AU49">
            <v>0.66508899521531106</v>
          </cell>
          <cell r="AV49">
            <v>11166.1</v>
          </cell>
          <cell r="AW49">
            <v>0.53032996931550691</v>
          </cell>
          <cell r="AX49">
            <v>11347.4</v>
          </cell>
          <cell r="AY49">
            <v>5.3894074867776425</v>
          </cell>
          <cell r="AZ49">
            <v>11790.4</v>
          </cell>
          <cell r="BA49">
            <v>0.40531470456449331</v>
          </cell>
          <cell r="BB49">
            <v>3657.9894736842107</v>
          </cell>
          <cell r="BC49">
            <v>1175.378947368421</v>
          </cell>
          <cell r="BD49">
            <v>2435.5578947368422</v>
          </cell>
          <cell r="BE49">
            <v>64763380</v>
          </cell>
          <cell r="BF49">
            <v>14184250</v>
          </cell>
          <cell r="BG49">
            <v>14738000</v>
          </cell>
          <cell r="BH49">
            <v>93685630</v>
          </cell>
          <cell r="BI49">
            <v>-38941803.038000003</v>
          </cell>
        </row>
        <row r="50">
          <cell r="A50">
            <v>25</v>
          </cell>
          <cell r="B50" t="str">
            <v>A. JUARZAH</v>
          </cell>
          <cell r="C50" t="str">
            <v>Edy Zen Y</v>
          </cell>
          <cell r="D50" t="str">
            <v>Dwi Indra</v>
          </cell>
          <cell r="E50" t="str">
            <v>Curah Kates</v>
          </cell>
          <cell r="F50" t="str">
            <v>Jenggawah</v>
          </cell>
          <cell r="I50">
            <v>2.7</v>
          </cell>
          <cell r="K50">
            <v>3.3</v>
          </cell>
          <cell r="P50">
            <v>1.1000000000000001</v>
          </cell>
          <cell r="Q50">
            <v>1.1000000000000001</v>
          </cell>
          <cell r="T50">
            <v>8.1999999999999993</v>
          </cell>
          <cell r="U50">
            <v>13952900</v>
          </cell>
          <cell r="V50">
            <v>0.94531842818428191</v>
          </cell>
          <cell r="W50">
            <v>10132000</v>
          </cell>
          <cell r="X50">
            <v>1.0748171156033064</v>
          </cell>
          <cell r="Y50">
            <v>25336000</v>
          </cell>
          <cell r="Z50">
            <v>1.6952464048946427</v>
          </cell>
          <cell r="AA50">
            <v>13168000</v>
          </cell>
          <cell r="AB50">
            <v>1.1678935698447896</v>
          </cell>
          <cell r="AC50">
            <v>4917300</v>
          </cell>
          <cell r="AD50">
            <v>1.2999582304515871</v>
          </cell>
          <cell r="AE50">
            <v>53553300</v>
          </cell>
          <cell r="AF50">
            <v>1.3581969936367764</v>
          </cell>
          <cell r="AG50">
            <v>67506200</v>
          </cell>
          <cell r="AH50">
            <v>1.245738581317114</v>
          </cell>
          <cell r="AI50">
            <v>22020774.748000003</v>
          </cell>
          <cell r="AJ50">
            <v>1.0757796851818555</v>
          </cell>
          <cell r="AK50">
            <v>12321475</v>
          </cell>
          <cell r="AL50">
            <v>1.0414963801344825</v>
          </cell>
          <cell r="AM50">
            <v>19749332.5</v>
          </cell>
          <cell r="AN50">
            <v>1.0917747882714548</v>
          </cell>
          <cell r="AO50">
            <v>54091582.248000003</v>
          </cell>
          <cell r="AP50">
            <v>1.0734726154012759</v>
          </cell>
          <cell r="AQ50">
            <v>0</v>
          </cell>
          <cell r="AR50">
            <v>121597782.248</v>
          </cell>
          <cell r="AS50">
            <v>1.146996909194048</v>
          </cell>
          <cell r="AT50">
            <v>37825.4</v>
          </cell>
          <cell r="AU50">
            <v>0.8387006651884702</v>
          </cell>
          <cell r="AV50">
            <v>16981.100000000002</v>
          </cell>
          <cell r="AW50">
            <v>0.93437289062062845</v>
          </cell>
          <cell r="AX50">
            <v>6387.7999999999993</v>
          </cell>
          <cell r="AY50">
            <v>3.5148412945606875</v>
          </cell>
          <cell r="AZ50">
            <v>13969</v>
          </cell>
          <cell r="BA50">
            <v>0.55633821280172724</v>
          </cell>
          <cell r="BB50">
            <v>4612.8536585365855</v>
          </cell>
          <cell r="BC50">
            <v>2070.8658536585372</v>
          </cell>
          <cell r="BD50">
            <v>2482.5365853658536</v>
          </cell>
          <cell r="BE50">
            <v>98490380.000000015</v>
          </cell>
          <cell r="BF50">
            <v>7984749.9999999991</v>
          </cell>
          <cell r="BG50">
            <v>17461250</v>
          </cell>
          <cell r="BH50">
            <v>123936380.00000001</v>
          </cell>
          <cell r="BI50">
            <v>2338597.752000019</v>
          </cell>
        </row>
        <row r="51">
          <cell r="A51">
            <v>26</v>
          </cell>
          <cell r="B51" t="str">
            <v>EKO HS.</v>
          </cell>
          <cell r="C51" t="str">
            <v>Edy Zen Y</v>
          </cell>
          <cell r="D51" t="str">
            <v>Dwi Indra</v>
          </cell>
          <cell r="E51" t="str">
            <v>Angsana</v>
          </cell>
          <cell r="F51" t="str">
            <v>Tempurejo</v>
          </cell>
          <cell r="M51">
            <v>3</v>
          </cell>
          <cell r="N51">
            <v>0.3</v>
          </cell>
          <cell r="O51">
            <v>2.8</v>
          </cell>
          <cell r="Q51">
            <v>0.4</v>
          </cell>
          <cell r="T51">
            <v>6.5</v>
          </cell>
          <cell r="U51">
            <v>10670800</v>
          </cell>
          <cell r="V51">
            <v>0.91203418803418801</v>
          </cell>
          <cell r="W51">
            <v>7791000</v>
          </cell>
          <cell r="X51">
            <v>1.0426369038060062</v>
          </cell>
          <cell r="Y51">
            <v>17834000</v>
          </cell>
          <cell r="Z51">
            <v>1.5053727135368746</v>
          </cell>
          <cell r="AA51">
            <v>9301000</v>
          </cell>
          <cell r="AB51">
            <v>1.0406713286713287</v>
          </cell>
          <cell r="AC51">
            <v>3210000</v>
          </cell>
          <cell r="AD51">
            <v>1.0705531191115409</v>
          </cell>
          <cell r="AE51">
            <v>38136000</v>
          </cell>
          <cell r="AF51">
            <v>1.2201470153014293</v>
          </cell>
          <cell r="AG51">
            <v>48806800</v>
          </cell>
          <cell r="AH51">
            <v>1.136224326479301</v>
          </cell>
          <cell r="AI51">
            <v>17444812.331999999</v>
          </cell>
          <cell r="AJ51">
            <v>1.0751214876606865</v>
          </cell>
          <cell r="AK51">
            <v>9921936</v>
          </cell>
          <cell r="AL51">
            <v>1.0580153819495355</v>
          </cell>
          <cell r="AM51">
            <v>16591559</v>
          </cell>
          <cell r="AN51">
            <v>1.1570931724666993</v>
          </cell>
          <cell r="AO51">
            <v>43958307.332000002</v>
          </cell>
          <cell r="AP51">
            <v>1.1005321683350402</v>
          </cell>
          <cell r="AQ51">
            <v>0</v>
          </cell>
          <cell r="AR51">
            <v>92765107.332000002</v>
          </cell>
          <cell r="AS51">
            <v>1.1038796840321192</v>
          </cell>
          <cell r="AT51">
            <v>29616.7</v>
          </cell>
          <cell r="AU51">
            <v>0.8284391608391608</v>
          </cell>
          <cell r="AV51">
            <v>13470.8</v>
          </cell>
          <cell r="AW51">
            <v>0.93507897917977889</v>
          </cell>
          <cell r="AX51">
            <v>8050.8</v>
          </cell>
          <cell r="AY51">
            <v>5.5884831231853829</v>
          </cell>
          <cell r="AZ51">
            <v>7734.6</v>
          </cell>
          <cell r="BA51">
            <v>0.38860817121469138</v>
          </cell>
          <cell r="BB51">
            <v>4556.4153846153849</v>
          </cell>
          <cell r="BC51">
            <v>2072.4307692307693</v>
          </cell>
          <cell r="BD51">
            <v>2428.523076923077</v>
          </cell>
          <cell r="BE51">
            <v>78130640</v>
          </cell>
          <cell r="BF51">
            <v>10063500</v>
          </cell>
          <cell r="BG51">
            <v>9668250</v>
          </cell>
          <cell r="BH51">
            <v>97862390</v>
          </cell>
          <cell r="BI51">
            <v>5097282.6679999977</v>
          </cell>
        </row>
        <row r="52">
          <cell r="A52">
            <v>27</v>
          </cell>
          <cell r="B52" t="str">
            <v>WIJIONO</v>
          </cell>
          <cell r="C52" t="str">
            <v>Edy Zen Y</v>
          </cell>
          <cell r="D52" t="str">
            <v>Dwi Indra</v>
          </cell>
          <cell r="E52" t="str">
            <v>Tegal Besar</v>
          </cell>
          <cell r="P52">
            <v>2</v>
          </cell>
          <cell r="Q52">
            <v>3</v>
          </cell>
          <cell r="T52">
            <v>5</v>
          </cell>
          <cell r="U52">
            <v>8878000</v>
          </cell>
          <cell r="V52">
            <v>0.98644444444444446</v>
          </cell>
          <cell r="W52">
            <v>4935000</v>
          </cell>
          <cell r="X52">
            <v>0.85855949895615868</v>
          </cell>
          <cell r="Y52">
            <v>17805000</v>
          </cell>
          <cell r="Z52">
            <v>1.953802260506968</v>
          </cell>
          <cell r="AA52">
            <v>7390000</v>
          </cell>
          <cell r="AB52">
            <v>1.0749090909090908</v>
          </cell>
          <cell r="AC52">
            <v>3151000</v>
          </cell>
          <cell r="AD52">
            <v>1.3661391719054845</v>
          </cell>
          <cell r="AE52">
            <v>33281000</v>
          </cell>
          <cell r="AF52">
            <v>1.3842570448164708</v>
          </cell>
          <cell r="AG52">
            <v>42159000</v>
          </cell>
          <cell r="AH52">
            <v>1.2759022471059998</v>
          </cell>
          <cell r="AI52">
            <v>13222698.600000001</v>
          </cell>
          <cell r="AJ52">
            <v>1.0593871263800732</v>
          </cell>
          <cell r="AK52">
            <v>6501610</v>
          </cell>
          <cell r="AL52">
            <v>0.90128019407381732</v>
          </cell>
          <cell r="AM52">
            <v>12478570</v>
          </cell>
          <cell r="AN52">
            <v>1.1313300090661831</v>
          </cell>
          <cell r="AO52">
            <v>32202878.600000001</v>
          </cell>
          <cell r="AP52">
            <v>1.0480930170492599</v>
          </cell>
          <cell r="AQ52">
            <v>0</v>
          </cell>
          <cell r="AR52">
            <v>74361878.599999994</v>
          </cell>
          <cell r="AS52">
            <v>1.1503521123194171</v>
          </cell>
          <cell r="AT52">
            <v>17857.5</v>
          </cell>
          <cell r="AU52">
            <v>0.64936363636363637</v>
          </cell>
          <cell r="AV52">
            <v>6549.5999999999995</v>
          </cell>
          <cell r="AW52">
            <v>0.59103477645326508</v>
          </cell>
          <cell r="AX52">
            <v>6455.2</v>
          </cell>
          <cell r="AY52">
            <v>5.8251613670470226</v>
          </cell>
          <cell r="AZ52">
            <v>4610.7000000000007</v>
          </cell>
          <cell r="BA52">
            <v>0.30115098434637233</v>
          </cell>
          <cell r="BB52">
            <v>3571.5</v>
          </cell>
          <cell r="BC52">
            <v>1309.9199999999998</v>
          </cell>
          <cell r="BD52">
            <v>2213.1800000000003</v>
          </cell>
          <cell r="BE52">
            <v>37987680</v>
          </cell>
          <cell r="BF52">
            <v>8069000</v>
          </cell>
          <cell r="BG52">
            <v>5763375.0000000009</v>
          </cell>
          <cell r="BH52">
            <v>51820055</v>
          </cell>
          <cell r="BI52">
            <v>-22541823.599999994</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dptan (2)"/>
      <sheetName val="RCF"/>
      <sheetName val="BBLR"/>
      <sheetName val="RBF"/>
      <sheetName val="NS"/>
      <sheetName val="NRC"/>
      <sheetName val="NL"/>
      <sheetName val="BBNRC"/>
      <sheetName val="CO"/>
      <sheetName val="HPP"/>
      <sheetName val="BP"/>
      <sheetName val="BAD"/>
      <sheetName val="KHU"/>
      <sheetName val="L-R"/>
      <sheetName val="LTD"/>
      <sheetName val="ALK"/>
      <sheetName val="Sheet13"/>
      <sheetName val="PJ"/>
      <sheetName val="Sheet8"/>
      <sheetName val="BF"/>
      <sheetName val="CF"/>
      <sheetName val="Sheet5"/>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2"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770S"/>
      <sheetName val="1770 S - II"/>
      <sheetName val="1770 S - I"/>
      <sheetName val="DG"/>
    </sheetNames>
    <sheetDataSet>
      <sheetData sheetId="0" refreshError="1"/>
      <sheetData sheetId="1" refreshError="1"/>
      <sheetData sheetId="2" refreshError="1"/>
      <sheetData sheetId="3">
        <row r="6">
          <cell r="B6">
            <v>1</v>
          </cell>
          <cell r="C6" t="str">
            <v>SUMARDI</v>
          </cell>
          <cell r="D6" t="str">
            <v>48.173.766.6.722.000</v>
          </cell>
          <cell r="E6">
            <v>9620000</v>
          </cell>
          <cell r="F6">
            <v>0</v>
          </cell>
          <cell r="G6" t="str">
            <v>PERSONALIA</v>
          </cell>
          <cell r="H6">
            <v>611121</v>
          </cell>
          <cell r="J6" t="str">
            <v>PT. AGUS SUTA LINE</v>
          </cell>
        </row>
        <row r="7">
          <cell r="B7">
            <v>2</v>
          </cell>
          <cell r="C7" t="str">
            <v>SALAFUDIN</v>
          </cell>
          <cell r="D7" t="str">
            <v>48.173.765.8.722.000</v>
          </cell>
          <cell r="E7">
            <v>16125000</v>
          </cell>
          <cell r="F7">
            <v>0</v>
          </cell>
          <cell r="G7" t="str">
            <v>HSE</v>
          </cell>
          <cell r="H7">
            <v>611121</v>
          </cell>
          <cell r="J7" t="str">
            <v>PT. AGUS SUTA LINE</v>
          </cell>
        </row>
        <row r="8">
          <cell r="B8">
            <v>3</v>
          </cell>
          <cell r="C8" t="str">
            <v>ERWIN</v>
          </cell>
          <cell r="D8" t="str">
            <v>48.173.763.3.722.000</v>
          </cell>
          <cell r="E8">
            <v>18560000</v>
          </cell>
          <cell r="F8">
            <v>0</v>
          </cell>
          <cell r="G8" t="str">
            <v>INFORMATIKA</v>
          </cell>
          <cell r="H8">
            <v>611121</v>
          </cell>
          <cell r="J8" t="str">
            <v>PT. AGUS SUTA LINE</v>
          </cell>
        </row>
        <row r="9">
          <cell r="B9">
            <v>4</v>
          </cell>
          <cell r="C9" t="str">
            <v>AGUS SUTRISNO</v>
          </cell>
          <cell r="D9" t="str">
            <v>07.295.865.5-722.000</v>
          </cell>
          <cell r="E9">
            <v>16177000</v>
          </cell>
          <cell r="F9">
            <v>0</v>
          </cell>
          <cell r="G9" t="str">
            <v>BAGIAN GUDANG</v>
          </cell>
          <cell r="H9">
            <v>611121</v>
          </cell>
          <cell r="J9" t="str">
            <v>PT. AGUS SUTA LINE</v>
          </cell>
        </row>
        <row r="10">
          <cell r="B10">
            <v>5</v>
          </cell>
          <cell r="C10" t="str">
            <v>RIDWANSYAH</v>
          </cell>
          <cell r="D10" t="str">
            <v>07.295.980.2-722.000</v>
          </cell>
          <cell r="E10">
            <v>15913000</v>
          </cell>
          <cell r="F10">
            <v>0</v>
          </cell>
          <cell r="G10" t="str">
            <v>BAGIAN GUDANG</v>
          </cell>
          <cell r="H10">
            <v>611121</v>
          </cell>
          <cell r="J10" t="str">
            <v>PT. AGUS SUTA LINE</v>
          </cell>
        </row>
        <row r="11">
          <cell r="B11">
            <v>6</v>
          </cell>
          <cell r="C11" t="str">
            <v>DEDE SAEFUDIN</v>
          </cell>
          <cell r="D11" t="str">
            <v>07.118.359.4-722.000</v>
          </cell>
          <cell r="E11">
            <v>10061000</v>
          </cell>
          <cell r="F11">
            <v>0</v>
          </cell>
          <cell r="G11" t="str">
            <v>KARYAWAN</v>
          </cell>
          <cell r="H11">
            <v>611121</v>
          </cell>
          <cell r="J11" t="str">
            <v>PT. AGUS SUTA LINE</v>
          </cell>
        </row>
        <row r="12">
          <cell r="B12">
            <v>7</v>
          </cell>
          <cell r="C12" t="str">
            <v>SYAMSUDDIN</v>
          </cell>
          <cell r="D12" t="str">
            <v>07.296.082.6-722.000</v>
          </cell>
          <cell r="E12">
            <v>10021000</v>
          </cell>
          <cell r="F12">
            <v>0</v>
          </cell>
          <cell r="G12" t="str">
            <v>PEMBANTU KANTOR</v>
          </cell>
          <cell r="H12">
            <v>611121</v>
          </cell>
          <cell r="J12" t="str">
            <v>PT. AGUS SUTA LINE</v>
          </cell>
        </row>
        <row r="13">
          <cell r="B13">
            <v>8</v>
          </cell>
          <cell r="C13" t="str">
            <v>PAFIYAN</v>
          </cell>
          <cell r="D13" t="str">
            <v>48.173.854.0-722.000</v>
          </cell>
          <cell r="E13">
            <v>10152000</v>
          </cell>
          <cell r="F13">
            <v>0</v>
          </cell>
          <cell r="G13" t="str">
            <v>COOK</v>
          </cell>
          <cell r="H13">
            <v>611121</v>
          </cell>
          <cell r="J13" t="str">
            <v>PT. AGUS SUTA LINE</v>
          </cell>
        </row>
        <row r="14">
          <cell r="B14">
            <v>9</v>
          </cell>
          <cell r="C14" t="str">
            <v>BENYAMIN TAKIM</v>
          </cell>
          <cell r="D14" t="str">
            <v>48.173.897.9-722.000</v>
          </cell>
          <cell r="E14">
            <v>20474000</v>
          </cell>
          <cell r="F14">
            <v>0</v>
          </cell>
          <cell r="G14" t="str">
            <v>MECHANIC</v>
          </cell>
          <cell r="H14">
            <v>611121</v>
          </cell>
          <cell r="J14" t="str">
            <v>PT. AGUS SUTA LINE</v>
          </cell>
        </row>
        <row r="15">
          <cell r="B15">
            <v>10</v>
          </cell>
          <cell r="C15" t="str">
            <v>TOMY</v>
          </cell>
          <cell r="D15" t="str">
            <v>48.173.869.8-722.000</v>
          </cell>
          <cell r="E15">
            <v>11602000</v>
          </cell>
          <cell r="F15">
            <v>0</v>
          </cell>
          <cell r="G15" t="str">
            <v>ASISTEN COOK</v>
          </cell>
          <cell r="H15">
            <v>611121</v>
          </cell>
          <cell r="J15" t="str">
            <v>PT. AGUS SUTA LINE</v>
          </cell>
        </row>
        <row r="16">
          <cell r="B16">
            <v>11</v>
          </cell>
          <cell r="C16" t="str">
            <v>HERMAWAN SETYA BUDHI</v>
          </cell>
          <cell r="D16" t="str">
            <v>48.173.881.3-722.000</v>
          </cell>
          <cell r="E16">
            <v>11268000</v>
          </cell>
          <cell r="F16">
            <v>0</v>
          </cell>
          <cell r="G16" t="str">
            <v>DECK HAND</v>
          </cell>
          <cell r="H16">
            <v>611121</v>
          </cell>
          <cell r="J16" t="str">
            <v>PT. AGUS SUTA LINE</v>
          </cell>
        </row>
        <row r="17">
          <cell r="B17">
            <v>12</v>
          </cell>
          <cell r="C17" t="str">
            <v>ERWIN</v>
          </cell>
          <cell r="D17" t="str">
            <v>07.295.900.0-722.000</v>
          </cell>
          <cell r="E17">
            <v>14164000</v>
          </cell>
          <cell r="F17">
            <v>0</v>
          </cell>
          <cell r="G17" t="str">
            <v>DECK HAND</v>
          </cell>
          <cell r="H17">
            <v>611121</v>
          </cell>
          <cell r="J17" t="str">
            <v>PT. AGUS SUTA LINE</v>
          </cell>
        </row>
        <row r="18">
          <cell r="B18">
            <v>13</v>
          </cell>
          <cell r="C18" t="str">
            <v>ABDUL HADI</v>
          </cell>
          <cell r="D18" t="str">
            <v>48.173.909.2-722.000</v>
          </cell>
          <cell r="E18">
            <v>9416000</v>
          </cell>
          <cell r="F18">
            <v>0</v>
          </cell>
          <cell r="G18" t="str">
            <v>COOK</v>
          </cell>
          <cell r="H18">
            <v>611121</v>
          </cell>
          <cell r="J18" t="str">
            <v>PT. AGUS SUTA LINE</v>
          </cell>
        </row>
        <row r="19">
          <cell r="B19">
            <v>14</v>
          </cell>
          <cell r="C19" t="str">
            <v>FAJRIN NUR HANY</v>
          </cell>
          <cell r="D19" t="str">
            <v>48.173.777.3-722.000</v>
          </cell>
          <cell r="E19">
            <v>11139000</v>
          </cell>
          <cell r="F19">
            <v>0</v>
          </cell>
          <cell r="G19" t="str">
            <v>RADIO OPERATOR</v>
          </cell>
          <cell r="H19">
            <v>611121</v>
          </cell>
          <cell r="J19" t="str">
            <v>PT. AGUS SUTA LINE</v>
          </cell>
        </row>
        <row r="20">
          <cell r="B20">
            <v>15</v>
          </cell>
          <cell r="C20" t="str">
            <v>M. MUCHLIS</v>
          </cell>
          <cell r="D20" t="str">
            <v>48.173.913.4-722.000</v>
          </cell>
          <cell r="E20">
            <v>18700000</v>
          </cell>
          <cell r="F20">
            <v>0</v>
          </cell>
          <cell r="G20" t="str">
            <v>DECK HAND</v>
          </cell>
          <cell r="H20">
            <v>611121</v>
          </cell>
          <cell r="J20" t="str">
            <v>PT. AGUS SUTA LINE</v>
          </cell>
        </row>
        <row r="21">
          <cell r="B21">
            <v>16</v>
          </cell>
          <cell r="C21" t="str">
            <v>RAHMAT HIDAYAT</v>
          </cell>
          <cell r="D21" t="str">
            <v>48.173.788.0-722.000</v>
          </cell>
          <cell r="E21">
            <v>17452000</v>
          </cell>
          <cell r="F21">
            <v>0</v>
          </cell>
          <cell r="G21" t="str">
            <v>DECK HAND</v>
          </cell>
          <cell r="H21">
            <v>611121</v>
          </cell>
          <cell r="J21" t="str">
            <v>PT. AGUS SUTA LINE</v>
          </cell>
        </row>
        <row r="22">
          <cell r="B22">
            <v>17</v>
          </cell>
          <cell r="C22" t="str">
            <v>ISKANDAR</v>
          </cell>
          <cell r="D22" t="str">
            <v>48.173.889.6-722.000</v>
          </cell>
          <cell r="E22">
            <v>13420000</v>
          </cell>
          <cell r="F22">
            <v>0</v>
          </cell>
          <cell r="G22" t="str">
            <v>DECK HAND</v>
          </cell>
          <cell r="H22">
            <v>611121</v>
          </cell>
          <cell r="J22" t="str">
            <v>PT. AGUS SUTA LINE</v>
          </cell>
        </row>
        <row r="23">
          <cell r="B23">
            <v>18</v>
          </cell>
          <cell r="C23" t="str">
            <v>RASY DANY HANY</v>
          </cell>
          <cell r="D23" t="str">
            <v>48.173.860.7-722.000</v>
          </cell>
          <cell r="E23">
            <v>17355000</v>
          </cell>
          <cell r="F23">
            <v>0</v>
          </cell>
          <cell r="G23" t="str">
            <v>DECK HAND</v>
          </cell>
          <cell r="H23">
            <v>611121</v>
          </cell>
          <cell r="J23" t="str">
            <v>PT. AGUS SUTA LINE</v>
          </cell>
        </row>
        <row r="24">
          <cell r="B24">
            <v>19</v>
          </cell>
          <cell r="C24" t="str">
            <v>DASRI</v>
          </cell>
          <cell r="D24" t="str">
            <v>48.173.890.4-722.000</v>
          </cell>
          <cell r="E24">
            <v>9656000</v>
          </cell>
          <cell r="F24">
            <v>0</v>
          </cell>
          <cell r="G24" t="str">
            <v>COOK</v>
          </cell>
          <cell r="H24">
            <v>611121</v>
          </cell>
          <cell r="J24" t="str">
            <v>PT. AGUS SUTA LINE</v>
          </cell>
        </row>
        <row r="25">
          <cell r="B25">
            <v>20</v>
          </cell>
          <cell r="C25" t="str">
            <v>DANI HARTANA</v>
          </cell>
          <cell r="D25" t="str">
            <v>48.173.852.4-722.000</v>
          </cell>
          <cell r="E25">
            <v>13331000</v>
          </cell>
          <cell r="F25">
            <v>0</v>
          </cell>
          <cell r="G25" t="str">
            <v>DECK HAND</v>
          </cell>
          <cell r="H25">
            <v>611121</v>
          </cell>
          <cell r="J25" t="str">
            <v>PT. AGUS SUTA LINE</v>
          </cell>
        </row>
        <row r="26">
          <cell r="B26">
            <v>21</v>
          </cell>
          <cell r="C26" t="str">
            <v>RAMADHANI</v>
          </cell>
          <cell r="D26" t="str">
            <v>48.173.863.1-722.000</v>
          </cell>
          <cell r="E26">
            <v>10042000</v>
          </cell>
          <cell r="F26">
            <v>0</v>
          </cell>
          <cell r="G26" t="str">
            <v>ASISTEN COOK</v>
          </cell>
          <cell r="H26">
            <v>611121</v>
          </cell>
          <cell r="J26" t="str">
            <v>PT. AGUS SUTA LINE</v>
          </cell>
        </row>
        <row r="27">
          <cell r="B27">
            <v>22</v>
          </cell>
          <cell r="C27" t="str">
            <v>JEFRI BIRING</v>
          </cell>
          <cell r="D27" t="str">
            <v>48.173.886.2-722.000</v>
          </cell>
          <cell r="E27">
            <v>14819000</v>
          </cell>
          <cell r="F27">
            <v>0</v>
          </cell>
          <cell r="G27" t="str">
            <v>ASISTEN COOK</v>
          </cell>
          <cell r="H27">
            <v>611121</v>
          </cell>
          <cell r="J27" t="str">
            <v>PT. AGUS SUTA LINE</v>
          </cell>
        </row>
        <row r="28">
          <cell r="B28">
            <v>23</v>
          </cell>
          <cell r="C28" t="str">
            <v xml:space="preserve">ROBI IRAWAN </v>
          </cell>
          <cell r="D28" t="str">
            <v>48.173.898.7-722.000</v>
          </cell>
          <cell r="E28">
            <v>18527000</v>
          </cell>
          <cell r="F28">
            <v>0</v>
          </cell>
          <cell r="G28" t="str">
            <v>ASISTEN MECHANIC</v>
          </cell>
          <cell r="H28">
            <v>611121</v>
          </cell>
          <cell r="J28" t="str">
            <v>PT. AGUS SUTA LINE</v>
          </cell>
        </row>
        <row r="29">
          <cell r="B29">
            <v>24</v>
          </cell>
          <cell r="C29" t="str">
            <v>MULYANA</v>
          </cell>
          <cell r="D29" t="str">
            <v>48.174.888.7-722.000</v>
          </cell>
          <cell r="E29">
            <v>18152000</v>
          </cell>
          <cell r="F29">
            <v>0</v>
          </cell>
          <cell r="G29" t="str">
            <v>COOK</v>
          </cell>
          <cell r="H29">
            <v>611121</v>
          </cell>
          <cell r="J29" t="str">
            <v>PT. AGUS SUTA LINE</v>
          </cell>
        </row>
        <row r="30">
          <cell r="B30">
            <v>25</v>
          </cell>
          <cell r="C30" t="str">
            <v xml:space="preserve">EVAN NOVIANTO G  </v>
          </cell>
          <cell r="D30" t="str">
            <v>48.173.786.4-722.000</v>
          </cell>
          <cell r="E30">
            <v>18978000</v>
          </cell>
          <cell r="F30">
            <v>0</v>
          </cell>
          <cell r="G30" t="str">
            <v>RADIO OPERATOR</v>
          </cell>
          <cell r="H30">
            <v>611121</v>
          </cell>
          <cell r="J30" t="str">
            <v>PT. AGUS SUTA LINE</v>
          </cell>
        </row>
        <row r="31">
          <cell r="B31">
            <v>26</v>
          </cell>
          <cell r="C31" t="str">
            <v>HANNI NAMANGGE</v>
          </cell>
          <cell r="D31" t="str">
            <v>48.174.874.7-722.000</v>
          </cell>
          <cell r="E31">
            <v>17396000</v>
          </cell>
          <cell r="F31">
            <v>0</v>
          </cell>
          <cell r="G31" t="str">
            <v>CRANE OPERATOR</v>
          </cell>
          <cell r="H31">
            <v>611121</v>
          </cell>
          <cell r="J31" t="str">
            <v>PT. AGUS SUTA LINE</v>
          </cell>
        </row>
        <row r="32">
          <cell r="B32">
            <v>27</v>
          </cell>
          <cell r="C32" t="str">
            <v xml:space="preserve">DIDI EFFENDI  </v>
          </cell>
          <cell r="D32" t="str">
            <v>48.174.875.4-722.000</v>
          </cell>
          <cell r="E32">
            <v>17865000</v>
          </cell>
          <cell r="F32">
            <v>0</v>
          </cell>
          <cell r="G32" t="str">
            <v>MECHANIC</v>
          </cell>
          <cell r="H32">
            <v>611121</v>
          </cell>
          <cell r="J32" t="str">
            <v>PT. AGUS SUTA LINE</v>
          </cell>
        </row>
        <row r="33">
          <cell r="B33">
            <v>28</v>
          </cell>
          <cell r="C33" t="str">
            <v xml:space="preserve">ENDRI WAHYUDI </v>
          </cell>
          <cell r="D33" t="str">
            <v>48.173.801.1-722.000</v>
          </cell>
          <cell r="E33">
            <v>16677000</v>
          </cell>
          <cell r="F33">
            <v>0</v>
          </cell>
          <cell r="G33" t="str">
            <v>ASISTEN MECHANIC</v>
          </cell>
          <cell r="H33">
            <v>611121</v>
          </cell>
          <cell r="J33" t="str">
            <v>PT. AGUS SUTA LINE</v>
          </cell>
        </row>
        <row r="34">
          <cell r="B34">
            <v>29</v>
          </cell>
          <cell r="C34" t="str">
            <v>SURACHMAN</v>
          </cell>
          <cell r="D34" t="str">
            <v>48.173.787.2-722.000</v>
          </cell>
          <cell r="E34">
            <v>16677000</v>
          </cell>
          <cell r="F34">
            <v>0</v>
          </cell>
          <cell r="G34" t="str">
            <v>ASISTEN MECHANIC</v>
          </cell>
          <cell r="H34">
            <v>611121</v>
          </cell>
          <cell r="J34" t="str">
            <v>PT. AGUS SUTA LINE</v>
          </cell>
        </row>
        <row r="35">
          <cell r="B35">
            <v>30</v>
          </cell>
          <cell r="C35" t="str">
            <v>KARYANTO</v>
          </cell>
          <cell r="D35" t="str">
            <v>48.173.796.3-722.000</v>
          </cell>
          <cell r="E35">
            <v>16677000</v>
          </cell>
          <cell r="F35">
            <v>0</v>
          </cell>
          <cell r="G35" t="str">
            <v>WELDER</v>
          </cell>
          <cell r="H35">
            <v>611121</v>
          </cell>
          <cell r="J35" t="str">
            <v>PT. AGUS SUTA LINE</v>
          </cell>
        </row>
        <row r="36">
          <cell r="B36">
            <v>31</v>
          </cell>
          <cell r="C36" t="str">
            <v xml:space="preserve">MUHAMMAD FADLAN  </v>
          </cell>
          <cell r="D36" t="str">
            <v>48.173.783.1-722.000</v>
          </cell>
          <cell r="E36">
            <v>16945000</v>
          </cell>
          <cell r="F36">
            <v>0</v>
          </cell>
          <cell r="G36" t="str">
            <v>DECK FOREMAN</v>
          </cell>
          <cell r="H36">
            <v>611121</v>
          </cell>
          <cell r="J36" t="str">
            <v>PT. AGUS SUTA LINE</v>
          </cell>
        </row>
        <row r="37">
          <cell r="B37">
            <v>32</v>
          </cell>
          <cell r="C37" t="str">
            <v>SUHARNO</v>
          </cell>
          <cell r="D37" t="str">
            <v>48.173.880.5-722.000</v>
          </cell>
          <cell r="E37">
            <v>20629000</v>
          </cell>
          <cell r="F37">
            <v>0</v>
          </cell>
          <cell r="G37" t="str">
            <v>DECK FOREMAN</v>
          </cell>
          <cell r="H37">
            <v>611121</v>
          </cell>
          <cell r="J37" t="str">
            <v>PT. AGUS SUTA LINE</v>
          </cell>
        </row>
        <row r="38">
          <cell r="B38">
            <v>33</v>
          </cell>
          <cell r="C38" t="str">
            <v xml:space="preserve">NOOR JALI  </v>
          </cell>
          <cell r="D38" t="str">
            <v>48.173.784.9-722.000</v>
          </cell>
          <cell r="E38">
            <v>17545000</v>
          </cell>
          <cell r="F38">
            <v>0</v>
          </cell>
          <cell r="G38" t="str">
            <v>DECK FOREMAN</v>
          </cell>
          <cell r="H38">
            <v>611121</v>
          </cell>
          <cell r="J38" t="str">
            <v>PT. AGUS SUTA LINE</v>
          </cell>
        </row>
        <row r="39">
          <cell r="B39">
            <v>34</v>
          </cell>
          <cell r="C39" t="str">
            <v xml:space="preserve">RUDY HANY  </v>
          </cell>
          <cell r="D39" t="str">
            <v>48.174.876.2-722.000</v>
          </cell>
          <cell r="E39">
            <v>6615000</v>
          </cell>
          <cell r="F39">
            <v>0</v>
          </cell>
          <cell r="G39" t="str">
            <v>DECK FOREMAN</v>
          </cell>
          <cell r="H39">
            <v>611121</v>
          </cell>
          <cell r="J39" t="str">
            <v>PT. AGUS SUTA LINE</v>
          </cell>
        </row>
        <row r="40">
          <cell r="B40">
            <v>35</v>
          </cell>
          <cell r="C40" t="str">
            <v>ABDUL KADIR</v>
          </cell>
          <cell r="D40" t="str">
            <v>48.173.789.8-722.000</v>
          </cell>
          <cell r="E40">
            <v>15456000</v>
          </cell>
          <cell r="F40">
            <v>0</v>
          </cell>
          <cell r="G40" t="str">
            <v>DECK HAND</v>
          </cell>
          <cell r="H40">
            <v>611121</v>
          </cell>
          <cell r="J40" t="str">
            <v>PT. AGUS SUTA LINE</v>
          </cell>
        </row>
        <row r="41">
          <cell r="B41">
            <v>36</v>
          </cell>
          <cell r="C41" t="str">
            <v>ACHMAD ADDONG</v>
          </cell>
          <cell r="D41" t="str">
            <v>48.173.793.0-722.000</v>
          </cell>
          <cell r="E41">
            <v>14001000</v>
          </cell>
          <cell r="F41">
            <v>0</v>
          </cell>
          <cell r="G41" t="str">
            <v>DECK HAND</v>
          </cell>
          <cell r="H41">
            <v>611121</v>
          </cell>
          <cell r="J41" t="str">
            <v>PT. AGUS SUTA LINE</v>
          </cell>
        </row>
        <row r="42">
          <cell r="B42">
            <v>37</v>
          </cell>
          <cell r="C42" t="str">
            <v>ACHMAD YANI</v>
          </cell>
          <cell r="D42" t="str">
            <v>48.174.877.0-722.000</v>
          </cell>
          <cell r="E42">
            <v>15456000</v>
          </cell>
          <cell r="F42">
            <v>0</v>
          </cell>
          <cell r="G42" t="str">
            <v>DECK HAND</v>
          </cell>
          <cell r="H42">
            <v>611121</v>
          </cell>
          <cell r="J42" t="str">
            <v>PT. AGUS SUTA LINE</v>
          </cell>
        </row>
        <row r="43">
          <cell r="B43">
            <v>38</v>
          </cell>
          <cell r="C43" t="str">
            <v>AGUS WAHYUDI</v>
          </cell>
          <cell r="D43" t="str">
            <v>48.173.791.4-722.000</v>
          </cell>
          <cell r="E43">
            <v>14001000</v>
          </cell>
          <cell r="F43">
            <v>0</v>
          </cell>
          <cell r="G43" t="str">
            <v>DECK HAND</v>
          </cell>
          <cell r="H43">
            <v>611121</v>
          </cell>
          <cell r="J43" t="str">
            <v>PT. AGUS SUTA LINE</v>
          </cell>
        </row>
        <row r="44">
          <cell r="B44">
            <v>39</v>
          </cell>
          <cell r="C44" t="str">
            <v xml:space="preserve">FAHRUL RAHMAN  </v>
          </cell>
          <cell r="D44" t="str">
            <v>48.173.776.5-722.000</v>
          </cell>
          <cell r="E44">
            <v>16641000</v>
          </cell>
          <cell r="F44">
            <v>0</v>
          </cell>
          <cell r="G44" t="str">
            <v>DECK HAND</v>
          </cell>
          <cell r="H44">
            <v>611121</v>
          </cell>
          <cell r="J44" t="str">
            <v>PT. AGUS SUTA LINE</v>
          </cell>
        </row>
        <row r="45">
          <cell r="B45">
            <v>40</v>
          </cell>
          <cell r="C45" t="str">
            <v>KUDORI</v>
          </cell>
          <cell r="D45" t="str">
            <v>07.295.931.5-722.000</v>
          </cell>
          <cell r="E45">
            <v>13401000</v>
          </cell>
          <cell r="F45">
            <v>0</v>
          </cell>
          <cell r="G45" t="str">
            <v>DECK HAND</v>
          </cell>
          <cell r="H45">
            <v>611121</v>
          </cell>
          <cell r="J45" t="str">
            <v>PT. AGUS SUTA LINE</v>
          </cell>
        </row>
        <row r="46">
          <cell r="B46">
            <v>41</v>
          </cell>
          <cell r="C46" t="str">
            <v>MUHAMMAD RADHI</v>
          </cell>
          <cell r="D46" t="str">
            <v>48.173.795.5-722.000</v>
          </cell>
          <cell r="E46">
            <v>15816000</v>
          </cell>
          <cell r="F46">
            <v>0</v>
          </cell>
          <cell r="G46" t="str">
            <v>DECK HAND</v>
          </cell>
          <cell r="H46">
            <v>611121</v>
          </cell>
          <cell r="J46" t="str">
            <v>PT. AGUS SUTA LINE</v>
          </cell>
        </row>
        <row r="47">
          <cell r="B47">
            <v>42</v>
          </cell>
          <cell r="C47" t="str">
            <v>SUGIANOOR</v>
          </cell>
          <cell r="D47" t="str">
            <v>48.173.769.0-722.000</v>
          </cell>
          <cell r="E47">
            <v>15456000</v>
          </cell>
          <cell r="F47">
            <v>0</v>
          </cell>
          <cell r="G47" t="str">
            <v>DECK HAND</v>
          </cell>
          <cell r="H47">
            <v>611121</v>
          </cell>
          <cell r="J47" t="str">
            <v>PT. AGUS SUTA LINE</v>
          </cell>
        </row>
        <row r="48">
          <cell r="B48">
            <v>43</v>
          </cell>
          <cell r="C48" t="str">
            <v>SUPIANSYAH</v>
          </cell>
          <cell r="D48" t="str">
            <v>48.173.794.8-722.000</v>
          </cell>
          <cell r="E48">
            <v>14601000</v>
          </cell>
          <cell r="F48">
            <v>0</v>
          </cell>
          <cell r="G48" t="str">
            <v>DECK HAND</v>
          </cell>
          <cell r="H48">
            <v>611121</v>
          </cell>
          <cell r="J48" t="str">
            <v>PT. AGUS SUTA LINE</v>
          </cell>
        </row>
        <row r="49">
          <cell r="B49">
            <v>44</v>
          </cell>
          <cell r="C49" t="str">
            <v xml:space="preserve">YOHANNIS  </v>
          </cell>
          <cell r="D49" t="str">
            <v>48.173.768.4-722.000</v>
          </cell>
          <cell r="E49">
            <v>15204000</v>
          </cell>
          <cell r="F49">
            <v>0</v>
          </cell>
          <cell r="G49" t="str">
            <v>DECK HAND</v>
          </cell>
          <cell r="H49">
            <v>611121</v>
          </cell>
          <cell r="J49" t="str">
            <v>PT. AGUS SUTA LINE</v>
          </cell>
        </row>
        <row r="50">
          <cell r="B50">
            <v>45</v>
          </cell>
          <cell r="C50" t="str">
            <v xml:space="preserve">YOKO  </v>
          </cell>
          <cell r="D50" t="str">
            <v>48.173.773.2-722.000</v>
          </cell>
          <cell r="E50">
            <v>15201000</v>
          </cell>
          <cell r="F50">
            <v>0</v>
          </cell>
          <cell r="G50" t="str">
            <v>DECK HAND</v>
          </cell>
          <cell r="H50">
            <v>611121</v>
          </cell>
          <cell r="J50" t="str">
            <v>PT. AGUS SUTA LINE</v>
          </cell>
        </row>
        <row r="51">
          <cell r="B51">
            <v>46</v>
          </cell>
          <cell r="C51" t="str">
            <v>NORMAN</v>
          </cell>
          <cell r="D51" t="str">
            <v>48.173.785.6-722.000</v>
          </cell>
          <cell r="E51">
            <v>16107000</v>
          </cell>
          <cell r="F51">
            <v>0</v>
          </cell>
          <cell r="G51" t="str">
            <v>MEDIC</v>
          </cell>
          <cell r="H51">
            <v>611121</v>
          </cell>
          <cell r="J51" t="str">
            <v>PT. AGUS SUTA LINE</v>
          </cell>
        </row>
        <row r="52">
          <cell r="B52">
            <v>47</v>
          </cell>
          <cell r="C52" t="str">
            <v>SYAFRIANSYAH</v>
          </cell>
          <cell r="D52" t="str">
            <v>07.296.080.0-722.000</v>
          </cell>
          <cell r="E52">
            <v>15706000</v>
          </cell>
          <cell r="F52">
            <v>0</v>
          </cell>
          <cell r="G52" t="str">
            <v>COOK</v>
          </cell>
          <cell r="H52">
            <v>611121</v>
          </cell>
          <cell r="J52" t="str">
            <v>PT. AGUS SUTA LINE</v>
          </cell>
        </row>
        <row r="53">
          <cell r="B53">
            <v>48</v>
          </cell>
          <cell r="C53" t="str">
            <v>ARIES KUSWANDA</v>
          </cell>
          <cell r="D53" t="str">
            <v>48.173.803.7-722.000</v>
          </cell>
          <cell r="E53">
            <v>14896000</v>
          </cell>
          <cell r="F53">
            <v>0</v>
          </cell>
          <cell r="G53" t="str">
            <v>COOK</v>
          </cell>
          <cell r="H53">
            <v>611121</v>
          </cell>
          <cell r="J53" t="str">
            <v>PT. AGUS SUTA LINE</v>
          </cell>
        </row>
        <row r="54">
          <cell r="B54">
            <v>49</v>
          </cell>
          <cell r="C54" t="str">
            <v xml:space="preserve">ADITYA RUSDI H  </v>
          </cell>
          <cell r="D54" t="str">
            <v>48.173.771.6-722.000</v>
          </cell>
          <cell r="E54">
            <v>16721000</v>
          </cell>
          <cell r="F54">
            <v>0</v>
          </cell>
          <cell r="G54" t="str">
            <v>COOK</v>
          </cell>
          <cell r="H54">
            <v>611121</v>
          </cell>
          <cell r="J54" t="str">
            <v>PT. AGUS SUTA LINE</v>
          </cell>
        </row>
        <row r="55">
          <cell r="B55">
            <v>50</v>
          </cell>
          <cell r="C55" t="str">
            <v>FAIDIL AKBAR</v>
          </cell>
          <cell r="D55" t="str">
            <v>48.173.781.5-722.000</v>
          </cell>
          <cell r="E55">
            <v>15132000</v>
          </cell>
          <cell r="F55">
            <v>0</v>
          </cell>
          <cell r="G55" t="str">
            <v>COOK</v>
          </cell>
          <cell r="H55">
            <v>611121</v>
          </cell>
          <cell r="J55" t="str">
            <v>PT. AGUS SUTA LINE</v>
          </cell>
        </row>
        <row r="56">
          <cell r="B56">
            <v>51</v>
          </cell>
          <cell r="C56" t="str">
            <v>TAUFIK RACHMAN</v>
          </cell>
          <cell r="D56" t="str">
            <v>48.173.800.3-722.000</v>
          </cell>
          <cell r="E56">
            <v>15613000</v>
          </cell>
          <cell r="F56">
            <v>0</v>
          </cell>
          <cell r="G56" t="str">
            <v>DECK HAND</v>
          </cell>
          <cell r="H56">
            <v>611121</v>
          </cell>
          <cell r="J56" t="str">
            <v>PT. AGUS SUTA LINE</v>
          </cell>
        </row>
        <row r="57">
          <cell r="B57">
            <v>52</v>
          </cell>
          <cell r="C57" t="str">
            <v xml:space="preserve">DANI PRIBADI  </v>
          </cell>
          <cell r="D57" t="str">
            <v>48.173.772.4-722.000</v>
          </cell>
          <cell r="E57">
            <v>14871000</v>
          </cell>
          <cell r="F57">
            <v>0</v>
          </cell>
          <cell r="G57" t="str">
            <v>MESS BOY</v>
          </cell>
          <cell r="H57">
            <v>611121</v>
          </cell>
          <cell r="J57" t="str">
            <v>PT. AGUS SUTA LINE</v>
          </cell>
        </row>
        <row r="58">
          <cell r="B58">
            <v>53</v>
          </cell>
          <cell r="C58" t="str">
            <v>UMBRIYANTO</v>
          </cell>
          <cell r="D58" t="str">
            <v>48.173.774.0-722.000</v>
          </cell>
          <cell r="E58">
            <v>15132000</v>
          </cell>
          <cell r="F58">
            <v>0</v>
          </cell>
          <cell r="G58" t="str">
            <v>MESS BOY</v>
          </cell>
          <cell r="H58">
            <v>611121</v>
          </cell>
          <cell r="J58" t="str">
            <v>PT. AGUS SUTA LINE</v>
          </cell>
        </row>
        <row r="59">
          <cell r="B59">
            <v>54</v>
          </cell>
          <cell r="C59" t="str">
            <v>MASDAR YUSUF</v>
          </cell>
          <cell r="D59" t="str">
            <v>48.174.884.3.722.000</v>
          </cell>
          <cell r="E59">
            <v>16631000</v>
          </cell>
          <cell r="F59">
            <v>0</v>
          </cell>
          <cell r="G59" t="str">
            <v>DECK FOREMAN</v>
          </cell>
          <cell r="H59">
            <v>611121</v>
          </cell>
          <cell r="J59" t="str">
            <v>PT. AGUS SUTA LINE</v>
          </cell>
        </row>
        <row r="60">
          <cell r="B60">
            <v>55</v>
          </cell>
          <cell r="C60" t="str">
            <v>ASNAN SIDIK</v>
          </cell>
          <cell r="D60" t="str">
            <v>48.174.886.1-722.000</v>
          </cell>
          <cell r="E60">
            <v>8934000</v>
          </cell>
          <cell r="F60">
            <v>0</v>
          </cell>
          <cell r="G60" t="str">
            <v>COOK</v>
          </cell>
          <cell r="H60">
            <v>611121</v>
          </cell>
          <cell r="J60" t="str">
            <v>PT. AGUS SUTA LINE</v>
          </cell>
        </row>
        <row r="61">
          <cell r="B61">
            <v>56</v>
          </cell>
          <cell r="C61" t="str">
            <v>ALIAN JAYA</v>
          </cell>
          <cell r="D61" t="str">
            <v>48.173.867.2-722.000</v>
          </cell>
          <cell r="E61">
            <v>8948000</v>
          </cell>
          <cell r="F61">
            <v>0</v>
          </cell>
          <cell r="G61" t="str">
            <v>DECK HAND</v>
          </cell>
          <cell r="H61">
            <v>611121</v>
          </cell>
          <cell r="J61" t="str">
            <v>PT. AGUS SUTA LINE</v>
          </cell>
        </row>
        <row r="62">
          <cell r="B62">
            <v>57</v>
          </cell>
          <cell r="C62" t="str">
            <v>MARTHEN TASIK</v>
          </cell>
          <cell r="D62" t="str">
            <v>48.173.865.6-722.000</v>
          </cell>
          <cell r="E62">
            <v>8948000</v>
          </cell>
          <cell r="F62">
            <v>0</v>
          </cell>
          <cell r="G62" t="str">
            <v>DECK HAND</v>
          </cell>
          <cell r="H62">
            <v>611121</v>
          </cell>
          <cell r="J62" t="str">
            <v>PT. AGUS SUTA LINE</v>
          </cell>
        </row>
        <row r="63">
          <cell r="B63">
            <v>58</v>
          </cell>
          <cell r="C63" t="str">
            <v>GATOT HARIMUKTI</v>
          </cell>
          <cell r="D63" t="str">
            <v>48.173.904.3-722.000</v>
          </cell>
          <cell r="E63">
            <v>9186000</v>
          </cell>
          <cell r="F63">
            <v>0</v>
          </cell>
          <cell r="G63" t="str">
            <v>MESS BOY</v>
          </cell>
          <cell r="H63">
            <v>611121</v>
          </cell>
          <cell r="J63" t="str">
            <v>PT. AGUS SUTA LINE</v>
          </cell>
        </row>
        <row r="64">
          <cell r="B64">
            <v>59</v>
          </cell>
          <cell r="C64" t="str">
            <v>MUHAMMAD ALI</v>
          </cell>
          <cell r="D64" t="str">
            <v>48.173.895.3-722.000</v>
          </cell>
          <cell r="E64">
            <v>19331000</v>
          </cell>
          <cell r="F64">
            <v>0</v>
          </cell>
          <cell r="G64" t="str">
            <v>DECK FOREMAN</v>
          </cell>
          <cell r="H64">
            <v>611121</v>
          </cell>
          <cell r="J64" t="str">
            <v>PT. AGUS SUTA LINE</v>
          </cell>
        </row>
        <row r="65">
          <cell r="B65">
            <v>60</v>
          </cell>
          <cell r="C65" t="str">
            <v>NOOR HANAFI</v>
          </cell>
          <cell r="D65" t="str">
            <v>48.173.819.3-722.000</v>
          </cell>
          <cell r="E65">
            <v>20227000</v>
          </cell>
          <cell r="F65">
            <v>0</v>
          </cell>
          <cell r="G65" t="str">
            <v>MEDIC</v>
          </cell>
          <cell r="H65">
            <v>611121</v>
          </cell>
          <cell r="J65" t="str">
            <v>PT. AGUS SUTA LINE</v>
          </cell>
        </row>
        <row r="66">
          <cell r="B66">
            <v>61</v>
          </cell>
          <cell r="C66" t="str">
            <v xml:space="preserve">HASAN </v>
          </cell>
          <cell r="D66" t="str">
            <v>48.173.817.7-722.000</v>
          </cell>
          <cell r="E66">
            <v>19421000</v>
          </cell>
          <cell r="F66">
            <v>0</v>
          </cell>
          <cell r="G66" t="str">
            <v>COOK</v>
          </cell>
          <cell r="H66">
            <v>611121</v>
          </cell>
          <cell r="J66" t="str">
            <v>PT. AGUS SUTA LINE</v>
          </cell>
        </row>
        <row r="67">
          <cell r="B67">
            <v>62</v>
          </cell>
          <cell r="C67" t="str">
            <v>DENNY YUSTANTO</v>
          </cell>
          <cell r="D67" t="str">
            <v>48.173.834.2-722.000</v>
          </cell>
          <cell r="E67">
            <v>18011000</v>
          </cell>
          <cell r="F67">
            <v>0</v>
          </cell>
          <cell r="G67" t="str">
            <v>RADIO OPERATOR</v>
          </cell>
          <cell r="H67">
            <v>611121</v>
          </cell>
          <cell r="J67" t="str">
            <v>PT. AGUS SUTA LINE</v>
          </cell>
        </row>
        <row r="68">
          <cell r="B68">
            <v>63</v>
          </cell>
          <cell r="C68" t="str">
            <v xml:space="preserve">HIDAYAT MANSYUR  </v>
          </cell>
          <cell r="D68" t="str">
            <v>48.173.818.5-722.000</v>
          </cell>
          <cell r="E68">
            <v>18027000</v>
          </cell>
          <cell r="F68">
            <v>0</v>
          </cell>
          <cell r="G68" t="str">
            <v>ELECTRICIAN</v>
          </cell>
          <cell r="H68">
            <v>611121</v>
          </cell>
          <cell r="J68" t="str">
            <v>PT. AGUS SUTA LINE</v>
          </cell>
        </row>
        <row r="69">
          <cell r="B69">
            <v>64</v>
          </cell>
          <cell r="C69" t="str">
            <v>JULIUS LENGKONG</v>
          </cell>
          <cell r="D69" t="str">
            <v>48.173.844.1-722.000</v>
          </cell>
          <cell r="E69">
            <v>17427000</v>
          </cell>
          <cell r="F69">
            <v>0</v>
          </cell>
          <cell r="G69" t="str">
            <v>ASISTEN MECHANIC</v>
          </cell>
          <cell r="H69">
            <v>611121</v>
          </cell>
          <cell r="J69" t="str">
            <v>PT. AGUS SUTA LINE</v>
          </cell>
        </row>
        <row r="70">
          <cell r="B70">
            <v>65</v>
          </cell>
          <cell r="C70" t="str">
            <v xml:space="preserve">REZA SURYA ERLIAN </v>
          </cell>
          <cell r="D70" t="str">
            <v>48.173.827.6-722.000</v>
          </cell>
          <cell r="E70">
            <v>18027000</v>
          </cell>
          <cell r="F70">
            <v>0</v>
          </cell>
          <cell r="G70" t="str">
            <v>ASISTEN MECHANIC</v>
          </cell>
          <cell r="H70">
            <v>611121</v>
          </cell>
          <cell r="J70" t="str">
            <v>PT. AGUS SUTA LINE</v>
          </cell>
        </row>
        <row r="71">
          <cell r="B71">
            <v>66</v>
          </cell>
          <cell r="C71" t="str">
            <v xml:space="preserve">YUSAN ARIFIANTO  </v>
          </cell>
          <cell r="D71" t="str">
            <v>07.296.098.2-722.000</v>
          </cell>
          <cell r="E71">
            <v>18027000</v>
          </cell>
          <cell r="F71">
            <v>0</v>
          </cell>
          <cell r="G71" t="str">
            <v>WELDER</v>
          </cell>
          <cell r="H71">
            <v>611121</v>
          </cell>
          <cell r="J71" t="str">
            <v>PT. AGUS SUTA LINE</v>
          </cell>
        </row>
        <row r="72">
          <cell r="B72">
            <v>67</v>
          </cell>
          <cell r="C72" t="str">
            <v xml:space="preserve">SUGIYONO  </v>
          </cell>
          <cell r="D72" t="str">
            <v>07.296.058.6-722.000</v>
          </cell>
          <cell r="E72">
            <v>17286000</v>
          </cell>
          <cell r="F72">
            <v>0</v>
          </cell>
          <cell r="G72" t="str">
            <v>COOK</v>
          </cell>
          <cell r="H72">
            <v>611121</v>
          </cell>
          <cell r="J72" t="str">
            <v>PT. AGUS SUTA LINE</v>
          </cell>
        </row>
        <row r="73">
          <cell r="B73">
            <v>68</v>
          </cell>
          <cell r="C73" t="str">
            <v>HARIS NURJEHAN</v>
          </cell>
          <cell r="D73" t="str">
            <v>48.173.847.4-722.000</v>
          </cell>
          <cell r="E73">
            <v>17512000</v>
          </cell>
          <cell r="F73">
            <v>0</v>
          </cell>
          <cell r="G73" t="str">
            <v>MEDIC</v>
          </cell>
          <cell r="H73">
            <v>611121</v>
          </cell>
          <cell r="J73" t="str">
            <v>PT. AGUS SUTA LINE</v>
          </cell>
        </row>
        <row r="74">
          <cell r="B74">
            <v>69</v>
          </cell>
          <cell r="C74" t="str">
            <v>AGUNG HERWANTO</v>
          </cell>
          <cell r="D74" t="str">
            <v>48.173.843.3-722.000</v>
          </cell>
          <cell r="E74">
            <v>14842000</v>
          </cell>
          <cell r="F74">
            <v>0</v>
          </cell>
          <cell r="G74" t="str">
            <v>DECK HAND</v>
          </cell>
          <cell r="H74">
            <v>611121</v>
          </cell>
          <cell r="J74" t="str">
            <v>PT. AGUS SUTA LINE</v>
          </cell>
        </row>
        <row r="75">
          <cell r="B75">
            <v>70</v>
          </cell>
          <cell r="C75" t="str">
            <v xml:space="preserve">BAMBANG SUNARDI </v>
          </cell>
          <cell r="D75" t="str">
            <v>48.173.824.3-722.000</v>
          </cell>
          <cell r="E75">
            <v>16724000</v>
          </cell>
          <cell r="F75">
            <v>0</v>
          </cell>
          <cell r="G75" t="str">
            <v>DECK HAND</v>
          </cell>
          <cell r="H75">
            <v>611121</v>
          </cell>
          <cell r="J75" t="str">
            <v>PT. AGUS SUTA LINE</v>
          </cell>
        </row>
        <row r="76">
          <cell r="B76">
            <v>71</v>
          </cell>
          <cell r="C76" t="str">
            <v xml:space="preserve">IMAM SANTOSO </v>
          </cell>
          <cell r="D76" t="str">
            <v>48.173.823.5-722.000</v>
          </cell>
          <cell r="E76">
            <v>16042000</v>
          </cell>
          <cell r="F76">
            <v>0</v>
          </cell>
          <cell r="G76" t="str">
            <v>DECK HAND</v>
          </cell>
          <cell r="H76">
            <v>611121</v>
          </cell>
          <cell r="J76" t="str">
            <v>PT. AGUS SUTA LINE</v>
          </cell>
        </row>
        <row r="77">
          <cell r="B77">
            <v>72</v>
          </cell>
          <cell r="C77" t="str">
            <v xml:space="preserve">MUHAMMAD JOHANES  </v>
          </cell>
          <cell r="D77" t="str">
            <v>48.173.822.7-722.000</v>
          </cell>
          <cell r="E77">
            <v>15442000</v>
          </cell>
          <cell r="F77">
            <v>0</v>
          </cell>
          <cell r="G77" t="str">
            <v>DECK HAND</v>
          </cell>
          <cell r="H77">
            <v>611121</v>
          </cell>
          <cell r="J77" t="str">
            <v>PT. AGUS SUTA LINE</v>
          </cell>
        </row>
        <row r="78">
          <cell r="B78">
            <v>73</v>
          </cell>
          <cell r="C78" t="str">
            <v xml:space="preserve">AZIZ ARDEE </v>
          </cell>
          <cell r="D78" t="str">
            <v>48.173.831.8-722.000</v>
          </cell>
          <cell r="E78">
            <v>14842000</v>
          </cell>
          <cell r="F78">
            <v>0</v>
          </cell>
          <cell r="G78" t="str">
            <v>DECK HAND</v>
          </cell>
          <cell r="H78">
            <v>611121</v>
          </cell>
          <cell r="J78" t="str">
            <v>PT. AGUS SUTA LINE</v>
          </cell>
        </row>
        <row r="79">
          <cell r="B79">
            <v>74</v>
          </cell>
          <cell r="C79" t="str">
            <v xml:space="preserve">CHAERUL AGUS SALIM </v>
          </cell>
          <cell r="D79" t="str">
            <v>48.173.835.9-722.000</v>
          </cell>
          <cell r="E79">
            <v>16893000</v>
          </cell>
          <cell r="F79">
            <v>0</v>
          </cell>
          <cell r="G79" t="str">
            <v>DECK HAND</v>
          </cell>
          <cell r="H79">
            <v>611121</v>
          </cell>
          <cell r="J79" t="str">
            <v>PT. AGUS SUTA LINE</v>
          </cell>
        </row>
        <row r="80">
          <cell r="B80">
            <v>75</v>
          </cell>
          <cell r="C80" t="str">
            <v xml:space="preserve">EDY SURIONO  </v>
          </cell>
          <cell r="D80" t="str">
            <v>48.174.878.8-722.000</v>
          </cell>
          <cell r="E80">
            <v>16681000</v>
          </cell>
          <cell r="F80">
            <v>0</v>
          </cell>
          <cell r="G80" t="str">
            <v>DECK HAND</v>
          </cell>
          <cell r="H80">
            <v>611121</v>
          </cell>
          <cell r="J80" t="str">
            <v>PT. AGUS SUTA LINE</v>
          </cell>
        </row>
        <row r="81">
          <cell r="B81">
            <v>76</v>
          </cell>
          <cell r="C81" t="str">
            <v>EDY SUYONO</v>
          </cell>
          <cell r="D81" t="str">
            <v>07.295.897.8-722.000</v>
          </cell>
          <cell r="E81">
            <v>14842000</v>
          </cell>
          <cell r="F81">
            <v>0</v>
          </cell>
          <cell r="G81" t="str">
            <v>DECK HAND</v>
          </cell>
          <cell r="H81">
            <v>611121</v>
          </cell>
          <cell r="J81" t="str">
            <v>PT. AGUS SUTA LINE</v>
          </cell>
        </row>
        <row r="82">
          <cell r="B82">
            <v>77</v>
          </cell>
          <cell r="C82" t="str">
            <v xml:space="preserve">IRWAN VANI </v>
          </cell>
          <cell r="D82" t="str">
            <v>48.173.826.8-722.000</v>
          </cell>
          <cell r="E82">
            <v>16893000</v>
          </cell>
          <cell r="F82">
            <v>0</v>
          </cell>
          <cell r="G82" t="str">
            <v>DECK HAND</v>
          </cell>
          <cell r="H82">
            <v>611121</v>
          </cell>
          <cell r="J82" t="str">
            <v>PT. AGUS SUTA LINE</v>
          </cell>
        </row>
        <row r="83">
          <cell r="B83">
            <v>78</v>
          </cell>
          <cell r="C83" t="str">
            <v xml:space="preserve">IWAN  </v>
          </cell>
          <cell r="D83" t="str">
            <v>48.173.820.1-722.000</v>
          </cell>
          <cell r="E83">
            <v>17516000</v>
          </cell>
          <cell r="F83">
            <v>0</v>
          </cell>
          <cell r="G83" t="str">
            <v>DECK HAND</v>
          </cell>
          <cell r="H83">
            <v>611121</v>
          </cell>
          <cell r="J83" t="str">
            <v>PT. AGUS SUTA LINE</v>
          </cell>
        </row>
        <row r="84">
          <cell r="B84">
            <v>79</v>
          </cell>
          <cell r="C84" t="str">
            <v xml:space="preserve">JHONY MAKATUUK </v>
          </cell>
          <cell r="D84" t="str">
            <v>48.173.832.6-722.000</v>
          </cell>
          <cell r="E84">
            <v>16642000</v>
          </cell>
          <cell r="F84">
            <v>0</v>
          </cell>
          <cell r="G84" t="str">
            <v>DECK HAND</v>
          </cell>
          <cell r="H84">
            <v>611121</v>
          </cell>
          <cell r="J84" t="str">
            <v>PT. AGUS SUTA LINE</v>
          </cell>
        </row>
        <row r="85">
          <cell r="B85">
            <v>80</v>
          </cell>
          <cell r="C85" t="str">
            <v xml:space="preserve">MAHSUS SALAM </v>
          </cell>
          <cell r="D85" t="str">
            <v>48.173.842.5-722.000</v>
          </cell>
          <cell r="E85">
            <v>15442000</v>
          </cell>
          <cell r="F85">
            <v>0</v>
          </cell>
          <cell r="G85" t="str">
            <v>DECK HAND</v>
          </cell>
          <cell r="H85">
            <v>611121</v>
          </cell>
          <cell r="J85" t="str">
            <v>PT. AGUS SUTA LINE</v>
          </cell>
        </row>
        <row r="86">
          <cell r="B86">
            <v>81</v>
          </cell>
          <cell r="C86" t="str">
            <v>MARNO</v>
          </cell>
          <cell r="D86" t="str">
            <v>48.173.845.8-722.000</v>
          </cell>
          <cell r="E86">
            <v>14842000</v>
          </cell>
          <cell r="F86">
            <v>0</v>
          </cell>
          <cell r="G86" t="str">
            <v>DECK HAND</v>
          </cell>
          <cell r="H86">
            <v>611121</v>
          </cell>
          <cell r="J86" t="str">
            <v>PT. AGUS SUTA LINE</v>
          </cell>
        </row>
        <row r="87">
          <cell r="B87">
            <v>82</v>
          </cell>
          <cell r="C87" t="str">
            <v xml:space="preserve">NUR SOLIKIN  </v>
          </cell>
          <cell r="D87" t="str">
            <v>48.173.821.9-722.000</v>
          </cell>
          <cell r="E87">
            <v>16893000</v>
          </cell>
          <cell r="F87">
            <v>0</v>
          </cell>
          <cell r="G87" t="str">
            <v>DECK HAND</v>
          </cell>
          <cell r="H87">
            <v>611121</v>
          </cell>
          <cell r="J87" t="str">
            <v>PT. AGUS SUTA LINE</v>
          </cell>
        </row>
        <row r="88">
          <cell r="B88">
            <v>83</v>
          </cell>
          <cell r="C88" t="str">
            <v>SUSANTO</v>
          </cell>
          <cell r="D88" t="str">
            <v>48.173.825.0-722.000</v>
          </cell>
          <cell r="E88">
            <v>14842000</v>
          </cell>
          <cell r="F88">
            <v>0</v>
          </cell>
          <cell r="G88" t="str">
            <v>DECK HAND</v>
          </cell>
          <cell r="H88">
            <v>611121</v>
          </cell>
          <cell r="J88" t="str">
            <v>PT. AGUS SUTA LINE</v>
          </cell>
        </row>
        <row r="89">
          <cell r="B89">
            <v>84</v>
          </cell>
          <cell r="C89" t="str">
            <v xml:space="preserve">WAHYUDI </v>
          </cell>
          <cell r="D89" t="str">
            <v>48.173.829.2-722.000</v>
          </cell>
          <cell r="E89">
            <v>19046000</v>
          </cell>
          <cell r="F89">
            <v>0</v>
          </cell>
          <cell r="G89" t="str">
            <v>DECK HAND</v>
          </cell>
          <cell r="H89">
            <v>611121</v>
          </cell>
          <cell r="J89" t="str">
            <v>PT. AGUS SUTA LINE</v>
          </cell>
        </row>
        <row r="90">
          <cell r="B90">
            <v>85</v>
          </cell>
          <cell r="C90" t="str">
            <v xml:space="preserve">YAJI  </v>
          </cell>
          <cell r="D90" t="str">
            <v>07.296.094.1-722.000</v>
          </cell>
          <cell r="E90">
            <v>16718000</v>
          </cell>
          <cell r="F90">
            <v>0</v>
          </cell>
          <cell r="G90" t="str">
            <v>DECK HAND</v>
          </cell>
          <cell r="H90">
            <v>611121</v>
          </cell>
          <cell r="J90" t="str">
            <v>PT. AGUS SUTA LINE</v>
          </cell>
        </row>
        <row r="91">
          <cell r="B91">
            <v>86</v>
          </cell>
          <cell r="C91" t="str">
            <v>DANIEL KRISTIANTO</v>
          </cell>
          <cell r="D91" t="str">
            <v>48.173.841.7-722.000</v>
          </cell>
          <cell r="E91">
            <v>16563000</v>
          </cell>
          <cell r="F91">
            <v>0</v>
          </cell>
          <cell r="G91" t="str">
            <v>MESS BOY</v>
          </cell>
          <cell r="H91">
            <v>611121</v>
          </cell>
          <cell r="J91" t="str">
            <v>PT. AGUS SUTA LINE</v>
          </cell>
        </row>
        <row r="92">
          <cell r="B92">
            <v>87</v>
          </cell>
          <cell r="C92" t="str">
            <v>HARI ARIFIANTO</v>
          </cell>
          <cell r="D92" t="str">
            <v>48.173.839.1-722.000</v>
          </cell>
          <cell r="E92">
            <v>14505000</v>
          </cell>
          <cell r="F92">
            <v>0</v>
          </cell>
          <cell r="G92" t="str">
            <v>MESS BOY</v>
          </cell>
          <cell r="H92">
            <v>611121</v>
          </cell>
          <cell r="J92" t="str">
            <v>PT. AGUS SUTA LINE</v>
          </cell>
        </row>
        <row r="93">
          <cell r="B93">
            <v>88</v>
          </cell>
          <cell r="C93" t="str">
            <v>HERLI NIRWANA</v>
          </cell>
          <cell r="D93" t="str">
            <v>48.173.837.5-722.000</v>
          </cell>
          <cell r="E93">
            <v>16563000</v>
          </cell>
          <cell r="F93">
            <v>0</v>
          </cell>
          <cell r="G93" t="str">
            <v>ASISTEN COOK</v>
          </cell>
          <cell r="H93">
            <v>611121</v>
          </cell>
          <cell r="J93" t="str">
            <v>PT. AGUS SUTA LINE</v>
          </cell>
        </row>
        <row r="94">
          <cell r="B94">
            <v>89</v>
          </cell>
          <cell r="C94" t="str">
            <v>SUTRISNO</v>
          </cell>
          <cell r="D94" t="str">
            <v>48.173.848.2-722.000</v>
          </cell>
          <cell r="E94">
            <v>12812000</v>
          </cell>
          <cell r="F94">
            <v>0</v>
          </cell>
          <cell r="G94" t="str">
            <v>ASISTEN COOK</v>
          </cell>
          <cell r="H94">
            <v>611121</v>
          </cell>
          <cell r="J94" t="str">
            <v>PT. AGUS SUTA LINE</v>
          </cell>
        </row>
        <row r="95">
          <cell r="B95">
            <v>90</v>
          </cell>
          <cell r="C95" t="str">
            <v>JEMMY ARTEUR PANUSINGON</v>
          </cell>
          <cell r="D95" t="str">
            <v>48.173.836.7-722.000</v>
          </cell>
          <cell r="E95">
            <v>16893000</v>
          </cell>
          <cell r="F95">
            <v>0</v>
          </cell>
          <cell r="G95" t="str">
            <v>DECK HAND</v>
          </cell>
          <cell r="H95">
            <v>611121</v>
          </cell>
          <cell r="J95" t="str">
            <v>PT. AGUS SUTA LINE</v>
          </cell>
        </row>
        <row r="96">
          <cell r="B96">
            <v>91</v>
          </cell>
          <cell r="C96" t="str">
            <v>TAKBIR RAHMAN</v>
          </cell>
          <cell r="D96" t="str">
            <v>48.173.915.9-722.000</v>
          </cell>
          <cell r="E96">
            <v>15894000</v>
          </cell>
          <cell r="F96">
            <v>0</v>
          </cell>
          <cell r="G96" t="str">
            <v>ASISTEN COOK</v>
          </cell>
          <cell r="H96">
            <v>611121</v>
          </cell>
          <cell r="J96" t="str">
            <v>PT. AGUS SUTA LINE</v>
          </cell>
        </row>
        <row r="97">
          <cell r="B97">
            <v>92</v>
          </cell>
          <cell r="C97" t="str">
            <v>HENDRAWAN</v>
          </cell>
          <cell r="D97" t="str">
            <v>48.173.876.3-722.000</v>
          </cell>
          <cell r="E97">
            <v>14611000</v>
          </cell>
          <cell r="F97">
            <v>0</v>
          </cell>
          <cell r="G97" t="str">
            <v>RADIO OPERATOR</v>
          </cell>
          <cell r="H97">
            <v>611121</v>
          </cell>
          <cell r="J97" t="str">
            <v>PT. AGUS SUTA LINE</v>
          </cell>
        </row>
        <row r="98">
          <cell r="B98">
            <v>93</v>
          </cell>
          <cell r="C98" t="str">
            <v>EKO WIDODO</v>
          </cell>
          <cell r="D98" t="str">
            <v>48.173.859.9-722.000</v>
          </cell>
          <cell r="E98">
            <v>21423000</v>
          </cell>
          <cell r="F98">
            <v>0</v>
          </cell>
          <cell r="G98" t="str">
            <v>CRANE OPERATOR</v>
          </cell>
          <cell r="H98">
            <v>611121</v>
          </cell>
          <cell r="J98" t="str">
            <v>PT. AGUS SUTA LINE</v>
          </cell>
        </row>
        <row r="99">
          <cell r="B99">
            <v>94</v>
          </cell>
          <cell r="C99" t="str">
            <v>RINUS SITEPU BODI</v>
          </cell>
          <cell r="D99" t="str">
            <v>48.173.894.6-722.000</v>
          </cell>
          <cell r="E99">
            <v>18790000</v>
          </cell>
          <cell r="F99">
            <v>0</v>
          </cell>
          <cell r="G99" t="str">
            <v>MECHANIC</v>
          </cell>
          <cell r="H99">
            <v>611121</v>
          </cell>
          <cell r="J99" t="str">
            <v>PT. AGUS SUTA LINE</v>
          </cell>
        </row>
        <row r="100">
          <cell r="B100">
            <v>95</v>
          </cell>
          <cell r="C100" t="str">
            <v>SUBCHAN AZI</v>
          </cell>
          <cell r="D100" t="str">
            <v>48.173.873.0-722.000</v>
          </cell>
          <cell r="E100">
            <v>18680000</v>
          </cell>
          <cell r="F100">
            <v>0</v>
          </cell>
          <cell r="G100" t="str">
            <v>MECHANIC</v>
          </cell>
          <cell r="H100">
            <v>611121</v>
          </cell>
          <cell r="J100" t="str">
            <v>PT. AGUS SUTA LINE</v>
          </cell>
        </row>
        <row r="101">
          <cell r="B101">
            <v>96</v>
          </cell>
          <cell r="C101" t="str">
            <v>SUJARIANTO</v>
          </cell>
          <cell r="D101" t="str">
            <v>48.173.914.2-722.000</v>
          </cell>
          <cell r="E101">
            <v>15200000</v>
          </cell>
          <cell r="F101">
            <v>0</v>
          </cell>
          <cell r="G101" t="str">
            <v>ASISTEN MECHANIC</v>
          </cell>
          <cell r="H101">
            <v>611121</v>
          </cell>
          <cell r="J101" t="str">
            <v>PT. AGUS SUTA LINE</v>
          </cell>
        </row>
        <row r="102">
          <cell r="B102">
            <v>97</v>
          </cell>
          <cell r="C102" t="str">
            <v>HERMANSYAH</v>
          </cell>
          <cell r="D102" t="str">
            <v>48.173.855.7-722.000</v>
          </cell>
          <cell r="E102">
            <v>15144000</v>
          </cell>
          <cell r="F102">
            <v>0</v>
          </cell>
          <cell r="G102" t="str">
            <v>ASISTEN MECHANIC</v>
          </cell>
          <cell r="H102">
            <v>611121</v>
          </cell>
          <cell r="J102" t="str">
            <v>PT. AGUS SUTA LINE</v>
          </cell>
        </row>
        <row r="103">
          <cell r="B103">
            <v>98</v>
          </cell>
          <cell r="C103" t="str">
            <v>ANWAR HADI</v>
          </cell>
          <cell r="D103" t="str">
            <v>48.173.861.5-722.000</v>
          </cell>
          <cell r="E103">
            <v>13326000</v>
          </cell>
          <cell r="F103">
            <v>0</v>
          </cell>
          <cell r="G103" t="str">
            <v>DECK HAND</v>
          </cell>
          <cell r="H103">
            <v>611121</v>
          </cell>
          <cell r="J103" t="str">
            <v>PT. AGUS SUTA LINE</v>
          </cell>
        </row>
        <row r="104">
          <cell r="B104">
            <v>99</v>
          </cell>
          <cell r="C104" t="str">
            <v>RAHMANDANI</v>
          </cell>
          <cell r="D104" t="str">
            <v>48.173.863.1-722.000</v>
          </cell>
          <cell r="E104">
            <v>15381000</v>
          </cell>
          <cell r="F104">
            <v>0</v>
          </cell>
          <cell r="G104" t="str">
            <v>DECK HAND</v>
          </cell>
          <cell r="H104">
            <v>611121</v>
          </cell>
          <cell r="J104" t="str">
            <v>PT. AGUS SUTA LINE</v>
          </cell>
        </row>
        <row r="105">
          <cell r="B105">
            <v>100</v>
          </cell>
          <cell r="C105" t="str">
            <v>SAMIUN LATONGA</v>
          </cell>
          <cell r="D105" t="str">
            <v>48.173.851.6-722.000</v>
          </cell>
          <cell r="E105">
            <v>14383000</v>
          </cell>
          <cell r="F105">
            <v>0</v>
          </cell>
          <cell r="G105" t="str">
            <v>DECK HAND</v>
          </cell>
          <cell r="H105">
            <v>611121</v>
          </cell>
          <cell r="J105" t="str">
            <v>PT. AGUS SUTA LINE</v>
          </cell>
        </row>
        <row r="106">
          <cell r="B106">
            <v>101</v>
          </cell>
          <cell r="C106" t="str">
            <v>SUBEKI</v>
          </cell>
          <cell r="D106" t="str">
            <v>48.173.868.0-722.000</v>
          </cell>
          <cell r="E106">
            <v>12604000</v>
          </cell>
          <cell r="F106">
            <v>0</v>
          </cell>
          <cell r="G106" t="str">
            <v>MESS BOY</v>
          </cell>
          <cell r="H106">
            <v>611121</v>
          </cell>
          <cell r="J106" t="str">
            <v>PT. AGUS SUTA LINE</v>
          </cell>
        </row>
        <row r="107">
          <cell r="B107">
            <v>102</v>
          </cell>
          <cell r="C107" t="str">
            <v>RUSLI DJAMHARI</v>
          </cell>
          <cell r="D107" t="str">
            <v>07.295.988.5-722.000</v>
          </cell>
          <cell r="E107">
            <v>19168000</v>
          </cell>
          <cell r="F107">
            <v>0</v>
          </cell>
          <cell r="G107" t="str">
            <v>MASINIS I</v>
          </cell>
          <cell r="H107">
            <v>611121</v>
          </cell>
          <cell r="J107" t="str">
            <v>PT. AGUS SUTA LINE</v>
          </cell>
        </row>
        <row r="108">
          <cell r="B108">
            <v>103</v>
          </cell>
          <cell r="C108" t="str">
            <v>RAHAJU HANDAJADI</v>
          </cell>
          <cell r="D108" t="str">
            <v>07.295.975.2-722.000</v>
          </cell>
          <cell r="E108">
            <v>16698000</v>
          </cell>
          <cell r="F108">
            <v>0</v>
          </cell>
          <cell r="G108" t="str">
            <v>MUALIM I</v>
          </cell>
          <cell r="H108">
            <v>611121</v>
          </cell>
          <cell r="J108" t="str">
            <v>PT. AGUS SUTA LINE</v>
          </cell>
        </row>
        <row r="109">
          <cell r="B109">
            <v>104</v>
          </cell>
          <cell r="C109" t="str">
            <v>SOEPRIYADI</v>
          </cell>
          <cell r="D109" t="str">
            <v>48.173.919.1.722.000</v>
          </cell>
          <cell r="E109">
            <v>17359000</v>
          </cell>
          <cell r="F109">
            <v>0</v>
          </cell>
          <cell r="G109" t="str">
            <v>MUALIM II</v>
          </cell>
          <cell r="H109">
            <v>611121</v>
          </cell>
          <cell r="J109" t="str">
            <v>PT. AGUS SUTA LINE</v>
          </cell>
        </row>
        <row r="110">
          <cell r="B110">
            <v>105</v>
          </cell>
          <cell r="C110" t="str">
            <v>ISAAC FELIX YUSMAM</v>
          </cell>
          <cell r="D110" t="str">
            <v>07.295.925.7-722.000</v>
          </cell>
          <cell r="E110">
            <v>15668000</v>
          </cell>
          <cell r="F110">
            <v>0</v>
          </cell>
          <cell r="G110" t="str">
            <v>MASINIS II</v>
          </cell>
          <cell r="H110">
            <v>611121</v>
          </cell>
          <cell r="J110" t="str">
            <v>PT. AGUS SUTA LINE</v>
          </cell>
        </row>
        <row r="111">
          <cell r="B111">
            <v>106</v>
          </cell>
          <cell r="C111" t="str">
            <v>SARINO</v>
          </cell>
          <cell r="D111" t="str">
            <v>48.173.947.2-722.000</v>
          </cell>
          <cell r="E111">
            <v>17671000</v>
          </cell>
          <cell r="F111">
            <v>0</v>
          </cell>
          <cell r="G111" t="str">
            <v>KKM</v>
          </cell>
          <cell r="H111">
            <v>611121</v>
          </cell>
          <cell r="J111" t="str">
            <v>PT. AGUS SUTA LINE</v>
          </cell>
        </row>
        <row r="112">
          <cell r="B112">
            <v>107</v>
          </cell>
          <cell r="C112" t="str">
            <v>BUDI SETIAWAN</v>
          </cell>
          <cell r="D112" t="str">
            <v>48.173.949.8.722.000</v>
          </cell>
          <cell r="E112">
            <v>15176000</v>
          </cell>
          <cell r="F112">
            <v>0</v>
          </cell>
          <cell r="G112" t="str">
            <v>MASINIS I</v>
          </cell>
          <cell r="H112">
            <v>611121</v>
          </cell>
          <cell r="J112" t="str">
            <v>PT. AGUS SUTA LINE</v>
          </cell>
        </row>
        <row r="113">
          <cell r="B113">
            <v>108</v>
          </cell>
          <cell r="C113" t="str">
            <v>SYAMSUDDIN</v>
          </cell>
          <cell r="D113" t="str">
            <v>48.173.949.8-722.000</v>
          </cell>
          <cell r="E113">
            <v>10882000</v>
          </cell>
          <cell r="F113">
            <v>0</v>
          </cell>
          <cell r="G113" t="str">
            <v>MASINIS II</v>
          </cell>
          <cell r="H113">
            <v>611121</v>
          </cell>
          <cell r="J113" t="str">
            <v>PT. AGUS SUTA LINE</v>
          </cell>
        </row>
        <row r="114">
          <cell r="B114">
            <v>109</v>
          </cell>
          <cell r="C114" t="str">
            <v>HASYIM LIMPO</v>
          </cell>
          <cell r="D114" t="str">
            <v>48.173.950.6-722.000</v>
          </cell>
          <cell r="E114">
            <v>11063000</v>
          </cell>
          <cell r="F114">
            <v>0</v>
          </cell>
          <cell r="G114" t="str">
            <v>MUALIM I</v>
          </cell>
          <cell r="H114">
            <v>611121</v>
          </cell>
          <cell r="J114" t="str">
            <v>PT. AGUS SUTA LINE</v>
          </cell>
        </row>
        <row r="115">
          <cell r="B115">
            <v>110</v>
          </cell>
          <cell r="C115" t="str">
            <v>SUKI</v>
          </cell>
          <cell r="D115" t="str">
            <v>07.296.063.6-722.000</v>
          </cell>
          <cell r="E115">
            <v>7974000</v>
          </cell>
          <cell r="F115">
            <v>0</v>
          </cell>
          <cell r="G115" t="str">
            <v>JURU MUDI</v>
          </cell>
          <cell r="H115">
            <v>611121</v>
          </cell>
          <cell r="J115" t="str">
            <v>PT. AGUS SUTA LINE</v>
          </cell>
        </row>
        <row r="116">
          <cell r="B116">
            <v>111</v>
          </cell>
          <cell r="C116" t="str">
            <v>ACHMAD FATHONI</v>
          </cell>
          <cell r="D116" t="str">
            <v>07.295.856.4-722.000</v>
          </cell>
          <cell r="E116">
            <v>17043000</v>
          </cell>
          <cell r="F116">
            <v>0</v>
          </cell>
          <cell r="G116" t="str">
            <v>MUALIM I</v>
          </cell>
          <cell r="H116">
            <v>611121</v>
          </cell>
          <cell r="J116" t="str">
            <v>PT. AGUS SUTA LINE</v>
          </cell>
        </row>
        <row r="117">
          <cell r="B117">
            <v>112</v>
          </cell>
          <cell r="C117" t="str">
            <v>SYAMSURI</v>
          </cell>
          <cell r="D117" t="str">
            <v>07.296.084.2-722.000</v>
          </cell>
          <cell r="E117">
            <v>10938000</v>
          </cell>
          <cell r="F117">
            <v>0</v>
          </cell>
          <cell r="G117" t="str">
            <v>MASINIS I</v>
          </cell>
          <cell r="H117">
            <v>611121</v>
          </cell>
          <cell r="J117" t="str">
            <v>PT. AGUS SUTA LINE</v>
          </cell>
        </row>
        <row r="118">
          <cell r="B118">
            <v>113</v>
          </cell>
          <cell r="C118" t="str">
            <v>SAMINO</v>
          </cell>
          <cell r="D118" t="str">
            <v>48.173.918.3-722.000</v>
          </cell>
          <cell r="E118">
            <v>9939000</v>
          </cell>
          <cell r="F118">
            <v>0</v>
          </cell>
          <cell r="G118" t="str">
            <v>JURU MUDI</v>
          </cell>
          <cell r="H118">
            <v>611121</v>
          </cell>
          <cell r="J118" t="str">
            <v>PT. AGUS SUTA LINE</v>
          </cell>
        </row>
        <row r="119">
          <cell r="B119">
            <v>114</v>
          </cell>
          <cell r="C119" t="str">
            <v>SUHERJAN</v>
          </cell>
          <cell r="D119" t="str">
            <v>07.296.062.8-722.000</v>
          </cell>
          <cell r="E119">
            <v>9854000</v>
          </cell>
          <cell r="F119">
            <v>0</v>
          </cell>
          <cell r="G119" t="str">
            <v>JURU MUDI</v>
          </cell>
          <cell r="H119">
            <v>611121</v>
          </cell>
          <cell r="J119" t="str">
            <v>PT. AGUS SUTA LINE</v>
          </cell>
        </row>
        <row r="120">
          <cell r="B120">
            <v>115</v>
          </cell>
          <cell r="C120" t="str">
            <v>PIET HEIN GANDAWARI</v>
          </cell>
          <cell r="D120" t="str">
            <v>48.174.853.1-722.000</v>
          </cell>
          <cell r="E120">
            <v>17545000</v>
          </cell>
          <cell r="F120">
            <v>0</v>
          </cell>
          <cell r="G120" t="str">
            <v>NAKHODA</v>
          </cell>
          <cell r="H120">
            <v>611121</v>
          </cell>
          <cell r="J120" t="str">
            <v>PT. AGUS SUTA LINE</v>
          </cell>
        </row>
        <row r="121">
          <cell r="B121">
            <v>116</v>
          </cell>
          <cell r="C121" t="str">
            <v>FATCHURAHMAN</v>
          </cell>
          <cell r="D121" t="str">
            <v>48.174.857.2-722.000</v>
          </cell>
          <cell r="E121">
            <v>11229000</v>
          </cell>
          <cell r="F121">
            <v>0</v>
          </cell>
          <cell r="G121" t="str">
            <v>MUALIM II</v>
          </cell>
          <cell r="H121">
            <v>611121</v>
          </cell>
          <cell r="J121" t="str">
            <v>PT. AGUS SUTA LINE</v>
          </cell>
        </row>
        <row r="122">
          <cell r="B122">
            <v>117</v>
          </cell>
          <cell r="C122" t="str">
            <v>M. TAUFIK</v>
          </cell>
          <cell r="D122" t="str">
            <v>48.174.856.4-722.000</v>
          </cell>
          <cell r="E122">
            <v>11555000</v>
          </cell>
          <cell r="F122">
            <v>0</v>
          </cell>
          <cell r="G122" t="str">
            <v>MASINIS I</v>
          </cell>
          <cell r="H122">
            <v>611121</v>
          </cell>
          <cell r="J122" t="str">
            <v>PT. AGUS SUTA LINE</v>
          </cell>
        </row>
        <row r="123">
          <cell r="B123">
            <v>118</v>
          </cell>
          <cell r="C123" t="str">
            <v>TOTO RIVANI</v>
          </cell>
          <cell r="D123" t="str">
            <v>48.174.855.6-722.000</v>
          </cell>
          <cell r="E123">
            <v>11928000</v>
          </cell>
          <cell r="F123">
            <v>0</v>
          </cell>
          <cell r="G123" t="str">
            <v>MASINIS II</v>
          </cell>
          <cell r="H123">
            <v>611121</v>
          </cell>
          <cell r="J123" t="str">
            <v>PT. AGUS SUTA LINE</v>
          </cell>
        </row>
        <row r="124">
          <cell r="B124">
            <v>119</v>
          </cell>
          <cell r="C124" t="str">
            <v>RELLY S YABIY</v>
          </cell>
          <cell r="D124" t="str">
            <v>07.295.976.0-722.000</v>
          </cell>
          <cell r="E124">
            <v>17950000</v>
          </cell>
          <cell r="F124">
            <v>0</v>
          </cell>
          <cell r="G124" t="str">
            <v>MASINIS I</v>
          </cell>
          <cell r="H124">
            <v>611121</v>
          </cell>
          <cell r="J124" t="str">
            <v>PT. AGUS SUTA LINE</v>
          </cell>
        </row>
        <row r="125">
          <cell r="B125">
            <v>120</v>
          </cell>
          <cell r="C125" t="str">
            <v>BILAL</v>
          </cell>
          <cell r="D125" t="str">
            <v>07.295.879.6-722.000</v>
          </cell>
          <cell r="E125">
            <v>9671000</v>
          </cell>
          <cell r="F125">
            <v>0</v>
          </cell>
          <cell r="G125" t="str">
            <v>OILER</v>
          </cell>
          <cell r="H125">
            <v>611121</v>
          </cell>
          <cell r="J125" t="str">
            <v>PT. AGUS SUTA LINE</v>
          </cell>
        </row>
        <row r="126">
          <cell r="B126">
            <v>121</v>
          </cell>
          <cell r="C126" t="str">
            <v>NUR HAIRUL</v>
          </cell>
          <cell r="D126" t="str">
            <v>48.174.859.8-722.000</v>
          </cell>
          <cell r="E126">
            <v>9946000</v>
          </cell>
          <cell r="F126">
            <v>0</v>
          </cell>
          <cell r="G126" t="str">
            <v>MUALIM I</v>
          </cell>
          <cell r="H126">
            <v>611121</v>
          </cell>
          <cell r="J126" t="str">
            <v>PT. AGUS SUTA LINE</v>
          </cell>
        </row>
        <row r="127">
          <cell r="B127">
            <v>122</v>
          </cell>
          <cell r="C127" t="str">
            <v>MUSPIRANSYAH</v>
          </cell>
          <cell r="D127" t="str">
            <v>48.174.858.0-722.000</v>
          </cell>
          <cell r="E127">
            <v>15157000</v>
          </cell>
          <cell r="F127">
            <v>0</v>
          </cell>
          <cell r="G127" t="str">
            <v>KKM</v>
          </cell>
          <cell r="H127">
            <v>611121</v>
          </cell>
          <cell r="J127" t="str">
            <v>PT. AGUS SUTA LINE</v>
          </cell>
        </row>
        <row r="128">
          <cell r="B128">
            <v>123</v>
          </cell>
          <cell r="C128" t="str">
            <v>ARIF AGUS BUDIARTO</v>
          </cell>
          <cell r="D128" t="str">
            <v>48.174.862.2-722.000</v>
          </cell>
          <cell r="E128">
            <v>10404000</v>
          </cell>
          <cell r="F128">
            <v>0</v>
          </cell>
          <cell r="G128" t="str">
            <v>JURU MUDI</v>
          </cell>
          <cell r="H128">
            <v>611121</v>
          </cell>
          <cell r="J128" t="str">
            <v>PT. AGUS SUTA LINE</v>
          </cell>
        </row>
        <row r="129">
          <cell r="B129">
            <v>124</v>
          </cell>
          <cell r="C129" t="str">
            <v>ANSYARI</v>
          </cell>
          <cell r="D129" t="str">
            <v>48.174.863.0-722.000</v>
          </cell>
          <cell r="E129">
            <v>9512000</v>
          </cell>
          <cell r="F129">
            <v>0</v>
          </cell>
          <cell r="G129" t="str">
            <v>MASINIS II</v>
          </cell>
          <cell r="H129">
            <v>611121</v>
          </cell>
          <cell r="J129" t="str">
            <v>PT. AGUS SUTA LINE</v>
          </cell>
        </row>
        <row r="130">
          <cell r="B130">
            <v>125</v>
          </cell>
          <cell r="C130" t="str">
            <v>AMAT</v>
          </cell>
          <cell r="D130" t="str">
            <v>48.173.933.2-722.000</v>
          </cell>
          <cell r="E130">
            <v>10596000</v>
          </cell>
          <cell r="F130">
            <v>0</v>
          </cell>
          <cell r="G130" t="str">
            <v>JURU MUDI</v>
          </cell>
          <cell r="H130">
            <v>611121</v>
          </cell>
          <cell r="J130" t="str">
            <v>PT. AGUS SUTA LINE</v>
          </cell>
        </row>
        <row r="131">
          <cell r="B131">
            <v>126</v>
          </cell>
          <cell r="C131" t="str">
            <v>MOCH ABDAN</v>
          </cell>
          <cell r="D131" t="str">
            <v>48.173.879.7-.722.000</v>
          </cell>
          <cell r="E131">
            <v>7107000</v>
          </cell>
          <cell r="F131">
            <v>0</v>
          </cell>
          <cell r="G131" t="str">
            <v>JURU MUDI</v>
          </cell>
          <cell r="H131">
            <v>611121</v>
          </cell>
          <cell r="J131" t="str">
            <v>PT. AGUS SUTA LINE</v>
          </cell>
        </row>
        <row r="132">
          <cell r="B132">
            <v>127</v>
          </cell>
          <cell r="C132" t="str">
            <v>ABDUL GANI</v>
          </cell>
          <cell r="D132" t="str">
            <v>48.173.934.2-722.000</v>
          </cell>
          <cell r="E132">
            <v>14236000</v>
          </cell>
          <cell r="F132">
            <v>0</v>
          </cell>
          <cell r="G132" t="str">
            <v>NAKHODA</v>
          </cell>
          <cell r="H132">
            <v>611121</v>
          </cell>
          <cell r="J132" t="str">
            <v>PT. AGUS SUTA LINE</v>
          </cell>
        </row>
        <row r="133">
          <cell r="B133">
            <v>128</v>
          </cell>
          <cell r="C133" t="str">
            <v>YUSRAN EFFENDY</v>
          </cell>
          <cell r="D133" t="str">
            <v>07.296.099.0-722.000</v>
          </cell>
          <cell r="E133">
            <v>13551000</v>
          </cell>
          <cell r="F133">
            <v>0</v>
          </cell>
          <cell r="G133" t="str">
            <v>KKM</v>
          </cell>
          <cell r="H133">
            <v>611121</v>
          </cell>
          <cell r="J133" t="str">
            <v>PT. AGUS SUTA LINE</v>
          </cell>
        </row>
        <row r="134">
          <cell r="B134">
            <v>129</v>
          </cell>
          <cell r="C134" t="str">
            <v>HAMSIN AG</v>
          </cell>
          <cell r="D134" t="str">
            <v>07.295.908.3-722.000</v>
          </cell>
          <cell r="E134">
            <v>13023000</v>
          </cell>
          <cell r="F134">
            <v>0</v>
          </cell>
          <cell r="G134" t="str">
            <v>MASINIS I</v>
          </cell>
          <cell r="H134">
            <v>611121</v>
          </cell>
          <cell r="J134" t="str">
            <v>PT. AGUS SUTA LINE</v>
          </cell>
        </row>
        <row r="135">
          <cell r="B135">
            <v>130</v>
          </cell>
          <cell r="C135" t="str">
            <v>AMBO RAPPE NUR</v>
          </cell>
          <cell r="D135" t="str">
            <v>48.173.933.2-722.000</v>
          </cell>
          <cell r="E135">
            <v>13843000</v>
          </cell>
          <cell r="F135">
            <v>0</v>
          </cell>
          <cell r="G135" t="str">
            <v>MUALIM I</v>
          </cell>
          <cell r="H135">
            <v>611121</v>
          </cell>
          <cell r="J135" t="str">
            <v>PT. AGUS SUTA LINE</v>
          </cell>
        </row>
        <row r="136">
          <cell r="B136">
            <v>131</v>
          </cell>
          <cell r="C136" t="str">
            <v>AGUS WARDANA</v>
          </cell>
          <cell r="D136" t="str">
            <v>07.295.866.3-722.000</v>
          </cell>
          <cell r="E136">
            <v>13423000</v>
          </cell>
          <cell r="F136">
            <v>0</v>
          </cell>
          <cell r="G136" t="str">
            <v>KKM</v>
          </cell>
          <cell r="H136">
            <v>611121</v>
          </cell>
          <cell r="J136" t="str">
            <v>PT. AGUS SUTA LINE</v>
          </cell>
        </row>
        <row r="137">
          <cell r="B137">
            <v>132</v>
          </cell>
          <cell r="C137" t="str">
            <v>ACHMADY</v>
          </cell>
          <cell r="D137" t="str">
            <v>48.173.932.4-722.000</v>
          </cell>
          <cell r="E137">
            <v>8309000</v>
          </cell>
          <cell r="F137">
            <v>0</v>
          </cell>
          <cell r="G137" t="str">
            <v>JURU MUDI</v>
          </cell>
          <cell r="H137">
            <v>611121</v>
          </cell>
          <cell r="J137" t="str">
            <v>PT. AGUS SUTA LINE</v>
          </cell>
        </row>
        <row r="138">
          <cell r="B138">
            <v>133</v>
          </cell>
          <cell r="C138" t="str">
            <v>MUHADI</v>
          </cell>
          <cell r="D138" t="str">
            <v>07.295.953.9-722.000</v>
          </cell>
          <cell r="E138">
            <v>7505000</v>
          </cell>
          <cell r="F138">
            <v>0</v>
          </cell>
          <cell r="G138" t="str">
            <v>OILER</v>
          </cell>
          <cell r="H138">
            <v>611121</v>
          </cell>
          <cell r="J138" t="str">
            <v>PT. AGUS SUTA LINE</v>
          </cell>
        </row>
        <row r="139">
          <cell r="B139">
            <v>134</v>
          </cell>
          <cell r="C139" t="str">
            <v>MOHAMAD AMIN KELINGI</v>
          </cell>
          <cell r="D139" t="str">
            <v>48.173.951.4-722.000</v>
          </cell>
          <cell r="E139">
            <v>20446000</v>
          </cell>
          <cell r="F139">
            <v>0</v>
          </cell>
          <cell r="G139" t="str">
            <v>NAKHODA</v>
          </cell>
          <cell r="H139">
            <v>611121</v>
          </cell>
          <cell r="J139" t="str">
            <v>PT. AGUS SUTA LINE</v>
          </cell>
        </row>
        <row r="140">
          <cell r="B140">
            <v>135</v>
          </cell>
          <cell r="C140" t="str">
            <v>AGUS SUROSO</v>
          </cell>
          <cell r="D140" t="str">
            <v>48.173.952.2-722.000</v>
          </cell>
          <cell r="E140">
            <v>19724000</v>
          </cell>
          <cell r="F140">
            <v>0</v>
          </cell>
          <cell r="G140" t="str">
            <v>KKM</v>
          </cell>
          <cell r="H140">
            <v>611121</v>
          </cell>
          <cell r="J140" t="str">
            <v>PT. AGUS SUTA LINE</v>
          </cell>
        </row>
        <row r="141">
          <cell r="B141">
            <v>136</v>
          </cell>
          <cell r="C141" t="str">
            <v>YOGI SOVIAN ALFIANDRI</v>
          </cell>
          <cell r="D141" t="str">
            <v>48.173.955.5-722.000</v>
          </cell>
          <cell r="E141">
            <v>13149000</v>
          </cell>
          <cell r="F141">
            <v>0</v>
          </cell>
          <cell r="G141" t="str">
            <v>CRANE OPERATOR</v>
          </cell>
          <cell r="H141">
            <v>611121</v>
          </cell>
          <cell r="J141" t="str">
            <v>PT. AGUS SUTA LINE</v>
          </cell>
        </row>
        <row r="142">
          <cell r="B142">
            <v>137</v>
          </cell>
          <cell r="C142" t="str">
            <v>RAMIDJAN</v>
          </cell>
          <cell r="D142" t="str">
            <v>48.173.954.8-722.000</v>
          </cell>
          <cell r="E142">
            <v>10916000</v>
          </cell>
          <cell r="F142">
            <v>0</v>
          </cell>
          <cell r="G142" t="str">
            <v>MASINIS I</v>
          </cell>
          <cell r="H142">
            <v>611121</v>
          </cell>
          <cell r="J142" t="str">
            <v>PT. AGUS SUTA LINE</v>
          </cell>
        </row>
        <row r="143">
          <cell r="B143">
            <v>138</v>
          </cell>
          <cell r="C143" t="str">
            <v>SRI HADI SUDARJAD</v>
          </cell>
          <cell r="D143" t="str">
            <v>07.296.054.5-722.000</v>
          </cell>
          <cell r="E143">
            <v>10922000</v>
          </cell>
          <cell r="F143">
            <v>0</v>
          </cell>
          <cell r="G143" t="str">
            <v>MUALIM II</v>
          </cell>
          <cell r="H143">
            <v>611121</v>
          </cell>
          <cell r="J143" t="str">
            <v>PT. AGUS SUTA LINE</v>
          </cell>
        </row>
        <row r="144">
          <cell r="B144">
            <v>139</v>
          </cell>
          <cell r="C144" t="str">
            <v>SYAMSUL BACHRI</v>
          </cell>
          <cell r="D144" t="str">
            <v>48.173.956.3.722.000</v>
          </cell>
          <cell r="E144">
            <v>7660000</v>
          </cell>
          <cell r="F144">
            <v>0</v>
          </cell>
          <cell r="G144" t="str">
            <v>CRANE OPERATOR</v>
          </cell>
          <cell r="H144">
            <v>611121</v>
          </cell>
          <cell r="J144" t="str">
            <v>PT. AGUS SUTA LINE</v>
          </cell>
        </row>
        <row r="145">
          <cell r="B145">
            <v>140</v>
          </cell>
          <cell r="C145" t="str">
            <v>ABIDIN RAHIM</v>
          </cell>
          <cell r="D145" t="str">
            <v>48.173.942.3-722.000</v>
          </cell>
          <cell r="E145">
            <v>18846000</v>
          </cell>
          <cell r="F145">
            <v>0</v>
          </cell>
          <cell r="G145" t="str">
            <v>KKM</v>
          </cell>
          <cell r="H145">
            <v>611121</v>
          </cell>
          <cell r="J145" t="str">
            <v>PT. AGUS SUTA LINE</v>
          </cell>
        </row>
        <row r="146">
          <cell r="B146">
            <v>141</v>
          </cell>
          <cell r="C146" t="str">
            <v>MEDI SISWANTORO</v>
          </cell>
          <cell r="D146" t="str">
            <v>48.173.943.1-722.000</v>
          </cell>
          <cell r="E146">
            <v>15146000</v>
          </cell>
          <cell r="F146">
            <v>0</v>
          </cell>
          <cell r="G146" t="str">
            <v>NAKHODA</v>
          </cell>
          <cell r="H146">
            <v>611121</v>
          </cell>
          <cell r="J146" t="str">
            <v>PT. AGUS SUTA LINE</v>
          </cell>
        </row>
        <row r="147">
          <cell r="B147">
            <v>142</v>
          </cell>
          <cell r="C147" t="str">
            <v>ASYIKIN S</v>
          </cell>
          <cell r="D147" t="str">
            <v>48.173.944.9.722.000</v>
          </cell>
          <cell r="E147">
            <v>7486000</v>
          </cell>
          <cell r="F147">
            <v>0</v>
          </cell>
          <cell r="G147" t="str">
            <v>MASINIS I</v>
          </cell>
          <cell r="H147">
            <v>611121</v>
          </cell>
          <cell r="J147" t="str">
            <v>PT. AGUS SUTA LINE</v>
          </cell>
        </row>
        <row r="148">
          <cell r="B148">
            <v>143</v>
          </cell>
          <cell r="C148" t="str">
            <v>JEFFRY</v>
          </cell>
          <cell r="D148" t="str">
            <v>48.173.945.6.722.000</v>
          </cell>
          <cell r="E148">
            <v>7557000</v>
          </cell>
          <cell r="F148">
            <v>0</v>
          </cell>
          <cell r="G148" t="str">
            <v>MASINIS II</v>
          </cell>
          <cell r="H148">
            <v>611121</v>
          </cell>
          <cell r="J148" t="str">
            <v>PT. AGUS SUTA LINE</v>
          </cell>
        </row>
        <row r="149">
          <cell r="B149">
            <v>144</v>
          </cell>
          <cell r="C149" t="str">
            <v>BUDI SETIAWAN</v>
          </cell>
          <cell r="D149" t="str">
            <v>48.173.949.8-722.000</v>
          </cell>
          <cell r="E149">
            <v>7701000</v>
          </cell>
          <cell r="F149">
            <v>0</v>
          </cell>
          <cell r="G149" t="str">
            <v>MUALIM II</v>
          </cell>
          <cell r="H149">
            <v>611121</v>
          </cell>
          <cell r="J149" t="str">
            <v>PT. AGUS SUTA LINE</v>
          </cell>
        </row>
        <row r="150">
          <cell r="B150">
            <v>145</v>
          </cell>
          <cell r="C150" t="str">
            <v>ADAM</v>
          </cell>
          <cell r="D150" t="str">
            <v>07.295.860.6-722.000</v>
          </cell>
          <cell r="E150">
            <v>18673000</v>
          </cell>
          <cell r="F150">
            <v>0</v>
          </cell>
          <cell r="G150" t="str">
            <v>MASINIS I</v>
          </cell>
          <cell r="H150">
            <v>611121</v>
          </cell>
          <cell r="J150" t="str">
            <v>PT. AGUS SUTA LINE</v>
          </cell>
        </row>
        <row r="151">
          <cell r="B151">
            <v>146</v>
          </cell>
          <cell r="C151" t="str">
            <v>HERMIN</v>
          </cell>
          <cell r="D151" t="str">
            <v>07.295.917.4-722.000</v>
          </cell>
          <cell r="E151">
            <v>12558000</v>
          </cell>
          <cell r="F151">
            <v>0</v>
          </cell>
          <cell r="G151" t="str">
            <v>MUALIM I</v>
          </cell>
          <cell r="H151">
            <v>611121</v>
          </cell>
          <cell r="J151" t="str">
            <v>PT. AGUS SUTA LINE</v>
          </cell>
        </row>
        <row r="152">
          <cell r="B152">
            <v>147</v>
          </cell>
          <cell r="C152" t="str">
            <v>ZAINAL ABIDIN</v>
          </cell>
          <cell r="D152" t="str">
            <v>48.174.865.5-722.000</v>
          </cell>
          <cell r="E152">
            <v>11460000</v>
          </cell>
          <cell r="F152">
            <v>0</v>
          </cell>
          <cell r="G152" t="str">
            <v>MASINIS II</v>
          </cell>
          <cell r="H152">
            <v>611121</v>
          </cell>
          <cell r="J152" t="str">
            <v>PT. AGUS SUTA LINE</v>
          </cell>
        </row>
        <row r="153">
          <cell r="B153">
            <v>148</v>
          </cell>
          <cell r="C153" t="str">
            <v>SURIN PRATAMA</v>
          </cell>
          <cell r="D153" t="str">
            <v>48.174.869.7-722.000</v>
          </cell>
          <cell r="E153">
            <v>11968000</v>
          </cell>
          <cell r="F153">
            <v>0</v>
          </cell>
          <cell r="G153" t="str">
            <v>JURU MUDI</v>
          </cell>
          <cell r="H153">
            <v>611121</v>
          </cell>
          <cell r="J153" t="str">
            <v>PT. AGUS SUTA LINE</v>
          </cell>
        </row>
        <row r="154">
          <cell r="B154">
            <v>149</v>
          </cell>
          <cell r="C154" t="str">
            <v>SUTRISNO</v>
          </cell>
          <cell r="D154" t="str">
            <v>48.174.867.1-722.000</v>
          </cell>
          <cell r="E154">
            <v>11300000</v>
          </cell>
          <cell r="F154">
            <v>0</v>
          </cell>
          <cell r="G154" t="str">
            <v>JURU MUDI</v>
          </cell>
          <cell r="H154">
            <v>611121</v>
          </cell>
          <cell r="J154" t="str">
            <v>PT. AGUS SUTA LINE</v>
          </cell>
        </row>
        <row r="155">
          <cell r="B155">
            <v>150</v>
          </cell>
          <cell r="C155" t="str">
            <v>ABDUL SAMAD</v>
          </cell>
          <cell r="D155" t="str">
            <v>48.174.868.9-722.000</v>
          </cell>
          <cell r="E155">
            <v>9893000</v>
          </cell>
          <cell r="F155">
            <v>0</v>
          </cell>
          <cell r="G155" t="str">
            <v>JURU MUDI</v>
          </cell>
          <cell r="H155">
            <v>611121</v>
          </cell>
          <cell r="J155" t="str">
            <v>PT. AGUS SUTA LINE</v>
          </cell>
        </row>
        <row r="156">
          <cell r="B156">
            <v>151</v>
          </cell>
          <cell r="C156" t="str">
            <v>ASARI</v>
          </cell>
          <cell r="D156" t="str">
            <v>48.174.866.3-722.000</v>
          </cell>
          <cell r="E156">
            <v>9965000</v>
          </cell>
          <cell r="F156">
            <v>0</v>
          </cell>
          <cell r="G156" t="str">
            <v>OILER</v>
          </cell>
          <cell r="H156">
            <v>611121</v>
          </cell>
          <cell r="J156" t="str">
            <v>PT. AGUS SUTA LINE</v>
          </cell>
        </row>
        <row r="157">
          <cell r="B157">
            <v>152</v>
          </cell>
          <cell r="C157" t="str">
            <v>MISDIYANTO</v>
          </cell>
          <cell r="D157" t="str">
            <v>48.174.870.5-722.000</v>
          </cell>
          <cell r="E157">
            <v>9965000</v>
          </cell>
          <cell r="F157">
            <v>0</v>
          </cell>
          <cell r="G157" t="str">
            <v>OILER</v>
          </cell>
          <cell r="H157">
            <v>611121</v>
          </cell>
          <cell r="J157" t="str">
            <v>PT. AGUS SUTA LINE</v>
          </cell>
        </row>
        <row r="158">
          <cell r="B158">
            <v>153</v>
          </cell>
          <cell r="C158" t="str">
            <v>KASIRIANTO</v>
          </cell>
          <cell r="D158" t="str">
            <v>48.174.861.4-722.000</v>
          </cell>
          <cell r="E158">
            <v>10196000</v>
          </cell>
          <cell r="F158">
            <v>0</v>
          </cell>
          <cell r="G158" t="str">
            <v>MUALIM II</v>
          </cell>
          <cell r="H158">
            <v>611121</v>
          </cell>
          <cell r="J158" t="str">
            <v>PT. AGUS SUTA LINE</v>
          </cell>
        </row>
        <row r="159">
          <cell r="B159">
            <v>154</v>
          </cell>
          <cell r="C159" t="str">
            <v>ABDUL WAHID</v>
          </cell>
          <cell r="D159" t="str">
            <v>48.174.864.8-722.000</v>
          </cell>
          <cell r="E159">
            <v>7957000</v>
          </cell>
          <cell r="F159">
            <v>0</v>
          </cell>
          <cell r="G159" t="str">
            <v>OILER</v>
          </cell>
          <cell r="H159">
            <v>611121</v>
          </cell>
          <cell r="J159" t="str">
            <v>PT. AGUS SUTA LINE</v>
          </cell>
        </row>
        <row r="160">
          <cell r="B160">
            <v>155</v>
          </cell>
          <cell r="C160" t="str">
            <v>SURADI</v>
          </cell>
          <cell r="D160" t="str">
            <v>48.173.936.5-722.000</v>
          </cell>
          <cell r="E160">
            <v>11920000</v>
          </cell>
          <cell r="F160">
            <v>0</v>
          </cell>
          <cell r="G160" t="str">
            <v>NAKHODA</v>
          </cell>
          <cell r="H160">
            <v>611121</v>
          </cell>
          <cell r="J160" t="str">
            <v>PT. AGUS SUTA LINE</v>
          </cell>
        </row>
        <row r="161">
          <cell r="B161">
            <v>156</v>
          </cell>
          <cell r="C161" t="str">
            <v>LUKMAN HADI</v>
          </cell>
          <cell r="D161" t="str">
            <v>07.295.937.2-722.000</v>
          </cell>
          <cell r="E161">
            <v>9646000</v>
          </cell>
          <cell r="F161">
            <v>0</v>
          </cell>
          <cell r="G161" t="str">
            <v>MASINIS II</v>
          </cell>
          <cell r="H161">
            <v>611121</v>
          </cell>
          <cell r="J161" t="str">
            <v>PT. AGUS SUTA LINE</v>
          </cell>
        </row>
        <row r="162">
          <cell r="B162">
            <v>157</v>
          </cell>
          <cell r="C162" t="str">
            <v>KASIM SYAHRUN</v>
          </cell>
          <cell r="D162" t="str">
            <v>48.173.937.3-722.000</v>
          </cell>
          <cell r="E162">
            <v>20138000</v>
          </cell>
          <cell r="F162">
            <v>0</v>
          </cell>
          <cell r="G162" t="str">
            <v>NAKHODA</v>
          </cell>
          <cell r="H162">
            <v>611121</v>
          </cell>
          <cell r="J162" t="str">
            <v>PT. AGUS SUTA LINE</v>
          </cell>
        </row>
        <row r="163">
          <cell r="B163">
            <v>158</v>
          </cell>
          <cell r="C163" t="str">
            <v>SLAMET RIYADI</v>
          </cell>
          <cell r="D163" t="str">
            <v>48.173.938.1-722.000</v>
          </cell>
          <cell r="E163">
            <v>14109000</v>
          </cell>
          <cell r="F163">
            <v>0</v>
          </cell>
          <cell r="G163" t="str">
            <v>KKM</v>
          </cell>
          <cell r="H163">
            <v>611121</v>
          </cell>
          <cell r="J163" t="str">
            <v>PT. AGUS SUTA LINE</v>
          </cell>
        </row>
        <row r="164">
          <cell r="B164">
            <v>159</v>
          </cell>
          <cell r="C164" t="str">
            <v>ZAINAL ABIDIN</v>
          </cell>
          <cell r="D164" t="str">
            <v>48.173.939.9-722.000</v>
          </cell>
          <cell r="E164">
            <v>9621000</v>
          </cell>
          <cell r="F164">
            <v>0</v>
          </cell>
          <cell r="G164" t="str">
            <v>MASINIS I</v>
          </cell>
          <cell r="H164">
            <v>611121</v>
          </cell>
          <cell r="J164" t="str">
            <v>PT. AGUS SUTA LINE</v>
          </cell>
        </row>
        <row r="165">
          <cell r="B165">
            <v>160</v>
          </cell>
          <cell r="C165" t="str">
            <v>MASRANI ANWAR</v>
          </cell>
          <cell r="D165" t="str">
            <v>48.173.940.7-722.000</v>
          </cell>
          <cell r="E165">
            <v>9272000</v>
          </cell>
          <cell r="F165">
            <v>0</v>
          </cell>
          <cell r="G165" t="str">
            <v>MASINIS II</v>
          </cell>
          <cell r="H165">
            <v>611121</v>
          </cell>
          <cell r="J165" t="str">
            <v>PT. AGUS SUTA LINE</v>
          </cell>
        </row>
        <row r="166">
          <cell r="B166">
            <v>161</v>
          </cell>
          <cell r="C166" t="str">
            <v>MOHAMMAD ARIEF</v>
          </cell>
          <cell r="D166" t="str">
            <v>07.295.948.9-722.000</v>
          </cell>
          <cell r="E166">
            <v>17859000</v>
          </cell>
          <cell r="F166">
            <v>0</v>
          </cell>
          <cell r="G166" t="str">
            <v>NAKHODA</v>
          </cell>
          <cell r="H166">
            <v>611121</v>
          </cell>
          <cell r="J166" t="str">
            <v>PT. AGUS SUTA LINE</v>
          </cell>
        </row>
        <row r="167">
          <cell r="B167">
            <v>162</v>
          </cell>
          <cell r="C167" t="str">
            <v>SUYOTO</v>
          </cell>
          <cell r="D167" t="str">
            <v>07.296.078.4-722.000</v>
          </cell>
          <cell r="E167">
            <v>9584000</v>
          </cell>
          <cell r="F167">
            <v>0</v>
          </cell>
          <cell r="G167" t="str">
            <v>JURU MUDI</v>
          </cell>
          <cell r="H167">
            <v>611121</v>
          </cell>
          <cell r="J167" t="str">
            <v>PT. AGUS SUTA LINE</v>
          </cell>
        </row>
        <row r="168">
          <cell r="B168">
            <v>163</v>
          </cell>
          <cell r="C168" t="str">
            <v>RICKY T PANGAILA</v>
          </cell>
          <cell r="D168" t="str">
            <v>07.295.979.4-722.000</v>
          </cell>
          <cell r="E168">
            <v>16997000</v>
          </cell>
          <cell r="F168">
            <v>0</v>
          </cell>
          <cell r="G168" t="str">
            <v>KKM</v>
          </cell>
          <cell r="H168">
            <v>611121</v>
          </cell>
          <cell r="J168" t="str">
            <v>PT. AGUS SUTA LINE</v>
          </cell>
        </row>
        <row r="169">
          <cell r="B169">
            <v>164</v>
          </cell>
          <cell r="C169" t="str">
            <v>SALMAN</v>
          </cell>
          <cell r="D169" t="str">
            <v>07.295.995.0-722.000</v>
          </cell>
          <cell r="E169">
            <v>15915000</v>
          </cell>
          <cell r="F169">
            <v>0</v>
          </cell>
          <cell r="G169" t="str">
            <v>NAKHODA</v>
          </cell>
          <cell r="H169">
            <v>611121</v>
          </cell>
          <cell r="J169" t="str">
            <v>PT. AGUS SUTA LINE</v>
          </cell>
        </row>
        <row r="170">
          <cell r="B170">
            <v>165</v>
          </cell>
          <cell r="C170" t="str">
            <v>SYAHRIL ANWAR</v>
          </cell>
          <cell r="D170" t="str">
            <v>48.173.959.7-722.000</v>
          </cell>
          <cell r="E170">
            <v>12616000</v>
          </cell>
          <cell r="F170">
            <v>0</v>
          </cell>
          <cell r="G170" t="str">
            <v>MUALIM I</v>
          </cell>
          <cell r="H170">
            <v>611121</v>
          </cell>
          <cell r="J170" t="str">
            <v>PT. AGUS SUTA LINE</v>
          </cell>
        </row>
        <row r="171">
          <cell r="B171">
            <v>166</v>
          </cell>
          <cell r="C171" t="str">
            <v>HARSONO</v>
          </cell>
          <cell r="D171" t="str">
            <v>48.173.958.9-722.000</v>
          </cell>
          <cell r="E171">
            <v>11931000</v>
          </cell>
          <cell r="F171">
            <v>0</v>
          </cell>
          <cell r="G171" t="str">
            <v>MASINIS I</v>
          </cell>
          <cell r="H171">
            <v>611121</v>
          </cell>
          <cell r="J171" t="str">
            <v>PT. AGUS SUTA LINE</v>
          </cell>
        </row>
        <row r="172">
          <cell r="B172">
            <v>167</v>
          </cell>
          <cell r="C172" t="str">
            <v>TRIS WIYANTO</v>
          </cell>
          <cell r="D172" t="str">
            <v>48.173.960.5-722.000</v>
          </cell>
          <cell r="E172">
            <v>10856000</v>
          </cell>
          <cell r="F172">
            <v>0</v>
          </cell>
          <cell r="G172" t="str">
            <v>MASINIS II</v>
          </cell>
          <cell r="H172">
            <v>611121</v>
          </cell>
          <cell r="J172" t="str">
            <v>PT. AGUS SUTA LINE</v>
          </cell>
        </row>
        <row r="173">
          <cell r="B173">
            <v>168</v>
          </cell>
          <cell r="C173" t="str">
            <v>SAMANAN</v>
          </cell>
          <cell r="D173" t="str">
            <v>48.173.961.3-722.000</v>
          </cell>
          <cell r="E173">
            <v>8078000</v>
          </cell>
          <cell r="F173">
            <v>0</v>
          </cell>
          <cell r="G173" t="str">
            <v>OILER</v>
          </cell>
          <cell r="H173">
            <v>611121</v>
          </cell>
          <cell r="J173" t="str">
            <v>PT. AGUS SUTA LINE</v>
          </cell>
        </row>
        <row r="174">
          <cell r="B174">
            <v>169</v>
          </cell>
          <cell r="C174" t="str">
            <v>GATOT SUKIRNO</v>
          </cell>
          <cell r="D174" t="str">
            <v>48.174.854.9-722.000</v>
          </cell>
          <cell r="E174">
            <v>16361000</v>
          </cell>
          <cell r="F174">
            <v>0</v>
          </cell>
          <cell r="G174" t="str">
            <v>KKM</v>
          </cell>
          <cell r="H174">
            <v>611121</v>
          </cell>
          <cell r="J174" t="str">
            <v>PT. AGUS SUTA LINE</v>
          </cell>
        </row>
        <row r="175">
          <cell r="B175">
            <v>170</v>
          </cell>
          <cell r="C175" t="str">
            <v>KOMAR</v>
          </cell>
          <cell r="D175" t="str">
            <v>48.174.871.3-722.000</v>
          </cell>
          <cell r="E175">
            <v>16727000</v>
          </cell>
          <cell r="F175">
            <v>0</v>
          </cell>
          <cell r="G175" t="str">
            <v>NAKHODA</v>
          </cell>
          <cell r="H175">
            <v>611121</v>
          </cell>
          <cell r="J175" t="str">
            <v>PT. AGUS SUTA LINE</v>
          </cell>
        </row>
        <row r="176">
          <cell r="B176">
            <v>171</v>
          </cell>
          <cell r="C176" t="str">
            <v>SUNARTO</v>
          </cell>
          <cell r="D176" t="str">
            <v>48.174.872.1-722.000</v>
          </cell>
          <cell r="E176">
            <v>12960000</v>
          </cell>
          <cell r="F176">
            <v>0</v>
          </cell>
          <cell r="G176" t="str">
            <v>MUALIM I</v>
          </cell>
          <cell r="H176">
            <v>611121</v>
          </cell>
          <cell r="J176" t="str">
            <v>PT. AGUS SUTA LINE</v>
          </cell>
        </row>
        <row r="177">
          <cell r="B177">
            <v>172</v>
          </cell>
          <cell r="C177" t="str">
            <v>EDY SUWANTO</v>
          </cell>
          <cell r="D177" t="str">
            <v>48.174.873.9-722.000</v>
          </cell>
          <cell r="E177">
            <v>9864000</v>
          </cell>
          <cell r="F177">
            <v>0</v>
          </cell>
          <cell r="G177" t="str">
            <v>MASINIS I</v>
          </cell>
          <cell r="H177">
            <v>611121</v>
          </cell>
          <cell r="J177" t="str">
            <v>PT. AGUS SUTA LINE</v>
          </cell>
        </row>
        <row r="178">
          <cell r="B178">
            <v>173</v>
          </cell>
          <cell r="C178" t="str">
            <v>SYAMSURI ARSYAD</v>
          </cell>
          <cell r="D178" t="str">
            <v>48.173.920.9-722.000</v>
          </cell>
          <cell r="E178">
            <v>14048000</v>
          </cell>
          <cell r="F178">
            <v>0</v>
          </cell>
          <cell r="G178" t="str">
            <v>KKM</v>
          </cell>
          <cell r="H178">
            <v>611121</v>
          </cell>
          <cell r="J178" t="str">
            <v>PT. AGUS SUTA LINE</v>
          </cell>
        </row>
        <row r="179">
          <cell r="B179">
            <v>174</v>
          </cell>
          <cell r="C179" t="str">
            <v>FIKRI H BAHRAQ</v>
          </cell>
          <cell r="D179" t="str">
            <v>48.173.921.7-722.000</v>
          </cell>
          <cell r="E179">
            <v>13363000</v>
          </cell>
          <cell r="F179">
            <v>0</v>
          </cell>
          <cell r="G179" t="str">
            <v>NAKHODA</v>
          </cell>
          <cell r="H179">
            <v>611121</v>
          </cell>
          <cell r="J179" t="str">
            <v>PT. AGUS SUTA LINE</v>
          </cell>
        </row>
        <row r="180">
          <cell r="B180">
            <v>175</v>
          </cell>
          <cell r="C180" t="str">
            <v>WARNO</v>
          </cell>
          <cell r="D180" t="str">
            <v>48.173.922.5-722.000</v>
          </cell>
          <cell r="E180">
            <v>9940000</v>
          </cell>
          <cell r="F180">
            <v>0</v>
          </cell>
          <cell r="G180" t="str">
            <v>OILER</v>
          </cell>
          <cell r="H180">
            <v>611121</v>
          </cell>
          <cell r="J180" t="str">
            <v>PT. AGUS SUTA LINE</v>
          </cell>
        </row>
        <row r="181">
          <cell r="B181">
            <v>176</v>
          </cell>
          <cell r="C181" t="str">
            <v>YAMADI</v>
          </cell>
          <cell r="D181" t="str">
            <v>07.296.095.8-722.000</v>
          </cell>
          <cell r="E181">
            <v>17360000</v>
          </cell>
          <cell r="F181">
            <v>0</v>
          </cell>
          <cell r="G181" t="str">
            <v>KKM</v>
          </cell>
          <cell r="H181">
            <v>611121</v>
          </cell>
          <cell r="J181" t="str">
            <v>PT. AGUS SUTA LINE</v>
          </cell>
        </row>
        <row r="182">
          <cell r="B182">
            <v>177</v>
          </cell>
          <cell r="C182" t="str">
            <v>ACHMAD RASYIDI</v>
          </cell>
          <cell r="D182" t="str">
            <v>48.173.923.1-722.000</v>
          </cell>
          <cell r="E182">
            <v>11501000</v>
          </cell>
          <cell r="F182">
            <v>0</v>
          </cell>
          <cell r="G182" t="str">
            <v>MASINIS I</v>
          </cell>
          <cell r="H182">
            <v>611121</v>
          </cell>
          <cell r="J182" t="str">
            <v>PT. AGUS SUTA LINE</v>
          </cell>
        </row>
        <row r="183">
          <cell r="B183">
            <v>178</v>
          </cell>
          <cell r="C183" t="str">
            <v>MISRIANSYAH</v>
          </cell>
          <cell r="D183" t="str">
            <v>48.173.924.1-722.000</v>
          </cell>
          <cell r="E183">
            <v>9874000</v>
          </cell>
          <cell r="F183">
            <v>0</v>
          </cell>
          <cell r="G183" t="str">
            <v>JURU MUDI</v>
          </cell>
          <cell r="H183">
            <v>611121</v>
          </cell>
          <cell r="J183" t="str">
            <v>PT. AGUS SUTA LINE</v>
          </cell>
        </row>
        <row r="184">
          <cell r="B184">
            <v>179</v>
          </cell>
          <cell r="C184" t="str">
            <v>HERMAN JOSEP H.A</v>
          </cell>
          <cell r="D184" t="str">
            <v>07.295.916.6-722.000</v>
          </cell>
          <cell r="E184">
            <v>18649000</v>
          </cell>
          <cell r="F184">
            <v>0</v>
          </cell>
          <cell r="G184" t="str">
            <v>NAKHODA</v>
          </cell>
          <cell r="H184">
            <v>611121</v>
          </cell>
          <cell r="J184" t="str">
            <v>PT. AGUS SUTA LINE</v>
          </cell>
        </row>
        <row r="185">
          <cell r="B185">
            <v>180</v>
          </cell>
          <cell r="C185" t="str">
            <v>GUNAWAN</v>
          </cell>
          <cell r="D185" t="str">
            <v>07.295.903.4-722.000</v>
          </cell>
          <cell r="E185">
            <v>13674000</v>
          </cell>
          <cell r="F185">
            <v>0</v>
          </cell>
          <cell r="G185" t="str">
            <v>MUALIM I</v>
          </cell>
          <cell r="H185">
            <v>611121</v>
          </cell>
          <cell r="J185" t="str">
            <v>PT. AGUS SUTA LINE</v>
          </cell>
        </row>
        <row r="186">
          <cell r="B186">
            <v>181</v>
          </cell>
          <cell r="C186" t="str">
            <v>AGUS SOPIAN</v>
          </cell>
          <cell r="D186" t="str">
            <v>07.295.863.0-722.000</v>
          </cell>
          <cell r="E186">
            <v>9082000</v>
          </cell>
          <cell r="F186">
            <v>0</v>
          </cell>
          <cell r="G186" t="str">
            <v>OILER</v>
          </cell>
          <cell r="H186">
            <v>611121</v>
          </cell>
          <cell r="J186" t="str">
            <v>PT. AGUS SUTA LINE</v>
          </cell>
        </row>
        <row r="187">
          <cell r="B187">
            <v>182</v>
          </cell>
          <cell r="C187" t="str">
            <v>SUMARDI</v>
          </cell>
          <cell r="D187" t="str">
            <v>07.296.065.1-722.000</v>
          </cell>
          <cell r="E187">
            <v>9892000</v>
          </cell>
          <cell r="F187">
            <v>0</v>
          </cell>
          <cell r="G187" t="str">
            <v>OILER</v>
          </cell>
          <cell r="H187">
            <v>611121</v>
          </cell>
          <cell r="J187" t="str">
            <v>PT. AGUS SUTA LINE</v>
          </cell>
        </row>
        <row r="188">
          <cell r="B188">
            <v>183</v>
          </cell>
          <cell r="C188" t="str">
            <v>SUWARTO</v>
          </cell>
          <cell r="D188" t="str">
            <v>48.173.925.8-722.000</v>
          </cell>
          <cell r="E188">
            <v>10169000</v>
          </cell>
          <cell r="F188">
            <v>0</v>
          </cell>
          <cell r="G188" t="str">
            <v>MASINIS I</v>
          </cell>
          <cell r="H188">
            <v>611121</v>
          </cell>
          <cell r="J188" t="str">
            <v>PT. AGUS SUTA LINE</v>
          </cell>
        </row>
        <row r="189">
          <cell r="B189">
            <v>184</v>
          </cell>
          <cell r="C189" t="str">
            <v>DWI SULAKSONO</v>
          </cell>
          <cell r="D189" t="str">
            <v>07.295.893.7-722.000</v>
          </cell>
          <cell r="E189">
            <v>7735000</v>
          </cell>
          <cell r="F189">
            <v>0</v>
          </cell>
          <cell r="G189" t="str">
            <v>JURU MUDI</v>
          </cell>
          <cell r="H189">
            <v>611121</v>
          </cell>
          <cell r="J189" t="str">
            <v>PT. AGUS SUTA LINE</v>
          </cell>
        </row>
        <row r="190">
          <cell r="B190">
            <v>185</v>
          </cell>
          <cell r="C190" t="str">
            <v>BASUNI</v>
          </cell>
          <cell r="D190" t="str">
            <v>07.295.880.4-722.000</v>
          </cell>
          <cell r="E190">
            <v>11286000</v>
          </cell>
          <cell r="F190">
            <v>0</v>
          </cell>
          <cell r="G190" t="str">
            <v>MASINIS I</v>
          </cell>
          <cell r="H190">
            <v>611121</v>
          </cell>
          <cell r="J190" t="str">
            <v>PT. AGUS SUTA LINE</v>
          </cell>
        </row>
        <row r="191">
          <cell r="B191">
            <v>186</v>
          </cell>
          <cell r="C191" t="str">
            <v>JAMHAR</v>
          </cell>
          <cell r="D191" t="str">
            <v>48.173.928.2-722.000</v>
          </cell>
          <cell r="E191">
            <v>13406000</v>
          </cell>
          <cell r="F191">
            <v>0</v>
          </cell>
          <cell r="G191" t="str">
            <v>MUALIM I</v>
          </cell>
          <cell r="H191">
            <v>611121</v>
          </cell>
          <cell r="J191" t="str">
            <v>PT. AGUS SUTA LINE</v>
          </cell>
        </row>
        <row r="192">
          <cell r="B192">
            <v>187</v>
          </cell>
          <cell r="C192" t="str">
            <v>KADARI</v>
          </cell>
          <cell r="D192" t="str">
            <v>07.295.931.5-722.000</v>
          </cell>
          <cell r="E192">
            <v>10120000</v>
          </cell>
          <cell r="F192">
            <v>0</v>
          </cell>
          <cell r="G192" t="str">
            <v>JURU MUDI</v>
          </cell>
          <cell r="H192">
            <v>611121</v>
          </cell>
          <cell r="J192" t="str">
            <v>PT. AGUS SUTA LINE</v>
          </cell>
        </row>
        <row r="193">
          <cell r="B193">
            <v>188</v>
          </cell>
          <cell r="C193" t="str">
            <v>MUSIRAN</v>
          </cell>
          <cell r="D193" t="str">
            <v>07.295.961.2-722.000</v>
          </cell>
          <cell r="E193">
            <v>9869000</v>
          </cell>
          <cell r="F193">
            <v>0</v>
          </cell>
          <cell r="G193" t="str">
            <v>OILER</v>
          </cell>
          <cell r="H193">
            <v>611121</v>
          </cell>
          <cell r="J193" t="str">
            <v>PT. AGUS SUTA LINE</v>
          </cell>
        </row>
        <row r="194">
          <cell r="B194">
            <v>189</v>
          </cell>
          <cell r="C194" t="str">
            <v>ABDUL SANI</v>
          </cell>
          <cell r="D194" t="str">
            <v>48.173.917.5-722.000</v>
          </cell>
          <cell r="E194">
            <v>17333000</v>
          </cell>
          <cell r="F194">
            <v>0</v>
          </cell>
          <cell r="G194" t="str">
            <v>NAKHODA</v>
          </cell>
          <cell r="H194">
            <v>611121</v>
          </cell>
          <cell r="J194" t="str">
            <v>PT. AGUS SUTA LINE</v>
          </cell>
        </row>
        <row r="195">
          <cell r="B195">
            <v>190</v>
          </cell>
          <cell r="C195" t="str">
            <v>DEREK DJALI</v>
          </cell>
          <cell r="D195" t="str">
            <v>07.295.888.7-722.000</v>
          </cell>
          <cell r="E195">
            <v>10112000</v>
          </cell>
          <cell r="F195">
            <v>0</v>
          </cell>
          <cell r="G195" t="str">
            <v>KKM</v>
          </cell>
          <cell r="H195">
            <v>611121</v>
          </cell>
          <cell r="J195" t="str">
            <v>PT. AGUS SUTA LINE</v>
          </cell>
        </row>
      </sheetData>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nd23-5"/>
      <sheetName val="Bend23-4"/>
      <sheetName val="Bend23-3"/>
      <sheetName val="Bend23-2"/>
      <sheetName val="Bend23"/>
      <sheetName val="Bend-24-6"/>
      <sheetName val="Bend-24-5"/>
      <sheetName val="Bend-24-4"/>
      <sheetName val="Bend-24-3"/>
      <sheetName val="Bend-24-2"/>
      <sheetName val="LAR-6"/>
      <sheetName val="LAR-5"/>
      <sheetName val="LAR-4"/>
      <sheetName val="LAR-3"/>
      <sheetName val="LAR-2"/>
      <sheetName val="BKU-6"/>
      <sheetName val="BKU-5"/>
      <sheetName val="BKU-4"/>
      <sheetName val="BKU-3"/>
      <sheetName val="BKU-2"/>
      <sheetName val="LPJ-Pjk-6"/>
      <sheetName val="LPJ-Pjk-5"/>
      <sheetName val="LPJ-Pjk-4"/>
      <sheetName val="LPJ-Pjk-3"/>
      <sheetName val="LPJ-Pjk-2"/>
      <sheetName val="Pajak-6"/>
      <sheetName val="Pajak-5"/>
      <sheetName val="Pajak-4"/>
      <sheetName val="Pajak-3"/>
      <sheetName val="Pajak-2"/>
      <sheetName val="SPTGBP-6"/>
      <sheetName val="SPTGBP-5"/>
      <sheetName val="SPTGBP-4"/>
      <sheetName val="SPTGBP-3"/>
      <sheetName val="SPTGBP-2"/>
      <sheetName val="P-BKU-6"/>
      <sheetName val="P-BKU-5"/>
      <sheetName val="P-BKU-4"/>
      <sheetName val="P-BKU-3"/>
      <sheetName val="P-BKU-2"/>
      <sheetName val="DP-KWK-6"/>
      <sheetName val="DP-KWK-5"/>
      <sheetName val="DP-KWK-4"/>
      <sheetName val="DP-KWK-3"/>
      <sheetName val="DP-KWK-2"/>
      <sheetName val="Panjar-12"/>
      <sheetName val="Panjar-11"/>
      <sheetName val="Panjar-10"/>
      <sheetName val="Panjar-9"/>
      <sheetName val="Panjar-8"/>
      <sheetName val="Bank-6"/>
      <sheetName val="Bank-5"/>
      <sheetName val="Bank-4"/>
      <sheetName val="Bank-3"/>
      <sheetName val="Bank-2"/>
      <sheetName val="Kas-6"/>
      <sheetName val="Kas-5"/>
      <sheetName val="Kas-4"/>
      <sheetName val="Kas-3"/>
      <sheetName val="Kas-2"/>
      <sheetName val="RPK-6"/>
      <sheetName val="RPK-5"/>
      <sheetName val="RPK-4"/>
      <sheetName val="RPK-3"/>
      <sheetName val="RPK-2"/>
      <sheetName val="PD-4"/>
      <sheetName val="PD-3"/>
      <sheetName val="PD-2"/>
      <sheetName val="LKK-6"/>
      <sheetName val="LKK-5"/>
      <sheetName val="LKK-4"/>
      <sheetName val="LKK-3"/>
      <sheetName val="LKK-2"/>
      <sheetName val="01.DATA"/>
      <sheetName val="02.Drop"/>
      <sheetName val="03.Realisasi"/>
      <sheetName val="04.TABEL"/>
      <sheetName val="PNGK"/>
      <sheetName val="ACC"/>
      <sheetName val="RKB"/>
      <sheetName val="DAP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8">
          <cell r="B8">
            <v>1</v>
          </cell>
          <cell r="C8" t="str">
            <v>Kas</v>
          </cell>
          <cell r="D8">
            <v>40269</v>
          </cell>
          <cell r="F8" t="str">
            <v>-</v>
          </cell>
          <cell r="G8" t="str">
            <v>-</v>
          </cell>
          <cell r="I8" t="str">
            <v>Pembayaran Bunga</v>
          </cell>
          <cell r="K8">
            <v>2722292.9</v>
          </cell>
          <cell r="L8">
            <v>0</v>
          </cell>
          <cell r="M8">
            <v>0</v>
          </cell>
          <cell r="N8">
            <v>0</v>
          </cell>
          <cell r="O8">
            <v>2722292.9</v>
          </cell>
          <cell r="P8">
            <v>0</v>
          </cell>
          <cell r="Q8">
            <v>0</v>
          </cell>
          <cell r="R8">
            <v>0</v>
          </cell>
          <cell r="S8">
            <v>0</v>
          </cell>
          <cell r="T8">
            <v>0</v>
          </cell>
          <cell r="U8">
            <v>4</v>
          </cell>
          <cell r="V8" t="str">
            <v/>
          </cell>
          <cell r="W8" t="str">
            <v>Bank</v>
          </cell>
          <cell r="X8" t="str">
            <v/>
          </cell>
          <cell r="Y8" t="str">
            <v/>
          </cell>
          <cell r="Z8" t="str">
            <v>BKU</v>
          </cell>
          <cell r="AA8">
            <v>4</v>
          </cell>
          <cell r="AC8" t="str">
            <v/>
          </cell>
          <cell r="AD8" t="str">
            <v/>
          </cell>
          <cell r="AE8">
            <v>0</v>
          </cell>
          <cell r="AF8" t="str">
            <v/>
          </cell>
          <cell r="AG8" t="str">
            <v/>
          </cell>
          <cell r="AH8" t="str">
            <v/>
          </cell>
          <cell r="AI8" t="str">
            <v/>
          </cell>
          <cell r="AJ8">
            <v>0</v>
          </cell>
          <cell r="AK8" t="str">
            <v/>
          </cell>
          <cell r="AL8" t="str">
            <v/>
          </cell>
        </row>
        <row r="9">
          <cell r="B9">
            <v>2</v>
          </cell>
          <cell r="C9" t="str">
            <v>Kas</v>
          </cell>
          <cell r="D9">
            <v>40269</v>
          </cell>
          <cell r="F9" t="str">
            <v>-</v>
          </cell>
          <cell r="G9" t="str">
            <v>-</v>
          </cell>
          <cell r="I9" t="str">
            <v>Penarikan Pemindahbukuan</v>
          </cell>
          <cell r="K9">
            <v>0</v>
          </cell>
          <cell r="L9">
            <v>0</v>
          </cell>
          <cell r="M9">
            <v>0</v>
          </cell>
          <cell r="N9">
            <v>0</v>
          </cell>
          <cell r="O9">
            <v>0</v>
          </cell>
          <cell r="P9">
            <v>2722292.9</v>
          </cell>
          <cell r="Q9">
            <v>0</v>
          </cell>
          <cell r="R9">
            <v>0</v>
          </cell>
          <cell r="S9">
            <v>0</v>
          </cell>
          <cell r="T9">
            <v>2722292.9</v>
          </cell>
          <cell r="U9">
            <v>4</v>
          </cell>
          <cell r="V9" t="str">
            <v/>
          </cell>
          <cell r="W9" t="str">
            <v>Bank</v>
          </cell>
          <cell r="X9" t="str">
            <v/>
          </cell>
          <cell r="Y9" t="str">
            <v/>
          </cell>
          <cell r="Z9" t="str">
            <v>BKU</v>
          </cell>
          <cell r="AA9">
            <v>4</v>
          </cell>
        </row>
        <row r="10">
          <cell r="B10">
            <v>3</v>
          </cell>
          <cell r="C10" t="str">
            <v>Kas</v>
          </cell>
          <cell r="D10">
            <v>40276</v>
          </cell>
          <cell r="F10" t="str">
            <v>-</v>
          </cell>
          <cell r="G10" t="str">
            <v>-</v>
          </cell>
          <cell r="I10" t="str">
            <v>Penarikan Tunai Untuk Pengisian Kas</v>
          </cell>
          <cell r="K10">
            <v>0</v>
          </cell>
          <cell r="L10">
            <v>10000000</v>
          </cell>
          <cell r="M10">
            <v>0</v>
          </cell>
          <cell r="N10">
            <v>0</v>
          </cell>
          <cell r="O10">
            <v>0</v>
          </cell>
          <cell r="P10">
            <v>10000000</v>
          </cell>
          <cell r="Q10">
            <v>0</v>
          </cell>
          <cell r="R10">
            <v>0</v>
          </cell>
          <cell r="S10">
            <v>0</v>
          </cell>
          <cell r="T10">
            <v>0</v>
          </cell>
          <cell r="U10">
            <v>4</v>
          </cell>
          <cell r="V10" t="str">
            <v>Kas</v>
          </cell>
          <cell r="W10" t="str">
            <v>Bank</v>
          </cell>
          <cell r="X10" t="str">
            <v/>
          </cell>
          <cell r="Y10" t="str">
            <v/>
          </cell>
          <cell r="Z10" t="str">
            <v/>
          </cell>
          <cell r="AA10">
            <v>4</v>
          </cell>
          <cell r="AC10" t="str">
            <v/>
          </cell>
          <cell r="AD10" t="str">
            <v/>
          </cell>
          <cell r="AE10">
            <v>0</v>
          </cell>
          <cell r="AF10" t="str">
            <v/>
          </cell>
          <cell r="AG10" t="str">
            <v/>
          </cell>
          <cell r="AH10" t="str">
            <v/>
          </cell>
          <cell r="AI10" t="str">
            <v/>
          </cell>
          <cell r="AJ10">
            <v>0</v>
          </cell>
          <cell r="AK10" t="str">
            <v/>
          </cell>
          <cell r="AL10" t="str">
            <v/>
          </cell>
        </row>
        <row r="11">
          <cell r="B11">
            <v>4</v>
          </cell>
          <cell r="C11" t="str">
            <v>Pajak</v>
          </cell>
          <cell r="D11">
            <v>40276</v>
          </cell>
          <cell r="F11" t="str">
            <v>-</v>
          </cell>
          <cell r="G11" t="str">
            <v>-</v>
          </cell>
          <cell r="I11" t="str">
            <v>Diterima PPN dan PPh pasal 22 atas pembayaran ATK Keuangan/Umum KPUD Kab. Paser pada Pemilu Kada Kab. Paser tahun 2010 pada Toko Indo Sama Jaya</v>
          </cell>
          <cell r="K11">
            <v>0</v>
          </cell>
          <cell r="L11">
            <v>470453</v>
          </cell>
          <cell r="M11">
            <v>470453</v>
          </cell>
          <cell r="N11">
            <v>0</v>
          </cell>
          <cell r="O11">
            <v>470453</v>
          </cell>
          <cell r="P11">
            <v>0</v>
          </cell>
          <cell r="Q11">
            <v>0</v>
          </cell>
          <cell r="R11">
            <v>0</v>
          </cell>
          <cell r="S11">
            <v>0</v>
          </cell>
          <cell r="T11">
            <v>0</v>
          </cell>
          <cell r="U11">
            <v>4</v>
          </cell>
          <cell r="V11" t="str">
            <v>Kas</v>
          </cell>
          <cell r="W11" t="str">
            <v/>
          </cell>
          <cell r="X11" t="str">
            <v>Pajak</v>
          </cell>
          <cell r="Y11" t="str">
            <v/>
          </cell>
          <cell r="Z11" t="str">
            <v>BKU</v>
          </cell>
          <cell r="AA11">
            <v>4</v>
          </cell>
          <cell r="AC11" t="str">
            <v/>
          </cell>
          <cell r="AD11" t="str">
            <v/>
          </cell>
          <cell r="AE11">
            <v>0</v>
          </cell>
          <cell r="AF11" t="str">
            <v/>
          </cell>
          <cell r="AG11" t="str">
            <v/>
          </cell>
          <cell r="AH11" t="str">
            <v/>
          </cell>
          <cell r="AI11" t="str">
            <v/>
          </cell>
          <cell r="AJ11">
            <v>0</v>
          </cell>
          <cell r="AK11" t="str">
            <v/>
          </cell>
          <cell r="AL11" t="str">
            <v/>
          </cell>
        </row>
        <row r="12">
          <cell r="B12">
            <v>5</v>
          </cell>
          <cell r="C12" t="str">
            <v>Pajak</v>
          </cell>
          <cell r="D12">
            <v>40276</v>
          </cell>
          <cell r="F12" t="str">
            <v>-</v>
          </cell>
          <cell r="G12" t="str">
            <v>-</v>
          </cell>
          <cell r="I12" t="str">
            <v>Diterima PPN dan PPh Pasal 22 atas pembayaran konsumsi rapat pleno penetapan calon pada CV. Usaha Wina Baru</v>
          </cell>
          <cell r="K12">
            <v>0</v>
          </cell>
          <cell r="L12">
            <v>274431</v>
          </cell>
          <cell r="M12">
            <v>274431</v>
          </cell>
          <cell r="N12">
            <v>0</v>
          </cell>
          <cell r="O12">
            <v>274431</v>
          </cell>
          <cell r="P12">
            <v>0</v>
          </cell>
          <cell r="Q12">
            <v>0</v>
          </cell>
          <cell r="R12">
            <v>0</v>
          </cell>
          <cell r="S12">
            <v>0</v>
          </cell>
          <cell r="T12">
            <v>0</v>
          </cell>
          <cell r="U12">
            <v>4</v>
          </cell>
          <cell r="V12" t="str">
            <v>Kas</v>
          </cell>
          <cell r="W12" t="str">
            <v/>
          </cell>
          <cell r="X12" t="str">
            <v>Pajak</v>
          </cell>
          <cell r="Y12" t="str">
            <v/>
          </cell>
          <cell r="Z12" t="str">
            <v>BKU</v>
          </cell>
          <cell r="AA12">
            <v>4</v>
          </cell>
          <cell r="AC12" t="str">
            <v/>
          </cell>
          <cell r="AD12" t="str">
            <v/>
          </cell>
          <cell r="AE12">
            <v>0</v>
          </cell>
          <cell r="AF12" t="str">
            <v/>
          </cell>
          <cell r="AG12" t="str">
            <v/>
          </cell>
          <cell r="AH12" t="str">
            <v/>
          </cell>
          <cell r="AI12" t="str">
            <v/>
          </cell>
          <cell r="AJ12">
            <v>0</v>
          </cell>
          <cell r="AK12" t="str">
            <v/>
          </cell>
          <cell r="AL12" t="str">
            <v/>
          </cell>
        </row>
        <row r="13">
          <cell r="B13">
            <v>6</v>
          </cell>
          <cell r="C13" t="str">
            <v>Pajak</v>
          </cell>
          <cell r="D13">
            <v>40276</v>
          </cell>
          <cell r="F13" t="str">
            <v>-</v>
          </cell>
          <cell r="G13" t="str">
            <v>-</v>
          </cell>
          <cell r="I13" t="str">
            <v>Diterima PPh pasal 23 atas biaya jasa kebersihan gedung awa mangkuruku untuk kegiatan rapat pleno penetapan calon</v>
          </cell>
          <cell r="K13">
            <v>0</v>
          </cell>
          <cell r="L13">
            <v>33750</v>
          </cell>
          <cell r="M13">
            <v>33750</v>
          </cell>
          <cell r="N13">
            <v>0</v>
          </cell>
          <cell r="O13">
            <v>33750</v>
          </cell>
          <cell r="P13">
            <v>0</v>
          </cell>
          <cell r="Q13">
            <v>0</v>
          </cell>
          <cell r="R13">
            <v>0</v>
          </cell>
          <cell r="S13">
            <v>0</v>
          </cell>
          <cell r="T13">
            <v>0</v>
          </cell>
          <cell r="U13">
            <v>4</v>
          </cell>
          <cell r="V13" t="str">
            <v>Kas</v>
          </cell>
          <cell r="W13" t="str">
            <v/>
          </cell>
          <cell r="X13" t="str">
            <v>Pajak</v>
          </cell>
          <cell r="Y13" t="str">
            <v/>
          </cell>
          <cell r="Z13" t="str">
            <v>BKU</v>
          </cell>
          <cell r="AA13">
            <v>4</v>
          </cell>
          <cell r="AC13" t="str">
            <v/>
          </cell>
          <cell r="AD13" t="str">
            <v/>
          </cell>
          <cell r="AE13">
            <v>0</v>
          </cell>
          <cell r="AF13" t="str">
            <v/>
          </cell>
          <cell r="AG13" t="str">
            <v/>
          </cell>
          <cell r="AH13" t="str">
            <v/>
          </cell>
          <cell r="AI13" t="str">
            <v/>
          </cell>
          <cell r="AJ13">
            <v>0</v>
          </cell>
          <cell r="AK13" t="str">
            <v/>
          </cell>
          <cell r="AL13" t="str">
            <v/>
          </cell>
        </row>
        <row r="14">
          <cell r="B14">
            <v>7</v>
          </cell>
          <cell r="C14" t="str">
            <v>2.6.1.a</v>
          </cell>
          <cell r="D14">
            <v>40276</v>
          </cell>
          <cell r="E14">
            <v>270</v>
          </cell>
          <cell r="F14" t="str">
            <v>-</v>
          </cell>
          <cell r="G14" t="str">
            <v>-</v>
          </cell>
          <cell r="I14" t="str">
            <v>Dibayar ATK Keuangan/Umum KPUD Kab. Paser pada Pemilu Kada Kab. Paser tahun 2010 tertanggal 8 April 2010 an. Toko Indo Sama Jaya</v>
          </cell>
          <cell r="K14">
            <v>0</v>
          </cell>
          <cell r="L14">
            <v>0</v>
          </cell>
          <cell r="M14">
            <v>0</v>
          </cell>
          <cell r="N14">
            <v>0</v>
          </cell>
          <cell r="O14">
            <v>0</v>
          </cell>
          <cell r="P14">
            <v>0</v>
          </cell>
          <cell r="Q14">
            <v>4500000</v>
          </cell>
          <cell r="R14">
            <v>0</v>
          </cell>
          <cell r="S14">
            <v>0</v>
          </cell>
          <cell r="T14">
            <v>4500000</v>
          </cell>
          <cell r="U14">
            <v>4</v>
          </cell>
          <cell r="V14" t="str">
            <v>Kas</v>
          </cell>
          <cell r="W14" t="str">
            <v/>
          </cell>
          <cell r="X14" t="str">
            <v/>
          </cell>
          <cell r="Y14" t="str">
            <v/>
          </cell>
          <cell r="Z14" t="str">
            <v>BKU</v>
          </cell>
          <cell r="AA14">
            <v>4</v>
          </cell>
          <cell r="AB14" t="str">
            <v>Toko Indo Sama Jaya</v>
          </cell>
          <cell r="AC14" t="str">
            <v/>
          </cell>
          <cell r="AD14" t="str">
            <v/>
          </cell>
          <cell r="AE14">
            <v>4500000</v>
          </cell>
          <cell r="AF14" t="str">
            <v/>
          </cell>
          <cell r="AG14" t="str">
            <v/>
          </cell>
          <cell r="AH14" t="str">
            <v/>
          </cell>
          <cell r="AI14" t="str">
            <v/>
          </cell>
          <cell r="AJ14">
            <v>4500000</v>
          </cell>
          <cell r="AK14" t="str">
            <v/>
          </cell>
          <cell r="AL14" t="str">
            <v/>
          </cell>
        </row>
        <row r="15">
          <cell r="B15">
            <v>8</v>
          </cell>
          <cell r="C15" t="str">
            <v>2.15.c</v>
          </cell>
          <cell r="D15">
            <v>40276</v>
          </cell>
          <cell r="E15">
            <v>271</v>
          </cell>
          <cell r="F15" t="str">
            <v>-</v>
          </cell>
          <cell r="G15" t="str">
            <v>-</v>
          </cell>
          <cell r="I15" t="str">
            <v>Dibayar konsumsi rapat pleno penetapan calon Pemilu Kada Kab. Paser tahun 2010 tertanggal 9 Maret 2010 an. CV. Usaha Wina Baru</v>
          </cell>
          <cell r="K15">
            <v>0</v>
          </cell>
          <cell r="L15">
            <v>0</v>
          </cell>
          <cell r="M15">
            <v>0</v>
          </cell>
          <cell r="N15">
            <v>0</v>
          </cell>
          <cell r="O15">
            <v>0</v>
          </cell>
          <cell r="P15">
            <v>0</v>
          </cell>
          <cell r="Q15">
            <v>2625000</v>
          </cell>
          <cell r="R15">
            <v>0</v>
          </cell>
          <cell r="S15">
            <v>0</v>
          </cell>
          <cell r="T15">
            <v>2625000</v>
          </cell>
          <cell r="U15">
            <v>4</v>
          </cell>
          <cell r="V15" t="str">
            <v>Kas</v>
          </cell>
          <cell r="W15" t="str">
            <v/>
          </cell>
          <cell r="X15" t="str">
            <v/>
          </cell>
          <cell r="Y15" t="str">
            <v/>
          </cell>
          <cell r="Z15" t="str">
            <v>BKU</v>
          </cell>
          <cell r="AA15">
            <v>4</v>
          </cell>
          <cell r="AB15" t="str">
            <v>CV. Usaha Wina Baru</v>
          </cell>
          <cell r="AC15" t="str">
            <v/>
          </cell>
          <cell r="AD15" t="str">
            <v/>
          </cell>
          <cell r="AE15">
            <v>2625000</v>
          </cell>
          <cell r="AF15" t="str">
            <v/>
          </cell>
          <cell r="AG15" t="str">
            <v/>
          </cell>
          <cell r="AH15" t="str">
            <v/>
          </cell>
          <cell r="AI15" t="str">
            <v/>
          </cell>
          <cell r="AJ15">
            <v>2625000</v>
          </cell>
          <cell r="AK15" t="str">
            <v/>
          </cell>
          <cell r="AL15" t="str">
            <v/>
          </cell>
        </row>
        <row r="16">
          <cell r="B16">
            <v>9</v>
          </cell>
          <cell r="C16" t="str">
            <v>2.15.c</v>
          </cell>
          <cell r="D16">
            <v>40276</v>
          </cell>
          <cell r="E16">
            <v>272</v>
          </cell>
          <cell r="F16" t="str">
            <v>-</v>
          </cell>
          <cell r="G16" t="str">
            <v>-</v>
          </cell>
          <cell r="I16" t="str">
            <v>Dibayar sewa gedung awa mangkuruku dalam rangka acara rapat pleno penetapan calon Pemilu Kada Kab. Paser tahun 2010 tertanggal 9 Maret 2010</v>
          </cell>
          <cell r="K16">
            <v>0</v>
          </cell>
          <cell r="L16">
            <v>0</v>
          </cell>
          <cell r="M16">
            <v>0</v>
          </cell>
          <cell r="N16">
            <v>0</v>
          </cell>
          <cell r="O16">
            <v>0</v>
          </cell>
          <cell r="P16">
            <v>0</v>
          </cell>
          <cell r="Q16">
            <v>750000</v>
          </cell>
          <cell r="R16">
            <v>0</v>
          </cell>
          <cell r="S16">
            <v>0</v>
          </cell>
          <cell r="T16">
            <v>750000</v>
          </cell>
          <cell r="U16">
            <v>4</v>
          </cell>
          <cell r="V16" t="str">
            <v>Kas</v>
          </cell>
          <cell r="W16" t="str">
            <v/>
          </cell>
          <cell r="X16" t="str">
            <v/>
          </cell>
          <cell r="Y16" t="str">
            <v/>
          </cell>
          <cell r="Z16" t="str">
            <v>BKU</v>
          </cell>
          <cell r="AA16">
            <v>4</v>
          </cell>
          <cell r="AC16" t="str">
            <v/>
          </cell>
          <cell r="AD16" t="str">
            <v/>
          </cell>
          <cell r="AE16">
            <v>750000</v>
          </cell>
          <cell r="AF16" t="str">
            <v/>
          </cell>
          <cell r="AG16" t="str">
            <v/>
          </cell>
          <cell r="AH16" t="str">
            <v/>
          </cell>
          <cell r="AI16" t="str">
            <v/>
          </cell>
          <cell r="AJ16">
            <v>750000</v>
          </cell>
          <cell r="AK16" t="str">
            <v/>
          </cell>
          <cell r="AL16" t="str">
            <v/>
          </cell>
        </row>
        <row r="17">
          <cell r="B17">
            <v>10</v>
          </cell>
          <cell r="C17" t="str">
            <v>2.15.c</v>
          </cell>
          <cell r="D17">
            <v>40276</v>
          </cell>
          <cell r="E17">
            <v>273</v>
          </cell>
          <cell r="F17" t="str">
            <v>-</v>
          </cell>
          <cell r="G17" t="str">
            <v>-</v>
          </cell>
          <cell r="I17" t="str">
            <v>Dibayar jasa kebersihan gedung awamangkuruku dalam rangka acara rapat pleno penetapan calon Pemilu Kada Kab. Paser tahun 2010 tertanggal 9 Maret 2010</v>
          </cell>
          <cell r="K17">
            <v>0</v>
          </cell>
          <cell r="L17">
            <v>0</v>
          </cell>
          <cell r="M17">
            <v>0</v>
          </cell>
          <cell r="N17">
            <v>0</v>
          </cell>
          <cell r="O17">
            <v>0</v>
          </cell>
          <cell r="P17">
            <v>0</v>
          </cell>
          <cell r="Q17">
            <v>750000</v>
          </cell>
          <cell r="R17">
            <v>0</v>
          </cell>
          <cell r="S17">
            <v>0</v>
          </cell>
          <cell r="T17">
            <v>750000</v>
          </cell>
          <cell r="U17">
            <v>4</v>
          </cell>
          <cell r="V17" t="str">
            <v>Kas</v>
          </cell>
          <cell r="W17" t="str">
            <v/>
          </cell>
          <cell r="X17" t="str">
            <v/>
          </cell>
          <cell r="Y17" t="str">
            <v/>
          </cell>
          <cell r="Z17" t="str">
            <v>BKU</v>
          </cell>
          <cell r="AA17">
            <v>4</v>
          </cell>
          <cell r="AC17" t="str">
            <v/>
          </cell>
          <cell r="AD17" t="str">
            <v/>
          </cell>
          <cell r="AE17">
            <v>750000</v>
          </cell>
          <cell r="AF17" t="str">
            <v/>
          </cell>
          <cell r="AG17" t="str">
            <v/>
          </cell>
          <cell r="AH17" t="str">
            <v/>
          </cell>
          <cell r="AI17" t="str">
            <v/>
          </cell>
          <cell r="AJ17">
            <v>750000</v>
          </cell>
          <cell r="AK17" t="str">
            <v/>
          </cell>
          <cell r="AL17" t="str">
            <v/>
          </cell>
        </row>
        <row r="18">
          <cell r="B18">
            <v>11</v>
          </cell>
          <cell r="C18" t="str">
            <v>2.5.a</v>
          </cell>
          <cell r="D18">
            <v>40276</v>
          </cell>
          <cell r="E18">
            <v>274</v>
          </cell>
          <cell r="F18" t="str">
            <v>-</v>
          </cell>
          <cell r="G18" t="str">
            <v>-</v>
          </cell>
          <cell r="I18" t="str">
            <v>Dibayar biaya BBM operasional kendaraan roda empat Sekretaris KPUD Kab. Paser tertanggal           8 April 201 an. Drs. Siti Herminasih</v>
          </cell>
          <cell r="K18">
            <v>0</v>
          </cell>
          <cell r="L18">
            <v>0</v>
          </cell>
          <cell r="M18">
            <v>0</v>
          </cell>
          <cell r="N18">
            <v>0</v>
          </cell>
          <cell r="O18">
            <v>0</v>
          </cell>
          <cell r="P18">
            <v>0</v>
          </cell>
          <cell r="Q18">
            <v>584895</v>
          </cell>
          <cell r="R18">
            <v>0</v>
          </cell>
          <cell r="S18">
            <v>0</v>
          </cell>
          <cell r="T18">
            <v>584895</v>
          </cell>
          <cell r="U18">
            <v>4</v>
          </cell>
          <cell r="V18" t="str">
            <v>Kas</v>
          </cell>
          <cell r="W18" t="str">
            <v/>
          </cell>
          <cell r="X18" t="str">
            <v/>
          </cell>
          <cell r="Y18" t="str">
            <v/>
          </cell>
          <cell r="Z18" t="str">
            <v>BKU</v>
          </cell>
          <cell r="AA18">
            <v>4</v>
          </cell>
          <cell r="AB18" t="str">
            <v>Drs. Siti Herminasih</v>
          </cell>
          <cell r="AC18" t="str">
            <v/>
          </cell>
          <cell r="AD18" t="str">
            <v/>
          </cell>
          <cell r="AE18">
            <v>584895</v>
          </cell>
          <cell r="AF18" t="str">
            <v/>
          </cell>
          <cell r="AG18" t="str">
            <v/>
          </cell>
          <cell r="AH18" t="str">
            <v/>
          </cell>
          <cell r="AI18" t="str">
            <v/>
          </cell>
          <cell r="AJ18">
            <v>584895</v>
          </cell>
          <cell r="AK18" t="str">
            <v/>
          </cell>
          <cell r="AL18" t="str">
            <v/>
          </cell>
        </row>
        <row r="19">
          <cell r="B19">
            <v>12</v>
          </cell>
          <cell r="C19" t="str">
            <v>Kas</v>
          </cell>
          <cell r="D19">
            <v>40277</v>
          </cell>
          <cell r="F19" t="str">
            <v>-</v>
          </cell>
          <cell r="G19" t="str">
            <v>-</v>
          </cell>
          <cell r="I19" t="str">
            <v>Penarikan Tunai Untuk Pengisian Kas</v>
          </cell>
          <cell r="K19">
            <v>0</v>
          </cell>
          <cell r="L19">
            <v>47500000</v>
          </cell>
          <cell r="M19">
            <v>0</v>
          </cell>
          <cell r="N19">
            <v>0</v>
          </cell>
          <cell r="O19">
            <v>0</v>
          </cell>
          <cell r="P19">
            <v>47500000</v>
          </cell>
          <cell r="Q19">
            <v>0</v>
          </cell>
          <cell r="R19">
            <v>0</v>
          </cell>
          <cell r="S19">
            <v>0</v>
          </cell>
          <cell r="T19">
            <v>0</v>
          </cell>
          <cell r="U19">
            <v>4</v>
          </cell>
          <cell r="V19" t="str">
            <v>Kas</v>
          </cell>
          <cell r="W19" t="str">
            <v>Bank</v>
          </cell>
          <cell r="X19" t="str">
            <v/>
          </cell>
          <cell r="Y19" t="str">
            <v/>
          </cell>
          <cell r="Z19" t="str">
            <v/>
          </cell>
          <cell r="AA19">
            <v>4</v>
          </cell>
          <cell r="AC19" t="str">
            <v/>
          </cell>
          <cell r="AD19" t="str">
            <v/>
          </cell>
          <cell r="AE19">
            <v>0</v>
          </cell>
          <cell r="AF19" t="str">
            <v/>
          </cell>
          <cell r="AG19" t="str">
            <v/>
          </cell>
          <cell r="AH19" t="str">
            <v/>
          </cell>
          <cell r="AI19" t="str">
            <v/>
          </cell>
          <cell r="AJ19">
            <v>0</v>
          </cell>
          <cell r="AK19" t="str">
            <v/>
          </cell>
          <cell r="AL19" t="str">
            <v/>
          </cell>
        </row>
        <row r="20">
          <cell r="B20">
            <v>13</v>
          </cell>
          <cell r="C20" t="str">
            <v>Pajak</v>
          </cell>
          <cell r="D20">
            <v>40277</v>
          </cell>
          <cell r="F20" t="str">
            <v>-</v>
          </cell>
          <cell r="G20" t="str">
            <v>-</v>
          </cell>
          <cell r="I20" t="str">
            <v>Diterima PPn dan PPH pasal 22 atas pembayaran konsumsi (prasmanan) dan snack rapat pleno DPT se Kab. Paser pada RM. Papadaan</v>
          </cell>
          <cell r="K20">
            <v>0</v>
          </cell>
          <cell r="L20">
            <v>475681</v>
          </cell>
          <cell r="M20">
            <v>475681</v>
          </cell>
          <cell r="N20">
            <v>0</v>
          </cell>
          <cell r="O20">
            <v>475681</v>
          </cell>
          <cell r="P20">
            <v>0</v>
          </cell>
          <cell r="Q20">
            <v>0</v>
          </cell>
          <cell r="R20">
            <v>0</v>
          </cell>
          <cell r="S20">
            <v>0</v>
          </cell>
          <cell r="T20">
            <v>0</v>
          </cell>
          <cell r="U20">
            <v>4</v>
          </cell>
          <cell r="V20" t="str">
            <v>Kas</v>
          </cell>
          <cell r="W20" t="str">
            <v/>
          </cell>
          <cell r="X20" t="str">
            <v>Pajak</v>
          </cell>
          <cell r="Y20" t="str">
            <v/>
          </cell>
          <cell r="Z20" t="str">
            <v>BKU</v>
          </cell>
          <cell r="AA20">
            <v>4</v>
          </cell>
          <cell r="AC20" t="str">
            <v/>
          </cell>
          <cell r="AD20" t="str">
            <v/>
          </cell>
          <cell r="AE20">
            <v>0</v>
          </cell>
          <cell r="AF20" t="str">
            <v/>
          </cell>
          <cell r="AG20" t="str">
            <v/>
          </cell>
          <cell r="AH20" t="str">
            <v/>
          </cell>
          <cell r="AI20" t="str">
            <v/>
          </cell>
          <cell r="AJ20">
            <v>0</v>
          </cell>
          <cell r="AK20" t="str">
            <v/>
          </cell>
          <cell r="AL20" t="str">
            <v/>
          </cell>
        </row>
        <row r="21">
          <cell r="B21">
            <v>14</v>
          </cell>
          <cell r="C21" t="str">
            <v>Pajak</v>
          </cell>
          <cell r="D21">
            <v>40277</v>
          </cell>
          <cell r="F21" t="str">
            <v>-</v>
          </cell>
          <cell r="G21" t="str">
            <v>-</v>
          </cell>
          <cell r="I21" t="str">
            <v>Diterima PPh pasal 23 atas biaya jasa kebersihan gedung awa mangkuruku untuk kegiatan rapat pleno DPT</v>
          </cell>
          <cell r="K21">
            <v>0</v>
          </cell>
          <cell r="L21">
            <v>33750</v>
          </cell>
          <cell r="M21">
            <v>33750</v>
          </cell>
          <cell r="N21">
            <v>0</v>
          </cell>
          <cell r="O21">
            <v>33750</v>
          </cell>
          <cell r="P21">
            <v>0</v>
          </cell>
          <cell r="Q21">
            <v>0</v>
          </cell>
          <cell r="R21">
            <v>0</v>
          </cell>
          <cell r="S21">
            <v>0</v>
          </cell>
          <cell r="T21">
            <v>0</v>
          </cell>
          <cell r="U21">
            <v>4</v>
          </cell>
          <cell r="V21" t="str">
            <v>Kas</v>
          </cell>
          <cell r="W21" t="str">
            <v/>
          </cell>
          <cell r="X21" t="str">
            <v>Pajak</v>
          </cell>
          <cell r="Y21" t="str">
            <v/>
          </cell>
          <cell r="Z21" t="str">
            <v>BKU</v>
          </cell>
          <cell r="AA21">
            <v>4</v>
          </cell>
          <cell r="AC21" t="str">
            <v/>
          </cell>
          <cell r="AD21" t="str">
            <v/>
          </cell>
          <cell r="AE21">
            <v>0</v>
          </cell>
          <cell r="AF21" t="str">
            <v/>
          </cell>
          <cell r="AG21" t="str">
            <v/>
          </cell>
          <cell r="AH21" t="str">
            <v/>
          </cell>
          <cell r="AI21" t="str">
            <v/>
          </cell>
          <cell r="AJ21">
            <v>0</v>
          </cell>
          <cell r="AK21" t="str">
            <v/>
          </cell>
          <cell r="AL21" t="str">
            <v/>
          </cell>
        </row>
        <row r="22">
          <cell r="B22">
            <v>15</v>
          </cell>
          <cell r="C22" t="str">
            <v>Pajak</v>
          </cell>
          <cell r="D22">
            <v>40277</v>
          </cell>
          <cell r="F22" t="str">
            <v>-</v>
          </cell>
          <cell r="G22" t="str">
            <v>-</v>
          </cell>
          <cell r="I22" t="str">
            <v>Diterima PPh pasal 23 atas pembayaran honorarium panitia raker PPk. Sekretaris PPk dan BPUM se Kab. Paser</v>
          </cell>
          <cell r="K22">
            <v>0</v>
          </cell>
          <cell r="L22">
            <v>141000</v>
          </cell>
          <cell r="M22">
            <v>141000</v>
          </cell>
          <cell r="N22">
            <v>0</v>
          </cell>
          <cell r="O22">
            <v>141000</v>
          </cell>
          <cell r="P22">
            <v>0</v>
          </cell>
          <cell r="Q22">
            <v>0</v>
          </cell>
          <cell r="R22">
            <v>0</v>
          </cell>
          <cell r="S22">
            <v>0</v>
          </cell>
          <cell r="T22">
            <v>0</v>
          </cell>
          <cell r="U22">
            <v>4</v>
          </cell>
          <cell r="V22" t="str">
            <v>Kas</v>
          </cell>
          <cell r="W22" t="str">
            <v/>
          </cell>
          <cell r="X22" t="str">
            <v>Pajak</v>
          </cell>
          <cell r="Y22" t="str">
            <v/>
          </cell>
          <cell r="Z22" t="str">
            <v>BKU</v>
          </cell>
          <cell r="AA22">
            <v>4</v>
          </cell>
          <cell r="AC22" t="str">
            <v/>
          </cell>
          <cell r="AD22" t="str">
            <v/>
          </cell>
          <cell r="AE22">
            <v>0</v>
          </cell>
          <cell r="AF22" t="str">
            <v/>
          </cell>
          <cell r="AG22" t="str">
            <v/>
          </cell>
          <cell r="AH22" t="str">
            <v/>
          </cell>
          <cell r="AI22" t="str">
            <v/>
          </cell>
          <cell r="AJ22">
            <v>0</v>
          </cell>
          <cell r="AK22" t="str">
            <v/>
          </cell>
          <cell r="AL22" t="str">
            <v/>
          </cell>
        </row>
        <row r="23">
          <cell r="B23">
            <v>16</v>
          </cell>
          <cell r="C23" t="str">
            <v>Pajak</v>
          </cell>
          <cell r="D23">
            <v>40277</v>
          </cell>
          <cell r="F23" t="str">
            <v>-</v>
          </cell>
          <cell r="G23" t="str">
            <v>-</v>
          </cell>
          <cell r="I23" t="str">
            <v>Diterima PPN dan PPh Pasal 22 atas pembayaran konsumsi rapat persiapan kampanye tertutup Pemilu Kada Kab. Paser tahun 2010 pada RM. Bu Hery</v>
          </cell>
          <cell r="K23">
            <v>0</v>
          </cell>
          <cell r="L23">
            <v>143750</v>
          </cell>
          <cell r="M23">
            <v>143750</v>
          </cell>
          <cell r="N23">
            <v>0</v>
          </cell>
          <cell r="O23">
            <v>143750</v>
          </cell>
          <cell r="P23">
            <v>0</v>
          </cell>
          <cell r="Q23">
            <v>0</v>
          </cell>
          <cell r="R23">
            <v>0</v>
          </cell>
          <cell r="S23">
            <v>0</v>
          </cell>
          <cell r="T23">
            <v>0</v>
          </cell>
          <cell r="U23">
            <v>4</v>
          </cell>
          <cell r="V23" t="str">
            <v>Kas</v>
          </cell>
          <cell r="W23" t="str">
            <v/>
          </cell>
          <cell r="X23" t="str">
            <v>Pajak</v>
          </cell>
          <cell r="Y23" t="str">
            <v/>
          </cell>
          <cell r="Z23" t="str">
            <v>BKU</v>
          </cell>
          <cell r="AA23">
            <v>4</v>
          </cell>
          <cell r="AC23" t="str">
            <v/>
          </cell>
          <cell r="AD23" t="str">
            <v/>
          </cell>
          <cell r="AE23">
            <v>0</v>
          </cell>
          <cell r="AF23" t="str">
            <v/>
          </cell>
          <cell r="AG23" t="str">
            <v/>
          </cell>
          <cell r="AH23" t="str">
            <v/>
          </cell>
          <cell r="AI23" t="str">
            <v/>
          </cell>
          <cell r="AJ23">
            <v>0</v>
          </cell>
          <cell r="AK23" t="str">
            <v/>
          </cell>
          <cell r="AL23" t="str">
            <v/>
          </cell>
        </row>
        <row r="24">
          <cell r="B24">
            <v>17</v>
          </cell>
          <cell r="C24" t="str">
            <v>Pajak</v>
          </cell>
          <cell r="D24">
            <v>40277</v>
          </cell>
          <cell r="F24" t="str">
            <v>-</v>
          </cell>
          <cell r="G24" t="str">
            <v>-</v>
          </cell>
          <cell r="I24" t="str">
            <v>Diterima PPh Pasal 23 atas pembayaran honorarium pokja ADHOC dan panitia pelantikan PPK se Kab. Paser untuk bulan Januari 2010</v>
          </cell>
          <cell r="K24">
            <v>0</v>
          </cell>
          <cell r="L24">
            <v>1096500</v>
          </cell>
          <cell r="M24">
            <v>1096500</v>
          </cell>
          <cell r="N24">
            <v>0</v>
          </cell>
          <cell r="O24">
            <v>1096500</v>
          </cell>
          <cell r="P24">
            <v>0</v>
          </cell>
          <cell r="Q24">
            <v>0</v>
          </cell>
          <cell r="R24">
            <v>0</v>
          </cell>
          <cell r="S24">
            <v>0</v>
          </cell>
          <cell r="T24">
            <v>0</v>
          </cell>
          <cell r="U24">
            <v>4</v>
          </cell>
          <cell r="V24" t="str">
            <v>Kas</v>
          </cell>
          <cell r="W24" t="str">
            <v/>
          </cell>
          <cell r="X24" t="str">
            <v>Pajak</v>
          </cell>
          <cell r="Y24" t="str">
            <v/>
          </cell>
          <cell r="Z24" t="str">
            <v>BKU</v>
          </cell>
          <cell r="AA24">
            <v>4</v>
          </cell>
          <cell r="AC24" t="str">
            <v/>
          </cell>
          <cell r="AD24" t="str">
            <v/>
          </cell>
          <cell r="AE24">
            <v>0</v>
          </cell>
          <cell r="AF24" t="str">
            <v/>
          </cell>
          <cell r="AG24" t="str">
            <v/>
          </cell>
          <cell r="AH24" t="str">
            <v/>
          </cell>
          <cell r="AI24" t="str">
            <v/>
          </cell>
          <cell r="AJ24">
            <v>0</v>
          </cell>
          <cell r="AK24" t="str">
            <v/>
          </cell>
          <cell r="AL24" t="str">
            <v/>
          </cell>
        </row>
        <row r="25">
          <cell r="B25">
            <v>18</v>
          </cell>
          <cell r="C25" t="str">
            <v>2.9.a</v>
          </cell>
          <cell r="D25">
            <v>40277</v>
          </cell>
          <cell r="E25">
            <v>275</v>
          </cell>
          <cell r="F25" t="str">
            <v>-</v>
          </cell>
          <cell r="G25" t="str">
            <v>-</v>
          </cell>
          <cell r="I25" t="str">
            <v>Dibayar biaya konsumsi (prasmanan) dan snack rapat pleno DPT se Kab. Paser tertanggal 4 Maret 2010 an. RM. Papadaan</v>
          </cell>
          <cell r="K25">
            <v>0</v>
          </cell>
          <cell r="L25">
            <v>0</v>
          </cell>
          <cell r="M25">
            <v>0</v>
          </cell>
          <cell r="N25">
            <v>0</v>
          </cell>
          <cell r="O25">
            <v>0</v>
          </cell>
          <cell r="P25">
            <v>0</v>
          </cell>
          <cell r="Q25">
            <v>4550000</v>
          </cell>
          <cell r="R25">
            <v>0</v>
          </cell>
          <cell r="S25">
            <v>0</v>
          </cell>
          <cell r="T25">
            <v>4550000</v>
          </cell>
          <cell r="U25">
            <v>4</v>
          </cell>
          <cell r="V25" t="str">
            <v>Kas</v>
          </cell>
          <cell r="W25" t="str">
            <v/>
          </cell>
          <cell r="X25" t="str">
            <v/>
          </cell>
          <cell r="Y25" t="str">
            <v/>
          </cell>
          <cell r="Z25" t="str">
            <v>BKU</v>
          </cell>
          <cell r="AA25">
            <v>4</v>
          </cell>
          <cell r="AB25" t="str">
            <v>RM. Papadaan</v>
          </cell>
          <cell r="AC25" t="str">
            <v/>
          </cell>
          <cell r="AD25" t="str">
            <v/>
          </cell>
          <cell r="AE25">
            <v>4550000</v>
          </cell>
          <cell r="AF25" t="str">
            <v/>
          </cell>
          <cell r="AG25" t="str">
            <v/>
          </cell>
          <cell r="AH25" t="str">
            <v/>
          </cell>
          <cell r="AI25" t="str">
            <v/>
          </cell>
          <cell r="AJ25">
            <v>4550000</v>
          </cell>
          <cell r="AK25" t="str">
            <v/>
          </cell>
          <cell r="AL25" t="str">
            <v/>
          </cell>
        </row>
        <row r="26">
          <cell r="B26">
            <v>19</v>
          </cell>
          <cell r="C26" t="str">
            <v>2.9.a</v>
          </cell>
          <cell r="D26">
            <v>40277</v>
          </cell>
          <cell r="E26">
            <v>276</v>
          </cell>
          <cell r="F26" t="str">
            <v>-</v>
          </cell>
          <cell r="G26" t="str">
            <v>-</v>
          </cell>
          <cell r="I26" t="str">
            <v>Dibayar biaya sewa gedung awa mangkuruku dalam rangka rapat pleno DPT tertanggal 4 Maret 2010</v>
          </cell>
          <cell r="K26">
            <v>0</v>
          </cell>
          <cell r="L26">
            <v>0</v>
          </cell>
          <cell r="M26">
            <v>0</v>
          </cell>
          <cell r="N26">
            <v>0</v>
          </cell>
          <cell r="O26">
            <v>0</v>
          </cell>
          <cell r="P26">
            <v>0</v>
          </cell>
          <cell r="Q26">
            <v>750000</v>
          </cell>
          <cell r="R26">
            <v>0</v>
          </cell>
          <cell r="S26">
            <v>0</v>
          </cell>
          <cell r="T26">
            <v>750000</v>
          </cell>
          <cell r="U26">
            <v>4</v>
          </cell>
          <cell r="V26" t="str">
            <v>Kas</v>
          </cell>
          <cell r="W26" t="str">
            <v/>
          </cell>
          <cell r="X26" t="str">
            <v/>
          </cell>
          <cell r="Y26" t="str">
            <v/>
          </cell>
          <cell r="Z26" t="str">
            <v>BKU</v>
          </cell>
          <cell r="AA26">
            <v>4</v>
          </cell>
          <cell r="AC26" t="str">
            <v/>
          </cell>
          <cell r="AD26" t="str">
            <v/>
          </cell>
          <cell r="AE26">
            <v>750000</v>
          </cell>
          <cell r="AF26" t="str">
            <v/>
          </cell>
          <cell r="AG26" t="str">
            <v/>
          </cell>
          <cell r="AH26" t="str">
            <v/>
          </cell>
          <cell r="AI26" t="str">
            <v/>
          </cell>
          <cell r="AJ26">
            <v>750000</v>
          </cell>
          <cell r="AK26" t="str">
            <v/>
          </cell>
          <cell r="AL26" t="str">
            <v/>
          </cell>
        </row>
        <row r="27">
          <cell r="B27">
            <v>20</v>
          </cell>
          <cell r="C27" t="str">
            <v>2.9.a</v>
          </cell>
          <cell r="D27">
            <v>40277</v>
          </cell>
          <cell r="E27">
            <v>277</v>
          </cell>
          <cell r="F27" t="str">
            <v>-</v>
          </cell>
          <cell r="G27" t="str">
            <v>-</v>
          </cell>
          <cell r="I27" t="str">
            <v>Dibayar jasa kebersihan gedung awa mangkuruku dalam rangka rapat pleno DPT tertanggal 4 Maret 2010</v>
          </cell>
          <cell r="K27">
            <v>0</v>
          </cell>
          <cell r="L27">
            <v>0</v>
          </cell>
          <cell r="M27">
            <v>0</v>
          </cell>
          <cell r="N27">
            <v>0</v>
          </cell>
          <cell r="O27">
            <v>0</v>
          </cell>
          <cell r="P27">
            <v>0</v>
          </cell>
          <cell r="Q27">
            <v>750000</v>
          </cell>
          <cell r="R27">
            <v>0</v>
          </cell>
          <cell r="S27">
            <v>0</v>
          </cell>
          <cell r="T27">
            <v>750000</v>
          </cell>
          <cell r="U27">
            <v>4</v>
          </cell>
          <cell r="V27" t="str">
            <v>Kas</v>
          </cell>
          <cell r="W27" t="str">
            <v/>
          </cell>
          <cell r="X27" t="str">
            <v/>
          </cell>
          <cell r="Y27" t="str">
            <v/>
          </cell>
          <cell r="Z27" t="str">
            <v>BKU</v>
          </cell>
          <cell r="AA27">
            <v>4</v>
          </cell>
          <cell r="AC27" t="str">
            <v/>
          </cell>
          <cell r="AD27" t="str">
            <v/>
          </cell>
          <cell r="AE27">
            <v>750000</v>
          </cell>
          <cell r="AF27" t="str">
            <v/>
          </cell>
          <cell r="AG27" t="str">
            <v/>
          </cell>
          <cell r="AH27" t="str">
            <v/>
          </cell>
          <cell r="AI27" t="str">
            <v/>
          </cell>
          <cell r="AJ27">
            <v>750000</v>
          </cell>
          <cell r="AK27" t="str">
            <v/>
          </cell>
          <cell r="AL27" t="str">
            <v/>
          </cell>
        </row>
        <row r="28">
          <cell r="B28">
            <v>21</v>
          </cell>
          <cell r="C28" t="str">
            <v>2.6.g</v>
          </cell>
          <cell r="D28">
            <v>40280</v>
          </cell>
          <cell r="E28">
            <v>278</v>
          </cell>
          <cell r="F28" t="str">
            <v>-</v>
          </cell>
          <cell r="G28" t="str">
            <v>-</v>
          </cell>
          <cell r="I28" t="str">
            <v>Dibayar biaya publikasi Pemilu Kada Kab. Paser tahun 2010 tertanggal 12 April 2010 an. TV Passer</v>
          </cell>
          <cell r="K28">
            <v>0</v>
          </cell>
          <cell r="L28">
            <v>0</v>
          </cell>
          <cell r="M28">
            <v>0</v>
          </cell>
          <cell r="N28">
            <v>0</v>
          </cell>
          <cell r="O28">
            <v>0</v>
          </cell>
          <cell r="P28">
            <v>0</v>
          </cell>
          <cell r="Q28">
            <v>600000</v>
          </cell>
          <cell r="R28">
            <v>0</v>
          </cell>
          <cell r="S28">
            <v>0</v>
          </cell>
          <cell r="T28">
            <v>600000</v>
          </cell>
          <cell r="U28">
            <v>4</v>
          </cell>
          <cell r="V28" t="str">
            <v>Kas</v>
          </cell>
          <cell r="W28" t="str">
            <v/>
          </cell>
          <cell r="X28" t="str">
            <v/>
          </cell>
          <cell r="Y28" t="str">
            <v/>
          </cell>
          <cell r="Z28" t="str">
            <v>BKU</v>
          </cell>
          <cell r="AA28">
            <v>4</v>
          </cell>
          <cell r="AB28" t="str">
            <v>TV. Paser</v>
          </cell>
          <cell r="AC28" t="str">
            <v/>
          </cell>
          <cell r="AD28" t="str">
            <v/>
          </cell>
          <cell r="AE28">
            <v>600000</v>
          </cell>
          <cell r="AF28" t="str">
            <v/>
          </cell>
          <cell r="AG28" t="str">
            <v/>
          </cell>
          <cell r="AH28" t="str">
            <v/>
          </cell>
          <cell r="AI28" t="str">
            <v/>
          </cell>
          <cell r="AJ28">
            <v>600000</v>
          </cell>
          <cell r="AK28" t="str">
            <v/>
          </cell>
          <cell r="AL28" t="str">
            <v/>
          </cell>
        </row>
        <row r="29">
          <cell r="B29">
            <v>22</v>
          </cell>
          <cell r="C29" t="str">
            <v>2.9.a</v>
          </cell>
          <cell r="D29">
            <v>40280</v>
          </cell>
          <cell r="E29">
            <v>279</v>
          </cell>
          <cell r="F29" t="str">
            <v>-</v>
          </cell>
          <cell r="G29" t="str">
            <v>-</v>
          </cell>
          <cell r="I29" t="str">
            <v>Dibayar uang transport untuk PPK se Kab. Paser dalam rangka penetapan rekapitulasi DPT Pemilu Kada Kab. Paser tahun 2010 tertanggal 12 April 2010 an. Marwoto, dkk</v>
          </cell>
          <cell r="K29">
            <v>0</v>
          </cell>
          <cell r="L29">
            <v>0</v>
          </cell>
          <cell r="M29">
            <v>0</v>
          </cell>
          <cell r="N29">
            <v>0</v>
          </cell>
          <cell r="O29">
            <v>0</v>
          </cell>
          <cell r="P29">
            <v>0</v>
          </cell>
          <cell r="Q29">
            <v>7092000</v>
          </cell>
          <cell r="R29">
            <v>0</v>
          </cell>
          <cell r="S29">
            <v>0</v>
          </cell>
          <cell r="T29">
            <v>7092000</v>
          </cell>
          <cell r="U29">
            <v>4</v>
          </cell>
          <cell r="V29" t="str">
            <v>Kas</v>
          </cell>
          <cell r="W29" t="str">
            <v/>
          </cell>
          <cell r="X29" t="str">
            <v/>
          </cell>
          <cell r="Y29" t="str">
            <v/>
          </cell>
          <cell r="Z29" t="str">
            <v>BKU</v>
          </cell>
          <cell r="AA29">
            <v>4</v>
          </cell>
          <cell r="AB29" t="str">
            <v>Marwoto</v>
          </cell>
          <cell r="AC29" t="str">
            <v/>
          </cell>
          <cell r="AD29" t="str">
            <v/>
          </cell>
          <cell r="AE29">
            <v>7092000</v>
          </cell>
          <cell r="AF29" t="str">
            <v/>
          </cell>
          <cell r="AG29" t="str">
            <v/>
          </cell>
          <cell r="AH29" t="str">
            <v/>
          </cell>
          <cell r="AI29" t="str">
            <v/>
          </cell>
          <cell r="AJ29">
            <v>7092000</v>
          </cell>
          <cell r="AK29" t="str">
            <v/>
          </cell>
          <cell r="AL29" t="str">
            <v/>
          </cell>
        </row>
        <row r="30">
          <cell r="B30">
            <v>23</v>
          </cell>
          <cell r="C30" t="str">
            <v>2.15.c</v>
          </cell>
          <cell r="D30">
            <v>40280</v>
          </cell>
          <cell r="E30">
            <v>280</v>
          </cell>
          <cell r="F30" t="str">
            <v>-</v>
          </cell>
          <cell r="G30" t="str">
            <v>-</v>
          </cell>
          <cell r="I30" t="str">
            <v>Dibayar uang transport untuk PPK se Kab. Paser dalam rangka penetapan pasangan calon dan penetapan no urut Pemilu Kada Kab. Paser tahun 2010 tertanggal 12 April 2010 an. Marwoto, dkk</v>
          </cell>
          <cell r="K30">
            <v>0</v>
          </cell>
          <cell r="L30">
            <v>0</v>
          </cell>
          <cell r="M30">
            <v>0</v>
          </cell>
          <cell r="N30">
            <v>0</v>
          </cell>
          <cell r="O30">
            <v>0</v>
          </cell>
          <cell r="P30">
            <v>0</v>
          </cell>
          <cell r="Q30">
            <v>6002000</v>
          </cell>
          <cell r="R30">
            <v>0</v>
          </cell>
          <cell r="S30">
            <v>0</v>
          </cell>
          <cell r="T30">
            <v>6002000</v>
          </cell>
          <cell r="U30">
            <v>4</v>
          </cell>
          <cell r="V30" t="str">
            <v>Kas</v>
          </cell>
          <cell r="W30" t="str">
            <v/>
          </cell>
          <cell r="X30" t="str">
            <v/>
          </cell>
          <cell r="Y30" t="str">
            <v/>
          </cell>
          <cell r="Z30" t="str">
            <v>BKU</v>
          </cell>
          <cell r="AA30">
            <v>4</v>
          </cell>
          <cell r="AB30" t="str">
            <v>Marwoto</v>
          </cell>
          <cell r="AC30" t="str">
            <v/>
          </cell>
          <cell r="AD30" t="str">
            <v/>
          </cell>
          <cell r="AE30">
            <v>6002000</v>
          </cell>
          <cell r="AF30" t="str">
            <v/>
          </cell>
          <cell r="AG30" t="str">
            <v/>
          </cell>
          <cell r="AH30" t="str">
            <v/>
          </cell>
          <cell r="AI30" t="str">
            <v/>
          </cell>
          <cell r="AJ30">
            <v>6002000</v>
          </cell>
          <cell r="AK30" t="str">
            <v/>
          </cell>
          <cell r="AL30" t="str">
            <v/>
          </cell>
        </row>
        <row r="31">
          <cell r="B31">
            <v>24</v>
          </cell>
          <cell r="C31" t="str">
            <v>2.11.a.2</v>
          </cell>
          <cell r="D31">
            <v>40280</v>
          </cell>
          <cell r="E31">
            <v>281</v>
          </cell>
          <cell r="F31" t="str">
            <v>-</v>
          </cell>
          <cell r="G31" t="str">
            <v>-</v>
          </cell>
          <cell r="I31" t="str">
            <v>Dibayar honorarium panitia raker PPK, Sekretaris PPK dan BPUM se Kab. Paser tertanggal 12 April 2010 an. Hery Novita Sari, dkk</v>
          </cell>
          <cell r="K31">
            <v>0</v>
          </cell>
          <cell r="L31">
            <v>0</v>
          </cell>
          <cell r="M31">
            <v>0</v>
          </cell>
          <cell r="N31">
            <v>0</v>
          </cell>
          <cell r="O31">
            <v>0</v>
          </cell>
          <cell r="P31">
            <v>0</v>
          </cell>
          <cell r="Q31">
            <v>4700000</v>
          </cell>
          <cell r="R31">
            <v>0</v>
          </cell>
          <cell r="S31">
            <v>0</v>
          </cell>
          <cell r="T31">
            <v>4700000</v>
          </cell>
          <cell r="U31">
            <v>4</v>
          </cell>
          <cell r="V31" t="str">
            <v>Kas</v>
          </cell>
          <cell r="W31" t="str">
            <v/>
          </cell>
          <cell r="X31" t="str">
            <v/>
          </cell>
          <cell r="Y31" t="str">
            <v/>
          </cell>
          <cell r="Z31" t="str">
            <v>BKU</v>
          </cell>
          <cell r="AA31">
            <v>4</v>
          </cell>
          <cell r="AB31" t="str">
            <v>Hery Novita Sari</v>
          </cell>
          <cell r="AC31" t="str">
            <v/>
          </cell>
          <cell r="AD31" t="str">
            <v/>
          </cell>
          <cell r="AE31">
            <v>4700000</v>
          </cell>
          <cell r="AF31" t="str">
            <v/>
          </cell>
          <cell r="AG31" t="str">
            <v/>
          </cell>
          <cell r="AH31" t="str">
            <v/>
          </cell>
          <cell r="AI31" t="str">
            <v/>
          </cell>
          <cell r="AJ31">
            <v>4700000</v>
          </cell>
          <cell r="AK31" t="str">
            <v/>
          </cell>
          <cell r="AL31" t="str">
            <v/>
          </cell>
        </row>
        <row r="32">
          <cell r="B32">
            <v>25</v>
          </cell>
          <cell r="C32" t="str">
            <v>2.15.a</v>
          </cell>
          <cell r="D32">
            <v>40280</v>
          </cell>
          <cell r="E32">
            <v>282</v>
          </cell>
          <cell r="F32" t="str">
            <v>-</v>
          </cell>
          <cell r="G32" t="str">
            <v>-</v>
          </cell>
          <cell r="I32" t="str">
            <v>Dibayar perjalanan dinas selama 3 hari ke Jakarta dalam rangka menyerahkan laporan harta kekayaan pasangan calon Kepala dan Wakil Kepala Daerah dalam Pemilu Kada Kab. Paser tahun 2010 tertanggal  12 April 2010 an. Abdul Azis Muslim</v>
          </cell>
          <cell r="K32">
            <v>0</v>
          </cell>
          <cell r="L32">
            <v>0</v>
          </cell>
          <cell r="M32">
            <v>0</v>
          </cell>
          <cell r="N32">
            <v>0</v>
          </cell>
          <cell r="O32">
            <v>0</v>
          </cell>
          <cell r="P32">
            <v>0</v>
          </cell>
          <cell r="Q32">
            <v>6060000</v>
          </cell>
          <cell r="R32">
            <v>0</v>
          </cell>
          <cell r="S32">
            <v>0</v>
          </cell>
          <cell r="T32">
            <v>6060000</v>
          </cell>
          <cell r="U32">
            <v>4</v>
          </cell>
          <cell r="V32" t="str">
            <v>Kas</v>
          </cell>
          <cell r="W32" t="str">
            <v/>
          </cell>
          <cell r="X32" t="str">
            <v/>
          </cell>
          <cell r="Y32" t="str">
            <v/>
          </cell>
          <cell r="Z32" t="str">
            <v>BKU</v>
          </cell>
          <cell r="AA32">
            <v>4</v>
          </cell>
          <cell r="AB32" t="str">
            <v>Abdul Azis Muslim</v>
          </cell>
          <cell r="AC32" t="str">
            <v/>
          </cell>
          <cell r="AD32" t="str">
            <v/>
          </cell>
          <cell r="AE32">
            <v>6060000</v>
          </cell>
          <cell r="AF32" t="str">
            <v/>
          </cell>
          <cell r="AG32" t="str">
            <v/>
          </cell>
          <cell r="AH32" t="str">
            <v/>
          </cell>
          <cell r="AI32" t="str">
            <v/>
          </cell>
          <cell r="AJ32">
            <v>6060000</v>
          </cell>
          <cell r="AK32" t="str">
            <v/>
          </cell>
          <cell r="AL32" t="str">
            <v/>
          </cell>
        </row>
        <row r="33">
          <cell r="B33">
            <v>26</v>
          </cell>
          <cell r="C33" t="str">
            <v>2.15.a</v>
          </cell>
          <cell r="D33">
            <v>40280</v>
          </cell>
          <cell r="E33">
            <v>283</v>
          </cell>
          <cell r="F33" t="str">
            <v>-</v>
          </cell>
          <cell r="G33" t="str">
            <v>-</v>
          </cell>
          <cell r="I33" t="str">
            <v>Dibayar perjalanan dinas selama 3 hari ke Jakarta dalam rangka menyerahkan laporan harta kekayaan pasangan calon Kepala dan Wakil Kepala Daerah dalam Pemilu Kada Kab. Paser tahun 2010 tertanggal  12 April 2010 an. Ir. Bambang Trisukismo</v>
          </cell>
          <cell r="K33">
            <v>0</v>
          </cell>
          <cell r="L33">
            <v>0</v>
          </cell>
          <cell r="M33">
            <v>0</v>
          </cell>
          <cell r="N33">
            <v>0</v>
          </cell>
          <cell r="O33">
            <v>0</v>
          </cell>
          <cell r="P33">
            <v>0</v>
          </cell>
          <cell r="Q33">
            <v>6060000</v>
          </cell>
          <cell r="R33">
            <v>0</v>
          </cell>
          <cell r="S33">
            <v>0</v>
          </cell>
          <cell r="T33">
            <v>6060000</v>
          </cell>
          <cell r="U33">
            <v>4</v>
          </cell>
          <cell r="V33" t="str">
            <v>Kas</v>
          </cell>
          <cell r="W33" t="str">
            <v/>
          </cell>
          <cell r="X33" t="str">
            <v/>
          </cell>
          <cell r="Y33" t="str">
            <v/>
          </cell>
          <cell r="Z33" t="str">
            <v>BKU</v>
          </cell>
          <cell r="AA33">
            <v>4</v>
          </cell>
          <cell r="AB33" t="str">
            <v>Ir. Bambang Trisukismo</v>
          </cell>
          <cell r="AC33" t="str">
            <v/>
          </cell>
          <cell r="AD33" t="str">
            <v/>
          </cell>
          <cell r="AE33">
            <v>6060000</v>
          </cell>
          <cell r="AF33" t="str">
            <v/>
          </cell>
          <cell r="AG33" t="str">
            <v/>
          </cell>
          <cell r="AH33" t="str">
            <v/>
          </cell>
          <cell r="AI33" t="str">
            <v/>
          </cell>
          <cell r="AJ33">
            <v>6060000</v>
          </cell>
          <cell r="AK33" t="str">
            <v/>
          </cell>
          <cell r="AL33" t="str">
            <v/>
          </cell>
        </row>
        <row r="34">
          <cell r="B34">
            <v>27</v>
          </cell>
          <cell r="C34" t="str">
            <v>2.15.d</v>
          </cell>
          <cell r="D34">
            <v>40280</v>
          </cell>
          <cell r="E34">
            <v>284</v>
          </cell>
          <cell r="F34" t="str">
            <v>-</v>
          </cell>
          <cell r="G34" t="str">
            <v>-</v>
          </cell>
          <cell r="I34" t="str">
            <v>Dibayar konsumsi rapat persiapan kampanye tertutup Pemilu Kada Kab. Paser tahun 2010 tertanggal 12 April 2010 an. RM. Bu Hery</v>
          </cell>
          <cell r="K34">
            <v>0</v>
          </cell>
          <cell r="L34">
            <v>0</v>
          </cell>
          <cell r="M34">
            <v>0</v>
          </cell>
          <cell r="N34">
            <v>0</v>
          </cell>
          <cell r="O34">
            <v>0</v>
          </cell>
          <cell r="P34">
            <v>0</v>
          </cell>
          <cell r="Q34">
            <v>1375000</v>
          </cell>
          <cell r="R34">
            <v>0</v>
          </cell>
          <cell r="S34">
            <v>0</v>
          </cell>
          <cell r="T34">
            <v>1375000</v>
          </cell>
          <cell r="U34">
            <v>4</v>
          </cell>
          <cell r="V34" t="str">
            <v>Kas</v>
          </cell>
          <cell r="W34" t="str">
            <v/>
          </cell>
          <cell r="X34" t="str">
            <v/>
          </cell>
          <cell r="Y34" t="str">
            <v/>
          </cell>
          <cell r="Z34" t="str">
            <v>BKU</v>
          </cell>
          <cell r="AA34">
            <v>4</v>
          </cell>
          <cell r="AB34" t="str">
            <v>RM. Bu Hery</v>
          </cell>
          <cell r="AC34" t="str">
            <v/>
          </cell>
          <cell r="AD34" t="str">
            <v/>
          </cell>
          <cell r="AE34">
            <v>1375000</v>
          </cell>
          <cell r="AF34" t="str">
            <v/>
          </cell>
          <cell r="AG34" t="str">
            <v/>
          </cell>
          <cell r="AH34" t="str">
            <v/>
          </cell>
          <cell r="AI34" t="str">
            <v/>
          </cell>
          <cell r="AJ34">
            <v>1375000</v>
          </cell>
          <cell r="AK34" t="str">
            <v/>
          </cell>
          <cell r="AL34" t="str">
            <v/>
          </cell>
        </row>
        <row r="35">
          <cell r="B35">
            <v>28</v>
          </cell>
          <cell r="C35" t="str">
            <v>2.15.d</v>
          </cell>
          <cell r="D35">
            <v>40280</v>
          </cell>
          <cell r="E35">
            <v>285</v>
          </cell>
          <cell r="F35" t="str">
            <v>-</v>
          </cell>
          <cell r="G35" t="str">
            <v>-</v>
          </cell>
          <cell r="I35" t="str">
            <v>Dibayar snack rapat audit laporan kekayaan pasangan calon Pemilu Kada Kab. Paser Tahun 2010 tertanggal 12 April 2010 an. RM. Bu Hery</v>
          </cell>
          <cell r="K35">
            <v>0</v>
          </cell>
          <cell r="L35">
            <v>0</v>
          </cell>
          <cell r="M35">
            <v>0</v>
          </cell>
          <cell r="N35">
            <v>0</v>
          </cell>
          <cell r="O35">
            <v>0</v>
          </cell>
          <cell r="P35">
            <v>0</v>
          </cell>
          <cell r="Q35">
            <v>225000</v>
          </cell>
          <cell r="R35">
            <v>0</v>
          </cell>
          <cell r="S35">
            <v>0</v>
          </cell>
          <cell r="T35">
            <v>225000</v>
          </cell>
          <cell r="U35">
            <v>4</v>
          </cell>
          <cell r="V35" t="str">
            <v>Kas</v>
          </cell>
          <cell r="W35" t="str">
            <v/>
          </cell>
          <cell r="X35" t="str">
            <v/>
          </cell>
          <cell r="Y35" t="str">
            <v/>
          </cell>
          <cell r="Z35" t="str">
            <v>BKU</v>
          </cell>
          <cell r="AA35">
            <v>4</v>
          </cell>
          <cell r="AB35" t="str">
            <v>RM. Bu Hery</v>
          </cell>
          <cell r="AC35" t="str">
            <v/>
          </cell>
          <cell r="AD35" t="str">
            <v/>
          </cell>
          <cell r="AE35">
            <v>225000</v>
          </cell>
          <cell r="AF35" t="str">
            <v/>
          </cell>
          <cell r="AG35" t="str">
            <v/>
          </cell>
          <cell r="AH35" t="str">
            <v/>
          </cell>
          <cell r="AI35" t="str">
            <v/>
          </cell>
          <cell r="AJ35">
            <v>225000</v>
          </cell>
          <cell r="AK35" t="str">
            <v/>
          </cell>
          <cell r="AL35" t="str">
            <v/>
          </cell>
        </row>
        <row r="36">
          <cell r="B36">
            <v>29</v>
          </cell>
          <cell r="C36" t="str">
            <v>Kas</v>
          </cell>
          <cell r="D36">
            <v>40281</v>
          </cell>
          <cell r="F36" t="str">
            <v>-</v>
          </cell>
          <cell r="G36" t="str">
            <v>-</v>
          </cell>
          <cell r="I36" t="str">
            <v>Penarikan Tunai Untuk Pengisian Kas</v>
          </cell>
          <cell r="K36">
            <v>0</v>
          </cell>
          <cell r="L36">
            <v>110000000</v>
          </cell>
          <cell r="M36">
            <v>0</v>
          </cell>
          <cell r="N36">
            <v>0</v>
          </cell>
          <cell r="O36">
            <v>0</v>
          </cell>
          <cell r="P36">
            <v>110000000</v>
          </cell>
          <cell r="Q36">
            <v>0</v>
          </cell>
          <cell r="R36">
            <v>0</v>
          </cell>
          <cell r="S36">
            <v>0</v>
          </cell>
          <cell r="T36">
            <v>0</v>
          </cell>
          <cell r="U36">
            <v>4</v>
          </cell>
          <cell r="V36" t="str">
            <v>Kas</v>
          </cell>
          <cell r="W36" t="str">
            <v>Bank</v>
          </cell>
          <cell r="X36" t="str">
            <v/>
          </cell>
          <cell r="Y36" t="str">
            <v/>
          </cell>
          <cell r="Z36" t="str">
            <v/>
          </cell>
          <cell r="AA36">
            <v>4</v>
          </cell>
          <cell r="AB36" t="str">
            <v>M. Ali Wardana</v>
          </cell>
          <cell r="AC36" t="str">
            <v/>
          </cell>
          <cell r="AD36" t="str">
            <v/>
          </cell>
          <cell r="AE36">
            <v>0</v>
          </cell>
          <cell r="AF36" t="str">
            <v/>
          </cell>
          <cell r="AG36" t="str">
            <v/>
          </cell>
          <cell r="AH36" t="str">
            <v/>
          </cell>
          <cell r="AI36" t="str">
            <v/>
          </cell>
          <cell r="AJ36">
            <v>0</v>
          </cell>
          <cell r="AK36" t="str">
            <v/>
          </cell>
          <cell r="AL36" t="str">
            <v/>
          </cell>
        </row>
        <row r="37">
          <cell r="B37">
            <v>30</v>
          </cell>
          <cell r="C37" t="str">
            <v>1.1.h.1</v>
          </cell>
          <cell r="D37">
            <v>40281</v>
          </cell>
          <cell r="E37">
            <v>286</v>
          </cell>
          <cell r="F37" t="str">
            <v>-</v>
          </cell>
          <cell r="G37" t="str">
            <v>-</v>
          </cell>
          <cell r="I37" t="str">
            <v>Dibayar honorarium pokja ADHOC dan panitia pelantikan PPK se Kab. Paser untuk bulan Januari 2010 tertanggal 13 April 2010</v>
          </cell>
          <cell r="K37">
            <v>0</v>
          </cell>
          <cell r="L37">
            <v>0</v>
          </cell>
          <cell r="M37">
            <v>0</v>
          </cell>
          <cell r="N37">
            <v>0</v>
          </cell>
          <cell r="O37">
            <v>0</v>
          </cell>
          <cell r="P37">
            <v>0</v>
          </cell>
          <cell r="Q37">
            <v>7310000</v>
          </cell>
          <cell r="R37">
            <v>0</v>
          </cell>
          <cell r="S37">
            <v>0</v>
          </cell>
          <cell r="T37">
            <v>7310000</v>
          </cell>
          <cell r="U37">
            <v>4</v>
          </cell>
          <cell r="V37" t="str">
            <v>Kas</v>
          </cell>
          <cell r="W37" t="str">
            <v/>
          </cell>
          <cell r="X37" t="str">
            <v/>
          </cell>
          <cell r="Y37" t="str">
            <v/>
          </cell>
          <cell r="Z37" t="str">
            <v>BKU</v>
          </cell>
          <cell r="AA37">
            <v>4</v>
          </cell>
          <cell r="AC37" t="str">
            <v/>
          </cell>
          <cell r="AD37" t="str">
            <v/>
          </cell>
          <cell r="AE37">
            <v>7310000</v>
          </cell>
          <cell r="AF37" t="str">
            <v/>
          </cell>
          <cell r="AG37" t="str">
            <v/>
          </cell>
          <cell r="AH37" t="str">
            <v/>
          </cell>
          <cell r="AI37" t="str">
            <v/>
          </cell>
          <cell r="AJ37">
            <v>7310000</v>
          </cell>
          <cell r="AK37" t="str">
            <v/>
          </cell>
          <cell r="AL37" t="str">
            <v/>
          </cell>
        </row>
        <row r="38">
          <cell r="B38">
            <v>31</v>
          </cell>
          <cell r="C38" t="str">
            <v>2.15.d</v>
          </cell>
          <cell r="D38">
            <v>40281</v>
          </cell>
          <cell r="E38">
            <v>287</v>
          </cell>
          <cell r="F38" t="str">
            <v>-</v>
          </cell>
          <cell r="G38" t="str">
            <v>-</v>
          </cell>
          <cell r="I38" t="str">
            <v>Dibayar konsumsi raker PPK dalam kampanye Pemilu Kada Kab. Paser tahun 2010 tertanggal 13 April 2010 an. RM. Sari Minang</v>
          </cell>
          <cell r="K38">
            <v>0</v>
          </cell>
          <cell r="L38">
            <v>0</v>
          </cell>
          <cell r="M38">
            <v>0</v>
          </cell>
          <cell r="N38">
            <v>0</v>
          </cell>
          <cell r="O38">
            <v>0</v>
          </cell>
          <cell r="P38">
            <v>0</v>
          </cell>
          <cell r="Q38">
            <v>700000</v>
          </cell>
          <cell r="R38">
            <v>0</v>
          </cell>
          <cell r="S38">
            <v>0</v>
          </cell>
          <cell r="T38">
            <v>700000</v>
          </cell>
          <cell r="U38">
            <v>4</v>
          </cell>
          <cell r="V38" t="str">
            <v>Kas</v>
          </cell>
          <cell r="W38" t="str">
            <v/>
          </cell>
          <cell r="X38" t="str">
            <v/>
          </cell>
          <cell r="Y38" t="str">
            <v/>
          </cell>
          <cell r="Z38" t="str">
            <v>BKU</v>
          </cell>
          <cell r="AA38">
            <v>4</v>
          </cell>
          <cell r="AB38" t="str">
            <v>RM. Sari Minang</v>
          </cell>
          <cell r="AC38" t="str">
            <v/>
          </cell>
          <cell r="AD38" t="str">
            <v/>
          </cell>
          <cell r="AE38">
            <v>700000</v>
          </cell>
          <cell r="AF38" t="str">
            <v/>
          </cell>
          <cell r="AG38" t="str">
            <v/>
          </cell>
          <cell r="AH38" t="str">
            <v/>
          </cell>
          <cell r="AI38" t="str">
            <v/>
          </cell>
          <cell r="AJ38">
            <v>700000</v>
          </cell>
          <cell r="AK38" t="str">
            <v/>
          </cell>
          <cell r="AL38" t="str">
            <v/>
          </cell>
        </row>
        <row r="39">
          <cell r="B39">
            <v>32</v>
          </cell>
          <cell r="C39" t="str">
            <v>2.6.1.b</v>
          </cell>
          <cell r="D39">
            <v>40281</v>
          </cell>
          <cell r="E39">
            <v>288</v>
          </cell>
          <cell r="F39" t="str">
            <v>-</v>
          </cell>
          <cell r="G39" t="str">
            <v>-</v>
          </cell>
          <cell r="I39" t="str">
            <v>Dibayar tagihan listrik tertanggal 13 April 2010 an. Kantor BKKBN Kab. Paser</v>
          </cell>
          <cell r="K39">
            <v>0</v>
          </cell>
          <cell r="L39">
            <v>0</v>
          </cell>
          <cell r="M39">
            <v>0</v>
          </cell>
          <cell r="N39">
            <v>0</v>
          </cell>
          <cell r="O39">
            <v>0</v>
          </cell>
          <cell r="P39">
            <v>0</v>
          </cell>
          <cell r="Q39">
            <v>1127700</v>
          </cell>
          <cell r="R39">
            <v>0</v>
          </cell>
          <cell r="S39">
            <v>0</v>
          </cell>
          <cell r="T39">
            <v>1127700</v>
          </cell>
          <cell r="U39">
            <v>4</v>
          </cell>
          <cell r="V39" t="str">
            <v>Kas</v>
          </cell>
          <cell r="W39" t="str">
            <v/>
          </cell>
          <cell r="X39" t="str">
            <v/>
          </cell>
          <cell r="Y39" t="str">
            <v/>
          </cell>
          <cell r="Z39" t="str">
            <v>BKU</v>
          </cell>
          <cell r="AA39">
            <v>4</v>
          </cell>
          <cell r="AC39" t="str">
            <v/>
          </cell>
          <cell r="AD39" t="str">
            <v/>
          </cell>
          <cell r="AE39">
            <v>1127700</v>
          </cell>
          <cell r="AF39" t="str">
            <v/>
          </cell>
          <cell r="AG39" t="str">
            <v/>
          </cell>
          <cell r="AH39" t="str">
            <v/>
          </cell>
          <cell r="AI39" t="str">
            <v/>
          </cell>
          <cell r="AJ39">
            <v>1127700</v>
          </cell>
          <cell r="AK39" t="str">
            <v/>
          </cell>
          <cell r="AL39" t="str">
            <v/>
          </cell>
        </row>
        <row r="40">
          <cell r="B40">
            <v>33</v>
          </cell>
          <cell r="C40" t="str">
            <v>2.6.1.b</v>
          </cell>
          <cell r="D40">
            <v>40281</v>
          </cell>
          <cell r="E40">
            <v>289</v>
          </cell>
          <cell r="F40" t="str">
            <v>-</v>
          </cell>
          <cell r="G40" t="str">
            <v>-</v>
          </cell>
          <cell r="I40" t="str">
            <v>Dibayar tagihan PDAM tertanggal 13 April 2010 an. Kantor BKKBN Kab. Paser</v>
          </cell>
          <cell r="K40">
            <v>0</v>
          </cell>
          <cell r="L40">
            <v>0</v>
          </cell>
          <cell r="M40">
            <v>0</v>
          </cell>
          <cell r="N40">
            <v>0</v>
          </cell>
          <cell r="O40">
            <v>0</v>
          </cell>
          <cell r="P40">
            <v>0</v>
          </cell>
          <cell r="Q40">
            <v>28780</v>
          </cell>
          <cell r="R40">
            <v>0</v>
          </cell>
          <cell r="S40">
            <v>0</v>
          </cell>
          <cell r="T40">
            <v>28780</v>
          </cell>
          <cell r="U40">
            <v>4</v>
          </cell>
          <cell r="V40" t="str">
            <v>Kas</v>
          </cell>
          <cell r="W40" t="str">
            <v/>
          </cell>
          <cell r="X40" t="str">
            <v/>
          </cell>
          <cell r="Y40" t="str">
            <v/>
          </cell>
          <cell r="Z40" t="str">
            <v>BKU</v>
          </cell>
          <cell r="AA40">
            <v>4</v>
          </cell>
          <cell r="AC40" t="str">
            <v/>
          </cell>
          <cell r="AD40" t="str">
            <v/>
          </cell>
          <cell r="AE40">
            <v>28780</v>
          </cell>
          <cell r="AF40" t="str">
            <v/>
          </cell>
          <cell r="AG40" t="str">
            <v/>
          </cell>
          <cell r="AH40" t="str">
            <v/>
          </cell>
          <cell r="AI40" t="str">
            <v/>
          </cell>
          <cell r="AJ40">
            <v>28780</v>
          </cell>
          <cell r="AK40" t="str">
            <v/>
          </cell>
          <cell r="AL40" t="str">
            <v/>
          </cell>
        </row>
        <row r="41">
          <cell r="B41">
            <v>34</v>
          </cell>
          <cell r="C41" t="str">
            <v>2.15.c</v>
          </cell>
          <cell r="D41">
            <v>40282</v>
          </cell>
          <cell r="E41">
            <v>290</v>
          </cell>
          <cell r="F41" t="str">
            <v>-</v>
          </cell>
          <cell r="G41" t="str">
            <v>-</v>
          </cell>
          <cell r="I41" t="str">
            <v>Dibayar biaya pembuatan spanduk penetapan calon Pemilu Kada Kab. Paser tahun 2010 tertanggal 14 April 2010 an. Percetakan Global Printing</v>
          </cell>
          <cell r="K41">
            <v>0</v>
          </cell>
          <cell r="L41">
            <v>0</v>
          </cell>
          <cell r="M41">
            <v>0</v>
          </cell>
          <cell r="N41">
            <v>0</v>
          </cell>
          <cell r="O41">
            <v>0</v>
          </cell>
          <cell r="P41">
            <v>0</v>
          </cell>
          <cell r="Q41">
            <v>300000</v>
          </cell>
          <cell r="R41">
            <v>0</v>
          </cell>
          <cell r="S41">
            <v>0</v>
          </cell>
          <cell r="T41">
            <v>300000</v>
          </cell>
          <cell r="U41">
            <v>4</v>
          </cell>
          <cell r="V41" t="str">
            <v>Kas</v>
          </cell>
          <cell r="W41" t="str">
            <v/>
          </cell>
          <cell r="X41" t="str">
            <v/>
          </cell>
          <cell r="Y41" t="str">
            <v/>
          </cell>
          <cell r="Z41" t="str">
            <v>BKU</v>
          </cell>
          <cell r="AA41">
            <v>4</v>
          </cell>
          <cell r="AB41" t="str">
            <v>Percetakan Global Printing</v>
          </cell>
          <cell r="AC41" t="str">
            <v/>
          </cell>
          <cell r="AD41" t="str">
            <v/>
          </cell>
          <cell r="AE41">
            <v>300000</v>
          </cell>
          <cell r="AF41" t="str">
            <v/>
          </cell>
          <cell r="AG41" t="str">
            <v/>
          </cell>
          <cell r="AH41" t="str">
            <v/>
          </cell>
          <cell r="AI41" t="str">
            <v/>
          </cell>
          <cell r="AJ41">
            <v>300000</v>
          </cell>
          <cell r="AK41" t="str">
            <v/>
          </cell>
          <cell r="AL41" t="str">
            <v/>
          </cell>
        </row>
        <row r="42">
          <cell r="B42">
            <v>35</v>
          </cell>
          <cell r="C42" t="str">
            <v>Pajak</v>
          </cell>
          <cell r="D42">
            <v>40283</v>
          </cell>
          <cell r="F42" t="str">
            <v>-</v>
          </cell>
          <cell r="G42" t="str">
            <v>-</v>
          </cell>
          <cell r="I42" t="str">
            <v>Diterima PPh pasal 23 atas pembayaran honorarium pokja sosialisasi Pemilu Kada Kab. Paser tahun 2010 untuk bulan Januari s.d Maret 2010</v>
          </cell>
          <cell r="K42">
            <v>0</v>
          </cell>
          <cell r="L42">
            <v>3289500</v>
          </cell>
          <cell r="M42">
            <v>3289500</v>
          </cell>
          <cell r="N42">
            <v>0</v>
          </cell>
          <cell r="O42">
            <v>3289500</v>
          </cell>
          <cell r="P42">
            <v>0</v>
          </cell>
          <cell r="Q42">
            <v>0</v>
          </cell>
          <cell r="R42">
            <v>0</v>
          </cell>
          <cell r="S42">
            <v>0</v>
          </cell>
          <cell r="T42">
            <v>0</v>
          </cell>
          <cell r="U42">
            <v>4</v>
          </cell>
          <cell r="V42" t="str">
            <v>Kas</v>
          </cell>
          <cell r="W42" t="str">
            <v/>
          </cell>
          <cell r="X42" t="str">
            <v>Pajak</v>
          </cell>
          <cell r="Y42" t="str">
            <v/>
          </cell>
          <cell r="Z42" t="str">
            <v>BKU</v>
          </cell>
          <cell r="AA42">
            <v>4</v>
          </cell>
          <cell r="AC42" t="str">
            <v/>
          </cell>
          <cell r="AD42" t="str">
            <v/>
          </cell>
          <cell r="AE42">
            <v>0</v>
          </cell>
          <cell r="AF42" t="str">
            <v/>
          </cell>
          <cell r="AG42" t="str">
            <v/>
          </cell>
          <cell r="AH42" t="str">
            <v/>
          </cell>
          <cell r="AI42" t="str">
            <v/>
          </cell>
          <cell r="AJ42">
            <v>0</v>
          </cell>
          <cell r="AK42" t="str">
            <v/>
          </cell>
          <cell r="AL42" t="str">
            <v/>
          </cell>
        </row>
        <row r="43">
          <cell r="B43">
            <v>36</v>
          </cell>
          <cell r="C43" t="str">
            <v>Pajak</v>
          </cell>
          <cell r="D43">
            <v>40283</v>
          </cell>
          <cell r="F43" t="str">
            <v>-</v>
          </cell>
          <cell r="G43" t="str">
            <v>-</v>
          </cell>
          <cell r="I43" t="str">
            <v>Diterima PPh pasal 23 atas pembayaran honorarium pokja tim verifikasi calon perseorangan (independent) Pemilu Kada Kab. Paser tahun 2010 untuk bulan Januari 2010</v>
          </cell>
          <cell r="K43">
            <v>0</v>
          </cell>
          <cell r="L43">
            <v>1096500</v>
          </cell>
          <cell r="M43">
            <v>1096500</v>
          </cell>
          <cell r="N43">
            <v>0</v>
          </cell>
          <cell r="O43">
            <v>1096500</v>
          </cell>
          <cell r="P43">
            <v>0</v>
          </cell>
          <cell r="Q43">
            <v>0</v>
          </cell>
          <cell r="R43">
            <v>0</v>
          </cell>
          <cell r="S43">
            <v>0</v>
          </cell>
          <cell r="T43">
            <v>0</v>
          </cell>
          <cell r="U43">
            <v>4</v>
          </cell>
          <cell r="V43" t="str">
            <v>Kas</v>
          </cell>
          <cell r="W43" t="str">
            <v/>
          </cell>
          <cell r="X43" t="str">
            <v>Pajak</v>
          </cell>
          <cell r="Y43" t="str">
            <v/>
          </cell>
          <cell r="Z43" t="str">
            <v>BKU</v>
          </cell>
          <cell r="AA43">
            <v>4</v>
          </cell>
          <cell r="AC43" t="str">
            <v/>
          </cell>
          <cell r="AD43" t="str">
            <v/>
          </cell>
          <cell r="AE43">
            <v>0</v>
          </cell>
          <cell r="AF43" t="str">
            <v/>
          </cell>
          <cell r="AG43" t="str">
            <v/>
          </cell>
          <cell r="AH43" t="str">
            <v/>
          </cell>
          <cell r="AI43" t="str">
            <v/>
          </cell>
          <cell r="AJ43">
            <v>0</v>
          </cell>
          <cell r="AK43" t="str">
            <v/>
          </cell>
          <cell r="AL43" t="str">
            <v/>
          </cell>
        </row>
        <row r="44">
          <cell r="B44">
            <v>37</v>
          </cell>
          <cell r="C44" t="str">
            <v>Pajak</v>
          </cell>
          <cell r="D44">
            <v>40283</v>
          </cell>
          <cell r="F44" t="str">
            <v>-</v>
          </cell>
          <cell r="G44" t="str">
            <v>-</v>
          </cell>
          <cell r="I44" t="str">
            <v>Diterima PPh pasal 23 atas pembayaran honorarium pokja bimtek dan panitia Pemilu Kada Kab. Paser tahun 2010 untuk bulan Januari s.d Februari 2010</v>
          </cell>
          <cell r="K44">
            <v>0</v>
          </cell>
          <cell r="L44">
            <v>2193000</v>
          </cell>
          <cell r="M44">
            <v>2193000</v>
          </cell>
          <cell r="N44">
            <v>0</v>
          </cell>
          <cell r="O44">
            <v>2193000</v>
          </cell>
          <cell r="P44">
            <v>0</v>
          </cell>
          <cell r="Q44">
            <v>0</v>
          </cell>
          <cell r="R44">
            <v>0</v>
          </cell>
          <cell r="S44">
            <v>0</v>
          </cell>
          <cell r="T44">
            <v>0</v>
          </cell>
          <cell r="U44">
            <v>4</v>
          </cell>
          <cell r="V44" t="str">
            <v>Kas</v>
          </cell>
          <cell r="W44" t="str">
            <v/>
          </cell>
          <cell r="X44" t="str">
            <v>Pajak</v>
          </cell>
          <cell r="Y44" t="str">
            <v/>
          </cell>
          <cell r="Z44" t="str">
            <v>BKU</v>
          </cell>
          <cell r="AA44">
            <v>4</v>
          </cell>
          <cell r="AC44" t="str">
            <v/>
          </cell>
          <cell r="AD44" t="str">
            <v/>
          </cell>
          <cell r="AE44">
            <v>0</v>
          </cell>
          <cell r="AF44" t="str">
            <v/>
          </cell>
          <cell r="AG44" t="str">
            <v/>
          </cell>
          <cell r="AH44" t="str">
            <v/>
          </cell>
          <cell r="AI44" t="str">
            <v/>
          </cell>
          <cell r="AJ44">
            <v>0</v>
          </cell>
          <cell r="AK44" t="str">
            <v/>
          </cell>
          <cell r="AL44" t="str">
            <v/>
          </cell>
        </row>
        <row r="45">
          <cell r="B45">
            <v>38</v>
          </cell>
          <cell r="C45" t="str">
            <v>Pajak</v>
          </cell>
          <cell r="D45">
            <v>40283</v>
          </cell>
          <cell r="F45" t="str">
            <v>-</v>
          </cell>
          <cell r="G45" t="str">
            <v>-</v>
          </cell>
          <cell r="I45" t="str">
            <v>Diterima PPh pasal 23 atas pembayaran honorarium pokja verifikasi administrasi dan faktual Pemilu Kada Kab. Paser tahun 2010 untuk bulan Februari s.d Maret 2010</v>
          </cell>
          <cell r="K45">
            <v>0</v>
          </cell>
          <cell r="L45">
            <v>1935000</v>
          </cell>
          <cell r="M45">
            <v>1935000</v>
          </cell>
          <cell r="N45">
            <v>0</v>
          </cell>
          <cell r="O45">
            <v>1935000</v>
          </cell>
          <cell r="P45">
            <v>0</v>
          </cell>
          <cell r="Q45">
            <v>0</v>
          </cell>
          <cell r="R45">
            <v>0</v>
          </cell>
          <cell r="S45">
            <v>0</v>
          </cell>
          <cell r="T45">
            <v>0</v>
          </cell>
          <cell r="U45">
            <v>4</v>
          </cell>
          <cell r="V45" t="str">
            <v>Kas</v>
          </cell>
          <cell r="W45" t="str">
            <v/>
          </cell>
          <cell r="X45" t="str">
            <v>Pajak</v>
          </cell>
          <cell r="Y45" t="str">
            <v/>
          </cell>
          <cell r="Z45" t="str">
            <v>BKU</v>
          </cell>
          <cell r="AA45">
            <v>4</v>
          </cell>
          <cell r="AC45" t="str">
            <v/>
          </cell>
          <cell r="AD45" t="str">
            <v/>
          </cell>
          <cell r="AE45">
            <v>0</v>
          </cell>
          <cell r="AF45" t="str">
            <v/>
          </cell>
          <cell r="AG45" t="str">
            <v/>
          </cell>
          <cell r="AH45" t="str">
            <v/>
          </cell>
          <cell r="AI45" t="str">
            <v/>
          </cell>
          <cell r="AJ45">
            <v>0</v>
          </cell>
          <cell r="AK45" t="str">
            <v/>
          </cell>
          <cell r="AL45" t="str">
            <v/>
          </cell>
        </row>
        <row r="46">
          <cell r="B46">
            <v>39</v>
          </cell>
          <cell r="C46" t="str">
            <v>Pajak</v>
          </cell>
          <cell r="D46">
            <v>40283</v>
          </cell>
          <cell r="F46" t="str">
            <v>-</v>
          </cell>
          <cell r="G46" t="str">
            <v>-</v>
          </cell>
          <cell r="I46" t="str">
            <v>Diterima PPn dan PPh Pasal 22 atas pembayaran pembuatan desain film sparasi surat suara Pemilu Kada Kab. Paser tahun 2010 pada PT. Panca Wira Usaha Jatim (Percetakan Puri)</v>
          </cell>
          <cell r="K46">
            <v>0</v>
          </cell>
          <cell r="L46">
            <v>512272</v>
          </cell>
          <cell r="M46">
            <v>512272</v>
          </cell>
          <cell r="N46">
            <v>0</v>
          </cell>
          <cell r="O46">
            <v>512272</v>
          </cell>
          <cell r="P46">
            <v>0</v>
          </cell>
          <cell r="Q46">
            <v>0</v>
          </cell>
          <cell r="R46">
            <v>0</v>
          </cell>
          <cell r="S46">
            <v>0</v>
          </cell>
          <cell r="T46">
            <v>0</v>
          </cell>
          <cell r="U46">
            <v>4</v>
          </cell>
          <cell r="V46" t="str">
            <v>Kas</v>
          </cell>
          <cell r="W46" t="str">
            <v/>
          </cell>
          <cell r="X46" t="str">
            <v>Pajak</v>
          </cell>
          <cell r="Y46" t="str">
            <v/>
          </cell>
          <cell r="Z46" t="str">
            <v>BKU</v>
          </cell>
          <cell r="AA46">
            <v>4</v>
          </cell>
          <cell r="AC46" t="str">
            <v/>
          </cell>
          <cell r="AD46" t="str">
            <v/>
          </cell>
          <cell r="AE46">
            <v>0</v>
          </cell>
          <cell r="AF46" t="str">
            <v/>
          </cell>
          <cell r="AG46" t="str">
            <v/>
          </cell>
          <cell r="AH46" t="str">
            <v/>
          </cell>
          <cell r="AI46" t="str">
            <v/>
          </cell>
          <cell r="AJ46">
            <v>0</v>
          </cell>
          <cell r="AK46" t="str">
            <v/>
          </cell>
          <cell r="AL46" t="str">
            <v/>
          </cell>
        </row>
        <row r="47">
          <cell r="B47">
            <v>40</v>
          </cell>
          <cell r="C47" t="str">
            <v>Pajak</v>
          </cell>
          <cell r="D47">
            <v>40283</v>
          </cell>
          <cell r="F47" t="str">
            <v>-</v>
          </cell>
          <cell r="G47" t="str">
            <v>-</v>
          </cell>
          <cell r="I47" t="str">
            <v>Diterima PPn dan PPh Pasal 22 atas pembayaran konsumsi dalam rangka pengamanan kantor KPUD Kab. Paser tahun 2010 pada CV. Usaha Wina Baru</v>
          </cell>
          <cell r="K47">
            <v>0</v>
          </cell>
          <cell r="L47">
            <v>517500</v>
          </cell>
          <cell r="M47">
            <v>517500</v>
          </cell>
          <cell r="N47">
            <v>0</v>
          </cell>
          <cell r="O47">
            <v>517500</v>
          </cell>
          <cell r="P47">
            <v>0</v>
          </cell>
          <cell r="Q47">
            <v>0</v>
          </cell>
          <cell r="R47">
            <v>0</v>
          </cell>
          <cell r="S47">
            <v>0</v>
          </cell>
          <cell r="T47">
            <v>0</v>
          </cell>
          <cell r="U47">
            <v>4</v>
          </cell>
          <cell r="V47" t="str">
            <v>Kas</v>
          </cell>
          <cell r="W47" t="str">
            <v/>
          </cell>
          <cell r="X47" t="str">
            <v>Pajak</v>
          </cell>
          <cell r="Y47" t="str">
            <v/>
          </cell>
          <cell r="Z47" t="str">
            <v>BKU</v>
          </cell>
          <cell r="AA47">
            <v>4</v>
          </cell>
          <cell r="AC47" t="str">
            <v/>
          </cell>
          <cell r="AD47" t="str">
            <v/>
          </cell>
          <cell r="AE47">
            <v>0</v>
          </cell>
          <cell r="AF47" t="str">
            <v/>
          </cell>
          <cell r="AG47" t="str">
            <v/>
          </cell>
          <cell r="AH47" t="str">
            <v/>
          </cell>
          <cell r="AI47" t="str">
            <v/>
          </cell>
          <cell r="AJ47">
            <v>0</v>
          </cell>
          <cell r="AK47" t="str">
            <v/>
          </cell>
          <cell r="AL47" t="str">
            <v/>
          </cell>
        </row>
        <row r="48">
          <cell r="B48">
            <v>41</v>
          </cell>
          <cell r="C48" t="str">
            <v>Pajak</v>
          </cell>
          <cell r="D48">
            <v>40283</v>
          </cell>
          <cell r="F48" t="str">
            <v>-</v>
          </cell>
          <cell r="G48" t="str">
            <v>-</v>
          </cell>
          <cell r="I48" t="str">
            <v>Diterima PPn dan PPh Pasal 22 atas pembayaran ATK Bimtek Pemilu Kada Kab. Paser tahun 2010 pada CV. Ola</v>
          </cell>
          <cell r="K48">
            <v>0</v>
          </cell>
          <cell r="L48">
            <v>438045</v>
          </cell>
          <cell r="M48">
            <v>438045</v>
          </cell>
          <cell r="N48">
            <v>0</v>
          </cell>
          <cell r="O48">
            <v>438045</v>
          </cell>
          <cell r="P48">
            <v>0</v>
          </cell>
          <cell r="Q48">
            <v>0</v>
          </cell>
          <cell r="R48">
            <v>0</v>
          </cell>
          <cell r="S48">
            <v>0</v>
          </cell>
          <cell r="T48">
            <v>0</v>
          </cell>
          <cell r="U48">
            <v>4</v>
          </cell>
          <cell r="V48" t="str">
            <v>Kas</v>
          </cell>
          <cell r="W48" t="str">
            <v/>
          </cell>
          <cell r="X48" t="str">
            <v>Pajak</v>
          </cell>
          <cell r="Y48" t="str">
            <v/>
          </cell>
          <cell r="Z48" t="str">
            <v>BKU</v>
          </cell>
          <cell r="AA48">
            <v>4</v>
          </cell>
          <cell r="AC48" t="str">
            <v/>
          </cell>
          <cell r="AD48" t="str">
            <v/>
          </cell>
          <cell r="AE48">
            <v>0</v>
          </cell>
          <cell r="AF48" t="str">
            <v/>
          </cell>
          <cell r="AG48" t="str">
            <v/>
          </cell>
          <cell r="AH48" t="str">
            <v/>
          </cell>
          <cell r="AI48" t="str">
            <v/>
          </cell>
          <cell r="AJ48">
            <v>0</v>
          </cell>
          <cell r="AK48" t="str">
            <v/>
          </cell>
          <cell r="AL48" t="str">
            <v/>
          </cell>
        </row>
        <row r="49">
          <cell r="B49">
            <v>42</v>
          </cell>
          <cell r="C49" t="str">
            <v>Pajak</v>
          </cell>
          <cell r="D49">
            <v>40283</v>
          </cell>
          <cell r="F49" t="str">
            <v>-</v>
          </cell>
          <cell r="G49" t="str">
            <v>-</v>
          </cell>
          <cell r="I49" t="str">
            <v>Diteriam PPn dan PPh pasal 22 atas pembayaran ATK raker dengan PPK di Kabupaten dalam rangka Pemilu Kada Kab. Paser tahun 2010 pada CV. Ola</v>
          </cell>
          <cell r="K49">
            <v>0</v>
          </cell>
          <cell r="L49">
            <v>239775</v>
          </cell>
          <cell r="M49">
            <v>239775</v>
          </cell>
          <cell r="N49">
            <v>0</v>
          </cell>
          <cell r="O49">
            <v>239775</v>
          </cell>
          <cell r="P49">
            <v>0</v>
          </cell>
          <cell r="Q49">
            <v>0</v>
          </cell>
          <cell r="R49">
            <v>0</v>
          </cell>
          <cell r="S49">
            <v>0</v>
          </cell>
          <cell r="T49">
            <v>0</v>
          </cell>
          <cell r="U49">
            <v>4</v>
          </cell>
          <cell r="V49" t="str">
            <v>Kas</v>
          </cell>
          <cell r="W49" t="str">
            <v/>
          </cell>
          <cell r="X49" t="str">
            <v>Pajak</v>
          </cell>
          <cell r="Y49" t="str">
            <v/>
          </cell>
          <cell r="Z49" t="str">
            <v>BKU</v>
          </cell>
          <cell r="AA49">
            <v>4</v>
          </cell>
          <cell r="AC49" t="str">
            <v/>
          </cell>
          <cell r="AD49" t="str">
            <v/>
          </cell>
          <cell r="AE49">
            <v>0</v>
          </cell>
          <cell r="AF49" t="str">
            <v/>
          </cell>
          <cell r="AG49" t="str">
            <v/>
          </cell>
          <cell r="AH49" t="str">
            <v/>
          </cell>
          <cell r="AI49" t="str">
            <v/>
          </cell>
          <cell r="AJ49">
            <v>0</v>
          </cell>
          <cell r="AK49" t="str">
            <v/>
          </cell>
          <cell r="AL49" t="str">
            <v/>
          </cell>
        </row>
        <row r="50">
          <cell r="B50">
            <v>43</v>
          </cell>
          <cell r="C50" t="str">
            <v>Pajak</v>
          </cell>
          <cell r="D50">
            <v>40283</v>
          </cell>
          <cell r="F50" t="str">
            <v>-</v>
          </cell>
          <cell r="G50" t="str">
            <v>-</v>
          </cell>
          <cell r="I50" t="str">
            <v>Diterima PPN dan PPh pasal 22 atas pembayaran ATK sosialisasi dalam rangka Pemilu Kada Kab. Paser tahun 2010 pada CV. Ola</v>
          </cell>
          <cell r="K50">
            <v>0</v>
          </cell>
          <cell r="L50">
            <v>452995</v>
          </cell>
          <cell r="M50">
            <v>452995</v>
          </cell>
          <cell r="N50">
            <v>0</v>
          </cell>
          <cell r="O50">
            <v>452995</v>
          </cell>
          <cell r="P50">
            <v>0</v>
          </cell>
          <cell r="Q50">
            <v>0</v>
          </cell>
          <cell r="R50">
            <v>0</v>
          </cell>
          <cell r="S50">
            <v>0</v>
          </cell>
          <cell r="T50">
            <v>0</v>
          </cell>
          <cell r="U50">
            <v>4</v>
          </cell>
          <cell r="V50" t="str">
            <v>Kas</v>
          </cell>
          <cell r="W50" t="str">
            <v/>
          </cell>
          <cell r="X50" t="str">
            <v>Pajak</v>
          </cell>
          <cell r="Y50" t="str">
            <v/>
          </cell>
          <cell r="Z50" t="str">
            <v>BKU</v>
          </cell>
          <cell r="AA50">
            <v>4</v>
          </cell>
          <cell r="AC50" t="str">
            <v/>
          </cell>
          <cell r="AD50" t="str">
            <v/>
          </cell>
          <cell r="AE50">
            <v>0</v>
          </cell>
          <cell r="AF50" t="str">
            <v/>
          </cell>
          <cell r="AG50" t="str">
            <v/>
          </cell>
          <cell r="AH50" t="str">
            <v/>
          </cell>
          <cell r="AI50" t="str">
            <v/>
          </cell>
          <cell r="AJ50">
            <v>0</v>
          </cell>
          <cell r="AK50" t="str">
            <v/>
          </cell>
          <cell r="AL50" t="str">
            <v/>
          </cell>
        </row>
        <row r="51">
          <cell r="B51">
            <v>44</v>
          </cell>
          <cell r="C51" t="str">
            <v>Pajak</v>
          </cell>
          <cell r="D51">
            <v>40283</v>
          </cell>
          <cell r="F51" t="str">
            <v>-</v>
          </cell>
          <cell r="G51" t="str">
            <v>-</v>
          </cell>
          <cell r="I51" t="str">
            <v>Diterima PPN dan PPh pasal 22 atas pembayaran konsumsi (snack) sosialisasi Pemilu Kada Kab. Paser tahun 2010 di Kampus STIT dan Rutan Tanah Grogot pada RM. Bu Hery</v>
          </cell>
          <cell r="K51">
            <v>0</v>
          </cell>
          <cell r="L51">
            <v>333237</v>
          </cell>
          <cell r="M51">
            <v>333237</v>
          </cell>
          <cell r="N51">
            <v>0</v>
          </cell>
          <cell r="O51">
            <v>333237</v>
          </cell>
          <cell r="P51">
            <v>0</v>
          </cell>
          <cell r="Q51">
            <v>0</v>
          </cell>
          <cell r="R51">
            <v>0</v>
          </cell>
          <cell r="S51">
            <v>0</v>
          </cell>
          <cell r="T51">
            <v>0</v>
          </cell>
          <cell r="U51">
            <v>4</v>
          </cell>
          <cell r="V51" t="str">
            <v>Kas</v>
          </cell>
          <cell r="W51" t="str">
            <v/>
          </cell>
          <cell r="X51" t="str">
            <v>Pajak</v>
          </cell>
          <cell r="Y51" t="str">
            <v/>
          </cell>
          <cell r="Z51" t="str">
            <v>BKU</v>
          </cell>
          <cell r="AA51">
            <v>4</v>
          </cell>
          <cell r="AC51" t="str">
            <v/>
          </cell>
          <cell r="AD51" t="str">
            <v/>
          </cell>
          <cell r="AE51">
            <v>0</v>
          </cell>
          <cell r="AF51" t="str">
            <v/>
          </cell>
          <cell r="AG51" t="str">
            <v/>
          </cell>
          <cell r="AH51" t="str">
            <v/>
          </cell>
          <cell r="AI51" t="str">
            <v/>
          </cell>
          <cell r="AJ51">
            <v>0</v>
          </cell>
          <cell r="AK51" t="str">
            <v/>
          </cell>
          <cell r="AL51" t="str">
            <v/>
          </cell>
        </row>
        <row r="52">
          <cell r="B52">
            <v>45</v>
          </cell>
          <cell r="C52" t="str">
            <v>Pajak</v>
          </cell>
          <cell r="D52">
            <v>40283</v>
          </cell>
          <cell r="F52" t="str">
            <v>-</v>
          </cell>
          <cell r="G52" t="str">
            <v>-</v>
          </cell>
          <cell r="I52" t="str">
            <v>Diterima PPN dan PPh pasal 22 atas pembayaran konsumsi ( snack ) sosialisasi Pemilu Kada Kab. Paser tahun 2010 di Kampus Widya Praja dan Stiper Tanah Grogot pada RM. Bu Hery</v>
          </cell>
          <cell r="K52">
            <v>0</v>
          </cell>
          <cell r="L52">
            <v>313636</v>
          </cell>
          <cell r="M52">
            <v>313636</v>
          </cell>
          <cell r="N52">
            <v>0</v>
          </cell>
          <cell r="O52">
            <v>313636</v>
          </cell>
          <cell r="P52">
            <v>0</v>
          </cell>
          <cell r="Q52">
            <v>0</v>
          </cell>
          <cell r="R52">
            <v>0</v>
          </cell>
          <cell r="S52">
            <v>0</v>
          </cell>
          <cell r="T52">
            <v>0</v>
          </cell>
          <cell r="U52">
            <v>4</v>
          </cell>
          <cell r="V52" t="str">
            <v>Kas</v>
          </cell>
          <cell r="W52" t="str">
            <v/>
          </cell>
          <cell r="X52" t="str">
            <v>Pajak</v>
          </cell>
          <cell r="Y52" t="str">
            <v/>
          </cell>
          <cell r="Z52" t="str">
            <v>BKU</v>
          </cell>
          <cell r="AA52">
            <v>4</v>
          </cell>
          <cell r="AC52" t="str">
            <v/>
          </cell>
          <cell r="AD52" t="str">
            <v/>
          </cell>
          <cell r="AE52">
            <v>0</v>
          </cell>
          <cell r="AF52" t="str">
            <v/>
          </cell>
          <cell r="AG52" t="str">
            <v/>
          </cell>
          <cell r="AH52" t="str">
            <v/>
          </cell>
          <cell r="AI52" t="str">
            <v/>
          </cell>
          <cell r="AJ52">
            <v>0</v>
          </cell>
          <cell r="AK52" t="str">
            <v/>
          </cell>
          <cell r="AL52" t="str">
            <v/>
          </cell>
        </row>
        <row r="53">
          <cell r="B53">
            <v>46</v>
          </cell>
          <cell r="C53" t="str">
            <v>2.10</v>
          </cell>
          <cell r="D53">
            <v>40283</v>
          </cell>
          <cell r="E53">
            <v>291</v>
          </cell>
          <cell r="F53" t="str">
            <v>-</v>
          </cell>
          <cell r="G53" t="str">
            <v>-</v>
          </cell>
          <cell r="I53" t="str">
            <v>Dibayar biaya pembuatan spanduk sosialisasi Pemilu Kada Kab. Paser tahun 2010 tertanggal 14 April 2010 an. Percetakan Global Printing</v>
          </cell>
          <cell r="K53">
            <v>0</v>
          </cell>
          <cell r="L53">
            <v>0</v>
          </cell>
          <cell r="M53">
            <v>0</v>
          </cell>
          <cell r="N53">
            <v>0</v>
          </cell>
          <cell r="O53">
            <v>0</v>
          </cell>
          <cell r="P53">
            <v>0</v>
          </cell>
          <cell r="Q53">
            <v>600000</v>
          </cell>
          <cell r="R53">
            <v>0</v>
          </cell>
          <cell r="S53">
            <v>0</v>
          </cell>
          <cell r="T53">
            <v>600000</v>
          </cell>
          <cell r="U53">
            <v>4</v>
          </cell>
          <cell r="V53" t="str">
            <v>Kas</v>
          </cell>
          <cell r="W53" t="str">
            <v/>
          </cell>
          <cell r="X53" t="str">
            <v/>
          </cell>
          <cell r="Y53" t="str">
            <v/>
          </cell>
          <cell r="Z53" t="str">
            <v>BKU</v>
          </cell>
          <cell r="AA53">
            <v>4</v>
          </cell>
          <cell r="AB53" t="str">
            <v>Percetakan Global Printing</v>
          </cell>
          <cell r="AC53" t="str">
            <v/>
          </cell>
          <cell r="AD53" t="str">
            <v/>
          </cell>
          <cell r="AE53">
            <v>600000</v>
          </cell>
          <cell r="AF53" t="str">
            <v/>
          </cell>
          <cell r="AG53" t="str">
            <v/>
          </cell>
          <cell r="AH53" t="str">
            <v/>
          </cell>
          <cell r="AI53" t="str">
            <v/>
          </cell>
          <cell r="AJ53">
            <v>600000</v>
          </cell>
          <cell r="AK53" t="str">
            <v/>
          </cell>
          <cell r="AL53" t="str">
            <v/>
          </cell>
        </row>
        <row r="54">
          <cell r="B54">
            <v>47</v>
          </cell>
          <cell r="C54" t="str">
            <v>2.15.d</v>
          </cell>
          <cell r="D54">
            <v>40283</v>
          </cell>
          <cell r="E54">
            <v>292</v>
          </cell>
          <cell r="F54" t="str">
            <v>-</v>
          </cell>
          <cell r="G54" t="str">
            <v>-</v>
          </cell>
          <cell r="I54" t="str">
            <v>Dibayar ATK rapat tim kampanye Pemilu Kada Kab. Paser tahun 2010 tertanggal 14 April 2010 an. CV. Ola</v>
          </cell>
          <cell r="K54">
            <v>0</v>
          </cell>
          <cell r="L54">
            <v>0</v>
          </cell>
          <cell r="M54">
            <v>0</v>
          </cell>
          <cell r="N54">
            <v>0</v>
          </cell>
          <cell r="O54">
            <v>0</v>
          </cell>
          <cell r="P54">
            <v>0</v>
          </cell>
          <cell r="Q54">
            <v>638000</v>
          </cell>
          <cell r="R54">
            <v>0</v>
          </cell>
          <cell r="S54">
            <v>0</v>
          </cell>
          <cell r="T54">
            <v>638000</v>
          </cell>
          <cell r="U54">
            <v>4</v>
          </cell>
          <cell r="V54" t="str">
            <v>Kas</v>
          </cell>
          <cell r="W54" t="str">
            <v/>
          </cell>
          <cell r="X54" t="str">
            <v/>
          </cell>
          <cell r="Y54" t="str">
            <v/>
          </cell>
          <cell r="Z54" t="str">
            <v>BKU</v>
          </cell>
          <cell r="AA54">
            <v>4</v>
          </cell>
          <cell r="AB54" t="str">
            <v>CV. Ola</v>
          </cell>
          <cell r="AC54" t="str">
            <v/>
          </cell>
          <cell r="AD54" t="str">
            <v/>
          </cell>
          <cell r="AE54">
            <v>638000</v>
          </cell>
          <cell r="AF54" t="str">
            <v/>
          </cell>
          <cell r="AG54" t="str">
            <v/>
          </cell>
          <cell r="AH54" t="str">
            <v/>
          </cell>
          <cell r="AI54" t="str">
            <v/>
          </cell>
          <cell r="AJ54">
            <v>638000</v>
          </cell>
          <cell r="AK54" t="str">
            <v/>
          </cell>
          <cell r="AL54" t="str">
            <v/>
          </cell>
        </row>
        <row r="55">
          <cell r="B55">
            <v>48</v>
          </cell>
          <cell r="C55" t="str">
            <v>1.1.h.1</v>
          </cell>
          <cell r="D55">
            <v>40283</v>
          </cell>
          <cell r="E55">
            <v>293</v>
          </cell>
          <cell r="F55" t="str">
            <v>-</v>
          </cell>
          <cell r="G55" t="str">
            <v>-</v>
          </cell>
          <cell r="I55" t="str">
            <v>Dibayar honorarium pokja sosialisasi Pemilu Kada Kab. Paser tahun 2010 untuk bulan Januari s.d Maret 2010 tertanggal 15 April 2010</v>
          </cell>
          <cell r="K55">
            <v>0</v>
          </cell>
          <cell r="L55">
            <v>0</v>
          </cell>
          <cell r="M55">
            <v>0</v>
          </cell>
          <cell r="N55">
            <v>0</v>
          </cell>
          <cell r="O55">
            <v>0</v>
          </cell>
          <cell r="P55">
            <v>0</v>
          </cell>
          <cell r="Q55">
            <v>21930000</v>
          </cell>
          <cell r="R55">
            <v>0</v>
          </cell>
          <cell r="S55">
            <v>0</v>
          </cell>
          <cell r="T55">
            <v>21930000</v>
          </cell>
          <cell r="U55">
            <v>4</v>
          </cell>
          <cell r="V55" t="str">
            <v>Kas</v>
          </cell>
          <cell r="W55" t="str">
            <v/>
          </cell>
          <cell r="X55" t="str">
            <v/>
          </cell>
          <cell r="Y55" t="str">
            <v/>
          </cell>
          <cell r="Z55" t="str">
            <v>BKU</v>
          </cell>
          <cell r="AA55">
            <v>4</v>
          </cell>
          <cell r="AC55" t="str">
            <v/>
          </cell>
          <cell r="AD55" t="str">
            <v/>
          </cell>
          <cell r="AE55">
            <v>21930000</v>
          </cell>
          <cell r="AF55" t="str">
            <v/>
          </cell>
          <cell r="AG55" t="str">
            <v/>
          </cell>
          <cell r="AH55" t="str">
            <v/>
          </cell>
          <cell r="AI55" t="str">
            <v/>
          </cell>
          <cell r="AJ55">
            <v>21930000</v>
          </cell>
          <cell r="AK55" t="str">
            <v/>
          </cell>
          <cell r="AL55" t="str">
            <v/>
          </cell>
        </row>
        <row r="56">
          <cell r="B56">
            <v>49</v>
          </cell>
          <cell r="C56" t="str">
            <v>1.1.h.1</v>
          </cell>
          <cell r="D56">
            <v>40283</v>
          </cell>
          <cell r="E56">
            <v>294</v>
          </cell>
          <cell r="F56" t="str">
            <v>-</v>
          </cell>
          <cell r="G56" t="str">
            <v>-</v>
          </cell>
          <cell r="I56" t="str">
            <v>Dibayar honorarium pokja tim verifikasi calon perseorangan (independent) Pemilu Kada Kab. Paser Tahun 2010 untuk bulan Januari 2010 tertanggal 15 April 2010</v>
          </cell>
          <cell r="K56">
            <v>0</v>
          </cell>
          <cell r="L56">
            <v>0</v>
          </cell>
          <cell r="M56">
            <v>0</v>
          </cell>
          <cell r="N56">
            <v>0</v>
          </cell>
          <cell r="O56">
            <v>0</v>
          </cell>
          <cell r="P56">
            <v>0</v>
          </cell>
          <cell r="Q56">
            <v>7310000</v>
          </cell>
          <cell r="R56">
            <v>0</v>
          </cell>
          <cell r="S56">
            <v>0</v>
          </cell>
          <cell r="T56">
            <v>7310000</v>
          </cell>
          <cell r="U56">
            <v>4</v>
          </cell>
          <cell r="V56" t="str">
            <v>Kas</v>
          </cell>
          <cell r="W56" t="str">
            <v/>
          </cell>
          <cell r="X56" t="str">
            <v/>
          </cell>
          <cell r="Y56" t="str">
            <v/>
          </cell>
          <cell r="Z56" t="str">
            <v>BKU</v>
          </cell>
          <cell r="AA56">
            <v>4</v>
          </cell>
          <cell r="AC56" t="str">
            <v/>
          </cell>
          <cell r="AD56" t="str">
            <v/>
          </cell>
          <cell r="AE56">
            <v>7310000</v>
          </cell>
          <cell r="AF56" t="str">
            <v/>
          </cell>
          <cell r="AG56" t="str">
            <v/>
          </cell>
          <cell r="AH56" t="str">
            <v/>
          </cell>
          <cell r="AI56" t="str">
            <v/>
          </cell>
          <cell r="AJ56">
            <v>7310000</v>
          </cell>
          <cell r="AK56" t="str">
            <v/>
          </cell>
          <cell r="AL56" t="str">
            <v/>
          </cell>
        </row>
        <row r="57">
          <cell r="B57">
            <v>50</v>
          </cell>
          <cell r="C57" t="str">
            <v>1.1.h.1</v>
          </cell>
          <cell r="D57">
            <v>40283</v>
          </cell>
          <cell r="E57">
            <v>295</v>
          </cell>
          <cell r="F57" t="str">
            <v>-</v>
          </cell>
          <cell r="G57" t="str">
            <v>-</v>
          </cell>
          <cell r="I57" t="str">
            <v>Dibayar honorarium pokja bimtek dan Panitia Pemilu Kada Kab. Paser tahun 2010 untuk bulan Januari s.d Februari 2010 tertanggal 15 April 2010</v>
          </cell>
          <cell r="K57">
            <v>0</v>
          </cell>
          <cell r="L57">
            <v>0</v>
          </cell>
          <cell r="M57">
            <v>0</v>
          </cell>
          <cell r="N57">
            <v>0</v>
          </cell>
          <cell r="O57">
            <v>0</v>
          </cell>
          <cell r="P57">
            <v>0</v>
          </cell>
          <cell r="Q57">
            <v>14620000</v>
          </cell>
          <cell r="R57">
            <v>0</v>
          </cell>
          <cell r="S57">
            <v>0</v>
          </cell>
          <cell r="T57">
            <v>14620000</v>
          </cell>
          <cell r="U57">
            <v>4</v>
          </cell>
          <cell r="V57" t="str">
            <v>Kas</v>
          </cell>
          <cell r="W57" t="str">
            <v/>
          </cell>
          <cell r="X57" t="str">
            <v/>
          </cell>
          <cell r="Y57" t="str">
            <v/>
          </cell>
          <cell r="Z57" t="str">
            <v>BKU</v>
          </cell>
          <cell r="AA57">
            <v>4</v>
          </cell>
          <cell r="AC57" t="str">
            <v/>
          </cell>
          <cell r="AD57" t="str">
            <v/>
          </cell>
          <cell r="AE57">
            <v>14620000</v>
          </cell>
          <cell r="AF57" t="str">
            <v/>
          </cell>
          <cell r="AG57" t="str">
            <v/>
          </cell>
          <cell r="AH57" t="str">
            <v/>
          </cell>
          <cell r="AI57" t="str">
            <v/>
          </cell>
          <cell r="AJ57">
            <v>14620000</v>
          </cell>
          <cell r="AK57" t="str">
            <v/>
          </cell>
          <cell r="AL57" t="str">
            <v/>
          </cell>
        </row>
        <row r="58">
          <cell r="B58">
            <v>51</v>
          </cell>
          <cell r="C58" t="str">
            <v>1.1.h.1</v>
          </cell>
          <cell r="D58">
            <v>40283</v>
          </cell>
          <cell r="E58">
            <v>296</v>
          </cell>
          <cell r="F58" t="str">
            <v>-</v>
          </cell>
          <cell r="G58" t="str">
            <v>-</v>
          </cell>
          <cell r="I58" t="str">
            <v>Dibayar honorarium pokja verifikasi administrasi dan faktual Pemilu Kada Kab. Paser tahun 2010 untuk bulan Februari s.d Maret 2010 tertanggal 15 April 2010</v>
          </cell>
          <cell r="K58">
            <v>0</v>
          </cell>
          <cell r="L58">
            <v>0</v>
          </cell>
          <cell r="M58">
            <v>0</v>
          </cell>
          <cell r="N58">
            <v>0</v>
          </cell>
          <cell r="O58">
            <v>0</v>
          </cell>
          <cell r="P58">
            <v>0</v>
          </cell>
          <cell r="Q58">
            <v>12900000</v>
          </cell>
          <cell r="R58">
            <v>0</v>
          </cell>
          <cell r="S58">
            <v>0</v>
          </cell>
          <cell r="T58">
            <v>12900000</v>
          </cell>
          <cell r="U58">
            <v>4</v>
          </cell>
          <cell r="V58" t="str">
            <v>Kas</v>
          </cell>
          <cell r="W58" t="str">
            <v/>
          </cell>
          <cell r="X58" t="str">
            <v/>
          </cell>
          <cell r="Y58" t="str">
            <v/>
          </cell>
          <cell r="Z58" t="str">
            <v>BKU</v>
          </cell>
          <cell r="AA58">
            <v>4</v>
          </cell>
          <cell r="AC58" t="str">
            <v/>
          </cell>
          <cell r="AD58" t="str">
            <v/>
          </cell>
          <cell r="AE58">
            <v>12900000</v>
          </cell>
          <cell r="AF58" t="str">
            <v/>
          </cell>
          <cell r="AG58" t="str">
            <v/>
          </cell>
          <cell r="AH58" t="str">
            <v/>
          </cell>
          <cell r="AI58" t="str">
            <v/>
          </cell>
          <cell r="AJ58">
            <v>12900000</v>
          </cell>
          <cell r="AK58" t="str">
            <v/>
          </cell>
          <cell r="AL58" t="str">
            <v/>
          </cell>
        </row>
        <row r="59">
          <cell r="B59">
            <v>52</v>
          </cell>
          <cell r="C59" t="str">
            <v>SPMU</v>
          </cell>
          <cell r="D59">
            <v>40284</v>
          </cell>
          <cell r="F59" t="str">
            <v>-</v>
          </cell>
          <cell r="G59" t="str">
            <v>-</v>
          </cell>
          <cell r="I59" t="str">
            <v>Terima Dana Hibah Dari Pemkab Paser BT 10200791</v>
          </cell>
          <cell r="K59">
            <v>1980290500</v>
          </cell>
          <cell r="L59">
            <v>0</v>
          </cell>
          <cell r="M59">
            <v>0</v>
          </cell>
          <cell r="N59">
            <v>0</v>
          </cell>
          <cell r="O59">
            <v>1980290500</v>
          </cell>
          <cell r="P59">
            <v>0</v>
          </cell>
          <cell r="Q59">
            <v>0</v>
          </cell>
          <cell r="R59">
            <v>0</v>
          </cell>
          <cell r="S59">
            <v>0</v>
          </cell>
          <cell r="T59">
            <v>0</v>
          </cell>
          <cell r="U59">
            <v>4</v>
          </cell>
          <cell r="V59" t="str">
            <v/>
          </cell>
          <cell r="W59" t="str">
            <v>Bank</v>
          </cell>
          <cell r="X59" t="str">
            <v/>
          </cell>
          <cell r="Y59" t="str">
            <v/>
          </cell>
          <cell r="Z59" t="str">
            <v>BKU</v>
          </cell>
          <cell r="AA59">
            <v>4</v>
          </cell>
          <cell r="AC59" t="str">
            <v/>
          </cell>
          <cell r="AD59" t="str">
            <v/>
          </cell>
          <cell r="AE59">
            <v>0</v>
          </cell>
          <cell r="AF59" t="str">
            <v/>
          </cell>
          <cell r="AG59" t="str">
            <v/>
          </cell>
          <cell r="AH59" t="str">
            <v/>
          </cell>
          <cell r="AI59" t="str">
            <v/>
          </cell>
          <cell r="AJ59">
            <v>0</v>
          </cell>
          <cell r="AK59" t="str">
            <v/>
          </cell>
          <cell r="AL59" t="str">
            <v/>
          </cell>
        </row>
        <row r="60">
          <cell r="B60">
            <v>53</v>
          </cell>
          <cell r="C60" t="str">
            <v>2.8</v>
          </cell>
          <cell r="D60">
            <v>40284</v>
          </cell>
          <cell r="E60">
            <v>297</v>
          </cell>
          <cell r="F60" t="str">
            <v>-</v>
          </cell>
          <cell r="G60" t="str">
            <v>-</v>
          </cell>
          <cell r="I60" t="str">
            <v>Dibayar perjalanan dinas selama 3 hari ke Surabaya dalam rangka kegiatan pengamanan logistik Pemilu Kada Kab. Paser tahun 2010 tertanggal 16 April 2010 an. Abdul Azis Muslim</v>
          </cell>
          <cell r="K60">
            <v>0</v>
          </cell>
          <cell r="L60">
            <v>0</v>
          </cell>
          <cell r="M60">
            <v>0</v>
          </cell>
          <cell r="N60">
            <v>0</v>
          </cell>
          <cell r="O60">
            <v>0</v>
          </cell>
          <cell r="P60">
            <v>0</v>
          </cell>
          <cell r="Q60">
            <v>6060000</v>
          </cell>
          <cell r="R60">
            <v>0</v>
          </cell>
          <cell r="S60">
            <v>0</v>
          </cell>
          <cell r="T60">
            <v>6060000</v>
          </cell>
          <cell r="U60">
            <v>4</v>
          </cell>
          <cell r="V60" t="str">
            <v>Kas</v>
          </cell>
          <cell r="W60" t="str">
            <v/>
          </cell>
          <cell r="X60" t="str">
            <v/>
          </cell>
          <cell r="Y60" t="str">
            <v/>
          </cell>
          <cell r="Z60" t="str">
            <v>BKU</v>
          </cell>
          <cell r="AA60">
            <v>4</v>
          </cell>
          <cell r="AB60" t="str">
            <v>Abdul Azis Muslim</v>
          </cell>
          <cell r="AC60" t="str">
            <v/>
          </cell>
          <cell r="AD60" t="str">
            <v/>
          </cell>
          <cell r="AE60">
            <v>6060000</v>
          </cell>
          <cell r="AF60" t="str">
            <v/>
          </cell>
          <cell r="AG60" t="str">
            <v/>
          </cell>
          <cell r="AH60" t="str">
            <v/>
          </cell>
          <cell r="AI60" t="str">
            <v/>
          </cell>
          <cell r="AJ60">
            <v>6060000</v>
          </cell>
          <cell r="AK60" t="str">
            <v/>
          </cell>
          <cell r="AL60" t="str">
            <v/>
          </cell>
        </row>
        <row r="61">
          <cell r="B61">
            <v>54</v>
          </cell>
          <cell r="C61" t="str">
            <v>2.8</v>
          </cell>
          <cell r="D61">
            <v>40284</v>
          </cell>
          <cell r="E61">
            <v>298</v>
          </cell>
          <cell r="F61" t="str">
            <v>-</v>
          </cell>
          <cell r="G61" t="str">
            <v>-</v>
          </cell>
          <cell r="I61" t="str">
            <v>Dibayar perjalanan dinas selama 3 hari ke Surabaya dalam rangka kegiatan pengamanan logistik Pemilu Kada Kab. Paser tahun 2010 tertanggal 16 April 2010 an. Iwan Himawan, SP</v>
          </cell>
          <cell r="K61">
            <v>0</v>
          </cell>
          <cell r="L61">
            <v>0</v>
          </cell>
          <cell r="M61">
            <v>0</v>
          </cell>
          <cell r="N61">
            <v>0</v>
          </cell>
          <cell r="O61">
            <v>0</v>
          </cell>
          <cell r="P61">
            <v>0</v>
          </cell>
          <cell r="Q61">
            <v>6060000</v>
          </cell>
          <cell r="R61">
            <v>0</v>
          </cell>
          <cell r="S61">
            <v>0</v>
          </cell>
          <cell r="T61">
            <v>6060000</v>
          </cell>
          <cell r="U61">
            <v>4</v>
          </cell>
          <cell r="V61" t="str">
            <v>Kas</v>
          </cell>
          <cell r="W61" t="str">
            <v/>
          </cell>
          <cell r="X61" t="str">
            <v/>
          </cell>
          <cell r="Y61" t="str">
            <v/>
          </cell>
          <cell r="Z61" t="str">
            <v>BKU</v>
          </cell>
          <cell r="AA61">
            <v>4</v>
          </cell>
          <cell r="AB61" t="str">
            <v>Iwan Himawan, SP</v>
          </cell>
          <cell r="AC61" t="str">
            <v/>
          </cell>
          <cell r="AD61" t="str">
            <v/>
          </cell>
          <cell r="AE61">
            <v>6060000</v>
          </cell>
          <cell r="AF61" t="str">
            <v/>
          </cell>
          <cell r="AG61" t="str">
            <v/>
          </cell>
          <cell r="AH61" t="str">
            <v/>
          </cell>
          <cell r="AI61" t="str">
            <v/>
          </cell>
          <cell r="AJ61">
            <v>6060000</v>
          </cell>
          <cell r="AK61" t="str">
            <v/>
          </cell>
          <cell r="AL61" t="str">
            <v/>
          </cell>
        </row>
        <row r="62">
          <cell r="B62">
            <v>55</v>
          </cell>
          <cell r="C62" t="str">
            <v>2.8</v>
          </cell>
          <cell r="D62">
            <v>40284</v>
          </cell>
          <cell r="E62">
            <v>299</v>
          </cell>
          <cell r="F62" t="str">
            <v>-</v>
          </cell>
          <cell r="G62" t="str">
            <v>-</v>
          </cell>
          <cell r="I62" t="str">
            <v>Dibayar perjalanan dinas selama 3 hari ke Surabaya dalam rangka kegiatan pengamanan logistik Pemilu Kada Kab. Paser tahun 2010 tertanggal 16 April 2010 an. Salman, SE. MM</v>
          </cell>
          <cell r="K62">
            <v>0</v>
          </cell>
          <cell r="L62">
            <v>0</v>
          </cell>
          <cell r="M62">
            <v>0</v>
          </cell>
          <cell r="N62">
            <v>0</v>
          </cell>
          <cell r="O62">
            <v>0</v>
          </cell>
          <cell r="P62">
            <v>0</v>
          </cell>
          <cell r="Q62">
            <v>5995000</v>
          </cell>
          <cell r="R62">
            <v>0</v>
          </cell>
          <cell r="S62">
            <v>0</v>
          </cell>
          <cell r="T62">
            <v>5995000</v>
          </cell>
          <cell r="U62">
            <v>4</v>
          </cell>
          <cell r="V62" t="str">
            <v>Kas</v>
          </cell>
          <cell r="W62" t="str">
            <v/>
          </cell>
          <cell r="X62" t="str">
            <v/>
          </cell>
          <cell r="Y62" t="str">
            <v/>
          </cell>
          <cell r="Z62" t="str">
            <v>BKU</v>
          </cell>
          <cell r="AA62">
            <v>4</v>
          </cell>
          <cell r="AB62" t="str">
            <v>Salman, SE. MM</v>
          </cell>
          <cell r="AC62" t="str">
            <v/>
          </cell>
          <cell r="AD62" t="str">
            <v/>
          </cell>
          <cell r="AE62">
            <v>5995000</v>
          </cell>
          <cell r="AF62" t="str">
            <v/>
          </cell>
          <cell r="AG62" t="str">
            <v/>
          </cell>
          <cell r="AH62" t="str">
            <v/>
          </cell>
          <cell r="AI62" t="str">
            <v/>
          </cell>
          <cell r="AJ62">
            <v>5995000</v>
          </cell>
          <cell r="AK62" t="str">
            <v/>
          </cell>
          <cell r="AL62" t="str">
            <v/>
          </cell>
        </row>
        <row r="63">
          <cell r="B63">
            <v>56</v>
          </cell>
          <cell r="C63" t="str">
            <v>2.1.a.2</v>
          </cell>
          <cell r="D63">
            <v>40284</v>
          </cell>
          <cell r="E63">
            <v>300</v>
          </cell>
          <cell r="F63" t="str">
            <v>-</v>
          </cell>
          <cell r="G63" t="str">
            <v>-</v>
          </cell>
          <cell r="I63" t="str">
            <v>Dibayar biaya pembuatan desain film sparasi surat suara Pemilu Kada Kab. Paser tahun 2010 tertanggal 16 April 2010 an. PT Panca Wira Usaha Jatim (Percetakan Puri)</v>
          </cell>
          <cell r="K63">
            <v>0</v>
          </cell>
          <cell r="L63">
            <v>0</v>
          </cell>
          <cell r="M63">
            <v>0</v>
          </cell>
          <cell r="N63">
            <v>0</v>
          </cell>
          <cell r="O63">
            <v>0</v>
          </cell>
          <cell r="P63">
            <v>0</v>
          </cell>
          <cell r="Q63">
            <v>4900000</v>
          </cell>
          <cell r="R63">
            <v>0</v>
          </cell>
          <cell r="S63">
            <v>0</v>
          </cell>
          <cell r="T63">
            <v>4900000</v>
          </cell>
          <cell r="U63">
            <v>4</v>
          </cell>
          <cell r="V63" t="str">
            <v>Kas</v>
          </cell>
          <cell r="W63" t="str">
            <v/>
          </cell>
          <cell r="X63" t="str">
            <v/>
          </cell>
          <cell r="Y63" t="str">
            <v/>
          </cell>
          <cell r="Z63" t="str">
            <v>BKU</v>
          </cell>
          <cell r="AA63">
            <v>4</v>
          </cell>
          <cell r="AB63" t="str">
            <v>PT Panca Wira Usaha Jatim (Percetakan Puri)</v>
          </cell>
          <cell r="AC63" t="str">
            <v/>
          </cell>
          <cell r="AD63" t="str">
            <v/>
          </cell>
          <cell r="AE63">
            <v>4900000</v>
          </cell>
          <cell r="AF63" t="str">
            <v/>
          </cell>
          <cell r="AG63" t="str">
            <v/>
          </cell>
          <cell r="AH63" t="str">
            <v/>
          </cell>
          <cell r="AI63" t="str">
            <v/>
          </cell>
          <cell r="AJ63">
            <v>4900000</v>
          </cell>
          <cell r="AK63" t="str">
            <v/>
          </cell>
          <cell r="AL63" t="str">
            <v/>
          </cell>
        </row>
        <row r="64">
          <cell r="B64">
            <v>57</v>
          </cell>
          <cell r="C64" t="str">
            <v>2.6.2.a</v>
          </cell>
          <cell r="D64">
            <v>40284</v>
          </cell>
          <cell r="E64">
            <v>301</v>
          </cell>
          <cell r="F64" t="str">
            <v>-</v>
          </cell>
          <cell r="G64" t="str">
            <v>-</v>
          </cell>
          <cell r="I64" t="str">
            <v>Dibayar ATK Pelantikan PPK Pemilu Kada Kab. Paser tahun 2010 tertanggal 5 Januari 2010 an. CV. Ola</v>
          </cell>
          <cell r="K64">
            <v>0</v>
          </cell>
          <cell r="L64">
            <v>0</v>
          </cell>
          <cell r="M64">
            <v>0</v>
          </cell>
          <cell r="N64">
            <v>0</v>
          </cell>
          <cell r="O64">
            <v>0</v>
          </cell>
          <cell r="P64">
            <v>0</v>
          </cell>
          <cell r="Q64">
            <v>738000</v>
          </cell>
          <cell r="R64">
            <v>0</v>
          </cell>
          <cell r="S64">
            <v>0</v>
          </cell>
          <cell r="T64">
            <v>738000</v>
          </cell>
          <cell r="U64">
            <v>4</v>
          </cell>
          <cell r="V64" t="str">
            <v>Kas</v>
          </cell>
          <cell r="W64" t="str">
            <v/>
          </cell>
          <cell r="X64" t="str">
            <v/>
          </cell>
          <cell r="Y64" t="str">
            <v/>
          </cell>
          <cell r="Z64" t="str">
            <v>BKU</v>
          </cell>
          <cell r="AA64">
            <v>4</v>
          </cell>
          <cell r="AB64" t="str">
            <v>CV. Ola</v>
          </cell>
          <cell r="AC64" t="str">
            <v/>
          </cell>
          <cell r="AD64" t="str">
            <v/>
          </cell>
          <cell r="AE64">
            <v>738000</v>
          </cell>
          <cell r="AF64" t="str">
            <v/>
          </cell>
          <cell r="AG64" t="str">
            <v/>
          </cell>
          <cell r="AH64" t="str">
            <v/>
          </cell>
          <cell r="AI64" t="str">
            <v/>
          </cell>
          <cell r="AJ64">
            <v>738000</v>
          </cell>
          <cell r="AK64" t="str">
            <v/>
          </cell>
          <cell r="AL64" t="str">
            <v/>
          </cell>
        </row>
        <row r="65">
          <cell r="B65">
            <v>58</v>
          </cell>
          <cell r="C65" t="str">
            <v>Kas</v>
          </cell>
          <cell r="D65">
            <v>40287</v>
          </cell>
          <cell r="F65" t="str">
            <v>-</v>
          </cell>
          <cell r="G65" t="str">
            <v>-</v>
          </cell>
          <cell r="I65" t="str">
            <v>Penarikan Tunai Untuk Pengisian Kas</v>
          </cell>
          <cell r="K65">
            <v>0</v>
          </cell>
          <cell r="L65">
            <v>150000000</v>
          </cell>
          <cell r="M65">
            <v>0</v>
          </cell>
          <cell r="N65">
            <v>0</v>
          </cell>
          <cell r="O65">
            <v>0</v>
          </cell>
          <cell r="P65">
            <v>150000000</v>
          </cell>
          <cell r="Q65">
            <v>0</v>
          </cell>
          <cell r="R65">
            <v>0</v>
          </cell>
          <cell r="S65">
            <v>0</v>
          </cell>
          <cell r="T65">
            <v>0</v>
          </cell>
          <cell r="U65">
            <v>4</v>
          </cell>
          <cell r="V65" t="str">
            <v>Kas</v>
          </cell>
          <cell r="W65" t="str">
            <v>Bank</v>
          </cell>
          <cell r="X65" t="str">
            <v/>
          </cell>
          <cell r="Y65" t="str">
            <v/>
          </cell>
          <cell r="Z65" t="str">
            <v/>
          </cell>
          <cell r="AA65">
            <v>4</v>
          </cell>
          <cell r="AB65" t="str">
            <v>M. Ali Wardana</v>
          </cell>
          <cell r="AC65" t="str">
            <v/>
          </cell>
          <cell r="AD65" t="str">
            <v/>
          </cell>
          <cell r="AE65">
            <v>0</v>
          </cell>
          <cell r="AF65" t="str">
            <v/>
          </cell>
          <cell r="AG65" t="str">
            <v/>
          </cell>
          <cell r="AH65" t="str">
            <v/>
          </cell>
          <cell r="AI65" t="str">
            <v/>
          </cell>
          <cell r="AJ65">
            <v>0</v>
          </cell>
          <cell r="AK65" t="str">
            <v/>
          </cell>
          <cell r="AL65" t="str">
            <v/>
          </cell>
        </row>
        <row r="66">
          <cell r="B66">
            <v>59</v>
          </cell>
          <cell r="C66" t="str">
            <v>Kas</v>
          </cell>
          <cell r="D66">
            <v>40287</v>
          </cell>
          <cell r="F66" t="str">
            <v>-</v>
          </cell>
          <cell r="G66" t="str">
            <v>-</v>
          </cell>
          <cell r="I66" t="str">
            <v>Penarikan Tunai Untuk Pengisian Kas</v>
          </cell>
          <cell r="K66">
            <v>0</v>
          </cell>
          <cell r="L66">
            <v>1980290500</v>
          </cell>
          <cell r="M66">
            <v>0</v>
          </cell>
          <cell r="N66">
            <v>0</v>
          </cell>
          <cell r="O66">
            <v>0</v>
          </cell>
          <cell r="P66">
            <v>1980290500</v>
          </cell>
          <cell r="Q66">
            <v>0</v>
          </cell>
          <cell r="R66">
            <v>0</v>
          </cell>
          <cell r="S66">
            <v>0</v>
          </cell>
          <cell r="T66">
            <v>0</v>
          </cell>
          <cell r="U66">
            <v>4</v>
          </cell>
          <cell r="V66" t="str">
            <v>Kas</v>
          </cell>
          <cell r="W66" t="str">
            <v>Bank</v>
          </cell>
          <cell r="X66" t="str">
            <v/>
          </cell>
          <cell r="Y66" t="str">
            <v/>
          </cell>
          <cell r="Z66" t="str">
            <v/>
          </cell>
          <cell r="AA66">
            <v>4</v>
          </cell>
          <cell r="AB66" t="str">
            <v>M. Ali Wardana</v>
          </cell>
          <cell r="AC66" t="str">
            <v/>
          </cell>
          <cell r="AD66" t="str">
            <v/>
          </cell>
          <cell r="AE66">
            <v>0</v>
          </cell>
          <cell r="AF66" t="str">
            <v/>
          </cell>
          <cell r="AG66" t="str">
            <v/>
          </cell>
          <cell r="AH66" t="str">
            <v/>
          </cell>
          <cell r="AI66" t="str">
            <v/>
          </cell>
          <cell r="AJ66">
            <v>0</v>
          </cell>
          <cell r="AK66" t="str">
            <v/>
          </cell>
          <cell r="AL66" t="str">
            <v/>
          </cell>
        </row>
        <row r="67">
          <cell r="B67">
            <v>60</v>
          </cell>
          <cell r="C67" t="str">
            <v>2.6.1.d</v>
          </cell>
          <cell r="D67">
            <v>40287</v>
          </cell>
          <cell r="E67">
            <v>302</v>
          </cell>
          <cell r="F67" t="str">
            <v>-</v>
          </cell>
          <cell r="G67" t="str">
            <v>-</v>
          </cell>
          <cell r="I67" t="str">
            <v>Dibayar biaya konsumsi dalam rangka pengamanan kantor KPUD Kab. Paser pada Pemilu Kada Kab. Paser tahun 2010 tertanggal 19 April 2010 an. CV. Usaha Wina Baru</v>
          </cell>
          <cell r="K67">
            <v>0</v>
          </cell>
          <cell r="L67">
            <v>0</v>
          </cell>
          <cell r="M67">
            <v>0</v>
          </cell>
          <cell r="N67">
            <v>0</v>
          </cell>
          <cell r="O67">
            <v>0</v>
          </cell>
          <cell r="P67">
            <v>0</v>
          </cell>
          <cell r="Q67">
            <v>4950000</v>
          </cell>
          <cell r="R67">
            <v>0</v>
          </cell>
          <cell r="S67">
            <v>0</v>
          </cell>
          <cell r="T67">
            <v>4950000</v>
          </cell>
          <cell r="U67">
            <v>4</v>
          </cell>
          <cell r="V67" t="str">
            <v>Kas</v>
          </cell>
          <cell r="W67" t="str">
            <v/>
          </cell>
          <cell r="X67" t="str">
            <v/>
          </cell>
          <cell r="Y67" t="str">
            <v/>
          </cell>
          <cell r="Z67" t="str">
            <v>BKU</v>
          </cell>
          <cell r="AA67">
            <v>4</v>
          </cell>
          <cell r="AB67" t="str">
            <v>CV. Usaha Wina Baru</v>
          </cell>
          <cell r="AC67" t="str">
            <v/>
          </cell>
          <cell r="AD67" t="str">
            <v/>
          </cell>
          <cell r="AE67">
            <v>4950000</v>
          </cell>
          <cell r="AF67" t="str">
            <v/>
          </cell>
          <cell r="AG67" t="str">
            <v/>
          </cell>
          <cell r="AH67" t="str">
            <v/>
          </cell>
          <cell r="AI67" t="str">
            <v/>
          </cell>
          <cell r="AJ67">
            <v>4950000</v>
          </cell>
          <cell r="AK67" t="str">
            <v/>
          </cell>
          <cell r="AL67" t="str">
            <v/>
          </cell>
        </row>
        <row r="68">
          <cell r="B68">
            <v>61</v>
          </cell>
          <cell r="C68" t="str">
            <v>2.11.a.1</v>
          </cell>
          <cell r="D68">
            <v>40287</v>
          </cell>
          <cell r="E68">
            <v>303</v>
          </cell>
          <cell r="F68" t="str">
            <v>-</v>
          </cell>
          <cell r="G68" t="str">
            <v>-</v>
          </cell>
          <cell r="I68" t="str">
            <v>Dibayar ATK Bimtek Pemilu Kada Kab. Paser tahun 2010 tertanggal 19 April 2010 an. CV. Ola</v>
          </cell>
          <cell r="K68">
            <v>0</v>
          </cell>
          <cell r="L68">
            <v>0</v>
          </cell>
          <cell r="M68">
            <v>0</v>
          </cell>
          <cell r="N68">
            <v>0</v>
          </cell>
          <cell r="O68">
            <v>0</v>
          </cell>
          <cell r="P68">
            <v>0</v>
          </cell>
          <cell r="Q68">
            <v>4190000</v>
          </cell>
          <cell r="R68">
            <v>0</v>
          </cell>
          <cell r="S68">
            <v>0</v>
          </cell>
          <cell r="T68">
            <v>4190000</v>
          </cell>
          <cell r="U68">
            <v>4</v>
          </cell>
          <cell r="V68" t="str">
            <v>Kas</v>
          </cell>
          <cell r="W68" t="str">
            <v/>
          </cell>
          <cell r="X68" t="str">
            <v/>
          </cell>
          <cell r="Y68" t="str">
            <v/>
          </cell>
          <cell r="Z68" t="str">
            <v>BKU</v>
          </cell>
          <cell r="AA68">
            <v>4</v>
          </cell>
          <cell r="AB68" t="str">
            <v>CV. Ola</v>
          </cell>
          <cell r="AC68" t="str">
            <v/>
          </cell>
          <cell r="AD68" t="str">
            <v/>
          </cell>
          <cell r="AE68">
            <v>4190000</v>
          </cell>
          <cell r="AF68" t="str">
            <v/>
          </cell>
          <cell r="AG68" t="str">
            <v/>
          </cell>
          <cell r="AH68" t="str">
            <v/>
          </cell>
          <cell r="AI68" t="str">
            <v/>
          </cell>
          <cell r="AJ68">
            <v>4190000</v>
          </cell>
          <cell r="AK68" t="str">
            <v/>
          </cell>
          <cell r="AL68" t="str">
            <v/>
          </cell>
        </row>
        <row r="69">
          <cell r="B69">
            <v>62</v>
          </cell>
          <cell r="C69" t="str">
            <v>2.11.a.1</v>
          </cell>
          <cell r="D69">
            <v>40287</v>
          </cell>
          <cell r="E69">
            <v>304</v>
          </cell>
          <cell r="F69" t="str">
            <v>-</v>
          </cell>
          <cell r="G69" t="str">
            <v>-</v>
          </cell>
          <cell r="I69" t="str">
            <v>Dibayar ATK Raker dengan PPK di Kabupaten dalam rangka Pemilu Kada Kab. Paser tahun 2010 tertanggal 15 Februari 2010 an. CV. Ola</v>
          </cell>
          <cell r="K69">
            <v>0</v>
          </cell>
          <cell r="L69">
            <v>0</v>
          </cell>
          <cell r="M69">
            <v>0</v>
          </cell>
          <cell r="N69">
            <v>0</v>
          </cell>
          <cell r="O69">
            <v>0</v>
          </cell>
          <cell r="P69">
            <v>0</v>
          </cell>
          <cell r="Q69">
            <v>2293500</v>
          </cell>
          <cell r="R69">
            <v>0</v>
          </cell>
          <cell r="S69">
            <v>0</v>
          </cell>
          <cell r="T69">
            <v>2293500</v>
          </cell>
          <cell r="U69">
            <v>4</v>
          </cell>
          <cell r="V69" t="str">
            <v>Kas</v>
          </cell>
          <cell r="W69" t="str">
            <v/>
          </cell>
          <cell r="X69" t="str">
            <v/>
          </cell>
          <cell r="Y69" t="str">
            <v/>
          </cell>
          <cell r="Z69" t="str">
            <v>BKU</v>
          </cell>
          <cell r="AA69">
            <v>4</v>
          </cell>
          <cell r="AB69" t="str">
            <v>CV. Ola</v>
          </cell>
          <cell r="AC69" t="str">
            <v/>
          </cell>
          <cell r="AD69" t="str">
            <v/>
          </cell>
          <cell r="AE69">
            <v>2293500</v>
          </cell>
          <cell r="AF69" t="str">
            <v/>
          </cell>
          <cell r="AG69" t="str">
            <v/>
          </cell>
          <cell r="AH69" t="str">
            <v/>
          </cell>
          <cell r="AI69" t="str">
            <v/>
          </cell>
          <cell r="AJ69">
            <v>2293500</v>
          </cell>
          <cell r="AK69" t="str">
            <v/>
          </cell>
          <cell r="AL69" t="str">
            <v/>
          </cell>
        </row>
        <row r="70">
          <cell r="B70">
            <v>63</v>
          </cell>
          <cell r="C70" t="str">
            <v>2.10</v>
          </cell>
          <cell r="D70">
            <v>40287</v>
          </cell>
          <cell r="E70">
            <v>305</v>
          </cell>
          <cell r="F70" t="str">
            <v>-</v>
          </cell>
          <cell r="G70" t="str">
            <v>-</v>
          </cell>
          <cell r="I70" t="str">
            <v>Dibayar ATK Sosialisasi dalam rangka Pemilu Kada Kab. Paser tahun 2010 tertanggal 7 Januari 2010 an. CV. Ola</v>
          </cell>
          <cell r="K70">
            <v>0</v>
          </cell>
          <cell r="L70">
            <v>0</v>
          </cell>
          <cell r="M70">
            <v>0</v>
          </cell>
          <cell r="N70">
            <v>0</v>
          </cell>
          <cell r="O70">
            <v>0</v>
          </cell>
          <cell r="P70">
            <v>0</v>
          </cell>
          <cell r="Q70">
            <v>4333000</v>
          </cell>
          <cell r="R70">
            <v>0</v>
          </cell>
          <cell r="S70">
            <v>0</v>
          </cell>
          <cell r="T70">
            <v>4333000</v>
          </cell>
          <cell r="U70">
            <v>4</v>
          </cell>
          <cell r="V70" t="str">
            <v>Kas</v>
          </cell>
          <cell r="W70" t="str">
            <v/>
          </cell>
          <cell r="X70" t="str">
            <v/>
          </cell>
          <cell r="Y70" t="str">
            <v/>
          </cell>
          <cell r="Z70" t="str">
            <v>BKU</v>
          </cell>
          <cell r="AA70">
            <v>4</v>
          </cell>
          <cell r="AB70" t="str">
            <v>CV. Ola</v>
          </cell>
          <cell r="AC70" t="str">
            <v/>
          </cell>
          <cell r="AD70" t="str">
            <v/>
          </cell>
          <cell r="AE70">
            <v>4333000</v>
          </cell>
          <cell r="AF70" t="str">
            <v/>
          </cell>
          <cell r="AG70" t="str">
            <v/>
          </cell>
          <cell r="AH70" t="str">
            <v/>
          </cell>
          <cell r="AI70" t="str">
            <v/>
          </cell>
          <cell r="AJ70">
            <v>4333000</v>
          </cell>
          <cell r="AK70" t="str">
            <v/>
          </cell>
          <cell r="AL70" t="str">
            <v/>
          </cell>
        </row>
        <row r="71">
          <cell r="B71">
            <v>64</v>
          </cell>
          <cell r="C71" t="str">
            <v>2.15.a</v>
          </cell>
          <cell r="D71">
            <v>40287</v>
          </cell>
          <cell r="E71">
            <v>306</v>
          </cell>
          <cell r="F71" t="str">
            <v>-</v>
          </cell>
          <cell r="G71" t="str">
            <v>-</v>
          </cell>
          <cell r="I71" t="str">
            <v>Dibayar ATK Pencalonan dalam rangka Pemilu Kada Kab. Paser tahun 2010 tertanggal 23 Februari 2010 an. CV. Ola</v>
          </cell>
          <cell r="K71">
            <v>0</v>
          </cell>
          <cell r="L71">
            <v>0</v>
          </cell>
          <cell r="M71">
            <v>0</v>
          </cell>
          <cell r="N71">
            <v>0</v>
          </cell>
          <cell r="O71">
            <v>0</v>
          </cell>
          <cell r="P71">
            <v>0</v>
          </cell>
          <cell r="Q71">
            <v>750000</v>
          </cell>
          <cell r="R71">
            <v>0</v>
          </cell>
          <cell r="S71">
            <v>0</v>
          </cell>
          <cell r="T71">
            <v>750000</v>
          </cell>
          <cell r="U71">
            <v>4</v>
          </cell>
          <cell r="V71" t="str">
            <v>Kas</v>
          </cell>
          <cell r="W71" t="str">
            <v/>
          </cell>
          <cell r="X71" t="str">
            <v/>
          </cell>
          <cell r="Y71" t="str">
            <v/>
          </cell>
          <cell r="Z71" t="str">
            <v>BKU</v>
          </cell>
          <cell r="AA71">
            <v>4</v>
          </cell>
          <cell r="AB71" t="str">
            <v>CV. Ola</v>
          </cell>
          <cell r="AC71" t="str">
            <v/>
          </cell>
          <cell r="AD71" t="str">
            <v/>
          </cell>
          <cell r="AE71">
            <v>750000</v>
          </cell>
          <cell r="AF71" t="str">
            <v/>
          </cell>
          <cell r="AG71" t="str">
            <v/>
          </cell>
          <cell r="AH71" t="str">
            <v/>
          </cell>
          <cell r="AI71" t="str">
            <v/>
          </cell>
          <cell r="AJ71">
            <v>750000</v>
          </cell>
          <cell r="AK71" t="str">
            <v/>
          </cell>
          <cell r="AL71" t="str">
            <v/>
          </cell>
        </row>
        <row r="72">
          <cell r="B72">
            <v>65</v>
          </cell>
          <cell r="C72" t="str">
            <v>2.9.a</v>
          </cell>
          <cell r="D72">
            <v>40287</v>
          </cell>
          <cell r="E72">
            <v>307</v>
          </cell>
          <cell r="F72" t="str">
            <v>-</v>
          </cell>
          <cell r="G72" t="str">
            <v>-</v>
          </cell>
          <cell r="I72" t="str">
            <v>Dibayar ATK DPT dalam rangka Pemilu Kada Kab. Paser tahun 2010 tertanggal 1 April 2010 an. CV. Ola</v>
          </cell>
          <cell r="K72">
            <v>0</v>
          </cell>
          <cell r="L72">
            <v>0</v>
          </cell>
          <cell r="M72">
            <v>0</v>
          </cell>
          <cell r="N72">
            <v>0</v>
          </cell>
          <cell r="O72">
            <v>0</v>
          </cell>
          <cell r="P72">
            <v>0</v>
          </cell>
          <cell r="Q72">
            <v>613000</v>
          </cell>
          <cell r="R72">
            <v>0</v>
          </cell>
          <cell r="S72">
            <v>0</v>
          </cell>
          <cell r="T72">
            <v>613000</v>
          </cell>
          <cell r="U72">
            <v>4</v>
          </cell>
          <cell r="V72" t="str">
            <v>Kas</v>
          </cell>
          <cell r="W72" t="str">
            <v/>
          </cell>
          <cell r="X72" t="str">
            <v/>
          </cell>
          <cell r="Y72" t="str">
            <v/>
          </cell>
          <cell r="Z72" t="str">
            <v>BKU</v>
          </cell>
          <cell r="AA72">
            <v>4</v>
          </cell>
          <cell r="AB72" t="str">
            <v>CV. Ola</v>
          </cell>
          <cell r="AC72" t="str">
            <v/>
          </cell>
          <cell r="AD72" t="str">
            <v/>
          </cell>
          <cell r="AE72">
            <v>613000</v>
          </cell>
          <cell r="AF72" t="str">
            <v/>
          </cell>
          <cell r="AG72" t="str">
            <v/>
          </cell>
          <cell r="AH72" t="str">
            <v/>
          </cell>
          <cell r="AI72" t="str">
            <v/>
          </cell>
          <cell r="AJ72">
            <v>613000</v>
          </cell>
          <cell r="AK72" t="str">
            <v/>
          </cell>
          <cell r="AL72" t="str">
            <v/>
          </cell>
        </row>
        <row r="73">
          <cell r="B73">
            <v>66</v>
          </cell>
          <cell r="C73" t="str">
            <v>2.15.c</v>
          </cell>
          <cell r="D73">
            <v>40287</v>
          </cell>
          <cell r="E73">
            <v>308</v>
          </cell>
          <cell r="F73" t="str">
            <v>-</v>
          </cell>
          <cell r="G73" t="str">
            <v>-</v>
          </cell>
          <cell r="I73" t="str">
            <v>Dibayar ATK pengumuman pencalonan calon kepala dan wakil kepala daerah pada Pemilu Kada Kab. Paser tahun 2010 tertanggal 9 April 2010 an. CV. Ola</v>
          </cell>
          <cell r="K73">
            <v>0</v>
          </cell>
          <cell r="L73">
            <v>0</v>
          </cell>
          <cell r="M73">
            <v>0</v>
          </cell>
          <cell r="N73">
            <v>0</v>
          </cell>
          <cell r="O73">
            <v>0</v>
          </cell>
          <cell r="P73">
            <v>0</v>
          </cell>
          <cell r="Q73">
            <v>778000</v>
          </cell>
          <cell r="R73">
            <v>0</v>
          </cell>
          <cell r="S73">
            <v>0</v>
          </cell>
          <cell r="T73">
            <v>778000</v>
          </cell>
          <cell r="U73">
            <v>4</v>
          </cell>
          <cell r="V73" t="str">
            <v>Kas</v>
          </cell>
          <cell r="W73" t="str">
            <v/>
          </cell>
          <cell r="X73" t="str">
            <v/>
          </cell>
          <cell r="Y73" t="str">
            <v/>
          </cell>
          <cell r="Z73" t="str">
            <v>BKU</v>
          </cell>
          <cell r="AA73">
            <v>4</v>
          </cell>
          <cell r="AB73" t="str">
            <v>CV. Ola</v>
          </cell>
          <cell r="AC73" t="str">
            <v/>
          </cell>
          <cell r="AD73" t="str">
            <v/>
          </cell>
          <cell r="AE73">
            <v>778000</v>
          </cell>
          <cell r="AF73" t="str">
            <v/>
          </cell>
          <cell r="AG73" t="str">
            <v/>
          </cell>
          <cell r="AH73" t="str">
            <v/>
          </cell>
          <cell r="AI73" t="str">
            <v/>
          </cell>
          <cell r="AJ73">
            <v>778000</v>
          </cell>
          <cell r="AK73" t="str">
            <v/>
          </cell>
          <cell r="AL73" t="str">
            <v/>
          </cell>
        </row>
        <row r="74">
          <cell r="B74">
            <v>67</v>
          </cell>
          <cell r="C74" t="str">
            <v>2.10</v>
          </cell>
          <cell r="D74">
            <v>40287</v>
          </cell>
          <cell r="E74">
            <v>309</v>
          </cell>
          <cell r="F74" t="str">
            <v>-</v>
          </cell>
          <cell r="G74" t="str">
            <v>-</v>
          </cell>
          <cell r="I74" t="str">
            <v>Dibayar biaya konsumsi (snack) sosialisasi Pemilu Kada Kab. Paser tahun 2010 di kampus STIT dan Rutan Tanah Grogot tertanggal 14 April 2010 an. RM. Bu Hery</v>
          </cell>
          <cell r="K74">
            <v>0</v>
          </cell>
          <cell r="L74">
            <v>0</v>
          </cell>
          <cell r="M74">
            <v>0</v>
          </cell>
          <cell r="N74">
            <v>0</v>
          </cell>
          <cell r="O74">
            <v>0</v>
          </cell>
          <cell r="P74">
            <v>0</v>
          </cell>
          <cell r="Q74">
            <v>3187500</v>
          </cell>
          <cell r="R74">
            <v>0</v>
          </cell>
          <cell r="S74">
            <v>0</v>
          </cell>
          <cell r="T74">
            <v>3187500</v>
          </cell>
          <cell r="U74">
            <v>4</v>
          </cell>
          <cell r="V74" t="str">
            <v>Kas</v>
          </cell>
          <cell r="W74" t="str">
            <v/>
          </cell>
          <cell r="X74" t="str">
            <v/>
          </cell>
          <cell r="Y74" t="str">
            <v/>
          </cell>
          <cell r="Z74" t="str">
            <v>BKU</v>
          </cell>
          <cell r="AA74">
            <v>4</v>
          </cell>
          <cell r="AB74" t="str">
            <v>RM. Bu Hery</v>
          </cell>
          <cell r="AC74" t="str">
            <v/>
          </cell>
          <cell r="AD74" t="str">
            <v/>
          </cell>
          <cell r="AE74">
            <v>3187500</v>
          </cell>
          <cell r="AF74" t="str">
            <v/>
          </cell>
          <cell r="AG74" t="str">
            <v/>
          </cell>
          <cell r="AH74" t="str">
            <v/>
          </cell>
          <cell r="AI74" t="str">
            <v/>
          </cell>
          <cell r="AJ74">
            <v>3187500</v>
          </cell>
          <cell r="AK74" t="str">
            <v/>
          </cell>
          <cell r="AL74" t="str">
            <v/>
          </cell>
        </row>
        <row r="75">
          <cell r="B75">
            <v>68</v>
          </cell>
          <cell r="C75" t="str">
            <v>2.10</v>
          </cell>
          <cell r="D75">
            <v>40287</v>
          </cell>
          <cell r="E75">
            <v>310</v>
          </cell>
          <cell r="F75" t="str">
            <v>-</v>
          </cell>
          <cell r="G75" t="str">
            <v>-</v>
          </cell>
          <cell r="I75" t="str">
            <v>Dibayar biaya konsumsi (snack) sosialisasi Pemilu Kada Kab. Paser tahun 2010 di kampus Widya Praja dan Stiper Tanah Grogot tertanggal 12 April 2010 an. RM. Bu Hery</v>
          </cell>
          <cell r="K75">
            <v>0</v>
          </cell>
          <cell r="L75">
            <v>0</v>
          </cell>
          <cell r="M75">
            <v>0</v>
          </cell>
          <cell r="N75">
            <v>0</v>
          </cell>
          <cell r="O75">
            <v>0</v>
          </cell>
          <cell r="P75">
            <v>0</v>
          </cell>
          <cell r="Q75">
            <v>3000000</v>
          </cell>
          <cell r="R75">
            <v>0</v>
          </cell>
          <cell r="S75">
            <v>0</v>
          </cell>
          <cell r="T75">
            <v>3000000</v>
          </cell>
          <cell r="U75">
            <v>4</v>
          </cell>
          <cell r="V75" t="str">
            <v>Kas</v>
          </cell>
          <cell r="W75" t="str">
            <v/>
          </cell>
          <cell r="X75" t="str">
            <v/>
          </cell>
          <cell r="Y75" t="str">
            <v/>
          </cell>
          <cell r="Z75" t="str">
            <v>BKU</v>
          </cell>
          <cell r="AA75">
            <v>4</v>
          </cell>
          <cell r="AB75" t="str">
            <v>RM. Bu Hery</v>
          </cell>
          <cell r="AC75" t="str">
            <v/>
          </cell>
          <cell r="AD75" t="str">
            <v/>
          </cell>
          <cell r="AE75">
            <v>3000000</v>
          </cell>
          <cell r="AF75" t="str">
            <v/>
          </cell>
          <cell r="AG75" t="str">
            <v/>
          </cell>
          <cell r="AH75" t="str">
            <v/>
          </cell>
          <cell r="AI75" t="str">
            <v/>
          </cell>
          <cell r="AJ75">
            <v>3000000</v>
          </cell>
          <cell r="AK75" t="str">
            <v/>
          </cell>
          <cell r="AL75" t="str">
            <v/>
          </cell>
        </row>
        <row r="76">
          <cell r="B76">
            <v>69</v>
          </cell>
          <cell r="C76" t="str">
            <v>2.6.1.c</v>
          </cell>
          <cell r="D76">
            <v>40287</v>
          </cell>
          <cell r="E76">
            <v>311</v>
          </cell>
          <cell r="F76" t="str">
            <v>-</v>
          </cell>
          <cell r="G76" t="str">
            <v>-</v>
          </cell>
          <cell r="I76" t="str">
            <v>Dibayar konsumsi (nasi kotak dan snack) dalam rangka rapat pleno KPUD Kab. Paser tertanggal 19 April 2010 an. RM Usaha Wina Baru</v>
          </cell>
          <cell r="K76">
            <v>0</v>
          </cell>
          <cell r="L76">
            <v>0</v>
          </cell>
          <cell r="M76">
            <v>0</v>
          </cell>
          <cell r="N76">
            <v>0</v>
          </cell>
          <cell r="O76">
            <v>0</v>
          </cell>
          <cell r="P76">
            <v>0</v>
          </cell>
          <cell r="Q76">
            <v>495000</v>
          </cell>
          <cell r="R76">
            <v>0</v>
          </cell>
          <cell r="S76">
            <v>0</v>
          </cell>
          <cell r="T76">
            <v>495000</v>
          </cell>
          <cell r="U76">
            <v>4</v>
          </cell>
          <cell r="V76" t="str">
            <v>Kas</v>
          </cell>
          <cell r="W76" t="str">
            <v/>
          </cell>
          <cell r="X76" t="str">
            <v/>
          </cell>
          <cell r="Y76" t="str">
            <v/>
          </cell>
          <cell r="Z76" t="str">
            <v>BKU</v>
          </cell>
          <cell r="AA76">
            <v>4</v>
          </cell>
          <cell r="AB76" t="str">
            <v>RM Usaha Wina Baru</v>
          </cell>
          <cell r="AC76" t="str">
            <v/>
          </cell>
          <cell r="AD76" t="str">
            <v/>
          </cell>
          <cell r="AE76">
            <v>495000</v>
          </cell>
          <cell r="AF76" t="str">
            <v/>
          </cell>
          <cell r="AG76" t="str">
            <v/>
          </cell>
          <cell r="AH76" t="str">
            <v/>
          </cell>
          <cell r="AI76" t="str">
            <v/>
          </cell>
          <cell r="AJ76">
            <v>495000</v>
          </cell>
          <cell r="AK76" t="str">
            <v/>
          </cell>
          <cell r="AL76" t="str">
            <v/>
          </cell>
        </row>
        <row r="77">
          <cell r="B77">
            <v>70</v>
          </cell>
          <cell r="C77" t="str">
            <v>2.14.b.2</v>
          </cell>
          <cell r="D77">
            <v>40287</v>
          </cell>
          <cell r="E77">
            <v>312</v>
          </cell>
          <cell r="F77" t="str">
            <v>-</v>
          </cell>
          <cell r="G77" t="str">
            <v>-</v>
          </cell>
          <cell r="I77" t="str">
            <v>Dibayar perjalanan dinas selama 1 hari ke kecamatan batu sopang dan long ikis dalam rangka Pemilu Kada Kab. Paser Tahun 2010 tertanggal 16 April 2010 an. Adi Setya</v>
          </cell>
          <cell r="K77">
            <v>0</v>
          </cell>
          <cell r="L77">
            <v>0</v>
          </cell>
          <cell r="M77">
            <v>0</v>
          </cell>
          <cell r="N77">
            <v>0</v>
          </cell>
          <cell r="O77">
            <v>0</v>
          </cell>
          <cell r="P77">
            <v>0</v>
          </cell>
          <cell r="Q77">
            <v>197000</v>
          </cell>
          <cell r="R77">
            <v>0</v>
          </cell>
          <cell r="S77">
            <v>0</v>
          </cell>
          <cell r="T77">
            <v>197000</v>
          </cell>
          <cell r="U77">
            <v>4</v>
          </cell>
          <cell r="V77" t="str">
            <v>Kas</v>
          </cell>
          <cell r="W77" t="str">
            <v/>
          </cell>
          <cell r="X77" t="str">
            <v/>
          </cell>
          <cell r="Y77" t="str">
            <v/>
          </cell>
          <cell r="Z77" t="str">
            <v>BKU</v>
          </cell>
          <cell r="AA77">
            <v>4</v>
          </cell>
          <cell r="AB77" t="str">
            <v>Adi Setya</v>
          </cell>
          <cell r="AC77" t="str">
            <v/>
          </cell>
          <cell r="AD77" t="str">
            <v/>
          </cell>
          <cell r="AE77">
            <v>197000</v>
          </cell>
          <cell r="AF77" t="str">
            <v/>
          </cell>
          <cell r="AG77" t="str">
            <v/>
          </cell>
          <cell r="AH77" t="str">
            <v/>
          </cell>
          <cell r="AI77" t="str">
            <v/>
          </cell>
          <cell r="AJ77">
            <v>197000</v>
          </cell>
          <cell r="AK77" t="str">
            <v/>
          </cell>
          <cell r="AL77" t="str">
            <v/>
          </cell>
        </row>
        <row r="78">
          <cell r="B78">
            <v>71</v>
          </cell>
          <cell r="C78" t="str">
            <v>2.14.b.2</v>
          </cell>
          <cell r="D78">
            <v>40287</v>
          </cell>
          <cell r="E78">
            <v>313</v>
          </cell>
          <cell r="F78" t="str">
            <v>-</v>
          </cell>
          <cell r="G78" t="str">
            <v>-</v>
          </cell>
          <cell r="I78" t="str">
            <v>Dibayar perjalanan dinas selama 1 hari ke kecamatan batu sopang dan long ikis dalam rangka Pemilu Kada Kab. Paser Tahun 2010 tertanggal 16 April 2010 an. Zulkifly</v>
          </cell>
          <cell r="K78">
            <v>0</v>
          </cell>
          <cell r="L78">
            <v>0</v>
          </cell>
          <cell r="M78">
            <v>0</v>
          </cell>
          <cell r="N78">
            <v>0</v>
          </cell>
          <cell r="O78">
            <v>0</v>
          </cell>
          <cell r="P78">
            <v>0</v>
          </cell>
          <cell r="Q78">
            <v>197000</v>
          </cell>
          <cell r="R78">
            <v>0</v>
          </cell>
          <cell r="S78">
            <v>0</v>
          </cell>
          <cell r="T78">
            <v>197000</v>
          </cell>
          <cell r="U78">
            <v>4</v>
          </cell>
          <cell r="V78" t="str">
            <v>Kas</v>
          </cell>
          <cell r="W78" t="str">
            <v/>
          </cell>
          <cell r="X78" t="str">
            <v/>
          </cell>
          <cell r="Y78" t="str">
            <v/>
          </cell>
          <cell r="Z78" t="str">
            <v>BKU</v>
          </cell>
          <cell r="AA78">
            <v>4</v>
          </cell>
          <cell r="AB78" t="str">
            <v>Zulkifly</v>
          </cell>
          <cell r="AC78" t="str">
            <v/>
          </cell>
          <cell r="AD78" t="str">
            <v/>
          </cell>
          <cell r="AE78">
            <v>197000</v>
          </cell>
          <cell r="AF78" t="str">
            <v/>
          </cell>
          <cell r="AG78" t="str">
            <v/>
          </cell>
          <cell r="AH78" t="str">
            <v/>
          </cell>
          <cell r="AI78" t="str">
            <v/>
          </cell>
          <cell r="AJ78">
            <v>197000</v>
          </cell>
          <cell r="AK78" t="str">
            <v/>
          </cell>
          <cell r="AL78" t="str">
            <v/>
          </cell>
        </row>
        <row r="79">
          <cell r="B79">
            <v>72</v>
          </cell>
          <cell r="C79" t="str">
            <v>2.14.b.2</v>
          </cell>
          <cell r="D79">
            <v>40287</v>
          </cell>
          <cell r="E79">
            <v>314</v>
          </cell>
          <cell r="F79" t="str">
            <v>-</v>
          </cell>
          <cell r="G79" t="str">
            <v>-</v>
          </cell>
          <cell r="I79" t="str">
            <v>Dibayar perjalanan dinas selama 1 hari ke kecamatan Batu Engau dalam rangka Pemilu Kada Kab. Paser Tahun 2010 tertanggal 16 April 2010 an. Mulyadi, SE</v>
          </cell>
          <cell r="K79">
            <v>0</v>
          </cell>
          <cell r="L79">
            <v>0</v>
          </cell>
          <cell r="M79">
            <v>0</v>
          </cell>
          <cell r="N79">
            <v>0</v>
          </cell>
          <cell r="O79">
            <v>0</v>
          </cell>
          <cell r="P79">
            <v>0</v>
          </cell>
          <cell r="Q79">
            <v>172000</v>
          </cell>
          <cell r="R79">
            <v>0</v>
          </cell>
          <cell r="S79">
            <v>0</v>
          </cell>
          <cell r="T79">
            <v>172000</v>
          </cell>
          <cell r="U79">
            <v>4</v>
          </cell>
          <cell r="V79" t="str">
            <v>Kas</v>
          </cell>
          <cell r="W79" t="str">
            <v/>
          </cell>
          <cell r="X79" t="str">
            <v/>
          </cell>
          <cell r="Y79" t="str">
            <v/>
          </cell>
          <cell r="Z79" t="str">
            <v>BKU</v>
          </cell>
          <cell r="AA79">
            <v>4</v>
          </cell>
          <cell r="AB79" t="str">
            <v>Mulyadi, SE</v>
          </cell>
          <cell r="AC79" t="str">
            <v/>
          </cell>
          <cell r="AD79" t="str">
            <v/>
          </cell>
          <cell r="AE79">
            <v>172000</v>
          </cell>
          <cell r="AF79" t="str">
            <v/>
          </cell>
          <cell r="AG79" t="str">
            <v/>
          </cell>
          <cell r="AH79" t="str">
            <v/>
          </cell>
          <cell r="AI79" t="str">
            <v/>
          </cell>
          <cell r="AJ79">
            <v>172000</v>
          </cell>
          <cell r="AK79" t="str">
            <v/>
          </cell>
          <cell r="AL79" t="str">
            <v/>
          </cell>
        </row>
        <row r="80">
          <cell r="B80">
            <v>73</v>
          </cell>
          <cell r="C80" t="str">
            <v>2.14.b.2</v>
          </cell>
          <cell r="D80">
            <v>40287</v>
          </cell>
          <cell r="E80">
            <v>315</v>
          </cell>
          <cell r="F80" t="str">
            <v>-</v>
          </cell>
          <cell r="G80" t="str">
            <v>-</v>
          </cell>
          <cell r="I80" t="str">
            <v>Dibayar perjalanan dinas selama 1 hari ke kecamatan Batu Engau dalam rangka Pemilu Kada Kab. Paser Tahun 2010 tertanggal 16 April 2010 an. Husnul Hatimah</v>
          </cell>
          <cell r="K80">
            <v>0</v>
          </cell>
          <cell r="L80">
            <v>0</v>
          </cell>
          <cell r="M80">
            <v>0</v>
          </cell>
          <cell r="N80">
            <v>0</v>
          </cell>
          <cell r="O80">
            <v>0</v>
          </cell>
          <cell r="P80">
            <v>0</v>
          </cell>
          <cell r="Q80">
            <v>155000</v>
          </cell>
          <cell r="R80">
            <v>0</v>
          </cell>
          <cell r="S80">
            <v>0</v>
          </cell>
          <cell r="T80">
            <v>155000</v>
          </cell>
          <cell r="U80">
            <v>4</v>
          </cell>
          <cell r="V80" t="str">
            <v>Kas</v>
          </cell>
          <cell r="W80" t="str">
            <v/>
          </cell>
          <cell r="X80" t="str">
            <v/>
          </cell>
          <cell r="Y80" t="str">
            <v/>
          </cell>
          <cell r="Z80" t="str">
            <v>BKU</v>
          </cell>
          <cell r="AA80">
            <v>4</v>
          </cell>
          <cell r="AB80" t="str">
            <v>Husnul Hatimah</v>
          </cell>
          <cell r="AC80" t="str">
            <v/>
          </cell>
          <cell r="AD80" t="str">
            <v/>
          </cell>
          <cell r="AE80">
            <v>155000</v>
          </cell>
          <cell r="AF80" t="str">
            <v/>
          </cell>
          <cell r="AG80" t="str">
            <v/>
          </cell>
          <cell r="AH80" t="str">
            <v/>
          </cell>
          <cell r="AI80" t="str">
            <v/>
          </cell>
          <cell r="AJ80">
            <v>155000</v>
          </cell>
          <cell r="AK80" t="str">
            <v/>
          </cell>
          <cell r="AL80" t="str">
            <v/>
          </cell>
        </row>
        <row r="81">
          <cell r="B81">
            <v>74</v>
          </cell>
          <cell r="C81" t="str">
            <v>2.14.b.2</v>
          </cell>
          <cell r="D81">
            <v>40287</v>
          </cell>
          <cell r="E81">
            <v>316</v>
          </cell>
          <cell r="F81" t="str">
            <v>-</v>
          </cell>
          <cell r="G81" t="str">
            <v>-</v>
          </cell>
          <cell r="I81" t="str">
            <v>Dibayar perjalanan dinas selama 1 hari ke kecamatan Long Kali dan Muara Komam dalam rangka Pemilu Kada Kab. Paser Tahun 2010 tertanggal 19 April 2010 an. Adi Setya</v>
          </cell>
          <cell r="K81">
            <v>0</v>
          </cell>
          <cell r="L81">
            <v>0</v>
          </cell>
          <cell r="M81">
            <v>0</v>
          </cell>
          <cell r="N81">
            <v>0</v>
          </cell>
          <cell r="O81">
            <v>0</v>
          </cell>
          <cell r="P81">
            <v>0</v>
          </cell>
          <cell r="Q81">
            <v>221000</v>
          </cell>
          <cell r="R81">
            <v>0</v>
          </cell>
          <cell r="S81">
            <v>0</v>
          </cell>
          <cell r="T81">
            <v>221000</v>
          </cell>
          <cell r="U81">
            <v>4</v>
          </cell>
          <cell r="V81" t="str">
            <v>Kas</v>
          </cell>
          <cell r="W81" t="str">
            <v/>
          </cell>
          <cell r="X81" t="str">
            <v/>
          </cell>
          <cell r="Y81" t="str">
            <v/>
          </cell>
          <cell r="Z81" t="str">
            <v>BKU</v>
          </cell>
          <cell r="AA81">
            <v>4</v>
          </cell>
          <cell r="AB81" t="str">
            <v>Adi Setya</v>
          </cell>
          <cell r="AC81" t="str">
            <v/>
          </cell>
          <cell r="AD81" t="str">
            <v/>
          </cell>
          <cell r="AE81">
            <v>221000</v>
          </cell>
          <cell r="AF81" t="str">
            <v/>
          </cell>
          <cell r="AG81" t="str">
            <v/>
          </cell>
          <cell r="AH81" t="str">
            <v/>
          </cell>
          <cell r="AI81" t="str">
            <v/>
          </cell>
          <cell r="AJ81">
            <v>221000</v>
          </cell>
          <cell r="AK81" t="str">
            <v/>
          </cell>
          <cell r="AL81" t="str">
            <v/>
          </cell>
        </row>
        <row r="82">
          <cell r="B82">
            <v>75</v>
          </cell>
          <cell r="C82" t="str">
            <v>2.14.b.2</v>
          </cell>
          <cell r="D82">
            <v>40287</v>
          </cell>
          <cell r="E82">
            <v>317</v>
          </cell>
          <cell r="F82" t="str">
            <v>-</v>
          </cell>
          <cell r="G82" t="str">
            <v>-</v>
          </cell>
          <cell r="I82" t="str">
            <v>Dibayar perjalanan dinas selama 1 hari ke kecamatan Long Kali dan Muara Komam dalam rangka Pemilu Kada Kab. Paser Tahun 2010 tertanggal 19 April 2010 an. Zulkifly</v>
          </cell>
          <cell r="K82">
            <v>0</v>
          </cell>
          <cell r="L82">
            <v>0</v>
          </cell>
          <cell r="M82">
            <v>0</v>
          </cell>
          <cell r="N82">
            <v>0</v>
          </cell>
          <cell r="O82">
            <v>0</v>
          </cell>
          <cell r="P82">
            <v>0</v>
          </cell>
          <cell r="Q82">
            <v>221000</v>
          </cell>
          <cell r="R82">
            <v>0</v>
          </cell>
          <cell r="S82">
            <v>0</v>
          </cell>
          <cell r="T82">
            <v>221000</v>
          </cell>
          <cell r="U82">
            <v>4</v>
          </cell>
          <cell r="V82" t="str">
            <v>Kas</v>
          </cell>
          <cell r="W82" t="str">
            <v/>
          </cell>
          <cell r="X82" t="str">
            <v/>
          </cell>
          <cell r="Y82" t="str">
            <v/>
          </cell>
          <cell r="Z82" t="str">
            <v>BKU</v>
          </cell>
          <cell r="AA82">
            <v>4</v>
          </cell>
          <cell r="AB82" t="str">
            <v>Zulkifly</v>
          </cell>
          <cell r="AC82" t="str">
            <v/>
          </cell>
          <cell r="AD82" t="str">
            <v/>
          </cell>
          <cell r="AE82">
            <v>221000</v>
          </cell>
          <cell r="AF82" t="str">
            <v/>
          </cell>
          <cell r="AG82" t="str">
            <v/>
          </cell>
          <cell r="AH82" t="str">
            <v/>
          </cell>
          <cell r="AI82" t="str">
            <v/>
          </cell>
          <cell r="AJ82">
            <v>221000</v>
          </cell>
          <cell r="AK82" t="str">
            <v/>
          </cell>
          <cell r="AL82" t="str">
            <v/>
          </cell>
        </row>
        <row r="83">
          <cell r="B83">
            <v>76</v>
          </cell>
          <cell r="C83" t="str">
            <v>2.14.b.2</v>
          </cell>
          <cell r="D83">
            <v>40287</v>
          </cell>
          <cell r="E83">
            <v>318</v>
          </cell>
          <cell r="F83" t="str">
            <v>-</v>
          </cell>
          <cell r="G83" t="str">
            <v>-</v>
          </cell>
          <cell r="I83" t="str">
            <v>Dibayar perjalanan dinas selama 1 hari ke kecamatan Long Kali dan Muara Komam dalam rangka Pemilu Kada Kab. Paser Tahun 2010 tertanggal 19 April 2010 an. Norman</v>
          </cell>
          <cell r="K83">
            <v>0</v>
          </cell>
          <cell r="L83">
            <v>0</v>
          </cell>
          <cell r="M83">
            <v>0</v>
          </cell>
          <cell r="N83">
            <v>0</v>
          </cell>
          <cell r="O83">
            <v>0</v>
          </cell>
          <cell r="P83">
            <v>0</v>
          </cell>
          <cell r="Q83">
            <v>221000</v>
          </cell>
          <cell r="R83">
            <v>0</v>
          </cell>
          <cell r="S83">
            <v>0</v>
          </cell>
          <cell r="T83">
            <v>221000</v>
          </cell>
          <cell r="U83">
            <v>4</v>
          </cell>
          <cell r="V83" t="str">
            <v>Kas</v>
          </cell>
          <cell r="W83" t="str">
            <v/>
          </cell>
          <cell r="X83" t="str">
            <v/>
          </cell>
          <cell r="Y83" t="str">
            <v/>
          </cell>
          <cell r="Z83" t="str">
            <v>BKU</v>
          </cell>
          <cell r="AA83">
            <v>4</v>
          </cell>
          <cell r="AB83" t="str">
            <v>Norman</v>
          </cell>
          <cell r="AC83" t="str">
            <v/>
          </cell>
          <cell r="AD83" t="str">
            <v/>
          </cell>
          <cell r="AE83">
            <v>221000</v>
          </cell>
          <cell r="AF83" t="str">
            <v/>
          </cell>
          <cell r="AG83" t="str">
            <v/>
          </cell>
          <cell r="AH83" t="str">
            <v/>
          </cell>
          <cell r="AI83" t="str">
            <v/>
          </cell>
          <cell r="AJ83">
            <v>221000</v>
          </cell>
          <cell r="AK83" t="str">
            <v/>
          </cell>
          <cell r="AL83" t="str">
            <v/>
          </cell>
        </row>
        <row r="84">
          <cell r="B84">
            <v>77</v>
          </cell>
          <cell r="C84" t="str">
            <v>2.14.b.2</v>
          </cell>
          <cell r="D84">
            <v>40288</v>
          </cell>
          <cell r="E84">
            <v>319</v>
          </cell>
          <cell r="F84" t="str">
            <v>-</v>
          </cell>
          <cell r="G84" t="str">
            <v>-</v>
          </cell>
          <cell r="I84" t="str">
            <v>Dibayar perjalanan dinas selama 1 hari ke kecamatan Muara Komam dalam rangka Pemilu Kada Kab. Paser Tahun 2010 tertanggal 20 April 2010 an. Mulyadi, SE</v>
          </cell>
          <cell r="K84">
            <v>0</v>
          </cell>
          <cell r="L84">
            <v>0</v>
          </cell>
          <cell r="M84">
            <v>0</v>
          </cell>
          <cell r="N84">
            <v>0</v>
          </cell>
          <cell r="O84">
            <v>0</v>
          </cell>
          <cell r="P84">
            <v>0</v>
          </cell>
          <cell r="Q84">
            <v>184000</v>
          </cell>
          <cell r="R84">
            <v>0</v>
          </cell>
          <cell r="S84">
            <v>0</v>
          </cell>
          <cell r="T84">
            <v>184000</v>
          </cell>
          <cell r="U84">
            <v>4</v>
          </cell>
          <cell r="V84" t="str">
            <v>Kas</v>
          </cell>
          <cell r="W84" t="str">
            <v/>
          </cell>
          <cell r="X84" t="str">
            <v/>
          </cell>
          <cell r="Y84" t="str">
            <v/>
          </cell>
          <cell r="Z84" t="str">
            <v>BKU</v>
          </cell>
          <cell r="AA84">
            <v>4</v>
          </cell>
          <cell r="AB84" t="str">
            <v>Mulyadi, SE</v>
          </cell>
          <cell r="AC84" t="str">
            <v/>
          </cell>
          <cell r="AD84" t="str">
            <v/>
          </cell>
          <cell r="AE84">
            <v>184000</v>
          </cell>
          <cell r="AF84" t="str">
            <v/>
          </cell>
          <cell r="AG84" t="str">
            <v/>
          </cell>
          <cell r="AH84" t="str">
            <v/>
          </cell>
          <cell r="AI84" t="str">
            <v/>
          </cell>
          <cell r="AJ84">
            <v>184000</v>
          </cell>
          <cell r="AK84" t="str">
            <v/>
          </cell>
          <cell r="AL84" t="str">
            <v/>
          </cell>
        </row>
        <row r="85">
          <cell r="B85">
            <v>78</v>
          </cell>
          <cell r="C85" t="str">
            <v>2.14.b.2</v>
          </cell>
          <cell r="D85">
            <v>40288</v>
          </cell>
          <cell r="E85">
            <v>320</v>
          </cell>
          <cell r="F85" t="str">
            <v>-</v>
          </cell>
          <cell r="G85" t="str">
            <v>-</v>
          </cell>
          <cell r="I85" t="str">
            <v>Dibayar perjalanan dinas selama 1 hari ke kecamatan Muara Komam dalam rangka Pemilu Kada Kab. Paser Tahun 2010 tertanggal 20 April 2010 an. Norman</v>
          </cell>
          <cell r="K85">
            <v>0</v>
          </cell>
          <cell r="L85">
            <v>0</v>
          </cell>
          <cell r="M85">
            <v>0</v>
          </cell>
          <cell r="N85">
            <v>0</v>
          </cell>
          <cell r="O85">
            <v>0</v>
          </cell>
          <cell r="P85">
            <v>0</v>
          </cell>
          <cell r="Q85">
            <v>167000</v>
          </cell>
          <cell r="R85">
            <v>0</v>
          </cell>
          <cell r="S85">
            <v>0</v>
          </cell>
          <cell r="T85">
            <v>167000</v>
          </cell>
          <cell r="U85">
            <v>4</v>
          </cell>
          <cell r="V85" t="str">
            <v>Kas</v>
          </cell>
          <cell r="W85" t="str">
            <v/>
          </cell>
          <cell r="X85" t="str">
            <v/>
          </cell>
          <cell r="Y85" t="str">
            <v/>
          </cell>
          <cell r="Z85" t="str">
            <v>BKU</v>
          </cell>
          <cell r="AA85">
            <v>4</v>
          </cell>
          <cell r="AB85" t="str">
            <v>Norman</v>
          </cell>
          <cell r="AC85" t="str">
            <v/>
          </cell>
          <cell r="AD85" t="str">
            <v/>
          </cell>
          <cell r="AE85">
            <v>167000</v>
          </cell>
          <cell r="AF85" t="str">
            <v/>
          </cell>
          <cell r="AG85" t="str">
            <v/>
          </cell>
          <cell r="AH85" t="str">
            <v/>
          </cell>
          <cell r="AI85" t="str">
            <v/>
          </cell>
          <cell r="AJ85">
            <v>167000</v>
          </cell>
          <cell r="AK85" t="str">
            <v/>
          </cell>
          <cell r="AL85" t="str">
            <v/>
          </cell>
        </row>
        <row r="86">
          <cell r="B86">
            <v>79</v>
          </cell>
          <cell r="C86" t="str">
            <v>2.14.b.2</v>
          </cell>
          <cell r="D86">
            <v>40288</v>
          </cell>
          <cell r="E86">
            <v>321</v>
          </cell>
          <cell r="F86" t="str">
            <v>-</v>
          </cell>
          <cell r="G86" t="str">
            <v>-</v>
          </cell>
          <cell r="I86" t="str">
            <v>Dibayar perjalanan dinas selama 1 hari ke kecamatan Batu Engau dalam rangka Pemilu Kada Kab. Paser Tahun 2010 tertanggal 20 April 2010 an. Adi Setya</v>
          </cell>
          <cell r="K86">
            <v>0</v>
          </cell>
          <cell r="L86">
            <v>0</v>
          </cell>
          <cell r="M86">
            <v>0</v>
          </cell>
          <cell r="N86">
            <v>0</v>
          </cell>
          <cell r="O86">
            <v>0</v>
          </cell>
          <cell r="P86">
            <v>0</v>
          </cell>
          <cell r="Q86">
            <v>155000</v>
          </cell>
          <cell r="R86">
            <v>0</v>
          </cell>
          <cell r="S86">
            <v>0</v>
          </cell>
          <cell r="T86">
            <v>155000</v>
          </cell>
          <cell r="U86">
            <v>4</v>
          </cell>
          <cell r="V86" t="str">
            <v>Kas</v>
          </cell>
          <cell r="W86" t="str">
            <v/>
          </cell>
          <cell r="X86" t="str">
            <v/>
          </cell>
          <cell r="Y86" t="str">
            <v/>
          </cell>
          <cell r="Z86" t="str">
            <v>BKU</v>
          </cell>
          <cell r="AA86">
            <v>4</v>
          </cell>
          <cell r="AB86" t="str">
            <v>Adi Setya</v>
          </cell>
          <cell r="AC86" t="str">
            <v/>
          </cell>
          <cell r="AD86" t="str">
            <v/>
          </cell>
          <cell r="AE86">
            <v>155000</v>
          </cell>
          <cell r="AF86" t="str">
            <v/>
          </cell>
          <cell r="AG86" t="str">
            <v/>
          </cell>
          <cell r="AH86" t="str">
            <v/>
          </cell>
          <cell r="AI86" t="str">
            <v/>
          </cell>
          <cell r="AJ86">
            <v>155000</v>
          </cell>
          <cell r="AK86" t="str">
            <v/>
          </cell>
          <cell r="AL86" t="str">
            <v/>
          </cell>
        </row>
        <row r="87">
          <cell r="B87">
            <v>80</v>
          </cell>
          <cell r="C87" t="str">
            <v>2.14.b.2</v>
          </cell>
          <cell r="D87">
            <v>40288</v>
          </cell>
          <cell r="E87">
            <v>322</v>
          </cell>
          <cell r="F87" t="str">
            <v>-</v>
          </cell>
          <cell r="G87" t="str">
            <v>-</v>
          </cell>
          <cell r="I87" t="str">
            <v>Dibayar perjalanan dinas selama 1 hari ke kecamatan Batu Engau dalam rangka Pemilu Kada Kab. Paser Tahun 2010 tertanggal 20 April 2010 an. Andi</v>
          </cell>
          <cell r="K87">
            <v>0</v>
          </cell>
          <cell r="L87">
            <v>0</v>
          </cell>
          <cell r="M87">
            <v>0</v>
          </cell>
          <cell r="N87">
            <v>0</v>
          </cell>
          <cell r="O87">
            <v>0</v>
          </cell>
          <cell r="P87">
            <v>0</v>
          </cell>
          <cell r="Q87">
            <v>172000</v>
          </cell>
          <cell r="R87">
            <v>0</v>
          </cell>
          <cell r="S87">
            <v>0</v>
          </cell>
          <cell r="T87">
            <v>172000</v>
          </cell>
          <cell r="U87">
            <v>4</v>
          </cell>
          <cell r="V87" t="str">
            <v>Kas</v>
          </cell>
          <cell r="W87" t="str">
            <v/>
          </cell>
          <cell r="X87" t="str">
            <v/>
          </cell>
          <cell r="Y87" t="str">
            <v/>
          </cell>
          <cell r="Z87" t="str">
            <v>BKU</v>
          </cell>
          <cell r="AA87">
            <v>4</v>
          </cell>
          <cell r="AB87" t="str">
            <v>Andi</v>
          </cell>
          <cell r="AC87" t="str">
            <v/>
          </cell>
          <cell r="AD87" t="str">
            <v/>
          </cell>
          <cell r="AE87">
            <v>172000</v>
          </cell>
          <cell r="AF87" t="str">
            <v/>
          </cell>
          <cell r="AG87" t="str">
            <v/>
          </cell>
          <cell r="AH87" t="str">
            <v/>
          </cell>
          <cell r="AI87" t="str">
            <v/>
          </cell>
          <cell r="AJ87">
            <v>172000</v>
          </cell>
          <cell r="AK87" t="str">
            <v/>
          </cell>
          <cell r="AL87" t="str">
            <v/>
          </cell>
        </row>
        <row r="88">
          <cell r="B88">
            <v>81</v>
          </cell>
          <cell r="C88" t="str">
            <v>Pajak</v>
          </cell>
          <cell r="D88">
            <v>40288</v>
          </cell>
          <cell r="F88" t="str">
            <v>-</v>
          </cell>
          <cell r="G88" t="str">
            <v>-</v>
          </cell>
          <cell r="I88" t="str">
            <v>Diterima PPh pasal 23 atas pembayaran honorarium panitia lelang penunjukan langsung pengadaan barang dan jasa untuk 4 kegiatan dalam rangka Pemilu Kada Kab. Paser tahun 2010 an. Arya Widhiyasa, ST dkk</v>
          </cell>
          <cell r="K88">
            <v>0</v>
          </cell>
          <cell r="L88">
            <v>1440000</v>
          </cell>
          <cell r="M88">
            <v>1440000</v>
          </cell>
          <cell r="N88">
            <v>0</v>
          </cell>
          <cell r="O88">
            <v>1440000</v>
          </cell>
          <cell r="P88">
            <v>0</v>
          </cell>
          <cell r="Q88">
            <v>0</v>
          </cell>
          <cell r="R88">
            <v>0</v>
          </cell>
          <cell r="S88">
            <v>0</v>
          </cell>
          <cell r="T88">
            <v>0</v>
          </cell>
          <cell r="U88">
            <v>4</v>
          </cell>
          <cell r="V88" t="str">
            <v>Kas</v>
          </cell>
          <cell r="W88" t="str">
            <v/>
          </cell>
          <cell r="X88" t="str">
            <v>Pajak</v>
          </cell>
          <cell r="Y88" t="str">
            <v/>
          </cell>
          <cell r="Z88" t="str">
            <v>BKU</v>
          </cell>
          <cell r="AA88">
            <v>4</v>
          </cell>
          <cell r="AC88" t="str">
            <v/>
          </cell>
          <cell r="AD88" t="str">
            <v/>
          </cell>
          <cell r="AE88">
            <v>0</v>
          </cell>
          <cell r="AF88" t="str">
            <v/>
          </cell>
          <cell r="AG88" t="str">
            <v/>
          </cell>
          <cell r="AH88" t="str">
            <v/>
          </cell>
          <cell r="AI88" t="str">
            <v/>
          </cell>
          <cell r="AJ88">
            <v>0</v>
          </cell>
          <cell r="AK88" t="str">
            <v/>
          </cell>
          <cell r="AL88" t="str">
            <v/>
          </cell>
        </row>
        <row r="89">
          <cell r="B89">
            <v>82</v>
          </cell>
          <cell r="C89" t="str">
            <v>Pajak</v>
          </cell>
          <cell r="D89">
            <v>40288</v>
          </cell>
          <cell r="F89" t="str">
            <v>-</v>
          </cell>
          <cell r="G89" t="str">
            <v>-</v>
          </cell>
          <cell r="I89" t="str">
            <v>Diterima PPh pasal 23 atas pembayaran honorarium panitia lelang penunjukan langsung pengadaan barang dan jasa untuk 1 kegiatan dalam rangka Pemilu Kada Kab. Paser tahun 2010 an. Arya Widhiyasa, ST dkk</v>
          </cell>
          <cell r="K89">
            <v>0</v>
          </cell>
          <cell r="L89">
            <v>772500</v>
          </cell>
          <cell r="M89">
            <v>772500</v>
          </cell>
          <cell r="N89">
            <v>0</v>
          </cell>
          <cell r="O89">
            <v>772500</v>
          </cell>
          <cell r="P89">
            <v>0</v>
          </cell>
          <cell r="Q89">
            <v>0</v>
          </cell>
          <cell r="R89">
            <v>0</v>
          </cell>
          <cell r="S89">
            <v>0</v>
          </cell>
          <cell r="T89">
            <v>0</v>
          </cell>
          <cell r="U89">
            <v>4</v>
          </cell>
          <cell r="V89" t="str">
            <v>Kas</v>
          </cell>
          <cell r="W89" t="str">
            <v/>
          </cell>
          <cell r="X89" t="str">
            <v>Pajak</v>
          </cell>
          <cell r="Y89" t="str">
            <v/>
          </cell>
          <cell r="Z89" t="str">
            <v>BKU</v>
          </cell>
          <cell r="AA89">
            <v>4</v>
          </cell>
          <cell r="AC89" t="str">
            <v/>
          </cell>
          <cell r="AD89" t="str">
            <v/>
          </cell>
          <cell r="AE89">
            <v>0</v>
          </cell>
          <cell r="AF89" t="str">
            <v/>
          </cell>
          <cell r="AG89" t="str">
            <v/>
          </cell>
          <cell r="AH89" t="str">
            <v/>
          </cell>
          <cell r="AI89" t="str">
            <v/>
          </cell>
          <cell r="AJ89">
            <v>0</v>
          </cell>
          <cell r="AK89" t="str">
            <v/>
          </cell>
          <cell r="AL89" t="str">
            <v/>
          </cell>
        </row>
        <row r="90">
          <cell r="B90">
            <v>83</v>
          </cell>
          <cell r="C90" t="str">
            <v>Pajak</v>
          </cell>
          <cell r="D90">
            <v>40288</v>
          </cell>
          <cell r="F90" t="str">
            <v>-</v>
          </cell>
          <cell r="G90" t="str">
            <v>-</v>
          </cell>
          <cell r="I90" t="str">
            <v>Diterima PPN dan PPh pasal 22 atas pembayaran penggandaan/potocopy juknis dan perundang-undangan dalam rangka Pemilu Kada Kab. Paser tahun 2010 pada CV. Ola</v>
          </cell>
          <cell r="K90">
            <v>0</v>
          </cell>
          <cell r="L90">
            <v>1522442</v>
          </cell>
          <cell r="M90">
            <v>1522442</v>
          </cell>
          <cell r="N90">
            <v>0</v>
          </cell>
          <cell r="O90">
            <v>1522442</v>
          </cell>
          <cell r="P90">
            <v>0</v>
          </cell>
          <cell r="Q90">
            <v>0</v>
          </cell>
          <cell r="R90">
            <v>0</v>
          </cell>
          <cell r="S90">
            <v>0</v>
          </cell>
          <cell r="T90">
            <v>0</v>
          </cell>
          <cell r="U90">
            <v>4</v>
          </cell>
          <cell r="V90" t="str">
            <v>Kas</v>
          </cell>
          <cell r="W90" t="str">
            <v/>
          </cell>
          <cell r="X90" t="str">
            <v>Pajak</v>
          </cell>
          <cell r="Y90" t="str">
            <v/>
          </cell>
          <cell r="Z90" t="str">
            <v>BKU</v>
          </cell>
          <cell r="AA90">
            <v>4</v>
          </cell>
          <cell r="AC90" t="str">
            <v/>
          </cell>
          <cell r="AD90" t="str">
            <v/>
          </cell>
          <cell r="AE90">
            <v>0</v>
          </cell>
          <cell r="AF90" t="str">
            <v/>
          </cell>
          <cell r="AG90" t="str">
            <v/>
          </cell>
          <cell r="AH90" t="str">
            <v/>
          </cell>
          <cell r="AI90" t="str">
            <v/>
          </cell>
          <cell r="AJ90">
            <v>0</v>
          </cell>
          <cell r="AK90" t="str">
            <v/>
          </cell>
          <cell r="AL90" t="str">
            <v/>
          </cell>
        </row>
        <row r="91">
          <cell r="B91">
            <v>84</v>
          </cell>
          <cell r="C91" t="str">
            <v>Pajak</v>
          </cell>
          <cell r="D91">
            <v>40288</v>
          </cell>
          <cell r="F91" t="str">
            <v>-</v>
          </cell>
          <cell r="G91" t="str">
            <v>-</v>
          </cell>
          <cell r="I91" t="str">
            <v>Diterima PPN dan PPh pasal 22 atas pembayaran snack dalam rangka sosialisasi Pemilu kada bagi organisasi wanita dalam rangka Pemilu Kada Kab. Paser tahun 2010 pada CV. Usaha Wina Baru</v>
          </cell>
          <cell r="K91">
            <v>0</v>
          </cell>
          <cell r="L91">
            <v>182953</v>
          </cell>
          <cell r="M91">
            <v>182953</v>
          </cell>
          <cell r="N91">
            <v>0</v>
          </cell>
          <cell r="O91">
            <v>182953</v>
          </cell>
          <cell r="P91">
            <v>0</v>
          </cell>
          <cell r="Q91">
            <v>0</v>
          </cell>
          <cell r="R91">
            <v>0</v>
          </cell>
          <cell r="S91">
            <v>0</v>
          </cell>
          <cell r="T91">
            <v>0</v>
          </cell>
          <cell r="U91">
            <v>4</v>
          </cell>
          <cell r="V91" t="str">
            <v>Kas</v>
          </cell>
          <cell r="W91" t="str">
            <v/>
          </cell>
          <cell r="X91" t="str">
            <v>Pajak</v>
          </cell>
          <cell r="Y91" t="str">
            <v/>
          </cell>
          <cell r="Z91" t="str">
            <v>BKU</v>
          </cell>
          <cell r="AA91">
            <v>4</v>
          </cell>
          <cell r="AC91" t="str">
            <v/>
          </cell>
          <cell r="AD91" t="str">
            <v/>
          </cell>
          <cell r="AE91">
            <v>0</v>
          </cell>
          <cell r="AF91" t="str">
            <v/>
          </cell>
          <cell r="AG91" t="str">
            <v/>
          </cell>
          <cell r="AH91" t="str">
            <v/>
          </cell>
          <cell r="AI91" t="str">
            <v/>
          </cell>
          <cell r="AJ91">
            <v>0</v>
          </cell>
          <cell r="AK91" t="str">
            <v/>
          </cell>
          <cell r="AL91" t="str">
            <v/>
          </cell>
        </row>
        <row r="92">
          <cell r="B92">
            <v>85</v>
          </cell>
          <cell r="C92" t="str">
            <v>2.6.1.b</v>
          </cell>
          <cell r="D92">
            <v>40288</v>
          </cell>
          <cell r="E92">
            <v>323</v>
          </cell>
          <cell r="F92" t="str">
            <v>-</v>
          </cell>
          <cell r="G92" t="str">
            <v>-</v>
          </cell>
          <cell r="I92" t="str">
            <v>Dibayar tagihan telepon tertanggal 20 April 2010 an. Sekretariat KPUD Kab. Paser</v>
          </cell>
          <cell r="K92">
            <v>0</v>
          </cell>
          <cell r="L92">
            <v>0</v>
          </cell>
          <cell r="M92">
            <v>0</v>
          </cell>
          <cell r="N92">
            <v>0</v>
          </cell>
          <cell r="O92">
            <v>0</v>
          </cell>
          <cell r="P92">
            <v>0</v>
          </cell>
          <cell r="Q92">
            <v>1816010</v>
          </cell>
          <cell r="R92">
            <v>0</v>
          </cell>
          <cell r="S92">
            <v>0</v>
          </cell>
          <cell r="T92">
            <v>1816010</v>
          </cell>
          <cell r="U92">
            <v>4</v>
          </cell>
          <cell r="V92" t="str">
            <v>Kas</v>
          </cell>
          <cell r="W92" t="str">
            <v/>
          </cell>
          <cell r="X92" t="str">
            <v/>
          </cell>
          <cell r="Y92" t="str">
            <v/>
          </cell>
          <cell r="Z92" t="str">
            <v>BKU</v>
          </cell>
          <cell r="AA92">
            <v>4</v>
          </cell>
          <cell r="AC92" t="str">
            <v/>
          </cell>
          <cell r="AD92" t="str">
            <v/>
          </cell>
          <cell r="AE92">
            <v>1816010</v>
          </cell>
          <cell r="AF92" t="str">
            <v/>
          </cell>
          <cell r="AG92" t="str">
            <v/>
          </cell>
          <cell r="AH92" t="str">
            <v/>
          </cell>
          <cell r="AI92" t="str">
            <v/>
          </cell>
          <cell r="AJ92">
            <v>1816010</v>
          </cell>
          <cell r="AK92" t="str">
            <v/>
          </cell>
          <cell r="AL92" t="str">
            <v/>
          </cell>
        </row>
        <row r="93">
          <cell r="B93">
            <v>86</v>
          </cell>
          <cell r="C93" t="str">
            <v>2.6.1.e</v>
          </cell>
          <cell r="D93">
            <v>40288</v>
          </cell>
          <cell r="E93">
            <v>324</v>
          </cell>
          <cell r="F93" t="str">
            <v>-</v>
          </cell>
          <cell r="G93" t="str">
            <v>-</v>
          </cell>
          <cell r="I93" t="str">
            <v>Dibayar honorarium panitia lelang penunjukan langsung pengadaan barang dan jasa untuk 4 kegiatan dalam rangka Pemilu Kada Kab. Paser tahun 2010 an. Arya Widhiyasa, ST dkk</v>
          </cell>
          <cell r="K93">
            <v>0</v>
          </cell>
          <cell r="L93">
            <v>0</v>
          </cell>
          <cell r="M93">
            <v>0</v>
          </cell>
          <cell r="N93">
            <v>0</v>
          </cell>
          <cell r="O93">
            <v>0</v>
          </cell>
          <cell r="P93">
            <v>0</v>
          </cell>
          <cell r="Q93">
            <v>9600000</v>
          </cell>
          <cell r="R93">
            <v>0</v>
          </cell>
          <cell r="S93">
            <v>0</v>
          </cell>
          <cell r="T93">
            <v>9600000</v>
          </cell>
          <cell r="U93">
            <v>4</v>
          </cell>
          <cell r="V93" t="str">
            <v>Kas</v>
          </cell>
          <cell r="W93" t="str">
            <v/>
          </cell>
          <cell r="X93" t="str">
            <v/>
          </cell>
          <cell r="Y93" t="str">
            <v/>
          </cell>
          <cell r="Z93" t="str">
            <v>BKU</v>
          </cell>
          <cell r="AA93">
            <v>4</v>
          </cell>
          <cell r="AB93" t="str">
            <v>Arya Widhiyasa, ST</v>
          </cell>
          <cell r="AC93" t="str">
            <v/>
          </cell>
          <cell r="AD93" t="str">
            <v/>
          </cell>
          <cell r="AE93">
            <v>9600000</v>
          </cell>
          <cell r="AF93" t="str">
            <v/>
          </cell>
          <cell r="AG93" t="str">
            <v/>
          </cell>
          <cell r="AH93" t="str">
            <v/>
          </cell>
          <cell r="AI93" t="str">
            <v/>
          </cell>
          <cell r="AJ93">
            <v>9600000</v>
          </cell>
          <cell r="AK93" t="str">
            <v/>
          </cell>
          <cell r="AL93" t="str">
            <v/>
          </cell>
        </row>
        <row r="94">
          <cell r="B94">
            <v>87</v>
          </cell>
          <cell r="C94" t="str">
            <v>2.6.1.e</v>
          </cell>
          <cell r="D94">
            <v>40288</v>
          </cell>
          <cell r="E94">
            <v>325</v>
          </cell>
          <cell r="F94" t="str">
            <v>-</v>
          </cell>
          <cell r="G94" t="str">
            <v>-</v>
          </cell>
          <cell r="I94" t="str">
            <v>Dibayar honorarium panitia lelang penunjukan langsung pengadaan barang dan jasa untuk 1 kegiatan dalam rangka Pemilu Kada Kab. Paser tahun 2010 an. Arya Widhiyasa, ST dkk</v>
          </cell>
          <cell r="K94">
            <v>0</v>
          </cell>
          <cell r="L94">
            <v>0</v>
          </cell>
          <cell r="M94">
            <v>0</v>
          </cell>
          <cell r="N94">
            <v>0</v>
          </cell>
          <cell r="O94">
            <v>0</v>
          </cell>
          <cell r="P94">
            <v>0</v>
          </cell>
          <cell r="Q94">
            <v>5150000</v>
          </cell>
          <cell r="R94">
            <v>0</v>
          </cell>
          <cell r="S94">
            <v>0</v>
          </cell>
          <cell r="T94">
            <v>5150000</v>
          </cell>
          <cell r="U94">
            <v>4</v>
          </cell>
          <cell r="V94" t="str">
            <v>Kas</v>
          </cell>
          <cell r="W94" t="str">
            <v/>
          </cell>
          <cell r="X94" t="str">
            <v/>
          </cell>
          <cell r="Y94" t="str">
            <v/>
          </cell>
          <cell r="Z94" t="str">
            <v>BKU</v>
          </cell>
          <cell r="AA94">
            <v>4</v>
          </cell>
          <cell r="AB94" t="str">
            <v>Arya Widhiyasa, ST</v>
          </cell>
          <cell r="AC94" t="str">
            <v/>
          </cell>
          <cell r="AD94" t="str">
            <v/>
          </cell>
          <cell r="AE94">
            <v>5150000</v>
          </cell>
          <cell r="AF94" t="str">
            <v/>
          </cell>
          <cell r="AG94" t="str">
            <v/>
          </cell>
          <cell r="AH94" t="str">
            <v/>
          </cell>
          <cell r="AI94" t="str">
            <v/>
          </cell>
          <cell r="AJ94">
            <v>5150000</v>
          </cell>
          <cell r="AK94" t="str">
            <v/>
          </cell>
          <cell r="AL94" t="str">
            <v/>
          </cell>
        </row>
        <row r="95">
          <cell r="B95">
            <v>88</v>
          </cell>
          <cell r="C95" t="str">
            <v>2.5.a.1</v>
          </cell>
          <cell r="D95">
            <v>40288</v>
          </cell>
          <cell r="E95">
            <v>326</v>
          </cell>
          <cell r="F95" t="str">
            <v>-</v>
          </cell>
          <cell r="G95" t="str">
            <v>-</v>
          </cell>
          <cell r="I95" t="str">
            <v>Dibayar biaya BBM kendaraan roda empat operasional Ketua KPUD Kab. Paser tertanggal 20 April 2010 an. Anwar Said</v>
          </cell>
          <cell r="K95">
            <v>0</v>
          </cell>
          <cell r="L95">
            <v>0</v>
          </cell>
          <cell r="M95">
            <v>0</v>
          </cell>
          <cell r="N95">
            <v>0</v>
          </cell>
          <cell r="O95">
            <v>0</v>
          </cell>
          <cell r="P95">
            <v>0</v>
          </cell>
          <cell r="Q95">
            <v>1198636</v>
          </cell>
          <cell r="R95">
            <v>0</v>
          </cell>
          <cell r="S95">
            <v>0</v>
          </cell>
          <cell r="T95">
            <v>1198636</v>
          </cell>
          <cell r="U95">
            <v>4</v>
          </cell>
          <cell r="V95" t="str">
            <v>Kas</v>
          </cell>
          <cell r="W95" t="str">
            <v/>
          </cell>
          <cell r="X95" t="str">
            <v/>
          </cell>
          <cell r="Y95" t="str">
            <v/>
          </cell>
          <cell r="Z95" t="str">
            <v>BKU</v>
          </cell>
          <cell r="AA95">
            <v>4</v>
          </cell>
          <cell r="AB95" t="str">
            <v>Anwar Said</v>
          </cell>
          <cell r="AC95" t="str">
            <v/>
          </cell>
          <cell r="AD95" t="str">
            <v/>
          </cell>
          <cell r="AE95">
            <v>1198636</v>
          </cell>
          <cell r="AF95" t="str">
            <v/>
          </cell>
          <cell r="AG95" t="str">
            <v/>
          </cell>
          <cell r="AH95" t="str">
            <v/>
          </cell>
          <cell r="AI95" t="str">
            <v/>
          </cell>
          <cell r="AJ95">
            <v>1198636</v>
          </cell>
          <cell r="AK95" t="str">
            <v/>
          </cell>
          <cell r="AL95" t="str">
            <v/>
          </cell>
        </row>
        <row r="96">
          <cell r="B96">
            <v>89</v>
          </cell>
          <cell r="C96" t="str">
            <v>2.5.a.1</v>
          </cell>
          <cell r="D96">
            <v>40288</v>
          </cell>
          <cell r="E96">
            <v>327</v>
          </cell>
          <cell r="F96" t="str">
            <v>-</v>
          </cell>
          <cell r="G96" t="str">
            <v>-</v>
          </cell>
          <cell r="I96" t="str">
            <v>Dibayar biaya BBM kendaraan roda empat operasional Sekretaris KPUD Kab. Paser tertanggal 20 April 2010 an. Adi Setya</v>
          </cell>
          <cell r="K96">
            <v>0</v>
          </cell>
          <cell r="L96">
            <v>0</v>
          </cell>
          <cell r="M96">
            <v>0</v>
          </cell>
          <cell r="N96">
            <v>0</v>
          </cell>
          <cell r="O96">
            <v>0</v>
          </cell>
          <cell r="P96">
            <v>0</v>
          </cell>
          <cell r="Q96">
            <v>400000</v>
          </cell>
          <cell r="R96">
            <v>0</v>
          </cell>
          <cell r="S96">
            <v>0</v>
          </cell>
          <cell r="T96">
            <v>400000</v>
          </cell>
          <cell r="U96">
            <v>4</v>
          </cell>
          <cell r="V96" t="str">
            <v>Kas</v>
          </cell>
          <cell r="W96" t="str">
            <v/>
          </cell>
          <cell r="X96" t="str">
            <v/>
          </cell>
          <cell r="Y96" t="str">
            <v/>
          </cell>
          <cell r="Z96" t="str">
            <v>BKU</v>
          </cell>
          <cell r="AA96">
            <v>4</v>
          </cell>
          <cell r="AB96" t="str">
            <v>Adi Setya</v>
          </cell>
          <cell r="AC96" t="str">
            <v/>
          </cell>
          <cell r="AD96" t="str">
            <v/>
          </cell>
          <cell r="AE96">
            <v>400000</v>
          </cell>
          <cell r="AF96" t="str">
            <v/>
          </cell>
          <cell r="AG96" t="str">
            <v/>
          </cell>
          <cell r="AH96" t="str">
            <v/>
          </cell>
          <cell r="AI96" t="str">
            <v/>
          </cell>
          <cell r="AJ96">
            <v>400000</v>
          </cell>
          <cell r="AK96" t="str">
            <v/>
          </cell>
          <cell r="AL96" t="str">
            <v/>
          </cell>
        </row>
        <row r="97">
          <cell r="B97">
            <v>90</v>
          </cell>
          <cell r="C97" t="str">
            <v>2.1.c.1</v>
          </cell>
          <cell r="D97">
            <v>40289</v>
          </cell>
          <cell r="E97">
            <v>328</v>
          </cell>
          <cell r="F97" t="str">
            <v>-</v>
          </cell>
          <cell r="G97" t="str">
            <v>-</v>
          </cell>
          <cell r="I97" t="str">
            <v>Dibayar biaya penggandaan/potocopy juknis dan perundang-undangan dalam rangka Pemilu Kada Kab. Paser tahun 2010 tahun 2010 tertanggal 21 April 2010 an. CV. Ola</v>
          </cell>
          <cell r="K97">
            <v>0</v>
          </cell>
          <cell r="L97">
            <v>0</v>
          </cell>
          <cell r="M97">
            <v>0</v>
          </cell>
          <cell r="N97">
            <v>0</v>
          </cell>
          <cell r="O97">
            <v>0</v>
          </cell>
          <cell r="P97">
            <v>0</v>
          </cell>
          <cell r="Q97">
            <v>14562500</v>
          </cell>
          <cell r="R97">
            <v>0</v>
          </cell>
          <cell r="S97">
            <v>0</v>
          </cell>
          <cell r="T97">
            <v>14562500</v>
          </cell>
          <cell r="U97">
            <v>4</v>
          </cell>
          <cell r="V97" t="str">
            <v>Kas</v>
          </cell>
          <cell r="W97" t="str">
            <v/>
          </cell>
          <cell r="X97" t="str">
            <v/>
          </cell>
          <cell r="Y97" t="str">
            <v/>
          </cell>
          <cell r="Z97" t="str">
            <v>BKU</v>
          </cell>
          <cell r="AA97">
            <v>4</v>
          </cell>
          <cell r="AB97" t="str">
            <v>CV. Ola</v>
          </cell>
          <cell r="AC97" t="str">
            <v/>
          </cell>
          <cell r="AD97" t="str">
            <v/>
          </cell>
          <cell r="AE97">
            <v>14562500</v>
          </cell>
          <cell r="AF97" t="str">
            <v/>
          </cell>
          <cell r="AG97" t="str">
            <v/>
          </cell>
          <cell r="AH97" t="str">
            <v/>
          </cell>
          <cell r="AI97" t="str">
            <v/>
          </cell>
          <cell r="AJ97">
            <v>14562500</v>
          </cell>
          <cell r="AK97" t="str">
            <v/>
          </cell>
          <cell r="AL97" t="str">
            <v/>
          </cell>
        </row>
        <row r="98">
          <cell r="B98">
            <v>91</v>
          </cell>
          <cell r="C98" t="str">
            <v>2.10</v>
          </cell>
          <cell r="D98">
            <v>40289</v>
          </cell>
          <cell r="E98">
            <v>329</v>
          </cell>
          <cell r="F98" t="str">
            <v>-</v>
          </cell>
          <cell r="G98" t="str">
            <v>-</v>
          </cell>
          <cell r="I98" t="str">
            <v>Dibayar ATK dalam rangka sosialisasi Pemilu Kada Kab. Paser tahun 2010 bagi organisasi wanita pada Kantor Pemberdayaan Perempuan dan Keluarga Berencana Kab. Paser tertanggal 21 April 2010 an. Toko Prima</v>
          </cell>
          <cell r="K98">
            <v>0</v>
          </cell>
          <cell r="L98">
            <v>0</v>
          </cell>
          <cell r="M98">
            <v>0</v>
          </cell>
          <cell r="N98">
            <v>0</v>
          </cell>
          <cell r="O98">
            <v>0</v>
          </cell>
          <cell r="P98">
            <v>0</v>
          </cell>
          <cell r="Q98">
            <v>500000</v>
          </cell>
          <cell r="R98">
            <v>0</v>
          </cell>
          <cell r="S98">
            <v>0</v>
          </cell>
          <cell r="T98">
            <v>500000</v>
          </cell>
          <cell r="U98">
            <v>4</v>
          </cell>
          <cell r="V98" t="str">
            <v>Kas</v>
          </cell>
          <cell r="W98" t="str">
            <v/>
          </cell>
          <cell r="X98" t="str">
            <v/>
          </cell>
          <cell r="Y98" t="str">
            <v/>
          </cell>
          <cell r="Z98" t="str">
            <v>BKU</v>
          </cell>
          <cell r="AA98">
            <v>4</v>
          </cell>
          <cell r="AB98" t="str">
            <v>Toko Prima</v>
          </cell>
          <cell r="AC98" t="str">
            <v/>
          </cell>
          <cell r="AD98" t="str">
            <v/>
          </cell>
          <cell r="AE98">
            <v>500000</v>
          </cell>
          <cell r="AF98" t="str">
            <v/>
          </cell>
          <cell r="AG98" t="str">
            <v/>
          </cell>
          <cell r="AH98" t="str">
            <v/>
          </cell>
          <cell r="AI98" t="str">
            <v/>
          </cell>
          <cell r="AJ98">
            <v>500000</v>
          </cell>
          <cell r="AK98" t="str">
            <v/>
          </cell>
          <cell r="AL98" t="str">
            <v/>
          </cell>
        </row>
        <row r="99">
          <cell r="B99">
            <v>92</v>
          </cell>
          <cell r="C99" t="str">
            <v>2.10</v>
          </cell>
          <cell r="D99">
            <v>40289</v>
          </cell>
          <cell r="E99">
            <v>330</v>
          </cell>
          <cell r="F99" t="str">
            <v>-</v>
          </cell>
          <cell r="G99" t="str">
            <v>-</v>
          </cell>
          <cell r="I99" t="str">
            <v>Dibayar sewa sound system dalam rangka sosialisasi Pemilu Kada Kab. Paser tahun 2010 bagi organisasi wanita pada Kantor Pemberdayaan Perempuan dan Keluarga Berencana Kab. Paser tertanggal 21 April 2010 an. Zulfa Electone</v>
          </cell>
          <cell r="K99">
            <v>0</v>
          </cell>
          <cell r="L99">
            <v>0</v>
          </cell>
          <cell r="M99">
            <v>0</v>
          </cell>
          <cell r="N99">
            <v>0</v>
          </cell>
          <cell r="O99">
            <v>0</v>
          </cell>
          <cell r="P99">
            <v>0</v>
          </cell>
          <cell r="Q99">
            <v>450000</v>
          </cell>
          <cell r="R99">
            <v>0</v>
          </cell>
          <cell r="S99">
            <v>0</v>
          </cell>
          <cell r="T99">
            <v>450000</v>
          </cell>
          <cell r="U99">
            <v>4</v>
          </cell>
          <cell r="V99" t="str">
            <v>Kas</v>
          </cell>
          <cell r="W99" t="str">
            <v/>
          </cell>
          <cell r="X99" t="str">
            <v/>
          </cell>
          <cell r="Y99" t="str">
            <v/>
          </cell>
          <cell r="Z99" t="str">
            <v>BKU</v>
          </cell>
          <cell r="AA99">
            <v>4</v>
          </cell>
          <cell r="AB99" t="str">
            <v>Zulfa Electone</v>
          </cell>
          <cell r="AC99" t="str">
            <v/>
          </cell>
          <cell r="AD99" t="str">
            <v/>
          </cell>
          <cell r="AE99">
            <v>450000</v>
          </cell>
          <cell r="AF99" t="str">
            <v/>
          </cell>
          <cell r="AG99" t="str">
            <v/>
          </cell>
          <cell r="AH99" t="str">
            <v/>
          </cell>
          <cell r="AI99" t="str">
            <v/>
          </cell>
          <cell r="AJ99">
            <v>450000</v>
          </cell>
          <cell r="AK99" t="str">
            <v/>
          </cell>
          <cell r="AL99" t="str">
            <v/>
          </cell>
        </row>
        <row r="100">
          <cell r="B100">
            <v>93</v>
          </cell>
          <cell r="C100" t="str">
            <v>2.10</v>
          </cell>
          <cell r="D100">
            <v>40289</v>
          </cell>
          <cell r="E100">
            <v>331</v>
          </cell>
          <cell r="F100" t="str">
            <v>-</v>
          </cell>
          <cell r="G100" t="str">
            <v>-</v>
          </cell>
          <cell r="I100" t="str">
            <v>Dibayar Snack dalam rangka sosialisasi Pemilu Kada Kab. Paser tahun 2010 bagi organisasi wanita pada Kantor Pemberdayaan Perempuan dan Keluarga Berencana Kab. Paser tertanggal 21 April 2010 an. CV. Usaha Wina Baru</v>
          </cell>
          <cell r="K100">
            <v>0</v>
          </cell>
          <cell r="L100">
            <v>0</v>
          </cell>
          <cell r="M100">
            <v>0</v>
          </cell>
          <cell r="N100">
            <v>0</v>
          </cell>
          <cell r="O100">
            <v>0</v>
          </cell>
          <cell r="P100">
            <v>0</v>
          </cell>
          <cell r="Q100">
            <v>1750000</v>
          </cell>
          <cell r="R100">
            <v>0</v>
          </cell>
          <cell r="S100">
            <v>0</v>
          </cell>
          <cell r="T100">
            <v>1750000</v>
          </cell>
          <cell r="U100">
            <v>4</v>
          </cell>
          <cell r="V100" t="str">
            <v>Kas</v>
          </cell>
          <cell r="W100" t="str">
            <v/>
          </cell>
          <cell r="X100" t="str">
            <v/>
          </cell>
          <cell r="Y100" t="str">
            <v/>
          </cell>
          <cell r="Z100" t="str">
            <v>BKU</v>
          </cell>
          <cell r="AA100">
            <v>4</v>
          </cell>
          <cell r="AB100" t="str">
            <v>CV. Usaha Wina Baru</v>
          </cell>
          <cell r="AC100" t="str">
            <v/>
          </cell>
          <cell r="AD100" t="str">
            <v/>
          </cell>
          <cell r="AE100">
            <v>1750000</v>
          </cell>
          <cell r="AF100" t="str">
            <v/>
          </cell>
          <cell r="AG100" t="str">
            <v/>
          </cell>
          <cell r="AH100" t="str">
            <v/>
          </cell>
          <cell r="AI100" t="str">
            <v/>
          </cell>
          <cell r="AJ100">
            <v>1750000</v>
          </cell>
          <cell r="AK100" t="str">
            <v/>
          </cell>
          <cell r="AL100" t="str">
            <v/>
          </cell>
        </row>
        <row r="101">
          <cell r="B101">
            <v>94</v>
          </cell>
          <cell r="C101" t="str">
            <v>2.10</v>
          </cell>
          <cell r="D101">
            <v>40289</v>
          </cell>
          <cell r="E101">
            <v>332</v>
          </cell>
          <cell r="F101" t="str">
            <v>-</v>
          </cell>
          <cell r="G101" t="str">
            <v>-</v>
          </cell>
          <cell r="I101" t="str">
            <v>Dibayar BBM dalam rangka sosialisasi Pemilu Kada Kab. Paser tahun 2010 bagi organisasi wanita pada Kantor Pemberdayaan Perempuan dan Keluarga Berencana Kab. Paser tertanggal 21 April 2010 an. SPBU H. Sulo</v>
          </cell>
          <cell r="K101">
            <v>0</v>
          </cell>
          <cell r="L101">
            <v>0</v>
          </cell>
          <cell r="M101">
            <v>0</v>
          </cell>
          <cell r="N101">
            <v>0</v>
          </cell>
          <cell r="O101">
            <v>0</v>
          </cell>
          <cell r="P101">
            <v>0</v>
          </cell>
          <cell r="Q101">
            <v>100000</v>
          </cell>
          <cell r="R101">
            <v>0</v>
          </cell>
          <cell r="S101">
            <v>0</v>
          </cell>
          <cell r="T101">
            <v>100000</v>
          </cell>
          <cell r="U101">
            <v>4</v>
          </cell>
          <cell r="V101" t="str">
            <v>Kas</v>
          </cell>
          <cell r="W101" t="str">
            <v/>
          </cell>
          <cell r="X101" t="str">
            <v/>
          </cell>
          <cell r="Y101" t="str">
            <v/>
          </cell>
          <cell r="Z101" t="str">
            <v>BKU</v>
          </cell>
          <cell r="AA101">
            <v>4</v>
          </cell>
          <cell r="AB101" t="str">
            <v>SPBU H. Sulo</v>
          </cell>
          <cell r="AC101" t="str">
            <v/>
          </cell>
          <cell r="AD101" t="str">
            <v/>
          </cell>
          <cell r="AE101">
            <v>100000</v>
          </cell>
          <cell r="AF101" t="str">
            <v/>
          </cell>
          <cell r="AG101" t="str">
            <v/>
          </cell>
          <cell r="AH101" t="str">
            <v/>
          </cell>
          <cell r="AI101" t="str">
            <v/>
          </cell>
          <cell r="AJ101">
            <v>100000</v>
          </cell>
          <cell r="AK101" t="str">
            <v/>
          </cell>
          <cell r="AL101" t="str">
            <v/>
          </cell>
        </row>
        <row r="102">
          <cell r="B102">
            <v>95</v>
          </cell>
          <cell r="C102" t="str">
            <v>2.10</v>
          </cell>
          <cell r="D102">
            <v>40289</v>
          </cell>
          <cell r="E102">
            <v>333</v>
          </cell>
          <cell r="F102" t="str">
            <v>-</v>
          </cell>
          <cell r="G102" t="str">
            <v>-</v>
          </cell>
          <cell r="I102" t="str">
            <v>Dibayar Sewa gedung perempuan berjaya dalam rangka sosialisasi Pemilu Kada Kab. Paser tahun 2010 bagi organisasi wanita pada Kantor Pemberdayaan Perempuan dan Keluarga Berencana Kab. Paser tertanggal 21 April 2010 an. Margo Sedio</v>
          </cell>
          <cell r="K102">
            <v>0</v>
          </cell>
          <cell r="L102">
            <v>0</v>
          </cell>
          <cell r="M102">
            <v>0</v>
          </cell>
          <cell r="N102">
            <v>0</v>
          </cell>
          <cell r="O102">
            <v>0</v>
          </cell>
          <cell r="P102">
            <v>0</v>
          </cell>
          <cell r="Q102">
            <v>750000</v>
          </cell>
          <cell r="R102">
            <v>0</v>
          </cell>
          <cell r="S102">
            <v>0</v>
          </cell>
          <cell r="T102">
            <v>750000</v>
          </cell>
          <cell r="U102">
            <v>4</v>
          </cell>
          <cell r="V102" t="str">
            <v>Kas</v>
          </cell>
          <cell r="W102" t="str">
            <v/>
          </cell>
          <cell r="X102" t="str">
            <v/>
          </cell>
          <cell r="Y102" t="str">
            <v/>
          </cell>
          <cell r="Z102" t="str">
            <v>BKU</v>
          </cell>
          <cell r="AA102">
            <v>4</v>
          </cell>
          <cell r="AB102" t="str">
            <v>Margo Sedio</v>
          </cell>
          <cell r="AC102" t="str">
            <v/>
          </cell>
          <cell r="AD102" t="str">
            <v/>
          </cell>
          <cell r="AE102">
            <v>750000</v>
          </cell>
          <cell r="AF102" t="str">
            <v/>
          </cell>
          <cell r="AG102" t="str">
            <v/>
          </cell>
          <cell r="AH102" t="str">
            <v/>
          </cell>
          <cell r="AI102" t="str">
            <v/>
          </cell>
          <cell r="AJ102">
            <v>750000</v>
          </cell>
          <cell r="AK102" t="str">
            <v/>
          </cell>
          <cell r="AL102" t="str">
            <v/>
          </cell>
        </row>
        <row r="103">
          <cell r="B103">
            <v>96</v>
          </cell>
          <cell r="C103" t="str">
            <v>2.10</v>
          </cell>
          <cell r="D103">
            <v>40289</v>
          </cell>
          <cell r="E103">
            <v>334</v>
          </cell>
          <cell r="F103" t="str">
            <v>-</v>
          </cell>
          <cell r="G103" t="str">
            <v>-</v>
          </cell>
          <cell r="I103" t="str">
            <v>Dibayar biaya pembawa acara ( master ceremony) dalam rangka sosialisasi Pemilu Kada Kab. Paser tahun 2010 bagi organisasi wanita pada Kantor Pemberdayaan Perempuan dan Keluarga Berencana Kab. Paser tertanggal 21 April 2010 an. Aji Syarifah Elly Bariah</v>
          </cell>
          <cell r="K103">
            <v>0</v>
          </cell>
          <cell r="L103">
            <v>0</v>
          </cell>
          <cell r="M103">
            <v>0</v>
          </cell>
          <cell r="N103">
            <v>0</v>
          </cell>
          <cell r="O103">
            <v>0</v>
          </cell>
          <cell r="P103">
            <v>0</v>
          </cell>
          <cell r="Q103">
            <v>175000</v>
          </cell>
          <cell r="R103">
            <v>0</v>
          </cell>
          <cell r="S103">
            <v>0</v>
          </cell>
          <cell r="T103">
            <v>175000</v>
          </cell>
          <cell r="U103">
            <v>4</v>
          </cell>
          <cell r="V103" t="str">
            <v>Kas</v>
          </cell>
          <cell r="W103" t="str">
            <v/>
          </cell>
          <cell r="X103" t="str">
            <v/>
          </cell>
          <cell r="Y103" t="str">
            <v/>
          </cell>
          <cell r="Z103" t="str">
            <v>BKU</v>
          </cell>
          <cell r="AA103">
            <v>4</v>
          </cell>
          <cell r="AB103" t="str">
            <v>Aji Syarifah Elly Bariah</v>
          </cell>
          <cell r="AC103" t="str">
            <v/>
          </cell>
          <cell r="AD103" t="str">
            <v/>
          </cell>
          <cell r="AE103">
            <v>175000</v>
          </cell>
          <cell r="AF103" t="str">
            <v/>
          </cell>
          <cell r="AG103" t="str">
            <v/>
          </cell>
          <cell r="AH103" t="str">
            <v/>
          </cell>
          <cell r="AI103" t="str">
            <v/>
          </cell>
          <cell r="AJ103">
            <v>175000</v>
          </cell>
          <cell r="AK103" t="str">
            <v/>
          </cell>
          <cell r="AL103" t="str">
            <v/>
          </cell>
        </row>
        <row r="104">
          <cell r="B104">
            <v>97</v>
          </cell>
          <cell r="C104" t="str">
            <v>Pajak</v>
          </cell>
          <cell r="D104">
            <v>40289</v>
          </cell>
          <cell r="F104" t="str">
            <v>-</v>
          </cell>
          <cell r="G104" t="str">
            <v>-</v>
          </cell>
          <cell r="I104" t="str">
            <v>Disetor PPN dan PPh Pasal 22 atas pembayaran konsumsi rapat pleno penetapan calon pada CV. Usaha Wina Baru</v>
          </cell>
          <cell r="K104">
            <v>0</v>
          </cell>
          <cell r="L104">
            <v>0</v>
          </cell>
          <cell r="M104">
            <v>0</v>
          </cell>
          <cell r="N104">
            <v>0</v>
          </cell>
          <cell r="O104">
            <v>0</v>
          </cell>
          <cell r="P104">
            <v>0</v>
          </cell>
          <cell r="Q104">
            <v>274431</v>
          </cell>
          <cell r="R104">
            <v>274431</v>
          </cell>
          <cell r="S104">
            <v>0</v>
          </cell>
          <cell r="T104">
            <v>274431</v>
          </cell>
          <cell r="U104">
            <v>4</v>
          </cell>
          <cell r="V104" t="str">
            <v>Kas</v>
          </cell>
          <cell r="W104" t="str">
            <v/>
          </cell>
          <cell r="X104" t="str">
            <v>Pajak</v>
          </cell>
          <cell r="Y104" t="str">
            <v/>
          </cell>
          <cell r="Z104" t="str">
            <v>BKU</v>
          </cell>
          <cell r="AA104">
            <v>4</v>
          </cell>
          <cell r="AB104" t="str">
            <v>Usaha Wina Baru</v>
          </cell>
          <cell r="AC104" t="str">
            <v/>
          </cell>
          <cell r="AD104" t="str">
            <v/>
          </cell>
          <cell r="AE104">
            <v>274431</v>
          </cell>
          <cell r="AF104" t="str">
            <v/>
          </cell>
          <cell r="AG104" t="str">
            <v/>
          </cell>
          <cell r="AH104" t="str">
            <v/>
          </cell>
          <cell r="AI104" t="str">
            <v/>
          </cell>
          <cell r="AJ104">
            <v>274431</v>
          </cell>
          <cell r="AK104" t="str">
            <v/>
          </cell>
          <cell r="AL104" t="str">
            <v/>
          </cell>
        </row>
        <row r="105">
          <cell r="B105">
            <v>98</v>
          </cell>
          <cell r="C105" t="str">
            <v>Pajak</v>
          </cell>
          <cell r="D105">
            <v>40289</v>
          </cell>
          <cell r="F105" t="str">
            <v>-</v>
          </cell>
          <cell r="G105" t="str">
            <v>-</v>
          </cell>
          <cell r="I105" t="str">
            <v>Disetor PPh pasal 23 atas biaya jasa kebersihan gedung awa mangkuruku untuk kegiatan rapat pleno penetapan calon</v>
          </cell>
          <cell r="K105">
            <v>0</v>
          </cell>
          <cell r="L105">
            <v>0</v>
          </cell>
          <cell r="M105">
            <v>0</v>
          </cell>
          <cell r="N105">
            <v>0</v>
          </cell>
          <cell r="O105">
            <v>0</v>
          </cell>
          <cell r="P105">
            <v>0</v>
          </cell>
          <cell r="Q105">
            <v>33750</v>
          </cell>
          <cell r="R105">
            <v>33750</v>
          </cell>
          <cell r="S105">
            <v>0</v>
          </cell>
          <cell r="T105">
            <v>33750</v>
          </cell>
          <cell r="U105">
            <v>4</v>
          </cell>
          <cell r="V105" t="str">
            <v>Kas</v>
          </cell>
          <cell r="W105" t="str">
            <v/>
          </cell>
          <cell r="X105" t="str">
            <v>Pajak</v>
          </cell>
          <cell r="Y105" t="str">
            <v/>
          </cell>
          <cell r="Z105" t="str">
            <v>BKU</v>
          </cell>
          <cell r="AA105">
            <v>4</v>
          </cell>
          <cell r="AC105" t="str">
            <v/>
          </cell>
          <cell r="AD105" t="str">
            <v/>
          </cell>
          <cell r="AE105">
            <v>33750</v>
          </cell>
          <cell r="AF105" t="str">
            <v/>
          </cell>
          <cell r="AG105" t="str">
            <v/>
          </cell>
          <cell r="AH105" t="str">
            <v/>
          </cell>
          <cell r="AI105" t="str">
            <v/>
          </cell>
          <cell r="AJ105">
            <v>33750</v>
          </cell>
          <cell r="AK105" t="str">
            <v/>
          </cell>
          <cell r="AL105" t="str">
            <v/>
          </cell>
        </row>
        <row r="106">
          <cell r="B106">
            <v>99</v>
          </cell>
          <cell r="C106" t="str">
            <v>Pajak</v>
          </cell>
          <cell r="D106">
            <v>40289</v>
          </cell>
          <cell r="F106" t="str">
            <v>-</v>
          </cell>
          <cell r="G106" t="str">
            <v>-</v>
          </cell>
          <cell r="I106" t="str">
            <v>Disetor PPn dan PPH pasal 22 atas pembayaran konsumsi (prasmanan) dan snack rapat pleno DPT se Kab. Paser pada RM. Papadaan</v>
          </cell>
          <cell r="K106">
            <v>0</v>
          </cell>
          <cell r="L106">
            <v>0</v>
          </cell>
          <cell r="M106">
            <v>0</v>
          </cell>
          <cell r="N106">
            <v>0</v>
          </cell>
          <cell r="O106">
            <v>0</v>
          </cell>
          <cell r="P106">
            <v>0</v>
          </cell>
          <cell r="Q106">
            <v>475681</v>
          </cell>
          <cell r="R106">
            <v>475681</v>
          </cell>
          <cell r="S106">
            <v>0</v>
          </cell>
          <cell r="T106">
            <v>475681</v>
          </cell>
          <cell r="U106">
            <v>4</v>
          </cell>
          <cell r="V106" t="str">
            <v>Kas</v>
          </cell>
          <cell r="W106" t="str">
            <v/>
          </cell>
          <cell r="X106" t="str">
            <v>Pajak</v>
          </cell>
          <cell r="Y106" t="str">
            <v/>
          </cell>
          <cell r="Z106" t="str">
            <v>BKU</v>
          </cell>
          <cell r="AA106">
            <v>4</v>
          </cell>
          <cell r="AC106" t="str">
            <v/>
          </cell>
          <cell r="AD106" t="str">
            <v/>
          </cell>
          <cell r="AE106">
            <v>475681</v>
          </cell>
          <cell r="AF106" t="str">
            <v/>
          </cell>
          <cell r="AG106" t="str">
            <v/>
          </cell>
          <cell r="AH106" t="str">
            <v/>
          </cell>
          <cell r="AI106" t="str">
            <v/>
          </cell>
          <cell r="AJ106">
            <v>475681</v>
          </cell>
          <cell r="AK106" t="str">
            <v/>
          </cell>
          <cell r="AL106" t="str">
            <v/>
          </cell>
        </row>
        <row r="107">
          <cell r="B107">
            <v>100</v>
          </cell>
          <cell r="C107" t="str">
            <v>Pajak</v>
          </cell>
          <cell r="D107">
            <v>40289</v>
          </cell>
          <cell r="F107" t="str">
            <v>-</v>
          </cell>
          <cell r="G107" t="str">
            <v>-</v>
          </cell>
          <cell r="I107" t="str">
            <v>Disetor PPh pasal 23 atas biaya jasa kebersihan gedung awa mangkuruku untuk kegiatan rapat pleno DPT</v>
          </cell>
          <cell r="K107">
            <v>0</v>
          </cell>
          <cell r="L107">
            <v>0</v>
          </cell>
          <cell r="M107">
            <v>0</v>
          </cell>
          <cell r="N107">
            <v>0</v>
          </cell>
          <cell r="O107">
            <v>0</v>
          </cell>
          <cell r="P107">
            <v>0</v>
          </cell>
          <cell r="Q107">
            <v>33750</v>
          </cell>
          <cell r="R107">
            <v>33750</v>
          </cell>
          <cell r="S107">
            <v>0</v>
          </cell>
          <cell r="T107">
            <v>33750</v>
          </cell>
          <cell r="U107">
            <v>4</v>
          </cell>
          <cell r="V107" t="str">
            <v>Kas</v>
          </cell>
          <cell r="W107" t="str">
            <v/>
          </cell>
          <cell r="X107" t="str">
            <v>Pajak</v>
          </cell>
          <cell r="Y107" t="str">
            <v/>
          </cell>
          <cell r="Z107" t="str">
            <v>BKU</v>
          </cell>
          <cell r="AA107">
            <v>4</v>
          </cell>
          <cell r="AC107" t="str">
            <v/>
          </cell>
          <cell r="AD107" t="str">
            <v/>
          </cell>
          <cell r="AE107">
            <v>33750</v>
          </cell>
          <cell r="AF107" t="str">
            <v/>
          </cell>
          <cell r="AG107" t="str">
            <v/>
          </cell>
          <cell r="AH107" t="str">
            <v/>
          </cell>
          <cell r="AI107" t="str">
            <v/>
          </cell>
          <cell r="AJ107">
            <v>33750</v>
          </cell>
          <cell r="AK107" t="str">
            <v/>
          </cell>
          <cell r="AL107" t="str">
            <v/>
          </cell>
        </row>
        <row r="108">
          <cell r="B108">
            <v>101</v>
          </cell>
          <cell r="C108" t="str">
            <v>Pajak</v>
          </cell>
          <cell r="D108">
            <v>40289</v>
          </cell>
          <cell r="F108" t="str">
            <v>-</v>
          </cell>
          <cell r="G108" t="str">
            <v>-</v>
          </cell>
          <cell r="I108" t="str">
            <v>Disetor PPh pasal 23 atas pembayaran honorarium panitia raker PPk. Sekretaris PPk dan BPUM se Kab. Paser</v>
          </cell>
          <cell r="K108">
            <v>0</v>
          </cell>
          <cell r="L108">
            <v>0</v>
          </cell>
          <cell r="M108">
            <v>0</v>
          </cell>
          <cell r="N108">
            <v>0</v>
          </cell>
          <cell r="O108">
            <v>0</v>
          </cell>
          <cell r="P108">
            <v>0</v>
          </cell>
          <cell r="Q108">
            <v>141000</v>
          </cell>
          <cell r="R108">
            <v>141000</v>
          </cell>
          <cell r="S108">
            <v>0</v>
          </cell>
          <cell r="T108">
            <v>141000</v>
          </cell>
          <cell r="U108">
            <v>4</v>
          </cell>
          <cell r="V108" t="str">
            <v>Kas</v>
          </cell>
          <cell r="W108" t="str">
            <v/>
          </cell>
          <cell r="X108" t="str">
            <v>Pajak</v>
          </cell>
          <cell r="Y108" t="str">
            <v/>
          </cell>
          <cell r="Z108" t="str">
            <v>BKU</v>
          </cell>
          <cell r="AA108">
            <v>4</v>
          </cell>
          <cell r="AC108" t="str">
            <v/>
          </cell>
          <cell r="AD108" t="str">
            <v/>
          </cell>
          <cell r="AE108">
            <v>141000</v>
          </cell>
          <cell r="AF108" t="str">
            <v/>
          </cell>
          <cell r="AG108" t="str">
            <v/>
          </cell>
          <cell r="AH108" t="str">
            <v/>
          </cell>
          <cell r="AI108" t="str">
            <v/>
          </cell>
          <cell r="AJ108">
            <v>141000</v>
          </cell>
          <cell r="AK108" t="str">
            <v/>
          </cell>
          <cell r="AL108" t="str">
            <v/>
          </cell>
        </row>
        <row r="109">
          <cell r="B109">
            <v>102</v>
          </cell>
          <cell r="C109" t="str">
            <v>Pajak</v>
          </cell>
          <cell r="D109">
            <v>40289</v>
          </cell>
          <cell r="F109" t="str">
            <v>-</v>
          </cell>
          <cell r="G109" t="str">
            <v>-</v>
          </cell>
          <cell r="I109" t="str">
            <v>Disetor PPN dan PPh Pasal 22 atas pembayaran konsumsi rapat persiapan kampanye tertutup Pemilu Kada Kab. Paser tahun 2010 pada RM. Bu Hery</v>
          </cell>
          <cell r="K109">
            <v>0</v>
          </cell>
          <cell r="L109">
            <v>0</v>
          </cell>
          <cell r="M109">
            <v>0</v>
          </cell>
          <cell r="N109">
            <v>0</v>
          </cell>
          <cell r="O109">
            <v>0</v>
          </cell>
          <cell r="P109">
            <v>0</v>
          </cell>
          <cell r="Q109">
            <v>143750</v>
          </cell>
          <cell r="R109">
            <v>143750</v>
          </cell>
          <cell r="S109">
            <v>0</v>
          </cell>
          <cell r="T109">
            <v>143750</v>
          </cell>
          <cell r="U109">
            <v>4</v>
          </cell>
          <cell r="V109" t="str">
            <v>Kas</v>
          </cell>
          <cell r="W109" t="str">
            <v/>
          </cell>
          <cell r="X109" t="str">
            <v>Pajak</v>
          </cell>
          <cell r="Y109" t="str">
            <v/>
          </cell>
          <cell r="Z109" t="str">
            <v>BKU</v>
          </cell>
          <cell r="AA109">
            <v>4</v>
          </cell>
          <cell r="AC109" t="str">
            <v/>
          </cell>
          <cell r="AD109" t="str">
            <v/>
          </cell>
          <cell r="AE109">
            <v>143750</v>
          </cell>
          <cell r="AF109" t="str">
            <v/>
          </cell>
          <cell r="AG109" t="str">
            <v/>
          </cell>
          <cell r="AH109" t="str">
            <v/>
          </cell>
          <cell r="AI109" t="str">
            <v/>
          </cell>
          <cell r="AJ109">
            <v>143750</v>
          </cell>
          <cell r="AK109" t="str">
            <v/>
          </cell>
          <cell r="AL109" t="str">
            <v/>
          </cell>
        </row>
        <row r="110">
          <cell r="B110">
            <v>103</v>
          </cell>
          <cell r="C110" t="str">
            <v>Pajak</v>
          </cell>
          <cell r="D110">
            <v>40289</v>
          </cell>
          <cell r="F110" t="str">
            <v>-</v>
          </cell>
          <cell r="G110" t="str">
            <v>-</v>
          </cell>
          <cell r="I110" t="str">
            <v>Disetor PPh Pasal 23 atas pembayaran honorarium pokja ADHOC dan panitia pelantikan PPK se Kab. Paser untuk bulan Januari 2010</v>
          </cell>
          <cell r="K110">
            <v>0</v>
          </cell>
          <cell r="L110">
            <v>0</v>
          </cell>
          <cell r="M110">
            <v>0</v>
          </cell>
          <cell r="N110">
            <v>0</v>
          </cell>
          <cell r="O110">
            <v>0</v>
          </cell>
          <cell r="P110">
            <v>0</v>
          </cell>
          <cell r="Q110">
            <v>1096500</v>
          </cell>
          <cell r="R110">
            <v>1096500</v>
          </cell>
          <cell r="S110">
            <v>0</v>
          </cell>
          <cell r="T110">
            <v>1096500</v>
          </cell>
          <cell r="U110">
            <v>4</v>
          </cell>
          <cell r="V110" t="str">
            <v>Kas</v>
          </cell>
          <cell r="W110" t="str">
            <v/>
          </cell>
          <cell r="X110" t="str">
            <v>Pajak</v>
          </cell>
          <cell r="Y110" t="str">
            <v/>
          </cell>
          <cell r="Z110" t="str">
            <v>BKU</v>
          </cell>
          <cell r="AA110">
            <v>4</v>
          </cell>
          <cell r="AC110" t="str">
            <v/>
          </cell>
          <cell r="AD110" t="str">
            <v/>
          </cell>
          <cell r="AE110">
            <v>1096500</v>
          </cell>
          <cell r="AF110" t="str">
            <v/>
          </cell>
          <cell r="AG110" t="str">
            <v/>
          </cell>
          <cell r="AH110" t="str">
            <v/>
          </cell>
          <cell r="AI110" t="str">
            <v/>
          </cell>
          <cell r="AJ110">
            <v>1096500</v>
          </cell>
          <cell r="AK110" t="str">
            <v/>
          </cell>
          <cell r="AL110" t="str">
            <v/>
          </cell>
        </row>
        <row r="111">
          <cell r="B111">
            <v>104</v>
          </cell>
          <cell r="C111" t="str">
            <v>Pajak</v>
          </cell>
          <cell r="D111">
            <v>40289</v>
          </cell>
          <cell r="F111" t="str">
            <v>-</v>
          </cell>
          <cell r="G111" t="str">
            <v>-</v>
          </cell>
          <cell r="I111" t="str">
            <v>Disetor PPh pasal 23 atas pembayaran honorarium pokja sosialisasi Pemilu Kada Kab. Paser tahun 2010 untuk bulan Januari s.d Maret 2010</v>
          </cell>
          <cell r="K111">
            <v>0</v>
          </cell>
          <cell r="L111">
            <v>0</v>
          </cell>
          <cell r="M111">
            <v>0</v>
          </cell>
          <cell r="N111">
            <v>0</v>
          </cell>
          <cell r="O111">
            <v>0</v>
          </cell>
          <cell r="P111">
            <v>0</v>
          </cell>
          <cell r="Q111">
            <v>3289500</v>
          </cell>
          <cell r="R111">
            <v>3289500</v>
          </cell>
          <cell r="S111">
            <v>0</v>
          </cell>
          <cell r="T111">
            <v>3289500</v>
          </cell>
          <cell r="U111">
            <v>4</v>
          </cell>
          <cell r="V111" t="str">
            <v>Kas</v>
          </cell>
          <cell r="W111" t="str">
            <v/>
          </cell>
          <cell r="X111" t="str">
            <v>Pajak</v>
          </cell>
          <cell r="Y111" t="str">
            <v/>
          </cell>
          <cell r="Z111" t="str">
            <v>BKU</v>
          </cell>
          <cell r="AA111">
            <v>4</v>
          </cell>
          <cell r="AC111" t="str">
            <v/>
          </cell>
          <cell r="AD111" t="str">
            <v/>
          </cell>
          <cell r="AE111">
            <v>3289500</v>
          </cell>
          <cell r="AF111" t="str">
            <v/>
          </cell>
          <cell r="AG111" t="str">
            <v/>
          </cell>
          <cell r="AH111" t="str">
            <v/>
          </cell>
          <cell r="AI111" t="str">
            <v/>
          </cell>
          <cell r="AJ111">
            <v>3289500</v>
          </cell>
          <cell r="AK111" t="str">
            <v/>
          </cell>
          <cell r="AL111" t="str">
            <v/>
          </cell>
        </row>
        <row r="112">
          <cell r="B112">
            <v>105</v>
          </cell>
          <cell r="C112" t="str">
            <v>Pajak</v>
          </cell>
          <cell r="D112">
            <v>40289</v>
          </cell>
          <cell r="F112" t="str">
            <v>-</v>
          </cell>
          <cell r="G112" t="str">
            <v>-</v>
          </cell>
          <cell r="I112" t="str">
            <v>Disetor PPh pasal 23 atas pembayaran honorarium pokja tim verifikasi calon perseorangan (independent) Pemilu Kada Kab. Paser tahun 2010 untuk bulan Januari 2010</v>
          </cell>
          <cell r="K112">
            <v>0</v>
          </cell>
          <cell r="L112">
            <v>0</v>
          </cell>
          <cell r="M112">
            <v>0</v>
          </cell>
          <cell r="N112">
            <v>0</v>
          </cell>
          <cell r="O112">
            <v>0</v>
          </cell>
          <cell r="P112">
            <v>0</v>
          </cell>
          <cell r="Q112">
            <v>1096500</v>
          </cell>
          <cell r="R112">
            <v>1096500</v>
          </cell>
          <cell r="S112">
            <v>0</v>
          </cell>
          <cell r="T112">
            <v>1096500</v>
          </cell>
          <cell r="U112">
            <v>4</v>
          </cell>
          <cell r="V112" t="str">
            <v>Kas</v>
          </cell>
          <cell r="W112" t="str">
            <v/>
          </cell>
          <cell r="X112" t="str">
            <v>Pajak</v>
          </cell>
          <cell r="Y112" t="str">
            <v/>
          </cell>
          <cell r="Z112" t="str">
            <v>BKU</v>
          </cell>
          <cell r="AA112">
            <v>4</v>
          </cell>
          <cell r="AC112" t="str">
            <v/>
          </cell>
          <cell r="AD112" t="str">
            <v/>
          </cell>
          <cell r="AE112">
            <v>1096500</v>
          </cell>
          <cell r="AF112" t="str">
            <v/>
          </cell>
          <cell r="AG112" t="str">
            <v/>
          </cell>
          <cell r="AH112" t="str">
            <v/>
          </cell>
          <cell r="AI112" t="str">
            <v/>
          </cell>
          <cell r="AJ112">
            <v>1096500</v>
          </cell>
          <cell r="AK112" t="str">
            <v/>
          </cell>
          <cell r="AL112" t="str">
            <v/>
          </cell>
        </row>
        <row r="113">
          <cell r="B113">
            <v>106</v>
          </cell>
          <cell r="C113" t="str">
            <v>Pajak</v>
          </cell>
          <cell r="D113">
            <v>40289</v>
          </cell>
          <cell r="F113" t="str">
            <v>-</v>
          </cell>
          <cell r="G113" t="str">
            <v>-</v>
          </cell>
          <cell r="I113" t="str">
            <v>Disetor PPh pasal 23 atas pembayaran honorarium pokja bimtek dan panitia Pemilu Kada Kab. Paser tahun 2010 untuk bulan Januari s.d Februari 2010</v>
          </cell>
          <cell r="K113">
            <v>0</v>
          </cell>
          <cell r="L113">
            <v>0</v>
          </cell>
          <cell r="M113">
            <v>0</v>
          </cell>
          <cell r="N113">
            <v>0</v>
          </cell>
          <cell r="O113">
            <v>0</v>
          </cell>
          <cell r="P113">
            <v>0</v>
          </cell>
          <cell r="Q113">
            <v>2193000</v>
          </cell>
          <cell r="R113">
            <v>2193000</v>
          </cell>
          <cell r="S113">
            <v>0</v>
          </cell>
          <cell r="T113">
            <v>2193000</v>
          </cell>
          <cell r="U113">
            <v>4</v>
          </cell>
          <cell r="V113" t="str">
            <v>Kas</v>
          </cell>
          <cell r="W113" t="str">
            <v/>
          </cell>
          <cell r="X113" t="str">
            <v>Pajak</v>
          </cell>
          <cell r="Y113" t="str">
            <v/>
          </cell>
          <cell r="Z113" t="str">
            <v>BKU</v>
          </cell>
          <cell r="AA113">
            <v>4</v>
          </cell>
          <cell r="AC113" t="str">
            <v/>
          </cell>
          <cell r="AD113" t="str">
            <v/>
          </cell>
          <cell r="AE113">
            <v>2193000</v>
          </cell>
          <cell r="AF113" t="str">
            <v/>
          </cell>
          <cell r="AG113" t="str">
            <v/>
          </cell>
          <cell r="AH113" t="str">
            <v/>
          </cell>
          <cell r="AI113" t="str">
            <v/>
          </cell>
          <cell r="AJ113">
            <v>2193000</v>
          </cell>
          <cell r="AK113" t="str">
            <v/>
          </cell>
          <cell r="AL113" t="str">
            <v/>
          </cell>
        </row>
        <row r="114">
          <cell r="B114">
            <v>107</v>
          </cell>
          <cell r="C114" t="str">
            <v>Pajak</v>
          </cell>
          <cell r="D114">
            <v>40289</v>
          </cell>
          <cell r="F114" t="str">
            <v>-</v>
          </cell>
          <cell r="G114" t="str">
            <v>-</v>
          </cell>
          <cell r="I114" t="str">
            <v>Disetor PPh pasal 23 atas pembayaran honorarium pokja verifikasi administrasi dan faktual Pemilu Kada Kab. Paser tahun 2010 untuk bulan Februari s.d Maret 2010</v>
          </cell>
          <cell r="K114">
            <v>0</v>
          </cell>
          <cell r="L114">
            <v>0</v>
          </cell>
          <cell r="M114">
            <v>0</v>
          </cell>
          <cell r="N114">
            <v>0</v>
          </cell>
          <cell r="O114">
            <v>0</v>
          </cell>
          <cell r="P114">
            <v>0</v>
          </cell>
          <cell r="Q114">
            <v>1935000</v>
          </cell>
          <cell r="R114">
            <v>1935000</v>
          </cell>
          <cell r="S114">
            <v>0</v>
          </cell>
          <cell r="T114">
            <v>1935000</v>
          </cell>
          <cell r="U114">
            <v>4</v>
          </cell>
          <cell r="V114" t="str">
            <v>Kas</v>
          </cell>
          <cell r="W114" t="str">
            <v/>
          </cell>
          <cell r="X114" t="str">
            <v>Pajak</v>
          </cell>
          <cell r="Y114" t="str">
            <v/>
          </cell>
          <cell r="Z114" t="str">
            <v>BKU</v>
          </cell>
          <cell r="AA114">
            <v>4</v>
          </cell>
          <cell r="AC114" t="str">
            <v/>
          </cell>
          <cell r="AD114" t="str">
            <v/>
          </cell>
          <cell r="AE114">
            <v>1935000</v>
          </cell>
          <cell r="AF114" t="str">
            <v/>
          </cell>
          <cell r="AG114" t="str">
            <v/>
          </cell>
          <cell r="AH114" t="str">
            <v/>
          </cell>
          <cell r="AI114" t="str">
            <v/>
          </cell>
          <cell r="AJ114">
            <v>1935000</v>
          </cell>
          <cell r="AK114" t="str">
            <v/>
          </cell>
          <cell r="AL114" t="str">
            <v/>
          </cell>
        </row>
        <row r="115">
          <cell r="B115">
            <v>108</v>
          </cell>
          <cell r="C115" t="str">
            <v>Pajak</v>
          </cell>
          <cell r="D115">
            <v>40289</v>
          </cell>
          <cell r="F115" t="str">
            <v>-</v>
          </cell>
          <cell r="G115" t="str">
            <v>-</v>
          </cell>
          <cell r="I115" t="str">
            <v>Disetor PPn dan PPh Pasal 22 atas pembayaran pembuatan desain film sparasi surat suara Pemilu Kada Kab. Paser tahun 2010 pada PT. Panca Wira Usaha Jatim (Percetakan Puri)</v>
          </cell>
          <cell r="K115">
            <v>0</v>
          </cell>
          <cell r="L115">
            <v>0</v>
          </cell>
          <cell r="M115">
            <v>0</v>
          </cell>
          <cell r="N115">
            <v>0</v>
          </cell>
          <cell r="O115">
            <v>0</v>
          </cell>
          <cell r="P115">
            <v>0</v>
          </cell>
          <cell r="Q115">
            <v>512272</v>
          </cell>
          <cell r="R115">
            <v>512272</v>
          </cell>
          <cell r="S115">
            <v>0</v>
          </cell>
          <cell r="T115">
            <v>512272</v>
          </cell>
          <cell r="U115">
            <v>4</v>
          </cell>
          <cell r="V115" t="str">
            <v>Kas</v>
          </cell>
          <cell r="W115" t="str">
            <v/>
          </cell>
          <cell r="X115" t="str">
            <v>Pajak</v>
          </cell>
          <cell r="Y115" t="str">
            <v/>
          </cell>
          <cell r="Z115" t="str">
            <v>BKU</v>
          </cell>
          <cell r="AA115">
            <v>4</v>
          </cell>
          <cell r="AC115" t="str">
            <v/>
          </cell>
          <cell r="AD115" t="str">
            <v/>
          </cell>
          <cell r="AE115">
            <v>512272</v>
          </cell>
          <cell r="AF115" t="str">
            <v/>
          </cell>
          <cell r="AG115" t="str">
            <v/>
          </cell>
          <cell r="AH115" t="str">
            <v/>
          </cell>
          <cell r="AI115" t="str">
            <v/>
          </cell>
          <cell r="AJ115">
            <v>512272</v>
          </cell>
          <cell r="AK115" t="str">
            <v/>
          </cell>
          <cell r="AL115" t="str">
            <v/>
          </cell>
        </row>
        <row r="116">
          <cell r="B116">
            <v>109</v>
          </cell>
          <cell r="C116" t="str">
            <v>Pajak</v>
          </cell>
          <cell r="D116">
            <v>40289</v>
          </cell>
          <cell r="F116" t="str">
            <v>-</v>
          </cell>
          <cell r="G116" t="str">
            <v>-</v>
          </cell>
          <cell r="I116" t="str">
            <v>Disetor PPn dan PPh Pasal 22 atas pembayaran ATK Bimtek Pemilu Kada Kab. Paser tahun 2010 pada CV. Ola</v>
          </cell>
          <cell r="K116">
            <v>0</v>
          </cell>
          <cell r="L116">
            <v>0</v>
          </cell>
          <cell r="M116">
            <v>0</v>
          </cell>
          <cell r="N116">
            <v>0</v>
          </cell>
          <cell r="O116">
            <v>0</v>
          </cell>
          <cell r="P116">
            <v>0</v>
          </cell>
          <cell r="Q116">
            <v>438045</v>
          </cell>
          <cell r="R116">
            <v>438045</v>
          </cell>
          <cell r="S116">
            <v>0</v>
          </cell>
          <cell r="T116">
            <v>438045</v>
          </cell>
          <cell r="U116">
            <v>4</v>
          </cell>
          <cell r="V116" t="str">
            <v>Kas</v>
          </cell>
          <cell r="W116" t="str">
            <v/>
          </cell>
          <cell r="X116" t="str">
            <v>Pajak</v>
          </cell>
          <cell r="Y116" t="str">
            <v/>
          </cell>
          <cell r="Z116" t="str">
            <v>BKU</v>
          </cell>
          <cell r="AA116">
            <v>4</v>
          </cell>
          <cell r="AC116" t="str">
            <v/>
          </cell>
          <cell r="AD116" t="str">
            <v/>
          </cell>
          <cell r="AE116">
            <v>438045</v>
          </cell>
          <cell r="AF116" t="str">
            <v/>
          </cell>
          <cell r="AG116" t="str">
            <v/>
          </cell>
          <cell r="AH116" t="str">
            <v/>
          </cell>
          <cell r="AI116" t="str">
            <v/>
          </cell>
          <cell r="AJ116">
            <v>438045</v>
          </cell>
          <cell r="AK116" t="str">
            <v/>
          </cell>
          <cell r="AL116" t="str">
            <v/>
          </cell>
        </row>
        <row r="117">
          <cell r="B117">
            <v>110</v>
          </cell>
          <cell r="C117" t="str">
            <v>Pajak</v>
          </cell>
          <cell r="D117">
            <v>40289</v>
          </cell>
          <cell r="F117" t="str">
            <v>-</v>
          </cell>
          <cell r="G117" t="str">
            <v>-</v>
          </cell>
          <cell r="I117" t="str">
            <v>Disetor PPn dan PPh pasal 22 atas pembayaran ATK raker dengan PPK di Kabupaten dalam rangka Pemilu Kada Kab. Paser tahun 2010 pada CV. Ola</v>
          </cell>
          <cell r="K117">
            <v>0</v>
          </cell>
          <cell r="L117">
            <v>0</v>
          </cell>
          <cell r="M117">
            <v>0</v>
          </cell>
          <cell r="N117">
            <v>0</v>
          </cell>
          <cell r="O117">
            <v>0</v>
          </cell>
          <cell r="P117">
            <v>0</v>
          </cell>
          <cell r="Q117">
            <v>239775</v>
          </cell>
          <cell r="R117">
            <v>239775</v>
          </cell>
          <cell r="S117">
            <v>0</v>
          </cell>
          <cell r="T117">
            <v>239775</v>
          </cell>
          <cell r="U117">
            <v>4</v>
          </cell>
          <cell r="V117" t="str">
            <v>Kas</v>
          </cell>
          <cell r="W117" t="str">
            <v/>
          </cell>
          <cell r="X117" t="str">
            <v>Pajak</v>
          </cell>
          <cell r="Y117" t="str">
            <v/>
          </cell>
          <cell r="Z117" t="str">
            <v>BKU</v>
          </cell>
          <cell r="AA117">
            <v>4</v>
          </cell>
          <cell r="AC117" t="str">
            <v/>
          </cell>
          <cell r="AD117" t="str">
            <v/>
          </cell>
          <cell r="AE117">
            <v>239775</v>
          </cell>
          <cell r="AF117" t="str">
            <v/>
          </cell>
          <cell r="AG117" t="str">
            <v/>
          </cell>
          <cell r="AH117" t="str">
            <v/>
          </cell>
          <cell r="AI117" t="str">
            <v/>
          </cell>
          <cell r="AJ117">
            <v>239775</v>
          </cell>
          <cell r="AK117" t="str">
            <v/>
          </cell>
          <cell r="AL117" t="str">
            <v/>
          </cell>
        </row>
        <row r="118">
          <cell r="B118">
            <v>111</v>
          </cell>
          <cell r="C118" t="str">
            <v>Pajak</v>
          </cell>
          <cell r="D118">
            <v>40289</v>
          </cell>
          <cell r="F118" t="str">
            <v>-</v>
          </cell>
          <cell r="G118" t="str">
            <v>-</v>
          </cell>
          <cell r="I118" t="str">
            <v>Disetor PPN dan PPh pasal 22 atas pembayaran ATK sosialisasi dalam rangka Pemilu Kada Kab. Paser tahun 2010 pada CV. Ola</v>
          </cell>
          <cell r="K118">
            <v>0</v>
          </cell>
          <cell r="L118">
            <v>0</v>
          </cell>
          <cell r="M118">
            <v>0</v>
          </cell>
          <cell r="N118">
            <v>0</v>
          </cell>
          <cell r="O118">
            <v>0</v>
          </cell>
          <cell r="P118">
            <v>0</v>
          </cell>
          <cell r="Q118">
            <v>452995</v>
          </cell>
          <cell r="R118">
            <v>452995</v>
          </cell>
          <cell r="S118">
            <v>0</v>
          </cell>
          <cell r="T118">
            <v>452995</v>
          </cell>
          <cell r="U118">
            <v>4</v>
          </cell>
          <cell r="V118" t="str">
            <v>Kas</v>
          </cell>
          <cell r="W118" t="str">
            <v/>
          </cell>
          <cell r="X118" t="str">
            <v>Pajak</v>
          </cell>
          <cell r="Y118" t="str">
            <v/>
          </cell>
          <cell r="Z118" t="str">
            <v>BKU</v>
          </cell>
          <cell r="AA118">
            <v>4</v>
          </cell>
          <cell r="AC118" t="str">
            <v/>
          </cell>
          <cell r="AD118" t="str">
            <v/>
          </cell>
          <cell r="AE118">
            <v>452995</v>
          </cell>
          <cell r="AF118" t="str">
            <v/>
          </cell>
          <cell r="AG118" t="str">
            <v/>
          </cell>
          <cell r="AH118" t="str">
            <v/>
          </cell>
          <cell r="AI118" t="str">
            <v/>
          </cell>
          <cell r="AJ118">
            <v>452995</v>
          </cell>
          <cell r="AK118" t="str">
            <v/>
          </cell>
          <cell r="AL118" t="str">
            <v/>
          </cell>
        </row>
        <row r="119">
          <cell r="B119">
            <v>112</v>
          </cell>
          <cell r="C119" t="str">
            <v>Pajak</v>
          </cell>
          <cell r="D119">
            <v>40289</v>
          </cell>
          <cell r="F119" t="str">
            <v>-</v>
          </cell>
          <cell r="G119" t="str">
            <v>-</v>
          </cell>
          <cell r="I119" t="str">
            <v>Disetor PPh pasal 23 atas pembayaran honorarium panitia lelang penunjukan langsung pengadaan barang dan jasa untuk 4 kegiatan dalam rangka Pemilu Kada Kab. Paser tahun 2010 an. Arya Widhiyasa, ST dkk</v>
          </cell>
          <cell r="K119">
            <v>0</v>
          </cell>
          <cell r="L119">
            <v>0</v>
          </cell>
          <cell r="M119">
            <v>0</v>
          </cell>
          <cell r="N119">
            <v>0</v>
          </cell>
          <cell r="O119">
            <v>0</v>
          </cell>
          <cell r="P119">
            <v>0</v>
          </cell>
          <cell r="Q119">
            <v>1440000</v>
          </cell>
          <cell r="R119">
            <v>1440000</v>
          </cell>
          <cell r="S119">
            <v>0</v>
          </cell>
          <cell r="T119">
            <v>1440000</v>
          </cell>
          <cell r="U119">
            <v>4</v>
          </cell>
          <cell r="V119" t="str">
            <v>Kas</v>
          </cell>
          <cell r="W119" t="str">
            <v/>
          </cell>
          <cell r="X119" t="str">
            <v>Pajak</v>
          </cell>
          <cell r="Y119" t="str">
            <v/>
          </cell>
          <cell r="Z119" t="str">
            <v>BKU</v>
          </cell>
          <cell r="AA119">
            <v>4</v>
          </cell>
          <cell r="AC119" t="str">
            <v/>
          </cell>
          <cell r="AD119" t="str">
            <v/>
          </cell>
          <cell r="AE119">
            <v>1440000</v>
          </cell>
          <cell r="AF119" t="str">
            <v/>
          </cell>
          <cell r="AG119" t="str">
            <v/>
          </cell>
          <cell r="AH119" t="str">
            <v/>
          </cell>
          <cell r="AI119" t="str">
            <v/>
          </cell>
          <cell r="AJ119">
            <v>1440000</v>
          </cell>
          <cell r="AK119" t="str">
            <v/>
          </cell>
          <cell r="AL119" t="str">
            <v/>
          </cell>
        </row>
        <row r="120">
          <cell r="B120">
            <v>113</v>
          </cell>
          <cell r="C120" t="str">
            <v>Pajak</v>
          </cell>
          <cell r="D120">
            <v>40289</v>
          </cell>
          <cell r="F120" t="str">
            <v>-</v>
          </cell>
          <cell r="G120" t="str">
            <v>-</v>
          </cell>
          <cell r="I120" t="str">
            <v>Disetor PPh pasal 23 atas pembayaran honorarium panitia lelang penunjukan langsung pengadaan barang dan jasa untuk 1 kegiatan dalam rangka Pemilu Kada Kab. Paser tahun 2010 an. Arya Widhiyasa, ST dkk</v>
          </cell>
          <cell r="K120">
            <v>0</v>
          </cell>
          <cell r="L120">
            <v>0</v>
          </cell>
          <cell r="M120">
            <v>0</v>
          </cell>
          <cell r="N120">
            <v>0</v>
          </cell>
          <cell r="O120">
            <v>0</v>
          </cell>
          <cell r="P120">
            <v>0</v>
          </cell>
          <cell r="Q120">
            <v>772500</v>
          </cell>
          <cell r="R120">
            <v>772500</v>
          </cell>
          <cell r="S120">
            <v>0</v>
          </cell>
          <cell r="T120">
            <v>772500</v>
          </cell>
          <cell r="U120">
            <v>4</v>
          </cell>
          <cell r="V120" t="str">
            <v>Kas</v>
          </cell>
          <cell r="W120" t="str">
            <v/>
          </cell>
          <cell r="X120" t="str">
            <v>Pajak</v>
          </cell>
          <cell r="Y120" t="str">
            <v/>
          </cell>
          <cell r="Z120" t="str">
            <v>BKU</v>
          </cell>
          <cell r="AA120">
            <v>4</v>
          </cell>
          <cell r="AC120" t="str">
            <v/>
          </cell>
          <cell r="AD120" t="str">
            <v/>
          </cell>
          <cell r="AE120">
            <v>772500</v>
          </cell>
          <cell r="AF120" t="str">
            <v/>
          </cell>
          <cell r="AG120" t="str">
            <v/>
          </cell>
          <cell r="AH120" t="str">
            <v/>
          </cell>
          <cell r="AI120" t="str">
            <v/>
          </cell>
          <cell r="AJ120">
            <v>772500</v>
          </cell>
          <cell r="AK120" t="str">
            <v/>
          </cell>
          <cell r="AL120" t="str">
            <v/>
          </cell>
        </row>
        <row r="121">
          <cell r="B121">
            <v>114</v>
          </cell>
          <cell r="C121" t="str">
            <v>Pajak</v>
          </cell>
          <cell r="D121">
            <v>40289</v>
          </cell>
          <cell r="F121" t="str">
            <v>-</v>
          </cell>
          <cell r="G121" t="str">
            <v>-</v>
          </cell>
          <cell r="I121" t="str">
            <v>Disetor PPN dan PPh pasal 22 atas pembayaran penggandaan/potocopy juknis dan perundang-undangan dalam rangka Pemilu Kada Kab. Paser tahun 2010 pada CV. Ola</v>
          </cell>
          <cell r="K121">
            <v>0</v>
          </cell>
          <cell r="L121">
            <v>0</v>
          </cell>
          <cell r="M121">
            <v>0</v>
          </cell>
          <cell r="N121">
            <v>0</v>
          </cell>
          <cell r="O121">
            <v>0</v>
          </cell>
          <cell r="P121">
            <v>0</v>
          </cell>
          <cell r="Q121">
            <v>1522442</v>
          </cell>
          <cell r="R121">
            <v>1522442</v>
          </cell>
          <cell r="S121">
            <v>0</v>
          </cell>
          <cell r="T121">
            <v>1522442</v>
          </cell>
          <cell r="U121">
            <v>4</v>
          </cell>
          <cell r="V121" t="str">
            <v>Kas</v>
          </cell>
          <cell r="W121" t="str">
            <v/>
          </cell>
          <cell r="X121" t="str">
            <v>Pajak</v>
          </cell>
          <cell r="Y121" t="str">
            <v/>
          </cell>
          <cell r="Z121" t="str">
            <v>BKU</v>
          </cell>
          <cell r="AA121">
            <v>4</v>
          </cell>
          <cell r="AC121" t="str">
            <v/>
          </cell>
          <cell r="AD121" t="str">
            <v/>
          </cell>
          <cell r="AE121">
            <v>1522442</v>
          </cell>
          <cell r="AF121" t="str">
            <v/>
          </cell>
          <cell r="AG121" t="str">
            <v/>
          </cell>
          <cell r="AH121" t="str">
            <v/>
          </cell>
          <cell r="AI121" t="str">
            <v/>
          </cell>
          <cell r="AJ121">
            <v>1522442</v>
          </cell>
          <cell r="AK121" t="str">
            <v/>
          </cell>
          <cell r="AL121" t="str">
            <v/>
          </cell>
        </row>
        <row r="122">
          <cell r="B122">
            <v>115</v>
          </cell>
          <cell r="C122" t="str">
            <v>2.14.a</v>
          </cell>
          <cell r="D122">
            <v>40294</v>
          </cell>
          <cell r="E122">
            <v>335</v>
          </cell>
          <cell r="F122" t="str">
            <v>-</v>
          </cell>
          <cell r="G122" t="str">
            <v>-</v>
          </cell>
          <cell r="I122" t="str">
            <v>Dibayar perjalanan dinas selama 3 hari ke samarinda dalam rangka mengantar honorarium pokja verifikasi administrasi dan faktual keoala dan wakil kepala daerah pada Pemilu Kasda Kab. Paser tahun 2010 tertanggal 23 April 2010 an. Ardiansyah, SE</v>
          </cell>
          <cell r="K122">
            <v>0</v>
          </cell>
          <cell r="L122">
            <v>0</v>
          </cell>
          <cell r="M122">
            <v>0</v>
          </cell>
          <cell r="N122">
            <v>0</v>
          </cell>
          <cell r="O122">
            <v>0</v>
          </cell>
          <cell r="P122">
            <v>0</v>
          </cell>
          <cell r="Q122">
            <v>1597000</v>
          </cell>
          <cell r="R122">
            <v>0</v>
          </cell>
          <cell r="S122">
            <v>0</v>
          </cell>
          <cell r="T122">
            <v>1597000</v>
          </cell>
          <cell r="U122">
            <v>4</v>
          </cell>
          <cell r="V122" t="str">
            <v>Kas</v>
          </cell>
          <cell r="W122" t="str">
            <v/>
          </cell>
          <cell r="X122" t="str">
            <v/>
          </cell>
          <cell r="Y122" t="str">
            <v/>
          </cell>
          <cell r="Z122" t="str">
            <v>BKU</v>
          </cell>
          <cell r="AA122">
            <v>4</v>
          </cell>
          <cell r="AB122" t="str">
            <v>Ardiansyah, SE</v>
          </cell>
          <cell r="AC122" t="str">
            <v/>
          </cell>
          <cell r="AD122" t="str">
            <v/>
          </cell>
          <cell r="AE122">
            <v>1597000</v>
          </cell>
          <cell r="AF122" t="str">
            <v/>
          </cell>
          <cell r="AG122" t="str">
            <v/>
          </cell>
          <cell r="AH122" t="str">
            <v/>
          </cell>
          <cell r="AI122" t="str">
            <v/>
          </cell>
          <cell r="AJ122">
            <v>1597000</v>
          </cell>
          <cell r="AK122" t="str">
            <v/>
          </cell>
          <cell r="AL122" t="str">
            <v/>
          </cell>
        </row>
        <row r="123">
          <cell r="B123">
            <v>116</v>
          </cell>
          <cell r="C123" t="str">
            <v>2.14.a</v>
          </cell>
          <cell r="D123">
            <v>40294</v>
          </cell>
          <cell r="E123">
            <v>336</v>
          </cell>
          <cell r="F123" t="str">
            <v>-</v>
          </cell>
          <cell r="G123" t="str">
            <v>-</v>
          </cell>
          <cell r="I123" t="str">
            <v>Dibayar perjalanan dinas selama 3 hari ke samarinda dalam rangka mengantar honorarium pokja verifikasi administrasi dan faktual keoala dan wakil kepala daerah pada Pemilu Kasda Kab. Paser tahun 2010 tertanggal 23 April 2010 an. Rahmatuullah</v>
          </cell>
          <cell r="K123">
            <v>0</v>
          </cell>
          <cell r="L123">
            <v>0</v>
          </cell>
          <cell r="M123">
            <v>0</v>
          </cell>
          <cell r="N123">
            <v>0</v>
          </cell>
          <cell r="O123">
            <v>0</v>
          </cell>
          <cell r="P123">
            <v>0</v>
          </cell>
          <cell r="Q123">
            <v>1108000</v>
          </cell>
          <cell r="R123">
            <v>0</v>
          </cell>
          <cell r="S123">
            <v>0</v>
          </cell>
          <cell r="T123">
            <v>1108000</v>
          </cell>
          <cell r="U123">
            <v>4</v>
          </cell>
          <cell r="V123" t="str">
            <v>Kas</v>
          </cell>
          <cell r="W123" t="str">
            <v/>
          </cell>
          <cell r="X123" t="str">
            <v/>
          </cell>
          <cell r="Y123" t="str">
            <v/>
          </cell>
          <cell r="Z123" t="str">
            <v>BKU</v>
          </cell>
          <cell r="AA123">
            <v>4</v>
          </cell>
          <cell r="AB123" t="str">
            <v>Rahmatuullah</v>
          </cell>
          <cell r="AC123" t="str">
            <v/>
          </cell>
          <cell r="AD123" t="str">
            <v/>
          </cell>
          <cell r="AE123">
            <v>1108000</v>
          </cell>
          <cell r="AF123" t="str">
            <v/>
          </cell>
          <cell r="AG123" t="str">
            <v/>
          </cell>
          <cell r="AH123" t="str">
            <v/>
          </cell>
          <cell r="AI123" t="str">
            <v/>
          </cell>
          <cell r="AJ123">
            <v>1108000</v>
          </cell>
          <cell r="AK123" t="str">
            <v/>
          </cell>
          <cell r="AL123" t="str">
            <v/>
          </cell>
        </row>
        <row r="124">
          <cell r="B124">
            <v>117</v>
          </cell>
          <cell r="C124" t="str">
            <v>2.14.a</v>
          </cell>
          <cell r="D124">
            <v>40294</v>
          </cell>
          <cell r="E124">
            <v>337</v>
          </cell>
          <cell r="F124" t="str">
            <v>-</v>
          </cell>
          <cell r="G124" t="str">
            <v>-</v>
          </cell>
          <cell r="I124" t="str">
            <v>Dibayar perjalanan dinas selama 3 hari ke samarinda dalam rangka mengantar honorarium pokja verifikasi administrasi dan faktual keoala dan wakil kepala daerah pada Pemilu Kasda Kab. Paser tahun 2010 tertanggal 23 April 2010 an. Muhammad Ali Wardana</v>
          </cell>
          <cell r="K124">
            <v>0</v>
          </cell>
          <cell r="L124">
            <v>0</v>
          </cell>
          <cell r="M124">
            <v>0</v>
          </cell>
          <cell r="N124">
            <v>0</v>
          </cell>
          <cell r="O124">
            <v>0</v>
          </cell>
          <cell r="P124">
            <v>0</v>
          </cell>
          <cell r="Q124">
            <v>1108000</v>
          </cell>
          <cell r="R124">
            <v>0</v>
          </cell>
          <cell r="S124">
            <v>0</v>
          </cell>
          <cell r="T124">
            <v>1108000</v>
          </cell>
          <cell r="U124">
            <v>4</v>
          </cell>
          <cell r="V124" t="str">
            <v>Kas</v>
          </cell>
          <cell r="W124" t="str">
            <v/>
          </cell>
          <cell r="X124" t="str">
            <v/>
          </cell>
          <cell r="Y124" t="str">
            <v/>
          </cell>
          <cell r="Z124" t="str">
            <v>BKU</v>
          </cell>
          <cell r="AA124">
            <v>4</v>
          </cell>
          <cell r="AB124" t="str">
            <v>Muhammad Ali Wardana</v>
          </cell>
          <cell r="AC124" t="str">
            <v/>
          </cell>
          <cell r="AD124" t="str">
            <v/>
          </cell>
          <cell r="AE124">
            <v>1108000</v>
          </cell>
          <cell r="AF124" t="str">
            <v/>
          </cell>
          <cell r="AG124" t="str">
            <v/>
          </cell>
          <cell r="AH124" t="str">
            <v/>
          </cell>
          <cell r="AI124" t="str">
            <v/>
          </cell>
          <cell r="AJ124">
            <v>1108000</v>
          </cell>
          <cell r="AK124" t="str">
            <v/>
          </cell>
          <cell r="AL124" t="str">
            <v/>
          </cell>
        </row>
        <row r="125">
          <cell r="B125">
            <v>118</v>
          </cell>
          <cell r="C125" t="str">
            <v>2.14.a</v>
          </cell>
          <cell r="D125">
            <v>40295</v>
          </cell>
          <cell r="E125">
            <v>338</v>
          </cell>
          <cell r="F125" t="str">
            <v>-</v>
          </cell>
          <cell r="G125" t="str">
            <v>-</v>
          </cell>
          <cell r="I125" t="str">
            <v>Dibayar perjalanan dinas selama 3 hari ke kukar dalam rangka menghadiri undangan debat publik calon bupati kukar tertanggal 23 April 2010 an. Abdul Azis Muslim</v>
          </cell>
          <cell r="K125">
            <v>0</v>
          </cell>
          <cell r="L125">
            <v>0</v>
          </cell>
          <cell r="M125">
            <v>0</v>
          </cell>
          <cell r="N125">
            <v>0</v>
          </cell>
          <cell r="O125">
            <v>0</v>
          </cell>
          <cell r="P125">
            <v>0</v>
          </cell>
          <cell r="Q125">
            <v>2280000</v>
          </cell>
          <cell r="R125">
            <v>0</v>
          </cell>
          <cell r="S125">
            <v>0</v>
          </cell>
          <cell r="T125">
            <v>2280000</v>
          </cell>
          <cell r="U125">
            <v>4</v>
          </cell>
          <cell r="V125" t="str">
            <v>Kas</v>
          </cell>
          <cell r="W125" t="str">
            <v/>
          </cell>
          <cell r="X125" t="str">
            <v/>
          </cell>
          <cell r="Y125" t="str">
            <v/>
          </cell>
          <cell r="Z125" t="str">
            <v>BKU</v>
          </cell>
          <cell r="AA125">
            <v>4</v>
          </cell>
          <cell r="AB125" t="str">
            <v>Abdul Azis Muslim</v>
          </cell>
          <cell r="AC125" t="str">
            <v/>
          </cell>
          <cell r="AD125" t="str">
            <v/>
          </cell>
          <cell r="AE125">
            <v>2280000</v>
          </cell>
          <cell r="AF125" t="str">
            <v/>
          </cell>
          <cell r="AG125" t="str">
            <v/>
          </cell>
          <cell r="AH125" t="str">
            <v/>
          </cell>
          <cell r="AI125" t="str">
            <v/>
          </cell>
          <cell r="AJ125">
            <v>2280000</v>
          </cell>
          <cell r="AK125" t="str">
            <v/>
          </cell>
          <cell r="AL125" t="str">
            <v/>
          </cell>
        </row>
        <row r="126">
          <cell r="B126">
            <v>119</v>
          </cell>
          <cell r="C126" t="str">
            <v>2.14.a</v>
          </cell>
          <cell r="D126">
            <v>40295</v>
          </cell>
          <cell r="E126">
            <v>339</v>
          </cell>
          <cell r="F126" t="str">
            <v>-</v>
          </cell>
          <cell r="G126" t="str">
            <v>-</v>
          </cell>
          <cell r="I126" t="str">
            <v>Dibayar perjalanan dinas selama 3 hari ke kukar dalam rangka menghadiri undangan debat publik calon bupati kukar tertanggal 23 April 2010 an. Iwan Himawan, SP</v>
          </cell>
          <cell r="K126">
            <v>0</v>
          </cell>
          <cell r="L126">
            <v>0</v>
          </cell>
          <cell r="M126">
            <v>0</v>
          </cell>
          <cell r="N126">
            <v>0</v>
          </cell>
          <cell r="O126">
            <v>0</v>
          </cell>
          <cell r="P126">
            <v>0</v>
          </cell>
          <cell r="Q126">
            <v>2280000</v>
          </cell>
          <cell r="R126">
            <v>0</v>
          </cell>
          <cell r="S126">
            <v>0</v>
          </cell>
          <cell r="T126">
            <v>2280000</v>
          </cell>
          <cell r="U126">
            <v>4</v>
          </cell>
          <cell r="V126" t="str">
            <v>Kas</v>
          </cell>
          <cell r="W126" t="str">
            <v/>
          </cell>
          <cell r="X126" t="str">
            <v/>
          </cell>
          <cell r="Y126" t="str">
            <v/>
          </cell>
          <cell r="Z126" t="str">
            <v>BKU</v>
          </cell>
          <cell r="AA126">
            <v>4</v>
          </cell>
          <cell r="AB126" t="str">
            <v>Iwan Himawan, SP</v>
          </cell>
          <cell r="AC126" t="str">
            <v/>
          </cell>
          <cell r="AD126" t="str">
            <v/>
          </cell>
          <cell r="AE126">
            <v>2280000</v>
          </cell>
          <cell r="AF126" t="str">
            <v/>
          </cell>
          <cell r="AG126" t="str">
            <v/>
          </cell>
          <cell r="AH126" t="str">
            <v/>
          </cell>
          <cell r="AI126" t="str">
            <v/>
          </cell>
          <cell r="AJ126">
            <v>2280000</v>
          </cell>
          <cell r="AK126" t="str">
            <v/>
          </cell>
          <cell r="AL126" t="str">
            <v/>
          </cell>
        </row>
        <row r="127">
          <cell r="B127">
            <v>120</v>
          </cell>
          <cell r="C127" t="str">
            <v>2.14.a</v>
          </cell>
          <cell r="D127">
            <v>40295</v>
          </cell>
          <cell r="E127">
            <v>340</v>
          </cell>
          <cell r="F127" t="str">
            <v>-</v>
          </cell>
          <cell r="G127" t="str">
            <v>-</v>
          </cell>
          <cell r="I127" t="str">
            <v>Dibayar perjalanan dinas selama 3 hari ke kukar dalam rangka menghadiri undangan debat publik calon bupati kukar tertanggal 23 April 2010 an. Ir. Bambang Trisukismo</v>
          </cell>
          <cell r="K127">
            <v>0</v>
          </cell>
          <cell r="L127">
            <v>0</v>
          </cell>
          <cell r="M127">
            <v>0</v>
          </cell>
          <cell r="N127">
            <v>0</v>
          </cell>
          <cell r="O127">
            <v>0</v>
          </cell>
          <cell r="P127">
            <v>0</v>
          </cell>
          <cell r="Q127">
            <v>2280000</v>
          </cell>
          <cell r="R127">
            <v>0</v>
          </cell>
          <cell r="S127">
            <v>0</v>
          </cell>
          <cell r="T127">
            <v>2280000</v>
          </cell>
          <cell r="U127">
            <v>4</v>
          </cell>
          <cell r="V127" t="str">
            <v>Kas</v>
          </cell>
          <cell r="W127" t="str">
            <v/>
          </cell>
          <cell r="X127" t="str">
            <v/>
          </cell>
          <cell r="Y127" t="str">
            <v/>
          </cell>
          <cell r="Z127" t="str">
            <v>BKU</v>
          </cell>
          <cell r="AA127">
            <v>4</v>
          </cell>
          <cell r="AB127" t="str">
            <v>Ir. Bambang Trisukismo</v>
          </cell>
          <cell r="AC127" t="str">
            <v/>
          </cell>
          <cell r="AD127" t="str">
            <v/>
          </cell>
          <cell r="AE127">
            <v>2280000</v>
          </cell>
          <cell r="AF127" t="str">
            <v/>
          </cell>
          <cell r="AG127" t="str">
            <v/>
          </cell>
          <cell r="AH127" t="str">
            <v/>
          </cell>
          <cell r="AI127" t="str">
            <v/>
          </cell>
          <cell r="AJ127">
            <v>2280000</v>
          </cell>
          <cell r="AK127" t="str">
            <v/>
          </cell>
          <cell r="AL127" t="str">
            <v/>
          </cell>
        </row>
        <row r="128">
          <cell r="B128">
            <v>121</v>
          </cell>
          <cell r="C128" t="str">
            <v>2.14.a</v>
          </cell>
          <cell r="D128">
            <v>40295</v>
          </cell>
          <cell r="E128">
            <v>341</v>
          </cell>
          <cell r="F128" t="str">
            <v>-</v>
          </cell>
          <cell r="G128" t="str">
            <v>-</v>
          </cell>
          <cell r="I128" t="str">
            <v>Dibayar perjalanan dinas selama 3 hari ke kukar dalam rangka menghadiri undangan debat publik calon bupati kukar tertanggal 23 April 2010 an. Susi Wandari, S.Hut</v>
          </cell>
          <cell r="K128">
            <v>0</v>
          </cell>
          <cell r="L128">
            <v>0</v>
          </cell>
          <cell r="M128">
            <v>0</v>
          </cell>
          <cell r="N128">
            <v>0</v>
          </cell>
          <cell r="O128">
            <v>0</v>
          </cell>
          <cell r="P128">
            <v>0</v>
          </cell>
          <cell r="Q128">
            <v>2280000</v>
          </cell>
          <cell r="R128">
            <v>0</v>
          </cell>
          <cell r="S128">
            <v>0</v>
          </cell>
          <cell r="T128">
            <v>2280000</v>
          </cell>
          <cell r="U128">
            <v>4</v>
          </cell>
          <cell r="V128" t="str">
            <v>Kas</v>
          </cell>
          <cell r="W128" t="str">
            <v/>
          </cell>
          <cell r="X128" t="str">
            <v/>
          </cell>
          <cell r="Y128" t="str">
            <v/>
          </cell>
          <cell r="Z128" t="str">
            <v>BKU</v>
          </cell>
          <cell r="AA128">
            <v>4</v>
          </cell>
          <cell r="AB128" t="str">
            <v>Susi Wandari, S.Hut</v>
          </cell>
          <cell r="AC128" t="str">
            <v/>
          </cell>
          <cell r="AD128" t="str">
            <v/>
          </cell>
          <cell r="AE128">
            <v>2280000</v>
          </cell>
          <cell r="AF128" t="str">
            <v/>
          </cell>
          <cell r="AG128" t="str">
            <v/>
          </cell>
          <cell r="AH128" t="str">
            <v/>
          </cell>
          <cell r="AI128" t="str">
            <v/>
          </cell>
          <cell r="AJ128">
            <v>2280000</v>
          </cell>
          <cell r="AK128" t="str">
            <v/>
          </cell>
          <cell r="AL128" t="str">
            <v/>
          </cell>
        </row>
        <row r="129">
          <cell r="B129">
            <v>122</v>
          </cell>
          <cell r="C129" t="str">
            <v>2.14.a</v>
          </cell>
          <cell r="D129">
            <v>40295</v>
          </cell>
          <cell r="E129">
            <v>342</v>
          </cell>
          <cell r="F129" t="str">
            <v>-</v>
          </cell>
          <cell r="G129" t="str">
            <v>-</v>
          </cell>
          <cell r="I129" t="str">
            <v>Dibayar perjalanan dinas selama 3 hari ke kukar dalam rangka menghadiri undangan debat publik calon bupati kukar tertanggal 23 April 2010 an. Amamah Farasanti, S.Pt</v>
          </cell>
          <cell r="K129">
            <v>0</v>
          </cell>
          <cell r="L129">
            <v>0</v>
          </cell>
          <cell r="M129">
            <v>0</v>
          </cell>
          <cell r="N129">
            <v>0</v>
          </cell>
          <cell r="O129">
            <v>0</v>
          </cell>
          <cell r="P129">
            <v>0</v>
          </cell>
          <cell r="Q129">
            <v>2250000</v>
          </cell>
          <cell r="R129">
            <v>0</v>
          </cell>
          <cell r="S129">
            <v>0</v>
          </cell>
          <cell r="T129">
            <v>2250000</v>
          </cell>
          <cell r="U129">
            <v>4</v>
          </cell>
          <cell r="V129" t="str">
            <v>Kas</v>
          </cell>
          <cell r="W129" t="str">
            <v/>
          </cell>
          <cell r="X129" t="str">
            <v/>
          </cell>
          <cell r="Y129" t="str">
            <v/>
          </cell>
          <cell r="Z129" t="str">
            <v>BKU</v>
          </cell>
          <cell r="AA129">
            <v>4</v>
          </cell>
          <cell r="AB129" t="str">
            <v>Amamah Farasanti, S.Pt</v>
          </cell>
          <cell r="AC129" t="str">
            <v/>
          </cell>
          <cell r="AD129" t="str">
            <v/>
          </cell>
          <cell r="AE129">
            <v>2250000</v>
          </cell>
          <cell r="AF129" t="str">
            <v/>
          </cell>
          <cell r="AG129" t="str">
            <v/>
          </cell>
          <cell r="AH129" t="str">
            <v/>
          </cell>
          <cell r="AI129" t="str">
            <v/>
          </cell>
          <cell r="AJ129">
            <v>2250000</v>
          </cell>
          <cell r="AK129" t="str">
            <v/>
          </cell>
          <cell r="AL129" t="str">
            <v/>
          </cell>
        </row>
        <row r="130">
          <cell r="B130">
            <v>123</v>
          </cell>
          <cell r="C130" t="str">
            <v>2.14.a</v>
          </cell>
          <cell r="D130">
            <v>40295</v>
          </cell>
          <cell r="E130">
            <v>343</v>
          </cell>
          <cell r="F130" t="str">
            <v>-</v>
          </cell>
          <cell r="G130" t="str">
            <v>-</v>
          </cell>
          <cell r="I130" t="str">
            <v>Dibayar perjalanan dinas selama 3 hari ke kukar dalam rangka menghadiri undangan debat publik calon bupati kukar tertanggal 23 April 2010 an. Salman, SE. MM</v>
          </cell>
          <cell r="K130">
            <v>0</v>
          </cell>
          <cell r="L130">
            <v>0</v>
          </cell>
          <cell r="M130">
            <v>0</v>
          </cell>
          <cell r="N130">
            <v>0</v>
          </cell>
          <cell r="O130">
            <v>0</v>
          </cell>
          <cell r="P130">
            <v>0</v>
          </cell>
          <cell r="Q130">
            <v>1773000</v>
          </cell>
          <cell r="R130">
            <v>0</v>
          </cell>
          <cell r="S130">
            <v>0</v>
          </cell>
          <cell r="T130">
            <v>1773000</v>
          </cell>
          <cell r="U130">
            <v>4</v>
          </cell>
          <cell r="V130" t="str">
            <v>Kas</v>
          </cell>
          <cell r="W130" t="str">
            <v/>
          </cell>
          <cell r="X130" t="str">
            <v/>
          </cell>
          <cell r="Y130" t="str">
            <v/>
          </cell>
          <cell r="Z130" t="str">
            <v>BKU</v>
          </cell>
          <cell r="AA130">
            <v>4</v>
          </cell>
          <cell r="AB130" t="str">
            <v>Salman, SE. MM</v>
          </cell>
          <cell r="AC130" t="str">
            <v/>
          </cell>
          <cell r="AD130" t="str">
            <v/>
          </cell>
          <cell r="AE130">
            <v>1773000</v>
          </cell>
          <cell r="AF130" t="str">
            <v/>
          </cell>
          <cell r="AG130" t="str">
            <v/>
          </cell>
          <cell r="AH130" t="str">
            <v/>
          </cell>
          <cell r="AI130" t="str">
            <v/>
          </cell>
          <cell r="AJ130">
            <v>1773000</v>
          </cell>
          <cell r="AK130" t="str">
            <v/>
          </cell>
          <cell r="AL130" t="str">
            <v/>
          </cell>
        </row>
        <row r="131">
          <cell r="B131">
            <v>124</v>
          </cell>
          <cell r="C131" t="str">
            <v>2.14.a</v>
          </cell>
          <cell r="D131">
            <v>40295</v>
          </cell>
          <cell r="E131">
            <v>344</v>
          </cell>
          <cell r="F131" t="str">
            <v>-</v>
          </cell>
          <cell r="G131" t="str">
            <v>-</v>
          </cell>
          <cell r="I131" t="str">
            <v>Dibayar perjalanan dinas selama 3 hari ke kukar dalam rangka menghadiri undangan debat publik calon bupati kukar tertanggal 23 April 2010 an. Drs. Suwito</v>
          </cell>
          <cell r="K131">
            <v>0</v>
          </cell>
          <cell r="L131">
            <v>0</v>
          </cell>
          <cell r="M131">
            <v>0</v>
          </cell>
          <cell r="N131">
            <v>0</v>
          </cell>
          <cell r="O131">
            <v>0</v>
          </cell>
          <cell r="P131">
            <v>0</v>
          </cell>
          <cell r="Q131">
            <v>1773000</v>
          </cell>
          <cell r="R131">
            <v>0</v>
          </cell>
          <cell r="S131">
            <v>0</v>
          </cell>
          <cell r="T131">
            <v>1773000</v>
          </cell>
          <cell r="U131">
            <v>4</v>
          </cell>
          <cell r="V131" t="str">
            <v>Kas</v>
          </cell>
          <cell r="W131" t="str">
            <v/>
          </cell>
          <cell r="X131" t="str">
            <v/>
          </cell>
          <cell r="Y131" t="str">
            <v/>
          </cell>
          <cell r="Z131" t="str">
            <v>BKU</v>
          </cell>
          <cell r="AA131">
            <v>4</v>
          </cell>
          <cell r="AB131" t="str">
            <v>Drs. Suwito</v>
          </cell>
          <cell r="AC131" t="str">
            <v/>
          </cell>
          <cell r="AD131" t="str">
            <v/>
          </cell>
          <cell r="AE131">
            <v>1773000</v>
          </cell>
          <cell r="AF131" t="str">
            <v/>
          </cell>
          <cell r="AG131" t="str">
            <v/>
          </cell>
          <cell r="AH131" t="str">
            <v/>
          </cell>
          <cell r="AI131" t="str">
            <v/>
          </cell>
          <cell r="AJ131">
            <v>1773000</v>
          </cell>
          <cell r="AK131" t="str">
            <v/>
          </cell>
          <cell r="AL131" t="str">
            <v/>
          </cell>
        </row>
        <row r="132">
          <cell r="B132">
            <v>125</v>
          </cell>
          <cell r="C132" t="str">
            <v>2.14.a</v>
          </cell>
          <cell r="D132">
            <v>40295</v>
          </cell>
          <cell r="E132">
            <v>345</v>
          </cell>
          <cell r="F132" t="str">
            <v>-</v>
          </cell>
          <cell r="G132" t="str">
            <v>-</v>
          </cell>
          <cell r="I132" t="str">
            <v>Dibayar perjalanan dinas selama 3 hari ke kukar dalam rangka menghadiri undangan debat publik calon bupati kukar tertanggal 23 April 2010 an. Rusdiansyah, SH</v>
          </cell>
          <cell r="K132">
            <v>0</v>
          </cell>
          <cell r="L132">
            <v>0</v>
          </cell>
          <cell r="M132">
            <v>0</v>
          </cell>
          <cell r="N132">
            <v>0</v>
          </cell>
          <cell r="O132">
            <v>0</v>
          </cell>
          <cell r="P132">
            <v>0</v>
          </cell>
          <cell r="Q132">
            <v>1773000</v>
          </cell>
          <cell r="R132">
            <v>0</v>
          </cell>
          <cell r="S132">
            <v>0</v>
          </cell>
          <cell r="T132">
            <v>1773000</v>
          </cell>
          <cell r="U132">
            <v>4</v>
          </cell>
          <cell r="V132" t="str">
            <v>Kas</v>
          </cell>
          <cell r="W132" t="str">
            <v/>
          </cell>
          <cell r="X132" t="str">
            <v/>
          </cell>
          <cell r="Y132" t="str">
            <v/>
          </cell>
          <cell r="Z132" t="str">
            <v>BKU</v>
          </cell>
          <cell r="AA132">
            <v>4</v>
          </cell>
          <cell r="AB132" t="str">
            <v>Rusdiansyah, SH</v>
          </cell>
          <cell r="AC132" t="str">
            <v/>
          </cell>
          <cell r="AD132" t="str">
            <v/>
          </cell>
          <cell r="AE132">
            <v>1773000</v>
          </cell>
          <cell r="AF132" t="str">
            <v/>
          </cell>
          <cell r="AG132" t="str">
            <v/>
          </cell>
          <cell r="AH132" t="str">
            <v/>
          </cell>
          <cell r="AI132" t="str">
            <v/>
          </cell>
          <cell r="AJ132">
            <v>1773000</v>
          </cell>
          <cell r="AK132" t="str">
            <v/>
          </cell>
          <cell r="AL132" t="str">
            <v/>
          </cell>
        </row>
        <row r="133">
          <cell r="B133">
            <v>126</v>
          </cell>
          <cell r="C133" t="str">
            <v>2.14.a</v>
          </cell>
          <cell r="D133">
            <v>40295</v>
          </cell>
          <cell r="E133">
            <v>346</v>
          </cell>
          <cell r="F133" t="str">
            <v>-</v>
          </cell>
          <cell r="G133" t="str">
            <v>-</v>
          </cell>
          <cell r="I133" t="str">
            <v>Dibayar perjalanan dinas selama 3 hari ke kukar dalam rangka menghadiri undangan debat publik calon bupati kukar tertanggal 23 April 2010 an. Eny Setyo Astuty, SE</v>
          </cell>
          <cell r="K133">
            <v>0</v>
          </cell>
          <cell r="L133">
            <v>0</v>
          </cell>
          <cell r="M133">
            <v>0</v>
          </cell>
          <cell r="N133">
            <v>0</v>
          </cell>
          <cell r="O133">
            <v>0</v>
          </cell>
          <cell r="P133">
            <v>0</v>
          </cell>
          <cell r="Q133">
            <v>1773000</v>
          </cell>
          <cell r="R133">
            <v>0</v>
          </cell>
          <cell r="S133">
            <v>0</v>
          </cell>
          <cell r="T133">
            <v>1773000</v>
          </cell>
          <cell r="U133">
            <v>4</v>
          </cell>
          <cell r="V133" t="str">
            <v>Kas</v>
          </cell>
          <cell r="W133" t="str">
            <v/>
          </cell>
          <cell r="X133" t="str">
            <v/>
          </cell>
          <cell r="Y133" t="str">
            <v/>
          </cell>
          <cell r="Z133" t="str">
            <v>BKU</v>
          </cell>
          <cell r="AA133">
            <v>4</v>
          </cell>
          <cell r="AB133" t="str">
            <v>Eny Setyo Astuty, SE</v>
          </cell>
          <cell r="AC133" t="str">
            <v/>
          </cell>
          <cell r="AD133" t="str">
            <v/>
          </cell>
          <cell r="AE133">
            <v>1773000</v>
          </cell>
          <cell r="AF133" t="str">
            <v/>
          </cell>
          <cell r="AG133" t="str">
            <v/>
          </cell>
          <cell r="AH133" t="str">
            <v/>
          </cell>
          <cell r="AI133" t="str">
            <v/>
          </cell>
          <cell r="AJ133">
            <v>1773000</v>
          </cell>
          <cell r="AK133" t="str">
            <v/>
          </cell>
          <cell r="AL133" t="str">
            <v/>
          </cell>
        </row>
        <row r="134">
          <cell r="B134">
            <v>127</v>
          </cell>
          <cell r="C134" t="str">
            <v>2.14.a</v>
          </cell>
          <cell r="D134">
            <v>40295</v>
          </cell>
          <cell r="E134">
            <v>347</v>
          </cell>
          <cell r="F134" t="str">
            <v>-</v>
          </cell>
          <cell r="G134" t="str">
            <v>-</v>
          </cell>
          <cell r="I134" t="str">
            <v>Dibayar perjalanan dinas selama 3 hari ke kukar dalam rangka menghadiri undangan debat publik calon bupati kukar tertanggal 23 April 2010 an. Kusuma Saputra</v>
          </cell>
          <cell r="K134">
            <v>0</v>
          </cell>
          <cell r="L134">
            <v>0</v>
          </cell>
          <cell r="M134">
            <v>0</v>
          </cell>
          <cell r="N134">
            <v>0</v>
          </cell>
          <cell r="O134">
            <v>0</v>
          </cell>
          <cell r="P134">
            <v>0</v>
          </cell>
          <cell r="Q134">
            <v>1128000</v>
          </cell>
          <cell r="R134">
            <v>0</v>
          </cell>
          <cell r="S134">
            <v>0</v>
          </cell>
          <cell r="T134">
            <v>1128000</v>
          </cell>
          <cell r="U134">
            <v>4</v>
          </cell>
          <cell r="V134" t="str">
            <v>Kas</v>
          </cell>
          <cell r="W134" t="str">
            <v/>
          </cell>
          <cell r="X134" t="str">
            <v/>
          </cell>
          <cell r="Y134" t="str">
            <v/>
          </cell>
          <cell r="Z134" t="str">
            <v>BKU</v>
          </cell>
          <cell r="AA134">
            <v>4</v>
          </cell>
          <cell r="AB134" t="str">
            <v>Kusuma Saputra</v>
          </cell>
          <cell r="AC134" t="str">
            <v/>
          </cell>
          <cell r="AD134" t="str">
            <v/>
          </cell>
          <cell r="AE134">
            <v>1128000</v>
          </cell>
          <cell r="AF134" t="str">
            <v/>
          </cell>
          <cell r="AG134" t="str">
            <v/>
          </cell>
          <cell r="AH134" t="str">
            <v/>
          </cell>
          <cell r="AI134" t="str">
            <v/>
          </cell>
          <cell r="AJ134">
            <v>1128000</v>
          </cell>
          <cell r="AK134" t="str">
            <v/>
          </cell>
          <cell r="AL134" t="str">
            <v/>
          </cell>
        </row>
        <row r="135">
          <cell r="B135">
            <v>128</v>
          </cell>
          <cell r="C135" t="str">
            <v>2.14.a</v>
          </cell>
          <cell r="D135">
            <v>40295</v>
          </cell>
          <cell r="E135">
            <v>348</v>
          </cell>
          <cell r="F135" t="str">
            <v>-</v>
          </cell>
          <cell r="G135" t="str">
            <v>-</v>
          </cell>
          <cell r="I135" t="str">
            <v>Dibayar perjalanan dinas selama 3 hari ke kukar dalam rangka menghadiri undangan debat publik calon bupati kukar tertanggal 23 April 2010 an. Anwar Said</v>
          </cell>
          <cell r="K135">
            <v>0</v>
          </cell>
          <cell r="L135">
            <v>0</v>
          </cell>
          <cell r="M135">
            <v>0</v>
          </cell>
          <cell r="N135">
            <v>0</v>
          </cell>
          <cell r="O135">
            <v>0</v>
          </cell>
          <cell r="P135">
            <v>0</v>
          </cell>
          <cell r="Q135">
            <v>1128000</v>
          </cell>
          <cell r="R135">
            <v>0</v>
          </cell>
          <cell r="S135">
            <v>0</v>
          </cell>
          <cell r="T135">
            <v>1128000</v>
          </cell>
          <cell r="U135">
            <v>4</v>
          </cell>
          <cell r="V135" t="str">
            <v>Kas</v>
          </cell>
          <cell r="W135" t="str">
            <v/>
          </cell>
          <cell r="X135" t="str">
            <v/>
          </cell>
          <cell r="Y135" t="str">
            <v/>
          </cell>
          <cell r="Z135" t="str">
            <v>BKU</v>
          </cell>
          <cell r="AA135">
            <v>4</v>
          </cell>
          <cell r="AB135" t="str">
            <v>Anwar Said</v>
          </cell>
          <cell r="AC135" t="str">
            <v/>
          </cell>
          <cell r="AD135" t="str">
            <v/>
          </cell>
          <cell r="AE135">
            <v>1128000</v>
          </cell>
          <cell r="AF135" t="str">
            <v/>
          </cell>
          <cell r="AG135" t="str">
            <v/>
          </cell>
          <cell r="AH135" t="str">
            <v/>
          </cell>
          <cell r="AI135" t="str">
            <v/>
          </cell>
          <cell r="AJ135">
            <v>1128000</v>
          </cell>
          <cell r="AK135" t="str">
            <v/>
          </cell>
          <cell r="AL135" t="str">
            <v/>
          </cell>
        </row>
        <row r="136">
          <cell r="B136">
            <v>129</v>
          </cell>
          <cell r="C136" t="str">
            <v>2.14.a</v>
          </cell>
          <cell r="D136">
            <v>40296</v>
          </cell>
          <cell r="E136">
            <v>349</v>
          </cell>
          <cell r="F136" t="str">
            <v>-</v>
          </cell>
          <cell r="G136" t="str">
            <v>-</v>
          </cell>
          <cell r="I136" t="str">
            <v>Dibayar perjalanan dinas selama 3 hari ke Jakarta dalam rangka penyerahan berkas SK penetapan calon dan konsultasi dengan Depdagri tentang tahapan pilkada tertanggal 28 April 2010 an. Susi Wandari, S.Hut</v>
          </cell>
          <cell r="K136">
            <v>0</v>
          </cell>
          <cell r="L136">
            <v>0</v>
          </cell>
          <cell r="M136">
            <v>0</v>
          </cell>
          <cell r="N136">
            <v>0</v>
          </cell>
          <cell r="O136">
            <v>0</v>
          </cell>
          <cell r="P136">
            <v>0</v>
          </cell>
          <cell r="Q136">
            <v>6060000</v>
          </cell>
          <cell r="R136">
            <v>0</v>
          </cell>
          <cell r="S136">
            <v>0</v>
          </cell>
          <cell r="T136">
            <v>6060000</v>
          </cell>
          <cell r="U136">
            <v>4</v>
          </cell>
          <cell r="V136" t="str">
            <v>Kas</v>
          </cell>
          <cell r="W136" t="str">
            <v/>
          </cell>
          <cell r="X136" t="str">
            <v/>
          </cell>
          <cell r="Y136" t="str">
            <v/>
          </cell>
          <cell r="Z136" t="str">
            <v>BKU</v>
          </cell>
          <cell r="AA136">
            <v>4</v>
          </cell>
          <cell r="AB136" t="str">
            <v>Susi Wandari, S.Hut</v>
          </cell>
          <cell r="AC136" t="str">
            <v/>
          </cell>
          <cell r="AD136" t="str">
            <v/>
          </cell>
          <cell r="AE136">
            <v>6060000</v>
          </cell>
          <cell r="AF136" t="str">
            <v/>
          </cell>
          <cell r="AG136" t="str">
            <v/>
          </cell>
          <cell r="AH136" t="str">
            <v/>
          </cell>
          <cell r="AI136" t="str">
            <v/>
          </cell>
          <cell r="AJ136">
            <v>6060000</v>
          </cell>
          <cell r="AK136" t="str">
            <v/>
          </cell>
          <cell r="AL136" t="str">
            <v/>
          </cell>
        </row>
        <row r="137">
          <cell r="B137">
            <v>130</v>
          </cell>
          <cell r="C137" t="str">
            <v>2.14.a</v>
          </cell>
          <cell r="D137">
            <v>40296</v>
          </cell>
          <cell r="E137">
            <v>350</v>
          </cell>
          <cell r="F137" t="str">
            <v>-</v>
          </cell>
          <cell r="G137" t="str">
            <v>-</v>
          </cell>
          <cell r="I137" t="str">
            <v>Dibayar perjalanan dinas selama 3 hari ke Jakarta dalam rangka penyerahan berkas SK penetapan calon dan konsultasi dengan Depdagri tentang tahapan pilkada tertanggal 28 April 2010 an. Drs. Suwito</v>
          </cell>
          <cell r="K137">
            <v>0</v>
          </cell>
          <cell r="L137">
            <v>0</v>
          </cell>
          <cell r="M137">
            <v>0</v>
          </cell>
          <cell r="N137">
            <v>0</v>
          </cell>
          <cell r="O137">
            <v>0</v>
          </cell>
          <cell r="P137">
            <v>0</v>
          </cell>
          <cell r="Q137">
            <v>5995000</v>
          </cell>
          <cell r="R137">
            <v>0</v>
          </cell>
          <cell r="S137">
            <v>0</v>
          </cell>
          <cell r="T137">
            <v>5995000</v>
          </cell>
          <cell r="U137">
            <v>4</v>
          </cell>
          <cell r="V137" t="str">
            <v>Kas</v>
          </cell>
          <cell r="W137" t="str">
            <v/>
          </cell>
          <cell r="X137" t="str">
            <v/>
          </cell>
          <cell r="Y137" t="str">
            <v/>
          </cell>
          <cell r="Z137" t="str">
            <v>BKU</v>
          </cell>
          <cell r="AA137">
            <v>4</v>
          </cell>
          <cell r="AB137" t="str">
            <v>Drs. Suwito</v>
          </cell>
          <cell r="AC137" t="str">
            <v/>
          </cell>
          <cell r="AD137" t="str">
            <v/>
          </cell>
          <cell r="AE137">
            <v>5995000</v>
          </cell>
          <cell r="AF137" t="str">
            <v/>
          </cell>
          <cell r="AG137" t="str">
            <v/>
          </cell>
          <cell r="AH137" t="str">
            <v/>
          </cell>
          <cell r="AI137" t="str">
            <v/>
          </cell>
          <cell r="AJ137">
            <v>5995000</v>
          </cell>
          <cell r="AK137" t="str">
            <v/>
          </cell>
          <cell r="AL137" t="str">
            <v/>
          </cell>
        </row>
        <row r="138">
          <cell r="B138">
            <v>131</v>
          </cell>
          <cell r="C138" t="str">
            <v>2.14.a</v>
          </cell>
          <cell r="D138">
            <v>40296</v>
          </cell>
          <cell r="E138">
            <v>351</v>
          </cell>
          <cell r="F138" t="str">
            <v>-</v>
          </cell>
          <cell r="G138" t="str">
            <v>-</v>
          </cell>
          <cell r="I138" t="str">
            <v>Dibayar perjalanan dinas selama 3 hari ke Jakarta dalam rangka penyerahan berkas SK penetapan calon dan konsultasi dengan KPU Pusat  tentang tahapan pilkada tertanggal 28 April 2010 an. Amamah Farasanti, S.Pt</v>
          </cell>
          <cell r="K138">
            <v>0</v>
          </cell>
          <cell r="L138">
            <v>0</v>
          </cell>
          <cell r="M138">
            <v>0</v>
          </cell>
          <cell r="N138">
            <v>0</v>
          </cell>
          <cell r="O138">
            <v>0</v>
          </cell>
          <cell r="P138">
            <v>0</v>
          </cell>
          <cell r="Q138">
            <v>6060000</v>
          </cell>
          <cell r="R138">
            <v>0</v>
          </cell>
          <cell r="S138">
            <v>0</v>
          </cell>
          <cell r="T138">
            <v>6060000</v>
          </cell>
          <cell r="U138">
            <v>4</v>
          </cell>
          <cell r="V138" t="str">
            <v>Kas</v>
          </cell>
          <cell r="W138" t="str">
            <v/>
          </cell>
          <cell r="X138" t="str">
            <v/>
          </cell>
          <cell r="Y138" t="str">
            <v/>
          </cell>
          <cell r="Z138" t="str">
            <v>BKU</v>
          </cell>
          <cell r="AA138">
            <v>4</v>
          </cell>
          <cell r="AB138" t="str">
            <v>Amamah Farasanti, S.Pt</v>
          </cell>
          <cell r="AC138" t="str">
            <v/>
          </cell>
          <cell r="AD138" t="str">
            <v/>
          </cell>
          <cell r="AE138">
            <v>6060000</v>
          </cell>
          <cell r="AF138" t="str">
            <v/>
          </cell>
          <cell r="AG138" t="str">
            <v/>
          </cell>
          <cell r="AH138" t="str">
            <v/>
          </cell>
          <cell r="AI138" t="str">
            <v/>
          </cell>
          <cell r="AJ138">
            <v>6060000</v>
          </cell>
          <cell r="AK138" t="str">
            <v/>
          </cell>
          <cell r="AL138" t="str">
            <v/>
          </cell>
        </row>
        <row r="139">
          <cell r="B139">
            <v>132</v>
          </cell>
          <cell r="C139" t="str">
            <v>2.14.a</v>
          </cell>
          <cell r="D139">
            <v>40296</v>
          </cell>
          <cell r="E139">
            <v>352</v>
          </cell>
          <cell r="F139" t="str">
            <v>-</v>
          </cell>
          <cell r="G139" t="str">
            <v>-</v>
          </cell>
          <cell r="I139" t="str">
            <v>Dibayar perjalanan dinas selama 3 hari ke Jakarta dalam rangka penyerahan berkas SK penetapan calon dan konsultasi dengan KPU Pusat  tentang tahapan pilkada tertanggal 28 April 2010 an. Rusdiansyah, SH</v>
          </cell>
          <cell r="K139">
            <v>0</v>
          </cell>
          <cell r="L139">
            <v>0</v>
          </cell>
          <cell r="M139">
            <v>0</v>
          </cell>
          <cell r="N139">
            <v>0</v>
          </cell>
          <cell r="O139">
            <v>0</v>
          </cell>
          <cell r="P139">
            <v>0</v>
          </cell>
          <cell r="Q139">
            <v>5995000</v>
          </cell>
          <cell r="R139">
            <v>0</v>
          </cell>
          <cell r="S139">
            <v>0</v>
          </cell>
          <cell r="T139">
            <v>5995000</v>
          </cell>
          <cell r="U139">
            <v>4</v>
          </cell>
          <cell r="V139" t="str">
            <v>Kas</v>
          </cell>
          <cell r="W139" t="str">
            <v/>
          </cell>
          <cell r="X139" t="str">
            <v/>
          </cell>
          <cell r="Y139" t="str">
            <v/>
          </cell>
          <cell r="Z139" t="str">
            <v>BKU</v>
          </cell>
          <cell r="AA139">
            <v>4</v>
          </cell>
          <cell r="AB139" t="str">
            <v>Rusdiansyah, SH</v>
          </cell>
          <cell r="AC139" t="str">
            <v/>
          </cell>
          <cell r="AD139" t="str">
            <v/>
          </cell>
          <cell r="AE139">
            <v>5995000</v>
          </cell>
          <cell r="AF139" t="str">
            <v/>
          </cell>
          <cell r="AG139" t="str">
            <v/>
          </cell>
          <cell r="AH139" t="str">
            <v/>
          </cell>
          <cell r="AI139" t="str">
            <v/>
          </cell>
          <cell r="AJ139">
            <v>5995000</v>
          </cell>
          <cell r="AK139" t="str">
            <v/>
          </cell>
          <cell r="AL139" t="str">
            <v/>
          </cell>
        </row>
        <row r="140">
          <cell r="B140">
            <v>133</v>
          </cell>
          <cell r="C140" t="str">
            <v>2.8</v>
          </cell>
          <cell r="D140">
            <v>40296</v>
          </cell>
          <cell r="E140">
            <v>353</v>
          </cell>
          <cell r="F140" t="str">
            <v>-</v>
          </cell>
          <cell r="G140" t="str">
            <v>-</v>
          </cell>
          <cell r="I140" t="str">
            <v>Dibayar perjalanan dinas selama 3 hari ke Surabaya dalam rangka mencetak surat suara Pemilu Kada Kab. Paser tahun 2010 di Percetakan Puri (PT. Panca Wira Usaha Jatim) tertanggal 28 April 2010 an. Iwan Himawan, SP</v>
          </cell>
          <cell r="K140">
            <v>0</v>
          </cell>
          <cell r="L140">
            <v>0</v>
          </cell>
          <cell r="M140">
            <v>0</v>
          </cell>
          <cell r="N140">
            <v>0</v>
          </cell>
          <cell r="O140">
            <v>0</v>
          </cell>
          <cell r="P140">
            <v>0</v>
          </cell>
          <cell r="Q140">
            <v>6060000</v>
          </cell>
          <cell r="R140">
            <v>0</v>
          </cell>
          <cell r="S140">
            <v>0</v>
          </cell>
          <cell r="T140">
            <v>6060000</v>
          </cell>
          <cell r="U140">
            <v>4</v>
          </cell>
          <cell r="V140" t="str">
            <v>Kas</v>
          </cell>
          <cell r="W140" t="str">
            <v/>
          </cell>
          <cell r="X140" t="str">
            <v/>
          </cell>
          <cell r="Y140" t="str">
            <v/>
          </cell>
          <cell r="Z140" t="str">
            <v>BKU</v>
          </cell>
          <cell r="AA140">
            <v>4</v>
          </cell>
          <cell r="AB140" t="str">
            <v>Iwan Himawan, SP</v>
          </cell>
          <cell r="AC140" t="str">
            <v/>
          </cell>
          <cell r="AD140" t="str">
            <v/>
          </cell>
          <cell r="AE140">
            <v>6060000</v>
          </cell>
          <cell r="AF140" t="str">
            <v/>
          </cell>
          <cell r="AG140" t="str">
            <v/>
          </cell>
          <cell r="AH140" t="str">
            <v/>
          </cell>
          <cell r="AI140" t="str">
            <v/>
          </cell>
          <cell r="AJ140">
            <v>6060000</v>
          </cell>
          <cell r="AK140" t="str">
            <v/>
          </cell>
          <cell r="AL140" t="str">
            <v/>
          </cell>
        </row>
        <row r="141">
          <cell r="B141">
            <v>134</v>
          </cell>
          <cell r="C141" t="str">
            <v>2.8</v>
          </cell>
          <cell r="D141">
            <v>40296</v>
          </cell>
          <cell r="E141">
            <v>354</v>
          </cell>
          <cell r="F141" t="str">
            <v>-</v>
          </cell>
          <cell r="G141" t="str">
            <v>-</v>
          </cell>
          <cell r="I141" t="str">
            <v>Dibayar perjalanan dinas selama 3 hari ke Surabaya dalam rangka mencetak surat suara Pemilu Kada Kab. Paser tahun 2010 di Percetakan Puri (PT. Panca Wira Usaha Jatim) tertanggal 28 April 2010 an. Salman, SE. MM</v>
          </cell>
          <cell r="K141">
            <v>0</v>
          </cell>
          <cell r="L141">
            <v>0</v>
          </cell>
          <cell r="M141">
            <v>0</v>
          </cell>
          <cell r="N141">
            <v>0</v>
          </cell>
          <cell r="O141">
            <v>0</v>
          </cell>
          <cell r="P141">
            <v>0</v>
          </cell>
          <cell r="Q141">
            <v>5995000</v>
          </cell>
          <cell r="R141">
            <v>0</v>
          </cell>
          <cell r="S141">
            <v>0</v>
          </cell>
          <cell r="T141">
            <v>5995000</v>
          </cell>
          <cell r="U141">
            <v>4</v>
          </cell>
          <cell r="V141" t="str">
            <v>Kas</v>
          </cell>
          <cell r="W141" t="str">
            <v/>
          </cell>
          <cell r="X141" t="str">
            <v/>
          </cell>
          <cell r="Y141" t="str">
            <v/>
          </cell>
          <cell r="Z141" t="str">
            <v>BKU</v>
          </cell>
          <cell r="AA141">
            <v>4</v>
          </cell>
          <cell r="AB141" t="str">
            <v>Salman, SE. MM</v>
          </cell>
          <cell r="AC141" t="str">
            <v/>
          </cell>
          <cell r="AD141" t="str">
            <v/>
          </cell>
          <cell r="AE141">
            <v>5995000</v>
          </cell>
          <cell r="AF141" t="str">
            <v/>
          </cell>
          <cell r="AG141" t="str">
            <v/>
          </cell>
          <cell r="AH141" t="str">
            <v/>
          </cell>
          <cell r="AI141" t="str">
            <v/>
          </cell>
          <cell r="AJ141">
            <v>5995000</v>
          </cell>
          <cell r="AK141" t="str">
            <v/>
          </cell>
          <cell r="AL141" t="str">
            <v/>
          </cell>
        </row>
        <row r="142">
          <cell r="B142">
            <v>135</v>
          </cell>
          <cell r="C142" t="str">
            <v>Pajak</v>
          </cell>
          <cell r="D142">
            <v>40296</v>
          </cell>
          <cell r="F142" t="str">
            <v>-</v>
          </cell>
          <cell r="G142" t="str">
            <v>-</v>
          </cell>
          <cell r="I142" t="str">
            <v>Disetor PPn dan PPh Pasal 22 atas pembayaran konsumsi dalam rangka pengamanan kantor KPUD Kab. Paser tahun 2010 pada CV. Usaha Wina Baru</v>
          </cell>
          <cell r="K142">
            <v>0</v>
          </cell>
          <cell r="L142">
            <v>0</v>
          </cell>
          <cell r="M142">
            <v>0</v>
          </cell>
          <cell r="N142">
            <v>0</v>
          </cell>
          <cell r="O142">
            <v>0</v>
          </cell>
          <cell r="P142">
            <v>0</v>
          </cell>
          <cell r="Q142">
            <v>517500</v>
          </cell>
          <cell r="R142">
            <v>517500</v>
          </cell>
          <cell r="S142">
            <v>0</v>
          </cell>
          <cell r="T142">
            <v>517500</v>
          </cell>
          <cell r="U142">
            <v>4</v>
          </cell>
          <cell r="V142" t="str">
            <v>Kas</v>
          </cell>
          <cell r="W142" t="str">
            <v/>
          </cell>
          <cell r="X142" t="str">
            <v>Pajak</v>
          </cell>
          <cell r="Y142" t="str">
            <v/>
          </cell>
          <cell r="Z142" t="str">
            <v>BKU</v>
          </cell>
          <cell r="AA142">
            <v>4</v>
          </cell>
          <cell r="AC142" t="str">
            <v/>
          </cell>
          <cell r="AD142" t="str">
            <v/>
          </cell>
          <cell r="AE142">
            <v>517500</v>
          </cell>
          <cell r="AF142" t="str">
            <v/>
          </cell>
          <cell r="AG142" t="str">
            <v/>
          </cell>
          <cell r="AH142" t="str">
            <v/>
          </cell>
          <cell r="AI142" t="str">
            <v/>
          </cell>
          <cell r="AJ142">
            <v>517500</v>
          </cell>
          <cell r="AK142" t="str">
            <v/>
          </cell>
          <cell r="AL142" t="str">
            <v/>
          </cell>
        </row>
        <row r="143">
          <cell r="B143">
            <v>136</v>
          </cell>
          <cell r="C143" t="str">
            <v>Pajak</v>
          </cell>
          <cell r="D143">
            <v>40296</v>
          </cell>
          <cell r="F143" t="str">
            <v>-</v>
          </cell>
          <cell r="G143" t="str">
            <v>-</v>
          </cell>
          <cell r="I143" t="str">
            <v>Disetor PPN dan PPh pasal 22 atas pembayaran konsumsi (snack) sosialisasi Pemilu Kada Kab. Paser tahun 2010 di Kampus STIT dan Rutan Tanah Grogot pada RM. Bu Hery</v>
          </cell>
          <cell r="K143">
            <v>0</v>
          </cell>
          <cell r="L143">
            <v>0</v>
          </cell>
          <cell r="M143">
            <v>0</v>
          </cell>
          <cell r="N143">
            <v>0</v>
          </cell>
          <cell r="O143">
            <v>0</v>
          </cell>
          <cell r="P143">
            <v>0</v>
          </cell>
          <cell r="Q143">
            <v>333237</v>
          </cell>
          <cell r="R143">
            <v>333237</v>
          </cell>
          <cell r="S143">
            <v>0</v>
          </cell>
          <cell r="T143">
            <v>333237</v>
          </cell>
          <cell r="U143">
            <v>4</v>
          </cell>
          <cell r="V143" t="str">
            <v>Kas</v>
          </cell>
          <cell r="W143" t="str">
            <v/>
          </cell>
          <cell r="X143" t="str">
            <v>Pajak</v>
          </cell>
          <cell r="Y143" t="str">
            <v/>
          </cell>
          <cell r="Z143" t="str">
            <v>BKU</v>
          </cell>
          <cell r="AA143">
            <v>4</v>
          </cell>
          <cell r="AC143" t="str">
            <v/>
          </cell>
          <cell r="AD143" t="str">
            <v/>
          </cell>
          <cell r="AE143">
            <v>333237</v>
          </cell>
          <cell r="AF143" t="str">
            <v/>
          </cell>
          <cell r="AG143" t="str">
            <v/>
          </cell>
          <cell r="AH143" t="str">
            <v/>
          </cell>
          <cell r="AI143" t="str">
            <v/>
          </cell>
          <cell r="AJ143">
            <v>333237</v>
          </cell>
          <cell r="AK143" t="str">
            <v/>
          </cell>
          <cell r="AL143" t="str">
            <v/>
          </cell>
        </row>
        <row r="144">
          <cell r="B144">
            <v>137</v>
          </cell>
          <cell r="C144" t="str">
            <v>Pajak</v>
          </cell>
          <cell r="D144">
            <v>40296</v>
          </cell>
          <cell r="F144" t="str">
            <v>-</v>
          </cell>
          <cell r="G144" t="str">
            <v>-</v>
          </cell>
          <cell r="I144" t="str">
            <v>Disetor PPN dan PPh pasal 22 atas pembayaran konsumsi ( snack ) sosialisasi Pemilu Kada Kab. Paser tahun 2010 di Kampus Widya Praja dan Stiper Tanah Grogot pada RM. Bu Hery</v>
          </cell>
          <cell r="K144">
            <v>0</v>
          </cell>
          <cell r="L144">
            <v>0</v>
          </cell>
          <cell r="M144">
            <v>0</v>
          </cell>
          <cell r="N144">
            <v>0</v>
          </cell>
          <cell r="O144">
            <v>0</v>
          </cell>
          <cell r="P144">
            <v>0</v>
          </cell>
          <cell r="Q144">
            <v>313636</v>
          </cell>
          <cell r="R144">
            <v>313636</v>
          </cell>
          <cell r="S144">
            <v>0</v>
          </cell>
          <cell r="T144">
            <v>313636</v>
          </cell>
          <cell r="U144">
            <v>4</v>
          </cell>
          <cell r="V144" t="str">
            <v>Kas</v>
          </cell>
          <cell r="W144" t="str">
            <v/>
          </cell>
          <cell r="X144" t="str">
            <v>Pajak</v>
          </cell>
          <cell r="Y144" t="str">
            <v/>
          </cell>
          <cell r="Z144" t="str">
            <v>BKU</v>
          </cell>
          <cell r="AA144">
            <v>4</v>
          </cell>
          <cell r="AC144" t="str">
            <v/>
          </cell>
          <cell r="AD144" t="str">
            <v/>
          </cell>
          <cell r="AE144">
            <v>313636</v>
          </cell>
          <cell r="AF144" t="str">
            <v/>
          </cell>
          <cell r="AG144" t="str">
            <v/>
          </cell>
          <cell r="AH144" t="str">
            <v/>
          </cell>
          <cell r="AI144" t="str">
            <v/>
          </cell>
          <cell r="AJ144">
            <v>313636</v>
          </cell>
          <cell r="AK144" t="str">
            <v/>
          </cell>
          <cell r="AL144" t="str">
            <v/>
          </cell>
        </row>
        <row r="145">
          <cell r="B145">
            <v>138</v>
          </cell>
          <cell r="C145" t="str">
            <v>Pajak</v>
          </cell>
          <cell r="D145">
            <v>40297</v>
          </cell>
          <cell r="F145" t="str">
            <v>-</v>
          </cell>
          <cell r="G145" t="str">
            <v>-</v>
          </cell>
          <cell r="I145" t="str">
            <v>Disetor PPN dan PPh pasal 22 atas pembayaran ATK Keuangan/Umum KPUD Kab. Paser pada Pemilu Kada Kab. Paser tahun 2010 pada Toko Indo Sama Jaya</v>
          </cell>
          <cell r="K145">
            <v>0</v>
          </cell>
          <cell r="L145">
            <v>0</v>
          </cell>
          <cell r="M145">
            <v>0</v>
          </cell>
          <cell r="N145">
            <v>0</v>
          </cell>
          <cell r="O145">
            <v>0</v>
          </cell>
          <cell r="P145">
            <v>0</v>
          </cell>
          <cell r="Q145">
            <v>470453</v>
          </cell>
          <cell r="R145">
            <v>470453</v>
          </cell>
          <cell r="S145">
            <v>0</v>
          </cell>
          <cell r="T145">
            <v>470453</v>
          </cell>
          <cell r="U145">
            <v>4</v>
          </cell>
          <cell r="V145" t="str">
            <v>Kas</v>
          </cell>
          <cell r="W145" t="str">
            <v/>
          </cell>
          <cell r="X145" t="str">
            <v>Pajak</v>
          </cell>
          <cell r="Y145" t="str">
            <v/>
          </cell>
          <cell r="Z145" t="str">
            <v>BKU</v>
          </cell>
          <cell r="AA145">
            <v>4</v>
          </cell>
          <cell r="AC145" t="str">
            <v/>
          </cell>
          <cell r="AD145" t="str">
            <v/>
          </cell>
          <cell r="AE145">
            <v>470453</v>
          </cell>
          <cell r="AF145" t="str">
            <v/>
          </cell>
          <cell r="AG145" t="str">
            <v/>
          </cell>
          <cell r="AH145" t="str">
            <v/>
          </cell>
          <cell r="AI145" t="str">
            <v/>
          </cell>
          <cell r="AJ145">
            <v>470453</v>
          </cell>
          <cell r="AK145" t="str">
            <v/>
          </cell>
          <cell r="AL145" t="str">
            <v/>
          </cell>
        </row>
        <row r="146">
          <cell r="B146">
            <v>139</v>
          </cell>
          <cell r="C146" t="str">
            <v>Pajak</v>
          </cell>
          <cell r="D146">
            <v>40297</v>
          </cell>
          <cell r="F146" t="str">
            <v>-</v>
          </cell>
          <cell r="G146" t="str">
            <v>-</v>
          </cell>
          <cell r="I146" t="str">
            <v>Disetor PPN dan PPh pasal 22 atas pembayaran snack dalam rangka sosialisasi Pemilu kada bagi organisasi wanita dalam rangka Pemilu Kada Kab. Paser tahun 2010 pada CV. Usaha Wina Baru</v>
          </cell>
          <cell r="K146">
            <v>0</v>
          </cell>
          <cell r="L146">
            <v>0</v>
          </cell>
          <cell r="M146">
            <v>0</v>
          </cell>
          <cell r="N146">
            <v>0</v>
          </cell>
          <cell r="O146">
            <v>0</v>
          </cell>
          <cell r="P146">
            <v>0</v>
          </cell>
          <cell r="Q146">
            <v>182953</v>
          </cell>
          <cell r="R146">
            <v>182953</v>
          </cell>
          <cell r="S146">
            <v>0</v>
          </cell>
          <cell r="T146">
            <v>182953</v>
          </cell>
          <cell r="U146">
            <v>4</v>
          </cell>
          <cell r="V146" t="str">
            <v>Kas</v>
          </cell>
          <cell r="W146" t="str">
            <v/>
          </cell>
          <cell r="X146" t="str">
            <v>Pajak</v>
          </cell>
          <cell r="Y146" t="str">
            <v/>
          </cell>
          <cell r="Z146" t="str">
            <v>BKU</v>
          </cell>
          <cell r="AA146">
            <v>4</v>
          </cell>
          <cell r="AC146" t="str">
            <v/>
          </cell>
          <cell r="AD146" t="str">
            <v/>
          </cell>
          <cell r="AE146">
            <v>182953</v>
          </cell>
          <cell r="AF146" t="str">
            <v/>
          </cell>
          <cell r="AG146" t="str">
            <v/>
          </cell>
          <cell r="AH146" t="str">
            <v/>
          </cell>
          <cell r="AI146" t="str">
            <v/>
          </cell>
          <cell r="AJ146">
            <v>182953</v>
          </cell>
          <cell r="AK146" t="str">
            <v/>
          </cell>
          <cell r="AL146" t="str">
            <v/>
          </cell>
        </row>
        <row r="147">
          <cell r="B147">
            <v>140</v>
          </cell>
          <cell r="C147" t="str">
            <v>2.10</v>
          </cell>
          <cell r="D147">
            <v>40297</v>
          </cell>
          <cell r="E147">
            <v>355</v>
          </cell>
          <cell r="F147" t="str">
            <v>-</v>
          </cell>
          <cell r="G147" t="str">
            <v>-</v>
          </cell>
          <cell r="I147" t="str">
            <v>Dibayar biaya bantuan sosialisasi Pemilu Kada Kab. Paser tertanggal 29 April 2010 an. Kec. Tanah Grogot</v>
          </cell>
          <cell r="K147">
            <v>0</v>
          </cell>
          <cell r="L147">
            <v>0</v>
          </cell>
          <cell r="M147">
            <v>0</v>
          </cell>
          <cell r="N147">
            <v>0</v>
          </cell>
          <cell r="O147">
            <v>0</v>
          </cell>
          <cell r="P147">
            <v>0</v>
          </cell>
          <cell r="Q147">
            <v>5500000</v>
          </cell>
          <cell r="R147">
            <v>0</v>
          </cell>
          <cell r="S147">
            <v>0</v>
          </cell>
          <cell r="T147">
            <v>5500000</v>
          </cell>
          <cell r="U147">
            <v>4</v>
          </cell>
          <cell r="V147" t="str">
            <v>Kas</v>
          </cell>
          <cell r="W147" t="str">
            <v/>
          </cell>
          <cell r="X147" t="str">
            <v/>
          </cell>
          <cell r="Y147" t="str">
            <v/>
          </cell>
          <cell r="Z147" t="str">
            <v>BKU</v>
          </cell>
          <cell r="AA147">
            <v>4</v>
          </cell>
          <cell r="AC147" t="str">
            <v/>
          </cell>
          <cell r="AD147" t="str">
            <v/>
          </cell>
          <cell r="AE147">
            <v>5500000</v>
          </cell>
          <cell r="AF147" t="str">
            <v/>
          </cell>
          <cell r="AG147" t="str">
            <v/>
          </cell>
          <cell r="AH147" t="str">
            <v/>
          </cell>
          <cell r="AI147" t="str">
            <v/>
          </cell>
          <cell r="AJ147">
            <v>5500000</v>
          </cell>
          <cell r="AK147" t="str">
            <v/>
          </cell>
          <cell r="AL147" t="str">
            <v/>
          </cell>
        </row>
        <row r="148">
          <cell r="B148">
            <v>141</v>
          </cell>
          <cell r="C148" t="str">
            <v>2.10</v>
          </cell>
          <cell r="D148">
            <v>40297</v>
          </cell>
          <cell r="E148">
            <v>356</v>
          </cell>
          <cell r="F148" t="str">
            <v>-</v>
          </cell>
          <cell r="G148" t="str">
            <v>-</v>
          </cell>
          <cell r="I148" t="str">
            <v>Dibayar biaya bantuan sosialisasi Pemilu Kada Kab. Paser tertanggal 29 April 2010 an. Kec. Paser Belengkong</v>
          </cell>
          <cell r="K148">
            <v>0</v>
          </cell>
          <cell r="L148">
            <v>0</v>
          </cell>
          <cell r="M148">
            <v>0</v>
          </cell>
          <cell r="N148">
            <v>0</v>
          </cell>
          <cell r="O148">
            <v>0</v>
          </cell>
          <cell r="P148">
            <v>0</v>
          </cell>
          <cell r="Q148">
            <v>5500000</v>
          </cell>
          <cell r="R148">
            <v>0</v>
          </cell>
          <cell r="S148">
            <v>0</v>
          </cell>
          <cell r="T148">
            <v>5500000</v>
          </cell>
          <cell r="U148">
            <v>4</v>
          </cell>
          <cell r="V148" t="str">
            <v>Kas</v>
          </cell>
          <cell r="W148" t="str">
            <v/>
          </cell>
          <cell r="X148" t="str">
            <v/>
          </cell>
          <cell r="Y148" t="str">
            <v/>
          </cell>
          <cell r="Z148" t="str">
            <v>BKU</v>
          </cell>
          <cell r="AA148">
            <v>4</v>
          </cell>
          <cell r="AC148" t="str">
            <v/>
          </cell>
          <cell r="AD148" t="str">
            <v/>
          </cell>
          <cell r="AE148">
            <v>5500000</v>
          </cell>
          <cell r="AF148" t="str">
            <v/>
          </cell>
          <cell r="AG148" t="str">
            <v/>
          </cell>
          <cell r="AH148" t="str">
            <v/>
          </cell>
          <cell r="AI148" t="str">
            <v/>
          </cell>
          <cell r="AJ148">
            <v>5500000</v>
          </cell>
          <cell r="AK148" t="str">
            <v/>
          </cell>
          <cell r="AL148" t="str">
            <v/>
          </cell>
        </row>
        <row r="149">
          <cell r="B149">
            <v>142</v>
          </cell>
          <cell r="C149" t="str">
            <v>2.10</v>
          </cell>
          <cell r="D149">
            <v>40297</v>
          </cell>
          <cell r="E149">
            <v>357</v>
          </cell>
          <cell r="F149" t="str">
            <v>-</v>
          </cell>
          <cell r="G149" t="str">
            <v>-</v>
          </cell>
          <cell r="I149" t="str">
            <v>Dibayar biaya bantuan sosialisasi Pemilu Kada Kab. Paser tertanggal 29 April 2010 an. Kec. Batu Engau</v>
          </cell>
          <cell r="K149">
            <v>0</v>
          </cell>
          <cell r="L149">
            <v>0</v>
          </cell>
          <cell r="M149">
            <v>0</v>
          </cell>
          <cell r="N149">
            <v>0</v>
          </cell>
          <cell r="O149">
            <v>0</v>
          </cell>
          <cell r="P149">
            <v>0</v>
          </cell>
          <cell r="Q149">
            <v>5500000</v>
          </cell>
          <cell r="R149">
            <v>0</v>
          </cell>
          <cell r="S149">
            <v>0</v>
          </cell>
          <cell r="T149">
            <v>5500000</v>
          </cell>
          <cell r="U149">
            <v>4</v>
          </cell>
          <cell r="V149" t="str">
            <v>Kas</v>
          </cell>
          <cell r="W149" t="str">
            <v/>
          </cell>
          <cell r="X149" t="str">
            <v/>
          </cell>
          <cell r="Y149" t="str">
            <v/>
          </cell>
          <cell r="Z149" t="str">
            <v>BKU</v>
          </cell>
          <cell r="AA149">
            <v>4</v>
          </cell>
          <cell r="AC149" t="str">
            <v/>
          </cell>
          <cell r="AD149" t="str">
            <v/>
          </cell>
          <cell r="AE149">
            <v>5500000</v>
          </cell>
          <cell r="AF149" t="str">
            <v/>
          </cell>
          <cell r="AG149" t="str">
            <v/>
          </cell>
          <cell r="AH149" t="str">
            <v/>
          </cell>
          <cell r="AI149" t="str">
            <v/>
          </cell>
          <cell r="AJ149">
            <v>5500000</v>
          </cell>
          <cell r="AK149" t="str">
            <v/>
          </cell>
          <cell r="AL149" t="str">
            <v/>
          </cell>
        </row>
        <row r="150">
          <cell r="B150">
            <v>143</v>
          </cell>
          <cell r="C150" t="str">
            <v>2.10</v>
          </cell>
          <cell r="D150">
            <v>40297</v>
          </cell>
          <cell r="E150">
            <v>358</v>
          </cell>
          <cell r="F150" t="str">
            <v>-</v>
          </cell>
          <cell r="G150" t="str">
            <v>-</v>
          </cell>
          <cell r="I150" t="str">
            <v>Dibayar biaya bantuan sosialisasi Pemilu Kada Kab. Paser tertanggal 29 April 2010 an. Kec. Tanjung Harapan</v>
          </cell>
          <cell r="K150">
            <v>0</v>
          </cell>
          <cell r="L150">
            <v>0</v>
          </cell>
          <cell r="M150">
            <v>0</v>
          </cell>
          <cell r="N150">
            <v>0</v>
          </cell>
          <cell r="O150">
            <v>0</v>
          </cell>
          <cell r="P150">
            <v>0</v>
          </cell>
          <cell r="Q150">
            <v>5500000</v>
          </cell>
          <cell r="R150">
            <v>0</v>
          </cell>
          <cell r="S150">
            <v>0</v>
          </cell>
          <cell r="T150">
            <v>5500000</v>
          </cell>
          <cell r="U150">
            <v>4</v>
          </cell>
          <cell r="V150" t="str">
            <v>Kas</v>
          </cell>
          <cell r="W150" t="str">
            <v/>
          </cell>
          <cell r="X150" t="str">
            <v/>
          </cell>
          <cell r="Y150" t="str">
            <v/>
          </cell>
          <cell r="Z150" t="str">
            <v>BKU</v>
          </cell>
          <cell r="AA150">
            <v>4</v>
          </cell>
          <cell r="AC150" t="str">
            <v/>
          </cell>
          <cell r="AD150" t="str">
            <v/>
          </cell>
          <cell r="AE150">
            <v>5500000</v>
          </cell>
          <cell r="AF150" t="str">
            <v/>
          </cell>
          <cell r="AG150" t="str">
            <v/>
          </cell>
          <cell r="AH150" t="str">
            <v/>
          </cell>
          <cell r="AI150" t="str">
            <v/>
          </cell>
          <cell r="AJ150">
            <v>5500000</v>
          </cell>
          <cell r="AK150" t="str">
            <v/>
          </cell>
          <cell r="AL150" t="str">
            <v/>
          </cell>
        </row>
        <row r="151">
          <cell r="B151">
            <v>144</v>
          </cell>
          <cell r="C151" t="str">
            <v>2.10</v>
          </cell>
          <cell r="D151">
            <v>40297</v>
          </cell>
          <cell r="E151">
            <v>359</v>
          </cell>
          <cell r="F151" t="str">
            <v>-</v>
          </cell>
          <cell r="G151" t="str">
            <v>-</v>
          </cell>
          <cell r="I151" t="str">
            <v>Dibayar biaya bantuan sosialisasi Pemilu Kada Kab. Paser tertanggal 29 April 2010 an. Kec. Muara Samu</v>
          </cell>
          <cell r="K151">
            <v>0</v>
          </cell>
          <cell r="L151">
            <v>0</v>
          </cell>
          <cell r="M151">
            <v>0</v>
          </cell>
          <cell r="N151">
            <v>0</v>
          </cell>
          <cell r="O151">
            <v>0</v>
          </cell>
          <cell r="P151">
            <v>0</v>
          </cell>
          <cell r="Q151">
            <v>5500000</v>
          </cell>
          <cell r="R151">
            <v>0</v>
          </cell>
          <cell r="S151">
            <v>0</v>
          </cell>
          <cell r="T151">
            <v>5500000</v>
          </cell>
          <cell r="U151">
            <v>4</v>
          </cell>
          <cell r="V151" t="str">
            <v>Kas</v>
          </cell>
          <cell r="W151" t="str">
            <v/>
          </cell>
          <cell r="X151" t="str">
            <v/>
          </cell>
          <cell r="Y151" t="str">
            <v/>
          </cell>
          <cell r="Z151" t="str">
            <v>BKU</v>
          </cell>
          <cell r="AA151">
            <v>4</v>
          </cell>
          <cell r="AC151" t="str">
            <v/>
          </cell>
          <cell r="AD151" t="str">
            <v/>
          </cell>
          <cell r="AE151">
            <v>5500000</v>
          </cell>
          <cell r="AF151" t="str">
            <v/>
          </cell>
          <cell r="AG151" t="str">
            <v/>
          </cell>
          <cell r="AH151" t="str">
            <v/>
          </cell>
          <cell r="AI151" t="str">
            <v/>
          </cell>
          <cell r="AJ151">
            <v>5500000</v>
          </cell>
          <cell r="AK151" t="str">
            <v/>
          </cell>
          <cell r="AL151" t="str">
            <v/>
          </cell>
        </row>
        <row r="152">
          <cell r="B152">
            <v>145</v>
          </cell>
          <cell r="C152" t="str">
            <v>2.10</v>
          </cell>
          <cell r="D152">
            <v>40297</v>
          </cell>
          <cell r="E152">
            <v>360</v>
          </cell>
          <cell r="F152" t="str">
            <v>-</v>
          </cell>
          <cell r="G152" t="str">
            <v>-</v>
          </cell>
          <cell r="I152" t="str">
            <v>Dibayar biaya bantuan sosialisasi Pemilu Kada Kab. Paser tertanggal 29 April 2010 an. Kec. Kuaro</v>
          </cell>
          <cell r="K152">
            <v>0</v>
          </cell>
          <cell r="L152">
            <v>0</v>
          </cell>
          <cell r="M152">
            <v>0</v>
          </cell>
          <cell r="N152">
            <v>0</v>
          </cell>
          <cell r="O152">
            <v>0</v>
          </cell>
          <cell r="P152">
            <v>0</v>
          </cell>
          <cell r="Q152">
            <v>5500000</v>
          </cell>
          <cell r="R152">
            <v>0</v>
          </cell>
          <cell r="S152">
            <v>0</v>
          </cell>
          <cell r="T152">
            <v>5500000</v>
          </cell>
          <cell r="U152">
            <v>4</v>
          </cell>
          <cell r="V152" t="str">
            <v>Kas</v>
          </cell>
          <cell r="W152" t="str">
            <v/>
          </cell>
          <cell r="X152" t="str">
            <v/>
          </cell>
          <cell r="Y152" t="str">
            <v/>
          </cell>
          <cell r="Z152" t="str">
            <v>BKU</v>
          </cell>
          <cell r="AA152">
            <v>4</v>
          </cell>
          <cell r="AC152" t="str">
            <v/>
          </cell>
          <cell r="AD152" t="str">
            <v/>
          </cell>
          <cell r="AE152">
            <v>5500000</v>
          </cell>
          <cell r="AF152" t="str">
            <v/>
          </cell>
          <cell r="AG152" t="str">
            <v/>
          </cell>
          <cell r="AH152" t="str">
            <v/>
          </cell>
          <cell r="AI152" t="str">
            <v/>
          </cell>
          <cell r="AJ152">
            <v>5500000</v>
          </cell>
          <cell r="AK152" t="str">
            <v/>
          </cell>
          <cell r="AL152" t="str">
            <v/>
          </cell>
        </row>
        <row r="153">
          <cell r="B153">
            <v>146</v>
          </cell>
          <cell r="C153" t="str">
            <v>2.10</v>
          </cell>
          <cell r="D153">
            <v>40297</v>
          </cell>
          <cell r="E153">
            <v>361</v>
          </cell>
          <cell r="F153" t="str">
            <v>-</v>
          </cell>
          <cell r="G153" t="str">
            <v>-</v>
          </cell>
          <cell r="I153" t="str">
            <v>Dibayar biaya bantuan sosialisasi Pemilu Kada Kab. Paser tertanggal 29 April 2010 an. Kec. Batu Sopang</v>
          </cell>
          <cell r="K153">
            <v>0</v>
          </cell>
          <cell r="L153">
            <v>0</v>
          </cell>
          <cell r="M153">
            <v>0</v>
          </cell>
          <cell r="N153">
            <v>0</v>
          </cell>
          <cell r="O153">
            <v>0</v>
          </cell>
          <cell r="P153">
            <v>0</v>
          </cell>
          <cell r="Q153">
            <v>5500000</v>
          </cell>
          <cell r="R153">
            <v>0</v>
          </cell>
          <cell r="S153">
            <v>0</v>
          </cell>
          <cell r="T153">
            <v>5500000</v>
          </cell>
          <cell r="U153">
            <v>4</v>
          </cell>
          <cell r="V153" t="str">
            <v>Kas</v>
          </cell>
          <cell r="W153" t="str">
            <v/>
          </cell>
          <cell r="X153" t="str">
            <v/>
          </cell>
          <cell r="Y153" t="str">
            <v/>
          </cell>
          <cell r="Z153" t="str">
            <v>BKU</v>
          </cell>
          <cell r="AA153">
            <v>4</v>
          </cell>
          <cell r="AC153" t="str">
            <v/>
          </cell>
          <cell r="AD153" t="str">
            <v/>
          </cell>
          <cell r="AE153">
            <v>5500000</v>
          </cell>
          <cell r="AF153" t="str">
            <v/>
          </cell>
          <cell r="AG153" t="str">
            <v/>
          </cell>
          <cell r="AH153" t="str">
            <v/>
          </cell>
          <cell r="AI153" t="str">
            <v/>
          </cell>
          <cell r="AJ153">
            <v>5500000</v>
          </cell>
          <cell r="AK153" t="str">
            <v/>
          </cell>
          <cell r="AL153" t="str">
            <v/>
          </cell>
        </row>
        <row r="154">
          <cell r="B154">
            <v>147</v>
          </cell>
          <cell r="C154" t="str">
            <v>2.10</v>
          </cell>
          <cell r="D154">
            <v>40297</v>
          </cell>
          <cell r="E154">
            <v>362</v>
          </cell>
          <cell r="F154" t="str">
            <v>-</v>
          </cell>
          <cell r="G154" t="str">
            <v>-</v>
          </cell>
          <cell r="I154" t="str">
            <v>Dibayar biaya bantuan sosialisasi Pemilu Kada Kab. Paser tertanggal 29 April 2010 an. Kec. Muara Komam</v>
          </cell>
          <cell r="K154">
            <v>0</v>
          </cell>
          <cell r="L154">
            <v>0</v>
          </cell>
          <cell r="M154">
            <v>0</v>
          </cell>
          <cell r="N154">
            <v>0</v>
          </cell>
          <cell r="O154">
            <v>0</v>
          </cell>
          <cell r="P154">
            <v>0</v>
          </cell>
          <cell r="Q154">
            <v>5500000</v>
          </cell>
          <cell r="R154">
            <v>0</v>
          </cell>
          <cell r="S154">
            <v>0</v>
          </cell>
          <cell r="T154">
            <v>5500000</v>
          </cell>
          <cell r="U154">
            <v>4</v>
          </cell>
          <cell r="V154" t="str">
            <v>Kas</v>
          </cell>
          <cell r="W154" t="str">
            <v/>
          </cell>
          <cell r="X154" t="str">
            <v/>
          </cell>
          <cell r="Y154" t="str">
            <v/>
          </cell>
          <cell r="Z154" t="str">
            <v>BKU</v>
          </cell>
          <cell r="AA154">
            <v>4</v>
          </cell>
          <cell r="AC154" t="str">
            <v/>
          </cell>
          <cell r="AD154" t="str">
            <v/>
          </cell>
          <cell r="AE154">
            <v>5500000</v>
          </cell>
          <cell r="AF154" t="str">
            <v/>
          </cell>
          <cell r="AG154" t="str">
            <v/>
          </cell>
          <cell r="AH154" t="str">
            <v/>
          </cell>
          <cell r="AI154" t="str">
            <v/>
          </cell>
          <cell r="AJ154">
            <v>5500000</v>
          </cell>
          <cell r="AK154" t="str">
            <v/>
          </cell>
          <cell r="AL154" t="str">
            <v/>
          </cell>
        </row>
        <row r="155">
          <cell r="B155">
            <v>148</v>
          </cell>
          <cell r="C155" t="str">
            <v>2.10</v>
          </cell>
          <cell r="D155">
            <v>40297</v>
          </cell>
          <cell r="E155">
            <v>363</v>
          </cell>
          <cell r="F155" t="str">
            <v>-</v>
          </cell>
          <cell r="G155" t="str">
            <v>-</v>
          </cell>
          <cell r="I155" t="str">
            <v>Dibayar biaya bantuan sosialisasi Pemilu Kada Kab. Paser tertanggal 29 April 2010 an. Kec. Long Kali</v>
          </cell>
          <cell r="K155">
            <v>0</v>
          </cell>
          <cell r="L155">
            <v>0</v>
          </cell>
          <cell r="M155">
            <v>0</v>
          </cell>
          <cell r="N155">
            <v>0</v>
          </cell>
          <cell r="O155">
            <v>0</v>
          </cell>
          <cell r="P155">
            <v>0</v>
          </cell>
          <cell r="Q155">
            <v>5500000</v>
          </cell>
          <cell r="R155">
            <v>0</v>
          </cell>
          <cell r="S155">
            <v>0</v>
          </cell>
          <cell r="T155">
            <v>5500000</v>
          </cell>
          <cell r="U155">
            <v>4</v>
          </cell>
          <cell r="V155" t="str">
            <v>Kas</v>
          </cell>
          <cell r="W155" t="str">
            <v/>
          </cell>
          <cell r="X155" t="str">
            <v/>
          </cell>
          <cell r="Y155" t="str">
            <v/>
          </cell>
          <cell r="Z155" t="str">
            <v>BKU</v>
          </cell>
          <cell r="AA155">
            <v>4</v>
          </cell>
          <cell r="AC155" t="str">
            <v/>
          </cell>
          <cell r="AD155" t="str">
            <v/>
          </cell>
          <cell r="AE155">
            <v>5500000</v>
          </cell>
          <cell r="AF155" t="str">
            <v/>
          </cell>
          <cell r="AG155" t="str">
            <v/>
          </cell>
          <cell r="AH155" t="str">
            <v/>
          </cell>
          <cell r="AI155" t="str">
            <v/>
          </cell>
          <cell r="AJ155">
            <v>5500000</v>
          </cell>
          <cell r="AK155" t="str">
            <v/>
          </cell>
          <cell r="AL155" t="str">
            <v/>
          </cell>
        </row>
        <row r="156">
          <cell r="B156">
            <v>149</v>
          </cell>
          <cell r="C156" t="str">
            <v>2.10</v>
          </cell>
          <cell r="D156">
            <v>40297</v>
          </cell>
          <cell r="E156">
            <v>364</v>
          </cell>
          <cell r="F156" t="str">
            <v>-</v>
          </cell>
          <cell r="G156" t="str">
            <v>-</v>
          </cell>
          <cell r="I156" t="str">
            <v>Dibayar biaya bantuan sosialisasi Pemilu Kada Kab. Paser tertanggal 29 April 2010 an. Kec. Long Ikis</v>
          </cell>
          <cell r="K156">
            <v>0</v>
          </cell>
          <cell r="L156">
            <v>0</v>
          </cell>
          <cell r="M156">
            <v>0</v>
          </cell>
          <cell r="N156">
            <v>0</v>
          </cell>
          <cell r="O156">
            <v>0</v>
          </cell>
          <cell r="P156">
            <v>0</v>
          </cell>
          <cell r="Q156">
            <v>5500000</v>
          </cell>
          <cell r="R156">
            <v>0</v>
          </cell>
          <cell r="S156">
            <v>0</v>
          </cell>
          <cell r="T156">
            <v>5500000</v>
          </cell>
          <cell r="U156">
            <v>4</v>
          </cell>
          <cell r="V156" t="str">
            <v>Kas</v>
          </cell>
          <cell r="W156" t="str">
            <v/>
          </cell>
          <cell r="X156" t="str">
            <v/>
          </cell>
          <cell r="Y156" t="str">
            <v/>
          </cell>
          <cell r="Z156" t="str">
            <v>BKU</v>
          </cell>
          <cell r="AA156">
            <v>4</v>
          </cell>
          <cell r="AC156" t="str">
            <v/>
          </cell>
          <cell r="AD156" t="str">
            <v/>
          </cell>
          <cell r="AE156">
            <v>5500000</v>
          </cell>
          <cell r="AF156" t="str">
            <v/>
          </cell>
          <cell r="AG156" t="str">
            <v/>
          </cell>
          <cell r="AH156" t="str">
            <v/>
          </cell>
          <cell r="AI156" t="str">
            <v/>
          </cell>
          <cell r="AJ156">
            <v>5500000</v>
          </cell>
          <cell r="AK156" t="str">
            <v/>
          </cell>
          <cell r="AL156" t="str">
            <v/>
          </cell>
        </row>
        <row r="157">
          <cell r="B157">
            <v>150</v>
          </cell>
          <cell r="C157" t="str">
            <v>Kas</v>
          </cell>
          <cell r="D157">
            <v>40298</v>
          </cell>
          <cell r="F157" t="str">
            <v>-</v>
          </cell>
          <cell r="G157" t="str">
            <v>-</v>
          </cell>
          <cell r="I157" t="str">
            <v>Penarikan Tunai Untuk Pengisian Kas</v>
          </cell>
          <cell r="K157">
            <v>0</v>
          </cell>
          <cell r="L157">
            <v>10000000</v>
          </cell>
          <cell r="M157">
            <v>0</v>
          </cell>
          <cell r="N157">
            <v>0</v>
          </cell>
          <cell r="O157">
            <v>0</v>
          </cell>
          <cell r="P157">
            <v>10000000</v>
          </cell>
          <cell r="Q157">
            <v>0</v>
          </cell>
          <cell r="R157">
            <v>0</v>
          </cell>
          <cell r="S157">
            <v>0</v>
          </cell>
          <cell r="T157">
            <v>0</v>
          </cell>
          <cell r="U157">
            <v>4</v>
          </cell>
          <cell r="V157" t="str">
            <v>Kas</v>
          </cell>
          <cell r="W157" t="str">
            <v>Bank</v>
          </cell>
          <cell r="X157" t="str">
            <v/>
          </cell>
          <cell r="Y157" t="str">
            <v/>
          </cell>
          <cell r="Z157" t="str">
            <v/>
          </cell>
          <cell r="AA157">
            <v>4</v>
          </cell>
          <cell r="AC157" t="str">
            <v/>
          </cell>
          <cell r="AD157" t="str">
            <v/>
          </cell>
          <cell r="AE157">
            <v>0</v>
          </cell>
          <cell r="AF157" t="str">
            <v/>
          </cell>
          <cell r="AG157" t="str">
            <v/>
          </cell>
          <cell r="AH157" t="str">
            <v/>
          </cell>
          <cell r="AI157" t="str">
            <v/>
          </cell>
          <cell r="AJ157">
            <v>0</v>
          </cell>
          <cell r="AK157" t="str">
            <v/>
          </cell>
          <cell r="AL157" t="str">
            <v/>
          </cell>
        </row>
        <row r="158">
          <cell r="B158">
            <v>151</v>
          </cell>
          <cell r="C158" t="str">
            <v>2.8</v>
          </cell>
          <cell r="D158">
            <v>40298</v>
          </cell>
          <cell r="E158">
            <v>365</v>
          </cell>
          <cell r="F158" t="str">
            <v>-</v>
          </cell>
          <cell r="G158" t="str">
            <v>-</v>
          </cell>
          <cell r="I158" t="str">
            <v>Dibayar perjalanan dinas selama 3 hari anggota polres paser dalam rangka pengamanan/pengawalan logistik Pemilu Kada Kab. Paser tahun 2010 an. Tetes Guntoro</v>
          </cell>
          <cell r="K158">
            <v>0</v>
          </cell>
          <cell r="L158">
            <v>0</v>
          </cell>
          <cell r="M158">
            <v>0</v>
          </cell>
          <cell r="N158">
            <v>0</v>
          </cell>
          <cell r="O158">
            <v>0</v>
          </cell>
          <cell r="P158">
            <v>0</v>
          </cell>
          <cell r="Q158">
            <v>4700000</v>
          </cell>
          <cell r="R158">
            <v>0</v>
          </cell>
          <cell r="S158">
            <v>0</v>
          </cell>
          <cell r="T158">
            <v>4700000</v>
          </cell>
          <cell r="U158">
            <v>4</v>
          </cell>
          <cell r="V158" t="str">
            <v>Kas</v>
          </cell>
          <cell r="W158" t="str">
            <v/>
          </cell>
          <cell r="X158" t="str">
            <v/>
          </cell>
          <cell r="Y158" t="str">
            <v/>
          </cell>
          <cell r="Z158" t="str">
            <v>BKU</v>
          </cell>
          <cell r="AA158">
            <v>4</v>
          </cell>
          <cell r="AB158" t="str">
            <v>Tetes Guntoro</v>
          </cell>
          <cell r="AC158" t="str">
            <v/>
          </cell>
          <cell r="AD158" t="str">
            <v/>
          </cell>
          <cell r="AE158">
            <v>4700000</v>
          </cell>
          <cell r="AF158" t="str">
            <v/>
          </cell>
          <cell r="AG158" t="str">
            <v/>
          </cell>
          <cell r="AH158" t="str">
            <v/>
          </cell>
          <cell r="AI158" t="str">
            <v/>
          </cell>
          <cell r="AJ158">
            <v>4700000</v>
          </cell>
          <cell r="AK158" t="str">
            <v/>
          </cell>
          <cell r="AL158" t="str">
            <v/>
          </cell>
        </row>
        <row r="159">
          <cell r="B159">
            <v>152</v>
          </cell>
          <cell r="C159" t="str">
            <v>2.8</v>
          </cell>
          <cell r="D159">
            <v>40298</v>
          </cell>
          <cell r="E159">
            <v>366</v>
          </cell>
          <cell r="F159" t="str">
            <v>-</v>
          </cell>
          <cell r="G159" t="str">
            <v>-</v>
          </cell>
          <cell r="I159" t="str">
            <v>Dibayar perjalanan dinas selama 3 hari anggota polres paser dalam rangka pengamanan/pengawalan logistik Pemilu Kada Kab. Paser tahun 2010 an. Bahrunsyah</v>
          </cell>
          <cell r="K159">
            <v>0</v>
          </cell>
          <cell r="L159">
            <v>0</v>
          </cell>
          <cell r="M159">
            <v>0</v>
          </cell>
          <cell r="N159">
            <v>0</v>
          </cell>
          <cell r="O159">
            <v>0</v>
          </cell>
          <cell r="P159">
            <v>0</v>
          </cell>
          <cell r="Q159">
            <v>4700000</v>
          </cell>
          <cell r="R159">
            <v>0</v>
          </cell>
          <cell r="S159">
            <v>0</v>
          </cell>
          <cell r="T159">
            <v>4700000</v>
          </cell>
          <cell r="U159">
            <v>4</v>
          </cell>
          <cell r="V159" t="str">
            <v>Kas</v>
          </cell>
          <cell r="W159" t="str">
            <v/>
          </cell>
          <cell r="X159" t="str">
            <v/>
          </cell>
          <cell r="Y159" t="str">
            <v/>
          </cell>
          <cell r="Z159" t="str">
            <v>BKU</v>
          </cell>
          <cell r="AA159">
            <v>4</v>
          </cell>
          <cell r="AB159" t="str">
            <v>Bahrunsyah</v>
          </cell>
          <cell r="AC159" t="str">
            <v/>
          </cell>
          <cell r="AD159" t="str">
            <v/>
          </cell>
          <cell r="AE159">
            <v>4700000</v>
          </cell>
          <cell r="AF159" t="str">
            <v/>
          </cell>
          <cell r="AG159" t="str">
            <v/>
          </cell>
          <cell r="AH159" t="str">
            <v/>
          </cell>
          <cell r="AI159" t="str">
            <v/>
          </cell>
          <cell r="AJ159">
            <v>4700000</v>
          </cell>
          <cell r="AK159" t="str">
            <v/>
          </cell>
          <cell r="AL159" t="str">
            <v/>
          </cell>
        </row>
        <row r="160">
          <cell r="B160">
            <v>153</v>
          </cell>
          <cell r="F160" t="str">
            <v>-</v>
          </cell>
          <cell r="G160" t="str">
            <v>-</v>
          </cell>
          <cell r="K160">
            <v>0</v>
          </cell>
          <cell r="L160">
            <v>0</v>
          </cell>
          <cell r="M160">
            <v>0</v>
          </cell>
          <cell r="N160">
            <v>0</v>
          </cell>
          <cell r="O160">
            <v>0</v>
          </cell>
          <cell r="P160">
            <v>0</v>
          </cell>
          <cell r="Q160">
            <v>0</v>
          </cell>
          <cell r="R160">
            <v>0</v>
          </cell>
          <cell r="S160">
            <v>0</v>
          </cell>
          <cell r="T160">
            <v>0</v>
          </cell>
          <cell r="U160">
            <v>4</v>
          </cell>
          <cell r="V160" t="str">
            <v/>
          </cell>
          <cell r="W160" t="str">
            <v/>
          </cell>
          <cell r="X160" t="str">
            <v/>
          </cell>
          <cell r="Y160" t="str">
            <v/>
          </cell>
          <cell r="Z160" t="str">
            <v/>
          </cell>
          <cell r="AA160">
            <v>4</v>
          </cell>
          <cell r="AC160" t="str">
            <v/>
          </cell>
          <cell r="AD160" t="str">
            <v/>
          </cell>
          <cell r="AE160">
            <v>0</v>
          </cell>
          <cell r="AF160" t="str">
            <v/>
          </cell>
          <cell r="AG160" t="str">
            <v/>
          </cell>
          <cell r="AH160" t="str">
            <v/>
          </cell>
          <cell r="AI160" t="str">
            <v/>
          </cell>
          <cell r="AJ160">
            <v>0</v>
          </cell>
          <cell r="AK160" t="str">
            <v/>
          </cell>
          <cell r="AL160" t="str">
            <v/>
          </cell>
        </row>
        <row r="161">
          <cell r="B161">
            <v>154</v>
          </cell>
          <cell r="F161" t="str">
            <v>-</v>
          </cell>
          <cell r="G161" t="str">
            <v>-</v>
          </cell>
          <cell r="K161">
            <v>0</v>
          </cell>
          <cell r="L161">
            <v>0</v>
          </cell>
          <cell r="M161">
            <v>0</v>
          </cell>
          <cell r="N161">
            <v>0</v>
          </cell>
          <cell r="O161">
            <v>0</v>
          </cell>
          <cell r="P161">
            <v>0</v>
          </cell>
          <cell r="Q161">
            <v>0</v>
          </cell>
          <cell r="R161">
            <v>0</v>
          </cell>
          <cell r="S161">
            <v>0</v>
          </cell>
          <cell r="T161">
            <v>0</v>
          </cell>
          <cell r="U161">
            <v>4</v>
          </cell>
          <cell r="V161" t="str">
            <v/>
          </cell>
          <cell r="W161" t="str">
            <v/>
          </cell>
          <cell r="X161" t="str">
            <v/>
          </cell>
          <cell r="Y161" t="str">
            <v/>
          </cell>
          <cell r="Z161" t="str">
            <v/>
          </cell>
          <cell r="AA161">
            <v>4</v>
          </cell>
          <cell r="AC161" t="str">
            <v/>
          </cell>
          <cell r="AD161" t="str">
            <v/>
          </cell>
          <cell r="AE161">
            <v>0</v>
          </cell>
          <cell r="AF161" t="str">
            <v/>
          </cell>
          <cell r="AG161" t="str">
            <v/>
          </cell>
          <cell r="AH161" t="str">
            <v/>
          </cell>
          <cell r="AI161" t="str">
            <v/>
          </cell>
          <cell r="AJ161">
            <v>0</v>
          </cell>
          <cell r="AK161" t="str">
            <v/>
          </cell>
          <cell r="AL161" t="str">
            <v/>
          </cell>
        </row>
        <row r="162">
          <cell r="B162">
            <v>155</v>
          </cell>
          <cell r="F162" t="str">
            <v>-</v>
          </cell>
          <cell r="G162" t="str">
            <v>-</v>
          </cell>
          <cell r="K162">
            <v>0</v>
          </cell>
          <cell r="L162">
            <v>0</v>
          </cell>
          <cell r="M162">
            <v>0</v>
          </cell>
          <cell r="N162">
            <v>0</v>
          </cell>
          <cell r="O162">
            <v>0</v>
          </cell>
          <cell r="P162">
            <v>0</v>
          </cell>
          <cell r="Q162">
            <v>0</v>
          </cell>
          <cell r="R162">
            <v>0</v>
          </cell>
          <cell r="S162">
            <v>0</v>
          </cell>
          <cell r="T162">
            <v>0</v>
          </cell>
          <cell r="U162">
            <v>4</v>
          </cell>
          <cell r="V162" t="str">
            <v/>
          </cell>
          <cell r="W162" t="str">
            <v/>
          </cell>
          <cell r="X162" t="str">
            <v/>
          </cell>
          <cell r="Y162" t="str">
            <v/>
          </cell>
          <cell r="Z162" t="str">
            <v/>
          </cell>
          <cell r="AA162">
            <v>4</v>
          </cell>
          <cell r="AC162" t="str">
            <v/>
          </cell>
          <cell r="AD162" t="str">
            <v/>
          </cell>
          <cell r="AE162">
            <v>0</v>
          </cell>
          <cell r="AF162" t="str">
            <v/>
          </cell>
          <cell r="AG162" t="str">
            <v/>
          </cell>
          <cell r="AH162" t="str">
            <v/>
          </cell>
          <cell r="AI162" t="str">
            <v/>
          </cell>
          <cell r="AJ162">
            <v>0</v>
          </cell>
          <cell r="AK162" t="str">
            <v/>
          </cell>
          <cell r="AL162" t="str">
            <v/>
          </cell>
        </row>
        <row r="163">
          <cell r="B163">
            <v>156</v>
          </cell>
          <cell r="F163" t="str">
            <v>-</v>
          </cell>
          <cell r="G163" t="str">
            <v>-</v>
          </cell>
          <cell r="K163">
            <v>0</v>
          </cell>
          <cell r="L163">
            <v>0</v>
          </cell>
          <cell r="M163">
            <v>0</v>
          </cell>
          <cell r="N163">
            <v>0</v>
          </cell>
          <cell r="O163">
            <v>0</v>
          </cell>
          <cell r="P163">
            <v>0</v>
          </cell>
          <cell r="Q163">
            <v>0</v>
          </cell>
          <cell r="R163">
            <v>0</v>
          </cell>
          <cell r="S163">
            <v>0</v>
          </cell>
          <cell r="T163">
            <v>0</v>
          </cell>
          <cell r="U163">
            <v>4</v>
          </cell>
          <cell r="V163" t="str">
            <v/>
          </cell>
          <cell r="W163" t="str">
            <v/>
          </cell>
          <cell r="X163" t="str">
            <v/>
          </cell>
          <cell r="Y163" t="str">
            <v/>
          </cell>
          <cell r="Z163" t="str">
            <v/>
          </cell>
          <cell r="AA163">
            <v>4</v>
          </cell>
          <cell r="AC163" t="str">
            <v/>
          </cell>
          <cell r="AD163" t="str">
            <v/>
          </cell>
          <cell r="AE163">
            <v>0</v>
          </cell>
          <cell r="AF163" t="str">
            <v/>
          </cell>
          <cell r="AG163" t="str">
            <v/>
          </cell>
          <cell r="AH163" t="str">
            <v/>
          </cell>
          <cell r="AI163" t="str">
            <v/>
          </cell>
          <cell r="AJ163">
            <v>0</v>
          </cell>
          <cell r="AK163" t="str">
            <v/>
          </cell>
          <cell r="AL163" t="str">
            <v/>
          </cell>
        </row>
        <row r="164">
          <cell r="B164">
            <v>157</v>
          </cell>
          <cell r="F164" t="str">
            <v>-</v>
          </cell>
          <cell r="G164" t="str">
            <v>-</v>
          </cell>
          <cell r="K164">
            <v>0</v>
          </cell>
          <cell r="L164">
            <v>0</v>
          </cell>
          <cell r="M164">
            <v>0</v>
          </cell>
          <cell r="N164">
            <v>0</v>
          </cell>
          <cell r="O164">
            <v>0</v>
          </cell>
          <cell r="P164">
            <v>0</v>
          </cell>
          <cell r="Q164">
            <v>0</v>
          </cell>
          <cell r="R164">
            <v>0</v>
          </cell>
          <cell r="S164">
            <v>0</v>
          </cell>
          <cell r="T164">
            <v>0</v>
          </cell>
          <cell r="U164">
            <v>4</v>
          </cell>
          <cell r="V164" t="str">
            <v/>
          </cell>
          <cell r="W164" t="str">
            <v/>
          </cell>
          <cell r="X164" t="str">
            <v/>
          </cell>
          <cell r="Y164" t="str">
            <v/>
          </cell>
          <cell r="Z164" t="str">
            <v/>
          </cell>
          <cell r="AA164">
            <v>4</v>
          </cell>
          <cell r="AC164" t="str">
            <v/>
          </cell>
          <cell r="AD164" t="str">
            <v/>
          </cell>
          <cell r="AE164">
            <v>0</v>
          </cell>
          <cell r="AF164" t="str">
            <v/>
          </cell>
          <cell r="AG164" t="str">
            <v/>
          </cell>
          <cell r="AH164" t="str">
            <v/>
          </cell>
          <cell r="AI164" t="str">
            <v/>
          </cell>
          <cell r="AJ164">
            <v>0</v>
          </cell>
          <cell r="AK164" t="str">
            <v/>
          </cell>
          <cell r="AL164" t="str">
            <v/>
          </cell>
        </row>
        <row r="165">
          <cell r="B165">
            <v>158</v>
          </cell>
          <cell r="F165" t="str">
            <v>-</v>
          </cell>
          <cell r="G165" t="str">
            <v>-</v>
          </cell>
          <cell r="K165">
            <v>0</v>
          </cell>
          <cell r="L165">
            <v>0</v>
          </cell>
          <cell r="M165">
            <v>0</v>
          </cell>
          <cell r="N165">
            <v>0</v>
          </cell>
          <cell r="O165">
            <v>0</v>
          </cell>
          <cell r="P165">
            <v>0</v>
          </cell>
          <cell r="Q165">
            <v>0</v>
          </cell>
          <cell r="R165">
            <v>0</v>
          </cell>
          <cell r="S165">
            <v>0</v>
          </cell>
          <cell r="T165">
            <v>0</v>
          </cell>
          <cell r="U165">
            <v>4</v>
          </cell>
          <cell r="V165" t="str">
            <v/>
          </cell>
          <cell r="W165" t="str">
            <v/>
          </cell>
          <cell r="X165" t="str">
            <v/>
          </cell>
          <cell r="Y165" t="str">
            <v/>
          </cell>
          <cell r="Z165" t="str">
            <v/>
          </cell>
          <cell r="AA165">
            <v>4</v>
          </cell>
          <cell r="AC165" t="str">
            <v/>
          </cell>
          <cell r="AD165" t="str">
            <v/>
          </cell>
          <cell r="AE165">
            <v>0</v>
          </cell>
          <cell r="AF165" t="str">
            <v/>
          </cell>
          <cell r="AG165" t="str">
            <v/>
          </cell>
          <cell r="AH165" t="str">
            <v/>
          </cell>
          <cell r="AI165" t="str">
            <v/>
          </cell>
          <cell r="AJ165">
            <v>0</v>
          </cell>
          <cell r="AK165" t="str">
            <v/>
          </cell>
          <cell r="AL165" t="str">
            <v/>
          </cell>
        </row>
        <row r="166">
          <cell r="B166">
            <v>159</v>
          </cell>
          <cell r="F166" t="str">
            <v>-</v>
          </cell>
          <cell r="G166" t="str">
            <v>-</v>
          </cell>
          <cell r="K166">
            <v>0</v>
          </cell>
          <cell r="L166">
            <v>0</v>
          </cell>
          <cell r="M166">
            <v>0</v>
          </cell>
          <cell r="N166">
            <v>0</v>
          </cell>
          <cell r="O166">
            <v>0</v>
          </cell>
          <cell r="P166">
            <v>0</v>
          </cell>
          <cell r="Q166">
            <v>0</v>
          </cell>
          <cell r="R166">
            <v>0</v>
          </cell>
          <cell r="S166">
            <v>0</v>
          </cell>
          <cell r="T166">
            <v>0</v>
          </cell>
          <cell r="U166">
            <v>4</v>
          </cell>
          <cell r="V166" t="str">
            <v/>
          </cell>
          <cell r="W166" t="str">
            <v/>
          </cell>
          <cell r="X166" t="str">
            <v/>
          </cell>
          <cell r="Y166" t="str">
            <v/>
          </cell>
          <cell r="Z166" t="str">
            <v/>
          </cell>
          <cell r="AA166">
            <v>4</v>
          </cell>
          <cell r="AC166" t="str">
            <v/>
          </cell>
          <cell r="AD166" t="str">
            <v/>
          </cell>
          <cell r="AE166">
            <v>0</v>
          </cell>
          <cell r="AF166" t="str">
            <v/>
          </cell>
          <cell r="AG166" t="str">
            <v/>
          </cell>
          <cell r="AH166" t="str">
            <v/>
          </cell>
          <cell r="AI166" t="str">
            <v/>
          </cell>
          <cell r="AJ166">
            <v>0</v>
          </cell>
          <cell r="AK166" t="str">
            <v/>
          </cell>
          <cell r="AL166" t="str">
            <v/>
          </cell>
        </row>
        <row r="167">
          <cell r="B167">
            <v>160</v>
          </cell>
          <cell r="F167" t="str">
            <v>-</v>
          </cell>
          <cell r="G167" t="str">
            <v>-</v>
          </cell>
          <cell r="K167">
            <v>0</v>
          </cell>
          <cell r="L167">
            <v>0</v>
          </cell>
          <cell r="M167">
            <v>0</v>
          </cell>
          <cell r="N167">
            <v>0</v>
          </cell>
          <cell r="O167">
            <v>0</v>
          </cell>
          <cell r="P167">
            <v>0</v>
          </cell>
          <cell r="Q167">
            <v>0</v>
          </cell>
          <cell r="R167">
            <v>0</v>
          </cell>
          <cell r="S167">
            <v>0</v>
          </cell>
          <cell r="T167">
            <v>0</v>
          </cell>
          <cell r="U167">
            <v>4</v>
          </cell>
          <cell r="V167" t="str">
            <v/>
          </cell>
          <cell r="W167" t="str">
            <v/>
          </cell>
          <cell r="X167" t="str">
            <v/>
          </cell>
          <cell r="Y167" t="str">
            <v/>
          </cell>
          <cell r="Z167" t="str">
            <v/>
          </cell>
          <cell r="AA167">
            <v>4</v>
          </cell>
          <cell r="AC167" t="str">
            <v/>
          </cell>
          <cell r="AD167" t="str">
            <v/>
          </cell>
          <cell r="AE167">
            <v>0</v>
          </cell>
          <cell r="AF167" t="str">
            <v/>
          </cell>
          <cell r="AG167" t="str">
            <v/>
          </cell>
          <cell r="AH167" t="str">
            <v/>
          </cell>
          <cell r="AI167" t="str">
            <v/>
          </cell>
          <cell r="AJ167">
            <v>0</v>
          </cell>
          <cell r="AK167" t="str">
            <v/>
          </cell>
          <cell r="AL167" t="str">
            <v/>
          </cell>
        </row>
        <row r="168">
          <cell r="B168">
            <v>161</v>
          </cell>
          <cell r="F168" t="str">
            <v>-</v>
          </cell>
          <cell r="G168" t="str">
            <v>-</v>
          </cell>
          <cell r="K168">
            <v>0</v>
          </cell>
          <cell r="L168">
            <v>0</v>
          </cell>
          <cell r="M168">
            <v>0</v>
          </cell>
          <cell r="N168">
            <v>0</v>
          </cell>
          <cell r="O168">
            <v>0</v>
          </cell>
          <cell r="P168">
            <v>0</v>
          </cell>
          <cell r="Q168">
            <v>0</v>
          </cell>
          <cell r="R168">
            <v>0</v>
          </cell>
          <cell r="S168">
            <v>0</v>
          </cell>
          <cell r="T168">
            <v>0</v>
          </cell>
          <cell r="U168">
            <v>4</v>
          </cell>
          <cell r="V168" t="str">
            <v/>
          </cell>
          <cell r="W168" t="str">
            <v/>
          </cell>
          <cell r="X168" t="str">
            <v/>
          </cell>
          <cell r="Y168" t="str">
            <v/>
          </cell>
          <cell r="Z168" t="str">
            <v/>
          </cell>
          <cell r="AA168">
            <v>4</v>
          </cell>
          <cell r="AC168" t="str">
            <v/>
          </cell>
          <cell r="AD168" t="str">
            <v/>
          </cell>
          <cell r="AE168">
            <v>0</v>
          </cell>
          <cell r="AF168" t="str">
            <v/>
          </cell>
          <cell r="AG168" t="str">
            <v/>
          </cell>
          <cell r="AH168" t="str">
            <v/>
          </cell>
          <cell r="AI168" t="str">
            <v/>
          </cell>
          <cell r="AJ168">
            <v>0</v>
          </cell>
          <cell r="AK168" t="str">
            <v/>
          </cell>
          <cell r="AL168" t="str">
            <v/>
          </cell>
        </row>
        <row r="169">
          <cell r="B169">
            <v>162</v>
          </cell>
          <cell r="F169" t="str">
            <v>-</v>
          </cell>
          <cell r="G169" t="str">
            <v>-</v>
          </cell>
          <cell r="K169">
            <v>0</v>
          </cell>
          <cell r="L169">
            <v>0</v>
          </cell>
          <cell r="M169">
            <v>0</v>
          </cell>
          <cell r="N169">
            <v>0</v>
          </cell>
          <cell r="O169">
            <v>0</v>
          </cell>
          <cell r="P169">
            <v>0</v>
          </cell>
          <cell r="Q169">
            <v>0</v>
          </cell>
          <cell r="R169">
            <v>0</v>
          </cell>
          <cell r="S169">
            <v>0</v>
          </cell>
          <cell r="T169">
            <v>0</v>
          </cell>
          <cell r="U169">
            <v>4</v>
          </cell>
          <cell r="V169" t="str">
            <v/>
          </cell>
          <cell r="W169" t="str">
            <v/>
          </cell>
          <cell r="X169" t="str">
            <v/>
          </cell>
          <cell r="Y169" t="str">
            <v/>
          </cell>
          <cell r="Z169" t="str">
            <v/>
          </cell>
          <cell r="AA169">
            <v>4</v>
          </cell>
          <cell r="AC169" t="str">
            <v/>
          </cell>
          <cell r="AD169" t="str">
            <v/>
          </cell>
          <cell r="AE169">
            <v>0</v>
          </cell>
          <cell r="AF169" t="str">
            <v/>
          </cell>
          <cell r="AG169" t="str">
            <v/>
          </cell>
          <cell r="AH169" t="str">
            <v/>
          </cell>
          <cell r="AI169" t="str">
            <v/>
          </cell>
          <cell r="AJ169">
            <v>0</v>
          </cell>
          <cell r="AK169" t="str">
            <v/>
          </cell>
          <cell r="AL169" t="str">
            <v/>
          </cell>
        </row>
        <row r="170">
          <cell r="B170">
            <v>163</v>
          </cell>
          <cell r="F170" t="str">
            <v>-</v>
          </cell>
          <cell r="G170" t="str">
            <v>-</v>
          </cell>
          <cell r="K170">
            <v>0</v>
          </cell>
          <cell r="L170">
            <v>0</v>
          </cell>
          <cell r="M170">
            <v>0</v>
          </cell>
          <cell r="N170">
            <v>0</v>
          </cell>
          <cell r="O170">
            <v>0</v>
          </cell>
          <cell r="P170">
            <v>0</v>
          </cell>
          <cell r="Q170">
            <v>0</v>
          </cell>
          <cell r="R170">
            <v>0</v>
          </cell>
          <cell r="S170">
            <v>0</v>
          </cell>
          <cell r="T170">
            <v>0</v>
          </cell>
          <cell r="U170">
            <v>4</v>
          </cell>
          <cell r="V170" t="str">
            <v/>
          </cell>
          <cell r="W170" t="str">
            <v/>
          </cell>
          <cell r="X170" t="str">
            <v/>
          </cell>
          <cell r="Y170" t="str">
            <v/>
          </cell>
          <cell r="Z170" t="str">
            <v/>
          </cell>
          <cell r="AA170">
            <v>4</v>
          </cell>
          <cell r="AC170" t="str">
            <v/>
          </cell>
          <cell r="AD170" t="str">
            <v/>
          </cell>
          <cell r="AE170">
            <v>0</v>
          </cell>
          <cell r="AF170" t="str">
            <v/>
          </cell>
          <cell r="AG170" t="str">
            <v/>
          </cell>
          <cell r="AH170" t="str">
            <v/>
          </cell>
          <cell r="AI170" t="str">
            <v/>
          </cell>
          <cell r="AJ170">
            <v>0</v>
          </cell>
          <cell r="AK170" t="str">
            <v/>
          </cell>
          <cell r="AL170" t="str">
            <v/>
          </cell>
        </row>
        <row r="171">
          <cell r="B171">
            <v>164</v>
          </cell>
          <cell r="F171" t="str">
            <v>-</v>
          </cell>
          <cell r="G171" t="str">
            <v>-</v>
          </cell>
          <cell r="K171">
            <v>0</v>
          </cell>
          <cell r="L171">
            <v>0</v>
          </cell>
          <cell r="M171">
            <v>0</v>
          </cell>
          <cell r="N171">
            <v>0</v>
          </cell>
          <cell r="O171">
            <v>0</v>
          </cell>
          <cell r="P171">
            <v>0</v>
          </cell>
          <cell r="Q171">
            <v>0</v>
          </cell>
          <cell r="R171">
            <v>0</v>
          </cell>
          <cell r="S171">
            <v>0</v>
          </cell>
          <cell r="T171">
            <v>0</v>
          </cell>
          <cell r="U171">
            <v>4</v>
          </cell>
          <cell r="V171" t="str">
            <v/>
          </cell>
          <cell r="W171" t="str">
            <v/>
          </cell>
          <cell r="X171" t="str">
            <v/>
          </cell>
          <cell r="Y171" t="str">
            <v/>
          </cell>
          <cell r="Z171" t="str">
            <v/>
          </cell>
          <cell r="AA171">
            <v>4</v>
          </cell>
          <cell r="AC171" t="str">
            <v/>
          </cell>
          <cell r="AD171" t="str">
            <v/>
          </cell>
          <cell r="AE171">
            <v>0</v>
          </cell>
          <cell r="AF171" t="str">
            <v/>
          </cell>
          <cell r="AG171" t="str">
            <v/>
          </cell>
          <cell r="AH171" t="str">
            <v/>
          </cell>
          <cell r="AI171" t="str">
            <v/>
          </cell>
          <cell r="AJ171">
            <v>0</v>
          </cell>
          <cell r="AK171" t="str">
            <v/>
          </cell>
          <cell r="AL171" t="str">
            <v/>
          </cell>
        </row>
        <row r="172">
          <cell r="B172">
            <v>165</v>
          </cell>
          <cell r="F172" t="str">
            <v>-</v>
          </cell>
          <cell r="G172" t="str">
            <v>-</v>
          </cell>
          <cell r="K172">
            <v>0</v>
          </cell>
          <cell r="L172">
            <v>0</v>
          </cell>
          <cell r="M172">
            <v>0</v>
          </cell>
          <cell r="N172">
            <v>0</v>
          </cell>
          <cell r="O172">
            <v>0</v>
          </cell>
          <cell r="P172">
            <v>0</v>
          </cell>
          <cell r="Q172">
            <v>0</v>
          </cell>
          <cell r="R172">
            <v>0</v>
          </cell>
          <cell r="S172">
            <v>0</v>
          </cell>
          <cell r="T172">
            <v>0</v>
          </cell>
          <cell r="U172">
            <v>4</v>
          </cell>
          <cell r="V172" t="str">
            <v/>
          </cell>
          <cell r="W172" t="str">
            <v/>
          </cell>
          <cell r="X172" t="str">
            <v/>
          </cell>
          <cell r="Y172" t="str">
            <v/>
          </cell>
          <cell r="Z172" t="str">
            <v/>
          </cell>
          <cell r="AA172">
            <v>4</v>
          </cell>
          <cell r="AC172" t="str">
            <v/>
          </cell>
          <cell r="AD172" t="str">
            <v/>
          </cell>
          <cell r="AE172">
            <v>0</v>
          </cell>
          <cell r="AF172" t="str">
            <v/>
          </cell>
          <cell r="AG172" t="str">
            <v/>
          </cell>
          <cell r="AH172" t="str">
            <v/>
          </cell>
          <cell r="AI172" t="str">
            <v/>
          </cell>
          <cell r="AJ172">
            <v>0</v>
          </cell>
          <cell r="AK172" t="str">
            <v/>
          </cell>
          <cell r="AL172" t="str">
            <v/>
          </cell>
        </row>
        <row r="173">
          <cell r="B173">
            <v>166</v>
          </cell>
          <cell r="F173" t="str">
            <v>-</v>
          </cell>
          <cell r="G173" t="str">
            <v>-</v>
          </cell>
          <cell r="K173">
            <v>0</v>
          </cell>
          <cell r="L173">
            <v>0</v>
          </cell>
          <cell r="M173">
            <v>0</v>
          </cell>
          <cell r="N173">
            <v>0</v>
          </cell>
          <cell r="O173">
            <v>0</v>
          </cell>
          <cell r="P173">
            <v>0</v>
          </cell>
          <cell r="Q173">
            <v>0</v>
          </cell>
          <cell r="R173">
            <v>0</v>
          </cell>
          <cell r="S173">
            <v>0</v>
          </cell>
          <cell r="T173">
            <v>0</v>
          </cell>
          <cell r="U173">
            <v>4</v>
          </cell>
          <cell r="V173" t="str">
            <v/>
          </cell>
          <cell r="W173" t="str">
            <v/>
          </cell>
          <cell r="X173" t="str">
            <v/>
          </cell>
          <cell r="Y173" t="str">
            <v/>
          </cell>
          <cell r="Z173" t="str">
            <v/>
          </cell>
          <cell r="AA173">
            <v>4</v>
          </cell>
          <cell r="AC173" t="str">
            <v/>
          </cell>
          <cell r="AD173" t="str">
            <v/>
          </cell>
          <cell r="AE173">
            <v>0</v>
          </cell>
          <cell r="AF173" t="str">
            <v/>
          </cell>
          <cell r="AG173" t="str">
            <v/>
          </cell>
          <cell r="AH173" t="str">
            <v/>
          </cell>
          <cell r="AI173" t="str">
            <v/>
          </cell>
          <cell r="AJ173">
            <v>0</v>
          </cell>
          <cell r="AK173" t="str">
            <v/>
          </cell>
          <cell r="AL173" t="str">
            <v/>
          </cell>
        </row>
        <row r="174">
          <cell r="B174">
            <v>167</v>
          </cell>
          <cell r="F174" t="str">
            <v>-</v>
          </cell>
          <cell r="G174" t="str">
            <v>-</v>
          </cell>
          <cell r="K174">
            <v>0</v>
          </cell>
          <cell r="L174">
            <v>0</v>
          </cell>
          <cell r="M174">
            <v>0</v>
          </cell>
          <cell r="N174">
            <v>0</v>
          </cell>
          <cell r="O174">
            <v>0</v>
          </cell>
          <cell r="P174">
            <v>0</v>
          </cell>
          <cell r="Q174">
            <v>0</v>
          </cell>
          <cell r="R174">
            <v>0</v>
          </cell>
          <cell r="S174">
            <v>0</v>
          </cell>
          <cell r="T174">
            <v>0</v>
          </cell>
          <cell r="U174">
            <v>4</v>
          </cell>
          <cell r="V174" t="str">
            <v/>
          </cell>
          <cell r="W174" t="str">
            <v/>
          </cell>
          <cell r="X174" t="str">
            <v/>
          </cell>
          <cell r="Y174" t="str">
            <v/>
          </cell>
          <cell r="Z174" t="str">
            <v/>
          </cell>
          <cell r="AA174">
            <v>4</v>
          </cell>
          <cell r="AC174" t="str">
            <v/>
          </cell>
          <cell r="AD174" t="str">
            <v/>
          </cell>
          <cell r="AE174">
            <v>0</v>
          </cell>
          <cell r="AF174" t="str">
            <v/>
          </cell>
          <cell r="AG174" t="str">
            <v/>
          </cell>
          <cell r="AH174" t="str">
            <v/>
          </cell>
          <cell r="AI174" t="str">
            <v/>
          </cell>
          <cell r="AJ174">
            <v>0</v>
          </cell>
          <cell r="AK174" t="str">
            <v/>
          </cell>
          <cell r="AL174" t="str">
            <v/>
          </cell>
        </row>
        <row r="175">
          <cell r="B175">
            <v>168</v>
          </cell>
          <cell r="F175" t="str">
            <v>-</v>
          </cell>
          <cell r="G175" t="str">
            <v>-</v>
          </cell>
          <cell r="K175">
            <v>0</v>
          </cell>
          <cell r="L175">
            <v>0</v>
          </cell>
          <cell r="M175">
            <v>0</v>
          </cell>
          <cell r="N175">
            <v>0</v>
          </cell>
          <cell r="O175">
            <v>0</v>
          </cell>
          <cell r="P175">
            <v>0</v>
          </cell>
          <cell r="Q175">
            <v>0</v>
          </cell>
          <cell r="R175">
            <v>0</v>
          </cell>
          <cell r="S175">
            <v>0</v>
          </cell>
          <cell r="T175">
            <v>0</v>
          </cell>
          <cell r="U175">
            <v>4</v>
          </cell>
          <cell r="V175" t="str">
            <v/>
          </cell>
          <cell r="W175" t="str">
            <v/>
          </cell>
          <cell r="X175" t="str">
            <v/>
          </cell>
          <cell r="Y175" t="str">
            <v/>
          </cell>
          <cell r="Z175" t="str">
            <v/>
          </cell>
          <cell r="AA175">
            <v>4</v>
          </cell>
          <cell r="AC175" t="str">
            <v/>
          </cell>
          <cell r="AD175" t="str">
            <v/>
          </cell>
          <cell r="AE175">
            <v>0</v>
          </cell>
          <cell r="AF175" t="str">
            <v/>
          </cell>
          <cell r="AG175" t="str">
            <v/>
          </cell>
          <cell r="AH175" t="str">
            <v/>
          </cell>
          <cell r="AI175" t="str">
            <v/>
          </cell>
          <cell r="AJ175">
            <v>0</v>
          </cell>
          <cell r="AK175" t="str">
            <v/>
          </cell>
          <cell r="AL175" t="str">
            <v/>
          </cell>
        </row>
        <row r="176">
          <cell r="B176">
            <v>169</v>
          </cell>
          <cell r="F176" t="str">
            <v>-</v>
          </cell>
          <cell r="G176" t="str">
            <v>-</v>
          </cell>
          <cell r="K176">
            <v>0</v>
          </cell>
          <cell r="L176">
            <v>0</v>
          </cell>
          <cell r="M176">
            <v>0</v>
          </cell>
          <cell r="N176">
            <v>0</v>
          </cell>
          <cell r="O176">
            <v>0</v>
          </cell>
          <cell r="P176">
            <v>0</v>
          </cell>
          <cell r="Q176">
            <v>0</v>
          </cell>
          <cell r="R176">
            <v>0</v>
          </cell>
          <cell r="S176">
            <v>0</v>
          </cell>
          <cell r="T176">
            <v>0</v>
          </cell>
          <cell r="U176">
            <v>4</v>
          </cell>
          <cell r="V176" t="str">
            <v/>
          </cell>
          <cell r="W176" t="str">
            <v/>
          </cell>
          <cell r="X176" t="str">
            <v/>
          </cell>
          <cell r="Y176" t="str">
            <v/>
          </cell>
          <cell r="Z176" t="str">
            <v/>
          </cell>
          <cell r="AA176">
            <v>4</v>
          </cell>
          <cell r="AC176" t="str">
            <v/>
          </cell>
          <cell r="AD176" t="str">
            <v/>
          </cell>
          <cell r="AE176">
            <v>0</v>
          </cell>
          <cell r="AF176" t="str">
            <v/>
          </cell>
          <cell r="AG176" t="str">
            <v/>
          </cell>
          <cell r="AH176" t="str">
            <v/>
          </cell>
          <cell r="AI176" t="str">
            <v/>
          </cell>
          <cell r="AJ176">
            <v>0</v>
          </cell>
          <cell r="AK176" t="str">
            <v/>
          </cell>
          <cell r="AL176" t="str">
            <v/>
          </cell>
        </row>
        <row r="177">
          <cell r="B177">
            <v>170</v>
          </cell>
          <cell r="F177" t="str">
            <v>-</v>
          </cell>
          <cell r="G177" t="str">
            <v>-</v>
          </cell>
          <cell r="K177">
            <v>0</v>
          </cell>
          <cell r="L177">
            <v>0</v>
          </cell>
          <cell r="M177">
            <v>0</v>
          </cell>
          <cell r="N177">
            <v>0</v>
          </cell>
          <cell r="O177">
            <v>0</v>
          </cell>
          <cell r="P177">
            <v>0</v>
          </cell>
          <cell r="Q177">
            <v>0</v>
          </cell>
          <cell r="R177">
            <v>0</v>
          </cell>
          <cell r="S177">
            <v>0</v>
          </cell>
          <cell r="T177">
            <v>0</v>
          </cell>
          <cell r="U177">
            <v>4</v>
          </cell>
          <cell r="V177" t="str">
            <v/>
          </cell>
          <cell r="W177" t="str">
            <v/>
          </cell>
          <cell r="X177" t="str">
            <v/>
          </cell>
          <cell r="Y177" t="str">
            <v/>
          </cell>
          <cell r="Z177" t="str">
            <v/>
          </cell>
          <cell r="AA177">
            <v>4</v>
          </cell>
          <cell r="AC177" t="str">
            <v/>
          </cell>
          <cell r="AD177" t="str">
            <v/>
          </cell>
          <cell r="AE177">
            <v>0</v>
          </cell>
          <cell r="AF177" t="str">
            <v/>
          </cell>
          <cell r="AG177" t="str">
            <v/>
          </cell>
          <cell r="AH177" t="str">
            <v/>
          </cell>
          <cell r="AI177" t="str">
            <v/>
          </cell>
          <cell r="AJ177">
            <v>0</v>
          </cell>
          <cell r="AK177" t="str">
            <v/>
          </cell>
          <cell r="AL177" t="str">
            <v/>
          </cell>
        </row>
        <row r="178">
          <cell r="B178">
            <v>171</v>
          </cell>
          <cell r="F178" t="str">
            <v>-</v>
          </cell>
          <cell r="G178" t="str">
            <v>-</v>
          </cell>
          <cell r="K178">
            <v>0</v>
          </cell>
          <cell r="L178">
            <v>0</v>
          </cell>
          <cell r="M178">
            <v>0</v>
          </cell>
          <cell r="N178">
            <v>0</v>
          </cell>
          <cell r="O178">
            <v>0</v>
          </cell>
          <cell r="P178">
            <v>0</v>
          </cell>
          <cell r="Q178">
            <v>0</v>
          </cell>
          <cell r="R178">
            <v>0</v>
          </cell>
          <cell r="S178">
            <v>0</v>
          </cell>
          <cell r="T178">
            <v>0</v>
          </cell>
          <cell r="U178">
            <v>4</v>
          </cell>
          <cell r="V178" t="str">
            <v/>
          </cell>
          <cell r="W178" t="str">
            <v/>
          </cell>
          <cell r="X178" t="str">
            <v/>
          </cell>
          <cell r="Y178" t="str">
            <v/>
          </cell>
          <cell r="Z178" t="str">
            <v/>
          </cell>
          <cell r="AA178">
            <v>4</v>
          </cell>
          <cell r="AC178" t="str">
            <v/>
          </cell>
          <cell r="AD178" t="str">
            <v/>
          </cell>
          <cell r="AE178">
            <v>0</v>
          </cell>
          <cell r="AF178" t="str">
            <v/>
          </cell>
          <cell r="AG178" t="str">
            <v/>
          </cell>
          <cell r="AH178" t="str">
            <v/>
          </cell>
          <cell r="AI178" t="str">
            <v/>
          </cell>
          <cell r="AJ178">
            <v>0</v>
          </cell>
          <cell r="AK178" t="str">
            <v/>
          </cell>
          <cell r="AL178" t="str">
            <v/>
          </cell>
        </row>
        <row r="179">
          <cell r="B179">
            <v>172</v>
          </cell>
          <cell r="F179" t="str">
            <v>-</v>
          </cell>
          <cell r="G179" t="str">
            <v>-</v>
          </cell>
          <cell r="K179">
            <v>0</v>
          </cell>
          <cell r="L179">
            <v>0</v>
          </cell>
          <cell r="M179">
            <v>0</v>
          </cell>
          <cell r="N179">
            <v>0</v>
          </cell>
          <cell r="O179">
            <v>0</v>
          </cell>
          <cell r="P179">
            <v>0</v>
          </cell>
          <cell r="Q179">
            <v>0</v>
          </cell>
          <cell r="R179">
            <v>0</v>
          </cell>
          <cell r="S179">
            <v>0</v>
          </cell>
          <cell r="T179">
            <v>0</v>
          </cell>
          <cell r="U179">
            <v>4</v>
          </cell>
          <cell r="V179" t="str">
            <v/>
          </cell>
          <cell r="W179" t="str">
            <v/>
          </cell>
          <cell r="X179" t="str">
            <v/>
          </cell>
          <cell r="Y179" t="str">
            <v/>
          </cell>
          <cell r="Z179" t="str">
            <v/>
          </cell>
          <cell r="AA179">
            <v>4</v>
          </cell>
          <cell r="AC179" t="str">
            <v/>
          </cell>
          <cell r="AD179" t="str">
            <v/>
          </cell>
          <cell r="AE179">
            <v>0</v>
          </cell>
          <cell r="AF179" t="str">
            <v/>
          </cell>
          <cell r="AG179" t="str">
            <v/>
          </cell>
          <cell r="AH179" t="str">
            <v/>
          </cell>
          <cell r="AI179" t="str">
            <v/>
          </cell>
          <cell r="AJ179">
            <v>0</v>
          </cell>
          <cell r="AK179" t="str">
            <v/>
          </cell>
          <cell r="AL179" t="str">
            <v/>
          </cell>
        </row>
        <row r="180">
          <cell r="B180">
            <v>173</v>
          </cell>
          <cell r="F180" t="str">
            <v>-</v>
          </cell>
          <cell r="G180" t="str">
            <v>-</v>
          </cell>
          <cell r="K180">
            <v>0</v>
          </cell>
          <cell r="L180">
            <v>0</v>
          </cell>
          <cell r="M180">
            <v>0</v>
          </cell>
          <cell r="N180">
            <v>0</v>
          </cell>
          <cell r="O180">
            <v>0</v>
          </cell>
          <cell r="P180">
            <v>0</v>
          </cell>
          <cell r="Q180">
            <v>0</v>
          </cell>
          <cell r="R180">
            <v>0</v>
          </cell>
          <cell r="S180">
            <v>0</v>
          </cell>
          <cell r="T180">
            <v>0</v>
          </cell>
          <cell r="U180">
            <v>4</v>
          </cell>
          <cell r="V180" t="str">
            <v/>
          </cell>
          <cell r="W180" t="str">
            <v/>
          </cell>
          <cell r="X180" t="str">
            <v/>
          </cell>
          <cell r="Y180" t="str">
            <v/>
          </cell>
          <cell r="Z180" t="str">
            <v/>
          </cell>
          <cell r="AA180">
            <v>4</v>
          </cell>
          <cell r="AC180" t="str">
            <v/>
          </cell>
          <cell r="AD180" t="str">
            <v/>
          </cell>
          <cell r="AE180">
            <v>0</v>
          </cell>
          <cell r="AF180" t="str">
            <v/>
          </cell>
          <cell r="AG180" t="str">
            <v/>
          </cell>
          <cell r="AH180" t="str">
            <v/>
          </cell>
          <cell r="AI180" t="str">
            <v/>
          </cell>
          <cell r="AJ180">
            <v>0</v>
          </cell>
          <cell r="AK180" t="str">
            <v/>
          </cell>
          <cell r="AL180" t="str">
            <v/>
          </cell>
        </row>
        <row r="181">
          <cell r="B181">
            <v>174</v>
          </cell>
          <cell r="F181" t="str">
            <v>-</v>
          </cell>
          <cell r="G181" t="str">
            <v>-</v>
          </cell>
          <cell r="K181">
            <v>0</v>
          </cell>
          <cell r="L181">
            <v>0</v>
          </cell>
          <cell r="M181">
            <v>0</v>
          </cell>
          <cell r="N181">
            <v>0</v>
          </cell>
          <cell r="O181">
            <v>0</v>
          </cell>
          <cell r="P181">
            <v>0</v>
          </cell>
          <cell r="Q181">
            <v>0</v>
          </cell>
          <cell r="R181">
            <v>0</v>
          </cell>
          <cell r="S181">
            <v>0</v>
          </cell>
          <cell r="T181">
            <v>0</v>
          </cell>
          <cell r="U181">
            <v>4</v>
          </cell>
          <cell r="V181" t="str">
            <v/>
          </cell>
          <cell r="W181" t="str">
            <v/>
          </cell>
          <cell r="X181" t="str">
            <v/>
          </cell>
          <cell r="Y181" t="str">
            <v/>
          </cell>
          <cell r="Z181" t="str">
            <v/>
          </cell>
          <cell r="AA181">
            <v>4</v>
          </cell>
          <cell r="AC181" t="str">
            <v/>
          </cell>
          <cell r="AD181" t="str">
            <v/>
          </cell>
          <cell r="AE181">
            <v>0</v>
          </cell>
          <cell r="AF181" t="str">
            <v/>
          </cell>
          <cell r="AG181" t="str">
            <v/>
          </cell>
          <cell r="AH181" t="str">
            <v/>
          </cell>
          <cell r="AI181" t="str">
            <v/>
          </cell>
          <cell r="AJ181">
            <v>0</v>
          </cell>
          <cell r="AK181" t="str">
            <v/>
          </cell>
          <cell r="AL181" t="str">
            <v/>
          </cell>
        </row>
        <row r="182">
          <cell r="B182">
            <v>175</v>
          </cell>
          <cell r="F182" t="str">
            <v>-</v>
          </cell>
          <cell r="G182" t="str">
            <v>-</v>
          </cell>
          <cell r="K182">
            <v>0</v>
          </cell>
          <cell r="L182">
            <v>0</v>
          </cell>
          <cell r="M182">
            <v>0</v>
          </cell>
          <cell r="N182">
            <v>0</v>
          </cell>
          <cell r="O182">
            <v>0</v>
          </cell>
          <cell r="P182">
            <v>0</v>
          </cell>
          <cell r="Q182">
            <v>0</v>
          </cell>
          <cell r="R182">
            <v>0</v>
          </cell>
          <cell r="S182">
            <v>0</v>
          </cell>
          <cell r="T182">
            <v>0</v>
          </cell>
          <cell r="U182">
            <v>4</v>
          </cell>
          <cell r="V182" t="str">
            <v/>
          </cell>
          <cell r="W182" t="str">
            <v/>
          </cell>
          <cell r="X182" t="str">
            <v/>
          </cell>
          <cell r="Y182" t="str">
            <v/>
          </cell>
          <cell r="Z182" t="str">
            <v/>
          </cell>
          <cell r="AA182">
            <v>4</v>
          </cell>
          <cell r="AC182" t="str">
            <v/>
          </cell>
          <cell r="AD182" t="str">
            <v/>
          </cell>
          <cell r="AE182">
            <v>0</v>
          </cell>
          <cell r="AF182" t="str">
            <v/>
          </cell>
          <cell r="AG182" t="str">
            <v/>
          </cell>
          <cell r="AH182" t="str">
            <v/>
          </cell>
          <cell r="AI182" t="str">
            <v/>
          </cell>
          <cell r="AJ182">
            <v>0</v>
          </cell>
          <cell r="AK182" t="str">
            <v/>
          </cell>
          <cell r="AL182" t="str">
            <v/>
          </cell>
        </row>
        <row r="183">
          <cell r="B183">
            <v>176</v>
          </cell>
          <cell r="F183" t="str">
            <v>-</v>
          </cell>
          <cell r="G183" t="str">
            <v>-</v>
          </cell>
          <cell r="K183">
            <v>0</v>
          </cell>
          <cell r="L183">
            <v>0</v>
          </cell>
          <cell r="M183">
            <v>0</v>
          </cell>
          <cell r="N183">
            <v>0</v>
          </cell>
          <cell r="O183">
            <v>0</v>
          </cell>
          <cell r="P183">
            <v>0</v>
          </cell>
          <cell r="Q183">
            <v>0</v>
          </cell>
          <cell r="R183">
            <v>0</v>
          </cell>
          <cell r="S183">
            <v>0</v>
          </cell>
          <cell r="T183">
            <v>0</v>
          </cell>
          <cell r="U183">
            <v>4</v>
          </cell>
          <cell r="V183" t="str">
            <v/>
          </cell>
          <cell r="W183" t="str">
            <v/>
          </cell>
          <cell r="X183" t="str">
            <v/>
          </cell>
          <cell r="Y183" t="str">
            <v/>
          </cell>
          <cell r="Z183" t="str">
            <v/>
          </cell>
          <cell r="AA183">
            <v>4</v>
          </cell>
          <cell r="AC183" t="str">
            <v/>
          </cell>
          <cell r="AD183" t="str">
            <v/>
          </cell>
          <cell r="AE183">
            <v>0</v>
          </cell>
          <cell r="AF183" t="str">
            <v/>
          </cell>
          <cell r="AG183" t="str">
            <v/>
          </cell>
          <cell r="AH183" t="str">
            <v/>
          </cell>
          <cell r="AI183" t="str">
            <v/>
          </cell>
          <cell r="AJ183">
            <v>0</v>
          </cell>
          <cell r="AK183" t="str">
            <v/>
          </cell>
          <cell r="AL183" t="str">
            <v/>
          </cell>
        </row>
        <row r="184">
          <cell r="B184">
            <v>177</v>
          </cell>
          <cell r="F184" t="str">
            <v>-</v>
          </cell>
          <cell r="G184" t="str">
            <v>-</v>
          </cell>
          <cell r="K184">
            <v>0</v>
          </cell>
          <cell r="L184">
            <v>0</v>
          </cell>
          <cell r="M184">
            <v>0</v>
          </cell>
          <cell r="N184">
            <v>0</v>
          </cell>
          <cell r="O184">
            <v>0</v>
          </cell>
          <cell r="P184">
            <v>0</v>
          </cell>
          <cell r="Q184">
            <v>0</v>
          </cell>
          <cell r="R184">
            <v>0</v>
          </cell>
          <cell r="S184">
            <v>0</v>
          </cell>
          <cell r="T184">
            <v>0</v>
          </cell>
          <cell r="U184">
            <v>4</v>
          </cell>
          <cell r="V184" t="str">
            <v/>
          </cell>
          <cell r="W184" t="str">
            <v/>
          </cell>
          <cell r="X184" t="str">
            <v/>
          </cell>
          <cell r="Y184" t="str">
            <v/>
          </cell>
          <cell r="Z184" t="str">
            <v/>
          </cell>
          <cell r="AA184">
            <v>4</v>
          </cell>
          <cell r="AC184" t="str">
            <v/>
          </cell>
          <cell r="AD184" t="str">
            <v/>
          </cell>
          <cell r="AE184">
            <v>0</v>
          </cell>
          <cell r="AF184" t="str">
            <v/>
          </cell>
          <cell r="AG184" t="str">
            <v/>
          </cell>
          <cell r="AH184" t="str">
            <v/>
          </cell>
          <cell r="AI184" t="str">
            <v/>
          </cell>
          <cell r="AJ184">
            <v>0</v>
          </cell>
          <cell r="AK184" t="str">
            <v/>
          </cell>
          <cell r="AL184" t="str">
            <v/>
          </cell>
        </row>
        <row r="185">
          <cell r="B185">
            <v>178</v>
          </cell>
          <cell r="F185" t="str">
            <v>-</v>
          </cell>
          <cell r="G185" t="str">
            <v>-</v>
          </cell>
          <cell r="K185">
            <v>0</v>
          </cell>
          <cell r="L185">
            <v>0</v>
          </cell>
          <cell r="M185">
            <v>0</v>
          </cell>
          <cell r="N185">
            <v>0</v>
          </cell>
          <cell r="O185">
            <v>0</v>
          </cell>
          <cell r="P185">
            <v>0</v>
          </cell>
          <cell r="Q185">
            <v>0</v>
          </cell>
          <cell r="R185">
            <v>0</v>
          </cell>
          <cell r="S185">
            <v>0</v>
          </cell>
          <cell r="T185">
            <v>0</v>
          </cell>
          <cell r="U185">
            <v>4</v>
          </cell>
          <cell r="V185" t="str">
            <v/>
          </cell>
          <cell r="W185" t="str">
            <v/>
          </cell>
          <cell r="X185" t="str">
            <v/>
          </cell>
          <cell r="Y185" t="str">
            <v/>
          </cell>
          <cell r="Z185" t="str">
            <v/>
          </cell>
          <cell r="AA185">
            <v>4</v>
          </cell>
          <cell r="AC185" t="str">
            <v/>
          </cell>
          <cell r="AD185" t="str">
            <v/>
          </cell>
          <cell r="AE185">
            <v>0</v>
          </cell>
          <cell r="AF185" t="str">
            <v/>
          </cell>
          <cell r="AG185" t="str">
            <v/>
          </cell>
          <cell r="AH185" t="str">
            <v/>
          </cell>
          <cell r="AI185" t="str">
            <v/>
          </cell>
          <cell r="AJ185">
            <v>0</v>
          </cell>
          <cell r="AK185" t="str">
            <v/>
          </cell>
          <cell r="AL185" t="str">
            <v/>
          </cell>
        </row>
        <row r="186">
          <cell r="B186">
            <v>179</v>
          </cell>
          <cell r="F186" t="str">
            <v>-</v>
          </cell>
          <cell r="G186" t="str">
            <v>-</v>
          </cell>
          <cell r="K186">
            <v>0</v>
          </cell>
          <cell r="L186">
            <v>0</v>
          </cell>
          <cell r="M186">
            <v>0</v>
          </cell>
          <cell r="N186">
            <v>0</v>
          </cell>
          <cell r="O186">
            <v>0</v>
          </cell>
          <cell r="P186">
            <v>0</v>
          </cell>
          <cell r="Q186">
            <v>0</v>
          </cell>
          <cell r="R186">
            <v>0</v>
          </cell>
          <cell r="S186">
            <v>0</v>
          </cell>
          <cell r="T186">
            <v>0</v>
          </cell>
          <cell r="U186">
            <v>4</v>
          </cell>
          <cell r="V186" t="str">
            <v/>
          </cell>
          <cell r="W186" t="str">
            <v/>
          </cell>
          <cell r="X186" t="str">
            <v/>
          </cell>
          <cell r="Y186" t="str">
            <v/>
          </cell>
          <cell r="Z186" t="str">
            <v/>
          </cell>
          <cell r="AA186">
            <v>4</v>
          </cell>
          <cell r="AC186" t="str">
            <v/>
          </cell>
          <cell r="AD186" t="str">
            <v/>
          </cell>
          <cell r="AE186">
            <v>0</v>
          </cell>
          <cell r="AF186" t="str">
            <v/>
          </cell>
          <cell r="AG186" t="str">
            <v/>
          </cell>
          <cell r="AH186" t="str">
            <v/>
          </cell>
          <cell r="AI186" t="str">
            <v/>
          </cell>
          <cell r="AJ186">
            <v>0</v>
          </cell>
          <cell r="AK186" t="str">
            <v/>
          </cell>
          <cell r="AL186" t="str">
            <v/>
          </cell>
        </row>
        <row r="187">
          <cell r="B187">
            <v>180</v>
          </cell>
          <cell r="F187" t="str">
            <v>-</v>
          </cell>
          <cell r="G187" t="str">
            <v>-</v>
          </cell>
          <cell r="K187">
            <v>0</v>
          </cell>
          <cell r="L187">
            <v>0</v>
          </cell>
          <cell r="M187">
            <v>0</v>
          </cell>
          <cell r="N187">
            <v>0</v>
          </cell>
          <cell r="O187">
            <v>0</v>
          </cell>
          <cell r="P187">
            <v>0</v>
          </cell>
          <cell r="Q187">
            <v>0</v>
          </cell>
          <cell r="R187">
            <v>0</v>
          </cell>
          <cell r="S187">
            <v>0</v>
          </cell>
          <cell r="T187">
            <v>0</v>
          </cell>
          <cell r="U187">
            <v>4</v>
          </cell>
          <cell r="V187" t="str">
            <v/>
          </cell>
          <cell r="W187" t="str">
            <v/>
          </cell>
          <cell r="X187" t="str">
            <v/>
          </cell>
          <cell r="Y187" t="str">
            <v/>
          </cell>
          <cell r="Z187" t="str">
            <v/>
          </cell>
          <cell r="AA187">
            <v>4</v>
          </cell>
          <cell r="AC187" t="str">
            <v/>
          </cell>
          <cell r="AD187" t="str">
            <v/>
          </cell>
          <cell r="AE187">
            <v>0</v>
          </cell>
          <cell r="AF187" t="str">
            <v/>
          </cell>
          <cell r="AG187" t="str">
            <v/>
          </cell>
          <cell r="AH187" t="str">
            <v/>
          </cell>
          <cell r="AI187" t="str">
            <v/>
          </cell>
          <cell r="AJ187">
            <v>0</v>
          </cell>
          <cell r="AK187" t="str">
            <v/>
          </cell>
          <cell r="AL187" t="str">
            <v/>
          </cell>
        </row>
        <row r="188">
          <cell r="B188">
            <v>181</v>
          </cell>
          <cell r="F188" t="str">
            <v>-</v>
          </cell>
          <cell r="G188" t="str">
            <v>-</v>
          </cell>
          <cell r="K188">
            <v>0</v>
          </cell>
          <cell r="L188">
            <v>0</v>
          </cell>
          <cell r="M188">
            <v>0</v>
          </cell>
          <cell r="N188">
            <v>0</v>
          </cell>
          <cell r="O188">
            <v>0</v>
          </cell>
          <cell r="P188">
            <v>0</v>
          </cell>
          <cell r="Q188">
            <v>0</v>
          </cell>
          <cell r="R188">
            <v>0</v>
          </cell>
          <cell r="S188">
            <v>0</v>
          </cell>
          <cell r="T188">
            <v>0</v>
          </cell>
          <cell r="U188">
            <v>4</v>
          </cell>
          <cell r="V188" t="str">
            <v/>
          </cell>
          <cell r="W188" t="str">
            <v/>
          </cell>
          <cell r="X188" t="str">
            <v/>
          </cell>
          <cell r="Y188" t="str">
            <v/>
          </cell>
          <cell r="Z188" t="str">
            <v/>
          </cell>
          <cell r="AA188">
            <v>4</v>
          </cell>
          <cell r="AC188" t="str">
            <v/>
          </cell>
          <cell r="AD188" t="str">
            <v/>
          </cell>
          <cell r="AE188">
            <v>0</v>
          </cell>
          <cell r="AF188" t="str">
            <v/>
          </cell>
          <cell r="AG188" t="str">
            <v/>
          </cell>
          <cell r="AH188" t="str">
            <v/>
          </cell>
          <cell r="AI188" t="str">
            <v/>
          </cell>
          <cell r="AJ188">
            <v>0</v>
          </cell>
          <cell r="AK188" t="str">
            <v/>
          </cell>
          <cell r="AL188" t="str">
            <v/>
          </cell>
        </row>
        <row r="189">
          <cell r="B189">
            <v>182</v>
          </cell>
          <cell r="F189" t="str">
            <v>-</v>
          </cell>
          <cell r="G189" t="str">
            <v>-</v>
          </cell>
          <cell r="K189">
            <v>0</v>
          </cell>
          <cell r="L189">
            <v>0</v>
          </cell>
          <cell r="M189">
            <v>0</v>
          </cell>
          <cell r="N189">
            <v>0</v>
          </cell>
          <cell r="O189">
            <v>0</v>
          </cell>
          <cell r="P189">
            <v>0</v>
          </cell>
          <cell r="Q189">
            <v>0</v>
          </cell>
          <cell r="R189">
            <v>0</v>
          </cell>
          <cell r="S189">
            <v>0</v>
          </cell>
          <cell r="T189">
            <v>0</v>
          </cell>
          <cell r="U189">
            <v>4</v>
          </cell>
          <cell r="V189" t="str">
            <v/>
          </cell>
          <cell r="W189" t="str">
            <v/>
          </cell>
          <cell r="X189" t="str">
            <v/>
          </cell>
          <cell r="Y189" t="str">
            <v/>
          </cell>
          <cell r="Z189" t="str">
            <v/>
          </cell>
          <cell r="AA189">
            <v>4</v>
          </cell>
          <cell r="AC189" t="str">
            <v/>
          </cell>
          <cell r="AD189" t="str">
            <v/>
          </cell>
          <cell r="AE189">
            <v>0</v>
          </cell>
          <cell r="AF189" t="str">
            <v/>
          </cell>
          <cell r="AG189" t="str">
            <v/>
          </cell>
          <cell r="AH189" t="str">
            <v/>
          </cell>
          <cell r="AI189" t="str">
            <v/>
          </cell>
          <cell r="AJ189">
            <v>0</v>
          </cell>
          <cell r="AK189" t="str">
            <v/>
          </cell>
          <cell r="AL189" t="str">
            <v/>
          </cell>
        </row>
        <row r="190">
          <cell r="B190">
            <v>183</v>
          </cell>
          <cell r="F190" t="str">
            <v>-</v>
          </cell>
          <cell r="G190" t="str">
            <v>-</v>
          </cell>
          <cell r="K190">
            <v>0</v>
          </cell>
          <cell r="L190">
            <v>0</v>
          </cell>
          <cell r="M190">
            <v>0</v>
          </cell>
          <cell r="N190">
            <v>0</v>
          </cell>
          <cell r="O190">
            <v>0</v>
          </cell>
          <cell r="P190">
            <v>0</v>
          </cell>
          <cell r="Q190">
            <v>0</v>
          </cell>
          <cell r="R190">
            <v>0</v>
          </cell>
          <cell r="S190">
            <v>0</v>
          </cell>
          <cell r="T190">
            <v>0</v>
          </cell>
          <cell r="U190">
            <v>4</v>
          </cell>
          <cell r="V190" t="str">
            <v/>
          </cell>
          <cell r="W190" t="str">
            <v/>
          </cell>
          <cell r="X190" t="str">
            <v/>
          </cell>
          <cell r="Y190" t="str">
            <v/>
          </cell>
          <cell r="Z190" t="str">
            <v/>
          </cell>
          <cell r="AA190">
            <v>4</v>
          </cell>
          <cell r="AC190" t="str">
            <v/>
          </cell>
          <cell r="AD190" t="str">
            <v/>
          </cell>
          <cell r="AE190">
            <v>0</v>
          </cell>
          <cell r="AF190" t="str">
            <v/>
          </cell>
          <cell r="AG190" t="str">
            <v/>
          </cell>
          <cell r="AH190" t="str">
            <v/>
          </cell>
          <cell r="AI190" t="str">
            <v/>
          </cell>
          <cell r="AJ190">
            <v>0</v>
          </cell>
          <cell r="AK190" t="str">
            <v/>
          </cell>
          <cell r="AL190" t="str">
            <v/>
          </cell>
        </row>
        <row r="191">
          <cell r="B191">
            <v>184</v>
          </cell>
          <cell r="F191" t="str">
            <v>-</v>
          </cell>
          <cell r="G191" t="str">
            <v>-</v>
          </cell>
          <cell r="K191">
            <v>0</v>
          </cell>
          <cell r="L191">
            <v>0</v>
          </cell>
          <cell r="M191">
            <v>0</v>
          </cell>
          <cell r="N191">
            <v>0</v>
          </cell>
          <cell r="O191">
            <v>0</v>
          </cell>
          <cell r="P191">
            <v>0</v>
          </cell>
          <cell r="Q191">
            <v>0</v>
          </cell>
          <cell r="R191">
            <v>0</v>
          </cell>
          <cell r="S191">
            <v>0</v>
          </cell>
          <cell r="T191">
            <v>0</v>
          </cell>
          <cell r="U191">
            <v>4</v>
          </cell>
          <cell r="V191" t="str">
            <v/>
          </cell>
          <cell r="W191" t="str">
            <v/>
          </cell>
          <cell r="X191" t="str">
            <v/>
          </cell>
          <cell r="Y191" t="str">
            <v/>
          </cell>
          <cell r="Z191" t="str">
            <v/>
          </cell>
          <cell r="AA191">
            <v>4</v>
          </cell>
          <cell r="AC191" t="str">
            <v/>
          </cell>
          <cell r="AD191" t="str">
            <v/>
          </cell>
          <cell r="AE191">
            <v>0</v>
          </cell>
          <cell r="AF191" t="str">
            <v/>
          </cell>
          <cell r="AG191" t="str">
            <v/>
          </cell>
          <cell r="AH191" t="str">
            <v/>
          </cell>
          <cell r="AI191" t="str">
            <v/>
          </cell>
          <cell r="AJ191">
            <v>0</v>
          </cell>
          <cell r="AK191" t="str">
            <v/>
          </cell>
          <cell r="AL191" t="str">
            <v/>
          </cell>
        </row>
        <row r="192">
          <cell r="B192">
            <v>185</v>
          </cell>
          <cell r="F192" t="str">
            <v>-</v>
          </cell>
          <cell r="G192" t="str">
            <v>-</v>
          </cell>
          <cell r="K192">
            <v>0</v>
          </cell>
          <cell r="L192">
            <v>0</v>
          </cell>
          <cell r="M192">
            <v>0</v>
          </cell>
          <cell r="N192">
            <v>0</v>
          </cell>
          <cell r="O192">
            <v>0</v>
          </cell>
          <cell r="P192">
            <v>0</v>
          </cell>
          <cell r="Q192">
            <v>0</v>
          </cell>
          <cell r="R192">
            <v>0</v>
          </cell>
          <cell r="S192">
            <v>0</v>
          </cell>
          <cell r="T192">
            <v>0</v>
          </cell>
          <cell r="U192">
            <v>4</v>
          </cell>
          <cell r="V192" t="str">
            <v/>
          </cell>
          <cell r="W192" t="str">
            <v/>
          </cell>
          <cell r="X192" t="str">
            <v/>
          </cell>
          <cell r="Y192" t="str">
            <v/>
          </cell>
          <cell r="Z192" t="str">
            <v/>
          </cell>
          <cell r="AA192">
            <v>4</v>
          </cell>
          <cell r="AC192" t="str">
            <v/>
          </cell>
          <cell r="AD192" t="str">
            <v/>
          </cell>
          <cell r="AE192">
            <v>0</v>
          </cell>
          <cell r="AF192" t="str">
            <v/>
          </cell>
          <cell r="AG192" t="str">
            <v/>
          </cell>
          <cell r="AH192" t="str">
            <v/>
          </cell>
          <cell r="AI192" t="str">
            <v/>
          </cell>
          <cell r="AJ192">
            <v>0</v>
          </cell>
          <cell r="AK192" t="str">
            <v/>
          </cell>
          <cell r="AL192" t="str">
            <v/>
          </cell>
        </row>
        <row r="193">
          <cell r="B193">
            <v>186</v>
          </cell>
          <cell r="F193" t="str">
            <v>-</v>
          </cell>
          <cell r="G193" t="str">
            <v>-</v>
          </cell>
          <cell r="K193">
            <v>0</v>
          </cell>
          <cell r="L193">
            <v>0</v>
          </cell>
          <cell r="M193">
            <v>0</v>
          </cell>
          <cell r="N193">
            <v>0</v>
          </cell>
          <cell r="O193">
            <v>0</v>
          </cell>
          <cell r="P193">
            <v>0</v>
          </cell>
          <cell r="Q193">
            <v>0</v>
          </cell>
          <cell r="R193">
            <v>0</v>
          </cell>
          <cell r="S193">
            <v>0</v>
          </cell>
          <cell r="T193">
            <v>0</v>
          </cell>
          <cell r="U193">
            <v>4</v>
          </cell>
          <cell r="V193" t="str">
            <v/>
          </cell>
          <cell r="W193" t="str">
            <v/>
          </cell>
          <cell r="X193" t="str">
            <v/>
          </cell>
          <cell r="Y193" t="str">
            <v/>
          </cell>
          <cell r="Z193" t="str">
            <v/>
          </cell>
          <cell r="AA193">
            <v>4</v>
          </cell>
          <cell r="AC193" t="str">
            <v/>
          </cell>
          <cell r="AD193" t="str">
            <v/>
          </cell>
          <cell r="AE193">
            <v>0</v>
          </cell>
          <cell r="AF193" t="str">
            <v/>
          </cell>
          <cell r="AG193" t="str">
            <v/>
          </cell>
          <cell r="AH193" t="str">
            <v/>
          </cell>
          <cell r="AI193" t="str">
            <v/>
          </cell>
          <cell r="AJ193">
            <v>0</v>
          </cell>
          <cell r="AK193" t="str">
            <v/>
          </cell>
          <cell r="AL193" t="str">
            <v/>
          </cell>
        </row>
        <row r="194">
          <cell r="B194">
            <v>187</v>
          </cell>
          <cell r="F194" t="str">
            <v>-</v>
          </cell>
          <cell r="G194" t="str">
            <v>-</v>
          </cell>
          <cell r="K194">
            <v>0</v>
          </cell>
          <cell r="L194">
            <v>0</v>
          </cell>
          <cell r="M194">
            <v>0</v>
          </cell>
          <cell r="N194">
            <v>0</v>
          </cell>
          <cell r="O194">
            <v>0</v>
          </cell>
          <cell r="P194">
            <v>0</v>
          </cell>
          <cell r="Q194">
            <v>0</v>
          </cell>
          <cell r="R194">
            <v>0</v>
          </cell>
          <cell r="S194">
            <v>0</v>
          </cell>
          <cell r="T194">
            <v>0</v>
          </cell>
          <cell r="U194">
            <v>4</v>
          </cell>
          <cell r="V194" t="str">
            <v/>
          </cell>
          <cell r="W194" t="str">
            <v/>
          </cell>
          <cell r="X194" t="str">
            <v/>
          </cell>
          <cell r="Y194" t="str">
            <v/>
          </cell>
          <cell r="Z194" t="str">
            <v/>
          </cell>
          <cell r="AA194">
            <v>4</v>
          </cell>
          <cell r="AC194" t="str">
            <v/>
          </cell>
          <cell r="AD194" t="str">
            <v/>
          </cell>
          <cell r="AE194">
            <v>0</v>
          </cell>
          <cell r="AF194" t="str">
            <v/>
          </cell>
          <cell r="AG194" t="str">
            <v/>
          </cell>
          <cell r="AH194" t="str">
            <v/>
          </cell>
          <cell r="AI194" t="str">
            <v/>
          </cell>
          <cell r="AJ194">
            <v>0</v>
          </cell>
          <cell r="AK194" t="str">
            <v/>
          </cell>
          <cell r="AL194" t="str">
            <v/>
          </cell>
        </row>
        <row r="195">
          <cell r="B195">
            <v>188</v>
          </cell>
          <cell r="F195" t="str">
            <v>-</v>
          </cell>
          <cell r="G195" t="str">
            <v>-</v>
          </cell>
          <cell r="K195">
            <v>0</v>
          </cell>
          <cell r="L195">
            <v>0</v>
          </cell>
          <cell r="M195">
            <v>0</v>
          </cell>
          <cell r="N195">
            <v>0</v>
          </cell>
          <cell r="O195">
            <v>0</v>
          </cell>
          <cell r="P195">
            <v>0</v>
          </cell>
          <cell r="Q195">
            <v>0</v>
          </cell>
          <cell r="R195">
            <v>0</v>
          </cell>
          <cell r="S195">
            <v>0</v>
          </cell>
          <cell r="T195">
            <v>0</v>
          </cell>
          <cell r="U195">
            <v>4</v>
          </cell>
          <cell r="V195" t="str">
            <v/>
          </cell>
          <cell r="W195" t="str">
            <v/>
          </cell>
          <cell r="X195" t="str">
            <v/>
          </cell>
          <cell r="Y195" t="str">
            <v/>
          </cell>
          <cell r="Z195" t="str">
            <v/>
          </cell>
          <cell r="AA195">
            <v>4</v>
          </cell>
          <cell r="AC195" t="str">
            <v/>
          </cell>
          <cell r="AD195" t="str">
            <v/>
          </cell>
          <cell r="AE195">
            <v>0</v>
          </cell>
          <cell r="AF195" t="str">
            <v/>
          </cell>
          <cell r="AG195" t="str">
            <v/>
          </cell>
          <cell r="AH195" t="str">
            <v/>
          </cell>
          <cell r="AI195" t="str">
            <v/>
          </cell>
          <cell r="AJ195">
            <v>0</v>
          </cell>
          <cell r="AK195" t="str">
            <v/>
          </cell>
          <cell r="AL195" t="str">
            <v/>
          </cell>
        </row>
        <row r="196">
          <cell r="B196">
            <v>189</v>
          </cell>
          <cell r="F196" t="str">
            <v>-</v>
          </cell>
          <cell r="G196" t="str">
            <v>-</v>
          </cell>
          <cell r="K196">
            <v>0</v>
          </cell>
          <cell r="L196">
            <v>0</v>
          </cell>
          <cell r="M196">
            <v>0</v>
          </cell>
          <cell r="N196">
            <v>0</v>
          </cell>
          <cell r="O196">
            <v>0</v>
          </cell>
          <cell r="P196">
            <v>0</v>
          </cell>
          <cell r="Q196">
            <v>0</v>
          </cell>
          <cell r="R196">
            <v>0</v>
          </cell>
          <cell r="S196">
            <v>0</v>
          </cell>
          <cell r="T196">
            <v>0</v>
          </cell>
          <cell r="U196">
            <v>4</v>
          </cell>
          <cell r="V196" t="str">
            <v/>
          </cell>
          <cell r="W196" t="str">
            <v/>
          </cell>
          <cell r="X196" t="str">
            <v/>
          </cell>
          <cell r="Y196" t="str">
            <v/>
          </cell>
          <cell r="Z196" t="str">
            <v/>
          </cell>
          <cell r="AA196">
            <v>4</v>
          </cell>
          <cell r="AC196" t="str">
            <v/>
          </cell>
          <cell r="AD196" t="str">
            <v/>
          </cell>
          <cell r="AE196">
            <v>0</v>
          </cell>
          <cell r="AF196" t="str">
            <v/>
          </cell>
          <cell r="AG196" t="str">
            <v/>
          </cell>
          <cell r="AH196" t="str">
            <v/>
          </cell>
          <cell r="AI196" t="str">
            <v/>
          </cell>
          <cell r="AJ196">
            <v>0</v>
          </cell>
          <cell r="AK196" t="str">
            <v/>
          </cell>
          <cell r="AL196" t="str">
            <v/>
          </cell>
        </row>
        <row r="197">
          <cell r="B197">
            <v>190</v>
          </cell>
          <cell r="F197" t="str">
            <v>-</v>
          </cell>
          <cell r="G197" t="str">
            <v>-</v>
          </cell>
          <cell r="K197">
            <v>0</v>
          </cell>
          <cell r="L197">
            <v>0</v>
          </cell>
          <cell r="M197">
            <v>0</v>
          </cell>
          <cell r="N197">
            <v>0</v>
          </cell>
          <cell r="O197">
            <v>0</v>
          </cell>
          <cell r="P197">
            <v>0</v>
          </cell>
          <cell r="Q197">
            <v>0</v>
          </cell>
          <cell r="R197">
            <v>0</v>
          </cell>
          <cell r="S197">
            <v>0</v>
          </cell>
          <cell r="T197">
            <v>0</v>
          </cell>
          <cell r="U197">
            <v>4</v>
          </cell>
          <cell r="V197" t="str">
            <v/>
          </cell>
          <cell r="W197" t="str">
            <v/>
          </cell>
          <cell r="X197" t="str">
            <v/>
          </cell>
          <cell r="Y197" t="str">
            <v/>
          </cell>
          <cell r="Z197" t="str">
            <v/>
          </cell>
          <cell r="AA197">
            <v>4</v>
          </cell>
          <cell r="AC197" t="str">
            <v/>
          </cell>
          <cell r="AD197" t="str">
            <v/>
          </cell>
          <cell r="AE197">
            <v>0</v>
          </cell>
          <cell r="AF197" t="str">
            <v/>
          </cell>
          <cell r="AG197" t="str">
            <v/>
          </cell>
          <cell r="AH197" t="str">
            <v/>
          </cell>
          <cell r="AI197" t="str">
            <v/>
          </cell>
          <cell r="AJ197">
            <v>0</v>
          </cell>
          <cell r="AK197" t="str">
            <v/>
          </cell>
          <cell r="AL197" t="str">
            <v/>
          </cell>
        </row>
        <row r="198">
          <cell r="B198">
            <v>191</v>
          </cell>
          <cell r="F198" t="str">
            <v>-</v>
          </cell>
          <cell r="G198" t="str">
            <v>-</v>
          </cell>
          <cell r="K198">
            <v>0</v>
          </cell>
          <cell r="L198">
            <v>0</v>
          </cell>
          <cell r="M198">
            <v>0</v>
          </cell>
          <cell r="N198">
            <v>0</v>
          </cell>
          <cell r="O198">
            <v>0</v>
          </cell>
          <cell r="P198">
            <v>0</v>
          </cell>
          <cell r="Q198">
            <v>0</v>
          </cell>
          <cell r="R198">
            <v>0</v>
          </cell>
          <cell r="S198">
            <v>0</v>
          </cell>
          <cell r="T198">
            <v>0</v>
          </cell>
          <cell r="U198">
            <v>4</v>
          </cell>
          <cell r="V198" t="str">
            <v/>
          </cell>
          <cell r="W198" t="str">
            <v/>
          </cell>
          <cell r="X198" t="str">
            <v/>
          </cell>
          <cell r="Y198" t="str">
            <v/>
          </cell>
          <cell r="Z198" t="str">
            <v/>
          </cell>
          <cell r="AA198">
            <v>4</v>
          </cell>
          <cell r="AC198" t="str">
            <v/>
          </cell>
          <cell r="AD198" t="str">
            <v/>
          </cell>
          <cell r="AE198">
            <v>0</v>
          </cell>
          <cell r="AF198" t="str">
            <v/>
          </cell>
          <cell r="AG198" t="str">
            <v/>
          </cell>
          <cell r="AH198" t="str">
            <v/>
          </cell>
          <cell r="AI198" t="str">
            <v/>
          </cell>
          <cell r="AJ198">
            <v>0</v>
          </cell>
          <cell r="AK198" t="str">
            <v/>
          </cell>
          <cell r="AL198" t="str">
            <v/>
          </cell>
        </row>
        <row r="199">
          <cell r="B199">
            <v>192</v>
          </cell>
          <cell r="F199" t="str">
            <v>-</v>
          </cell>
          <cell r="G199" t="str">
            <v>-</v>
          </cell>
          <cell r="K199">
            <v>0</v>
          </cell>
          <cell r="L199">
            <v>0</v>
          </cell>
          <cell r="M199">
            <v>0</v>
          </cell>
          <cell r="N199">
            <v>0</v>
          </cell>
          <cell r="O199">
            <v>0</v>
          </cell>
          <cell r="P199">
            <v>0</v>
          </cell>
          <cell r="Q199">
            <v>0</v>
          </cell>
          <cell r="R199">
            <v>0</v>
          </cell>
          <cell r="S199">
            <v>0</v>
          </cell>
          <cell r="T199">
            <v>0</v>
          </cell>
          <cell r="U199">
            <v>4</v>
          </cell>
          <cell r="V199" t="str">
            <v/>
          </cell>
          <cell r="W199" t="str">
            <v/>
          </cell>
          <cell r="X199" t="str">
            <v/>
          </cell>
          <cell r="Y199" t="str">
            <v/>
          </cell>
          <cell r="Z199" t="str">
            <v/>
          </cell>
          <cell r="AA199">
            <v>4</v>
          </cell>
          <cell r="AC199" t="str">
            <v/>
          </cell>
          <cell r="AD199" t="str">
            <v/>
          </cell>
          <cell r="AE199">
            <v>0</v>
          </cell>
          <cell r="AF199" t="str">
            <v/>
          </cell>
          <cell r="AG199" t="str">
            <v/>
          </cell>
          <cell r="AH199" t="str">
            <v/>
          </cell>
          <cell r="AI199" t="str">
            <v/>
          </cell>
          <cell r="AJ199">
            <v>0</v>
          </cell>
          <cell r="AK199" t="str">
            <v/>
          </cell>
          <cell r="AL199" t="str">
            <v/>
          </cell>
        </row>
        <row r="200">
          <cell r="B200">
            <v>193</v>
          </cell>
          <cell r="F200" t="str">
            <v>-</v>
          </cell>
          <cell r="G200" t="str">
            <v>-</v>
          </cell>
          <cell r="K200">
            <v>0</v>
          </cell>
          <cell r="L200">
            <v>0</v>
          </cell>
          <cell r="M200">
            <v>0</v>
          </cell>
          <cell r="N200">
            <v>0</v>
          </cell>
          <cell r="O200">
            <v>0</v>
          </cell>
          <cell r="P200">
            <v>0</v>
          </cell>
          <cell r="Q200">
            <v>0</v>
          </cell>
          <cell r="R200">
            <v>0</v>
          </cell>
          <cell r="S200">
            <v>0</v>
          </cell>
          <cell r="T200">
            <v>0</v>
          </cell>
          <cell r="U200">
            <v>4</v>
          </cell>
          <cell r="V200" t="str">
            <v/>
          </cell>
          <cell r="W200" t="str">
            <v/>
          </cell>
          <cell r="X200" t="str">
            <v/>
          </cell>
          <cell r="Y200" t="str">
            <v/>
          </cell>
          <cell r="Z200" t="str">
            <v/>
          </cell>
          <cell r="AA200">
            <v>4</v>
          </cell>
          <cell r="AC200" t="str">
            <v/>
          </cell>
          <cell r="AD200" t="str">
            <v/>
          </cell>
          <cell r="AE200">
            <v>0</v>
          </cell>
          <cell r="AF200" t="str">
            <v/>
          </cell>
          <cell r="AG200" t="str">
            <v/>
          </cell>
          <cell r="AH200" t="str">
            <v/>
          </cell>
          <cell r="AI200" t="str">
            <v/>
          </cell>
          <cell r="AJ200">
            <v>0</v>
          </cell>
          <cell r="AK200" t="str">
            <v/>
          </cell>
          <cell r="AL200" t="str">
            <v/>
          </cell>
        </row>
        <row r="201">
          <cell r="B201">
            <v>194</v>
          </cell>
          <cell r="F201" t="str">
            <v>-</v>
          </cell>
          <cell r="G201" t="str">
            <v>-</v>
          </cell>
          <cell r="K201">
            <v>0</v>
          </cell>
          <cell r="L201">
            <v>0</v>
          </cell>
          <cell r="M201">
            <v>0</v>
          </cell>
          <cell r="N201">
            <v>0</v>
          </cell>
          <cell r="O201">
            <v>0</v>
          </cell>
          <cell r="P201">
            <v>0</v>
          </cell>
          <cell r="Q201">
            <v>0</v>
          </cell>
          <cell r="R201">
            <v>0</v>
          </cell>
          <cell r="S201">
            <v>0</v>
          </cell>
          <cell r="T201">
            <v>0</v>
          </cell>
          <cell r="U201">
            <v>4</v>
          </cell>
          <cell r="V201" t="str">
            <v/>
          </cell>
          <cell r="W201" t="str">
            <v/>
          </cell>
          <cell r="X201" t="str">
            <v/>
          </cell>
          <cell r="Y201" t="str">
            <v/>
          </cell>
          <cell r="Z201" t="str">
            <v/>
          </cell>
          <cell r="AA201">
            <v>4</v>
          </cell>
          <cell r="AC201" t="str">
            <v/>
          </cell>
          <cell r="AD201" t="str">
            <v/>
          </cell>
          <cell r="AE201">
            <v>0</v>
          </cell>
          <cell r="AF201" t="str">
            <v/>
          </cell>
          <cell r="AG201" t="str">
            <v/>
          </cell>
          <cell r="AH201" t="str">
            <v/>
          </cell>
          <cell r="AI201" t="str">
            <v/>
          </cell>
          <cell r="AJ201">
            <v>0</v>
          </cell>
          <cell r="AK201" t="str">
            <v/>
          </cell>
          <cell r="AL201" t="str">
            <v/>
          </cell>
        </row>
        <row r="202">
          <cell r="B202">
            <v>195</v>
          </cell>
          <cell r="F202" t="str">
            <v>-</v>
          </cell>
          <cell r="G202" t="str">
            <v>-</v>
          </cell>
          <cell r="K202">
            <v>0</v>
          </cell>
          <cell r="L202">
            <v>0</v>
          </cell>
          <cell r="M202">
            <v>0</v>
          </cell>
          <cell r="N202">
            <v>0</v>
          </cell>
          <cell r="O202">
            <v>0</v>
          </cell>
          <cell r="P202">
            <v>0</v>
          </cell>
          <cell r="Q202">
            <v>0</v>
          </cell>
          <cell r="R202">
            <v>0</v>
          </cell>
          <cell r="S202">
            <v>0</v>
          </cell>
          <cell r="T202">
            <v>0</v>
          </cell>
          <cell r="U202">
            <v>4</v>
          </cell>
          <cell r="V202" t="str">
            <v/>
          </cell>
          <cell r="W202" t="str">
            <v/>
          </cell>
          <cell r="X202" t="str">
            <v/>
          </cell>
          <cell r="Y202" t="str">
            <v/>
          </cell>
          <cell r="Z202" t="str">
            <v/>
          </cell>
          <cell r="AA202">
            <v>4</v>
          </cell>
          <cell r="AC202" t="str">
            <v/>
          </cell>
          <cell r="AD202" t="str">
            <v/>
          </cell>
          <cell r="AE202">
            <v>0</v>
          </cell>
          <cell r="AF202" t="str">
            <v/>
          </cell>
          <cell r="AG202" t="str">
            <v/>
          </cell>
          <cell r="AH202" t="str">
            <v/>
          </cell>
          <cell r="AI202" t="str">
            <v/>
          </cell>
          <cell r="AJ202">
            <v>0</v>
          </cell>
          <cell r="AK202" t="str">
            <v/>
          </cell>
          <cell r="AL202" t="str">
            <v/>
          </cell>
        </row>
        <row r="203">
          <cell r="B203">
            <v>196</v>
          </cell>
          <cell r="F203" t="str">
            <v>-</v>
          </cell>
          <cell r="G203" t="str">
            <v>-</v>
          </cell>
          <cell r="K203">
            <v>0</v>
          </cell>
          <cell r="L203">
            <v>0</v>
          </cell>
          <cell r="M203">
            <v>0</v>
          </cell>
          <cell r="N203">
            <v>0</v>
          </cell>
          <cell r="O203">
            <v>0</v>
          </cell>
          <cell r="P203">
            <v>0</v>
          </cell>
          <cell r="Q203">
            <v>0</v>
          </cell>
          <cell r="R203">
            <v>0</v>
          </cell>
          <cell r="S203">
            <v>0</v>
          </cell>
          <cell r="T203">
            <v>0</v>
          </cell>
          <cell r="U203">
            <v>4</v>
          </cell>
          <cell r="V203" t="str">
            <v/>
          </cell>
          <cell r="W203" t="str">
            <v/>
          </cell>
          <cell r="X203" t="str">
            <v/>
          </cell>
          <cell r="Y203" t="str">
            <v/>
          </cell>
          <cell r="Z203" t="str">
            <v/>
          </cell>
          <cell r="AA203">
            <v>4</v>
          </cell>
          <cell r="AC203" t="str">
            <v/>
          </cell>
          <cell r="AD203" t="str">
            <v/>
          </cell>
          <cell r="AE203">
            <v>0</v>
          </cell>
          <cell r="AF203" t="str">
            <v/>
          </cell>
          <cell r="AG203" t="str">
            <v/>
          </cell>
          <cell r="AH203" t="str">
            <v/>
          </cell>
          <cell r="AI203" t="str">
            <v/>
          </cell>
          <cell r="AJ203">
            <v>0</v>
          </cell>
          <cell r="AK203" t="str">
            <v/>
          </cell>
          <cell r="AL203" t="str">
            <v/>
          </cell>
        </row>
        <row r="204">
          <cell r="B204">
            <v>197</v>
          </cell>
          <cell r="F204" t="str">
            <v>-</v>
          </cell>
          <cell r="G204" t="str">
            <v>-</v>
          </cell>
          <cell r="K204">
            <v>0</v>
          </cell>
          <cell r="L204">
            <v>0</v>
          </cell>
          <cell r="M204">
            <v>0</v>
          </cell>
          <cell r="N204">
            <v>0</v>
          </cell>
          <cell r="O204">
            <v>0</v>
          </cell>
          <cell r="P204">
            <v>0</v>
          </cell>
          <cell r="Q204">
            <v>0</v>
          </cell>
          <cell r="R204">
            <v>0</v>
          </cell>
          <cell r="S204">
            <v>0</v>
          </cell>
          <cell r="T204">
            <v>0</v>
          </cell>
          <cell r="U204">
            <v>4</v>
          </cell>
          <cell r="V204" t="str">
            <v/>
          </cell>
          <cell r="W204" t="str">
            <v/>
          </cell>
          <cell r="X204" t="str">
            <v/>
          </cell>
          <cell r="Y204" t="str">
            <v/>
          </cell>
          <cell r="Z204" t="str">
            <v/>
          </cell>
          <cell r="AA204">
            <v>4</v>
          </cell>
          <cell r="AC204" t="str">
            <v/>
          </cell>
          <cell r="AD204" t="str">
            <v/>
          </cell>
          <cell r="AE204">
            <v>0</v>
          </cell>
          <cell r="AF204" t="str">
            <v/>
          </cell>
          <cell r="AG204" t="str">
            <v/>
          </cell>
          <cell r="AH204" t="str">
            <v/>
          </cell>
          <cell r="AI204" t="str">
            <v/>
          </cell>
          <cell r="AJ204">
            <v>0</v>
          </cell>
          <cell r="AK204" t="str">
            <v/>
          </cell>
          <cell r="AL204" t="str">
            <v/>
          </cell>
        </row>
        <row r="205">
          <cell r="B205">
            <v>198</v>
          </cell>
          <cell r="F205" t="str">
            <v>-</v>
          </cell>
          <cell r="G205" t="str">
            <v>-</v>
          </cell>
          <cell r="K205">
            <v>0</v>
          </cell>
          <cell r="L205">
            <v>0</v>
          </cell>
          <cell r="M205">
            <v>0</v>
          </cell>
          <cell r="N205">
            <v>0</v>
          </cell>
          <cell r="O205">
            <v>0</v>
          </cell>
          <cell r="P205">
            <v>0</v>
          </cell>
          <cell r="Q205">
            <v>0</v>
          </cell>
          <cell r="R205">
            <v>0</v>
          </cell>
          <cell r="S205">
            <v>0</v>
          </cell>
          <cell r="T205">
            <v>0</v>
          </cell>
          <cell r="U205">
            <v>4</v>
          </cell>
          <cell r="V205" t="str">
            <v/>
          </cell>
          <cell r="W205" t="str">
            <v/>
          </cell>
          <cell r="X205" t="str">
            <v/>
          </cell>
          <cell r="Y205" t="str">
            <v/>
          </cell>
          <cell r="Z205" t="str">
            <v/>
          </cell>
          <cell r="AA205">
            <v>4</v>
          </cell>
          <cell r="AC205" t="str">
            <v/>
          </cell>
          <cell r="AD205" t="str">
            <v/>
          </cell>
          <cell r="AE205">
            <v>0</v>
          </cell>
          <cell r="AF205" t="str">
            <v/>
          </cell>
          <cell r="AG205" t="str">
            <v/>
          </cell>
          <cell r="AH205" t="str">
            <v/>
          </cell>
          <cell r="AI205" t="str">
            <v/>
          </cell>
          <cell r="AJ205">
            <v>0</v>
          </cell>
          <cell r="AK205" t="str">
            <v/>
          </cell>
          <cell r="AL205" t="str">
            <v/>
          </cell>
        </row>
        <row r="206">
          <cell r="B206">
            <v>199</v>
          </cell>
          <cell r="F206" t="str">
            <v>-</v>
          </cell>
          <cell r="G206" t="str">
            <v>-</v>
          </cell>
          <cell r="K206">
            <v>0</v>
          </cell>
          <cell r="L206">
            <v>0</v>
          </cell>
          <cell r="M206">
            <v>0</v>
          </cell>
          <cell r="N206">
            <v>0</v>
          </cell>
          <cell r="O206">
            <v>0</v>
          </cell>
          <cell r="P206">
            <v>0</v>
          </cell>
          <cell r="Q206">
            <v>0</v>
          </cell>
          <cell r="R206">
            <v>0</v>
          </cell>
          <cell r="S206">
            <v>0</v>
          </cell>
          <cell r="T206">
            <v>0</v>
          </cell>
          <cell r="U206">
            <v>4</v>
          </cell>
          <cell r="V206" t="str">
            <v/>
          </cell>
          <cell r="W206" t="str">
            <v/>
          </cell>
          <cell r="X206" t="str">
            <v/>
          </cell>
          <cell r="Y206" t="str">
            <v/>
          </cell>
          <cell r="Z206" t="str">
            <v/>
          </cell>
          <cell r="AA206">
            <v>4</v>
          </cell>
          <cell r="AC206" t="str">
            <v/>
          </cell>
          <cell r="AD206" t="str">
            <v/>
          </cell>
          <cell r="AE206">
            <v>0</v>
          </cell>
          <cell r="AF206" t="str">
            <v/>
          </cell>
          <cell r="AG206" t="str">
            <v/>
          </cell>
          <cell r="AH206" t="str">
            <v/>
          </cell>
          <cell r="AI206" t="str">
            <v/>
          </cell>
          <cell r="AJ206">
            <v>0</v>
          </cell>
          <cell r="AK206" t="str">
            <v/>
          </cell>
          <cell r="AL206" t="str">
            <v/>
          </cell>
        </row>
        <row r="207">
          <cell r="B207">
            <v>200</v>
          </cell>
          <cell r="F207" t="str">
            <v>-</v>
          </cell>
          <cell r="G207" t="str">
            <v>-</v>
          </cell>
          <cell r="K207">
            <v>0</v>
          </cell>
          <cell r="L207">
            <v>0</v>
          </cell>
          <cell r="M207">
            <v>0</v>
          </cell>
          <cell r="N207">
            <v>0</v>
          </cell>
          <cell r="O207">
            <v>0</v>
          </cell>
          <cell r="P207">
            <v>0</v>
          </cell>
          <cell r="Q207">
            <v>0</v>
          </cell>
          <cell r="R207">
            <v>0</v>
          </cell>
          <cell r="S207">
            <v>0</v>
          </cell>
          <cell r="T207">
            <v>0</v>
          </cell>
          <cell r="U207">
            <v>4</v>
          </cell>
          <cell r="V207" t="str">
            <v/>
          </cell>
          <cell r="W207" t="str">
            <v/>
          </cell>
          <cell r="X207" t="str">
            <v/>
          </cell>
          <cell r="Y207" t="str">
            <v/>
          </cell>
          <cell r="Z207" t="str">
            <v/>
          </cell>
          <cell r="AA207">
            <v>4</v>
          </cell>
          <cell r="AC207" t="str">
            <v/>
          </cell>
          <cell r="AD207" t="str">
            <v/>
          </cell>
          <cell r="AE207">
            <v>0</v>
          </cell>
          <cell r="AF207" t="str">
            <v/>
          </cell>
          <cell r="AG207" t="str">
            <v/>
          </cell>
          <cell r="AH207" t="str">
            <v/>
          </cell>
          <cell r="AI207" t="str">
            <v/>
          </cell>
          <cell r="AJ207">
            <v>0</v>
          </cell>
          <cell r="AK207" t="str">
            <v/>
          </cell>
          <cell r="AL207" t="str">
            <v/>
          </cell>
        </row>
        <row r="208">
          <cell r="B208">
            <v>201</v>
          </cell>
          <cell r="F208" t="str">
            <v>-</v>
          </cell>
          <cell r="G208" t="str">
            <v>-</v>
          </cell>
          <cell r="K208">
            <v>0</v>
          </cell>
          <cell r="L208">
            <v>0</v>
          </cell>
          <cell r="M208">
            <v>0</v>
          </cell>
          <cell r="N208">
            <v>0</v>
          </cell>
          <cell r="O208">
            <v>0</v>
          </cell>
          <cell r="P208">
            <v>0</v>
          </cell>
          <cell r="Q208">
            <v>0</v>
          </cell>
          <cell r="R208">
            <v>0</v>
          </cell>
          <cell r="S208">
            <v>0</v>
          </cell>
          <cell r="T208">
            <v>0</v>
          </cell>
          <cell r="U208">
            <v>4</v>
          </cell>
          <cell r="V208" t="str">
            <v/>
          </cell>
          <cell r="W208" t="str">
            <v/>
          </cell>
          <cell r="X208" t="str">
            <v/>
          </cell>
          <cell r="Y208" t="str">
            <v/>
          </cell>
          <cell r="Z208" t="str">
            <v/>
          </cell>
          <cell r="AA208">
            <v>4</v>
          </cell>
          <cell r="AC208" t="str">
            <v/>
          </cell>
          <cell r="AD208" t="str">
            <v/>
          </cell>
          <cell r="AE208">
            <v>0</v>
          </cell>
          <cell r="AF208" t="str">
            <v/>
          </cell>
          <cell r="AG208" t="str">
            <v/>
          </cell>
          <cell r="AH208" t="str">
            <v/>
          </cell>
          <cell r="AI208" t="str">
            <v/>
          </cell>
          <cell r="AJ208">
            <v>0</v>
          </cell>
          <cell r="AK208" t="str">
            <v/>
          </cell>
          <cell r="AL208" t="str">
            <v/>
          </cell>
        </row>
        <row r="209">
          <cell r="B209">
            <v>202</v>
          </cell>
          <cell r="F209" t="str">
            <v>-</v>
          </cell>
          <cell r="G209" t="str">
            <v>-</v>
          </cell>
          <cell r="K209">
            <v>0</v>
          </cell>
          <cell r="L209">
            <v>0</v>
          </cell>
          <cell r="M209">
            <v>0</v>
          </cell>
          <cell r="N209">
            <v>0</v>
          </cell>
          <cell r="O209">
            <v>0</v>
          </cell>
          <cell r="P209">
            <v>0</v>
          </cell>
          <cell r="Q209">
            <v>0</v>
          </cell>
          <cell r="R209">
            <v>0</v>
          </cell>
          <cell r="S209">
            <v>0</v>
          </cell>
          <cell r="T209">
            <v>0</v>
          </cell>
          <cell r="U209">
            <v>4</v>
          </cell>
          <cell r="V209" t="str">
            <v/>
          </cell>
          <cell r="W209" t="str">
            <v/>
          </cell>
          <cell r="X209" t="str">
            <v/>
          </cell>
          <cell r="Y209" t="str">
            <v/>
          </cell>
          <cell r="Z209" t="str">
            <v/>
          </cell>
          <cell r="AA209">
            <v>4</v>
          </cell>
          <cell r="AC209" t="str">
            <v/>
          </cell>
          <cell r="AD209" t="str">
            <v/>
          </cell>
          <cell r="AE209">
            <v>0</v>
          </cell>
          <cell r="AF209" t="str">
            <v/>
          </cell>
          <cell r="AG209" t="str">
            <v/>
          </cell>
          <cell r="AH209" t="str">
            <v/>
          </cell>
          <cell r="AI209" t="str">
            <v/>
          </cell>
          <cell r="AJ209">
            <v>0</v>
          </cell>
          <cell r="AK209" t="str">
            <v/>
          </cell>
          <cell r="AL209" t="str">
            <v/>
          </cell>
        </row>
        <row r="210">
          <cell r="B210">
            <v>203</v>
          </cell>
          <cell r="F210" t="str">
            <v>-</v>
          </cell>
          <cell r="G210" t="str">
            <v>-</v>
          </cell>
          <cell r="K210">
            <v>0</v>
          </cell>
          <cell r="L210">
            <v>0</v>
          </cell>
          <cell r="M210">
            <v>0</v>
          </cell>
          <cell r="N210">
            <v>0</v>
          </cell>
          <cell r="O210">
            <v>0</v>
          </cell>
          <cell r="P210">
            <v>0</v>
          </cell>
          <cell r="Q210">
            <v>0</v>
          </cell>
          <cell r="R210">
            <v>0</v>
          </cell>
          <cell r="S210">
            <v>0</v>
          </cell>
          <cell r="T210">
            <v>0</v>
          </cell>
          <cell r="U210">
            <v>4</v>
          </cell>
          <cell r="V210" t="str">
            <v/>
          </cell>
          <cell r="W210" t="str">
            <v/>
          </cell>
          <cell r="X210" t="str">
            <v/>
          </cell>
          <cell r="Y210" t="str">
            <v/>
          </cell>
          <cell r="Z210" t="str">
            <v/>
          </cell>
          <cell r="AA210">
            <v>4</v>
          </cell>
          <cell r="AC210" t="str">
            <v/>
          </cell>
          <cell r="AD210" t="str">
            <v/>
          </cell>
          <cell r="AE210">
            <v>0</v>
          </cell>
          <cell r="AF210" t="str">
            <v/>
          </cell>
          <cell r="AG210" t="str">
            <v/>
          </cell>
          <cell r="AH210" t="str">
            <v/>
          </cell>
          <cell r="AI210" t="str">
            <v/>
          </cell>
          <cell r="AJ210">
            <v>0</v>
          </cell>
          <cell r="AK210" t="str">
            <v/>
          </cell>
          <cell r="AL210" t="str">
            <v/>
          </cell>
        </row>
        <row r="211">
          <cell r="B211">
            <v>204</v>
          </cell>
          <cell r="F211" t="str">
            <v>-</v>
          </cell>
          <cell r="G211" t="str">
            <v>-</v>
          </cell>
          <cell r="K211">
            <v>0</v>
          </cell>
          <cell r="L211">
            <v>0</v>
          </cell>
          <cell r="M211">
            <v>0</v>
          </cell>
          <cell r="N211">
            <v>0</v>
          </cell>
          <cell r="O211">
            <v>0</v>
          </cell>
          <cell r="P211">
            <v>0</v>
          </cell>
          <cell r="Q211">
            <v>0</v>
          </cell>
          <cell r="R211">
            <v>0</v>
          </cell>
          <cell r="S211">
            <v>0</v>
          </cell>
          <cell r="T211">
            <v>0</v>
          </cell>
          <cell r="U211">
            <v>4</v>
          </cell>
          <cell r="V211" t="str">
            <v/>
          </cell>
          <cell r="W211" t="str">
            <v/>
          </cell>
          <cell r="X211" t="str">
            <v/>
          </cell>
          <cell r="Y211" t="str">
            <v/>
          </cell>
          <cell r="Z211" t="str">
            <v/>
          </cell>
          <cell r="AA211">
            <v>4</v>
          </cell>
          <cell r="AC211" t="str">
            <v/>
          </cell>
          <cell r="AD211" t="str">
            <v/>
          </cell>
          <cell r="AE211">
            <v>0</v>
          </cell>
          <cell r="AF211" t="str">
            <v/>
          </cell>
          <cell r="AG211" t="str">
            <v/>
          </cell>
          <cell r="AH211" t="str">
            <v/>
          </cell>
          <cell r="AI211" t="str">
            <v/>
          </cell>
          <cell r="AJ211">
            <v>0</v>
          </cell>
          <cell r="AK211" t="str">
            <v/>
          </cell>
          <cell r="AL211" t="str">
            <v/>
          </cell>
        </row>
        <row r="212">
          <cell r="B212">
            <v>205</v>
          </cell>
          <cell r="F212" t="str">
            <v>-</v>
          </cell>
          <cell r="G212" t="str">
            <v>-</v>
          </cell>
          <cell r="K212">
            <v>0</v>
          </cell>
          <cell r="L212">
            <v>0</v>
          </cell>
          <cell r="M212">
            <v>0</v>
          </cell>
          <cell r="N212">
            <v>0</v>
          </cell>
          <cell r="O212">
            <v>0</v>
          </cell>
          <cell r="P212">
            <v>0</v>
          </cell>
          <cell r="Q212">
            <v>0</v>
          </cell>
          <cell r="R212">
            <v>0</v>
          </cell>
          <cell r="S212">
            <v>0</v>
          </cell>
          <cell r="T212">
            <v>0</v>
          </cell>
          <cell r="U212">
            <v>4</v>
          </cell>
          <cell r="V212" t="str">
            <v/>
          </cell>
          <cell r="W212" t="str">
            <v/>
          </cell>
          <cell r="X212" t="str">
            <v/>
          </cell>
          <cell r="Y212" t="str">
            <v/>
          </cell>
          <cell r="Z212" t="str">
            <v/>
          </cell>
          <cell r="AA212">
            <v>4</v>
          </cell>
          <cell r="AC212" t="str">
            <v/>
          </cell>
          <cell r="AD212" t="str">
            <v/>
          </cell>
          <cell r="AE212">
            <v>0</v>
          </cell>
          <cell r="AF212" t="str">
            <v/>
          </cell>
          <cell r="AG212" t="str">
            <v/>
          </cell>
          <cell r="AH212" t="str">
            <v/>
          </cell>
          <cell r="AI212" t="str">
            <v/>
          </cell>
          <cell r="AJ212">
            <v>0</v>
          </cell>
          <cell r="AK212" t="str">
            <v/>
          </cell>
          <cell r="AL212" t="str">
            <v/>
          </cell>
        </row>
        <row r="213">
          <cell r="B213">
            <v>206</v>
          </cell>
          <cell r="F213" t="str">
            <v>-</v>
          </cell>
          <cell r="G213" t="str">
            <v>-</v>
          </cell>
          <cell r="K213">
            <v>0</v>
          </cell>
          <cell r="L213">
            <v>0</v>
          </cell>
          <cell r="M213">
            <v>0</v>
          </cell>
          <cell r="N213">
            <v>0</v>
          </cell>
          <cell r="O213">
            <v>0</v>
          </cell>
          <cell r="P213">
            <v>0</v>
          </cell>
          <cell r="Q213">
            <v>0</v>
          </cell>
          <cell r="R213">
            <v>0</v>
          </cell>
          <cell r="S213">
            <v>0</v>
          </cell>
          <cell r="T213">
            <v>0</v>
          </cell>
          <cell r="U213">
            <v>4</v>
          </cell>
          <cell r="V213" t="str">
            <v/>
          </cell>
          <cell r="W213" t="str">
            <v/>
          </cell>
          <cell r="X213" t="str">
            <v/>
          </cell>
          <cell r="Y213" t="str">
            <v/>
          </cell>
          <cell r="Z213" t="str">
            <v/>
          </cell>
          <cell r="AA213">
            <v>4</v>
          </cell>
          <cell r="AC213" t="str">
            <v/>
          </cell>
          <cell r="AD213" t="str">
            <v/>
          </cell>
          <cell r="AE213">
            <v>0</v>
          </cell>
          <cell r="AF213" t="str">
            <v/>
          </cell>
          <cell r="AG213" t="str">
            <v/>
          </cell>
          <cell r="AH213" t="str">
            <v/>
          </cell>
          <cell r="AI213" t="str">
            <v/>
          </cell>
          <cell r="AJ213">
            <v>0</v>
          </cell>
          <cell r="AK213" t="str">
            <v/>
          </cell>
          <cell r="AL213" t="str">
            <v/>
          </cell>
        </row>
        <row r="214">
          <cell r="B214">
            <v>207</v>
          </cell>
          <cell r="F214" t="str">
            <v>-</v>
          </cell>
          <cell r="G214" t="str">
            <v>-</v>
          </cell>
          <cell r="K214">
            <v>0</v>
          </cell>
          <cell r="L214">
            <v>0</v>
          </cell>
          <cell r="M214">
            <v>0</v>
          </cell>
          <cell r="N214">
            <v>0</v>
          </cell>
          <cell r="O214">
            <v>0</v>
          </cell>
          <cell r="P214">
            <v>0</v>
          </cell>
          <cell r="Q214">
            <v>0</v>
          </cell>
          <cell r="R214">
            <v>0</v>
          </cell>
          <cell r="S214">
            <v>0</v>
          </cell>
          <cell r="T214">
            <v>0</v>
          </cell>
          <cell r="U214">
            <v>4</v>
          </cell>
          <cell r="V214" t="str">
            <v/>
          </cell>
          <cell r="W214" t="str">
            <v/>
          </cell>
          <cell r="X214" t="str">
            <v/>
          </cell>
          <cell r="Y214" t="str">
            <v/>
          </cell>
          <cell r="Z214" t="str">
            <v/>
          </cell>
          <cell r="AA214">
            <v>4</v>
          </cell>
          <cell r="AC214" t="str">
            <v/>
          </cell>
          <cell r="AD214" t="str">
            <v/>
          </cell>
          <cell r="AE214">
            <v>0</v>
          </cell>
          <cell r="AF214" t="str">
            <v/>
          </cell>
          <cell r="AG214" t="str">
            <v/>
          </cell>
          <cell r="AH214" t="str">
            <v/>
          </cell>
          <cell r="AI214" t="str">
            <v/>
          </cell>
          <cell r="AJ214">
            <v>0</v>
          </cell>
          <cell r="AK214" t="str">
            <v/>
          </cell>
          <cell r="AL214" t="str">
            <v/>
          </cell>
        </row>
        <row r="215">
          <cell r="B215">
            <v>208</v>
          </cell>
          <cell r="F215" t="str">
            <v>-</v>
          </cell>
          <cell r="G215" t="str">
            <v>-</v>
          </cell>
          <cell r="K215">
            <v>0</v>
          </cell>
          <cell r="L215">
            <v>0</v>
          </cell>
          <cell r="M215">
            <v>0</v>
          </cell>
          <cell r="N215">
            <v>0</v>
          </cell>
          <cell r="O215">
            <v>0</v>
          </cell>
          <cell r="P215">
            <v>0</v>
          </cell>
          <cell r="Q215">
            <v>0</v>
          </cell>
          <cell r="R215">
            <v>0</v>
          </cell>
          <cell r="S215">
            <v>0</v>
          </cell>
          <cell r="T215">
            <v>0</v>
          </cell>
          <cell r="U215">
            <v>4</v>
          </cell>
          <cell r="V215" t="str">
            <v/>
          </cell>
          <cell r="W215" t="str">
            <v/>
          </cell>
          <cell r="X215" t="str">
            <v/>
          </cell>
          <cell r="Y215" t="str">
            <v/>
          </cell>
          <cell r="Z215" t="str">
            <v/>
          </cell>
          <cell r="AA215">
            <v>4</v>
          </cell>
          <cell r="AC215" t="str">
            <v/>
          </cell>
          <cell r="AD215" t="str">
            <v/>
          </cell>
          <cell r="AE215">
            <v>0</v>
          </cell>
          <cell r="AF215" t="str">
            <v/>
          </cell>
          <cell r="AG215" t="str">
            <v/>
          </cell>
          <cell r="AH215" t="str">
            <v/>
          </cell>
          <cell r="AI215" t="str">
            <v/>
          </cell>
          <cell r="AJ215">
            <v>0</v>
          </cell>
          <cell r="AK215" t="str">
            <v/>
          </cell>
          <cell r="AL215" t="str">
            <v/>
          </cell>
        </row>
        <row r="216">
          <cell r="B216">
            <v>209</v>
          </cell>
          <cell r="F216" t="str">
            <v>-</v>
          </cell>
          <cell r="G216" t="str">
            <v>-</v>
          </cell>
          <cell r="K216">
            <v>0</v>
          </cell>
          <cell r="L216">
            <v>0</v>
          </cell>
          <cell r="M216">
            <v>0</v>
          </cell>
          <cell r="N216">
            <v>0</v>
          </cell>
          <cell r="O216">
            <v>0</v>
          </cell>
          <cell r="P216">
            <v>0</v>
          </cell>
          <cell r="Q216">
            <v>0</v>
          </cell>
          <cell r="R216">
            <v>0</v>
          </cell>
          <cell r="S216">
            <v>0</v>
          </cell>
          <cell r="T216">
            <v>0</v>
          </cell>
          <cell r="U216">
            <v>4</v>
          </cell>
          <cell r="V216" t="str">
            <v/>
          </cell>
          <cell r="W216" t="str">
            <v/>
          </cell>
          <cell r="X216" t="str">
            <v/>
          </cell>
          <cell r="Y216" t="str">
            <v/>
          </cell>
          <cell r="Z216" t="str">
            <v/>
          </cell>
          <cell r="AA216">
            <v>4</v>
          </cell>
          <cell r="AC216" t="str">
            <v/>
          </cell>
          <cell r="AD216" t="str">
            <v/>
          </cell>
          <cell r="AE216">
            <v>0</v>
          </cell>
          <cell r="AF216" t="str">
            <v/>
          </cell>
          <cell r="AG216" t="str">
            <v/>
          </cell>
          <cell r="AH216" t="str">
            <v/>
          </cell>
          <cell r="AI216" t="str">
            <v/>
          </cell>
          <cell r="AJ216">
            <v>0</v>
          </cell>
          <cell r="AK216" t="str">
            <v/>
          </cell>
          <cell r="AL216" t="str">
            <v/>
          </cell>
        </row>
        <row r="217">
          <cell r="B217">
            <v>210</v>
          </cell>
          <cell r="F217" t="str">
            <v>-</v>
          </cell>
          <cell r="G217" t="str">
            <v>-</v>
          </cell>
          <cell r="K217">
            <v>0</v>
          </cell>
          <cell r="L217">
            <v>0</v>
          </cell>
          <cell r="M217">
            <v>0</v>
          </cell>
          <cell r="N217">
            <v>0</v>
          </cell>
          <cell r="O217">
            <v>0</v>
          </cell>
          <cell r="P217">
            <v>0</v>
          </cell>
          <cell r="Q217">
            <v>0</v>
          </cell>
          <cell r="R217">
            <v>0</v>
          </cell>
          <cell r="S217">
            <v>0</v>
          </cell>
          <cell r="T217">
            <v>0</v>
          </cell>
          <cell r="U217">
            <v>4</v>
          </cell>
          <cell r="V217" t="str">
            <v/>
          </cell>
          <cell r="W217" t="str">
            <v/>
          </cell>
          <cell r="X217" t="str">
            <v/>
          </cell>
          <cell r="Y217" t="str">
            <v/>
          </cell>
          <cell r="Z217" t="str">
            <v/>
          </cell>
          <cell r="AA217">
            <v>4</v>
          </cell>
          <cell r="AC217" t="str">
            <v/>
          </cell>
          <cell r="AD217" t="str">
            <v/>
          </cell>
          <cell r="AE217">
            <v>0</v>
          </cell>
          <cell r="AF217" t="str">
            <v/>
          </cell>
          <cell r="AG217" t="str">
            <v/>
          </cell>
          <cell r="AH217" t="str">
            <v/>
          </cell>
          <cell r="AI217" t="str">
            <v/>
          </cell>
          <cell r="AJ217">
            <v>0</v>
          </cell>
          <cell r="AK217" t="str">
            <v/>
          </cell>
          <cell r="AL217" t="str">
            <v/>
          </cell>
        </row>
        <row r="218">
          <cell r="B218">
            <v>211</v>
          </cell>
          <cell r="F218" t="str">
            <v>-</v>
          </cell>
          <cell r="G218" t="str">
            <v>-</v>
          </cell>
          <cell r="K218">
            <v>0</v>
          </cell>
          <cell r="L218">
            <v>0</v>
          </cell>
          <cell r="M218">
            <v>0</v>
          </cell>
          <cell r="N218">
            <v>0</v>
          </cell>
          <cell r="O218">
            <v>0</v>
          </cell>
          <cell r="P218">
            <v>0</v>
          </cell>
          <cell r="Q218">
            <v>0</v>
          </cell>
          <cell r="R218">
            <v>0</v>
          </cell>
          <cell r="S218">
            <v>0</v>
          </cell>
          <cell r="T218">
            <v>0</v>
          </cell>
          <cell r="U218">
            <v>4</v>
          </cell>
          <cell r="V218" t="str">
            <v/>
          </cell>
          <cell r="W218" t="str">
            <v/>
          </cell>
          <cell r="X218" t="str">
            <v/>
          </cell>
          <cell r="Y218" t="str">
            <v/>
          </cell>
          <cell r="Z218" t="str">
            <v/>
          </cell>
          <cell r="AA218">
            <v>4</v>
          </cell>
          <cell r="AC218" t="str">
            <v/>
          </cell>
          <cell r="AD218" t="str">
            <v/>
          </cell>
          <cell r="AE218">
            <v>0</v>
          </cell>
          <cell r="AF218" t="str">
            <v/>
          </cell>
          <cell r="AG218" t="str">
            <v/>
          </cell>
          <cell r="AH218" t="str">
            <v/>
          </cell>
          <cell r="AI218" t="str">
            <v/>
          </cell>
          <cell r="AJ218">
            <v>0</v>
          </cell>
          <cell r="AK218" t="str">
            <v/>
          </cell>
          <cell r="AL218" t="str">
            <v/>
          </cell>
        </row>
        <row r="219">
          <cell r="B219">
            <v>212</v>
          </cell>
          <cell r="F219" t="str">
            <v>-</v>
          </cell>
          <cell r="G219" t="str">
            <v>-</v>
          </cell>
          <cell r="K219">
            <v>0</v>
          </cell>
          <cell r="L219">
            <v>0</v>
          </cell>
          <cell r="M219">
            <v>0</v>
          </cell>
          <cell r="N219">
            <v>0</v>
          </cell>
          <cell r="O219">
            <v>0</v>
          </cell>
          <cell r="P219">
            <v>0</v>
          </cell>
          <cell r="Q219">
            <v>0</v>
          </cell>
          <cell r="R219">
            <v>0</v>
          </cell>
          <cell r="S219">
            <v>0</v>
          </cell>
          <cell r="T219">
            <v>0</v>
          </cell>
          <cell r="U219">
            <v>4</v>
          </cell>
          <cell r="V219" t="str">
            <v/>
          </cell>
          <cell r="W219" t="str">
            <v/>
          </cell>
          <cell r="X219" t="str">
            <v/>
          </cell>
          <cell r="Y219" t="str">
            <v/>
          </cell>
          <cell r="Z219" t="str">
            <v/>
          </cell>
          <cell r="AA219">
            <v>4</v>
          </cell>
          <cell r="AC219" t="str">
            <v/>
          </cell>
          <cell r="AD219" t="str">
            <v/>
          </cell>
          <cell r="AE219">
            <v>0</v>
          </cell>
          <cell r="AF219" t="str">
            <v/>
          </cell>
          <cell r="AG219" t="str">
            <v/>
          </cell>
          <cell r="AH219" t="str">
            <v/>
          </cell>
          <cell r="AI219" t="str">
            <v/>
          </cell>
          <cell r="AJ219">
            <v>0</v>
          </cell>
          <cell r="AK219" t="str">
            <v/>
          </cell>
          <cell r="AL219" t="str">
            <v/>
          </cell>
        </row>
        <row r="220">
          <cell r="B220">
            <v>213</v>
          </cell>
          <cell r="F220" t="str">
            <v>-</v>
          </cell>
          <cell r="G220" t="str">
            <v>-</v>
          </cell>
          <cell r="K220">
            <v>0</v>
          </cell>
          <cell r="L220">
            <v>0</v>
          </cell>
          <cell r="M220">
            <v>0</v>
          </cell>
          <cell r="N220">
            <v>0</v>
          </cell>
          <cell r="O220">
            <v>0</v>
          </cell>
          <cell r="P220">
            <v>0</v>
          </cell>
          <cell r="Q220">
            <v>0</v>
          </cell>
          <cell r="R220">
            <v>0</v>
          </cell>
          <cell r="S220">
            <v>0</v>
          </cell>
          <cell r="T220">
            <v>0</v>
          </cell>
          <cell r="U220">
            <v>4</v>
          </cell>
          <cell r="V220" t="str">
            <v/>
          </cell>
          <cell r="W220" t="str">
            <v/>
          </cell>
          <cell r="X220" t="str">
            <v/>
          </cell>
          <cell r="Y220" t="str">
            <v/>
          </cell>
          <cell r="Z220" t="str">
            <v/>
          </cell>
          <cell r="AA220">
            <v>4</v>
          </cell>
          <cell r="AC220" t="str">
            <v/>
          </cell>
          <cell r="AD220" t="str">
            <v/>
          </cell>
          <cell r="AE220">
            <v>0</v>
          </cell>
          <cell r="AF220" t="str">
            <v/>
          </cell>
          <cell r="AG220" t="str">
            <v/>
          </cell>
          <cell r="AH220" t="str">
            <v/>
          </cell>
          <cell r="AI220" t="str">
            <v/>
          </cell>
          <cell r="AJ220">
            <v>0</v>
          </cell>
          <cell r="AK220" t="str">
            <v/>
          </cell>
          <cell r="AL220" t="str">
            <v/>
          </cell>
        </row>
        <row r="221">
          <cell r="B221">
            <v>214</v>
          </cell>
          <cell r="F221" t="str">
            <v>-</v>
          </cell>
          <cell r="G221" t="str">
            <v>-</v>
          </cell>
          <cell r="K221">
            <v>0</v>
          </cell>
          <cell r="L221">
            <v>0</v>
          </cell>
          <cell r="M221">
            <v>0</v>
          </cell>
          <cell r="N221">
            <v>0</v>
          </cell>
          <cell r="O221">
            <v>0</v>
          </cell>
          <cell r="P221">
            <v>0</v>
          </cell>
          <cell r="Q221">
            <v>0</v>
          </cell>
          <cell r="R221">
            <v>0</v>
          </cell>
          <cell r="S221">
            <v>0</v>
          </cell>
          <cell r="T221">
            <v>0</v>
          </cell>
          <cell r="U221">
            <v>4</v>
          </cell>
          <cell r="V221" t="str">
            <v/>
          </cell>
          <cell r="W221" t="str">
            <v/>
          </cell>
          <cell r="X221" t="str">
            <v/>
          </cell>
          <cell r="Y221" t="str">
            <v/>
          </cell>
          <cell r="Z221" t="str">
            <v/>
          </cell>
          <cell r="AA221">
            <v>4</v>
          </cell>
          <cell r="AC221" t="str">
            <v/>
          </cell>
          <cell r="AD221" t="str">
            <v/>
          </cell>
          <cell r="AE221">
            <v>0</v>
          </cell>
          <cell r="AF221" t="str">
            <v/>
          </cell>
          <cell r="AG221" t="str">
            <v/>
          </cell>
          <cell r="AH221" t="str">
            <v/>
          </cell>
          <cell r="AI221" t="str">
            <v/>
          </cell>
          <cell r="AJ221">
            <v>0</v>
          </cell>
          <cell r="AK221" t="str">
            <v/>
          </cell>
          <cell r="AL221" t="str">
            <v/>
          </cell>
        </row>
        <row r="222">
          <cell r="B222">
            <v>215</v>
          </cell>
          <cell r="F222" t="str">
            <v>-</v>
          </cell>
          <cell r="G222" t="str">
            <v>-</v>
          </cell>
          <cell r="K222">
            <v>0</v>
          </cell>
          <cell r="L222">
            <v>0</v>
          </cell>
          <cell r="M222">
            <v>0</v>
          </cell>
          <cell r="N222">
            <v>0</v>
          </cell>
          <cell r="O222">
            <v>0</v>
          </cell>
          <cell r="P222">
            <v>0</v>
          </cell>
          <cell r="Q222">
            <v>0</v>
          </cell>
          <cell r="R222">
            <v>0</v>
          </cell>
          <cell r="S222">
            <v>0</v>
          </cell>
          <cell r="T222">
            <v>0</v>
          </cell>
          <cell r="U222">
            <v>4</v>
          </cell>
          <cell r="V222" t="str">
            <v/>
          </cell>
          <cell r="W222" t="str">
            <v/>
          </cell>
          <cell r="X222" t="str">
            <v/>
          </cell>
          <cell r="Y222" t="str">
            <v/>
          </cell>
          <cell r="Z222" t="str">
            <v/>
          </cell>
          <cell r="AA222">
            <v>4</v>
          </cell>
          <cell r="AC222" t="str">
            <v/>
          </cell>
          <cell r="AD222" t="str">
            <v/>
          </cell>
          <cell r="AE222">
            <v>0</v>
          </cell>
          <cell r="AF222" t="str">
            <v/>
          </cell>
          <cell r="AG222" t="str">
            <v/>
          </cell>
          <cell r="AH222" t="str">
            <v/>
          </cell>
          <cell r="AI222" t="str">
            <v/>
          </cell>
          <cell r="AJ222">
            <v>0</v>
          </cell>
          <cell r="AK222" t="str">
            <v/>
          </cell>
          <cell r="AL222" t="str">
            <v/>
          </cell>
        </row>
        <row r="223">
          <cell r="B223">
            <v>216</v>
          </cell>
          <cell r="F223" t="str">
            <v>-</v>
          </cell>
          <cell r="G223" t="str">
            <v>-</v>
          </cell>
          <cell r="K223">
            <v>0</v>
          </cell>
          <cell r="L223">
            <v>0</v>
          </cell>
          <cell r="M223">
            <v>0</v>
          </cell>
          <cell r="N223">
            <v>0</v>
          </cell>
          <cell r="O223">
            <v>0</v>
          </cell>
          <cell r="P223">
            <v>0</v>
          </cell>
          <cell r="Q223">
            <v>0</v>
          </cell>
          <cell r="R223">
            <v>0</v>
          </cell>
          <cell r="S223">
            <v>0</v>
          </cell>
          <cell r="T223">
            <v>0</v>
          </cell>
          <cell r="U223">
            <v>4</v>
          </cell>
          <cell r="V223" t="str">
            <v/>
          </cell>
          <cell r="W223" t="str">
            <v/>
          </cell>
          <cell r="X223" t="str">
            <v/>
          </cell>
          <cell r="Y223" t="str">
            <v/>
          </cell>
          <cell r="Z223" t="str">
            <v/>
          </cell>
          <cell r="AA223">
            <v>4</v>
          </cell>
          <cell r="AC223" t="str">
            <v/>
          </cell>
          <cell r="AD223" t="str">
            <v/>
          </cell>
          <cell r="AE223">
            <v>0</v>
          </cell>
          <cell r="AF223" t="str">
            <v/>
          </cell>
          <cell r="AG223" t="str">
            <v/>
          </cell>
          <cell r="AH223" t="str">
            <v/>
          </cell>
          <cell r="AI223" t="str">
            <v/>
          </cell>
          <cell r="AJ223">
            <v>0</v>
          </cell>
          <cell r="AK223" t="str">
            <v/>
          </cell>
          <cell r="AL223" t="str">
            <v/>
          </cell>
        </row>
        <row r="224">
          <cell r="B224">
            <v>217</v>
          </cell>
          <cell r="F224" t="str">
            <v>-</v>
          </cell>
          <cell r="G224" t="str">
            <v>-</v>
          </cell>
          <cell r="K224">
            <v>0</v>
          </cell>
          <cell r="L224">
            <v>0</v>
          </cell>
          <cell r="M224">
            <v>0</v>
          </cell>
          <cell r="N224">
            <v>0</v>
          </cell>
          <cell r="O224">
            <v>0</v>
          </cell>
          <cell r="P224">
            <v>0</v>
          </cell>
          <cell r="Q224">
            <v>0</v>
          </cell>
          <cell r="R224">
            <v>0</v>
          </cell>
          <cell r="S224">
            <v>0</v>
          </cell>
          <cell r="T224">
            <v>0</v>
          </cell>
          <cell r="U224">
            <v>4</v>
          </cell>
          <cell r="V224" t="str">
            <v/>
          </cell>
          <cell r="W224" t="str">
            <v/>
          </cell>
          <cell r="X224" t="str">
            <v/>
          </cell>
          <cell r="Y224" t="str">
            <v/>
          </cell>
          <cell r="Z224" t="str">
            <v/>
          </cell>
          <cell r="AA224">
            <v>4</v>
          </cell>
          <cell r="AC224" t="str">
            <v/>
          </cell>
          <cell r="AD224" t="str">
            <v/>
          </cell>
          <cell r="AE224">
            <v>0</v>
          </cell>
          <cell r="AF224" t="str">
            <v/>
          </cell>
          <cell r="AG224" t="str">
            <v/>
          </cell>
          <cell r="AH224" t="str">
            <v/>
          </cell>
          <cell r="AI224" t="str">
            <v/>
          </cell>
          <cell r="AJ224">
            <v>0</v>
          </cell>
          <cell r="AK224" t="str">
            <v/>
          </cell>
          <cell r="AL224" t="str">
            <v/>
          </cell>
        </row>
        <row r="225">
          <cell r="B225">
            <v>218</v>
          </cell>
          <cell r="F225" t="str">
            <v>-</v>
          </cell>
          <cell r="G225" t="str">
            <v>-</v>
          </cell>
          <cell r="K225">
            <v>0</v>
          </cell>
          <cell r="L225">
            <v>0</v>
          </cell>
          <cell r="M225">
            <v>0</v>
          </cell>
          <cell r="N225">
            <v>0</v>
          </cell>
          <cell r="O225">
            <v>0</v>
          </cell>
          <cell r="P225">
            <v>0</v>
          </cell>
          <cell r="Q225">
            <v>0</v>
          </cell>
          <cell r="R225">
            <v>0</v>
          </cell>
          <cell r="S225">
            <v>0</v>
          </cell>
          <cell r="T225">
            <v>0</v>
          </cell>
          <cell r="U225">
            <v>4</v>
          </cell>
          <cell r="V225" t="str">
            <v/>
          </cell>
          <cell r="W225" t="str">
            <v/>
          </cell>
          <cell r="X225" t="str">
            <v/>
          </cell>
          <cell r="Y225" t="str">
            <v/>
          </cell>
          <cell r="Z225" t="str">
            <v/>
          </cell>
          <cell r="AA225">
            <v>4</v>
          </cell>
          <cell r="AC225" t="str">
            <v/>
          </cell>
          <cell r="AD225" t="str">
            <v/>
          </cell>
          <cell r="AE225">
            <v>0</v>
          </cell>
          <cell r="AF225" t="str">
            <v/>
          </cell>
          <cell r="AG225" t="str">
            <v/>
          </cell>
          <cell r="AH225" t="str">
            <v/>
          </cell>
          <cell r="AI225" t="str">
            <v/>
          </cell>
          <cell r="AJ225">
            <v>0</v>
          </cell>
          <cell r="AK225" t="str">
            <v/>
          </cell>
          <cell r="AL225" t="str">
            <v/>
          </cell>
        </row>
        <row r="226">
          <cell r="B226">
            <v>219</v>
          </cell>
          <cell r="F226" t="str">
            <v>-</v>
          </cell>
          <cell r="G226" t="str">
            <v>-</v>
          </cell>
          <cell r="K226">
            <v>0</v>
          </cell>
          <cell r="L226">
            <v>0</v>
          </cell>
          <cell r="M226">
            <v>0</v>
          </cell>
          <cell r="N226">
            <v>0</v>
          </cell>
          <cell r="O226">
            <v>0</v>
          </cell>
          <cell r="P226">
            <v>0</v>
          </cell>
          <cell r="Q226">
            <v>0</v>
          </cell>
          <cell r="R226">
            <v>0</v>
          </cell>
          <cell r="S226">
            <v>0</v>
          </cell>
          <cell r="T226">
            <v>0</v>
          </cell>
          <cell r="U226">
            <v>4</v>
          </cell>
          <cell r="V226" t="str">
            <v/>
          </cell>
          <cell r="W226" t="str">
            <v/>
          </cell>
          <cell r="X226" t="str">
            <v/>
          </cell>
          <cell r="Y226" t="str">
            <v/>
          </cell>
          <cell r="Z226" t="str">
            <v/>
          </cell>
          <cell r="AA226">
            <v>4</v>
          </cell>
          <cell r="AC226" t="str">
            <v/>
          </cell>
          <cell r="AD226" t="str">
            <v/>
          </cell>
          <cell r="AE226">
            <v>0</v>
          </cell>
          <cell r="AF226" t="str">
            <v/>
          </cell>
          <cell r="AG226" t="str">
            <v/>
          </cell>
          <cell r="AH226" t="str">
            <v/>
          </cell>
          <cell r="AI226" t="str">
            <v/>
          </cell>
          <cell r="AJ226">
            <v>0</v>
          </cell>
          <cell r="AK226" t="str">
            <v/>
          </cell>
          <cell r="AL226" t="str">
            <v/>
          </cell>
        </row>
        <row r="227">
          <cell r="B227">
            <v>220</v>
          </cell>
          <cell r="F227" t="str">
            <v>-</v>
          </cell>
          <cell r="G227" t="str">
            <v>-</v>
          </cell>
          <cell r="K227">
            <v>0</v>
          </cell>
          <cell r="L227">
            <v>0</v>
          </cell>
          <cell r="M227">
            <v>0</v>
          </cell>
          <cell r="N227">
            <v>0</v>
          </cell>
          <cell r="O227">
            <v>0</v>
          </cell>
          <cell r="P227">
            <v>0</v>
          </cell>
          <cell r="Q227">
            <v>0</v>
          </cell>
          <cell r="R227">
            <v>0</v>
          </cell>
          <cell r="S227">
            <v>0</v>
          </cell>
          <cell r="T227">
            <v>0</v>
          </cell>
          <cell r="U227">
            <v>4</v>
          </cell>
          <cell r="V227" t="str">
            <v/>
          </cell>
          <cell r="W227" t="str">
            <v/>
          </cell>
          <cell r="X227" t="str">
            <v/>
          </cell>
          <cell r="Y227" t="str">
            <v/>
          </cell>
          <cell r="Z227" t="str">
            <v/>
          </cell>
          <cell r="AA227">
            <v>4</v>
          </cell>
          <cell r="AC227" t="str">
            <v/>
          </cell>
          <cell r="AD227" t="str">
            <v/>
          </cell>
          <cell r="AE227">
            <v>0</v>
          </cell>
          <cell r="AF227" t="str">
            <v/>
          </cell>
          <cell r="AG227" t="str">
            <v/>
          </cell>
          <cell r="AH227" t="str">
            <v/>
          </cell>
          <cell r="AI227" t="str">
            <v/>
          </cell>
          <cell r="AJ227">
            <v>0</v>
          </cell>
          <cell r="AK227" t="str">
            <v/>
          </cell>
          <cell r="AL227" t="str">
            <v/>
          </cell>
        </row>
        <row r="228">
          <cell r="B228">
            <v>221</v>
          </cell>
          <cell r="F228" t="str">
            <v>-</v>
          </cell>
          <cell r="G228" t="str">
            <v>-</v>
          </cell>
          <cell r="K228">
            <v>0</v>
          </cell>
          <cell r="L228">
            <v>0</v>
          </cell>
          <cell r="M228">
            <v>0</v>
          </cell>
          <cell r="N228">
            <v>0</v>
          </cell>
          <cell r="O228">
            <v>0</v>
          </cell>
          <cell r="P228">
            <v>0</v>
          </cell>
          <cell r="Q228">
            <v>0</v>
          </cell>
          <cell r="R228">
            <v>0</v>
          </cell>
          <cell r="S228">
            <v>0</v>
          </cell>
          <cell r="T228">
            <v>0</v>
          </cell>
          <cell r="U228">
            <v>4</v>
          </cell>
          <cell r="V228" t="str">
            <v/>
          </cell>
          <cell r="W228" t="str">
            <v/>
          </cell>
          <cell r="X228" t="str">
            <v/>
          </cell>
          <cell r="Y228" t="str">
            <v/>
          </cell>
          <cell r="Z228" t="str">
            <v/>
          </cell>
          <cell r="AA228">
            <v>4</v>
          </cell>
          <cell r="AC228" t="str">
            <v/>
          </cell>
          <cell r="AD228" t="str">
            <v/>
          </cell>
          <cell r="AE228">
            <v>0</v>
          </cell>
          <cell r="AF228" t="str">
            <v/>
          </cell>
          <cell r="AG228" t="str">
            <v/>
          </cell>
          <cell r="AH228" t="str">
            <v/>
          </cell>
          <cell r="AI228" t="str">
            <v/>
          </cell>
          <cell r="AJ228">
            <v>0</v>
          </cell>
          <cell r="AK228" t="str">
            <v/>
          </cell>
          <cell r="AL228" t="str">
            <v/>
          </cell>
        </row>
        <row r="229">
          <cell r="B229">
            <v>222</v>
          </cell>
          <cell r="F229" t="str">
            <v>-</v>
          </cell>
          <cell r="G229" t="str">
            <v>-</v>
          </cell>
          <cell r="K229">
            <v>0</v>
          </cell>
          <cell r="L229">
            <v>0</v>
          </cell>
          <cell r="M229">
            <v>0</v>
          </cell>
          <cell r="N229">
            <v>0</v>
          </cell>
          <cell r="O229">
            <v>0</v>
          </cell>
          <cell r="P229">
            <v>0</v>
          </cell>
          <cell r="Q229">
            <v>0</v>
          </cell>
          <cell r="R229">
            <v>0</v>
          </cell>
          <cell r="S229">
            <v>0</v>
          </cell>
          <cell r="T229">
            <v>0</v>
          </cell>
          <cell r="U229">
            <v>4</v>
          </cell>
          <cell r="V229" t="str">
            <v/>
          </cell>
          <cell r="W229" t="str">
            <v/>
          </cell>
          <cell r="X229" t="str">
            <v/>
          </cell>
          <cell r="Y229" t="str">
            <v/>
          </cell>
          <cell r="Z229" t="str">
            <v/>
          </cell>
          <cell r="AA229">
            <v>4</v>
          </cell>
          <cell r="AC229" t="str">
            <v/>
          </cell>
          <cell r="AD229" t="str">
            <v/>
          </cell>
          <cell r="AE229">
            <v>0</v>
          </cell>
          <cell r="AF229" t="str">
            <v/>
          </cell>
          <cell r="AG229" t="str">
            <v/>
          </cell>
          <cell r="AH229" t="str">
            <v/>
          </cell>
          <cell r="AI229" t="str">
            <v/>
          </cell>
          <cell r="AJ229">
            <v>0</v>
          </cell>
          <cell r="AK229" t="str">
            <v/>
          </cell>
          <cell r="AL229" t="str">
            <v/>
          </cell>
        </row>
        <row r="230">
          <cell r="B230">
            <v>223</v>
          </cell>
          <cell r="F230" t="str">
            <v>-</v>
          </cell>
          <cell r="G230" t="str">
            <v>-</v>
          </cell>
          <cell r="K230">
            <v>0</v>
          </cell>
          <cell r="L230">
            <v>0</v>
          </cell>
          <cell r="M230">
            <v>0</v>
          </cell>
          <cell r="N230">
            <v>0</v>
          </cell>
          <cell r="O230">
            <v>0</v>
          </cell>
          <cell r="P230">
            <v>0</v>
          </cell>
          <cell r="Q230">
            <v>0</v>
          </cell>
          <cell r="R230">
            <v>0</v>
          </cell>
          <cell r="S230">
            <v>0</v>
          </cell>
          <cell r="T230">
            <v>0</v>
          </cell>
          <cell r="U230">
            <v>4</v>
          </cell>
          <cell r="V230" t="str">
            <v/>
          </cell>
          <cell r="W230" t="str">
            <v/>
          </cell>
          <cell r="X230" t="str">
            <v/>
          </cell>
          <cell r="Y230" t="str">
            <v/>
          </cell>
          <cell r="Z230" t="str">
            <v/>
          </cell>
          <cell r="AA230">
            <v>4</v>
          </cell>
          <cell r="AC230" t="str">
            <v/>
          </cell>
          <cell r="AD230" t="str">
            <v/>
          </cell>
          <cell r="AE230">
            <v>0</v>
          </cell>
          <cell r="AF230" t="str">
            <v/>
          </cell>
          <cell r="AG230" t="str">
            <v/>
          </cell>
          <cell r="AH230" t="str">
            <v/>
          </cell>
          <cell r="AI230" t="str">
            <v/>
          </cell>
          <cell r="AJ230">
            <v>0</v>
          </cell>
          <cell r="AK230" t="str">
            <v/>
          </cell>
          <cell r="AL230" t="str">
            <v/>
          </cell>
        </row>
        <row r="231">
          <cell r="B231">
            <v>224</v>
          </cell>
          <cell r="F231" t="str">
            <v>-</v>
          </cell>
          <cell r="G231" t="str">
            <v>-</v>
          </cell>
          <cell r="K231">
            <v>0</v>
          </cell>
          <cell r="L231">
            <v>0</v>
          </cell>
          <cell r="M231">
            <v>0</v>
          </cell>
          <cell r="N231">
            <v>0</v>
          </cell>
          <cell r="O231">
            <v>0</v>
          </cell>
          <cell r="P231">
            <v>0</v>
          </cell>
          <cell r="Q231">
            <v>0</v>
          </cell>
          <cell r="R231">
            <v>0</v>
          </cell>
          <cell r="S231">
            <v>0</v>
          </cell>
          <cell r="T231">
            <v>0</v>
          </cell>
          <cell r="U231">
            <v>4</v>
          </cell>
          <cell r="V231" t="str">
            <v/>
          </cell>
          <cell r="W231" t="str">
            <v/>
          </cell>
          <cell r="X231" t="str">
            <v/>
          </cell>
          <cell r="Y231" t="str">
            <v/>
          </cell>
          <cell r="Z231" t="str">
            <v/>
          </cell>
          <cell r="AA231">
            <v>4</v>
          </cell>
          <cell r="AC231" t="str">
            <v/>
          </cell>
          <cell r="AD231" t="str">
            <v/>
          </cell>
          <cell r="AE231">
            <v>0</v>
          </cell>
          <cell r="AF231" t="str">
            <v/>
          </cell>
          <cell r="AG231" t="str">
            <v/>
          </cell>
          <cell r="AH231" t="str">
            <v/>
          </cell>
          <cell r="AI231" t="str">
            <v/>
          </cell>
          <cell r="AJ231">
            <v>0</v>
          </cell>
          <cell r="AK231" t="str">
            <v/>
          </cell>
          <cell r="AL231" t="str">
            <v/>
          </cell>
        </row>
        <row r="232">
          <cell r="B232">
            <v>225</v>
          </cell>
          <cell r="F232" t="str">
            <v>-</v>
          </cell>
          <cell r="G232" t="str">
            <v>-</v>
          </cell>
          <cell r="K232">
            <v>0</v>
          </cell>
          <cell r="L232">
            <v>0</v>
          </cell>
          <cell r="M232">
            <v>0</v>
          </cell>
          <cell r="N232">
            <v>0</v>
          </cell>
          <cell r="O232">
            <v>0</v>
          </cell>
          <cell r="P232">
            <v>0</v>
          </cell>
          <cell r="Q232">
            <v>0</v>
          </cell>
          <cell r="R232">
            <v>0</v>
          </cell>
          <cell r="S232">
            <v>0</v>
          </cell>
          <cell r="T232">
            <v>0</v>
          </cell>
          <cell r="U232">
            <v>4</v>
          </cell>
          <cell r="V232" t="str">
            <v/>
          </cell>
          <cell r="W232" t="str">
            <v/>
          </cell>
          <cell r="X232" t="str">
            <v/>
          </cell>
          <cell r="Y232" t="str">
            <v/>
          </cell>
          <cell r="Z232" t="str">
            <v/>
          </cell>
          <cell r="AA232">
            <v>4</v>
          </cell>
          <cell r="AC232" t="str">
            <v/>
          </cell>
          <cell r="AD232" t="str">
            <v/>
          </cell>
          <cell r="AE232">
            <v>0</v>
          </cell>
          <cell r="AF232" t="str">
            <v/>
          </cell>
          <cell r="AG232" t="str">
            <v/>
          </cell>
          <cell r="AH232" t="str">
            <v/>
          </cell>
          <cell r="AI232" t="str">
            <v/>
          </cell>
          <cell r="AJ232">
            <v>0</v>
          </cell>
          <cell r="AK232" t="str">
            <v/>
          </cell>
          <cell r="AL232" t="str">
            <v/>
          </cell>
        </row>
        <row r="233">
          <cell r="B233">
            <v>226</v>
          </cell>
          <cell r="F233" t="str">
            <v>-</v>
          </cell>
          <cell r="G233" t="str">
            <v>-</v>
          </cell>
          <cell r="K233">
            <v>0</v>
          </cell>
          <cell r="L233">
            <v>0</v>
          </cell>
          <cell r="M233">
            <v>0</v>
          </cell>
          <cell r="N233">
            <v>0</v>
          </cell>
          <cell r="O233">
            <v>0</v>
          </cell>
          <cell r="P233">
            <v>0</v>
          </cell>
          <cell r="Q233">
            <v>0</v>
          </cell>
          <cell r="R233">
            <v>0</v>
          </cell>
          <cell r="S233">
            <v>0</v>
          </cell>
          <cell r="T233">
            <v>0</v>
          </cell>
          <cell r="U233">
            <v>4</v>
          </cell>
          <cell r="V233" t="str">
            <v/>
          </cell>
          <cell r="W233" t="str">
            <v/>
          </cell>
          <cell r="X233" t="str">
            <v/>
          </cell>
          <cell r="Y233" t="str">
            <v/>
          </cell>
          <cell r="Z233" t="str">
            <v/>
          </cell>
          <cell r="AA233">
            <v>4</v>
          </cell>
          <cell r="AC233" t="str">
            <v/>
          </cell>
          <cell r="AD233" t="str">
            <v/>
          </cell>
          <cell r="AE233">
            <v>0</v>
          </cell>
          <cell r="AF233" t="str">
            <v/>
          </cell>
          <cell r="AG233" t="str">
            <v/>
          </cell>
          <cell r="AH233" t="str">
            <v/>
          </cell>
          <cell r="AI233" t="str">
            <v/>
          </cell>
          <cell r="AJ233">
            <v>0</v>
          </cell>
          <cell r="AK233" t="str">
            <v/>
          </cell>
          <cell r="AL233" t="str">
            <v/>
          </cell>
        </row>
        <row r="234">
          <cell r="B234">
            <v>227</v>
          </cell>
          <cell r="F234" t="str">
            <v>-</v>
          </cell>
          <cell r="G234" t="str">
            <v>-</v>
          </cell>
          <cell r="K234">
            <v>0</v>
          </cell>
          <cell r="L234">
            <v>0</v>
          </cell>
          <cell r="M234">
            <v>0</v>
          </cell>
          <cell r="N234">
            <v>0</v>
          </cell>
          <cell r="O234">
            <v>0</v>
          </cell>
          <cell r="P234">
            <v>0</v>
          </cell>
          <cell r="Q234">
            <v>0</v>
          </cell>
          <cell r="R234">
            <v>0</v>
          </cell>
          <cell r="S234">
            <v>0</v>
          </cell>
          <cell r="T234">
            <v>0</v>
          </cell>
          <cell r="U234">
            <v>4</v>
          </cell>
          <cell r="V234" t="str">
            <v/>
          </cell>
          <cell r="W234" t="str">
            <v/>
          </cell>
          <cell r="X234" t="str">
            <v/>
          </cell>
          <cell r="Y234" t="str">
            <v/>
          </cell>
          <cell r="Z234" t="str">
            <v/>
          </cell>
          <cell r="AA234">
            <v>4</v>
          </cell>
          <cell r="AC234" t="str">
            <v/>
          </cell>
          <cell r="AD234" t="str">
            <v/>
          </cell>
          <cell r="AE234">
            <v>0</v>
          </cell>
          <cell r="AF234" t="str">
            <v/>
          </cell>
          <cell r="AG234" t="str">
            <v/>
          </cell>
          <cell r="AH234" t="str">
            <v/>
          </cell>
          <cell r="AI234" t="str">
            <v/>
          </cell>
          <cell r="AJ234">
            <v>0</v>
          </cell>
          <cell r="AK234" t="str">
            <v/>
          </cell>
          <cell r="AL234" t="str">
            <v/>
          </cell>
        </row>
        <row r="235">
          <cell r="B235">
            <v>228</v>
          </cell>
          <cell r="F235" t="str">
            <v>-</v>
          </cell>
          <cell r="G235" t="str">
            <v>-</v>
          </cell>
          <cell r="K235">
            <v>0</v>
          </cell>
          <cell r="L235">
            <v>0</v>
          </cell>
          <cell r="M235">
            <v>0</v>
          </cell>
          <cell r="N235">
            <v>0</v>
          </cell>
          <cell r="O235">
            <v>0</v>
          </cell>
          <cell r="P235">
            <v>0</v>
          </cell>
          <cell r="Q235">
            <v>0</v>
          </cell>
          <cell r="R235">
            <v>0</v>
          </cell>
          <cell r="S235">
            <v>0</v>
          </cell>
          <cell r="T235">
            <v>0</v>
          </cell>
          <cell r="U235">
            <v>4</v>
          </cell>
          <cell r="V235" t="str">
            <v/>
          </cell>
          <cell r="W235" t="str">
            <v/>
          </cell>
          <cell r="X235" t="str">
            <v/>
          </cell>
          <cell r="Y235" t="str">
            <v/>
          </cell>
          <cell r="Z235" t="str">
            <v/>
          </cell>
          <cell r="AA235">
            <v>4</v>
          </cell>
          <cell r="AC235" t="str">
            <v/>
          </cell>
          <cell r="AD235" t="str">
            <v/>
          </cell>
          <cell r="AE235">
            <v>0</v>
          </cell>
          <cell r="AF235" t="str">
            <v/>
          </cell>
          <cell r="AG235" t="str">
            <v/>
          </cell>
          <cell r="AH235" t="str">
            <v/>
          </cell>
          <cell r="AI235" t="str">
            <v/>
          </cell>
          <cell r="AJ235">
            <v>0</v>
          </cell>
          <cell r="AK235" t="str">
            <v/>
          </cell>
          <cell r="AL235" t="str">
            <v/>
          </cell>
        </row>
        <row r="236">
          <cell r="B236">
            <v>229</v>
          </cell>
          <cell r="F236" t="str">
            <v>-</v>
          </cell>
          <cell r="G236" t="str">
            <v>-</v>
          </cell>
          <cell r="K236">
            <v>0</v>
          </cell>
          <cell r="L236">
            <v>0</v>
          </cell>
          <cell r="M236">
            <v>0</v>
          </cell>
          <cell r="N236">
            <v>0</v>
          </cell>
          <cell r="O236">
            <v>0</v>
          </cell>
          <cell r="P236">
            <v>0</v>
          </cell>
          <cell r="Q236">
            <v>0</v>
          </cell>
          <cell r="R236">
            <v>0</v>
          </cell>
          <cell r="S236">
            <v>0</v>
          </cell>
          <cell r="T236">
            <v>0</v>
          </cell>
          <cell r="U236">
            <v>4</v>
          </cell>
          <cell r="V236" t="str">
            <v/>
          </cell>
          <cell r="W236" t="str">
            <v/>
          </cell>
          <cell r="X236" t="str">
            <v/>
          </cell>
          <cell r="Y236" t="str">
            <v/>
          </cell>
          <cell r="Z236" t="str">
            <v/>
          </cell>
          <cell r="AA236">
            <v>4</v>
          </cell>
          <cell r="AC236" t="str">
            <v/>
          </cell>
          <cell r="AD236" t="str">
            <v/>
          </cell>
          <cell r="AE236">
            <v>0</v>
          </cell>
          <cell r="AF236" t="str">
            <v/>
          </cell>
          <cell r="AG236" t="str">
            <v/>
          </cell>
          <cell r="AH236" t="str">
            <v/>
          </cell>
          <cell r="AI236" t="str">
            <v/>
          </cell>
          <cell r="AJ236">
            <v>0</v>
          </cell>
          <cell r="AK236" t="str">
            <v/>
          </cell>
          <cell r="AL236" t="str">
            <v/>
          </cell>
        </row>
        <row r="237">
          <cell r="B237">
            <v>230</v>
          </cell>
          <cell r="F237" t="str">
            <v>-</v>
          </cell>
          <cell r="G237" t="str">
            <v>-</v>
          </cell>
          <cell r="K237">
            <v>0</v>
          </cell>
          <cell r="L237">
            <v>0</v>
          </cell>
          <cell r="M237">
            <v>0</v>
          </cell>
          <cell r="N237">
            <v>0</v>
          </cell>
          <cell r="O237">
            <v>0</v>
          </cell>
          <cell r="P237">
            <v>0</v>
          </cell>
          <cell r="Q237">
            <v>0</v>
          </cell>
          <cell r="R237">
            <v>0</v>
          </cell>
          <cell r="S237">
            <v>0</v>
          </cell>
          <cell r="T237">
            <v>0</v>
          </cell>
          <cell r="U237">
            <v>4</v>
          </cell>
          <cell r="V237" t="str">
            <v/>
          </cell>
          <cell r="W237" t="str">
            <v/>
          </cell>
          <cell r="X237" t="str">
            <v/>
          </cell>
          <cell r="Y237" t="str">
            <v/>
          </cell>
          <cell r="Z237" t="str">
            <v/>
          </cell>
          <cell r="AA237">
            <v>4</v>
          </cell>
          <cell r="AC237" t="str">
            <v/>
          </cell>
          <cell r="AD237" t="str">
            <v/>
          </cell>
          <cell r="AE237">
            <v>0</v>
          </cell>
          <cell r="AF237" t="str">
            <v/>
          </cell>
          <cell r="AG237" t="str">
            <v/>
          </cell>
          <cell r="AH237" t="str">
            <v/>
          </cell>
          <cell r="AI237" t="str">
            <v/>
          </cell>
          <cell r="AJ237">
            <v>0</v>
          </cell>
          <cell r="AK237" t="str">
            <v/>
          </cell>
          <cell r="AL237" t="str">
            <v/>
          </cell>
        </row>
        <row r="238">
          <cell r="B238">
            <v>231</v>
          </cell>
          <cell r="F238" t="str">
            <v>-</v>
          </cell>
          <cell r="G238" t="str">
            <v>-</v>
          </cell>
          <cell r="K238">
            <v>0</v>
          </cell>
          <cell r="L238">
            <v>0</v>
          </cell>
          <cell r="M238">
            <v>0</v>
          </cell>
          <cell r="N238">
            <v>0</v>
          </cell>
          <cell r="O238">
            <v>0</v>
          </cell>
          <cell r="P238">
            <v>0</v>
          </cell>
          <cell r="Q238">
            <v>0</v>
          </cell>
          <cell r="R238">
            <v>0</v>
          </cell>
          <cell r="S238">
            <v>0</v>
          </cell>
          <cell r="T238">
            <v>0</v>
          </cell>
          <cell r="U238">
            <v>4</v>
          </cell>
          <cell r="V238" t="str">
            <v/>
          </cell>
          <cell r="W238" t="str">
            <v/>
          </cell>
          <cell r="X238" t="str">
            <v/>
          </cell>
          <cell r="Y238" t="str">
            <v/>
          </cell>
          <cell r="Z238" t="str">
            <v/>
          </cell>
          <cell r="AA238">
            <v>4</v>
          </cell>
          <cell r="AC238" t="str">
            <v/>
          </cell>
          <cell r="AD238" t="str">
            <v/>
          </cell>
          <cell r="AE238">
            <v>0</v>
          </cell>
          <cell r="AF238" t="str">
            <v/>
          </cell>
          <cell r="AG238" t="str">
            <v/>
          </cell>
          <cell r="AH238" t="str">
            <v/>
          </cell>
          <cell r="AI238" t="str">
            <v/>
          </cell>
          <cell r="AJ238">
            <v>0</v>
          </cell>
          <cell r="AK238" t="str">
            <v/>
          </cell>
          <cell r="AL238" t="str">
            <v/>
          </cell>
        </row>
        <row r="239">
          <cell r="B239">
            <v>232</v>
          </cell>
          <cell r="F239" t="str">
            <v>-</v>
          </cell>
          <cell r="G239" t="str">
            <v>-</v>
          </cell>
          <cell r="K239">
            <v>0</v>
          </cell>
          <cell r="L239">
            <v>0</v>
          </cell>
          <cell r="M239">
            <v>0</v>
          </cell>
          <cell r="N239">
            <v>0</v>
          </cell>
          <cell r="O239">
            <v>0</v>
          </cell>
          <cell r="P239">
            <v>0</v>
          </cell>
          <cell r="Q239">
            <v>0</v>
          </cell>
          <cell r="R239">
            <v>0</v>
          </cell>
          <cell r="S239">
            <v>0</v>
          </cell>
          <cell r="T239">
            <v>0</v>
          </cell>
          <cell r="U239">
            <v>4</v>
          </cell>
          <cell r="V239" t="str">
            <v/>
          </cell>
          <cell r="W239" t="str">
            <v/>
          </cell>
          <cell r="X239" t="str">
            <v/>
          </cell>
          <cell r="Y239" t="str">
            <v/>
          </cell>
          <cell r="Z239" t="str">
            <v/>
          </cell>
          <cell r="AA239">
            <v>4</v>
          </cell>
          <cell r="AC239" t="str">
            <v/>
          </cell>
          <cell r="AD239" t="str">
            <v/>
          </cell>
          <cell r="AE239">
            <v>0</v>
          </cell>
          <cell r="AF239" t="str">
            <v/>
          </cell>
          <cell r="AG239" t="str">
            <v/>
          </cell>
          <cell r="AH239" t="str">
            <v/>
          </cell>
          <cell r="AI239" t="str">
            <v/>
          </cell>
          <cell r="AJ239">
            <v>0</v>
          </cell>
          <cell r="AK239" t="str">
            <v/>
          </cell>
          <cell r="AL239" t="str">
            <v/>
          </cell>
        </row>
        <row r="240">
          <cell r="B240">
            <v>233</v>
          </cell>
          <cell r="F240" t="str">
            <v>-</v>
          </cell>
          <cell r="G240" t="str">
            <v>-</v>
          </cell>
          <cell r="K240">
            <v>0</v>
          </cell>
          <cell r="L240">
            <v>0</v>
          </cell>
          <cell r="M240">
            <v>0</v>
          </cell>
          <cell r="N240">
            <v>0</v>
          </cell>
          <cell r="O240">
            <v>0</v>
          </cell>
          <cell r="P240">
            <v>0</v>
          </cell>
          <cell r="Q240">
            <v>0</v>
          </cell>
          <cell r="R240">
            <v>0</v>
          </cell>
          <cell r="S240">
            <v>0</v>
          </cell>
          <cell r="T240">
            <v>0</v>
          </cell>
          <cell r="U240">
            <v>4</v>
          </cell>
          <cell r="V240" t="str">
            <v/>
          </cell>
          <cell r="W240" t="str">
            <v/>
          </cell>
          <cell r="X240" t="str">
            <v/>
          </cell>
          <cell r="Y240" t="str">
            <v/>
          </cell>
          <cell r="Z240" t="str">
            <v/>
          </cell>
          <cell r="AA240">
            <v>4</v>
          </cell>
          <cell r="AC240" t="str">
            <v/>
          </cell>
          <cell r="AD240" t="str">
            <v/>
          </cell>
          <cell r="AE240">
            <v>0</v>
          </cell>
          <cell r="AF240" t="str">
            <v/>
          </cell>
          <cell r="AG240" t="str">
            <v/>
          </cell>
          <cell r="AH240" t="str">
            <v/>
          </cell>
          <cell r="AI240" t="str">
            <v/>
          </cell>
          <cell r="AJ240">
            <v>0</v>
          </cell>
          <cell r="AK240" t="str">
            <v/>
          </cell>
          <cell r="AL240" t="str">
            <v/>
          </cell>
        </row>
        <row r="241">
          <cell r="B241">
            <v>234</v>
          </cell>
          <cell r="F241" t="str">
            <v>-</v>
          </cell>
          <cell r="G241" t="str">
            <v>-</v>
          </cell>
          <cell r="K241">
            <v>0</v>
          </cell>
          <cell r="L241">
            <v>0</v>
          </cell>
          <cell r="M241">
            <v>0</v>
          </cell>
          <cell r="N241">
            <v>0</v>
          </cell>
          <cell r="O241">
            <v>0</v>
          </cell>
          <cell r="P241">
            <v>0</v>
          </cell>
          <cell r="Q241">
            <v>0</v>
          </cell>
          <cell r="R241">
            <v>0</v>
          </cell>
          <cell r="S241">
            <v>0</v>
          </cell>
          <cell r="T241">
            <v>0</v>
          </cell>
          <cell r="U241">
            <v>4</v>
          </cell>
          <cell r="V241" t="str">
            <v/>
          </cell>
          <cell r="W241" t="str">
            <v/>
          </cell>
          <cell r="X241" t="str">
            <v/>
          </cell>
          <cell r="Y241" t="str">
            <v/>
          </cell>
          <cell r="Z241" t="str">
            <v/>
          </cell>
          <cell r="AA241">
            <v>4</v>
          </cell>
          <cell r="AC241" t="str">
            <v/>
          </cell>
          <cell r="AD241" t="str">
            <v/>
          </cell>
          <cell r="AE241">
            <v>0</v>
          </cell>
          <cell r="AF241" t="str">
            <v/>
          </cell>
          <cell r="AG241" t="str">
            <v/>
          </cell>
          <cell r="AH241" t="str">
            <v/>
          </cell>
          <cell r="AI241" t="str">
            <v/>
          </cell>
          <cell r="AJ241">
            <v>0</v>
          </cell>
          <cell r="AK241" t="str">
            <v/>
          </cell>
          <cell r="AL241" t="str">
            <v/>
          </cell>
        </row>
        <row r="242">
          <cell r="B242">
            <v>235</v>
          </cell>
          <cell r="F242" t="str">
            <v>-</v>
          </cell>
          <cell r="G242" t="str">
            <v>-</v>
          </cell>
          <cell r="K242">
            <v>0</v>
          </cell>
          <cell r="L242">
            <v>0</v>
          </cell>
          <cell r="M242">
            <v>0</v>
          </cell>
          <cell r="N242">
            <v>0</v>
          </cell>
          <cell r="O242">
            <v>0</v>
          </cell>
          <cell r="P242">
            <v>0</v>
          </cell>
          <cell r="Q242">
            <v>0</v>
          </cell>
          <cell r="R242">
            <v>0</v>
          </cell>
          <cell r="S242">
            <v>0</v>
          </cell>
          <cell r="T242">
            <v>0</v>
          </cell>
          <cell r="U242">
            <v>4</v>
          </cell>
          <cell r="V242" t="str">
            <v/>
          </cell>
          <cell r="W242" t="str">
            <v/>
          </cell>
          <cell r="X242" t="str">
            <v/>
          </cell>
          <cell r="Y242" t="str">
            <v/>
          </cell>
          <cell r="Z242" t="str">
            <v/>
          </cell>
          <cell r="AA242">
            <v>4</v>
          </cell>
          <cell r="AC242" t="str">
            <v/>
          </cell>
          <cell r="AD242" t="str">
            <v/>
          </cell>
          <cell r="AE242">
            <v>0</v>
          </cell>
          <cell r="AF242" t="str">
            <v/>
          </cell>
          <cell r="AG242" t="str">
            <v/>
          </cell>
          <cell r="AH242" t="str">
            <v/>
          </cell>
          <cell r="AI242" t="str">
            <v/>
          </cell>
          <cell r="AJ242">
            <v>0</v>
          </cell>
          <cell r="AK242" t="str">
            <v/>
          </cell>
          <cell r="AL242" t="str">
            <v/>
          </cell>
        </row>
        <row r="243">
          <cell r="B243">
            <v>236</v>
          </cell>
          <cell r="F243" t="str">
            <v>-</v>
          </cell>
          <cell r="G243" t="str">
            <v>-</v>
          </cell>
          <cell r="K243">
            <v>0</v>
          </cell>
          <cell r="L243">
            <v>0</v>
          </cell>
          <cell r="M243">
            <v>0</v>
          </cell>
          <cell r="N243">
            <v>0</v>
          </cell>
          <cell r="O243">
            <v>0</v>
          </cell>
          <cell r="P243">
            <v>0</v>
          </cell>
          <cell r="Q243">
            <v>0</v>
          </cell>
          <cell r="R243">
            <v>0</v>
          </cell>
          <cell r="S243">
            <v>0</v>
          </cell>
          <cell r="T243">
            <v>0</v>
          </cell>
          <cell r="U243">
            <v>4</v>
          </cell>
          <cell r="V243" t="str">
            <v/>
          </cell>
          <cell r="W243" t="str">
            <v/>
          </cell>
          <cell r="X243" t="str">
            <v/>
          </cell>
          <cell r="Y243" t="str">
            <v/>
          </cell>
          <cell r="Z243" t="str">
            <v/>
          </cell>
          <cell r="AA243">
            <v>4</v>
          </cell>
          <cell r="AC243" t="str">
            <v/>
          </cell>
          <cell r="AD243" t="str">
            <v/>
          </cell>
          <cell r="AE243">
            <v>0</v>
          </cell>
          <cell r="AF243" t="str">
            <v/>
          </cell>
          <cell r="AG243" t="str">
            <v/>
          </cell>
          <cell r="AH243" t="str">
            <v/>
          </cell>
          <cell r="AI243" t="str">
            <v/>
          </cell>
          <cell r="AJ243">
            <v>0</v>
          </cell>
          <cell r="AK243" t="str">
            <v/>
          </cell>
          <cell r="AL243" t="str">
            <v/>
          </cell>
        </row>
        <row r="244">
          <cell r="B244">
            <v>237</v>
          </cell>
          <cell r="F244" t="str">
            <v>-</v>
          </cell>
          <cell r="G244" t="str">
            <v>-</v>
          </cell>
          <cell r="K244">
            <v>0</v>
          </cell>
          <cell r="L244">
            <v>0</v>
          </cell>
          <cell r="M244">
            <v>0</v>
          </cell>
          <cell r="N244">
            <v>0</v>
          </cell>
          <cell r="O244">
            <v>0</v>
          </cell>
          <cell r="P244">
            <v>0</v>
          </cell>
          <cell r="Q244">
            <v>0</v>
          </cell>
          <cell r="R244">
            <v>0</v>
          </cell>
          <cell r="S244">
            <v>0</v>
          </cell>
          <cell r="T244">
            <v>0</v>
          </cell>
          <cell r="U244">
            <v>4</v>
          </cell>
          <cell r="V244" t="str">
            <v/>
          </cell>
          <cell r="W244" t="str">
            <v/>
          </cell>
          <cell r="X244" t="str">
            <v/>
          </cell>
          <cell r="Y244" t="str">
            <v/>
          </cell>
          <cell r="Z244" t="str">
            <v/>
          </cell>
          <cell r="AA244">
            <v>4</v>
          </cell>
          <cell r="AC244" t="str">
            <v/>
          </cell>
          <cell r="AD244" t="str">
            <v/>
          </cell>
          <cell r="AE244">
            <v>0</v>
          </cell>
          <cell r="AF244" t="str">
            <v/>
          </cell>
          <cell r="AG244" t="str">
            <v/>
          </cell>
          <cell r="AH244" t="str">
            <v/>
          </cell>
          <cell r="AI244" t="str">
            <v/>
          </cell>
          <cell r="AJ244">
            <v>0</v>
          </cell>
          <cell r="AK244" t="str">
            <v/>
          </cell>
          <cell r="AL244" t="str">
            <v/>
          </cell>
        </row>
        <row r="245">
          <cell r="B245">
            <v>238</v>
          </cell>
          <cell r="F245" t="str">
            <v>-</v>
          </cell>
          <cell r="G245" t="str">
            <v>-</v>
          </cell>
          <cell r="K245">
            <v>0</v>
          </cell>
          <cell r="L245">
            <v>0</v>
          </cell>
          <cell r="M245">
            <v>0</v>
          </cell>
          <cell r="N245">
            <v>0</v>
          </cell>
          <cell r="O245">
            <v>0</v>
          </cell>
          <cell r="P245">
            <v>0</v>
          </cell>
          <cell r="Q245">
            <v>0</v>
          </cell>
          <cell r="R245">
            <v>0</v>
          </cell>
          <cell r="S245">
            <v>0</v>
          </cell>
          <cell r="T245">
            <v>0</v>
          </cell>
          <cell r="U245">
            <v>4</v>
          </cell>
          <cell r="V245" t="str">
            <v/>
          </cell>
          <cell r="W245" t="str">
            <v/>
          </cell>
          <cell r="X245" t="str">
            <v/>
          </cell>
          <cell r="Y245" t="str">
            <v/>
          </cell>
          <cell r="Z245" t="str">
            <v/>
          </cell>
          <cell r="AA245">
            <v>4</v>
          </cell>
          <cell r="AC245" t="str">
            <v/>
          </cell>
          <cell r="AD245" t="str">
            <v/>
          </cell>
          <cell r="AE245">
            <v>0</v>
          </cell>
          <cell r="AF245" t="str">
            <v/>
          </cell>
          <cell r="AG245" t="str">
            <v/>
          </cell>
          <cell r="AH245" t="str">
            <v/>
          </cell>
          <cell r="AI245" t="str">
            <v/>
          </cell>
          <cell r="AJ245">
            <v>0</v>
          </cell>
          <cell r="AK245" t="str">
            <v/>
          </cell>
          <cell r="AL245" t="str">
            <v/>
          </cell>
        </row>
        <row r="246">
          <cell r="B246">
            <v>239</v>
          </cell>
          <cell r="F246" t="str">
            <v>-</v>
          </cell>
          <cell r="G246" t="str">
            <v>-</v>
          </cell>
          <cell r="K246">
            <v>0</v>
          </cell>
          <cell r="L246">
            <v>0</v>
          </cell>
          <cell r="M246">
            <v>0</v>
          </cell>
          <cell r="N246">
            <v>0</v>
          </cell>
          <cell r="O246">
            <v>0</v>
          </cell>
          <cell r="P246">
            <v>0</v>
          </cell>
          <cell r="Q246">
            <v>0</v>
          </cell>
          <cell r="R246">
            <v>0</v>
          </cell>
          <cell r="S246">
            <v>0</v>
          </cell>
          <cell r="T246">
            <v>0</v>
          </cell>
          <cell r="U246">
            <v>4</v>
          </cell>
          <cell r="V246" t="str">
            <v/>
          </cell>
          <cell r="W246" t="str">
            <v/>
          </cell>
          <cell r="X246" t="str">
            <v/>
          </cell>
          <cell r="Y246" t="str">
            <v/>
          </cell>
          <cell r="Z246" t="str">
            <v/>
          </cell>
          <cell r="AA246">
            <v>4</v>
          </cell>
          <cell r="AC246" t="str">
            <v/>
          </cell>
          <cell r="AD246" t="str">
            <v/>
          </cell>
          <cell r="AE246">
            <v>0</v>
          </cell>
          <cell r="AF246" t="str">
            <v/>
          </cell>
          <cell r="AG246" t="str">
            <v/>
          </cell>
          <cell r="AH246" t="str">
            <v/>
          </cell>
          <cell r="AI246" t="str">
            <v/>
          </cell>
          <cell r="AJ246">
            <v>0</v>
          </cell>
          <cell r="AK246" t="str">
            <v/>
          </cell>
          <cell r="AL246" t="str">
            <v/>
          </cell>
        </row>
        <row r="247">
          <cell r="B247">
            <v>240</v>
          </cell>
          <cell r="F247" t="str">
            <v>-</v>
          </cell>
          <cell r="G247" t="str">
            <v>-</v>
          </cell>
          <cell r="K247">
            <v>0</v>
          </cell>
          <cell r="L247">
            <v>0</v>
          </cell>
          <cell r="M247">
            <v>0</v>
          </cell>
          <cell r="N247">
            <v>0</v>
          </cell>
          <cell r="O247">
            <v>0</v>
          </cell>
          <cell r="P247">
            <v>0</v>
          </cell>
          <cell r="Q247">
            <v>0</v>
          </cell>
          <cell r="R247">
            <v>0</v>
          </cell>
          <cell r="S247">
            <v>0</v>
          </cell>
          <cell r="T247">
            <v>0</v>
          </cell>
          <cell r="U247">
            <v>4</v>
          </cell>
          <cell r="V247" t="str">
            <v/>
          </cell>
          <cell r="W247" t="str">
            <v/>
          </cell>
          <cell r="X247" t="str">
            <v/>
          </cell>
          <cell r="Y247" t="str">
            <v/>
          </cell>
          <cell r="Z247" t="str">
            <v/>
          </cell>
          <cell r="AA247">
            <v>4</v>
          </cell>
          <cell r="AC247" t="str">
            <v/>
          </cell>
          <cell r="AD247" t="str">
            <v/>
          </cell>
          <cell r="AE247">
            <v>0</v>
          </cell>
          <cell r="AF247" t="str">
            <v/>
          </cell>
          <cell r="AG247" t="str">
            <v/>
          </cell>
          <cell r="AH247" t="str">
            <v/>
          </cell>
          <cell r="AI247" t="str">
            <v/>
          </cell>
          <cell r="AJ247">
            <v>0</v>
          </cell>
          <cell r="AK247" t="str">
            <v/>
          </cell>
          <cell r="AL247" t="str">
            <v/>
          </cell>
        </row>
        <row r="248">
          <cell r="B248">
            <v>241</v>
          </cell>
          <cell r="F248" t="str">
            <v>-</v>
          </cell>
          <cell r="G248" t="str">
            <v>-</v>
          </cell>
          <cell r="K248">
            <v>0</v>
          </cell>
          <cell r="L248">
            <v>0</v>
          </cell>
          <cell r="M248">
            <v>0</v>
          </cell>
          <cell r="N248">
            <v>0</v>
          </cell>
          <cell r="O248">
            <v>0</v>
          </cell>
          <cell r="P248">
            <v>0</v>
          </cell>
          <cell r="Q248">
            <v>0</v>
          </cell>
          <cell r="R248">
            <v>0</v>
          </cell>
          <cell r="S248">
            <v>0</v>
          </cell>
          <cell r="T248">
            <v>0</v>
          </cell>
          <cell r="U248">
            <v>4</v>
          </cell>
          <cell r="V248" t="str">
            <v/>
          </cell>
          <cell r="W248" t="str">
            <v/>
          </cell>
          <cell r="X248" t="str">
            <v/>
          </cell>
          <cell r="Y248" t="str">
            <v/>
          </cell>
          <cell r="Z248" t="str">
            <v/>
          </cell>
          <cell r="AA248">
            <v>4</v>
          </cell>
          <cell r="AC248" t="str">
            <v/>
          </cell>
          <cell r="AD248" t="str">
            <v/>
          </cell>
          <cell r="AE248">
            <v>0</v>
          </cell>
          <cell r="AF248" t="str">
            <v/>
          </cell>
          <cell r="AG248" t="str">
            <v/>
          </cell>
          <cell r="AH248" t="str">
            <v/>
          </cell>
          <cell r="AI248" t="str">
            <v/>
          </cell>
          <cell r="AJ248">
            <v>0</v>
          </cell>
          <cell r="AK248" t="str">
            <v/>
          </cell>
          <cell r="AL248" t="str">
            <v/>
          </cell>
        </row>
        <row r="249">
          <cell r="B249">
            <v>242</v>
          </cell>
          <cell r="F249" t="str">
            <v>-</v>
          </cell>
          <cell r="G249" t="str">
            <v>-</v>
          </cell>
          <cell r="K249">
            <v>0</v>
          </cell>
          <cell r="L249">
            <v>0</v>
          </cell>
          <cell r="M249">
            <v>0</v>
          </cell>
          <cell r="N249">
            <v>0</v>
          </cell>
          <cell r="O249">
            <v>0</v>
          </cell>
          <cell r="P249">
            <v>0</v>
          </cell>
          <cell r="Q249">
            <v>0</v>
          </cell>
          <cell r="R249">
            <v>0</v>
          </cell>
          <cell r="S249">
            <v>0</v>
          </cell>
          <cell r="T249">
            <v>0</v>
          </cell>
          <cell r="U249">
            <v>4</v>
          </cell>
          <cell r="V249" t="str">
            <v/>
          </cell>
          <cell r="W249" t="str">
            <v/>
          </cell>
          <cell r="X249" t="str">
            <v/>
          </cell>
          <cell r="Y249" t="str">
            <v/>
          </cell>
          <cell r="Z249" t="str">
            <v/>
          </cell>
          <cell r="AA249">
            <v>4</v>
          </cell>
          <cell r="AC249" t="str">
            <v/>
          </cell>
          <cell r="AD249" t="str">
            <v/>
          </cell>
          <cell r="AE249">
            <v>0</v>
          </cell>
          <cell r="AF249" t="str">
            <v/>
          </cell>
          <cell r="AG249" t="str">
            <v/>
          </cell>
          <cell r="AH249" t="str">
            <v/>
          </cell>
          <cell r="AI249" t="str">
            <v/>
          </cell>
          <cell r="AJ249">
            <v>0</v>
          </cell>
          <cell r="AK249" t="str">
            <v/>
          </cell>
          <cell r="AL249" t="str">
            <v/>
          </cell>
        </row>
        <row r="250">
          <cell r="B250">
            <v>243</v>
          </cell>
          <cell r="F250" t="str">
            <v>-</v>
          </cell>
          <cell r="G250" t="str">
            <v>-</v>
          </cell>
          <cell r="K250">
            <v>0</v>
          </cell>
          <cell r="L250">
            <v>0</v>
          </cell>
          <cell r="M250">
            <v>0</v>
          </cell>
          <cell r="N250">
            <v>0</v>
          </cell>
          <cell r="O250">
            <v>0</v>
          </cell>
          <cell r="P250">
            <v>0</v>
          </cell>
          <cell r="Q250">
            <v>0</v>
          </cell>
          <cell r="R250">
            <v>0</v>
          </cell>
          <cell r="S250">
            <v>0</v>
          </cell>
          <cell r="T250">
            <v>0</v>
          </cell>
          <cell r="U250">
            <v>4</v>
          </cell>
          <cell r="V250" t="str">
            <v/>
          </cell>
          <cell r="W250" t="str">
            <v/>
          </cell>
          <cell r="X250" t="str">
            <v/>
          </cell>
          <cell r="Y250" t="str">
            <v/>
          </cell>
          <cell r="Z250" t="str">
            <v/>
          </cell>
          <cell r="AA250">
            <v>4</v>
          </cell>
          <cell r="AC250" t="str">
            <v/>
          </cell>
          <cell r="AD250" t="str">
            <v/>
          </cell>
          <cell r="AE250">
            <v>0</v>
          </cell>
          <cell r="AF250" t="str">
            <v/>
          </cell>
          <cell r="AG250" t="str">
            <v/>
          </cell>
          <cell r="AH250" t="str">
            <v/>
          </cell>
          <cell r="AI250" t="str">
            <v/>
          </cell>
          <cell r="AJ250">
            <v>0</v>
          </cell>
          <cell r="AK250" t="str">
            <v/>
          </cell>
          <cell r="AL250" t="str">
            <v/>
          </cell>
        </row>
        <row r="251">
          <cell r="B251">
            <v>244</v>
          </cell>
          <cell r="F251" t="str">
            <v>-</v>
          </cell>
          <cell r="G251" t="str">
            <v>-</v>
          </cell>
          <cell r="K251">
            <v>0</v>
          </cell>
          <cell r="L251">
            <v>0</v>
          </cell>
          <cell r="M251">
            <v>0</v>
          </cell>
          <cell r="N251">
            <v>0</v>
          </cell>
          <cell r="O251">
            <v>0</v>
          </cell>
          <cell r="P251">
            <v>0</v>
          </cell>
          <cell r="Q251">
            <v>0</v>
          </cell>
          <cell r="R251">
            <v>0</v>
          </cell>
          <cell r="S251">
            <v>0</v>
          </cell>
          <cell r="T251">
            <v>0</v>
          </cell>
          <cell r="U251">
            <v>4</v>
          </cell>
          <cell r="V251" t="str">
            <v/>
          </cell>
          <cell r="W251" t="str">
            <v/>
          </cell>
          <cell r="X251" t="str">
            <v/>
          </cell>
          <cell r="Y251" t="str">
            <v/>
          </cell>
          <cell r="Z251" t="str">
            <v/>
          </cell>
          <cell r="AA251">
            <v>4</v>
          </cell>
          <cell r="AC251" t="str">
            <v/>
          </cell>
          <cell r="AD251" t="str">
            <v/>
          </cell>
          <cell r="AE251">
            <v>0</v>
          </cell>
          <cell r="AF251" t="str">
            <v/>
          </cell>
          <cell r="AG251" t="str">
            <v/>
          </cell>
          <cell r="AH251" t="str">
            <v/>
          </cell>
          <cell r="AI251" t="str">
            <v/>
          </cell>
          <cell r="AJ251">
            <v>0</v>
          </cell>
          <cell r="AK251" t="str">
            <v/>
          </cell>
          <cell r="AL251" t="str">
            <v/>
          </cell>
        </row>
        <row r="252">
          <cell r="B252">
            <v>245</v>
          </cell>
          <cell r="F252" t="str">
            <v>-</v>
          </cell>
          <cell r="G252" t="str">
            <v>-</v>
          </cell>
          <cell r="K252">
            <v>0</v>
          </cell>
          <cell r="L252">
            <v>0</v>
          </cell>
          <cell r="M252">
            <v>0</v>
          </cell>
          <cell r="N252">
            <v>0</v>
          </cell>
          <cell r="O252">
            <v>0</v>
          </cell>
          <cell r="P252">
            <v>0</v>
          </cell>
          <cell r="Q252">
            <v>0</v>
          </cell>
          <cell r="R252">
            <v>0</v>
          </cell>
          <cell r="S252">
            <v>0</v>
          </cell>
          <cell r="T252">
            <v>0</v>
          </cell>
          <cell r="U252">
            <v>4</v>
          </cell>
          <cell r="V252" t="str">
            <v/>
          </cell>
          <cell r="W252" t="str">
            <v/>
          </cell>
          <cell r="X252" t="str">
            <v/>
          </cell>
          <cell r="Y252" t="str">
            <v/>
          </cell>
          <cell r="Z252" t="str">
            <v/>
          </cell>
          <cell r="AA252">
            <v>4</v>
          </cell>
          <cell r="AC252" t="str">
            <v/>
          </cell>
          <cell r="AD252" t="str">
            <v/>
          </cell>
          <cell r="AE252">
            <v>0</v>
          </cell>
          <cell r="AF252" t="str">
            <v/>
          </cell>
          <cell r="AG252" t="str">
            <v/>
          </cell>
          <cell r="AH252" t="str">
            <v/>
          </cell>
          <cell r="AI252" t="str">
            <v/>
          </cell>
          <cell r="AJ252">
            <v>0</v>
          </cell>
          <cell r="AK252" t="str">
            <v/>
          </cell>
          <cell r="AL252" t="str">
            <v/>
          </cell>
        </row>
        <row r="253">
          <cell r="B253">
            <v>246</v>
          </cell>
          <cell r="F253" t="str">
            <v>-</v>
          </cell>
          <cell r="G253" t="str">
            <v>-</v>
          </cell>
          <cell r="K253">
            <v>0</v>
          </cell>
          <cell r="L253">
            <v>0</v>
          </cell>
          <cell r="M253">
            <v>0</v>
          </cell>
          <cell r="N253">
            <v>0</v>
          </cell>
          <cell r="O253">
            <v>0</v>
          </cell>
          <cell r="P253">
            <v>0</v>
          </cell>
          <cell r="Q253">
            <v>0</v>
          </cell>
          <cell r="R253">
            <v>0</v>
          </cell>
          <cell r="S253">
            <v>0</v>
          </cell>
          <cell r="T253">
            <v>0</v>
          </cell>
          <cell r="U253">
            <v>4</v>
          </cell>
          <cell r="V253" t="str">
            <v/>
          </cell>
          <cell r="W253" t="str">
            <v/>
          </cell>
          <cell r="X253" t="str">
            <v/>
          </cell>
          <cell r="Y253" t="str">
            <v/>
          </cell>
          <cell r="Z253" t="str">
            <v/>
          </cell>
          <cell r="AA253">
            <v>4</v>
          </cell>
          <cell r="AC253" t="str">
            <v/>
          </cell>
          <cell r="AD253" t="str">
            <v/>
          </cell>
          <cell r="AE253">
            <v>0</v>
          </cell>
          <cell r="AF253" t="str">
            <v/>
          </cell>
          <cell r="AG253" t="str">
            <v/>
          </cell>
          <cell r="AH253" t="str">
            <v/>
          </cell>
          <cell r="AI253" t="str">
            <v/>
          </cell>
          <cell r="AJ253">
            <v>0</v>
          </cell>
          <cell r="AK253" t="str">
            <v/>
          </cell>
          <cell r="AL253" t="str">
            <v/>
          </cell>
        </row>
        <row r="254">
          <cell r="B254">
            <v>247</v>
          </cell>
          <cell r="F254" t="str">
            <v>-</v>
          </cell>
          <cell r="G254" t="str">
            <v>-</v>
          </cell>
          <cell r="K254">
            <v>0</v>
          </cell>
          <cell r="L254">
            <v>0</v>
          </cell>
          <cell r="M254">
            <v>0</v>
          </cell>
          <cell r="N254">
            <v>0</v>
          </cell>
          <cell r="O254">
            <v>0</v>
          </cell>
          <cell r="P254">
            <v>0</v>
          </cell>
          <cell r="Q254">
            <v>0</v>
          </cell>
          <cell r="R254">
            <v>0</v>
          </cell>
          <cell r="S254">
            <v>0</v>
          </cell>
          <cell r="T254">
            <v>0</v>
          </cell>
          <cell r="U254">
            <v>4</v>
          </cell>
          <cell r="V254" t="str">
            <v/>
          </cell>
          <cell r="W254" t="str">
            <v/>
          </cell>
          <cell r="X254" t="str">
            <v/>
          </cell>
          <cell r="Y254" t="str">
            <v/>
          </cell>
          <cell r="Z254" t="str">
            <v/>
          </cell>
          <cell r="AA254">
            <v>4</v>
          </cell>
          <cell r="AC254" t="str">
            <v/>
          </cell>
          <cell r="AD254" t="str">
            <v/>
          </cell>
          <cell r="AE254">
            <v>0</v>
          </cell>
          <cell r="AF254" t="str">
            <v/>
          </cell>
          <cell r="AG254" t="str">
            <v/>
          </cell>
          <cell r="AH254" t="str">
            <v/>
          </cell>
          <cell r="AI254" t="str">
            <v/>
          </cell>
          <cell r="AJ254">
            <v>0</v>
          </cell>
          <cell r="AK254" t="str">
            <v/>
          </cell>
          <cell r="AL254" t="str">
            <v/>
          </cell>
        </row>
        <row r="255">
          <cell r="B255">
            <v>248</v>
          </cell>
          <cell r="F255" t="str">
            <v>-</v>
          </cell>
          <cell r="G255" t="str">
            <v>-</v>
          </cell>
          <cell r="K255">
            <v>0</v>
          </cell>
          <cell r="L255">
            <v>0</v>
          </cell>
          <cell r="M255">
            <v>0</v>
          </cell>
          <cell r="N255">
            <v>0</v>
          </cell>
          <cell r="O255">
            <v>0</v>
          </cell>
          <cell r="P255">
            <v>0</v>
          </cell>
          <cell r="Q255">
            <v>0</v>
          </cell>
          <cell r="R255">
            <v>0</v>
          </cell>
          <cell r="S255">
            <v>0</v>
          </cell>
          <cell r="T255">
            <v>0</v>
          </cell>
          <cell r="U255">
            <v>4</v>
          </cell>
          <cell r="V255" t="str">
            <v/>
          </cell>
          <cell r="W255" t="str">
            <v/>
          </cell>
          <cell r="X255" t="str">
            <v/>
          </cell>
          <cell r="Y255" t="str">
            <v/>
          </cell>
          <cell r="Z255" t="str">
            <v/>
          </cell>
          <cell r="AA255">
            <v>4</v>
          </cell>
          <cell r="AC255" t="str">
            <v/>
          </cell>
          <cell r="AD255" t="str">
            <v/>
          </cell>
          <cell r="AE255">
            <v>0</v>
          </cell>
          <cell r="AF255" t="str">
            <v/>
          </cell>
          <cell r="AG255" t="str">
            <v/>
          </cell>
          <cell r="AH255" t="str">
            <v/>
          </cell>
          <cell r="AI255" t="str">
            <v/>
          </cell>
          <cell r="AJ255">
            <v>0</v>
          </cell>
          <cell r="AK255" t="str">
            <v/>
          </cell>
          <cell r="AL255" t="str">
            <v/>
          </cell>
        </row>
        <row r="256">
          <cell r="B256">
            <v>249</v>
          </cell>
          <cell r="F256" t="str">
            <v>-</v>
          </cell>
          <cell r="G256" t="str">
            <v>-</v>
          </cell>
          <cell r="K256">
            <v>0</v>
          </cell>
          <cell r="L256">
            <v>0</v>
          </cell>
          <cell r="M256">
            <v>0</v>
          </cell>
          <cell r="N256">
            <v>0</v>
          </cell>
          <cell r="O256">
            <v>0</v>
          </cell>
          <cell r="P256">
            <v>0</v>
          </cell>
          <cell r="Q256">
            <v>0</v>
          </cell>
          <cell r="R256">
            <v>0</v>
          </cell>
          <cell r="S256">
            <v>0</v>
          </cell>
          <cell r="T256">
            <v>0</v>
          </cell>
          <cell r="U256">
            <v>4</v>
          </cell>
          <cell r="V256" t="str">
            <v/>
          </cell>
          <cell r="W256" t="str">
            <v/>
          </cell>
          <cell r="X256" t="str">
            <v/>
          </cell>
          <cell r="Y256" t="str">
            <v/>
          </cell>
          <cell r="Z256" t="str">
            <v/>
          </cell>
          <cell r="AA256">
            <v>4</v>
          </cell>
          <cell r="AC256" t="str">
            <v/>
          </cell>
          <cell r="AD256" t="str">
            <v/>
          </cell>
          <cell r="AE256">
            <v>0</v>
          </cell>
          <cell r="AF256" t="str">
            <v/>
          </cell>
          <cell r="AG256" t="str">
            <v/>
          </cell>
          <cell r="AH256" t="str">
            <v/>
          </cell>
          <cell r="AI256" t="str">
            <v/>
          </cell>
          <cell r="AJ256">
            <v>0</v>
          </cell>
          <cell r="AK256" t="str">
            <v/>
          </cell>
          <cell r="AL256" t="str">
            <v/>
          </cell>
        </row>
        <row r="257">
          <cell r="B257">
            <v>250</v>
          </cell>
          <cell r="F257" t="str">
            <v>-</v>
          </cell>
          <cell r="G257" t="str">
            <v>-</v>
          </cell>
          <cell r="K257">
            <v>0</v>
          </cell>
          <cell r="L257">
            <v>0</v>
          </cell>
          <cell r="M257">
            <v>0</v>
          </cell>
          <cell r="N257">
            <v>0</v>
          </cell>
          <cell r="O257">
            <v>0</v>
          </cell>
          <cell r="P257">
            <v>0</v>
          </cell>
          <cell r="Q257">
            <v>0</v>
          </cell>
          <cell r="R257">
            <v>0</v>
          </cell>
          <cell r="S257">
            <v>0</v>
          </cell>
          <cell r="T257">
            <v>0</v>
          </cell>
          <cell r="U257">
            <v>4</v>
          </cell>
          <cell r="V257" t="str">
            <v/>
          </cell>
          <cell r="W257" t="str">
            <v/>
          </cell>
          <cell r="X257" t="str">
            <v/>
          </cell>
          <cell r="Y257" t="str">
            <v/>
          </cell>
          <cell r="Z257" t="str">
            <v/>
          </cell>
          <cell r="AA257">
            <v>4</v>
          </cell>
          <cell r="AC257" t="str">
            <v/>
          </cell>
          <cell r="AD257" t="str">
            <v/>
          </cell>
          <cell r="AE257">
            <v>0</v>
          </cell>
          <cell r="AF257" t="str">
            <v/>
          </cell>
          <cell r="AG257" t="str">
            <v/>
          </cell>
          <cell r="AH257" t="str">
            <v/>
          </cell>
          <cell r="AI257" t="str">
            <v/>
          </cell>
          <cell r="AJ257">
            <v>0</v>
          </cell>
          <cell r="AK257" t="str">
            <v/>
          </cell>
          <cell r="AL257" t="str">
            <v/>
          </cell>
        </row>
        <row r="258">
          <cell r="B258">
            <v>251</v>
          </cell>
          <cell r="F258" t="str">
            <v>-</v>
          </cell>
          <cell r="G258" t="str">
            <v>-</v>
          </cell>
          <cell r="K258">
            <v>0</v>
          </cell>
          <cell r="L258">
            <v>0</v>
          </cell>
          <cell r="M258">
            <v>0</v>
          </cell>
          <cell r="N258">
            <v>0</v>
          </cell>
          <cell r="O258">
            <v>0</v>
          </cell>
          <cell r="P258">
            <v>0</v>
          </cell>
          <cell r="Q258">
            <v>0</v>
          </cell>
          <cell r="R258">
            <v>0</v>
          </cell>
          <cell r="S258">
            <v>0</v>
          </cell>
          <cell r="T258">
            <v>0</v>
          </cell>
          <cell r="U258">
            <v>4</v>
          </cell>
          <cell r="V258" t="str">
            <v/>
          </cell>
          <cell r="W258" t="str">
            <v/>
          </cell>
          <cell r="X258" t="str">
            <v/>
          </cell>
          <cell r="Y258" t="str">
            <v/>
          </cell>
          <cell r="Z258" t="str">
            <v/>
          </cell>
          <cell r="AA258">
            <v>4</v>
          </cell>
          <cell r="AC258" t="str">
            <v/>
          </cell>
          <cell r="AD258" t="str">
            <v/>
          </cell>
          <cell r="AE258">
            <v>0</v>
          </cell>
          <cell r="AF258" t="str">
            <v/>
          </cell>
          <cell r="AG258" t="str">
            <v/>
          </cell>
          <cell r="AH258" t="str">
            <v/>
          </cell>
          <cell r="AI258" t="str">
            <v/>
          </cell>
          <cell r="AJ258">
            <v>0</v>
          </cell>
          <cell r="AK258" t="str">
            <v/>
          </cell>
          <cell r="AL258" t="str">
            <v/>
          </cell>
        </row>
        <row r="259">
          <cell r="B259">
            <v>252</v>
          </cell>
          <cell r="F259" t="str">
            <v>-</v>
          </cell>
          <cell r="G259" t="str">
            <v>-</v>
          </cell>
          <cell r="K259">
            <v>0</v>
          </cell>
          <cell r="L259">
            <v>0</v>
          </cell>
          <cell r="M259">
            <v>0</v>
          </cell>
          <cell r="N259">
            <v>0</v>
          </cell>
          <cell r="O259">
            <v>0</v>
          </cell>
          <cell r="P259">
            <v>0</v>
          </cell>
          <cell r="Q259">
            <v>0</v>
          </cell>
          <cell r="R259">
            <v>0</v>
          </cell>
          <cell r="S259">
            <v>0</v>
          </cell>
          <cell r="T259">
            <v>0</v>
          </cell>
          <cell r="U259">
            <v>4</v>
          </cell>
          <cell r="V259" t="str">
            <v/>
          </cell>
          <cell r="W259" t="str">
            <v/>
          </cell>
          <cell r="X259" t="str">
            <v/>
          </cell>
          <cell r="Y259" t="str">
            <v/>
          </cell>
          <cell r="Z259" t="str">
            <v/>
          </cell>
          <cell r="AA259">
            <v>4</v>
          </cell>
          <cell r="AC259" t="str">
            <v/>
          </cell>
          <cell r="AD259" t="str">
            <v/>
          </cell>
          <cell r="AE259">
            <v>0</v>
          </cell>
          <cell r="AF259" t="str">
            <v/>
          </cell>
          <cell r="AG259" t="str">
            <v/>
          </cell>
          <cell r="AH259" t="str">
            <v/>
          </cell>
          <cell r="AI259" t="str">
            <v/>
          </cell>
          <cell r="AJ259">
            <v>0</v>
          </cell>
          <cell r="AK259" t="str">
            <v/>
          </cell>
          <cell r="AL259" t="str">
            <v/>
          </cell>
        </row>
        <row r="260">
          <cell r="B260">
            <v>253</v>
          </cell>
          <cell r="F260" t="str">
            <v>-</v>
          </cell>
          <cell r="G260" t="str">
            <v>-</v>
          </cell>
          <cell r="K260">
            <v>0</v>
          </cell>
          <cell r="L260">
            <v>0</v>
          </cell>
          <cell r="M260">
            <v>0</v>
          </cell>
          <cell r="N260">
            <v>0</v>
          </cell>
          <cell r="O260">
            <v>0</v>
          </cell>
          <cell r="P260">
            <v>0</v>
          </cell>
          <cell r="Q260">
            <v>0</v>
          </cell>
          <cell r="R260">
            <v>0</v>
          </cell>
          <cell r="S260">
            <v>0</v>
          </cell>
          <cell r="T260">
            <v>0</v>
          </cell>
          <cell r="U260">
            <v>4</v>
          </cell>
          <cell r="V260" t="str">
            <v/>
          </cell>
          <cell r="W260" t="str">
            <v/>
          </cell>
          <cell r="X260" t="str">
            <v/>
          </cell>
          <cell r="Y260" t="str">
            <v/>
          </cell>
          <cell r="Z260" t="str">
            <v/>
          </cell>
          <cell r="AA260">
            <v>4</v>
          </cell>
          <cell r="AC260" t="str">
            <v/>
          </cell>
          <cell r="AD260" t="str">
            <v/>
          </cell>
          <cell r="AE260">
            <v>0</v>
          </cell>
          <cell r="AF260" t="str">
            <v/>
          </cell>
          <cell r="AG260" t="str">
            <v/>
          </cell>
          <cell r="AH260" t="str">
            <v/>
          </cell>
          <cell r="AI260" t="str">
            <v/>
          </cell>
          <cell r="AJ260">
            <v>0</v>
          </cell>
          <cell r="AK260" t="str">
            <v/>
          </cell>
          <cell r="AL260" t="str">
            <v/>
          </cell>
        </row>
        <row r="261">
          <cell r="B261">
            <v>254</v>
          </cell>
          <cell r="F261" t="str">
            <v>-</v>
          </cell>
          <cell r="G261" t="str">
            <v>-</v>
          </cell>
          <cell r="K261">
            <v>0</v>
          </cell>
          <cell r="L261">
            <v>0</v>
          </cell>
          <cell r="M261">
            <v>0</v>
          </cell>
          <cell r="N261">
            <v>0</v>
          </cell>
          <cell r="O261">
            <v>0</v>
          </cell>
          <cell r="P261">
            <v>0</v>
          </cell>
          <cell r="Q261">
            <v>0</v>
          </cell>
          <cell r="R261">
            <v>0</v>
          </cell>
          <cell r="S261">
            <v>0</v>
          </cell>
          <cell r="T261">
            <v>0</v>
          </cell>
          <cell r="U261">
            <v>4</v>
          </cell>
          <cell r="V261" t="str">
            <v/>
          </cell>
          <cell r="W261" t="str">
            <v/>
          </cell>
          <cell r="X261" t="str">
            <v/>
          </cell>
          <cell r="Y261" t="str">
            <v/>
          </cell>
          <cell r="Z261" t="str">
            <v/>
          </cell>
          <cell r="AA261">
            <v>4</v>
          </cell>
          <cell r="AC261" t="str">
            <v/>
          </cell>
          <cell r="AD261" t="str">
            <v/>
          </cell>
          <cell r="AE261">
            <v>0</v>
          </cell>
          <cell r="AF261" t="str">
            <v/>
          </cell>
          <cell r="AG261" t="str">
            <v/>
          </cell>
          <cell r="AH261" t="str">
            <v/>
          </cell>
          <cell r="AI261" t="str">
            <v/>
          </cell>
          <cell r="AJ261">
            <v>0</v>
          </cell>
          <cell r="AK261" t="str">
            <v/>
          </cell>
          <cell r="AL261" t="str">
            <v/>
          </cell>
        </row>
        <row r="262">
          <cell r="B262">
            <v>255</v>
          </cell>
          <cell r="F262" t="str">
            <v>-</v>
          </cell>
          <cell r="G262" t="str">
            <v>-</v>
          </cell>
          <cell r="K262">
            <v>0</v>
          </cell>
          <cell r="L262">
            <v>0</v>
          </cell>
          <cell r="M262">
            <v>0</v>
          </cell>
          <cell r="N262">
            <v>0</v>
          </cell>
          <cell r="O262">
            <v>0</v>
          </cell>
          <cell r="P262">
            <v>0</v>
          </cell>
          <cell r="Q262">
            <v>0</v>
          </cell>
          <cell r="R262">
            <v>0</v>
          </cell>
          <cell r="S262">
            <v>0</v>
          </cell>
          <cell r="T262">
            <v>0</v>
          </cell>
          <cell r="U262">
            <v>4</v>
          </cell>
          <cell r="V262" t="str">
            <v/>
          </cell>
          <cell r="W262" t="str">
            <v/>
          </cell>
          <cell r="X262" t="str">
            <v/>
          </cell>
          <cell r="Y262" t="str">
            <v/>
          </cell>
          <cell r="Z262" t="str">
            <v/>
          </cell>
          <cell r="AA262">
            <v>4</v>
          </cell>
          <cell r="AC262" t="str">
            <v/>
          </cell>
          <cell r="AD262" t="str">
            <v/>
          </cell>
          <cell r="AE262">
            <v>0</v>
          </cell>
          <cell r="AF262" t="str">
            <v/>
          </cell>
          <cell r="AG262" t="str">
            <v/>
          </cell>
          <cell r="AH262" t="str">
            <v/>
          </cell>
          <cell r="AI262" t="str">
            <v/>
          </cell>
          <cell r="AJ262">
            <v>0</v>
          </cell>
          <cell r="AK262" t="str">
            <v/>
          </cell>
          <cell r="AL262" t="str">
            <v/>
          </cell>
        </row>
        <row r="263">
          <cell r="B263">
            <v>256</v>
          </cell>
          <cell r="F263" t="str">
            <v>-</v>
          </cell>
          <cell r="G263" t="str">
            <v>-</v>
          </cell>
          <cell r="K263">
            <v>0</v>
          </cell>
          <cell r="L263">
            <v>0</v>
          </cell>
          <cell r="M263">
            <v>0</v>
          </cell>
          <cell r="N263">
            <v>0</v>
          </cell>
          <cell r="O263">
            <v>0</v>
          </cell>
          <cell r="P263">
            <v>0</v>
          </cell>
          <cell r="Q263">
            <v>0</v>
          </cell>
          <cell r="R263">
            <v>0</v>
          </cell>
          <cell r="S263">
            <v>0</v>
          </cell>
          <cell r="T263">
            <v>0</v>
          </cell>
          <cell r="U263">
            <v>4</v>
          </cell>
          <cell r="V263" t="str">
            <v/>
          </cell>
          <cell r="W263" t="str">
            <v/>
          </cell>
          <cell r="X263" t="str">
            <v/>
          </cell>
          <cell r="Y263" t="str">
            <v/>
          </cell>
          <cell r="Z263" t="str">
            <v/>
          </cell>
          <cell r="AA263">
            <v>4</v>
          </cell>
          <cell r="AC263" t="str">
            <v/>
          </cell>
          <cell r="AD263" t="str">
            <v/>
          </cell>
          <cell r="AE263">
            <v>0</v>
          </cell>
          <cell r="AF263" t="str">
            <v/>
          </cell>
          <cell r="AG263" t="str">
            <v/>
          </cell>
          <cell r="AH263" t="str">
            <v/>
          </cell>
          <cell r="AI263" t="str">
            <v/>
          </cell>
          <cell r="AJ263">
            <v>0</v>
          </cell>
          <cell r="AK263" t="str">
            <v/>
          </cell>
          <cell r="AL263" t="str">
            <v/>
          </cell>
        </row>
        <row r="264">
          <cell r="B264">
            <v>257</v>
          </cell>
          <cell r="F264" t="str">
            <v>-</v>
          </cell>
          <cell r="G264" t="str">
            <v>-</v>
          </cell>
          <cell r="K264">
            <v>0</v>
          </cell>
          <cell r="L264">
            <v>0</v>
          </cell>
          <cell r="M264">
            <v>0</v>
          </cell>
          <cell r="N264">
            <v>0</v>
          </cell>
          <cell r="O264">
            <v>0</v>
          </cell>
          <cell r="P264">
            <v>0</v>
          </cell>
          <cell r="Q264">
            <v>0</v>
          </cell>
          <cell r="R264">
            <v>0</v>
          </cell>
          <cell r="S264">
            <v>0</v>
          </cell>
          <cell r="T264">
            <v>0</v>
          </cell>
          <cell r="U264">
            <v>4</v>
          </cell>
          <cell r="V264" t="str">
            <v/>
          </cell>
          <cell r="W264" t="str">
            <v/>
          </cell>
          <cell r="X264" t="str">
            <v/>
          </cell>
          <cell r="Y264" t="str">
            <v/>
          </cell>
          <cell r="Z264" t="str">
            <v/>
          </cell>
          <cell r="AA264">
            <v>4</v>
          </cell>
          <cell r="AC264" t="str">
            <v/>
          </cell>
          <cell r="AD264" t="str">
            <v/>
          </cell>
          <cell r="AE264">
            <v>0</v>
          </cell>
          <cell r="AF264" t="str">
            <v/>
          </cell>
          <cell r="AG264" t="str">
            <v/>
          </cell>
          <cell r="AH264" t="str">
            <v/>
          </cell>
          <cell r="AI264" t="str">
            <v/>
          </cell>
          <cell r="AJ264">
            <v>0</v>
          </cell>
          <cell r="AK264" t="str">
            <v/>
          </cell>
          <cell r="AL264" t="str">
            <v/>
          </cell>
        </row>
        <row r="265">
          <cell r="B265">
            <v>258</v>
          </cell>
          <cell r="F265" t="str">
            <v>-</v>
          </cell>
          <cell r="G265" t="str">
            <v>-</v>
          </cell>
          <cell r="K265">
            <v>0</v>
          </cell>
          <cell r="L265">
            <v>0</v>
          </cell>
          <cell r="M265">
            <v>0</v>
          </cell>
          <cell r="N265">
            <v>0</v>
          </cell>
          <cell r="O265">
            <v>0</v>
          </cell>
          <cell r="P265">
            <v>0</v>
          </cell>
          <cell r="Q265">
            <v>0</v>
          </cell>
          <cell r="R265">
            <v>0</v>
          </cell>
          <cell r="S265">
            <v>0</v>
          </cell>
          <cell r="T265">
            <v>0</v>
          </cell>
          <cell r="U265">
            <v>4</v>
          </cell>
          <cell r="V265" t="str">
            <v/>
          </cell>
          <cell r="W265" t="str">
            <v/>
          </cell>
          <cell r="X265" t="str">
            <v/>
          </cell>
          <cell r="Y265" t="str">
            <v/>
          </cell>
          <cell r="Z265" t="str">
            <v/>
          </cell>
          <cell r="AA265">
            <v>4</v>
          </cell>
          <cell r="AC265" t="str">
            <v/>
          </cell>
          <cell r="AD265" t="str">
            <v/>
          </cell>
          <cell r="AE265">
            <v>0</v>
          </cell>
          <cell r="AF265" t="str">
            <v/>
          </cell>
          <cell r="AG265" t="str">
            <v/>
          </cell>
          <cell r="AH265" t="str">
            <v/>
          </cell>
          <cell r="AI265" t="str">
            <v/>
          </cell>
          <cell r="AJ265">
            <v>0</v>
          </cell>
          <cell r="AK265" t="str">
            <v/>
          </cell>
          <cell r="AL265" t="str">
            <v/>
          </cell>
        </row>
        <row r="266">
          <cell r="B266">
            <v>259</v>
          </cell>
          <cell r="F266" t="str">
            <v>-</v>
          </cell>
          <cell r="G266" t="str">
            <v>-</v>
          </cell>
          <cell r="K266">
            <v>0</v>
          </cell>
          <cell r="L266">
            <v>0</v>
          </cell>
          <cell r="M266">
            <v>0</v>
          </cell>
          <cell r="N266">
            <v>0</v>
          </cell>
          <cell r="O266">
            <v>0</v>
          </cell>
          <cell r="P266">
            <v>0</v>
          </cell>
          <cell r="Q266">
            <v>0</v>
          </cell>
          <cell r="R266">
            <v>0</v>
          </cell>
          <cell r="S266">
            <v>0</v>
          </cell>
          <cell r="T266">
            <v>0</v>
          </cell>
          <cell r="U266">
            <v>4</v>
          </cell>
          <cell r="V266" t="str">
            <v/>
          </cell>
          <cell r="W266" t="str">
            <v/>
          </cell>
          <cell r="X266" t="str">
            <v/>
          </cell>
          <cell r="Y266" t="str">
            <v/>
          </cell>
          <cell r="Z266" t="str">
            <v/>
          </cell>
          <cell r="AA266">
            <v>4</v>
          </cell>
          <cell r="AC266" t="str">
            <v/>
          </cell>
          <cell r="AD266" t="str">
            <v/>
          </cell>
          <cell r="AE266">
            <v>0</v>
          </cell>
          <cell r="AF266" t="str">
            <v/>
          </cell>
          <cell r="AG266" t="str">
            <v/>
          </cell>
          <cell r="AH266" t="str">
            <v/>
          </cell>
          <cell r="AI266" t="str">
            <v/>
          </cell>
          <cell r="AJ266">
            <v>0</v>
          </cell>
          <cell r="AK266" t="str">
            <v/>
          </cell>
          <cell r="AL266" t="str">
            <v/>
          </cell>
        </row>
        <row r="267">
          <cell r="B267">
            <v>260</v>
          </cell>
          <cell r="F267" t="str">
            <v>-</v>
          </cell>
          <cell r="G267" t="str">
            <v>-</v>
          </cell>
          <cell r="K267">
            <v>0</v>
          </cell>
          <cell r="L267">
            <v>0</v>
          </cell>
          <cell r="M267">
            <v>0</v>
          </cell>
          <cell r="N267">
            <v>0</v>
          </cell>
          <cell r="O267">
            <v>0</v>
          </cell>
          <cell r="P267">
            <v>0</v>
          </cell>
          <cell r="Q267">
            <v>0</v>
          </cell>
          <cell r="R267">
            <v>0</v>
          </cell>
          <cell r="S267">
            <v>0</v>
          </cell>
          <cell r="T267">
            <v>0</v>
          </cell>
          <cell r="U267">
            <v>4</v>
          </cell>
          <cell r="V267" t="str">
            <v/>
          </cell>
          <cell r="W267" t="str">
            <v/>
          </cell>
          <cell r="X267" t="str">
            <v/>
          </cell>
          <cell r="Y267" t="str">
            <v/>
          </cell>
          <cell r="Z267" t="str">
            <v/>
          </cell>
          <cell r="AA267">
            <v>4</v>
          </cell>
          <cell r="AC267" t="str">
            <v/>
          </cell>
          <cell r="AD267" t="str">
            <v/>
          </cell>
          <cell r="AE267">
            <v>0</v>
          </cell>
          <cell r="AF267" t="str">
            <v/>
          </cell>
          <cell r="AG267" t="str">
            <v/>
          </cell>
          <cell r="AH267" t="str">
            <v/>
          </cell>
          <cell r="AI267" t="str">
            <v/>
          </cell>
          <cell r="AJ267">
            <v>0</v>
          </cell>
          <cell r="AK267" t="str">
            <v/>
          </cell>
          <cell r="AL267" t="str">
            <v/>
          </cell>
        </row>
        <row r="268">
          <cell r="B268">
            <v>261</v>
          </cell>
          <cell r="F268" t="str">
            <v>-</v>
          </cell>
          <cell r="G268" t="str">
            <v>-</v>
          </cell>
          <cell r="K268">
            <v>0</v>
          </cell>
          <cell r="L268">
            <v>0</v>
          </cell>
          <cell r="M268">
            <v>0</v>
          </cell>
          <cell r="N268">
            <v>0</v>
          </cell>
          <cell r="O268">
            <v>0</v>
          </cell>
          <cell r="P268">
            <v>0</v>
          </cell>
          <cell r="Q268">
            <v>0</v>
          </cell>
          <cell r="R268">
            <v>0</v>
          </cell>
          <cell r="S268">
            <v>0</v>
          </cell>
          <cell r="T268">
            <v>0</v>
          </cell>
          <cell r="U268">
            <v>4</v>
          </cell>
          <cell r="V268" t="str">
            <v/>
          </cell>
          <cell r="W268" t="str">
            <v/>
          </cell>
          <cell r="X268" t="str">
            <v/>
          </cell>
          <cell r="Y268" t="str">
            <v/>
          </cell>
          <cell r="Z268" t="str">
            <v/>
          </cell>
          <cell r="AA268">
            <v>4</v>
          </cell>
          <cell r="AC268" t="str">
            <v/>
          </cell>
          <cell r="AD268" t="str">
            <v/>
          </cell>
          <cell r="AE268">
            <v>0</v>
          </cell>
          <cell r="AF268" t="str">
            <v/>
          </cell>
          <cell r="AG268" t="str">
            <v/>
          </cell>
          <cell r="AH268" t="str">
            <v/>
          </cell>
          <cell r="AI268" t="str">
            <v/>
          </cell>
          <cell r="AJ268">
            <v>0</v>
          </cell>
          <cell r="AK268" t="str">
            <v/>
          </cell>
          <cell r="AL268" t="str">
            <v/>
          </cell>
        </row>
        <row r="269">
          <cell r="B269">
            <v>262</v>
          </cell>
          <cell r="F269" t="str">
            <v>-</v>
          </cell>
          <cell r="G269" t="str">
            <v>-</v>
          </cell>
          <cell r="K269">
            <v>0</v>
          </cell>
          <cell r="L269">
            <v>0</v>
          </cell>
          <cell r="M269">
            <v>0</v>
          </cell>
          <cell r="N269">
            <v>0</v>
          </cell>
          <cell r="O269">
            <v>0</v>
          </cell>
          <cell r="P269">
            <v>0</v>
          </cell>
          <cell r="Q269">
            <v>0</v>
          </cell>
          <cell r="R269">
            <v>0</v>
          </cell>
          <cell r="S269">
            <v>0</v>
          </cell>
          <cell r="T269">
            <v>0</v>
          </cell>
          <cell r="U269">
            <v>4</v>
          </cell>
          <cell r="V269" t="str">
            <v/>
          </cell>
          <cell r="W269" t="str">
            <v/>
          </cell>
          <cell r="X269" t="str">
            <v/>
          </cell>
          <cell r="Y269" t="str">
            <v/>
          </cell>
          <cell r="Z269" t="str">
            <v/>
          </cell>
          <cell r="AA269">
            <v>4</v>
          </cell>
          <cell r="AC269" t="str">
            <v/>
          </cell>
          <cell r="AD269" t="str">
            <v/>
          </cell>
          <cell r="AE269">
            <v>0</v>
          </cell>
          <cell r="AF269" t="str">
            <v/>
          </cell>
          <cell r="AG269" t="str">
            <v/>
          </cell>
          <cell r="AH269" t="str">
            <v/>
          </cell>
          <cell r="AI269" t="str">
            <v/>
          </cell>
          <cell r="AJ269">
            <v>0</v>
          </cell>
          <cell r="AK269" t="str">
            <v/>
          </cell>
          <cell r="AL269" t="str">
            <v/>
          </cell>
        </row>
        <row r="270">
          <cell r="B270">
            <v>263</v>
          </cell>
          <cell r="F270" t="str">
            <v>-</v>
          </cell>
          <cell r="G270" t="str">
            <v>-</v>
          </cell>
          <cell r="K270">
            <v>0</v>
          </cell>
          <cell r="L270">
            <v>0</v>
          </cell>
          <cell r="M270">
            <v>0</v>
          </cell>
          <cell r="N270">
            <v>0</v>
          </cell>
          <cell r="O270">
            <v>0</v>
          </cell>
          <cell r="P270">
            <v>0</v>
          </cell>
          <cell r="Q270">
            <v>0</v>
          </cell>
          <cell r="R270">
            <v>0</v>
          </cell>
          <cell r="S270">
            <v>0</v>
          </cell>
          <cell r="T270">
            <v>0</v>
          </cell>
          <cell r="U270">
            <v>4</v>
          </cell>
          <cell r="V270" t="str">
            <v/>
          </cell>
          <cell r="W270" t="str">
            <v/>
          </cell>
          <cell r="X270" t="str">
            <v/>
          </cell>
          <cell r="Y270" t="str">
            <v/>
          </cell>
          <cell r="Z270" t="str">
            <v/>
          </cell>
          <cell r="AA270">
            <v>4</v>
          </cell>
          <cell r="AC270" t="str">
            <v/>
          </cell>
          <cell r="AD270" t="str">
            <v/>
          </cell>
          <cell r="AE270">
            <v>0</v>
          </cell>
          <cell r="AF270" t="str">
            <v/>
          </cell>
          <cell r="AG270" t="str">
            <v/>
          </cell>
          <cell r="AH270" t="str">
            <v/>
          </cell>
          <cell r="AI270" t="str">
            <v/>
          </cell>
          <cell r="AJ270">
            <v>0</v>
          </cell>
          <cell r="AK270" t="str">
            <v/>
          </cell>
          <cell r="AL270" t="str">
            <v/>
          </cell>
        </row>
        <row r="271">
          <cell r="B271">
            <v>264</v>
          </cell>
          <cell r="F271" t="str">
            <v>-</v>
          </cell>
          <cell r="G271" t="str">
            <v>-</v>
          </cell>
          <cell r="K271">
            <v>0</v>
          </cell>
          <cell r="L271">
            <v>0</v>
          </cell>
          <cell r="M271">
            <v>0</v>
          </cell>
          <cell r="N271">
            <v>0</v>
          </cell>
          <cell r="O271">
            <v>0</v>
          </cell>
          <cell r="P271">
            <v>0</v>
          </cell>
          <cell r="Q271">
            <v>0</v>
          </cell>
          <cell r="R271">
            <v>0</v>
          </cell>
          <cell r="S271">
            <v>0</v>
          </cell>
          <cell r="T271">
            <v>0</v>
          </cell>
          <cell r="U271">
            <v>4</v>
          </cell>
          <cell r="V271" t="str">
            <v/>
          </cell>
          <cell r="W271" t="str">
            <v/>
          </cell>
          <cell r="X271" t="str">
            <v/>
          </cell>
          <cell r="Y271" t="str">
            <v/>
          </cell>
          <cell r="Z271" t="str">
            <v/>
          </cell>
          <cell r="AA271">
            <v>4</v>
          </cell>
          <cell r="AC271" t="str">
            <v/>
          </cell>
          <cell r="AD271" t="str">
            <v/>
          </cell>
          <cell r="AE271">
            <v>0</v>
          </cell>
          <cell r="AF271" t="str">
            <v/>
          </cell>
          <cell r="AG271" t="str">
            <v/>
          </cell>
          <cell r="AH271" t="str">
            <v/>
          </cell>
          <cell r="AI271" t="str">
            <v/>
          </cell>
          <cell r="AJ271">
            <v>0</v>
          </cell>
          <cell r="AK271" t="str">
            <v/>
          </cell>
          <cell r="AL271" t="str">
            <v/>
          </cell>
        </row>
        <row r="272">
          <cell r="B272">
            <v>265</v>
          </cell>
          <cell r="F272" t="str">
            <v>-</v>
          </cell>
          <cell r="G272" t="str">
            <v>-</v>
          </cell>
          <cell r="K272">
            <v>0</v>
          </cell>
          <cell r="L272">
            <v>0</v>
          </cell>
          <cell r="M272">
            <v>0</v>
          </cell>
          <cell r="N272">
            <v>0</v>
          </cell>
          <cell r="O272">
            <v>0</v>
          </cell>
          <cell r="P272">
            <v>0</v>
          </cell>
          <cell r="Q272">
            <v>0</v>
          </cell>
          <cell r="R272">
            <v>0</v>
          </cell>
          <cell r="S272">
            <v>0</v>
          </cell>
          <cell r="T272">
            <v>0</v>
          </cell>
          <cell r="U272">
            <v>4</v>
          </cell>
          <cell r="V272" t="str">
            <v/>
          </cell>
          <cell r="W272" t="str">
            <v/>
          </cell>
          <cell r="X272" t="str">
            <v/>
          </cell>
          <cell r="Y272" t="str">
            <v/>
          </cell>
          <cell r="Z272" t="str">
            <v/>
          </cell>
          <cell r="AA272">
            <v>4</v>
          </cell>
          <cell r="AC272" t="str">
            <v/>
          </cell>
          <cell r="AD272" t="str">
            <v/>
          </cell>
          <cell r="AE272">
            <v>0</v>
          </cell>
          <cell r="AF272" t="str">
            <v/>
          </cell>
          <cell r="AG272" t="str">
            <v/>
          </cell>
          <cell r="AH272" t="str">
            <v/>
          </cell>
          <cell r="AI272" t="str">
            <v/>
          </cell>
          <cell r="AJ272">
            <v>0</v>
          </cell>
          <cell r="AK272" t="str">
            <v/>
          </cell>
          <cell r="AL272" t="str">
            <v/>
          </cell>
        </row>
        <row r="273">
          <cell r="B273">
            <v>266</v>
          </cell>
          <cell r="F273" t="str">
            <v>-</v>
          </cell>
          <cell r="G273" t="str">
            <v>-</v>
          </cell>
          <cell r="K273">
            <v>0</v>
          </cell>
          <cell r="L273">
            <v>0</v>
          </cell>
          <cell r="M273">
            <v>0</v>
          </cell>
          <cell r="N273">
            <v>0</v>
          </cell>
          <cell r="O273">
            <v>0</v>
          </cell>
          <cell r="P273">
            <v>0</v>
          </cell>
          <cell r="Q273">
            <v>0</v>
          </cell>
          <cell r="R273">
            <v>0</v>
          </cell>
          <cell r="S273">
            <v>0</v>
          </cell>
          <cell r="T273">
            <v>0</v>
          </cell>
          <cell r="U273">
            <v>4</v>
          </cell>
          <cell r="V273" t="str">
            <v/>
          </cell>
          <cell r="W273" t="str">
            <v/>
          </cell>
          <cell r="X273" t="str">
            <v/>
          </cell>
          <cell r="Y273" t="str">
            <v/>
          </cell>
          <cell r="Z273" t="str">
            <v/>
          </cell>
          <cell r="AA273">
            <v>4</v>
          </cell>
          <cell r="AC273" t="str">
            <v/>
          </cell>
          <cell r="AD273" t="str">
            <v/>
          </cell>
          <cell r="AE273">
            <v>0</v>
          </cell>
          <cell r="AF273" t="str">
            <v/>
          </cell>
          <cell r="AG273" t="str">
            <v/>
          </cell>
          <cell r="AH273" t="str">
            <v/>
          </cell>
          <cell r="AI273" t="str">
            <v/>
          </cell>
          <cell r="AJ273">
            <v>0</v>
          </cell>
          <cell r="AK273" t="str">
            <v/>
          </cell>
          <cell r="AL273" t="str">
            <v/>
          </cell>
        </row>
        <row r="274">
          <cell r="B274">
            <v>267</v>
          </cell>
          <cell r="F274" t="str">
            <v>-</v>
          </cell>
          <cell r="G274" t="str">
            <v>-</v>
          </cell>
          <cell r="K274">
            <v>0</v>
          </cell>
          <cell r="L274">
            <v>0</v>
          </cell>
          <cell r="M274">
            <v>0</v>
          </cell>
          <cell r="N274">
            <v>0</v>
          </cell>
          <cell r="O274">
            <v>0</v>
          </cell>
          <cell r="P274">
            <v>0</v>
          </cell>
          <cell r="Q274">
            <v>0</v>
          </cell>
          <cell r="R274">
            <v>0</v>
          </cell>
          <cell r="S274">
            <v>0</v>
          </cell>
          <cell r="T274">
            <v>0</v>
          </cell>
          <cell r="U274">
            <v>4</v>
          </cell>
          <cell r="V274" t="str">
            <v/>
          </cell>
          <cell r="W274" t="str">
            <v/>
          </cell>
          <cell r="X274" t="str">
            <v/>
          </cell>
          <cell r="Y274" t="str">
            <v/>
          </cell>
          <cell r="Z274" t="str">
            <v/>
          </cell>
          <cell r="AA274">
            <v>4</v>
          </cell>
          <cell r="AC274" t="str">
            <v/>
          </cell>
          <cell r="AD274" t="str">
            <v/>
          </cell>
          <cell r="AE274">
            <v>0</v>
          </cell>
          <cell r="AF274" t="str">
            <v/>
          </cell>
          <cell r="AG274" t="str">
            <v/>
          </cell>
          <cell r="AH274" t="str">
            <v/>
          </cell>
          <cell r="AI274" t="str">
            <v/>
          </cell>
          <cell r="AJ274">
            <v>0</v>
          </cell>
          <cell r="AK274" t="str">
            <v/>
          </cell>
          <cell r="AL274" t="str">
            <v/>
          </cell>
        </row>
        <row r="275">
          <cell r="B275">
            <v>268</v>
          </cell>
          <cell r="F275" t="str">
            <v>-</v>
          </cell>
          <cell r="G275" t="str">
            <v>-</v>
          </cell>
          <cell r="K275">
            <v>0</v>
          </cell>
          <cell r="L275">
            <v>0</v>
          </cell>
          <cell r="M275">
            <v>0</v>
          </cell>
          <cell r="N275">
            <v>0</v>
          </cell>
          <cell r="O275">
            <v>0</v>
          </cell>
          <cell r="P275">
            <v>0</v>
          </cell>
          <cell r="Q275">
            <v>0</v>
          </cell>
          <cell r="R275">
            <v>0</v>
          </cell>
          <cell r="S275">
            <v>0</v>
          </cell>
          <cell r="T275">
            <v>0</v>
          </cell>
          <cell r="U275">
            <v>4</v>
          </cell>
          <cell r="V275" t="str">
            <v/>
          </cell>
          <cell r="W275" t="str">
            <v/>
          </cell>
          <cell r="X275" t="str">
            <v/>
          </cell>
          <cell r="Y275" t="str">
            <v/>
          </cell>
          <cell r="Z275" t="str">
            <v/>
          </cell>
          <cell r="AA275">
            <v>4</v>
          </cell>
          <cell r="AC275" t="str">
            <v/>
          </cell>
          <cell r="AD275" t="str">
            <v/>
          </cell>
          <cell r="AE275">
            <v>0</v>
          </cell>
          <cell r="AF275" t="str">
            <v/>
          </cell>
          <cell r="AG275" t="str">
            <v/>
          </cell>
          <cell r="AH275" t="str">
            <v/>
          </cell>
          <cell r="AI275" t="str">
            <v/>
          </cell>
          <cell r="AJ275">
            <v>0</v>
          </cell>
          <cell r="AK275" t="str">
            <v/>
          </cell>
          <cell r="AL275" t="str">
            <v/>
          </cell>
        </row>
        <row r="276">
          <cell r="B276">
            <v>269</v>
          </cell>
          <cell r="F276" t="str">
            <v>-</v>
          </cell>
          <cell r="G276" t="str">
            <v>-</v>
          </cell>
          <cell r="K276">
            <v>0</v>
          </cell>
          <cell r="L276">
            <v>0</v>
          </cell>
          <cell r="M276">
            <v>0</v>
          </cell>
          <cell r="N276">
            <v>0</v>
          </cell>
          <cell r="O276">
            <v>0</v>
          </cell>
          <cell r="P276">
            <v>0</v>
          </cell>
          <cell r="Q276">
            <v>0</v>
          </cell>
          <cell r="R276">
            <v>0</v>
          </cell>
          <cell r="S276">
            <v>0</v>
          </cell>
          <cell r="T276">
            <v>0</v>
          </cell>
          <cell r="U276">
            <v>4</v>
          </cell>
          <cell r="V276" t="str">
            <v/>
          </cell>
          <cell r="W276" t="str">
            <v/>
          </cell>
          <cell r="X276" t="str">
            <v/>
          </cell>
          <cell r="Y276" t="str">
            <v/>
          </cell>
          <cell r="Z276" t="str">
            <v/>
          </cell>
          <cell r="AA276">
            <v>4</v>
          </cell>
          <cell r="AC276" t="str">
            <v/>
          </cell>
          <cell r="AD276" t="str">
            <v/>
          </cell>
          <cell r="AE276">
            <v>0</v>
          </cell>
          <cell r="AF276" t="str">
            <v/>
          </cell>
          <cell r="AG276" t="str">
            <v/>
          </cell>
          <cell r="AH276" t="str">
            <v/>
          </cell>
          <cell r="AI276" t="str">
            <v/>
          </cell>
          <cell r="AJ276">
            <v>0</v>
          </cell>
          <cell r="AK276" t="str">
            <v/>
          </cell>
          <cell r="AL276" t="str">
            <v/>
          </cell>
        </row>
        <row r="277">
          <cell r="B277">
            <v>270</v>
          </cell>
          <cell r="F277" t="str">
            <v>-</v>
          </cell>
          <cell r="G277" t="str">
            <v>-</v>
          </cell>
          <cell r="K277">
            <v>0</v>
          </cell>
          <cell r="L277">
            <v>0</v>
          </cell>
          <cell r="M277">
            <v>0</v>
          </cell>
          <cell r="N277">
            <v>0</v>
          </cell>
          <cell r="O277">
            <v>0</v>
          </cell>
          <cell r="P277">
            <v>0</v>
          </cell>
          <cell r="Q277">
            <v>0</v>
          </cell>
          <cell r="R277">
            <v>0</v>
          </cell>
          <cell r="S277">
            <v>0</v>
          </cell>
          <cell r="T277">
            <v>0</v>
          </cell>
          <cell r="U277">
            <v>4</v>
          </cell>
          <cell r="V277" t="str">
            <v/>
          </cell>
          <cell r="W277" t="str">
            <v/>
          </cell>
          <cell r="X277" t="str">
            <v/>
          </cell>
          <cell r="Y277" t="str">
            <v/>
          </cell>
          <cell r="Z277" t="str">
            <v/>
          </cell>
          <cell r="AA277">
            <v>4</v>
          </cell>
          <cell r="AC277" t="str">
            <v/>
          </cell>
          <cell r="AD277" t="str">
            <v/>
          </cell>
          <cell r="AE277">
            <v>0</v>
          </cell>
          <cell r="AF277" t="str">
            <v/>
          </cell>
          <cell r="AG277" t="str">
            <v/>
          </cell>
          <cell r="AH277" t="str">
            <v/>
          </cell>
          <cell r="AI277" t="str">
            <v/>
          </cell>
          <cell r="AJ277">
            <v>0</v>
          </cell>
          <cell r="AK277" t="str">
            <v/>
          </cell>
          <cell r="AL277" t="str">
            <v/>
          </cell>
        </row>
        <row r="278">
          <cell r="B278">
            <v>271</v>
          </cell>
          <cell r="F278" t="str">
            <v>-</v>
          </cell>
          <cell r="G278" t="str">
            <v>-</v>
          </cell>
          <cell r="K278">
            <v>0</v>
          </cell>
          <cell r="L278">
            <v>0</v>
          </cell>
          <cell r="M278">
            <v>0</v>
          </cell>
          <cell r="N278">
            <v>0</v>
          </cell>
          <cell r="O278">
            <v>0</v>
          </cell>
          <cell r="P278">
            <v>0</v>
          </cell>
          <cell r="Q278">
            <v>0</v>
          </cell>
          <cell r="R278">
            <v>0</v>
          </cell>
          <cell r="S278">
            <v>0</v>
          </cell>
          <cell r="T278">
            <v>0</v>
          </cell>
          <cell r="U278">
            <v>4</v>
          </cell>
          <cell r="V278" t="str">
            <v/>
          </cell>
          <cell r="W278" t="str">
            <v/>
          </cell>
          <cell r="X278" t="str">
            <v/>
          </cell>
          <cell r="Y278" t="str">
            <v/>
          </cell>
          <cell r="Z278" t="str">
            <v/>
          </cell>
          <cell r="AA278">
            <v>4</v>
          </cell>
          <cell r="AC278" t="str">
            <v/>
          </cell>
          <cell r="AD278" t="str">
            <v/>
          </cell>
          <cell r="AE278">
            <v>0</v>
          </cell>
          <cell r="AF278" t="str">
            <v/>
          </cell>
          <cell r="AG278" t="str">
            <v/>
          </cell>
          <cell r="AH278" t="str">
            <v/>
          </cell>
          <cell r="AI278" t="str">
            <v/>
          </cell>
          <cell r="AJ278">
            <v>0</v>
          </cell>
          <cell r="AK278" t="str">
            <v/>
          </cell>
          <cell r="AL278" t="str">
            <v/>
          </cell>
        </row>
        <row r="279">
          <cell r="B279">
            <v>272</v>
          </cell>
          <cell r="F279" t="str">
            <v>-</v>
          </cell>
          <cell r="G279" t="str">
            <v>-</v>
          </cell>
          <cell r="K279">
            <v>0</v>
          </cell>
          <cell r="L279">
            <v>0</v>
          </cell>
          <cell r="M279">
            <v>0</v>
          </cell>
          <cell r="N279">
            <v>0</v>
          </cell>
          <cell r="O279">
            <v>0</v>
          </cell>
          <cell r="P279">
            <v>0</v>
          </cell>
          <cell r="Q279">
            <v>0</v>
          </cell>
          <cell r="R279">
            <v>0</v>
          </cell>
          <cell r="S279">
            <v>0</v>
          </cell>
          <cell r="T279">
            <v>0</v>
          </cell>
          <cell r="U279">
            <v>4</v>
          </cell>
          <cell r="V279" t="str">
            <v/>
          </cell>
          <cell r="W279" t="str">
            <v/>
          </cell>
          <cell r="X279" t="str">
            <v/>
          </cell>
          <cell r="Y279" t="str">
            <v/>
          </cell>
          <cell r="Z279" t="str">
            <v/>
          </cell>
          <cell r="AA279">
            <v>4</v>
          </cell>
          <cell r="AC279" t="str">
            <v/>
          </cell>
          <cell r="AD279" t="str">
            <v/>
          </cell>
          <cell r="AE279">
            <v>0</v>
          </cell>
          <cell r="AF279" t="str">
            <v/>
          </cell>
          <cell r="AG279" t="str">
            <v/>
          </cell>
          <cell r="AH279" t="str">
            <v/>
          </cell>
          <cell r="AI279" t="str">
            <v/>
          </cell>
          <cell r="AJ279">
            <v>0</v>
          </cell>
          <cell r="AK279" t="str">
            <v/>
          </cell>
          <cell r="AL279" t="str">
            <v/>
          </cell>
        </row>
        <row r="280">
          <cell r="B280">
            <v>273</v>
          </cell>
          <cell r="F280" t="str">
            <v>-</v>
          </cell>
          <cell r="G280" t="str">
            <v>-</v>
          </cell>
          <cell r="K280">
            <v>0</v>
          </cell>
          <cell r="L280">
            <v>0</v>
          </cell>
          <cell r="M280">
            <v>0</v>
          </cell>
          <cell r="N280">
            <v>0</v>
          </cell>
          <cell r="O280">
            <v>0</v>
          </cell>
          <cell r="P280">
            <v>0</v>
          </cell>
          <cell r="Q280">
            <v>0</v>
          </cell>
          <cell r="R280">
            <v>0</v>
          </cell>
          <cell r="S280">
            <v>0</v>
          </cell>
          <cell r="T280">
            <v>0</v>
          </cell>
          <cell r="U280">
            <v>4</v>
          </cell>
          <cell r="V280" t="str">
            <v/>
          </cell>
          <cell r="W280" t="str">
            <v/>
          </cell>
          <cell r="X280" t="str">
            <v/>
          </cell>
          <cell r="Y280" t="str">
            <v/>
          </cell>
          <cell r="Z280" t="str">
            <v/>
          </cell>
          <cell r="AA280">
            <v>4</v>
          </cell>
          <cell r="AC280" t="str">
            <v/>
          </cell>
          <cell r="AD280" t="str">
            <v/>
          </cell>
          <cell r="AE280">
            <v>0</v>
          </cell>
          <cell r="AF280" t="str">
            <v/>
          </cell>
          <cell r="AG280" t="str">
            <v/>
          </cell>
          <cell r="AH280" t="str">
            <v/>
          </cell>
          <cell r="AI280" t="str">
            <v/>
          </cell>
          <cell r="AJ280">
            <v>0</v>
          </cell>
          <cell r="AK280" t="str">
            <v/>
          </cell>
          <cell r="AL280" t="str">
            <v/>
          </cell>
        </row>
        <row r="281">
          <cell r="B281">
            <v>274</v>
          </cell>
          <cell r="F281" t="str">
            <v>-</v>
          </cell>
          <cell r="G281" t="str">
            <v>-</v>
          </cell>
          <cell r="K281">
            <v>0</v>
          </cell>
          <cell r="L281">
            <v>0</v>
          </cell>
          <cell r="M281">
            <v>0</v>
          </cell>
          <cell r="N281">
            <v>0</v>
          </cell>
          <cell r="O281">
            <v>0</v>
          </cell>
          <cell r="P281">
            <v>0</v>
          </cell>
          <cell r="Q281">
            <v>0</v>
          </cell>
          <cell r="R281">
            <v>0</v>
          </cell>
          <cell r="S281">
            <v>0</v>
          </cell>
          <cell r="T281">
            <v>0</v>
          </cell>
          <cell r="U281">
            <v>4</v>
          </cell>
          <cell r="V281" t="str">
            <v/>
          </cell>
          <cell r="W281" t="str">
            <v/>
          </cell>
          <cell r="X281" t="str">
            <v/>
          </cell>
          <cell r="Y281" t="str">
            <v/>
          </cell>
          <cell r="Z281" t="str">
            <v/>
          </cell>
          <cell r="AA281">
            <v>4</v>
          </cell>
          <cell r="AC281" t="str">
            <v/>
          </cell>
          <cell r="AD281" t="str">
            <v/>
          </cell>
          <cell r="AE281">
            <v>0</v>
          </cell>
          <cell r="AF281" t="str">
            <v/>
          </cell>
          <cell r="AG281" t="str">
            <v/>
          </cell>
          <cell r="AH281" t="str">
            <v/>
          </cell>
          <cell r="AI281" t="str">
            <v/>
          </cell>
          <cell r="AJ281">
            <v>0</v>
          </cell>
          <cell r="AK281" t="str">
            <v/>
          </cell>
          <cell r="AL281" t="str">
            <v/>
          </cell>
        </row>
        <row r="282">
          <cell r="B282">
            <v>275</v>
          </cell>
          <cell r="F282" t="str">
            <v>-</v>
          </cell>
          <cell r="G282" t="str">
            <v>-</v>
          </cell>
          <cell r="K282">
            <v>0</v>
          </cell>
          <cell r="L282">
            <v>0</v>
          </cell>
          <cell r="M282">
            <v>0</v>
          </cell>
          <cell r="N282">
            <v>0</v>
          </cell>
          <cell r="O282">
            <v>0</v>
          </cell>
          <cell r="P282">
            <v>0</v>
          </cell>
          <cell r="Q282">
            <v>0</v>
          </cell>
          <cell r="R282">
            <v>0</v>
          </cell>
          <cell r="S282">
            <v>0</v>
          </cell>
          <cell r="T282">
            <v>0</v>
          </cell>
          <cell r="U282">
            <v>4</v>
          </cell>
          <cell r="V282" t="str">
            <v/>
          </cell>
          <cell r="W282" t="str">
            <v/>
          </cell>
          <cell r="X282" t="str">
            <v/>
          </cell>
          <cell r="Y282" t="str">
            <v/>
          </cell>
          <cell r="Z282" t="str">
            <v/>
          </cell>
          <cell r="AA282">
            <v>4</v>
          </cell>
          <cell r="AC282" t="str">
            <v/>
          </cell>
          <cell r="AD282" t="str">
            <v/>
          </cell>
          <cell r="AE282">
            <v>0</v>
          </cell>
          <cell r="AF282" t="str">
            <v/>
          </cell>
          <cell r="AG282" t="str">
            <v/>
          </cell>
          <cell r="AH282" t="str">
            <v/>
          </cell>
          <cell r="AI282" t="str">
            <v/>
          </cell>
          <cell r="AJ282">
            <v>0</v>
          </cell>
          <cell r="AK282" t="str">
            <v/>
          </cell>
          <cell r="AL282" t="str">
            <v/>
          </cell>
        </row>
        <row r="283">
          <cell r="B283">
            <v>276</v>
          </cell>
          <cell r="F283" t="str">
            <v>-</v>
          </cell>
          <cell r="G283" t="str">
            <v>-</v>
          </cell>
          <cell r="K283">
            <v>0</v>
          </cell>
          <cell r="L283">
            <v>0</v>
          </cell>
          <cell r="M283">
            <v>0</v>
          </cell>
          <cell r="N283">
            <v>0</v>
          </cell>
          <cell r="O283">
            <v>0</v>
          </cell>
          <cell r="P283">
            <v>0</v>
          </cell>
          <cell r="Q283">
            <v>0</v>
          </cell>
          <cell r="R283">
            <v>0</v>
          </cell>
          <cell r="S283">
            <v>0</v>
          </cell>
          <cell r="T283">
            <v>0</v>
          </cell>
          <cell r="U283">
            <v>4</v>
          </cell>
          <cell r="V283" t="str">
            <v/>
          </cell>
          <cell r="W283" t="str">
            <v/>
          </cell>
          <cell r="X283" t="str">
            <v/>
          </cell>
          <cell r="Y283" t="str">
            <v/>
          </cell>
          <cell r="Z283" t="str">
            <v/>
          </cell>
          <cell r="AA283">
            <v>4</v>
          </cell>
          <cell r="AC283" t="str">
            <v/>
          </cell>
          <cell r="AD283" t="str">
            <v/>
          </cell>
          <cell r="AE283">
            <v>0</v>
          </cell>
          <cell r="AF283" t="str">
            <v/>
          </cell>
          <cell r="AG283" t="str">
            <v/>
          </cell>
          <cell r="AH283" t="str">
            <v/>
          </cell>
          <cell r="AI283" t="str">
            <v/>
          </cell>
          <cell r="AJ283">
            <v>0</v>
          </cell>
          <cell r="AK283" t="str">
            <v/>
          </cell>
          <cell r="AL283" t="str">
            <v/>
          </cell>
        </row>
        <row r="284">
          <cell r="B284">
            <v>277</v>
          </cell>
          <cell r="F284" t="str">
            <v>-</v>
          </cell>
          <cell r="G284" t="str">
            <v>-</v>
          </cell>
          <cell r="K284">
            <v>0</v>
          </cell>
          <cell r="L284">
            <v>0</v>
          </cell>
          <cell r="M284">
            <v>0</v>
          </cell>
          <cell r="N284">
            <v>0</v>
          </cell>
          <cell r="O284">
            <v>0</v>
          </cell>
          <cell r="P284">
            <v>0</v>
          </cell>
          <cell r="Q284">
            <v>0</v>
          </cell>
          <cell r="R284">
            <v>0</v>
          </cell>
          <cell r="S284">
            <v>0</v>
          </cell>
          <cell r="T284">
            <v>0</v>
          </cell>
          <cell r="U284">
            <v>4</v>
          </cell>
          <cell r="V284" t="str">
            <v/>
          </cell>
          <cell r="W284" t="str">
            <v/>
          </cell>
          <cell r="X284" t="str">
            <v/>
          </cell>
          <cell r="Y284" t="str">
            <v/>
          </cell>
          <cell r="Z284" t="str">
            <v/>
          </cell>
          <cell r="AA284">
            <v>4</v>
          </cell>
          <cell r="AC284" t="str">
            <v/>
          </cell>
          <cell r="AD284" t="str">
            <v/>
          </cell>
          <cell r="AE284">
            <v>0</v>
          </cell>
          <cell r="AF284" t="str">
            <v/>
          </cell>
          <cell r="AG284" t="str">
            <v/>
          </cell>
          <cell r="AH284" t="str">
            <v/>
          </cell>
          <cell r="AI284" t="str">
            <v/>
          </cell>
          <cell r="AJ284">
            <v>0</v>
          </cell>
          <cell r="AK284" t="str">
            <v/>
          </cell>
          <cell r="AL284" t="str">
            <v/>
          </cell>
        </row>
        <row r="285">
          <cell r="B285">
            <v>278</v>
          </cell>
          <cell r="F285" t="str">
            <v>-</v>
          </cell>
          <cell r="G285" t="str">
            <v>-</v>
          </cell>
          <cell r="K285">
            <v>0</v>
          </cell>
          <cell r="L285">
            <v>0</v>
          </cell>
          <cell r="M285">
            <v>0</v>
          </cell>
          <cell r="N285">
            <v>0</v>
          </cell>
          <cell r="O285">
            <v>0</v>
          </cell>
          <cell r="P285">
            <v>0</v>
          </cell>
          <cell r="Q285">
            <v>0</v>
          </cell>
          <cell r="R285">
            <v>0</v>
          </cell>
          <cell r="S285">
            <v>0</v>
          </cell>
          <cell r="T285">
            <v>0</v>
          </cell>
          <cell r="U285">
            <v>4</v>
          </cell>
          <cell r="V285" t="str">
            <v/>
          </cell>
          <cell r="W285" t="str">
            <v/>
          </cell>
          <cell r="X285" t="str">
            <v/>
          </cell>
          <cell r="Y285" t="str">
            <v/>
          </cell>
          <cell r="Z285" t="str">
            <v/>
          </cell>
          <cell r="AA285">
            <v>4</v>
          </cell>
          <cell r="AC285" t="str">
            <v/>
          </cell>
          <cell r="AD285" t="str">
            <v/>
          </cell>
          <cell r="AE285">
            <v>0</v>
          </cell>
          <cell r="AF285" t="str">
            <v/>
          </cell>
          <cell r="AG285" t="str">
            <v/>
          </cell>
          <cell r="AH285" t="str">
            <v/>
          </cell>
          <cell r="AI285" t="str">
            <v/>
          </cell>
          <cell r="AJ285">
            <v>0</v>
          </cell>
          <cell r="AK285" t="str">
            <v/>
          </cell>
          <cell r="AL285" t="str">
            <v/>
          </cell>
        </row>
        <row r="286">
          <cell r="B286">
            <v>279</v>
          </cell>
          <cell r="F286" t="str">
            <v>-</v>
          </cell>
          <cell r="G286" t="str">
            <v>-</v>
          </cell>
          <cell r="K286">
            <v>0</v>
          </cell>
          <cell r="L286">
            <v>0</v>
          </cell>
          <cell r="M286">
            <v>0</v>
          </cell>
          <cell r="N286">
            <v>0</v>
          </cell>
          <cell r="O286">
            <v>0</v>
          </cell>
          <cell r="P286">
            <v>0</v>
          </cell>
          <cell r="Q286">
            <v>0</v>
          </cell>
          <cell r="R286">
            <v>0</v>
          </cell>
          <cell r="S286">
            <v>0</v>
          </cell>
          <cell r="T286">
            <v>0</v>
          </cell>
          <cell r="U286">
            <v>4</v>
          </cell>
          <cell r="V286" t="str">
            <v/>
          </cell>
          <cell r="W286" t="str">
            <v/>
          </cell>
          <cell r="X286" t="str">
            <v/>
          </cell>
          <cell r="Y286" t="str">
            <v/>
          </cell>
          <cell r="Z286" t="str">
            <v/>
          </cell>
          <cell r="AA286">
            <v>4</v>
          </cell>
          <cell r="AC286" t="str">
            <v/>
          </cell>
          <cell r="AD286" t="str">
            <v/>
          </cell>
          <cell r="AE286">
            <v>0</v>
          </cell>
          <cell r="AF286" t="str">
            <v/>
          </cell>
          <cell r="AG286" t="str">
            <v/>
          </cell>
          <cell r="AH286" t="str">
            <v/>
          </cell>
          <cell r="AI286" t="str">
            <v/>
          </cell>
          <cell r="AJ286">
            <v>0</v>
          </cell>
          <cell r="AK286" t="str">
            <v/>
          </cell>
          <cell r="AL286" t="str">
            <v/>
          </cell>
        </row>
        <row r="287">
          <cell r="B287">
            <v>280</v>
          </cell>
          <cell r="F287" t="str">
            <v>-</v>
          </cell>
          <cell r="G287" t="str">
            <v>-</v>
          </cell>
          <cell r="K287">
            <v>0</v>
          </cell>
          <cell r="L287">
            <v>0</v>
          </cell>
          <cell r="M287">
            <v>0</v>
          </cell>
          <cell r="N287">
            <v>0</v>
          </cell>
          <cell r="O287">
            <v>0</v>
          </cell>
          <cell r="P287">
            <v>0</v>
          </cell>
          <cell r="Q287">
            <v>0</v>
          </cell>
          <cell r="R287">
            <v>0</v>
          </cell>
          <cell r="S287">
            <v>0</v>
          </cell>
          <cell r="T287">
            <v>0</v>
          </cell>
          <cell r="U287">
            <v>4</v>
          </cell>
          <cell r="V287" t="str">
            <v/>
          </cell>
          <cell r="W287" t="str">
            <v/>
          </cell>
          <cell r="X287" t="str">
            <v/>
          </cell>
          <cell r="Y287" t="str">
            <v/>
          </cell>
          <cell r="Z287" t="str">
            <v/>
          </cell>
          <cell r="AA287">
            <v>4</v>
          </cell>
          <cell r="AC287" t="str">
            <v/>
          </cell>
          <cell r="AD287" t="str">
            <v/>
          </cell>
          <cell r="AE287">
            <v>0</v>
          </cell>
          <cell r="AF287" t="str">
            <v/>
          </cell>
          <cell r="AG287" t="str">
            <v/>
          </cell>
          <cell r="AH287" t="str">
            <v/>
          </cell>
          <cell r="AI287" t="str">
            <v/>
          </cell>
          <cell r="AJ287">
            <v>0</v>
          </cell>
          <cell r="AK287" t="str">
            <v/>
          </cell>
          <cell r="AL287" t="str">
            <v/>
          </cell>
        </row>
        <row r="288">
          <cell r="B288">
            <v>281</v>
          </cell>
          <cell r="F288" t="str">
            <v>-</v>
          </cell>
          <cell r="G288" t="str">
            <v>-</v>
          </cell>
          <cell r="K288">
            <v>0</v>
          </cell>
          <cell r="L288">
            <v>0</v>
          </cell>
          <cell r="M288">
            <v>0</v>
          </cell>
          <cell r="N288">
            <v>0</v>
          </cell>
          <cell r="O288">
            <v>0</v>
          </cell>
          <cell r="P288">
            <v>0</v>
          </cell>
          <cell r="Q288">
            <v>0</v>
          </cell>
          <cell r="R288">
            <v>0</v>
          </cell>
          <cell r="S288">
            <v>0</v>
          </cell>
          <cell r="T288">
            <v>0</v>
          </cell>
          <cell r="U288">
            <v>4</v>
          </cell>
          <cell r="V288" t="str">
            <v/>
          </cell>
          <cell r="W288" t="str">
            <v/>
          </cell>
          <cell r="X288" t="str">
            <v/>
          </cell>
          <cell r="Y288" t="str">
            <v/>
          </cell>
          <cell r="Z288" t="str">
            <v/>
          </cell>
          <cell r="AA288">
            <v>4</v>
          </cell>
          <cell r="AC288" t="str">
            <v/>
          </cell>
          <cell r="AD288" t="str">
            <v/>
          </cell>
          <cell r="AE288">
            <v>0</v>
          </cell>
          <cell r="AF288" t="str">
            <v/>
          </cell>
          <cell r="AG288" t="str">
            <v/>
          </cell>
          <cell r="AH288" t="str">
            <v/>
          </cell>
          <cell r="AI288" t="str">
            <v/>
          </cell>
          <cell r="AJ288">
            <v>0</v>
          </cell>
          <cell r="AK288" t="str">
            <v/>
          </cell>
          <cell r="AL288" t="str">
            <v/>
          </cell>
        </row>
        <row r="289">
          <cell r="B289">
            <v>282</v>
          </cell>
          <cell r="F289" t="str">
            <v>-</v>
          </cell>
          <cell r="G289" t="str">
            <v>-</v>
          </cell>
          <cell r="K289">
            <v>0</v>
          </cell>
          <cell r="L289">
            <v>0</v>
          </cell>
          <cell r="M289">
            <v>0</v>
          </cell>
          <cell r="N289">
            <v>0</v>
          </cell>
          <cell r="O289">
            <v>0</v>
          </cell>
          <cell r="P289">
            <v>0</v>
          </cell>
          <cell r="Q289">
            <v>0</v>
          </cell>
          <cell r="R289">
            <v>0</v>
          </cell>
          <cell r="S289">
            <v>0</v>
          </cell>
          <cell r="T289">
            <v>0</v>
          </cell>
          <cell r="U289">
            <v>4</v>
          </cell>
          <cell r="V289" t="str">
            <v/>
          </cell>
          <cell r="W289" t="str">
            <v/>
          </cell>
          <cell r="X289" t="str">
            <v/>
          </cell>
          <cell r="Y289" t="str">
            <v/>
          </cell>
          <cell r="Z289" t="str">
            <v/>
          </cell>
          <cell r="AA289">
            <v>4</v>
          </cell>
          <cell r="AC289" t="str">
            <v/>
          </cell>
          <cell r="AD289" t="str">
            <v/>
          </cell>
          <cell r="AE289">
            <v>0</v>
          </cell>
          <cell r="AF289" t="str">
            <v/>
          </cell>
          <cell r="AG289" t="str">
            <v/>
          </cell>
          <cell r="AH289" t="str">
            <v/>
          </cell>
          <cell r="AI289" t="str">
            <v/>
          </cell>
          <cell r="AJ289">
            <v>0</v>
          </cell>
          <cell r="AK289" t="str">
            <v/>
          </cell>
          <cell r="AL289" t="str">
            <v/>
          </cell>
        </row>
        <row r="290">
          <cell r="B290">
            <v>283</v>
          </cell>
          <cell r="F290" t="str">
            <v>-</v>
          </cell>
          <cell r="G290" t="str">
            <v>-</v>
          </cell>
          <cell r="K290">
            <v>0</v>
          </cell>
          <cell r="L290">
            <v>0</v>
          </cell>
          <cell r="M290">
            <v>0</v>
          </cell>
          <cell r="N290">
            <v>0</v>
          </cell>
          <cell r="O290">
            <v>0</v>
          </cell>
          <cell r="P290">
            <v>0</v>
          </cell>
          <cell r="Q290">
            <v>0</v>
          </cell>
          <cell r="R290">
            <v>0</v>
          </cell>
          <cell r="S290">
            <v>0</v>
          </cell>
          <cell r="T290">
            <v>0</v>
          </cell>
          <cell r="U290">
            <v>4</v>
          </cell>
          <cell r="V290" t="str">
            <v/>
          </cell>
          <cell r="W290" t="str">
            <v/>
          </cell>
          <cell r="X290" t="str">
            <v/>
          </cell>
          <cell r="Y290" t="str">
            <v/>
          </cell>
          <cell r="Z290" t="str">
            <v/>
          </cell>
          <cell r="AA290">
            <v>4</v>
          </cell>
          <cell r="AC290" t="str">
            <v/>
          </cell>
          <cell r="AD290" t="str">
            <v/>
          </cell>
          <cell r="AE290">
            <v>0</v>
          </cell>
          <cell r="AF290" t="str">
            <v/>
          </cell>
          <cell r="AG290" t="str">
            <v/>
          </cell>
          <cell r="AH290" t="str">
            <v/>
          </cell>
          <cell r="AI290" t="str">
            <v/>
          </cell>
          <cell r="AJ290">
            <v>0</v>
          </cell>
          <cell r="AK290" t="str">
            <v/>
          </cell>
          <cell r="AL290" t="str">
            <v/>
          </cell>
        </row>
        <row r="291">
          <cell r="B291">
            <v>284</v>
          </cell>
          <cell r="F291" t="str">
            <v>-</v>
          </cell>
          <cell r="G291" t="str">
            <v>-</v>
          </cell>
          <cell r="K291">
            <v>0</v>
          </cell>
          <cell r="L291">
            <v>0</v>
          </cell>
          <cell r="M291">
            <v>0</v>
          </cell>
          <cell r="N291">
            <v>0</v>
          </cell>
          <cell r="O291">
            <v>0</v>
          </cell>
          <cell r="P291">
            <v>0</v>
          </cell>
          <cell r="Q291">
            <v>0</v>
          </cell>
          <cell r="R291">
            <v>0</v>
          </cell>
          <cell r="S291">
            <v>0</v>
          </cell>
          <cell r="T291">
            <v>0</v>
          </cell>
          <cell r="U291">
            <v>4</v>
          </cell>
          <cell r="V291" t="str">
            <v/>
          </cell>
          <cell r="W291" t="str">
            <v/>
          </cell>
          <cell r="X291" t="str">
            <v/>
          </cell>
          <cell r="Y291" t="str">
            <v/>
          </cell>
          <cell r="Z291" t="str">
            <v/>
          </cell>
          <cell r="AA291">
            <v>4</v>
          </cell>
          <cell r="AC291" t="str">
            <v/>
          </cell>
          <cell r="AD291" t="str">
            <v/>
          </cell>
          <cell r="AE291">
            <v>0</v>
          </cell>
          <cell r="AF291" t="str">
            <v/>
          </cell>
          <cell r="AG291" t="str">
            <v/>
          </cell>
          <cell r="AH291" t="str">
            <v/>
          </cell>
          <cell r="AI291" t="str">
            <v/>
          </cell>
          <cell r="AJ291">
            <v>0</v>
          </cell>
          <cell r="AK291" t="str">
            <v/>
          </cell>
          <cell r="AL291" t="str">
            <v/>
          </cell>
        </row>
        <row r="292">
          <cell r="B292">
            <v>285</v>
          </cell>
          <cell r="F292" t="str">
            <v>-</v>
          </cell>
          <cell r="G292" t="str">
            <v>-</v>
          </cell>
          <cell r="K292">
            <v>0</v>
          </cell>
          <cell r="L292">
            <v>0</v>
          </cell>
          <cell r="M292">
            <v>0</v>
          </cell>
          <cell r="N292">
            <v>0</v>
          </cell>
          <cell r="O292">
            <v>0</v>
          </cell>
          <cell r="P292">
            <v>0</v>
          </cell>
          <cell r="Q292">
            <v>0</v>
          </cell>
          <cell r="R292">
            <v>0</v>
          </cell>
          <cell r="S292">
            <v>0</v>
          </cell>
          <cell r="T292">
            <v>0</v>
          </cell>
          <cell r="U292">
            <v>4</v>
          </cell>
          <cell r="V292" t="str">
            <v/>
          </cell>
          <cell r="W292" t="str">
            <v/>
          </cell>
          <cell r="X292" t="str">
            <v/>
          </cell>
          <cell r="Y292" t="str">
            <v/>
          </cell>
          <cell r="Z292" t="str">
            <v/>
          </cell>
          <cell r="AA292">
            <v>4</v>
          </cell>
          <cell r="AC292" t="str">
            <v/>
          </cell>
          <cell r="AD292" t="str">
            <v/>
          </cell>
          <cell r="AE292">
            <v>0</v>
          </cell>
          <cell r="AF292" t="str">
            <v/>
          </cell>
          <cell r="AG292" t="str">
            <v/>
          </cell>
          <cell r="AH292" t="str">
            <v/>
          </cell>
          <cell r="AI292" t="str">
            <v/>
          </cell>
          <cell r="AJ292">
            <v>0</v>
          </cell>
          <cell r="AK292" t="str">
            <v/>
          </cell>
          <cell r="AL292" t="str">
            <v/>
          </cell>
        </row>
        <row r="293">
          <cell r="B293">
            <v>286</v>
          </cell>
          <cell r="F293" t="str">
            <v>-</v>
          </cell>
          <cell r="G293" t="str">
            <v>-</v>
          </cell>
          <cell r="K293">
            <v>0</v>
          </cell>
          <cell r="L293">
            <v>0</v>
          </cell>
          <cell r="M293">
            <v>0</v>
          </cell>
          <cell r="N293">
            <v>0</v>
          </cell>
          <cell r="O293">
            <v>0</v>
          </cell>
          <cell r="P293">
            <v>0</v>
          </cell>
          <cell r="Q293">
            <v>0</v>
          </cell>
          <cell r="R293">
            <v>0</v>
          </cell>
          <cell r="S293">
            <v>0</v>
          </cell>
          <cell r="T293">
            <v>0</v>
          </cell>
          <cell r="U293">
            <v>4</v>
          </cell>
          <cell r="V293" t="str">
            <v/>
          </cell>
          <cell r="W293" t="str">
            <v/>
          </cell>
          <cell r="X293" t="str">
            <v/>
          </cell>
          <cell r="Y293" t="str">
            <v/>
          </cell>
          <cell r="Z293" t="str">
            <v/>
          </cell>
          <cell r="AA293">
            <v>4</v>
          </cell>
          <cell r="AC293" t="str">
            <v/>
          </cell>
          <cell r="AD293" t="str">
            <v/>
          </cell>
          <cell r="AE293">
            <v>0</v>
          </cell>
          <cell r="AF293" t="str">
            <v/>
          </cell>
          <cell r="AG293" t="str">
            <v/>
          </cell>
          <cell r="AH293" t="str">
            <v/>
          </cell>
          <cell r="AI293" t="str">
            <v/>
          </cell>
          <cell r="AJ293">
            <v>0</v>
          </cell>
          <cell r="AK293" t="str">
            <v/>
          </cell>
          <cell r="AL293" t="str">
            <v/>
          </cell>
        </row>
        <row r="294">
          <cell r="B294">
            <v>287</v>
          </cell>
          <cell r="F294" t="str">
            <v>-</v>
          </cell>
          <cell r="G294" t="str">
            <v>-</v>
          </cell>
          <cell r="K294">
            <v>0</v>
          </cell>
          <cell r="L294">
            <v>0</v>
          </cell>
          <cell r="M294">
            <v>0</v>
          </cell>
          <cell r="N294">
            <v>0</v>
          </cell>
          <cell r="O294">
            <v>0</v>
          </cell>
          <cell r="P294">
            <v>0</v>
          </cell>
          <cell r="Q294">
            <v>0</v>
          </cell>
          <cell r="R294">
            <v>0</v>
          </cell>
          <cell r="S294">
            <v>0</v>
          </cell>
          <cell r="T294">
            <v>0</v>
          </cell>
          <cell r="U294">
            <v>4</v>
          </cell>
          <cell r="V294" t="str">
            <v/>
          </cell>
          <cell r="W294" t="str">
            <v/>
          </cell>
          <cell r="X294" t="str">
            <v/>
          </cell>
          <cell r="Y294" t="str">
            <v/>
          </cell>
          <cell r="Z294" t="str">
            <v/>
          </cell>
          <cell r="AA294">
            <v>4</v>
          </cell>
          <cell r="AC294" t="str">
            <v/>
          </cell>
          <cell r="AD294" t="str">
            <v/>
          </cell>
          <cell r="AE294">
            <v>0</v>
          </cell>
          <cell r="AF294" t="str">
            <v/>
          </cell>
          <cell r="AG294" t="str">
            <v/>
          </cell>
          <cell r="AH294" t="str">
            <v/>
          </cell>
          <cell r="AI294" t="str">
            <v/>
          </cell>
          <cell r="AJ294">
            <v>0</v>
          </cell>
          <cell r="AK294" t="str">
            <v/>
          </cell>
          <cell r="AL294" t="str">
            <v/>
          </cell>
        </row>
        <row r="295">
          <cell r="B295">
            <v>288</v>
          </cell>
          <cell r="F295" t="str">
            <v>-</v>
          </cell>
          <cell r="G295" t="str">
            <v>-</v>
          </cell>
          <cell r="K295">
            <v>0</v>
          </cell>
          <cell r="L295">
            <v>0</v>
          </cell>
          <cell r="M295">
            <v>0</v>
          </cell>
          <cell r="N295">
            <v>0</v>
          </cell>
          <cell r="O295">
            <v>0</v>
          </cell>
          <cell r="P295">
            <v>0</v>
          </cell>
          <cell r="Q295">
            <v>0</v>
          </cell>
          <cell r="R295">
            <v>0</v>
          </cell>
          <cell r="S295">
            <v>0</v>
          </cell>
          <cell r="T295">
            <v>0</v>
          </cell>
          <cell r="U295">
            <v>4</v>
          </cell>
          <cell r="V295" t="str">
            <v/>
          </cell>
          <cell r="W295" t="str">
            <v/>
          </cell>
          <cell r="X295" t="str">
            <v/>
          </cell>
          <cell r="Y295" t="str">
            <v/>
          </cell>
          <cell r="Z295" t="str">
            <v/>
          </cell>
          <cell r="AA295">
            <v>4</v>
          </cell>
          <cell r="AC295" t="str">
            <v/>
          </cell>
          <cell r="AD295" t="str">
            <v/>
          </cell>
          <cell r="AE295">
            <v>0</v>
          </cell>
          <cell r="AF295" t="str">
            <v/>
          </cell>
          <cell r="AG295" t="str">
            <v/>
          </cell>
          <cell r="AH295" t="str">
            <v/>
          </cell>
          <cell r="AI295" t="str">
            <v/>
          </cell>
          <cell r="AJ295">
            <v>0</v>
          </cell>
          <cell r="AK295" t="str">
            <v/>
          </cell>
          <cell r="AL295" t="str">
            <v/>
          </cell>
        </row>
        <row r="296">
          <cell r="B296">
            <v>289</v>
          </cell>
          <cell r="F296" t="str">
            <v>-</v>
          </cell>
          <cell r="G296" t="str">
            <v>-</v>
          </cell>
          <cell r="K296">
            <v>0</v>
          </cell>
          <cell r="L296">
            <v>0</v>
          </cell>
          <cell r="M296">
            <v>0</v>
          </cell>
          <cell r="N296">
            <v>0</v>
          </cell>
          <cell r="O296">
            <v>0</v>
          </cell>
          <cell r="P296">
            <v>0</v>
          </cell>
          <cell r="Q296">
            <v>0</v>
          </cell>
          <cell r="R296">
            <v>0</v>
          </cell>
          <cell r="S296">
            <v>0</v>
          </cell>
          <cell r="T296">
            <v>0</v>
          </cell>
          <cell r="U296">
            <v>4</v>
          </cell>
          <cell r="V296" t="str">
            <v/>
          </cell>
          <cell r="W296" t="str">
            <v/>
          </cell>
          <cell r="X296" t="str">
            <v/>
          </cell>
          <cell r="Y296" t="str">
            <v/>
          </cell>
          <cell r="Z296" t="str">
            <v/>
          </cell>
          <cell r="AA296">
            <v>4</v>
          </cell>
          <cell r="AC296" t="str">
            <v/>
          </cell>
          <cell r="AD296" t="str">
            <v/>
          </cell>
          <cell r="AE296">
            <v>0</v>
          </cell>
          <cell r="AF296" t="str">
            <v/>
          </cell>
          <cell r="AG296" t="str">
            <v/>
          </cell>
          <cell r="AH296" t="str">
            <v/>
          </cell>
          <cell r="AI296" t="str">
            <v/>
          </cell>
          <cell r="AJ296">
            <v>0</v>
          </cell>
          <cell r="AK296" t="str">
            <v/>
          </cell>
          <cell r="AL296" t="str">
            <v/>
          </cell>
        </row>
        <row r="297">
          <cell r="B297">
            <v>290</v>
          </cell>
          <cell r="F297" t="str">
            <v>-</v>
          </cell>
          <cell r="G297" t="str">
            <v>-</v>
          </cell>
          <cell r="K297">
            <v>0</v>
          </cell>
          <cell r="L297">
            <v>0</v>
          </cell>
          <cell r="M297">
            <v>0</v>
          </cell>
          <cell r="N297">
            <v>0</v>
          </cell>
          <cell r="O297">
            <v>0</v>
          </cell>
          <cell r="P297">
            <v>0</v>
          </cell>
          <cell r="Q297">
            <v>0</v>
          </cell>
          <cell r="R297">
            <v>0</v>
          </cell>
          <cell r="S297">
            <v>0</v>
          </cell>
          <cell r="T297">
            <v>0</v>
          </cell>
          <cell r="U297">
            <v>4</v>
          </cell>
          <cell r="V297" t="str">
            <v/>
          </cell>
          <cell r="W297" t="str">
            <v/>
          </cell>
          <cell r="X297" t="str">
            <v/>
          </cell>
          <cell r="Y297" t="str">
            <v/>
          </cell>
          <cell r="Z297" t="str">
            <v/>
          </cell>
          <cell r="AA297">
            <v>4</v>
          </cell>
          <cell r="AC297" t="str">
            <v/>
          </cell>
          <cell r="AD297" t="str">
            <v/>
          </cell>
          <cell r="AE297">
            <v>0</v>
          </cell>
          <cell r="AF297" t="str">
            <v/>
          </cell>
          <cell r="AG297" t="str">
            <v/>
          </cell>
          <cell r="AH297" t="str">
            <v/>
          </cell>
          <cell r="AI297" t="str">
            <v/>
          </cell>
          <cell r="AJ297">
            <v>0</v>
          </cell>
          <cell r="AK297" t="str">
            <v/>
          </cell>
          <cell r="AL297" t="str">
            <v/>
          </cell>
        </row>
        <row r="298">
          <cell r="B298">
            <v>291</v>
          </cell>
          <cell r="F298" t="str">
            <v>-</v>
          </cell>
          <cell r="G298" t="str">
            <v>-</v>
          </cell>
          <cell r="K298">
            <v>0</v>
          </cell>
          <cell r="L298">
            <v>0</v>
          </cell>
          <cell r="M298">
            <v>0</v>
          </cell>
          <cell r="N298">
            <v>0</v>
          </cell>
          <cell r="O298">
            <v>0</v>
          </cell>
          <cell r="P298">
            <v>0</v>
          </cell>
          <cell r="Q298">
            <v>0</v>
          </cell>
          <cell r="R298">
            <v>0</v>
          </cell>
          <cell r="S298">
            <v>0</v>
          </cell>
          <cell r="T298">
            <v>0</v>
          </cell>
          <cell r="U298">
            <v>4</v>
          </cell>
          <cell r="V298" t="str">
            <v/>
          </cell>
          <cell r="W298" t="str">
            <v/>
          </cell>
          <cell r="X298" t="str">
            <v/>
          </cell>
          <cell r="Y298" t="str">
            <v/>
          </cell>
          <cell r="Z298" t="str">
            <v/>
          </cell>
          <cell r="AA298">
            <v>4</v>
          </cell>
          <cell r="AC298" t="str">
            <v/>
          </cell>
          <cell r="AD298" t="str">
            <v/>
          </cell>
          <cell r="AE298">
            <v>0</v>
          </cell>
          <cell r="AF298" t="str">
            <v/>
          </cell>
          <cell r="AG298" t="str">
            <v/>
          </cell>
          <cell r="AH298" t="str">
            <v/>
          </cell>
          <cell r="AI298" t="str">
            <v/>
          </cell>
          <cell r="AJ298">
            <v>0</v>
          </cell>
          <cell r="AK298" t="str">
            <v/>
          </cell>
          <cell r="AL298" t="str">
            <v/>
          </cell>
        </row>
        <row r="299">
          <cell r="B299">
            <v>292</v>
          </cell>
          <cell r="F299" t="str">
            <v>-</v>
          </cell>
          <cell r="G299" t="str">
            <v>-</v>
          </cell>
          <cell r="K299">
            <v>0</v>
          </cell>
          <cell r="L299">
            <v>0</v>
          </cell>
          <cell r="M299">
            <v>0</v>
          </cell>
          <cell r="N299">
            <v>0</v>
          </cell>
          <cell r="O299">
            <v>0</v>
          </cell>
          <cell r="P299">
            <v>0</v>
          </cell>
          <cell r="Q299">
            <v>0</v>
          </cell>
          <cell r="R299">
            <v>0</v>
          </cell>
          <cell r="S299">
            <v>0</v>
          </cell>
          <cell r="T299">
            <v>0</v>
          </cell>
          <cell r="U299">
            <v>4</v>
          </cell>
          <cell r="V299" t="str">
            <v/>
          </cell>
          <cell r="W299" t="str">
            <v/>
          </cell>
          <cell r="X299" t="str">
            <v/>
          </cell>
          <cell r="Y299" t="str">
            <v/>
          </cell>
          <cell r="Z299" t="str">
            <v/>
          </cell>
          <cell r="AA299">
            <v>4</v>
          </cell>
          <cell r="AC299" t="str">
            <v/>
          </cell>
          <cell r="AD299" t="str">
            <v/>
          </cell>
          <cell r="AE299">
            <v>0</v>
          </cell>
          <cell r="AF299" t="str">
            <v/>
          </cell>
          <cell r="AG299" t="str">
            <v/>
          </cell>
          <cell r="AH299" t="str">
            <v/>
          </cell>
          <cell r="AI299" t="str">
            <v/>
          </cell>
          <cell r="AJ299">
            <v>0</v>
          </cell>
          <cell r="AK299" t="str">
            <v/>
          </cell>
          <cell r="AL299" t="str">
            <v/>
          </cell>
        </row>
        <row r="300">
          <cell r="B300">
            <v>293</v>
          </cell>
          <cell r="F300" t="str">
            <v>-</v>
          </cell>
          <cell r="G300" t="str">
            <v>-</v>
          </cell>
          <cell r="K300">
            <v>0</v>
          </cell>
          <cell r="L300">
            <v>0</v>
          </cell>
          <cell r="M300">
            <v>0</v>
          </cell>
          <cell r="N300">
            <v>0</v>
          </cell>
          <cell r="O300">
            <v>0</v>
          </cell>
          <cell r="P300">
            <v>0</v>
          </cell>
          <cell r="Q300">
            <v>0</v>
          </cell>
          <cell r="R300">
            <v>0</v>
          </cell>
          <cell r="S300">
            <v>0</v>
          </cell>
          <cell r="T300">
            <v>0</v>
          </cell>
          <cell r="U300">
            <v>4</v>
          </cell>
          <cell r="V300" t="str">
            <v/>
          </cell>
          <cell r="W300" t="str">
            <v/>
          </cell>
          <cell r="X300" t="str">
            <v/>
          </cell>
          <cell r="Y300" t="str">
            <v/>
          </cell>
          <cell r="Z300" t="str">
            <v/>
          </cell>
          <cell r="AA300">
            <v>4</v>
          </cell>
          <cell r="AC300" t="str">
            <v/>
          </cell>
          <cell r="AD300" t="str">
            <v/>
          </cell>
          <cell r="AE300">
            <v>0</v>
          </cell>
          <cell r="AF300" t="str">
            <v/>
          </cell>
          <cell r="AG300" t="str">
            <v/>
          </cell>
          <cell r="AH300" t="str">
            <v/>
          </cell>
          <cell r="AI300" t="str">
            <v/>
          </cell>
          <cell r="AJ300">
            <v>0</v>
          </cell>
          <cell r="AK300" t="str">
            <v/>
          </cell>
          <cell r="AL300" t="str">
            <v/>
          </cell>
        </row>
        <row r="301">
          <cell r="B301">
            <v>294</v>
          </cell>
          <cell r="F301" t="str">
            <v>-</v>
          </cell>
          <cell r="G301" t="str">
            <v>-</v>
          </cell>
          <cell r="K301">
            <v>0</v>
          </cell>
          <cell r="L301">
            <v>0</v>
          </cell>
          <cell r="M301">
            <v>0</v>
          </cell>
          <cell r="N301">
            <v>0</v>
          </cell>
          <cell r="O301">
            <v>0</v>
          </cell>
          <cell r="P301">
            <v>0</v>
          </cell>
          <cell r="Q301">
            <v>0</v>
          </cell>
          <cell r="R301">
            <v>0</v>
          </cell>
          <cell r="S301">
            <v>0</v>
          </cell>
          <cell r="T301">
            <v>0</v>
          </cell>
          <cell r="U301">
            <v>4</v>
          </cell>
          <cell r="V301" t="str">
            <v/>
          </cell>
          <cell r="W301" t="str">
            <v/>
          </cell>
          <cell r="X301" t="str">
            <v/>
          </cell>
          <cell r="Y301" t="str">
            <v/>
          </cell>
          <cell r="Z301" t="str">
            <v/>
          </cell>
          <cell r="AA301">
            <v>4</v>
          </cell>
          <cell r="AC301" t="str">
            <v/>
          </cell>
          <cell r="AD301" t="str">
            <v/>
          </cell>
          <cell r="AE301">
            <v>0</v>
          </cell>
          <cell r="AF301" t="str">
            <v/>
          </cell>
          <cell r="AG301" t="str">
            <v/>
          </cell>
          <cell r="AH301" t="str">
            <v/>
          </cell>
          <cell r="AI301" t="str">
            <v/>
          </cell>
          <cell r="AJ301">
            <v>0</v>
          </cell>
          <cell r="AK301" t="str">
            <v/>
          </cell>
          <cell r="AL301" t="str">
            <v/>
          </cell>
        </row>
        <row r="302">
          <cell r="B302">
            <v>295</v>
          </cell>
          <cell r="F302" t="str">
            <v>-</v>
          </cell>
          <cell r="G302" t="str">
            <v>-</v>
          </cell>
          <cell r="K302">
            <v>0</v>
          </cell>
          <cell r="L302">
            <v>0</v>
          </cell>
          <cell r="M302">
            <v>0</v>
          </cell>
          <cell r="N302">
            <v>0</v>
          </cell>
          <cell r="O302">
            <v>0</v>
          </cell>
          <cell r="P302">
            <v>0</v>
          </cell>
          <cell r="Q302">
            <v>0</v>
          </cell>
          <cell r="R302">
            <v>0</v>
          </cell>
          <cell r="S302">
            <v>0</v>
          </cell>
          <cell r="T302">
            <v>0</v>
          </cell>
          <cell r="U302">
            <v>4</v>
          </cell>
          <cell r="V302" t="str">
            <v/>
          </cell>
          <cell r="W302" t="str">
            <v/>
          </cell>
          <cell r="X302" t="str">
            <v/>
          </cell>
          <cell r="Y302" t="str">
            <v/>
          </cell>
          <cell r="Z302" t="str">
            <v/>
          </cell>
          <cell r="AA302">
            <v>4</v>
          </cell>
          <cell r="AC302" t="str">
            <v/>
          </cell>
          <cell r="AD302" t="str">
            <v/>
          </cell>
          <cell r="AE302">
            <v>0</v>
          </cell>
          <cell r="AF302" t="str">
            <v/>
          </cell>
          <cell r="AG302" t="str">
            <v/>
          </cell>
          <cell r="AH302" t="str">
            <v/>
          </cell>
          <cell r="AI302" t="str">
            <v/>
          </cell>
          <cell r="AJ302">
            <v>0</v>
          </cell>
          <cell r="AK302" t="str">
            <v/>
          </cell>
          <cell r="AL302" t="str">
            <v/>
          </cell>
        </row>
        <row r="303">
          <cell r="B303">
            <v>296</v>
          </cell>
          <cell r="F303" t="str">
            <v>-</v>
          </cell>
          <cell r="G303" t="str">
            <v>-</v>
          </cell>
          <cell r="K303">
            <v>0</v>
          </cell>
          <cell r="L303">
            <v>0</v>
          </cell>
          <cell r="M303">
            <v>0</v>
          </cell>
          <cell r="N303">
            <v>0</v>
          </cell>
          <cell r="O303">
            <v>0</v>
          </cell>
          <cell r="P303">
            <v>0</v>
          </cell>
          <cell r="Q303">
            <v>0</v>
          </cell>
          <cell r="R303">
            <v>0</v>
          </cell>
          <cell r="S303">
            <v>0</v>
          </cell>
          <cell r="T303">
            <v>0</v>
          </cell>
          <cell r="U303">
            <v>4</v>
          </cell>
          <cell r="V303" t="str">
            <v/>
          </cell>
          <cell r="W303" t="str">
            <v/>
          </cell>
          <cell r="X303" t="str">
            <v/>
          </cell>
          <cell r="Y303" t="str">
            <v/>
          </cell>
          <cell r="Z303" t="str">
            <v/>
          </cell>
          <cell r="AA303">
            <v>4</v>
          </cell>
          <cell r="AC303" t="str">
            <v/>
          </cell>
          <cell r="AD303" t="str">
            <v/>
          </cell>
          <cell r="AE303">
            <v>0</v>
          </cell>
          <cell r="AF303" t="str">
            <v/>
          </cell>
          <cell r="AG303" t="str">
            <v/>
          </cell>
          <cell r="AH303" t="str">
            <v/>
          </cell>
          <cell r="AI303" t="str">
            <v/>
          </cell>
          <cell r="AJ303">
            <v>0</v>
          </cell>
          <cell r="AK303" t="str">
            <v/>
          </cell>
          <cell r="AL303" t="str">
            <v/>
          </cell>
        </row>
        <row r="304">
          <cell r="B304">
            <v>297</v>
          </cell>
          <cell r="F304" t="str">
            <v>-</v>
          </cell>
          <cell r="G304" t="str">
            <v>-</v>
          </cell>
          <cell r="K304">
            <v>0</v>
          </cell>
          <cell r="L304">
            <v>0</v>
          </cell>
          <cell r="M304">
            <v>0</v>
          </cell>
          <cell r="N304">
            <v>0</v>
          </cell>
          <cell r="O304">
            <v>0</v>
          </cell>
          <cell r="P304">
            <v>0</v>
          </cell>
          <cell r="Q304">
            <v>0</v>
          </cell>
          <cell r="R304">
            <v>0</v>
          </cell>
          <cell r="S304">
            <v>0</v>
          </cell>
          <cell r="T304">
            <v>0</v>
          </cell>
          <cell r="U304">
            <v>4</v>
          </cell>
          <cell r="V304" t="str">
            <v/>
          </cell>
          <cell r="W304" t="str">
            <v/>
          </cell>
          <cell r="X304" t="str">
            <v/>
          </cell>
          <cell r="Y304" t="str">
            <v/>
          </cell>
          <cell r="Z304" t="str">
            <v/>
          </cell>
          <cell r="AA304">
            <v>4</v>
          </cell>
          <cell r="AC304" t="str">
            <v/>
          </cell>
          <cell r="AD304" t="str">
            <v/>
          </cell>
          <cell r="AE304">
            <v>0</v>
          </cell>
          <cell r="AF304" t="str">
            <v/>
          </cell>
          <cell r="AG304" t="str">
            <v/>
          </cell>
          <cell r="AH304" t="str">
            <v/>
          </cell>
          <cell r="AI304" t="str">
            <v/>
          </cell>
          <cell r="AJ304">
            <v>0</v>
          </cell>
          <cell r="AK304" t="str">
            <v/>
          </cell>
          <cell r="AL304" t="str">
            <v/>
          </cell>
        </row>
        <row r="305">
          <cell r="B305">
            <v>298</v>
          </cell>
          <cell r="F305" t="str">
            <v>-</v>
          </cell>
          <cell r="G305" t="str">
            <v>-</v>
          </cell>
          <cell r="K305">
            <v>0</v>
          </cell>
          <cell r="L305">
            <v>0</v>
          </cell>
          <cell r="M305">
            <v>0</v>
          </cell>
          <cell r="N305">
            <v>0</v>
          </cell>
          <cell r="O305">
            <v>0</v>
          </cell>
          <cell r="P305">
            <v>0</v>
          </cell>
          <cell r="Q305">
            <v>0</v>
          </cell>
          <cell r="R305">
            <v>0</v>
          </cell>
          <cell r="S305">
            <v>0</v>
          </cell>
          <cell r="T305">
            <v>0</v>
          </cell>
          <cell r="U305">
            <v>4</v>
          </cell>
          <cell r="V305" t="str">
            <v/>
          </cell>
          <cell r="W305" t="str">
            <v/>
          </cell>
          <cell r="X305" t="str">
            <v/>
          </cell>
          <cell r="Y305" t="str">
            <v/>
          </cell>
          <cell r="Z305" t="str">
            <v/>
          </cell>
          <cell r="AA305">
            <v>4</v>
          </cell>
          <cell r="AC305" t="str">
            <v/>
          </cell>
          <cell r="AD305" t="str">
            <v/>
          </cell>
          <cell r="AE305">
            <v>0</v>
          </cell>
          <cell r="AF305" t="str">
            <v/>
          </cell>
          <cell r="AG305" t="str">
            <v/>
          </cell>
          <cell r="AH305" t="str">
            <v/>
          </cell>
          <cell r="AI305" t="str">
            <v/>
          </cell>
          <cell r="AJ305">
            <v>0</v>
          </cell>
          <cell r="AK305" t="str">
            <v/>
          </cell>
          <cell r="AL305" t="str">
            <v/>
          </cell>
        </row>
        <row r="306">
          <cell r="B306">
            <v>299</v>
          </cell>
          <cell r="F306" t="str">
            <v>-</v>
          </cell>
          <cell r="G306" t="str">
            <v>-</v>
          </cell>
          <cell r="K306">
            <v>0</v>
          </cell>
          <cell r="L306">
            <v>0</v>
          </cell>
          <cell r="M306">
            <v>0</v>
          </cell>
          <cell r="N306">
            <v>0</v>
          </cell>
          <cell r="O306">
            <v>0</v>
          </cell>
          <cell r="P306">
            <v>0</v>
          </cell>
          <cell r="Q306">
            <v>0</v>
          </cell>
          <cell r="R306">
            <v>0</v>
          </cell>
          <cell r="S306">
            <v>0</v>
          </cell>
          <cell r="T306">
            <v>0</v>
          </cell>
          <cell r="U306">
            <v>4</v>
          </cell>
          <cell r="V306" t="str">
            <v/>
          </cell>
          <cell r="W306" t="str">
            <v/>
          </cell>
          <cell r="X306" t="str">
            <v/>
          </cell>
          <cell r="Y306" t="str">
            <v/>
          </cell>
          <cell r="Z306" t="str">
            <v/>
          </cell>
          <cell r="AA306">
            <v>4</v>
          </cell>
          <cell r="AC306" t="str">
            <v/>
          </cell>
          <cell r="AD306" t="str">
            <v/>
          </cell>
          <cell r="AE306">
            <v>0</v>
          </cell>
          <cell r="AF306" t="str">
            <v/>
          </cell>
          <cell r="AG306" t="str">
            <v/>
          </cell>
          <cell r="AH306" t="str">
            <v/>
          </cell>
          <cell r="AI306" t="str">
            <v/>
          </cell>
          <cell r="AJ306">
            <v>0</v>
          </cell>
          <cell r="AK306" t="str">
            <v/>
          </cell>
          <cell r="AL306" t="str">
            <v/>
          </cell>
        </row>
        <row r="307">
          <cell r="B307">
            <v>300</v>
          </cell>
          <cell r="F307" t="str">
            <v>-</v>
          </cell>
          <cell r="G307" t="str">
            <v>-</v>
          </cell>
          <cell r="K307">
            <v>0</v>
          </cell>
          <cell r="L307">
            <v>0</v>
          </cell>
          <cell r="M307">
            <v>0</v>
          </cell>
          <cell r="N307">
            <v>0</v>
          </cell>
          <cell r="O307">
            <v>0</v>
          </cell>
          <cell r="P307">
            <v>0</v>
          </cell>
          <cell r="Q307">
            <v>0</v>
          </cell>
          <cell r="R307">
            <v>0</v>
          </cell>
          <cell r="S307">
            <v>0</v>
          </cell>
          <cell r="T307">
            <v>0</v>
          </cell>
          <cell r="U307">
            <v>4</v>
          </cell>
          <cell r="V307" t="str">
            <v/>
          </cell>
          <cell r="W307" t="str">
            <v/>
          </cell>
          <cell r="X307" t="str">
            <v/>
          </cell>
          <cell r="Y307" t="str">
            <v/>
          </cell>
          <cell r="Z307" t="str">
            <v/>
          </cell>
          <cell r="AA307">
            <v>4</v>
          </cell>
          <cell r="AC307" t="str">
            <v/>
          </cell>
          <cell r="AD307" t="str">
            <v/>
          </cell>
          <cell r="AE307">
            <v>0</v>
          </cell>
          <cell r="AF307" t="str">
            <v/>
          </cell>
          <cell r="AG307" t="str">
            <v/>
          </cell>
          <cell r="AH307" t="str">
            <v/>
          </cell>
          <cell r="AI307" t="str">
            <v/>
          </cell>
          <cell r="AJ307">
            <v>0</v>
          </cell>
          <cell r="AK307" t="str">
            <v/>
          </cell>
          <cell r="AL307" t="str">
            <v/>
          </cell>
        </row>
        <row r="308">
          <cell r="B308">
            <v>301</v>
          </cell>
          <cell r="F308" t="str">
            <v>-</v>
          </cell>
          <cell r="G308" t="str">
            <v>-</v>
          </cell>
          <cell r="K308">
            <v>0</v>
          </cell>
          <cell r="L308">
            <v>0</v>
          </cell>
          <cell r="M308">
            <v>0</v>
          </cell>
          <cell r="N308">
            <v>0</v>
          </cell>
          <cell r="O308">
            <v>0</v>
          </cell>
          <cell r="P308">
            <v>0</v>
          </cell>
          <cell r="Q308">
            <v>0</v>
          </cell>
          <cell r="R308">
            <v>0</v>
          </cell>
          <cell r="S308">
            <v>0</v>
          </cell>
          <cell r="T308">
            <v>0</v>
          </cell>
          <cell r="U308">
            <v>4</v>
          </cell>
          <cell r="V308" t="str">
            <v/>
          </cell>
          <cell r="W308" t="str">
            <v/>
          </cell>
          <cell r="X308" t="str">
            <v/>
          </cell>
          <cell r="Y308" t="str">
            <v/>
          </cell>
          <cell r="Z308" t="str">
            <v/>
          </cell>
          <cell r="AA308">
            <v>4</v>
          </cell>
          <cell r="AC308" t="str">
            <v/>
          </cell>
          <cell r="AD308" t="str">
            <v/>
          </cell>
          <cell r="AE308">
            <v>0</v>
          </cell>
          <cell r="AF308" t="str">
            <v/>
          </cell>
          <cell r="AG308" t="str">
            <v/>
          </cell>
          <cell r="AH308" t="str">
            <v/>
          </cell>
          <cell r="AI308" t="str">
            <v/>
          </cell>
          <cell r="AJ308">
            <v>0</v>
          </cell>
          <cell r="AK308" t="str">
            <v/>
          </cell>
          <cell r="AL308" t="str">
            <v/>
          </cell>
        </row>
        <row r="309">
          <cell r="B309">
            <v>302</v>
          </cell>
          <cell r="F309" t="str">
            <v>-</v>
          </cell>
          <cell r="G309" t="str">
            <v>-</v>
          </cell>
          <cell r="K309">
            <v>0</v>
          </cell>
          <cell r="L309">
            <v>0</v>
          </cell>
          <cell r="M309">
            <v>0</v>
          </cell>
          <cell r="N309">
            <v>0</v>
          </cell>
          <cell r="O309">
            <v>0</v>
          </cell>
          <cell r="P309">
            <v>0</v>
          </cell>
          <cell r="Q309">
            <v>0</v>
          </cell>
          <cell r="R309">
            <v>0</v>
          </cell>
          <cell r="S309">
            <v>0</v>
          </cell>
          <cell r="T309">
            <v>0</v>
          </cell>
          <cell r="U309">
            <v>4</v>
          </cell>
          <cell r="V309" t="str">
            <v/>
          </cell>
          <cell r="W309" t="str">
            <v/>
          </cell>
          <cell r="X309" t="str">
            <v/>
          </cell>
          <cell r="Y309" t="str">
            <v/>
          </cell>
          <cell r="Z309" t="str">
            <v/>
          </cell>
          <cell r="AA309">
            <v>4</v>
          </cell>
          <cell r="AC309" t="str">
            <v/>
          </cell>
          <cell r="AD309" t="str">
            <v/>
          </cell>
          <cell r="AE309">
            <v>0</v>
          </cell>
          <cell r="AF309" t="str">
            <v/>
          </cell>
          <cell r="AG309" t="str">
            <v/>
          </cell>
          <cell r="AH309" t="str">
            <v/>
          </cell>
          <cell r="AI309" t="str">
            <v/>
          </cell>
          <cell r="AJ309">
            <v>0</v>
          </cell>
          <cell r="AK309" t="str">
            <v/>
          </cell>
          <cell r="AL309" t="str">
            <v/>
          </cell>
        </row>
        <row r="310">
          <cell r="B310">
            <v>303</v>
          </cell>
          <cell r="F310" t="str">
            <v>-</v>
          </cell>
          <cell r="G310" t="str">
            <v>-</v>
          </cell>
          <cell r="K310">
            <v>0</v>
          </cell>
          <cell r="L310">
            <v>0</v>
          </cell>
          <cell r="M310">
            <v>0</v>
          </cell>
          <cell r="N310">
            <v>0</v>
          </cell>
          <cell r="O310">
            <v>0</v>
          </cell>
          <cell r="P310">
            <v>0</v>
          </cell>
          <cell r="Q310">
            <v>0</v>
          </cell>
          <cell r="R310">
            <v>0</v>
          </cell>
          <cell r="S310">
            <v>0</v>
          </cell>
          <cell r="T310">
            <v>0</v>
          </cell>
          <cell r="U310">
            <v>4</v>
          </cell>
          <cell r="V310" t="str">
            <v/>
          </cell>
          <cell r="W310" t="str">
            <v/>
          </cell>
          <cell r="X310" t="str">
            <v/>
          </cell>
          <cell r="Y310" t="str">
            <v/>
          </cell>
          <cell r="Z310" t="str">
            <v/>
          </cell>
          <cell r="AA310">
            <v>4</v>
          </cell>
          <cell r="AC310" t="str">
            <v/>
          </cell>
          <cell r="AD310" t="str">
            <v/>
          </cell>
          <cell r="AE310">
            <v>0</v>
          </cell>
          <cell r="AF310" t="str">
            <v/>
          </cell>
          <cell r="AG310" t="str">
            <v/>
          </cell>
          <cell r="AH310" t="str">
            <v/>
          </cell>
          <cell r="AI310" t="str">
            <v/>
          </cell>
          <cell r="AJ310">
            <v>0</v>
          </cell>
          <cell r="AK310" t="str">
            <v/>
          </cell>
          <cell r="AL310" t="str">
            <v/>
          </cell>
        </row>
        <row r="311">
          <cell r="B311">
            <v>304</v>
          </cell>
          <cell r="F311" t="str">
            <v>-</v>
          </cell>
          <cell r="G311" t="str">
            <v>-</v>
          </cell>
          <cell r="K311">
            <v>0</v>
          </cell>
          <cell r="L311">
            <v>0</v>
          </cell>
          <cell r="M311">
            <v>0</v>
          </cell>
          <cell r="N311">
            <v>0</v>
          </cell>
          <cell r="O311">
            <v>0</v>
          </cell>
          <cell r="P311">
            <v>0</v>
          </cell>
          <cell r="Q311">
            <v>0</v>
          </cell>
          <cell r="R311">
            <v>0</v>
          </cell>
          <cell r="S311">
            <v>0</v>
          </cell>
          <cell r="T311">
            <v>0</v>
          </cell>
          <cell r="U311">
            <v>4</v>
          </cell>
          <cell r="V311" t="str">
            <v/>
          </cell>
          <cell r="W311" t="str">
            <v/>
          </cell>
          <cell r="X311" t="str">
            <v/>
          </cell>
          <cell r="Y311" t="str">
            <v/>
          </cell>
          <cell r="Z311" t="str">
            <v/>
          </cell>
          <cell r="AA311">
            <v>4</v>
          </cell>
          <cell r="AC311" t="str">
            <v/>
          </cell>
          <cell r="AD311" t="str">
            <v/>
          </cell>
          <cell r="AE311">
            <v>0</v>
          </cell>
          <cell r="AF311" t="str">
            <v/>
          </cell>
          <cell r="AG311" t="str">
            <v/>
          </cell>
          <cell r="AH311" t="str">
            <v/>
          </cell>
          <cell r="AI311" t="str">
            <v/>
          </cell>
          <cell r="AJ311">
            <v>0</v>
          </cell>
          <cell r="AK311" t="str">
            <v/>
          </cell>
          <cell r="AL311" t="str">
            <v/>
          </cell>
        </row>
        <row r="312">
          <cell r="B312">
            <v>305</v>
          </cell>
          <cell r="F312" t="str">
            <v>-</v>
          </cell>
          <cell r="G312" t="str">
            <v>-</v>
          </cell>
          <cell r="K312">
            <v>0</v>
          </cell>
          <cell r="L312">
            <v>0</v>
          </cell>
          <cell r="M312">
            <v>0</v>
          </cell>
          <cell r="N312">
            <v>0</v>
          </cell>
          <cell r="O312">
            <v>0</v>
          </cell>
          <cell r="P312">
            <v>0</v>
          </cell>
          <cell r="Q312">
            <v>0</v>
          </cell>
          <cell r="R312">
            <v>0</v>
          </cell>
          <cell r="S312">
            <v>0</v>
          </cell>
          <cell r="T312">
            <v>0</v>
          </cell>
          <cell r="U312">
            <v>4</v>
          </cell>
          <cell r="V312" t="str">
            <v/>
          </cell>
          <cell r="W312" t="str">
            <v/>
          </cell>
          <cell r="X312" t="str">
            <v/>
          </cell>
          <cell r="Y312" t="str">
            <v/>
          </cell>
          <cell r="Z312" t="str">
            <v/>
          </cell>
          <cell r="AA312">
            <v>4</v>
          </cell>
          <cell r="AC312" t="str">
            <v/>
          </cell>
          <cell r="AD312" t="str">
            <v/>
          </cell>
          <cell r="AE312">
            <v>0</v>
          </cell>
          <cell r="AF312" t="str">
            <v/>
          </cell>
          <cell r="AG312" t="str">
            <v/>
          </cell>
          <cell r="AH312" t="str">
            <v/>
          </cell>
          <cell r="AI312" t="str">
            <v/>
          </cell>
          <cell r="AJ312">
            <v>0</v>
          </cell>
          <cell r="AK312" t="str">
            <v/>
          </cell>
          <cell r="AL312" t="str">
            <v/>
          </cell>
        </row>
        <row r="313">
          <cell r="B313">
            <v>306</v>
          </cell>
          <cell r="F313" t="str">
            <v>-</v>
          </cell>
          <cell r="G313" t="str">
            <v>-</v>
          </cell>
          <cell r="K313">
            <v>0</v>
          </cell>
          <cell r="L313">
            <v>0</v>
          </cell>
          <cell r="M313">
            <v>0</v>
          </cell>
          <cell r="N313">
            <v>0</v>
          </cell>
          <cell r="O313">
            <v>0</v>
          </cell>
          <cell r="P313">
            <v>0</v>
          </cell>
          <cell r="Q313">
            <v>0</v>
          </cell>
          <cell r="R313">
            <v>0</v>
          </cell>
          <cell r="S313">
            <v>0</v>
          </cell>
          <cell r="T313">
            <v>0</v>
          </cell>
          <cell r="U313">
            <v>4</v>
          </cell>
          <cell r="V313" t="str">
            <v/>
          </cell>
          <cell r="W313" t="str">
            <v/>
          </cell>
          <cell r="X313" t="str">
            <v/>
          </cell>
          <cell r="Y313" t="str">
            <v/>
          </cell>
          <cell r="Z313" t="str">
            <v/>
          </cell>
          <cell r="AA313">
            <v>4</v>
          </cell>
          <cell r="AC313" t="str">
            <v/>
          </cell>
          <cell r="AD313" t="str">
            <v/>
          </cell>
          <cell r="AE313">
            <v>0</v>
          </cell>
          <cell r="AF313" t="str">
            <v/>
          </cell>
          <cell r="AG313" t="str">
            <v/>
          </cell>
          <cell r="AH313" t="str">
            <v/>
          </cell>
          <cell r="AI313" t="str">
            <v/>
          </cell>
          <cell r="AJ313">
            <v>0</v>
          </cell>
          <cell r="AK313" t="str">
            <v/>
          </cell>
          <cell r="AL313" t="str">
            <v/>
          </cell>
        </row>
        <row r="314">
          <cell r="B314">
            <v>307</v>
          </cell>
          <cell r="F314" t="str">
            <v>-</v>
          </cell>
          <cell r="G314" t="str">
            <v>-</v>
          </cell>
          <cell r="K314">
            <v>0</v>
          </cell>
          <cell r="L314">
            <v>0</v>
          </cell>
          <cell r="M314">
            <v>0</v>
          </cell>
          <cell r="N314">
            <v>0</v>
          </cell>
          <cell r="O314">
            <v>0</v>
          </cell>
          <cell r="P314">
            <v>0</v>
          </cell>
          <cell r="Q314">
            <v>0</v>
          </cell>
          <cell r="R314">
            <v>0</v>
          </cell>
          <cell r="S314">
            <v>0</v>
          </cell>
          <cell r="T314">
            <v>0</v>
          </cell>
          <cell r="U314">
            <v>4</v>
          </cell>
          <cell r="V314" t="str">
            <v/>
          </cell>
          <cell r="W314" t="str">
            <v/>
          </cell>
          <cell r="X314" t="str">
            <v/>
          </cell>
          <cell r="Y314" t="str">
            <v/>
          </cell>
          <cell r="Z314" t="str">
            <v/>
          </cell>
          <cell r="AA314">
            <v>4</v>
          </cell>
          <cell r="AC314" t="str">
            <v/>
          </cell>
          <cell r="AD314" t="str">
            <v/>
          </cell>
          <cell r="AE314">
            <v>0</v>
          </cell>
          <cell r="AF314" t="str">
            <v/>
          </cell>
          <cell r="AG314" t="str">
            <v/>
          </cell>
          <cell r="AH314" t="str">
            <v/>
          </cell>
          <cell r="AI314" t="str">
            <v/>
          </cell>
          <cell r="AJ314">
            <v>0</v>
          </cell>
          <cell r="AK314" t="str">
            <v/>
          </cell>
          <cell r="AL314" t="str">
            <v/>
          </cell>
        </row>
        <row r="315">
          <cell r="B315">
            <v>308</v>
          </cell>
          <cell r="F315" t="str">
            <v>-</v>
          </cell>
          <cell r="G315" t="str">
            <v>-</v>
          </cell>
          <cell r="K315">
            <v>0</v>
          </cell>
          <cell r="L315">
            <v>0</v>
          </cell>
          <cell r="M315">
            <v>0</v>
          </cell>
          <cell r="N315">
            <v>0</v>
          </cell>
          <cell r="O315">
            <v>0</v>
          </cell>
          <cell r="P315">
            <v>0</v>
          </cell>
          <cell r="Q315">
            <v>0</v>
          </cell>
          <cell r="R315">
            <v>0</v>
          </cell>
          <cell r="S315">
            <v>0</v>
          </cell>
          <cell r="T315">
            <v>0</v>
          </cell>
          <cell r="U315">
            <v>4</v>
          </cell>
          <cell r="V315" t="str">
            <v/>
          </cell>
          <cell r="W315" t="str">
            <v/>
          </cell>
          <cell r="X315" t="str">
            <v/>
          </cell>
          <cell r="Y315" t="str">
            <v/>
          </cell>
          <cell r="Z315" t="str">
            <v/>
          </cell>
          <cell r="AA315">
            <v>4</v>
          </cell>
          <cell r="AC315" t="str">
            <v/>
          </cell>
          <cell r="AD315" t="str">
            <v/>
          </cell>
          <cell r="AE315">
            <v>0</v>
          </cell>
          <cell r="AF315" t="str">
            <v/>
          </cell>
          <cell r="AG315" t="str">
            <v/>
          </cell>
          <cell r="AH315" t="str">
            <v/>
          </cell>
          <cell r="AI315" t="str">
            <v/>
          </cell>
          <cell r="AJ315">
            <v>0</v>
          </cell>
          <cell r="AK315" t="str">
            <v/>
          </cell>
          <cell r="AL315" t="str">
            <v/>
          </cell>
        </row>
        <row r="316">
          <cell r="B316">
            <v>309</v>
          </cell>
          <cell r="F316" t="str">
            <v>-</v>
          </cell>
          <cell r="G316" t="str">
            <v>-</v>
          </cell>
          <cell r="K316">
            <v>0</v>
          </cell>
          <cell r="L316">
            <v>0</v>
          </cell>
          <cell r="M316">
            <v>0</v>
          </cell>
          <cell r="N316">
            <v>0</v>
          </cell>
          <cell r="O316">
            <v>0</v>
          </cell>
          <cell r="P316">
            <v>0</v>
          </cell>
          <cell r="Q316">
            <v>0</v>
          </cell>
          <cell r="R316">
            <v>0</v>
          </cell>
          <cell r="S316">
            <v>0</v>
          </cell>
          <cell r="T316">
            <v>0</v>
          </cell>
          <cell r="U316">
            <v>4</v>
          </cell>
          <cell r="V316" t="str">
            <v/>
          </cell>
          <cell r="W316" t="str">
            <v/>
          </cell>
          <cell r="X316" t="str">
            <v/>
          </cell>
          <cell r="Y316" t="str">
            <v/>
          </cell>
          <cell r="Z316" t="str">
            <v/>
          </cell>
          <cell r="AA316">
            <v>4</v>
          </cell>
          <cell r="AC316" t="str">
            <v/>
          </cell>
          <cell r="AD316" t="str">
            <v/>
          </cell>
          <cell r="AE316">
            <v>0</v>
          </cell>
          <cell r="AF316" t="str">
            <v/>
          </cell>
          <cell r="AG316" t="str">
            <v/>
          </cell>
          <cell r="AH316" t="str">
            <v/>
          </cell>
          <cell r="AI316" t="str">
            <v/>
          </cell>
          <cell r="AJ316">
            <v>0</v>
          </cell>
          <cell r="AK316" t="str">
            <v/>
          </cell>
          <cell r="AL316" t="str">
            <v/>
          </cell>
        </row>
        <row r="317">
          <cell r="B317">
            <v>310</v>
          </cell>
          <cell r="F317" t="str">
            <v>-</v>
          </cell>
          <cell r="G317" t="str">
            <v>-</v>
          </cell>
          <cell r="K317">
            <v>0</v>
          </cell>
          <cell r="L317">
            <v>0</v>
          </cell>
          <cell r="M317">
            <v>0</v>
          </cell>
          <cell r="N317">
            <v>0</v>
          </cell>
          <cell r="O317">
            <v>0</v>
          </cell>
          <cell r="P317">
            <v>0</v>
          </cell>
          <cell r="Q317">
            <v>0</v>
          </cell>
          <cell r="R317">
            <v>0</v>
          </cell>
          <cell r="S317">
            <v>0</v>
          </cell>
          <cell r="T317">
            <v>0</v>
          </cell>
          <cell r="U317">
            <v>4</v>
          </cell>
          <cell r="V317" t="str">
            <v/>
          </cell>
          <cell r="W317" t="str">
            <v/>
          </cell>
          <cell r="X317" t="str">
            <v/>
          </cell>
          <cell r="Y317" t="str">
            <v/>
          </cell>
          <cell r="Z317" t="str">
            <v/>
          </cell>
          <cell r="AA317">
            <v>4</v>
          </cell>
          <cell r="AC317" t="str">
            <v/>
          </cell>
          <cell r="AD317" t="str">
            <v/>
          </cell>
          <cell r="AE317">
            <v>0</v>
          </cell>
          <cell r="AF317" t="str">
            <v/>
          </cell>
          <cell r="AG317" t="str">
            <v/>
          </cell>
          <cell r="AH317" t="str">
            <v/>
          </cell>
          <cell r="AI317" t="str">
            <v/>
          </cell>
          <cell r="AJ317">
            <v>0</v>
          </cell>
          <cell r="AK317" t="str">
            <v/>
          </cell>
          <cell r="AL317" t="str">
            <v/>
          </cell>
        </row>
        <row r="318">
          <cell r="B318">
            <v>311</v>
          </cell>
          <cell r="F318" t="str">
            <v>-</v>
          </cell>
          <cell r="G318" t="str">
            <v>-</v>
          </cell>
          <cell r="K318">
            <v>0</v>
          </cell>
          <cell r="L318">
            <v>0</v>
          </cell>
          <cell r="M318">
            <v>0</v>
          </cell>
          <cell r="N318">
            <v>0</v>
          </cell>
          <cell r="O318">
            <v>0</v>
          </cell>
          <cell r="P318">
            <v>0</v>
          </cell>
          <cell r="Q318">
            <v>0</v>
          </cell>
          <cell r="R318">
            <v>0</v>
          </cell>
          <cell r="S318">
            <v>0</v>
          </cell>
          <cell r="T318">
            <v>0</v>
          </cell>
          <cell r="U318">
            <v>4</v>
          </cell>
          <cell r="V318" t="str">
            <v/>
          </cell>
          <cell r="W318" t="str">
            <v/>
          </cell>
          <cell r="X318" t="str">
            <v/>
          </cell>
          <cell r="Y318" t="str">
            <v/>
          </cell>
          <cell r="Z318" t="str">
            <v/>
          </cell>
          <cell r="AA318">
            <v>4</v>
          </cell>
          <cell r="AC318" t="str">
            <v/>
          </cell>
          <cell r="AD318" t="str">
            <v/>
          </cell>
          <cell r="AE318">
            <v>0</v>
          </cell>
          <cell r="AF318" t="str">
            <v/>
          </cell>
          <cell r="AG318" t="str">
            <v/>
          </cell>
          <cell r="AH318" t="str">
            <v/>
          </cell>
          <cell r="AI318" t="str">
            <v/>
          </cell>
          <cell r="AJ318">
            <v>0</v>
          </cell>
          <cell r="AK318" t="str">
            <v/>
          </cell>
          <cell r="AL318" t="str">
            <v/>
          </cell>
        </row>
        <row r="319">
          <cell r="B319">
            <v>312</v>
          </cell>
          <cell r="F319" t="str">
            <v>-</v>
          </cell>
          <cell r="G319" t="str">
            <v>-</v>
          </cell>
          <cell r="K319">
            <v>0</v>
          </cell>
          <cell r="L319">
            <v>0</v>
          </cell>
          <cell r="M319">
            <v>0</v>
          </cell>
          <cell r="N319">
            <v>0</v>
          </cell>
          <cell r="O319">
            <v>0</v>
          </cell>
          <cell r="P319">
            <v>0</v>
          </cell>
          <cell r="Q319">
            <v>0</v>
          </cell>
          <cell r="R319">
            <v>0</v>
          </cell>
          <cell r="S319">
            <v>0</v>
          </cell>
          <cell r="T319">
            <v>0</v>
          </cell>
          <cell r="U319">
            <v>4</v>
          </cell>
          <cell r="V319" t="str">
            <v/>
          </cell>
          <cell r="W319" t="str">
            <v/>
          </cell>
          <cell r="X319" t="str">
            <v/>
          </cell>
          <cell r="Y319" t="str">
            <v/>
          </cell>
          <cell r="Z319" t="str">
            <v/>
          </cell>
          <cell r="AA319">
            <v>4</v>
          </cell>
          <cell r="AC319" t="str">
            <v/>
          </cell>
          <cell r="AD319" t="str">
            <v/>
          </cell>
          <cell r="AE319">
            <v>0</v>
          </cell>
          <cell r="AF319" t="str">
            <v/>
          </cell>
          <cell r="AG319" t="str">
            <v/>
          </cell>
          <cell r="AH319" t="str">
            <v/>
          </cell>
          <cell r="AI319" t="str">
            <v/>
          </cell>
          <cell r="AJ319">
            <v>0</v>
          </cell>
          <cell r="AK319" t="str">
            <v/>
          </cell>
          <cell r="AL319" t="str">
            <v/>
          </cell>
        </row>
        <row r="320">
          <cell r="B320">
            <v>313</v>
          </cell>
          <cell r="F320" t="str">
            <v>-</v>
          </cell>
          <cell r="G320" t="str">
            <v>-</v>
          </cell>
          <cell r="K320">
            <v>0</v>
          </cell>
          <cell r="L320">
            <v>0</v>
          </cell>
          <cell r="M320">
            <v>0</v>
          </cell>
          <cell r="N320">
            <v>0</v>
          </cell>
          <cell r="O320">
            <v>0</v>
          </cell>
          <cell r="P320">
            <v>0</v>
          </cell>
          <cell r="Q320">
            <v>0</v>
          </cell>
          <cell r="R320">
            <v>0</v>
          </cell>
          <cell r="S320">
            <v>0</v>
          </cell>
          <cell r="T320">
            <v>0</v>
          </cell>
          <cell r="U320">
            <v>4</v>
          </cell>
          <cell r="V320" t="str">
            <v/>
          </cell>
          <cell r="W320" t="str">
            <v/>
          </cell>
          <cell r="X320" t="str">
            <v/>
          </cell>
          <cell r="Y320" t="str">
            <v/>
          </cell>
          <cell r="Z320" t="str">
            <v/>
          </cell>
          <cell r="AA320">
            <v>4</v>
          </cell>
          <cell r="AC320" t="str">
            <v/>
          </cell>
          <cell r="AD320" t="str">
            <v/>
          </cell>
          <cell r="AE320">
            <v>0</v>
          </cell>
          <cell r="AF320" t="str">
            <v/>
          </cell>
          <cell r="AG320" t="str">
            <v/>
          </cell>
          <cell r="AH320" t="str">
            <v/>
          </cell>
          <cell r="AI320" t="str">
            <v/>
          </cell>
          <cell r="AJ320">
            <v>0</v>
          </cell>
          <cell r="AK320" t="str">
            <v/>
          </cell>
          <cell r="AL320" t="str">
            <v/>
          </cell>
        </row>
        <row r="321">
          <cell r="B321">
            <v>314</v>
          </cell>
          <cell r="F321" t="str">
            <v>-</v>
          </cell>
          <cell r="G321" t="str">
            <v>-</v>
          </cell>
          <cell r="K321">
            <v>0</v>
          </cell>
          <cell r="L321">
            <v>0</v>
          </cell>
          <cell r="M321">
            <v>0</v>
          </cell>
          <cell r="N321">
            <v>0</v>
          </cell>
          <cell r="O321">
            <v>0</v>
          </cell>
          <cell r="P321">
            <v>0</v>
          </cell>
          <cell r="Q321">
            <v>0</v>
          </cell>
          <cell r="R321">
            <v>0</v>
          </cell>
          <cell r="S321">
            <v>0</v>
          </cell>
          <cell r="T321">
            <v>0</v>
          </cell>
          <cell r="U321">
            <v>4</v>
          </cell>
          <cell r="V321" t="str">
            <v/>
          </cell>
          <cell r="W321" t="str">
            <v/>
          </cell>
          <cell r="X321" t="str">
            <v/>
          </cell>
          <cell r="Y321" t="str">
            <v/>
          </cell>
          <cell r="Z321" t="str">
            <v/>
          </cell>
          <cell r="AA321">
            <v>4</v>
          </cell>
          <cell r="AC321" t="str">
            <v/>
          </cell>
          <cell r="AD321" t="str">
            <v/>
          </cell>
          <cell r="AE321">
            <v>0</v>
          </cell>
          <cell r="AF321" t="str">
            <v/>
          </cell>
          <cell r="AG321" t="str">
            <v/>
          </cell>
          <cell r="AH321" t="str">
            <v/>
          </cell>
          <cell r="AI321" t="str">
            <v/>
          </cell>
          <cell r="AJ321">
            <v>0</v>
          </cell>
          <cell r="AK321" t="str">
            <v/>
          </cell>
          <cell r="AL321" t="str">
            <v/>
          </cell>
        </row>
        <row r="322">
          <cell r="B322">
            <v>315</v>
          </cell>
          <cell r="F322" t="str">
            <v>-</v>
          </cell>
          <cell r="G322" t="str">
            <v>-</v>
          </cell>
          <cell r="K322">
            <v>0</v>
          </cell>
          <cell r="L322">
            <v>0</v>
          </cell>
          <cell r="M322">
            <v>0</v>
          </cell>
          <cell r="N322">
            <v>0</v>
          </cell>
          <cell r="O322">
            <v>0</v>
          </cell>
          <cell r="P322">
            <v>0</v>
          </cell>
          <cell r="Q322">
            <v>0</v>
          </cell>
          <cell r="R322">
            <v>0</v>
          </cell>
          <cell r="S322">
            <v>0</v>
          </cell>
          <cell r="T322">
            <v>0</v>
          </cell>
          <cell r="U322">
            <v>4</v>
          </cell>
          <cell r="V322" t="str">
            <v/>
          </cell>
          <cell r="W322" t="str">
            <v/>
          </cell>
          <cell r="X322" t="str">
            <v/>
          </cell>
          <cell r="Y322" t="str">
            <v/>
          </cell>
          <cell r="Z322" t="str">
            <v/>
          </cell>
          <cell r="AA322">
            <v>4</v>
          </cell>
          <cell r="AC322" t="str">
            <v/>
          </cell>
          <cell r="AD322" t="str">
            <v/>
          </cell>
          <cell r="AE322">
            <v>0</v>
          </cell>
          <cell r="AF322" t="str">
            <v/>
          </cell>
          <cell r="AG322" t="str">
            <v/>
          </cell>
          <cell r="AH322" t="str">
            <v/>
          </cell>
          <cell r="AI322" t="str">
            <v/>
          </cell>
          <cell r="AJ322">
            <v>0</v>
          </cell>
          <cell r="AK322" t="str">
            <v/>
          </cell>
          <cell r="AL322" t="str">
            <v/>
          </cell>
        </row>
        <row r="323">
          <cell r="B323">
            <v>316</v>
          </cell>
          <cell r="F323" t="str">
            <v>-</v>
          </cell>
          <cell r="G323" t="str">
            <v>-</v>
          </cell>
          <cell r="K323">
            <v>0</v>
          </cell>
          <cell r="L323">
            <v>0</v>
          </cell>
          <cell r="M323">
            <v>0</v>
          </cell>
          <cell r="N323">
            <v>0</v>
          </cell>
          <cell r="O323">
            <v>0</v>
          </cell>
          <cell r="P323">
            <v>0</v>
          </cell>
          <cell r="Q323">
            <v>0</v>
          </cell>
          <cell r="R323">
            <v>0</v>
          </cell>
          <cell r="S323">
            <v>0</v>
          </cell>
          <cell r="T323">
            <v>0</v>
          </cell>
          <cell r="U323">
            <v>4</v>
          </cell>
          <cell r="V323" t="str">
            <v/>
          </cell>
          <cell r="W323" t="str">
            <v/>
          </cell>
          <cell r="X323" t="str">
            <v/>
          </cell>
          <cell r="Y323" t="str">
            <v/>
          </cell>
          <cell r="Z323" t="str">
            <v/>
          </cell>
          <cell r="AA323">
            <v>4</v>
          </cell>
          <cell r="AC323" t="str">
            <v/>
          </cell>
          <cell r="AD323" t="str">
            <v/>
          </cell>
          <cell r="AE323">
            <v>0</v>
          </cell>
          <cell r="AF323" t="str">
            <v/>
          </cell>
          <cell r="AG323" t="str">
            <v/>
          </cell>
          <cell r="AH323" t="str">
            <v/>
          </cell>
          <cell r="AI323" t="str">
            <v/>
          </cell>
          <cell r="AJ323">
            <v>0</v>
          </cell>
          <cell r="AK323" t="str">
            <v/>
          </cell>
          <cell r="AL323" t="str">
            <v/>
          </cell>
        </row>
        <row r="324">
          <cell r="B324">
            <v>317</v>
          </cell>
          <cell r="F324" t="str">
            <v>-</v>
          </cell>
          <cell r="G324" t="str">
            <v>-</v>
          </cell>
          <cell r="K324">
            <v>0</v>
          </cell>
          <cell r="L324">
            <v>0</v>
          </cell>
          <cell r="M324">
            <v>0</v>
          </cell>
          <cell r="N324">
            <v>0</v>
          </cell>
          <cell r="O324">
            <v>0</v>
          </cell>
          <cell r="P324">
            <v>0</v>
          </cell>
          <cell r="Q324">
            <v>0</v>
          </cell>
          <cell r="R324">
            <v>0</v>
          </cell>
          <cell r="S324">
            <v>0</v>
          </cell>
          <cell r="T324">
            <v>0</v>
          </cell>
          <cell r="U324">
            <v>4</v>
          </cell>
          <cell r="V324" t="str">
            <v/>
          </cell>
          <cell r="W324" t="str">
            <v/>
          </cell>
          <cell r="X324" t="str">
            <v/>
          </cell>
          <cell r="Y324" t="str">
            <v/>
          </cell>
          <cell r="Z324" t="str">
            <v/>
          </cell>
          <cell r="AA324">
            <v>4</v>
          </cell>
          <cell r="AC324" t="str">
            <v/>
          </cell>
          <cell r="AD324" t="str">
            <v/>
          </cell>
          <cell r="AE324">
            <v>0</v>
          </cell>
          <cell r="AF324" t="str">
            <v/>
          </cell>
          <cell r="AG324" t="str">
            <v/>
          </cell>
          <cell r="AH324" t="str">
            <v/>
          </cell>
          <cell r="AI324" t="str">
            <v/>
          </cell>
          <cell r="AJ324">
            <v>0</v>
          </cell>
          <cell r="AK324" t="str">
            <v/>
          </cell>
          <cell r="AL324" t="str">
            <v/>
          </cell>
        </row>
        <row r="325">
          <cell r="B325">
            <v>318</v>
          </cell>
          <cell r="F325" t="str">
            <v>-</v>
          </cell>
          <cell r="G325" t="str">
            <v>-</v>
          </cell>
          <cell r="K325">
            <v>0</v>
          </cell>
          <cell r="L325">
            <v>0</v>
          </cell>
          <cell r="M325">
            <v>0</v>
          </cell>
          <cell r="N325">
            <v>0</v>
          </cell>
          <cell r="O325">
            <v>0</v>
          </cell>
          <cell r="P325">
            <v>0</v>
          </cell>
          <cell r="Q325">
            <v>0</v>
          </cell>
          <cell r="R325">
            <v>0</v>
          </cell>
          <cell r="S325">
            <v>0</v>
          </cell>
          <cell r="T325">
            <v>0</v>
          </cell>
          <cell r="U325">
            <v>4</v>
          </cell>
          <cell r="V325" t="str">
            <v/>
          </cell>
          <cell r="W325" t="str">
            <v/>
          </cell>
          <cell r="X325" t="str">
            <v/>
          </cell>
          <cell r="Y325" t="str">
            <v/>
          </cell>
          <cell r="Z325" t="str">
            <v/>
          </cell>
          <cell r="AA325">
            <v>4</v>
          </cell>
          <cell r="AC325" t="str">
            <v/>
          </cell>
          <cell r="AD325" t="str">
            <v/>
          </cell>
          <cell r="AE325">
            <v>0</v>
          </cell>
          <cell r="AF325" t="str">
            <v/>
          </cell>
          <cell r="AG325" t="str">
            <v/>
          </cell>
          <cell r="AH325" t="str">
            <v/>
          </cell>
          <cell r="AI325" t="str">
            <v/>
          </cell>
          <cell r="AJ325">
            <v>0</v>
          </cell>
          <cell r="AK325" t="str">
            <v/>
          </cell>
          <cell r="AL325" t="str">
            <v/>
          </cell>
        </row>
        <row r="326">
          <cell r="B326">
            <v>319</v>
          </cell>
          <cell r="F326" t="str">
            <v>-</v>
          </cell>
          <cell r="G326" t="str">
            <v>-</v>
          </cell>
          <cell r="K326">
            <v>0</v>
          </cell>
          <cell r="L326">
            <v>0</v>
          </cell>
          <cell r="M326">
            <v>0</v>
          </cell>
          <cell r="N326">
            <v>0</v>
          </cell>
          <cell r="O326">
            <v>0</v>
          </cell>
          <cell r="P326">
            <v>0</v>
          </cell>
          <cell r="Q326">
            <v>0</v>
          </cell>
          <cell r="R326">
            <v>0</v>
          </cell>
          <cell r="S326">
            <v>0</v>
          </cell>
          <cell r="T326">
            <v>0</v>
          </cell>
          <cell r="U326">
            <v>4</v>
          </cell>
          <cell r="V326" t="str">
            <v/>
          </cell>
          <cell r="W326" t="str">
            <v/>
          </cell>
          <cell r="X326" t="str">
            <v/>
          </cell>
          <cell r="Y326" t="str">
            <v/>
          </cell>
          <cell r="Z326" t="str">
            <v/>
          </cell>
          <cell r="AA326">
            <v>4</v>
          </cell>
          <cell r="AC326" t="str">
            <v/>
          </cell>
          <cell r="AD326" t="str">
            <v/>
          </cell>
          <cell r="AE326">
            <v>0</v>
          </cell>
          <cell r="AF326" t="str">
            <v/>
          </cell>
          <cell r="AG326" t="str">
            <v/>
          </cell>
          <cell r="AH326" t="str">
            <v/>
          </cell>
          <cell r="AI326" t="str">
            <v/>
          </cell>
          <cell r="AJ326">
            <v>0</v>
          </cell>
          <cell r="AK326" t="str">
            <v/>
          </cell>
          <cell r="AL326" t="str">
            <v/>
          </cell>
        </row>
        <row r="327">
          <cell r="B327">
            <v>320</v>
          </cell>
          <cell r="F327" t="str">
            <v>-</v>
          </cell>
          <cell r="G327" t="str">
            <v>-</v>
          </cell>
          <cell r="K327">
            <v>0</v>
          </cell>
          <cell r="L327">
            <v>0</v>
          </cell>
          <cell r="M327">
            <v>0</v>
          </cell>
          <cell r="N327">
            <v>0</v>
          </cell>
          <cell r="O327">
            <v>0</v>
          </cell>
          <cell r="P327">
            <v>0</v>
          </cell>
          <cell r="Q327">
            <v>0</v>
          </cell>
          <cell r="R327">
            <v>0</v>
          </cell>
          <cell r="S327">
            <v>0</v>
          </cell>
          <cell r="T327">
            <v>0</v>
          </cell>
          <cell r="U327">
            <v>4</v>
          </cell>
          <cell r="V327" t="str">
            <v/>
          </cell>
          <cell r="W327" t="str">
            <v/>
          </cell>
          <cell r="X327" t="str">
            <v/>
          </cell>
          <cell r="Y327" t="str">
            <v/>
          </cell>
          <cell r="Z327" t="str">
            <v/>
          </cell>
          <cell r="AA327">
            <v>4</v>
          </cell>
          <cell r="AC327" t="str">
            <v/>
          </cell>
          <cell r="AD327" t="str">
            <v/>
          </cell>
          <cell r="AE327">
            <v>0</v>
          </cell>
          <cell r="AF327" t="str">
            <v/>
          </cell>
          <cell r="AG327" t="str">
            <v/>
          </cell>
          <cell r="AH327" t="str">
            <v/>
          </cell>
          <cell r="AI327" t="str">
            <v/>
          </cell>
          <cell r="AJ327">
            <v>0</v>
          </cell>
          <cell r="AK327" t="str">
            <v/>
          </cell>
          <cell r="AL327" t="str">
            <v/>
          </cell>
        </row>
        <row r="328">
          <cell r="B328">
            <v>321</v>
          </cell>
          <cell r="F328" t="str">
            <v>-</v>
          </cell>
          <cell r="G328" t="str">
            <v>-</v>
          </cell>
          <cell r="K328">
            <v>0</v>
          </cell>
          <cell r="L328">
            <v>0</v>
          </cell>
          <cell r="M328">
            <v>0</v>
          </cell>
          <cell r="N328">
            <v>0</v>
          </cell>
          <cell r="O328">
            <v>0</v>
          </cell>
          <cell r="P328">
            <v>0</v>
          </cell>
          <cell r="Q328">
            <v>0</v>
          </cell>
          <cell r="R328">
            <v>0</v>
          </cell>
          <cell r="S328">
            <v>0</v>
          </cell>
          <cell r="T328">
            <v>0</v>
          </cell>
          <cell r="U328">
            <v>4</v>
          </cell>
          <cell r="V328" t="str">
            <v/>
          </cell>
          <cell r="W328" t="str">
            <v/>
          </cell>
          <cell r="X328" t="str">
            <v/>
          </cell>
          <cell r="Y328" t="str">
            <v/>
          </cell>
          <cell r="Z328" t="str">
            <v/>
          </cell>
          <cell r="AA328">
            <v>4</v>
          </cell>
          <cell r="AC328" t="str">
            <v/>
          </cell>
          <cell r="AD328" t="str">
            <v/>
          </cell>
          <cell r="AE328">
            <v>0</v>
          </cell>
          <cell r="AF328" t="str">
            <v/>
          </cell>
          <cell r="AG328" t="str">
            <v/>
          </cell>
          <cell r="AH328" t="str">
            <v/>
          </cell>
          <cell r="AI328" t="str">
            <v/>
          </cell>
          <cell r="AJ328">
            <v>0</v>
          </cell>
          <cell r="AK328" t="str">
            <v/>
          </cell>
          <cell r="AL328" t="str">
            <v/>
          </cell>
        </row>
        <row r="329">
          <cell r="B329">
            <v>322</v>
          </cell>
          <cell r="F329" t="str">
            <v>-</v>
          </cell>
          <cell r="G329" t="str">
            <v>-</v>
          </cell>
          <cell r="K329">
            <v>0</v>
          </cell>
          <cell r="L329">
            <v>0</v>
          </cell>
          <cell r="M329">
            <v>0</v>
          </cell>
          <cell r="N329">
            <v>0</v>
          </cell>
          <cell r="O329">
            <v>0</v>
          </cell>
          <cell r="P329">
            <v>0</v>
          </cell>
          <cell r="Q329">
            <v>0</v>
          </cell>
          <cell r="R329">
            <v>0</v>
          </cell>
          <cell r="S329">
            <v>0</v>
          </cell>
          <cell r="T329">
            <v>0</v>
          </cell>
          <cell r="U329">
            <v>4</v>
          </cell>
          <cell r="V329" t="str">
            <v/>
          </cell>
          <cell r="W329" t="str">
            <v/>
          </cell>
          <cell r="X329" t="str">
            <v/>
          </cell>
          <cell r="Y329" t="str">
            <v/>
          </cell>
          <cell r="Z329" t="str">
            <v/>
          </cell>
          <cell r="AA329">
            <v>4</v>
          </cell>
          <cell r="AC329" t="str">
            <v/>
          </cell>
          <cell r="AD329" t="str">
            <v/>
          </cell>
          <cell r="AE329">
            <v>0</v>
          </cell>
          <cell r="AF329" t="str">
            <v/>
          </cell>
          <cell r="AG329" t="str">
            <v/>
          </cell>
          <cell r="AH329" t="str">
            <v/>
          </cell>
          <cell r="AI329" t="str">
            <v/>
          </cell>
          <cell r="AJ329">
            <v>0</v>
          </cell>
          <cell r="AK329" t="str">
            <v/>
          </cell>
          <cell r="AL329" t="str">
            <v/>
          </cell>
        </row>
        <row r="330">
          <cell r="B330">
            <v>323</v>
          </cell>
          <cell r="F330" t="str">
            <v>-</v>
          </cell>
          <cell r="G330" t="str">
            <v>-</v>
          </cell>
          <cell r="K330">
            <v>0</v>
          </cell>
          <cell r="L330">
            <v>0</v>
          </cell>
          <cell r="M330">
            <v>0</v>
          </cell>
          <cell r="N330">
            <v>0</v>
          </cell>
          <cell r="O330">
            <v>0</v>
          </cell>
          <cell r="P330">
            <v>0</v>
          </cell>
          <cell r="Q330">
            <v>0</v>
          </cell>
          <cell r="R330">
            <v>0</v>
          </cell>
          <cell r="S330">
            <v>0</v>
          </cell>
          <cell r="T330">
            <v>0</v>
          </cell>
          <cell r="U330">
            <v>4</v>
          </cell>
          <cell r="V330" t="str">
            <v/>
          </cell>
          <cell r="W330" t="str">
            <v/>
          </cell>
          <cell r="X330" t="str">
            <v/>
          </cell>
          <cell r="Y330" t="str">
            <v/>
          </cell>
          <cell r="Z330" t="str">
            <v/>
          </cell>
          <cell r="AA330">
            <v>4</v>
          </cell>
          <cell r="AC330" t="str">
            <v/>
          </cell>
          <cell r="AD330" t="str">
            <v/>
          </cell>
          <cell r="AE330">
            <v>0</v>
          </cell>
          <cell r="AF330" t="str">
            <v/>
          </cell>
          <cell r="AG330" t="str">
            <v/>
          </cell>
          <cell r="AH330" t="str">
            <v/>
          </cell>
          <cell r="AI330" t="str">
            <v/>
          </cell>
          <cell r="AJ330">
            <v>0</v>
          </cell>
          <cell r="AK330" t="str">
            <v/>
          </cell>
          <cell r="AL330" t="str">
            <v/>
          </cell>
        </row>
        <row r="331">
          <cell r="B331">
            <v>324</v>
          </cell>
          <cell r="F331" t="str">
            <v>-</v>
          </cell>
          <cell r="G331" t="str">
            <v>-</v>
          </cell>
          <cell r="K331">
            <v>0</v>
          </cell>
          <cell r="L331">
            <v>0</v>
          </cell>
          <cell r="M331">
            <v>0</v>
          </cell>
          <cell r="N331">
            <v>0</v>
          </cell>
          <cell r="O331">
            <v>0</v>
          </cell>
          <cell r="P331">
            <v>0</v>
          </cell>
          <cell r="Q331">
            <v>0</v>
          </cell>
          <cell r="R331">
            <v>0</v>
          </cell>
          <cell r="S331">
            <v>0</v>
          </cell>
          <cell r="T331">
            <v>0</v>
          </cell>
          <cell r="U331">
            <v>4</v>
          </cell>
          <cell r="V331" t="str">
            <v/>
          </cell>
          <cell r="W331" t="str">
            <v/>
          </cell>
          <cell r="X331" t="str">
            <v/>
          </cell>
          <cell r="Y331" t="str">
            <v/>
          </cell>
          <cell r="Z331" t="str">
            <v/>
          </cell>
          <cell r="AA331">
            <v>4</v>
          </cell>
          <cell r="AC331" t="str">
            <v/>
          </cell>
          <cell r="AD331" t="str">
            <v/>
          </cell>
          <cell r="AE331">
            <v>0</v>
          </cell>
          <cell r="AF331" t="str">
            <v/>
          </cell>
          <cell r="AG331" t="str">
            <v/>
          </cell>
          <cell r="AH331" t="str">
            <v/>
          </cell>
          <cell r="AI331" t="str">
            <v/>
          </cell>
          <cell r="AJ331">
            <v>0</v>
          </cell>
          <cell r="AK331" t="str">
            <v/>
          </cell>
          <cell r="AL331" t="str">
            <v/>
          </cell>
        </row>
        <row r="332">
          <cell r="B332">
            <v>325</v>
          </cell>
          <cell r="F332" t="str">
            <v>-</v>
          </cell>
          <cell r="G332" t="str">
            <v>-</v>
          </cell>
          <cell r="K332">
            <v>0</v>
          </cell>
          <cell r="L332">
            <v>0</v>
          </cell>
          <cell r="M332">
            <v>0</v>
          </cell>
          <cell r="N332">
            <v>0</v>
          </cell>
          <cell r="O332">
            <v>0</v>
          </cell>
          <cell r="P332">
            <v>0</v>
          </cell>
          <cell r="Q332">
            <v>0</v>
          </cell>
          <cell r="R332">
            <v>0</v>
          </cell>
          <cell r="S332">
            <v>0</v>
          </cell>
          <cell r="T332">
            <v>0</v>
          </cell>
          <cell r="U332">
            <v>4</v>
          </cell>
          <cell r="V332" t="str">
            <v/>
          </cell>
          <cell r="W332" t="str">
            <v/>
          </cell>
          <cell r="X332" t="str">
            <v/>
          </cell>
          <cell r="Y332" t="str">
            <v/>
          </cell>
          <cell r="Z332" t="str">
            <v/>
          </cell>
          <cell r="AA332">
            <v>4</v>
          </cell>
          <cell r="AC332" t="str">
            <v/>
          </cell>
          <cell r="AD332" t="str">
            <v/>
          </cell>
          <cell r="AE332">
            <v>0</v>
          </cell>
          <cell r="AF332" t="str">
            <v/>
          </cell>
          <cell r="AG332" t="str">
            <v/>
          </cell>
          <cell r="AH332" t="str">
            <v/>
          </cell>
          <cell r="AI332" t="str">
            <v/>
          </cell>
          <cell r="AJ332">
            <v>0</v>
          </cell>
          <cell r="AK332" t="str">
            <v/>
          </cell>
          <cell r="AL332" t="str">
            <v/>
          </cell>
        </row>
        <row r="333">
          <cell r="B333">
            <v>326</v>
          </cell>
          <cell r="F333" t="str">
            <v>-</v>
          </cell>
          <cell r="G333" t="str">
            <v>-</v>
          </cell>
          <cell r="K333">
            <v>0</v>
          </cell>
          <cell r="L333">
            <v>0</v>
          </cell>
          <cell r="M333">
            <v>0</v>
          </cell>
          <cell r="N333">
            <v>0</v>
          </cell>
          <cell r="O333">
            <v>0</v>
          </cell>
          <cell r="P333">
            <v>0</v>
          </cell>
          <cell r="Q333">
            <v>0</v>
          </cell>
          <cell r="R333">
            <v>0</v>
          </cell>
          <cell r="S333">
            <v>0</v>
          </cell>
          <cell r="T333">
            <v>0</v>
          </cell>
          <cell r="U333">
            <v>4</v>
          </cell>
          <cell r="V333" t="str">
            <v/>
          </cell>
          <cell r="W333" t="str">
            <v/>
          </cell>
          <cell r="X333" t="str">
            <v/>
          </cell>
          <cell r="Y333" t="str">
            <v/>
          </cell>
          <cell r="Z333" t="str">
            <v/>
          </cell>
          <cell r="AA333">
            <v>4</v>
          </cell>
          <cell r="AC333" t="str">
            <v/>
          </cell>
          <cell r="AD333" t="str">
            <v/>
          </cell>
          <cell r="AE333">
            <v>0</v>
          </cell>
          <cell r="AF333" t="str">
            <v/>
          </cell>
          <cell r="AG333" t="str">
            <v/>
          </cell>
          <cell r="AH333" t="str">
            <v/>
          </cell>
          <cell r="AI333" t="str">
            <v/>
          </cell>
          <cell r="AJ333">
            <v>0</v>
          </cell>
          <cell r="AK333" t="str">
            <v/>
          </cell>
          <cell r="AL333" t="str">
            <v/>
          </cell>
        </row>
        <row r="334">
          <cell r="B334">
            <v>327</v>
          </cell>
          <cell r="F334" t="str">
            <v>-</v>
          </cell>
          <cell r="G334" t="str">
            <v>-</v>
          </cell>
          <cell r="K334">
            <v>0</v>
          </cell>
          <cell r="L334">
            <v>0</v>
          </cell>
          <cell r="M334">
            <v>0</v>
          </cell>
          <cell r="N334">
            <v>0</v>
          </cell>
          <cell r="O334">
            <v>0</v>
          </cell>
          <cell r="P334">
            <v>0</v>
          </cell>
          <cell r="Q334">
            <v>0</v>
          </cell>
          <cell r="R334">
            <v>0</v>
          </cell>
          <cell r="S334">
            <v>0</v>
          </cell>
          <cell r="T334">
            <v>0</v>
          </cell>
          <cell r="U334">
            <v>4</v>
          </cell>
          <cell r="V334" t="str">
            <v/>
          </cell>
          <cell r="W334" t="str">
            <v/>
          </cell>
          <cell r="X334" t="str">
            <v/>
          </cell>
          <cell r="Y334" t="str">
            <v/>
          </cell>
          <cell r="Z334" t="str">
            <v/>
          </cell>
          <cell r="AA334">
            <v>4</v>
          </cell>
          <cell r="AC334" t="str">
            <v/>
          </cell>
          <cell r="AD334" t="str">
            <v/>
          </cell>
          <cell r="AE334">
            <v>0</v>
          </cell>
          <cell r="AF334" t="str">
            <v/>
          </cell>
          <cell r="AG334" t="str">
            <v/>
          </cell>
          <cell r="AH334" t="str">
            <v/>
          </cell>
          <cell r="AI334" t="str">
            <v/>
          </cell>
          <cell r="AJ334">
            <v>0</v>
          </cell>
          <cell r="AK334" t="str">
            <v/>
          </cell>
          <cell r="AL334" t="str">
            <v/>
          </cell>
        </row>
        <row r="335">
          <cell r="B335">
            <v>328</v>
          </cell>
          <cell r="F335" t="str">
            <v>-</v>
          </cell>
          <cell r="G335" t="str">
            <v>-</v>
          </cell>
          <cell r="K335">
            <v>0</v>
          </cell>
          <cell r="L335">
            <v>0</v>
          </cell>
          <cell r="M335">
            <v>0</v>
          </cell>
          <cell r="N335">
            <v>0</v>
          </cell>
          <cell r="O335">
            <v>0</v>
          </cell>
          <cell r="P335">
            <v>0</v>
          </cell>
          <cell r="Q335">
            <v>0</v>
          </cell>
          <cell r="R335">
            <v>0</v>
          </cell>
          <cell r="S335">
            <v>0</v>
          </cell>
          <cell r="T335">
            <v>0</v>
          </cell>
          <cell r="U335">
            <v>4</v>
          </cell>
          <cell r="V335" t="str">
            <v/>
          </cell>
          <cell r="W335" t="str">
            <v/>
          </cell>
          <cell r="X335" t="str">
            <v/>
          </cell>
          <cell r="Y335" t="str">
            <v/>
          </cell>
          <cell r="Z335" t="str">
            <v/>
          </cell>
          <cell r="AA335">
            <v>4</v>
          </cell>
          <cell r="AC335" t="str">
            <v/>
          </cell>
          <cell r="AD335" t="str">
            <v/>
          </cell>
          <cell r="AE335">
            <v>0</v>
          </cell>
          <cell r="AF335" t="str">
            <v/>
          </cell>
          <cell r="AG335" t="str">
            <v/>
          </cell>
          <cell r="AH335" t="str">
            <v/>
          </cell>
          <cell r="AI335" t="str">
            <v/>
          </cell>
          <cell r="AJ335">
            <v>0</v>
          </cell>
          <cell r="AK335" t="str">
            <v/>
          </cell>
          <cell r="AL335" t="str">
            <v/>
          </cell>
        </row>
        <row r="336">
          <cell r="B336">
            <v>329</v>
          </cell>
          <cell r="F336" t="str">
            <v>-</v>
          </cell>
          <cell r="G336" t="str">
            <v>-</v>
          </cell>
          <cell r="K336">
            <v>0</v>
          </cell>
          <cell r="L336">
            <v>0</v>
          </cell>
          <cell r="M336">
            <v>0</v>
          </cell>
          <cell r="N336">
            <v>0</v>
          </cell>
          <cell r="O336">
            <v>0</v>
          </cell>
          <cell r="P336">
            <v>0</v>
          </cell>
          <cell r="Q336">
            <v>0</v>
          </cell>
          <cell r="R336">
            <v>0</v>
          </cell>
          <cell r="S336">
            <v>0</v>
          </cell>
          <cell r="T336">
            <v>0</v>
          </cell>
          <cell r="U336">
            <v>4</v>
          </cell>
          <cell r="V336" t="str">
            <v/>
          </cell>
          <cell r="W336" t="str">
            <v/>
          </cell>
          <cell r="X336" t="str">
            <v/>
          </cell>
          <cell r="Y336" t="str">
            <v/>
          </cell>
          <cell r="Z336" t="str">
            <v/>
          </cell>
          <cell r="AA336">
            <v>4</v>
          </cell>
          <cell r="AC336" t="str">
            <v/>
          </cell>
          <cell r="AD336" t="str">
            <v/>
          </cell>
          <cell r="AE336">
            <v>0</v>
          </cell>
          <cell r="AF336" t="str">
            <v/>
          </cell>
          <cell r="AG336" t="str">
            <v/>
          </cell>
          <cell r="AH336" t="str">
            <v/>
          </cell>
          <cell r="AI336" t="str">
            <v/>
          </cell>
          <cell r="AJ336">
            <v>0</v>
          </cell>
          <cell r="AK336" t="str">
            <v/>
          </cell>
          <cell r="AL336" t="str">
            <v/>
          </cell>
        </row>
        <row r="337">
          <cell r="B337">
            <v>330</v>
          </cell>
          <cell r="F337" t="str">
            <v>-</v>
          </cell>
          <cell r="G337" t="str">
            <v>-</v>
          </cell>
          <cell r="K337">
            <v>0</v>
          </cell>
          <cell r="L337">
            <v>0</v>
          </cell>
          <cell r="M337">
            <v>0</v>
          </cell>
          <cell r="N337">
            <v>0</v>
          </cell>
          <cell r="O337">
            <v>0</v>
          </cell>
          <cell r="P337">
            <v>0</v>
          </cell>
          <cell r="Q337">
            <v>0</v>
          </cell>
          <cell r="R337">
            <v>0</v>
          </cell>
          <cell r="S337">
            <v>0</v>
          </cell>
          <cell r="T337">
            <v>0</v>
          </cell>
          <cell r="U337">
            <v>4</v>
          </cell>
          <cell r="V337" t="str">
            <v/>
          </cell>
          <cell r="W337" t="str">
            <v/>
          </cell>
          <cell r="X337" t="str">
            <v/>
          </cell>
          <cell r="Y337" t="str">
            <v/>
          </cell>
          <cell r="Z337" t="str">
            <v/>
          </cell>
          <cell r="AA337">
            <v>4</v>
          </cell>
          <cell r="AC337" t="str">
            <v/>
          </cell>
          <cell r="AD337" t="str">
            <v/>
          </cell>
          <cell r="AE337">
            <v>0</v>
          </cell>
          <cell r="AF337" t="str">
            <v/>
          </cell>
          <cell r="AG337" t="str">
            <v/>
          </cell>
          <cell r="AH337" t="str">
            <v/>
          </cell>
          <cell r="AI337" t="str">
            <v/>
          </cell>
          <cell r="AJ337">
            <v>0</v>
          </cell>
          <cell r="AK337" t="str">
            <v/>
          </cell>
          <cell r="AL337" t="str">
            <v/>
          </cell>
        </row>
        <row r="338">
          <cell r="B338">
            <v>331</v>
          </cell>
          <cell r="F338" t="str">
            <v>-</v>
          </cell>
          <cell r="G338" t="str">
            <v>-</v>
          </cell>
          <cell r="K338">
            <v>0</v>
          </cell>
          <cell r="L338">
            <v>0</v>
          </cell>
          <cell r="M338">
            <v>0</v>
          </cell>
          <cell r="N338">
            <v>0</v>
          </cell>
          <cell r="O338">
            <v>0</v>
          </cell>
          <cell r="P338">
            <v>0</v>
          </cell>
          <cell r="Q338">
            <v>0</v>
          </cell>
          <cell r="R338">
            <v>0</v>
          </cell>
          <cell r="S338">
            <v>0</v>
          </cell>
          <cell r="T338">
            <v>0</v>
          </cell>
          <cell r="U338">
            <v>4</v>
          </cell>
          <cell r="V338" t="str">
            <v/>
          </cell>
          <cell r="W338" t="str">
            <v/>
          </cell>
          <cell r="X338" t="str">
            <v/>
          </cell>
          <cell r="Y338" t="str">
            <v/>
          </cell>
          <cell r="Z338" t="str">
            <v/>
          </cell>
          <cell r="AA338">
            <v>4</v>
          </cell>
          <cell r="AC338" t="str">
            <v/>
          </cell>
          <cell r="AD338" t="str">
            <v/>
          </cell>
          <cell r="AE338">
            <v>0</v>
          </cell>
          <cell r="AF338" t="str">
            <v/>
          </cell>
          <cell r="AG338" t="str">
            <v/>
          </cell>
          <cell r="AH338" t="str">
            <v/>
          </cell>
          <cell r="AI338" t="str">
            <v/>
          </cell>
          <cell r="AJ338">
            <v>0</v>
          </cell>
          <cell r="AK338" t="str">
            <v/>
          </cell>
          <cell r="AL338" t="str">
            <v/>
          </cell>
        </row>
        <row r="339">
          <cell r="B339">
            <v>332</v>
          </cell>
          <cell r="F339" t="str">
            <v>-</v>
          </cell>
          <cell r="G339" t="str">
            <v>-</v>
          </cell>
          <cell r="K339">
            <v>0</v>
          </cell>
          <cell r="L339">
            <v>0</v>
          </cell>
          <cell r="M339">
            <v>0</v>
          </cell>
          <cell r="N339">
            <v>0</v>
          </cell>
          <cell r="O339">
            <v>0</v>
          </cell>
          <cell r="P339">
            <v>0</v>
          </cell>
          <cell r="Q339">
            <v>0</v>
          </cell>
          <cell r="R339">
            <v>0</v>
          </cell>
          <cell r="S339">
            <v>0</v>
          </cell>
          <cell r="T339">
            <v>0</v>
          </cell>
          <cell r="U339">
            <v>4</v>
          </cell>
          <cell r="V339" t="str">
            <v/>
          </cell>
          <cell r="W339" t="str">
            <v/>
          </cell>
          <cell r="X339" t="str">
            <v/>
          </cell>
          <cell r="Y339" t="str">
            <v/>
          </cell>
          <cell r="Z339" t="str">
            <v/>
          </cell>
          <cell r="AA339">
            <v>4</v>
          </cell>
          <cell r="AC339" t="str">
            <v/>
          </cell>
          <cell r="AD339" t="str">
            <v/>
          </cell>
          <cell r="AE339">
            <v>0</v>
          </cell>
          <cell r="AF339" t="str">
            <v/>
          </cell>
          <cell r="AG339" t="str">
            <v/>
          </cell>
          <cell r="AH339" t="str">
            <v/>
          </cell>
          <cell r="AI339" t="str">
            <v/>
          </cell>
          <cell r="AJ339">
            <v>0</v>
          </cell>
          <cell r="AK339" t="str">
            <v/>
          </cell>
          <cell r="AL339" t="str">
            <v/>
          </cell>
        </row>
        <row r="340">
          <cell r="B340">
            <v>333</v>
          </cell>
          <cell r="F340" t="str">
            <v>-</v>
          </cell>
          <cell r="G340" t="str">
            <v>-</v>
          </cell>
          <cell r="K340">
            <v>0</v>
          </cell>
          <cell r="L340">
            <v>0</v>
          </cell>
          <cell r="M340">
            <v>0</v>
          </cell>
          <cell r="N340">
            <v>0</v>
          </cell>
          <cell r="O340">
            <v>0</v>
          </cell>
          <cell r="P340">
            <v>0</v>
          </cell>
          <cell r="Q340">
            <v>0</v>
          </cell>
          <cell r="R340">
            <v>0</v>
          </cell>
          <cell r="S340">
            <v>0</v>
          </cell>
          <cell r="T340">
            <v>0</v>
          </cell>
          <cell r="U340">
            <v>4</v>
          </cell>
          <cell r="V340" t="str">
            <v/>
          </cell>
          <cell r="W340" t="str">
            <v/>
          </cell>
          <cell r="X340" t="str">
            <v/>
          </cell>
          <cell r="Y340" t="str">
            <v/>
          </cell>
          <cell r="Z340" t="str">
            <v/>
          </cell>
          <cell r="AA340">
            <v>4</v>
          </cell>
          <cell r="AC340" t="str">
            <v/>
          </cell>
          <cell r="AD340" t="str">
            <v/>
          </cell>
          <cell r="AE340">
            <v>0</v>
          </cell>
          <cell r="AF340" t="str">
            <v/>
          </cell>
          <cell r="AG340" t="str">
            <v/>
          </cell>
          <cell r="AH340" t="str">
            <v/>
          </cell>
          <cell r="AI340" t="str">
            <v/>
          </cell>
          <cell r="AJ340">
            <v>0</v>
          </cell>
          <cell r="AK340" t="str">
            <v/>
          </cell>
          <cell r="AL340" t="str">
            <v/>
          </cell>
        </row>
        <row r="341">
          <cell r="B341">
            <v>334</v>
          </cell>
          <cell r="F341" t="str">
            <v>-</v>
          </cell>
          <cell r="G341" t="str">
            <v>-</v>
          </cell>
          <cell r="K341">
            <v>0</v>
          </cell>
          <cell r="L341">
            <v>0</v>
          </cell>
          <cell r="M341">
            <v>0</v>
          </cell>
          <cell r="N341">
            <v>0</v>
          </cell>
          <cell r="O341">
            <v>0</v>
          </cell>
          <cell r="P341">
            <v>0</v>
          </cell>
          <cell r="Q341">
            <v>0</v>
          </cell>
          <cell r="R341">
            <v>0</v>
          </cell>
          <cell r="S341">
            <v>0</v>
          </cell>
          <cell r="T341">
            <v>0</v>
          </cell>
          <cell r="U341">
            <v>4</v>
          </cell>
          <cell r="V341" t="str">
            <v/>
          </cell>
          <cell r="W341" t="str">
            <v/>
          </cell>
          <cell r="X341" t="str">
            <v/>
          </cell>
          <cell r="Y341" t="str">
            <v/>
          </cell>
          <cell r="Z341" t="str">
            <v/>
          </cell>
          <cell r="AA341">
            <v>4</v>
          </cell>
          <cell r="AC341" t="str">
            <v/>
          </cell>
          <cell r="AD341" t="str">
            <v/>
          </cell>
          <cell r="AE341">
            <v>0</v>
          </cell>
          <cell r="AF341" t="str">
            <v/>
          </cell>
          <cell r="AG341" t="str">
            <v/>
          </cell>
          <cell r="AH341" t="str">
            <v/>
          </cell>
          <cell r="AI341" t="str">
            <v/>
          </cell>
          <cell r="AJ341">
            <v>0</v>
          </cell>
          <cell r="AK341" t="str">
            <v/>
          </cell>
          <cell r="AL341" t="str">
            <v/>
          </cell>
        </row>
        <row r="342">
          <cell r="B342">
            <v>335</v>
          </cell>
          <cell r="F342" t="str">
            <v>-</v>
          </cell>
          <cell r="G342" t="str">
            <v>-</v>
          </cell>
          <cell r="K342">
            <v>0</v>
          </cell>
          <cell r="L342">
            <v>0</v>
          </cell>
          <cell r="M342">
            <v>0</v>
          </cell>
          <cell r="N342">
            <v>0</v>
          </cell>
          <cell r="O342">
            <v>0</v>
          </cell>
          <cell r="P342">
            <v>0</v>
          </cell>
          <cell r="Q342">
            <v>0</v>
          </cell>
          <cell r="R342">
            <v>0</v>
          </cell>
          <cell r="S342">
            <v>0</v>
          </cell>
          <cell r="T342">
            <v>0</v>
          </cell>
          <cell r="U342">
            <v>4</v>
          </cell>
          <cell r="V342" t="str">
            <v/>
          </cell>
          <cell r="W342" t="str">
            <v/>
          </cell>
          <cell r="X342" t="str">
            <v/>
          </cell>
          <cell r="Y342" t="str">
            <v/>
          </cell>
          <cell r="Z342" t="str">
            <v/>
          </cell>
          <cell r="AA342">
            <v>4</v>
          </cell>
          <cell r="AC342" t="str">
            <v/>
          </cell>
          <cell r="AD342" t="str">
            <v/>
          </cell>
          <cell r="AE342">
            <v>0</v>
          </cell>
          <cell r="AF342" t="str">
            <v/>
          </cell>
          <cell r="AG342" t="str">
            <v/>
          </cell>
          <cell r="AH342" t="str">
            <v/>
          </cell>
          <cell r="AI342" t="str">
            <v/>
          </cell>
          <cell r="AJ342">
            <v>0</v>
          </cell>
          <cell r="AK342" t="str">
            <v/>
          </cell>
          <cell r="AL342" t="str">
            <v/>
          </cell>
        </row>
        <row r="343">
          <cell r="B343">
            <v>336</v>
          </cell>
          <cell r="F343" t="str">
            <v>-</v>
          </cell>
          <cell r="G343" t="str">
            <v>-</v>
          </cell>
          <cell r="K343">
            <v>0</v>
          </cell>
          <cell r="L343">
            <v>0</v>
          </cell>
          <cell r="M343">
            <v>0</v>
          </cell>
          <cell r="N343">
            <v>0</v>
          </cell>
          <cell r="O343">
            <v>0</v>
          </cell>
          <cell r="P343">
            <v>0</v>
          </cell>
          <cell r="Q343">
            <v>0</v>
          </cell>
          <cell r="R343">
            <v>0</v>
          </cell>
          <cell r="S343">
            <v>0</v>
          </cell>
          <cell r="T343">
            <v>0</v>
          </cell>
          <cell r="U343">
            <v>4</v>
          </cell>
          <cell r="V343" t="str">
            <v/>
          </cell>
          <cell r="W343" t="str">
            <v/>
          </cell>
          <cell r="X343" t="str">
            <v/>
          </cell>
          <cell r="Y343" t="str">
            <v/>
          </cell>
          <cell r="Z343" t="str">
            <v/>
          </cell>
          <cell r="AA343">
            <v>4</v>
          </cell>
          <cell r="AC343" t="str">
            <v/>
          </cell>
          <cell r="AD343" t="str">
            <v/>
          </cell>
          <cell r="AE343">
            <v>0</v>
          </cell>
          <cell r="AF343" t="str">
            <v/>
          </cell>
          <cell r="AG343" t="str">
            <v/>
          </cell>
          <cell r="AH343" t="str">
            <v/>
          </cell>
          <cell r="AI343" t="str">
            <v/>
          </cell>
          <cell r="AJ343">
            <v>0</v>
          </cell>
          <cell r="AK343" t="str">
            <v/>
          </cell>
          <cell r="AL343" t="str">
            <v/>
          </cell>
        </row>
        <row r="344">
          <cell r="B344">
            <v>337</v>
          </cell>
          <cell r="F344" t="str">
            <v>-</v>
          </cell>
          <cell r="G344" t="str">
            <v>-</v>
          </cell>
          <cell r="K344">
            <v>0</v>
          </cell>
          <cell r="L344">
            <v>0</v>
          </cell>
          <cell r="M344">
            <v>0</v>
          </cell>
          <cell r="N344">
            <v>0</v>
          </cell>
          <cell r="O344">
            <v>0</v>
          </cell>
          <cell r="P344">
            <v>0</v>
          </cell>
          <cell r="Q344">
            <v>0</v>
          </cell>
          <cell r="R344">
            <v>0</v>
          </cell>
          <cell r="S344">
            <v>0</v>
          </cell>
          <cell r="T344">
            <v>0</v>
          </cell>
          <cell r="U344">
            <v>4</v>
          </cell>
          <cell r="V344" t="str">
            <v/>
          </cell>
          <cell r="W344" t="str">
            <v/>
          </cell>
          <cell r="X344" t="str">
            <v/>
          </cell>
          <cell r="Y344" t="str">
            <v/>
          </cell>
          <cell r="Z344" t="str">
            <v/>
          </cell>
          <cell r="AA344">
            <v>4</v>
          </cell>
          <cell r="AC344" t="str">
            <v/>
          </cell>
          <cell r="AD344" t="str">
            <v/>
          </cell>
          <cell r="AE344">
            <v>0</v>
          </cell>
          <cell r="AF344" t="str">
            <v/>
          </cell>
          <cell r="AG344" t="str">
            <v/>
          </cell>
          <cell r="AH344" t="str">
            <v/>
          </cell>
          <cell r="AI344" t="str">
            <v/>
          </cell>
          <cell r="AJ344">
            <v>0</v>
          </cell>
          <cell r="AK344" t="str">
            <v/>
          </cell>
          <cell r="AL344" t="str">
            <v/>
          </cell>
        </row>
        <row r="345">
          <cell r="B345">
            <v>338</v>
          </cell>
          <cell r="F345" t="str">
            <v>-</v>
          </cell>
          <cell r="G345" t="str">
            <v>-</v>
          </cell>
          <cell r="K345">
            <v>0</v>
          </cell>
          <cell r="L345">
            <v>0</v>
          </cell>
          <cell r="M345">
            <v>0</v>
          </cell>
          <cell r="N345">
            <v>0</v>
          </cell>
          <cell r="O345">
            <v>0</v>
          </cell>
          <cell r="P345">
            <v>0</v>
          </cell>
          <cell r="Q345">
            <v>0</v>
          </cell>
          <cell r="R345">
            <v>0</v>
          </cell>
          <cell r="S345">
            <v>0</v>
          </cell>
          <cell r="T345">
            <v>0</v>
          </cell>
          <cell r="U345">
            <v>4</v>
          </cell>
          <cell r="V345" t="str">
            <v/>
          </cell>
          <cell r="W345" t="str">
            <v/>
          </cell>
          <cell r="X345" t="str">
            <v/>
          </cell>
          <cell r="Y345" t="str">
            <v/>
          </cell>
          <cell r="Z345" t="str">
            <v/>
          </cell>
          <cell r="AA345">
            <v>4</v>
          </cell>
          <cell r="AC345" t="str">
            <v/>
          </cell>
          <cell r="AD345" t="str">
            <v/>
          </cell>
          <cell r="AE345">
            <v>0</v>
          </cell>
          <cell r="AF345" t="str">
            <v/>
          </cell>
          <cell r="AG345" t="str">
            <v/>
          </cell>
          <cell r="AH345" t="str">
            <v/>
          </cell>
          <cell r="AI345" t="str">
            <v/>
          </cell>
          <cell r="AJ345">
            <v>0</v>
          </cell>
          <cell r="AK345" t="str">
            <v/>
          </cell>
          <cell r="AL345" t="str">
            <v/>
          </cell>
        </row>
        <row r="346">
          <cell r="B346">
            <v>339</v>
          </cell>
          <cell r="F346" t="str">
            <v>-</v>
          </cell>
          <cell r="G346" t="str">
            <v>-</v>
          </cell>
          <cell r="K346">
            <v>0</v>
          </cell>
          <cell r="L346">
            <v>0</v>
          </cell>
          <cell r="M346">
            <v>0</v>
          </cell>
          <cell r="N346">
            <v>0</v>
          </cell>
          <cell r="O346">
            <v>0</v>
          </cell>
          <cell r="P346">
            <v>0</v>
          </cell>
          <cell r="Q346">
            <v>0</v>
          </cell>
          <cell r="R346">
            <v>0</v>
          </cell>
          <cell r="S346">
            <v>0</v>
          </cell>
          <cell r="T346">
            <v>0</v>
          </cell>
          <cell r="U346">
            <v>4</v>
          </cell>
          <cell r="V346" t="str">
            <v/>
          </cell>
          <cell r="W346" t="str">
            <v/>
          </cell>
          <cell r="X346" t="str">
            <v/>
          </cell>
          <cell r="Y346" t="str">
            <v/>
          </cell>
          <cell r="Z346" t="str">
            <v/>
          </cell>
          <cell r="AA346">
            <v>4</v>
          </cell>
          <cell r="AC346" t="str">
            <v/>
          </cell>
          <cell r="AD346" t="str">
            <v/>
          </cell>
          <cell r="AE346">
            <v>0</v>
          </cell>
          <cell r="AF346" t="str">
            <v/>
          </cell>
          <cell r="AG346" t="str">
            <v/>
          </cell>
          <cell r="AH346" t="str">
            <v/>
          </cell>
          <cell r="AI346" t="str">
            <v/>
          </cell>
          <cell r="AJ346">
            <v>0</v>
          </cell>
          <cell r="AK346" t="str">
            <v/>
          </cell>
          <cell r="AL346" t="str">
            <v/>
          </cell>
        </row>
        <row r="347">
          <cell r="B347">
            <v>340</v>
          </cell>
          <cell r="F347" t="str">
            <v>-</v>
          </cell>
          <cell r="G347" t="str">
            <v>-</v>
          </cell>
          <cell r="K347">
            <v>0</v>
          </cell>
          <cell r="L347">
            <v>0</v>
          </cell>
          <cell r="M347">
            <v>0</v>
          </cell>
          <cell r="N347">
            <v>0</v>
          </cell>
          <cell r="O347">
            <v>0</v>
          </cell>
          <cell r="P347">
            <v>0</v>
          </cell>
          <cell r="Q347">
            <v>0</v>
          </cell>
          <cell r="R347">
            <v>0</v>
          </cell>
          <cell r="S347">
            <v>0</v>
          </cell>
          <cell r="T347">
            <v>0</v>
          </cell>
          <cell r="U347">
            <v>4</v>
          </cell>
          <cell r="V347" t="str">
            <v/>
          </cell>
          <cell r="W347" t="str">
            <v/>
          </cell>
          <cell r="X347" t="str">
            <v/>
          </cell>
          <cell r="Y347" t="str">
            <v/>
          </cell>
          <cell r="Z347" t="str">
            <v/>
          </cell>
          <cell r="AA347">
            <v>4</v>
          </cell>
          <cell r="AC347" t="str">
            <v/>
          </cell>
          <cell r="AD347" t="str">
            <v/>
          </cell>
          <cell r="AE347">
            <v>0</v>
          </cell>
          <cell r="AF347" t="str">
            <v/>
          </cell>
          <cell r="AG347" t="str">
            <v/>
          </cell>
          <cell r="AH347" t="str">
            <v/>
          </cell>
          <cell r="AI347" t="str">
            <v/>
          </cell>
          <cell r="AJ347">
            <v>0</v>
          </cell>
          <cell r="AK347" t="str">
            <v/>
          </cell>
          <cell r="AL347" t="str">
            <v/>
          </cell>
        </row>
        <row r="348">
          <cell r="B348">
            <v>341</v>
          </cell>
          <cell r="F348" t="str">
            <v>-</v>
          </cell>
          <cell r="G348" t="str">
            <v>-</v>
          </cell>
          <cell r="K348">
            <v>0</v>
          </cell>
          <cell r="L348">
            <v>0</v>
          </cell>
          <cell r="M348">
            <v>0</v>
          </cell>
          <cell r="N348">
            <v>0</v>
          </cell>
          <cell r="O348">
            <v>0</v>
          </cell>
          <cell r="P348">
            <v>0</v>
          </cell>
          <cell r="Q348">
            <v>0</v>
          </cell>
          <cell r="R348">
            <v>0</v>
          </cell>
          <cell r="S348">
            <v>0</v>
          </cell>
          <cell r="T348">
            <v>0</v>
          </cell>
          <cell r="U348">
            <v>4</v>
          </cell>
          <cell r="V348" t="str">
            <v/>
          </cell>
          <cell r="W348" t="str">
            <v/>
          </cell>
          <cell r="X348" t="str">
            <v/>
          </cell>
          <cell r="Y348" t="str">
            <v/>
          </cell>
          <cell r="Z348" t="str">
            <v/>
          </cell>
          <cell r="AA348">
            <v>4</v>
          </cell>
          <cell r="AC348" t="str">
            <v/>
          </cell>
          <cell r="AD348" t="str">
            <v/>
          </cell>
          <cell r="AE348">
            <v>0</v>
          </cell>
          <cell r="AF348" t="str">
            <v/>
          </cell>
          <cell r="AG348" t="str">
            <v/>
          </cell>
          <cell r="AH348" t="str">
            <v/>
          </cell>
          <cell r="AI348" t="str">
            <v/>
          </cell>
          <cell r="AJ348">
            <v>0</v>
          </cell>
          <cell r="AK348" t="str">
            <v/>
          </cell>
          <cell r="AL348" t="str">
            <v/>
          </cell>
        </row>
        <row r="349">
          <cell r="B349">
            <v>342</v>
          </cell>
          <cell r="F349" t="str">
            <v>-</v>
          </cell>
          <cell r="G349" t="str">
            <v>-</v>
          </cell>
          <cell r="K349">
            <v>0</v>
          </cell>
          <cell r="L349">
            <v>0</v>
          </cell>
          <cell r="M349">
            <v>0</v>
          </cell>
          <cell r="N349">
            <v>0</v>
          </cell>
          <cell r="O349">
            <v>0</v>
          </cell>
          <cell r="P349">
            <v>0</v>
          </cell>
          <cell r="Q349">
            <v>0</v>
          </cell>
          <cell r="R349">
            <v>0</v>
          </cell>
          <cell r="S349">
            <v>0</v>
          </cell>
          <cell r="T349">
            <v>0</v>
          </cell>
          <cell r="U349">
            <v>4</v>
          </cell>
          <cell r="V349" t="str">
            <v/>
          </cell>
          <cell r="W349" t="str">
            <v/>
          </cell>
          <cell r="X349" t="str">
            <v/>
          </cell>
          <cell r="Y349" t="str">
            <v/>
          </cell>
          <cell r="Z349" t="str">
            <v/>
          </cell>
          <cell r="AA349">
            <v>4</v>
          </cell>
          <cell r="AC349" t="str">
            <v/>
          </cell>
          <cell r="AD349" t="str">
            <v/>
          </cell>
          <cell r="AE349">
            <v>0</v>
          </cell>
          <cell r="AF349" t="str">
            <v/>
          </cell>
          <cell r="AG349" t="str">
            <v/>
          </cell>
          <cell r="AH349" t="str">
            <v/>
          </cell>
          <cell r="AI349" t="str">
            <v/>
          </cell>
          <cell r="AJ349">
            <v>0</v>
          </cell>
          <cell r="AK349" t="str">
            <v/>
          </cell>
          <cell r="AL349" t="str">
            <v/>
          </cell>
        </row>
        <row r="350">
          <cell r="B350">
            <v>343</v>
          </cell>
          <cell r="F350" t="str">
            <v>-</v>
          </cell>
          <cell r="G350" t="str">
            <v>-</v>
          </cell>
          <cell r="K350">
            <v>0</v>
          </cell>
          <cell r="L350">
            <v>0</v>
          </cell>
          <cell r="M350">
            <v>0</v>
          </cell>
          <cell r="N350">
            <v>0</v>
          </cell>
          <cell r="O350">
            <v>0</v>
          </cell>
          <cell r="P350">
            <v>0</v>
          </cell>
          <cell r="Q350">
            <v>0</v>
          </cell>
          <cell r="R350">
            <v>0</v>
          </cell>
          <cell r="S350">
            <v>0</v>
          </cell>
          <cell r="T350">
            <v>0</v>
          </cell>
          <cell r="U350">
            <v>4</v>
          </cell>
          <cell r="V350" t="str">
            <v/>
          </cell>
          <cell r="W350" t="str">
            <v/>
          </cell>
          <cell r="X350" t="str">
            <v/>
          </cell>
          <cell r="Y350" t="str">
            <v/>
          </cell>
          <cell r="Z350" t="str">
            <v/>
          </cell>
          <cell r="AA350">
            <v>4</v>
          </cell>
          <cell r="AC350" t="str">
            <v/>
          </cell>
          <cell r="AD350" t="str">
            <v/>
          </cell>
          <cell r="AE350">
            <v>0</v>
          </cell>
          <cell r="AF350" t="str">
            <v/>
          </cell>
          <cell r="AG350" t="str">
            <v/>
          </cell>
          <cell r="AH350" t="str">
            <v/>
          </cell>
          <cell r="AI350" t="str">
            <v/>
          </cell>
          <cell r="AJ350">
            <v>0</v>
          </cell>
          <cell r="AK350" t="str">
            <v/>
          </cell>
          <cell r="AL350" t="str">
            <v/>
          </cell>
        </row>
        <row r="351">
          <cell r="B351">
            <v>344</v>
          </cell>
          <cell r="F351" t="str">
            <v>-</v>
          </cell>
          <cell r="G351" t="str">
            <v>-</v>
          </cell>
          <cell r="K351">
            <v>0</v>
          </cell>
          <cell r="L351">
            <v>0</v>
          </cell>
          <cell r="M351">
            <v>0</v>
          </cell>
          <cell r="N351">
            <v>0</v>
          </cell>
          <cell r="O351">
            <v>0</v>
          </cell>
          <cell r="P351">
            <v>0</v>
          </cell>
          <cell r="Q351">
            <v>0</v>
          </cell>
          <cell r="R351">
            <v>0</v>
          </cell>
          <cell r="S351">
            <v>0</v>
          </cell>
          <cell r="T351">
            <v>0</v>
          </cell>
          <cell r="U351">
            <v>4</v>
          </cell>
          <cell r="V351" t="str">
            <v/>
          </cell>
          <cell r="W351" t="str">
            <v/>
          </cell>
          <cell r="X351" t="str">
            <v/>
          </cell>
          <cell r="Y351" t="str">
            <v/>
          </cell>
          <cell r="Z351" t="str">
            <v/>
          </cell>
          <cell r="AA351">
            <v>4</v>
          </cell>
          <cell r="AC351" t="str">
            <v/>
          </cell>
          <cell r="AD351" t="str">
            <v/>
          </cell>
          <cell r="AE351">
            <v>0</v>
          </cell>
          <cell r="AF351" t="str">
            <v/>
          </cell>
          <cell r="AG351" t="str">
            <v/>
          </cell>
          <cell r="AH351" t="str">
            <v/>
          </cell>
          <cell r="AI351" t="str">
            <v/>
          </cell>
          <cell r="AJ351">
            <v>0</v>
          </cell>
          <cell r="AK351" t="str">
            <v/>
          </cell>
          <cell r="AL351" t="str">
            <v/>
          </cell>
        </row>
        <row r="352">
          <cell r="B352">
            <v>345</v>
          </cell>
          <cell r="F352" t="str">
            <v>-</v>
          </cell>
          <cell r="G352" t="str">
            <v>-</v>
          </cell>
          <cell r="K352">
            <v>0</v>
          </cell>
          <cell r="L352">
            <v>0</v>
          </cell>
          <cell r="M352">
            <v>0</v>
          </cell>
          <cell r="N352">
            <v>0</v>
          </cell>
          <cell r="O352">
            <v>0</v>
          </cell>
          <cell r="P352">
            <v>0</v>
          </cell>
          <cell r="Q352">
            <v>0</v>
          </cell>
          <cell r="R352">
            <v>0</v>
          </cell>
          <cell r="S352">
            <v>0</v>
          </cell>
          <cell r="T352">
            <v>0</v>
          </cell>
          <cell r="U352">
            <v>4</v>
          </cell>
          <cell r="V352" t="str">
            <v/>
          </cell>
          <cell r="W352" t="str">
            <v/>
          </cell>
          <cell r="X352" t="str">
            <v/>
          </cell>
          <cell r="Y352" t="str">
            <v/>
          </cell>
          <cell r="Z352" t="str">
            <v/>
          </cell>
          <cell r="AA352">
            <v>4</v>
          </cell>
          <cell r="AC352" t="str">
            <v/>
          </cell>
          <cell r="AD352" t="str">
            <v/>
          </cell>
          <cell r="AE352">
            <v>0</v>
          </cell>
          <cell r="AF352" t="str">
            <v/>
          </cell>
          <cell r="AG352" t="str">
            <v/>
          </cell>
          <cell r="AH352" t="str">
            <v/>
          </cell>
          <cell r="AI352" t="str">
            <v/>
          </cell>
          <cell r="AJ352">
            <v>0</v>
          </cell>
          <cell r="AK352" t="str">
            <v/>
          </cell>
          <cell r="AL352" t="str">
            <v/>
          </cell>
        </row>
        <row r="353">
          <cell r="B353">
            <v>346</v>
          </cell>
          <cell r="F353" t="str">
            <v>-</v>
          </cell>
          <cell r="G353" t="str">
            <v>-</v>
          </cell>
          <cell r="K353">
            <v>0</v>
          </cell>
          <cell r="L353">
            <v>0</v>
          </cell>
          <cell r="M353">
            <v>0</v>
          </cell>
          <cell r="N353">
            <v>0</v>
          </cell>
          <cell r="O353">
            <v>0</v>
          </cell>
          <cell r="P353">
            <v>0</v>
          </cell>
          <cell r="Q353">
            <v>0</v>
          </cell>
          <cell r="R353">
            <v>0</v>
          </cell>
          <cell r="S353">
            <v>0</v>
          </cell>
          <cell r="T353">
            <v>0</v>
          </cell>
          <cell r="U353">
            <v>4</v>
          </cell>
          <cell r="V353" t="str">
            <v/>
          </cell>
          <cell r="W353" t="str">
            <v/>
          </cell>
          <cell r="X353" t="str">
            <v/>
          </cell>
          <cell r="Y353" t="str">
            <v/>
          </cell>
          <cell r="Z353" t="str">
            <v/>
          </cell>
          <cell r="AA353">
            <v>4</v>
          </cell>
          <cell r="AC353" t="str">
            <v/>
          </cell>
          <cell r="AD353" t="str">
            <v/>
          </cell>
          <cell r="AE353">
            <v>0</v>
          </cell>
          <cell r="AF353" t="str">
            <v/>
          </cell>
          <cell r="AG353" t="str">
            <v/>
          </cell>
          <cell r="AH353" t="str">
            <v/>
          </cell>
          <cell r="AI353" t="str">
            <v/>
          </cell>
          <cell r="AJ353">
            <v>0</v>
          </cell>
          <cell r="AK353" t="str">
            <v/>
          </cell>
          <cell r="AL353" t="str">
            <v/>
          </cell>
        </row>
        <row r="354">
          <cell r="B354">
            <v>347</v>
          </cell>
          <cell r="F354" t="str">
            <v>-</v>
          </cell>
          <cell r="G354" t="str">
            <v>-</v>
          </cell>
          <cell r="K354">
            <v>0</v>
          </cell>
          <cell r="L354">
            <v>0</v>
          </cell>
          <cell r="M354">
            <v>0</v>
          </cell>
          <cell r="N354">
            <v>0</v>
          </cell>
          <cell r="O354">
            <v>0</v>
          </cell>
          <cell r="P354">
            <v>0</v>
          </cell>
          <cell r="Q354">
            <v>0</v>
          </cell>
          <cell r="R354">
            <v>0</v>
          </cell>
          <cell r="S354">
            <v>0</v>
          </cell>
          <cell r="T354">
            <v>0</v>
          </cell>
          <cell r="U354">
            <v>4</v>
          </cell>
          <cell r="V354" t="str">
            <v/>
          </cell>
          <cell r="W354" t="str">
            <v/>
          </cell>
          <cell r="X354" t="str">
            <v/>
          </cell>
          <cell r="Y354" t="str">
            <v/>
          </cell>
          <cell r="Z354" t="str">
            <v/>
          </cell>
          <cell r="AA354">
            <v>4</v>
          </cell>
          <cell r="AC354" t="str">
            <v/>
          </cell>
          <cell r="AD354" t="str">
            <v/>
          </cell>
          <cell r="AE354">
            <v>0</v>
          </cell>
          <cell r="AF354" t="str">
            <v/>
          </cell>
          <cell r="AG354" t="str">
            <v/>
          </cell>
          <cell r="AH354" t="str">
            <v/>
          </cell>
          <cell r="AI354" t="str">
            <v/>
          </cell>
          <cell r="AJ354">
            <v>0</v>
          </cell>
          <cell r="AK354" t="str">
            <v/>
          </cell>
          <cell r="AL354" t="str">
            <v/>
          </cell>
        </row>
        <row r="355">
          <cell r="B355">
            <v>348</v>
          </cell>
          <cell r="F355" t="str">
            <v>-</v>
          </cell>
          <cell r="G355" t="str">
            <v>-</v>
          </cell>
          <cell r="K355">
            <v>0</v>
          </cell>
          <cell r="L355">
            <v>0</v>
          </cell>
          <cell r="M355">
            <v>0</v>
          </cell>
          <cell r="N355">
            <v>0</v>
          </cell>
          <cell r="O355">
            <v>0</v>
          </cell>
          <cell r="P355">
            <v>0</v>
          </cell>
          <cell r="Q355">
            <v>0</v>
          </cell>
          <cell r="R355">
            <v>0</v>
          </cell>
          <cell r="S355">
            <v>0</v>
          </cell>
          <cell r="T355">
            <v>0</v>
          </cell>
          <cell r="U355">
            <v>4</v>
          </cell>
          <cell r="V355" t="str">
            <v/>
          </cell>
          <cell r="W355" t="str">
            <v/>
          </cell>
          <cell r="X355" t="str">
            <v/>
          </cell>
          <cell r="Y355" t="str">
            <v/>
          </cell>
          <cell r="Z355" t="str">
            <v/>
          </cell>
          <cell r="AA355">
            <v>4</v>
          </cell>
          <cell r="AC355" t="str">
            <v/>
          </cell>
          <cell r="AD355" t="str">
            <v/>
          </cell>
          <cell r="AE355">
            <v>0</v>
          </cell>
          <cell r="AF355" t="str">
            <v/>
          </cell>
          <cell r="AG355" t="str">
            <v/>
          </cell>
          <cell r="AH355" t="str">
            <v/>
          </cell>
          <cell r="AI355" t="str">
            <v/>
          </cell>
          <cell r="AJ355">
            <v>0</v>
          </cell>
          <cell r="AK355" t="str">
            <v/>
          </cell>
          <cell r="AL355" t="str">
            <v/>
          </cell>
        </row>
        <row r="356">
          <cell r="B356">
            <v>349</v>
          </cell>
          <cell r="F356" t="str">
            <v>-</v>
          </cell>
          <cell r="G356" t="str">
            <v>-</v>
          </cell>
          <cell r="K356">
            <v>0</v>
          </cell>
          <cell r="L356">
            <v>0</v>
          </cell>
          <cell r="M356">
            <v>0</v>
          </cell>
          <cell r="N356">
            <v>0</v>
          </cell>
          <cell r="O356">
            <v>0</v>
          </cell>
          <cell r="P356">
            <v>0</v>
          </cell>
          <cell r="Q356">
            <v>0</v>
          </cell>
          <cell r="R356">
            <v>0</v>
          </cell>
          <cell r="S356">
            <v>0</v>
          </cell>
          <cell r="T356">
            <v>0</v>
          </cell>
          <cell r="U356">
            <v>4</v>
          </cell>
          <cell r="V356" t="str">
            <v/>
          </cell>
          <cell r="W356" t="str">
            <v/>
          </cell>
          <cell r="X356" t="str">
            <v/>
          </cell>
          <cell r="Y356" t="str">
            <v/>
          </cell>
          <cell r="Z356" t="str">
            <v/>
          </cell>
          <cell r="AA356">
            <v>4</v>
          </cell>
          <cell r="AC356" t="str">
            <v/>
          </cell>
          <cell r="AD356" t="str">
            <v/>
          </cell>
          <cell r="AE356">
            <v>0</v>
          </cell>
          <cell r="AF356" t="str">
            <v/>
          </cell>
          <cell r="AG356" t="str">
            <v/>
          </cell>
          <cell r="AH356" t="str">
            <v/>
          </cell>
          <cell r="AI356" t="str">
            <v/>
          </cell>
          <cell r="AJ356">
            <v>0</v>
          </cell>
          <cell r="AK356" t="str">
            <v/>
          </cell>
          <cell r="AL356" t="str">
            <v/>
          </cell>
        </row>
        <row r="357">
          <cell r="B357">
            <v>350</v>
          </cell>
          <cell r="F357" t="str">
            <v>-</v>
          </cell>
          <cell r="G357" t="str">
            <v>-</v>
          </cell>
          <cell r="K357">
            <v>0</v>
          </cell>
          <cell r="L357">
            <v>0</v>
          </cell>
          <cell r="M357">
            <v>0</v>
          </cell>
          <cell r="N357">
            <v>0</v>
          </cell>
          <cell r="O357">
            <v>0</v>
          </cell>
          <cell r="P357">
            <v>0</v>
          </cell>
          <cell r="Q357">
            <v>0</v>
          </cell>
          <cell r="R357">
            <v>0</v>
          </cell>
          <cell r="S357">
            <v>0</v>
          </cell>
          <cell r="T357">
            <v>0</v>
          </cell>
          <cell r="U357">
            <v>4</v>
          </cell>
          <cell r="V357" t="str">
            <v/>
          </cell>
          <cell r="W357" t="str">
            <v/>
          </cell>
          <cell r="X357" t="str">
            <v/>
          </cell>
          <cell r="Y357" t="str">
            <v/>
          </cell>
          <cell r="Z357" t="str">
            <v/>
          </cell>
          <cell r="AA357">
            <v>4</v>
          </cell>
          <cell r="AC357" t="str">
            <v/>
          </cell>
          <cell r="AD357" t="str">
            <v/>
          </cell>
          <cell r="AE357">
            <v>0</v>
          </cell>
          <cell r="AF357" t="str">
            <v/>
          </cell>
          <cell r="AG357" t="str">
            <v/>
          </cell>
          <cell r="AH357" t="str">
            <v/>
          </cell>
          <cell r="AI357" t="str">
            <v/>
          </cell>
          <cell r="AJ357">
            <v>0</v>
          </cell>
          <cell r="AK357" t="str">
            <v/>
          </cell>
          <cell r="AL357" t="str">
            <v/>
          </cell>
        </row>
        <row r="358">
          <cell r="B358">
            <v>351</v>
          </cell>
          <cell r="F358" t="str">
            <v>-</v>
          </cell>
          <cell r="G358" t="str">
            <v>-</v>
          </cell>
          <cell r="K358">
            <v>0</v>
          </cell>
          <cell r="L358">
            <v>0</v>
          </cell>
          <cell r="M358">
            <v>0</v>
          </cell>
          <cell r="N358">
            <v>0</v>
          </cell>
          <cell r="O358">
            <v>0</v>
          </cell>
          <cell r="P358">
            <v>0</v>
          </cell>
          <cell r="Q358">
            <v>0</v>
          </cell>
          <cell r="R358">
            <v>0</v>
          </cell>
          <cell r="S358">
            <v>0</v>
          </cell>
          <cell r="T358">
            <v>0</v>
          </cell>
          <cell r="U358">
            <v>4</v>
          </cell>
          <cell r="V358" t="str">
            <v/>
          </cell>
          <cell r="W358" t="str">
            <v/>
          </cell>
          <cell r="X358" t="str">
            <v/>
          </cell>
          <cell r="Y358" t="str">
            <v/>
          </cell>
          <cell r="Z358" t="str">
            <v/>
          </cell>
          <cell r="AA358">
            <v>4</v>
          </cell>
          <cell r="AC358" t="str">
            <v/>
          </cell>
          <cell r="AD358" t="str">
            <v/>
          </cell>
          <cell r="AE358">
            <v>0</v>
          </cell>
          <cell r="AF358" t="str">
            <v/>
          </cell>
          <cell r="AG358" t="str">
            <v/>
          </cell>
          <cell r="AH358" t="str">
            <v/>
          </cell>
          <cell r="AI358" t="str">
            <v/>
          </cell>
          <cell r="AJ358">
            <v>0</v>
          </cell>
          <cell r="AK358" t="str">
            <v/>
          </cell>
          <cell r="AL358" t="str">
            <v/>
          </cell>
        </row>
        <row r="359">
          <cell r="B359">
            <v>352</v>
          </cell>
          <cell r="F359" t="str">
            <v>-</v>
          </cell>
          <cell r="G359" t="str">
            <v>-</v>
          </cell>
          <cell r="K359">
            <v>0</v>
          </cell>
          <cell r="L359">
            <v>0</v>
          </cell>
          <cell r="M359">
            <v>0</v>
          </cell>
          <cell r="N359">
            <v>0</v>
          </cell>
          <cell r="O359">
            <v>0</v>
          </cell>
          <cell r="P359">
            <v>0</v>
          </cell>
          <cell r="Q359">
            <v>0</v>
          </cell>
          <cell r="R359">
            <v>0</v>
          </cell>
          <cell r="S359">
            <v>0</v>
          </cell>
          <cell r="T359">
            <v>0</v>
          </cell>
          <cell r="U359">
            <v>4</v>
          </cell>
          <cell r="V359" t="str">
            <v/>
          </cell>
          <cell r="W359" t="str">
            <v/>
          </cell>
          <cell r="X359" t="str">
            <v/>
          </cell>
          <cell r="Y359" t="str">
            <v/>
          </cell>
          <cell r="Z359" t="str">
            <v/>
          </cell>
          <cell r="AA359">
            <v>4</v>
          </cell>
          <cell r="AC359" t="str">
            <v/>
          </cell>
          <cell r="AD359" t="str">
            <v/>
          </cell>
          <cell r="AE359">
            <v>0</v>
          </cell>
          <cell r="AF359" t="str">
            <v/>
          </cell>
          <cell r="AG359" t="str">
            <v/>
          </cell>
          <cell r="AH359" t="str">
            <v/>
          </cell>
          <cell r="AI359" t="str">
            <v/>
          </cell>
          <cell r="AJ359">
            <v>0</v>
          </cell>
          <cell r="AK359" t="str">
            <v/>
          </cell>
          <cell r="AL359" t="str">
            <v/>
          </cell>
        </row>
        <row r="360">
          <cell r="B360">
            <v>353</v>
          </cell>
          <cell r="F360" t="str">
            <v>-</v>
          </cell>
          <cell r="G360" t="str">
            <v>-</v>
          </cell>
          <cell r="K360">
            <v>0</v>
          </cell>
          <cell r="L360">
            <v>0</v>
          </cell>
          <cell r="M360">
            <v>0</v>
          </cell>
          <cell r="N360">
            <v>0</v>
          </cell>
          <cell r="O360">
            <v>0</v>
          </cell>
          <cell r="P360">
            <v>0</v>
          </cell>
          <cell r="Q360">
            <v>0</v>
          </cell>
          <cell r="R360">
            <v>0</v>
          </cell>
          <cell r="S360">
            <v>0</v>
          </cell>
          <cell r="T360">
            <v>0</v>
          </cell>
          <cell r="U360">
            <v>4</v>
          </cell>
          <cell r="V360" t="str">
            <v/>
          </cell>
          <cell r="W360" t="str">
            <v/>
          </cell>
          <cell r="X360" t="str">
            <v/>
          </cell>
          <cell r="Y360" t="str">
            <v/>
          </cell>
          <cell r="Z360" t="str">
            <v/>
          </cell>
          <cell r="AA360">
            <v>4</v>
          </cell>
          <cell r="AC360" t="str">
            <v/>
          </cell>
          <cell r="AD360" t="str">
            <v/>
          </cell>
          <cell r="AE360">
            <v>0</v>
          </cell>
          <cell r="AF360" t="str">
            <v/>
          </cell>
          <cell r="AG360" t="str">
            <v/>
          </cell>
          <cell r="AH360" t="str">
            <v/>
          </cell>
          <cell r="AI360" t="str">
            <v/>
          </cell>
          <cell r="AJ360">
            <v>0</v>
          </cell>
          <cell r="AK360" t="str">
            <v/>
          </cell>
          <cell r="AL360" t="str">
            <v/>
          </cell>
        </row>
        <row r="361">
          <cell r="B361">
            <v>354</v>
          </cell>
          <cell r="F361" t="str">
            <v>-</v>
          </cell>
          <cell r="G361" t="str">
            <v>-</v>
          </cell>
          <cell r="K361">
            <v>0</v>
          </cell>
          <cell r="L361">
            <v>0</v>
          </cell>
          <cell r="M361">
            <v>0</v>
          </cell>
          <cell r="N361">
            <v>0</v>
          </cell>
          <cell r="O361">
            <v>0</v>
          </cell>
          <cell r="P361">
            <v>0</v>
          </cell>
          <cell r="Q361">
            <v>0</v>
          </cell>
          <cell r="R361">
            <v>0</v>
          </cell>
          <cell r="S361">
            <v>0</v>
          </cell>
          <cell r="T361">
            <v>0</v>
          </cell>
          <cell r="U361">
            <v>4</v>
          </cell>
          <cell r="V361" t="str">
            <v/>
          </cell>
          <cell r="W361" t="str">
            <v/>
          </cell>
          <cell r="X361" t="str">
            <v/>
          </cell>
          <cell r="Y361" t="str">
            <v/>
          </cell>
          <cell r="Z361" t="str">
            <v/>
          </cell>
          <cell r="AA361">
            <v>4</v>
          </cell>
          <cell r="AC361" t="str">
            <v/>
          </cell>
          <cell r="AD361" t="str">
            <v/>
          </cell>
          <cell r="AE361">
            <v>0</v>
          </cell>
          <cell r="AF361" t="str">
            <v/>
          </cell>
          <cell r="AG361" t="str">
            <v/>
          </cell>
          <cell r="AH361" t="str">
            <v/>
          </cell>
          <cell r="AI361" t="str">
            <v/>
          </cell>
          <cell r="AJ361">
            <v>0</v>
          </cell>
          <cell r="AK361" t="str">
            <v/>
          </cell>
          <cell r="AL361" t="str">
            <v/>
          </cell>
        </row>
        <row r="362">
          <cell r="B362">
            <v>355</v>
          </cell>
          <cell r="F362" t="str">
            <v>-</v>
          </cell>
          <cell r="G362" t="str">
            <v>-</v>
          </cell>
          <cell r="K362">
            <v>0</v>
          </cell>
          <cell r="L362">
            <v>0</v>
          </cell>
          <cell r="M362">
            <v>0</v>
          </cell>
          <cell r="N362">
            <v>0</v>
          </cell>
          <cell r="O362">
            <v>0</v>
          </cell>
          <cell r="P362">
            <v>0</v>
          </cell>
          <cell r="Q362">
            <v>0</v>
          </cell>
          <cell r="R362">
            <v>0</v>
          </cell>
          <cell r="S362">
            <v>0</v>
          </cell>
          <cell r="T362">
            <v>0</v>
          </cell>
          <cell r="U362">
            <v>4</v>
          </cell>
          <cell r="V362" t="str">
            <v/>
          </cell>
          <cell r="W362" t="str">
            <v/>
          </cell>
          <cell r="X362" t="str">
            <v/>
          </cell>
          <cell r="Y362" t="str">
            <v/>
          </cell>
          <cell r="Z362" t="str">
            <v/>
          </cell>
          <cell r="AA362">
            <v>4</v>
          </cell>
          <cell r="AC362" t="str">
            <v/>
          </cell>
          <cell r="AD362" t="str">
            <v/>
          </cell>
          <cell r="AE362">
            <v>0</v>
          </cell>
          <cell r="AF362" t="str">
            <v/>
          </cell>
          <cell r="AG362" t="str">
            <v/>
          </cell>
          <cell r="AH362" t="str">
            <v/>
          </cell>
          <cell r="AI362" t="str">
            <v/>
          </cell>
          <cell r="AJ362">
            <v>0</v>
          </cell>
          <cell r="AK362" t="str">
            <v/>
          </cell>
          <cell r="AL362" t="str">
            <v/>
          </cell>
        </row>
        <row r="363">
          <cell r="B363">
            <v>356</v>
          </cell>
          <cell r="F363" t="str">
            <v>-</v>
          </cell>
          <cell r="G363" t="str">
            <v>-</v>
          </cell>
          <cell r="K363">
            <v>0</v>
          </cell>
          <cell r="L363">
            <v>0</v>
          </cell>
          <cell r="M363">
            <v>0</v>
          </cell>
          <cell r="N363">
            <v>0</v>
          </cell>
          <cell r="O363">
            <v>0</v>
          </cell>
          <cell r="P363">
            <v>0</v>
          </cell>
          <cell r="Q363">
            <v>0</v>
          </cell>
          <cell r="R363">
            <v>0</v>
          </cell>
          <cell r="S363">
            <v>0</v>
          </cell>
          <cell r="T363">
            <v>0</v>
          </cell>
          <cell r="U363">
            <v>4</v>
          </cell>
          <cell r="V363" t="str">
            <v/>
          </cell>
          <cell r="W363" t="str">
            <v/>
          </cell>
          <cell r="X363" t="str">
            <v/>
          </cell>
          <cell r="Y363" t="str">
            <v/>
          </cell>
          <cell r="Z363" t="str">
            <v/>
          </cell>
          <cell r="AA363">
            <v>4</v>
          </cell>
          <cell r="AC363" t="str">
            <v/>
          </cell>
          <cell r="AD363" t="str">
            <v/>
          </cell>
          <cell r="AE363">
            <v>0</v>
          </cell>
          <cell r="AF363" t="str">
            <v/>
          </cell>
          <cell r="AG363" t="str">
            <v/>
          </cell>
          <cell r="AH363" t="str">
            <v/>
          </cell>
          <cell r="AI363" t="str">
            <v/>
          </cell>
          <cell r="AJ363">
            <v>0</v>
          </cell>
          <cell r="AK363" t="str">
            <v/>
          </cell>
          <cell r="AL363" t="str">
            <v/>
          </cell>
        </row>
        <row r="364">
          <cell r="B364">
            <v>357</v>
          </cell>
          <cell r="F364" t="str">
            <v>-</v>
          </cell>
          <cell r="G364" t="str">
            <v>-</v>
          </cell>
          <cell r="K364">
            <v>0</v>
          </cell>
          <cell r="L364">
            <v>0</v>
          </cell>
          <cell r="M364">
            <v>0</v>
          </cell>
          <cell r="N364">
            <v>0</v>
          </cell>
          <cell r="O364">
            <v>0</v>
          </cell>
          <cell r="P364">
            <v>0</v>
          </cell>
          <cell r="Q364">
            <v>0</v>
          </cell>
          <cell r="R364">
            <v>0</v>
          </cell>
          <cell r="S364">
            <v>0</v>
          </cell>
          <cell r="T364">
            <v>0</v>
          </cell>
          <cell r="U364">
            <v>4</v>
          </cell>
          <cell r="V364" t="str">
            <v/>
          </cell>
          <cell r="W364" t="str">
            <v/>
          </cell>
          <cell r="X364" t="str">
            <v/>
          </cell>
          <cell r="Y364" t="str">
            <v/>
          </cell>
          <cell r="Z364" t="str">
            <v/>
          </cell>
          <cell r="AA364">
            <v>4</v>
          </cell>
          <cell r="AC364" t="str">
            <v/>
          </cell>
          <cell r="AD364" t="str">
            <v/>
          </cell>
          <cell r="AE364">
            <v>0</v>
          </cell>
          <cell r="AF364" t="str">
            <v/>
          </cell>
          <cell r="AG364" t="str">
            <v/>
          </cell>
          <cell r="AH364" t="str">
            <v/>
          </cell>
          <cell r="AI364" t="str">
            <v/>
          </cell>
          <cell r="AJ364">
            <v>0</v>
          </cell>
          <cell r="AK364" t="str">
            <v/>
          </cell>
          <cell r="AL364" t="str">
            <v/>
          </cell>
        </row>
        <row r="365">
          <cell r="B365">
            <v>358</v>
          </cell>
          <cell r="F365" t="str">
            <v>-</v>
          </cell>
          <cell r="G365" t="str">
            <v>-</v>
          </cell>
          <cell r="K365">
            <v>0</v>
          </cell>
          <cell r="L365">
            <v>0</v>
          </cell>
          <cell r="M365">
            <v>0</v>
          </cell>
          <cell r="N365">
            <v>0</v>
          </cell>
          <cell r="O365">
            <v>0</v>
          </cell>
          <cell r="P365">
            <v>0</v>
          </cell>
          <cell r="Q365">
            <v>0</v>
          </cell>
          <cell r="R365">
            <v>0</v>
          </cell>
          <cell r="S365">
            <v>0</v>
          </cell>
          <cell r="T365">
            <v>0</v>
          </cell>
          <cell r="U365">
            <v>4</v>
          </cell>
          <cell r="V365" t="str">
            <v/>
          </cell>
          <cell r="W365" t="str">
            <v/>
          </cell>
          <cell r="X365" t="str">
            <v/>
          </cell>
          <cell r="Y365" t="str">
            <v/>
          </cell>
          <cell r="Z365" t="str">
            <v/>
          </cell>
          <cell r="AA365">
            <v>4</v>
          </cell>
          <cell r="AC365" t="str">
            <v/>
          </cell>
          <cell r="AD365" t="str">
            <v/>
          </cell>
          <cell r="AE365">
            <v>0</v>
          </cell>
          <cell r="AF365" t="str">
            <v/>
          </cell>
          <cell r="AG365" t="str">
            <v/>
          </cell>
          <cell r="AH365" t="str">
            <v/>
          </cell>
          <cell r="AI365" t="str">
            <v/>
          </cell>
          <cell r="AJ365">
            <v>0</v>
          </cell>
          <cell r="AK365" t="str">
            <v/>
          </cell>
          <cell r="AL365" t="str">
            <v/>
          </cell>
        </row>
        <row r="366">
          <cell r="B366">
            <v>359</v>
          </cell>
          <cell r="F366" t="str">
            <v>-</v>
          </cell>
          <cell r="G366" t="str">
            <v>-</v>
          </cell>
          <cell r="K366">
            <v>0</v>
          </cell>
          <cell r="L366">
            <v>0</v>
          </cell>
          <cell r="M366">
            <v>0</v>
          </cell>
          <cell r="N366">
            <v>0</v>
          </cell>
          <cell r="O366">
            <v>0</v>
          </cell>
          <cell r="P366">
            <v>0</v>
          </cell>
          <cell r="Q366">
            <v>0</v>
          </cell>
          <cell r="R366">
            <v>0</v>
          </cell>
          <cell r="S366">
            <v>0</v>
          </cell>
          <cell r="T366">
            <v>0</v>
          </cell>
          <cell r="U366">
            <v>4</v>
          </cell>
          <cell r="V366" t="str">
            <v/>
          </cell>
          <cell r="W366" t="str">
            <v/>
          </cell>
          <cell r="X366" t="str">
            <v/>
          </cell>
          <cell r="Y366" t="str">
            <v/>
          </cell>
          <cell r="Z366" t="str">
            <v/>
          </cell>
          <cell r="AA366">
            <v>4</v>
          </cell>
          <cell r="AC366" t="str">
            <v/>
          </cell>
          <cell r="AD366" t="str">
            <v/>
          </cell>
          <cell r="AE366">
            <v>0</v>
          </cell>
          <cell r="AF366" t="str">
            <v/>
          </cell>
          <cell r="AG366" t="str">
            <v/>
          </cell>
          <cell r="AH366" t="str">
            <v/>
          </cell>
          <cell r="AI366" t="str">
            <v/>
          </cell>
          <cell r="AJ366">
            <v>0</v>
          </cell>
          <cell r="AK366" t="str">
            <v/>
          </cell>
          <cell r="AL366" t="str">
            <v/>
          </cell>
        </row>
        <row r="367">
          <cell r="B367">
            <v>360</v>
          </cell>
          <cell r="F367" t="str">
            <v>-</v>
          </cell>
          <cell r="G367" t="str">
            <v>-</v>
          </cell>
          <cell r="K367">
            <v>0</v>
          </cell>
          <cell r="L367">
            <v>0</v>
          </cell>
          <cell r="M367">
            <v>0</v>
          </cell>
          <cell r="N367">
            <v>0</v>
          </cell>
          <cell r="O367">
            <v>0</v>
          </cell>
          <cell r="P367">
            <v>0</v>
          </cell>
          <cell r="Q367">
            <v>0</v>
          </cell>
          <cell r="R367">
            <v>0</v>
          </cell>
          <cell r="S367">
            <v>0</v>
          </cell>
          <cell r="T367">
            <v>0</v>
          </cell>
          <cell r="U367">
            <v>4</v>
          </cell>
          <cell r="V367" t="str">
            <v/>
          </cell>
          <cell r="W367" t="str">
            <v/>
          </cell>
          <cell r="X367" t="str">
            <v/>
          </cell>
          <cell r="Y367" t="str">
            <v/>
          </cell>
          <cell r="Z367" t="str">
            <v/>
          </cell>
          <cell r="AA367">
            <v>4</v>
          </cell>
          <cell r="AC367" t="str">
            <v/>
          </cell>
          <cell r="AD367" t="str">
            <v/>
          </cell>
          <cell r="AE367">
            <v>0</v>
          </cell>
          <cell r="AF367" t="str">
            <v/>
          </cell>
          <cell r="AG367" t="str">
            <v/>
          </cell>
          <cell r="AH367" t="str">
            <v/>
          </cell>
          <cell r="AI367" t="str">
            <v/>
          </cell>
          <cell r="AJ367">
            <v>0</v>
          </cell>
          <cell r="AK367" t="str">
            <v/>
          </cell>
          <cell r="AL367" t="str">
            <v/>
          </cell>
        </row>
        <row r="368">
          <cell r="B368">
            <v>361</v>
          </cell>
          <cell r="F368" t="str">
            <v>-</v>
          </cell>
          <cell r="G368" t="str">
            <v>-</v>
          </cell>
          <cell r="K368">
            <v>0</v>
          </cell>
          <cell r="L368">
            <v>0</v>
          </cell>
          <cell r="M368">
            <v>0</v>
          </cell>
          <cell r="N368">
            <v>0</v>
          </cell>
          <cell r="O368">
            <v>0</v>
          </cell>
          <cell r="P368">
            <v>0</v>
          </cell>
          <cell r="Q368">
            <v>0</v>
          </cell>
          <cell r="R368">
            <v>0</v>
          </cell>
          <cell r="S368">
            <v>0</v>
          </cell>
          <cell r="T368">
            <v>0</v>
          </cell>
          <cell r="U368">
            <v>4</v>
          </cell>
          <cell r="V368" t="str">
            <v/>
          </cell>
          <cell r="W368" t="str">
            <v/>
          </cell>
          <cell r="X368" t="str">
            <v/>
          </cell>
          <cell r="Y368" t="str">
            <v/>
          </cell>
          <cell r="Z368" t="str">
            <v/>
          </cell>
          <cell r="AA368">
            <v>4</v>
          </cell>
          <cell r="AC368" t="str">
            <v/>
          </cell>
          <cell r="AD368" t="str">
            <v/>
          </cell>
          <cell r="AE368">
            <v>0</v>
          </cell>
          <cell r="AF368" t="str">
            <v/>
          </cell>
          <cell r="AG368" t="str">
            <v/>
          </cell>
          <cell r="AH368" t="str">
            <v/>
          </cell>
          <cell r="AI368" t="str">
            <v/>
          </cell>
          <cell r="AJ368">
            <v>0</v>
          </cell>
          <cell r="AK368" t="str">
            <v/>
          </cell>
          <cell r="AL368" t="str">
            <v/>
          </cell>
        </row>
        <row r="369">
          <cell r="B369">
            <v>362</v>
          </cell>
          <cell r="F369" t="str">
            <v>-</v>
          </cell>
          <cell r="G369" t="str">
            <v>-</v>
          </cell>
          <cell r="K369">
            <v>0</v>
          </cell>
          <cell r="L369">
            <v>0</v>
          </cell>
          <cell r="M369">
            <v>0</v>
          </cell>
          <cell r="N369">
            <v>0</v>
          </cell>
          <cell r="O369">
            <v>0</v>
          </cell>
          <cell r="P369">
            <v>0</v>
          </cell>
          <cell r="Q369">
            <v>0</v>
          </cell>
          <cell r="R369">
            <v>0</v>
          </cell>
          <cell r="S369">
            <v>0</v>
          </cell>
          <cell r="T369">
            <v>0</v>
          </cell>
          <cell r="U369">
            <v>4</v>
          </cell>
          <cell r="V369" t="str">
            <v/>
          </cell>
          <cell r="W369" t="str">
            <v/>
          </cell>
          <cell r="X369" t="str">
            <v/>
          </cell>
          <cell r="Y369" t="str">
            <v/>
          </cell>
          <cell r="Z369" t="str">
            <v/>
          </cell>
          <cell r="AA369">
            <v>4</v>
          </cell>
          <cell r="AC369" t="str">
            <v/>
          </cell>
          <cell r="AD369" t="str">
            <v/>
          </cell>
          <cell r="AE369">
            <v>0</v>
          </cell>
          <cell r="AF369" t="str">
            <v/>
          </cell>
          <cell r="AG369" t="str">
            <v/>
          </cell>
          <cell r="AH369" t="str">
            <v/>
          </cell>
          <cell r="AI369" t="str">
            <v/>
          </cell>
          <cell r="AJ369">
            <v>0</v>
          </cell>
          <cell r="AK369" t="str">
            <v/>
          </cell>
          <cell r="AL369" t="str">
            <v/>
          </cell>
        </row>
        <row r="370">
          <cell r="B370">
            <v>363</v>
          </cell>
          <cell r="F370" t="str">
            <v>-</v>
          </cell>
          <cell r="G370" t="str">
            <v>-</v>
          </cell>
          <cell r="K370">
            <v>0</v>
          </cell>
          <cell r="L370">
            <v>0</v>
          </cell>
          <cell r="M370">
            <v>0</v>
          </cell>
          <cell r="N370">
            <v>0</v>
          </cell>
          <cell r="O370">
            <v>0</v>
          </cell>
          <cell r="P370">
            <v>0</v>
          </cell>
          <cell r="Q370">
            <v>0</v>
          </cell>
          <cell r="R370">
            <v>0</v>
          </cell>
          <cell r="S370">
            <v>0</v>
          </cell>
          <cell r="T370">
            <v>0</v>
          </cell>
          <cell r="U370">
            <v>4</v>
          </cell>
          <cell r="V370" t="str">
            <v/>
          </cell>
          <cell r="W370" t="str">
            <v/>
          </cell>
          <cell r="X370" t="str">
            <v/>
          </cell>
          <cell r="Y370" t="str">
            <v/>
          </cell>
          <cell r="Z370" t="str">
            <v/>
          </cell>
          <cell r="AA370">
            <v>4</v>
          </cell>
          <cell r="AC370" t="str">
            <v/>
          </cell>
          <cell r="AD370" t="str">
            <v/>
          </cell>
          <cell r="AE370">
            <v>0</v>
          </cell>
          <cell r="AF370" t="str">
            <v/>
          </cell>
          <cell r="AG370" t="str">
            <v/>
          </cell>
          <cell r="AH370" t="str">
            <v/>
          </cell>
          <cell r="AI370" t="str">
            <v/>
          </cell>
          <cell r="AJ370">
            <v>0</v>
          </cell>
          <cell r="AK370" t="str">
            <v/>
          </cell>
          <cell r="AL370" t="str">
            <v/>
          </cell>
        </row>
        <row r="371">
          <cell r="B371">
            <v>364</v>
          </cell>
          <cell r="F371" t="str">
            <v>-</v>
          </cell>
          <cell r="G371" t="str">
            <v>-</v>
          </cell>
          <cell r="K371">
            <v>0</v>
          </cell>
          <cell r="L371">
            <v>0</v>
          </cell>
          <cell r="M371">
            <v>0</v>
          </cell>
          <cell r="N371">
            <v>0</v>
          </cell>
          <cell r="O371">
            <v>0</v>
          </cell>
          <cell r="P371">
            <v>0</v>
          </cell>
          <cell r="Q371">
            <v>0</v>
          </cell>
          <cell r="R371">
            <v>0</v>
          </cell>
          <cell r="S371">
            <v>0</v>
          </cell>
          <cell r="T371">
            <v>0</v>
          </cell>
          <cell r="U371">
            <v>4</v>
          </cell>
          <cell r="V371" t="str">
            <v/>
          </cell>
          <cell r="W371" t="str">
            <v/>
          </cell>
          <cell r="X371" t="str">
            <v/>
          </cell>
          <cell r="Y371" t="str">
            <v/>
          </cell>
          <cell r="Z371" t="str">
            <v/>
          </cell>
          <cell r="AA371">
            <v>4</v>
          </cell>
          <cell r="AC371" t="str">
            <v/>
          </cell>
          <cell r="AD371" t="str">
            <v/>
          </cell>
          <cell r="AE371">
            <v>0</v>
          </cell>
          <cell r="AF371" t="str">
            <v/>
          </cell>
          <cell r="AG371" t="str">
            <v/>
          </cell>
          <cell r="AH371" t="str">
            <v/>
          </cell>
          <cell r="AI371" t="str">
            <v/>
          </cell>
          <cell r="AJ371">
            <v>0</v>
          </cell>
          <cell r="AK371" t="str">
            <v/>
          </cell>
          <cell r="AL371" t="str">
            <v/>
          </cell>
        </row>
        <row r="372">
          <cell r="B372">
            <v>365</v>
          </cell>
          <cell r="F372" t="str">
            <v>-</v>
          </cell>
          <cell r="G372" t="str">
            <v>-</v>
          </cell>
          <cell r="K372">
            <v>0</v>
          </cell>
          <cell r="L372">
            <v>0</v>
          </cell>
          <cell r="M372">
            <v>0</v>
          </cell>
          <cell r="N372">
            <v>0</v>
          </cell>
          <cell r="O372">
            <v>0</v>
          </cell>
          <cell r="P372">
            <v>0</v>
          </cell>
          <cell r="Q372">
            <v>0</v>
          </cell>
          <cell r="R372">
            <v>0</v>
          </cell>
          <cell r="S372">
            <v>0</v>
          </cell>
          <cell r="T372">
            <v>0</v>
          </cell>
          <cell r="U372">
            <v>4</v>
          </cell>
          <cell r="V372" t="str">
            <v/>
          </cell>
          <cell r="W372" t="str">
            <v/>
          </cell>
          <cell r="X372" t="str">
            <v/>
          </cell>
          <cell r="Y372" t="str">
            <v/>
          </cell>
          <cell r="Z372" t="str">
            <v/>
          </cell>
          <cell r="AA372">
            <v>4</v>
          </cell>
          <cell r="AC372" t="str">
            <v/>
          </cell>
          <cell r="AD372" t="str">
            <v/>
          </cell>
          <cell r="AE372">
            <v>0</v>
          </cell>
          <cell r="AF372" t="str">
            <v/>
          </cell>
          <cell r="AG372" t="str">
            <v/>
          </cell>
          <cell r="AH372" t="str">
            <v/>
          </cell>
          <cell r="AI372" t="str">
            <v/>
          </cell>
          <cell r="AJ372">
            <v>0</v>
          </cell>
          <cell r="AK372" t="str">
            <v/>
          </cell>
          <cell r="AL372" t="str">
            <v/>
          </cell>
        </row>
        <row r="373">
          <cell r="B373">
            <v>366</v>
          </cell>
          <cell r="F373" t="str">
            <v>-</v>
          </cell>
          <cell r="G373" t="str">
            <v>-</v>
          </cell>
          <cell r="K373">
            <v>0</v>
          </cell>
          <cell r="L373">
            <v>0</v>
          </cell>
          <cell r="M373">
            <v>0</v>
          </cell>
          <cell r="N373">
            <v>0</v>
          </cell>
          <cell r="O373">
            <v>0</v>
          </cell>
          <cell r="P373">
            <v>0</v>
          </cell>
          <cell r="Q373">
            <v>0</v>
          </cell>
          <cell r="R373">
            <v>0</v>
          </cell>
          <cell r="S373">
            <v>0</v>
          </cell>
          <cell r="T373">
            <v>0</v>
          </cell>
          <cell r="U373">
            <v>4</v>
          </cell>
          <cell r="V373" t="str">
            <v/>
          </cell>
          <cell r="W373" t="str">
            <v/>
          </cell>
          <cell r="X373" t="str">
            <v/>
          </cell>
          <cell r="Y373" t="str">
            <v/>
          </cell>
          <cell r="Z373" t="str">
            <v/>
          </cell>
          <cell r="AA373">
            <v>4</v>
          </cell>
          <cell r="AC373" t="str">
            <v/>
          </cell>
          <cell r="AD373" t="str">
            <v/>
          </cell>
          <cell r="AE373">
            <v>0</v>
          </cell>
          <cell r="AF373" t="str">
            <v/>
          </cell>
          <cell r="AG373" t="str">
            <v/>
          </cell>
          <cell r="AH373" t="str">
            <v/>
          </cell>
          <cell r="AI373" t="str">
            <v/>
          </cell>
          <cell r="AJ373">
            <v>0</v>
          </cell>
          <cell r="AK373" t="str">
            <v/>
          </cell>
          <cell r="AL373" t="str">
            <v/>
          </cell>
        </row>
        <row r="374">
          <cell r="B374">
            <v>367</v>
          </cell>
          <cell r="F374" t="str">
            <v>-</v>
          </cell>
          <cell r="G374" t="str">
            <v>-</v>
          </cell>
          <cell r="K374">
            <v>0</v>
          </cell>
          <cell r="L374">
            <v>0</v>
          </cell>
          <cell r="M374">
            <v>0</v>
          </cell>
          <cell r="N374">
            <v>0</v>
          </cell>
          <cell r="O374">
            <v>0</v>
          </cell>
          <cell r="P374">
            <v>0</v>
          </cell>
          <cell r="Q374">
            <v>0</v>
          </cell>
          <cell r="R374">
            <v>0</v>
          </cell>
          <cell r="S374">
            <v>0</v>
          </cell>
          <cell r="T374">
            <v>0</v>
          </cell>
          <cell r="U374">
            <v>4</v>
          </cell>
          <cell r="V374" t="str">
            <v/>
          </cell>
          <cell r="W374" t="str">
            <v/>
          </cell>
          <cell r="X374" t="str">
            <v/>
          </cell>
          <cell r="Y374" t="str">
            <v/>
          </cell>
          <cell r="Z374" t="str">
            <v/>
          </cell>
          <cell r="AA374">
            <v>4</v>
          </cell>
          <cell r="AC374" t="str">
            <v/>
          </cell>
          <cell r="AD374" t="str">
            <v/>
          </cell>
          <cell r="AE374">
            <v>0</v>
          </cell>
          <cell r="AF374" t="str">
            <v/>
          </cell>
          <cell r="AG374" t="str">
            <v/>
          </cell>
          <cell r="AH374" t="str">
            <v/>
          </cell>
          <cell r="AI374" t="str">
            <v/>
          </cell>
          <cell r="AJ374">
            <v>0</v>
          </cell>
          <cell r="AK374" t="str">
            <v/>
          </cell>
          <cell r="AL374" t="str">
            <v/>
          </cell>
        </row>
        <row r="375">
          <cell r="B375">
            <v>368</v>
          </cell>
          <cell r="F375" t="str">
            <v>-</v>
          </cell>
          <cell r="G375" t="str">
            <v>-</v>
          </cell>
          <cell r="K375">
            <v>0</v>
          </cell>
          <cell r="L375">
            <v>0</v>
          </cell>
          <cell r="M375">
            <v>0</v>
          </cell>
          <cell r="N375">
            <v>0</v>
          </cell>
          <cell r="O375">
            <v>0</v>
          </cell>
          <cell r="P375">
            <v>0</v>
          </cell>
          <cell r="Q375">
            <v>0</v>
          </cell>
          <cell r="R375">
            <v>0</v>
          </cell>
          <cell r="S375">
            <v>0</v>
          </cell>
          <cell r="T375">
            <v>0</v>
          </cell>
          <cell r="U375">
            <v>4</v>
          </cell>
          <cell r="V375" t="str">
            <v/>
          </cell>
          <cell r="W375" t="str">
            <v/>
          </cell>
          <cell r="X375" t="str">
            <v/>
          </cell>
          <cell r="Y375" t="str">
            <v/>
          </cell>
          <cell r="Z375" t="str">
            <v/>
          </cell>
          <cell r="AA375">
            <v>4</v>
          </cell>
          <cell r="AC375" t="str">
            <v/>
          </cell>
          <cell r="AD375" t="str">
            <v/>
          </cell>
          <cell r="AE375">
            <v>0</v>
          </cell>
          <cell r="AF375" t="str">
            <v/>
          </cell>
          <cell r="AG375" t="str">
            <v/>
          </cell>
          <cell r="AH375" t="str">
            <v/>
          </cell>
          <cell r="AI375" t="str">
            <v/>
          </cell>
          <cell r="AJ375">
            <v>0</v>
          </cell>
          <cell r="AK375" t="str">
            <v/>
          </cell>
          <cell r="AL375" t="str">
            <v/>
          </cell>
        </row>
        <row r="376">
          <cell r="B376">
            <v>369</v>
          </cell>
          <cell r="F376" t="str">
            <v>-</v>
          </cell>
          <cell r="G376" t="str">
            <v>-</v>
          </cell>
          <cell r="K376">
            <v>0</v>
          </cell>
          <cell r="L376">
            <v>0</v>
          </cell>
          <cell r="M376">
            <v>0</v>
          </cell>
          <cell r="N376">
            <v>0</v>
          </cell>
          <cell r="O376">
            <v>0</v>
          </cell>
          <cell r="P376">
            <v>0</v>
          </cell>
          <cell r="Q376">
            <v>0</v>
          </cell>
          <cell r="R376">
            <v>0</v>
          </cell>
          <cell r="S376">
            <v>0</v>
          </cell>
          <cell r="T376">
            <v>0</v>
          </cell>
          <cell r="U376">
            <v>4</v>
          </cell>
          <cell r="V376" t="str">
            <v/>
          </cell>
          <cell r="W376" t="str">
            <v/>
          </cell>
          <cell r="X376" t="str">
            <v/>
          </cell>
          <cell r="Y376" t="str">
            <v/>
          </cell>
          <cell r="Z376" t="str">
            <v/>
          </cell>
          <cell r="AA376">
            <v>4</v>
          </cell>
          <cell r="AC376" t="str">
            <v/>
          </cell>
          <cell r="AD376" t="str">
            <v/>
          </cell>
          <cell r="AE376">
            <v>0</v>
          </cell>
          <cell r="AF376" t="str">
            <v/>
          </cell>
          <cell r="AG376" t="str">
            <v/>
          </cell>
          <cell r="AH376" t="str">
            <v/>
          </cell>
          <cell r="AI376" t="str">
            <v/>
          </cell>
          <cell r="AJ376">
            <v>0</v>
          </cell>
          <cell r="AK376" t="str">
            <v/>
          </cell>
          <cell r="AL376" t="str">
            <v/>
          </cell>
        </row>
        <row r="377">
          <cell r="B377">
            <v>370</v>
          </cell>
          <cell r="F377" t="str">
            <v>-</v>
          </cell>
          <cell r="G377" t="str">
            <v>-</v>
          </cell>
          <cell r="K377">
            <v>0</v>
          </cell>
          <cell r="L377">
            <v>0</v>
          </cell>
          <cell r="M377">
            <v>0</v>
          </cell>
          <cell r="N377">
            <v>0</v>
          </cell>
          <cell r="O377">
            <v>0</v>
          </cell>
          <cell r="P377">
            <v>0</v>
          </cell>
          <cell r="Q377">
            <v>0</v>
          </cell>
          <cell r="R377">
            <v>0</v>
          </cell>
          <cell r="S377">
            <v>0</v>
          </cell>
          <cell r="T377">
            <v>0</v>
          </cell>
          <cell r="U377">
            <v>4</v>
          </cell>
          <cell r="V377" t="str">
            <v/>
          </cell>
          <cell r="W377" t="str">
            <v/>
          </cell>
          <cell r="X377" t="str">
            <v/>
          </cell>
          <cell r="Y377" t="str">
            <v/>
          </cell>
          <cell r="Z377" t="str">
            <v/>
          </cell>
          <cell r="AA377">
            <v>4</v>
          </cell>
          <cell r="AC377" t="str">
            <v/>
          </cell>
          <cell r="AD377" t="str">
            <v/>
          </cell>
          <cell r="AE377">
            <v>0</v>
          </cell>
          <cell r="AF377" t="str">
            <v/>
          </cell>
          <cell r="AG377" t="str">
            <v/>
          </cell>
          <cell r="AH377" t="str">
            <v/>
          </cell>
          <cell r="AI377" t="str">
            <v/>
          </cell>
          <cell r="AJ377">
            <v>0</v>
          </cell>
          <cell r="AK377" t="str">
            <v/>
          </cell>
          <cell r="AL377" t="str">
            <v/>
          </cell>
        </row>
        <row r="378">
          <cell r="B378">
            <v>371</v>
          </cell>
          <cell r="F378" t="str">
            <v>-</v>
          </cell>
          <cell r="G378" t="str">
            <v>-</v>
          </cell>
          <cell r="K378">
            <v>0</v>
          </cell>
          <cell r="L378">
            <v>0</v>
          </cell>
          <cell r="M378">
            <v>0</v>
          </cell>
          <cell r="N378">
            <v>0</v>
          </cell>
          <cell r="O378">
            <v>0</v>
          </cell>
          <cell r="P378">
            <v>0</v>
          </cell>
          <cell r="Q378">
            <v>0</v>
          </cell>
          <cell r="R378">
            <v>0</v>
          </cell>
          <cell r="S378">
            <v>0</v>
          </cell>
          <cell r="T378">
            <v>0</v>
          </cell>
          <cell r="U378">
            <v>4</v>
          </cell>
          <cell r="V378" t="str">
            <v/>
          </cell>
          <cell r="W378" t="str">
            <v/>
          </cell>
          <cell r="X378" t="str">
            <v/>
          </cell>
          <cell r="Y378" t="str">
            <v/>
          </cell>
          <cell r="Z378" t="str">
            <v/>
          </cell>
          <cell r="AA378">
            <v>4</v>
          </cell>
          <cell r="AC378" t="str">
            <v/>
          </cell>
          <cell r="AD378" t="str">
            <v/>
          </cell>
          <cell r="AE378">
            <v>0</v>
          </cell>
          <cell r="AF378" t="str">
            <v/>
          </cell>
          <cell r="AG378" t="str">
            <v/>
          </cell>
          <cell r="AH378" t="str">
            <v/>
          </cell>
          <cell r="AI378" t="str">
            <v/>
          </cell>
          <cell r="AJ378">
            <v>0</v>
          </cell>
          <cell r="AK378" t="str">
            <v/>
          </cell>
          <cell r="AL378" t="str">
            <v/>
          </cell>
        </row>
        <row r="379">
          <cell r="B379">
            <v>372</v>
          </cell>
          <cell r="F379" t="str">
            <v>-</v>
          </cell>
          <cell r="G379" t="str">
            <v>-</v>
          </cell>
          <cell r="K379">
            <v>0</v>
          </cell>
          <cell r="L379">
            <v>0</v>
          </cell>
          <cell r="M379">
            <v>0</v>
          </cell>
          <cell r="N379">
            <v>0</v>
          </cell>
          <cell r="O379">
            <v>0</v>
          </cell>
          <cell r="P379">
            <v>0</v>
          </cell>
          <cell r="Q379">
            <v>0</v>
          </cell>
          <cell r="R379">
            <v>0</v>
          </cell>
          <cell r="S379">
            <v>0</v>
          </cell>
          <cell r="T379">
            <v>0</v>
          </cell>
          <cell r="U379">
            <v>4</v>
          </cell>
          <cell r="V379" t="str">
            <v/>
          </cell>
          <cell r="W379" t="str">
            <v/>
          </cell>
          <cell r="X379" t="str">
            <v/>
          </cell>
          <cell r="Y379" t="str">
            <v/>
          </cell>
          <cell r="Z379" t="str">
            <v/>
          </cell>
          <cell r="AA379">
            <v>4</v>
          </cell>
          <cell r="AC379" t="str">
            <v/>
          </cell>
          <cell r="AD379" t="str">
            <v/>
          </cell>
          <cell r="AE379">
            <v>0</v>
          </cell>
          <cell r="AF379" t="str">
            <v/>
          </cell>
          <cell r="AG379" t="str">
            <v/>
          </cell>
          <cell r="AH379" t="str">
            <v/>
          </cell>
          <cell r="AI379" t="str">
            <v/>
          </cell>
          <cell r="AJ379">
            <v>0</v>
          </cell>
          <cell r="AK379" t="str">
            <v/>
          </cell>
          <cell r="AL379" t="str">
            <v/>
          </cell>
        </row>
        <row r="380">
          <cell r="B380">
            <v>373</v>
          </cell>
          <cell r="F380" t="str">
            <v>-</v>
          </cell>
          <cell r="G380" t="str">
            <v>-</v>
          </cell>
          <cell r="K380">
            <v>0</v>
          </cell>
          <cell r="L380">
            <v>0</v>
          </cell>
          <cell r="M380">
            <v>0</v>
          </cell>
          <cell r="N380">
            <v>0</v>
          </cell>
          <cell r="O380">
            <v>0</v>
          </cell>
          <cell r="P380">
            <v>0</v>
          </cell>
          <cell r="Q380">
            <v>0</v>
          </cell>
          <cell r="R380">
            <v>0</v>
          </cell>
          <cell r="S380">
            <v>0</v>
          </cell>
          <cell r="T380">
            <v>0</v>
          </cell>
          <cell r="U380">
            <v>4</v>
          </cell>
          <cell r="V380" t="str">
            <v/>
          </cell>
          <cell r="W380" t="str">
            <v/>
          </cell>
          <cell r="X380" t="str">
            <v/>
          </cell>
          <cell r="Y380" t="str">
            <v/>
          </cell>
          <cell r="Z380" t="str">
            <v/>
          </cell>
          <cell r="AA380">
            <v>4</v>
          </cell>
          <cell r="AC380" t="str">
            <v/>
          </cell>
          <cell r="AD380" t="str">
            <v/>
          </cell>
          <cell r="AE380">
            <v>0</v>
          </cell>
          <cell r="AF380" t="str">
            <v/>
          </cell>
          <cell r="AG380" t="str">
            <v/>
          </cell>
          <cell r="AH380" t="str">
            <v/>
          </cell>
          <cell r="AI380" t="str">
            <v/>
          </cell>
          <cell r="AJ380">
            <v>0</v>
          </cell>
          <cell r="AK380" t="str">
            <v/>
          </cell>
          <cell r="AL380" t="str">
            <v/>
          </cell>
        </row>
        <row r="381">
          <cell r="B381">
            <v>374</v>
          </cell>
          <cell r="F381" t="str">
            <v>-</v>
          </cell>
          <cell r="G381" t="str">
            <v>-</v>
          </cell>
          <cell r="K381">
            <v>0</v>
          </cell>
          <cell r="L381">
            <v>0</v>
          </cell>
          <cell r="M381">
            <v>0</v>
          </cell>
          <cell r="N381">
            <v>0</v>
          </cell>
          <cell r="O381">
            <v>0</v>
          </cell>
          <cell r="P381">
            <v>0</v>
          </cell>
          <cell r="Q381">
            <v>0</v>
          </cell>
          <cell r="R381">
            <v>0</v>
          </cell>
          <cell r="S381">
            <v>0</v>
          </cell>
          <cell r="T381">
            <v>0</v>
          </cell>
          <cell r="U381">
            <v>4</v>
          </cell>
          <cell r="V381" t="str">
            <v/>
          </cell>
          <cell r="W381" t="str">
            <v/>
          </cell>
          <cell r="X381" t="str">
            <v/>
          </cell>
          <cell r="Y381" t="str">
            <v/>
          </cell>
          <cell r="Z381" t="str">
            <v/>
          </cell>
          <cell r="AA381">
            <v>4</v>
          </cell>
          <cell r="AC381" t="str">
            <v/>
          </cell>
          <cell r="AD381" t="str">
            <v/>
          </cell>
          <cell r="AE381">
            <v>0</v>
          </cell>
          <cell r="AF381" t="str">
            <v/>
          </cell>
          <cell r="AG381" t="str">
            <v/>
          </cell>
          <cell r="AH381" t="str">
            <v/>
          </cell>
          <cell r="AI381" t="str">
            <v/>
          </cell>
          <cell r="AJ381">
            <v>0</v>
          </cell>
          <cell r="AK381" t="str">
            <v/>
          </cell>
          <cell r="AL381" t="str">
            <v/>
          </cell>
        </row>
        <row r="382">
          <cell r="B382">
            <v>375</v>
          </cell>
          <cell r="F382" t="str">
            <v>-</v>
          </cell>
          <cell r="G382" t="str">
            <v>-</v>
          </cell>
          <cell r="K382">
            <v>0</v>
          </cell>
          <cell r="L382">
            <v>0</v>
          </cell>
          <cell r="M382">
            <v>0</v>
          </cell>
          <cell r="N382">
            <v>0</v>
          </cell>
          <cell r="O382">
            <v>0</v>
          </cell>
          <cell r="P382">
            <v>0</v>
          </cell>
          <cell r="Q382">
            <v>0</v>
          </cell>
          <cell r="R382">
            <v>0</v>
          </cell>
          <cell r="S382">
            <v>0</v>
          </cell>
          <cell r="T382">
            <v>0</v>
          </cell>
          <cell r="U382">
            <v>4</v>
          </cell>
          <cell r="V382" t="str">
            <v/>
          </cell>
          <cell r="W382" t="str">
            <v/>
          </cell>
          <cell r="X382" t="str">
            <v/>
          </cell>
          <cell r="Y382" t="str">
            <v/>
          </cell>
          <cell r="Z382" t="str">
            <v/>
          </cell>
          <cell r="AA382">
            <v>4</v>
          </cell>
          <cell r="AC382" t="str">
            <v/>
          </cell>
          <cell r="AD382" t="str">
            <v/>
          </cell>
          <cell r="AE382">
            <v>0</v>
          </cell>
          <cell r="AF382" t="str">
            <v/>
          </cell>
          <cell r="AG382" t="str">
            <v/>
          </cell>
          <cell r="AH382" t="str">
            <v/>
          </cell>
          <cell r="AI382" t="str">
            <v/>
          </cell>
          <cell r="AJ382">
            <v>0</v>
          </cell>
          <cell r="AK382" t="str">
            <v/>
          </cell>
          <cell r="AL382" t="str">
            <v/>
          </cell>
        </row>
        <row r="383">
          <cell r="B383">
            <v>376</v>
          </cell>
          <cell r="F383" t="str">
            <v>-</v>
          </cell>
          <cell r="G383" t="str">
            <v>-</v>
          </cell>
          <cell r="K383">
            <v>0</v>
          </cell>
          <cell r="L383">
            <v>0</v>
          </cell>
          <cell r="M383">
            <v>0</v>
          </cell>
          <cell r="N383">
            <v>0</v>
          </cell>
          <cell r="O383">
            <v>0</v>
          </cell>
          <cell r="P383">
            <v>0</v>
          </cell>
          <cell r="Q383">
            <v>0</v>
          </cell>
          <cell r="R383">
            <v>0</v>
          </cell>
          <cell r="S383">
            <v>0</v>
          </cell>
          <cell r="T383">
            <v>0</v>
          </cell>
          <cell r="U383">
            <v>4</v>
          </cell>
          <cell r="V383" t="str">
            <v/>
          </cell>
          <cell r="W383" t="str">
            <v/>
          </cell>
          <cell r="X383" t="str">
            <v/>
          </cell>
          <cell r="Y383" t="str">
            <v/>
          </cell>
          <cell r="Z383" t="str">
            <v/>
          </cell>
          <cell r="AA383">
            <v>4</v>
          </cell>
          <cell r="AC383" t="str">
            <v/>
          </cell>
          <cell r="AD383" t="str">
            <v/>
          </cell>
          <cell r="AE383">
            <v>0</v>
          </cell>
          <cell r="AF383" t="str">
            <v/>
          </cell>
          <cell r="AG383" t="str">
            <v/>
          </cell>
          <cell r="AH383" t="str">
            <v/>
          </cell>
          <cell r="AI383" t="str">
            <v/>
          </cell>
          <cell r="AJ383">
            <v>0</v>
          </cell>
          <cell r="AK383" t="str">
            <v/>
          </cell>
          <cell r="AL383" t="str">
            <v/>
          </cell>
        </row>
        <row r="384">
          <cell r="B384">
            <v>377</v>
          </cell>
          <cell r="F384" t="str">
            <v>-</v>
          </cell>
          <cell r="G384" t="str">
            <v>-</v>
          </cell>
          <cell r="K384">
            <v>0</v>
          </cell>
          <cell r="L384">
            <v>0</v>
          </cell>
          <cell r="M384">
            <v>0</v>
          </cell>
          <cell r="N384">
            <v>0</v>
          </cell>
          <cell r="O384">
            <v>0</v>
          </cell>
          <cell r="P384">
            <v>0</v>
          </cell>
          <cell r="Q384">
            <v>0</v>
          </cell>
          <cell r="R384">
            <v>0</v>
          </cell>
          <cell r="S384">
            <v>0</v>
          </cell>
          <cell r="T384">
            <v>0</v>
          </cell>
          <cell r="U384">
            <v>4</v>
          </cell>
          <cell r="V384" t="str">
            <v/>
          </cell>
          <cell r="W384" t="str">
            <v/>
          </cell>
          <cell r="X384" t="str">
            <v/>
          </cell>
          <cell r="Y384" t="str">
            <v/>
          </cell>
          <cell r="Z384" t="str">
            <v/>
          </cell>
          <cell r="AA384">
            <v>4</v>
          </cell>
          <cell r="AC384" t="str">
            <v/>
          </cell>
          <cell r="AD384" t="str">
            <v/>
          </cell>
          <cell r="AE384">
            <v>0</v>
          </cell>
          <cell r="AF384" t="str">
            <v/>
          </cell>
          <cell r="AG384" t="str">
            <v/>
          </cell>
          <cell r="AH384" t="str">
            <v/>
          </cell>
          <cell r="AI384" t="str">
            <v/>
          </cell>
          <cell r="AJ384">
            <v>0</v>
          </cell>
          <cell r="AK384" t="str">
            <v/>
          </cell>
          <cell r="AL384" t="str">
            <v/>
          </cell>
        </row>
        <row r="385">
          <cell r="B385">
            <v>378</v>
          </cell>
          <cell r="F385" t="str">
            <v>-</v>
          </cell>
          <cell r="G385" t="str">
            <v>-</v>
          </cell>
          <cell r="K385">
            <v>0</v>
          </cell>
          <cell r="L385">
            <v>0</v>
          </cell>
          <cell r="M385">
            <v>0</v>
          </cell>
          <cell r="N385">
            <v>0</v>
          </cell>
          <cell r="O385">
            <v>0</v>
          </cell>
          <cell r="P385">
            <v>0</v>
          </cell>
          <cell r="Q385">
            <v>0</v>
          </cell>
          <cell r="R385">
            <v>0</v>
          </cell>
          <cell r="S385">
            <v>0</v>
          </cell>
          <cell r="T385">
            <v>0</v>
          </cell>
          <cell r="U385">
            <v>4</v>
          </cell>
          <cell r="V385" t="str">
            <v/>
          </cell>
          <cell r="W385" t="str">
            <v/>
          </cell>
          <cell r="X385" t="str">
            <v/>
          </cell>
          <cell r="Y385" t="str">
            <v/>
          </cell>
          <cell r="Z385" t="str">
            <v/>
          </cell>
          <cell r="AA385">
            <v>4</v>
          </cell>
          <cell r="AC385" t="str">
            <v/>
          </cell>
          <cell r="AD385" t="str">
            <v/>
          </cell>
          <cell r="AE385">
            <v>0</v>
          </cell>
          <cell r="AF385" t="str">
            <v/>
          </cell>
          <cell r="AG385" t="str">
            <v/>
          </cell>
          <cell r="AH385" t="str">
            <v/>
          </cell>
          <cell r="AI385" t="str">
            <v/>
          </cell>
          <cell r="AJ385">
            <v>0</v>
          </cell>
          <cell r="AK385" t="str">
            <v/>
          </cell>
          <cell r="AL385" t="str">
            <v/>
          </cell>
        </row>
        <row r="386">
          <cell r="B386">
            <v>379</v>
          </cell>
          <cell r="F386" t="str">
            <v>-</v>
          </cell>
          <cell r="G386" t="str">
            <v>-</v>
          </cell>
          <cell r="K386">
            <v>0</v>
          </cell>
          <cell r="L386">
            <v>0</v>
          </cell>
          <cell r="M386">
            <v>0</v>
          </cell>
          <cell r="N386">
            <v>0</v>
          </cell>
          <cell r="O386">
            <v>0</v>
          </cell>
          <cell r="P386">
            <v>0</v>
          </cell>
          <cell r="Q386">
            <v>0</v>
          </cell>
          <cell r="R386">
            <v>0</v>
          </cell>
          <cell r="S386">
            <v>0</v>
          </cell>
          <cell r="T386">
            <v>0</v>
          </cell>
          <cell r="U386">
            <v>4</v>
          </cell>
          <cell r="V386" t="str">
            <v/>
          </cell>
          <cell r="W386" t="str">
            <v/>
          </cell>
          <cell r="X386" t="str">
            <v/>
          </cell>
          <cell r="Y386" t="str">
            <v/>
          </cell>
          <cell r="Z386" t="str">
            <v/>
          </cell>
          <cell r="AA386">
            <v>4</v>
          </cell>
          <cell r="AC386" t="str">
            <v/>
          </cell>
          <cell r="AD386" t="str">
            <v/>
          </cell>
          <cell r="AE386">
            <v>0</v>
          </cell>
          <cell r="AF386" t="str">
            <v/>
          </cell>
          <cell r="AG386" t="str">
            <v/>
          </cell>
          <cell r="AH386" t="str">
            <v/>
          </cell>
          <cell r="AI386" t="str">
            <v/>
          </cell>
          <cell r="AJ386">
            <v>0</v>
          </cell>
          <cell r="AK386" t="str">
            <v/>
          </cell>
          <cell r="AL386" t="str">
            <v/>
          </cell>
        </row>
        <row r="387">
          <cell r="B387">
            <v>380</v>
          </cell>
          <cell r="F387" t="str">
            <v>-</v>
          </cell>
          <cell r="G387" t="str">
            <v>-</v>
          </cell>
          <cell r="K387">
            <v>0</v>
          </cell>
          <cell r="L387">
            <v>0</v>
          </cell>
          <cell r="M387">
            <v>0</v>
          </cell>
          <cell r="N387">
            <v>0</v>
          </cell>
          <cell r="O387">
            <v>0</v>
          </cell>
          <cell r="P387">
            <v>0</v>
          </cell>
          <cell r="Q387">
            <v>0</v>
          </cell>
          <cell r="R387">
            <v>0</v>
          </cell>
          <cell r="S387">
            <v>0</v>
          </cell>
          <cell r="T387">
            <v>0</v>
          </cell>
          <cell r="U387">
            <v>4</v>
          </cell>
          <cell r="V387" t="str">
            <v/>
          </cell>
          <cell r="W387" t="str">
            <v/>
          </cell>
          <cell r="X387" t="str">
            <v/>
          </cell>
          <cell r="Y387" t="str">
            <v/>
          </cell>
          <cell r="Z387" t="str">
            <v/>
          </cell>
          <cell r="AA387">
            <v>4</v>
          </cell>
          <cell r="AC387" t="str">
            <v/>
          </cell>
          <cell r="AD387" t="str">
            <v/>
          </cell>
          <cell r="AE387">
            <v>0</v>
          </cell>
          <cell r="AF387" t="str">
            <v/>
          </cell>
          <cell r="AG387" t="str">
            <v/>
          </cell>
          <cell r="AH387" t="str">
            <v/>
          </cell>
          <cell r="AI387" t="str">
            <v/>
          </cell>
          <cell r="AJ387">
            <v>0</v>
          </cell>
          <cell r="AK387" t="str">
            <v/>
          </cell>
          <cell r="AL387" t="str">
            <v/>
          </cell>
        </row>
        <row r="388">
          <cell r="B388">
            <v>381</v>
          </cell>
          <cell r="F388" t="str">
            <v>-</v>
          </cell>
          <cell r="G388" t="str">
            <v>-</v>
          </cell>
          <cell r="K388">
            <v>0</v>
          </cell>
          <cell r="L388">
            <v>0</v>
          </cell>
          <cell r="M388">
            <v>0</v>
          </cell>
          <cell r="N388">
            <v>0</v>
          </cell>
          <cell r="O388">
            <v>0</v>
          </cell>
          <cell r="P388">
            <v>0</v>
          </cell>
          <cell r="Q388">
            <v>0</v>
          </cell>
          <cell r="R388">
            <v>0</v>
          </cell>
          <cell r="S388">
            <v>0</v>
          </cell>
          <cell r="T388">
            <v>0</v>
          </cell>
          <cell r="U388">
            <v>4</v>
          </cell>
          <cell r="V388" t="str">
            <v/>
          </cell>
          <cell r="W388" t="str">
            <v/>
          </cell>
          <cell r="X388" t="str">
            <v/>
          </cell>
          <cell r="Y388" t="str">
            <v/>
          </cell>
          <cell r="Z388" t="str">
            <v/>
          </cell>
          <cell r="AA388">
            <v>4</v>
          </cell>
          <cell r="AC388" t="str">
            <v/>
          </cell>
          <cell r="AD388" t="str">
            <v/>
          </cell>
          <cell r="AE388">
            <v>0</v>
          </cell>
          <cell r="AF388" t="str">
            <v/>
          </cell>
          <cell r="AG388" t="str">
            <v/>
          </cell>
          <cell r="AH388" t="str">
            <v/>
          </cell>
          <cell r="AI388" t="str">
            <v/>
          </cell>
          <cell r="AJ388">
            <v>0</v>
          </cell>
          <cell r="AK388" t="str">
            <v/>
          </cell>
          <cell r="AL388" t="str">
            <v/>
          </cell>
        </row>
        <row r="389">
          <cell r="B389">
            <v>382</v>
          </cell>
          <cell r="F389" t="str">
            <v>-</v>
          </cell>
          <cell r="G389" t="str">
            <v>-</v>
          </cell>
          <cell r="K389">
            <v>0</v>
          </cell>
          <cell r="L389">
            <v>0</v>
          </cell>
          <cell r="M389">
            <v>0</v>
          </cell>
          <cell r="N389">
            <v>0</v>
          </cell>
          <cell r="O389">
            <v>0</v>
          </cell>
          <cell r="P389">
            <v>0</v>
          </cell>
          <cell r="Q389">
            <v>0</v>
          </cell>
          <cell r="R389">
            <v>0</v>
          </cell>
          <cell r="S389">
            <v>0</v>
          </cell>
          <cell r="T389">
            <v>0</v>
          </cell>
          <cell r="U389">
            <v>4</v>
          </cell>
          <cell r="V389" t="str">
            <v/>
          </cell>
          <cell r="W389" t="str">
            <v/>
          </cell>
          <cell r="X389" t="str">
            <v/>
          </cell>
          <cell r="Y389" t="str">
            <v/>
          </cell>
          <cell r="Z389" t="str">
            <v/>
          </cell>
          <cell r="AA389">
            <v>4</v>
          </cell>
          <cell r="AC389" t="str">
            <v/>
          </cell>
          <cell r="AD389" t="str">
            <v/>
          </cell>
          <cell r="AE389">
            <v>0</v>
          </cell>
          <cell r="AF389" t="str">
            <v/>
          </cell>
          <cell r="AG389" t="str">
            <v/>
          </cell>
          <cell r="AH389" t="str">
            <v/>
          </cell>
          <cell r="AI389" t="str">
            <v/>
          </cell>
          <cell r="AJ389">
            <v>0</v>
          </cell>
          <cell r="AK389" t="str">
            <v/>
          </cell>
          <cell r="AL389" t="str">
            <v/>
          </cell>
        </row>
        <row r="390">
          <cell r="B390">
            <v>383</v>
          </cell>
          <cell r="F390" t="str">
            <v>-</v>
          </cell>
          <cell r="G390" t="str">
            <v>-</v>
          </cell>
          <cell r="K390">
            <v>0</v>
          </cell>
          <cell r="L390">
            <v>0</v>
          </cell>
          <cell r="M390">
            <v>0</v>
          </cell>
          <cell r="N390">
            <v>0</v>
          </cell>
          <cell r="O390">
            <v>0</v>
          </cell>
          <cell r="P390">
            <v>0</v>
          </cell>
          <cell r="Q390">
            <v>0</v>
          </cell>
          <cell r="R390">
            <v>0</v>
          </cell>
          <cell r="S390">
            <v>0</v>
          </cell>
          <cell r="T390">
            <v>0</v>
          </cell>
          <cell r="U390">
            <v>4</v>
          </cell>
          <cell r="V390" t="str">
            <v/>
          </cell>
          <cell r="W390" t="str">
            <v/>
          </cell>
          <cell r="X390" t="str">
            <v/>
          </cell>
          <cell r="Y390" t="str">
            <v/>
          </cell>
          <cell r="Z390" t="str">
            <v/>
          </cell>
          <cell r="AA390">
            <v>4</v>
          </cell>
          <cell r="AC390" t="str">
            <v/>
          </cell>
          <cell r="AD390" t="str">
            <v/>
          </cell>
          <cell r="AE390">
            <v>0</v>
          </cell>
          <cell r="AF390" t="str">
            <v/>
          </cell>
          <cell r="AG390" t="str">
            <v/>
          </cell>
          <cell r="AH390" t="str">
            <v/>
          </cell>
          <cell r="AI390" t="str">
            <v/>
          </cell>
          <cell r="AJ390">
            <v>0</v>
          </cell>
          <cell r="AK390" t="str">
            <v/>
          </cell>
          <cell r="AL390" t="str">
            <v/>
          </cell>
        </row>
        <row r="391">
          <cell r="B391">
            <v>384</v>
          </cell>
          <cell r="F391" t="str">
            <v>-</v>
          </cell>
          <cell r="G391" t="str">
            <v>-</v>
          </cell>
          <cell r="K391">
            <v>0</v>
          </cell>
          <cell r="L391">
            <v>0</v>
          </cell>
          <cell r="M391">
            <v>0</v>
          </cell>
          <cell r="N391">
            <v>0</v>
          </cell>
          <cell r="O391">
            <v>0</v>
          </cell>
          <cell r="P391">
            <v>0</v>
          </cell>
          <cell r="Q391">
            <v>0</v>
          </cell>
          <cell r="R391">
            <v>0</v>
          </cell>
          <cell r="S391">
            <v>0</v>
          </cell>
          <cell r="T391">
            <v>0</v>
          </cell>
          <cell r="U391">
            <v>4</v>
          </cell>
          <cell r="V391" t="str">
            <v/>
          </cell>
          <cell r="W391" t="str">
            <v/>
          </cell>
          <cell r="X391" t="str">
            <v/>
          </cell>
          <cell r="Y391" t="str">
            <v/>
          </cell>
          <cell r="Z391" t="str">
            <v/>
          </cell>
          <cell r="AA391">
            <v>4</v>
          </cell>
          <cell r="AC391" t="str">
            <v/>
          </cell>
          <cell r="AD391" t="str">
            <v/>
          </cell>
          <cell r="AE391">
            <v>0</v>
          </cell>
          <cell r="AF391" t="str">
            <v/>
          </cell>
          <cell r="AG391" t="str">
            <v/>
          </cell>
          <cell r="AH391" t="str">
            <v/>
          </cell>
          <cell r="AI391" t="str">
            <v/>
          </cell>
          <cell r="AJ391">
            <v>0</v>
          </cell>
          <cell r="AK391" t="str">
            <v/>
          </cell>
          <cell r="AL391" t="str">
            <v/>
          </cell>
        </row>
        <row r="392">
          <cell r="B392">
            <v>385</v>
          </cell>
          <cell r="F392" t="str">
            <v>-</v>
          </cell>
          <cell r="G392" t="str">
            <v>-</v>
          </cell>
          <cell r="K392">
            <v>0</v>
          </cell>
          <cell r="L392">
            <v>0</v>
          </cell>
          <cell r="M392">
            <v>0</v>
          </cell>
          <cell r="N392">
            <v>0</v>
          </cell>
          <cell r="O392">
            <v>0</v>
          </cell>
          <cell r="P392">
            <v>0</v>
          </cell>
          <cell r="Q392">
            <v>0</v>
          </cell>
          <cell r="R392">
            <v>0</v>
          </cell>
          <cell r="S392">
            <v>0</v>
          </cell>
          <cell r="T392">
            <v>0</v>
          </cell>
          <cell r="U392">
            <v>4</v>
          </cell>
          <cell r="V392" t="str">
            <v/>
          </cell>
          <cell r="W392" t="str">
            <v/>
          </cell>
          <cell r="X392" t="str">
            <v/>
          </cell>
          <cell r="Y392" t="str">
            <v/>
          </cell>
          <cell r="Z392" t="str">
            <v/>
          </cell>
          <cell r="AA392">
            <v>4</v>
          </cell>
          <cell r="AC392" t="str">
            <v/>
          </cell>
          <cell r="AD392" t="str">
            <v/>
          </cell>
          <cell r="AE392">
            <v>0</v>
          </cell>
          <cell r="AF392" t="str">
            <v/>
          </cell>
          <cell r="AG392" t="str">
            <v/>
          </cell>
          <cell r="AH392" t="str">
            <v/>
          </cell>
          <cell r="AI392" t="str">
            <v/>
          </cell>
          <cell r="AJ392">
            <v>0</v>
          </cell>
          <cell r="AK392" t="str">
            <v/>
          </cell>
          <cell r="AL392" t="str">
            <v/>
          </cell>
        </row>
        <row r="393">
          <cell r="B393">
            <v>386</v>
          </cell>
          <cell r="F393" t="str">
            <v>-</v>
          </cell>
          <cell r="G393" t="str">
            <v>-</v>
          </cell>
          <cell r="K393">
            <v>0</v>
          </cell>
          <cell r="L393">
            <v>0</v>
          </cell>
          <cell r="M393">
            <v>0</v>
          </cell>
          <cell r="N393">
            <v>0</v>
          </cell>
          <cell r="O393">
            <v>0</v>
          </cell>
          <cell r="P393">
            <v>0</v>
          </cell>
          <cell r="Q393">
            <v>0</v>
          </cell>
          <cell r="R393">
            <v>0</v>
          </cell>
          <cell r="S393">
            <v>0</v>
          </cell>
          <cell r="T393">
            <v>0</v>
          </cell>
          <cell r="U393">
            <v>4</v>
          </cell>
          <cell r="V393" t="str">
            <v/>
          </cell>
          <cell r="W393" t="str">
            <v/>
          </cell>
          <cell r="X393" t="str">
            <v/>
          </cell>
          <cell r="Y393" t="str">
            <v/>
          </cell>
          <cell r="Z393" t="str">
            <v/>
          </cell>
          <cell r="AA393">
            <v>4</v>
          </cell>
          <cell r="AC393" t="str">
            <v/>
          </cell>
          <cell r="AD393" t="str">
            <v/>
          </cell>
          <cell r="AE393">
            <v>0</v>
          </cell>
          <cell r="AF393" t="str">
            <v/>
          </cell>
          <cell r="AG393" t="str">
            <v/>
          </cell>
          <cell r="AH393" t="str">
            <v/>
          </cell>
          <cell r="AI393" t="str">
            <v/>
          </cell>
          <cell r="AJ393">
            <v>0</v>
          </cell>
          <cell r="AK393" t="str">
            <v/>
          </cell>
          <cell r="AL393" t="str">
            <v/>
          </cell>
        </row>
        <row r="394">
          <cell r="B394">
            <v>387</v>
          </cell>
          <cell r="F394" t="str">
            <v>-</v>
          </cell>
          <cell r="G394" t="str">
            <v>-</v>
          </cell>
          <cell r="K394">
            <v>0</v>
          </cell>
          <cell r="L394">
            <v>0</v>
          </cell>
          <cell r="M394">
            <v>0</v>
          </cell>
          <cell r="N394">
            <v>0</v>
          </cell>
          <cell r="O394">
            <v>0</v>
          </cell>
          <cell r="P394">
            <v>0</v>
          </cell>
          <cell r="Q394">
            <v>0</v>
          </cell>
          <cell r="R394">
            <v>0</v>
          </cell>
          <cell r="S394">
            <v>0</v>
          </cell>
          <cell r="T394">
            <v>0</v>
          </cell>
          <cell r="U394">
            <v>4</v>
          </cell>
          <cell r="V394" t="str">
            <v/>
          </cell>
          <cell r="W394" t="str">
            <v/>
          </cell>
          <cell r="X394" t="str">
            <v/>
          </cell>
          <cell r="Y394" t="str">
            <v/>
          </cell>
          <cell r="Z394" t="str">
            <v/>
          </cell>
          <cell r="AA394">
            <v>4</v>
          </cell>
          <cell r="AC394" t="str">
            <v/>
          </cell>
          <cell r="AD394" t="str">
            <v/>
          </cell>
          <cell r="AE394">
            <v>0</v>
          </cell>
          <cell r="AF394" t="str">
            <v/>
          </cell>
          <cell r="AG394" t="str">
            <v/>
          </cell>
          <cell r="AH394" t="str">
            <v/>
          </cell>
          <cell r="AI394" t="str">
            <v/>
          </cell>
          <cell r="AJ394">
            <v>0</v>
          </cell>
          <cell r="AK394" t="str">
            <v/>
          </cell>
          <cell r="AL394" t="str">
            <v/>
          </cell>
        </row>
        <row r="395">
          <cell r="B395">
            <v>388</v>
          </cell>
          <cell r="F395" t="str">
            <v>-</v>
          </cell>
          <cell r="G395" t="str">
            <v>-</v>
          </cell>
          <cell r="K395">
            <v>0</v>
          </cell>
          <cell r="L395">
            <v>0</v>
          </cell>
          <cell r="M395">
            <v>0</v>
          </cell>
          <cell r="N395">
            <v>0</v>
          </cell>
          <cell r="O395">
            <v>0</v>
          </cell>
          <cell r="P395">
            <v>0</v>
          </cell>
          <cell r="Q395">
            <v>0</v>
          </cell>
          <cell r="R395">
            <v>0</v>
          </cell>
          <cell r="S395">
            <v>0</v>
          </cell>
          <cell r="T395">
            <v>0</v>
          </cell>
          <cell r="U395">
            <v>4</v>
          </cell>
          <cell r="V395" t="str">
            <v/>
          </cell>
          <cell r="W395" t="str">
            <v/>
          </cell>
          <cell r="X395" t="str">
            <v/>
          </cell>
          <cell r="Y395" t="str">
            <v/>
          </cell>
          <cell r="Z395" t="str">
            <v/>
          </cell>
          <cell r="AA395">
            <v>4</v>
          </cell>
          <cell r="AC395" t="str">
            <v/>
          </cell>
          <cell r="AD395" t="str">
            <v/>
          </cell>
          <cell r="AE395">
            <v>0</v>
          </cell>
          <cell r="AF395" t="str">
            <v/>
          </cell>
          <cell r="AG395" t="str">
            <v/>
          </cell>
          <cell r="AH395" t="str">
            <v/>
          </cell>
          <cell r="AI395" t="str">
            <v/>
          </cell>
          <cell r="AJ395">
            <v>0</v>
          </cell>
          <cell r="AK395" t="str">
            <v/>
          </cell>
          <cell r="AL395" t="str">
            <v/>
          </cell>
        </row>
        <row r="396">
          <cell r="B396">
            <v>389</v>
          </cell>
          <cell r="F396" t="str">
            <v>-</v>
          </cell>
          <cell r="G396" t="str">
            <v>-</v>
          </cell>
          <cell r="K396">
            <v>0</v>
          </cell>
          <cell r="L396">
            <v>0</v>
          </cell>
          <cell r="M396">
            <v>0</v>
          </cell>
          <cell r="N396">
            <v>0</v>
          </cell>
          <cell r="O396">
            <v>0</v>
          </cell>
          <cell r="P396">
            <v>0</v>
          </cell>
          <cell r="Q396">
            <v>0</v>
          </cell>
          <cell r="R396">
            <v>0</v>
          </cell>
          <cell r="S396">
            <v>0</v>
          </cell>
          <cell r="T396">
            <v>0</v>
          </cell>
          <cell r="U396">
            <v>4</v>
          </cell>
          <cell r="V396" t="str">
            <v/>
          </cell>
          <cell r="W396" t="str">
            <v/>
          </cell>
          <cell r="X396" t="str">
            <v/>
          </cell>
          <cell r="Y396" t="str">
            <v/>
          </cell>
          <cell r="Z396" t="str">
            <v/>
          </cell>
          <cell r="AA396">
            <v>4</v>
          </cell>
          <cell r="AC396" t="str">
            <v/>
          </cell>
          <cell r="AD396" t="str">
            <v/>
          </cell>
          <cell r="AE396">
            <v>0</v>
          </cell>
          <cell r="AF396" t="str">
            <v/>
          </cell>
          <cell r="AG396" t="str">
            <v/>
          </cell>
          <cell r="AH396" t="str">
            <v/>
          </cell>
          <cell r="AI396" t="str">
            <v/>
          </cell>
          <cell r="AJ396">
            <v>0</v>
          </cell>
          <cell r="AK396" t="str">
            <v/>
          </cell>
          <cell r="AL396" t="str">
            <v/>
          </cell>
        </row>
        <row r="397">
          <cell r="B397">
            <v>390</v>
          </cell>
          <cell r="F397" t="str">
            <v>-</v>
          </cell>
          <cell r="G397" t="str">
            <v>-</v>
          </cell>
          <cell r="K397">
            <v>0</v>
          </cell>
          <cell r="L397">
            <v>0</v>
          </cell>
          <cell r="M397">
            <v>0</v>
          </cell>
          <cell r="N397">
            <v>0</v>
          </cell>
          <cell r="O397">
            <v>0</v>
          </cell>
          <cell r="P397">
            <v>0</v>
          </cell>
          <cell r="Q397">
            <v>0</v>
          </cell>
          <cell r="R397">
            <v>0</v>
          </cell>
          <cell r="S397">
            <v>0</v>
          </cell>
          <cell r="T397">
            <v>0</v>
          </cell>
          <cell r="U397">
            <v>4</v>
          </cell>
          <cell r="V397" t="str">
            <v/>
          </cell>
          <cell r="W397" t="str">
            <v/>
          </cell>
          <cell r="X397" t="str">
            <v/>
          </cell>
          <cell r="Y397" t="str">
            <v/>
          </cell>
          <cell r="Z397" t="str">
            <v/>
          </cell>
          <cell r="AA397">
            <v>4</v>
          </cell>
          <cell r="AC397" t="str">
            <v/>
          </cell>
          <cell r="AD397" t="str">
            <v/>
          </cell>
          <cell r="AE397">
            <v>0</v>
          </cell>
          <cell r="AF397" t="str">
            <v/>
          </cell>
          <cell r="AG397" t="str">
            <v/>
          </cell>
          <cell r="AH397" t="str">
            <v/>
          </cell>
          <cell r="AI397" t="str">
            <v/>
          </cell>
          <cell r="AJ397">
            <v>0</v>
          </cell>
          <cell r="AK397" t="str">
            <v/>
          </cell>
          <cell r="AL397" t="str">
            <v/>
          </cell>
        </row>
        <row r="398">
          <cell r="B398">
            <v>391</v>
          </cell>
          <cell r="F398" t="str">
            <v>-</v>
          </cell>
          <cell r="G398" t="str">
            <v>-</v>
          </cell>
          <cell r="K398">
            <v>0</v>
          </cell>
          <cell r="L398">
            <v>0</v>
          </cell>
          <cell r="M398">
            <v>0</v>
          </cell>
          <cell r="N398">
            <v>0</v>
          </cell>
          <cell r="O398">
            <v>0</v>
          </cell>
          <cell r="P398">
            <v>0</v>
          </cell>
          <cell r="Q398">
            <v>0</v>
          </cell>
          <cell r="R398">
            <v>0</v>
          </cell>
          <cell r="S398">
            <v>0</v>
          </cell>
          <cell r="T398">
            <v>0</v>
          </cell>
          <cell r="U398">
            <v>4</v>
          </cell>
          <cell r="V398" t="str">
            <v/>
          </cell>
          <cell r="W398" t="str">
            <v/>
          </cell>
          <cell r="X398" t="str">
            <v/>
          </cell>
          <cell r="Y398" t="str">
            <v/>
          </cell>
          <cell r="Z398" t="str">
            <v/>
          </cell>
          <cell r="AA398">
            <v>4</v>
          </cell>
          <cell r="AC398" t="str">
            <v/>
          </cell>
          <cell r="AD398" t="str">
            <v/>
          </cell>
          <cell r="AE398">
            <v>0</v>
          </cell>
          <cell r="AF398" t="str">
            <v/>
          </cell>
          <cell r="AG398" t="str">
            <v/>
          </cell>
          <cell r="AH398" t="str">
            <v/>
          </cell>
          <cell r="AI398" t="str">
            <v/>
          </cell>
          <cell r="AJ398">
            <v>0</v>
          </cell>
          <cell r="AK398" t="str">
            <v/>
          </cell>
          <cell r="AL398" t="str">
            <v/>
          </cell>
        </row>
        <row r="399">
          <cell r="B399">
            <v>392</v>
          </cell>
          <cell r="F399" t="str">
            <v>-</v>
          </cell>
          <cell r="G399" t="str">
            <v>-</v>
          </cell>
          <cell r="K399">
            <v>0</v>
          </cell>
          <cell r="L399">
            <v>0</v>
          </cell>
          <cell r="M399">
            <v>0</v>
          </cell>
          <cell r="N399">
            <v>0</v>
          </cell>
          <cell r="O399">
            <v>0</v>
          </cell>
          <cell r="P399">
            <v>0</v>
          </cell>
          <cell r="Q399">
            <v>0</v>
          </cell>
          <cell r="R399">
            <v>0</v>
          </cell>
          <cell r="S399">
            <v>0</v>
          </cell>
          <cell r="T399">
            <v>0</v>
          </cell>
          <cell r="U399">
            <v>4</v>
          </cell>
          <cell r="V399" t="str">
            <v/>
          </cell>
          <cell r="W399" t="str">
            <v/>
          </cell>
          <cell r="X399" t="str">
            <v/>
          </cell>
          <cell r="Y399" t="str">
            <v/>
          </cell>
          <cell r="Z399" t="str">
            <v/>
          </cell>
          <cell r="AA399">
            <v>4</v>
          </cell>
          <cell r="AC399" t="str">
            <v/>
          </cell>
          <cell r="AD399" t="str">
            <v/>
          </cell>
          <cell r="AE399">
            <v>0</v>
          </cell>
          <cell r="AF399" t="str">
            <v/>
          </cell>
          <cell r="AG399" t="str">
            <v/>
          </cell>
          <cell r="AH399" t="str">
            <v/>
          </cell>
          <cell r="AI399" t="str">
            <v/>
          </cell>
          <cell r="AJ399">
            <v>0</v>
          </cell>
          <cell r="AK399" t="str">
            <v/>
          </cell>
          <cell r="AL399" t="str">
            <v/>
          </cell>
        </row>
        <row r="400">
          <cell r="B400">
            <v>393</v>
          </cell>
          <cell r="F400" t="str">
            <v>-</v>
          </cell>
          <cell r="G400" t="str">
            <v>-</v>
          </cell>
          <cell r="K400">
            <v>0</v>
          </cell>
          <cell r="L400">
            <v>0</v>
          </cell>
          <cell r="M400">
            <v>0</v>
          </cell>
          <cell r="N400">
            <v>0</v>
          </cell>
          <cell r="O400">
            <v>0</v>
          </cell>
          <cell r="P400">
            <v>0</v>
          </cell>
          <cell r="Q400">
            <v>0</v>
          </cell>
          <cell r="R400">
            <v>0</v>
          </cell>
          <cell r="S400">
            <v>0</v>
          </cell>
          <cell r="T400">
            <v>0</v>
          </cell>
          <cell r="U400">
            <v>4</v>
          </cell>
          <cell r="V400" t="str">
            <v/>
          </cell>
          <cell r="W400" t="str">
            <v/>
          </cell>
          <cell r="X400" t="str">
            <v/>
          </cell>
          <cell r="Y400" t="str">
            <v/>
          </cell>
          <cell r="Z400" t="str">
            <v/>
          </cell>
          <cell r="AA400">
            <v>4</v>
          </cell>
          <cell r="AC400" t="str">
            <v/>
          </cell>
          <cell r="AD400" t="str">
            <v/>
          </cell>
          <cell r="AE400">
            <v>0</v>
          </cell>
          <cell r="AF400" t="str">
            <v/>
          </cell>
          <cell r="AG400" t="str">
            <v/>
          </cell>
          <cell r="AH400" t="str">
            <v/>
          </cell>
          <cell r="AI400" t="str">
            <v/>
          </cell>
          <cell r="AJ400">
            <v>0</v>
          </cell>
          <cell r="AK400" t="str">
            <v/>
          </cell>
          <cell r="AL400" t="str">
            <v/>
          </cell>
        </row>
        <row r="401">
          <cell r="B401">
            <v>394</v>
          </cell>
          <cell r="F401" t="str">
            <v>-</v>
          </cell>
          <cell r="G401" t="str">
            <v>-</v>
          </cell>
          <cell r="K401">
            <v>0</v>
          </cell>
          <cell r="L401">
            <v>0</v>
          </cell>
          <cell r="M401">
            <v>0</v>
          </cell>
          <cell r="N401">
            <v>0</v>
          </cell>
          <cell r="O401">
            <v>0</v>
          </cell>
          <cell r="P401">
            <v>0</v>
          </cell>
          <cell r="Q401">
            <v>0</v>
          </cell>
          <cell r="R401">
            <v>0</v>
          </cell>
          <cell r="S401">
            <v>0</v>
          </cell>
          <cell r="T401">
            <v>0</v>
          </cell>
          <cell r="U401">
            <v>4</v>
          </cell>
          <cell r="V401" t="str">
            <v/>
          </cell>
          <cell r="W401" t="str">
            <v/>
          </cell>
          <cell r="X401" t="str">
            <v/>
          </cell>
          <cell r="Y401" t="str">
            <v/>
          </cell>
          <cell r="Z401" t="str">
            <v/>
          </cell>
          <cell r="AA401">
            <v>4</v>
          </cell>
          <cell r="AC401" t="str">
            <v/>
          </cell>
          <cell r="AD401" t="str">
            <v/>
          </cell>
          <cell r="AE401">
            <v>0</v>
          </cell>
          <cell r="AF401" t="str">
            <v/>
          </cell>
          <cell r="AG401" t="str">
            <v/>
          </cell>
          <cell r="AH401" t="str">
            <v/>
          </cell>
          <cell r="AI401" t="str">
            <v/>
          </cell>
          <cell r="AJ401">
            <v>0</v>
          </cell>
          <cell r="AK401" t="str">
            <v/>
          </cell>
          <cell r="AL401" t="str">
            <v/>
          </cell>
        </row>
        <row r="402">
          <cell r="B402">
            <v>395</v>
          </cell>
          <cell r="F402" t="str">
            <v>-</v>
          </cell>
          <cell r="G402" t="str">
            <v>-</v>
          </cell>
          <cell r="K402">
            <v>0</v>
          </cell>
          <cell r="L402">
            <v>0</v>
          </cell>
          <cell r="M402">
            <v>0</v>
          </cell>
          <cell r="N402">
            <v>0</v>
          </cell>
          <cell r="O402">
            <v>0</v>
          </cell>
          <cell r="P402">
            <v>0</v>
          </cell>
          <cell r="Q402">
            <v>0</v>
          </cell>
          <cell r="R402">
            <v>0</v>
          </cell>
          <cell r="S402">
            <v>0</v>
          </cell>
          <cell r="T402">
            <v>0</v>
          </cell>
          <cell r="U402">
            <v>4</v>
          </cell>
          <cell r="V402" t="str">
            <v/>
          </cell>
          <cell r="W402" t="str">
            <v/>
          </cell>
          <cell r="X402" t="str">
            <v/>
          </cell>
          <cell r="Y402" t="str">
            <v/>
          </cell>
          <cell r="Z402" t="str">
            <v/>
          </cell>
          <cell r="AA402">
            <v>4</v>
          </cell>
          <cell r="AC402" t="str">
            <v/>
          </cell>
          <cell r="AD402" t="str">
            <v/>
          </cell>
          <cell r="AE402">
            <v>0</v>
          </cell>
          <cell r="AF402" t="str">
            <v/>
          </cell>
          <cell r="AG402" t="str">
            <v/>
          </cell>
          <cell r="AH402" t="str">
            <v/>
          </cell>
          <cell r="AI402" t="str">
            <v/>
          </cell>
          <cell r="AJ402">
            <v>0</v>
          </cell>
          <cell r="AK402" t="str">
            <v/>
          </cell>
          <cell r="AL402" t="str">
            <v/>
          </cell>
        </row>
        <row r="403">
          <cell r="B403">
            <v>396</v>
          </cell>
          <cell r="F403" t="str">
            <v>-</v>
          </cell>
          <cell r="G403" t="str">
            <v>-</v>
          </cell>
          <cell r="K403">
            <v>0</v>
          </cell>
          <cell r="L403">
            <v>0</v>
          </cell>
          <cell r="M403">
            <v>0</v>
          </cell>
          <cell r="N403">
            <v>0</v>
          </cell>
          <cell r="O403">
            <v>0</v>
          </cell>
          <cell r="P403">
            <v>0</v>
          </cell>
          <cell r="Q403">
            <v>0</v>
          </cell>
          <cell r="R403">
            <v>0</v>
          </cell>
          <cell r="S403">
            <v>0</v>
          </cell>
          <cell r="T403">
            <v>0</v>
          </cell>
          <cell r="U403">
            <v>4</v>
          </cell>
          <cell r="V403" t="str">
            <v/>
          </cell>
          <cell r="W403" t="str">
            <v/>
          </cell>
          <cell r="X403" t="str">
            <v/>
          </cell>
          <cell r="Y403" t="str">
            <v/>
          </cell>
          <cell r="Z403" t="str">
            <v/>
          </cell>
          <cell r="AA403">
            <v>4</v>
          </cell>
          <cell r="AC403" t="str">
            <v/>
          </cell>
          <cell r="AD403" t="str">
            <v/>
          </cell>
          <cell r="AE403">
            <v>0</v>
          </cell>
          <cell r="AF403" t="str">
            <v/>
          </cell>
          <cell r="AG403" t="str">
            <v/>
          </cell>
          <cell r="AH403" t="str">
            <v/>
          </cell>
          <cell r="AI403" t="str">
            <v/>
          </cell>
          <cell r="AJ403">
            <v>0</v>
          </cell>
          <cell r="AK403" t="str">
            <v/>
          </cell>
          <cell r="AL403" t="str">
            <v/>
          </cell>
        </row>
        <row r="404">
          <cell r="B404">
            <v>397</v>
          </cell>
          <cell r="F404" t="str">
            <v>-</v>
          </cell>
          <cell r="G404" t="str">
            <v>-</v>
          </cell>
          <cell r="K404">
            <v>0</v>
          </cell>
          <cell r="L404">
            <v>0</v>
          </cell>
          <cell r="M404">
            <v>0</v>
          </cell>
          <cell r="N404">
            <v>0</v>
          </cell>
          <cell r="O404">
            <v>0</v>
          </cell>
          <cell r="P404">
            <v>0</v>
          </cell>
          <cell r="Q404">
            <v>0</v>
          </cell>
          <cell r="R404">
            <v>0</v>
          </cell>
          <cell r="S404">
            <v>0</v>
          </cell>
          <cell r="T404">
            <v>0</v>
          </cell>
          <cell r="U404">
            <v>4</v>
          </cell>
          <cell r="V404" t="str">
            <v/>
          </cell>
          <cell r="W404" t="str">
            <v/>
          </cell>
          <cell r="X404" t="str">
            <v/>
          </cell>
          <cell r="Y404" t="str">
            <v/>
          </cell>
          <cell r="Z404" t="str">
            <v/>
          </cell>
          <cell r="AA404">
            <v>4</v>
          </cell>
          <cell r="AC404" t="str">
            <v/>
          </cell>
          <cell r="AD404" t="str">
            <v/>
          </cell>
          <cell r="AE404">
            <v>0</v>
          </cell>
          <cell r="AF404" t="str">
            <v/>
          </cell>
          <cell r="AG404" t="str">
            <v/>
          </cell>
          <cell r="AH404" t="str">
            <v/>
          </cell>
          <cell r="AI404" t="str">
            <v/>
          </cell>
          <cell r="AJ404">
            <v>0</v>
          </cell>
          <cell r="AK404" t="str">
            <v/>
          </cell>
          <cell r="AL404" t="str">
            <v/>
          </cell>
        </row>
        <row r="405">
          <cell r="B405">
            <v>398</v>
          </cell>
          <cell r="F405" t="str">
            <v>-</v>
          </cell>
          <cell r="G405" t="str">
            <v>-</v>
          </cell>
          <cell r="K405">
            <v>0</v>
          </cell>
          <cell r="L405">
            <v>0</v>
          </cell>
          <cell r="M405">
            <v>0</v>
          </cell>
          <cell r="N405">
            <v>0</v>
          </cell>
          <cell r="O405">
            <v>0</v>
          </cell>
          <cell r="P405">
            <v>0</v>
          </cell>
          <cell r="Q405">
            <v>0</v>
          </cell>
          <cell r="R405">
            <v>0</v>
          </cell>
          <cell r="S405">
            <v>0</v>
          </cell>
          <cell r="T405">
            <v>0</v>
          </cell>
          <cell r="U405">
            <v>4</v>
          </cell>
          <cell r="V405" t="str">
            <v/>
          </cell>
          <cell r="W405" t="str">
            <v/>
          </cell>
          <cell r="X405" t="str">
            <v/>
          </cell>
          <cell r="Y405" t="str">
            <v/>
          </cell>
          <cell r="Z405" t="str">
            <v/>
          </cell>
          <cell r="AA405">
            <v>4</v>
          </cell>
          <cell r="AC405" t="str">
            <v/>
          </cell>
          <cell r="AD405" t="str">
            <v/>
          </cell>
          <cell r="AE405">
            <v>0</v>
          </cell>
          <cell r="AF405" t="str">
            <v/>
          </cell>
          <cell r="AG405" t="str">
            <v/>
          </cell>
          <cell r="AH405" t="str">
            <v/>
          </cell>
          <cell r="AI405" t="str">
            <v/>
          </cell>
          <cell r="AJ405">
            <v>0</v>
          </cell>
          <cell r="AK405" t="str">
            <v/>
          </cell>
          <cell r="AL405" t="str">
            <v/>
          </cell>
        </row>
        <row r="406">
          <cell r="B406">
            <v>399</v>
          </cell>
          <cell r="F406" t="str">
            <v>-</v>
          </cell>
          <cell r="G406" t="str">
            <v>-</v>
          </cell>
          <cell r="K406">
            <v>0</v>
          </cell>
          <cell r="L406">
            <v>0</v>
          </cell>
          <cell r="M406">
            <v>0</v>
          </cell>
          <cell r="N406">
            <v>0</v>
          </cell>
          <cell r="O406">
            <v>0</v>
          </cell>
          <cell r="P406">
            <v>0</v>
          </cell>
          <cell r="Q406">
            <v>0</v>
          </cell>
          <cell r="R406">
            <v>0</v>
          </cell>
          <cell r="S406">
            <v>0</v>
          </cell>
          <cell r="T406">
            <v>0</v>
          </cell>
          <cell r="U406">
            <v>4</v>
          </cell>
          <cell r="V406" t="str">
            <v/>
          </cell>
          <cell r="W406" t="str">
            <v/>
          </cell>
          <cell r="X406" t="str">
            <v/>
          </cell>
          <cell r="Y406" t="str">
            <v/>
          </cell>
          <cell r="Z406" t="str">
            <v/>
          </cell>
          <cell r="AA406">
            <v>4</v>
          </cell>
          <cell r="AC406" t="str">
            <v/>
          </cell>
          <cell r="AD406" t="str">
            <v/>
          </cell>
          <cell r="AE406">
            <v>0</v>
          </cell>
          <cell r="AF406" t="str">
            <v/>
          </cell>
          <cell r="AG406" t="str">
            <v/>
          </cell>
          <cell r="AH406" t="str">
            <v/>
          </cell>
          <cell r="AI406" t="str">
            <v/>
          </cell>
          <cell r="AJ406">
            <v>0</v>
          </cell>
          <cell r="AK406" t="str">
            <v/>
          </cell>
          <cell r="AL406" t="str">
            <v/>
          </cell>
        </row>
        <row r="407">
          <cell r="B407">
            <v>400</v>
          </cell>
          <cell r="F407" t="str">
            <v>-</v>
          </cell>
          <cell r="G407" t="str">
            <v>-</v>
          </cell>
          <cell r="K407">
            <v>0</v>
          </cell>
          <cell r="L407">
            <v>0</v>
          </cell>
          <cell r="M407">
            <v>0</v>
          </cell>
          <cell r="N407">
            <v>0</v>
          </cell>
          <cell r="O407">
            <v>0</v>
          </cell>
          <cell r="P407">
            <v>0</v>
          </cell>
          <cell r="Q407">
            <v>0</v>
          </cell>
          <cell r="R407">
            <v>0</v>
          </cell>
          <cell r="S407">
            <v>0</v>
          </cell>
          <cell r="T407">
            <v>0</v>
          </cell>
          <cell r="U407">
            <v>4</v>
          </cell>
          <cell r="V407" t="str">
            <v/>
          </cell>
          <cell r="W407" t="str">
            <v/>
          </cell>
          <cell r="X407" t="str">
            <v/>
          </cell>
          <cell r="Y407" t="str">
            <v/>
          </cell>
          <cell r="Z407" t="str">
            <v/>
          </cell>
          <cell r="AA407">
            <v>4</v>
          </cell>
          <cell r="AC407" t="str">
            <v/>
          </cell>
          <cell r="AD407" t="str">
            <v/>
          </cell>
          <cell r="AE407">
            <v>0</v>
          </cell>
          <cell r="AF407" t="str">
            <v/>
          </cell>
          <cell r="AG407" t="str">
            <v/>
          </cell>
          <cell r="AH407" t="str">
            <v/>
          </cell>
          <cell r="AI407" t="str">
            <v/>
          </cell>
          <cell r="AJ407">
            <v>0</v>
          </cell>
          <cell r="AK407" t="str">
            <v/>
          </cell>
          <cell r="AL407" t="str">
            <v/>
          </cell>
        </row>
        <row r="408">
          <cell r="B408">
            <v>401</v>
          </cell>
          <cell r="F408" t="str">
            <v>-</v>
          </cell>
          <cell r="G408" t="str">
            <v>-</v>
          </cell>
          <cell r="K408">
            <v>0</v>
          </cell>
          <cell r="L408">
            <v>0</v>
          </cell>
          <cell r="M408">
            <v>0</v>
          </cell>
          <cell r="N408">
            <v>0</v>
          </cell>
          <cell r="O408">
            <v>0</v>
          </cell>
          <cell r="P408">
            <v>0</v>
          </cell>
          <cell r="Q408">
            <v>0</v>
          </cell>
          <cell r="R408">
            <v>0</v>
          </cell>
          <cell r="S408">
            <v>0</v>
          </cell>
          <cell r="T408">
            <v>0</v>
          </cell>
          <cell r="U408">
            <v>4</v>
          </cell>
          <cell r="V408" t="str">
            <v/>
          </cell>
          <cell r="W408" t="str">
            <v/>
          </cell>
          <cell r="X408" t="str">
            <v/>
          </cell>
          <cell r="Y408" t="str">
            <v/>
          </cell>
          <cell r="Z408" t="str">
            <v/>
          </cell>
          <cell r="AA408">
            <v>4</v>
          </cell>
          <cell r="AC408" t="str">
            <v/>
          </cell>
          <cell r="AD408" t="str">
            <v/>
          </cell>
          <cell r="AE408">
            <v>0</v>
          </cell>
          <cell r="AF408" t="str">
            <v/>
          </cell>
          <cell r="AG408" t="str">
            <v/>
          </cell>
          <cell r="AH408" t="str">
            <v/>
          </cell>
          <cell r="AI408" t="str">
            <v/>
          </cell>
          <cell r="AJ408">
            <v>0</v>
          </cell>
          <cell r="AK408" t="str">
            <v/>
          </cell>
          <cell r="AL408" t="str">
            <v/>
          </cell>
        </row>
        <row r="409">
          <cell r="B409">
            <v>402</v>
          </cell>
          <cell r="F409" t="str">
            <v>-</v>
          </cell>
          <cell r="G409" t="str">
            <v>-</v>
          </cell>
          <cell r="K409">
            <v>0</v>
          </cell>
          <cell r="L409">
            <v>0</v>
          </cell>
          <cell r="M409">
            <v>0</v>
          </cell>
          <cell r="N409">
            <v>0</v>
          </cell>
          <cell r="O409">
            <v>0</v>
          </cell>
          <cell r="P409">
            <v>0</v>
          </cell>
          <cell r="Q409">
            <v>0</v>
          </cell>
          <cell r="R409">
            <v>0</v>
          </cell>
          <cell r="S409">
            <v>0</v>
          </cell>
          <cell r="T409">
            <v>0</v>
          </cell>
          <cell r="U409">
            <v>4</v>
          </cell>
          <cell r="V409" t="str">
            <v/>
          </cell>
          <cell r="W409" t="str">
            <v/>
          </cell>
          <cell r="X409" t="str">
            <v/>
          </cell>
          <cell r="Y409" t="str">
            <v/>
          </cell>
          <cell r="Z409" t="str">
            <v/>
          </cell>
          <cell r="AA409">
            <v>4</v>
          </cell>
          <cell r="AC409" t="str">
            <v/>
          </cell>
          <cell r="AD409" t="str">
            <v/>
          </cell>
          <cell r="AE409">
            <v>0</v>
          </cell>
          <cell r="AF409" t="str">
            <v/>
          </cell>
          <cell r="AG409" t="str">
            <v/>
          </cell>
          <cell r="AH409" t="str">
            <v/>
          </cell>
          <cell r="AI409" t="str">
            <v/>
          </cell>
          <cell r="AJ409">
            <v>0</v>
          </cell>
          <cell r="AK409" t="str">
            <v/>
          </cell>
          <cell r="AL409" t="str">
            <v/>
          </cell>
        </row>
        <row r="410">
          <cell r="B410">
            <v>403</v>
          </cell>
          <cell r="F410" t="str">
            <v>-</v>
          </cell>
          <cell r="G410" t="str">
            <v>-</v>
          </cell>
          <cell r="K410">
            <v>0</v>
          </cell>
          <cell r="L410">
            <v>0</v>
          </cell>
          <cell r="M410">
            <v>0</v>
          </cell>
          <cell r="N410">
            <v>0</v>
          </cell>
          <cell r="O410">
            <v>0</v>
          </cell>
          <cell r="P410">
            <v>0</v>
          </cell>
          <cell r="Q410">
            <v>0</v>
          </cell>
          <cell r="R410">
            <v>0</v>
          </cell>
          <cell r="S410">
            <v>0</v>
          </cell>
          <cell r="T410">
            <v>0</v>
          </cell>
          <cell r="U410">
            <v>4</v>
          </cell>
          <cell r="V410" t="str">
            <v/>
          </cell>
          <cell r="W410" t="str">
            <v/>
          </cell>
          <cell r="X410" t="str">
            <v/>
          </cell>
          <cell r="Y410" t="str">
            <v/>
          </cell>
          <cell r="Z410" t="str">
            <v/>
          </cell>
          <cell r="AA410">
            <v>4</v>
          </cell>
          <cell r="AC410" t="str">
            <v/>
          </cell>
          <cell r="AD410" t="str">
            <v/>
          </cell>
          <cell r="AE410">
            <v>0</v>
          </cell>
          <cell r="AF410" t="str">
            <v/>
          </cell>
          <cell r="AG410" t="str">
            <v/>
          </cell>
          <cell r="AH410" t="str">
            <v/>
          </cell>
          <cell r="AI410" t="str">
            <v/>
          </cell>
          <cell r="AJ410">
            <v>0</v>
          </cell>
          <cell r="AK410" t="str">
            <v/>
          </cell>
          <cell r="AL410" t="str">
            <v/>
          </cell>
        </row>
        <row r="411">
          <cell r="B411">
            <v>404</v>
          </cell>
          <cell r="F411" t="str">
            <v>-</v>
          </cell>
          <cell r="G411" t="str">
            <v>-</v>
          </cell>
          <cell r="K411">
            <v>0</v>
          </cell>
          <cell r="L411">
            <v>0</v>
          </cell>
          <cell r="M411">
            <v>0</v>
          </cell>
          <cell r="N411">
            <v>0</v>
          </cell>
          <cell r="O411">
            <v>0</v>
          </cell>
          <cell r="P411">
            <v>0</v>
          </cell>
          <cell r="Q411">
            <v>0</v>
          </cell>
          <cell r="R411">
            <v>0</v>
          </cell>
          <cell r="S411">
            <v>0</v>
          </cell>
          <cell r="T411">
            <v>0</v>
          </cell>
          <cell r="U411">
            <v>4</v>
          </cell>
          <cell r="V411" t="str">
            <v/>
          </cell>
          <cell r="W411" t="str">
            <v/>
          </cell>
          <cell r="X411" t="str">
            <v/>
          </cell>
          <cell r="Y411" t="str">
            <v/>
          </cell>
          <cell r="Z411" t="str">
            <v/>
          </cell>
          <cell r="AA411">
            <v>4</v>
          </cell>
          <cell r="AC411" t="str">
            <v/>
          </cell>
          <cell r="AD411" t="str">
            <v/>
          </cell>
          <cell r="AE411">
            <v>0</v>
          </cell>
          <cell r="AF411" t="str">
            <v/>
          </cell>
          <cell r="AG411" t="str">
            <v/>
          </cell>
          <cell r="AH411" t="str">
            <v/>
          </cell>
          <cell r="AI411" t="str">
            <v/>
          </cell>
          <cell r="AJ411">
            <v>0</v>
          </cell>
          <cell r="AK411" t="str">
            <v/>
          </cell>
          <cell r="AL411" t="str">
            <v/>
          </cell>
        </row>
        <row r="412">
          <cell r="B412">
            <v>405</v>
          </cell>
          <cell r="F412" t="str">
            <v>-</v>
          </cell>
          <cell r="G412" t="str">
            <v>-</v>
          </cell>
          <cell r="K412">
            <v>0</v>
          </cell>
          <cell r="L412">
            <v>0</v>
          </cell>
          <cell r="M412">
            <v>0</v>
          </cell>
          <cell r="N412">
            <v>0</v>
          </cell>
          <cell r="O412">
            <v>0</v>
          </cell>
          <cell r="P412">
            <v>0</v>
          </cell>
          <cell r="Q412">
            <v>0</v>
          </cell>
          <cell r="R412">
            <v>0</v>
          </cell>
          <cell r="S412">
            <v>0</v>
          </cell>
          <cell r="T412">
            <v>0</v>
          </cell>
          <cell r="U412">
            <v>4</v>
          </cell>
          <cell r="V412" t="str">
            <v/>
          </cell>
          <cell r="W412" t="str">
            <v/>
          </cell>
          <cell r="X412" t="str">
            <v/>
          </cell>
          <cell r="Y412" t="str">
            <v/>
          </cell>
          <cell r="Z412" t="str">
            <v/>
          </cell>
          <cell r="AA412">
            <v>4</v>
          </cell>
          <cell r="AC412" t="str">
            <v/>
          </cell>
          <cell r="AD412" t="str">
            <v/>
          </cell>
          <cell r="AE412">
            <v>0</v>
          </cell>
          <cell r="AF412" t="str">
            <v/>
          </cell>
          <cell r="AG412" t="str">
            <v/>
          </cell>
          <cell r="AH412" t="str">
            <v/>
          </cell>
          <cell r="AI412" t="str">
            <v/>
          </cell>
          <cell r="AJ412">
            <v>0</v>
          </cell>
          <cell r="AK412" t="str">
            <v/>
          </cell>
          <cell r="AL412" t="str">
            <v/>
          </cell>
        </row>
        <row r="413">
          <cell r="B413">
            <v>406</v>
          </cell>
          <cell r="F413" t="str">
            <v>-</v>
          </cell>
          <cell r="G413" t="str">
            <v>-</v>
          </cell>
          <cell r="K413">
            <v>0</v>
          </cell>
          <cell r="L413">
            <v>0</v>
          </cell>
          <cell r="M413">
            <v>0</v>
          </cell>
          <cell r="N413">
            <v>0</v>
          </cell>
          <cell r="O413">
            <v>0</v>
          </cell>
          <cell r="P413">
            <v>0</v>
          </cell>
          <cell r="Q413">
            <v>0</v>
          </cell>
          <cell r="R413">
            <v>0</v>
          </cell>
          <cell r="S413">
            <v>0</v>
          </cell>
          <cell r="T413">
            <v>0</v>
          </cell>
          <cell r="U413">
            <v>4</v>
          </cell>
          <cell r="V413" t="str">
            <v/>
          </cell>
          <cell r="W413" t="str">
            <v/>
          </cell>
          <cell r="X413" t="str">
            <v/>
          </cell>
          <cell r="Y413" t="str">
            <v/>
          </cell>
          <cell r="Z413" t="str">
            <v/>
          </cell>
          <cell r="AA413">
            <v>4</v>
          </cell>
          <cell r="AC413" t="str">
            <v/>
          </cell>
          <cell r="AD413" t="str">
            <v/>
          </cell>
          <cell r="AE413">
            <v>0</v>
          </cell>
          <cell r="AF413" t="str">
            <v/>
          </cell>
          <cell r="AG413" t="str">
            <v/>
          </cell>
          <cell r="AH413" t="str">
            <v/>
          </cell>
          <cell r="AI413" t="str">
            <v/>
          </cell>
          <cell r="AJ413">
            <v>0</v>
          </cell>
          <cell r="AK413" t="str">
            <v/>
          </cell>
          <cell r="AL413" t="str">
            <v/>
          </cell>
        </row>
        <row r="414">
          <cell r="B414">
            <v>407</v>
          </cell>
          <cell r="F414" t="str">
            <v>-</v>
          </cell>
          <cell r="G414" t="str">
            <v>-</v>
          </cell>
          <cell r="K414">
            <v>0</v>
          </cell>
          <cell r="L414">
            <v>0</v>
          </cell>
          <cell r="M414">
            <v>0</v>
          </cell>
          <cell r="N414">
            <v>0</v>
          </cell>
          <cell r="O414">
            <v>0</v>
          </cell>
          <cell r="P414">
            <v>0</v>
          </cell>
          <cell r="Q414">
            <v>0</v>
          </cell>
          <cell r="R414">
            <v>0</v>
          </cell>
          <cell r="S414">
            <v>0</v>
          </cell>
          <cell r="T414">
            <v>0</v>
          </cell>
          <cell r="U414">
            <v>4</v>
          </cell>
          <cell r="V414" t="str">
            <v/>
          </cell>
          <cell r="W414" t="str">
            <v/>
          </cell>
          <cell r="X414" t="str">
            <v/>
          </cell>
          <cell r="Y414" t="str">
            <v/>
          </cell>
          <cell r="Z414" t="str">
            <v/>
          </cell>
          <cell r="AA414">
            <v>4</v>
          </cell>
          <cell r="AC414" t="str">
            <v/>
          </cell>
          <cell r="AD414" t="str">
            <v/>
          </cell>
          <cell r="AE414">
            <v>0</v>
          </cell>
          <cell r="AF414" t="str">
            <v/>
          </cell>
          <cell r="AG414" t="str">
            <v/>
          </cell>
          <cell r="AH414" t="str">
            <v/>
          </cell>
          <cell r="AI414" t="str">
            <v/>
          </cell>
          <cell r="AJ414">
            <v>0</v>
          </cell>
          <cell r="AK414" t="str">
            <v/>
          </cell>
          <cell r="AL414" t="str">
            <v/>
          </cell>
        </row>
        <row r="415">
          <cell r="B415">
            <v>408</v>
          </cell>
          <cell r="F415" t="str">
            <v>-</v>
          </cell>
          <cell r="G415" t="str">
            <v>-</v>
          </cell>
          <cell r="K415">
            <v>0</v>
          </cell>
          <cell r="L415">
            <v>0</v>
          </cell>
          <cell r="M415">
            <v>0</v>
          </cell>
          <cell r="N415">
            <v>0</v>
          </cell>
          <cell r="O415">
            <v>0</v>
          </cell>
          <cell r="P415">
            <v>0</v>
          </cell>
          <cell r="Q415">
            <v>0</v>
          </cell>
          <cell r="R415">
            <v>0</v>
          </cell>
          <cell r="S415">
            <v>0</v>
          </cell>
          <cell r="T415">
            <v>0</v>
          </cell>
          <cell r="U415">
            <v>4</v>
          </cell>
          <cell r="V415" t="str">
            <v/>
          </cell>
          <cell r="W415" t="str">
            <v/>
          </cell>
          <cell r="X415" t="str">
            <v/>
          </cell>
          <cell r="Y415" t="str">
            <v/>
          </cell>
          <cell r="Z415" t="str">
            <v/>
          </cell>
          <cell r="AA415">
            <v>4</v>
          </cell>
          <cell r="AC415" t="str">
            <v/>
          </cell>
          <cell r="AD415" t="str">
            <v/>
          </cell>
          <cell r="AE415">
            <v>0</v>
          </cell>
          <cell r="AF415" t="str">
            <v/>
          </cell>
          <cell r="AG415" t="str">
            <v/>
          </cell>
          <cell r="AH415" t="str">
            <v/>
          </cell>
          <cell r="AI415" t="str">
            <v/>
          </cell>
          <cell r="AJ415">
            <v>0</v>
          </cell>
          <cell r="AK415" t="str">
            <v/>
          </cell>
          <cell r="AL415" t="str">
            <v/>
          </cell>
        </row>
        <row r="416">
          <cell r="B416">
            <v>409</v>
          </cell>
          <cell r="F416" t="str">
            <v>-</v>
          </cell>
          <cell r="G416" t="str">
            <v>-</v>
          </cell>
          <cell r="K416">
            <v>0</v>
          </cell>
          <cell r="L416">
            <v>0</v>
          </cell>
          <cell r="M416">
            <v>0</v>
          </cell>
          <cell r="N416">
            <v>0</v>
          </cell>
          <cell r="O416">
            <v>0</v>
          </cell>
          <cell r="P416">
            <v>0</v>
          </cell>
          <cell r="Q416">
            <v>0</v>
          </cell>
          <cell r="R416">
            <v>0</v>
          </cell>
          <cell r="S416">
            <v>0</v>
          </cell>
          <cell r="T416">
            <v>0</v>
          </cell>
          <cell r="U416">
            <v>4</v>
          </cell>
          <cell r="V416" t="str">
            <v/>
          </cell>
          <cell r="W416" t="str">
            <v/>
          </cell>
          <cell r="X416" t="str">
            <v/>
          </cell>
          <cell r="Y416" t="str">
            <v/>
          </cell>
          <cell r="Z416" t="str">
            <v/>
          </cell>
          <cell r="AA416">
            <v>4</v>
          </cell>
          <cell r="AC416" t="str">
            <v/>
          </cell>
          <cell r="AD416" t="str">
            <v/>
          </cell>
          <cell r="AE416">
            <v>0</v>
          </cell>
          <cell r="AF416" t="str">
            <v/>
          </cell>
          <cell r="AG416" t="str">
            <v/>
          </cell>
          <cell r="AH416" t="str">
            <v/>
          </cell>
          <cell r="AI416" t="str">
            <v/>
          </cell>
          <cell r="AJ416">
            <v>0</v>
          </cell>
          <cell r="AK416" t="str">
            <v/>
          </cell>
          <cell r="AL416" t="str">
            <v/>
          </cell>
        </row>
        <row r="417">
          <cell r="B417">
            <v>410</v>
          </cell>
          <cell r="F417" t="str">
            <v>-</v>
          </cell>
          <cell r="G417" t="str">
            <v>-</v>
          </cell>
          <cell r="K417">
            <v>0</v>
          </cell>
          <cell r="L417">
            <v>0</v>
          </cell>
          <cell r="M417">
            <v>0</v>
          </cell>
          <cell r="N417">
            <v>0</v>
          </cell>
          <cell r="O417">
            <v>0</v>
          </cell>
          <cell r="P417">
            <v>0</v>
          </cell>
          <cell r="Q417">
            <v>0</v>
          </cell>
          <cell r="R417">
            <v>0</v>
          </cell>
          <cell r="S417">
            <v>0</v>
          </cell>
          <cell r="T417">
            <v>0</v>
          </cell>
          <cell r="U417">
            <v>4</v>
          </cell>
          <cell r="V417" t="str">
            <v/>
          </cell>
          <cell r="W417" t="str">
            <v/>
          </cell>
          <cell r="X417" t="str">
            <v/>
          </cell>
          <cell r="Y417" t="str">
            <v/>
          </cell>
          <cell r="Z417" t="str">
            <v/>
          </cell>
          <cell r="AA417">
            <v>4</v>
          </cell>
          <cell r="AC417" t="str">
            <v/>
          </cell>
          <cell r="AD417" t="str">
            <v/>
          </cell>
          <cell r="AE417">
            <v>0</v>
          </cell>
          <cell r="AF417" t="str">
            <v/>
          </cell>
          <cell r="AG417" t="str">
            <v/>
          </cell>
          <cell r="AH417" t="str">
            <v/>
          </cell>
          <cell r="AI417" t="str">
            <v/>
          </cell>
          <cell r="AJ417">
            <v>0</v>
          </cell>
          <cell r="AK417" t="str">
            <v/>
          </cell>
          <cell r="AL417" t="str">
            <v/>
          </cell>
        </row>
        <row r="418">
          <cell r="B418">
            <v>411</v>
          </cell>
          <cell r="F418" t="str">
            <v>-</v>
          </cell>
          <cell r="G418" t="str">
            <v>-</v>
          </cell>
          <cell r="K418">
            <v>0</v>
          </cell>
          <cell r="L418">
            <v>0</v>
          </cell>
          <cell r="M418">
            <v>0</v>
          </cell>
          <cell r="N418">
            <v>0</v>
          </cell>
          <cell r="O418">
            <v>0</v>
          </cell>
          <cell r="P418">
            <v>0</v>
          </cell>
          <cell r="Q418">
            <v>0</v>
          </cell>
          <cell r="R418">
            <v>0</v>
          </cell>
          <cell r="S418">
            <v>0</v>
          </cell>
          <cell r="T418">
            <v>0</v>
          </cell>
          <cell r="U418">
            <v>4</v>
          </cell>
          <cell r="V418" t="str">
            <v/>
          </cell>
          <cell r="W418" t="str">
            <v/>
          </cell>
          <cell r="X418" t="str">
            <v/>
          </cell>
          <cell r="Y418" t="str">
            <v/>
          </cell>
          <cell r="Z418" t="str">
            <v/>
          </cell>
          <cell r="AA418">
            <v>4</v>
          </cell>
          <cell r="AC418" t="str">
            <v/>
          </cell>
          <cell r="AD418" t="str">
            <v/>
          </cell>
          <cell r="AE418">
            <v>0</v>
          </cell>
          <cell r="AF418" t="str">
            <v/>
          </cell>
          <cell r="AG418" t="str">
            <v/>
          </cell>
          <cell r="AH418" t="str">
            <v/>
          </cell>
          <cell r="AI418" t="str">
            <v/>
          </cell>
          <cell r="AJ418">
            <v>0</v>
          </cell>
          <cell r="AK418" t="str">
            <v/>
          </cell>
          <cell r="AL418" t="str">
            <v/>
          </cell>
        </row>
        <row r="419">
          <cell r="B419">
            <v>412</v>
          </cell>
          <cell r="F419" t="str">
            <v>-</v>
          </cell>
          <cell r="G419" t="str">
            <v>-</v>
          </cell>
          <cell r="K419">
            <v>0</v>
          </cell>
          <cell r="L419">
            <v>0</v>
          </cell>
          <cell r="M419">
            <v>0</v>
          </cell>
          <cell r="N419">
            <v>0</v>
          </cell>
          <cell r="O419">
            <v>0</v>
          </cell>
          <cell r="P419">
            <v>0</v>
          </cell>
          <cell r="Q419">
            <v>0</v>
          </cell>
          <cell r="R419">
            <v>0</v>
          </cell>
          <cell r="S419">
            <v>0</v>
          </cell>
          <cell r="T419">
            <v>0</v>
          </cell>
          <cell r="U419">
            <v>4</v>
          </cell>
          <cell r="V419" t="str">
            <v/>
          </cell>
          <cell r="W419" t="str">
            <v/>
          </cell>
          <cell r="X419" t="str">
            <v/>
          </cell>
          <cell r="Y419" t="str">
            <v/>
          </cell>
          <cell r="Z419" t="str">
            <v/>
          </cell>
          <cell r="AA419">
            <v>4</v>
          </cell>
          <cell r="AC419" t="str">
            <v/>
          </cell>
          <cell r="AD419" t="str">
            <v/>
          </cell>
          <cell r="AE419">
            <v>0</v>
          </cell>
          <cell r="AF419" t="str">
            <v/>
          </cell>
          <cell r="AG419" t="str">
            <v/>
          </cell>
          <cell r="AH419" t="str">
            <v/>
          </cell>
          <cell r="AI419" t="str">
            <v/>
          </cell>
          <cell r="AJ419">
            <v>0</v>
          </cell>
          <cell r="AK419" t="str">
            <v/>
          </cell>
          <cell r="AL419" t="str">
            <v/>
          </cell>
        </row>
        <row r="420">
          <cell r="B420">
            <v>413</v>
          </cell>
          <cell r="F420" t="str">
            <v>-</v>
          </cell>
          <cell r="G420" t="str">
            <v>-</v>
          </cell>
          <cell r="K420">
            <v>0</v>
          </cell>
          <cell r="L420">
            <v>0</v>
          </cell>
          <cell r="M420">
            <v>0</v>
          </cell>
          <cell r="N420">
            <v>0</v>
          </cell>
          <cell r="O420">
            <v>0</v>
          </cell>
          <cell r="P420">
            <v>0</v>
          </cell>
          <cell r="Q420">
            <v>0</v>
          </cell>
          <cell r="R420">
            <v>0</v>
          </cell>
          <cell r="S420">
            <v>0</v>
          </cell>
          <cell r="T420">
            <v>0</v>
          </cell>
          <cell r="U420">
            <v>4</v>
          </cell>
          <cell r="V420" t="str">
            <v/>
          </cell>
          <cell r="W420" t="str">
            <v/>
          </cell>
          <cell r="X420" t="str">
            <v/>
          </cell>
          <cell r="Y420" t="str">
            <v/>
          </cell>
          <cell r="Z420" t="str">
            <v/>
          </cell>
          <cell r="AA420">
            <v>4</v>
          </cell>
          <cell r="AC420" t="str">
            <v/>
          </cell>
          <cell r="AD420" t="str">
            <v/>
          </cell>
          <cell r="AE420">
            <v>0</v>
          </cell>
          <cell r="AF420" t="str">
            <v/>
          </cell>
          <cell r="AG420" t="str">
            <v/>
          </cell>
          <cell r="AH420" t="str">
            <v/>
          </cell>
          <cell r="AI420" t="str">
            <v/>
          </cell>
          <cell r="AJ420">
            <v>0</v>
          </cell>
          <cell r="AK420" t="str">
            <v/>
          </cell>
          <cell r="AL420" t="str">
            <v/>
          </cell>
        </row>
        <row r="421">
          <cell r="B421">
            <v>414</v>
          </cell>
          <cell r="F421" t="str">
            <v>-</v>
          </cell>
          <cell r="G421" t="str">
            <v>-</v>
          </cell>
          <cell r="K421">
            <v>0</v>
          </cell>
          <cell r="L421">
            <v>0</v>
          </cell>
          <cell r="M421">
            <v>0</v>
          </cell>
          <cell r="N421">
            <v>0</v>
          </cell>
          <cell r="O421">
            <v>0</v>
          </cell>
          <cell r="P421">
            <v>0</v>
          </cell>
          <cell r="Q421">
            <v>0</v>
          </cell>
          <cell r="R421">
            <v>0</v>
          </cell>
          <cell r="S421">
            <v>0</v>
          </cell>
          <cell r="T421">
            <v>0</v>
          </cell>
          <cell r="U421">
            <v>4</v>
          </cell>
          <cell r="V421" t="str">
            <v/>
          </cell>
          <cell r="W421" t="str">
            <v/>
          </cell>
          <cell r="X421" t="str">
            <v/>
          </cell>
          <cell r="Y421" t="str">
            <v/>
          </cell>
          <cell r="Z421" t="str">
            <v/>
          </cell>
          <cell r="AA421">
            <v>4</v>
          </cell>
          <cell r="AC421" t="str">
            <v/>
          </cell>
          <cell r="AD421" t="str">
            <v/>
          </cell>
          <cell r="AE421">
            <v>0</v>
          </cell>
          <cell r="AF421" t="str">
            <v/>
          </cell>
          <cell r="AG421" t="str">
            <v/>
          </cell>
          <cell r="AH421" t="str">
            <v/>
          </cell>
          <cell r="AI421" t="str">
            <v/>
          </cell>
          <cell r="AJ421">
            <v>0</v>
          </cell>
          <cell r="AK421" t="str">
            <v/>
          </cell>
          <cell r="AL421" t="str">
            <v/>
          </cell>
        </row>
        <row r="422">
          <cell r="B422">
            <v>415</v>
          </cell>
          <cell r="F422" t="str">
            <v>-</v>
          </cell>
          <cell r="G422" t="str">
            <v>-</v>
          </cell>
          <cell r="K422">
            <v>0</v>
          </cell>
          <cell r="L422">
            <v>0</v>
          </cell>
          <cell r="M422">
            <v>0</v>
          </cell>
          <cell r="N422">
            <v>0</v>
          </cell>
          <cell r="O422">
            <v>0</v>
          </cell>
          <cell r="P422">
            <v>0</v>
          </cell>
          <cell r="Q422">
            <v>0</v>
          </cell>
          <cell r="R422">
            <v>0</v>
          </cell>
          <cell r="S422">
            <v>0</v>
          </cell>
          <cell r="T422">
            <v>0</v>
          </cell>
          <cell r="U422">
            <v>4</v>
          </cell>
          <cell r="V422" t="str">
            <v/>
          </cell>
          <cell r="W422" t="str">
            <v/>
          </cell>
          <cell r="X422" t="str">
            <v/>
          </cell>
          <cell r="Y422" t="str">
            <v/>
          </cell>
          <cell r="Z422" t="str">
            <v/>
          </cell>
          <cell r="AA422">
            <v>4</v>
          </cell>
          <cell r="AC422" t="str">
            <v/>
          </cell>
          <cell r="AD422" t="str">
            <v/>
          </cell>
          <cell r="AE422">
            <v>0</v>
          </cell>
          <cell r="AF422" t="str">
            <v/>
          </cell>
          <cell r="AG422" t="str">
            <v/>
          </cell>
          <cell r="AH422" t="str">
            <v/>
          </cell>
          <cell r="AI422" t="str">
            <v/>
          </cell>
          <cell r="AJ422">
            <v>0</v>
          </cell>
          <cell r="AK422" t="str">
            <v/>
          </cell>
          <cell r="AL422" t="str">
            <v/>
          </cell>
        </row>
        <row r="423">
          <cell r="B423">
            <v>416</v>
          </cell>
          <cell r="F423" t="str">
            <v>-</v>
          </cell>
          <cell r="G423" t="str">
            <v>-</v>
          </cell>
          <cell r="K423">
            <v>0</v>
          </cell>
          <cell r="L423">
            <v>0</v>
          </cell>
          <cell r="M423">
            <v>0</v>
          </cell>
          <cell r="N423">
            <v>0</v>
          </cell>
          <cell r="O423">
            <v>0</v>
          </cell>
          <cell r="P423">
            <v>0</v>
          </cell>
          <cell r="Q423">
            <v>0</v>
          </cell>
          <cell r="R423">
            <v>0</v>
          </cell>
          <cell r="S423">
            <v>0</v>
          </cell>
          <cell r="T423">
            <v>0</v>
          </cell>
          <cell r="U423">
            <v>4</v>
          </cell>
          <cell r="V423" t="str">
            <v/>
          </cell>
          <cell r="W423" t="str">
            <v/>
          </cell>
          <cell r="X423" t="str">
            <v/>
          </cell>
          <cell r="Y423" t="str">
            <v/>
          </cell>
          <cell r="Z423" t="str">
            <v/>
          </cell>
          <cell r="AA423">
            <v>4</v>
          </cell>
          <cell r="AC423" t="str">
            <v/>
          </cell>
          <cell r="AD423" t="str">
            <v/>
          </cell>
          <cell r="AE423">
            <v>0</v>
          </cell>
          <cell r="AF423" t="str">
            <v/>
          </cell>
          <cell r="AG423" t="str">
            <v/>
          </cell>
          <cell r="AH423" t="str">
            <v/>
          </cell>
          <cell r="AI423" t="str">
            <v/>
          </cell>
          <cell r="AJ423">
            <v>0</v>
          </cell>
          <cell r="AK423" t="str">
            <v/>
          </cell>
          <cell r="AL423" t="str">
            <v/>
          </cell>
        </row>
        <row r="424">
          <cell r="B424">
            <v>417</v>
          </cell>
          <cell r="F424" t="str">
            <v>-</v>
          </cell>
          <cell r="G424" t="str">
            <v>-</v>
          </cell>
          <cell r="K424">
            <v>0</v>
          </cell>
          <cell r="L424">
            <v>0</v>
          </cell>
          <cell r="M424">
            <v>0</v>
          </cell>
          <cell r="N424">
            <v>0</v>
          </cell>
          <cell r="O424">
            <v>0</v>
          </cell>
          <cell r="P424">
            <v>0</v>
          </cell>
          <cell r="Q424">
            <v>0</v>
          </cell>
          <cell r="R424">
            <v>0</v>
          </cell>
          <cell r="S424">
            <v>0</v>
          </cell>
          <cell r="T424">
            <v>0</v>
          </cell>
          <cell r="U424">
            <v>4</v>
          </cell>
          <cell r="V424" t="str">
            <v/>
          </cell>
          <cell r="W424" t="str">
            <v/>
          </cell>
          <cell r="X424" t="str">
            <v/>
          </cell>
          <cell r="Y424" t="str">
            <v/>
          </cell>
          <cell r="Z424" t="str">
            <v/>
          </cell>
          <cell r="AA424">
            <v>4</v>
          </cell>
          <cell r="AC424" t="str">
            <v/>
          </cell>
          <cell r="AD424" t="str">
            <v/>
          </cell>
          <cell r="AE424">
            <v>0</v>
          </cell>
          <cell r="AF424" t="str">
            <v/>
          </cell>
          <cell r="AG424" t="str">
            <v/>
          </cell>
          <cell r="AH424" t="str">
            <v/>
          </cell>
          <cell r="AI424" t="str">
            <v/>
          </cell>
          <cell r="AJ424">
            <v>0</v>
          </cell>
          <cell r="AK424" t="str">
            <v/>
          </cell>
          <cell r="AL424" t="str">
            <v/>
          </cell>
        </row>
        <row r="425">
          <cell r="B425">
            <v>418</v>
          </cell>
          <cell r="F425" t="str">
            <v>-</v>
          </cell>
          <cell r="G425" t="str">
            <v>-</v>
          </cell>
          <cell r="K425">
            <v>0</v>
          </cell>
          <cell r="L425">
            <v>0</v>
          </cell>
          <cell r="M425">
            <v>0</v>
          </cell>
          <cell r="N425">
            <v>0</v>
          </cell>
          <cell r="O425">
            <v>0</v>
          </cell>
          <cell r="P425">
            <v>0</v>
          </cell>
          <cell r="Q425">
            <v>0</v>
          </cell>
          <cell r="R425">
            <v>0</v>
          </cell>
          <cell r="S425">
            <v>0</v>
          </cell>
          <cell r="T425">
            <v>0</v>
          </cell>
          <cell r="U425">
            <v>4</v>
          </cell>
          <cell r="V425" t="str">
            <v/>
          </cell>
          <cell r="W425" t="str">
            <v/>
          </cell>
          <cell r="X425" t="str">
            <v/>
          </cell>
          <cell r="Y425" t="str">
            <v/>
          </cell>
          <cell r="Z425" t="str">
            <v/>
          </cell>
          <cell r="AA425">
            <v>4</v>
          </cell>
          <cell r="AC425" t="str">
            <v/>
          </cell>
          <cell r="AD425" t="str">
            <v/>
          </cell>
          <cell r="AE425">
            <v>0</v>
          </cell>
          <cell r="AF425" t="str">
            <v/>
          </cell>
          <cell r="AG425" t="str">
            <v/>
          </cell>
          <cell r="AH425" t="str">
            <v/>
          </cell>
          <cell r="AI425" t="str">
            <v/>
          </cell>
          <cell r="AJ425">
            <v>0</v>
          </cell>
          <cell r="AK425" t="str">
            <v/>
          </cell>
          <cell r="AL425" t="str">
            <v/>
          </cell>
        </row>
        <row r="426">
          <cell r="B426">
            <v>419</v>
          </cell>
          <cell r="F426" t="str">
            <v>-</v>
          </cell>
          <cell r="G426" t="str">
            <v>-</v>
          </cell>
          <cell r="K426">
            <v>0</v>
          </cell>
          <cell r="L426">
            <v>0</v>
          </cell>
          <cell r="M426">
            <v>0</v>
          </cell>
          <cell r="N426">
            <v>0</v>
          </cell>
          <cell r="O426">
            <v>0</v>
          </cell>
          <cell r="P426">
            <v>0</v>
          </cell>
          <cell r="Q426">
            <v>0</v>
          </cell>
          <cell r="R426">
            <v>0</v>
          </cell>
          <cell r="S426">
            <v>0</v>
          </cell>
          <cell r="T426">
            <v>0</v>
          </cell>
          <cell r="U426">
            <v>4</v>
          </cell>
          <cell r="V426" t="str">
            <v/>
          </cell>
          <cell r="W426" t="str">
            <v/>
          </cell>
          <cell r="X426" t="str">
            <v/>
          </cell>
          <cell r="Y426" t="str">
            <v/>
          </cell>
          <cell r="Z426" t="str">
            <v/>
          </cell>
          <cell r="AA426">
            <v>4</v>
          </cell>
          <cell r="AC426" t="str">
            <v/>
          </cell>
          <cell r="AD426" t="str">
            <v/>
          </cell>
          <cell r="AE426">
            <v>0</v>
          </cell>
          <cell r="AF426" t="str">
            <v/>
          </cell>
          <cell r="AG426" t="str">
            <v/>
          </cell>
          <cell r="AH426" t="str">
            <v/>
          </cell>
          <cell r="AI426" t="str">
            <v/>
          </cell>
          <cell r="AJ426">
            <v>0</v>
          </cell>
          <cell r="AK426" t="str">
            <v/>
          </cell>
          <cell r="AL426" t="str">
            <v/>
          </cell>
        </row>
        <row r="427">
          <cell r="B427">
            <v>420</v>
          </cell>
          <cell r="F427" t="str">
            <v>-</v>
          </cell>
          <cell r="G427" t="str">
            <v>-</v>
          </cell>
          <cell r="K427">
            <v>0</v>
          </cell>
          <cell r="L427">
            <v>0</v>
          </cell>
          <cell r="M427">
            <v>0</v>
          </cell>
          <cell r="N427">
            <v>0</v>
          </cell>
          <cell r="O427">
            <v>0</v>
          </cell>
          <cell r="P427">
            <v>0</v>
          </cell>
          <cell r="Q427">
            <v>0</v>
          </cell>
          <cell r="R427">
            <v>0</v>
          </cell>
          <cell r="S427">
            <v>0</v>
          </cell>
          <cell r="T427">
            <v>0</v>
          </cell>
          <cell r="U427">
            <v>4</v>
          </cell>
          <cell r="V427" t="str">
            <v/>
          </cell>
          <cell r="W427" t="str">
            <v/>
          </cell>
          <cell r="X427" t="str">
            <v/>
          </cell>
          <cell r="Y427" t="str">
            <v/>
          </cell>
          <cell r="Z427" t="str">
            <v/>
          </cell>
          <cell r="AA427">
            <v>4</v>
          </cell>
          <cell r="AC427" t="str">
            <v/>
          </cell>
          <cell r="AD427" t="str">
            <v/>
          </cell>
          <cell r="AE427">
            <v>0</v>
          </cell>
          <cell r="AF427" t="str">
            <v/>
          </cell>
          <cell r="AG427" t="str">
            <v/>
          </cell>
          <cell r="AH427" t="str">
            <v/>
          </cell>
          <cell r="AI427" t="str">
            <v/>
          </cell>
          <cell r="AJ427">
            <v>0</v>
          </cell>
          <cell r="AK427" t="str">
            <v/>
          </cell>
          <cell r="AL427" t="str">
            <v/>
          </cell>
        </row>
        <row r="428">
          <cell r="B428">
            <v>421</v>
          </cell>
          <cell r="F428" t="str">
            <v>-</v>
          </cell>
          <cell r="G428" t="str">
            <v>-</v>
          </cell>
          <cell r="K428">
            <v>0</v>
          </cell>
          <cell r="L428">
            <v>0</v>
          </cell>
          <cell r="M428">
            <v>0</v>
          </cell>
          <cell r="N428">
            <v>0</v>
          </cell>
          <cell r="O428">
            <v>0</v>
          </cell>
          <cell r="P428">
            <v>0</v>
          </cell>
          <cell r="Q428">
            <v>0</v>
          </cell>
          <cell r="R428">
            <v>0</v>
          </cell>
          <cell r="S428">
            <v>0</v>
          </cell>
          <cell r="T428">
            <v>0</v>
          </cell>
          <cell r="U428">
            <v>4</v>
          </cell>
          <cell r="V428" t="str">
            <v/>
          </cell>
          <cell r="W428" t="str">
            <v/>
          </cell>
          <cell r="X428" t="str">
            <v/>
          </cell>
          <cell r="Y428" t="str">
            <v/>
          </cell>
          <cell r="Z428" t="str">
            <v/>
          </cell>
          <cell r="AA428">
            <v>4</v>
          </cell>
          <cell r="AC428" t="str">
            <v/>
          </cell>
          <cell r="AD428" t="str">
            <v/>
          </cell>
          <cell r="AE428">
            <v>0</v>
          </cell>
          <cell r="AF428" t="str">
            <v/>
          </cell>
          <cell r="AG428" t="str">
            <v/>
          </cell>
          <cell r="AH428" t="str">
            <v/>
          </cell>
          <cell r="AI428" t="str">
            <v/>
          </cell>
          <cell r="AJ428">
            <v>0</v>
          </cell>
          <cell r="AK428" t="str">
            <v/>
          </cell>
          <cell r="AL428" t="str">
            <v/>
          </cell>
        </row>
        <row r="429">
          <cell r="B429">
            <v>422</v>
          </cell>
          <cell r="F429" t="str">
            <v>-</v>
          </cell>
          <cell r="G429" t="str">
            <v>-</v>
          </cell>
          <cell r="K429">
            <v>0</v>
          </cell>
          <cell r="L429">
            <v>0</v>
          </cell>
          <cell r="M429">
            <v>0</v>
          </cell>
          <cell r="N429">
            <v>0</v>
          </cell>
          <cell r="O429">
            <v>0</v>
          </cell>
          <cell r="P429">
            <v>0</v>
          </cell>
          <cell r="Q429">
            <v>0</v>
          </cell>
          <cell r="R429">
            <v>0</v>
          </cell>
          <cell r="S429">
            <v>0</v>
          </cell>
          <cell r="T429">
            <v>0</v>
          </cell>
          <cell r="U429">
            <v>4</v>
          </cell>
          <cell r="V429" t="str">
            <v/>
          </cell>
          <cell r="W429" t="str">
            <v/>
          </cell>
          <cell r="X429" t="str">
            <v/>
          </cell>
          <cell r="Y429" t="str">
            <v/>
          </cell>
          <cell r="Z429" t="str">
            <v/>
          </cell>
          <cell r="AA429">
            <v>4</v>
          </cell>
          <cell r="AC429" t="str">
            <v/>
          </cell>
          <cell r="AD429" t="str">
            <v/>
          </cell>
          <cell r="AE429">
            <v>0</v>
          </cell>
          <cell r="AF429" t="str">
            <v/>
          </cell>
          <cell r="AG429" t="str">
            <v/>
          </cell>
          <cell r="AH429" t="str">
            <v/>
          </cell>
          <cell r="AI429" t="str">
            <v/>
          </cell>
          <cell r="AJ429">
            <v>0</v>
          </cell>
          <cell r="AK429" t="str">
            <v/>
          </cell>
          <cell r="AL429" t="str">
            <v/>
          </cell>
        </row>
        <row r="430">
          <cell r="B430">
            <v>423</v>
          </cell>
          <cell r="F430" t="str">
            <v>-</v>
          </cell>
          <cell r="G430" t="str">
            <v>-</v>
          </cell>
          <cell r="K430">
            <v>0</v>
          </cell>
          <cell r="L430">
            <v>0</v>
          </cell>
          <cell r="M430">
            <v>0</v>
          </cell>
          <cell r="N430">
            <v>0</v>
          </cell>
          <cell r="O430">
            <v>0</v>
          </cell>
          <cell r="P430">
            <v>0</v>
          </cell>
          <cell r="Q430">
            <v>0</v>
          </cell>
          <cell r="R430">
            <v>0</v>
          </cell>
          <cell r="S430">
            <v>0</v>
          </cell>
          <cell r="T430">
            <v>0</v>
          </cell>
          <cell r="U430">
            <v>4</v>
          </cell>
          <cell r="V430" t="str">
            <v/>
          </cell>
          <cell r="W430" t="str">
            <v/>
          </cell>
          <cell r="X430" t="str">
            <v/>
          </cell>
          <cell r="Y430" t="str">
            <v/>
          </cell>
          <cell r="Z430" t="str">
            <v/>
          </cell>
          <cell r="AA430">
            <v>4</v>
          </cell>
          <cell r="AC430" t="str">
            <v/>
          </cell>
          <cell r="AD430" t="str">
            <v/>
          </cell>
          <cell r="AE430">
            <v>0</v>
          </cell>
          <cell r="AF430" t="str">
            <v/>
          </cell>
          <cell r="AG430" t="str">
            <v/>
          </cell>
          <cell r="AH430" t="str">
            <v/>
          </cell>
          <cell r="AI430" t="str">
            <v/>
          </cell>
          <cell r="AJ430">
            <v>0</v>
          </cell>
          <cell r="AK430" t="str">
            <v/>
          </cell>
          <cell r="AL430" t="str">
            <v/>
          </cell>
        </row>
        <row r="431">
          <cell r="B431">
            <v>424</v>
          </cell>
          <cell r="F431" t="str">
            <v>-</v>
          </cell>
          <cell r="G431" t="str">
            <v>-</v>
          </cell>
          <cell r="K431">
            <v>0</v>
          </cell>
          <cell r="L431">
            <v>0</v>
          </cell>
          <cell r="M431">
            <v>0</v>
          </cell>
          <cell r="N431">
            <v>0</v>
          </cell>
          <cell r="O431">
            <v>0</v>
          </cell>
          <cell r="P431">
            <v>0</v>
          </cell>
          <cell r="Q431">
            <v>0</v>
          </cell>
          <cell r="R431">
            <v>0</v>
          </cell>
          <cell r="S431">
            <v>0</v>
          </cell>
          <cell r="T431">
            <v>0</v>
          </cell>
          <cell r="U431">
            <v>4</v>
          </cell>
          <cell r="V431" t="str">
            <v/>
          </cell>
          <cell r="W431" t="str">
            <v/>
          </cell>
          <cell r="X431" t="str">
            <v/>
          </cell>
          <cell r="Y431" t="str">
            <v/>
          </cell>
          <cell r="Z431" t="str">
            <v/>
          </cell>
          <cell r="AA431">
            <v>4</v>
          </cell>
          <cell r="AC431" t="str">
            <v/>
          </cell>
          <cell r="AD431" t="str">
            <v/>
          </cell>
          <cell r="AE431">
            <v>0</v>
          </cell>
          <cell r="AF431" t="str">
            <v/>
          </cell>
          <cell r="AG431" t="str">
            <v/>
          </cell>
          <cell r="AH431" t="str">
            <v/>
          </cell>
          <cell r="AI431" t="str">
            <v/>
          </cell>
          <cell r="AJ431">
            <v>0</v>
          </cell>
          <cell r="AK431" t="str">
            <v/>
          </cell>
          <cell r="AL431" t="str">
            <v/>
          </cell>
        </row>
        <row r="432">
          <cell r="B432">
            <v>425</v>
          </cell>
          <cell r="F432" t="str">
            <v>-</v>
          </cell>
          <cell r="G432" t="str">
            <v>-</v>
          </cell>
          <cell r="K432">
            <v>0</v>
          </cell>
          <cell r="L432">
            <v>0</v>
          </cell>
          <cell r="M432">
            <v>0</v>
          </cell>
          <cell r="N432">
            <v>0</v>
          </cell>
          <cell r="O432">
            <v>0</v>
          </cell>
          <cell r="P432">
            <v>0</v>
          </cell>
          <cell r="Q432">
            <v>0</v>
          </cell>
          <cell r="R432">
            <v>0</v>
          </cell>
          <cell r="S432">
            <v>0</v>
          </cell>
          <cell r="T432">
            <v>0</v>
          </cell>
          <cell r="U432">
            <v>4</v>
          </cell>
          <cell r="V432" t="str">
            <v/>
          </cell>
          <cell r="W432" t="str">
            <v/>
          </cell>
          <cell r="X432" t="str">
            <v/>
          </cell>
          <cell r="Y432" t="str">
            <v/>
          </cell>
          <cell r="Z432" t="str">
            <v/>
          </cell>
          <cell r="AA432">
            <v>4</v>
          </cell>
          <cell r="AC432" t="str">
            <v/>
          </cell>
          <cell r="AD432" t="str">
            <v/>
          </cell>
          <cell r="AE432">
            <v>0</v>
          </cell>
          <cell r="AF432" t="str">
            <v/>
          </cell>
          <cell r="AG432" t="str">
            <v/>
          </cell>
          <cell r="AH432" t="str">
            <v/>
          </cell>
          <cell r="AI432" t="str">
            <v/>
          </cell>
          <cell r="AJ432">
            <v>0</v>
          </cell>
          <cell r="AK432" t="str">
            <v/>
          </cell>
          <cell r="AL432" t="str">
            <v/>
          </cell>
        </row>
        <row r="433">
          <cell r="B433">
            <v>426</v>
          </cell>
          <cell r="F433" t="str">
            <v>-</v>
          </cell>
          <cell r="G433" t="str">
            <v>-</v>
          </cell>
          <cell r="K433">
            <v>0</v>
          </cell>
          <cell r="L433">
            <v>0</v>
          </cell>
          <cell r="M433">
            <v>0</v>
          </cell>
          <cell r="N433">
            <v>0</v>
          </cell>
          <cell r="O433">
            <v>0</v>
          </cell>
          <cell r="P433">
            <v>0</v>
          </cell>
          <cell r="Q433">
            <v>0</v>
          </cell>
          <cell r="R433">
            <v>0</v>
          </cell>
          <cell r="S433">
            <v>0</v>
          </cell>
          <cell r="T433">
            <v>0</v>
          </cell>
          <cell r="U433">
            <v>4</v>
          </cell>
          <cell r="V433" t="str">
            <v/>
          </cell>
          <cell r="W433" t="str">
            <v/>
          </cell>
          <cell r="X433" t="str">
            <v/>
          </cell>
          <cell r="Y433" t="str">
            <v/>
          </cell>
          <cell r="Z433" t="str">
            <v/>
          </cell>
          <cell r="AA433">
            <v>4</v>
          </cell>
          <cell r="AC433" t="str">
            <v/>
          </cell>
          <cell r="AD433" t="str">
            <v/>
          </cell>
          <cell r="AE433">
            <v>0</v>
          </cell>
          <cell r="AF433" t="str">
            <v/>
          </cell>
          <cell r="AG433" t="str">
            <v/>
          </cell>
          <cell r="AH433" t="str">
            <v/>
          </cell>
          <cell r="AI433" t="str">
            <v/>
          </cell>
          <cell r="AJ433">
            <v>0</v>
          </cell>
          <cell r="AK433" t="str">
            <v/>
          </cell>
          <cell r="AL433" t="str">
            <v/>
          </cell>
        </row>
        <row r="434">
          <cell r="B434">
            <v>427</v>
          </cell>
          <cell r="F434" t="str">
            <v>-</v>
          </cell>
          <cell r="G434" t="str">
            <v>-</v>
          </cell>
          <cell r="K434">
            <v>0</v>
          </cell>
          <cell r="L434">
            <v>0</v>
          </cell>
          <cell r="M434">
            <v>0</v>
          </cell>
          <cell r="N434">
            <v>0</v>
          </cell>
          <cell r="O434">
            <v>0</v>
          </cell>
          <cell r="P434">
            <v>0</v>
          </cell>
          <cell r="Q434">
            <v>0</v>
          </cell>
          <cell r="R434">
            <v>0</v>
          </cell>
          <cell r="S434">
            <v>0</v>
          </cell>
          <cell r="T434">
            <v>0</v>
          </cell>
          <cell r="U434">
            <v>4</v>
          </cell>
          <cell r="V434" t="str">
            <v/>
          </cell>
          <cell r="W434" t="str">
            <v/>
          </cell>
          <cell r="X434" t="str">
            <v/>
          </cell>
          <cell r="Y434" t="str">
            <v/>
          </cell>
          <cell r="Z434" t="str">
            <v/>
          </cell>
          <cell r="AA434">
            <v>4</v>
          </cell>
          <cell r="AC434" t="str">
            <v/>
          </cell>
          <cell r="AD434" t="str">
            <v/>
          </cell>
          <cell r="AE434">
            <v>0</v>
          </cell>
          <cell r="AF434" t="str">
            <v/>
          </cell>
          <cell r="AG434" t="str">
            <v/>
          </cell>
          <cell r="AH434" t="str">
            <v/>
          </cell>
          <cell r="AI434" t="str">
            <v/>
          </cell>
          <cell r="AJ434">
            <v>0</v>
          </cell>
          <cell r="AK434" t="str">
            <v/>
          </cell>
          <cell r="AL434" t="str">
            <v/>
          </cell>
        </row>
        <row r="435">
          <cell r="B435">
            <v>428</v>
          </cell>
          <cell r="F435" t="str">
            <v>-</v>
          </cell>
          <cell r="G435" t="str">
            <v>-</v>
          </cell>
          <cell r="K435">
            <v>0</v>
          </cell>
          <cell r="L435">
            <v>0</v>
          </cell>
          <cell r="M435">
            <v>0</v>
          </cell>
          <cell r="N435">
            <v>0</v>
          </cell>
          <cell r="O435">
            <v>0</v>
          </cell>
          <cell r="P435">
            <v>0</v>
          </cell>
          <cell r="Q435">
            <v>0</v>
          </cell>
          <cell r="R435">
            <v>0</v>
          </cell>
          <cell r="S435">
            <v>0</v>
          </cell>
          <cell r="T435">
            <v>0</v>
          </cell>
          <cell r="U435">
            <v>4</v>
          </cell>
          <cell r="V435" t="str">
            <v/>
          </cell>
          <cell r="W435" t="str">
            <v/>
          </cell>
          <cell r="X435" t="str">
            <v/>
          </cell>
          <cell r="Y435" t="str">
            <v/>
          </cell>
          <cell r="Z435" t="str">
            <v/>
          </cell>
          <cell r="AA435">
            <v>4</v>
          </cell>
          <cell r="AC435" t="str">
            <v/>
          </cell>
          <cell r="AD435" t="str">
            <v/>
          </cell>
          <cell r="AE435">
            <v>0</v>
          </cell>
          <cell r="AF435" t="str">
            <v/>
          </cell>
          <cell r="AG435" t="str">
            <v/>
          </cell>
          <cell r="AH435" t="str">
            <v/>
          </cell>
          <cell r="AI435" t="str">
            <v/>
          </cell>
          <cell r="AJ435">
            <v>0</v>
          </cell>
          <cell r="AK435" t="str">
            <v/>
          </cell>
          <cell r="AL435" t="str">
            <v/>
          </cell>
        </row>
        <row r="436">
          <cell r="B436">
            <v>429</v>
          </cell>
          <cell r="F436" t="str">
            <v>-</v>
          </cell>
          <cell r="G436" t="str">
            <v>-</v>
          </cell>
          <cell r="K436">
            <v>0</v>
          </cell>
          <cell r="L436">
            <v>0</v>
          </cell>
          <cell r="M436">
            <v>0</v>
          </cell>
          <cell r="N436">
            <v>0</v>
          </cell>
          <cell r="O436">
            <v>0</v>
          </cell>
          <cell r="P436">
            <v>0</v>
          </cell>
          <cell r="Q436">
            <v>0</v>
          </cell>
          <cell r="R436">
            <v>0</v>
          </cell>
          <cell r="S436">
            <v>0</v>
          </cell>
          <cell r="T436">
            <v>0</v>
          </cell>
          <cell r="U436">
            <v>4</v>
          </cell>
          <cell r="V436" t="str">
            <v/>
          </cell>
          <cell r="W436" t="str">
            <v/>
          </cell>
          <cell r="X436" t="str">
            <v/>
          </cell>
          <cell r="Y436" t="str">
            <v/>
          </cell>
          <cell r="Z436" t="str">
            <v/>
          </cell>
          <cell r="AA436">
            <v>4</v>
          </cell>
          <cell r="AC436" t="str">
            <v/>
          </cell>
          <cell r="AD436" t="str">
            <v/>
          </cell>
          <cell r="AE436">
            <v>0</v>
          </cell>
          <cell r="AF436" t="str">
            <v/>
          </cell>
          <cell r="AG436" t="str">
            <v/>
          </cell>
          <cell r="AH436" t="str">
            <v/>
          </cell>
          <cell r="AI436" t="str">
            <v/>
          </cell>
          <cell r="AJ436">
            <v>0</v>
          </cell>
          <cell r="AK436" t="str">
            <v/>
          </cell>
          <cell r="AL436" t="str">
            <v/>
          </cell>
        </row>
        <row r="437">
          <cell r="B437">
            <v>430</v>
          </cell>
          <cell r="F437" t="str">
            <v>-</v>
          </cell>
          <cell r="G437" t="str">
            <v>-</v>
          </cell>
          <cell r="K437">
            <v>0</v>
          </cell>
          <cell r="L437">
            <v>0</v>
          </cell>
          <cell r="M437">
            <v>0</v>
          </cell>
          <cell r="N437">
            <v>0</v>
          </cell>
          <cell r="O437">
            <v>0</v>
          </cell>
          <cell r="P437">
            <v>0</v>
          </cell>
          <cell r="Q437">
            <v>0</v>
          </cell>
          <cell r="R437">
            <v>0</v>
          </cell>
          <cell r="S437">
            <v>0</v>
          </cell>
          <cell r="T437">
            <v>0</v>
          </cell>
          <cell r="U437">
            <v>4</v>
          </cell>
          <cell r="V437" t="str">
            <v/>
          </cell>
          <cell r="W437" t="str">
            <v/>
          </cell>
          <cell r="X437" t="str">
            <v/>
          </cell>
          <cell r="Y437" t="str">
            <v/>
          </cell>
          <cell r="Z437" t="str">
            <v/>
          </cell>
          <cell r="AA437">
            <v>4</v>
          </cell>
          <cell r="AC437" t="str">
            <v/>
          </cell>
          <cell r="AD437" t="str">
            <v/>
          </cell>
          <cell r="AE437">
            <v>0</v>
          </cell>
          <cell r="AF437" t="str">
            <v/>
          </cell>
          <cell r="AG437" t="str">
            <v/>
          </cell>
          <cell r="AH437" t="str">
            <v/>
          </cell>
          <cell r="AI437" t="str">
            <v/>
          </cell>
          <cell r="AJ437">
            <v>0</v>
          </cell>
          <cell r="AK437" t="str">
            <v/>
          </cell>
          <cell r="AL437" t="str">
            <v/>
          </cell>
        </row>
        <row r="438">
          <cell r="B438">
            <v>431</v>
          </cell>
          <cell r="F438" t="str">
            <v>-</v>
          </cell>
          <cell r="G438" t="str">
            <v>-</v>
          </cell>
          <cell r="K438">
            <v>0</v>
          </cell>
          <cell r="L438">
            <v>0</v>
          </cell>
          <cell r="M438">
            <v>0</v>
          </cell>
          <cell r="N438">
            <v>0</v>
          </cell>
          <cell r="O438">
            <v>0</v>
          </cell>
          <cell r="P438">
            <v>0</v>
          </cell>
          <cell r="Q438">
            <v>0</v>
          </cell>
          <cell r="R438">
            <v>0</v>
          </cell>
          <cell r="S438">
            <v>0</v>
          </cell>
          <cell r="T438">
            <v>0</v>
          </cell>
          <cell r="U438">
            <v>4</v>
          </cell>
          <cell r="V438" t="str">
            <v/>
          </cell>
          <cell r="W438" t="str">
            <v/>
          </cell>
          <cell r="X438" t="str">
            <v/>
          </cell>
          <cell r="Y438" t="str">
            <v/>
          </cell>
          <cell r="Z438" t="str">
            <v/>
          </cell>
          <cell r="AA438">
            <v>4</v>
          </cell>
          <cell r="AC438" t="str">
            <v/>
          </cell>
          <cell r="AD438" t="str">
            <v/>
          </cell>
          <cell r="AE438">
            <v>0</v>
          </cell>
          <cell r="AF438" t="str">
            <v/>
          </cell>
          <cell r="AG438" t="str">
            <v/>
          </cell>
          <cell r="AH438" t="str">
            <v/>
          </cell>
          <cell r="AI438" t="str">
            <v/>
          </cell>
          <cell r="AJ438">
            <v>0</v>
          </cell>
          <cell r="AK438" t="str">
            <v/>
          </cell>
          <cell r="AL438" t="str">
            <v/>
          </cell>
        </row>
        <row r="439">
          <cell r="B439">
            <v>432</v>
          </cell>
          <cell r="F439" t="str">
            <v>-</v>
          </cell>
          <cell r="G439" t="str">
            <v>-</v>
          </cell>
          <cell r="K439">
            <v>0</v>
          </cell>
          <cell r="L439">
            <v>0</v>
          </cell>
          <cell r="M439">
            <v>0</v>
          </cell>
          <cell r="N439">
            <v>0</v>
          </cell>
          <cell r="O439">
            <v>0</v>
          </cell>
          <cell r="P439">
            <v>0</v>
          </cell>
          <cell r="Q439">
            <v>0</v>
          </cell>
          <cell r="R439">
            <v>0</v>
          </cell>
          <cell r="S439">
            <v>0</v>
          </cell>
          <cell r="T439">
            <v>0</v>
          </cell>
          <cell r="U439">
            <v>4</v>
          </cell>
          <cell r="V439" t="str">
            <v/>
          </cell>
          <cell r="W439" t="str">
            <v/>
          </cell>
          <cell r="X439" t="str">
            <v/>
          </cell>
          <cell r="Y439" t="str">
            <v/>
          </cell>
          <cell r="Z439" t="str">
            <v/>
          </cell>
          <cell r="AA439">
            <v>4</v>
          </cell>
          <cell r="AC439" t="str">
            <v/>
          </cell>
          <cell r="AD439" t="str">
            <v/>
          </cell>
          <cell r="AE439">
            <v>0</v>
          </cell>
          <cell r="AF439" t="str">
            <v/>
          </cell>
          <cell r="AG439" t="str">
            <v/>
          </cell>
          <cell r="AH439" t="str">
            <v/>
          </cell>
          <cell r="AI439" t="str">
            <v/>
          </cell>
          <cell r="AJ439">
            <v>0</v>
          </cell>
          <cell r="AK439" t="str">
            <v/>
          </cell>
          <cell r="AL439" t="str">
            <v/>
          </cell>
        </row>
        <row r="440">
          <cell r="B440">
            <v>433</v>
          </cell>
          <cell r="F440" t="str">
            <v>-</v>
          </cell>
          <cell r="G440" t="str">
            <v>-</v>
          </cell>
          <cell r="K440">
            <v>0</v>
          </cell>
          <cell r="L440">
            <v>0</v>
          </cell>
          <cell r="M440">
            <v>0</v>
          </cell>
          <cell r="N440">
            <v>0</v>
          </cell>
          <cell r="O440">
            <v>0</v>
          </cell>
          <cell r="P440">
            <v>0</v>
          </cell>
          <cell r="Q440">
            <v>0</v>
          </cell>
          <cell r="R440">
            <v>0</v>
          </cell>
          <cell r="S440">
            <v>0</v>
          </cell>
          <cell r="T440">
            <v>0</v>
          </cell>
          <cell r="U440">
            <v>4</v>
          </cell>
          <cell r="V440" t="str">
            <v/>
          </cell>
          <cell r="W440" t="str">
            <v/>
          </cell>
          <cell r="X440" t="str">
            <v/>
          </cell>
          <cell r="Y440" t="str">
            <v/>
          </cell>
          <cell r="Z440" t="str">
            <v/>
          </cell>
          <cell r="AA440">
            <v>4</v>
          </cell>
          <cell r="AC440" t="str">
            <v/>
          </cell>
          <cell r="AD440" t="str">
            <v/>
          </cell>
          <cell r="AE440">
            <v>0</v>
          </cell>
          <cell r="AF440" t="str">
            <v/>
          </cell>
          <cell r="AG440" t="str">
            <v/>
          </cell>
          <cell r="AH440" t="str">
            <v/>
          </cell>
          <cell r="AI440" t="str">
            <v/>
          </cell>
          <cell r="AJ440">
            <v>0</v>
          </cell>
          <cell r="AK440" t="str">
            <v/>
          </cell>
          <cell r="AL440" t="str">
            <v/>
          </cell>
        </row>
        <row r="441">
          <cell r="B441">
            <v>434</v>
          </cell>
          <cell r="F441" t="str">
            <v>-</v>
          </cell>
          <cell r="G441" t="str">
            <v>-</v>
          </cell>
          <cell r="K441">
            <v>0</v>
          </cell>
          <cell r="L441">
            <v>0</v>
          </cell>
          <cell r="M441">
            <v>0</v>
          </cell>
          <cell r="N441">
            <v>0</v>
          </cell>
          <cell r="O441">
            <v>0</v>
          </cell>
          <cell r="P441">
            <v>0</v>
          </cell>
          <cell r="Q441">
            <v>0</v>
          </cell>
          <cell r="R441">
            <v>0</v>
          </cell>
          <cell r="S441">
            <v>0</v>
          </cell>
          <cell r="T441">
            <v>0</v>
          </cell>
          <cell r="U441">
            <v>4</v>
          </cell>
          <cell r="V441" t="str">
            <v/>
          </cell>
          <cell r="W441" t="str">
            <v/>
          </cell>
          <cell r="X441" t="str">
            <v/>
          </cell>
          <cell r="Y441" t="str">
            <v/>
          </cell>
          <cell r="Z441" t="str">
            <v/>
          </cell>
          <cell r="AA441">
            <v>4</v>
          </cell>
          <cell r="AC441" t="str">
            <v/>
          </cell>
          <cell r="AD441" t="str">
            <v/>
          </cell>
          <cell r="AE441">
            <v>0</v>
          </cell>
          <cell r="AF441" t="str">
            <v/>
          </cell>
          <cell r="AG441" t="str">
            <v/>
          </cell>
          <cell r="AH441" t="str">
            <v/>
          </cell>
          <cell r="AI441" t="str">
            <v/>
          </cell>
          <cell r="AJ441">
            <v>0</v>
          </cell>
          <cell r="AK441" t="str">
            <v/>
          </cell>
          <cell r="AL441" t="str">
            <v/>
          </cell>
        </row>
        <row r="442">
          <cell r="B442">
            <v>435</v>
          </cell>
          <cell r="F442" t="str">
            <v>-</v>
          </cell>
          <cell r="G442" t="str">
            <v>-</v>
          </cell>
          <cell r="K442">
            <v>0</v>
          </cell>
          <cell r="L442">
            <v>0</v>
          </cell>
          <cell r="M442">
            <v>0</v>
          </cell>
          <cell r="N442">
            <v>0</v>
          </cell>
          <cell r="O442">
            <v>0</v>
          </cell>
          <cell r="P442">
            <v>0</v>
          </cell>
          <cell r="Q442">
            <v>0</v>
          </cell>
          <cell r="R442">
            <v>0</v>
          </cell>
          <cell r="S442">
            <v>0</v>
          </cell>
          <cell r="T442">
            <v>0</v>
          </cell>
          <cell r="U442">
            <v>4</v>
          </cell>
          <cell r="V442" t="str">
            <v/>
          </cell>
          <cell r="W442" t="str">
            <v/>
          </cell>
          <cell r="X442" t="str">
            <v/>
          </cell>
          <cell r="Y442" t="str">
            <v/>
          </cell>
          <cell r="Z442" t="str">
            <v/>
          </cell>
          <cell r="AA442">
            <v>4</v>
          </cell>
          <cell r="AC442" t="str">
            <v/>
          </cell>
          <cell r="AD442" t="str">
            <v/>
          </cell>
          <cell r="AE442">
            <v>0</v>
          </cell>
          <cell r="AF442" t="str">
            <v/>
          </cell>
          <cell r="AG442" t="str">
            <v/>
          </cell>
          <cell r="AH442" t="str">
            <v/>
          </cell>
          <cell r="AI442" t="str">
            <v/>
          </cell>
          <cell r="AJ442">
            <v>0</v>
          </cell>
          <cell r="AK442" t="str">
            <v/>
          </cell>
          <cell r="AL442" t="str">
            <v/>
          </cell>
        </row>
        <row r="443">
          <cell r="B443">
            <v>436</v>
          </cell>
          <cell r="F443" t="str">
            <v>-</v>
          </cell>
          <cell r="G443" t="str">
            <v>-</v>
          </cell>
          <cell r="K443">
            <v>0</v>
          </cell>
          <cell r="L443">
            <v>0</v>
          </cell>
          <cell r="M443">
            <v>0</v>
          </cell>
          <cell r="N443">
            <v>0</v>
          </cell>
          <cell r="O443">
            <v>0</v>
          </cell>
          <cell r="P443">
            <v>0</v>
          </cell>
          <cell r="Q443">
            <v>0</v>
          </cell>
          <cell r="R443">
            <v>0</v>
          </cell>
          <cell r="S443">
            <v>0</v>
          </cell>
          <cell r="T443">
            <v>0</v>
          </cell>
          <cell r="U443">
            <v>4</v>
          </cell>
          <cell r="V443" t="str">
            <v/>
          </cell>
          <cell r="W443" t="str">
            <v/>
          </cell>
          <cell r="X443" t="str">
            <v/>
          </cell>
          <cell r="Y443" t="str">
            <v/>
          </cell>
          <cell r="Z443" t="str">
            <v/>
          </cell>
          <cell r="AA443">
            <v>4</v>
          </cell>
          <cell r="AC443" t="str">
            <v/>
          </cell>
          <cell r="AD443" t="str">
            <v/>
          </cell>
          <cell r="AE443">
            <v>0</v>
          </cell>
          <cell r="AF443" t="str">
            <v/>
          </cell>
          <cell r="AG443" t="str">
            <v/>
          </cell>
          <cell r="AH443" t="str">
            <v/>
          </cell>
          <cell r="AI443" t="str">
            <v/>
          </cell>
          <cell r="AJ443">
            <v>0</v>
          </cell>
          <cell r="AK443" t="str">
            <v/>
          </cell>
          <cell r="AL443" t="str">
            <v/>
          </cell>
        </row>
        <row r="444">
          <cell r="B444">
            <v>437</v>
          </cell>
          <cell r="F444" t="str">
            <v>-</v>
          </cell>
          <cell r="G444" t="str">
            <v>-</v>
          </cell>
          <cell r="K444">
            <v>0</v>
          </cell>
          <cell r="L444">
            <v>0</v>
          </cell>
          <cell r="M444">
            <v>0</v>
          </cell>
          <cell r="N444">
            <v>0</v>
          </cell>
          <cell r="O444">
            <v>0</v>
          </cell>
          <cell r="P444">
            <v>0</v>
          </cell>
          <cell r="Q444">
            <v>0</v>
          </cell>
          <cell r="R444">
            <v>0</v>
          </cell>
          <cell r="S444">
            <v>0</v>
          </cell>
          <cell r="T444">
            <v>0</v>
          </cell>
          <cell r="U444">
            <v>4</v>
          </cell>
          <cell r="V444" t="str">
            <v/>
          </cell>
          <cell r="W444" t="str">
            <v/>
          </cell>
          <cell r="X444" t="str">
            <v/>
          </cell>
          <cell r="Y444" t="str">
            <v/>
          </cell>
          <cell r="Z444" t="str">
            <v/>
          </cell>
          <cell r="AA444">
            <v>4</v>
          </cell>
          <cell r="AC444" t="str">
            <v/>
          </cell>
          <cell r="AD444" t="str">
            <v/>
          </cell>
          <cell r="AE444">
            <v>0</v>
          </cell>
          <cell r="AF444" t="str">
            <v/>
          </cell>
          <cell r="AG444" t="str">
            <v/>
          </cell>
          <cell r="AH444" t="str">
            <v/>
          </cell>
          <cell r="AI444" t="str">
            <v/>
          </cell>
          <cell r="AJ444">
            <v>0</v>
          </cell>
          <cell r="AK444" t="str">
            <v/>
          </cell>
          <cell r="AL444" t="str">
            <v/>
          </cell>
        </row>
        <row r="445">
          <cell r="B445">
            <v>438</v>
          </cell>
          <cell r="F445" t="str">
            <v>-</v>
          </cell>
          <cell r="G445" t="str">
            <v>-</v>
          </cell>
          <cell r="K445">
            <v>0</v>
          </cell>
          <cell r="L445">
            <v>0</v>
          </cell>
          <cell r="M445">
            <v>0</v>
          </cell>
          <cell r="N445">
            <v>0</v>
          </cell>
          <cell r="O445">
            <v>0</v>
          </cell>
          <cell r="P445">
            <v>0</v>
          </cell>
          <cell r="Q445">
            <v>0</v>
          </cell>
          <cell r="R445">
            <v>0</v>
          </cell>
          <cell r="S445">
            <v>0</v>
          </cell>
          <cell r="T445">
            <v>0</v>
          </cell>
          <cell r="U445">
            <v>4</v>
          </cell>
          <cell r="V445" t="str">
            <v/>
          </cell>
          <cell r="W445" t="str">
            <v/>
          </cell>
          <cell r="X445" t="str">
            <v/>
          </cell>
          <cell r="Y445" t="str">
            <v/>
          </cell>
          <cell r="Z445" t="str">
            <v/>
          </cell>
          <cell r="AA445">
            <v>4</v>
          </cell>
          <cell r="AC445" t="str">
            <v/>
          </cell>
          <cell r="AD445" t="str">
            <v/>
          </cell>
          <cell r="AE445">
            <v>0</v>
          </cell>
          <cell r="AF445" t="str">
            <v/>
          </cell>
          <cell r="AG445" t="str">
            <v/>
          </cell>
          <cell r="AH445" t="str">
            <v/>
          </cell>
          <cell r="AI445" t="str">
            <v/>
          </cell>
          <cell r="AJ445">
            <v>0</v>
          </cell>
          <cell r="AK445" t="str">
            <v/>
          </cell>
          <cell r="AL445" t="str">
            <v/>
          </cell>
        </row>
        <row r="446">
          <cell r="B446">
            <v>439</v>
          </cell>
          <cell r="F446" t="str">
            <v>-</v>
          </cell>
          <cell r="G446" t="str">
            <v>-</v>
          </cell>
          <cell r="K446">
            <v>0</v>
          </cell>
          <cell r="L446">
            <v>0</v>
          </cell>
          <cell r="M446">
            <v>0</v>
          </cell>
          <cell r="N446">
            <v>0</v>
          </cell>
          <cell r="O446">
            <v>0</v>
          </cell>
          <cell r="P446">
            <v>0</v>
          </cell>
          <cell r="Q446">
            <v>0</v>
          </cell>
          <cell r="R446">
            <v>0</v>
          </cell>
          <cell r="S446">
            <v>0</v>
          </cell>
          <cell r="T446">
            <v>0</v>
          </cell>
          <cell r="U446">
            <v>4</v>
          </cell>
          <cell r="V446" t="str">
            <v/>
          </cell>
          <cell r="W446" t="str">
            <v/>
          </cell>
          <cell r="X446" t="str">
            <v/>
          </cell>
          <cell r="Y446" t="str">
            <v/>
          </cell>
          <cell r="Z446" t="str">
            <v/>
          </cell>
          <cell r="AA446">
            <v>4</v>
          </cell>
          <cell r="AC446" t="str">
            <v/>
          </cell>
          <cell r="AD446" t="str">
            <v/>
          </cell>
          <cell r="AE446">
            <v>0</v>
          </cell>
          <cell r="AF446" t="str">
            <v/>
          </cell>
          <cell r="AG446" t="str">
            <v/>
          </cell>
          <cell r="AH446" t="str">
            <v/>
          </cell>
          <cell r="AI446" t="str">
            <v/>
          </cell>
          <cell r="AJ446">
            <v>0</v>
          </cell>
          <cell r="AK446" t="str">
            <v/>
          </cell>
          <cell r="AL446" t="str">
            <v/>
          </cell>
        </row>
        <row r="447">
          <cell r="B447">
            <v>440</v>
          </cell>
          <cell r="F447" t="str">
            <v>-</v>
          </cell>
          <cell r="G447" t="str">
            <v>-</v>
          </cell>
          <cell r="K447">
            <v>0</v>
          </cell>
          <cell r="L447">
            <v>0</v>
          </cell>
          <cell r="M447">
            <v>0</v>
          </cell>
          <cell r="N447">
            <v>0</v>
          </cell>
          <cell r="O447">
            <v>0</v>
          </cell>
          <cell r="P447">
            <v>0</v>
          </cell>
          <cell r="Q447">
            <v>0</v>
          </cell>
          <cell r="R447">
            <v>0</v>
          </cell>
          <cell r="S447">
            <v>0</v>
          </cell>
          <cell r="T447">
            <v>0</v>
          </cell>
          <cell r="U447">
            <v>4</v>
          </cell>
          <cell r="V447" t="str">
            <v/>
          </cell>
          <cell r="W447" t="str">
            <v/>
          </cell>
          <cell r="X447" t="str">
            <v/>
          </cell>
          <cell r="Y447" t="str">
            <v/>
          </cell>
          <cell r="Z447" t="str">
            <v/>
          </cell>
          <cell r="AA447">
            <v>4</v>
          </cell>
          <cell r="AC447" t="str">
            <v/>
          </cell>
          <cell r="AD447" t="str">
            <v/>
          </cell>
          <cell r="AE447">
            <v>0</v>
          </cell>
          <cell r="AF447" t="str">
            <v/>
          </cell>
          <cell r="AG447" t="str">
            <v/>
          </cell>
          <cell r="AH447" t="str">
            <v/>
          </cell>
          <cell r="AI447" t="str">
            <v/>
          </cell>
          <cell r="AJ447">
            <v>0</v>
          </cell>
          <cell r="AK447" t="str">
            <v/>
          </cell>
          <cell r="AL447" t="str">
            <v/>
          </cell>
        </row>
        <row r="448">
          <cell r="B448">
            <v>441</v>
          </cell>
          <cell r="F448" t="str">
            <v>-</v>
          </cell>
          <cell r="G448" t="str">
            <v>-</v>
          </cell>
          <cell r="K448">
            <v>0</v>
          </cell>
          <cell r="L448">
            <v>0</v>
          </cell>
          <cell r="M448">
            <v>0</v>
          </cell>
          <cell r="N448">
            <v>0</v>
          </cell>
          <cell r="O448">
            <v>0</v>
          </cell>
          <cell r="P448">
            <v>0</v>
          </cell>
          <cell r="Q448">
            <v>0</v>
          </cell>
          <cell r="R448">
            <v>0</v>
          </cell>
          <cell r="S448">
            <v>0</v>
          </cell>
          <cell r="T448">
            <v>0</v>
          </cell>
          <cell r="U448">
            <v>4</v>
          </cell>
          <cell r="V448" t="str">
            <v/>
          </cell>
          <cell r="W448" t="str">
            <v/>
          </cell>
          <cell r="X448" t="str">
            <v/>
          </cell>
          <cell r="Y448" t="str">
            <v/>
          </cell>
          <cell r="Z448" t="str">
            <v/>
          </cell>
          <cell r="AA448">
            <v>4</v>
          </cell>
          <cell r="AC448" t="str">
            <v/>
          </cell>
          <cell r="AD448" t="str">
            <v/>
          </cell>
          <cell r="AE448">
            <v>0</v>
          </cell>
          <cell r="AF448" t="str">
            <v/>
          </cell>
          <cell r="AG448" t="str">
            <v/>
          </cell>
          <cell r="AH448" t="str">
            <v/>
          </cell>
          <cell r="AI448" t="str">
            <v/>
          </cell>
          <cell r="AJ448">
            <v>0</v>
          </cell>
          <cell r="AK448" t="str">
            <v/>
          </cell>
          <cell r="AL448" t="str">
            <v/>
          </cell>
        </row>
        <row r="449">
          <cell r="B449">
            <v>442</v>
          </cell>
          <cell r="F449" t="str">
            <v>-</v>
          </cell>
          <cell r="G449" t="str">
            <v>-</v>
          </cell>
          <cell r="K449">
            <v>0</v>
          </cell>
          <cell r="L449">
            <v>0</v>
          </cell>
          <cell r="M449">
            <v>0</v>
          </cell>
          <cell r="N449">
            <v>0</v>
          </cell>
          <cell r="O449">
            <v>0</v>
          </cell>
          <cell r="P449">
            <v>0</v>
          </cell>
          <cell r="Q449">
            <v>0</v>
          </cell>
          <cell r="R449">
            <v>0</v>
          </cell>
          <cell r="S449">
            <v>0</v>
          </cell>
          <cell r="T449">
            <v>0</v>
          </cell>
          <cell r="U449">
            <v>4</v>
          </cell>
          <cell r="V449" t="str">
            <v/>
          </cell>
          <cell r="W449" t="str">
            <v/>
          </cell>
          <cell r="X449" t="str">
            <v/>
          </cell>
          <cell r="Y449" t="str">
            <v/>
          </cell>
          <cell r="Z449" t="str">
            <v/>
          </cell>
          <cell r="AA449">
            <v>4</v>
          </cell>
          <cell r="AC449" t="str">
            <v/>
          </cell>
          <cell r="AD449" t="str">
            <v/>
          </cell>
          <cell r="AE449">
            <v>0</v>
          </cell>
          <cell r="AF449" t="str">
            <v/>
          </cell>
          <cell r="AG449" t="str">
            <v/>
          </cell>
          <cell r="AH449" t="str">
            <v/>
          </cell>
          <cell r="AI449" t="str">
            <v/>
          </cell>
          <cell r="AJ449">
            <v>0</v>
          </cell>
          <cell r="AK449" t="str">
            <v/>
          </cell>
          <cell r="AL449" t="str">
            <v/>
          </cell>
        </row>
        <row r="450">
          <cell r="B450">
            <v>443</v>
          </cell>
          <cell r="F450" t="str">
            <v>-</v>
          </cell>
          <cell r="G450" t="str">
            <v>-</v>
          </cell>
          <cell r="K450">
            <v>0</v>
          </cell>
          <cell r="L450">
            <v>0</v>
          </cell>
          <cell r="M450">
            <v>0</v>
          </cell>
          <cell r="N450">
            <v>0</v>
          </cell>
          <cell r="O450">
            <v>0</v>
          </cell>
          <cell r="P450">
            <v>0</v>
          </cell>
          <cell r="Q450">
            <v>0</v>
          </cell>
          <cell r="R450">
            <v>0</v>
          </cell>
          <cell r="S450">
            <v>0</v>
          </cell>
          <cell r="T450">
            <v>0</v>
          </cell>
          <cell r="U450">
            <v>4</v>
          </cell>
          <cell r="V450" t="str">
            <v/>
          </cell>
          <cell r="W450" t="str">
            <v/>
          </cell>
          <cell r="X450" t="str">
            <v/>
          </cell>
          <cell r="Y450" t="str">
            <v/>
          </cell>
          <cell r="Z450" t="str">
            <v/>
          </cell>
          <cell r="AA450">
            <v>4</v>
          </cell>
          <cell r="AC450" t="str">
            <v/>
          </cell>
          <cell r="AD450" t="str">
            <v/>
          </cell>
          <cell r="AE450">
            <v>0</v>
          </cell>
          <cell r="AF450" t="str">
            <v/>
          </cell>
          <cell r="AG450" t="str">
            <v/>
          </cell>
          <cell r="AH450" t="str">
            <v/>
          </cell>
          <cell r="AI450" t="str">
            <v/>
          </cell>
          <cell r="AJ450">
            <v>0</v>
          </cell>
          <cell r="AK450" t="str">
            <v/>
          </cell>
          <cell r="AL450" t="str">
            <v/>
          </cell>
        </row>
        <row r="451">
          <cell r="B451">
            <v>444</v>
          </cell>
          <cell r="F451" t="str">
            <v>-</v>
          </cell>
          <cell r="G451" t="str">
            <v>-</v>
          </cell>
          <cell r="K451">
            <v>0</v>
          </cell>
          <cell r="L451">
            <v>0</v>
          </cell>
          <cell r="M451">
            <v>0</v>
          </cell>
          <cell r="N451">
            <v>0</v>
          </cell>
          <cell r="O451">
            <v>0</v>
          </cell>
          <cell r="P451">
            <v>0</v>
          </cell>
          <cell r="Q451">
            <v>0</v>
          </cell>
          <cell r="R451">
            <v>0</v>
          </cell>
          <cell r="S451">
            <v>0</v>
          </cell>
          <cell r="T451">
            <v>0</v>
          </cell>
          <cell r="U451">
            <v>4</v>
          </cell>
          <cell r="V451" t="str">
            <v/>
          </cell>
          <cell r="W451" t="str">
            <v/>
          </cell>
          <cell r="X451" t="str">
            <v/>
          </cell>
          <cell r="Y451" t="str">
            <v/>
          </cell>
          <cell r="Z451" t="str">
            <v/>
          </cell>
          <cell r="AA451">
            <v>4</v>
          </cell>
          <cell r="AC451" t="str">
            <v/>
          </cell>
          <cell r="AD451" t="str">
            <v/>
          </cell>
          <cell r="AE451">
            <v>0</v>
          </cell>
          <cell r="AF451" t="str">
            <v/>
          </cell>
          <cell r="AG451" t="str">
            <v/>
          </cell>
          <cell r="AH451" t="str">
            <v/>
          </cell>
          <cell r="AI451" t="str">
            <v/>
          </cell>
          <cell r="AJ451">
            <v>0</v>
          </cell>
          <cell r="AK451" t="str">
            <v/>
          </cell>
          <cell r="AL451" t="str">
            <v/>
          </cell>
        </row>
        <row r="452">
          <cell r="B452">
            <v>445</v>
          </cell>
          <cell r="F452" t="str">
            <v>-</v>
          </cell>
          <cell r="G452" t="str">
            <v>-</v>
          </cell>
          <cell r="K452">
            <v>0</v>
          </cell>
          <cell r="L452">
            <v>0</v>
          </cell>
          <cell r="M452">
            <v>0</v>
          </cell>
          <cell r="N452">
            <v>0</v>
          </cell>
          <cell r="O452">
            <v>0</v>
          </cell>
          <cell r="P452">
            <v>0</v>
          </cell>
          <cell r="Q452">
            <v>0</v>
          </cell>
          <cell r="R452">
            <v>0</v>
          </cell>
          <cell r="S452">
            <v>0</v>
          </cell>
          <cell r="T452">
            <v>0</v>
          </cell>
          <cell r="U452">
            <v>4</v>
          </cell>
          <cell r="V452" t="str">
            <v/>
          </cell>
          <cell r="W452" t="str">
            <v/>
          </cell>
          <cell r="X452" t="str">
            <v/>
          </cell>
          <cell r="Y452" t="str">
            <v/>
          </cell>
          <cell r="Z452" t="str">
            <v/>
          </cell>
          <cell r="AA452">
            <v>4</v>
          </cell>
          <cell r="AC452" t="str">
            <v/>
          </cell>
          <cell r="AD452" t="str">
            <v/>
          </cell>
          <cell r="AE452">
            <v>0</v>
          </cell>
          <cell r="AF452" t="str">
            <v/>
          </cell>
          <cell r="AG452" t="str">
            <v/>
          </cell>
          <cell r="AH452" t="str">
            <v/>
          </cell>
          <cell r="AI452" t="str">
            <v/>
          </cell>
          <cell r="AJ452">
            <v>0</v>
          </cell>
          <cell r="AK452" t="str">
            <v/>
          </cell>
          <cell r="AL452" t="str">
            <v/>
          </cell>
        </row>
        <row r="453">
          <cell r="B453">
            <v>446</v>
          </cell>
          <cell r="F453" t="str">
            <v>-</v>
          </cell>
          <cell r="G453" t="str">
            <v>-</v>
          </cell>
          <cell r="K453">
            <v>0</v>
          </cell>
          <cell r="L453">
            <v>0</v>
          </cell>
          <cell r="M453">
            <v>0</v>
          </cell>
          <cell r="N453">
            <v>0</v>
          </cell>
          <cell r="O453">
            <v>0</v>
          </cell>
          <cell r="P453">
            <v>0</v>
          </cell>
          <cell r="Q453">
            <v>0</v>
          </cell>
          <cell r="R453">
            <v>0</v>
          </cell>
          <cell r="S453">
            <v>0</v>
          </cell>
          <cell r="T453">
            <v>0</v>
          </cell>
          <cell r="U453">
            <v>4</v>
          </cell>
          <cell r="V453" t="str">
            <v/>
          </cell>
          <cell r="W453" t="str">
            <v/>
          </cell>
          <cell r="X453" t="str">
            <v/>
          </cell>
          <cell r="Y453" t="str">
            <v/>
          </cell>
          <cell r="Z453" t="str">
            <v/>
          </cell>
          <cell r="AA453">
            <v>4</v>
          </cell>
          <cell r="AC453" t="str">
            <v/>
          </cell>
          <cell r="AD453" t="str">
            <v/>
          </cell>
          <cell r="AE453">
            <v>0</v>
          </cell>
          <cell r="AF453" t="str">
            <v/>
          </cell>
          <cell r="AG453" t="str">
            <v/>
          </cell>
          <cell r="AH453" t="str">
            <v/>
          </cell>
          <cell r="AI453" t="str">
            <v/>
          </cell>
          <cell r="AJ453">
            <v>0</v>
          </cell>
          <cell r="AK453" t="str">
            <v/>
          </cell>
          <cell r="AL453" t="str">
            <v/>
          </cell>
        </row>
        <row r="454">
          <cell r="B454">
            <v>447</v>
          </cell>
          <cell r="F454" t="str">
            <v>-</v>
          </cell>
          <cell r="G454" t="str">
            <v>-</v>
          </cell>
          <cell r="K454">
            <v>0</v>
          </cell>
          <cell r="L454">
            <v>0</v>
          </cell>
          <cell r="M454">
            <v>0</v>
          </cell>
          <cell r="N454">
            <v>0</v>
          </cell>
          <cell r="O454">
            <v>0</v>
          </cell>
          <cell r="P454">
            <v>0</v>
          </cell>
          <cell r="Q454">
            <v>0</v>
          </cell>
          <cell r="R454">
            <v>0</v>
          </cell>
          <cell r="S454">
            <v>0</v>
          </cell>
          <cell r="T454">
            <v>0</v>
          </cell>
          <cell r="U454">
            <v>4</v>
          </cell>
          <cell r="V454" t="str">
            <v/>
          </cell>
          <cell r="W454" t="str">
            <v/>
          </cell>
          <cell r="X454" t="str">
            <v/>
          </cell>
          <cell r="Y454" t="str">
            <v/>
          </cell>
          <cell r="Z454" t="str">
            <v/>
          </cell>
          <cell r="AA454">
            <v>4</v>
          </cell>
          <cell r="AC454" t="str">
            <v/>
          </cell>
          <cell r="AD454" t="str">
            <v/>
          </cell>
          <cell r="AE454">
            <v>0</v>
          </cell>
          <cell r="AF454" t="str">
            <v/>
          </cell>
          <cell r="AG454" t="str">
            <v/>
          </cell>
          <cell r="AH454" t="str">
            <v/>
          </cell>
          <cell r="AI454" t="str">
            <v/>
          </cell>
          <cell r="AJ454">
            <v>0</v>
          </cell>
          <cell r="AK454" t="str">
            <v/>
          </cell>
          <cell r="AL454" t="str">
            <v/>
          </cell>
        </row>
        <row r="455">
          <cell r="B455">
            <v>448</v>
          </cell>
          <cell r="F455" t="str">
            <v>-</v>
          </cell>
          <cell r="G455" t="str">
            <v>-</v>
          </cell>
          <cell r="K455">
            <v>0</v>
          </cell>
          <cell r="L455">
            <v>0</v>
          </cell>
          <cell r="M455">
            <v>0</v>
          </cell>
          <cell r="N455">
            <v>0</v>
          </cell>
          <cell r="O455">
            <v>0</v>
          </cell>
          <cell r="P455">
            <v>0</v>
          </cell>
          <cell r="Q455">
            <v>0</v>
          </cell>
          <cell r="R455">
            <v>0</v>
          </cell>
          <cell r="S455">
            <v>0</v>
          </cell>
          <cell r="T455">
            <v>0</v>
          </cell>
          <cell r="U455">
            <v>4</v>
          </cell>
          <cell r="V455" t="str">
            <v/>
          </cell>
          <cell r="W455" t="str">
            <v/>
          </cell>
          <cell r="X455" t="str">
            <v/>
          </cell>
          <cell r="Y455" t="str">
            <v/>
          </cell>
          <cell r="Z455" t="str">
            <v/>
          </cell>
          <cell r="AA455">
            <v>4</v>
          </cell>
          <cell r="AC455" t="str">
            <v/>
          </cell>
          <cell r="AD455" t="str">
            <v/>
          </cell>
          <cell r="AE455">
            <v>0</v>
          </cell>
          <cell r="AF455" t="str">
            <v/>
          </cell>
          <cell r="AG455" t="str">
            <v/>
          </cell>
          <cell r="AH455" t="str">
            <v/>
          </cell>
          <cell r="AI455" t="str">
            <v/>
          </cell>
          <cell r="AJ455">
            <v>0</v>
          </cell>
          <cell r="AK455" t="str">
            <v/>
          </cell>
          <cell r="AL455" t="str">
            <v/>
          </cell>
        </row>
        <row r="456">
          <cell r="B456">
            <v>449</v>
          </cell>
          <cell r="F456" t="str">
            <v>-</v>
          </cell>
          <cell r="G456" t="str">
            <v>-</v>
          </cell>
          <cell r="K456">
            <v>0</v>
          </cell>
          <cell r="L456">
            <v>0</v>
          </cell>
          <cell r="M456">
            <v>0</v>
          </cell>
          <cell r="N456">
            <v>0</v>
          </cell>
          <cell r="O456">
            <v>0</v>
          </cell>
          <cell r="P456">
            <v>0</v>
          </cell>
          <cell r="Q456">
            <v>0</v>
          </cell>
          <cell r="R456">
            <v>0</v>
          </cell>
          <cell r="S456">
            <v>0</v>
          </cell>
          <cell r="T456">
            <v>0</v>
          </cell>
          <cell r="U456">
            <v>4</v>
          </cell>
          <cell r="V456" t="str">
            <v/>
          </cell>
          <cell r="W456" t="str">
            <v/>
          </cell>
          <cell r="X456" t="str">
            <v/>
          </cell>
          <cell r="Y456" t="str">
            <v/>
          </cell>
          <cell r="Z456" t="str">
            <v/>
          </cell>
          <cell r="AA456">
            <v>4</v>
          </cell>
          <cell r="AC456" t="str">
            <v/>
          </cell>
          <cell r="AD456" t="str">
            <v/>
          </cell>
          <cell r="AE456">
            <v>0</v>
          </cell>
          <cell r="AF456" t="str">
            <v/>
          </cell>
          <cell r="AG456" t="str">
            <v/>
          </cell>
          <cell r="AH456" t="str">
            <v/>
          </cell>
          <cell r="AI456" t="str">
            <v/>
          </cell>
          <cell r="AJ456">
            <v>0</v>
          </cell>
          <cell r="AK456" t="str">
            <v/>
          </cell>
          <cell r="AL456" t="str">
            <v/>
          </cell>
        </row>
        <row r="457">
          <cell r="B457">
            <v>450</v>
          </cell>
          <cell r="F457" t="str">
            <v>-</v>
          </cell>
          <cell r="G457" t="str">
            <v>-</v>
          </cell>
          <cell r="K457">
            <v>0</v>
          </cell>
          <cell r="L457">
            <v>0</v>
          </cell>
          <cell r="M457">
            <v>0</v>
          </cell>
          <cell r="N457">
            <v>0</v>
          </cell>
          <cell r="O457">
            <v>0</v>
          </cell>
          <cell r="P457">
            <v>0</v>
          </cell>
          <cell r="Q457">
            <v>0</v>
          </cell>
          <cell r="R457">
            <v>0</v>
          </cell>
          <cell r="S457">
            <v>0</v>
          </cell>
          <cell r="T457">
            <v>0</v>
          </cell>
          <cell r="U457">
            <v>4</v>
          </cell>
          <cell r="V457" t="str">
            <v/>
          </cell>
          <cell r="W457" t="str">
            <v/>
          </cell>
          <cell r="X457" t="str">
            <v/>
          </cell>
          <cell r="Y457" t="str">
            <v/>
          </cell>
          <cell r="Z457" t="str">
            <v/>
          </cell>
          <cell r="AA457">
            <v>4</v>
          </cell>
          <cell r="AC457" t="str">
            <v/>
          </cell>
          <cell r="AD457" t="str">
            <v/>
          </cell>
          <cell r="AE457">
            <v>0</v>
          </cell>
          <cell r="AF457" t="str">
            <v/>
          </cell>
          <cell r="AG457" t="str">
            <v/>
          </cell>
          <cell r="AH457" t="str">
            <v/>
          </cell>
          <cell r="AI457" t="str">
            <v/>
          </cell>
          <cell r="AJ457">
            <v>0</v>
          </cell>
          <cell r="AK457" t="str">
            <v/>
          </cell>
          <cell r="AL457" t="str">
            <v/>
          </cell>
        </row>
        <row r="458">
          <cell r="B458">
            <v>451</v>
          </cell>
          <cell r="F458" t="str">
            <v>-</v>
          </cell>
          <cell r="G458" t="str">
            <v>-</v>
          </cell>
          <cell r="K458">
            <v>0</v>
          </cell>
          <cell r="L458">
            <v>0</v>
          </cell>
          <cell r="M458">
            <v>0</v>
          </cell>
          <cell r="N458">
            <v>0</v>
          </cell>
          <cell r="O458">
            <v>0</v>
          </cell>
          <cell r="P458">
            <v>0</v>
          </cell>
          <cell r="Q458">
            <v>0</v>
          </cell>
          <cell r="R458">
            <v>0</v>
          </cell>
          <cell r="S458">
            <v>0</v>
          </cell>
          <cell r="T458">
            <v>0</v>
          </cell>
          <cell r="U458">
            <v>4</v>
          </cell>
          <cell r="V458" t="str">
            <v/>
          </cell>
          <cell r="W458" t="str">
            <v/>
          </cell>
          <cell r="X458" t="str">
            <v/>
          </cell>
          <cell r="Y458" t="str">
            <v/>
          </cell>
          <cell r="Z458" t="str">
            <v/>
          </cell>
          <cell r="AA458">
            <v>4</v>
          </cell>
          <cell r="AC458" t="str">
            <v/>
          </cell>
          <cell r="AD458" t="str">
            <v/>
          </cell>
          <cell r="AE458">
            <v>0</v>
          </cell>
          <cell r="AF458" t="str">
            <v/>
          </cell>
          <cell r="AG458" t="str">
            <v/>
          </cell>
          <cell r="AH458" t="str">
            <v/>
          </cell>
          <cell r="AI458" t="str">
            <v/>
          </cell>
          <cell r="AJ458">
            <v>0</v>
          </cell>
          <cell r="AK458" t="str">
            <v/>
          </cell>
          <cell r="AL458" t="str">
            <v/>
          </cell>
        </row>
        <row r="459">
          <cell r="B459">
            <v>452</v>
          </cell>
          <cell r="F459" t="str">
            <v>-</v>
          </cell>
          <cell r="G459" t="str">
            <v>-</v>
          </cell>
          <cell r="K459">
            <v>0</v>
          </cell>
          <cell r="L459">
            <v>0</v>
          </cell>
          <cell r="M459">
            <v>0</v>
          </cell>
          <cell r="N459">
            <v>0</v>
          </cell>
          <cell r="O459">
            <v>0</v>
          </cell>
          <cell r="P459">
            <v>0</v>
          </cell>
          <cell r="Q459">
            <v>0</v>
          </cell>
          <cell r="R459">
            <v>0</v>
          </cell>
          <cell r="S459">
            <v>0</v>
          </cell>
          <cell r="T459">
            <v>0</v>
          </cell>
          <cell r="U459">
            <v>4</v>
          </cell>
          <cell r="V459" t="str">
            <v/>
          </cell>
          <cell r="W459" t="str">
            <v/>
          </cell>
          <cell r="X459" t="str">
            <v/>
          </cell>
          <cell r="Y459" t="str">
            <v/>
          </cell>
          <cell r="Z459" t="str">
            <v/>
          </cell>
          <cell r="AA459">
            <v>4</v>
          </cell>
          <cell r="AC459" t="str">
            <v/>
          </cell>
          <cell r="AD459" t="str">
            <v/>
          </cell>
          <cell r="AE459">
            <v>0</v>
          </cell>
          <cell r="AF459" t="str">
            <v/>
          </cell>
          <cell r="AG459" t="str">
            <v/>
          </cell>
          <cell r="AH459" t="str">
            <v/>
          </cell>
          <cell r="AI459" t="str">
            <v/>
          </cell>
          <cell r="AJ459">
            <v>0</v>
          </cell>
          <cell r="AK459" t="str">
            <v/>
          </cell>
          <cell r="AL459" t="str">
            <v/>
          </cell>
        </row>
        <row r="460">
          <cell r="B460">
            <v>453</v>
          </cell>
          <cell r="F460" t="str">
            <v>-</v>
          </cell>
          <cell r="G460" t="str">
            <v>-</v>
          </cell>
          <cell r="K460">
            <v>0</v>
          </cell>
          <cell r="L460">
            <v>0</v>
          </cell>
          <cell r="M460">
            <v>0</v>
          </cell>
          <cell r="N460">
            <v>0</v>
          </cell>
          <cell r="O460">
            <v>0</v>
          </cell>
          <cell r="P460">
            <v>0</v>
          </cell>
          <cell r="Q460">
            <v>0</v>
          </cell>
          <cell r="R460">
            <v>0</v>
          </cell>
          <cell r="S460">
            <v>0</v>
          </cell>
          <cell r="T460">
            <v>0</v>
          </cell>
          <cell r="U460">
            <v>4</v>
          </cell>
          <cell r="V460" t="str">
            <v/>
          </cell>
          <cell r="W460" t="str">
            <v/>
          </cell>
          <cell r="X460" t="str">
            <v/>
          </cell>
          <cell r="Y460" t="str">
            <v/>
          </cell>
          <cell r="Z460" t="str">
            <v/>
          </cell>
          <cell r="AA460">
            <v>4</v>
          </cell>
          <cell r="AC460" t="str">
            <v/>
          </cell>
          <cell r="AD460" t="str">
            <v/>
          </cell>
          <cell r="AE460">
            <v>0</v>
          </cell>
          <cell r="AF460" t="str">
            <v/>
          </cell>
          <cell r="AG460" t="str">
            <v/>
          </cell>
          <cell r="AH460" t="str">
            <v/>
          </cell>
          <cell r="AI460" t="str">
            <v/>
          </cell>
          <cell r="AJ460">
            <v>0</v>
          </cell>
          <cell r="AK460" t="str">
            <v/>
          </cell>
          <cell r="AL460" t="str">
            <v/>
          </cell>
        </row>
        <row r="461">
          <cell r="B461">
            <v>454</v>
          </cell>
          <cell r="F461" t="str">
            <v>-</v>
          </cell>
          <cell r="G461" t="str">
            <v>-</v>
          </cell>
          <cell r="K461">
            <v>0</v>
          </cell>
          <cell r="L461">
            <v>0</v>
          </cell>
          <cell r="M461">
            <v>0</v>
          </cell>
          <cell r="N461">
            <v>0</v>
          </cell>
          <cell r="O461">
            <v>0</v>
          </cell>
          <cell r="P461">
            <v>0</v>
          </cell>
          <cell r="Q461">
            <v>0</v>
          </cell>
          <cell r="R461">
            <v>0</v>
          </cell>
          <cell r="S461">
            <v>0</v>
          </cell>
          <cell r="T461">
            <v>0</v>
          </cell>
          <cell r="U461">
            <v>4</v>
          </cell>
          <cell r="V461" t="str">
            <v/>
          </cell>
          <cell r="W461" t="str">
            <v/>
          </cell>
          <cell r="X461" t="str">
            <v/>
          </cell>
          <cell r="Y461" t="str">
            <v/>
          </cell>
          <cell r="Z461" t="str">
            <v/>
          </cell>
          <cell r="AA461">
            <v>4</v>
          </cell>
          <cell r="AC461" t="str">
            <v/>
          </cell>
          <cell r="AD461" t="str">
            <v/>
          </cell>
          <cell r="AE461">
            <v>0</v>
          </cell>
          <cell r="AF461" t="str">
            <v/>
          </cell>
          <cell r="AG461" t="str">
            <v/>
          </cell>
          <cell r="AH461" t="str">
            <v/>
          </cell>
          <cell r="AI461" t="str">
            <v/>
          </cell>
          <cell r="AJ461">
            <v>0</v>
          </cell>
          <cell r="AK461" t="str">
            <v/>
          </cell>
          <cell r="AL461" t="str">
            <v/>
          </cell>
        </row>
        <row r="462">
          <cell r="B462">
            <v>455</v>
          </cell>
          <cell r="F462" t="str">
            <v>-</v>
          </cell>
          <cell r="G462" t="str">
            <v>-</v>
          </cell>
          <cell r="K462">
            <v>0</v>
          </cell>
          <cell r="L462">
            <v>0</v>
          </cell>
          <cell r="M462">
            <v>0</v>
          </cell>
          <cell r="N462">
            <v>0</v>
          </cell>
          <cell r="O462">
            <v>0</v>
          </cell>
          <cell r="P462">
            <v>0</v>
          </cell>
          <cell r="Q462">
            <v>0</v>
          </cell>
          <cell r="R462">
            <v>0</v>
          </cell>
          <cell r="S462">
            <v>0</v>
          </cell>
          <cell r="T462">
            <v>0</v>
          </cell>
          <cell r="U462">
            <v>4</v>
          </cell>
          <cell r="V462" t="str">
            <v/>
          </cell>
          <cell r="W462" t="str">
            <v/>
          </cell>
          <cell r="X462" t="str">
            <v/>
          </cell>
          <cell r="Y462" t="str">
            <v/>
          </cell>
          <cell r="Z462" t="str">
            <v/>
          </cell>
          <cell r="AA462">
            <v>4</v>
          </cell>
          <cell r="AC462" t="str">
            <v/>
          </cell>
          <cell r="AD462" t="str">
            <v/>
          </cell>
          <cell r="AE462">
            <v>0</v>
          </cell>
          <cell r="AF462" t="str">
            <v/>
          </cell>
          <cell r="AG462" t="str">
            <v/>
          </cell>
          <cell r="AH462" t="str">
            <v/>
          </cell>
          <cell r="AI462" t="str">
            <v/>
          </cell>
          <cell r="AJ462">
            <v>0</v>
          </cell>
          <cell r="AK462" t="str">
            <v/>
          </cell>
          <cell r="AL462" t="str">
            <v/>
          </cell>
        </row>
        <row r="463">
          <cell r="B463">
            <v>456</v>
          </cell>
          <cell r="F463" t="str">
            <v>-</v>
          </cell>
          <cell r="G463" t="str">
            <v>-</v>
          </cell>
          <cell r="K463">
            <v>0</v>
          </cell>
          <cell r="L463">
            <v>0</v>
          </cell>
          <cell r="M463">
            <v>0</v>
          </cell>
          <cell r="N463">
            <v>0</v>
          </cell>
          <cell r="O463">
            <v>0</v>
          </cell>
          <cell r="P463">
            <v>0</v>
          </cell>
          <cell r="Q463">
            <v>0</v>
          </cell>
          <cell r="R463">
            <v>0</v>
          </cell>
          <cell r="S463">
            <v>0</v>
          </cell>
          <cell r="T463">
            <v>0</v>
          </cell>
          <cell r="U463">
            <v>4</v>
          </cell>
          <cell r="V463" t="str">
            <v/>
          </cell>
          <cell r="W463" t="str">
            <v/>
          </cell>
          <cell r="X463" t="str">
            <v/>
          </cell>
          <cell r="Y463" t="str">
            <v/>
          </cell>
          <cell r="Z463" t="str">
            <v/>
          </cell>
          <cell r="AA463">
            <v>4</v>
          </cell>
          <cell r="AC463" t="str">
            <v/>
          </cell>
          <cell r="AD463" t="str">
            <v/>
          </cell>
          <cell r="AE463">
            <v>0</v>
          </cell>
          <cell r="AF463" t="str">
            <v/>
          </cell>
          <cell r="AG463" t="str">
            <v/>
          </cell>
          <cell r="AH463" t="str">
            <v/>
          </cell>
          <cell r="AI463" t="str">
            <v/>
          </cell>
          <cell r="AJ463">
            <v>0</v>
          </cell>
          <cell r="AK463" t="str">
            <v/>
          </cell>
          <cell r="AL463" t="str">
            <v/>
          </cell>
        </row>
        <row r="464">
          <cell r="B464">
            <v>457</v>
          </cell>
          <cell r="F464" t="str">
            <v>-</v>
          </cell>
          <cell r="G464" t="str">
            <v>-</v>
          </cell>
          <cell r="K464">
            <v>0</v>
          </cell>
          <cell r="L464">
            <v>0</v>
          </cell>
          <cell r="M464">
            <v>0</v>
          </cell>
          <cell r="N464">
            <v>0</v>
          </cell>
          <cell r="O464">
            <v>0</v>
          </cell>
          <cell r="P464">
            <v>0</v>
          </cell>
          <cell r="Q464">
            <v>0</v>
          </cell>
          <cell r="R464">
            <v>0</v>
          </cell>
          <cell r="S464">
            <v>0</v>
          </cell>
          <cell r="T464">
            <v>0</v>
          </cell>
          <cell r="U464">
            <v>4</v>
          </cell>
          <cell r="V464" t="str">
            <v/>
          </cell>
          <cell r="W464" t="str">
            <v/>
          </cell>
          <cell r="X464" t="str">
            <v/>
          </cell>
          <cell r="Y464" t="str">
            <v/>
          </cell>
          <cell r="Z464" t="str">
            <v/>
          </cell>
          <cell r="AA464">
            <v>4</v>
          </cell>
          <cell r="AC464" t="str">
            <v/>
          </cell>
          <cell r="AD464" t="str">
            <v/>
          </cell>
          <cell r="AE464">
            <v>0</v>
          </cell>
          <cell r="AF464" t="str">
            <v/>
          </cell>
          <cell r="AG464" t="str">
            <v/>
          </cell>
          <cell r="AH464" t="str">
            <v/>
          </cell>
          <cell r="AI464" t="str">
            <v/>
          </cell>
          <cell r="AJ464">
            <v>0</v>
          </cell>
          <cell r="AK464" t="str">
            <v/>
          </cell>
          <cell r="AL464" t="str">
            <v/>
          </cell>
        </row>
        <row r="465">
          <cell r="B465">
            <v>458</v>
          </cell>
          <cell r="F465" t="str">
            <v>-</v>
          </cell>
          <cell r="G465" t="str">
            <v>-</v>
          </cell>
          <cell r="K465">
            <v>0</v>
          </cell>
          <cell r="L465">
            <v>0</v>
          </cell>
          <cell r="M465">
            <v>0</v>
          </cell>
          <cell r="N465">
            <v>0</v>
          </cell>
          <cell r="O465">
            <v>0</v>
          </cell>
          <cell r="P465">
            <v>0</v>
          </cell>
          <cell r="Q465">
            <v>0</v>
          </cell>
          <cell r="R465">
            <v>0</v>
          </cell>
          <cell r="S465">
            <v>0</v>
          </cell>
          <cell r="T465">
            <v>0</v>
          </cell>
          <cell r="U465">
            <v>4</v>
          </cell>
          <cell r="V465" t="str">
            <v/>
          </cell>
          <cell r="W465" t="str">
            <v/>
          </cell>
          <cell r="X465" t="str">
            <v/>
          </cell>
          <cell r="Y465" t="str">
            <v/>
          </cell>
          <cell r="Z465" t="str">
            <v/>
          </cell>
          <cell r="AA465">
            <v>4</v>
          </cell>
          <cell r="AC465" t="str">
            <v/>
          </cell>
          <cell r="AD465" t="str">
            <v/>
          </cell>
          <cell r="AE465">
            <v>0</v>
          </cell>
          <cell r="AF465" t="str">
            <v/>
          </cell>
          <cell r="AG465" t="str">
            <v/>
          </cell>
          <cell r="AH465" t="str">
            <v/>
          </cell>
          <cell r="AI465" t="str">
            <v/>
          </cell>
          <cell r="AJ465">
            <v>0</v>
          </cell>
          <cell r="AK465" t="str">
            <v/>
          </cell>
          <cell r="AL465" t="str">
            <v/>
          </cell>
        </row>
        <row r="466">
          <cell r="B466">
            <v>459</v>
          </cell>
          <cell r="F466" t="str">
            <v>-</v>
          </cell>
          <cell r="G466" t="str">
            <v>-</v>
          </cell>
          <cell r="K466">
            <v>0</v>
          </cell>
          <cell r="L466">
            <v>0</v>
          </cell>
          <cell r="M466">
            <v>0</v>
          </cell>
          <cell r="N466">
            <v>0</v>
          </cell>
          <cell r="O466">
            <v>0</v>
          </cell>
          <cell r="P466">
            <v>0</v>
          </cell>
          <cell r="Q466">
            <v>0</v>
          </cell>
          <cell r="R466">
            <v>0</v>
          </cell>
          <cell r="S466">
            <v>0</v>
          </cell>
          <cell r="T466">
            <v>0</v>
          </cell>
          <cell r="U466">
            <v>4</v>
          </cell>
          <cell r="V466" t="str">
            <v/>
          </cell>
          <cell r="W466" t="str">
            <v/>
          </cell>
          <cell r="X466" t="str">
            <v/>
          </cell>
          <cell r="Y466" t="str">
            <v/>
          </cell>
          <cell r="Z466" t="str">
            <v/>
          </cell>
          <cell r="AA466">
            <v>4</v>
          </cell>
          <cell r="AC466" t="str">
            <v/>
          </cell>
          <cell r="AD466" t="str">
            <v/>
          </cell>
          <cell r="AE466">
            <v>0</v>
          </cell>
          <cell r="AF466" t="str">
            <v/>
          </cell>
          <cell r="AG466" t="str">
            <v/>
          </cell>
          <cell r="AH466" t="str">
            <v/>
          </cell>
          <cell r="AI466" t="str">
            <v/>
          </cell>
          <cell r="AJ466">
            <v>0</v>
          </cell>
          <cell r="AK466" t="str">
            <v/>
          </cell>
          <cell r="AL466" t="str">
            <v/>
          </cell>
        </row>
        <row r="467">
          <cell r="B467">
            <v>460</v>
          </cell>
          <cell r="F467" t="str">
            <v>-</v>
          </cell>
          <cell r="G467" t="str">
            <v>-</v>
          </cell>
          <cell r="K467">
            <v>0</v>
          </cell>
          <cell r="L467">
            <v>0</v>
          </cell>
          <cell r="M467">
            <v>0</v>
          </cell>
          <cell r="N467">
            <v>0</v>
          </cell>
          <cell r="O467">
            <v>0</v>
          </cell>
          <cell r="P467">
            <v>0</v>
          </cell>
          <cell r="Q467">
            <v>0</v>
          </cell>
          <cell r="R467">
            <v>0</v>
          </cell>
          <cell r="S467">
            <v>0</v>
          </cell>
          <cell r="T467">
            <v>0</v>
          </cell>
          <cell r="U467">
            <v>4</v>
          </cell>
          <cell r="V467" t="str">
            <v/>
          </cell>
          <cell r="W467" t="str">
            <v/>
          </cell>
          <cell r="X467" t="str">
            <v/>
          </cell>
          <cell r="Y467" t="str">
            <v/>
          </cell>
          <cell r="Z467" t="str">
            <v/>
          </cell>
          <cell r="AA467">
            <v>4</v>
          </cell>
          <cell r="AC467" t="str">
            <v/>
          </cell>
          <cell r="AD467" t="str">
            <v/>
          </cell>
          <cell r="AE467">
            <v>0</v>
          </cell>
          <cell r="AF467" t="str">
            <v/>
          </cell>
          <cell r="AG467" t="str">
            <v/>
          </cell>
          <cell r="AH467" t="str">
            <v/>
          </cell>
          <cell r="AI467" t="str">
            <v/>
          </cell>
          <cell r="AJ467">
            <v>0</v>
          </cell>
          <cell r="AK467" t="str">
            <v/>
          </cell>
          <cell r="AL467" t="str">
            <v/>
          </cell>
        </row>
        <row r="468">
          <cell r="B468">
            <v>461</v>
          </cell>
          <cell r="F468" t="str">
            <v>-</v>
          </cell>
          <cell r="G468" t="str">
            <v>-</v>
          </cell>
          <cell r="K468">
            <v>0</v>
          </cell>
          <cell r="L468">
            <v>0</v>
          </cell>
          <cell r="M468">
            <v>0</v>
          </cell>
          <cell r="N468">
            <v>0</v>
          </cell>
          <cell r="O468">
            <v>0</v>
          </cell>
          <cell r="P468">
            <v>0</v>
          </cell>
          <cell r="Q468">
            <v>0</v>
          </cell>
          <cell r="R468">
            <v>0</v>
          </cell>
          <cell r="S468">
            <v>0</v>
          </cell>
          <cell r="T468">
            <v>0</v>
          </cell>
          <cell r="U468">
            <v>4</v>
          </cell>
          <cell r="V468" t="str">
            <v/>
          </cell>
          <cell r="W468" t="str">
            <v/>
          </cell>
          <cell r="X468" t="str">
            <v/>
          </cell>
          <cell r="Y468" t="str">
            <v/>
          </cell>
          <cell r="Z468" t="str">
            <v/>
          </cell>
          <cell r="AA468">
            <v>4</v>
          </cell>
          <cell r="AC468" t="str">
            <v/>
          </cell>
          <cell r="AD468" t="str">
            <v/>
          </cell>
          <cell r="AE468">
            <v>0</v>
          </cell>
          <cell r="AF468" t="str">
            <v/>
          </cell>
          <cell r="AG468" t="str">
            <v/>
          </cell>
          <cell r="AH468" t="str">
            <v/>
          </cell>
          <cell r="AI468" t="str">
            <v/>
          </cell>
          <cell r="AJ468">
            <v>0</v>
          </cell>
          <cell r="AK468" t="str">
            <v/>
          </cell>
          <cell r="AL468" t="str">
            <v/>
          </cell>
        </row>
        <row r="469">
          <cell r="B469">
            <v>462</v>
          </cell>
          <cell r="F469" t="str">
            <v>-</v>
          </cell>
          <cell r="G469" t="str">
            <v>-</v>
          </cell>
          <cell r="K469">
            <v>0</v>
          </cell>
          <cell r="L469">
            <v>0</v>
          </cell>
          <cell r="M469">
            <v>0</v>
          </cell>
          <cell r="N469">
            <v>0</v>
          </cell>
          <cell r="O469">
            <v>0</v>
          </cell>
          <cell r="P469">
            <v>0</v>
          </cell>
          <cell r="Q469">
            <v>0</v>
          </cell>
          <cell r="R469">
            <v>0</v>
          </cell>
          <cell r="S469">
            <v>0</v>
          </cell>
          <cell r="T469">
            <v>0</v>
          </cell>
          <cell r="U469">
            <v>4</v>
          </cell>
          <cell r="V469" t="str">
            <v/>
          </cell>
          <cell r="W469" t="str">
            <v/>
          </cell>
          <cell r="X469" t="str">
            <v/>
          </cell>
          <cell r="Y469" t="str">
            <v/>
          </cell>
          <cell r="Z469" t="str">
            <v/>
          </cell>
          <cell r="AA469">
            <v>4</v>
          </cell>
          <cell r="AC469" t="str">
            <v/>
          </cell>
          <cell r="AD469" t="str">
            <v/>
          </cell>
          <cell r="AE469">
            <v>0</v>
          </cell>
          <cell r="AF469" t="str">
            <v/>
          </cell>
          <cell r="AG469" t="str">
            <v/>
          </cell>
          <cell r="AH469" t="str">
            <v/>
          </cell>
          <cell r="AI469" t="str">
            <v/>
          </cell>
          <cell r="AJ469">
            <v>0</v>
          </cell>
          <cell r="AK469" t="str">
            <v/>
          </cell>
          <cell r="AL469" t="str">
            <v/>
          </cell>
        </row>
        <row r="470">
          <cell r="B470">
            <v>463</v>
          </cell>
          <cell r="F470" t="str">
            <v>-</v>
          </cell>
          <cell r="G470" t="str">
            <v>-</v>
          </cell>
          <cell r="K470">
            <v>0</v>
          </cell>
          <cell r="L470">
            <v>0</v>
          </cell>
          <cell r="M470">
            <v>0</v>
          </cell>
          <cell r="N470">
            <v>0</v>
          </cell>
          <cell r="O470">
            <v>0</v>
          </cell>
          <cell r="P470">
            <v>0</v>
          </cell>
          <cell r="Q470">
            <v>0</v>
          </cell>
          <cell r="R470">
            <v>0</v>
          </cell>
          <cell r="S470">
            <v>0</v>
          </cell>
          <cell r="T470">
            <v>0</v>
          </cell>
          <cell r="U470">
            <v>4</v>
          </cell>
          <cell r="V470" t="str">
            <v/>
          </cell>
          <cell r="W470" t="str">
            <v/>
          </cell>
          <cell r="X470" t="str">
            <v/>
          </cell>
          <cell r="Y470" t="str">
            <v/>
          </cell>
          <cell r="Z470" t="str">
            <v/>
          </cell>
          <cell r="AA470">
            <v>4</v>
          </cell>
          <cell r="AC470" t="str">
            <v/>
          </cell>
          <cell r="AD470" t="str">
            <v/>
          </cell>
          <cell r="AE470">
            <v>0</v>
          </cell>
          <cell r="AF470" t="str">
            <v/>
          </cell>
          <cell r="AG470" t="str">
            <v/>
          </cell>
          <cell r="AH470" t="str">
            <v/>
          </cell>
          <cell r="AI470" t="str">
            <v/>
          </cell>
          <cell r="AJ470">
            <v>0</v>
          </cell>
          <cell r="AK470" t="str">
            <v/>
          </cell>
          <cell r="AL470" t="str">
            <v/>
          </cell>
        </row>
        <row r="471">
          <cell r="B471">
            <v>464</v>
          </cell>
          <cell r="F471" t="str">
            <v>-</v>
          </cell>
          <cell r="G471" t="str">
            <v>-</v>
          </cell>
          <cell r="K471">
            <v>0</v>
          </cell>
          <cell r="L471">
            <v>0</v>
          </cell>
          <cell r="M471">
            <v>0</v>
          </cell>
          <cell r="N471">
            <v>0</v>
          </cell>
          <cell r="O471">
            <v>0</v>
          </cell>
          <cell r="P471">
            <v>0</v>
          </cell>
          <cell r="Q471">
            <v>0</v>
          </cell>
          <cell r="R471">
            <v>0</v>
          </cell>
          <cell r="S471">
            <v>0</v>
          </cell>
          <cell r="T471">
            <v>0</v>
          </cell>
          <cell r="U471">
            <v>4</v>
          </cell>
          <cell r="V471" t="str">
            <v/>
          </cell>
          <cell r="W471" t="str">
            <v/>
          </cell>
          <cell r="X471" t="str">
            <v/>
          </cell>
          <cell r="Y471" t="str">
            <v/>
          </cell>
          <cell r="Z471" t="str">
            <v/>
          </cell>
          <cell r="AA471">
            <v>4</v>
          </cell>
          <cell r="AC471" t="str">
            <v/>
          </cell>
          <cell r="AD471" t="str">
            <v/>
          </cell>
          <cell r="AE471">
            <v>0</v>
          </cell>
          <cell r="AF471" t="str">
            <v/>
          </cell>
          <cell r="AG471" t="str">
            <v/>
          </cell>
          <cell r="AH471" t="str">
            <v/>
          </cell>
          <cell r="AI471" t="str">
            <v/>
          </cell>
          <cell r="AJ471">
            <v>0</v>
          </cell>
          <cell r="AK471" t="str">
            <v/>
          </cell>
          <cell r="AL471" t="str">
            <v/>
          </cell>
        </row>
        <row r="472">
          <cell r="B472">
            <v>465</v>
          </cell>
          <cell r="F472" t="str">
            <v>-</v>
          </cell>
          <cell r="G472" t="str">
            <v>-</v>
          </cell>
          <cell r="K472">
            <v>0</v>
          </cell>
          <cell r="L472">
            <v>0</v>
          </cell>
          <cell r="M472">
            <v>0</v>
          </cell>
          <cell r="N472">
            <v>0</v>
          </cell>
          <cell r="O472">
            <v>0</v>
          </cell>
          <cell r="P472">
            <v>0</v>
          </cell>
          <cell r="Q472">
            <v>0</v>
          </cell>
          <cell r="R472">
            <v>0</v>
          </cell>
          <cell r="S472">
            <v>0</v>
          </cell>
          <cell r="T472">
            <v>0</v>
          </cell>
          <cell r="U472">
            <v>4</v>
          </cell>
          <cell r="V472" t="str">
            <v/>
          </cell>
          <cell r="W472" t="str">
            <v/>
          </cell>
          <cell r="X472" t="str">
            <v/>
          </cell>
          <cell r="Y472" t="str">
            <v/>
          </cell>
          <cell r="Z472" t="str">
            <v/>
          </cell>
          <cell r="AA472">
            <v>4</v>
          </cell>
          <cell r="AC472" t="str">
            <v/>
          </cell>
          <cell r="AD472" t="str">
            <v/>
          </cell>
          <cell r="AE472">
            <v>0</v>
          </cell>
          <cell r="AF472" t="str">
            <v/>
          </cell>
          <cell r="AG472" t="str">
            <v/>
          </cell>
          <cell r="AH472" t="str">
            <v/>
          </cell>
          <cell r="AI472" t="str">
            <v/>
          </cell>
          <cell r="AJ472">
            <v>0</v>
          </cell>
          <cell r="AK472" t="str">
            <v/>
          </cell>
          <cell r="AL472" t="str">
            <v/>
          </cell>
        </row>
        <row r="473">
          <cell r="B473">
            <v>466</v>
          </cell>
          <cell r="F473" t="str">
            <v>-</v>
          </cell>
          <cell r="G473" t="str">
            <v>-</v>
          </cell>
          <cell r="K473">
            <v>0</v>
          </cell>
          <cell r="L473">
            <v>0</v>
          </cell>
          <cell r="M473">
            <v>0</v>
          </cell>
          <cell r="N473">
            <v>0</v>
          </cell>
          <cell r="O473">
            <v>0</v>
          </cell>
          <cell r="P473">
            <v>0</v>
          </cell>
          <cell r="Q473">
            <v>0</v>
          </cell>
          <cell r="R473">
            <v>0</v>
          </cell>
          <cell r="S473">
            <v>0</v>
          </cell>
          <cell r="T473">
            <v>0</v>
          </cell>
          <cell r="U473">
            <v>4</v>
          </cell>
          <cell r="V473" t="str">
            <v/>
          </cell>
          <cell r="W473" t="str">
            <v/>
          </cell>
          <cell r="X473" t="str">
            <v/>
          </cell>
          <cell r="Y473" t="str">
            <v/>
          </cell>
          <cell r="Z473" t="str">
            <v/>
          </cell>
          <cell r="AA473">
            <v>4</v>
          </cell>
          <cell r="AC473" t="str">
            <v/>
          </cell>
          <cell r="AD473" t="str">
            <v/>
          </cell>
          <cell r="AE473">
            <v>0</v>
          </cell>
          <cell r="AF473" t="str">
            <v/>
          </cell>
          <cell r="AG473" t="str">
            <v/>
          </cell>
          <cell r="AH473" t="str">
            <v/>
          </cell>
          <cell r="AI473" t="str">
            <v/>
          </cell>
          <cell r="AJ473">
            <v>0</v>
          </cell>
          <cell r="AK473" t="str">
            <v/>
          </cell>
          <cell r="AL473" t="str">
            <v/>
          </cell>
        </row>
        <row r="474">
          <cell r="B474">
            <v>467</v>
          </cell>
          <cell r="F474" t="str">
            <v>-</v>
          </cell>
          <cell r="G474" t="str">
            <v>-</v>
          </cell>
          <cell r="K474">
            <v>0</v>
          </cell>
          <cell r="L474">
            <v>0</v>
          </cell>
          <cell r="M474">
            <v>0</v>
          </cell>
          <cell r="N474">
            <v>0</v>
          </cell>
          <cell r="O474">
            <v>0</v>
          </cell>
          <cell r="P474">
            <v>0</v>
          </cell>
          <cell r="Q474">
            <v>0</v>
          </cell>
          <cell r="R474">
            <v>0</v>
          </cell>
          <cell r="S474">
            <v>0</v>
          </cell>
          <cell r="T474">
            <v>0</v>
          </cell>
          <cell r="U474">
            <v>4</v>
          </cell>
          <cell r="V474" t="str">
            <v/>
          </cell>
          <cell r="W474" t="str">
            <v/>
          </cell>
          <cell r="X474" t="str">
            <v/>
          </cell>
          <cell r="Y474" t="str">
            <v/>
          </cell>
          <cell r="Z474" t="str">
            <v/>
          </cell>
          <cell r="AA474">
            <v>4</v>
          </cell>
          <cell r="AC474" t="str">
            <v/>
          </cell>
          <cell r="AD474" t="str">
            <v/>
          </cell>
          <cell r="AE474">
            <v>0</v>
          </cell>
          <cell r="AF474" t="str">
            <v/>
          </cell>
          <cell r="AG474" t="str">
            <v/>
          </cell>
          <cell r="AH474" t="str">
            <v/>
          </cell>
          <cell r="AI474" t="str">
            <v/>
          </cell>
          <cell r="AJ474">
            <v>0</v>
          </cell>
          <cell r="AK474" t="str">
            <v/>
          </cell>
          <cell r="AL474" t="str">
            <v/>
          </cell>
        </row>
        <row r="475">
          <cell r="B475">
            <v>468</v>
          </cell>
          <cell r="F475" t="str">
            <v>-</v>
          </cell>
          <cell r="G475" t="str">
            <v>-</v>
          </cell>
          <cell r="K475">
            <v>0</v>
          </cell>
          <cell r="L475">
            <v>0</v>
          </cell>
          <cell r="M475">
            <v>0</v>
          </cell>
          <cell r="N475">
            <v>0</v>
          </cell>
          <cell r="O475">
            <v>0</v>
          </cell>
          <cell r="P475">
            <v>0</v>
          </cell>
          <cell r="Q475">
            <v>0</v>
          </cell>
          <cell r="R475">
            <v>0</v>
          </cell>
          <cell r="S475">
            <v>0</v>
          </cell>
          <cell r="T475">
            <v>0</v>
          </cell>
          <cell r="U475">
            <v>4</v>
          </cell>
          <cell r="V475" t="str">
            <v/>
          </cell>
          <cell r="W475" t="str">
            <v/>
          </cell>
          <cell r="X475" t="str">
            <v/>
          </cell>
          <cell r="Y475" t="str">
            <v/>
          </cell>
          <cell r="Z475" t="str">
            <v/>
          </cell>
          <cell r="AA475">
            <v>4</v>
          </cell>
          <cell r="AC475" t="str">
            <v/>
          </cell>
          <cell r="AD475" t="str">
            <v/>
          </cell>
          <cell r="AE475">
            <v>0</v>
          </cell>
          <cell r="AF475" t="str">
            <v/>
          </cell>
          <cell r="AG475" t="str">
            <v/>
          </cell>
          <cell r="AH475" t="str">
            <v/>
          </cell>
          <cell r="AI475" t="str">
            <v/>
          </cell>
          <cell r="AJ475">
            <v>0</v>
          </cell>
          <cell r="AK475" t="str">
            <v/>
          </cell>
          <cell r="AL475" t="str">
            <v/>
          </cell>
        </row>
        <row r="476">
          <cell r="B476">
            <v>469</v>
          </cell>
          <cell r="F476" t="str">
            <v>-</v>
          </cell>
          <cell r="G476" t="str">
            <v>-</v>
          </cell>
          <cell r="K476">
            <v>0</v>
          </cell>
          <cell r="L476">
            <v>0</v>
          </cell>
          <cell r="M476">
            <v>0</v>
          </cell>
          <cell r="N476">
            <v>0</v>
          </cell>
          <cell r="O476">
            <v>0</v>
          </cell>
          <cell r="P476">
            <v>0</v>
          </cell>
          <cell r="Q476">
            <v>0</v>
          </cell>
          <cell r="R476">
            <v>0</v>
          </cell>
          <cell r="S476">
            <v>0</v>
          </cell>
          <cell r="T476">
            <v>0</v>
          </cell>
          <cell r="U476">
            <v>4</v>
          </cell>
          <cell r="V476" t="str">
            <v/>
          </cell>
          <cell r="W476" t="str">
            <v/>
          </cell>
          <cell r="X476" t="str">
            <v/>
          </cell>
          <cell r="Y476" t="str">
            <v/>
          </cell>
          <cell r="Z476" t="str">
            <v/>
          </cell>
          <cell r="AA476">
            <v>4</v>
          </cell>
          <cell r="AC476" t="str">
            <v/>
          </cell>
          <cell r="AD476" t="str">
            <v/>
          </cell>
          <cell r="AE476">
            <v>0</v>
          </cell>
          <cell r="AF476" t="str">
            <v/>
          </cell>
          <cell r="AG476" t="str">
            <v/>
          </cell>
          <cell r="AH476" t="str">
            <v/>
          </cell>
          <cell r="AI476" t="str">
            <v/>
          </cell>
          <cell r="AJ476">
            <v>0</v>
          </cell>
          <cell r="AK476" t="str">
            <v/>
          </cell>
          <cell r="AL476" t="str">
            <v/>
          </cell>
        </row>
        <row r="477">
          <cell r="B477">
            <v>470</v>
          </cell>
          <cell r="F477" t="str">
            <v>-</v>
          </cell>
          <cell r="G477" t="str">
            <v>-</v>
          </cell>
          <cell r="K477">
            <v>0</v>
          </cell>
          <cell r="L477">
            <v>0</v>
          </cell>
          <cell r="M477">
            <v>0</v>
          </cell>
          <cell r="N477">
            <v>0</v>
          </cell>
          <cell r="O477">
            <v>0</v>
          </cell>
          <cell r="P477">
            <v>0</v>
          </cell>
          <cell r="Q477">
            <v>0</v>
          </cell>
          <cell r="R477">
            <v>0</v>
          </cell>
          <cell r="S477">
            <v>0</v>
          </cell>
          <cell r="T477">
            <v>0</v>
          </cell>
          <cell r="U477">
            <v>4</v>
          </cell>
          <cell r="V477" t="str">
            <v/>
          </cell>
          <cell r="W477" t="str">
            <v/>
          </cell>
          <cell r="X477" t="str">
            <v/>
          </cell>
          <cell r="Y477" t="str">
            <v/>
          </cell>
          <cell r="Z477" t="str">
            <v/>
          </cell>
          <cell r="AA477">
            <v>4</v>
          </cell>
          <cell r="AC477" t="str">
            <v/>
          </cell>
          <cell r="AD477" t="str">
            <v/>
          </cell>
          <cell r="AE477">
            <v>0</v>
          </cell>
          <cell r="AF477" t="str">
            <v/>
          </cell>
          <cell r="AG477" t="str">
            <v/>
          </cell>
          <cell r="AH477" t="str">
            <v/>
          </cell>
          <cell r="AI477" t="str">
            <v/>
          </cell>
          <cell r="AJ477">
            <v>0</v>
          </cell>
          <cell r="AK477" t="str">
            <v/>
          </cell>
          <cell r="AL477" t="str">
            <v/>
          </cell>
        </row>
        <row r="478">
          <cell r="B478">
            <v>471</v>
          </cell>
          <cell r="F478" t="str">
            <v>-</v>
          </cell>
          <cell r="G478" t="str">
            <v>-</v>
          </cell>
          <cell r="K478">
            <v>0</v>
          </cell>
          <cell r="L478">
            <v>0</v>
          </cell>
          <cell r="M478">
            <v>0</v>
          </cell>
          <cell r="N478">
            <v>0</v>
          </cell>
          <cell r="O478">
            <v>0</v>
          </cell>
          <cell r="P478">
            <v>0</v>
          </cell>
          <cell r="Q478">
            <v>0</v>
          </cell>
          <cell r="R478">
            <v>0</v>
          </cell>
          <cell r="S478">
            <v>0</v>
          </cell>
          <cell r="T478">
            <v>0</v>
          </cell>
          <cell r="U478">
            <v>4</v>
          </cell>
          <cell r="V478" t="str">
            <v/>
          </cell>
          <cell r="W478" t="str">
            <v/>
          </cell>
          <cell r="X478" t="str">
            <v/>
          </cell>
          <cell r="Y478" t="str">
            <v/>
          </cell>
          <cell r="Z478" t="str">
            <v/>
          </cell>
          <cell r="AA478">
            <v>4</v>
          </cell>
          <cell r="AC478" t="str">
            <v/>
          </cell>
          <cell r="AD478" t="str">
            <v/>
          </cell>
          <cell r="AE478">
            <v>0</v>
          </cell>
          <cell r="AF478" t="str">
            <v/>
          </cell>
          <cell r="AG478" t="str">
            <v/>
          </cell>
          <cell r="AH478" t="str">
            <v/>
          </cell>
          <cell r="AI478" t="str">
            <v/>
          </cell>
          <cell r="AJ478">
            <v>0</v>
          </cell>
          <cell r="AK478" t="str">
            <v/>
          </cell>
          <cell r="AL478" t="str">
            <v/>
          </cell>
        </row>
        <row r="479">
          <cell r="B479">
            <v>472</v>
          </cell>
          <cell r="F479" t="str">
            <v>-</v>
          </cell>
          <cell r="G479" t="str">
            <v>-</v>
          </cell>
          <cell r="K479">
            <v>0</v>
          </cell>
          <cell r="L479">
            <v>0</v>
          </cell>
          <cell r="M479">
            <v>0</v>
          </cell>
          <cell r="N479">
            <v>0</v>
          </cell>
          <cell r="O479">
            <v>0</v>
          </cell>
          <cell r="P479">
            <v>0</v>
          </cell>
          <cell r="Q479">
            <v>0</v>
          </cell>
          <cell r="R479">
            <v>0</v>
          </cell>
          <cell r="S479">
            <v>0</v>
          </cell>
          <cell r="T479">
            <v>0</v>
          </cell>
          <cell r="U479">
            <v>4</v>
          </cell>
          <cell r="V479" t="str">
            <v/>
          </cell>
          <cell r="W479" t="str">
            <v/>
          </cell>
          <cell r="X479" t="str">
            <v/>
          </cell>
          <cell r="Y479" t="str">
            <v/>
          </cell>
          <cell r="Z479" t="str">
            <v/>
          </cell>
          <cell r="AA479">
            <v>4</v>
          </cell>
          <cell r="AC479" t="str">
            <v/>
          </cell>
          <cell r="AD479" t="str">
            <v/>
          </cell>
          <cell r="AE479">
            <v>0</v>
          </cell>
          <cell r="AF479" t="str">
            <v/>
          </cell>
          <cell r="AG479" t="str">
            <v/>
          </cell>
          <cell r="AH479" t="str">
            <v/>
          </cell>
          <cell r="AI479" t="str">
            <v/>
          </cell>
          <cell r="AJ479">
            <v>0</v>
          </cell>
          <cell r="AK479" t="str">
            <v/>
          </cell>
          <cell r="AL479" t="str">
            <v/>
          </cell>
        </row>
        <row r="480">
          <cell r="B480">
            <v>473</v>
          </cell>
          <cell r="F480" t="str">
            <v>-</v>
          </cell>
          <cell r="G480" t="str">
            <v>-</v>
          </cell>
          <cell r="K480">
            <v>0</v>
          </cell>
          <cell r="L480">
            <v>0</v>
          </cell>
          <cell r="M480">
            <v>0</v>
          </cell>
          <cell r="N480">
            <v>0</v>
          </cell>
          <cell r="O480">
            <v>0</v>
          </cell>
          <cell r="P480">
            <v>0</v>
          </cell>
          <cell r="Q480">
            <v>0</v>
          </cell>
          <cell r="R480">
            <v>0</v>
          </cell>
          <cell r="S480">
            <v>0</v>
          </cell>
          <cell r="T480">
            <v>0</v>
          </cell>
          <cell r="U480">
            <v>4</v>
          </cell>
          <cell r="V480" t="str">
            <v/>
          </cell>
          <cell r="W480" t="str">
            <v/>
          </cell>
          <cell r="X480" t="str">
            <v/>
          </cell>
          <cell r="Y480" t="str">
            <v/>
          </cell>
          <cell r="Z480" t="str">
            <v/>
          </cell>
          <cell r="AA480">
            <v>4</v>
          </cell>
          <cell r="AC480" t="str">
            <v/>
          </cell>
          <cell r="AD480" t="str">
            <v/>
          </cell>
          <cell r="AE480">
            <v>0</v>
          </cell>
          <cell r="AF480" t="str">
            <v/>
          </cell>
          <cell r="AG480" t="str">
            <v/>
          </cell>
          <cell r="AH480" t="str">
            <v/>
          </cell>
          <cell r="AI480" t="str">
            <v/>
          </cell>
          <cell r="AJ480">
            <v>0</v>
          </cell>
          <cell r="AK480" t="str">
            <v/>
          </cell>
          <cell r="AL480" t="str">
            <v/>
          </cell>
        </row>
        <row r="481">
          <cell r="B481">
            <v>474</v>
          </cell>
          <cell r="F481" t="str">
            <v>-</v>
          </cell>
          <cell r="G481" t="str">
            <v>-</v>
          </cell>
          <cell r="K481">
            <v>0</v>
          </cell>
          <cell r="L481">
            <v>0</v>
          </cell>
          <cell r="M481">
            <v>0</v>
          </cell>
          <cell r="N481">
            <v>0</v>
          </cell>
          <cell r="O481">
            <v>0</v>
          </cell>
          <cell r="P481">
            <v>0</v>
          </cell>
          <cell r="Q481">
            <v>0</v>
          </cell>
          <cell r="R481">
            <v>0</v>
          </cell>
          <cell r="S481">
            <v>0</v>
          </cell>
          <cell r="T481">
            <v>0</v>
          </cell>
          <cell r="U481">
            <v>4</v>
          </cell>
          <cell r="V481" t="str">
            <v/>
          </cell>
          <cell r="W481" t="str">
            <v/>
          </cell>
          <cell r="X481" t="str">
            <v/>
          </cell>
          <cell r="Y481" t="str">
            <v/>
          </cell>
          <cell r="Z481" t="str">
            <v/>
          </cell>
          <cell r="AA481">
            <v>4</v>
          </cell>
          <cell r="AC481" t="str">
            <v/>
          </cell>
          <cell r="AD481" t="str">
            <v/>
          </cell>
          <cell r="AE481">
            <v>0</v>
          </cell>
          <cell r="AF481" t="str">
            <v/>
          </cell>
          <cell r="AG481" t="str">
            <v/>
          </cell>
          <cell r="AH481" t="str">
            <v/>
          </cell>
          <cell r="AI481" t="str">
            <v/>
          </cell>
          <cell r="AJ481">
            <v>0</v>
          </cell>
          <cell r="AK481" t="str">
            <v/>
          </cell>
          <cell r="AL481" t="str">
            <v/>
          </cell>
        </row>
        <row r="482">
          <cell r="B482">
            <v>475</v>
          </cell>
          <cell r="F482" t="str">
            <v>-</v>
          </cell>
          <cell r="G482" t="str">
            <v>-</v>
          </cell>
          <cell r="K482">
            <v>0</v>
          </cell>
          <cell r="L482">
            <v>0</v>
          </cell>
          <cell r="M482">
            <v>0</v>
          </cell>
          <cell r="N482">
            <v>0</v>
          </cell>
          <cell r="O482">
            <v>0</v>
          </cell>
          <cell r="P482">
            <v>0</v>
          </cell>
          <cell r="Q482">
            <v>0</v>
          </cell>
          <cell r="R482">
            <v>0</v>
          </cell>
          <cell r="S482">
            <v>0</v>
          </cell>
          <cell r="T482">
            <v>0</v>
          </cell>
          <cell r="U482">
            <v>4</v>
          </cell>
          <cell r="V482" t="str">
            <v/>
          </cell>
          <cell r="W482" t="str">
            <v/>
          </cell>
          <cell r="X482" t="str">
            <v/>
          </cell>
          <cell r="Y482" t="str">
            <v/>
          </cell>
          <cell r="Z482" t="str">
            <v/>
          </cell>
          <cell r="AA482">
            <v>4</v>
          </cell>
          <cell r="AC482" t="str">
            <v/>
          </cell>
          <cell r="AD482" t="str">
            <v/>
          </cell>
          <cell r="AE482">
            <v>0</v>
          </cell>
          <cell r="AF482" t="str">
            <v/>
          </cell>
          <cell r="AG482" t="str">
            <v/>
          </cell>
          <cell r="AH482" t="str">
            <v/>
          </cell>
          <cell r="AI482" t="str">
            <v/>
          </cell>
          <cell r="AJ482">
            <v>0</v>
          </cell>
          <cell r="AK482" t="str">
            <v/>
          </cell>
          <cell r="AL482" t="str">
            <v/>
          </cell>
        </row>
        <row r="483">
          <cell r="B483">
            <v>476</v>
          </cell>
          <cell r="F483" t="str">
            <v>-</v>
          </cell>
          <cell r="G483" t="str">
            <v>-</v>
          </cell>
          <cell r="K483">
            <v>0</v>
          </cell>
          <cell r="L483">
            <v>0</v>
          </cell>
          <cell r="M483">
            <v>0</v>
          </cell>
          <cell r="N483">
            <v>0</v>
          </cell>
          <cell r="O483">
            <v>0</v>
          </cell>
          <cell r="P483">
            <v>0</v>
          </cell>
          <cell r="Q483">
            <v>0</v>
          </cell>
          <cell r="R483">
            <v>0</v>
          </cell>
          <cell r="S483">
            <v>0</v>
          </cell>
          <cell r="T483">
            <v>0</v>
          </cell>
          <cell r="U483">
            <v>4</v>
          </cell>
          <cell r="V483" t="str">
            <v/>
          </cell>
          <cell r="W483" t="str">
            <v/>
          </cell>
          <cell r="X483" t="str">
            <v/>
          </cell>
          <cell r="Y483" t="str">
            <v/>
          </cell>
          <cell r="Z483" t="str">
            <v/>
          </cell>
          <cell r="AA483">
            <v>4</v>
          </cell>
          <cell r="AC483" t="str">
            <v/>
          </cell>
          <cell r="AD483" t="str">
            <v/>
          </cell>
          <cell r="AE483">
            <v>0</v>
          </cell>
          <cell r="AF483" t="str">
            <v/>
          </cell>
          <cell r="AG483" t="str">
            <v/>
          </cell>
          <cell r="AH483" t="str">
            <v/>
          </cell>
          <cell r="AI483" t="str">
            <v/>
          </cell>
          <cell r="AJ483">
            <v>0</v>
          </cell>
          <cell r="AK483" t="str">
            <v/>
          </cell>
          <cell r="AL483" t="str">
            <v/>
          </cell>
        </row>
        <row r="484">
          <cell r="B484">
            <v>477</v>
          </cell>
          <cell r="F484" t="str">
            <v>-</v>
          </cell>
          <cell r="G484" t="str">
            <v>-</v>
          </cell>
          <cell r="K484">
            <v>0</v>
          </cell>
          <cell r="L484">
            <v>0</v>
          </cell>
          <cell r="M484">
            <v>0</v>
          </cell>
          <cell r="N484">
            <v>0</v>
          </cell>
          <cell r="O484">
            <v>0</v>
          </cell>
          <cell r="P484">
            <v>0</v>
          </cell>
          <cell r="Q484">
            <v>0</v>
          </cell>
          <cell r="R484">
            <v>0</v>
          </cell>
          <cell r="S484">
            <v>0</v>
          </cell>
          <cell r="T484">
            <v>0</v>
          </cell>
          <cell r="U484">
            <v>4</v>
          </cell>
          <cell r="V484" t="str">
            <v/>
          </cell>
          <cell r="W484" t="str">
            <v/>
          </cell>
          <cell r="X484" t="str">
            <v/>
          </cell>
          <cell r="Y484" t="str">
            <v/>
          </cell>
          <cell r="Z484" t="str">
            <v/>
          </cell>
          <cell r="AA484">
            <v>4</v>
          </cell>
          <cell r="AC484" t="str">
            <v/>
          </cell>
          <cell r="AD484" t="str">
            <v/>
          </cell>
          <cell r="AE484">
            <v>0</v>
          </cell>
          <cell r="AF484" t="str">
            <v/>
          </cell>
          <cell r="AG484" t="str">
            <v/>
          </cell>
          <cell r="AH484" t="str">
            <v/>
          </cell>
          <cell r="AI484" t="str">
            <v/>
          </cell>
          <cell r="AJ484">
            <v>0</v>
          </cell>
          <cell r="AK484" t="str">
            <v/>
          </cell>
          <cell r="AL484" t="str">
            <v/>
          </cell>
        </row>
        <row r="485">
          <cell r="B485">
            <v>478</v>
          </cell>
          <cell r="F485" t="str">
            <v>-</v>
          </cell>
          <cell r="G485" t="str">
            <v>-</v>
          </cell>
          <cell r="K485">
            <v>0</v>
          </cell>
          <cell r="L485">
            <v>0</v>
          </cell>
          <cell r="M485">
            <v>0</v>
          </cell>
          <cell r="N485">
            <v>0</v>
          </cell>
          <cell r="O485">
            <v>0</v>
          </cell>
          <cell r="P485">
            <v>0</v>
          </cell>
          <cell r="Q485">
            <v>0</v>
          </cell>
          <cell r="R485">
            <v>0</v>
          </cell>
          <cell r="S485">
            <v>0</v>
          </cell>
          <cell r="T485">
            <v>0</v>
          </cell>
          <cell r="U485">
            <v>4</v>
          </cell>
          <cell r="V485" t="str">
            <v/>
          </cell>
          <cell r="W485" t="str">
            <v/>
          </cell>
          <cell r="X485" t="str">
            <v/>
          </cell>
          <cell r="Y485" t="str">
            <v/>
          </cell>
          <cell r="Z485" t="str">
            <v/>
          </cell>
          <cell r="AA485">
            <v>4</v>
          </cell>
          <cell r="AC485" t="str">
            <v/>
          </cell>
          <cell r="AD485" t="str">
            <v/>
          </cell>
          <cell r="AE485">
            <v>0</v>
          </cell>
          <cell r="AF485" t="str">
            <v/>
          </cell>
          <cell r="AG485" t="str">
            <v/>
          </cell>
          <cell r="AH485" t="str">
            <v/>
          </cell>
          <cell r="AI485" t="str">
            <v/>
          </cell>
          <cell r="AJ485">
            <v>0</v>
          </cell>
          <cell r="AK485" t="str">
            <v/>
          </cell>
          <cell r="AL485" t="str">
            <v/>
          </cell>
        </row>
        <row r="486">
          <cell r="B486">
            <v>479</v>
          </cell>
          <cell r="F486" t="str">
            <v>-</v>
          </cell>
          <cell r="G486" t="str">
            <v>-</v>
          </cell>
          <cell r="K486">
            <v>0</v>
          </cell>
          <cell r="L486">
            <v>0</v>
          </cell>
          <cell r="M486">
            <v>0</v>
          </cell>
          <cell r="N486">
            <v>0</v>
          </cell>
          <cell r="O486">
            <v>0</v>
          </cell>
          <cell r="P486">
            <v>0</v>
          </cell>
          <cell r="Q486">
            <v>0</v>
          </cell>
          <cell r="R486">
            <v>0</v>
          </cell>
          <cell r="S486">
            <v>0</v>
          </cell>
          <cell r="T486">
            <v>0</v>
          </cell>
          <cell r="U486">
            <v>4</v>
          </cell>
          <cell r="V486" t="str">
            <v/>
          </cell>
          <cell r="W486" t="str">
            <v/>
          </cell>
          <cell r="X486" t="str">
            <v/>
          </cell>
          <cell r="Y486" t="str">
            <v/>
          </cell>
          <cell r="Z486" t="str">
            <v/>
          </cell>
          <cell r="AA486">
            <v>4</v>
          </cell>
          <cell r="AC486" t="str">
            <v/>
          </cell>
          <cell r="AD486" t="str">
            <v/>
          </cell>
          <cell r="AE486">
            <v>0</v>
          </cell>
          <cell r="AF486" t="str">
            <v/>
          </cell>
          <cell r="AG486" t="str">
            <v/>
          </cell>
          <cell r="AH486" t="str">
            <v/>
          </cell>
          <cell r="AI486" t="str">
            <v/>
          </cell>
          <cell r="AJ486">
            <v>0</v>
          </cell>
          <cell r="AK486" t="str">
            <v/>
          </cell>
          <cell r="AL486" t="str">
            <v/>
          </cell>
        </row>
        <row r="487">
          <cell r="B487">
            <v>480</v>
          </cell>
          <cell r="F487" t="str">
            <v>-</v>
          </cell>
          <cell r="G487" t="str">
            <v>-</v>
          </cell>
          <cell r="K487">
            <v>0</v>
          </cell>
          <cell r="L487">
            <v>0</v>
          </cell>
          <cell r="M487">
            <v>0</v>
          </cell>
          <cell r="N487">
            <v>0</v>
          </cell>
          <cell r="O487">
            <v>0</v>
          </cell>
          <cell r="P487">
            <v>0</v>
          </cell>
          <cell r="Q487">
            <v>0</v>
          </cell>
          <cell r="R487">
            <v>0</v>
          </cell>
          <cell r="S487">
            <v>0</v>
          </cell>
          <cell r="T487">
            <v>0</v>
          </cell>
          <cell r="U487">
            <v>4</v>
          </cell>
          <cell r="V487" t="str">
            <v/>
          </cell>
          <cell r="W487" t="str">
            <v/>
          </cell>
          <cell r="X487" t="str">
            <v/>
          </cell>
          <cell r="Y487" t="str">
            <v/>
          </cell>
          <cell r="Z487" t="str">
            <v/>
          </cell>
          <cell r="AA487">
            <v>4</v>
          </cell>
          <cell r="AC487" t="str">
            <v/>
          </cell>
          <cell r="AD487" t="str">
            <v/>
          </cell>
          <cell r="AE487">
            <v>0</v>
          </cell>
          <cell r="AF487" t="str">
            <v/>
          </cell>
          <cell r="AG487" t="str">
            <v/>
          </cell>
          <cell r="AH487" t="str">
            <v/>
          </cell>
          <cell r="AI487" t="str">
            <v/>
          </cell>
          <cell r="AJ487">
            <v>0</v>
          </cell>
          <cell r="AK487" t="str">
            <v/>
          </cell>
          <cell r="AL487" t="str">
            <v/>
          </cell>
        </row>
        <row r="488">
          <cell r="B488">
            <v>481</v>
          </cell>
          <cell r="F488" t="str">
            <v>-</v>
          </cell>
          <cell r="G488" t="str">
            <v>-</v>
          </cell>
          <cell r="K488">
            <v>0</v>
          </cell>
          <cell r="L488">
            <v>0</v>
          </cell>
          <cell r="M488">
            <v>0</v>
          </cell>
          <cell r="N488">
            <v>0</v>
          </cell>
          <cell r="O488">
            <v>0</v>
          </cell>
          <cell r="P488">
            <v>0</v>
          </cell>
          <cell r="Q488">
            <v>0</v>
          </cell>
          <cell r="R488">
            <v>0</v>
          </cell>
          <cell r="S488">
            <v>0</v>
          </cell>
          <cell r="T488">
            <v>0</v>
          </cell>
          <cell r="U488">
            <v>4</v>
          </cell>
          <cell r="V488" t="str">
            <v/>
          </cell>
          <cell r="W488" t="str">
            <v/>
          </cell>
          <cell r="X488" t="str">
            <v/>
          </cell>
          <cell r="Y488" t="str">
            <v/>
          </cell>
          <cell r="Z488" t="str">
            <v/>
          </cell>
          <cell r="AA488">
            <v>4</v>
          </cell>
          <cell r="AC488" t="str">
            <v/>
          </cell>
          <cell r="AD488" t="str">
            <v/>
          </cell>
          <cell r="AE488">
            <v>0</v>
          </cell>
          <cell r="AF488" t="str">
            <v/>
          </cell>
          <cell r="AG488" t="str">
            <v/>
          </cell>
          <cell r="AH488" t="str">
            <v/>
          </cell>
          <cell r="AI488" t="str">
            <v/>
          </cell>
          <cell r="AJ488">
            <v>0</v>
          </cell>
          <cell r="AK488" t="str">
            <v/>
          </cell>
          <cell r="AL488" t="str">
            <v/>
          </cell>
        </row>
        <row r="489">
          <cell r="B489">
            <v>482</v>
          </cell>
          <cell r="F489" t="str">
            <v>-</v>
          </cell>
          <cell r="G489" t="str">
            <v>-</v>
          </cell>
          <cell r="K489">
            <v>0</v>
          </cell>
          <cell r="L489">
            <v>0</v>
          </cell>
          <cell r="M489">
            <v>0</v>
          </cell>
          <cell r="N489">
            <v>0</v>
          </cell>
          <cell r="O489">
            <v>0</v>
          </cell>
          <cell r="P489">
            <v>0</v>
          </cell>
          <cell r="Q489">
            <v>0</v>
          </cell>
          <cell r="R489">
            <v>0</v>
          </cell>
          <cell r="S489">
            <v>0</v>
          </cell>
          <cell r="T489">
            <v>0</v>
          </cell>
          <cell r="U489">
            <v>4</v>
          </cell>
          <cell r="V489" t="str">
            <v/>
          </cell>
          <cell r="W489" t="str">
            <v/>
          </cell>
          <cell r="X489" t="str">
            <v/>
          </cell>
          <cell r="Y489" t="str">
            <v/>
          </cell>
          <cell r="Z489" t="str">
            <v/>
          </cell>
          <cell r="AA489">
            <v>4</v>
          </cell>
          <cell r="AC489" t="str">
            <v/>
          </cell>
          <cell r="AD489" t="str">
            <v/>
          </cell>
          <cell r="AE489">
            <v>0</v>
          </cell>
          <cell r="AF489" t="str">
            <v/>
          </cell>
          <cell r="AG489" t="str">
            <v/>
          </cell>
          <cell r="AH489" t="str">
            <v/>
          </cell>
          <cell r="AI489" t="str">
            <v/>
          </cell>
          <cell r="AJ489">
            <v>0</v>
          </cell>
          <cell r="AK489" t="str">
            <v/>
          </cell>
          <cell r="AL489" t="str">
            <v/>
          </cell>
        </row>
        <row r="490">
          <cell r="B490">
            <v>483</v>
          </cell>
          <cell r="F490" t="str">
            <v>-</v>
          </cell>
          <cell r="G490" t="str">
            <v>-</v>
          </cell>
          <cell r="K490">
            <v>0</v>
          </cell>
          <cell r="L490">
            <v>0</v>
          </cell>
          <cell r="M490">
            <v>0</v>
          </cell>
          <cell r="N490">
            <v>0</v>
          </cell>
          <cell r="O490">
            <v>0</v>
          </cell>
          <cell r="P490">
            <v>0</v>
          </cell>
          <cell r="Q490">
            <v>0</v>
          </cell>
          <cell r="R490">
            <v>0</v>
          </cell>
          <cell r="S490">
            <v>0</v>
          </cell>
          <cell r="T490">
            <v>0</v>
          </cell>
          <cell r="U490">
            <v>4</v>
          </cell>
          <cell r="V490" t="str">
            <v/>
          </cell>
          <cell r="W490" t="str">
            <v/>
          </cell>
          <cell r="X490" t="str">
            <v/>
          </cell>
          <cell r="Y490" t="str">
            <v/>
          </cell>
          <cell r="Z490" t="str">
            <v/>
          </cell>
          <cell r="AA490">
            <v>4</v>
          </cell>
          <cell r="AC490" t="str">
            <v/>
          </cell>
          <cell r="AD490" t="str">
            <v/>
          </cell>
          <cell r="AE490">
            <v>0</v>
          </cell>
          <cell r="AF490" t="str">
            <v/>
          </cell>
          <cell r="AG490" t="str">
            <v/>
          </cell>
          <cell r="AH490" t="str">
            <v/>
          </cell>
          <cell r="AI490" t="str">
            <v/>
          </cell>
          <cell r="AJ490">
            <v>0</v>
          </cell>
          <cell r="AK490" t="str">
            <v/>
          </cell>
          <cell r="AL490" t="str">
            <v/>
          </cell>
        </row>
        <row r="491">
          <cell r="B491">
            <v>484</v>
          </cell>
          <cell r="F491" t="str">
            <v>-</v>
          </cell>
          <cell r="G491" t="str">
            <v>-</v>
          </cell>
          <cell r="K491">
            <v>0</v>
          </cell>
          <cell r="L491">
            <v>0</v>
          </cell>
          <cell r="M491">
            <v>0</v>
          </cell>
          <cell r="N491">
            <v>0</v>
          </cell>
          <cell r="O491">
            <v>0</v>
          </cell>
          <cell r="P491">
            <v>0</v>
          </cell>
          <cell r="Q491">
            <v>0</v>
          </cell>
          <cell r="R491">
            <v>0</v>
          </cell>
          <cell r="S491">
            <v>0</v>
          </cell>
          <cell r="T491">
            <v>0</v>
          </cell>
          <cell r="U491">
            <v>4</v>
          </cell>
          <cell r="V491" t="str">
            <v/>
          </cell>
          <cell r="W491" t="str">
            <v/>
          </cell>
          <cell r="X491" t="str">
            <v/>
          </cell>
          <cell r="Y491" t="str">
            <v/>
          </cell>
          <cell r="Z491" t="str">
            <v/>
          </cell>
          <cell r="AA491">
            <v>4</v>
          </cell>
          <cell r="AC491" t="str">
            <v/>
          </cell>
          <cell r="AD491" t="str">
            <v/>
          </cell>
          <cell r="AE491">
            <v>0</v>
          </cell>
          <cell r="AF491" t="str">
            <v/>
          </cell>
          <cell r="AG491" t="str">
            <v/>
          </cell>
          <cell r="AH491" t="str">
            <v/>
          </cell>
          <cell r="AI491" t="str">
            <v/>
          </cell>
          <cell r="AJ491">
            <v>0</v>
          </cell>
          <cell r="AK491" t="str">
            <v/>
          </cell>
          <cell r="AL491" t="str">
            <v/>
          </cell>
        </row>
        <row r="492">
          <cell r="B492">
            <v>485</v>
          </cell>
          <cell r="F492" t="str">
            <v>-</v>
          </cell>
          <cell r="G492" t="str">
            <v>-</v>
          </cell>
          <cell r="K492">
            <v>0</v>
          </cell>
          <cell r="L492">
            <v>0</v>
          </cell>
          <cell r="M492">
            <v>0</v>
          </cell>
          <cell r="N492">
            <v>0</v>
          </cell>
          <cell r="O492">
            <v>0</v>
          </cell>
          <cell r="P492">
            <v>0</v>
          </cell>
          <cell r="Q492">
            <v>0</v>
          </cell>
          <cell r="R492">
            <v>0</v>
          </cell>
          <cell r="S492">
            <v>0</v>
          </cell>
          <cell r="T492">
            <v>0</v>
          </cell>
          <cell r="U492">
            <v>4</v>
          </cell>
          <cell r="V492" t="str">
            <v/>
          </cell>
          <cell r="W492" t="str">
            <v/>
          </cell>
          <cell r="X492" t="str">
            <v/>
          </cell>
          <cell r="Y492" t="str">
            <v/>
          </cell>
          <cell r="Z492" t="str">
            <v/>
          </cell>
          <cell r="AA492">
            <v>4</v>
          </cell>
          <cell r="AC492" t="str">
            <v/>
          </cell>
          <cell r="AD492" t="str">
            <v/>
          </cell>
          <cell r="AE492">
            <v>0</v>
          </cell>
          <cell r="AF492" t="str">
            <v/>
          </cell>
          <cell r="AG492" t="str">
            <v/>
          </cell>
          <cell r="AH492" t="str">
            <v/>
          </cell>
          <cell r="AI492" t="str">
            <v/>
          </cell>
          <cell r="AJ492">
            <v>0</v>
          </cell>
          <cell r="AK492" t="str">
            <v/>
          </cell>
          <cell r="AL492" t="str">
            <v/>
          </cell>
        </row>
        <row r="493">
          <cell r="B493">
            <v>486</v>
          </cell>
          <cell r="F493" t="str">
            <v>-</v>
          </cell>
          <cell r="G493" t="str">
            <v>-</v>
          </cell>
          <cell r="K493">
            <v>0</v>
          </cell>
          <cell r="L493">
            <v>0</v>
          </cell>
          <cell r="M493">
            <v>0</v>
          </cell>
          <cell r="N493">
            <v>0</v>
          </cell>
          <cell r="O493">
            <v>0</v>
          </cell>
          <cell r="P493">
            <v>0</v>
          </cell>
          <cell r="Q493">
            <v>0</v>
          </cell>
          <cell r="R493">
            <v>0</v>
          </cell>
          <cell r="S493">
            <v>0</v>
          </cell>
          <cell r="T493">
            <v>0</v>
          </cell>
          <cell r="U493">
            <v>4</v>
          </cell>
          <cell r="V493" t="str">
            <v/>
          </cell>
          <cell r="W493" t="str">
            <v/>
          </cell>
          <cell r="X493" t="str">
            <v/>
          </cell>
          <cell r="Y493" t="str">
            <v/>
          </cell>
          <cell r="Z493" t="str">
            <v/>
          </cell>
          <cell r="AA493">
            <v>4</v>
          </cell>
          <cell r="AC493" t="str">
            <v/>
          </cell>
          <cell r="AD493" t="str">
            <v/>
          </cell>
          <cell r="AE493">
            <v>0</v>
          </cell>
          <cell r="AF493" t="str">
            <v/>
          </cell>
          <cell r="AG493" t="str">
            <v/>
          </cell>
          <cell r="AH493" t="str">
            <v/>
          </cell>
          <cell r="AI493" t="str">
            <v/>
          </cell>
          <cell r="AJ493">
            <v>0</v>
          </cell>
          <cell r="AK493" t="str">
            <v/>
          </cell>
          <cell r="AL493" t="str">
            <v/>
          </cell>
        </row>
        <row r="494">
          <cell r="B494">
            <v>487</v>
          </cell>
          <cell r="F494" t="str">
            <v>-</v>
          </cell>
          <cell r="G494" t="str">
            <v>-</v>
          </cell>
          <cell r="K494">
            <v>0</v>
          </cell>
          <cell r="L494">
            <v>0</v>
          </cell>
          <cell r="M494">
            <v>0</v>
          </cell>
          <cell r="N494">
            <v>0</v>
          </cell>
          <cell r="O494">
            <v>0</v>
          </cell>
          <cell r="P494">
            <v>0</v>
          </cell>
          <cell r="Q494">
            <v>0</v>
          </cell>
          <cell r="R494">
            <v>0</v>
          </cell>
          <cell r="S494">
            <v>0</v>
          </cell>
          <cell r="T494">
            <v>0</v>
          </cell>
          <cell r="U494">
            <v>4</v>
          </cell>
          <cell r="V494" t="str">
            <v/>
          </cell>
          <cell r="W494" t="str">
            <v/>
          </cell>
          <cell r="X494" t="str">
            <v/>
          </cell>
          <cell r="Y494" t="str">
            <v/>
          </cell>
          <cell r="Z494" t="str">
            <v/>
          </cell>
          <cell r="AA494">
            <v>4</v>
          </cell>
          <cell r="AC494" t="str">
            <v/>
          </cell>
          <cell r="AD494" t="str">
            <v/>
          </cell>
          <cell r="AE494">
            <v>0</v>
          </cell>
          <cell r="AF494" t="str">
            <v/>
          </cell>
          <cell r="AG494" t="str">
            <v/>
          </cell>
          <cell r="AH494" t="str">
            <v/>
          </cell>
          <cell r="AI494" t="str">
            <v/>
          </cell>
          <cell r="AJ494">
            <v>0</v>
          </cell>
          <cell r="AK494" t="str">
            <v/>
          </cell>
          <cell r="AL494" t="str">
            <v/>
          </cell>
        </row>
        <row r="495">
          <cell r="B495">
            <v>488</v>
          </cell>
          <cell r="F495" t="str">
            <v>-</v>
          </cell>
          <cell r="G495" t="str">
            <v>-</v>
          </cell>
          <cell r="K495">
            <v>0</v>
          </cell>
          <cell r="L495">
            <v>0</v>
          </cell>
          <cell r="M495">
            <v>0</v>
          </cell>
          <cell r="N495">
            <v>0</v>
          </cell>
          <cell r="O495">
            <v>0</v>
          </cell>
          <cell r="P495">
            <v>0</v>
          </cell>
          <cell r="Q495">
            <v>0</v>
          </cell>
          <cell r="R495">
            <v>0</v>
          </cell>
          <cell r="S495">
            <v>0</v>
          </cell>
          <cell r="T495">
            <v>0</v>
          </cell>
          <cell r="U495">
            <v>4</v>
          </cell>
          <cell r="V495" t="str">
            <v/>
          </cell>
          <cell r="W495" t="str">
            <v/>
          </cell>
          <cell r="X495" t="str">
            <v/>
          </cell>
          <cell r="Y495" t="str">
            <v/>
          </cell>
          <cell r="Z495" t="str">
            <v/>
          </cell>
          <cell r="AA495">
            <v>4</v>
          </cell>
          <cell r="AC495" t="str">
            <v/>
          </cell>
          <cell r="AD495" t="str">
            <v/>
          </cell>
          <cell r="AE495">
            <v>0</v>
          </cell>
          <cell r="AF495" t="str">
            <v/>
          </cell>
          <cell r="AG495" t="str">
            <v/>
          </cell>
          <cell r="AH495" t="str">
            <v/>
          </cell>
          <cell r="AI495" t="str">
            <v/>
          </cell>
          <cell r="AJ495">
            <v>0</v>
          </cell>
          <cell r="AK495" t="str">
            <v/>
          </cell>
          <cell r="AL495" t="str">
            <v/>
          </cell>
        </row>
        <row r="496">
          <cell r="B496">
            <v>489</v>
          </cell>
          <cell r="F496" t="str">
            <v>-</v>
          </cell>
          <cell r="G496" t="str">
            <v>-</v>
          </cell>
          <cell r="K496">
            <v>0</v>
          </cell>
          <cell r="L496">
            <v>0</v>
          </cell>
          <cell r="M496">
            <v>0</v>
          </cell>
          <cell r="N496">
            <v>0</v>
          </cell>
          <cell r="O496">
            <v>0</v>
          </cell>
          <cell r="P496">
            <v>0</v>
          </cell>
          <cell r="Q496">
            <v>0</v>
          </cell>
          <cell r="R496">
            <v>0</v>
          </cell>
          <cell r="S496">
            <v>0</v>
          </cell>
          <cell r="T496">
            <v>0</v>
          </cell>
          <cell r="U496">
            <v>4</v>
          </cell>
          <cell r="V496" t="str">
            <v/>
          </cell>
          <cell r="W496" t="str">
            <v/>
          </cell>
          <cell r="X496" t="str">
            <v/>
          </cell>
          <cell r="Y496" t="str">
            <v/>
          </cell>
          <cell r="Z496" t="str">
            <v/>
          </cell>
          <cell r="AA496">
            <v>4</v>
          </cell>
          <cell r="AC496" t="str">
            <v/>
          </cell>
          <cell r="AD496" t="str">
            <v/>
          </cell>
          <cell r="AE496">
            <v>0</v>
          </cell>
          <cell r="AF496" t="str">
            <v/>
          </cell>
          <cell r="AG496" t="str">
            <v/>
          </cell>
          <cell r="AH496" t="str">
            <v/>
          </cell>
          <cell r="AI496" t="str">
            <v/>
          </cell>
          <cell r="AJ496">
            <v>0</v>
          </cell>
          <cell r="AK496" t="str">
            <v/>
          </cell>
          <cell r="AL496" t="str">
            <v/>
          </cell>
        </row>
        <row r="497">
          <cell r="B497">
            <v>490</v>
          </cell>
          <cell r="F497" t="str">
            <v>-</v>
          </cell>
          <cell r="G497" t="str">
            <v>-</v>
          </cell>
          <cell r="K497">
            <v>0</v>
          </cell>
          <cell r="L497">
            <v>0</v>
          </cell>
          <cell r="M497">
            <v>0</v>
          </cell>
          <cell r="N497">
            <v>0</v>
          </cell>
          <cell r="O497">
            <v>0</v>
          </cell>
          <cell r="P497">
            <v>0</v>
          </cell>
          <cell r="Q497">
            <v>0</v>
          </cell>
          <cell r="R497">
            <v>0</v>
          </cell>
          <cell r="S497">
            <v>0</v>
          </cell>
          <cell r="T497">
            <v>0</v>
          </cell>
          <cell r="U497">
            <v>4</v>
          </cell>
          <cell r="V497" t="str">
            <v/>
          </cell>
          <cell r="W497" t="str">
            <v/>
          </cell>
          <cell r="X497" t="str">
            <v/>
          </cell>
          <cell r="Y497" t="str">
            <v/>
          </cell>
          <cell r="Z497" t="str">
            <v/>
          </cell>
          <cell r="AA497">
            <v>4</v>
          </cell>
          <cell r="AC497" t="str">
            <v/>
          </cell>
          <cell r="AD497" t="str">
            <v/>
          </cell>
          <cell r="AE497">
            <v>0</v>
          </cell>
          <cell r="AF497" t="str">
            <v/>
          </cell>
          <cell r="AG497" t="str">
            <v/>
          </cell>
          <cell r="AH497" t="str">
            <v/>
          </cell>
          <cell r="AI497" t="str">
            <v/>
          </cell>
          <cell r="AJ497">
            <v>0</v>
          </cell>
          <cell r="AK497" t="str">
            <v/>
          </cell>
          <cell r="AL497" t="str">
            <v/>
          </cell>
        </row>
        <row r="498">
          <cell r="B498">
            <v>491</v>
          </cell>
          <cell r="F498" t="str">
            <v>-</v>
          </cell>
          <cell r="G498" t="str">
            <v>-</v>
          </cell>
          <cell r="K498">
            <v>0</v>
          </cell>
          <cell r="L498">
            <v>0</v>
          </cell>
          <cell r="M498">
            <v>0</v>
          </cell>
          <cell r="N498">
            <v>0</v>
          </cell>
          <cell r="O498">
            <v>0</v>
          </cell>
          <cell r="P498">
            <v>0</v>
          </cell>
          <cell r="Q498">
            <v>0</v>
          </cell>
          <cell r="R498">
            <v>0</v>
          </cell>
          <cell r="S498">
            <v>0</v>
          </cell>
          <cell r="T498">
            <v>0</v>
          </cell>
          <cell r="U498">
            <v>4</v>
          </cell>
          <cell r="V498" t="str">
            <v/>
          </cell>
          <cell r="W498" t="str">
            <v/>
          </cell>
          <cell r="X498" t="str">
            <v/>
          </cell>
          <cell r="Y498" t="str">
            <v/>
          </cell>
          <cell r="Z498" t="str">
            <v/>
          </cell>
          <cell r="AA498">
            <v>4</v>
          </cell>
          <cell r="AC498" t="str">
            <v/>
          </cell>
          <cell r="AD498" t="str">
            <v/>
          </cell>
          <cell r="AE498">
            <v>0</v>
          </cell>
          <cell r="AF498" t="str">
            <v/>
          </cell>
          <cell r="AG498" t="str">
            <v/>
          </cell>
          <cell r="AH498" t="str">
            <v/>
          </cell>
          <cell r="AI498" t="str">
            <v/>
          </cell>
          <cell r="AJ498">
            <v>0</v>
          </cell>
          <cell r="AK498" t="str">
            <v/>
          </cell>
          <cell r="AL498" t="str">
            <v/>
          </cell>
        </row>
        <row r="499">
          <cell r="B499">
            <v>492</v>
          </cell>
          <cell r="F499" t="str">
            <v>-</v>
          </cell>
          <cell r="G499" t="str">
            <v>-</v>
          </cell>
          <cell r="K499">
            <v>0</v>
          </cell>
          <cell r="L499">
            <v>0</v>
          </cell>
          <cell r="M499">
            <v>0</v>
          </cell>
          <cell r="N499">
            <v>0</v>
          </cell>
          <cell r="O499">
            <v>0</v>
          </cell>
          <cell r="P499">
            <v>0</v>
          </cell>
          <cell r="Q499">
            <v>0</v>
          </cell>
          <cell r="R499">
            <v>0</v>
          </cell>
          <cell r="S499">
            <v>0</v>
          </cell>
          <cell r="T499">
            <v>0</v>
          </cell>
          <cell r="U499">
            <v>4</v>
          </cell>
          <cell r="V499" t="str">
            <v/>
          </cell>
          <cell r="W499" t="str">
            <v/>
          </cell>
          <cell r="X499" t="str">
            <v/>
          </cell>
          <cell r="Y499" t="str">
            <v/>
          </cell>
          <cell r="Z499" t="str">
            <v/>
          </cell>
          <cell r="AA499">
            <v>4</v>
          </cell>
          <cell r="AC499" t="str">
            <v/>
          </cell>
          <cell r="AD499" t="str">
            <v/>
          </cell>
          <cell r="AE499">
            <v>0</v>
          </cell>
          <cell r="AF499" t="str">
            <v/>
          </cell>
          <cell r="AG499" t="str">
            <v/>
          </cell>
          <cell r="AH499" t="str">
            <v/>
          </cell>
          <cell r="AI499" t="str">
            <v/>
          </cell>
          <cell r="AJ499">
            <v>0</v>
          </cell>
          <cell r="AK499" t="str">
            <v/>
          </cell>
          <cell r="AL499" t="str">
            <v/>
          </cell>
        </row>
        <row r="500">
          <cell r="B500">
            <v>493</v>
          </cell>
          <cell r="F500" t="str">
            <v>-</v>
          </cell>
          <cell r="G500" t="str">
            <v>-</v>
          </cell>
          <cell r="K500">
            <v>0</v>
          </cell>
          <cell r="L500">
            <v>0</v>
          </cell>
          <cell r="M500">
            <v>0</v>
          </cell>
          <cell r="N500">
            <v>0</v>
          </cell>
          <cell r="O500">
            <v>0</v>
          </cell>
          <cell r="P500">
            <v>0</v>
          </cell>
          <cell r="Q500">
            <v>0</v>
          </cell>
          <cell r="R500">
            <v>0</v>
          </cell>
          <cell r="S500">
            <v>0</v>
          </cell>
          <cell r="T500">
            <v>0</v>
          </cell>
          <cell r="U500">
            <v>4</v>
          </cell>
          <cell r="V500" t="str">
            <v/>
          </cell>
          <cell r="W500" t="str">
            <v/>
          </cell>
          <cell r="X500" t="str">
            <v/>
          </cell>
          <cell r="Y500" t="str">
            <v/>
          </cell>
          <cell r="Z500" t="str">
            <v/>
          </cell>
          <cell r="AA500">
            <v>4</v>
          </cell>
          <cell r="AC500" t="str">
            <v/>
          </cell>
          <cell r="AD500" t="str">
            <v/>
          </cell>
          <cell r="AE500">
            <v>0</v>
          </cell>
          <cell r="AF500" t="str">
            <v/>
          </cell>
          <cell r="AG500" t="str">
            <v/>
          </cell>
          <cell r="AH500" t="str">
            <v/>
          </cell>
          <cell r="AI500" t="str">
            <v/>
          </cell>
          <cell r="AJ500">
            <v>0</v>
          </cell>
          <cell r="AK500" t="str">
            <v/>
          </cell>
          <cell r="AL500" t="str">
            <v/>
          </cell>
        </row>
        <row r="501">
          <cell r="B501">
            <v>494</v>
          </cell>
          <cell r="F501" t="str">
            <v>-</v>
          </cell>
          <cell r="G501" t="str">
            <v>-</v>
          </cell>
          <cell r="K501">
            <v>0</v>
          </cell>
          <cell r="L501">
            <v>0</v>
          </cell>
          <cell r="M501">
            <v>0</v>
          </cell>
          <cell r="N501">
            <v>0</v>
          </cell>
          <cell r="O501">
            <v>0</v>
          </cell>
          <cell r="P501">
            <v>0</v>
          </cell>
          <cell r="Q501">
            <v>0</v>
          </cell>
          <cell r="R501">
            <v>0</v>
          </cell>
          <cell r="S501">
            <v>0</v>
          </cell>
          <cell r="T501">
            <v>0</v>
          </cell>
          <cell r="U501">
            <v>4</v>
          </cell>
          <cell r="V501" t="str">
            <v/>
          </cell>
          <cell r="W501" t="str">
            <v/>
          </cell>
          <cell r="X501" t="str">
            <v/>
          </cell>
          <cell r="Y501" t="str">
            <v/>
          </cell>
          <cell r="Z501" t="str">
            <v/>
          </cell>
          <cell r="AA501">
            <v>4</v>
          </cell>
          <cell r="AC501" t="str">
            <v/>
          </cell>
          <cell r="AD501" t="str">
            <v/>
          </cell>
          <cell r="AE501">
            <v>0</v>
          </cell>
          <cell r="AF501" t="str">
            <v/>
          </cell>
          <cell r="AG501" t="str">
            <v/>
          </cell>
          <cell r="AH501" t="str">
            <v/>
          </cell>
          <cell r="AI501" t="str">
            <v/>
          </cell>
          <cell r="AJ501">
            <v>0</v>
          </cell>
          <cell r="AK501" t="str">
            <v/>
          </cell>
          <cell r="AL501" t="str">
            <v/>
          </cell>
        </row>
        <row r="502">
          <cell r="B502">
            <v>495</v>
          </cell>
          <cell r="F502" t="str">
            <v>-</v>
          </cell>
          <cell r="G502" t="str">
            <v>-</v>
          </cell>
          <cell r="K502">
            <v>0</v>
          </cell>
          <cell r="L502">
            <v>0</v>
          </cell>
          <cell r="M502">
            <v>0</v>
          </cell>
          <cell r="N502">
            <v>0</v>
          </cell>
          <cell r="O502">
            <v>0</v>
          </cell>
          <cell r="P502">
            <v>0</v>
          </cell>
          <cell r="Q502">
            <v>0</v>
          </cell>
          <cell r="R502">
            <v>0</v>
          </cell>
          <cell r="S502">
            <v>0</v>
          </cell>
          <cell r="T502">
            <v>0</v>
          </cell>
          <cell r="U502">
            <v>4</v>
          </cell>
          <cell r="V502" t="str">
            <v/>
          </cell>
          <cell r="W502" t="str">
            <v/>
          </cell>
          <cell r="X502" t="str">
            <v/>
          </cell>
          <cell r="Y502" t="str">
            <v/>
          </cell>
          <cell r="Z502" t="str">
            <v/>
          </cell>
          <cell r="AA502">
            <v>4</v>
          </cell>
          <cell r="AC502" t="str">
            <v/>
          </cell>
          <cell r="AD502" t="str">
            <v/>
          </cell>
          <cell r="AE502">
            <v>0</v>
          </cell>
          <cell r="AF502" t="str">
            <v/>
          </cell>
          <cell r="AG502" t="str">
            <v/>
          </cell>
          <cell r="AH502" t="str">
            <v/>
          </cell>
          <cell r="AI502" t="str">
            <v/>
          </cell>
          <cell r="AJ502">
            <v>0</v>
          </cell>
          <cell r="AK502" t="str">
            <v/>
          </cell>
          <cell r="AL502" t="str">
            <v/>
          </cell>
        </row>
        <row r="503">
          <cell r="B503">
            <v>496</v>
          </cell>
          <cell r="F503" t="str">
            <v>-</v>
          </cell>
          <cell r="G503" t="str">
            <v>-</v>
          </cell>
          <cell r="K503">
            <v>0</v>
          </cell>
          <cell r="L503">
            <v>0</v>
          </cell>
          <cell r="M503">
            <v>0</v>
          </cell>
          <cell r="N503">
            <v>0</v>
          </cell>
          <cell r="O503">
            <v>0</v>
          </cell>
          <cell r="P503">
            <v>0</v>
          </cell>
          <cell r="Q503">
            <v>0</v>
          </cell>
          <cell r="R503">
            <v>0</v>
          </cell>
          <cell r="S503">
            <v>0</v>
          </cell>
          <cell r="T503">
            <v>0</v>
          </cell>
          <cell r="U503">
            <v>4</v>
          </cell>
          <cell r="V503" t="str">
            <v/>
          </cell>
          <cell r="W503" t="str">
            <v/>
          </cell>
          <cell r="X503" t="str">
            <v/>
          </cell>
          <cell r="Y503" t="str">
            <v/>
          </cell>
          <cell r="Z503" t="str">
            <v/>
          </cell>
          <cell r="AA503">
            <v>4</v>
          </cell>
          <cell r="AC503" t="str">
            <v/>
          </cell>
          <cell r="AD503" t="str">
            <v/>
          </cell>
          <cell r="AE503">
            <v>0</v>
          </cell>
          <cell r="AF503" t="str">
            <v/>
          </cell>
          <cell r="AG503" t="str">
            <v/>
          </cell>
          <cell r="AH503" t="str">
            <v/>
          </cell>
          <cell r="AI503" t="str">
            <v/>
          </cell>
          <cell r="AJ503">
            <v>0</v>
          </cell>
          <cell r="AK503" t="str">
            <v/>
          </cell>
          <cell r="AL503" t="str">
            <v/>
          </cell>
        </row>
        <row r="504">
          <cell r="B504">
            <v>497</v>
          </cell>
          <cell r="F504" t="str">
            <v>-</v>
          </cell>
          <cell r="G504" t="str">
            <v>-</v>
          </cell>
          <cell r="K504">
            <v>0</v>
          </cell>
          <cell r="L504">
            <v>0</v>
          </cell>
          <cell r="M504">
            <v>0</v>
          </cell>
          <cell r="N504">
            <v>0</v>
          </cell>
          <cell r="O504">
            <v>0</v>
          </cell>
          <cell r="P504">
            <v>0</v>
          </cell>
          <cell r="Q504">
            <v>0</v>
          </cell>
          <cell r="R504">
            <v>0</v>
          </cell>
          <cell r="S504">
            <v>0</v>
          </cell>
          <cell r="T504">
            <v>0</v>
          </cell>
          <cell r="U504">
            <v>4</v>
          </cell>
          <cell r="V504" t="str">
            <v/>
          </cell>
          <cell r="W504" t="str">
            <v/>
          </cell>
          <cell r="X504" t="str">
            <v/>
          </cell>
          <cell r="Y504" t="str">
            <v/>
          </cell>
          <cell r="Z504" t="str">
            <v/>
          </cell>
          <cell r="AA504">
            <v>4</v>
          </cell>
          <cell r="AC504" t="str">
            <v/>
          </cell>
          <cell r="AD504" t="str">
            <v/>
          </cell>
          <cell r="AE504">
            <v>0</v>
          </cell>
          <cell r="AF504" t="str">
            <v/>
          </cell>
          <cell r="AG504" t="str">
            <v/>
          </cell>
          <cell r="AH504" t="str">
            <v/>
          </cell>
          <cell r="AI504" t="str">
            <v/>
          </cell>
          <cell r="AJ504">
            <v>0</v>
          </cell>
          <cell r="AK504" t="str">
            <v/>
          </cell>
          <cell r="AL504" t="str">
            <v/>
          </cell>
        </row>
        <row r="505">
          <cell r="B505">
            <v>498</v>
          </cell>
          <cell r="F505" t="str">
            <v>-</v>
          </cell>
          <cell r="G505" t="str">
            <v>-</v>
          </cell>
          <cell r="K505">
            <v>0</v>
          </cell>
          <cell r="L505">
            <v>0</v>
          </cell>
          <cell r="M505">
            <v>0</v>
          </cell>
          <cell r="N505">
            <v>0</v>
          </cell>
          <cell r="O505">
            <v>0</v>
          </cell>
          <cell r="P505">
            <v>0</v>
          </cell>
          <cell r="Q505">
            <v>0</v>
          </cell>
          <cell r="R505">
            <v>0</v>
          </cell>
          <cell r="S505">
            <v>0</v>
          </cell>
          <cell r="T505">
            <v>0</v>
          </cell>
          <cell r="U505">
            <v>4</v>
          </cell>
          <cell r="V505" t="str">
            <v/>
          </cell>
          <cell r="W505" t="str">
            <v/>
          </cell>
          <cell r="X505" t="str">
            <v/>
          </cell>
          <cell r="Y505" t="str">
            <v/>
          </cell>
          <cell r="Z505" t="str">
            <v/>
          </cell>
          <cell r="AA505">
            <v>4</v>
          </cell>
          <cell r="AC505" t="str">
            <v/>
          </cell>
          <cell r="AD505" t="str">
            <v/>
          </cell>
          <cell r="AE505">
            <v>0</v>
          </cell>
          <cell r="AF505" t="str">
            <v/>
          </cell>
          <cell r="AG505" t="str">
            <v/>
          </cell>
          <cell r="AH505" t="str">
            <v/>
          </cell>
          <cell r="AI505" t="str">
            <v/>
          </cell>
          <cell r="AJ505">
            <v>0</v>
          </cell>
          <cell r="AK505" t="str">
            <v/>
          </cell>
          <cell r="AL505" t="str">
            <v/>
          </cell>
        </row>
        <row r="506">
          <cell r="B506">
            <v>499</v>
          </cell>
          <cell r="F506" t="str">
            <v>-</v>
          </cell>
          <cell r="G506" t="str">
            <v>-</v>
          </cell>
          <cell r="K506">
            <v>0</v>
          </cell>
          <cell r="L506">
            <v>0</v>
          </cell>
          <cell r="M506">
            <v>0</v>
          </cell>
          <cell r="N506">
            <v>0</v>
          </cell>
          <cell r="O506">
            <v>0</v>
          </cell>
          <cell r="P506">
            <v>0</v>
          </cell>
          <cell r="Q506">
            <v>0</v>
          </cell>
          <cell r="R506">
            <v>0</v>
          </cell>
          <cell r="S506">
            <v>0</v>
          </cell>
          <cell r="T506">
            <v>0</v>
          </cell>
          <cell r="U506">
            <v>4</v>
          </cell>
          <cell r="V506" t="str">
            <v/>
          </cell>
          <cell r="W506" t="str">
            <v/>
          </cell>
          <cell r="X506" t="str">
            <v/>
          </cell>
          <cell r="Y506" t="str">
            <v/>
          </cell>
          <cell r="Z506" t="str">
            <v/>
          </cell>
          <cell r="AA506">
            <v>4</v>
          </cell>
          <cell r="AC506" t="str">
            <v/>
          </cell>
          <cell r="AD506" t="str">
            <v/>
          </cell>
          <cell r="AE506">
            <v>0</v>
          </cell>
          <cell r="AF506" t="str">
            <v/>
          </cell>
          <cell r="AG506" t="str">
            <v/>
          </cell>
          <cell r="AH506" t="str">
            <v/>
          </cell>
          <cell r="AI506" t="str">
            <v/>
          </cell>
          <cell r="AJ506">
            <v>0</v>
          </cell>
          <cell r="AK506" t="str">
            <v/>
          </cell>
          <cell r="AL506" t="str">
            <v/>
          </cell>
        </row>
        <row r="507">
          <cell r="B507">
            <v>500</v>
          </cell>
          <cell r="F507" t="str">
            <v>-</v>
          </cell>
          <cell r="G507" t="str">
            <v>-</v>
          </cell>
          <cell r="K507">
            <v>0</v>
          </cell>
          <cell r="L507">
            <v>0</v>
          </cell>
          <cell r="M507">
            <v>0</v>
          </cell>
          <cell r="N507">
            <v>0</v>
          </cell>
          <cell r="O507">
            <v>0</v>
          </cell>
          <cell r="P507">
            <v>0</v>
          </cell>
          <cell r="Q507">
            <v>0</v>
          </cell>
          <cell r="R507">
            <v>0</v>
          </cell>
          <cell r="S507">
            <v>0</v>
          </cell>
          <cell r="T507">
            <v>0</v>
          </cell>
          <cell r="U507">
            <v>4</v>
          </cell>
          <cell r="V507" t="str">
            <v/>
          </cell>
          <cell r="W507" t="str">
            <v/>
          </cell>
          <cell r="X507" t="str">
            <v/>
          </cell>
          <cell r="Y507" t="str">
            <v/>
          </cell>
          <cell r="Z507" t="str">
            <v/>
          </cell>
          <cell r="AA507">
            <v>4</v>
          </cell>
          <cell r="AC507" t="str">
            <v/>
          </cell>
          <cell r="AD507" t="str">
            <v/>
          </cell>
          <cell r="AE507">
            <v>0</v>
          </cell>
          <cell r="AF507" t="str">
            <v/>
          </cell>
          <cell r="AG507" t="str">
            <v/>
          </cell>
          <cell r="AH507" t="str">
            <v/>
          </cell>
          <cell r="AI507" t="str">
            <v/>
          </cell>
          <cell r="AJ507">
            <v>0</v>
          </cell>
          <cell r="AK507" t="str">
            <v/>
          </cell>
          <cell r="AL507" t="str">
            <v/>
          </cell>
        </row>
        <row r="508">
          <cell r="B508">
            <v>501</v>
          </cell>
          <cell r="F508" t="str">
            <v>-</v>
          </cell>
          <cell r="G508" t="str">
            <v>-</v>
          </cell>
          <cell r="K508">
            <v>0</v>
          </cell>
          <cell r="L508">
            <v>0</v>
          </cell>
          <cell r="M508">
            <v>0</v>
          </cell>
          <cell r="N508">
            <v>0</v>
          </cell>
          <cell r="O508">
            <v>0</v>
          </cell>
          <cell r="P508">
            <v>0</v>
          </cell>
          <cell r="Q508">
            <v>0</v>
          </cell>
          <cell r="R508">
            <v>0</v>
          </cell>
          <cell r="S508">
            <v>0</v>
          </cell>
          <cell r="T508">
            <v>0</v>
          </cell>
          <cell r="U508">
            <v>4</v>
          </cell>
          <cell r="V508" t="str">
            <v/>
          </cell>
          <cell r="W508" t="str">
            <v/>
          </cell>
          <cell r="X508" t="str">
            <v/>
          </cell>
          <cell r="Y508" t="str">
            <v/>
          </cell>
          <cell r="Z508" t="str">
            <v/>
          </cell>
          <cell r="AA508">
            <v>4</v>
          </cell>
          <cell r="AC508" t="str">
            <v/>
          </cell>
          <cell r="AD508" t="str">
            <v/>
          </cell>
          <cell r="AE508">
            <v>0</v>
          </cell>
          <cell r="AF508" t="str">
            <v/>
          </cell>
          <cell r="AG508" t="str">
            <v/>
          </cell>
          <cell r="AH508" t="str">
            <v/>
          </cell>
          <cell r="AI508" t="str">
            <v/>
          </cell>
          <cell r="AJ508">
            <v>0</v>
          </cell>
          <cell r="AK508" t="str">
            <v/>
          </cell>
          <cell r="AL508" t="str">
            <v/>
          </cell>
        </row>
        <row r="509">
          <cell r="B509">
            <v>502</v>
          </cell>
          <cell r="F509" t="str">
            <v>-</v>
          </cell>
          <cell r="G509" t="str">
            <v>-</v>
          </cell>
          <cell r="K509">
            <v>0</v>
          </cell>
          <cell r="L509">
            <v>0</v>
          </cell>
          <cell r="M509">
            <v>0</v>
          </cell>
          <cell r="N509">
            <v>0</v>
          </cell>
          <cell r="O509">
            <v>0</v>
          </cell>
          <cell r="P509">
            <v>0</v>
          </cell>
          <cell r="Q509">
            <v>0</v>
          </cell>
          <cell r="R509">
            <v>0</v>
          </cell>
          <cell r="S509">
            <v>0</v>
          </cell>
          <cell r="T509">
            <v>0</v>
          </cell>
          <cell r="U509">
            <v>4</v>
          </cell>
          <cell r="V509" t="str">
            <v/>
          </cell>
          <cell r="W509" t="str">
            <v/>
          </cell>
          <cell r="X509" t="str">
            <v/>
          </cell>
          <cell r="Y509" t="str">
            <v/>
          </cell>
          <cell r="Z509" t="str">
            <v/>
          </cell>
          <cell r="AA509">
            <v>4</v>
          </cell>
          <cell r="AC509" t="str">
            <v/>
          </cell>
          <cell r="AD509" t="str">
            <v/>
          </cell>
          <cell r="AE509">
            <v>0</v>
          </cell>
          <cell r="AF509" t="str">
            <v/>
          </cell>
          <cell r="AG509" t="str">
            <v/>
          </cell>
          <cell r="AH509" t="str">
            <v/>
          </cell>
          <cell r="AI509" t="str">
            <v/>
          </cell>
          <cell r="AJ509">
            <v>0</v>
          </cell>
          <cell r="AK509" t="str">
            <v/>
          </cell>
          <cell r="AL509" t="str">
            <v/>
          </cell>
        </row>
        <row r="510">
          <cell r="B510">
            <v>503</v>
          </cell>
          <cell r="F510" t="str">
            <v>-</v>
          </cell>
          <cell r="G510" t="str">
            <v>-</v>
          </cell>
          <cell r="K510">
            <v>0</v>
          </cell>
          <cell r="L510">
            <v>0</v>
          </cell>
          <cell r="M510">
            <v>0</v>
          </cell>
          <cell r="N510">
            <v>0</v>
          </cell>
          <cell r="O510">
            <v>0</v>
          </cell>
          <cell r="P510">
            <v>0</v>
          </cell>
          <cell r="Q510">
            <v>0</v>
          </cell>
          <cell r="R510">
            <v>0</v>
          </cell>
          <cell r="S510">
            <v>0</v>
          </cell>
          <cell r="T510">
            <v>0</v>
          </cell>
          <cell r="U510">
            <v>4</v>
          </cell>
          <cell r="V510" t="str">
            <v/>
          </cell>
          <cell r="W510" t="str">
            <v/>
          </cell>
          <cell r="X510" t="str">
            <v/>
          </cell>
          <cell r="Y510" t="str">
            <v/>
          </cell>
          <cell r="Z510" t="str">
            <v/>
          </cell>
          <cell r="AA510">
            <v>4</v>
          </cell>
          <cell r="AC510" t="str">
            <v/>
          </cell>
          <cell r="AD510" t="str">
            <v/>
          </cell>
          <cell r="AE510">
            <v>0</v>
          </cell>
          <cell r="AF510" t="str">
            <v/>
          </cell>
          <cell r="AG510" t="str">
            <v/>
          </cell>
          <cell r="AH510" t="str">
            <v/>
          </cell>
          <cell r="AI510" t="str">
            <v/>
          </cell>
          <cell r="AJ510">
            <v>0</v>
          </cell>
          <cell r="AK510" t="str">
            <v/>
          </cell>
          <cell r="AL510" t="str">
            <v/>
          </cell>
        </row>
        <row r="511">
          <cell r="B511">
            <v>504</v>
          </cell>
          <cell r="F511" t="str">
            <v>-</v>
          </cell>
          <cell r="G511" t="str">
            <v>-</v>
          </cell>
          <cell r="K511">
            <v>0</v>
          </cell>
          <cell r="L511">
            <v>0</v>
          </cell>
          <cell r="M511">
            <v>0</v>
          </cell>
          <cell r="N511">
            <v>0</v>
          </cell>
          <cell r="O511">
            <v>0</v>
          </cell>
          <cell r="P511">
            <v>0</v>
          </cell>
          <cell r="Q511">
            <v>0</v>
          </cell>
          <cell r="R511">
            <v>0</v>
          </cell>
          <cell r="S511">
            <v>0</v>
          </cell>
          <cell r="T511">
            <v>0</v>
          </cell>
          <cell r="U511">
            <v>4</v>
          </cell>
          <cell r="V511" t="str">
            <v/>
          </cell>
          <cell r="W511" t="str">
            <v/>
          </cell>
          <cell r="X511" t="str">
            <v/>
          </cell>
          <cell r="Y511" t="str">
            <v/>
          </cell>
          <cell r="Z511" t="str">
            <v/>
          </cell>
          <cell r="AA511">
            <v>4</v>
          </cell>
          <cell r="AC511" t="str">
            <v/>
          </cell>
          <cell r="AD511" t="str">
            <v/>
          </cell>
          <cell r="AE511">
            <v>0</v>
          </cell>
          <cell r="AF511" t="str">
            <v/>
          </cell>
          <cell r="AG511" t="str">
            <v/>
          </cell>
          <cell r="AH511" t="str">
            <v/>
          </cell>
          <cell r="AI511" t="str">
            <v/>
          </cell>
          <cell r="AJ511">
            <v>0</v>
          </cell>
          <cell r="AK511" t="str">
            <v/>
          </cell>
          <cell r="AL511" t="str">
            <v/>
          </cell>
        </row>
        <row r="512">
          <cell r="B512">
            <v>505</v>
          </cell>
          <cell r="F512" t="str">
            <v>-</v>
          </cell>
          <cell r="G512" t="str">
            <v>-</v>
          </cell>
          <cell r="K512">
            <v>0</v>
          </cell>
          <cell r="L512">
            <v>0</v>
          </cell>
          <cell r="M512">
            <v>0</v>
          </cell>
          <cell r="N512">
            <v>0</v>
          </cell>
          <cell r="O512">
            <v>0</v>
          </cell>
          <cell r="P512">
            <v>0</v>
          </cell>
          <cell r="Q512">
            <v>0</v>
          </cell>
          <cell r="R512">
            <v>0</v>
          </cell>
          <cell r="S512">
            <v>0</v>
          </cell>
          <cell r="T512">
            <v>0</v>
          </cell>
          <cell r="U512">
            <v>4</v>
          </cell>
          <cell r="V512" t="str">
            <v/>
          </cell>
          <cell r="W512" t="str">
            <v/>
          </cell>
          <cell r="X512" t="str">
            <v/>
          </cell>
          <cell r="Y512" t="str">
            <v/>
          </cell>
          <cell r="Z512" t="str">
            <v/>
          </cell>
          <cell r="AA512">
            <v>4</v>
          </cell>
          <cell r="AC512" t="str">
            <v/>
          </cell>
          <cell r="AD512" t="str">
            <v/>
          </cell>
          <cell r="AE512">
            <v>0</v>
          </cell>
          <cell r="AF512" t="str">
            <v/>
          </cell>
          <cell r="AG512" t="str">
            <v/>
          </cell>
          <cell r="AH512" t="str">
            <v/>
          </cell>
          <cell r="AI512" t="str">
            <v/>
          </cell>
          <cell r="AJ512">
            <v>0</v>
          </cell>
          <cell r="AK512" t="str">
            <v/>
          </cell>
          <cell r="AL512" t="str">
            <v/>
          </cell>
        </row>
        <row r="513">
          <cell r="B513">
            <v>506</v>
          </cell>
          <cell r="F513" t="str">
            <v>-</v>
          </cell>
          <cell r="G513" t="str">
            <v>-</v>
          </cell>
          <cell r="K513">
            <v>0</v>
          </cell>
          <cell r="L513">
            <v>0</v>
          </cell>
          <cell r="M513">
            <v>0</v>
          </cell>
          <cell r="N513">
            <v>0</v>
          </cell>
          <cell r="O513">
            <v>0</v>
          </cell>
          <cell r="P513">
            <v>0</v>
          </cell>
          <cell r="Q513">
            <v>0</v>
          </cell>
          <cell r="R513">
            <v>0</v>
          </cell>
          <cell r="S513">
            <v>0</v>
          </cell>
          <cell r="T513">
            <v>0</v>
          </cell>
          <cell r="U513">
            <v>4</v>
          </cell>
          <cell r="V513" t="str">
            <v/>
          </cell>
          <cell r="W513" t="str">
            <v/>
          </cell>
          <cell r="X513" t="str">
            <v/>
          </cell>
          <cell r="Y513" t="str">
            <v/>
          </cell>
          <cell r="Z513" t="str">
            <v/>
          </cell>
          <cell r="AA513">
            <v>4</v>
          </cell>
          <cell r="AC513" t="str">
            <v/>
          </cell>
          <cell r="AD513" t="str">
            <v/>
          </cell>
          <cell r="AE513">
            <v>0</v>
          </cell>
          <cell r="AF513" t="str">
            <v/>
          </cell>
          <cell r="AG513" t="str">
            <v/>
          </cell>
          <cell r="AH513" t="str">
            <v/>
          </cell>
          <cell r="AI513" t="str">
            <v/>
          </cell>
          <cell r="AJ513">
            <v>0</v>
          </cell>
          <cell r="AK513" t="str">
            <v/>
          </cell>
          <cell r="AL513" t="str">
            <v/>
          </cell>
        </row>
        <row r="514">
          <cell r="B514">
            <v>507</v>
          </cell>
          <cell r="F514" t="str">
            <v>-</v>
          </cell>
          <cell r="G514" t="str">
            <v>-</v>
          </cell>
          <cell r="K514">
            <v>0</v>
          </cell>
          <cell r="L514">
            <v>0</v>
          </cell>
          <cell r="M514">
            <v>0</v>
          </cell>
          <cell r="N514">
            <v>0</v>
          </cell>
          <cell r="O514">
            <v>0</v>
          </cell>
          <cell r="P514">
            <v>0</v>
          </cell>
          <cell r="Q514">
            <v>0</v>
          </cell>
          <cell r="R514">
            <v>0</v>
          </cell>
          <cell r="S514">
            <v>0</v>
          </cell>
          <cell r="T514">
            <v>0</v>
          </cell>
          <cell r="U514">
            <v>4</v>
          </cell>
          <cell r="V514" t="str">
            <v/>
          </cell>
          <cell r="W514" t="str">
            <v/>
          </cell>
          <cell r="X514" t="str">
            <v/>
          </cell>
          <cell r="Y514" t="str">
            <v/>
          </cell>
          <cell r="Z514" t="str">
            <v/>
          </cell>
          <cell r="AA514">
            <v>4</v>
          </cell>
          <cell r="AC514" t="str">
            <v/>
          </cell>
          <cell r="AD514" t="str">
            <v/>
          </cell>
          <cell r="AE514">
            <v>0</v>
          </cell>
          <cell r="AF514" t="str">
            <v/>
          </cell>
          <cell r="AG514" t="str">
            <v/>
          </cell>
          <cell r="AH514" t="str">
            <v/>
          </cell>
          <cell r="AI514" t="str">
            <v/>
          </cell>
          <cell r="AJ514">
            <v>0</v>
          </cell>
          <cell r="AK514" t="str">
            <v/>
          </cell>
          <cell r="AL514" t="str">
            <v/>
          </cell>
        </row>
        <row r="515">
          <cell r="B515">
            <v>508</v>
          </cell>
          <cell r="F515" t="str">
            <v>-</v>
          </cell>
          <cell r="G515" t="str">
            <v>-</v>
          </cell>
          <cell r="K515">
            <v>0</v>
          </cell>
          <cell r="L515">
            <v>0</v>
          </cell>
          <cell r="M515">
            <v>0</v>
          </cell>
          <cell r="N515">
            <v>0</v>
          </cell>
          <cell r="O515">
            <v>0</v>
          </cell>
          <cell r="P515">
            <v>0</v>
          </cell>
          <cell r="Q515">
            <v>0</v>
          </cell>
          <cell r="R515">
            <v>0</v>
          </cell>
          <cell r="S515">
            <v>0</v>
          </cell>
          <cell r="T515">
            <v>0</v>
          </cell>
          <cell r="U515">
            <v>4</v>
          </cell>
          <cell r="V515" t="str">
            <v/>
          </cell>
          <cell r="W515" t="str">
            <v/>
          </cell>
          <cell r="X515" t="str">
            <v/>
          </cell>
          <cell r="Y515" t="str">
            <v/>
          </cell>
          <cell r="Z515" t="str">
            <v/>
          </cell>
          <cell r="AA515">
            <v>4</v>
          </cell>
          <cell r="AC515" t="str">
            <v/>
          </cell>
          <cell r="AD515" t="str">
            <v/>
          </cell>
          <cell r="AE515">
            <v>0</v>
          </cell>
          <cell r="AF515" t="str">
            <v/>
          </cell>
          <cell r="AG515" t="str">
            <v/>
          </cell>
          <cell r="AH515" t="str">
            <v/>
          </cell>
          <cell r="AI515" t="str">
            <v/>
          </cell>
          <cell r="AJ515">
            <v>0</v>
          </cell>
          <cell r="AK515" t="str">
            <v/>
          </cell>
          <cell r="AL515" t="str">
            <v/>
          </cell>
        </row>
        <row r="516">
          <cell r="B516">
            <v>509</v>
          </cell>
          <cell r="F516" t="str">
            <v>-</v>
          </cell>
          <cell r="G516" t="str">
            <v>-</v>
          </cell>
          <cell r="K516">
            <v>0</v>
          </cell>
          <cell r="L516">
            <v>0</v>
          </cell>
          <cell r="M516">
            <v>0</v>
          </cell>
          <cell r="N516">
            <v>0</v>
          </cell>
          <cell r="O516">
            <v>0</v>
          </cell>
          <cell r="P516">
            <v>0</v>
          </cell>
          <cell r="Q516">
            <v>0</v>
          </cell>
          <cell r="R516">
            <v>0</v>
          </cell>
          <cell r="S516">
            <v>0</v>
          </cell>
          <cell r="T516">
            <v>0</v>
          </cell>
          <cell r="U516">
            <v>4</v>
          </cell>
          <cell r="V516" t="str">
            <v/>
          </cell>
          <cell r="W516" t="str">
            <v/>
          </cell>
          <cell r="X516" t="str">
            <v/>
          </cell>
          <cell r="Y516" t="str">
            <v/>
          </cell>
          <cell r="Z516" t="str">
            <v/>
          </cell>
          <cell r="AA516">
            <v>4</v>
          </cell>
          <cell r="AC516" t="str">
            <v/>
          </cell>
          <cell r="AD516" t="str">
            <v/>
          </cell>
          <cell r="AE516">
            <v>0</v>
          </cell>
          <cell r="AF516" t="str">
            <v/>
          </cell>
          <cell r="AG516" t="str">
            <v/>
          </cell>
          <cell r="AH516" t="str">
            <v/>
          </cell>
          <cell r="AI516" t="str">
            <v/>
          </cell>
          <cell r="AJ516">
            <v>0</v>
          </cell>
          <cell r="AK516" t="str">
            <v/>
          </cell>
          <cell r="AL516" t="str">
            <v/>
          </cell>
        </row>
        <row r="517">
          <cell r="B517">
            <v>510</v>
          </cell>
          <cell r="F517" t="str">
            <v>-</v>
          </cell>
          <cell r="G517" t="str">
            <v>-</v>
          </cell>
          <cell r="K517">
            <v>0</v>
          </cell>
          <cell r="L517">
            <v>0</v>
          </cell>
          <cell r="M517">
            <v>0</v>
          </cell>
          <cell r="N517">
            <v>0</v>
          </cell>
          <cell r="O517">
            <v>0</v>
          </cell>
          <cell r="P517">
            <v>0</v>
          </cell>
          <cell r="Q517">
            <v>0</v>
          </cell>
          <cell r="R517">
            <v>0</v>
          </cell>
          <cell r="S517">
            <v>0</v>
          </cell>
          <cell r="T517">
            <v>0</v>
          </cell>
          <cell r="U517">
            <v>4</v>
          </cell>
          <cell r="V517" t="str">
            <v/>
          </cell>
          <cell r="W517" t="str">
            <v/>
          </cell>
          <cell r="X517" t="str">
            <v/>
          </cell>
          <cell r="Y517" t="str">
            <v/>
          </cell>
          <cell r="Z517" t="str">
            <v/>
          </cell>
          <cell r="AA517">
            <v>4</v>
          </cell>
          <cell r="AC517" t="str">
            <v/>
          </cell>
          <cell r="AD517" t="str">
            <v/>
          </cell>
          <cell r="AE517">
            <v>0</v>
          </cell>
          <cell r="AF517" t="str">
            <v/>
          </cell>
          <cell r="AG517" t="str">
            <v/>
          </cell>
          <cell r="AH517" t="str">
            <v/>
          </cell>
          <cell r="AI517" t="str">
            <v/>
          </cell>
          <cell r="AJ517">
            <v>0</v>
          </cell>
          <cell r="AK517" t="str">
            <v/>
          </cell>
          <cell r="AL517" t="str">
            <v/>
          </cell>
        </row>
        <row r="518">
          <cell r="B518">
            <v>511</v>
          </cell>
          <cell r="F518" t="str">
            <v>-</v>
          </cell>
          <cell r="G518" t="str">
            <v>-</v>
          </cell>
          <cell r="K518">
            <v>0</v>
          </cell>
          <cell r="L518">
            <v>0</v>
          </cell>
          <cell r="M518">
            <v>0</v>
          </cell>
          <cell r="N518">
            <v>0</v>
          </cell>
          <cell r="O518">
            <v>0</v>
          </cell>
          <cell r="P518">
            <v>0</v>
          </cell>
          <cell r="Q518">
            <v>0</v>
          </cell>
          <cell r="R518">
            <v>0</v>
          </cell>
          <cell r="S518">
            <v>0</v>
          </cell>
          <cell r="T518">
            <v>0</v>
          </cell>
          <cell r="U518">
            <v>4</v>
          </cell>
          <cell r="V518" t="str">
            <v/>
          </cell>
          <cell r="W518" t="str">
            <v/>
          </cell>
          <cell r="X518" t="str">
            <v/>
          </cell>
          <cell r="Y518" t="str">
            <v/>
          </cell>
          <cell r="Z518" t="str">
            <v/>
          </cell>
          <cell r="AA518">
            <v>4</v>
          </cell>
          <cell r="AC518" t="str">
            <v/>
          </cell>
          <cell r="AD518" t="str">
            <v/>
          </cell>
          <cell r="AE518">
            <v>0</v>
          </cell>
          <cell r="AF518" t="str">
            <v/>
          </cell>
          <cell r="AG518" t="str">
            <v/>
          </cell>
          <cell r="AH518" t="str">
            <v/>
          </cell>
          <cell r="AI518" t="str">
            <v/>
          </cell>
          <cell r="AJ518">
            <v>0</v>
          </cell>
          <cell r="AK518" t="str">
            <v/>
          </cell>
          <cell r="AL518" t="str">
            <v/>
          </cell>
        </row>
        <row r="519">
          <cell r="B519">
            <v>512</v>
          </cell>
          <cell r="F519" t="str">
            <v>-</v>
          </cell>
          <cell r="G519" t="str">
            <v>-</v>
          </cell>
          <cell r="K519">
            <v>0</v>
          </cell>
          <cell r="L519">
            <v>0</v>
          </cell>
          <cell r="M519">
            <v>0</v>
          </cell>
          <cell r="N519">
            <v>0</v>
          </cell>
          <cell r="O519">
            <v>0</v>
          </cell>
          <cell r="P519">
            <v>0</v>
          </cell>
          <cell r="Q519">
            <v>0</v>
          </cell>
          <cell r="R519">
            <v>0</v>
          </cell>
          <cell r="S519">
            <v>0</v>
          </cell>
          <cell r="T519">
            <v>0</v>
          </cell>
          <cell r="U519">
            <v>4</v>
          </cell>
          <cell r="V519" t="str">
            <v/>
          </cell>
          <cell r="W519" t="str">
            <v/>
          </cell>
          <cell r="X519" t="str">
            <v/>
          </cell>
          <cell r="Y519" t="str">
            <v/>
          </cell>
          <cell r="Z519" t="str">
            <v/>
          </cell>
          <cell r="AA519">
            <v>4</v>
          </cell>
          <cell r="AC519" t="str">
            <v/>
          </cell>
          <cell r="AD519" t="str">
            <v/>
          </cell>
          <cell r="AE519">
            <v>0</v>
          </cell>
          <cell r="AF519" t="str">
            <v/>
          </cell>
          <cell r="AG519" t="str">
            <v/>
          </cell>
          <cell r="AH519" t="str">
            <v/>
          </cell>
          <cell r="AI519" t="str">
            <v/>
          </cell>
          <cell r="AJ519">
            <v>0</v>
          </cell>
          <cell r="AK519" t="str">
            <v/>
          </cell>
          <cell r="AL519" t="str">
            <v/>
          </cell>
        </row>
        <row r="520">
          <cell r="B520">
            <v>513</v>
          </cell>
          <cell r="F520" t="str">
            <v>-</v>
          </cell>
          <cell r="G520" t="str">
            <v>-</v>
          </cell>
          <cell r="K520">
            <v>0</v>
          </cell>
          <cell r="L520">
            <v>0</v>
          </cell>
          <cell r="M520">
            <v>0</v>
          </cell>
          <cell r="N520">
            <v>0</v>
          </cell>
          <cell r="O520">
            <v>0</v>
          </cell>
          <cell r="P520">
            <v>0</v>
          </cell>
          <cell r="Q520">
            <v>0</v>
          </cell>
          <cell r="R520">
            <v>0</v>
          </cell>
          <cell r="S520">
            <v>0</v>
          </cell>
          <cell r="T520">
            <v>0</v>
          </cell>
          <cell r="U520">
            <v>4</v>
          </cell>
          <cell r="V520" t="str">
            <v/>
          </cell>
          <cell r="W520" t="str">
            <v/>
          </cell>
          <cell r="X520" t="str">
            <v/>
          </cell>
          <cell r="Y520" t="str">
            <v/>
          </cell>
          <cell r="Z520" t="str">
            <v/>
          </cell>
          <cell r="AA520">
            <v>4</v>
          </cell>
          <cell r="AC520" t="str">
            <v/>
          </cell>
          <cell r="AD520" t="str">
            <v/>
          </cell>
          <cell r="AE520">
            <v>0</v>
          </cell>
          <cell r="AF520" t="str">
            <v/>
          </cell>
          <cell r="AG520" t="str">
            <v/>
          </cell>
          <cell r="AH520" t="str">
            <v/>
          </cell>
          <cell r="AI520" t="str">
            <v/>
          </cell>
          <cell r="AJ520">
            <v>0</v>
          </cell>
          <cell r="AK520" t="str">
            <v/>
          </cell>
          <cell r="AL520" t="str">
            <v/>
          </cell>
        </row>
        <row r="521">
          <cell r="B521">
            <v>514</v>
          </cell>
          <cell r="F521" t="str">
            <v>-</v>
          </cell>
          <cell r="G521" t="str">
            <v>-</v>
          </cell>
          <cell r="K521">
            <v>0</v>
          </cell>
          <cell r="L521">
            <v>0</v>
          </cell>
          <cell r="M521">
            <v>0</v>
          </cell>
          <cell r="N521">
            <v>0</v>
          </cell>
          <cell r="O521">
            <v>0</v>
          </cell>
          <cell r="P521">
            <v>0</v>
          </cell>
          <cell r="Q521">
            <v>0</v>
          </cell>
          <cell r="R521">
            <v>0</v>
          </cell>
          <cell r="S521">
            <v>0</v>
          </cell>
          <cell r="T521">
            <v>0</v>
          </cell>
          <cell r="U521">
            <v>4</v>
          </cell>
          <cell r="V521" t="str">
            <v/>
          </cell>
          <cell r="W521" t="str">
            <v/>
          </cell>
          <cell r="X521" t="str">
            <v/>
          </cell>
          <cell r="Y521" t="str">
            <v/>
          </cell>
          <cell r="Z521" t="str">
            <v/>
          </cell>
          <cell r="AA521">
            <v>4</v>
          </cell>
          <cell r="AC521" t="str">
            <v/>
          </cell>
          <cell r="AD521" t="str">
            <v/>
          </cell>
          <cell r="AE521">
            <v>0</v>
          </cell>
          <cell r="AF521" t="str">
            <v/>
          </cell>
          <cell r="AG521" t="str">
            <v/>
          </cell>
          <cell r="AH521" t="str">
            <v/>
          </cell>
          <cell r="AI521" t="str">
            <v/>
          </cell>
          <cell r="AJ521">
            <v>0</v>
          </cell>
          <cell r="AK521" t="str">
            <v/>
          </cell>
          <cell r="AL521" t="str">
            <v/>
          </cell>
        </row>
        <row r="522">
          <cell r="B522">
            <v>515</v>
          </cell>
          <cell r="F522" t="str">
            <v>-</v>
          </cell>
          <cell r="G522" t="str">
            <v>-</v>
          </cell>
          <cell r="K522">
            <v>0</v>
          </cell>
          <cell r="L522">
            <v>0</v>
          </cell>
          <cell r="M522">
            <v>0</v>
          </cell>
          <cell r="N522">
            <v>0</v>
          </cell>
          <cell r="O522">
            <v>0</v>
          </cell>
          <cell r="P522">
            <v>0</v>
          </cell>
          <cell r="Q522">
            <v>0</v>
          </cell>
          <cell r="R522">
            <v>0</v>
          </cell>
          <cell r="S522">
            <v>0</v>
          </cell>
          <cell r="T522">
            <v>0</v>
          </cell>
          <cell r="U522">
            <v>4</v>
          </cell>
          <cell r="V522" t="str">
            <v/>
          </cell>
          <cell r="W522" t="str">
            <v/>
          </cell>
          <cell r="X522" t="str">
            <v/>
          </cell>
          <cell r="Y522" t="str">
            <v/>
          </cell>
          <cell r="Z522" t="str">
            <v/>
          </cell>
          <cell r="AA522">
            <v>4</v>
          </cell>
          <cell r="AC522" t="str">
            <v/>
          </cell>
          <cell r="AD522" t="str">
            <v/>
          </cell>
          <cell r="AE522">
            <v>0</v>
          </cell>
          <cell r="AF522" t="str">
            <v/>
          </cell>
          <cell r="AG522" t="str">
            <v/>
          </cell>
          <cell r="AH522" t="str">
            <v/>
          </cell>
          <cell r="AI522" t="str">
            <v/>
          </cell>
          <cell r="AJ522">
            <v>0</v>
          </cell>
          <cell r="AK522" t="str">
            <v/>
          </cell>
          <cell r="AL522" t="str">
            <v/>
          </cell>
        </row>
        <row r="523">
          <cell r="B523">
            <v>516</v>
          </cell>
          <cell r="F523" t="str">
            <v>-</v>
          </cell>
          <cell r="G523" t="str">
            <v>-</v>
          </cell>
          <cell r="K523">
            <v>0</v>
          </cell>
          <cell r="L523">
            <v>0</v>
          </cell>
          <cell r="M523">
            <v>0</v>
          </cell>
          <cell r="N523">
            <v>0</v>
          </cell>
          <cell r="O523">
            <v>0</v>
          </cell>
          <cell r="P523">
            <v>0</v>
          </cell>
          <cell r="Q523">
            <v>0</v>
          </cell>
          <cell r="R523">
            <v>0</v>
          </cell>
          <cell r="S523">
            <v>0</v>
          </cell>
          <cell r="T523">
            <v>0</v>
          </cell>
          <cell r="U523">
            <v>4</v>
          </cell>
          <cell r="V523" t="str">
            <v/>
          </cell>
          <cell r="W523" t="str">
            <v/>
          </cell>
          <cell r="X523" t="str">
            <v/>
          </cell>
          <cell r="Y523" t="str">
            <v/>
          </cell>
          <cell r="Z523" t="str">
            <v/>
          </cell>
          <cell r="AA523">
            <v>4</v>
          </cell>
          <cell r="AC523" t="str">
            <v/>
          </cell>
          <cell r="AD523" t="str">
            <v/>
          </cell>
          <cell r="AE523">
            <v>0</v>
          </cell>
          <cell r="AF523" t="str">
            <v/>
          </cell>
          <cell r="AG523" t="str">
            <v/>
          </cell>
          <cell r="AH523" t="str">
            <v/>
          </cell>
          <cell r="AI523" t="str">
            <v/>
          </cell>
          <cell r="AJ523">
            <v>0</v>
          </cell>
          <cell r="AK523" t="str">
            <v/>
          </cell>
          <cell r="AL523" t="str">
            <v/>
          </cell>
        </row>
        <row r="524">
          <cell r="B524">
            <v>517</v>
          </cell>
          <cell r="F524" t="str">
            <v>-</v>
          </cell>
          <cell r="G524" t="str">
            <v>-</v>
          </cell>
          <cell r="K524">
            <v>0</v>
          </cell>
          <cell r="L524">
            <v>0</v>
          </cell>
          <cell r="M524">
            <v>0</v>
          </cell>
          <cell r="N524">
            <v>0</v>
          </cell>
          <cell r="O524">
            <v>0</v>
          </cell>
          <cell r="P524">
            <v>0</v>
          </cell>
          <cell r="Q524">
            <v>0</v>
          </cell>
          <cell r="R524">
            <v>0</v>
          </cell>
          <cell r="S524">
            <v>0</v>
          </cell>
          <cell r="T524">
            <v>0</v>
          </cell>
          <cell r="U524">
            <v>4</v>
          </cell>
          <cell r="V524" t="str">
            <v/>
          </cell>
          <cell r="W524" t="str">
            <v/>
          </cell>
          <cell r="X524" t="str">
            <v/>
          </cell>
          <cell r="Y524" t="str">
            <v/>
          </cell>
          <cell r="Z524" t="str">
            <v/>
          </cell>
          <cell r="AA524">
            <v>4</v>
          </cell>
          <cell r="AC524" t="str">
            <v/>
          </cell>
          <cell r="AD524" t="str">
            <v/>
          </cell>
          <cell r="AE524">
            <v>0</v>
          </cell>
          <cell r="AF524" t="str">
            <v/>
          </cell>
          <cell r="AG524" t="str">
            <v/>
          </cell>
          <cell r="AH524" t="str">
            <v/>
          </cell>
          <cell r="AI524" t="str">
            <v/>
          </cell>
          <cell r="AJ524">
            <v>0</v>
          </cell>
          <cell r="AK524" t="str">
            <v/>
          </cell>
          <cell r="AL524" t="str">
            <v/>
          </cell>
        </row>
        <row r="525">
          <cell r="B525">
            <v>518</v>
          </cell>
          <cell r="F525" t="str">
            <v>-</v>
          </cell>
          <cell r="G525" t="str">
            <v>-</v>
          </cell>
          <cell r="K525">
            <v>0</v>
          </cell>
          <cell r="L525">
            <v>0</v>
          </cell>
          <cell r="M525">
            <v>0</v>
          </cell>
          <cell r="N525">
            <v>0</v>
          </cell>
          <cell r="O525">
            <v>0</v>
          </cell>
          <cell r="P525">
            <v>0</v>
          </cell>
          <cell r="Q525">
            <v>0</v>
          </cell>
          <cell r="R525">
            <v>0</v>
          </cell>
          <cell r="S525">
            <v>0</v>
          </cell>
          <cell r="T525">
            <v>0</v>
          </cell>
          <cell r="U525">
            <v>4</v>
          </cell>
          <cell r="V525" t="str">
            <v/>
          </cell>
          <cell r="W525" t="str">
            <v/>
          </cell>
          <cell r="X525" t="str">
            <v/>
          </cell>
          <cell r="Y525" t="str">
            <v/>
          </cell>
          <cell r="Z525" t="str">
            <v/>
          </cell>
          <cell r="AA525">
            <v>4</v>
          </cell>
          <cell r="AC525" t="str">
            <v/>
          </cell>
          <cell r="AD525" t="str">
            <v/>
          </cell>
          <cell r="AE525">
            <v>0</v>
          </cell>
          <cell r="AF525" t="str">
            <v/>
          </cell>
          <cell r="AG525" t="str">
            <v/>
          </cell>
          <cell r="AH525" t="str">
            <v/>
          </cell>
          <cell r="AI525" t="str">
            <v/>
          </cell>
          <cell r="AJ525">
            <v>0</v>
          </cell>
          <cell r="AK525" t="str">
            <v/>
          </cell>
          <cell r="AL525" t="str">
            <v/>
          </cell>
        </row>
        <row r="526">
          <cell r="B526">
            <v>519</v>
          </cell>
          <cell r="F526" t="str">
            <v>-</v>
          </cell>
          <cell r="G526" t="str">
            <v>-</v>
          </cell>
          <cell r="K526">
            <v>0</v>
          </cell>
          <cell r="L526">
            <v>0</v>
          </cell>
          <cell r="M526">
            <v>0</v>
          </cell>
          <cell r="N526">
            <v>0</v>
          </cell>
          <cell r="O526">
            <v>0</v>
          </cell>
          <cell r="P526">
            <v>0</v>
          </cell>
          <cell r="Q526">
            <v>0</v>
          </cell>
          <cell r="R526">
            <v>0</v>
          </cell>
          <cell r="S526">
            <v>0</v>
          </cell>
          <cell r="T526">
            <v>0</v>
          </cell>
          <cell r="U526">
            <v>4</v>
          </cell>
          <cell r="V526" t="str">
            <v/>
          </cell>
          <cell r="W526" t="str">
            <v/>
          </cell>
          <cell r="X526" t="str">
            <v/>
          </cell>
          <cell r="Y526" t="str">
            <v/>
          </cell>
          <cell r="Z526" t="str">
            <v/>
          </cell>
          <cell r="AA526">
            <v>4</v>
          </cell>
          <cell r="AC526" t="str">
            <v/>
          </cell>
          <cell r="AD526" t="str">
            <v/>
          </cell>
          <cell r="AE526">
            <v>0</v>
          </cell>
          <cell r="AF526" t="str">
            <v/>
          </cell>
          <cell r="AG526" t="str">
            <v/>
          </cell>
          <cell r="AH526" t="str">
            <v/>
          </cell>
          <cell r="AI526" t="str">
            <v/>
          </cell>
          <cell r="AJ526">
            <v>0</v>
          </cell>
          <cell r="AK526" t="str">
            <v/>
          </cell>
          <cell r="AL526" t="str">
            <v/>
          </cell>
        </row>
        <row r="527">
          <cell r="B527">
            <v>520</v>
          </cell>
          <cell r="F527" t="str">
            <v>-</v>
          </cell>
          <cell r="G527" t="str">
            <v>-</v>
          </cell>
          <cell r="K527">
            <v>0</v>
          </cell>
          <cell r="L527">
            <v>0</v>
          </cell>
          <cell r="M527">
            <v>0</v>
          </cell>
          <cell r="N527">
            <v>0</v>
          </cell>
          <cell r="O527">
            <v>0</v>
          </cell>
          <cell r="P527">
            <v>0</v>
          </cell>
          <cell r="Q527">
            <v>0</v>
          </cell>
          <cell r="R527">
            <v>0</v>
          </cell>
          <cell r="S527">
            <v>0</v>
          </cell>
          <cell r="T527">
            <v>0</v>
          </cell>
          <cell r="U527">
            <v>4</v>
          </cell>
          <cell r="V527" t="str">
            <v/>
          </cell>
          <cell r="W527" t="str">
            <v/>
          </cell>
          <cell r="X527" t="str">
            <v/>
          </cell>
          <cell r="Y527" t="str">
            <v/>
          </cell>
          <cell r="Z527" t="str">
            <v/>
          </cell>
          <cell r="AA527">
            <v>4</v>
          </cell>
          <cell r="AC527" t="str">
            <v/>
          </cell>
          <cell r="AD527" t="str">
            <v/>
          </cell>
          <cell r="AE527">
            <v>0</v>
          </cell>
          <cell r="AF527" t="str">
            <v/>
          </cell>
          <cell r="AG527" t="str">
            <v/>
          </cell>
          <cell r="AH527" t="str">
            <v/>
          </cell>
          <cell r="AI527" t="str">
            <v/>
          </cell>
          <cell r="AJ527">
            <v>0</v>
          </cell>
          <cell r="AK527" t="str">
            <v/>
          </cell>
          <cell r="AL527" t="str">
            <v/>
          </cell>
        </row>
        <row r="528">
          <cell r="B528">
            <v>521</v>
          </cell>
          <cell r="F528" t="str">
            <v>-</v>
          </cell>
          <cell r="G528" t="str">
            <v>-</v>
          </cell>
          <cell r="K528">
            <v>0</v>
          </cell>
          <cell r="L528">
            <v>0</v>
          </cell>
          <cell r="M528">
            <v>0</v>
          </cell>
          <cell r="N528">
            <v>0</v>
          </cell>
          <cell r="O528">
            <v>0</v>
          </cell>
          <cell r="P528">
            <v>0</v>
          </cell>
          <cell r="Q528">
            <v>0</v>
          </cell>
          <cell r="R528">
            <v>0</v>
          </cell>
          <cell r="S528">
            <v>0</v>
          </cell>
          <cell r="T528">
            <v>0</v>
          </cell>
          <cell r="U528">
            <v>4</v>
          </cell>
          <cell r="V528" t="str">
            <v/>
          </cell>
          <cell r="W528" t="str">
            <v/>
          </cell>
          <cell r="X528" t="str">
            <v/>
          </cell>
          <cell r="Y528" t="str">
            <v/>
          </cell>
          <cell r="Z528" t="str">
            <v/>
          </cell>
          <cell r="AA528">
            <v>4</v>
          </cell>
          <cell r="AC528" t="str">
            <v/>
          </cell>
          <cell r="AD528" t="str">
            <v/>
          </cell>
          <cell r="AE528">
            <v>0</v>
          </cell>
          <cell r="AF528" t="str">
            <v/>
          </cell>
          <cell r="AG528" t="str">
            <v/>
          </cell>
          <cell r="AH528" t="str">
            <v/>
          </cell>
          <cell r="AI528" t="str">
            <v/>
          </cell>
          <cell r="AJ528">
            <v>0</v>
          </cell>
          <cell r="AK528" t="str">
            <v/>
          </cell>
          <cell r="AL528" t="str">
            <v/>
          </cell>
        </row>
        <row r="529">
          <cell r="B529">
            <v>522</v>
          </cell>
          <cell r="F529" t="str">
            <v>-</v>
          </cell>
          <cell r="G529" t="str">
            <v>-</v>
          </cell>
          <cell r="K529">
            <v>0</v>
          </cell>
          <cell r="L529">
            <v>0</v>
          </cell>
          <cell r="M529">
            <v>0</v>
          </cell>
          <cell r="N529">
            <v>0</v>
          </cell>
          <cell r="O529">
            <v>0</v>
          </cell>
          <cell r="P529">
            <v>0</v>
          </cell>
          <cell r="Q529">
            <v>0</v>
          </cell>
          <cell r="R529">
            <v>0</v>
          </cell>
          <cell r="S529">
            <v>0</v>
          </cell>
          <cell r="T529">
            <v>0</v>
          </cell>
          <cell r="U529">
            <v>4</v>
          </cell>
          <cell r="V529" t="str">
            <v/>
          </cell>
          <cell r="W529" t="str">
            <v/>
          </cell>
          <cell r="X529" t="str">
            <v/>
          </cell>
          <cell r="Y529" t="str">
            <v/>
          </cell>
          <cell r="Z529" t="str">
            <v/>
          </cell>
          <cell r="AA529">
            <v>4</v>
          </cell>
          <cell r="AC529" t="str">
            <v/>
          </cell>
          <cell r="AD529" t="str">
            <v/>
          </cell>
          <cell r="AE529">
            <v>0</v>
          </cell>
          <cell r="AF529" t="str">
            <v/>
          </cell>
          <cell r="AG529" t="str">
            <v/>
          </cell>
          <cell r="AH529" t="str">
            <v/>
          </cell>
          <cell r="AI529" t="str">
            <v/>
          </cell>
          <cell r="AJ529">
            <v>0</v>
          </cell>
          <cell r="AK529" t="str">
            <v/>
          </cell>
          <cell r="AL529" t="str">
            <v/>
          </cell>
        </row>
        <row r="530">
          <cell r="B530">
            <v>523</v>
          </cell>
          <cell r="F530" t="str">
            <v>-</v>
          </cell>
          <cell r="G530" t="str">
            <v>-</v>
          </cell>
          <cell r="K530">
            <v>0</v>
          </cell>
          <cell r="L530">
            <v>0</v>
          </cell>
          <cell r="M530">
            <v>0</v>
          </cell>
          <cell r="N530">
            <v>0</v>
          </cell>
          <cell r="O530">
            <v>0</v>
          </cell>
          <cell r="P530">
            <v>0</v>
          </cell>
          <cell r="Q530">
            <v>0</v>
          </cell>
          <cell r="R530">
            <v>0</v>
          </cell>
          <cell r="S530">
            <v>0</v>
          </cell>
          <cell r="T530">
            <v>0</v>
          </cell>
          <cell r="U530">
            <v>4</v>
          </cell>
          <cell r="V530" t="str">
            <v/>
          </cell>
          <cell r="W530" t="str">
            <v/>
          </cell>
          <cell r="X530" t="str">
            <v/>
          </cell>
          <cell r="Y530" t="str">
            <v/>
          </cell>
          <cell r="Z530" t="str">
            <v/>
          </cell>
          <cell r="AA530">
            <v>4</v>
          </cell>
          <cell r="AC530" t="str">
            <v/>
          </cell>
          <cell r="AD530" t="str">
            <v/>
          </cell>
          <cell r="AE530">
            <v>0</v>
          </cell>
          <cell r="AF530" t="str">
            <v/>
          </cell>
          <cell r="AG530" t="str">
            <v/>
          </cell>
          <cell r="AH530" t="str">
            <v/>
          </cell>
          <cell r="AI530" t="str">
            <v/>
          </cell>
          <cell r="AJ530">
            <v>0</v>
          </cell>
          <cell r="AK530" t="str">
            <v/>
          </cell>
          <cell r="AL530" t="str">
            <v/>
          </cell>
        </row>
        <row r="531">
          <cell r="B531">
            <v>524</v>
          </cell>
          <cell r="F531" t="str">
            <v>-</v>
          </cell>
          <cell r="G531" t="str">
            <v>-</v>
          </cell>
          <cell r="K531">
            <v>0</v>
          </cell>
          <cell r="L531">
            <v>0</v>
          </cell>
          <cell r="M531">
            <v>0</v>
          </cell>
          <cell r="N531">
            <v>0</v>
          </cell>
          <cell r="O531">
            <v>0</v>
          </cell>
          <cell r="P531">
            <v>0</v>
          </cell>
          <cell r="Q531">
            <v>0</v>
          </cell>
          <cell r="R531">
            <v>0</v>
          </cell>
          <cell r="S531">
            <v>0</v>
          </cell>
          <cell r="T531">
            <v>0</v>
          </cell>
          <cell r="U531">
            <v>4</v>
          </cell>
          <cell r="V531" t="str">
            <v/>
          </cell>
          <cell r="W531" t="str">
            <v/>
          </cell>
          <cell r="X531" t="str">
            <v/>
          </cell>
          <cell r="Y531" t="str">
            <v/>
          </cell>
          <cell r="Z531" t="str">
            <v/>
          </cell>
          <cell r="AA531">
            <v>4</v>
          </cell>
          <cell r="AC531" t="str">
            <v/>
          </cell>
          <cell r="AD531" t="str">
            <v/>
          </cell>
          <cell r="AE531">
            <v>0</v>
          </cell>
          <cell r="AF531" t="str">
            <v/>
          </cell>
          <cell r="AG531" t="str">
            <v/>
          </cell>
          <cell r="AH531" t="str">
            <v/>
          </cell>
          <cell r="AI531" t="str">
            <v/>
          </cell>
          <cell r="AJ531">
            <v>0</v>
          </cell>
          <cell r="AK531" t="str">
            <v/>
          </cell>
          <cell r="AL531" t="str">
            <v/>
          </cell>
        </row>
        <row r="532">
          <cell r="B532">
            <v>525</v>
          </cell>
          <cell r="F532" t="str">
            <v>-</v>
          </cell>
          <cell r="G532" t="str">
            <v>-</v>
          </cell>
          <cell r="K532">
            <v>0</v>
          </cell>
          <cell r="L532">
            <v>0</v>
          </cell>
          <cell r="M532">
            <v>0</v>
          </cell>
          <cell r="N532">
            <v>0</v>
          </cell>
          <cell r="O532">
            <v>0</v>
          </cell>
          <cell r="P532">
            <v>0</v>
          </cell>
          <cell r="Q532">
            <v>0</v>
          </cell>
          <cell r="R532">
            <v>0</v>
          </cell>
          <cell r="S532">
            <v>0</v>
          </cell>
          <cell r="T532">
            <v>0</v>
          </cell>
          <cell r="U532">
            <v>4</v>
          </cell>
          <cell r="V532" t="str">
            <v/>
          </cell>
          <cell r="W532" t="str">
            <v/>
          </cell>
          <cell r="X532" t="str">
            <v/>
          </cell>
          <cell r="Y532" t="str">
            <v/>
          </cell>
          <cell r="Z532" t="str">
            <v/>
          </cell>
          <cell r="AA532">
            <v>4</v>
          </cell>
          <cell r="AC532" t="str">
            <v/>
          </cell>
          <cell r="AD532" t="str">
            <v/>
          </cell>
          <cell r="AE532">
            <v>0</v>
          </cell>
          <cell r="AF532" t="str">
            <v/>
          </cell>
          <cell r="AG532" t="str">
            <v/>
          </cell>
          <cell r="AH532" t="str">
            <v/>
          </cell>
          <cell r="AI532" t="str">
            <v/>
          </cell>
          <cell r="AJ532">
            <v>0</v>
          </cell>
          <cell r="AK532" t="str">
            <v/>
          </cell>
          <cell r="AL532" t="str">
            <v/>
          </cell>
        </row>
        <row r="533">
          <cell r="B533">
            <v>526</v>
          </cell>
          <cell r="F533" t="str">
            <v>-</v>
          </cell>
          <cell r="G533" t="str">
            <v>-</v>
          </cell>
          <cell r="K533">
            <v>0</v>
          </cell>
          <cell r="L533">
            <v>0</v>
          </cell>
          <cell r="M533">
            <v>0</v>
          </cell>
          <cell r="N533">
            <v>0</v>
          </cell>
          <cell r="O533">
            <v>0</v>
          </cell>
          <cell r="P533">
            <v>0</v>
          </cell>
          <cell r="Q533">
            <v>0</v>
          </cell>
          <cell r="R533">
            <v>0</v>
          </cell>
          <cell r="S533">
            <v>0</v>
          </cell>
          <cell r="T533">
            <v>0</v>
          </cell>
          <cell r="U533">
            <v>4</v>
          </cell>
          <cell r="V533" t="str">
            <v/>
          </cell>
          <cell r="W533" t="str">
            <v/>
          </cell>
          <cell r="X533" t="str">
            <v/>
          </cell>
          <cell r="Y533" t="str">
            <v/>
          </cell>
          <cell r="Z533" t="str">
            <v/>
          </cell>
          <cell r="AA533">
            <v>4</v>
          </cell>
          <cell r="AC533" t="str">
            <v/>
          </cell>
          <cell r="AD533" t="str">
            <v/>
          </cell>
          <cell r="AE533">
            <v>0</v>
          </cell>
          <cell r="AF533" t="str">
            <v/>
          </cell>
          <cell r="AG533" t="str">
            <v/>
          </cell>
          <cell r="AH533" t="str">
            <v/>
          </cell>
          <cell r="AI533" t="str">
            <v/>
          </cell>
          <cell r="AJ533">
            <v>0</v>
          </cell>
          <cell r="AK533" t="str">
            <v/>
          </cell>
          <cell r="AL533" t="str">
            <v/>
          </cell>
        </row>
        <row r="534">
          <cell r="B534">
            <v>527</v>
          </cell>
          <cell r="F534" t="str">
            <v>-</v>
          </cell>
          <cell r="G534" t="str">
            <v>-</v>
          </cell>
          <cell r="K534">
            <v>0</v>
          </cell>
          <cell r="L534">
            <v>0</v>
          </cell>
          <cell r="M534">
            <v>0</v>
          </cell>
          <cell r="N534">
            <v>0</v>
          </cell>
          <cell r="O534">
            <v>0</v>
          </cell>
          <cell r="P534">
            <v>0</v>
          </cell>
          <cell r="Q534">
            <v>0</v>
          </cell>
          <cell r="R534">
            <v>0</v>
          </cell>
          <cell r="S534">
            <v>0</v>
          </cell>
          <cell r="T534">
            <v>0</v>
          </cell>
          <cell r="U534">
            <v>4</v>
          </cell>
          <cell r="V534" t="str">
            <v/>
          </cell>
          <cell r="W534" t="str">
            <v/>
          </cell>
          <cell r="X534" t="str">
            <v/>
          </cell>
          <cell r="Y534" t="str">
            <v/>
          </cell>
          <cell r="Z534" t="str">
            <v/>
          </cell>
          <cell r="AA534">
            <v>4</v>
          </cell>
          <cell r="AC534" t="str">
            <v/>
          </cell>
          <cell r="AD534" t="str">
            <v/>
          </cell>
          <cell r="AE534">
            <v>0</v>
          </cell>
          <cell r="AF534" t="str">
            <v/>
          </cell>
          <cell r="AG534" t="str">
            <v/>
          </cell>
          <cell r="AH534" t="str">
            <v/>
          </cell>
          <cell r="AI534" t="str">
            <v/>
          </cell>
          <cell r="AJ534">
            <v>0</v>
          </cell>
          <cell r="AK534" t="str">
            <v/>
          </cell>
          <cell r="AL534" t="str">
            <v/>
          </cell>
        </row>
        <row r="535">
          <cell r="B535">
            <v>528</v>
          </cell>
          <cell r="F535" t="str">
            <v>-</v>
          </cell>
          <cell r="G535" t="str">
            <v>-</v>
          </cell>
          <cell r="K535">
            <v>0</v>
          </cell>
          <cell r="L535">
            <v>0</v>
          </cell>
          <cell r="M535">
            <v>0</v>
          </cell>
          <cell r="N535">
            <v>0</v>
          </cell>
          <cell r="O535">
            <v>0</v>
          </cell>
          <cell r="P535">
            <v>0</v>
          </cell>
          <cell r="Q535">
            <v>0</v>
          </cell>
          <cell r="R535">
            <v>0</v>
          </cell>
          <cell r="S535">
            <v>0</v>
          </cell>
          <cell r="T535">
            <v>0</v>
          </cell>
          <cell r="U535">
            <v>4</v>
          </cell>
          <cell r="V535" t="str">
            <v/>
          </cell>
          <cell r="W535" t="str">
            <v/>
          </cell>
          <cell r="X535" t="str">
            <v/>
          </cell>
          <cell r="Y535" t="str">
            <v/>
          </cell>
          <cell r="Z535" t="str">
            <v/>
          </cell>
          <cell r="AA535">
            <v>4</v>
          </cell>
          <cell r="AC535" t="str">
            <v/>
          </cell>
          <cell r="AD535" t="str">
            <v/>
          </cell>
          <cell r="AE535">
            <v>0</v>
          </cell>
          <cell r="AF535" t="str">
            <v/>
          </cell>
          <cell r="AG535" t="str">
            <v/>
          </cell>
          <cell r="AH535" t="str">
            <v/>
          </cell>
          <cell r="AI535" t="str">
            <v/>
          </cell>
          <cell r="AJ535">
            <v>0</v>
          </cell>
          <cell r="AK535" t="str">
            <v/>
          </cell>
          <cell r="AL535" t="str">
            <v/>
          </cell>
        </row>
        <row r="536">
          <cell r="B536">
            <v>529</v>
          </cell>
          <cell r="F536" t="str">
            <v>-</v>
          </cell>
          <cell r="G536" t="str">
            <v>-</v>
          </cell>
          <cell r="K536">
            <v>0</v>
          </cell>
          <cell r="L536">
            <v>0</v>
          </cell>
          <cell r="M536">
            <v>0</v>
          </cell>
          <cell r="N536">
            <v>0</v>
          </cell>
          <cell r="O536">
            <v>0</v>
          </cell>
          <cell r="P536">
            <v>0</v>
          </cell>
          <cell r="Q536">
            <v>0</v>
          </cell>
          <cell r="R536">
            <v>0</v>
          </cell>
          <cell r="S536">
            <v>0</v>
          </cell>
          <cell r="T536">
            <v>0</v>
          </cell>
          <cell r="U536">
            <v>4</v>
          </cell>
          <cell r="V536" t="str">
            <v/>
          </cell>
          <cell r="W536" t="str">
            <v/>
          </cell>
          <cell r="X536" t="str">
            <v/>
          </cell>
          <cell r="Y536" t="str">
            <v/>
          </cell>
          <cell r="Z536" t="str">
            <v/>
          </cell>
          <cell r="AA536">
            <v>4</v>
          </cell>
          <cell r="AC536" t="str">
            <v/>
          </cell>
          <cell r="AD536" t="str">
            <v/>
          </cell>
          <cell r="AE536">
            <v>0</v>
          </cell>
          <cell r="AF536" t="str">
            <v/>
          </cell>
          <cell r="AG536" t="str">
            <v/>
          </cell>
          <cell r="AH536" t="str">
            <v/>
          </cell>
          <cell r="AI536" t="str">
            <v/>
          </cell>
          <cell r="AJ536">
            <v>0</v>
          </cell>
          <cell r="AK536" t="str">
            <v/>
          </cell>
          <cell r="AL536" t="str">
            <v/>
          </cell>
        </row>
        <row r="537">
          <cell r="B537">
            <v>530</v>
          </cell>
          <cell r="F537" t="str">
            <v>-</v>
          </cell>
          <cell r="G537" t="str">
            <v>-</v>
          </cell>
          <cell r="K537">
            <v>0</v>
          </cell>
          <cell r="L537">
            <v>0</v>
          </cell>
          <cell r="M537">
            <v>0</v>
          </cell>
          <cell r="N537">
            <v>0</v>
          </cell>
          <cell r="O537">
            <v>0</v>
          </cell>
          <cell r="P537">
            <v>0</v>
          </cell>
          <cell r="Q537">
            <v>0</v>
          </cell>
          <cell r="R537">
            <v>0</v>
          </cell>
          <cell r="S537">
            <v>0</v>
          </cell>
          <cell r="T537">
            <v>0</v>
          </cell>
          <cell r="U537">
            <v>4</v>
          </cell>
          <cell r="V537" t="str">
            <v/>
          </cell>
          <cell r="W537" t="str">
            <v/>
          </cell>
          <cell r="X537" t="str">
            <v/>
          </cell>
          <cell r="Y537" t="str">
            <v/>
          </cell>
          <cell r="Z537" t="str">
            <v/>
          </cell>
          <cell r="AA537">
            <v>4</v>
          </cell>
          <cell r="AC537" t="str">
            <v/>
          </cell>
          <cell r="AD537" t="str">
            <v/>
          </cell>
          <cell r="AE537">
            <v>0</v>
          </cell>
          <cell r="AF537" t="str">
            <v/>
          </cell>
          <cell r="AG537" t="str">
            <v/>
          </cell>
          <cell r="AH537" t="str">
            <v/>
          </cell>
          <cell r="AI537" t="str">
            <v/>
          </cell>
          <cell r="AJ537">
            <v>0</v>
          </cell>
          <cell r="AK537" t="str">
            <v/>
          </cell>
          <cell r="AL537" t="str">
            <v/>
          </cell>
        </row>
        <row r="538">
          <cell r="B538">
            <v>531</v>
          </cell>
          <cell r="F538" t="str">
            <v>-</v>
          </cell>
          <cell r="G538" t="str">
            <v>-</v>
          </cell>
          <cell r="K538">
            <v>0</v>
          </cell>
          <cell r="L538">
            <v>0</v>
          </cell>
          <cell r="M538">
            <v>0</v>
          </cell>
          <cell r="N538">
            <v>0</v>
          </cell>
          <cell r="O538">
            <v>0</v>
          </cell>
          <cell r="P538">
            <v>0</v>
          </cell>
          <cell r="Q538">
            <v>0</v>
          </cell>
          <cell r="R538">
            <v>0</v>
          </cell>
          <cell r="S538">
            <v>0</v>
          </cell>
          <cell r="T538">
            <v>0</v>
          </cell>
          <cell r="U538">
            <v>4</v>
          </cell>
          <cell r="V538" t="str">
            <v/>
          </cell>
          <cell r="W538" t="str">
            <v/>
          </cell>
          <cell r="X538" t="str">
            <v/>
          </cell>
          <cell r="Y538" t="str">
            <v/>
          </cell>
          <cell r="Z538" t="str">
            <v/>
          </cell>
          <cell r="AA538">
            <v>4</v>
          </cell>
          <cell r="AC538" t="str">
            <v/>
          </cell>
          <cell r="AD538" t="str">
            <v/>
          </cell>
          <cell r="AE538">
            <v>0</v>
          </cell>
          <cell r="AF538" t="str">
            <v/>
          </cell>
          <cell r="AG538" t="str">
            <v/>
          </cell>
          <cell r="AH538" t="str">
            <v/>
          </cell>
          <cell r="AI538" t="str">
            <v/>
          </cell>
          <cell r="AJ538">
            <v>0</v>
          </cell>
          <cell r="AK538" t="str">
            <v/>
          </cell>
          <cell r="AL538" t="str">
            <v/>
          </cell>
        </row>
        <row r="539">
          <cell r="B539">
            <v>532</v>
          </cell>
          <cell r="F539" t="str">
            <v>-</v>
          </cell>
          <cell r="G539" t="str">
            <v>-</v>
          </cell>
          <cell r="K539">
            <v>0</v>
          </cell>
          <cell r="L539">
            <v>0</v>
          </cell>
          <cell r="M539">
            <v>0</v>
          </cell>
          <cell r="N539">
            <v>0</v>
          </cell>
          <cell r="O539">
            <v>0</v>
          </cell>
          <cell r="P539">
            <v>0</v>
          </cell>
          <cell r="Q539">
            <v>0</v>
          </cell>
          <cell r="R539">
            <v>0</v>
          </cell>
          <cell r="S539">
            <v>0</v>
          </cell>
          <cell r="T539">
            <v>0</v>
          </cell>
          <cell r="U539">
            <v>4</v>
          </cell>
          <cell r="V539" t="str">
            <v/>
          </cell>
          <cell r="W539" t="str">
            <v/>
          </cell>
          <cell r="X539" t="str">
            <v/>
          </cell>
          <cell r="Y539" t="str">
            <v/>
          </cell>
          <cell r="Z539" t="str">
            <v/>
          </cell>
          <cell r="AA539">
            <v>4</v>
          </cell>
          <cell r="AC539" t="str">
            <v/>
          </cell>
          <cell r="AD539" t="str">
            <v/>
          </cell>
          <cell r="AE539">
            <v>0</v>
          </cell>
          <cell r="AF539" t="str">
            <v/>
          </cell>
          <cell r="AG539" t="str">
            <v/>
          </cell>
          <cell r="AH539" t="str">
            <v/>
          </cell>
          <cell r="AI539" t="str">
            <v/>
          </cell>
          <cell r="AJ539">
            <v>0</v>
          </cell>
          <cell r="AK539" t="str">
            <v/>
          </cell>
          <cell r="AL539" t="str">
            <v/>
          </cell>
        </row>
        <row r="540">
          <cell r="B540">
            <v>533</v>
          </cell>
          <cell r="F540" t="str">
            <v>-</v>
          </cell>
          <cell r="G540" t="str">
            <v>-</v>
          </cell>
          <cell r="K540">
            <v>0</v>
          </cell>
          <cell r="L540">
            <v>0</v>
          </cell>
          <cell r="M540">
            <v>0</v>
          </cell>
          <cell r="N540">
            <v>0</v>
          </cell>
          <cell r="O540">
            <v>0</v>
          </cell>
          <cell r="P540">
            <v>0</v>
          </cell>
          <cell r="Q540">
            <v>0</v>
          </cell>
          <cell r="R540">
            <v>0</v>
          </cell>
          <cell r="S540">
            <v>0</v>
          </cell>
          <cell r="T540">
            <v>0</v>
          </cell>
          <cell r="U540">
            <v>4</v>
          </cell>
          <cell r="V540" t="str">
            <v/>
          </cell>
          <cell r="W540" t="str">
            <v/>
          </cell>
          <cell r="X540" t="str">
            <v/>
          </cell>
          <cell r="Y540" t="str">
            <v/>
          </cell>
          <cell r="Z540" t="str">
            <v/>
          </cell>
          <cell r="AA540">
            <v>4</v>
          </cell>
          <cell r="AC540" t="str">
            <v/>
          </cell>
          <cell r="AD540" t="str">
            <v/>
          </cell>
          <cell r="AE540">
            <v>0</v>
          </cell>
          <cell r="AF540" t="str">
            <v/>
          </cell>
          <cell r="AG540" t="str">
            <v/>
          </cell>
          <cell r="AH540" t="str">
            <v/>
          </cell>
          <cell r="AI540" t="str">
            <v/>
          </cell>
          <cell r="AJ540">
            <v>0</v>
          </cell>
          <cell r="AK540" t="str">
            <v/>
          </cell>
          <cell r="AL540" t="str">
            <v/>
          </cell>
        </row>
        <row r="541">
          <cell r="B541">
            <v>534</v>
          </cell>
          <cell r="F541" t="str">
            <v>-</v>
          </cell>
          <cell r="G541" t="str">
            <v>-</v>
          </cell>
          <cell r="K541">
            <v>0</v>
          </cell>
          <cell r="L541">
            <v>0</v>
          </cell>
          <cell r="M541">
            <v>0</v>
          </cell>
          <cell r="N541">
            <v>0</v>
          </cell>
          <cell r="O541">
            <v>0</v>
          </cell>
          <cell r="P541">
            <v>0</v>
          </cell>
          <cell r="Q541">
            <v>0</v>
          </cell>
          <cell r="R541">
            <v>0</v>
          </cell>
          <cell r="S541">
            <v>0</v>
          </cell>
          <cell r="T541">
            <v>0</v>
          </cell>
          <cell r="U541">
            <v>4</v>
          </cell>
          <cell r="V541" t="str">
            <v/>
          </cell>
          <cell r="W541" t="str">
            <v/>
          </cell>
          <cell r="X541" t="str">
            <v/>
          </cell>
          <cell r="Y541" t="str">
            <v/>
          </cell>
          <cell r="Z541" t="str">
            <v/>
          </cell>
          <cell r="AA541">
            <v>4</v>
          </cell>
          <cell r="AC541" t="str">
            <v/>
          </cell>
          <cell r="AD541" t="str">
            <v/>
          </cell>
          <cell r="AE541">
            <v>0</v>
          </cell>
          <cell r="AF541" t="str">
            <v/>
          </cell>
          <cell r="AG541" t="str">
            <v/>
          </cell>
          <cell r="AH541" t="str">
            <v/>
          </cell>
          <cell r="AI541" t="str">
            <v/>
          </cell>
          <cell r="AJ541">
            <v>0</v>
          </cell>
          <cell r="AK541" t="str">
            <v/>
          </cell>
          <cell r="AL541" t="str">
            <v/>
          </cell>
        </row>
        <row r="542">
          <cell r="B542">
            <v>535</v>
          </cell>
          <cell r="F542" t="str">
            <v>-</v>
          </cell>
          <cell r="G542" t="str">
            <v>-</v>
          </cell>
          <cell r="K542">
            <v>0</v>
          </cell>
          <cell r="L542">
            <v>0</v>
          </cell>
          <cell r="M542">
            <v>0</v>
          </cell>
          <cell r="N542">
            <v>0</v>
          </cell>
          <cell r="O542">
            <v>0</v>
          </cell>
          <cell r="P542">
            <v>0</v>
          </cell>
          <cell r="Q542">
            <v>0</v>
          </cell>
          <cell r="R542">
            <v>0</v>
          </cell>
          <cell r="S542">
            <v>0</v>
          </cell>
          <cell r="T542">
            <v>0</v>
          </cell>
          <cell r="U542">
            <v>4</v>
          </cell>
          <cell r="V542" t="str">
            <v/>
          </cell>
          <cell r="W542" t="str">
            <v/>
          </cell>
          <cell r="X542" t="str">
            <v/>
          </cell>
          <cell r="Y542" t="str">
            <v/>
          </cell>
          <cell r="Z542" t="str">
            <v/>
          </cell>
          <cell r="AA542">
            <v>4</v>
          </cell>
          <cell r="AC542" t="str">
            <v/>
          </cell>
          <cell r="AD542" t="str">
            <v/>
          </cell>
          <cell r="AE542">
            <v>0</v>
          </cell>
          <cell r="AF542" t="str">
            <v/>
          </cell>
          <cell r="AG542" t="str">
            <v/>
          </cell>
          <cell r="AH542" t="str">
            <v/>
          </cell>
          <cell r="AI542" t="str">
            <v/>
          </cell>
          <cell r="AJ542">
            <v>0</v>
          </cell>
          <cell r="AK542" t="str">
            <v/>
          </cell>
          <cell r="AL542" t="str">
            <v/>
          </cell>
        </row>
        <row r="543">
          <cell r="B543">
            <v>536</v>
          </cell>
          <cell r="F543" t="str">
            <v>-</v>
          </cell>
          <cell r="G543" t="str">
            <v>-</v>
          </cell>
          <cell r="K543">
            <v>0</v>
          </cell>
          <cell r="L543">
            <v>0</v>
          </cell>
          <cell r="M543">
            <v>0</v>
          </cell>
          <cell r="N543">
            <v>0</v>
          </cell>
          <cell r="O543">
            <v>0</v>
          </cell>
          <cell r="P543">
            <v>0</v>
          </cell>
          <cell r="Q543">
            <v>0</v>
          </cell>
          <cell r="R543">
            <v>0</v>
          </cell>
          <cell r="S543">
            <v>0</v>
          </cell>
          <cell r="T543">
            <v>0</v>
          </cell>
          <cell r="U543">
            <v>4</v>
          </cell>
          <cell r="V543" t="str">
            <v/>
          </cell>
          <cell r="W543" t="str">
            <v/>
          </cell>
          <cell r="X543" t="str">
            <v/>
          </cell>
          <cell r="Y543" t="str">
            <v/>
          </cell>
          <cell r="Z543" t="str">
            <v/>
          </cell>
          <cell r="AA543">
            <v>4</v>
          </cell>
          <cell r="AC543" t="str">
            <v/>
          </cell>
          <cell r="AD543" t="str">
            <v/>
          </cell>
          <cell r="AE543">
            <v>0</v>
          </cell>
          <cell r="AF543" t="str">
            <v/>
          </cell>
          <cell r="AG543" t="str">
            <v/>
          </cell>
          <cell r="AH543" t="str">
            <v/>
          </cell>
          <cell r="AI543" t="str">
            <v/>
          </cell>
          <cell r="AJ543">
            <v>0</v>
          </cell>
          <cell r="AK543" t="str">
            <v/>
          </cell>
          <cell r="AL543" t="str">
            <v/>
          </cell>
        </row>
        <row r="544">
          <cell r="B544">
            <v>537</v>
          </cell>
          <cell r="F544" t="str">
            <v>-</v>
          </cell>
          <cell r="G544" t="str">
            <v>-</v>
          </cell>
          <cell r="K544">
            <v>0</v>
          </cell>
          <cell r="L544">
            <v>0</v>
          </cell>
          <cell r="M544">
            <v>0</v>
          </cell>
          <cell r="N544">
            <v>0</v>
          </cell>
          <cell r="O544">
            <v>0</v>
          </cell>
          <cell r="P544">
            <v>0</v>
          </cell>
          <cell r="Q544">
            <v>0</v>
          </cell>
          <cell r="R544">
            <v>0</v>
          </cell>
          <cell r="S544">
            <v>0</v>
          </cell>
          <cell r="T544">
            <v>0</v>
          </cell>
          <cell r="U544">
            <v>4</v>
          </cell>
          <cell r="V544" t="str">
            <v/>
          </cell>
          <cell r="W544" t="str">
            <v/>
          </cell>
          <cell r="X544" t="str">
            <v/>
          </cell>
          <cell r="Y544" t="str">
            <v/>
          </cell>
          <cell r="Z544" t="str">
            <v/>
          </cell>
          <cell r="AA544">
            <v>4</v>
          </cell>
          <cell r="AC544" t="str">
            <v/>
          </cell>
          <cell r="AD544" t="str">
            <v/>
          </cell>
          <cell r="AE544">
            <v>0</v>
          </cell>
          <cell r="AF544" t="str">
            <v/>
          </cell>
          <cell r="AG544" t="str">
            <v/>
          </cell>
          <cell r="AH544" t="str">
            <v/>
          </cell>
          <cell r="AI544" t="str">
            <v/>
          </cell>
          <cell r="AJ544">
            <v>0</v>
          </cell>
          <cell r="AK544" t="str">
            <v/>
          </cell>
          <cell r="AL544" t="str">
            <v/>
          </cell>
        </row>
        <row r="545">
          <cell r="B545">
            <v>538</v>
          </cell>
          <cell r="F545" t="str">
            <v>-</v>
          </cell>
          <cell r="G545" t="str">
            <v>-</v>
          </cell>
          <cell r="K545">
            <v>0</v>
          </cell>
          <cell r="L545">
            <v>0</v>
          </cell>
          <cell r="M545">
            <v>0</v>
          </cell>
          <cell r="N545">
            <v>0</v>
          </cell>
          <cell r="O545">
            <v>0</v>
          </cell>
          <cell r="P545">
            <v>0</v>
          </cell>
          <cell r="Q545">
            <v>0</v>
          </cell>
          <cell r="R545">
            <v>0</v>
          </cell>
          <cell r="S545">
            <v>0</v>
          </cell>
          <cell r="T545">
            <v>0</v>
          </cell>
          <cell r="U545">
            <v>4</v>
          </cell>
          <cell r="V545" t="str">
            <v/>
          </cell>
          <cell r="W545" t="str">
            <v/>
          </cell>
          <cell r="X545" t="str">
            <v/>
          </cell>
          <cell r="Y545" t="str">
            <v/>
          </cell>
          <cell r="Z545" t="str">
            <v/>
          </cell>
          <cell r="AA545">
            <v>4</v>
          </cell>
          <cell r="AC545" t="str">
            <v/>
          </cell>
          <cell r="AD545" t="str">
            <v/>
          </cell>
          <cell r="AE545">
            <v>0</v>
          </cell>
          <cell r="AF545" t="str">
            <v/>
          </cell>
          <cell r="AG545" t="str">
            <v/>
          </cell>
          <cell r="AH545" t="str">
            <v/>
          </cell>
          <cell r="AI545" t="str">
            <v/>
          </cell>
          <cell r="AJ545">
            <v>0</v>
          </cell>
          <cell r="AK545" t="str">
            <v/>
          </cell>
          <cell r="AL545" t="str">
            <v/>
          </cell>
        </row>
        <row r="546">
          <cell r="B546">
            <v>539</v>
          </cell>
          <cell r="F546" t="str">
            <v>-</v>
          </cell>
          <cell r="G546" t="str">
            <v>-</v>
          </cell>
          <cell r="K546">
            <v>0</v>
          </cell>
          <cell r="L546">
            <v>0</v>
          </cell>
          <cell r="M546">
            <v>0</v>
          </cell>
          <cell r="N546">
            <v>0</v>
          </cell>
          <cell r="O546">
            <v>0</v>
          </cell>
          <cell r="P546">
            <v>0</v>
          </cell>
          <cell r="Q546">
            <v>0</v>
          </cell>
          <cell r="R546">
            <v>0</v>
          </cell>
          <cell r="S546">
            <v>0</v>
          </cell>
          <cell r="T546">
            <v>0</v>
          </cell>
          <cell r="U546">
            <v>4</v>
          </cell>
          <cell r="V546" t="str">
            <v/>
          </cell>
          <cell r="W546" t="str">
            <v/>
          </cell>
          <cell r="X546" t="str">
            <v/>
          </cell>
          <cell r="Y546" t="str">
            <v/>
          </cell>
          <cell r="Z546" t="str">
            <v/>
          </cell>
          <cell r="AA546">
            <v>4</v>
          </cell>
          <cell r="AC546" t="str">
            <v/>
          </cell>
          <cell r="AD546" t="str">
            <v/>
          </cell>
          <cell r="AE546">
            <v>0</v>
          </cell>
          <cell r="AF546" t="str">
            <v/>
          </cell>
          <cell r="AG546" t="str">
            <v/>
          </cell>
          <cell r="AH546" t="str">
            <v/>
          </cell>
          <cell r="AI546" t="str">
            <v/>
          </cell>
          <cell r="AJ546">
            <v>0</v>
          </cell>
          <cell r="AK546" t="str">
            <v/>
          </cell>
          <cell r="AL546" t="str">
            <v/>
          </cell>
        </row>
        <row r="547">
          <cell r="B547">
            <v>540</v>
          </cell>
          <cell r="F547" t="str">
            <v>-</v>
          </cell>
          <cell r="G547" t="str">
            <v>-</v>
          </cell>
          <cell r="K547">
            <v>0</v>
          </cell>
          <cell r="L547">
            <v>0</v>
          </cell>
          <cell r="M547">
            <v>0</v>
          </cell>
          <cell r="N547">
            <v>0</v>
          </cell>
          <cell r="O547">
            <v>0</v>
          </cell>
          <cell r="P547">
            <v>0</v>
          </cell>
          <cell r="Q547">
            <v>0</v>
          </cell>
          <cell r="R547">
            <v>0</v>
          </cell>
          <cell r="S547">
            <v>0</v>
          </cell>
          <cell r="T547">
            <v>0</v>
          </cell>
          <cell r="U547">
            <v>4</v>
          </cell>
          <cell r="V547" t="str">
            <v/>
          </cell>
          <cell r="W547" t="str">
            <v/>
          </cell>
          <cell r="X547" t="str">
            <v/>
          </cell>
          <cell r="Y547" t="str">
            <v/>
          </cell>
          <cell r="Z547" t="str">
            <v/>
          </cell>
          <cell r="AA547">
            <v>4</v>
          </cell>
          <cell r="AC547" t="str">
            <v/>
          </cell>
          <cell r="AD547" t="str">
            <v/>
          </cell>
          <cell r="AE547">
            <v>0</v>
          </cell>
          <cell r="AF547" t="str">
            <v/>
          </cell>
          <cell r="AG547" t="str">
            <v/>
          </cell>
          <cell r="AH547" t="str">
            <v/>
          </cell>
          <cell r="AI547" t="str">
            <v/>
          </cell>
          <cell r="AJ547">
            <v>0</v>
          </cell>
          <cell r="AK547" t="str">
            <v/>
          </cell>
          <cell r="AL547" t="str">
            <v/>
          </cell>
        </row>
        <row r="548">
          <cell r="B548">
            <v>541</v>
          </cell>
          <cell r="F548" t="str">
            <v>-</v>
          </cell>
          <cell r="G548" t="str">
            <v>-</v>
          </cell>
          <cell r="K548">
            <v>0</v>
          </cell>
          <cell r="L548">
            <v>0</v>
          </cell>
          <cell r="M548">
            <v>0</v>
          </cell>
          <cell r="N548">
            <v>0</v>
          </cell>
          <cell r="O548">
            <v>0</v>
          </cell>
          <cell r="P548">
            <v>0</v>
          </cell>
          <cell r="Q548">
            <v>0</v>
          </cell>
          <cell r="R548">
            <v>0</v>
          </cell>
          <cell r="S548">
            <v>0</v>
          </cell>
          <cell r="T548">
            <v>0</v>
          </cell>
          <cell r="U548">
            <v>4</v>
          </cell>
          <cell r="V548" t="str">
            <v/>
          </cell>
          <cell r="W548" t="str">
            <v/>
          </cell>
          <cell r="X548" t="str">
            <v/>
          </cell>
          <cell r="Y548" t="str">
            <v/>
          </cell>
          <cell r="Z548" t="str">
            <v/>
          </cell>
          <cell r="AA548">
            <v>4</v>
          </cell>
          <cell r="AC548" t="str">
            <v/>
          </cell>
          <cell r="AD548" t="str">
            <v/>
          </cell>
          <cell r="AE548">
            <v>0</v>
          </cell>
          <cell r="AF548" t="str">
            <v/>
          </cell>
          <cell r="AG548" t="str">
            <v/>
          </cell>
          <cell r="AH548" t="str">
            <v/>
          </cell>
          <cell r="AI548" t="str">
            <v/>
          </cell>
          <cell r="AJ548">
            <v>0</v>
          </cell>
          <cell r="AK548" t="str">
            <v/>
          </cell>
          <cell r="AL548" t="str">
            <v/>
          </cell>
        </row>
        <row r="549">
          <cell r="B549">
            <v>542</v>
          </cell>
          <cell r="F549" t="str">
            <v>-</v>
          </cell>
          <cell r="G549" t="str">
            <v>-</v>
          </cell>
          <cell r="K549">
            <v>0</v>
          </cell>
          <cell r="L549">
            <v>0</v>
          </cell>
          <cell r="M549">
            <v>0</v>
          </cell>
          <cell r="N549">
            <v>0</v>
          </cell>
          <cell r="O549">
            <v>0</v>
          </cell>
          <cell r="P549">
            <v>0</v>
          </cell>
          <cell r="Q549">
            <v>0</v>
          </cell>
          <cell r="R549">
            <v>0</v>
          </cell>
          <cell r="S549">
            <v>0</v>
          </cell>
          <cell r="T549">
            <v>0</v>
          </cell>
          <cell r="U549">
            <v>4</v>
          </cell>
          <cell r="V549" t="str">
            <v/>
          </cell>
          <cell r="W549" t="str">
            <v/>
          </cell>
          <cell r="X549" t="str">
            <v/>
          </cell>
          <cell r="Y549" t="str">
            <v/>
          </cell>
          <cell r="Z549" t="str">
            <v/>
          </cell>
          <cell r="AA549">
            <v>4</v>
          </cell>
          <cell r="AC549" t="str">
            <v/>
          </cell>
          <cell r="AD549" t="str">
            <v/>
          </cell>
          <cell r="AE549">
            <v>0</v>
          </cell>
          <cell r="AF549" t="str">
            <v/>
          </cell>
          <cell r="AG549" t="str">
            <v/>
          </cell>
          <cell r="AH549" t="str">
            <v/>
          </cell>
          <cell r="AI549" t="str">
            <v/>
          </cell>
          <cell r="AJ549">
            <v>0</v>
          </cell>
          <cell r="AK549" t="str">
            <v/>
          </cell>
          <cell r="AL549" t="str">
            <v/>
          </cell>
        </row>
        <row r="550">
          <cell r="B550">
            <v>543</v>
          </cell>
          <cell r="F550" t="str">
            <v>-</v>
          </cell>
          <cell r="G550" t="str">
            <v>-</v>
          </cell>
          <cell r="K550">
            <v>0</v>
          </cell>
          <cell r="L550">
            <v>0</v>
          </cell>
          <cell r="M550">
            <v>0</v>
          </cell>
          <cell r="N550">
            <v>0</v>
          </cell>
          <cell r="O550">
            <v>0</v>
          </cell>
          <cell r="P550">
            <v>0</v>
          </cell>
          <cell r="Q550">
            <v>0</v>
          </cell>
          <cell r="R550">
            <v>0</v>
          </cell>
          <cell r="S550">
            <v>0</v>
          </cell>
          <cell r="T550">
            <v>0</v>
          </cell>
          <cell r="U550">
            <v>4</v>
          </cell>
          <cell r="V550" t="str">
            <v/>
          </cell>
          <cell r="W550" t="str">
            <v/>
          </cell>
          <cell r="X550" t="str">
            <v/>
          </cell>
          <cell r="Y550" t="str">
            <v/>
          </cell>
          <cell r="Z550" t="str">
            <v/>
          </cell>
          <cell r="AA550">
            <v>4</v>
          </cell>
          <cell r="AC550" t="str">
            <v/>
          </cell>
          <cell r="AD550" t="str">
            <v/>
          </cell>
          <cell r="AE550">
            <v>0</v>
          </cell>
          <cell r="AF550" t="str">
            <v/>
          </cell>
          <cell r="AG550" t="str">
            <v/>
          </cell>
          <cell r="AH550" t="str">
            <v/>
          </cell>
          <cell r="AI550" t="str">
            <v/>
          </cell>
          <cell r="AJ550">
            <v>0</v>
          </cell>
          <cell r="AK550" t="str">
            <v/>
          </cell>
          <cell r="AL550" t="str">
            <v/>
          </cell>
        </row>
        <row r="551">
          <cell r="B551">
            <v>544</v>
          </cell>
          <cell r="F551" t="str">
            <v>-</v>
          </cell>
          <cell r="G551" t="str">
            <v>-</v>
          </cell>
          <cell r="K551">
            <v>0</v>
          </cell>
          <cell r="L551">
            <v>0</v>
          </cell>
          <cell r="M551">
            <v>0</v>
          </cell>
          <cell r="N551">
            <v>0</v>
          </cell>
          <cell r="O551">
            <v>0</v>
          </cell>
          <cell r="P551">
            <v>0</v>
          </cell>
          <cell r="Q551">
            <v>0</v>
          </cell>
          <cell r="R551">
            <v>0</v>
          </cell>
          <cell r="S551">
            <v>0</v>
          </cell>
          <cell r="T551">
            <v>0</v>
          </cell>
          <cell r="U551">
            <v>4</v>
          </cell>
          <cell r="V551" t="str">
            <v/>
          </cell>
          <cell r="W551" t="str">
            <v/>
          </cell>
          <cell r="X551" t="str">
            <v/>
          </cell>
          <cell r="Y551" t="str">
            <v/>
          </cell>
          <cell r="Z551" t="str">
            <v/>
          </cell>
          <cell r="AA551">
            <v>4</v>
          </cell>
          <cell r="AC551" t="str">
            <v/>
          </cell>
          <cell r="AD551" t="str">
            <v/>
          </cell>
          <cell r="AE551">
            <v>0</v>
          </cell>
          <cell r="AF551" t="str">
            <v/>
          </cell>
          <cell r="AG551" t="str">
            <v/>
          </cell>
          <cell r="AH551" t="str">
            <v/>
          </cell>
          <cell r="AI551" t="str">
            <v/>
          </cell>
          <cell r="AJ551">
            <v>0</v>
          </cell>
          <cell r="AK551" t="str">
            <v/>
          </cell>
          <cell r="AL551" t="str">
            <v/>
          </cell>
        </row>
        <row r="552">
          <cell r="B552">
            <v>545</v>
          </cell>
          <cell r="F552" t="str">
            <v>-</v>
          </cell>
          <cell r="G552" t="str">
            <v>-</v>
          </cell>
          <cell r="K552">
            <v>0</v>
          </cell>
          <cell r="L552">
            <v>0</v>
          </cell>
          <cell r="M552">
            <v>0</v>
          </cell>
          <cell r="N552">
            <v>0</v>
          </cell>
          <cell r="O552">
            <v>0</v>
          </cell>
          <cell r="P552">
            <v>0</v>
          </cell>
          <cell r="Q552">
            <v>0</v>
          </cell>
          <cell r="R552">
            <v>0</v>
          </cell>
          <cell r="S552">
            <v>0</v>
          </cell>
          <cell r="T552">
            <v>0</v>
          </cell>
          <cell r="U552">
            <v>4</v>
          </cell>
          <cell r="V552" t="str">
            <v/>
          </cell>
          <cell r="W552" t="str">
            <v/>
          </cell>
          <cell r="X552" t="str">
            <v/>
          </cell>
          <cell r="Y552" t="str">
            <v/>
          </cell>
          <cell r="Z552" t="str">
            <v/>
          </cell>
          <cell r="AA552">
            <v>4</v>
          </cell>
          <cell r="AC552" t="str">
            <v/>
          </cell>
          <cell r="AD552" t="str">
            <v/>
          </cell>
          <cell r="AE552">
            <v>0</v>
          </cell>
          <cell r="AF552" t="str">
            <v/>
          </cell>
          <cell r="AG552" t="str">
            <v/>
          </cell>
          <cell r="AH552" t="str">
            <v/>
          </cell>
          <cell r="AI552" t="str">
            <v/>
          </cell>
          <cell r="AJ552">
            <v>0</v>
          </cell>
          <cell r="AK552" t="str">
            <v/>
          </cell>
          <cell r="AL552" t="str">
            <v/>
          </cell>
        </row>
        <row r="553">
          <cell r="B553">
            <v>546</v>
          </cell>
          <cell r="F553" t="str">
            <v>-</v>
          </cell>
          <cell r="G553" t="str">
            <v>-</v>
          </cell>
          <cell r="K553">
            <v>0</v>
          </cell>
          <cell r="L553">
            <v>0</v>
          </cell>
          <cell r="M553">
            <v>0</v>
          </cell>
          <cell r="N553">
            <v>0</v>
          </cell>
          <cell r="O553">
            <v>0</v>
          </cell>
          <cell r="P553">
            <v>0</v>
          </cell>
          <cell r="Q553">
            <v>0</v>
          </cell>
          <cell r="R553">
            <v>0</v>
          </cell>
          <cell r="S553">
            <v>0</v>
          </cell>
          <cell r="T553">
            <v>0</v>
          </cell>
          <cell r="U553">
            <v>4</v>
          </cell>
          <cell r="V553" t="str">
            <v/>
          </cell>
          <cell r="W553" t="str">
            <v/>
          </cell>
          <cell r="X553" t="str">
            <v/>
          </cell>
          <cell r="Y553" t="str">
            <v/>
          </cell>
          <cell r="Z553" t="str">
            <v/>
          </cell>
          <cell r="AA553">
            <v>4</v>
          </cell>
          <cell r="AC553" t="str">
            <v/>
          </cell>
          <cell r="AD553" t="str">
            <v/>
          </cell>
          <cell r="AE553">
            <v>0</v>
          </cell>
          <cell r="AF553" t="str">
            <v/>
          </cell>
          <cell r="AG553" t="str">
            <v/>
          </cell>
          <cell r="AH553" t="str">
            <v/>
          </cell>
          <cell r="AI553" t="str">
            <v/>
          </cell>
          <cell r="AJ553">
            <v>0</v>
          </cell>
          <cell r="AK553" t="str">
            <v/>
          </cell>
          <cell r="AL553" t="str">
            <v/>
          </cell>
        </row>
        <row r="554">
          <cell r="B554">
            <v>547</v>
          </cell>
          <cell r="F554" t="str">
            <v>-</v>
          </cell>
          <cell r="G554" t="str">
            <v>-</v>
          </cell>
          <cell r="K554">
            <v>0</v>
          </cell>
          <cell r="L554">
            <v>0</v>
          </cell>
          <cell r="M554">
            <v>0</v>
          </cell>
          <cell r="N554">
            <v>0</v>
          </cell>
          <cell r="O554">
            <v>0</v>
          </cell>
          <cell r="P554">
            <v>0</v>
          </cell>
          <cell r="Q554">
            <v>0</v>
          </cell>
          <cell r="R554">
            <v>0</v>
          </cell>
          <cell r="S554">
            <v>0</v>
          </cell>
          <cell r="T554">
            <v>0</v>
          </cell>
          <cell r="U554">
            <v>4</v>
          </cell>
          <cell r="V554" t="str">
            <v/>
          </cell>
          <cell r="W554" t="str">
            <v/>
          </cell>
          <cell r="X554" t="str">
            <v/>
          </cell>
          <cell r="Y554" t="str">
            <v/>
          </cell>
          <cell r="Z554" t="str">
            <v/>
          </cell>
          <cell r="AA554">
            <v>4</v>
          </cell>
          <cell r="AC554" t="str">
            <v/>
          </cell>
          <cell r="AD554" t="str">
            <v/>
          </cell>
          <cell r="AE554">
            <v>0</v>
          </cell>
          <cell r="AF554" t="str">
            <v/>
          </cell>
          <cell r="AG554" t="str">
            <v/>
          </cell>
          <cell r="AH554" t="str">
            <v/>
          </cell>
          <cell r="AI554" t="str">
            <v/>
          </cell>
          <cell r="AJ554">
            <v>0</v>
          </cell>
          <cell r="AK554" t="str">
            <v/>
          </cell>
          <cell r="AL554" t="str">
            <v/>
          </cell>
        </row>
        <row r="555">
          <cell r="B555">
            <v>548</v>
          </cell>
          <cell r="F555" t="str">
            <v>-</v>
          </cell>
          <cell r="G555" t="str">
            <v>-</v>
          </cell>
          <cell r="K555">
            <v>0</v>
          </cell>
          <cell r="L555">
            <v>0</v>
          </cell>
          <cell r="M555">
            <v>0</v>
          </cell>
          <cell r="N555">
            <v>0</v>
          </cell>
          <cell r="O555">
            <v>0</v>
          </cell>
          <cell r="P555">
            <v>0</v>
          </cell>
          <cell r="Q555">
            <v>0</v>
          </cell>
          <cell r="R555">
            <v>0</v>
          </cell>
          <cell r="S555">
            <v>0</v>
          </cell>
          <cell r="T555">
            <v>0</v>
          </cell>
          <cell r="U555">
            <v>4</v>
          </cell>
          <cell r="V555" t="str">
            <v/>
          </cell>
          <cell r="W555" t="str">
            <v/>
          </cell>
          <cell r="X555" t="str">
            <v/>
          </cell>
          <cell r="Y555" t="str">
            <v/>
          </cell>
          <cell r="Z555" t="str">
            <v/>
          </cell>
          <cell r="AA555">
            <v>4</v>
          </cell>
          <cell r="AC555" t="str">
            <v/>
          </cell>
          <cell r="AD555" t="str">
            <v/>
          </cell>
          <cell r="AE555">
            <v>0</v>
          </cell>
          <cell r="AF555" t="str">
            <v/>
          </cell>
          <cell r="AG555" t="str">
            <v/>
          </cell>
          <cell r="AH555" t="str">
            <v/>
          </cell>
          <cell r="AI555" t="str">
            <v/>
          </cell>
          <cell r="AJ555">
            <v>0</v>
          </cell>
          <cell r="AK555" t="str">
            <v/>
          </cell>
          <cell r="AL555" t="str">
            <v/>
          </cell>
        </row>
        <row r="556">
          <cell r="B556">
            <v>549</v>
          </cell>
          <cell r="F556" t="str">
            <v>-</v>
          </cell>
          <cell r="G556" t="str">
            <v>-</v>
          </cell>
          <cell r="K556">
            <v>0</v>
          </cell>
          <cell r="L556">
            <v>0</v>
          </cell>
          <cell r="M556">
            <v>0</v>
          </cell>
          <cell r="N556">
            <v>0</v>
          </cell>
          <cell r="O556">
            <v>0</v>
          </cell>
          <cell r="P556">
            <v>0</v>
          </cell>
          <cell r="Q556">
            <v>0</v>
          </cell>
          <cell r="R556">
            <v>0</v>
          </cell>
          <cell r="S556">
            <v>0</v>
          </cell>
          <cell r="T556">
            <v>0</v>
          </cell>
          <cell r="U556">
            <v>4</v>
          </cell>
          <cell r="V556" t="str">
            <v/>
          </cell>
          <cell r="W556" t="str">
            <v/>
          </cell>
          <cell r="X556" t="str">
            <v/>
          </cell>
          <cell r="Y556" t="str">
            <v/>
          </cell>
          <cell r="Z556" t="str">
            <v/>
          </cell>
          <cell r="AA556">
            <v>4</v>
          </cell>
          <cell r="AC556" t="str">
            <v/>
          </cell>
          <cell r="AD556" t="str">
            <v/>
          </cell>
          <cell r="AE556">
            <v>0</v>
          </cell>
          <cell r="AF556" t="str">
            <v/>
          </cell>
          <cell r="AG556" t="str">
            <v/>
          </cell>
          <cell r="AH556" t="str">
            <v/>
          </cell>
          <cell r="AI556" t="str">
            <v/>
          </cell>
          <cell r="AJ556">
            <v>0</v>
          </cell>
          <cell r="AK556" t="str">
            <v/>
          </cell>
          <cell r="AL556" t="str">
            <v/>
          </cell>
        </row>
        <row r="557">
          <cell r="B557">
            <v>550</v>
          </cell>
          <cell r="F557" t="str">
            <v>-</v>
          </cell>
          <cell r="G557" t="str">
            <v>-</v>
          </cell>
          <cell r="K557">
            <v>0</v>
          </cell>
          <cell r="L557">
            <v>0</v>
          </cell>
          <cell r="M557">
            <v>0</v>
          </cell>
          <cell r="N557">
            <v>0</v>
          </cell>
          <cell r="O557">
            <v>0</v>
          </cell>
          <cell r="P557">
            <v>0</v>
          </cell>
          <cell r="Q557">
            <v>0</v>
          </cell>
          <cell r="R557">
            <v>0</v>
          </cell>
          <cell r="S557">
            <v>0</v>
          </cell>
          <cell r="T557">
            <v>0</v>
          </cell>
          <cell r="U557">
            <v>4</v>
          </cell>
          <cell r="V557" t="str">
            <v/>
          </cell>
          <cell r="W557" t="str">
            <v/>
          </cell>
          <cell r="X557" t="str">
            <v/>
          </cell>
          <cell r="Y557" t="str">
            <v/>
          </cell>
          <cell r="Z557" t="str">
            <v/>
          </cell>
          <cell r="AA557">
            <v>4</v>
          </cell>
          <cell r="AC557" t="str">
            <v/>
          </cell>
          <cell r="AD557" t="str">
            <v/>
          </cell>
          <cell r="AE557">
            <v>0</v>
          </cell>
          <cell r="AF557" t="str">
            <v/>
          </cell>
          <cell r="AG557" t="str">
            <v/>
          </cell>
          <cell r="AH557" t="str">
            <v/>
          </cell>
          <cell r="AI557" t="str">
            <v/>
          </cell>
          <cell r="AJ557">
            <v>0</v>
          </cell>
          <cell r="AK557" t="str">
            <v/>
          </cell>
          <cell r="AL557" t="str">
            <v/>
          </cell>
        </row>
        <row r="558">
          <cell r="B558">
            <v>551</v>
          </cell>
          <cell r="F558" t="str">
            <v>-</v>
          </cell>
          <cell r="G558" t="str">
            <v>-</v>
          </cell>
          <cell r="K558">
            <v>0</v>
          </cell>
          <cell r="L558">
            <v>0</v>
          </cell>
          <cell r="M558">
            <v>0</v>
          </cell>
          <cell r="N558">
            <v>0</v>
          </cell>
          <cell r="O558">
            <v>0</v>
          </cell>
          <cell r="P558">
            <v>0</v>
          </cell>
          <cell r="Q558">
            <v>0</v>
          </cell>
          <cell r="R558">
            <v>0</v>
          </cell>
          <cell r="S558">
            <v>0</v>
          </cell>
          <cell r="T558">
            <v>0</v>
          </cell>
          <cell r="U558">
            <v>4</v>
          </cell>
          <cell r="V558" t="str">
            <v/>
          </cell>
          <cell r="W558" t="str">
            <v/>
          </cell>
          <cell r="X558" t="str">
            <v/>
          </cell>
          <cell r="Y558" t="str">
            <v/>
          </cell>
          <cell r="Z558" t="str">
            <v/>
          </cell>
          <cell r="AA558">
            <v>4</v>
          </cell>
          <cell r="AC558" t="str">
            <v/>
          </cell>
          <cell r="AD558" t="str">
            <v/>
          </cell>
          <cell r="AE558">
            <v>0</v>
          </cell>
          <cell r="AF558" t="str">
            <v/>
          </cell>
          <cell r="AG558" t="str">
            <v/>
          </cell>
          <cell r="AH558" t="str">
            <v/>
          </cell>
          <cell r="AI558" t="str">
            <v/>
          </cell>
          <cell r="AJ558">
            <v>0</v>
          </cell>
          <cell r="AK558" t="str">
            <v/>
          </cell>
          <cell r="AL558" t="str">
            <v/>
          </cell>
        </row>
        <row r="559">
          <cell r="B559">
            <v>552</v>
          </cell>
          <cell r="F559" t="str">
            <v>-</v>
          </cell>
          <cell r="G559" t="str">
            <v>-</v>
          </cell>
          <cell r="K559">
            <v>0</v>
          </cell>
          <cell r="L559">
            <v>0</v>
          </cell>
          <cell r="M559">
            <v>0</v>
          </cell>
          <cell r="N559">
            <v>0</v>
          </cell>
          <cell r="O559">
            <v>0</v>
          </cell>
          <cell r="P559">
            <v>0</v>
          </cell>
          <cell r="Q559">
            <v>0</v>
          </cell>
          <cell r="R559">
            <v>0</v>
          </cell>
          <cell r="S559">
            <v>0</v>
          </cell>
          <cell r="T559">
            <v>0</v>
          </cell>
          <cell r="U559">
            <v>4</v>
          </cell>
          <cell r="V559" t="str">
            <v/>
          </cell>
          <cell r="W559" t="str">
            <v/>
          </cell>
          <cell r="X559" t="str">
            <v/>
          </cell>
          <cell r="Y559" t="str">
            <v/>
          </cell>
          <cell r="Z559" t="str">
            <v/>
          </cell>
          <cell r="AA559">
            <v>4</v>
          </cell>
          <cell r="AC559" t="str">
            <v/>
          </cell>
          <cell r="AD559" t="str">
            <v/>
          </cell>
          <cell r="AE559">
            <v>0</v>
          </cell>
          <cell r="AF559" t="str">
            <v/>
          </cell>
          <cell r="AG559" t="str">
            <v/>
          </cell>
          <cell r="AH559" t="str">
            <v/>
          </cell>
          <cell r="AI559" t="str">
            <v/>
          </cell>
          <cell r="AJ559">
            <v>0</v>
          </cell>
          <cell r="AK559" t="str">
            <v/>
          </cell>
          <cell r="AL559" t="str">
            <v/>
          </cell>
        </row>
        <row r="560">
          <cell r="B560">
            <v>553</v>
          </cell>
          <cell r="F560" t="str">
            <v>-</v>
          </cell>
          <cell r="G560" t="str">
            <v>-</v>
          </cell>
          <cell r="K560">
            <v>0</v>
          </cell>
          <cell r="L560">
            <v>0</v>
          </cell>
          <cell r="M560">
            <v>0</v>
          </cell>
          <cell r="N560">
            <v>0</v>
          </cell>
          <cell r="O560">
            <v>0</v>
          </cell>
          <cell r="P560">
            <v>0</v>
          </cell>
          <cell r="Q560">
            <v>0</v>
          </cell>
          <cell r="R560">
            <v>0</v>
          </cell>
          <cell r="S560">
            <v>0</v>
          </cell>
          <cell r="T560">
            <v>0</v>
          </cell>
          <cell r="U560">
            <v>4</v>
          </cell>
          <cell r="V560" t="str">
            <v/>
          </cell>
          <cell r="W560" t="str">
            <v/>
          </cell>
          <cell r="X560" t="str">
            <v/>
          </cell>
          <cell r="Y560" t="str">
            <v/>
          </cell>
          <cell r="Z560" t="str">
            <v/>
          </cell>
          <cell r="AA560">
            <v>4</v>
          </cell>
          <cell r="AC560" t="str">
            <v/>
          </cell>
          <cell r="AD560" t="str">
            <v/>
          </cell>
          <cell r="AE560">
            <v>0</v>
          </cell>
          <cell r="AF560" t="str">
            <v/>
          </cell>
          <cell r="AG560" t="str">
            <v/>
          </cell>
          <cell r="AH560" t="str">
            <v/>
          </cell>
          <cell r="AI560" t="str">
            <v/>
          </cell>
          <cell r="AJ560">
            <v>0</v>
          </cell>
          <cell r="AK560" t="str">
            <v/>
          </cell>
          <cell r="AL560" t="str">
            <v/>
          </cell>
        </row>
        <row r="561">
          <cell r="B561">
            <v>554</v>
          </cell>
          <cell r="F561" t="str">
            <v>-</v>
          </cell>
          <cell r="G561" t="str">
            <v>-</v>
          </cell>
          <cell r="K561">
            <v>0</v>
          </cell>
          <cell r="L561">
            <v>0</v>
          </cell>
          <cell r="M561">
            <v>0</v>
          </cell>
          <cell r="N561">
            <v>0</v>
          </cell>
          <cell r="O561">
            <v>0</v>
          </cell>
          <cell r="P561">
            <v>0</v>
          </cell>
          <cell r="Q561">
            <v>0</v>
          </cell>
          <cell r="R561">
            <v>0</v>
          </cell>
          <cell r="S561">
            <v>0</v>
          </cell>
          <cell r="T561">
            <v>0</v>
          </cell>
          <cell r="U561">
            <v>4</v>
          </cell>
          <cell r="V561" t="str">
            <v/>
          </cell>
          <cell r="W561" t="str">
            <v/>
          </cell>
          <cell r="X561" t="str">
            <v/>
          </cell>
          <cell r="Y561" t="str">
            <v/>
          </cell>
          <cell r="Z561" t="str">
            <v/>
          </cell>
          <cell r="AA561">
            <v>4</v>
          </cell>
          <cell r="AC561" t="str">
            <v/>
          </cell>
          <cell r="AD561" t="str">
            <v/>
          </cell>
          <cell r="AE561">
            <v>0</v>
          </cell>
          <cell r="AF561" t="str">
            <v/>
          </cell>
          <cell r="AG561" t="str">
            <v/>
          </cell>
          <cell r="AH561" t="str">
            <v/>
          </cell>
          <cell r="AI561" t="str">
            <v/>
          </cell>
          <cell r="AJ561">
            <v>0</v>
          </cell>
          <cell r="AK561" t="str">
            <v/>
          </cell>
          <cell r="AL561" t="str">
            <v/>
          </cell>
        </row>
        <row r="562">
          <cell r="B562">
            <v>555</v>
          </cell>
          <cell r="F562" t="str">
            <v>-</v>
          </cell>
          <cell r="G562" t="str">
            <v>-</v>
          </cell>
          <cell r="K562">
            <v>0</v>
          </cell>
          <cell r="L562">
            <v>0</v>
          </cell>
          <cell r="M562">
            <v>0</v>
          </cell>
          <cell r="N562">
            <v>0</v>
          </cell>
          <cell r="O562">
            <v>0</v>
          </cell>
          <cell r="P562">
            <v>0</v>
          </cell>
          <cell r="Q562">
            <v>0</v>
          </cell>
          <cell r="R562">
            <v>0</v>
          </cell>
          <cell r="S562">
            <v>0</v>
          </cell>
          <cell r="T562">
            <v>0</v>
          </cell>
          <cell r="U562">
            <v>4</v>
          </cell>
          <cell r="V562" t="str">
            <v/>
          </cell>
          <cell r="W562" t="str">
            <v/>
          </cell>
          <cell r="X562" t="str">
            <v/>
          </cell>
          <cell r="Y562" t="str">
            <v/>
          </cell>
          <cell r="Z562" t="str">
            <v/>
          </cell>
          <cell r="AA562">
            <v>4</v>
          </cell>
          <cell r="AC562" t="str">
            <v/>
          </cell>
          <cell r="AD562" t="str">
            <v/>
          </cell>
          <cell r="AE562">
            <v>0</v>
          </cell>
          <cell r="AF562" t="str">
            <v/>
          </cell>
          <cell r="AG562" t="str">
            <v/>
          </cell>
          <cell r="AH562" t="str">
            <v/>
          </cell>
          <cell r="AI562" t="str">
            <v/>
          </cell>
          <cell r="AJ562">
            <v>0</v>
          </cell>
          <cell r="AK562" t="str">
            <v/>
          </cell>
          <cell r="AL562" t="str">
            <v/>
          </cell>
        </row>
        <row r="563">
          <cell r="B563">
            <v>556</v>
          </cell>
          <cell r="F563" t="str">
            <v>-</v>
          </cell>
          <cell r="G563" t="str">
            <v>-</v>
          </cell>
          <cell r="K563">
            <v>0</v>
          </cell>
          <cell r="L563">
            <v>0</v>
          </cell>
          <cell r="M563">
            <v>0</v>
          </cell>
          <cell r="N563">
            <v>0</v>
          </cell>
          <cell r="O563">
            <v>0</v>
          </cell>
          <cell r="P563">
            <v>0</v>
          </cell>
          <cell r="Q563">
            <v>0</v>
          </cell>
          <cell r="R563">
            <v>0</v>
          </cell>
          <cell r="S563">
            <v>0</v>
          </cell>
          <cell r="T563">
            <v>0</v>
          </cell>
          <cell r="U563">
            <v>4</v>
          </cell>
          <cell r="V563" t="str">
            <v/>
          </cell>
          <cell r="W563" t="str">
            <v/>
          </cell>
          <cell r="X563" t="str">
            <v/>
          </cell>
          <cell r="Y563" t="str">
            <v/>
          </cell>
          <cell r="Z563" t="str">
            <v/>
          </cell>
          <cell r="AA563">
            <v>4</v>
          </cell>
          <cell r="AC563" t="str">
            <v/>
          </cell>
          <cell r="AD563" t="str">
            <v/>
          </cell>
          <cell r="AE563">
            <v>0</v>
          </cell>
          <cell r="AF563" t="str">
            <v/>
          </cell>
          <cell r="AG563" t="str">
            <v/>
          </cell>
          <cell r="AH563" t="str">
            <v/>
          </cell>
          <cell r="AI563" t="str">
            <v/>
          </cell>
          <cell r="AJ563">
            <v>0</v>
          </cell>
          <cell r="AK563" t="str">
            <v/>
          </cell>
          <cell r="AL563" t="str">
            <v/>
          </cell>
        </row>
        <row r="564">
          <cell r="B564">
            <v>557</v>
          </cell>
          <cell r="F564" t="str">
            <v>-</v>
          </cell>
          <cell r="G564" t="str">
            <v>-</v>
          </cell>
          <cell r="K564">
            <v>0</v>
          </cell>
          <cell r="L564">
            <v>0</v>
          </cell>
          <cell r="M564">
            <v>0</v>
          </cell>
          <cell r="N564">
            <v>0</v>
          </cell>
          <cell r="O564">
            <v>0</v>
          </cell>
          <cell r="P564">
            <v>0</v>
          </cell>
          <cell r="Q564">
            <v>0</v>
          </cell>
          <cell r="R564">
            <v>0</v>
          </cell>
          <cell r="S564">
            <v>0</v>
          </cell>
          <cell r="T564">
            <v>0</v>
          </cell>
          <cell r="U564">
            <v>4</v>
          </cell>
          <cell r="V564" t="str">
            <v/>
          </cell>
          <cell r="W564" t="str">
            <v/>
          </cell>
          <cell r="X564" t="str">
            <v/>
          </cell>
          <cell r="Y564" t="str">
            <v/>
          </cell>
          <cell r="Z564" t="str">
            <v/>
          </cell>
          <cell r="AA564">
            <v>4</v>
          </cell>
          <cell r="AC564" t="str">
            <v/>
          </cell>
          <cell r="AD564" t="str">
            <v/>
          </cell>
          <cell r="AE564">
            <v>0</v>
          </cell>
          <cell r="AF564" t="str">
            <v/>
          </cell>
          <cell r="AG564" t="str">
            <v/>
          </cell>
          <cell r="AH564" t="str">
            <v/>
          </cell>
          <cell r="AI564" t="str">
            <v/>
          </cell>
          <cell r="AJ564">
            <v>0</v>
          </cell>
          <cell r="AK564" t="str">
            <v/>
          </cell>
          <cell r="AL564" t="str">
            <v/>
          </cell>
        </row>
        <row r="565">
          <cell r="B565">
            <v>558</v>
          </cell>
          <cell r="F565" t="str">
            <v>-</v>
          </cell>
          <cell r="G565" t="str">
            <v>-</v>
          </cell>
          <cell r="K565">
            <v>0</v>
          </cell>
          <cell r="L565">
            <v>0</v>
          </cell>
          <cell r="M565">
            <v>0</v>
          </cell>
          <cell r="N565">
            <v>0</v>
          </cell>
          <cell r="O565">
            <v>0</v>
          </cell>
          <cell r="P565">
            <v>0</v>
          </cell>
          <cell r="Q565">
            <v>0</v>
          </cell>
          <cell r="R565">
            <v>0</v>
          </cell>
          <cell r="S565">
            <v>0</v>
          </cell>
          <cell r="T565">
            <v>0</v>
          </cell>
          <cell r="U565">
            <v>4</v>
          </cell>
          <cell r="V565" t="str">
            <v/>
          </cell>
          <cell r="W565" t="str">
            <v/>
          </cell>
          <cell r="X565" t="str">
            <v/>
          </cell>
          <cell r="Y565" t="str">
            <v/>
          </cell>
          <cell r="Z565" t="str">
            <v/>
          </cell>
          <cell r="AA565">
            <v>4</v>
          </cell>
          <cell r="AC565" t="str">
            <v/>
          </cell>
          <cell r="AD565" t="str">
            <v/>
          </cell>
          <cell r="AE565">
            <v>0</v>
          </cell>
          <cell r="AF565" t="str">
            <v/>
          </cell>
          <cell r="AG565" t="str">
            <v/>
          </cell>
          <cell r="AH565" t="str">
            <v/>
          </cell>
          <cell r="AI565" t="str">
            <v/>
          </cell>
          <cell r="AJ565">
            <v>0</v>
          </cell>
          <cell r="AK565" t="str">
            <v/>
          </cell>
          <cell r="AL565" t="str">
            <v/>
          </cell>
        </row>
        <row r="566">
          <cell r="B566">
            <v>559</v>
          </cell>
          <cell r="F566" t="str">
            <v>-</v>
          </cell>
          <cell r="G566" t="str">
            <v>-</v>
          </cell>
          <cell r="K566">
            <v>0</v>
          </cell>
          <cell r="L566">
            <v>0</v>
          </cell>
          <cell r="M566">
            <v>0</v>
          </cell>
          <cell r="N566">
            <v>0</v>
          </cell>
          <cell r="O566">
            <v>0</v>
          </cell>
          <cell r="P566">
            <v>0</v>
          </cell>
          <cell r="Q566">
            <v>0</v>
          </cell>
          <cell r="R566">
            <v>0</v>
          </cell>
          <cell r="S566">
            <v>0</v>
          </cell>
          <cell r="T566">
            <v>0</v>
          </cell>
          <cell r="U566">
            <v>4</v>
          </cell>
          <cell r="V566" t="str">
            <v/>
          </cell>
          <cell r="W566" t="str">
            <v/>
          </cell>
          <cell r="X566" t="str">
            <v/>
          </cell>
          <cell r="Y566" t="str">
            <v/>
          </cell>
          <cell r="Z566" t="str">
            <v/>
          </cell>
          <cell r="AA566">
            <v>4</v>
          </cell>
          <cell r="AC566" t="str">
            <v/>
          </cell>
          <cell r="AD566" t="str">
            <v/>
          </cell>
          <cell r="AE566">
            <v>0</v>
          </cell>
          <cell r="AF566" t="str">
            <v/>
          </cell>
          <cell r="AG566" t="str">
            <v/>
          </cell>
          <cell r="AH566" t="str">
            <v/>
          </cell>
          <cell r="AI566" t="str">
            <v/>
          </cell>
          <cell r="AJ566">
            <v>0</v>
          </cell>
          <cell r="AK566" t="str">
            <v/>
          </cell>
          <cell r="AL566" t="str">
            <v/>
          </cell>
        </row>
        <row r="567">
          <cell r="B567">
            <v>560</v>
          </cell>
          <cell r="F567" t="str">
            <v>-</v>
          </cell>
          <cell r="G567" t="str">
            <v>-</v>
          </cell>
          <cell r="K567">
            <v>0</v>
          </cell>
          <cell r="L567">
            <v>0</v>
          </cell>
          <cell r="M567">
            <v>0</v>
          </cell>
          <cell r="N567">
            <v>0</v>
          </cell>
          <cell r="O567">
            <v>0</v>
          </cell>
          <cell r="P567">
            <v>0</v>
          </cell>
          <cell r="Q567">
            <v>0</v>
          </cell>
          <cell r="R567">
            <v>0</v>
          </cell>
          <cell r="S567">
            <v>0</v>
          </cell>
          <cell r="T567">
            <v>0</v>
          </cell>
          <cell r="U567">
            <v>4</v>
          </cell>
          <cell r="V567" t="str">
            <v/>
          </cell>
          <cell r="W567" t="str">
            <v/>
          </cell>
          <cell r="X567" t="str">
            <v/>
          </cell>
          <cell r="Y567" t="str">
            <v/>
          </cell>
          <cell r="Z567" t="str">
            <v/>
          </cell>
          <cell r="AA567">
            <v>4</v>
          </cell>
          <cell r="AC567" t="str">
            <v/>
          </cell>
          <cell r="AD567" t="str">
            <v/>
          </cell>
          <cell r="AE567">
            <v>0</v>
          </cell>
          <cell r="AF567" t="str">
            <v/>
          </cell>
          <cell r="AG567" t="str">
            <v/>
          </cell>
          <cell r="AH567" t="str">
            <v/>
          </cell>
          <cell r="AI567" t="str">
            <v/>
          </cell>
          <cell r="AJ567">
            <v>0</v>
          </cell>
          <cell r="AK567" t="str">
            <v/>
          </cell>
          <cell r="AL567" t="str">
            <v/>
          </cell>
        </row>
        <row r="568">
          <cell r="B568">
            <v>561</v>
          </cell>
          <cell r="F568" t="str">
            <v>-</v>
          </cell>
          <cell r="G568" t="str">
            <v>-</v>
          </cell>
          <cell r="K568">
            <v>0</v>
          </cell>
          <cell r="L568">
            <v>0</v>
          </cell>
          <cell r="M568">
            <v>0</v>
          </cell>
          <cell r="N568">
            <v>0</v>
          </cell>
          <cell r="O568">
            <v>0</v>
          </cell>
          <cell r="P568">
            <v>0</v>
          </cell>
          <cell r="Q568">
            <v>0</v>
          </cell>
          <cell r="R568">
            <v>0</v>
          </cell>
          <cell r="S568">
            <v>0</v>
          </cell>
          <cell r="T568">
            <v>0</v>
          </cell>
          <cell r="U568">
            <v>4</v>
          </cell>
          <cell r="V568" t="str">
            <v/>
          </cell>
          <cell r="W568" t="str">
            <v/>
          </cell>
          <cell r="X568" t="str">
            <v/>
          </cell>
          <cell r="Y568" t="str">
            <v/>
          </cell>
          <cell r="Z568" t="str">
            <v/>
          </cell>
          <cell r="AA568">
            <v>4</v>
          </cell>
          <cell r="AC568" t="str">
            <v/>
          </cell>
          <cell r="AD568" t="str">
            <v/>
          </cell>
          <cell r="AE568">
            <v>0</v>
          </cell>
          <cell r="AF568" t="str">
            <v/>
          </cell>
          <cell r="AG568" t="str">
            <v/>
          </cell>
          <cell r="AH568" t="str">
            <v/>
          </cell>
          <cell r="AI568" t="str">
            <v/>
          </cell>
          <cell r="AJ568">
            <v>0</v>
          </cell>
          <cell r="AK568" t="str">
            <v/>
          </cell>
          <cell r="AL568" t="str">
            <v/>
          </cell>
        </row>
        <row r="569">
          <cell r="B569">
            <v>562</v>
          </cell>
          <cell r="F569" t="str">
            <v>-</v>
          </cell>
          <cell r="G569" t="str">
            <v>-</v>
          </cell>
          <cell r="K569">
            <v>0</v>
          </cell>
          <cell r="L569">
            <v>0</v>
          </cell>
          <cell r="M569">
            <v>0</v>
          </cell>
          <cell r="N569">
            <v>0</v>
          </cell>
          <cell r="O569">
            <v>0</v>
          </cell>
          <cell r="P569">
            <v>0</v>
          </cell>
          <cell r="Q569">
            <v>0</v>
          </cell>
          <cell r="R569">
            <v>0</v>
          </cell>
          <cell r="S569">
            <v>0</v>
          </cell>
          <cell r="T569">
            <v>0</v>
          </cell>
          <cell r="U569">
            <v>4</v>
          </cell>
          <cell r="V569" t="str">
            <v/>
          </cell>
          <cell r="W569" t="str">
            <v/>
          </cell>
          <cell r="X569" t="str">
            <v/>
          </cell>
          <cell r="Y569" t="str">
            <v/>
          </cell>
          <cell r="Z569" t="str">
            <v/>
          </cell>
          <cell r="AA569">
            <v>4</v>
          </cell>
          <cell r="AC569" t="str">
            <v/>
          </cell>
          <cell r="AD569" t="str">
            <v/>
          </cell>
          <cell r="AE569">
            <v>0</v>
          </cell>
          <cell r="AF569" t="str">
            <v/>
          </cell>
          <cell r="AG569" t="str">
            <v/>
          </cell>
          <cell r="AH569" t="str">
            <v/>
          </cell>
          <cell r="AI569" t="str">
            <v/>
          </cell>
          <cell r="AJ569">
            <v>0</v>
          </cell>
          <cell r="AK569" t="str">
            <v/>
          </cell>
          <cell r="AL569" t="str">
            <v/>
          </cell>
        </row>
        <row r="570">
          <cell r="B570">
            <v>563</v>
          </cell>
          <cell r="F570" t="str">
            <v>-</v>
          </cell>
          <cell r="G570" t="str">
            <v>-</v>
          </cell>
          <cell r="K570">
            <v>0</v>
          </cell>
          <cell r="L570">
            <v>0</v>
          </cell>
          <cell r="M570">
            <v>0</v>
          </cell>
          <cell r="N570">
            <v>0</v>
          </cell>
          <cell r="O570">
            <v>0</v>
          </cell>
          <cell r="P570">
            <v>0</v>
          </cell>
          <cell r="Q570">
            <v>0</v>
          </cell>
          <cell r="R570">
            <v>0</v>
          </cell>
          <cell r="S570">
            <v>0</v>
          </cell>
          <cell r="T570">
            <v>0</v>
          </cell>
          <cell r="U570">
            <v>4</v>
          </cell>
          <cell r="V570" t="str">
            <v/>
          </cell>
          <cell r="W570" t="str">
            <v/>
          </cell>
          <cell r="X570" t="str">
            <v/>
          </cell>
          <cell r="Y570" t="str">
            <v/>
          </cell>
          <cell r="Z570" t="str">
            <v/>
          </cell>
          <cell r="AA570">
            <v>4</v>
          </cell>
          <cell r="AC570" t="str">
            <v/>
          </cell>
          <cell r="AD570" t="str">
            <v/>
          </cell>
          <cell r="AE570">
            <v>0</v>
          </cell>
          <cell r="AF570" t="str">
            <v/>
          </cell>
          <cell r="AG570" t="str">
            <v/>
          </cell>
          <cell r="AH570" t="str">
            <v/>
          </cell>
          <cell r="AI570" t="str">
            <v/>
          </cell>
          <cell r="AJ570">
            <v>0</v>
          </cell>
          <cell r="AK570" t="str">
            <v/>
          </cell>
          <cell r="AL570" t="str">
            <v/>
          </cell>
        </row>
        <row r="571">
          <cell r="B571">
            <v>564</v>
          </cell>
          <cell r="F571" t="str">
            <v>-</v>
          </cell>
          <cell r="G571" t="str">
            <v>-</v>
          </cell>
          <cell r="K571">
            <v>0</v>
          </cell>
          <cell r="L571">
            <v>0</v>
          </cell>
          <cell r="M571">
            <v>0</v>
          </cell>
          <cell r="N571">
            <v>0</v>
          </cell>
          <cell r="O571">
            <v>0</v>
          </cell>
          <cell r="P571">
            <v>0</v>
          </cell>
          <cell r="Q571">
            <v>0</v>
          </cell>
          <cell r="R571">
            <v>0</v>
          </cell>
          <cell r="S571">
            <v>0</v>
          </cell>
          <cell r="T571">
            <v>0</v>
          </cell>
          <cell r="U571">
            <v>4</v>
          </cell>
          <cell r="V571" t="str">
            <v/>
          </cell>
          <cell r="W571" t="str">
            <v/>
          </cell>
          <cell r="X571" t="str">
            <v/>
          </cell>
          <cell r="Y571" t="str">
            <v/>
          </cell>
          <cell r="Z571" t="str">
            <v/>
          </cell>
          <cell r="AA571">
            <v>4</v>
          </cell>
          <cell r="AC571" t="str">
            <v/>
          </cell>
          <cell r="AD571" t="str">
            <v/>
          </cell>
          <cell r="AE571">
            <v>0</v>
          </cell>
          <cell r="AF571" t="str">
            <v/>
          </cell>
          <cell r="AG571" t="str">
            <v/>
          </cell>
          <cell r="AH571" t="str">
            <v/>
          </cell>
          <cell r="AI571" t="str">
            <v/>
          </cell>
          <cell r="AJ571">
            <v>0</v>
          </cell>
          <cell r="AK571" t="str">
            <v/>
          </cell>
          <cell r="AL571" t="str">
            <v/>
          </cell>
        </row>
        <row r="572">
          <cell r="B572">
            <v>565</v>
          </cell>
          <cell r="F572" t="str">
            <v>-</v>
          </cell>
          <cell r="G572" t="str">
            <v>-</v>
          </cell>
          <cell r="K572">
            <v>0</v>
          </cell>
          <cell r="L572">
            <v>0</v>
          </cell>
          <cell r="M572">
            <v>0</v>
          </cell>
          <cell r="N572">
            <v>0</v>
          </cell>
          <cell r="O572">
            <v>0</v>
          </cell>
          <cell r="P572">
            <v>0</v>
          </cell>
          <cell r="Q572">
            <v>0</v>
          </cell>
          <cell r="R572">
            <v>0</v>
          </cell>
          <cell r="S572">
            <v>0</v>
          </cell>
          <cell r="T572">
            <v>0</v>
          </cell>
          <cell r="U572">
            <v>4</v>
          </cell>
          <cell r="V572" t="str">
            <v/>
          </cell>
          <cell r="W572" t="str">
            <v/>
          </cell>
          <cell r="X572" t="str">
            <v/>
          </cell>
          <cell r="Y572" t="str">
            <v/>
          </cell>
          <cell r="Z572" t="str">
            <v/>
          </cell>
          <cell r="AA572">
            <v>4</v>
          </cell>
          <cell r="AC572" t="str">
            <v/>
          </cell>
          <cell r="AD572" t="str">
            <v/>
          </cell>
          <cell r="AE572">
            <v>0</v>
          </cell>
          <cell r="AF572" t="str">
            <v/>
          </cell>
          <cell r="AG572" t="str">
            <v/>
          </cell>
          <cell r="AH572" t="str">
            <v/>
          </cell>
          <cell r="AI572" t="str">
            <v/>
          </cell>
          <cell r="AJ572">
            <v>0</v>
          </cell>
          <cell r="AK572" t="str">
            <v/>
          </cell>
          <cell r="AL572" t="str">
            <v/>
          </cell>
        </row>
        <row r="573">
          <cell r="B573">
            <v>566</v>
          </cell>
          <cell r="F573" t="str">
            <v>-</v>
          </cell>
          <cell r="G573" t="str">
            <v>-</v>
          </cell>
          <cell r="K573">
            <v>0</v>
          </cell>
          <cell r="L573">
            <v>0</v>
          </cell>
          <cell r="M573">
            <v>0</v>
          </cell>
          <cell r="N573">
            <v>0</v>
          </cell>
          <cell r="O573">
            <v>0</v>
          </cell>
          <cell r="P573">
            <v>0</v>
          </cell>
          <cell r="Q573">
            <v>0</v>
          </cell>
          <cell r="R573">
            <v>0</v>
          </cell>
          <cell r="S573">
            <v>0</v>
          </cell>
          <cell r="T573">
            <v>0</v>
          </cell>
          <cell r="U573">
            <v>4</v>
          </cell>
          <cell r="V573" t="str">
            <v/>
          </cell>
          <cell r="W573" t="str">
            <v/>
          </cell>
          <cell r="X573" t="str">
            <v/>
          </cell>
          <cell r="Y573" t="str">
            <v/>
          </cell>
          <cell r="Z573" t="str">
            <v/>
          </cell>
          <cell r="AA573">
            <v>4</v>
          </cell>
          <cell r="AC573" t="str">
            <v/>
          </cell>
          <cell r="AD573" t="str">
            <v/>
          </cell>
          <cell r="AE573">
            <v>0</v>
          </cell>
          <cell r="AF573" t="str">
            <v/>
          </cell>
          <cell r="AG573" t="str">
            <v/>
          </cell>
          <cell r="AH573" t="str">
            <v/>
          </cell>
          <cell r="AI573" t="str">
            <v/>
          </cell>
          <cell r="AJ573">
            <v>0</v>
          </cell>
          <cell r="AK573" t="str">
            <v/>
          </cell>
          <cell r="AL573" t="str">
            <v/>
          </cell>
        </row>
        <row r="574">
          <cell r="B574">
            <v>567</v>
          </cell>
          <cell r="F574" t="str">
            <v>-</v>
          </cell>
          <cell r="G574" t="str">
            <v>-</v>
          </cell>
          <cell r="K574">
            <v>0</v>
          </cell>
          <cell r="L574">
            <v>0</v>
          </cell>
          <cell r="M574">
            <v>0</v>
          </cell>
          <cell r="N574">
            <v>0</v>
          </cell>
          <cell r="O574">
            <v>0</v>
          </cell>
          <cell r="P574">
            <v>0</v>
          </cell>
          <cell r="Q574">
            <v>0</v>
          </cell>
          <cell r="R574">
            <v>0</v>
          </cell>
          <cell r="S574">
            <v>0</v>
          </cell>
          <cell r="T574">
            <v>0</v>
          </cell>
          <cell r="U574">
            <v>4</v>
          </cell>
          <cell r="V574" t="str">
            <v/>
          </cell>
          <cell r="W574" t="str">
            <v/>
          </cell>
          <cell r="X574" t="str">
            <v/>
          </cell>
          <cell r="Y574" t="str">
            <v/>
          </cell>
          <cell r="Z574" t="str">
            <v/>
          </cell>
          <cell r="AA574">
            <v>4</v>
          </cell>
          <cell r="AC574" t="str">
            <v/>
          </cell>
          <cell r="AD574" t="str">
            <v/>
          </cell>
          <cell r="AE574">
            <v>0</v>
          </cell>
          <cell r="AF574" t="str">
            <v/>
          </cell>
          <cell r="AG574" t="str">
            <v/>
          </cell>
          <cell r="AH574" t="str">
            <v/>
          </cell>
          <cell r="AI574" t="str">
            <v/>
          </cell>
          <cell r="AJ574">
            <v>0</v>
          </cell>
          <cell r="AK574" t="str">
            <v/>
          </cell>
          <cell r="AL574" t="str">
            <v/>
          </cell>
        </row>
        <row r="575">
          <cell r="B575">
            <v>568</v>
          </cell>
          <cell r="F575" t="str">
            <v>-</v>
          </cell>
          <cell r="G575" t="str">
            <v>-</v>
          </cell>
          <cell r="K575">
            <v>0</v>
          </cell>
          <cell r="L575">
            <v>0</v>
          </cell>
          <cell r="M575">
            <v>0</v>
          </cell>
          <cell r="N575">
            <v>0</v>
          </cell>
          <cell r="O575">
            <v>0</v>
          </cell>
          <cell r="P575">
            <v>0</v>
          </cell>
          <cell r="Q575">
            <v>0</v>
          </cell>
          <cell r="R575">
            <v>0</v>
          </cell>
          <cell r="S575">
            <v>0</v>
          </cell>
          <cell r="T575">
            <v>0</v>
          </cell>
          <cell r="U575">
            <v>4</v>
          </cell>
          <cell r="V575" t="str">
            <v/>
          </cell>
          <cell r="W575" t="str">
            <v/>
          </cell>
          <cell r="X575" t="str">
            <v/>
          </cell>
          <cell r="Y575" t="str">
            <v/>
          </cell>
          <cell r="Z575" t="str">
            <v/>
          </cell>
          <cell r="AA575">
            <v>4</v>
          </cell>
          <cell r="AC575" t="str">
            <v/>
          </cell>
          <cell r="AD575" t="str">
            <v/>
          </cell>
          <cell r="AE575">
            <v>0</v>
          </cell>
          <cell r="AF575" t="str">
            <v/>
          </cell>
          <cell r="AG575" t="str">
            <v/>
          </cell>
          <cell r="AH575" t="str">
            <v/>
          </cell>
          <cell r="AI575" t="str">
            <v/>
          </cell>
          <cell r="AJ575">
            <v>0</v>
          </cell>
          <cell r="AK575" t="str">
            <v/>
          </cell>
          <cell r="AL575" t="str">
            <v/>
          </cell>
        </row>
        <row r="576">
          <cell r="B576">
            <v>569</v>
          </cell>
          <cell r="F576" t="str">
            <v>-</v>
          </cell>
          <cell r="G576" t="str">
            <v>-</v>
          </cell>
          <cell r="K576">
            <v>0</v>
          </cell>
          <cell r="L576">
            <v>0</v>
          </cell>
          <cell r="M576">
            <v>0</v>
          </cell>
          <cell r="N576">
            <v>0</v>
          </cell>
          <cell r="O576">
            <v>0</v>
          </cell>
          <cell r="P576">
            <v>0</v>
          </cell>
          <cell r="Q576">
            <v>0</v>
          </cell>
          <cell r="R576">
            <v>0</v>
          </cell>
          <cell r="S576">
            <v>0</v>
          </cell>
          <cell r="T576">
            <v>0</v>
          </cell>
          <cell r="U576">
            <v>4</v>
          </cell>
          <cell r="V576" t="str">
            <v/>
          </cell>
          <cell r="W576" t="str">
            <v/>
          </cell>
          <cell r="X576" t="str">
            <v/>
          </cell>
          <cell r="Y576" t="str">
            <v/>
          </cell>
          <cell r="Z576" t="str">
            <v/>
          </cell>
          <cell r="AA576">
            <v>4</v>
          </cell>
          <cell r="AC576" t="str">
            <v/>
          </cell>
          <cell r="AD576" t="str">
            <v/>
          </cell>
          <cell r="AE576">
            <v>0</v>
          </cell>
          <cell r="AF576" t="str">
            <v/>
          </cell>
          <cell r="AG576" t="str">
            <v/>
          </cell>
          <cell r="AH576" t="str">
            <v/>
          </cell>
          <cell r="AI576" t="str">
            <v/>
          </cell>
          <cell r="AJ576">
            <v>0</v>
          </cell>
          <cell r="AK576" t="str">
            <v/>
          </cell>
          <cell r="AL576" t="str">
            <v/>
          </cell>
        </row>
        <row r="577">
          <cell r="B577">
            <v>570</v>
          </cell>
          <cell r="F577" t="str">
            <v>-</v>
          </cell>
          <cell r="G577" t="str">
            <v>-</v>
          </cell>
          <cell r="K577">
            <v>0</v>
          </cell>
          <cell r="L577">
            <v>0</v>
          </cell>
          <cell r="M577">
            <v>0</v>
          </cell>
          <cell r="N577">
            <v>0</v>
          </cell>
          <cell r="O577">
            <v>0</v>
          </cell>
          <cell r="P577">
            <v>0</v>
          </cell>
          <cell r="Q577">
            <v>0</v>
          </cell>
          <cell r="R577">
            <v>0</v>
          </cell>
          <cell r="S577">
            <v>0</v>
          </cell>
          <cell r="T577">
            <v>0</v>
          </cell>
          <cell r="U577">
            <v>4</v>
          </cell>
          <cell r="V577" t="str">
            <v/>
          </cell>
          <cell r="W577" t="str">
            <v/>
          </cell>
          <cell r="X577" t="str">
            <v/>
          </cell>
          <cell r="Y577" t="str">
            <v/>
          </cell>
          <cell r="Z577" t="str">
            <v/>
          </cell>
          <cell r="AA577">
            <v>4</v>
          </cell>
          <cell r="AC577" t="str">
            <v/>
          </cell>
          <cell r="AD577" t="str">
            <v/>
          </cell>
          <cell r="AE577">
            <v>0</v>
          </cell>
          <cell r="AF577" t="str">
            <v/>
          </cell>
          <cell r="AG577" t="str">
            <v/>
          </cell>
          <cell r="AH577" t="str">
            <v/>
          </cell>
          <cell r="AI577" t="str">
            <v/>
          </cell>
          <cell r="AJ577">
            <v>0</v>
          </cell>
          <cell r="AK577" t="str">
            <v/>
          </cell>
          <cell r="AL577" t="str">
            <v/>
          </cell>
        </row>
        <row r="578">
          <cell r="B578">
            <v>571</v>
          </cell>
          <cell r="F578" t="str">
            <v>-</v>
          </cell>
          <cell r="G578" t="str">
            <v>-</v>
          </cell>
          <cell r="K578">
            <v>0</v>
          </cell>
          <cell r="L578">
            <v>0</v>
          </cell>
          <cell r="M578">
            <v>0</v>
          </cell>
          <cell r="N578">
            <v>0</v>
          </cell>
          <cell r="O578">
            <v>0</v>
          </cell>
          <cell r="P578">
            <v>0</v>
          </cell>
          <cell r="Q578">
            <v>0</v>
          </cell>
          <cell r="R578">
            <v>0</v>
          </cell>
          <cell r="S578">
            <v>0</v>
          </cell>
          <cell r="T578">
            <v>0</v>
          </cell>
          <cell r="U578">
            <v>4</v>
          </cell>
          <cell r="V578" t="str">
            <v/>
          </cell>
          <cell r="W578" t="str">
            <v/>
          </cell>
          <cell r="X578" t="str">
            <v/>
          </cell>
          <cell r="Y578" t="str">
            <v/>
          </cell>
          <cell r="Z578" t="str">
            <v/>
          </cell>
          <cell r="AA578">
            <v>4</v>
          </cell>
          <cell r="AC578" t="str">
            <v/>
          </cell>
          <cell r="AD578" t="str">
            <v/>
          </cell>
          <cell r="AE578">
            <v>0</v>
          </cell>
          <cell r="AF578" t="str">
            <v/>
          </cell>
          <cell r="AG578" t="str">
            <v/>
          </cell>
          <cell r="AH578" t="str">
            <v/>
          </cell>
          <cell r="AI578" t="str">
            <v/>
          </cell>
          <cell r="AJ578">
            <v>0</v>
          </cell>
          <cell r="AK578" t="str">
            <v/>
          </cell>
          <cell r="AL578" t="str">
            <v/>
          </cell>
        </row>
        <row r="579">
          <cell r="B579">
            <v>572</v>
          </cell>
          <cell r="F579" t="str">
            <v>-</v>
          </cell>
          <cell r="G579" t="str">
            <v>-</v>
          </cell>
          <cell r="K579">
            <v>0</v>
          </cell>
          <cell r="L579">
            <v>0</v>
          </cell>
          <cell r="M579">
            <v>0</v>
          </cell>
          <cell r="N579">
            <v>0</v>
          </cell>
          <cell r="O579">
            <v>0</v>
          </cell>
          <cell r="P579">
            <v>0</v>
          </cell>
          <cell r="Q579">
            <v>0</v>
          </cell>
          <cell r="R579">
            <v>0</v>
          </cell>
          <cell r="S579">
            <v>0</v>
          </cell>
          <cell r="T579">
            <v>0</v>
          </cell>
          <cell r="U579">
            <v>4</v>
          </cell>
          <cell r="V579" t="str">
            <v/>
          </cell>
          <cell r="W579" t="str">
            <v/>
          </cell>
          <cell r="X579" t="str">
            <v/>
          </cell>
          <cell r="Y579" t="str">
            <v/>
          </cell>
          <cell r="Z579" t="str">
            <v/>
          </cell>
          <cell r="AA579">
            <v>4</v>
          </cell>
          <cell r="AC579" t="str">
            <v/>
          </cell>
          <cell r="AD579" t="str">
            <v/>
          </cell>
          <cell r="AE579">
            <v>0</v>
          </cell>
          <cell r="AF579" t="str">
            <v/>
          </cell>
          <cell r="AG579" t="str">
            <v/>
          </cell>
          <cell r="AH579" t="str">
            <v/>
          </cell>
          <cell r="AI579" t="str">
            <v/>
          </cell>
          <cell r="AJ579">
            <v>0</v>
          </cell>
          <cell r="AK579" t="str">
            <v/>
          </cell>
          <cell r="AL579" t="str">
            <v/>
          </cell>
        </row>
        <row r="580">
          <cell r="B580">
            <v>573</v>
          </cell>
          <cell r="F580" t="str">
            <v>-</v>
          </cell>
          <cell r="G580" t="str">
            <v>-</v>
          </cell>
          <cell r="K580">
            <v>0</v>
          </cell>
          <cell r="L580">
            <v>0</v>
          </cell>
          <cell r="M580">
            <v>0</v>
          </cell>
          <cell r="N580">
            <v>0</v>
          </cell>
          <cell r="O580">
            <v>0</v>
          </cell>
          <cell r="P580">
            <v>0</v>
          </cell>
          <cell r="Q580">
            <v>0</v>
          </cell>
          <cell r="R580">
            <v>0</v>
          </cell>
          <cell r="S580">
            <v>0</v>
          </cell>
          <cell r="T580">
            <v>0</v>
          </cell>
          <cell r="U580">
            <v>4</v>
          </cell>
          <cell r="V580" t="str">
            <v/>
          </cell>
          <cell r="W580" t="str">
            <v/>
          </cell>
          <cell r="X580" t="str">
            <v/>
          </cell>
          <cell r="Y580" t="str">
            <v/>
          </cell>
          <cell r="Z580" t="str">
            <v/>
          </cell>
          <cell r="AA580">
            <v>4</v>
          </cell>
          <cell r="AC580" t="str">
            <v/>
          </cell>
          <cell r="AD580" t="str">
            <v/>
          </cell>
          <cell r="AE580">
            <v>0</v>
          </cell>
          <cell r="AF580" t="str">
            <v/>
          </cell>
          <cell r="AG580" t="str">
            <v/>
          </cell>
          <cell r="AH580" t="str">
            <v/>
          </cell>
          <cell r="AI580" t="str">
            <v/>
          </cell>
          <cell r="AJ580">
            <v>0</v>
          </cell>
          <cell r="AK580" t="str">
            <v/>
          </cell>
          <cell r="AL580" t="str">
            <v/>
          </cell>
        </row>
        <row r="581">
          <cell r="B581">
            <v>574</v>
          </cell>
          <cell r="F581" t="str">
            <v>-</v>
          </cell>
          <cell r="G581" t="str">
            <v>-</v>
          </cell>
          <cell r="K581">
            <v>0</v>
          </cell>
          <cell r="L581">
            <v>0</v>
          </cell>
          <cell r="M581">
            <v>0</v>
          </cell>
          <cell r="N581">
            <v>0</v>
          </cell>
          <cell r="O581">
            <v>0</v>
          </cell>
          <cell r="P581">
            <v>0</v>
          </cell>
          <cell r="Q581">
            <v>0</v>
          </cell>
          <cell r="R581">
            <v>0</v>
          </cell>
          <cell r="S581">
            <v>0</v>
          </cell>
          <cell r="T581">
            <v>0</v>
          </cell>
          <cell r="U581">
            <v>4</v>
          </cell>
          <cell r="V581" t="str">
            <v/>
          </cell>
          <cell r="W581" t="str">
            <v/>
          </cell>
          <cell r="X581" t="str">
            <v/>
          </cell>
          <cell r="Y581" t="str">
            <v/>
          </cell>
          <cell r="Z581" t="str">
            <v/>
          </cell>
          <cell r="AA581">
            <v>4</v>
          </cell>
          <cell r="AC581" t="str">
            <v/>
          </cell>
          <cell r="AD581" t="str">
            <v/>
          </cell>
          <cell r="AE581">
            <v>0</v>
          </cell>
          <cell r="AF581" t="str">
            <v/>
          </cell>
          <cell r="AG581" t="str">
            <v/>
          </cell>
          <cell r="AH581" t="str">
            <v/>
          </cell>
          <cell r="AI581" t="str">
            <v/>
          </cell>
          <cell r="AJ581">
            <v>0</v>
          </cell>
          <cell r="AK581" t="str">
            <v/>
          </cell>
          <cell r="AL581" t="str">
            <v/>
          </cell>
        </row>
        <row r="582">
          <cell r="B582">
            <v>575</v>
          </cell>
          <cell r="F582" t="str">
            <v>-</v>
          </cell>
          <cell r="G582" t="str">
            <v>-</v>
          </cell>
          <cell r="K582">
            <v>0</v>
          </cell>
          <cell r="L582">
            <v>0</v>
          </cell>
          <cell r="M582">
            <v>0</v>
          </cell>
          <cell r="N582">
            <v>0</v>
          </cell>
          <cell r="O582">
            <v>0</v>
          </cell>
          <cell r="P582">
            <v>0</v>
          </cell>
          <cell r="Q582">
            <v>0</v>
          </cell>
          <cell r="R582">
            <v>0</v>
          </cell>
          <cell r="S582">
            <v>0</v>
          </cell>
          <cell r="T582">
            <v>0</v>
          </cell>
          <cell r="U582">
            <v>4</v>
          </cell>
          <cell r="V582" t="str">
            <v/>
          </cell>
          <cell r="W582" t="str">
            <v/>
          </cell>
          <cell r="X582" t="str">
            <v/>
          </cell>
          <cell r="Y582" t="str">
            <v/>
          </cell>
          <cell r="Z582" t="str">
            <v/>
          </cell>
          <cell r="AA582">
            <v>4</v>
          </cell>
          <cell r="AC582" t="str">
            <v/>
          </cell>
          <cell r="AD582" t="str">
            <v/>
          </cell>
          <cell r="AE582">
            <v>0</v>
          </cell>
          <cell r="AF582" t="str">
            <v/>
          </cell>
          <cell r="AG582" t="str">
            <v/>
          </cell>
          <cell r="AH582" t="str">
            <v/>
          </cell>
          <cell r="AI582" t="str">
            <v/>
          </cell>
          <cell r="AJ582">
            <v>0</v>
          </cell>
          <cell r="AK582" t="str">
            <v/>
          </cell>
          <cell r="AL582" t="str">
            <v/>
          </cell>
        </row>
        <row r="583">
          <cell r="B583">
            <v>576</v>
          </cell>
          <cell r="F583" t="str">
            <v>-</v>
          </cell>
          <cell r="G583" t="str">
            <v>-</v>
          </cell>
          <cell r="K583">
            <v>0</v>
          </cell>
          <cell r="L583">
            <v>0</v>
          </cell>
          <cell r="M583">
            <v>0</v>
          </cell>
          <cell r="N583">
            <v>0</v>
          </cell>
          <cell r="O583">
            <v>0</v>
          </cell>
          <cell r="P583">
            <v>0</v>
          </cell>
          <cell r="Q583">
            <v>0</v>
          </cell>
          <cell r="R583">
            <v>0</v>
          </cell>
          <cell r="S583">
            <v>0</v>
          </cell>
          <cell r="T583">
            <v>0</v>
          </cell>
          <cell r="U583">
            <v>4</v>
          </cell>
          <cell r="V583" t="str">
            <v/>
          </cell>
          <cell r="W583" t="str">
            <v/>
          </cell>
          <cell r="X583" t="str">
            <v/>
          </cell>
          <cell r="Y583" t="str">
            <v/>
          </cell>
          <cell r="Z583" t="str">
            <v/>
          </cell>
          <cell r="AA583">
            <v>4</v>
          </cell>
          <cell r="AC583" t="str">
            <v/>
          </cell>
          <cell r="AD583" t="str">
            <v/>
          </cell>
          <cell r="AE583">
            <v>0</v>
          </cell>
          <cell r="AF583" t="str">
            <v/>
          </cell>
          <cell r="AG583" t="str">
            <v/>
          </cell>
          <cell r="AH583" t="str">
            <v/>
          </cell>
          <cell r="AI583" t="str">
            <v/>
          </cell>
          <cell r="AJ583">
            <v>0</v>
          </cell>
          <cell r="AK583" t="str">
            <v/>
          </cell>
          <cell r="AL583" t="str">
            <v/>
          </cell>
        </row>
        <row r="584">
          <cell r="B584">
            <v>577</v>
          </cell>
          <cell r="F584" t="str">
            <v>-</v>
          </cell>
          <cell r="G584" t="str">
            <v>-</v>
          </cell>
          <cell r="K584">
            <v>0</v>
          </cell>
          <cell r="L584">
            <v>0</v>
          </cell>
          <cell r="M584">
            <v>0</v>
          </cell>
          <cell r="N584">
            <v>0</v>
          </cell>
          <cell r="O584">
            <v>0</v>
          </cell>
          <cell r="P584">
            <v>0</v>
          </cell>
          <cell r="Q584">
            <v>0</v>
          </cell>
          <cell r="R584">
            <v>0</v>
          </cell>
          <cell r="S584">
            <v>0</v>
          </cell>
          <cell r="T584">
            <v>0</v>
          </cell>
          <cell r="U584">
            <v>4</v>
          </cell>
          <cell r="V584" t="str">
            <v/>
          </cell>
          <cell r="W584" t="str">
            <v/>
          </cell>
          <cell r="X584" t="str">
            <v/>
          </cell>
          <cell r="Y584" t="str">
            <v/>
          </cell>
          <cell r="Z584" t="str">
            <v/>
          </cell>
          <cell r="AA584">
            <v>4</v>
          </cell>
          <cell r="AC584" t="str">
            <v/>
          </cell>
          <cell r="AD584" t="str">
            <v/>
          </cell>
          <cell r="AE584">
            <v>0</v>
          </cell>
          <cell r="AF584" t="str">
            <v/>
          </cell>
          <cell r="AG584" t="str">
            <v/>
          </cell>
          <cell r="AH584" t="str">
            <v/>
          </cell>
          <cell r="AI584" t="str">
            <v/>
          </cell>
          <cell r="AJ584">
            <v>0</v>
          </cell>
          <cell r="AK584" t="str">
            <v/>
          </cell>
          <cell r="AL584" t="str">
            <v/>
          </cell>
        </row>
        <row r="585">
          <cell r="B585">
            <v>578</v>
          </cell>
          <cell r="F585" t="str">
            <v>-</v>
          </cell>
          <cell r="G585" t="str">
            <v>-</v>
          </cell>
          <cell r="K585">
            <v>0</v>
          </cell>
          <cell r="L585">
            <v>0</v>
          </cell>
          <cell r="M585">
            <v>0</v>
          </cell>
          <cell r="N585">
            <v>0</v>
          </cell>
          <cell r="O585">
            <v>0</v>
          </cell>
          <cell r="P585">
            <v>0</v>
          </cell>
          <cell r="Q585">
            <v>0</v>
          </cell>
          <cell r="R585">
            <v>0</v>
          </cell>
          <cell r="S585">
            <v>0</v>
          </cell>
          <cell r="T585">
            <v>0</v>
          </cell>
          <cell r="U585">
            <v>4</v>
          </cell>
          <cell r="V585" t="str">
            <v/>
          </cell>
          <cell r="W585" t="str">
            <v/>
          </cell>
          <cell r="X585" t="str">
            <v/>
          </cell>
          <cell r="Y585" t="str">
            <v/>
          </cell>
          <cell r="Z585" t="str">
            <v/>
          </cell>
          <cell r="AA585">
            <v>4</v>
          </cell>
          <cell r="AC585" t="str">
            <v/>
          </cell>
          <cell r="AD585" t="str">
            <v/>
          </cell>
          <cell r="AE585">
            <v>0</v>
          </cell>
          <cell r="AF585" t="str">
            <v/>
          </cell>
          <cell r="AG585" t="str">
            <v/>
          </cell>
          <cell r="AH585" t="str">
            <v/>
          </cell>
          <cell r="AI585" t="str">
            <v/>
          </cell>
          <cell r="AJ585">
            <v>0</v>
          </cell>
          <cell r="AK585" t="str">
            <v/>
          </cell>
          <cell r="AL585" t="str">
            <v/>
          </cell>
        </row>
        <row r="586">
          <cell r="B586">
            <v>579</v>
          </cell>
          <cell r="F586" t="str">
            <v>-</v>
          </cell>
          <cell r="G586" t="str">
            <v>-</v>
          </cell>
          <cell r="K586">
            <v>0</v>
          </cell>
          <cell r="L586">
            <v>0</v>
          </cell>
          <cell r="M586">
            <v>0</v>
          </cell>
          <cell r="N586">
            <v>0</v>
          </cell>
          <cell r="O586">
            <v>0</v>
          </cell>
          <cell r="P586">
            <v>0</v>
          </cell>
          <cell r="Q586">
            <v>0</v>
          </cell>
          <cell r="R586">
            <v>0</v>
          </cell>
          <cell r="S586">
            <v>0</v>
          </cell>
          <cell r="T586">
            <v>0</v>
          </cell>
          <cell r="U586">
            <v>4</v>
          </cell>
          <cell r="V586" t="str">
            <v/>
          </cell>
          <cell r="W586" t="str">
            <v/>
          </cell>
          <cell r="X586" t="str">
            <v/>
          </cell>
          <cell r="Y586" t="str">
            <v/>
          </cell>
          <cell r="Z586" t="str">
            <v/>
          </cell>
          <cell r="AA586">
            <v>4</v>
          </cell>
          <cell r="AC586" t="str">
            <v/>
          </cell>
          <cell r="AD586" t="str">
            <v/>
          </cell>
          <cell r="AE586">
            <v>0</v>
          </cell>
          <cell r="AF586" t="str">
            <v/>
          </cell>
          <cell r="AG586" t="str">
            <v/>
          </cell>
          <cell r="AH586" t="str">
            <v/>
          </cell>
          <cell r="AI586" t="str">
            <v/>
          </cell>
          <cell r="AJ586">
            <v>0</v>
          </cell>
          <cell r="AK586" t="str">
            <v/>
          </cell>
          <cell r="AL586" t="str">
            <v/>
          </cell>
        </row>
        <row r="587">
          <cell r="B587">
            <v>580</v>
          </cell>
          <cell r="F587" t="str">
            <v>-</v>
          </cell>
          <cell r="G587" t="str">
            <v>-</v>
          </cell>
          <cell r="K587">
            <v>0</v>
          </cell>
          <cell r="L587">
            <v>0</v>
          </cell>
          <cell r="M587">
            <v>0</v>
          </cell>
          <cell r="N587">
            <v>0</v>
          </cell>
          <cell r="O587">
            <v>0</v>
          </cell>
          <cell r="P587">
            <v>0</v>
          </cell>
          <cell r="Q587">
            <v>0</v>
          </cell>
          <cell r="R587">
            <v>0</v>
          </cell>
          <cell r="S587">
            <v>0</v>
          </cell>
          <cell r="T587">
            <v>0</v>
          </cell>
          <cell r="U587">
            <v>4</v>
          </cell>
          <cell r="V587" t="str">
            <v/>
          </cell>
          <cell r="W587" t="str">
            <v/>
          </cell>
          <cell r="X587" t="str">
            <v/>
          </cell>
          <cell r="Y587" t="str">
            <v/>
          </cell>
          <cell r="Z587" t="str">
            <v/>
          </cell>
          <cell r="AA587">
            <v>4</v>
          </cell>
          <cell r="AC587" t="str">
            <v/>
          </cell>
          <cell r="AD587" t="str">
            <v/>
          </cell>
          <cell r="AE587">
            <v>0</v>
          </cell>
          <cell r="AF587" t="str">
            <v/>
          </cell>
          <cell r="AG587" t="str">
            <v/>
          </cell>
          <cell r="AH587" t="str">
            <v/>
          </cell>
          <cell r="AI587" t="str">
            <v/>
          </cell>
          <cell r="AJ587">
            <v>0</v>
          </cell>
          <cell r="AK587" t="str">
            <v/>
          </cell>
          <cell r="AL587" t="str">
            <v/>
          </cell>
        </row>
        <row r="588">
          <cell r="B588">
            <v>581</v>
          </cell>
          <cell r="F588" t="str">
            <v>-</v>
          </cell>
          <cell r="G588" t="str">
            <v>-</v>
          </cell>
          <cell r="K588">
            <v>0</v>
          </cell>
          <cell r="L588">
            <v>0</v>
          </cell>
          <cell r="M588">
            <v>0</v>
          </cell>
          <cell r="N588">
            <v>0</v>
          </cell>
          <cell r="O588">
            <v>0</v>
          </cell>
          <cell r="P588">
            <v>0</v>
          </cell>
          <cell r="Q588">
            <v>0</v>
          </cell>
          <cell r="R588">
            <v>0</v>
          </cell>
          <cell r="S588">
            <v>0</v>
          </cell>
          <cell r="T588">
            <v>0</v>
          </cell>
          <cell r="U588">
            <v>4</v>
          </cell>
          <cell r="V588" t="str">
            <v/>
          </cell>
          <cell r="W588" t="str">
            <v/>
          </cell>
          <cell r="X588" t="str">
            <v/>
          </cell>
          <cell r="Y588" t="str">
            <v/>
          </cell>
          <cell r="Z588" t="str">
            <v/>
          </cell>
          <cell r="AA588">
            <v>4</v>
          </cell>
          <cell r="AC588" t="str">
            <v/>
          </cell>
          <cell r="AD588" t="str">
            <v/>
          </cell>
          <cell r="AE588">
            <v>0</v>
          </cell>
          <cell r="AF588" t="str">
            <v/>
          </cell>
          <cell r="AG588" t="str">
            <v/>
          </cell>
          <cell r="AH588" t="str">
            <v/>
          </cell>
          <cell r="AI588" t="str">
            <v/>
          </cell>
          <cell r="AJ588">
            <v>0</v>
          </cell>
          <cell r="AK588" t="str">
            <v/>
          </cell>
          <cell r="AL588" t="str">
            <v/>
          </cell>
        </row>
        <row r="589">
          <cell r="B589">
            <v>582</v>
          </cell>
          <cell r="F589" t="str">
            <v>-</v>
          </cell>
          <cell r="G589" t="str">
            <v>-</v>
          </cell>
          <cell r="K589">
            <v>0</v>
          </cell>
          <cell r="L589">
            <v>0</v>
          </cell>
          <cell r="M589">
            <v>0</v>
          </cell>
          <cell r="N589">
            <v>0</v>
          </cell>
          <cell r="O589">
            <v>0</v>
          </cell>
          <cell r="P589">
            <v>0</v>
          </cell>
          <cell r="Q589">
            <v>0</v>
          </cell>
          <cell r="R589">
            <v>0</v>
          </cell>
          <cell r="S589">
            <v>0</v>
          </cell>
          <cell r="T589">
            <v>0</v>
          </cell>
          <cell r="U589">
            <v>4</v>
          </cell>
          <cell r="V589" t="str">
            <v/>
          </cell>
          <cell r="W589" t="str">
            <v/>
          </cell>
          <cell r="X589" t="str">
            <v/>
          </cell>
          <cell r="Y589" t="str">
            <v/>
          </cell>
          <cell r="Z589" t="str">
            <v/>
          </cell>
          <cell r="AA589">
            <v>4</v>
          </cell>
          <cell r="AC589" t="str">
            <v/>
          </cell>
          <cell r="AD589" t="str">
            <v/>
          </cell>
          <cell r="AE589">
            <v>0</v>
          </cell>
          <cell r="AF589" t="str">
            <v/>
          </cell>
          <cell r="AG589" t="str">
            <v/>
          </cell>
          <cell r="AH589" t="str">
            <v/>
          </cell>
          <cell r="AI589" t="str">
            <v/>
          </cell>
          <cell r="AJ589">
            <v>0</v>
          </cell>
          <cell r="AK589" t="str">
            <v/>
          </cell>
          <cell r="AL589" t="str">
            <v/>
          </cell>
        </row>
        <row r="590">
          <cell r="B590">
            <v>583</v>
          </cell>
          <cell r="F590" t="str">
            <v>-</v>
          </cell>
          <cell r="G590" t="str">
            <v>-</v>
          </cell>
          <cell r="K590">
            <v>0</v>
          </cell>
          <cell r="L590">
            <v>0</v>
          </cell>
          <cell r="M590">
            <v>0</v>
          </cell>
          <cell r="N590">
            <v>0</v>
          </cell>
          <cell r="O590">
            <v>0</v>
          </cell>
          <cell r="P590">
            <v>0</v>
          </cell>
          <cell r="Q590">
            <v>0</v>
          </cell>
          <cell r="R590">
            <v>0</v>
          </cell>
          <cell r="S590">
            <v>0</v>
          </cell>
          <cell r="T590">
            <v>0</v>
          </cell>
          <cell r="U590">
            <v>4</v>
          </cell>
          <cell r="V590" t="str">
            <v/>
          </cell>
          <cell r="W590" t="str">
            <v/>
          </cell>
          <cell r="X590" t="str">
            <v/>
          </cell>
          <cell r="Y590" t="str">
            <v/>
          </cell>
          <cell r="Z590" t="str">
            <v/>
          </cell>
          <cell r="AA590">
            <v>4</v>
          </cell>
          <cell r="AC590" t="str">
            <v/>
          </cell>
          <cell r="AD590" t="str">
            <v/>
          </cell>
          <cell r="AE590">
            <v>0</v>
          </cell>
          <cell r="AF590" t="str">
            <v/>
          </cell>
          <cell r="AG590" t="str">
            <v/>
          </cell>
          <cell r="AH590" t="str">
            <v/>
          </cell>
          <cell r="AI590" t="str">
            <v/>
          </cell>
          <cell r="AJ590">
            <v>0</v>
          </cell>
          <cell r="AK590" t="str">
            <v/>
          </cell>
          <cell r="AL590" t="str">
            <v/>
          </cell>
        </row>
        <row r="591">
          <cell r="B591">
            <v>584</v>
          </cell>
          <cell r="F591" t="str">
            <v>-</v>
          </cell>
          <cell r="G591" t="str">
            <v>-</v>
          </cell>
          <cell r="K591">
            <v>0</v>
          </cell>
          <cell r="L591">
            <v>0</v>
          </cell>
          <cell r="M591">
            <v>0</v>
          </cell>
          <cell r="N591">
            <v>0</v>
          </cell>
          <cell r="O591">
            <v>0</v>
          </cell>
          <cell r="P591">
            <v>0</v>
          </cell>
          <cell r="Q591">
            <v>0</v>
          </cell>
          <cell r="R591">
            <v>0</v>
          </cell>
          <cell r="S591">
            <v>0</v>
          </cell>
          <cell r="T591">
            <v>0</v>
          </cell>
          <cell r="U591">
            <v>4</v>
          </cell>
          <cell r="V591" t="str">
            <v/>
          </cell>
          <cell r="W591" t="str">
            <v/>
          </cell>
          <cell r="X591" t="str">
            <v/>
          </cell>
          <cell r="Y591" t="str">
            <v/>
          </cell>
          <cell r="Z591" t="str">
            <v/>
          </cell>
          <cell r="AA591">
            <v>4</v>
          </cell>
          <cell r="AC591" t="str">
            <v/>
          </cell>
          <cell r="AD591" t="str">
            <v/>
          </cell>
          <cell r="AE591">
            <v>0</v>
          </cell>
          <cell r="AF591" t="str">
            <v/>
          </cell>
          <cell r="AG591" t="str">
            <v/>
          </cell>
          <cell r="AH591" t="str">
            <v/>
          </cell>
          <cell r="AI591" t="str">
            <v/>
          </cell>
          <cell r="AJ591">
            <v>0</v>
          </cell>
          <cell r="AK591" t="str">
            <v/>
          </cell>
          <cell r="AL591" t="str">
            <v/>
          </cell>
        </row>
        <row r="592">
          <cell r="B592">
            <v>585</v>
          </cell>
          <cell r="F592" t="str">
            <v>-</v>
          </cell>
          <cell r="G592" t="str">
            <v>-</v>
          </cell>
          <cell r="K592">
            <v>0</v>
          </cell>
          <cell r="L592">
            <v>0</v>
          </cell>
          <cell r="M592">
            <v>0</v>
          </cell>
          <cell r="N592">
            <v>0</v>
          </cell>
          <cell r="O592">
            <v>0</v>
          </cell>
          <cell r="P592">
            <v>0</v>
          </cell>
          <cell r="Q592">
            <v>0</v>
          </cell>
          <cell r="R592">
            <v>0</v>
          </cell>
          <cell r="S592">
            <v>0</v>
          </cell>
          <cell r="T592">
            <v>0</v>
          </cell>
          <cell r="U592">
            <v>4</v>
          </cell>
          <cell r="V592" t="str">
            <v/>
          </cell>
          <cell r="W592" t="str">
            <v/>
          </cell>
          <cell r="X592" t="str">
            <v/>
          </cell>
          <cell r="Y592" t="str">
            <v/>
          </cell>
          <cell r="Z592" t="str">
            <v/>
          </cell>
          <cell r="AA592">
            <v>4</v>
          </cell>
          <cell r="AC592" t="str">
            <v/>
          </cell>
          <cell r="AD592" t="str">
            <v/>
          </cell>
          <cell r="AE592">
            <v>0</v>
          </cell>
          <cell r="AF592" t="str">
            <v/>
          </cell>
          <cell r="AG592" t="str">
            <v/>
          </cell>
          <cell r="AH592" t="str">
            <v/>
          </cell>
          <cell r="AI592" t="str">
            <v/>
          </cell>
          <cell r="AJ592">
            <v>0</v>
          </cell>
          <cell r="AK592" t="str">
            <v/>
          </cell>
          <cell r="AL592" t="str">
            <v/>
          </cell>
        </row>
        <row r="593">
          <cell r="B593">
            <v>586</v>
          </cell>
          <cell r="F593" t="str">
            <v>-</v>
          </cell>
          <cell r="G593" t="str">
            <v>-</v>
          </cell>
          <cell r="K593">
            <v>0</v>
          </cell>
          <cell r="L593">
            <v>0</v>
          </cell>
          <cell r="M593">
            <v>0</v>
          </cell>
          <cell r="N593">
            <v>0</v>
          </cell>
          <cell r="O593">
            <v>0</v>
          </cell>
          <cell r="P593">
            <v>0</v>
          </cell>
          <cell r="Q593">
            <v>0</v>
          </cell>
          <cell r="R593">
            <v>0</v>
          </cell>
          <cell r="S593">
            <v>0</v>
          </cell>
          <cell r="T593">
            <v>0</v>
          </cell>
          <cell r="U593">
            <v>4</v>
          </cell>
          <cell r="V593" t="str">
            <v/>
          </cell>
          <cell r="W593" t="str">
            <v/>
          </cell>
          <cell r="X593" t="str">
            <v/>
          </cell>
          <cell r="Y593" t="str">
            <v/>
          </cell>
          <cell r="Z593" t="str">
            <v/>
          </cell>
          <cell r="AA593">
            <v>4</v>
          </cell>
          <cell r="AC593" t="str">
            <v/>
          </cell>
          <cell r="AD593" t="str">
            <v/>
          </cell>
          <cell r="AE593">
            <v>0</v>
          </cell>
          <cell r="AF593" t="str">
            <v/>
          </cell>
          <cell r="AG593" t="str">
            <v/>
          </cell>
          <cell r="AH593" t="str">
            <v/>
          </cell>
          <cell r="AI593" t="str">
            <v/>
          </cell>
          <cell r="AJ593">
            <v>0</v>
          </cell>
          <cell r="AK593" t="str">
            <v/>
          </cell>
          <cell r="AL593" t="str">
            <v/>
          </cell>
        </row>
        <row r="594">
          <cell r="B594">
            <v>587</v>
          </cell>
          <cell r="F594" t="str">
            <v>-</v>
          </cell>
          <cell r="G594" t="str">
            <v>-</v>
          </cell>
          <cell r="K594">
            <v>0</v>
          </cell>
          <cell r="L594">
            <v>0</v>
          </cell>
          <cell r="M594">
            <v>0</v>
          </cell>
          <cell r="N594">
            <v>0</v>
          </cell>
          <cell r="O594">
            <v>0</v>
          </cell>
          <cell r="P594">
            <v>0</v>
          </cell>
          <cell r="Q594">
            <v>0</v>
          </cell>
          <cell r="R594">
            <v>0</v>
          </cell>
          <cell r="S594">
            <v>0</v>
          </cell>
          <cell r="T594">
            <v>0</v>
          </cell>
          <cell r="U594">
            <v>4</v>
          </cell>
          <cell r="V594" t="str">
            <v/>
          </cell>
          <cell r="W594" t="str">
            <v/>
          </cell>
          <cell r="X594" t="str">
            <v/>
          </cell>
          <cell r="Y594" t="str">
            <v/>
          </cell>
          <cell r="Z594" t="str">
            <v/>
          </cell>
          <cell r="AA594">
            <v>4</v>
          </cell>
          <cell r="AC594" t="str">
            <v/>
          </cell>
          <cell r="AD594" t="str">
            <v/>
          </cell>
          <cell r="AE594">
            <v>0</v>
          </cell>
          <cell r="AF594" t="str">
            <v/>
          </cell>
          <cell r="AG594" t="str">
            <v/>
          </cell>
          <cell r="AH594" t="str">
            <v/>
          </cell>
          <cell r="AI594" t="str">
            <v/>
          </cell>
          <cell r="AJ594">
            <v>0</v>
          </cell>
          <cell r="AK594" t="str">
            <v/>
          </cell>
          <cell r="AL594" t="str">
            <v/>
          </cell>
        </row>
        <row r="595">
          <cell r="B595">
            <v>588</v>
          </cell>
          <cell r="F595" t="str">
            <v>-</v>
          </cell>
          <cell r="G595" t="str">
            <v>-</v>
          </cell>
          <cell r="K595">
            <v>0</v>
          </cell>
          <cell r="L595">
            <v>0</v>
          </cell>
          <cell r="M595">
            <v>0</v>
          </cell>
          <cell r="N595">
            <v>0</v>
          </cell>
          <cell r="O595">
            <v>0</v>
          </cell>
          <cell r="P595">
            <v>0</v>
          </cell>
          <cell r="Q595">
            <v>0</v>
          </cell>
          <cell r="R595">
            <v>0</v>
          </cell>
          <cell r="S595">
            <v>0</v>
          </cell>
          <cell r="T595">
            <v>0</v>
          </cell>
          <cell r="U595">
            <v>4</v>
          </cell>
          <cell r="V595" t="str">
            <v/>
          </cell>
          <cell r="W595" t="str">
            <v/>
          </cell>
          <cell r="X595" t="str">
            <v/>
          </cell>
          <cell r="Y595" t="str">
            <v/>
          </cell>
          <cell r="Z595" t="str">
            <v/>
          </cell>
          <cell r="AA595">
            <v>4</v>
          </cell>
          <cell r="AC595" t="str">
            <v/>
          </cell>
          <cell r="AD595" t="str">
            <v/>
          </cell>
          <cell r="AE595">
            <v>0</v>
          </cell>
          <cell r="AF595" t="str">
            <v/>
          </cell>
          <cell r="AG595" t="str">
            <v/>
          </cell>
          <cell r="AH595" t="str">
            <v/>
          </cell>
          <cell r="AI595" t="str">
            <v/>
          </cell>
          <cell r="AJ595">
            <v>0</v>
          </cell>
          <cell r="AK595" t="str">
            <v/>
          </cell>
          <cell r="AL595" t="str">
            <v/>
          </cell>
        </row>
        <row r="596">
          <cell r="B596">
            <v>589</v>
          </cell>
          <cell r="F596" t="str">
            <v>-</v>
          </cell>
          <cell r="G596" t="str">
            <v>-</v>
          </cell>
          <cell r="K596">
            <v>0</v>
          </cell>
          <cell r="L596">
            <v>0</v>
          </cell>
          <cell r="M596">
            <v>0</v>
          </cell>
          <cell r="N596">
            <v>0</v>
          </cell>
          <cell r="O596">
            <v>0</v>
          </cell>
          <cell r="P596">
            <v>0</v>
          </cell>
          <cell r="Q596">
            <v>0</v>
          </cell>
          <cell r="R596">
            <v>0</v>
          </cell>
          <cell r="S596">
            <v>0</v>
          </cell>
          <cell r="T596">
            <v>0</v>
          </cell>
          <cell r="U596">
            <v>4</v>
          </cell>
          <cell r="V596" t="str">
            <v/>
          </cell>
          <cell r="W596" t="str">
            <v/>
          </cell>
          <cell r="X596" t="str">
            <v/>
          </cell>
          <cell r="Y596" t="str">
            <v/>
          </cell>
          <cell r="Z596" t="str">
            <v/>
          </cell>
          <cell r="AA596">
            <v>4</v>
          </cell>
          <cell r="AC596" t="str">
            <v/>
          </cell>
          <cell r="AD596" t="str">
            <v/>
          </cell>
          <cell r="AE596">
            <v>0</v>
          </cell>
          <cell r="AF596" t="str">
            <v/>
          </cell>
          <cell r="AG596" t="str">
            <v/>
          </cell>
          <cell r="AH596" t="str">
            <v/>
          </cell>
          <cell r="AI596" t="str">
            <v/>
          </cell>
          <cell r="AJ596">
            <v>0</v>
          </cell>
          <cell r="AK596" t="str">
            <v/>
          </cell>
          <cell r="AL596" t="str">
            <v/>
          </cell>
        </row>
        <row r="597">
          <cell r="B597">
            <v>590</v>
          </cell>
          <cell r="F597" t="str">
            <v>-</v>
          </cell>
          <cell r="G597" t="str">
            <v>-</v>
          </cell>
          <cell r="K597">
            <v>0</v>
          </cell>
          <cell r="L597">
            <v>0</v>
          </cell>
          <cell r="M597">
            <v>0</v>
          </cell>
          <cell r="N597">
            <v>0</v>
          </cell>
          <cell r="O597">
            <v>0</v>
          </cell>
          <cell r="P597">
            <v>0</v>
          </cell>
          <cell r="Q597">
            <v>0</v>
          </cell>
          <cell r="R597">
            <v>0</v>
          </cell>
          <cell r="S597">
            <v>0</v>
          </cell>
          <cell r="T597">
            <v>0</v>
          </cell>
          <cell r="U597">
            <v>4</v>
          </cell>
          <cell r="V597" t="str">
            <v/>
          </cell>
          <cell r="W597" t="str">
            <v/>
          </cell>
          <cell r="X597" t="str">
            <v/>
          </cell>
          <cell r="Y597" t="str">
            <v/>
          </cell>
          <cell r="Z597" t="str">
            <v/>
          </cell>
          <cell r="AA597">
            <v>4</v>
          </cell>
          <cell r="AC597" t="str">
            <v/>
          </cell>
          <cell r="AD597" t="str">
            <v/>
          </cell>
          <cell r="AE597">
            <v>0</v>
          </cell>
          <cell r="AF597" t="str">
            <v/>
          </cell>
          <cell r="AG597" t="str">
            <v/>
          </cell>
          <cell r="AH597" t="str">
            <v/>
          </cell>
          <cell r="AI597" t="str">
            <v/>
          </cell>
          <cell r="AJ597">
            <v>0</v>
          </cell>
          <cell r="AK597" t="str">
            <v/>
          </cell>
          <cell r="AL597" t="str">
            <v/>
          </cell>
        </row>
        <row r="598">
          <cell r="B598">
            <v>591</v>
          </cell>
          <cell r="F598" t="str">
            <v>-</v>
          </cell>
          <cell r="G598" t="str">
            <v>-</v>
          </cell>
          <cell r="K598">
            <v>0</v>
          </cell>
          <cell r="L598">
            <v>0</v>
          </cell>
          <cell r="M598">
            <v>0</v>
          </cell>
          <cell r="N598">
            <v>0</v>
          </cell>
          <cell r="O598">
            <v>0</v>
          </cell>
          <cell r="P598">
            <v>0</v>
          </cell>
          <cell r="Q598">
            <v>0</v>
          </cell>
          <cell r="R598">
            <v>0</v>
          </cell>
          <cell r="S598">
            <v>0</v>
          </cell>
          <cell r="T598">
            <v>0</v>
          </cell>
          <cell r="U598">
            <v>4</v>
          </cell>
          <cell r="V598" t="str">
            <v/>
          </cell>
          <cell r="W598" t="str">
            <v/>
          </cell>
          <cell r="X598" t="str">
            <v/>
          </cell>
          <cell r="Y598" t="str">
            <v/>
          </cell>
          <cell r="Z598" t="str">
            <v/>
          </cell>
          <cell r="AA598">
            <v>4</v>
          </cell>
          <cell r="AC598" t="str">
            <v/>
          </cell>
          <cell r="AD598" t="str">
            <v/>
          </cell>
          <cell r="AE598">
            <v>0</v>
          </cell>
          <cell r="AF598" t="str">
            <v/>
          </cell>
          <cell r="AG598" t="str">
            <v/>
          </cell>
          <cell r="AH598" t="str">
            <v/>
          </cell>
          <cell r="AI598" t="str">
            <v/>
          </cell>
          <cell r="AJ598">
            <v>0</v>
          </cell>
          <cell r="AK598" t="str">
            <v/>
          </cell>
          <cell r="AL598" t="str">
            <v/>
          </cell>
        </row>
        <row r="599">
          <cell r="B599">
            <v>592</v>
          </cell>
          <cell r="F599" t="str">
            <v>-</v>
          </cell>
          <cell r="G599" t="str">
            <v>-</v>
          </cell>
          <cell r="K599">
            <v>0</v>
          </cell>
          <cell r="L599">
            <v>0</v>
          </cell>
          <cell r="M599">
            <v>0</v>
          </cell>
          <cell r="N599">
            <v>0</v>
          </cell>
          <cell r="O599">
            <v>0</v>
          </cell>
          <cell r="P599">
            <v>0</v>
          </cell>
          <cell r="Q599">
            <v>0</v>
          </cell>
          <cell r="R599">
            <v>0</v>
          </cell>
          <cell r="S599">
            <v>0</v>
          </cell>
          <cell r="T599">
            <v>0</v>
          </cell>
          <cell r="U599">
            <v>4</v>
          </cell>
          <cell r="V599" t="str">
            <v/>
          </cell>
          <cell r="W599" t="str">
            <v/>
          </cell>
          <cell r="X599" t="str">
            <v/>
          </cell>
          <cell r="Y599" t="str">
            <v/>
          </cell>
          <cell r="Z599" t="str">
            <v/>
          </cell>
          <cell r="AA599">
            <v>4</v>
          </cell>
          <cell r="AC599" t="str">
            <v/>
          </cell>
          <cell r="AD599" t="str">
            <v/>
          </cell>
          <cell r="AE599">
            <v>0</v>
          </cell>
          <cell r="AF599" t="str">
            <v/>
          </cell>
          <cell r="AG599" t="str">
            <v/>
          </cell>
          <cell r="AH599" t="str">
            <v/>
          </cell>
          <cell r="AI599" t="str">
            <v/>
          </cell>
          <cell r="AJ599">
            <v>0</v>
          </cell>
          <cell r="AK599" t="str">
            <v/>
          </cell>
          <cell r="AL599" t="str">
            <v/>
          </cell>
        </row>
        <row r="600">
          <cell r="B600">
            <v>593</v>
          </cell>
          <cell r="F600" t="str">
            <v>-</v>
          </cell>
          <cell r="G600" t="str">
            <v>-</v>
          </cell>
          <cell r="K600">
            <v>0</v>
          </cell>
          <cell r="L600">
            <v>0</v>
          </cell>
          <cell r="M600">
            <v>0</v>
          </cell>
          <cell r="N600">
            <v>0</v>
          </cell>
          <cell r="O600">
            <v>0</v>
          </cell>
          <cell r="P600">
            <v>0</v>
          </cell>
          <cell r="Q600">
            <v>0</v>
          </cell>
          <cell r="R600">
            <v>0</v>
          </cell>
          <cell r="S600">
            <v>0</v>
          </cell>
          <cell r="T600">
            <v>0</v>
          </cell>
          <cell r="U600">
            <v>4</v>
          </cell>
          <cell r="V600" t="str">
            <v/>
          </cell>
          <cell r="W600" t="str">
            <v/>
          </cell>
          <cell r="X600" t="str">
            <v/>
          </cell>
          <cell r="Y600" t="str">
            <v/>
          </cell>
          <cell r="Z600" t="str">
            <v/>
          </cell>
          <cell r="AA600">
            <v>4</v>
          </cell>
          <cell r="AC600" t="str">
            <v/>
          </cell>
          <cell r="AD600" t="str">
            <v/>
          </cell>
          <cell r="AE600">
            <v>0</v>
          </cell>
          <cell r="AF600" t="str">
            <v/>
          </cell>
          <cell r="AG600" t="str">
            <v/>
          </cell>
          <cell r="AH600" t="str">
            <v/>
          </cell>
          <cell r="AI600" t="str">
            <v/>
          </cell>
          <cell r="AJ600">
            <v>0</v>
          </cell>
          <cell r="AK600" t="str">
            <v/>
          </cell>
          <cell r="AL600" t="str">
            <v/>
          </cell>
        </row>
        <row r="601">
          <cell r="B601">
            <v>594</v>
          </cell>
          <cell r="F601" t="str">
            <v>-</v>
          </cell>
          <cell r="G601" t="str">
            <v>-</v>
          </cell>
          <cell r="K601">
            <v>0</v>
          </cell>
          <cell r="L601">
            <v>0</v>
          </cell>
          <cell r="M601">
            <v>0</v>
          </cell>
          <cell r="N601">
            <v>0</v>
          </cell>
          <cell r="O601">
            <v>0</v>
          </cell>
          <cell r="P601">
            <v>0</v>
          </cell>
          <cell r="Q601">
            <v>0</v>
          </cell>
          <cell r="R601">
            <v>0</v>
          </cell>
          <cell r="S601">
            <v>0</v>
          </cell>
          <cell r="T601">
            <v>0</v>
          </cell>
          <cell r="U601">
            <v>4</v>
          </cell>
          <cell r="V601" t="str">
            <v/>
          </cell>
          <cell r="W601" t="str">
            <v/>
          </cell>
          <cell r="X601" t="str">
            <v/>
          </cell>
          <cell r="Y601" t="str">
            <v/>
          </cell>
          <cell r="Z601" t="str">
            <v/>
          </cell>
          <cell r="AA601">
            <v>4</v>
          </cell>
          <cell r="AC601" t="str">
            <v/>
          </cell>
          <cell r="AD601" t="str">
            <v/>
          </cell>
          <cell r="AE601">
            <v>0</v>
          </cell>
          <cell r="AF601" t="str">
            <v/>
          </cell>
          <cell r="AG601" t="str">
            <v/>
          </cell>
          <cell r="AH601" t="str">
            <v/>
          </cell>
          <cell r="AI601" t="str">
            <v/>
          </cell>
          <cell r="AJ601">
            <v>0</v>
          </cell>
          <cell r="AK601" t="str">
            <v/>
          </cell>
          <cell r="AL601" t="str">
            <v/>
          </cell>
        </row>
        <row r="602">
          <cell r="B602">
            <v>595</v>
          </cell>
          <cell r="F602" t="str">
            <v>-</v>
          </cell>
          <cell r="G602" t="str">
            <v>-</v>
          </cell>
          <cell r="K602">
            <v>0</v>
          </cell>
          <cell r="L602">
            <v>0</v>
          </cell>
          <cell r="M602">
            <v>0</v>
          </cell>
          <cell r="N602">
            <v>0</v>
          </cell>
          <cell r="O602">
            <v>0</v>
          </cell>
          <cell r="P602">
            <v>0</v>
          </cell>
          <cell r="Q602">
            <v>0</v>
          </cell>
          <cell r="R602">
            <v>0</v>
          </cell>
          <cell r="S602">
            <v>0</v>
          </cell>
          <cell r="T602">
            <v>0</v>
          </cell>
          <cell r="U602">
            <v>4</v>
          </cell>
          <cell r="V602" t="str">
            <v/>
          </cell>
          <cell r="W602" t="str">
            <v/>
          </cell>
          <cell r="X602" t="str">
            <v/>
          </cell>
          <cell r="Y602" t="str">
            <v/>
          </cell>
          <cell r="Z602" t="str">
            <v/>
          </cell>
          <cell r="AA602">
            <v>4</v>
          </cell>
          <cell r="AC602" t="str">
            <v/>
          </cell>
          <cell r="AD602" t="str">
            <v/>
          </cell>
          <cell r="AE602">
            <v>0</v>
          </cell>
          <cell r="AF602" t="str">
            <v/>
          </cell>
          <cell r="AG602" t="str">
            <v/>
          </cell>
          <cell r="AH602" t="str">
            <v/>
          </cell>
          <cell r="AI602" t="str">
            <v/>
          </cell>
          <cell r="AJ602">
            <v>0</v>
          </cell>
          <cell r="AK602" t="str">
            <v/>
          </cell>
          <cell r="AL602" t="str">
            <v/>
          </cell>
        </row>
        <row r="603">
          <cell r="B603">
            <v>596</v>
          </cell>
          <cell r="F603" t="str">
            <v>-</v>
          </cell>
          <cell r="G603" t="str">
            <v>-</v>
          </cell>
          <cell r="K603">
            <v>0</v>
          </cell>
          <cell r="L603">
            <v>0</v>
          </cell>
          <cell r="M603">
            <v>0</v>
          </cell>
          <cell r="N603">
            <v>0</v>
          </cell>
          <cell r="O603">
            <v>0</v>
          </cell>
          <cell r="P603">
            <v>0</v>
          </cell>
          <cell r="Q603">
            <v>0</v>
          </cell>
          <cell r="R603">
            <v>0</v>
          </cell>
          <cell r="S603">
            <v>0</v>
          </cell>
          <cell r="T603">
            <v>0</v>
          </cell>
          <cell r="U603">
            <v>4</v>
          </cell>
          <cell r="V603" t="str">
            <v/>
          </cell>
          <cell r="W603" t="str">
            <v/>
          </cell>
          <cell r="X603" t="str">
            <v/>
          </cell>
          <cell r="Y603" t="str">
            <v/>
          </cell>
          <cell r="Z603" t="str">
            <v/>
          </cell>
          <cell r="AA603">
            <v>4</v>
          </cell>
          <cell r="AC603" t="str">
            <v/>
          </cell>
          <cell r="AD603" t="str">
            <v/>
          </cell>
          <cell r="AE603">
            <v>0</v>
          </cell>
          <cell r="AF603" t="str">
            <v/>
          </cell>
          <cell r="AG603" t="str">
            <v/>
          </cell>
          <cell r="AH603" t="str">
            <v/>
          </cell>
          <cell r="AI603" t="str">
            <v/>
          </cell>
          <cell r="AJ603">
            <v>0</v>
          </cell>
          <cell r="AK603" t="str">
            <v/>
          </cell>
          <cell r="AL603" t="str">
            <v/>
          </cell>
        </row>
        <row r="604">
          <cell r="B604">
            <v>597</v>
          </cell>
          <cell r="F604" t="str">
            <v>-</v>
          </cell>
          <cell r="G604" t="str">
            <v>-</v>
          </cell>
          <cell r="K604">
            <v>0</v>
          </cell>
          <cell r="L604">
            <v>0</v>
          </cell>
          <cell r="M604">
            <v>0</v>
          </cell>
          <cell r="N604">
            <v>0</v>
          </cell>
          <cell r="O604">
            <v>0</v>
          </cell>
          <cell r="P604">
            <v>0</v>
          </cell>
          <cell r="Q604">
            <v>0</v>
          </cell>
          <cell r="R604">
            <v>0</v>
          </cell>
          <cell r="S604">
            <v>0</v>
          </cell>
          <cell r="T604">
            <v>0</v>
          </cell>
          <cell r="U604">
            <v>4</v>
          </cell>
          <cell r="V604" t="str">
            <v/>
          </cell>
          <cell r="W604" t="str">
            <v/>
          </cell>
          <cell r="X604" t="str">
            <v/>
          </cell>
          <cell r="Y604" t="str">
            <v/>
          </cell>
          <cell r="Z604" t="str">
            <v/>
          </cell>
          <cell r="AA604">
            <v>4</v>
          </cell>
          <cell r="AC604" t="str">
            <v/>
          </cell>
          <cell r="AD604" t="str">
            <v/>
          </cell>
          <cell r="AE604">
            <v>0</v>
          </cell>
          <cell r="AF604" t="str">
            <v/>
          </cell>
          <cell r="AG604" t="str">
            <v/>
          </cell>
          <cell r="AH604" t="str">
            <v/>
          </cell>
          <cell r="AI604" t="str">
            <v/>
          </cell>
          <cell r="AJ604">
            <v>0</v>
          </cell>
          <cell r="AK604" t="str">
            <v/>
          </cell>
          <cell r="AL604" t="str">
            <v/>
          </cell>
        </row>
        <row r="605">
          <cell r="B605">
            <v>598</v>
          </cell>
          <cell r="F605" t="str">
            <v>-</v>
          </cell>
          <cell r="G605" t="str">
            <v>-</v>
          </cell>
          <cell r="K605">
            <v>0</v>
          </cell>
          <cell r="L605">
            <v>0</v>
          </cell>
          <cell r="M605">
            <v>0</v>
          </cell>
          <cell r="N605">
            <v>0</v>
          </cell>
          <cell r="O605">
            <v>0</v>
          </cell>
          <cell r="P605">
            <v>0</v>
          </cell>
          <cell r="Q605">
            <v>0</v>
          </cell>
          <cell r="R605">
            <v>0</v>
          </cell>
          <cell r="S605">
            <v>0</v>
          </cell>
          <cell r="T605">
            <v>0</v>
          </cell>
          <cell r="U605">
            <v>4</v>
          </cell>
          <cell r="V605" t="str">
            <v/>
          </cell>
          <cell r="W605" t="str">
            <v/>
          </cell>
          <cell r="X605" t="str">
            <v/>
          </cell>
          <cell r="Y605" t="str">
            <v/>
          </cell>
          <cell r="Z605" t="str">
            <v/>
          </cell>
          <cell r="AA605">
            <v>4</v>
          </cell>
          <cell r="AC605" t="str">
            <v/>
          </cell>
          <cell r="AD605" t="str">
            <v/>
          </cell>
          <cell r="AE605">
            <v>0</v>
          </cell>
          <cell r="AF605" t="str">
            <v/>
          </cell>
          <cell r="AG605" t="str">
            <v/>
          </cell>
          <cell r="AH605" t="str">
            <v/>
          </cell>
          <cell r="AI605" t="str">
            <v/>
          </cell>
          <cell r="AJ605">
            <v>0</v>
          </cell>
          <cell r="AK605" t="str">
            <v/>
          </cell>
          <cell r="AL605" t="str">
            <v/>
          </cell>
        </row>
        <row r="606">
          <cell r="B606">
            <v>599</v>
          </cell>
          <cell r="F606" t="str">
            <v>-</v>
          </cell>
          <cell r="G606" t="str">
            <v>-</v>
          </cell>
          <cell r="K606">
            <v>0</v>
          </cell>
          <cell r="L606">
            <v>0</v>
          </cell>
          <cell r="M606">
            <v>0</v>
          </cell>
          <cell r="N606">
            <v>0</v>
          </cell>
          <cell r="O606">
            <v>0</v>
          </cell>
          <cell r="P606">
            <v>0</v>
          </cell>
          <cell r="Q606">
            <v>0</v>
          </cell>
          <cell r="R606">
            <v>0</v>
          </cell>
          <cell r="S606">
            <v>0</v>
          </cell>
          <cell r="T606">
            <v>0</v>
          </cell>
          <cell r="U606">
            <v>4</v>
          </cell>
          <cell r="V606" t="str">
            <v/>
          </cell>
          <cell r="W606" t="str">
            <v/>
          </cell>
          <cell r="X606" t="str">
            <v/>
          </cell>
          <cell r="Y606" t="str">
            <v/>
          </cell>
          <cell r="Z606" t="str">
            <v/>
          </cell>
          <cell r="AA606">
            <v>4</v>
          </cell>
          <cell r="AC606" t="str">
            <v/>
          </cell>
          <cell r="AD606" t="str">
            <v/>
          </cell>
          <cell r="AE606">
            <v>0</v>
          </cell>
          <cell r="AF606" t="str">
            <v/>
          </cell>
          <cell r="AG606" t="str">
            <v/>
          </cell>
          <cell r="AH606" t="str">
            <v/>
          </cell>
          <cell r="AI606" t="str">
            <v/>
          </cell>
          <cell r="AJ606">
            <v>0</v>
          </cell>
          <cell r="AK606" t="str">
            <v/>
          </cell>
          <cell r="AL606" t="str">
            <v/>
          </cell>
        </row>
        <row r="607">
          <cell r="B607">
            <v>600</v>
          </cell>
          <cell r="F607" t="str">
            <v>-</v>
          </cell>
          <cell r="G607" t="str">
            <v>-</v>
          </cell>
          <cell r="K607">
            <v>0</v>
          </cell>
          <cell r="L607">
            <v>0</v>
          </cell>
          <cell r="M607">
            <v>0</v>
          </cell>
          <cell r="N607">
            <v>0</v>
          </cell>
          <cell r="O607">
            <v>0</v>
          </cell>
          <cell r="P607">
            <v>0</v>
          </cell>
          <cell r="Q607">
            <v>0</v>
          </cell>
          <cell r="R607">
            <v>0</v>
          </cell>
          <cell r="S607">
            <v>0</v>
          </cell>
          <cell r="T607">
            <v>0</v>
          </cell>
          <cell r="U607">
            <v>4</v>
          </cell>
          <cell r="V607" t="str">
            <v/>
          </cell>
          <cell r="W607" t="str">
            <v/>
          </cell>
          <cell r="X607" t="str">
            <v/>
          </cell>
          <cell r="Y607" t="str">
            <v/>
          </cell>
          <cell r="Z607" t="str">
            <v/>
          </cell>
          <cell r="AA607">
            <v>4</v>
          </cell>
          <cell r="AC607" t="str">
            <v/>
          </cell>
          <cell r="AD607" t="str">
            <v/>
          </cell>
          <cell r="AE607">
            <v>0</v>
          </cell>
          <cell r="AF607" t="str">
            <v/>
          </cell>
          <cell r="AG607" t="str">
            <v/>
          </cell>
          <cell r="AH607" t="str">
            <v/>
          </cell>
          <cell r="AI607" t="str">
            <v/>
          </cell>
          <cell r="AJ607">
            <v>0</v>
          </cell>
          <cell r="AK607" t="str">
            <v/>
          </cell>
          <cell r="AL607" t="str">
            <v/>
          </cell>
        </row>
        <row r="608">
          <cell r="B608">
            <v>601</v>
          </cell>
          <cell r="F608" t="str">
            <v>-</v>
          </cell>
          <cell r="G608" t="str">
            <v>-</v>
          </cell>
          <cell r="K608">
            <v>0</v>
          </cell>
          <cell r="L608">
            <v>0</v>
          </cell>
          <cell r="M608">
            <v>0</v>
          </cell>
          <cell r="N608">
            <v>0</v>
          </cell>
          <cell r="O608">
            <v>0</v>
          </cell>
          <cell r="P608">
            <v>0</v>
          </cell>
          <cell r="Q608">
            <v>0</v>
          </cell>
          <cell r="R608">
            <v>0</v>
          </cell>
          <cell r="S608">
            <v>0</v>
          </cell>
          <cell r="T608">
            <v>0</v>
          </cell>
          <cell r="U608">
            <v>4</v>
          </cell>
          <cell r="V608" t="str">
            <v/>
          </cell>
          <cell r="W608" t="str">
            <v/>
          </cell>
          <cell r="X608" t="str">
            <v/>
          </cell>
          <cell r="Y608" t="str">
            <v/>
          </cell>
          <cell r="Z608" t="str">
            <v/>
          </cell>
          <cell r="AA608">
            <v>4</v>
          </cell>
          <cell r="AC608" t="str">
            <v/>
          </cell>
          <cell r="AD608" t="str">
            <v/>
          </cell>
          <cell r="AE608">
            <v>0</v>
          </cell>
          <cell r="AF608" t="str">
            <v/>
          </cell>
          <cell r="AG608" t="str">
            <v/>
          </cell>
          <cell r="AH608" t="str">
            <v/>
          </cell>
          <cell r="AI608" t="str">
            <v/>
          </cell>
          <cell r="AJ608">
            <v>0</v>
          </cell>
          <cell r="AK608" t="str">
            <v/>
          </cell>
          <cell r="AL608" t="str">
            <v/>
          </cell>
        </row>
        <row r="609">
          <cell r="B609">
            <v>602</v>
          </cell>
          <cell r="F609" t="str">
            <v>-</v>
          </cell>
          <cell r="G609" t="str">
            <v>-</v>
          </cell>
          <cell r="K609">
            <v>0</v>
          </cell>
          <cell r="L609">
            <v>0</v>
          </cell>
          <cell r="M609">
            <v>0</v>
          </cell>
          <cell r="N609">
            <v>0</v>
          </cell>
          <cell r="O609">
            <v>0</v>
          </cell>
          <cell r="P609">
            <v>0</v>
          </cell>
          <cell r="Q609">
            <v>0</v>
          </cell>
          <cell r="R609">
            <v>0</v>
          </cell>
          <cell r="S609">
            <v>0</v>
          </cell>
          <cell r="T609">
            <v>0</v>
          </cell>
          <cell r="U609">
            <v>4</v>
          </cell>
          <cell r="V609" t="str">
            <v/>
          </cell>
          <cell r="W609" t="str">
            <v/>
          </cell>
          <cell r="X609" t="str">
            <v/>
          </cell>
          <cell r="Y609" t="str">
            <v/>
          </cell>
          <cell r="Z609" t="str">
            <v/>
          </cell>
          <cell r="AA609">
            <v>4</v>
          </cell>
          <cell r="AC609" t="str">
            <v/>
          </cell>
          <cell r="AD609" t="str">
            <v/>
          </cell>
          <cell r="AE609">
            <v>0</v>
          </cell>
          <cell r="AF609" t="str">
            <v/>
          </cell>
          <cell r="AG609" t="str">
            <v/>
          </cell>
          <cell r="AH609" t="str">
            <v/>
          </cell>
          <cell r="AI609" t="str">
            <v/>
          </cell>
          <cell r="AJ609">
            <v>0</v>
          </cell>
          <cell r="AK609" t="str">
            <v/>
          </cell>
          <cell r="AL609" t="str">
            <v/>
          </cell>
        </row>
        <row r="610">
          <cell r="B610">
            <v>603</v>
          </cell>
          <cell r="F610" t="str">
            <v>-</v>
          </cell>
          <cell r="G610" t="str">
            <v>-</v>
          </cell>
          <cell r="K610">
            <v>0</v>
          </cell>
          <cell r="L610">
            <v>0</v>
          </cell>
          <cell r="M610">
            <v>0</v>
          </cell>
          <cell r="N610">
            <v>0</v>
          </cell>
          <cell r="O610">
            <v>0</v>
          </cell>
          <cell r="P610">
            <v>0</v>
          </cell>
          <cell r="Q610">
            <v>0</v>
          </cell>
          <cell r="R610">
            <v>0</v>
          </cell>
          <cell r="S610">
            <v>0</v>
          </cell>
          <cell r="T610">
            <v>0</v>
          </cell>
          <cell r="U610">
            <v>4</v>
          </cell>
          <cell r="V610" t="str">
            <v/>
          </cell>
          <cell r="W610" t="str">
            <v/>
          </cell>
          <cell r="X610" t="str">
            <v/>
          </cell>
          <cell r="Y610" t="str">
            <v/>
          </cell>
          <cell r="Z610" t="str">
            <v/>
          </cell>
          <cell r="AA610">
            <v>4</v>
          </cell>
          <cell r="AC610" t="str">
            <v/>
          </cell>
          <cell r="AD610" t="str">
            <v/>
          </cell>
          <cell r="AE610">
            <v>0</v>
          </cell>
          <cell r="AF610" t="str">
            <v/>
          </cell>
          <cell r="AG610" t="str">
            <v/>
          </cell>
          <cell r="AH610" t="str">
            <v/>
          </cell>
          <cell r="AI610" t="str">
            <v/>
          </cell>
          <cell r="AJ610">
            <v>0</v>
          </cell>
          <cell r="AK610" t="str">
            <v/>
          </cell>
          <cell r="AL610" t="str">
            <v/>
          </cell>
        </row>
        <row r="611">
          <cell r="B611">
            <v>604</v>
          </cell>
          <cell r="F611" t="str">
            <v>-</v>
          </cell>
          <cell r="G611" t="str">
            <v>-</v>
          </cell>
          <cell r="K611">
            <v>0</v>
          </cell>
          <cell r="L611">
            <v>0</v>
          </cell>
          <cell r="M611">
            <v>0</v>
          </cell>
          <cell r="N611">
            <v>0</v>
          </cell>
          <cell r="O611">
            <v>0</v>
          </cell>
          <cell r="P611">
            <v>0</v>
          </cell>
          <cell r="Q611">
            <v>0</v>
          </cell>
          <cell r="R611">
            <v>0</v>
          </cell>
          <cell r="S611">
            <v>0</v>
          </cell>
          <cell r="T611">
            <v>0</v>
          </cell>
          <cell r="U611">
            <v>4</v>
          </cell>
          <cell r="V611" t="str">
            <v/>
          </cell>
          <cell r="W611" t="str">
            <v/>
          </cell>
          <cell r="X611" t="str">
            <v/>
          </cell>
          <cell r="Y611" t="str">
            <v/>
          </cell>
          <cell r="Z611" t="str">
            <v/>
          </cell>
          <cell r="AA611">
            <v>4</v>
          </cell>
          <cell r="AC611" t="str">
            <v/>
          </cell>
          <cell r="AD611" t="str">
            <v/>
          </cell>
          <cell r="AE611">
            <v>0</v>
          </cell>
          <cell r="AF611" t="str">
            <v/>
          </cell>
          <cell r="AG611" t="str">
            <v/>
          </cell>
          <cell r="AH611" t="str">
            <v/>
          </cell>
          <cell r="AI611" t="str">
            <v/>
          </cell>
          <cell r="AJ611">
            <v>0</v>
          </cell>
          <cell r="AK611" t="str">
            <v/>
          </cell>
          <cell r="AL611" t="str">
            <v/>
          </cell>
        </row>
        <row r="612">
          <cell r="B612">
            <v>605</v>
          </cell>
          <cell r="F612" t="str">
            <v>-</v>
          </cell>
          <cell r="G612" t="str">
            <v>-</v>
          </cell>
          <cell r="K612">
            <v>0</v>
          </cell>
          <cell r="L612">
            <v>0</v>
          </cell>
          <cell r="M612">
            <v>0</v>
          </cell>
          <cell r="N612">
            <v>0</v>
          </cell>
          <cell r="O612">
            <v>0</v>
          </cell>
          <cell r="P612">
            <v>0</v>
          </cell>
          <cell r="Q612">
            <v>0</v>
          </cell>
          <cell r="R612">
            <v>0</v>
          </cell>
          <cell r="S612">
            <v>0</v>
          </cell>
          <cell r="T612">
            <v>0</v>
          </cell>
          <cell r="U612">
            <v>4</v>
          </cell>
          <cell r="V612" t="str">
            <v/>
          </cell>
          <cell r="W612" t="str">
            <v/>
          </cell>
          <cell r="X612" t="str">
            <v/>
          </cell>
          <cell r="Y612" t="str">
            <v/>
          </cell>
          <cell r="Z612" t="str">
            <v/>
          </cell>
          <cell r="AA612">
            <v>4</v>
          </cell>
          <cell r="AC612" t="str">
            <v/>
          </cell>
          <cell r="AD612" t="str">
            <v/>
          </cell>
          <cell r="AE612">
            <v>0</v>
          </cell>
          <cell r="AF612" t="str">
            <v/>
          </cell>
          <cell r="AG612" t="str">
            <v/>
          </cell>
          <cell r="AH612" t="str">
            <v/>
          </cell>
          <cell r="AI612" t="str">
            <v/>
          </cell>
          <cell r="AJ612">
            <v>0</v>
          </cell>
          <cell r="AK612" t="str">
            <v/>
          </cell>
          <cell r="AL612" t="str">
            <v/>
          </cell>
        </row>
        <row r="613">
          <cell r="B613">
            <v>606</v>
          </cell>
          <cell r="F613" t="str">
            <v>-</v>
          </cell>
          <cell r="G613" t="str">
            <v>-</v>
          </cell>
          <cell r="K613">
            <v>0</v>
          </cell>
          <cell r="L613">
            <v>0</v>
          </cell>
          <cell r="M613">
            <v>0</v>
          </cell>
          <cell r="N613">
            <v>0</v>
          </cell>
          <cell r="O613">
            <v>0</v>
          </cell>
          <cell r="P613">
            <v>0</v>
          </cell>
          <cell r="Q613">
            <v>0</v>
          </cell>
          <cell r="R613">
            <v>0</v>
          </cell>
          <cell r="S613">
            <v>0</v>
          </cell>
          <cell r="T613">
            <v>0</v>
          </cell>
          <cell r="U613">
            <v>4</v>
          </cell>
          <cell r="V613" t="str">
            <v/>
          </cell>
          <cell r="W613" t="str">
            <v/>
          </cell>
          <cell r="X613" t="str">
            <v/>
          </cell>
          <cell r="Y613" t="str">
            <v/>
          </cell>
          <cell r="Z613" t="str">
            <v/>
          </cell>
          <cell r="AA613">
            <v>4</v>
          </cell>
          <cell r="AC613" t="str">
            <v/>
          </cell>
          <cell r="AD613" t="str">
            <v/>
          </cell>
          <cell r="AE613">
            <v>0</v>
          </cell>
          <cell r="AF613" t="str">
            <v/>
          </cell>
          <cell r="AG613" t="str">
            <v/>
          </cell>
          <cell r="AH613" t="str">
            <v/>
          </cell>
          <cell r="AI613" t="str">
            <v/>
          </cell>
          <cell r="AJ613">
            <v>0</v>
          </cell>
          <cell r="AK613" t="str">
            <v/>
          </cell>
          <cell r="AL613" t="str">
            <v/>
          </cell>
        </row>
        <row r="614">
          <cell r="B614">
            <v>607</v>
          </cell>
          <cell r="F614" t="str">
            <v>-</v>
          </cell>
          <cell r="G614" t="str">
            <v>-</v>
          </cell>
          <cell r="K614">
            <v>0</v>
          </cell>
          <cell r="L614">
            <v>0</v>
          </cell>
          <cell r="M614">
            <v>0</v>
          </cell>
          <cell r="N614">
            <v>0</v>
          </cell>
          <cell r="O614">
            <v>0</v>
          </cell>
          <cell r="P614">
            <v>0</v>
          </cell>
          <cell r="Q614">
            <v>0</v>
          </cell>
          <cell r="R614">
            <v>0</v>
          </cell>
          <cell r="S614">
            <v>0</v>
          </cell>
          <cell r="T614">
            <v>0</v>
          </cell>
          <cell r="U614">
            <v>4</v>
          </cell>
          <cell r="V614" t="str">
            <v/>
          </cell>
          <cell r="W614" t="str">
            <v/>
          </cell>
          <cell r="X614" t="str">
            <v/>
          </cell>
          <cell r="Y614" t="str">
            <v/>
          </cell>
          <cell r="Z614" t="str">
            <v/>
          </cell>
          <cell r="AA614">
            <v>4</v>
          </cell>
          <cell r="AC614" t="str">
            <v/>
          </cell>
          <cell r="AD614" t="str">
            <v/>
          </cell>
          <cell r="AE614">
            <v>0</v>
          </cell>
          <cell r="AF614" t="str">
            <v/>
          </cell>
          <cell r="AG614" t="str">
            <v/>
          </cell>
          <cell r="AH614" t="str">
            <v/>
          </cell>
          <cell r="AI614" t="str">
            <v/>
          </cell>
          <cell r="AJ614">
            <v>0</v>
          </cell>
          <cell r="AK614" t="str">
            <v/>
          </cell>
          <cell r="AL614" t="str">
            <v/>
          </cell>
        </row>
        <row r="615">
          <cell r="B615">
            <v>608</v>
          </cell>
          <cell r="F615" t="str">
            <v>-</v>
          </cell>
          <cell r="G615" t="str">
            <v>-</v>
          </cell>
          <cell r="K615">
            <v>0</v>
          </cell>
          <cell r="L615">
            <v>0</v>
          </cell>
          <cell r="M615">
            <v>0</v>
          </cell>
          <cell r="N615">
            <v>0</v>
          </cell>
          <cell r="O615">
            <v>0</v>
          </cell>
          <cell r="P615">
            <v>0</v>
          </cell>
          <cell r="Q615">
            <v>0</v>
          </cell>
          <cell r="R615">
            <v>0</v>
          </cell>
          <cell r="S615">
            <v>0</v>
          </cell>
          <cell r="T615">
            <v>0</v>
          </cell>
          <cell r="U615">
            <v>4</v>
          </cell>
          <cell r="V615" t="str">
            <v/>
          </cell>
          <cell r="W615" t="str">
            <v/>
          </cell>
          <cell r="X615" t="str">
            <v/>
          </cell>
          <cell r="Y615" t="str">
            <v/>
          </cell>
          <cell r="Z615" t="str">
            <v/>
          </cell>
          <cell r="AA615">
            <v>4</v>
          </cell>
          <cell r="AC615" t="str">
            <v/>
          </cell>
          <cell r="AD615" t="str">
            <v/>
          </cell>
          <cell r="AE615">
            <v>0</v>
          </cell>
          <cell r="AF615" t="str">
            <v/>
          </cell>
          <cell r="AG615" t="str">
            <v/>
          </cell>
          <cell r="AH615" t="str">
            <v/>
          </cell>
          <cell r="AI615" t="str">
            <v/>
          </cell>
          <cell r="AJ615">
            <v>0</v>
          </cell>
          <cell r="AK615" t="str">
            <v/>
          </cell>
          <cell r="AL615" t="str">
            <v/>
          </cell>
        </row>
        <row r="616">
          <cell r="B616">
            <v>609</v>
          </cell>
          <cell r="F616" t="str">
            <v>-</v>
          </cell>
          <cell r="G616" t="str">
            <v>-</v>
          </cell>
          <cell r="K616">
            <v>0</v>
          </cell>
          <cell r="L616">
            <v>0</v>
          </cell>
          <cell r="M616">
            <v>0</v>
          </cell>
          <cell r="N616">
            <v>0</v>
          </cell>
          <cell r="O616">
            <v>0</v>
          </cell>
          <cell r="P616">
            <v>0</v>
          </cell>
          <cell r="Q616">
            <v>0</v>
          </cell>
          <cell r="R616">
            <v>0</v>
          </cell>
          <cell r="S616">
            <v>0</v>
          </cell>
          <cell r="T616">
            <v>0</v>
          </cell>
          <cell r="U616">
            <v>4</v>
          </cell>
          <cell r="V616" t="str">
            <v/>
          </cell>
          <cell r="W616" t="str">
            <v/>
          </cell>
          <cell r="X616" t="str">
            <v/>
          </cell>
          <cell r="Y616" t="str">
            <v/>
          </cell>
          <cell r="Z616" t="str">
            <v/>
          </cell>
          <cell r="AA616">
            <v>4</v>
          </cell>
          <cell r="AC616" t="str">
            <v/>
          </cell>
          <cell r="AD616" t="str">
            <v/>
          </cell>
          <cell r="AE616">
            <v>0</v>
          </cell>
          <cell r="AF616" t="str">
            <v/>
          </cell>
          <cell r="AG616" t="str">
            <v/>
          </cell>
          <cell r="AH616" t="str">
            <v/>
          </cell>
          <cell r="AI616" t="str">
            <v/>
          </cell>
          <cell r="AJ616">
            <v>0</v>
          </cell>
          <cell r="AK616" t="str">
            <v/>
          </cell>
          <cell r="AL616" t="str">
            <v/>
          </cell>
        </row>
        <row r="617">
          <cell r="B617">
            <v>610</v>
          </cell>
          <cell r="F617" t="str">
            <v>-</v>
          </cell>
          <cell r="G617" t="str">
            <v>-</v>
          </cell>
          <cell r="K617">
            <v>0</v>
          </cell>
          <cell r="L617">
            <v>0</v>
          </cell>
          <cell r="M617">
            <v>0</v>
          </cell>
          <cell r="N617">
            <v>0</v>
          </cell>
          <cell r="O617">
            <v>0</v>
          </cell>
          <cell r="P617">
            <v>0</v>
          </cell>
          <cell r="Q617">
            <v>0</v>
          </cell>
          <cell r="R617">
            <v>0</v>
          </cell>
          <cell r="S617">
            <v>0</v>
          </cell>
          <cell r="T617">
            <v>0</v>
          </cell>
          <cell r="U617">
            <v>4</v>
          </cell>
          <cell r="V617" t="str">
            <v/>
          </cell>
          <cell r="W617" t="str">
            <v/>
          </cell>
          <cell r="X617" t="str">
            <v/>
          </cell>
          <cell r="Y617" t="str">
            <v/>
          </cell>
          <cell r="Z617" t="str">
            <v/>
          </cell>
          <cell r="AA617">
            <v>4</v>
          </cell>
          <cell r="AC617" t="str">
            <v/>
          </cell>
          <cell r="AD617" t="str">
            <v/>
          </cell>
          <cell r="AE617">
            <v>0</v>
          </cell>
          <cell r="AF617" t="str">
            <v/>
          </cell>
          <cell r="AG617" t="str">
            <v/>
          </cell>
          <cell r="AH617" t="str">
            <v/>
          </cell>
          <cell r="AI617" t="str">
            <v/>
          </cell>
          <cell r="AJ617">
            <v>0</v>
          </cell>
          <cell r="AK617" t="str">
            <v/>
          </cell>
          <cell r="AL617" t="str">
            <v/>
          </cell>
        </row>
        <row r="618">
          <cell r="B618">
            <v>611</v>
          </cell>
          <cell r="F618" t="str">
            <v>-</v>
          </cell>
          <cell r="G618" t="str">
            <v>-</v>
          </cell>
          <cell r="K618">
            <v>0</v>
          </cell>
          <cell r="L618">
            <v>0</v>
          </cell>
          <cell r="M618">
            <v>0</v>
          </cell>
          <cell r="N618">
            <v>0</v>
          </cell>
          <cell r="O618">
            <v>0</v>
          </cell>
          <cell r="P618">
            <v>0</v>
          </cell>
          <cell r="Q618">
            <v>0</v>
          </cell>
          <cell r="R618">
            <v>0</v>
          </cell>
          <cell r="S618">
            <v>0</v>
          </cell>
          <cell r="T618">
            <v>0</v>
          </cell>
          <cell r="U618">
            <v>4</v>
          </cell>
          <cell r="V618" t="str">
            <v/>
          </cell>
          <cell r="W618" t="str">
            <v/>
          </cell>
          <cell r="X618" t="str">
            <v/>
          </cell>
          <cell r="Y618" t="str">
            <v/>
          </cell>
          <cell r="Z618" t="str">
            <v/>
          </cell>
          <cell r="AA618">
            <v>4</v>
          </cell>
          <cell r="AC618" t="str">
            <v/>
          </cell>
          <cell r="AD618" t="str">
            <v/>
          </cell>
          <cell r="AE618">
            <v>0</v>
          </cell>
          <cell r="AF618" t="str">
            <v/>
          </cell>
          <cell r="AG618" t="str">
            <v/>
          </cell>
          <cell r="AH618" t="str">
            <v/>
          </cell>
          <cell r="AI618" t="str">
            <v/>
          </cell>
          <cell r="AJ618">
            <v>0</v>
          </cell>
          <cell r="AK618" t="str">
            <v/>
          </cell>
          <cell r="AL618" t="str">
            <v/>
          </cell>
        </row>
        <row r="619">
          <cell r="B619">
            <v>612</v>
          </cell>
          <cell r="F619" t="str">
            <v>-</v>
          </cell>
          <cell r="G619" t="str">
            <v>-</v>
          </cell>
          <cell r="K619">
            <v>0</v>
          </cell>
          <cell r="L619">
            <v>0</v>
          </cell>
          <cell r="M619">
            <v>0</v>
          </cell>
          <cell r="N619">
            <v>0</v>
          </cell>
          <cell r="O619">
            <v>0</v>
          </cell>
          <cell r="P619">
            <v>0</v>
          </cell>
          <cell r="Q619">
            <v>0</v>
          </cell>
          <cell r="R619">
            <v>0</v>
          </cell>
          <cell r="S619">
            <v>0</v>
          </cell>
          <cell r="T619">
            <v>0</v>
          </cell>
          <cell r="U619">
            <v>4</v>
          </cell>
          <cell r="V619" t="str">
            <v/>
          </cell>
          <cell r="W619" t="str">
            <v/>
          </cell>
          <cell r="X619" t="str">
            <v/>
          </cell>
          <cell r="Y619" t="str">
            <v/>
          </cell>
          <cell r="Z619" t="str">
            <v/>
          </cell>
          <cell r="AA619">
            <v>4</v>
          </cell>
          <cell r="AC619" t="str">
            <v/>
          </cell>
          <cell r="AD619" t="str">
            <v/>
          </cell>
          <cell r="AE619">
            <v>0</v>
          </cell>
          <cell r="AF619" t="str">
            <v/>
          </cell>
          <cell r="AG619" t="str">
            <v/>
          </cell>
          <cell r="AH619" t="str">
            <v/>
          </cell>
          <cell r="AI619" t="str">
            <v/>
          </cell>
          <cell r="AJ619">
            <v>0</v>
          </cell>
          <cell r="AK619" t="str">
            <v/>
          </cell>
          <cell r="AL619" t="str">
            <v/>
          </cell>
        </row>
        <row r="620">
          <cell r="B620">
            <v>613</v>
          </cell>
          <cell r="F620" t="str">
            <v>-</v>
          </cell>
          <cell r="G620" t="str">
            <v>-</v>
          </cell>
          <cell r="K620">
            <v>0</v>
          </cell>
          <cell r="L620">
            <v>0</v>
          </cell>
          <cell r="M620">
            <v>0</v>
          </cell>
          <cell r="N620">
            <v>0</v>
          </cell>
          <cell r="O620">
            <v>0</v>
          </cell>
          <cell r="P620">
            <v>0</v>
          </cell>
          <cell r="Q620">
            <v>0</v>
          </cell>
          <cell r="R620">
            <v>0</v>
          </cell>
          <cell r="S620">
            <v>0</v>
          </cell>
          <cell r="T620">
            <v>0</v>
          </cell>
          <cell r="U620">
            <v>4</v>
          </cell>
          <cell r="V620" t="str">
            <v/>
          </cell>
          <cell r="W620" t="str">
            <v/>
          </cell>
          <cell r="X620" t="str">
            <v/>
          </cell>
          <cell r="Y620" t="str">
            <v/>
          </cell>
          <cell r="Z620" t="str">
            <v/>
          </cell>
          <cell r="AA620">
            <v>4</v>
          </cell>
          <cell r="AC620" t="str">
            <v/>
          </cell>
          <cell r="AD620" t="str">
            <v/>
          </cell>
          <cell r="AE620">
            <v>0</v>
          </cell>
          <cell r="AF620" t="str">
            <v/>
          </cell>
          <cell r="AG620" t="str">
            <v/>
          </cell>
          <cell r="AH620" t="str">
            <v/>
          </cell>
          <cell r="AI620" t="str">
            <v/>
          </cell>
          <cell r="AJ620">
            <v>0</v>
          </cell>
          <cell r="AK620" t="str">
            <v/>
          </cell>
          <cell r="AL620" t="str">
            <v/>
          </cell>
        </row>
        <row r="621">
          <cell r="B621">
            <v>614</v>
          </cell>
          <cell r="F621" t="str">
            <v>-</v>
          </cell>
          <cell r="G621" t="str">
            <v>-</v>
          </cell>
          <cell r="K621">
            <v>0</v>
          </cell>
          <cell r="L621">
            <v>0</v>
          </cell>
          <cell r="M621">
            <v>0</v>
          </cell>
          <cell r="N621">
            <v>0</v>
          </cell>
          <cell r="O621">
            <v>0</v>
          </cell>
          <cell r="P621">
            <v>0</v>
          </cell>
          <cell r="Q621">
            <v>0</v>
          </cell>
          <cell r="R621">
            <v>0</v>
          </cell>
          <cell r="S621">
            <v>0</v>
          </cell>
          <cell r="T621">
            <v>0</v>
          </cell>
          <cell r="U621">
            <v>4</v>
          </cell>
          <cell r="V621" t="str">
            <v/>
          </cell>
          <cell r="W621" t="str">
            <v/>
          </cell>
          <cell r="X621" t="str">
            <v/>
          </cell>
          <cell r="Y621" t="str">
            <v/>
          </cell>
          <cell r="Z621" t="str">
            <v/>
          </cell>
          <cell r="AA621">
            <v>4</v>
          </cell>
          <cell r="AC621" t="str">
            <v/>
          </cell>
          <cell r="AD621" t="str">
            <v/>
          </cell>
          <cell r="AE621">
            <v>0</v>
          </cell>
          <cell r="AF621" t="str">
            <v/>
          </cell>
          <cell r="AG621" t="str">
            <v/>
          </cell>
          <cell r="AH621" t="str">
            <v/>
          </cell>
          <cell r="AI621" t="str">
            <v/>
          </cell>
          <cell r="AJ621">
            <v>0</v>
          </cell>
          <cell r="AK621" t="str">
            <v/>
          </cell>
          <cell r="AL621" t="str">
            <v/>
          </cell>
        </row>
        <row r="622">
          <cell r="B622">
            <v>615</v>
          </cell>
          <cell r="F622" t="str">
            <v>-</v>
          </cell>
          <cell r="G622" t="str">
            <v>-</v>
          </cell>
          <cell r="K622">
            <v>0</v>
          </cell>
          <cell r="L622">
            <v>0</v>
          </cell>
          <cell r="M622">
            <v>0</v>
          </cell>
          <cell r="N622">
            <v>0</v>
          </cell>
          <cell r="O622">
            <v>0</v>
          </cell>
          <cell r="P622">
            <v>0</v>
          </cell>
          <cell r="Q622">
            <v>0</v>
          </cell>
          <cell r="R622">
            <v>0</v>
          </cell>
          <cell r="S622">
            <v>0</v>
          </cell>
          <cell r="T622">
            <v>0</v>
          </cell>
          <cell r="U622">
            <v>4</v>
          </cell>
          <cell r="V622" t="str">
            <v/>
          </cell>
          <cell r="W622" t="str">
            <v/>
          </cell>
          <cell r="X622" t="str">
            <v/>
          </cell>
          <cell r="Y622" t="str">
            <v/>
          </cell>
          <cell r="Z622" t="str">
            <v/>
          </cell>
          <cell r="AA622">
            <v>4</v>
          </cell>
          <cell r="AC622" t="str">
            <v/>
          </cell>
          <cell r="AD622" t="str">
            <v/>
          </cell>
          <cell r="AE622">
            <v>0</v>
          </cell>
          <cell r="AF622" t="str">
            <v/>
          </cell>
          <cell r="AG622" t="str">
            <v/>
          </cell>
          <cell r="AH622" t="str">
            <v/>
          </cell>
          <cell r="AI622" t="str">
            <v/>
          </cell>
          <cell r="AJ622">
            <v>0</v>
          </cell>
          <cell r="AK622" t="str">
            <v/>
          </cell>
          <cell r="AL622" t="str">
            <v/>
          </cell>
        </row>
        <row r="623">
          <cell r="B623">
            <v>616</v>
          </cell>
          <cell r="F623" t="str">
            <v>-</v>
          </cell>
          <cell r="G623" t="str">
            <v>-</v>
          </cell>
          <cell r="K623">
            <v>0</v>
          </cell>
          <cell r="L623">
            <v>0</v>
          </cell>
          <cell r="M623">
            <v>0</v>
          </cell>
          <cell r="N623">
            <v>0</v>
          </cell>
          <cell r="O623">
            <v>0</v>
          </cell>
          <cell r="P623">
            <v>0</v>
          </cell>
          <cell r="Q623">
            <v>0</v>
          </cell>
          <cell r="R623">
            <v>0</v>
          </cell>
          <cell r="S623">
            <v>0</v>
          </cell>
          <cell r="T623">
            <v>0</v>
          </cell>
          <cell r="U623">
            <v>4</v>
          </cell>
          <cell r="V623" t="str">
            <v/>
          </cell>
          <cell r="W623" t="str">
            <v/>
          </cell>
          <cell r="X623" t="str">
            <v/>
          </cell>
          <cell r="Y623" t="str">
            <v/>
          </cell>
          <cell r="Z623" t="str">
            <v/>
          </cell>
          <cell r="AA623">
            <v>4</v>
          </cell>
          <cell r="AC623" t="str">
            <v/>
          </cell>
          <cell r="AD623" t="str">
            <v/>
          </cell>
          <cell r="AE623">
            <v>0</v>
          </cell>
          <cell r="AF623" t="str">
            <v/>
          </cell>
          <cell r="AG623" t="str">
            <v/>
          </cell>
          <cell r="AH623" t="str">
            <v/>
          </cell>
          <cell r="AI623" t="str">
            <v/>
          </cell>
          <cell r="AJ623">
            <v>0</v>
          </cell>
          <cell r="AK623" t="str">
            <v/>
          </cell>
          <cell r="AL623" t="str">
            <v/>
          </cell>
        </row>
        <row r="624">
          <cell r="B624">
            <v>617</v>
          </cell>
          <cell r="F624" t="str">
            <v>-</v>
          </cell>
          <cell r="G624" t="str">
            <v>-</v>
          </cell>
          <cell r="K624">
            <v>0</v>
          </cell>
          <cell r="L624">
            <v>0</v>
          </cell>
          <cell r="M624">
            <v>0</v>
          </cell>
          <cell r="N624">
            <v>0</v>
          </cell>
          <cell r="O624">
            <v>0</v>
          </cell>
          <cell r="P624">
            <v>0</v>
          </cell>
          <cell r="Q624">
            <v>0</v>
          </cell>
          <cell r="R624">
            <v>0</v>
          </cell>
          <cell r="S624">
            <v>0</v>
          </cell>
          <cell r="T624">
            <v>0</v>
          </cell>
          <cell r="U624">
            <v>4</v>
          </cell>
          <cell r="V624" t="str">
            <v/>
          </cell>
          <cell r="W624" t="str">
            <v/>
          </cell>
          <cell r="X624" t="str">
            <v/>
          </cell>
          <cell r="Y624" t="str">
            <v/>
          </cell>
          <cell r="Z624" t="str">
            <v/>
          </cell>
          <cell r="AA624">
            <v>4</v>
          </cell>
          <cell r="AC624" t="str">
            <v/>
          </cell>
          <cell r="AD624" t="str">
            <v/>
          </cell>
          <cell r="AE624">
            <v>0</v>
          </cell>
          <cell r="AF624" t="str">
            <v/>
          </cell>
          <cell r="AG624" t="str">
            <v/>
          </cell>
          <cell r="AH624" t="str">
            <v/>
          </cell>
          <cell r="AI624" t="str">
            <v/>
          </cell>
          <cell r="AJ624">
            <v>0</v>
          </cell>
          <cell r="AK624" t="str">
            <v/>
          </cell>
          <cell r="AL624" t="str">
            <v/>
          </cell>
        </row>
        <row r="625">
          <cell r="B625">
            <v>618</v>
          </cell>
          <cell r="F625" t="str">
            <v>-</v>
          </cell>
          <cell r="G625" t="str">
            <v>-</v>
          </cell>
          <cell r="K625">
            <v>0</v>
          </cell>
          <cell r="L625">
            <v>0</v>
          </cell>
          <cell r="M625">
            <v>0</v>
          </cell>
          <cell r="N625">
            <v>0</v>
          </cell>
          <cell r="O625">
            <v>0</v>
          </cell>
          <cell r="P625">
            <v>0</v>
          </cell>
          <cell r="Q625">
            <v>0</v>
          </cell>
          <cell r="R625">
            <v>0</v>
          </cell>
          <cell r="S625">
            <v>0</v>
          </cell>
          <cell r="T625">
            <v>0</v>
          </cell>
          <cell r="U625">
            <v>4</v>
          </cell>
          <cell r="V625" t="str">
            <v/>
          </cell>
          <cell r="W625" t="str">
            <v/>
          </cell>
          <cell r="X625" t="str">
            <v/>
          </cell>
          <cell r="Y625" t="str">
            <v/>
          </cell>
          <cell r="Z625" t="str">
            <v/>
          </cell>
          <cell r="AA625">
            <v>4</v>
          </cell>
          <cell r="AC625" t="str">
            <v/>
          </cell>
          <cell r="AD625" t="str">
            <v/>
          </cell>
          <cell r="AE625">
            <v>0</v>
          </cell>
          <cell r="AF625" t="str">
            <v/>
          </cell>
          <cell r="AG625" t="str">
            <v/>
          </cell>
          <cell r="AH625" t="str">
            <v/>
          </cell>
          <cell r="AI625" t="str">
            <v/>
          </cell>
          <cell r="AJ625">
            <v>0</v>
          </cell>
          <cell r="AK625" t="str">
            <v/>
          </cell>
          <cell r="AL625" t="str">
            <v/>
          </cell>
        </row>
        <row r="626">
          <cell r="B626">
            <v>619</v>
          </cell>
          <cell r="F626" t="str">
            <v>-</v>
          </cell>
          <cell r="G626" t="str">
            <v>-</v>
          </cell>
          <cell r="K626">
            <v>0</v>
          </cell>
          <cell r="L626">
            <v>0</v>
          </cell>
          <cell r="M626">
            <v>0</v>
          </cell>
          <cell r="N626">
            <v>0</v>
          </cell>
          <cell r="O626">
            <v>0</v>
          </cell>
          <cell r="P626">
            <v>0</v>
          </cell>
          <cell r="Q626">
            <v>0</v>
          </cell>
          <cell r="R626">
            <v>0</v>
          </cell>
          <cell r="S626">
            <v>0</v>
          </cell>
          <cell r="T626">
            <v>0</v>
          </cell>
          <cell r="U626">
            <v>4</v>
          </cell>
          <cell r="V626" t="str">
            <v/>
          </cell>
          <cell r="W626" t="str">
            <v/>
          </cell>
          <cell r="X626" t="str">
            <v/>
          </cell>
          <cell r="Y626" t="str">
            <v/>
          </cell>
          <cell r="Z626" t="str">
            <v/>
          </cell>
          <cell r="AA626">
            <v>4</v>
          </cell>
          <cell r="AC626" t="str">
            <v/>
          </cell>
          <cell r="AD626" t="str">
            <v/>
          </cell>
          <cell r="AE626">
            <v>0</v>
          </cell>
          <cell r="AF626" t="str">
            <v/>
          </cell>
          <cell r="AG626" t="str">
            <v/>
          </cell>
          <cell r="AH626" t="str">
            <v/>
          </cell>
          <cell r="AI626" t="str">
            <v/>
          </cell>
          <cell r="AJ626">
            <v>0</v>
          </cell>
          <cell r="AK626" t="str">
            <v/>
          </cell>
          <cell r="AL626" t="str">
            <v/>
          </cell>
        </row>
        <row r="627">
          <cell r="B627">
            <v>620</v>
          </cell>
          <cell r="F627" t="str">
            <v>-</v>
          </cell>
          <cell r="G627" t="str">
            <v>-</v>
          </cell>
          <cell r="K627">
            <v>0</v>
          </cell>
          <cell r="L627">
            <v>0</v>
          </cell>
          <cell r="M627">
            <v>0</v>
          </cell>
          <cell r="N627">
            <v>0</v>
          </cell>
          <cell r="O627">
            <v>0</v>
          </cell>
          <cell r="P627">
            <v>0</v>
          </cell>
          <cell r="Q627">
            <v>0</v>
          </cell>
          <cell r="R627">
            <v>0</v>
          </cell>
          <cell r="S627">
            <v>0</v>
          </cell>
          <cell r="T627">
            <v>0</v>
          </cell>
          <cell r="U627">
            <v>4</v>
          </cell>
          <cell r="V627" t="str">
            <v/>
          </cell>
          <cell r="W627" t="str">
            <v/>
          </cell>
          <cell r="X627" t="str">
            <v/>
          </cell>
          <cell r="Y627" t="str">
            <v/>
          </cell>
          <cell r="Z627" t="str">
            <v/>
          </cell>
          <cell r="AA627">
            <v>4</v>
          </cell>
          <cell r="AC627" t="str">
            <v/>
          </cell>
          <cell r="AD627" t="str">
            <v/>
          </cell>
          <cell r="AE627">
            <v>0</v>
          </cell>
          <cell r="AF627" t="str">
            <v/>
          </cell>
          <cell r="AG627" t="str">
            <v/>
          </cell>
          <cell r="AH627" t="str">
            <v/>
          </cell>
          <cell r="AI627" t="str">
            <v/>
          </cell>
          <cell r="AJ627">
            <v>0</v>
          </cell>
          <cell r="AK627" t="str">
            <v/>
          </cell>
          <cell r="AL627" t="str">
            <v/>
          </cell>
        </row>
        <row r="628">
          <cell r="B628">
            <v>621</v>
          </cell>
          <cell r="F628" t="str">
            <v>-</v>
          </cell>
          <cell r="G628" t="str">
            <v>-</v>
          </cell>
          <cell r="K628">
            <v>0</v>
          </cell>
          <cell r="L628">
            <v>0</v>
          </cell>
          <cell r="M628">
            <v>0</v>
          </cell>
          <cell r="N628">
            <v>0</v>
          </cell>
          <cell r="O628">
            <v>0</v>
          </cell>
          <cell r="P628">
            <v>0</v>
          </cell>
          <cell r="Q628">
            <v>0</v>
          </cell>
          <cell r="R628">
            <v>0</v>
          </cell>
          <cell r="S628">
            <v>0</v>
          </cell>
          <cell r="T628">
            <v>0</v>
          </cell>
          <cell r="U628">
            <v>4</v>
          </cell>
          <cell r="V628" t="str">
            <v/>
          </cell>
          <cell r="W628" t="str">
            <v/>
          </cell>
          <cell r="X628" t="str">
            <v/>
          </cell>
          <cell r="Y628" t="str">
            <v/>
          </cell>
          <cell r="Z628" t="str">
            <v/>
          </cell>
          <cell r="AA628">
            <v>4</v>
          </cell>
          <cell r="AC628" t="str">
            <v/>
          </cell>
          <cell r="AD628" t="str">
            <v/>
          </cell>
          <cell r="AE628">
            <v>0</v>
          </cell>
          <cell r="AF628" t="str">
            <v/>
          </cell>
          <cell r="AG628" t="str">
            <v/>
          </cell>
          <cell r="AH628" t="str">
            <v/>
          </cell>
          <cell r="AI628" t="str">
            <v/>
          </cell>
          <cell r="AJ628">
            <v>0</v>
          </cell>
          <cell r="AK628" t="str">
            <v/>
          </cell>
          <cell r="AL628" t="str">
            <v/>
          </cell>
        </row>
        <row r="629">
          <cell r="B629">
            <v>622</v>
          </cell>
          <cell r="F629" t="str">
            <v>-</v>
          </cell>
          <cell r="G629" t="str">
            <v>-</v>
          </cell>
          <cell r="K629">
            <v>0</v>
          </cell>
          <cell r="L629">
            <v>0</v>
          </cell>
          <cell r="M629">
            <v>0</v>
          </cell>
          <cell r="N629">
            <v>0</v>
          </cell>
          <cell r="O629">
            <v>0</v>
          </cell>
          <cell r="P629">
            <v>0</v>
          </cell>
          <cell r="Q629">
            <v>0</v>
          </cell>
          <cell r="R629">
            <v>0</v>
          </cell>
          <cell r="S629">
            <v>0</v>
          </cell>
          <cell r="T629">
            <v>0</v>
          </cell>
          <cell r="U629">
            <v>4</v>
          </cell>
          <cell r="V629" t="str">
            <v/>
          </cell>
          <cell r="W629" t="str">
            <v/>
          </cell>
          <cell r="X629" t="str">
            <v/>
          </cell>
          <cell r="Y629" t="str">
            <v/>
          </cell>
          <cell r="Z629" t="str">
            <v/>
          </cell>
          <cell r="AA629">
            <v>4</v>
          </cell>
          <cell r="AC629" t="str">
            <v/>
          </cell>
          <cell r="AD629" t="str">
            <v/>
          </cell>
          <cell r="AE629">
            <v>0</v>
          </cell>
          <cell r="AF629" t="str">
            <v/>
          </cell>
          <cell r="AG629" t="str">
            <v/>
          </cell>
          <cell r="AH629" t="str">
            <v/>
          </cell>
          <cell r="AI629" t="str">
            <v/>
          </cell>
          <cell r="AJ629">
            <v>0</v>
          </cell>
          <cell r="AK629" t="str">
            <v/>
          </cell>
          <cell r="AL629" t="str">
            <v/>
          </cell>
        </row>
        <row r="630">
          <cell r="B630">
            <v>623</v>
          </cell>
          <cell r="F630" t="str">
            <v>-</v>
          </cell>
          <cell r="G630" t="str">
            <v>-</v>
          </cell>
          <cell r="K630">
            <v>0</v>
          </cell>
          <cell r="L630">
            <v>0</v>
          </cell>
          <cell r="M630">
            <v>0</v>
          </cell>
          <cell r="N630">
            <v>0</v>
          </cell>
          <cell r="O630">
            <v>0</v>
          </cell>
          <cell r="P630">
            <v>0</v>
          </cell>
          <cell r="Q630">
            <v>0</v>
          </cell>
          <cell r="R630">
            <v>0</v>
          </cell>
          <cell r="S630">
            <v>0</v>
          </cell>
          <cell r="T630">
            <v>0</v>
          </cell>
          <cell r="U630">
            <v>4</v>
          </cell>
          <cell r="V630" t="str">
            <v/>
          </cell>
          <cell r="W630" t="str">
            <v/>
          </cell>
          <cell r="X630" t="str">
            <v/>
          </cell>
          <cell r="Y630" t="str">
            <v/>
          </cell>
          <cell r="Z630" t="str">
            <v/>
          </cell>
          <cell r="AA630">
            <v>4</v>
          </cell>
          <cell r="AC630" t="str">
            <v/>
          </cell>
          <cell r="AD630" t="str">
            <v/>
          </cell>
          <cell r="AE630">
            <v>0</v>
          </cell>
          <cell r="AF630" t="str">
            <v/>
          </cell>
          <cell r="AG630" t="str">
            <v/>
          </cell>
          <cell r="AH630" t="str">
            <v/>
          </cell>
          <cell r="AI630" t="str">
            <v/>
          </cell>
          <cell r="AJ630">
            <v>0</v>
          </cell>
          <cell r="AK630" t="str">
            <v/>
          </cell>
          <cell r="AL630" t="str">
            <v/>
          </cell>
        </row>
        <row r="631">
          <cell r="B631">
            <v>624</v>
          </cell>
          <cell r="F631" t="str">
            <v>-</v>
          </cell>
          <cell r="G631" t="str">
            <v>-</v>
          </cell>
          <cell r="K631">
            <v>0</v>
          </cell>
          <cell r="L631">
            <v>0</v>
          </cell>
          <cell r="M631">
            <v>0</v>
          </cell>
          <cell r="N631">
            <v>0</v>
          </cell>
          <cell r="O631">
            <v>0</v>
          </cell>
          <cell r="P631">
            <v>0</v>
          </cell>
          <cell r="Q631">
            <v>0</v>
          </cell>
          <cell r="R631">
            <v>0</v>
          </cell>
          <cell r="S631">
            <v>0</v>
          </cell>
          <cell r="T631">
            <v>0</v>
          </cell>
          <cell r="U631">
            <v>4</v>
          </cell>
          <cell r="V631" t="str">
            <v/>
          </cell>
          <cell r="W631" t="str">
            <v/>
          </cell>
          <cell r="X631" t="str">
            <v/>
          </cell>
          <cell r="Y631" t="str">
            <v/>
          </cell>
          <cell r="Z631" t="str">
            <v/>
          </cell>
          <cell r="AA631">
            <v>4</v>
          </cell>
          <cell r="AC631" t="str">
            <v/>
          </cell>
          <cell r="AD631" t="str">
            <v/>
          </cell>
          <cell r="AE631">
            <v>0</v>
          </cell>
          <cell r="AF631" t="str">
            <v/>
          </cell>
          <cell r="AG631" t="str">
            <v/>
          </cell>
          <cell r="AH631" t="str">
            <v/>
          </cell>
          <cell r="AI631" t="str">
            <v/>
          </cell>
          <cell r="AJ631">
            <v>0</v>
          </cell>
          <cell r="AK631" t="str">
            <v/>
          </cell>
          <cell r="AL631" t="str">
            <v/>
          </cell>
        </row>
        <row r="632">
          <cell r="B632">
            <v>625</v>
          </cell>
          <cell r="F632" t="str">
            <v>-</v>
          </cell>
          <cell r="G632" t="str">
            <v>-</v>
          </cell>
          <cell r="K632">
            <v>0</v>
          </cell>
          <cell r="L632">
            <v>0</v>
          </cell>
          <cell r="M632">
            <v>0</v>
          </cell>
          <cell r="N632">
            <v>0</v>
          </cell>
          <cell r="O632">
            <v>0</v>
          </cell>
          <cell r="P632">
            <v>0</v>
          </cell>
          <cell r="Q632">
            <v>0</v>
          </cell>
          <cell r="R632">
            <v>0</v>
          </cell>
          <cell r="S632">
            <v>0</v>
          </cell>
          <cell r="T632">
            <v>0</v>
          </cell>
          <cell r="U632">
            <v>4</v>
          </cell>
          <cell r="V632" t="str">
            <v/>
          </cell>
          <cell r="W632" t="str">
            <v/>
          </cell>
          <cell r="X632" t="str">
            <v/>
          </cell>
          <cell r="Y632" t="str">
            <v/>
          </cell>
          <cell r="Z632" t="str">
            <v/>
          </cell>
          <cell r="AA632">
            <v>4</v>
          </cell>
          <cell r="AC632" t="str">
            <v/>
          </cell>
          <cell r="AD632" t="str">
            <v/>
          </cell>
          <cell r="AE632">
            <v>0</v>
          </cell>
          <cell r="AF632" t="str">
            <v/>
          </cell>
          <cell r="AG632" t="str">
            <v/>
          </cell>
          <cell r="AH632" t="str">
            <v/>
          </cell>
          <cell r="AI632" t="str">
            <v/>
          </cell>
          <cell r="AJ632">
            <v>0</v>
          </cell>
          <cell r="AK632" t="str">
            <v/>
          </cell>
          <cell r="AL632" t="str">
            <v/>
          </cell>
        </row>
        <row r="633">
          <cell r="B633">
            <v>626</v>
          </cell>
          <cell r="F633" t="str">
            <v>-</v>
          </cell>
          <cell r="G633" t="str">
            <v>-</v>
          </cell>
          <cell r="K633">
            <v>0</v>
          </cell>
          <cell r="L633">
            <v>0</v>
          </cell>
          <cell r="M633">
            <v>0</v>
          </cell>
          <cell r="N633">
            <v>0</v>
          </cell>
          <cell r="O633">
            <v>0</v>
          </cell>
          <cell r="P633">
            <v>0</v>
          </cell>
          <cell r="Q633">
            <v>0</v>
          </cell>
          <cell r="R633">
            <v>0</v>
          </cell>
          <cell r="S633">
            <v>0</v>
          </cell>
          <cell r="T633">
            <v>0</v>
          </cell>
          <cell r="U633">
            <v>4</v>
          </cell>
          <cell r="V633" t="str">
            <v/>
          </cell>
          <cell r="W633" t="str">
            <v/>
          </cell>
          <cell r="X633" t="str">
            <v/>
          </cell>
          <cell r="Y633" t="str">
            <v/>
          </cell>
          <cell r="Z633" t="str">
            <v/>
          </cell>
          <cell r="AA633">
            <v>4</v>
          </cell>
          <cell r="AC633" t="str">
            <v/>
          </cell>
          <cell r="AD633" t="str">
            <v/>
          </cell>
          <cell r="AE633">
            <v>0</v>
          </cell>
          <cell r="AF633" t="str">
            <v/>
          </cell>
          <cell r="AG633" t="str">
            <v/>
          </cell>
          <cell r="AH633" t="str">
            <v/>
          </cell>
          <cell r="AI633" t="str">
            <v/>
          </cell>
          <cell r="AJ633">
            <v>0</v>
          </cell>
          <cell r="AK633" t="str">
            <v/>
          </cell>
          <cell r="AL633" t="str">
            <v/>
          </cell>
        </row>
        <row r="634">
          <cell r="B634">
            <v>627</v>
          </cell>
          <cell r="F634" t="str">
            <v>-</v>
          </cell>
          <cell r="G634" t="str">
            <v>-</v>
          </cell>
          <cell r="K634">
            <v>0</v>
          </cell>
          <cell r="L634">
            <v>0</v>
          </cell>
          <cell r="M634">
            <v>0</v>
          </cell>
          <cell r="N634">
            <v>0</v>
          </cell>
          <cell r="O634">
            <v>0</v>
          </cell>
          <cell r="P634">
            <v>0</v>
          </cell>
          <cell r="Q634">
            <v>0</v>
          </cell>
          <cell r="R634">
            <v>0</v>
          </cell>
          <cell r="S634">
            <v>0</v>
          </cell>
          <cell r="T634">
            <v>0</v>
          </cell>
          <cell r="U634">
            <v>4</v>
          </cell>
          <cell r="V634" t="str">
            <v/>
          </cell>
          <cell r="W634" t="str">
            <v/>
          </cell>
          <cell r="X634" t="str">
            <v/>
          </cell>
          <cell r="Y634" t="str">
            <v/>
          </cell>
          <cell r="Z634" t="str">
            <v/>
          </cell>
          <cell r="AA634">
            <v>4</v>
          </cell>
          <cell r="AC634" t="str">
            <v/>
          </cell>
          <cell r="AD634" t="str">
            <v/>
          </cell>
          <cell r="AE634">
            <v>0</v>
          </cell>
          <cell r="AF634" t="str">
            <v/>
          </cell>
          <cell r="AG634" t="str">
            <v/>
          </cell>
          <cell r="AH634" t="str">
            <v/>
          </cell>
          <cell r="AI634" t="str">
            <v/>
          </cell>
          <cell r="AJ634">
            <v>0</v>
          </cell>
          <cell r="AK634" t="str">
            <v/>
          </cell>
          <cell r="AL634" t="str">
            <v/>
          </cell>
        </row>
        <row r="635">
          <cell r="B635">
            <v>628</v>
          </cell>
          <cell r="F635" t="str">
            <v>-</v>
          </cell>
          <cell r="G635" t="str">
            <v>-</v>
          </cell>
          <cell r="K635">
            <v>0</v>
          </cell>
          <cell r="L635">
            <v>0</v>
          </cell>
          <cell r="M635">
            <v>0</v>
          </cell>
          <cell r="N635">
            <v>0</v>
          </cell>
          <cell r="O635">
            <v>0</v>
          </cell>
          <cell r="P635">
            <v>0</v>
          </cell>
          <cell r="Q635">
            <v>0</v>
          </cell>
          <cell r="R635">
            <v>0</v>
          </cell>
          <cell r="S635">
            <v>0</v>
          </cell>
          <cell r="T635">
            <v>0</v>
          </cell>
          <cell r="U635">
            <v>4</v>
          </cell>
          <cell r="V635" t="str">
            <v/>
          </cell>
          <cell r="W635" t="str">
            <v/>
          </cell>
          <cell r="X635" t="str">
            <v/>
          </cell>
          <cell r="Y635" t="str">
            <v/>
          </cell>
          <cell r="Z635" t="str">
            <v/>
          </cell>
          <cell r="AA635">
            <v>4</v>
          </cell>
          <cell r="AC635" t="str">
            <v/>
          </cell>
          <cell r="AD635" t="str">
            <v/>
          </cell>
          <cell r="AE635">
            <v>0</v>
          </cell>
          <cell r="AF635" t="str">
            <v/>
          </cell>
          <cell r="AG635" t="str">
            <v/>
          </cell>
          <cell r="AH635" t="str">
            <v/>
          </cell>
          <cell r="AI635" t="str">
            <v/>
          </cell>
          <cell r="AJ635">
            <v>0</v>
          </cell>
          <cell r="AK635" t="str">
            <v/>
          </cell>
          <cell r="AL635" t="str">
            <v/>
          </cell>
        </row>
        <row r="636">
          <cell r="B636">
            <v>629</v>
          </cell>
          <cell r="F636" t="str">
            <v>-</v>
          </cell>
          <cell r="G636" t="str">
            <v>-</v>
          </cell>
          <cell r="K636">
            <v>0</v>
          </cell>
          <cell r="L636">
            <v>0</v>
          </cell>
          <cell r="M636">
            <v>0</v>
          </cell>
          <cell r="N636">
            <v>0</v>
          </cell>
          <cell r="O636">
            <v>0</v>
          </cell>
          <cell r="P636">
            <v>0</v>
          </cell>
          <cell r="Q636">
            <v>0</v>
          </cell>
          <cell r="R636">
            <v>0</v>
          </cell>
          <cell r="S636">
            <v>0</v>
          </cell>
          <cell r="T636">
            <v>0</v>
          </cell>
          <cell r="U636">
            <v>4</v>
          </cell>
          <cell r="V636" t="str">
            <v/>
          </cell>
          <cell r="W636" t="str">
            <v/>
          </cell>
          <cell r="X636" t="str">
            <v/>
          </cell>
          <cell r="Y636" t="str">
            <v/>
          </cell>
          <cell r="Z636" t="str">
            <v/>
          </cell>
          <cell r="AA636">
            <v>4</v>
          </cell>
          <cell r="AC636" t="str">
            <v/>
          </cell>
          <cell r="AD636" t="str">
            <v/>
          </cell>
          <cell r="AE636">
            <v>0</v>
          </cell>
          <cell r="AF636" t="str">
            <v/>
          </cell>
          <cell r="AG636" t="str">
            <v/>
          </cell>
          <cell r="AH636" t="str">
            <v/>
          </cell>
          <cell r="AI636" t="str">
            <v/>
          </cell>
          <cell r="AJ636">
            <v>0</v>
          </cell>
          <cell r="AK636" t="str">
            <v/>
          </cell>
          <cell r="AL636" t="str">
            <v/>
          </cell>
        </row>
        <row r="637">
          <cell r="B637">
            <v>630</v>
          </cell>
          <cell r="F637" t="str">
            <v>-</v>
          </cell>
          <cell r="G637" t="str">
            <v>-</v>
          </cell>
          <cell r="K637">
            <v>0</v>
          </cell>
          <cell r="L637">
            <v>0</v>
          </cell>
          <cell r="M637">
            <v>0</v>
          </cell>
          <cell r="N637">
            <v>0</v>
          </cell>
          <cell r="O637">
            <v>0</v>
          </cell>
          <cell r="P637">
            <v>0</v>
          </cell>
          <cell r="Q637">
            <v>0</v>
          </cell>
          <cell r="R637">
            <v>0</v>
          </cell>
          <cell r="S637">
            <v>0</v>
          </cell>
          <cell r="T637">
            <v>0</v>
          </cell>
          <cell r="U637">
            <v>4</v>
          </cell>
          <cell r="V637" t="str">
            <v/>
          </cell>
          <cell r="W637" t="str">
            <v/>
          </cell>
          <cell r="X637" t="str">
            <v/>
          </cell>
          <cell r="Y637" t="str">
            <v/>
          </cell>
          <cell r="Z637" t="str">
            <v/>
          </cell>
          <cell r="AA637">
            <v>4</v>
          </cell>
          <cell r="AC637" t="str">
            <v/>
          </cell>
          <cell r="AD637" t="str">
            <v/>
          </cell>
          <cell r="AE637">
            <v>0</v>
          </cell>
          <cell r="AF637" t="str">
            <v/>
          </cell>
          <cell r="AG637" t="str">
            <v/>
          </cell>
          <cell r="AH637" t="str">
            <v/>
          </cell>
          <cell r="AI637" t="str">
            <v/>
          </cell>
          <cell r="AJ637">
            <v>0</v>
          </cell>
          <cell r="AK637" t="str">
            <v/>
          </cell>
          <cell r="AL637" t="str">
            <v/>
          </cell>
        </row>
        <row r="638">
          <cell r="B638">
            <v>631</v>
          </cell>
          <cell r="F638" t="str">
            <v>-</v>
          </cell>
          <cell r="G638" t="str">
            <v>-</v>
          </cell>
          <cell r="K638">
            <v>0</v>
          </cell>
          <cell r="L638">
            <v>0</v>
          </cell>
          <cell r="M638">
            <v>0</v>
          </cell>
          <cell r="N638">
            <v>0</v>
          </cell>
          <cell r="O638">
            <v>0</v>
          </cell>
          <cell r="P638">
            <v>0</v>
          </cell>
          <cell r="Q638">
            <v>0</v>
          </cell>
          <cell r="R638">
            <v>0</v>
          </cell>
          <cell r="S638">
            <v>0</v>
          </cell>
          <cell r="T638">
            <v>0</v>
          </cell>
          <cell r="U638">
            <v>4</v>
          </cell>
          <cell r="V638" t="str">
            <v/>
          </cell>
          <cell r="W638" t="str">
            <v/>
          </cell>
          <cell r="X638" t="str">
            <v/>
          </cell>
          <cell r="Y638" t="str">
            <v/>
          </cell>
          <cell r="Z638" t="str">
            <v/>
          </cell>
          <cell r="AA638">
            <v>4</v>
          </cell>
          <cell r="AC638" t="str">
            <v/>
          </cell>
          <cell r="AD638" t="str">
            <v/>
          </cell>
          <cell r="AE638">
            <v>0</v>
          </cell>
          <cell r="AF638" t="str">
            <v/>
          </cell>
          <cell r="AG638" t="str">
            <v/>
          </cell>
          <cell r="AH638" t="str">
            <v/>
          </cell>
          <cell r="AI638" t="str">
            <v/>
          </cell>
          <cell r="AJ638">
            <v>0</v>
          </cell>
          <cell r="AK638" t="str">
            <v/>
          </cell>
          <cell r="AL638" t="str">
            <v/>
          </cell>
        </row>
        <row r="639">
          <cell r="B639">
            <v>632</v>
          </cell>
          <cell r="F639" t="str">
            <v>-</v>
          </cell>
          <cell r="G639" t="str">
            <v>-</v>
          </cell>
          <cell r="K639">
            <v>0</v>
          </cell>
          <cell r="L639">
            <v>0</v>
          </cell>
          <cell r="M639">
            <v>0</v>
          </cell>
          <cell r="N639">
            <v>0</v>
          </cell>
          <cell r="O639">
            <v>0</v>
          </cell>
          <cell r="P639">
            <v>0</v>
          </cell>
          <cell r="Q639">
            <v>0</v>
          </cell>
          <cell r="R639">
            <v>0</v>
          </cell>
          <cell r="S639">
            <v>0</v>
          </cell>
          <cell r="T639">
            <v>0</v>
          </cell>
          <cell r="U639">
            <v>4</v>
          </cell>
          <cell r="V639" t="str">
            <v/>
          </cell>
          <cell r="W639" t="str">
            <v/>
          </cell>
          <cell r="X639" t="str">
            <v/>
          </cell>
          <cell r="Y639" t="str">
            <v/>
          </cell>
          <cell r="Z639" t="str">
            <v/>
          </cell>
          <cell r="AA639">
            <v>4</v>
          </cell>
          <cell r="AC639" t="str">
            <v/>
          </cell>
          <cell r="AD639" t="str">
            <v/>
          </cell>
          <cell r="AE639">
            <v>0</v>
          </cell>
          <cell r="AF639" t="str">
            <v/>
          </cell>
          <cell r="AG639" t="str">
            <v/>
          </cell>
          <cell r="AH639" t="str">
            <v/>
          </cell>
          <cell r="AI639" t="str">
            <v/>
          </cell>
          <cell r="AJ639">
            <v>0</v>
          </cell>
          <cell r="AK639" t="str">
            <v/>
          </cell>
          <cell r="AL639" t="str">
            <v/>
          </cell>
        </row>
        <row r="640">
          <cell r="B640">
            <v>633</v>
          </cell>
          <cell r="F640" t="str">
            <v>-</v>
          </cell>
          <cell r="G640" t="str">
            <v>-</v>
          </cell>
          <cell r="K640">
            <v>0</v>
          </cell>
          <cell r="L640">
            <v>0</v>
          </cell>
          <cell r="M640">
            <v>0</v>
          </cell>
          <cell r="N640">
            <v>0</v>
          </cell>
          <cell r="O640">
            <v>0</v>
          </cell>
          <cell r="P640">
            <v>0</v>
          </cell>
          <cell r="Q640">
            <v>0</v>
          </cell>
          <cell r="R640">
            <v>0</v>
          </cell>
          <cell r="S640">
            <v>0</v>
          </cell>
          <cell r="T640">
            <v>0</v>
          </cell>
          <cell r="U640">
            <v>4</v>
          </cell>
          <cell r="V640" t="str">
            <v/>
          </cell>
          <cell r="W640" t="str">
            <v/>
          </cell>
          <cell r="X640" t="str">
            <v/>
          </cell>
          <cell r="Y640" t="str">
            <v/>
          </cell>
          <cell r="Z640" t="str">
            <v/>
          </cell>
          <cell r="AA640">
            <v>4</v>
          </cell>
          <cell r="AC640" t="str">
            <v/>
          </cell>
          <cell r="AD640" t="str">
            <v/>
          </cell>
          <cell r="AE640">
            <v>0</v>
          </cell>
          <cell r="AF640" t="str">
            <v/>
          </cell>
          <cell r="AG640" t="str">
            <v/>
          </cell>
          <cell r="AH640" t="str">
            <v/>
          </cell>
          <cell r="AI640" t="str">
            <v/>
          </cell>
          <cell r="AJ640">
            <v>0</v>
          </cell>
          <cell r="AK640" t="str">
            <v/>
          </cell>
          <cell r="AL640" t="str">
            <v/>
          </cell>
        </row>
        <row r="641">
          <cell r="B641">
            <v>634</v>
          </cell>
          <cell r="F641" t="str">
            <v>-</v>
          </cell>
          <cell r="G641" t="str">
            <v>-</v>
          </cell>
          <cell r="K641">
            <v>0</v>
          </cell>
          <cell r="L641">
            <v>0</v>
          </cell>
          <cell r="M641">
            <v>0</v>
          </cell>
          <cell r="N641">
            <v>0</v>
          </cell>
          <cell r="O641">
            <v>0</v>
          </cell>
          <cell r="P641">
            <v>0</v>
          </cell>
          <cell r="Q641">
            <v>0</v>
          </cell>
          <cell r="R641">
            <v>0</v>
          </cell>
          <cell r="S641">
            <v>0</v>
          </cell>
          <cell r="T641">
            <v>0</v>
          </cell>
          <cell r="U641">
            <v>4</v>
          </cell>
          <cell r="V641" t="str">
            <v/>
          </cell>
          <cell r="W641" t="str">
            <v/>
          </cell>
          <cell r="X641" t="str">
            <v/>
          </cell>
          <cell r="Y641" t="str">
            <v/>
          </cell>
          <cell r="Z641" t="str">
            <v/>
          </cell>
          <cell r="AA641">
            <v>4</v>
          </cell>
          <cell r="AC641" t="str">
            <v/>
          </cell>
          <cell r="AD641" t="str">
            <v/>
          </cell>
          <cell r="AE641">
            <v>0</v>
          </cell>
          <cell r="AF641" t="str">
            <v/>
          </cell>
          <cell r="AG641" t="str">
            <v/>
          </cell>
          <cell r="AH641" t="str">
            <v/>
          </cell>
          <cell r="AI641" t="str">
            <v/>
          </cell>
          <cell r="AJ641">
            <v>0</v>
          </cell>
          <cell r="AK641" t="str">
            <v/>
          </cell>
          <cell r="AL641" t="str">
            <v/>
          </cell>
        </row>
        <row r="642">
          <cell r="B642">
            <v>635</v>
          </cell>
          <cell r="F642" t="str">
            <v>-</v>
          </cell>
          <cell r="G642" t="str">
            <v>-</v>
          </cell>
          <cell r="K642">
            <v>0</v>
          </cell>
          <cell r="L642">
            <v>0</v>
          </cell>
          <cell r="M642">
            <v>0</v>
          </cell>
          <cell r="N642">
            <v>0</v>
          </cell>
          <cell r="O642">
            <v>0</v>
          </cell>
          <cell r="P642">
            <v>0</v>
          </cell>
          <cell r="Q642">
            <v>0</v>
          </cell>
          <cell r="R642">
            <v>0</v>
          </cell>
          <cell r="S642">
            <v>0</v>
          </cell>
          <cell r="T642">
            <v>0</v>
          </cell>
          <cell r="U642">
            <v>4</v>
          </cell>
          <cell r="V642" t="str">
            <v/>
          </cell>
          <cell r="W642" t="str">
            <v/>
          </cell>
          <cell r="X642" t="str">
            <v/>
          </cell>
          <cell r="Y642" t="str">
            <v/>
          </cell>
          <cell r="Z642" t="str">
            <v/>
          </cell>
          <cell r="AA642">
            <v>4</v>
          </cell>
          <cell r="AC642" t="str">
            <v/>
          </cell>
          <cell r="AD642" t="str">
            <v/>
          </cell>
          <cell r="AE642">
            <v>0</v>
          </cell>
          <cell r="AF642" t="str">
            <v/>
          </cell>
          <cell r="AG642" t="str">
            <v/>
          </cell>
          <cell r="AH642" t="str">
            <v/>
          </cell>
          <cell r="AI642" t="str">
            <v/>
          </cell>
          <cell r="AJ642">
            <v>0</v>
          </cell>
          <cell r="AK642" t="str">
            <v/>
          </cell>
          <cell r="AL642" t="str">
            <v/>
          </cell>
        </row>
        <row r="643">
          <cell r="B643">
            <v>636</v>
          </cell>
          <cell r="F643" t="str">
            <v>-</v>
          </cell>
          <cell r="G643" t="str">
            <v>-</v>
          </cell>
          <cell r="K643">
            <v>0</v>
          </cell>
          <cell r="L643">
            <v>0</v>
          </cell>
          <cell r="M643">
            <v>0</v>
          </cell>
          <cell r="N643">
            <v>0</v>
          </cell>
          <cell r="O643">
            <v>0</v>
          </cell>
          <cell r="P643">
            <v>0</v>
          </cell>
          <cell r="Q643">
            <v>0</v>
          </cell>
          <cell r="R643">
            <v>0</v>
          </cell>
          <cell r="S643">
            <v>0</v>
          </cell>
          <cell r="T643">
            <v>0</v>
          </cell>
          <cell r="U643">
            <v>4</v>
          </cell>
          <cell r="V643" t="str">
            <v/>
          </cell>
          <cell r="W643" t="str">
            <v/>
          </cell>
          <cell r="X643" t="str">
            <v/>
          </cell>
          <cell r="Y643" t="str">
            <v/>
          </cell>
          <cell r="Z643" t="str">
            <v/>
          </cell>
          <cell r="AA643">
            <v>4</v>
          </cell>
          <cell r="AC643" t="str">
            <v/>
          </cell>
          <cell r="AD643" t="str">
            <v/>
          </cell>
          <cell r="AE643">
            <v>0</v>
          </cell>
          <cell r="AF643" t="str">
            <v/>
          </cell>
          <cell r="AG643" t="str">
            <v/>
          </cell>
          <cell r="AH643" t="str">
            <v/>
          </cell>
          <cell r="AI643" t="str">
            <v/>
          </cell>
          <cell r="AJ643">
            <v>0</v>
          </cell>
          <cell r="AK643" t="str">
            <v/>
          </cell>
          <cell r="AL643" t="str">
            <v/>
          </cell>
        </row>
        <row r="644">
          <cell r="B644">
            <v>637</v>
          </cell>
          <cell r="F644" t="str">
            <v>-</v>
          </cell>
          <cell r="G644" t="str">
            <v>-</v>
          </cell>
          <cell r="K644">
            <v>0</v>
          </cell>
          <cell r="L644">
            <v>0</v>
          </cell>
          <cell r="M644">
            <v>0</v>
          </cell>
          <cell r="N644">
            <v>0</v>
          </cell>
          <cell r="O644">
            <v>0</v>
          </cell>
          <cell r="P644">
            <v>0</v>
          </cell>
          <cell r="Q644">
            <v>0</v>
          </cell>
          <cell r="R644">
            <v>0</v>
          </cell>
          <cell r="S644">
            <v>0</v>
          </cell>
          <cell r="T644">
            <v>0</v>
          </cell>
          <cell r="U644">
            <v>4</v>
          </cell>
          <cell r="V644" t="str">
            <v/>
          </cell>
          <cell r="W644" t="str">
            <v/>
          </cell>
          <cell r="X644" t="str">
            <v/>
          </cell>
          <cell r="Y644" t="str">
            <v/>
          </cell>
          <cell r="Z644" t="str">
            <v/>
          </cell>
          <cell r="AA644">
            <v>4</v>
          </cell>
          <cell r="AC644" t="str">
            <v/>
          </cell>
          <cell r="AD644" t="str">
            <v/>
          </cell>
          <cell r="AE644">
            <v>0</v>
          </cell>
          <cell r="AF644" t="str">
            <v/>
          </cell>
          <cell r="AG644" t="str">
            <v/>
          </cell>
          <cell r="AH644" t="str">
            <v/>
          </cell>
          <cell r="AI644" t="str">
            <v/>
          </cell>
          <cell r="AJ644">
            <v>0</v>
          </cell>
          <cell r="AK644" t="str">
            <v/>
          </cell>
          <cell r="AL644" t="str">
            <v/>
          </cell>
        </row>
        <row r="645">
          <cell r="B645">
            <v>638</v>
          </cell>
          <cell r="F645" t="str">
            <v>-</v>
          </cell>
          <cell r="G645" t="str">
            <v>-</v>
          </cell>
          <cell r="K645">
            <v>0</v>
          </cell>
          <cell r="L645">
            <v>0</v>
          </cell>
          <cell r="M645">
            <v>0</v>
          </cell>
          <cell r="N645">
            <v>0</v>
          </cell>
          <cell r="O645">
            <v>0</v>
          </cell>
          <cell r="P645">
            <v>0</v>
          </cell>
          <cell r="Q645">
            <v>0</v>
          </cell>
          <cell r="R645">
            <v>0</v>
          </cell>
          <cell r="S645">
            <v>0</v>
          </cell>
          <cell r="T645">
            <v>0</v>
          </cell>
          <cell r="U645">
            <v>4</v>
          </cell>
          <cell r="V645" t="str">
            <v/>
          </cell>
          <cell r="W645" t="str">
            <v/>
          </cell>
          <cell r="X645" t="str">
            <v/>
          </cell>
          <cell r="Y645" t="str">
            <v/>
          </cell>
          <cell r="Z645" t="str">
            <v/>
          </cell>
          <cell r="AA645">
            <v>4</v>
          </cell>
          <cell r="AC645" t="str">
            <v/>
          </cell>
          <cell r="AD645" t="str">
            <v/>
          </cell>
          <cell r="AE645">
            <v>0</v>
          </cell>
          <cell r="AF645" t="str">
            <v/>
          </cell>
          <cell r="AG645" t="str">
            <v/>
          </cell>
          <cell r="AH645" t="str">
            <v/>
          </cell>
          <cell r="AI645" t="str">
            <v/>
          </cell>
          <cell r="AJ645">
            <v>0</v>
          </cell>
          <cell r="AK645" t="str">
            <v/>
          </cell>
          <cell r="AL645" t="str">
            <v/>
          </cell>
        </row>
        <row r="646">
          <cell r="B646">
            <v>639</v>
          </cell>
          <cell r="F646" t="str">
            <v>-</v>
          </cell>
          <cell r="G646" t="str">
            <v>-</v>
          </cell>
          <cell r="K646">
            <v>0</v>
          </cell>
          <cell r="L646">
            <v>0</v>
          </cell>
          <cell r="M646">
            <v>0</v>
          </cell>
          <cell r="N646">
            <v>0</v>
          </cell>
          <cell r="O646">
            <v>0</v>
          </cell>
          <cell r="P646">
            <v>0</v>
          </cell>
          <cell r="Q646">
            <v>0</v>
          </cell>
          <cell r="R646">
            <v>0</v>
          </cell>
          <cell r="S646">
            <v>0</v>
          </cell>
          <cell r="T646">
            <v>0</v>
          </cell>
          <cell r="U646">
            <v>4</v>
          </cell>
          <cell r="V646" t="str">
            <v/>
          </cell>
          <cell r="W646" t="str">
            <v/>
          </cell>
          <cell r="X646" t="str">
            <v/>
          </cell>
          <cell r="Y646" t="str">
            <v/>
          </cell>
          <cell r="Z646" t="str">
            <v/>
          </cell>
          <cell r="AA646">
            <v>4</v>
          </cell>
          <cell r="AC646" t="str">
            <v/>
          </cell>
          <cell r="AD646" t="str">
            <v/>
          </cell>
          <cell r="AE646">
            <v>0</v>
          </cell>
          <cell r="AF646" t="str">
            <v/>
          </cell>
          <cell r="AG646" t="str">
            <v/>
          </cell>
          <cell r="AH646" t="str">
            <v/>
          </cell>
          <cell r="AI646" t="str">
            <v/>
          </cell>
          <cell r="AJ646">
            <v>0</v>
          </cell>
          <cell r="AK646" t="str">
            <v/>
          </cell>
          <cell r="AL646" t="str">
            <v/>
          </cell>
        </row>
        <row r="647">
          <cell r="B647">
            <v>640</v>
          </cell>
          <cell r="F647" t="str">
            <v>-</v>
          </cell>
          <cell r="G647" t="str">
            <v>-</v>
          </cell>
          <cell r="K647">
            <v>0</v>
          </cell>
          <cell r="L647">
            <v>0</v>
          </cell>
          <cell r="M647">
            <v>0</v>
          </cell>
          <cell r="N647">
            <v>0</v>
          </cell>
          <cell r="O647">
            <v>0</v>
          </cell>
          <cell r="P647">
            <v>0</v>
          </cell>
          <cell r="Q647">
            <v>0</v>
          </cell>
          <cell r="R647">
            <v>0</v>
          </cell>
          <cell r="S647">
            <v>0</v>
          </cell>
          <cell r="T647">
            <v>0</v>
          </cell>
          <cell r="U647">
            <v>4</v>
          </cell>
          <cell r="V647" t="str">
            <v/>
          </cell>
          <cell r="W647" t="str">
            <v/>
          </cell>
          <cell r="X647" t="str">
            <v/>
          </cell>
          <cell r="Y647" t="str">
            <v/>
          </cell>
          <cell r="Z647" t="str">
            <v/>
          </cell>
          <cell r="AA647">
            <v>4</v>
          </cell>
          <cell r="AC647" t="str">
            <v/>
          </cell>
          <cell r="AD647" t="str">
            <v/>
          </cell>
          <cell r="AE647">
            <v>0</v>
          </cell>
          <cell r="AF647" t="str">
            <v/>
          </cell>
          <cell r="AG647" t="str">
            <v/>
          </cell>
          <cell r="AH647" t="str">
            <v/>
          </cell>
          <cell r="AI647" t="str">
            <v/>
          </cell>
          <cell r="AJ647">
            <v>0</v>
          </cell>
          <cell r="AK647" t="str">
            <v/>
          </cell>
          <cell r="AL647" t="str">
            <v/>
          </cell>
        </row>
        <row r="648">
          <cell r="B648">
            <v>641</v>
          </cell>
          <cell r="F648" t="str">
            <v>-</v>
          </cell>
          <cell r="G648" t="str">
            <v>-</v>
          </cell>
          <cell r="K648">
            <v>0</v>
          </cell>
          <cell r="L648">
            <v>0</v>
          </cell>
          <cell r="M648">
            <v>0</v>
          </cell>
          <cell r="N648">
            <v>0</v>
          </cell>
          <cell r="O648">
            <v>0</v>
          </cell>
          <cell r="P648">
            <v>0</v>
          </cell>
          <cell r="Q648">
            <v>0</v>
          </cell>
          <cell r="R648">
            <v>0</v>
          </cell>
          <cell r="S648">
            <v>0</v>
          </cell>
          <cell r="T648">
            <v>0</v>
          </cell>
          <cell r="U648">
            <v>4</v>
          </cell>
          <cell r="V648" t="str">
            <v/>
          </cell>
          <cell r="W648" t="str">
            <v/>
          </cell>
          <cell r="X648" t="str">
            <v/>
          </cell>
          <cell r="Y648" t="str">
            <v/>
          </cell>
          <cell r="Z648" t="str">
            <v/>
          </cell>
          <cell r="AA648">
            <v>4</v>
          </cell>
          <cell r="AC648" t="str">
            <v/>
          </cell>
          <cell r="AD648" t="str">
            <v/>
          </cell>
          <cell r="AE648">
            <v>0</v>
          </cell>
          <cell r="AF648" t="str">
            <v/>
          </cell>
          <cell r="AG648" t="str">
            <v/>
          </cell>
          <cell r="AH648" t="str">
            <v/>
          </cell>
          <cell r="AI648" t="str">
            <v/>
          </cell>
          <cell r="AJ648">
            <v>0</v>
          </cell>
          <cell r="AK648" t="str">
            <v/>
          </cell>
          <cell r="AL648" t="str">
            <v/>
          </cell>
        </row>
        <row r="649">
          <cell r="B649">
            <v>642</v>
          </cell>
          <cell r="F649" t="str">
            <v>-</v>
          </cell>
          <cell r="G649" t="str">
            <v>-</v>
          </cell>
          <cell r="K649">
            <v>0</v>
          </cell>
          <cell r="L649">
            <v>0</v>
          </cell>
          <cell r="M649">
            <v>0</v>
          </cell>
          <cell r="N649">
            <v>0</v>
          </cell>
          <cell r="O649">
            <v>0</v>
          </cell>
          <cell r="P649">
            <v>0</v>
          </cell>
          <cell r="Q649">
            <v>0</v>
          </cell>
          <cell r="R649">
            <v>0</v>
          </cell>
          <cell r="S649">
            <v>0</v>
          </cell>
          <cell r="T649">
            <v>0</v>
          </cell>
          <cell r="U649">
            <v>4</v>
          </cell>
          <cell r="V649" t="str">
            <v/>
          </cell>
          <cell r="W649" t="str">
            <v/>
          </cell>
          <cell r="X649" t="str">
            <v/>
          </cell>
          <cell r="Y649" t="str">
            <v/>
          </cell>
          <cell r="Z649" t="str">
            <v/>
          </cell>
          <cell r="AA649">
            <v>4</v>
          </cell>
          <cell r="AC649" t="str">
            <v/>
          </cell>
          <cell r="AD649" t="str">
            <v/>
          </cell>
          <cell r="AE649">
            <v>0</v>
          </cell>
          <cell r="AF649" t="str">
            <v/>
          </cell>
          <cell r="AG649" t="str">
            <v/>
          </cell>
          <cell r="AH649" t="str">
            <v/>
          </cell>
          <cell r="AI649" t="str">
            <v/>
          </cell>
          <cell r="AJ649">
            <v>0</v>
          </cell>
          <cell r="AK649" t="str">
            <v/>
          </cell>
          <cell r="AL649" t="str">
            <v/>
          </cell>
        </row>
        <row r="650">
          <cell r="B650">
            <v>643</v>
          </cell>
          <cell r="F650" t="str">
            <v>-</v>
          </cell>
          <cell r="G650" t="str">
            <v>-</v>
          </cell>
          <cell r="K650">
            <v>0</v>
          </cell>
          <cell r="L650">
            <v>0</v>
          </cell>
          <cell r="M650">
            <v>0</v>
          </cell>
          <cell r="N650">
            <v>0</v>
          </cell>
          <cell r="O650">
            <v>0</v>
          </cell>
          <cell r="P650">
            <v>0</v>
          </cell>
          <cell r="Q650">
            <v>0</v>
          </cell>
          <cell r="R650">
            <v>0</v>
          </cell>
          <cell r="S650">
            <v>0</v>
          </cell>
          <cell r="T650">
            <v>0</v>
          </cell>
          <cell r="U650">
            <v>4</v>
          </cell>
          <cell r="V650" t="str">
            <v/>
          </cell>
          <cell r="W650" t="str">
            <v/>
          </cell>
          <cell r="X650" t="str">
            <v/>
          </cell>
          <cell r="Y650" t="str">
            <v/>
          </cell>
          <cell r="Z650" t="str">
            <v/>
          </cell>
          <cell r="AA650">
            <v>4</v>
          </cell>
          <cell r="AC650" t="str">
            <v/>
          </cell>
          <cell r="AD650" t="str">
            <v/>
          </cell>
          <cell r="AE650">
            <v>0</v>
          </cell>
          <cell r="AF650" t="str">
            <v/>
          </cell>
          <cell r="AG650" t="str">
            <v/>
          </cell>
          <cell r="AH650" t="str">
            <v/>
          </cell>
          <cell r="AI650" t="str">
            <v/>
          </cell>
          <cell r="AJ650">
            <v>0</v>
          </cell>
          <cell r="AK650" t="str">
            <v/>
          </cell>
          <cell r="AL650" t="str">
            <v/>
          </cell>
        </row>
        <row r="651">
          <cell r="B651">
            <v>644</v>
          </cell>
          <cell r="F651" t="str">
            <v>-</v>
          </cell>
          <cell r="G651" t="str">
            <v>-</v>
          </cell>
          <cell r="K651">
            <v>0</v>
          </cell>
          <cell r="L651">
            <v>0</v>
          </cell>
          <cell r="M651">
            <v>0</v>
          </cell>
          <cell r="N651">
            <v>0</v>
          </cell>
          <cell r="O651">
            <v>0</v>
          </cell>
          <cell r="P651">
            <v>0</v>
          </cell>
          <cell r="Q651">
            <v>0</v>
          </cell>
          <cell r="R651">
            <v>0</v>
          </cell>
          <cell r="S651">
            <v>0</v>
          </cell>
          <cell r="T651">
            <v>0</v>
          </cell>
          <cell r="U651">
            <v>4</v>
          </cell>
          <cell r="V651" t="str">
            <v/>
          </cell>
          <cell r="W651" t="str">
            <v/>
          </cell>
          <cell r="X651" t="str">
            <v/>
          </cell>
          <cell r="Y651" t="str">
            <v/>
          </cell>
          <cell r="Z651" t="str">
            <v/>
          </cell>
          <cell r="AA651">
            <v>4</v>
          </cell>
          <cell r="AC651" t="str">
            <v/>
          </cell>
          <cell r="AD651" t="str">
            <v/>
          </cell>
          <cell r="AE651">
            <v>0</v>
          </cell>
          <cell r="AF651" t="str">
            <v/>
          </cell>
          <cell r="AG651" t="str">
            <v/>
          </cell>
          <cell r="AH651" t="str">
            <v/>
          </cell>
          <cell r="AI651" t="str">
            <v/>
          </cell>
          <cell r="AJ651">
            <v>0</v>
          </cell>
          <cell r="AK651" t="str">
            <v/>
          </cell>
          <cell r="AL651" t="str">
            <v/>
          </cell>
        </row>
        <row r="652">
          <cell r="B652">
            <v>645</v>
          </cell>
          <cell r="F652" t="str">
            <v>-</v>
          </cell>
          <cell r="G652" t="str">
            <v>-</v>
          </cell>
          <cell r="K652">
            <v>0</v>
          </cell>
          <cell r="L652">
            <v>0</v>
          </cell>
          <cell r="M652">
            <v>0</v>
          </cell>
          <cell r="N652">
            <v>0</v>
          </cell>
          <cell r="O652">
            <v>0</v>
          </cell>
          <cell r="P652">
            <v>0</v>
          </cell>
          <cell r="Q652">
            <v>0</v>
          </cell>
          <cell r="R652">
            <v>0</v>
          </cell>
          <cell r="S652">
            <v>0</v>
          </cell>
          <cell r="T652">
            <v>0</v>
          </cell>
          <cell r="U652">
            <v>4</v>
          </cell>
          <cell r="V652" t="str">
            <v/>
          </cell>
          <cell r="W652" t="str">
            <v/>
          </cell>
          <cell r="X652" t="str">
            <v/>
          </cell>
          <cell r="Y652" t="str">
            <v/>
          </cell>
          <cell r="Z652" t="str">
            <v/>
          </cell>
          <cell r="AA652">
            <v>4</v>
          </cell>
          <cell r="AC652" t="str">
            <v/>
          </cell>
          <cell r="AD652" t="str">
            <v/>
          </cell>
          <cell r="AE652">
            <v>0</v>
          </cell>
          <cell r="AF652" t="str">
            <v/>
          </cell>
          <cell r="AG652" t="str">
            <v/>
          </cell>
          <cell r="AH652" t="str">
            <v/>
          </cell>
          <cell r="AI652" t="str">
            <v/>
          </cell>
          <cell r="AJ652">
            <v>0</v>
          </cell>
          <cell r="AK652" t="str">
            <v/>
          </cell>
          <cell r="AL652" t="str">
            <v/>
          </cell>
        </row>
        <row r="653">
          <cell r="B653">
            <v>646</v>
          </cell>
          <cell r="F653" t="str">
            <v>-</v>
          </cell>
          <cell r="G653" t="str">
            <v>-</v>
          </cell>
          <cell r="K653">
            <v>0</v>
          </cell>
          <cell r="L653">
            <v>0</v>
          </cell>
          <cell r="M653">
            <v>0</v>
          </cell>
          <cell r="N653">
            <v>0</v>
          </cell>
          <cell r="O653">
            <v>0</v>
          </cell>
          <cell r="P653">
            <v>0</v>
          </cell>
          <cell r="Q653">
            <v>0</v>
          </cell>
          <cell r="R653">
            <v>0</v>
          </cell>
          <cell r="S653">
            <v>0</v>
          </cell>
          <cell r="T653">
            <v>0</v>
          </cell>
          <cell r="U653">
            <v>4</v>
          </cell>
          <cell r="V653" t="str">
            <v/>
          </cell>
          <cell r="W653" t="str">
            <v/>
          </cell>
          <cell r="X653" t="str">
            <v/>
          </cell>
          <cell r="Y653" t="str">
            <v/>
          </cell>
          <cell r="Z653" t="str">
            <v/>
          </cell>
          <cell r="AA653">
            <v>4</v>
          </cell>
          <cell r="AC653" t="str">
            <v/>
          </cell>
          <cell r="AD653" t="str">
            <v/>
          </cell>
          <cell r="AE653">
            <v>0</v>
          </cell>
          <cell r="AF653" t="str">
            <v/>
          </cell>
          <cell r="AG653" t="str">
            <v/>
          </cell>
          <cell r="AH653" t="str">
            <v/>
          </cell>
          <cell r="AI653" t="str">
            <v/>
          </cell>
          <cell r="AJ653">
            <v>0</v>
          </cell>
          <cell r="AK653" t="str">
            <v/>
          </cell>
          <cell r="AL653" t="str">
            <v/>
          </cell>
        </row>
        <row r="654">
          <cell r="B654">
            <v>647</v>
          </cell>
          <cell r="F654" t="str">
            <v>-</v>
          </cell>
          <cell r="G654" t="str">
            <v>-</v>
          </cell>
          <cell r="K654">
            <v>0</v>
          </cell>
          <cell r="L654">
            <v>0</v>
          </cell>
          <cell r="M654">
            <v>0</v>
          </cell>
          <cell r="N654">
            <v>0</v>
          </cell>
          <cell r="O654">
            <v>0</v>
          </cell>
          <cell r="P654">
            <v>0</v>
          </cell>
          <cell r="Q654">
            <v>0</v>
          </cell>
          <cell r="R654">
            <v>0</v>
          </cell>
          <cell r="S654">
            <v>0</v>
          </cell>
          <cell r="T654">
            <v>0</v>
          </cell>
          <cell r="U654">
            <v>4</v>
          </cell>
          <cell r="V654" t="str">
            <v/>
          </cell>
          <cell r="W654" t="str">
            <v/>
          </cell>
          <cell r="X654" t="str">
            <v/>
          </cell>
          <cell r="Y654" t="str">
            <v/>
          </cell>
          <cell r="Z654" t="str">
            <v/>
          </cell>
          <cell r="AA654">
            <v>4</v>
          </cell>
          <cell r="AC654" t="str">
            <v/>
          </cell>
          <cell r="AD654" t="str">
            <v/>
          </cell>
          <cell r="AE654">
            <v>0</v>
          </cell>
          <cell r="AF654" t="str">
            <v/>
          </cell>
          <cell r="AG654" t="str">
            <v/>
          </cell>
          <cell r="AH654" t="str">
            <v/>
          </cell>
          <cell r="AI654" t="str">
            <v/>
          </cell>
          <cell r="AJ654">
            <v>0</v>
          </cell>
          <cell r="AK654" t="str">
            <v/>
          </cell>
          <cell r="AL654" t="str">
            <v/>
          </cell>
        </row>
        <row r="655">
          <cell r="B655">
            <v>648</v>
          </cell>
          <cell r="F655" t="str">
            <v>-</v>
          </cell>
          <cell r="G655" t="str">
            <v>-</v>
          </cell>
          <cell r="K655">
            <v>0</v>
          </cell>
          <cell r="L655">
            <v>0</v>
          </cell>
          <cell r="M655">
            <v>0</v>
          </cell>
          <cell r="N655">
            <v>0</v>
          </cell>
          <cell r="O655">
            <v>0</v>
          </cell>
          <cell r="P655">
            <v>0</v>
          </cell>
          <cell r="Q655">
            <v>0</v>
          </cell>
          <cell r="R655">
            <v>0</v>
          </cell>
          <cell r="S655">
            <v>0</v>
          </cell>
          <cell r="T655">
            <v>0</v>
          </cell>
          <cell r="U655">
            <v>4</v>
          </cell>
          <cell r="V655" t="str">
            <v/>
          </cell>
          <cell r="W655" t="str">
            <v/>
          </cell>
          <cell r="X655" t="str">
            <v/>
          </cell>
          <cell r="Y655" t="str">
            <v/>
          </cell>
          <cell r="Z655" t="str">
            <v/>
          </cell>
          <cell r="AA655">
            <v>4</v>
          </cell>
          <cell r="AC655" t="str">
            <v/>
          </cell>
          <cell r="AD655" t="str">
            <v/>
          </cell>
          <cell r="AE655">
            <v>0</v>
          </cell>
          <cell r="AF655" t="str">
            <v/>
          </cell>
          <cell r="AG655" t="str">
            <v/>
          </cell>
          <cell r="AH655" t="str">
            <v/>
          </cell>
          <cell r="AI655" t="str">
            <v/>
          </cell>
          <cell r="AJ655">
            <v>0</v>
          </cell>
          <cell r="AK655" t="str">
            <v/>
          </cell>
          <cell r="AL655" t="str">
            <v/>
          </cell>
        </row>
        <row r="656">
          <cell r="B656">
            <v>649</v>
          </cell>
          <cell r="F656" t="str">
            <v>-</v>
          </cell>
          <cell r="G656" t="str">
            <v>-</v>
          </cell>
          <cell r="K656">
            <v>0</v>
          </cell>
          <cell r="L656">
            <v>0</v>
          </cell>
          <cell r="M656">
            <v>0</v>
          </cell>
          <cell r="N656">
            <v>0</v>
          </cell>
          <cell r="O656">
            <v>0</v>
          </cell>
          <cell r="P656">
            <v>0</v>
          </cell>
          <cell r="Q656">
            <v>0</v>
          </cell>
          <cell r="R656">
            <v>0</v>
          </cell>
          <cell r="S656">
            <v>0</v>
          </cell>
          <cell r="T656">
            <v>0</v>
          </cell>
          <cell r="U656">
            <v>4</v>
          </cell>
          <cell r="V656" t="str">
            <v/>
          </cell>
          <cell r="W656" t="str">
            <v/>
          </cell>
          <cell r="X656" t="str">
            <v/>
          </cell>
          <cell r="Y656" t="str">
            <v/>
          </cell>
          <cell r="Z656" t="str">
            <v/>
          </cell>
          <cell r="AA656">
            <v>4</v>
          </cell>
          <cell r="AC656" t="str">
            <v/>
          </cell>
          <cell r="AD656" t="str">
            <v/>
          </cell>
          <cell r="AE656">
            <v>0</v>
          </cell>
          <cell r="AF656" t="str">
            <v/>
          </cell>
          <cell r="AG656" t="str">
            <v/>
          </cell>
          <cell r="AH656" t="str">
            <v/>
          </cell>
          <cell r="AI656" t="str">
            <v/>
          </cell>
          <cell r="AJ656">
            <v>0</v>
          </cell>
          <cell r="AK656" t="str">
            <v/>
          </cell>
          <cell r="AL656" t="str">
            <v/>
          </cell>
        </row>
        <row r="657">
          <cell r="B657">
            <v>650</v>
          </cell>
          <cell r="F657" t="str">
            <v>-</v>
          </cell>
          <cell r="G657" t="str">
            <v>-</v>
          </cell>
          <cell r="K657">
            <v>0</v>
          </cell>
          <cell r="L657">
            <v>0</v>
          </cell>
          <cell r="M657">
            <v>0</v>
          </cell>
          <cell r="N657">
            <v>0</v>
          </cell>
          <cell r="O657">
            <v>0</v>
          </cell>
          <cell r="P657">
            <v>0</v>
          </cell>
          <cell r="Q657">
            <v>0</v>
          </cell>
          <cell r="R657">
            <v>0</v>
          </cell>
          <cell r="S657">
            <v>0</v>
          </cell>
          <cell r="T657">
            <v>0</v>
          </cell>
          <cell r="U657">
            <v>4</v>
          </cell>
          <cell r="V657" t="str">
            <v/>
          </cell>
          <cell r="W657" t="str">
            <v/>
          </cell>
          <cell r="X657" t="str">
            <v/>
          </cell>
          <cell r="Y657" t="str">
            <v/>
          </cell>
          <cell r="Z657" t="str">
            <v/>
          </cell>
          <cell r="AA657">
            <v>4</v>
          </cell>
          <cell r="AC657" t="str">
            <v/>
          </cell>
          <cell r="AD657" t="str">
            <v/>
          </cell>
          <cell r="AE657">
            <v>0</v>
          </cell>
          <cell r="AF657" t="str">
            <v/>
          </cell>
          <cell r="AG657" t="str">
            <v/>
          </cell>
          <cell r="AH657" t="str">
            <v/>
          </cell>
          <cell r="AI657" t="str">
            <v/>
          </cell>
          <cell r="AJ657">
            <v>0</v>
          </cell>
          <cell r="AK657" t="str">
            <v/>
          </cell>
          <cell r="AL657" t="str">
            <v/>
          </cell>
        </row>
        <row r="658">
          <cell r="B658">
            <v>651</v>
          </cell>
          <cell r="F658" t="str">
            <v>-</v>
          </cell>
          <cell r="G658" t="str">
            <v>-</v>
          </cell>
          <cell r="K658">
            <v>0</v>
          </cell>
          <cell r="L658">
            <v>0</v>
          </cell>
          <cell r="M658">
            <v>0</v>
          </cell>
          <cell r="N658">
            <v>0</v>
          </cell>
          <cell r="O658">
            <v>0</v>
          </cell>
          <cell r="P658">
            <v>0</v>
          </cell>
          <cell r="Q658">
            <v>0</v>
          </cell>
          <cell r="R658">
            <v>0</v>
          </cell>
          <cell r="S658">
            <v>0</v>
          </cell>
          <cell r="T658">
            <v>0</v>
          </cell>
          <cell r="U658">
            <v>4</v>
          </cell>
          <cell r="V658" t="str">
            <v/>
          </cell>
          <cell r="W658" t="str">
            <v/>
          </cell>
          <cell r="X658" t="str">
            <v/>
          </cell>
          <cell r="Y658" t="str">
            <v/>
          </cell>
          <cell r="Z658" t="str">
            <v/>
          </cell>
          <cell r="AA658">
            <v>4</v>
          </cell>
          <cell r="AC658" t="str">
            <v/>
          </cell>
          <cell r="AD658" t="str">
            <v/>
          </cell>
          <cell r="AE658">
            <v>0</v>
          </cell>
          <cell r="AF658" t="str">
            <v/>
          </cell>
          <cell r="AG658" t="str">
            <v/>
          </cell>
          <cell r="AH658" t="str">
            <v/>
          </cell>
          <cell r="AI658" t="str">
            <v/>
          </cell>
          <cell r="AJ658">
            <v>0</v>
          </cell>
          <cell r="AK658" t="str">
            <v/>
          </cell>
          <cell r="AL658" t="str">
            <v/>
          </cell>
        </row>
        <row r="659">
          <cell r="B659">
            <v>652</v>
          </cell>
          <cell r="F659" t="str">
            <v>-</v>
          </cell>
          <cell r="G659" t="str">
            <v>-</v>
          </cell>
          <cell r="K659">
            <v>0</v>
          </cell>
          <cell r="L659">
            <v>0</v>
          </cell>
          <cell r="M659">
            <v>0</v>
          </cell>
          <cell r="N659">
            <v>0</v>
          </cell>
          <cell r="O659">
            <v>0</v>
          </cell>
          <cell r="P659">
            <v>0</v>
          </cell>
          <cell r="Q659">
            <v>0</v>
          </cell>
          <cell r="R659">
            <v>0</v>
          </cell>
          <cell r="S659">
            <v>0</v>
          </cell>
          <cell r="T659">
            <v>0</v>
          </cell>
          <cell r="U659">
            <v>4</v>
          </cell>
          <cell r="V659" t="str">
            <v/>
          </cell>
          <cell r="W659" t="str">
            <v/>
          </cell>
          <cell r="X659" t="str">
            <v/>
          </cell>
          <cell r="Y659" t="str">
            <v/>
          </cell>
          <cell r="Z659" t="str">
            <v/>
          </cell>
          <cell r="AA659">
            <v>4</v>
          </cell>
          <cell r="AC659" t="str">
            <v/>
          </cell>
          <cell r="AD659" t="str">
            <v/>
          </cell>
          <cell r="AE659">
            <v>0</v>
          </cell>
          <cell r="AF659" t="str">
            <v/>
          </cell>
          <cell r="AG659" t="str">
            <v/>
          </cell>
          <cell r="AH659" t="str">
            <v/>
          </cell>
          <cell r="AI659" t="str">
            <v/>
          </cell>
          <cell r="AJ659">
            <v>0</v>
          </cell>
          <cell r="AK659" t="str">
            <v/>
          </cell>
          <cell r="AL659" t="str">
            <v/>
          </cell>
        </row>
        <row r="660">
          <cell r="B660">
            <v>653</v>
          </cell>
          <cell r="F660" t="str">
            <v>-</v>
          </cell>
          <cell r="G660" t="str">
            <v>-</v>
          </cell>
          <cell r="K660">
            <v>0</v>
          </cell>
          <cell r="L660">
            <v>0</v>
          </cell>
          <cell r="M660">
            <v>0</v>
          </cell>
          <cell r="N660">
            <v>0</v>
          </cell>
          <cell r="O660">
            <v>0</v>
          </cell>
          <cell r="P660">
            <v>0</v>
          </cell>
          <cell r="Q660">
            <v>0</v>
          </cell>
          <cell r="R660">
            <v>0</v>
          </cell>
          <cell r="S660">
            <v>0</v>
          </cell>
          <cell r="T660">
            <v>0</v>
          </cell>
          <cell r="U660">
            <v>4</v>
          </cell>
          <cell r="V660" t="str">
            <v/>
          </cell>
          <cell r="W660" t="str">
            <v/>
          </cell>
          <cell r="X660" t="str">
            <v/>
          </cell>
          <cell r="Y660" t="str">
            <v/>
          </cell>
          <cell r="Z660" t="str">
            <v/>
          </cell>
          <cell r="AA660">
            <v>4</v>
          </cell>
          <cell r="AC660" t="str">
            <v/>
          </cell>
          <cell r="AD660" t="str">
            <v/>
          </cell>
          <cell r="AE660">
            <v>0</v>
          </cell>
          <cell r="AF660" t="str">
            <v/>
          </cell>
          <cell r="AG660" t="str">
            <v/>
          </cell>
          <cell r="AH660" t="str">
            <v/>
          </cell>
          <cell r="AI660" t="str">
            <v/>
          </cell>
          <cell r="AJ660">
            <v>0</v>
          </cell>
          <cell r="AK660" t="str">
            <v/>
          </cell>
          <cell r="AL660" t="str">
            <v/>
          </cell>
        </row>
        <row r="661">
          <cell r="B661">
            <v>654</v>
          </cell>
          <cell r="F661" t="str">
            <v>-</v>
          </cell>
          <cell r="G661" t="str">
            <v>-</v>
          </cell>
          <cell r="K661">
            <v>0</v>
          </cell>
          <cell r="L661">
            <v>0</v>
          </cell>
          <cell r="M661">
            <v>0</v>
          </cell>
          <cell r="N661">
            <v>0</v>
          </cell>
          <cell r="O661">
            <v>0</v>
          </cell>
          <cell r="P661">
            <v>0</v>
          </cell>
          <cell r="Q661">
            <v>0</v>
          </cell>
          <cell r="R661">
            <v>0</v>
          </cell>
          <cell r="S661">
            <v>0</v>
          </cell>
          <cell r="T661">
            <v>0</v>
          </cell>
          <cell r="U661">
            <v>4</v>
          </cell>
          <cell r="V661" t="str">
            <v/>
          </cell>
          <cell r="W661" t="str">
            <v/>
          </cell>
          <cell r="X661" t="str">
            <v/>
          </cell>
          <cell r="Y661" t="str">
            <v/>
          </cell>
          <cell r="Z661" t="str">
            <v/>
          </cell>
          <cell r="AA661">
            <v>4</v>
          </cell>
          <cell r="AC661" t="str">
            <v/>
          </cell>
          <cell r="AD661" t="str">
            <v/>
          </cell>
          <cell r="AE661">
            <v>0</v>
          </cell>
          <cell r="AF661" t="str">
            <v/>
          </cell>
          <cell r="AG661" t="str">
            <v/>
          </cell>
          <cell r="AH661" t="str">
            <v/>
          </cell>
          <cell r="AI661" t="str">
            <v/>
          </cell>
          <cell r="AJ661">
            <v>0</v>
          </cell>
          <cell r="AK661" t="str">
            <v/>
          </cell>
          <cell r="AL661" t="str">
            <v/>
          </cell>
        </row>
        <row r="662">
          <cell r="B662">
            <v>655</v>
          </cell>
          <cell r="F662" t="str">
            <v>-</v>
          </cell>
          <cell r="G662" t="str">
            <v>-</v>
          </cell>
          <cell r="K662">
            <v>0</v>
          </cell>
          <cell r="L662">
            <v>0</v>
          </cell>
          <cell r="M662">
            <v>0</v>
          </cell>
          <cell r="N662">
            <v>0</v>
          </cell>
          <cell r="O662">
            <v>0</v>
          </cell>
          <cell r="P662">
            <v>0</v>
          </cell>
          <cell r="Q662">
            <v>0</v>
          </cell>
          <cell r="R662">
            <v>0</v>
          </cell>
          <cell r="S662">
            <v>0</v>
          </cell>
          <cell r="T662">
            <v>0</v>
          </cell>
          <cell r="U662">
            <v>4</v>
          </cell>
          <cell r="V662" t="str">
            <v/>
          </cell>
          <cell r="W662" t="str">
            <v/>
          </cell>
          <cell r="X662" t="str">
            <v/>
          </cell>
          <cell r="Y662" t="str">
            <v/>
          </cell>
          <cell r="Z662" t="str">
            <v/>
          </cell>
          <cell r="AA662">
            <v>4</v>
          </cell>
          <cell r="AC662" t="str">
            <v/>
          </cell>
          <cell r="AD662" t="str">
            <v/>
          </cell>
          <cell r="AE662">
            <v>0</v>
          </cell>
          <cell r="AF662" t="str">
            <v/>
          </cell>
          <cell r="AG662" t="str">
            <v/>
          </cell>
          <cell r="AH662" t="str">
            <v/>
          </cell>
          <cell r="AI662" t="str">
            <v/>
          </cell>
          <cell r="AJ662">
            <v>0</v>
          </cell>
          <cell r="AK662" t="str">
            <v/>
          </cell>
          <cell r="AL662" t="str">
            <v/>
          </cell>
        </row>
        <row r="663">
          <cell r="B663">
            <v>656</v>
          </cell>
          <cell r="F663" t="str">
            <v>-</v>
          </cell>
          <cell r="G663" t="str">
            <v>-</v>
          </cell>
          <cell r="K663">
            <v>0</v>
          </cell>
          <cell r="L663">
            <v>0</v>
          </cell>
          <cell r="M663">
            <v>0</v>
          </cell>
          <cell r="N663">
            <v>0</v>
          </cell>
          <cell r="O663">
            <v>0</v>
          </cell>
          <cell r="P663">
            <v>0</v>
          </cell>
          <cell r="Q663">
            <v>0</v>
          </cell>
          <cell r="R663">
            <v>0</v>
          </cell>
          <cell r="S663">
            <v>0</v>
          </cell>
          <cell r="T663">
            <v>0</v>
          </cell>
          <cell r="U663">
            <v>4</v>
          </cell>
          <cell r="V663" t="str">
            <v/>
          </cell>
          <cell r="W663" t="str">
            <v/>
          </cell>
          <cell r="X663" t="str">
            <v/>
          </cell>
          <cell r="Y663" t="str">
            <v/>
          </cell>
          <cell r="Z663" t="str">
            <v/>
          </cell>
          <cell r="AA663">
            <v>4</v>
          </cell>
          <cell r="AC663" t="str">
            <v/>
          </cell>
          <cell r="AD663" t="str">
            <v/>
          </cell>
          <cell r="AE663">
            <v>0</v>
          </cell>
          <cell r="AF663" t="str">
            <v/>
          </cell>
          <cell r="AG663" t="str">
            <v/>
          </cell>
          <cell r="AH663" t="str">
            <v/>
          </cell>
          <cell r="AI663" t="str">
            <v/>
          </cell>
          <cell r="AJ663">
            <v>0</v>
          </cell>
          <cell r="AK663" t="str">
            <v/>
          </cell>
          <cell r="AL663" t="str">
            <v/>
          </cell>
        </row>
        <row r="664">
          <cell r="B664">
            <v>657</v>
          </cell>
          <cell r="F664" t="str">
            <v>-</v>
          </cell>
          <cell r="G664" t="str">
            <v>-</v>
          </cell>
          <cell r="K664">
            <v>0</v>
          </cell>
          <cell r="L664">
            <v>0</v>
          </cell>
          <cell r="M664">
            <v>0</v>
          </cell>
          <cell r="N664">
            <v>0</v>
          </cell>
          <cell r="O664">
            <v>0</v>
          </cell>
          <cell r="P664">
            <v>0</v>
          </cell>
          <cell r="Q664">
            <v>0</v>
          </cell>
          <cell r="R664">
            <v>0</v>
          </cell>
          <cell r="S664">
            <v>0</v>
          </cell>
          <cell r="T664">
            <v>0</v>
          </cell>
          <cell r="U664">
            <v>4</v>
          </cell>
          <cell r="V664" t="str">
            <v/>
          </cell>
          <cell r="W664" t="str">
            <v/>
          </cell>
          <cell r="X664" t="str">
            <v/>
          </cell>
          <cell r="Y664" t="str">
            <v/>
          </cell>
          <cell r="Z664" t="str">
            <v/>
          </cell>
          <cell r="AA664">
            <v>4</v>
          </cell>
          <cell r="AC664" t="str">
            <v/>
          </cell>
          <cell r="AD664" t="str">
            <v/>
          </cell>
          <cell r="AE664">
            <v>0</v>
          </cell>
          <cell r="AF664" t="str">
            <v/>
          </cell>
          <cell r="AG664" t="str">
            <v/>
          </cell>
          <cell r="AH664" t="str">
            <v/>
          </cell>
          <cell r="AI664" t="str">
            <v/>
          </cell>
          <cell r="AJ664">
            <v>0</v>
          </cell>
          <cell r="AK664" t="str">
            <v/>
          </cell>
          <cell r="AL664" t="str">
            <v/>
          </cell>
        </row>
        <row r="665">
          <cell r="B665">
            <v>658</v>
          </cell>
          <cell r="F665" t="str">
            <v>-</v>
          </cell>
          <cell r="G665" t="str">
            <v>-</v>
          </cell>
          <cell r="K665">
            <v>0</v>
          </cell>
          <cell r="L665">
            <v>0</v>
          </cell>
          <cell r="M665">
            <v>0</v>
          </cell>
          <cell r="N665">
            <v>0</v>
          </cell>
          <cell r="O665">
            <v>0</v>
          </cell>
          <cell r="P665">
            <v>0</v>
          </cell>
          <cell r="Q665">
            <v>0</v>
          </cell>
          <cell r="R665">
            <v>0</v>
          </cell>
          <cell r="S665">
            <v>0</v>
          </cell>
          <cell r="T665">
            <v>0</v>
          </cell>
          <cell r="U665">
            <v>4</v>
          </cell>
          <cell r="V665" t="str">
            <v/>
          </cell>
          <cell r="W665" t="str">
            <v/>
          </cell>
          <cell r="X665" t="str">
            <v/>
          </cell>
          <cell r="Y665" t="str">
            <v/>
          </cell>
          <cell r="Z665" t="str">
            <v/>
          </cell>
          <cell r="AA665">
            <v>4</v>
          </cell>
          <cell r="AC665" t="str">
            <v/>
          </cell>
          <cell r="AD665" t="str">
            <v/>
          </cell>
          <cell r="AE665">
            <v>0</v>
          </cell>
          <cell r="AF665" t="str">
            <v/>
          </cell>
          <cell r="AG665" t="str">
            <v/>
          </cell>
          <cell r="AH665" t="str">
            <v/>
          </cell>
          <cell r="AI665" t="str">
            <v/>
          </cell>
          <cell r="AJ665">
            <v>0</v>
          </cell>
          <cell r="AK665" t="str">
            <v/>
          </cell>
          <cell r="AL665" t="str">
            <v/>
          </cell>
        </row>
        <row r="666">
          <cell r="B666">
            <v>659</v>
          </cell>
          <cell r="F666" t="str">
            <v>-</v>
          </cell>
          <cell r="G666" t="str">
            <v>-</v>
          </cell>
          <cell r="K666">
            <v>0</v>
          </cell>
          <cell r="L666">
            <v>0</v>
          </cell>
          <cell r="M666">
            <v>0</v>
          </cell>
          <cell r="N666">
            <v>0</v>
          </cell>
          <cell r="O666">
            <v>0</v>
          </cell>
          <cell r="P666">
            <v>0</v>
          </cell>
          <cell r="Q666">
            <v>0</v>
          </cell>
          <cell r="R666">
            <v>0</v>
          </cell>
          <cell r="S666">
            <v>0</v>
          </cell>
          <cell r="T666">
            <v>0</v>
          </cell>
          <cell r="U666">
            <v>4</v>
          </cell>
          <cell r="V666" t="str">
            <v/>
          </cell>
          <cell r="W666" t="str">
            <v/>
          </cell>
          <cell r="X666" t="str">
            <v/>
          </cell>
          <cell r="Y666" t="str">
            <v/>
          </cell>
          <cell r="Z666" t="str">
            <v/>
          </cell>
          <cell r="AA666">
            <v>4</v>
          </cell>
          <cell r="AC666" t="str">
            <v/>
          </cell>
          <cell r="AD666" t="str">
            <v/>
          </cell>
          <cell r="AE666">
            <v>0</v>
          </cell>
          <cell r="AF666" t="str">
            <v/>
          </cell>
          <cell r="AG666" t="str">
            <v/>
          </cell>
          <cell r="AH666" t="str">
            <v/>
          </cell>
          <cell r="AI666" t="str">
            <v/>
          </cell>
          <cell r="AJ666">
            <v>0</v>
          </cell>
          <cell r="AK666" t="str">
            <v/>
          </cell>
          <cell r="AL666" t="str">
            <v/>
          </cell>
        </row>
        <row r="667">
          <cell r="B667">
            <v>660</v>
          </cell>
          <cell r="F667" t="str">
            <v>-</v>
          </cell>
          <cell r="G667" t="str">
            <v>-</v>
          </cell>
          <cell r="K667">
            <v>0</v>
          </cell>
          <cell r="L667">
            <v>0</v>
          </cell>
          <cell r="M667">
            <v>0</v>
          </cell>
          <cell r="N667">
            <v>0</v>
          </cell>
          <cell r="O667">
            <v>0</v>
          </cell>
          <cell r="P667">
            <v>0</v>
          </cell>
          <cell r="Q667">
            <v>0</v>
          </cell>
          <cell r="R667">
            <v>0</v>
          </cell>
          <cell r="S667">
            <v>0</v>
          </cell>
          <cell r="T667">
            <v>0</v>
          </cell>
          <cell r="U667">
            <v>4</v>
          </cell>
          <cell r="V667" t="str">
            <v/>
          </cell>
          <cell r="W667" t="str">
            <v/>
          </cell>
          <cell r="X667" t="str">
            <v/>
          </cell>
          <cell r="Y667" t="str">
            <v/>
          </cell>
          <cell r="Z667" t="str">
            <v/>
          </cell>
          <cell r="AA667">
            <v>4</v>
          </cell>
          <cell r="AC667" t="str">
            <v/>
          </cell>
          <cell r="AD667" t="str">
            <v/>
          </cell>
          <cell r="AE667">
            <v>0</v>
          </cell>
          <cell r="AF667" t="str">
            <v/>
          </cell>
          <cell r="AG667" t="str">
            <v/>
          </cell>
          <cell r="AH667" t="str">
            <v/>
          </cell>
          <cell r="AI667" t="str">
            <v/>
          </cell>
          <cell r="AJ667">
            <v>0</v>
          </cell>
          <cell r="AK667" t="str">
            <v/>
          </cell>
          <cell r="AL667" t="str">
            <v/>
          </cell>
        </row>
        <row r="668">
          <cell r="B668">
            <v>661</v>
          </cell>
          <cell r="F668" t="str">
            <v>-</v>
          </cell>
          <cell r="G668" t="str">
            <v>-</v>
          </cell>
          <cell r="K668">
            <v>0</v>
          </cell>
          <cell r="L668">
            <v>0</v>
          </cell>
          <cell r="M668">
            <v>0</v>
          </cell>
          <cell r="N668">
            <v>0</v>
          </cell>
          <cell r="O668">
            <v>0</v>
          </cell>
          <cell r="P668">
            <v>0</v>
          </cell>
          <cell r="Q668">
            <v>0</v>
          </cell>
          <cell r="R668">
            <v>0</v>
          </cell>
          <cell r="S668">
            <v>0</v>
          </cell>
          <cell r="T668">
            <v>0</v>
          </cell>
          <cell r="U668">
            <v>4</v>
          </cell>
          <cell r="V668" t="str">
            <v/>
          </cell>
          <cell r="W668" t="str">
            <v/>
          </cell>
          <cell r="X668" t="str">
            <v/>
          </cell>
          <cell r="Y668" t="str">
            <v/>
          </cell>
          <cell r="Z668" t="str">
            <v/>
          </cell>
          <cell r="AA668">
            <v>4</v>
          </cell>
          <cell r="AC668" t="str">
            <v/>
          </cell>
          <cell r="AD668" t="str">
            <v/>
          </cell>
          <cell r="AE668">
            <v>0</v>
          </cell>
          <cell r="AF668" t="str">
            <v/>
          </cell>
          <cell r="AG668" t="str">
            <v/>
          </cell>
          <cell r="AH668" t="str">
            <v/>
          </cell>
          <cell r="AI668" t="str">
            <v/>
          </cell>
          <cell r="AJ668">
            <v>0</v>
          </cell>
          <cell r="AK668" t="str">
            <v/>
          </cell>
          <cell r="AL668" t="str">
            <v/>
          </cell>
        </row>
        <row r="669">
          <cell r="B669">
            <v>662</v>
          </cell>
          <cell r="F669" t="str">
            <v>-</v>
          </cell>
          <cell r="G669" t="str">
            <v>-</v>
          </cell>
          <cell r="K669">
            <v>0</v>
          </cell>
          <cell r="L669">
            <v>0</v>
          </cell>
          <cell r="M669">
            <v>0</v>
          </cell>
          <cell r="N669">
            <v>0</v>
          </cell>
          <cell r="O669">
            <v>0</v>
          </cell>
          <cell r="P669">
            <v>0</v>
          </cell>
          <cell r="Q669">
            <v>0</v>
          </cell>
          <cell r="R669">
            <v>0</v>
          </cell>
          <cell r="S669">
            <v>0</v>
          </cell>
          <cell r="T669">
            <v>0</v>
          </cell>
          <cell r="U669">
            <v>4</v>
          </cell>
          <cell r="V669" t="str">
            <v/>
          </cell>
          <cell r="W669" t="str">
            <v/>
          </cell>
          <cell r="X669" t="str">
            <v/>
          </cell>
          <cell r="Y669" t="str">
            <v/>
          </cell>
          <cell r="Z669" t="str">
            <v/>
          </cell>
          <cell r="AA669">
            <v>4</v>
          </cell>
          <cell r="AC669" t="str">
            <v/>
          </cell>
          <cell r="AD669" t="str">
            <v/>
          </cell>
          <cell r="AE669">
            <v>0</v>
          </cell>
          <cell r="AF669" t="str">
            <v/>
          </cell>
          <cell r="AG669" t="str">
            <v/>
          </cell>
          <cell r="AH669" t="str">
            <v/>
          </cell>
          <cell r="AI669" t="str">
            <v/>
          </cell>
          <cell r="AJ669">
            <v>0</v>
          </cell>
          <cell r="AK669" t="str">
            <v/>
          </cell>
          <cell r="AL669" t="str">
            <v/>
          </cell>
        </row>
        <row r="670">
          <cell r="B670">
            <v>663</v>
          </cell>
          <cell r="F670" t="str">
            <v>-</v>
          </cell>
          <cell r="G670" t="str">
            <v>-</v>
          </cell>
          <cell r="K670">
            <v>0</v>
          </cell>
          <cell r="L670">
            <v>0</v>
          </cell>
          <cell r="M670">
            <v>0</v>
          </cell>
          <cell r="N670">
            <v>0</v>
          </cell>
          <cell r="O670">
            <v>0</v>
          </cell>
          <cell r="P670">
            <v>0</v>
          </cell>
          <cell r="Q670">
            <v>0</v>
          </cell>
          <cell r="R670">
            <v>0</v>
          </cell>
          <cell r="S670">
            <v>0</v>
          </cell>
          <cell r="T670">
            <v>0</v>
          </cell>
          <cell r="U670">
            <v>4</v>
          </cell>
          <cell r="V670" t="str">
            <v/>
          </cell>
          <cell r="W670" t="str">
            <v/>
          </cell>
          <cell r="X670" t="str">
            <v/>
          </cell>
          <cell r="Y670" t="str">
            <v/>
          </cell>
          <cell r="Z670" t="str">
            <v/>
          </cell>
          <cell r="AA670">
            <v>4</v>
          </cell>
          <cell r="AC670" t="str">
            <v/>
          </cell>
          <cell r="AD670" t="str">
            <v/>
          </cell>
          <cell r="AE670">
            <v>0</v>
          </cell>
          <cell r="AF670" t="str">
            <v/>
          </cell>
          <cell r="AG670" t="str">
            <v/>
          </cell>
          <cell r="AH670" t="str">
            <v/>
          </cell>
          <cell r="AI670" t="str">
            <v/>
          </cell>
          <cell r="AJ670">
            <v>0</v>
          </cell>
          <cell r="AK670" t="str">
            <v/>
          </cell>
          <cell r="AL670" t="str">
            <v/>
          </cell>
        </row>
        <row r="671">
          <cell r="B671">
            <v>664</v>
          </cell>
          <cell r="F671" t="str">
            <v>-</v>
          </cell>
          <cell r="G671" t="str">
            <v>-</v>
          </cell>
          <cell r="K671">
            <v>0</v>
          </cell>
          <cell r="L671">
            <v>0</v>
          </cell>
          <cell r="M671">
            <v>0</v>
          </cell>
          <cell r="N671">
            <v>0</v>
          </cell>
          <cell r="O671">
            <v>0</v>
          </cell>
          <cell r="P671">
            <v>0</v>
          </cell>
          <cell r="Q671">
            <v>0</v>
          </cell>
          <cell r="R671">
            <v>0</v>
          </cell>
          <cell r="S671">
            <v>0</v>
          </cell>
          <cell r="T671">
            <v>0</v>
          </cell>
          <cell r="U671">
            <v>4</v>
          </cell>
          <cell r="V671" t="str">
            <v/>
          </cell>
          <cell r="W671" t="str">
            <v/>
          </cell>
          <cell r="X671" t="str">
            <v/>
          </cell>
          <cell r="Y671" t="str">
            <v/>
          </cell>
          <cell r="Z671" t="str">
            <v/>
          </cell>
          <cell r="AA671">
            <v>4</v>
          </cell>
          <cell r="AC671" t="str">
            <v/>
          </cell>
          <cell r="AD671" t="str">
            <v/>
          </cell>
          <cell r="AE671">
            <v>0</v>
          </cell>
          <cell r="AF671" t="str">
            <v/>
          </cell>
          <cell r="AG671" t="str">
            <v/>
          </cell>
          <cell r="AH671" t="str">
            <v/>
          </cell>
          <cell r="AI671" t="str">
            <v/>
          </cell>
          <cell r="AJ671">
            <v>0</v>
          </cell>
          <cell r="AK671" t="str">
            <v/>
          </cell>
          <cell r="AL671" t="str">
            <v/>
          </cell>
        </row>
        <row r="672">
          <cell r="B672">
            <v>665</v>
          </cell>
          <cell r="F672" t="str">
            <v>-</v>
          </cell>
          <cell r="G672" t="str">
            <v>-</v>
          </cell>
          <cell r="K672">
            <v>0</v>
          </cell>
          <cell r="L672">
            <v>0</v>
          </cell>
          <cell r="M672">
            <v>0</v>
          </cell>
          <cell r="N672">
            <v>0</v>
          </cell>
          <cell r="O672">
            <v>0</v>
          </cell>
          <cell r="P672">
            <v>0</v>
          </cell>
          <cell r="Q672">
            <v>0</v>
          </cell>
          <cell r="R672">
            <v>0</v>
          </cell>
          <cell r="S672">
            <v>0</v>
          </cell>
          <cell r="T672">
            <v>0</v>
          </cell>
          <cell r="U672">
            <v>4</v>
          </cell>
          <cell r="V672" t="str">
            <v/>
          </cell>
          <cell r="W672" t="str">
            <v/>
          </cell>
          <cell r="X672" t="str">
            <v/>
          </cell>
          <cell r="Y672" t="str">
            <v/>
          </cell>
          <cell r="Z672" t="str">
            <v/>
          </cell>
          <cell r="AA672">
            <v>4</v>
          </cell>
          <cell r="AC672" t="str">
            <v/>
          </cell>
          <cell r="AD672" t="str">
            <v/>
          </cell>
          <cell r="AE672">
            <v>0</v>
          </cell>
          <cell r="AF672" t="str">
            <v/>
          </cell>
          <cell r="AG672" t="str">
            <v/>
          </cell>
          <cell r="AH672" t="str">
            <v/>
          </cell>
          <cell r="AI672" t="str">
            <v/>
          </cell>
          <cell r="AJ672">
            <v>0</v>
          </cell>
          <cell r="AK672" t="str">
            <v/>
          </cell>
          <cell r="AL672" t="str">
            <v/>
          </cell>
        </row>
        <row r="673">
          <cell r="B673">
            <v>666</v>
          </cell>
          <cell r="F673" t="str">
            <v>-</v>
          </cell>
          <cell r="G673" t="str">
            <v>-</v>
          </cell>
          <cell r="K673">
            <v>0</v>
          </cell>
          <cell r="L673">
            <v>0</v>
          </cell>
          <cell r="M673">
            <v>0</v>
          </cell>
          <cell r="N673">
            <v>0</v>
          </cell>
          <cell r="O673">
            <v>0</v>
          </cell>
          <cell r="P673">
            <v>0</v>
          </cell>
          <cell r="Q673">
            <v>0</v>
          </cell>
          <cell r="R673">
            <v>0</v>
          </cell>
          <cell r="S673">
            <v>0</v>
          </cell>
          <cell r="T673">
            <v>0</v>
          </cell>
          <cell r="U673">
            <v>4</v>
          </cell>
          <cell r="V673" t="str">
            <v/>
          </cell>
          <cell r="W673" t="str">
            <v/>
          </cell>
          <cell r="X673" t="str">
            <v/>
          </cell>
          <cell r="Y673" t="str">
            <v/>
          </cell>
          <cell r="Z673" t="str">
            <v/>
          </cell>
          <cell r="AA673">
            <v>4</v>
          </cell>
          <cell r="AC673" t="str">
            <v/>
          </cell>
          <cell r="AD673" t="str">
            <v/>
          </cell>
          <cell r="AE673">
            <v>0</v>
          </cell>
          <cell r="AF673" t="str">
            <v/>
          </cell>
          <cell r="AG673" t="str">
            <v/>
          </cell>
          <cell r="AH673" t="str">
            <v/>
          </cell>
          <cell r="AI673" t="str">
            <v/>
          </cell>
          <cell r="AJ673">
            <v>0</v>
          </cell>
          <cell r="AK673" t="str">
            <v/>
          </cell>
          <cell r="AL673" t="str">
            <v/>
          </cell>
        </row>
        <row r="674">
          <cell r="B674">
            <v>667</v>
          </cell>
          <cell r="F674" t="str">
            <v>-</v>
          </cell>
          <cell r="G674" t="str">
            <v>-</v>
          </cell>
          <cell r="K674">
            <v>0</v>
          </cell>
          <cell r="L674">
            <v>0</v>
          </cell>
          <cell r="M674">
            <v>0</v>
          </cell>
          <cell r="N674">
            <v>0</v>
          </cell>
          <cell r="O674">
            <v>0</v>
          </cell>
          <cell r="P674">
            <v>0</v>
          </cell>
          <cell r="Q674">
            <v>0</v>
          </cell>
          <cell r="R674">
            <v>0</v>
          </cell>
          <cell r="S674">
            <v>0</v>
          </cell>
          <cell r="T674">
            <v>0</v>
          </cell>
          <cell r="U674">
            <v>4</v>
          </cell>
          <cell r="V674" t="str">
            <v/>
          </cell>
          <cell r="W674" t="str">
            <v/>
          </cell>
          <cell r="X674" t="str">
            <v/>
          </cell>
          <cell r="Y674" t="str">
            <v/>
          </cell>
          <cell r="Z674" t="str">
            <v/>
          </cell>
          <cell r="AA674">
            <v>4</v>
          </cell>
          <cell r="AC674" t="str">
            <v/>
          </cell>
          <cell r="AD674" t="str">
            <v/>
          </cell>
          <cell r="AE674">
            <v>0</v>
          </cell>
          <cell r="AF674" t="str">
            <v/>
          </cell>
          <cell r="AG674" t="str">
            <v/>
          </cell>
          <cell r="AH674" t="str">
            <v/>
          </cell>
          <cell r="AI674" t="str">
            <v/>
          </cell>
          <cell r="AJ674">
            <v>0</v>
          </cell>
          <cell r="AK674" t="str">
            <v/>
          </cell>
          <cell r="AL674" t="str">
            <v/>
          </cell>
        </row>
        <row r="675">
          <cell r="B675">
            <v>668</v>
          </cell>
          <cell r="F675" t="str">
            <v>-</v>
          </cell>
          <cell r="G675" t="str">
            <v>-</v>
          </cell>
          <cell r="K675">
            <v>0</v>
          </cell>
          <cell r="L675">
            <v>0</v>
          </cell>
          <cell r="M675">
            <v>0</v>
          </cell>
          <cell r="N675">
            <v>0</v>
          </cell>
          <cell r="O675">
            <v>0</v>
          </cell>
          <cell r="P675">
            <v>0</v>
          </cell>
          <cell r="Q675">
            <v>0</v>
          </cell>
          <cell r="R675">
            <v>0</v>
          </cell>
          <cell r="S675">
            <v>0</v>
          </cell>
          <cell r="T675">
            <v>0</v>
          </cell>
          <cell r="U675">
            <v>4</v>
          </cell>
          <cell r="V675" t="str">
            <v/>
          </cell>
          <cell r="W675" t="str">
            <v/>
          </cell>
          <cell r="X675" t="str">
            <v/>
          </cell>
          <cell r="Y675" t="str">
            <v/>
          </cell>
          <cell r="Z675" t="str">
            <v/>
          </cell>
          <cell r="AA675">
            <v>4</v>
          </cell>
          <cell r="AC675" t="str">
            <v/>
          </cell>
          <cell r="AD675" t="str">
            <v/>
          </cell>
          <cell r="AE675">
            <v>0</v>
          </cell>
          <cell r="AF675" t="str">
            <v/>
          </cell>
          <cell r="AG675" t="str">
            <v/>
          </cell>
          <cell r="AH675" t="str">
            <v/>
          </cell>
          <cell r="AI675" t="str">
            <v/>
          </cell>
          <cell r="AJ675">
            <v>0</v>
          </cell>
          <cell r="AK675" t="str">
            <v/>
          </cell>
          <cell r="AL675" t="str">
            <v/>
          </cell>
        </row>
        <row r="676">
          <cell r="B676">
            <v>669</v>
          </cell>
          <cell r="F676" t="str">
            <v>-</v>
          </cell>
          <cell r="G676" t="str">
            <v>-</v>
          </cell>
          <cell r="K676">
            <v>0</v>
          </cell>
          <cell r="L676">
            <v>0</v>
          </cell>
          <cell r="M676">
            <v>0</v>
          </cell>
          <cell r="N676">
            <v>0</v>
          </cell>
          <cell r="O676">
            <v>0</v>
          </cell>
          <cell r="P676">
            <v>0</v>
          </cell>
          <cell r="Q676">
            <v>0</v>
          </cell>
          <cell r="R676">
            <v>0</v>
          </cell>
          <cell r="S676">
            <v>0</v>
          </cell>
          <cell r="T676">
            <v>0</v>
          </cell>
          <cell r="U676">
            <v>4</v>
          </cell>
          <cell r="V676" t="str">
            <v/>
          </cell>
          <cell r="W676" t="str">
            <v/>
          </cell>
          <cell r="X676" t="str">
            <v/>
          </cell>
          <cell r="Y676" t="str">
            <v/>
          </cell>
          <cell r="Z676" t="str">
            <v/>
          </cell>
          <cell r="AA676">
            <v>4</v>
          </cell>
          <cell r="AC676" t="str">
            <v/>
          </cell>
          <cell r="AD676" t="str">
            <v/>
          </cell>
          <cell r="AE676">
            <v>0</v>
          </cell>
          <cell r="AF676" t="str">
            <v/>
          </cell>
          <cell r="AG676" t="str">
            <v/>
          </cell>
          <cell r="AH676" t="str">
            <v/>
          </cell>
          <cell r="AI676" t="str">
            <v/>
          </cell>
          <cell r="AJ676">
            <v>0</v>
          </cell>
          <cell r="AK676" t="str">
            <v/>
          </cell>
          <cell r="AL676" t="str">
            <v/>
          </cell>
        </row>
        <row r="677">
          <cell r="B677">
            <v>670</v>
          </cell>
          <cell r="F677" t="str">
            <v>-</v>
          </cell>
          <cell r="G677" t="str">
            <v>-</v>
          </cell>
          <cell r="K677">
            <v>0</v>
          </cell>
          <cell r="L677">
            <v>0</v>
          </cell>
          <cell r="M677">
            <v>0</v>
          </cell>
          <cell r="N677">
            <v>0</v>
          </cell>
          <cell r="O677">
            <v>0</v>
          </cell>
          <cell r="P677">
            <v>0</v>
          </cell>
          <cell r="Q677">
            <v>0</v>
          </cell>
          <cell r="R677">
            <v>0</v>
          </cell>
          <cell r="S677">
            <v>0</v>
          </cell>
          <cell r="T677">
            <v>0</v>
          </cell>
          <cell r="U677">
            <v>4</v>
          </cell>
          <cell r="V677" t="str">
            <v/>
          </cell>
          <cell r="W677" t="str">
            <v/>
          </cell>
          <cell r="X677" t="str">
            <v/>
          </cell>
          <cell r="Y677" t="str">
            <v/>
          </cell>
          <cell r="Z677" t="str">
            <v/>
          </cell>
          <cell r="AA677">
            <v>4</v>
          </cell>
          <cell r="AC677" t="str">
            <v/>
          </cell>
          <cell r="AD677" t="str">
            <v/>
          </cell>
          <cell r="AE677">
            <v>0</v>
          </cell>
          <cell r="AF677" t="str">
            <v/>
          </cell>
          <cell r="AG677" t="str">
            <v/>
          </cell>
          <cell r="AH677" t="str">
            <v/>
          </cell>
          <cell r="AI677" t="str">
            <v/>
          </cell>
          <cell r="AJ677">
            <v>0</v>
          </cell>
          <cell r="AK677" t="str">
            <v/>
          </cell>
          <cell r="AL677" t="str">
            <v/>
          </cell>
        </row>
        <row r="678">
          <cell r="B678">
            <v>671</v>
          </cell>
          <cell r="F678" t="str">
            <v>-</v>
          </cell>
          <cell r="G678" t="str">
            <v>-</v>
          </cell>
          <cell r="K678">
            <v>0</v>
          </cell>
          <cell r="L678">
            <v>0</v>
          </cell>
          <cell r="M678">
            <v>0</v>
          </cell>
          <cell r="N678">
            <v>0</v>
          </cell>
          <cell r="O678">
            <v>0</v>
          </cell>
          <cell r="P678">
            <v>0</v>
          </cell>
          <cell r="Q678">
            <v>0</v>
          </cell>
          <cell r="R678">
            <v>0</v>
          </cell>
          <cell r="S678">
            <v>0</v>
          </cell>
          <cell r="T678">
            <v>0</v>
          </cell>
          <cell r="U678">
            <v>4</v>
          </cell>
          <cell r="V678" t="str">
            <v/>
          </cell>
          <cell r="W678" t="str">
            <v/>
          </cell>
          <cell r="X678" t="str">
            <v/>
          </cell>
          <cell r="Y678" t="str">
            <v/>
          </cell>
          <cell r="Z678" t="str">
            <v/>
          </cell>
          <cell r="AA678">
            <v>4</v>
          </cell>
          <cell r="AC678" t="str">
            <v/>
          </cell>
          <cell r="AD678" t="str">
            <v/>
          </cell>
          <cell r="AE678">
            <v>0</v>
          </cell>
          <cell r="AF678" t="str">
            <v/>
          </cell>
          <cell r="AG678" t="str">
            <v/>
          </cell>
          <cell r="AH678" t="str">
            <v/>
          </cell>
          <cell r="AI678" t="str">
            <v/>
          </cell>
          <cell r="AJ678">
            <v>0</v>
          </cell>
          <cell r="AK678" t="str">
            <v/>
          </cell>
          <cell r="AL678" t="str">
            <v/>
          </cell>
        </row>
        <row r="679">
          <cell r="B679">
            <v>672</v>
          </cell>
          <cell r="F679" t="str">
            <v>-</v>
          </cell>
          <cell r="G679" t="str">
            <v>-</v>
          </cell>
          <cell r="K679">
            <v>0</v>
          </cell>
          <cell r="L679">
            <v>0</v>
          </cell>
          <cell r="M679">
            <v>0</v>
          </cell>
          <cell r="N679">
            <v>0</v>
          </cell>
          <cell r="O679">
            <v>0</v>
          </cell>
          <cell r="P679">
            <v>0</v>
          </cell>
          <cell r="Q679">
            <v>0</v>
          </cell>
          <cell r="R679">
            <v>0</v>
          </cell>
          <cell r="S679">
            <v>0</v>
          </cell>
          <cell r="T679">
            <v>0</v>
          </cell>
          <cell r="U679">
            <v>4</v>
          </cell>
          <cell r="V679" t="str">
            <v/>
          </cell>
          <cell r="W679" t="str">
            <v/>
          </cell>
          <cell r="X679" t="str">
            <v/>
          </cell>
          <cell r="Y679" t="str">
            <v/>
          </cell>
          <cell r="Z679" t="str">
            <v/>
          </cell>
          <cell r="AA679">
            <v>4</v>
          </cell>
          <cell r="AC679" t="str">
            <v/>
          </cell>
          <cell r="AD679" t="str">
            <v/>
          </cell>
          <cell r="AE679">
            <v>0</v>
          </cell>
          <cell r="AF679" t="str">
            <v/>
          </cell>
          <cell r="AG679" t="str">
            <v/>
          </cell>
          <cell r="AH679" t="str">
            <v/>
          </cell>
          <cell r="AI679" t="str">
            <v/>
          </cell>
          <cell r="AJ679">
            <v>0</v>
          </cell>
          <cell r="AK679" t="str">
            <v/>
          </cell>
          <cell r="AL679" t="str">
            <v/>
          </cell>
        </row>
        <row r="680">
          <cell r="B680">
            <v>673</v>
          </cell>
          <cell r="F680" t="str">
            <v>-</v>
          </cell>
          <cell r="G680" t="str">
            <v>-</v>
          </cell>
          <cell r="K680">
            <v>0</v>
          </cell>
          <cell r="L680">
            <v>0</v>
          </cell>
          <cell r="M680">
            <v>0</v>
          </cell>
          <cell r="N680">
            <v>0</v>
          </cell>
          <cell r="O680">
            <v>0</v>
          </cell>
          <cell r="P680">
            <v>0</v>
          </cell>
          <cell r="Q680">
            <v>0</v>
          </cell>
          <cell r="R680">
            <v>0</v>
          </cell>
          <cell r="S680">
            <v>0</v>
          </cell>
          <cell r="T680">
            <v>0</v>
          </cell>
          <cell r="U680">
            <v>4</v>
          </cell>
          <cell r="V680" t="str">
            <v/>
          </cell>
          <cell r="W680" t="str">
            <v/>
          </cell>
          <cell r="X680" t="str">
            <v/>
          </cell>
          <cell r="Y680" t="str">
            <v/>
          </cell>
          <cell r="Z680" t="str">
            <v/>
          </cell>
          <cell r="AA680">
            <v>4</v>
          </cell>
          <cell r="AC680" t="str">
            <v/>
          </cell>
          <cell r="AD680" t="str">
            <v/>
          </cell>
          <cell r="AE680">
            <v>0</v>
          </cell>
          <cell r="AF680" t="str">
            <v/>
          </cell>
          <cell r="AG680" t="str">
            <v/>
          </cell>
          <cell r="AH680" t="str">
            <v/>
          </cell>
          <cell r="AI680" t="str">
            <v/>
          </cell>
          <cell r="AJ680">
            <v>0</v>
          </cell>
          <cell r="AK680" t="str">
            <v/>
          </cell>
          <cell r="AL680" t="str">
            <v/>
          </cell>
        </row>
        <row r="681">
          <cell r="B681">
            <v>674</v>
          </cell>
          <cell r="F681" t="str">
            <v>-</v>
          </cell>
          <cell r="G681" t="str">
            <v>-</v>
          </cell>
          <cell r="K681">
            <v>0</v>
          </cell>
          <cell r="L681">
            <v>0</v>
          </cell>
          <cell r="M681">
            <v>0</v>
          </cell>
          <cell r="N681">
            <v>0</v>
          </cell>
          <cell r="O681">
            <v>0</v>
          </cell>
          <cell r="P681">
            <v>0</v>
          </cell>
          <cell r="Q681">
            <v>0</v>
          </cell>
          <cell r="R681">
            <v>0</v>
          </cell>
          <cell r="S681">
            <v>0</v>
          </cell>
          <cell r="T681">
            <v>0</v>
          </cell>
          <cell r="U681">
            <v>4</v>
          </cell>
          <cell r="V681" t="str">
            <v/>
          </cell>
          <cell r="W681" t="str">
            <v/>
          </cell>
          <cell r="X681" t="str">
            <v/>
          </cell>
          <cell r="Y681" t="str">
            <v/>
          </cell>
          <cell r="Z681" t="str">
            <v/>
          </cell>
          <cell r="AA681">
            <v>4</v>
          </cell>
          <cell r="AC681" t="str">
            <v/>
          </cell>
          <cell r="AD681" t="str">
            <v/>
          </cell>
          <cell r="AE681">
            <v>0</v>
          </cell>
          <cell r="AF681" t="str">
            <v/>
          </cell>
          <cell r="AG681" t="str">
            <v/>
          </cell>
          <cell r="AH681" t="str">
            <v/>
          </cell>
          <cell r="AI681" t="str">
            <v/>
          </cell>
          <cell r="AJ681">
            <v>0</v>
          </cell>
          <cell r="AK681" t="str">
            <v/>
          </cell>
          <cell r="AL681" t="str">
            <v/>
          </cell>
        </row>
        <row r="682">
          <cell r="B682">
            <v>675</v>
          </cell>
          <cell r="F682" t="str">
            <v>-</v>
          </cell>
          <cell r="G682" t="str">
            <v>-</v>
          </cell>
          <cell r="K682">
            <v>0</v>
          </cell>
          <cell r="L682">
            <v>0</v>
          </cell>
          <cell r="M682">
            <v>0</v>
          </cell>
          <cell r="N682">
            <v>0</v>
          </cell>
          <cell r="O682">
            <v>0</v>
          </cell>
          <cell r="P682">
            <v>0</v>
          </cell>
          <cell r="Q682">
            <v>0</v>
          </cell>
          <cell r="R682">
            <v>0</v>
          </cell>
          <cell r="S682">
            <v>0</v>
          </cell>
          <cell r="T682">
            <v>0</v>
          </cell>
          <cell r="U682">
            <v>4</v>
          </cell>
          <cell r="V682" t="str">
            <v/>
          </cell>
          <cell r="W682" t="str">
            <v/>
          </cell>
          <cell r="X682" t="str">
            <v/>
          </cell>
          <cell r="Y682" t="str">
            <v/>
          </cell>
          <cell r="Z682" t="str">
            <v/>
          </cell>
          <cell r="AA682">
            <v>4</v>
          </cell>
          <cell r="AC682" t="str">
            <v/>
          </cell>
          <cell r="AD682" t="str">
            <v/>
          </cell>
          <cell r="AE682">
            <v>0</v>
          </cell>
          <cell r="AF682" t="str">
            <v/>
          </cell>
          <cell r="AG682" t="str">
            <v/>
          </cell>
          <cell r="AH682" t="str">
            <v/>
          </cell>
          <cell r="AI682" t="str">
            <v/>
          </cell>
          <cell r="AJ682">
            <v>0</v>
          </cell>
          <cell r="AK682" t="str">
            <v/>
          </cell>
          <cell r="AL682" t="str">
            <v/>
          </cell>
        </row>
        <row r="683">
          <cell r="B683">
            <v>676</v>
          </cell>
          <cell r="F683" t="str">
            <v>-</v>
          </cell>
          <cell r="G683" t="str">
            <v>-</v>
          </cell>
          <cell r="K683">
            <v>0</v>
          </cell>
          <cell r="L683">
            <v>0</v>
          </cell>
          <cell r="M683">
            <v>0</v>
          </cell>
          <cell r="N683">
            <v>0</v>
          </cell>
          <cell r="O683">
            <v>0</v>
          </cell>
          <cell r="P683">
            <v>0</v>
          </cell>
          <cell r="Q683">
            <v>0</v>
          </cell>
          <cell r="R683">
            <v>0</v>
          </cell>
          <cell r="S683">
            <v>0</v>
          </cell>
          <cell r="T683">
            <v>0</v>
          </cell>
          <cell r="U683">
            <v>4</v>
          </cell>
          <cell r="V683" t="str">
            <v/>
          </cell>
          <cell r="W683" t="str">
            <v/>
          </cell>
          <cell r="X683" t="str">
            <v/>
          </cell>
          <cell r="Y683" t="str">
            <v/>
          </cell>
          <cell r="Z683" t="str">
            <v/>
          </cell>
          <cell r="AA683">
            <v>4</v>
          </cell>
          <cell r="AC683" t="str">
            <v/>
          </cell>
          <cell r="AD683" t="str">
            <v/>
          </cell>
          <cell r="AE683">
            <v>0</v>
          </cell>
          <cell r="AF683" t="str">
            <v/>
          </cell>
          <cell r="AG683" t="str">
            <v/>
          </cell>
          <cell r="AH683" t="str">
            <v/>
          </cell>
          <cell r="AI683" t="str">
            <v/>
          </cell>
          <cell r="AJ683">
            <v>0</v>
          </cell>
          <cell r="AK683" t="str">
            <v/>
          </cell>
          <cell r="AL683" t="str">
            <v/>
          </cell>
        </row>
        <row r="684">
          <cell r="B684">
            <v>677</v>
          </cell>
          <cell r="F684" t="str">
            <v>-</v>
          </cell>
          <cell r="G684" t="str">
            <v>-</v>
          </cell>
          <cell r="K684">
            <v>0</v>
          </cell>
          <cell r="L684">
            <v>0</v>
          </cell>
          <cell r="M684">
            <v>0</v>
          </cell>
          <cell r="N684">
            <v>0</v>
          </cell>
          <cell r="O684">
            <v>0</v>
          </cell>
          <cell r="P684">
            <v>0</v>
          </cell>
          <cell r="Q684">
            <v>0</v>
          </cell>
          <cell r="R684">
            <v>0</v>
          </cell>
          <cell r="S684">
            <v>0</v>
          </cell>
          <cell r="T684">
            <v>0</v>
          </cell>
          <cell r="U684">
            <v>4</v>
          </cell>
          <cell r="V684" t="str">
            <v/>
          </cell>
          <cell r="W684" t="str">
            <v/>
          </cell>
          <cell r="X684" t="str">
            <v/>
          </cell>
          <cell r="Y684" t="str">
            <v/>
          </cell>
          <cell r="Z684" t="str">
            <v/>
          </cell>
          <cell r="AA684">
            <v>4</v>
          </cell>
          <cell r="AC684" t="str">
            <v/>
          </cell>
          <cell r="AD684" t="str">
            <v/>
          </cell>
          <cell r="AE684">
            <v>0</v>
          </cell>
          <cell r="AF684" t="str">
            <v/>
          </cell>
          <cell r="AG684" t="str">
            <v/>
          </cell>
          <cell r="AH684" t="str">
            <v/>
          </cell>
          <cell r="AI684" t="str">
            <v/>
          </cell>
          <cell r="AJ684">
            <v>0</v>
          </cell>
          <cell r="AK684" t="str">
            <v/>
          </cell>
          <cell r="AL684" t="str">
            <v/>
          </cell>
        </row>
        <row r="685">
          <cell r="B685">
            <v>678</v>
          </cell>
          <cell r="F685" t="str">
            <v>-</v>
          </cell>
          <cell r="G685" t="str">
            <v>-</v>
          </cell>
          <cell r="K685">
            <v>0</v>
          </cell>
          <cell r="L685">
            <v>0</v>
          </cell>
          <cell r="M685">
            <v>0</v>
          </cell>
          <cell r="N685">
            <v>0</v>
          </cell>
          <cell r="O685">
            <v>0</v>
          </cell>
          <cell r="P685">
            <v>0</v>
          </cell>
          <cell r="Q685">
            <v>0</v>
          </cell>
          <cell r="R685">
            <v>0</v>
          </cell>
          <cell r="S685">
            <v>0</v>
          </cell>
          <cell r="T685">
            <v>0</v>
          </cell>
          <cell r="U685">
            <v>4</v>
          </cell>
          <cell r="V685" t="str">
            <v/>
          </cell>
          <cell r="W685" t="str">
            <v/>
          </cell>
          <cell r="X685" t="str">
            <v/>
          </cell>
          <cell r="Y685" t="str">
            <v/>
          </cell>
          <cell r="Z685" t="str">
            <v/>
          </cell>
          <cell r="AA685">
            <v>4</v>
          </cell>
          <cell r="AC685" t="str">
            <v/>
          </cell>
          <cell r="AD685" t="str">
            <v/>
          </cell>
          <cell r="AE685">
            <v>0</v>
          </cell>
          <cell r="AF685" t="str">
            <v/>
          </cell>
          <cell r="AG685" t="str">
            <v/>
          </cell>
          <cell r="AH685" t="str">
            <v/>
          </cell>
          <cell r="AI685" t="str">
            <v/>
          </cell>
          <cell r="AJ685">
            <v>0</v>
          </cell>
          <cell r="AK685" t="str">
            <v/>
          </cell>
          <cell r="AL685" t="str">
            <v/>
          </cell>
        </row>
        <row r="686">
          <cell r="B686">
            <v>679</v>
          </cell>
          <cell r="F686" t="str">
            <v>-</v>
          </cell>
          <cell r="G686" t="str">
            <v>-</v>
          </cell>
          <cell r="K686">
            <v>0</v>
          </cell>
          <cell r="L686">
            <v>0</v>
          </cell>
          <cell r="M686">
            <v>0</v>
          </cell>
          <cell r="N686">
            <v>0</v>
          </cell>
          <cell r="O686">
            <v>0</v>
          </cell>
          <cell r="P686">
            <v>0</v>
          </cell>
          <cell r="Q686">
            <v>0</v>
          </cell>
          <cell r="R686">
            <v>0</v>
          </cell>
          <cell r="S686">
            <v>0</v>
          </cell>
          <cell r="T686">
            <v>0</v>
          </cell>
          <cell r="U686">
            <v>4</v>
          </cell>
          <cell r="V686" t="str">
            <v/>
          </cell>
          <cell r="W686" t="str">
            <v/>
          </cell>
          <cell r="X686" t="str">
            <v/>
          </cell>
          <cell r="Y686" t="str">
            <v/>
          </cell>
          <cell r="Z686" t="str">
            <v/>
          </cell>
          <cell r="AA686">
            <v>4</v>
          </cell>
          <cell r="AC686" t="str">
            <v/>
          </cell>
          <cell r="AD686" t="str">
            <v/>
          </cell>
          <cell r="AE686">
            <v>0</v>
          </cell>
          <cell r="AF686" t="str">
            <v/>
          </cell>
          <cell r="AG686" t="str">
            <v/>
          </cell>
          <cell r="AH686" t="str">
            <v/>
          </cell>
          <cell r="AI686" t="str">
            <v/>
          </cell>
          <cell r="AJ686">
            <v>0</v>
          </cell>
          <cell r="AK686" t="str">
            <v/>
          </cell>
          <cell r="AL686" t="str">
            <v/>
          </cell>
        </row>
        <row r="687">
          <cell r="B687">
            <v>680</v>
          </cell>
          <cell r="F687" t="str">
            <v>-</v>
          </cell>
          <cell r="G687" t="str">
            <v>-</v>
          </cell>
          <cell r="K687">
            <v>0</v>
          </cell>
          <cell r="L687">
            <v>0</v>
          </cell>
          <cell r="M687">
            <v>0</v>
          </cell>
          <cell r="N687">
            <v>0</v>
          </cell>
          <cell r="O687">
            <v>0</v>
          </cell>
          <cell r="P687">
            <v>0</v>
          </cell>
          <cell r="Q687">
            <v>0</v>
          </cell>
          <cell r="R687">
            <v>0</v>
          </cell>
          <cell r="S687">
            <v>0</v>
          </cell>
          <cell r="T687">
            <v>0</v>
          </cell>
          <cell r="U687">
            <v>4</v>
          </cell>
          <cell r="V687" t="str">
            <v/>
          </cell>
          <cell r="W687" t="str">
            <v/>
          </cell>
          <cell r="X687" t="str">
            <v/>
          </cell>
          <cell r="Y687" t="str">
            <v/>
          </cell>
          <cell r="Z687" t="str">
            <v/>
          </cell>
          <cell r="AA687">
            <v>4</v>
          </cell>
          <cell r="AC687" t="str">
            <v/>
          </cell>
          <cell r="AD687" t="str">
            <v/>
          </cell>
          <cell r="AE687">
            <v>0</v>
          </cell>
          <cell r="AF687" t="str">
            <v/>
          </cell>
          <cell r="AG687" t="str">
            <v/>
          </cell>
          <cell r="AH687" t="str">
            <v/>
          </cell>
          <cell r="AI687" t="str">
            <v/>
          </cell>
          <cell r="AJ687">
            <v>0</v>
          </cell>
          <cell r="AK687" t="str">
            <v/>
          </cell>
          <cell r="AL687" t="str">
            <v/>
          </cell>
        </row>
        <row r="688">
          <cell r="B688">
            <v>681</v>
          </cell>
          <cell r="F688" t="str">
            <v>-</v>
          </cell>
          <cell r="G688" t="str">
            <v>-</v>
          </cell>
          <cell r="K688">
            <v>0</v>
          </cell>
          <cell r="L688">
            <v>0</v>
          </cell>
          <cell r="M688">
            <v>0</v>
          </cell>
          <cell r="N688">
            <v>0</v>
          </cell>
          <cell r="O688">
            <v>0</v>
          </cell>
          <cell r="P688">
            <v>0</v>
          </cell>
          <cell r="Q688">
            <v>0</v>
          </cell>
          <cell r="R688">
            <v>0</v>
          </cell>
          <cell r="S688">
            <v>0</v>
          </cell>
          <cell r="T688">
            <v>0</v>
          </cell>
          <cell r="U688">
            <v>4</v>
          </cell>
          <cell r="V688" t="str">
            <v/>
          </cell>
          <cell r="W688" t="str">
            <v/>
          </cell>
          <cell r="X688" t="str">
            <v/>
          </cell>
          <cell r="Y688" t="str">
            <v/>
          </cell>
          <cell r="Z688" t="str">
            <v/>
          </cell>
          <cell r="AA688">
            <v>4</v>
          </cell>
          <cell r="AC688" t="str">
            <v/>
          </cell>
          <cell r="AD688" t="str">
            <v/>
          </cell>
          <cell r="AE688">
            <v>0</v>
          </cell>
          <cell r="AF688" t="str">
            <v/>
          </cell>
          <cell r="AG688" t="str">
            <v/>
          </cell>
          <cell r="AH688" t="str">
            <v/>
          </cell>
          <cell r="AI688" t="str">
            <v/>
          </cell>
          <cell r="AJ688">
            <v>0</v>
          </cell>
          <cell r="AK688" t="str">
            <v/>
          </cell>
          <cell r="AL688" t="str">
            <v/>
          </cell>
        </row>
        <row r="689">
          <cell r="B689">
            <v>682</v>
          </cell>
          <cell r="F689" t="str">
            <v>-</v>
          </cell>
          <cell r="G689" t="str">
            <v>-</v>
          </cell>
          <cell r="K689">
            <v>0</v>
          </cell>
          <cell r="L689">
            <v>0</v>
          </cell>
          <cell r="M689">
            <v>0</v>
          </cell>
          <cell r="N689">
            <v>0</v>
          </cell>
          <cell r="O689">
            <v>0</v>
          </cell>
          <cell r="P689">
            <v>0</v>
          </cell>
          <cell r="Q689">
            <v>0</v>
          </cell>
          <cell r="R689">
            <v>0</v>
          </cell>
          <cell r="S689">
            <v>0</v>
          </cell>
          <cell r="T689">
            <v>0</v>
          </cell>
          <cell r="U689">
            <v>4</v>
          </cell>
          <cell r="V689" t="str">
            <v/>
          </cell>
          <cell r="W689" t="str">
            <v/>
          </cell>
          <cell r="X689" t="str">
            <v/>
          </cell>
          <cell r="Y689" t="str">
            <v/>
          </cell>
          <cell r="Z689" t="str">
            <v/>
          </cell>
          <cell r="AA689">
            <v>4</v>
          </cell>
          <cell r="AC689" t="str">
            <v/>
          </cell>
          <cell r="AD689" t="str">
            <v/>
          </cell>
          <cell r="AE689">
            <v>0</v>
          </cell>
          <cell r="AF689" t="str">
            <v/>
          </cell>
          <cell r="AG689" t="str">
            <v/>
          </cell>
          <cell r="AH689" t="str">
            <v/>
          </cell>
          <cell r="AI689" t="str">
            <v/>
          </cell>
          <cell r="AJ689">
            <v>0</v>
          </cell>
          <cell r="AK689" t="str">
            <v/>
          </cell>
          <cell r="AL689" t="str">
            <v/>
          </cell>
        </row>
        <row r="690">
          <cell r="B690">
            <v>683</v>
          </cell>
          <cell r="F690" t="str">
            <v>-</v>
          </cell>
          <cell r="G690" t="str">
            <v>-</v>
          </cell>
          <cell r="K690">
            <v>0</v>
          </cell>
          <cell r="L690">
            <v>0</v>
          </cell>
          <cell r="M690">
            <v>0</v>
          </cell>
          <cell r="N690">
            <v>0</v>
          </cell>
          <cell r="O690">
            <v>0</v>
          </cell>
          <cell r="P690">
            <v>0</v>
          </cell>
          <cell r="Q690">
            <v>0</v>
          </cell>
          <cell r="R690">
            <v>0</v>
          </cell>
          <cell r="S690">
            <v>0</v>
          </cell>
          <cell r="T690">
            <v>0</v>
          </cell>
          <cell r="U690">
            <v>4</v>
          </cell>
          <cell r="V690" t="str">
            <v/>
          </cell>
          <cell r="W690" t="str">
            <v/>
          </cell>
          <cell r="X690" t="str">
            <v/>
          </cell>
          <cell r="Y690" t="str">
            <v/>
          </cell>
          <cell r="Z690" t="str">
            <v/>
          </cell>
          <cell r="AA690">
            <v>4</v>
          </cell>
          <cell r="AC690" t="str">
            <v/>
          </cell>
          <cell r="AD690" t="str">
            <v/>
          </cell>
          <cell r="AE690">
            <v>0</v>
          </cell>
          <cell r="AF690" t="str">
            <v/>
          </cell>
          <cell r="AG690" t="str">
            <v/>
          </cell>
          <cell r="AH690" t="str">
            <v/>
          </cell>
          <cell r="AI690" t="str">
            <v/>
          </cell>
          <cell r="AJ690">
            <v>0</v>
          </cell>
          <cell r="AK690" t="str">
            <v/>
          </cell>
          <cell r="AL690" t="str">
            <v/>
          </cell>
        </row>
        <row r="691">
          <cell r="B691">
            <v>684</v>
          </cell>
          <cell r="F691" t="str">
            <v>-</v>
          </cell>
          <cell r="G691" t="str">
            <v>-</v>
          </cell>
          <cell r="K691">
            <v>0</v>
          </cell>
          <cell r="L691">
            <v>0</v>
          </cell>
          <cell r="M691">
            <v>0</v>
          </cell>
          <cell r="N691">
            <v>0</v>
          </cell>
          <cell r="O691">
            <v>0</v>
          </cell>
          <cell r="P691">
            <v>0</v>
          </cell>
          <cell r="Q691">
            <v>0</v>
          </cell>
          <cell r="R691">
            <v>0</v>
          </cell>
          <cell r="S691">
            <v>0</v>
          </cell>
          <cell r="T691">
            <v>0</v>
          </cell>
          <cell r="U691">
            <v>4</v>
          </cell>
          <cell r="V691" t="str">
            <v/>
          </cell>
          <cell r="W691" t="str">
            <v/>
          </cell>
          <cell r="X691" t="str">
            <v/>
          </cell>
          <cell r="Y691" t="str">
            <v/>
          </cell>
          <cell r="Z691" t="str">
            <v/>
          </cell>
          <cell r="AA691">
            <v>4</v>
          </cell>
          <cell r="AC691" t="str">
            <v/>
          </cell>
          <cell r="AD691" t="str">
            <v/>
          </cell>
          <cell r="AE691">
            <v>0</v>
          </cell>
          <cell r="AF691" t="str">
            <v/>
          </cell>
          <cell r="AG691" t="str">
            <v/>
          </cell>
          <cell r="AH691" t="str">
            <v/>
          </cell>
          <cell r="AI691" t="str">
            <v/>
          </cell>
          <cell r="AJ691">
            <v>0</v>
          </cell>
          <cell r="AK691" t="str">
            <v/>
          </cell>
          <cell r="AL691" t="str">
            <v/>
          </cell>
        </row>
        <row r="692">
          <cell r="B692">
            <v>685</v>
          </cell>
          <cell r="F692" t="str">
            <v>-</v>
          </cell>
          <cell r="G692" t="str">
            <v>-</v>
          </cell>
          <cell r="K692">
            <v>0</v>
          </cell>
          <cell r="L692">
            <v>0</v>
          </cell>
          <cell r="M692">
            <v>0</v>
          </cell>
          <cell r="N692">
            <v>0</v>
          </cell>
          <cell r="O692">
            <v>0</v>
          </cell>
          <cell r="P692">
            <v>0</v>
          </cell>
          <cell r="Q692">
            <v>0</v>
          </cell>
          <cell r="R692">
            <v>0</v>
          </cell>
          <cell r="S692">
            <v>0</v>
          </cell>
          <cell r="T692">
            <v>0</v>
          </cell>
          <cell r="U692">
            <v>4</v>
          </cell>
          <cell r="V692" t="str">
            <v/>
          </cell>
          <cell r="W692" t="str">
            <v/>
          </cell>
          <cell r="X692" t="str">
            <v/>
          </cell>
          <cell r="Y692" t="str">
            <v/>
          </cell>
          <cell r="Z692" t="str">
            <v/>
          </cell>
          <cell r="AA692">
            <v>4</v>
          </cell>
          <cell r="AC692" t="str">
            <v/>
          </cell>
          <cell r="AD692" t="str">
            <v/>
          </cell>
          <cell r="AE692">
            <v>0</v>
          </cell>
          <cell r="AF692" t="str">
            <v/>
          </cell>
          <cell r="AG692" t="str">
            <v/>
          </cell>
          <cell r="AH692" t="str">
            <v/>
          </cell>
          <cell r="AI692" t="str">
            <v/>
          </cell>
          <cell r="AJ692">
            <v>0</v>
          </cell>
          <cell r="AK692" t="str">
            <v/>
          </cell>
          <cell r="AL692" t="str">
            <v/>
          </cell>
        </row>
        <row r="693">
          <cell r="B693">
            <v>686</v>
          </cell>
          <cell r="F693" t="str">
            <v>-</v>
          </cell>
          <cell r="G693" t="str">
            <v>-</v>
          </cell>
          <cell r="K693">
            <v>0</v>
          </cell>
          <cell r="L693">
            <v>0</v>
          </cell>
          <cell r="M693">
            <v>0</v>
          </cell>
          <cell r="N693">
            <v>0</v>
          </cell>
          <cell r="O693">
            <v>0</v>
          </cell>
          <cell r="P693">
            <v>0</v>
          </cell>
          <cell r="Q693">
            <v>0</v>
          </cell>
          <cell r="R693">
            <v>0</v>
          </cell>
          <cell r="S693">
            <v>0</v>
          </cell>
          <cell r="T693">
            <v>0</v>
          </cell>
          <cell r="U693">
            <v>4</v>
          </cell>
          <cell r="V693" t="str">
            <v/>
          </cell>
          <cell r="W693" t="str">
            <v/>
          </cell>
          <cell r="X693" t="str">
            <v/>
          </cell>
          <cell r="Y693" t="str">
            <v/>
          </cell>
          <cell r="Z693" t="str">
            <v/>
          </cell>
          <cell r="AA693">
            <v>4</v>
          </cell>
          <cell r="AC693" t="str">
            <v/>
          </cell>
          <cell r="AD693" t="str">
            <v/>
          </cell>
          <cell r="AE693">
            <v>0</v>
          </cell>
          <cell r="AF693" t="str">
            <v/>
          </cell>
          <cell r="AG693" t="str">
            <v/>
          </cell>
          <cell r="AH693" t="str">
            <v/>
          </cell>
          <cell r="AI693" t="str">
            <v/>
          </cell>
          <cell r="AJ693">
            <v>0</v>
          </cell>
          <cell r="AK693" t="str">
            <v/>
          </cell>
          <cell r="AL693" t="str">
            <v/>
          </cell>
        </row>
        <row r="694">
          <cell r="B694">
            <v>687</v>
          </cell>
          <cell r="F694" t="str">
            <v>-</v>
          </cell>
          <cell r="G694" t="str">
            <v>-</v>
          </cell>
          <cell r="K694">
            <v>0</v>
          </cell>
          <cell r="L694">
            <v>0</v>
          </cell>
          <cell r="M694">
            <v>0</v>
          </cell>
          <cell r="N694">
            <v>0</v>
          </cell>
          <cell r="O694">
            <v>0</v>
          </cell>
          <cell r="P694">
            <v>0</v>
          </cell>
          <cell r="Q694">
            <v>0</v>
          </cell>
          <cell r="R694">
            <v>0</v>
          </cell>
          <cell r="S694">
            <v>0</v>
          </cell>
          <cell r="T694">
            <v>0</v>
          </cell>
          <cell r="U694">
            <v>4</v>
          </cell>
          <cell r="V694" t="str">
            <v/>
          </cell>
          <cell r="W694" t="str">
            <v/>
          </cell>
          <cell r="X694" t="str">
            <v/>
          </cell>
          <cell r="Y694" t="str">
            <v/>
          </cell>
          <cell r="Z694" t="str">
            <v/>
          </cell>
          <cell r="AA694">
            <v>4</v>
          </cell>
          <cell r="AC694" t="str">
            <v/>
          </cell>
          <cell r="AD694" t="str">
            <v/>
          </cell>
          <cell r="AE694">
            <v>0</v>
          </cell>
          <cell r="AF694" t="str">
            <v/>
          </cell>
          <cell r="AG694" t="str">
            <v/>
          </cell>
          <cell r="AH694" t="str">
            <v/>
          </cell>
          <cell r="AI694" t="str">
            <v/>
          </cell>
          <cell r="AJ694">
            <v>0</v>
          </cell>
          <cell r="AK694" t="str">
            <v/>
          </cell>
          <cell r="AL694" t="str">
            <v/>
          </cell>
        </row>
        <row r="695">
          <cell r="B695">
            <v>688</v>
          </cell>
          <cell r="F695" t="str">
            <v>-</v>
          </cell>
          <cell r="G695" t="str">
            <v>-</v>
          </cell>
          <cell r="K695">
            <v>0</v>
          </cell>
          <cell r="L695">
            <v>0</v>
          </cell>
          <cell r="M695">
            <v>0</v>
          </cell>
          <cell r="N695">
            <v>0</v>
          </cell>
          <cell r="O695">
            <v>0</v>
          </cell>
          <cell r="P695">
            <v>0</v>
          </cell>
          <cell r="Q695">
            <v>0</v>
          </cell>
          <cell r="R695">
            <v>0</v>
          </cell>
          <cell r="S695">
            <v>0</v>
          </cell>
          <cell r="T695">
            <v>0</v>
          </cell>
          <cell r="U695">
            <v>4</v>
          </cell>
          <cell r="V695" t="str">
            <v/>
          </cell>
          <cell r="W695" t="str">
            <v/>
          </cell>
          <cell r="X695" t="str">
            <v/>
          </cell>
          <cell r="Y695" t="str">
            <v/>
          </cell>
          <cell r="Z695" t="str">
            <v/>
          </cell>
          <cell r="AA695">
            <v>4</v>
          </cell>
          <cell r="AC695" t="str">
            <v/>
          </cell>
          <cell r="AD695" t="str">
            <v/>
          </cell>
          <cell r="AE695">
            <v>0</v>
          </cell>
          <cell r="AF695" t="str">
            <v/>
          </cell>
          <cell r="AG695" t="str">
            <v/>
          </cell>
          <cell r="AH695" t="str">
            <v/>
          </cell>
          <cell r="AI695" t="str">
            <v/>
          </cell>
          <cell r="AJ695">
            <v>0</v>
          </cell>
          <cell r="AK695" t="str">
            <v/>
          </cell>
          <cell r="AL695" t="str">
            <v/>
          </cell>
        </row>
        <row r="696">
          <cell r="B696">
            <v>689</v>
          </cell>
          <cell r="F696" t="str">
            <v>-</v>
          </cell>
          <cell r="G696" t="str">
            <v>-</v>
          </cell>
          <cell r="K696">
            <v>0</v>
          </cell>
          <cell r="L696">
            <v>0</v>
          </cell>
          <cell r="M696">
            <v>0</v>
          </cell>
          <cell r="N696">
            <v>0</v>
          </cell>
          <cell r="O696">
            <v>0</v>
          </cell>
          <cell r="P696">
            <v>0</v>
          </cell>
          <cell r="Q696">
            <v>0</v>
          </cell>
          <cell r="R696">
            <v>0</v>
          </cell>
          <cell r="S696">
            <v>0</v>
          </cell>
          <cell r="T696">
            <v>0</v>
          </cell>
          <cell r="U696">
            <v>4</v>
          </cell>
          <cell r="V696" t="str">
            <v/>
          </cell>
          <cell r="W696" t="str">
            <v/>
          </cell>
          <cell r="X696" t="str">
            <v/>
          </cell>
          <cell r="Y696" t="str">
            <v/>
          </cell>
          <cell r="Z696" t="str">
            <v/>
          </cell>
          <cell r="AA696">
            <v>4</v>
          </cell>
          <cell r="AC696" t="str">
            <v/>
          </cell>
          <cell r="AD696" t="str">
            <v/>
          </cell>
          <cell r="AE696">
            <v>0</v>
          </cell>
          <cell r="AF696" t="str">
            <v/>
          </cell>
          <cell r="AG696" t="str">
            <v/>
          </cell>
          <cell r="AH696" t="str">
            <v/>
          </cell>
          <cell r="AI696" t="str">
            <v/>
          </cell>
          <cell r="AJ696">
            <v>0</v>
          </cell>
          <cell r="AK696" t="str">
            <v/>
          </cell>
          <cell r="AL696" t="str">
            <v/>
          </cell>
        </row>
        <row r="697">
          <cell r="B697">
            <v>690</v>
          </cell>
          <cell r="F697" t="str">
            <v>-</v>
          </cell>
          <cell r="G697" t="str">
            <v>-</v>
          </cell>
          <cell r="K697">
            <v>0</v>
          </cell>
          <cell r="L697">
            <v>0</v>
          </cell>
          <cell r="M697">
            <v>0</v>
          </cell>
          <cell r="N697">
            <v>0</v>
          </cell>
          <cell r="O697">
            <v>0</v>
          </cell>
          <cell r="P697">
            <v>0</v>
          </cell>
          <cell r="Q697">
            <v>0</v>
          </cell>
          <cell r="R697">
            <v>0</v>
          </cell>
          <cell r="S697">
            <v>0</v>
          </cell>
          <cell r="T697">
            <v>0</v>
          </cell>
          <cell r="U697">
            <v>4</v>
          </cell>
          <cell r="V697" t="str">
            <v/>
          </cell>
          <cell r="W697" t="str">
            <v/>
          </cell>
          <cell r="X697" t="str">
            <v/>
          </cell>
          <cell r="Y697" t="str">
            <v/>
          </cell>
          <cell r="Z697" t="str">
            <v/>
          </cell>
          <cell r="AA697">
            <v>4</v>
          </cell>
          <cell r="AC697" t="str">
            <v/>
          </cell>
          <cell r="AD697" t="str">
            <v/>
          </cell>
          <cell r="AE697">
            <v>0</v>
          </cell>
          <cell r="AF697" t="str">
            <v/>
          </cell>
          <cell r="AG697" t="str">
            <v/>
          </cell>
          <cell r="AH697" t="str">
            <v/>
          </cell>
          <cell r="AI697" t="str">
            <v/>
          </cell>
          <cell r="AJ697">
            <v>0</v>
          </cell>
          <cell r="AK697" t="str">
            <v/>
          </cell>
          <cell r="AL697" t="str">
            <v/>
          </cell>
        </row>
        <row r="698">
          <cell r="B698">
            <v>691</v>
          </cell>
          <cell r="F698" t="str">
            <v>-</v>
          </cell>
          <cell r="G698" t="str">
            <v>-</v>
          </cell>
          <cell r="K698">
            <v>0</v>
          </cell>
          <cell r="L698">
            <v>0</v>
          </cell>
          <cell r="M698">
            <v>0</v>
          </cell>
          <cell r="N698">
            <v>0</v>
          </cell>
          <cell r="O698">
            <v>0</v>
          </cell>
          <cell r="P698">
            <v>0</v>
          </cell>
          <cell r="Q698">
            <v>0</v>
          </cell>
          <cell r="R698">
            <v>0</v>
          </cell>
          <cell r="S698">
            <v>0</v>
          </cell>
          <cell r="T698">
            <v>0</v>
          </cell>
          <cell r="U698">
            <v>4</v>
          </cell>
          <cell r="V698" t="str">
            <v/>
          </cell>
          <cell r="W698" t="str">
            <v/>
          </cell>
          <cell r="X698" t="str">
            <v/>
          </cell>
          <cell r="Y698" t="str">
            <v/>
          </cell>
          <cell r="Z698" t="str">
            <v/>
          </cell>
          <cell r="AA698">
            <v>4</v>
          </cell>
          <cell r="AC698" t="str">
            <v/>
          </cell>
          <cell r="AD698" t="str">
            <v/>
          </cell>
          <cell r="AE698">
            <v>0</v>
          </cell>
          <cell r="AF698" t="str">
            <v/>
          </cell>
          <cell r="AG698" t="str">
            <v/>
          </cell>
          <cell r="AH698" t="str">
            <v/>
          </cell>
          <cell r="AI698" t="str">
            <v/>
          </cell>
          <cell r="AJ698">
            <v>0</v>
          </cell>
          <cell r="AK698" t="str">
            <v/>
          </cell>
          <cell r="AL698" t="str">
            <v/>
          </cell>
        </row>
        <row r="699">
          <cell r="B699">
            <v>692</v>
          </cell>
          <cell r="F699" t="str">
            <v>-</v>
          </cell>
          <cell r="G699" t="str">
            <v>-</v>
          </cell>
          <cell r="K699">
            <v>0</v>
          </cell>
          <cell r="L699">
            <v>0</v>
          </cell>
          <cell r="M699">
            <v>0</v>
          </cell>
          <cell r="N699">
            <v>0</v>
          </cell>
          <cell r="O699">
            <v>0</v>
          </cell>
          <cell r="P699">
            <v>0</v>
          </cell>
          <cell r="Q699">
            <v>0</v>
          </cell>
          <cell r="R699">
            <v>0</v>
          </cell>
          <cell r="S699">
            <v>0</v>
          </cell>
          <cell r="T699">
            <v>0</v>
          </cell>
          <cell r="U699">
            <v>4</v>
          </cell>
          <cell r="V699" t="str">
            <v/>
          </cell>
          <cell r="W699" t="str">
            <v/>
          </cell>
          <cell r="X699" t="str">
            <v/>
          </cell>
          <cell r="Y699" t="str">
            <v/>
          </cell>
          <cell r="Z699" t="str">
            <v/>
          </cell>
          <cell r="AA699">
            <v>4</v>
          </cell>
          <cell r="AC699" t="str">
            <v/>
          </cell>
          <cell r="AD699" t="str">
            <v/>
          </cell>
          <cell r="AE699">
            <v>0</v>
          </cell>
          <cell r="AF699" t="str">
            <v/>
          </cell>
          <cell r="AG699" t="str">
            <v/>
          </cell>
          <cell r="AH699" t="str">
            <v/>
          </cell>
          <cell r="AI699" t="str">
            <v/>
          </cell>
          <cell r="AJ699">
            <v>0</v>
          </cell>
          <cell r="AK699" t="str">
            <v/>
          </cell>
          <cell r="AL699" t="str">
            <v/>
          </cell>
        </row>
        <row r="700">
          <cell r="B700">
            <v>693</v>
          </cell>
          <cell r="F700" t="str">
            <v>-</v>
          </cell>
          <cell r="G700" t="str">
            <v>-</v>
          </cell>
          <cell r="K700">
            <v>0</v>
          </cell>
          <cell r="L700">
            <v>0</v>
          </cell>
          <cell r="M700">
            <v>0</v>
          </cell>
          <cell r="N700">
            <v>0</v>
          </cell>
          <cell r="O700">
            <v>0</v>
          </cell>
          <cell r="P700">
            <v>0</v>
          </cell>
          <cell r="Q700">
            <v>0</v>
          </cell>
          <cell r="R700">
            <v>0</v>
          </cell>
          <cell r="S700">
            <v>0</v>
          </cell>
          <cell r="T700">
            <v>0</v>
          </cell>
          <cell r="U700">
            <v>4</v>
          </cell>
          <cell r="V700" t="str">
            <v/>
          </cell>
          <cell r="W700" t="str">
            <v/>
          </cell>
          <cell r="X700" t="str">
            <v/>
          </cell>
          <cell r="Y700" t="str">
            <v/>
          </cell>
          <cell r="Z700" t="str">
            <v/>
          </cell>
          <cell r="AA700">
            <v>4</v>
          </cell>
          <cell r="AC700" t="str">
            <v/>
          </cell>
          <cell r="AD700" t="str">
            <v/>
          </cell>
          <cell r="AE700">
            <v>0</v>
          </cell>
          <cell r="AF700" t="str">
            <v/>
          </cell>
          <cell r="AG700" t="str">
            <v/>
          </cell>
          <cell r="AH700" t="str">
            <v/>
          </cell>
          <cell r="AI700" t="str">
            <v/>
          </cell>
          <cell r="AJ700">
            <v>0</v>
          </cell>
          <cell r="AK700" t="str">
            <v/>
          </cell>
          <cell r="AL700" t="str">
            <v/>
          </cell>
        </row>
        <row r="701">
          <cell r="B701">
            <v>694</v>
          </cell>
          <cell r="F701" t="str">
            <v>-</v>
          </cell>
          <cell r="G701" t="str">
            <v>-</v>
          </cell>
          <cell r="K701">
            <v>0</v>
          </cell>
          <cell r="L701">
            <v>0</v>
          </cell>
          <cell r="M701">
            <v>0</v>
          </cell>
          <cell r="N701">
            <v>0</v>
          </cell>
          <cell r="O701">
            <v>0</v>
          </cell>
          <cell r="P701">
            <v>0</v>
          </cell>
          <cell r="Q701">
            <v>0</v>
          </cell>
          <cell r="R701">
            <v>0</v>
          </cell>
          <cell r="S701">
            <v>0</v>
          </cell>
          <cell r="T701">
            <v>0</v>
          </cell>
          <cell r="U701">
            <v>4</v>
          </cell>
          <cell r="V701" t="str">
            <v/>
          </cell>
          <cell r="W701" t="str">
            <v/>
          </cell>
          <cell r="X701" t="str">
            <v/>
          </cell>
          <cell r="Y701" t="str">
            <v/>
          </cell>
          <cell r="Z701" t="str">
            <v/>
          </cell>
          <cell r="AA701">
            <v>4</v>
          </cell>
          <cell r="AC701" t="str">
            <v/>
          </cell>
          <cell r="AD701" t="str">
            <v/>
          </cell>
          <cell r="AE701">
            <v>0</v>
          </cell>
          <cell r="AF701" t="str">
            <v/>
          </cell>
          <cell r="AG701" t="str">
            <v/>
          </cell>
          <cell r="AH701" t="str">
            <v/>
          </cell>
          <cell r="AI701" t="str">
            <v/>
          </cell>
          <cell r="AJ701">
            <v>0</v>
          </cell>
          <cell r="AK701" t="str">
            <v/>
          </cell>
          <cell r="AL701" t="str">
            <v/>
          </cell>
        </row>
        <row r="702">
          <cell r="B702">
            <v>695</v>
          </cell>
          <cell r="F702" t="str">
            <v>-</v>
          </cell>
          <cell r="G702" t="str">
            <v>-</v>
          </cell>
          <cell r="K702">
            <v>0</v>
          </cell>
          <cell r="L702">
            <v>0</v>
          </cell>
          <cell r="M702">
            <v>0</v>
          </cell>
          <cell r="N702">
            <v>0</v>
          </cell>
          <cell r="O702">
            <v>0</v>
          </cell>
          <cell r="P702">
            <v>0</v>
          </cell>
          <cell r="Q702">
            <v>0</v>
          </cell>
          <cell r="R702">
            <v>0</v>
          </cell>
          <cell r="S702">
            <v>0</v>
          </cell>
          <cell r="T702">
            <v>0</v>
          </cell>
          <cell r="U702">
            <v>4</v>
          </cell>
          <cell r="V702" t="str">
            <v/>
          </cell>
          <cell r="W702" t="str">
            <v/>
          </cell>
          <cell r="X702" t="str">
            <v/>
          </cell>
          <cell r="Y702" t="str">
            <v/>
          </cell>
          <cell r="Z702" t="str">
            <v/>
          </cell>
          <cell r="AA702">
            <v>4</v>
          </cell>
          <cell r="AC702" t="str">
            <v/>
          </cell>
          <cell r="AD702" t="str">
            <v/>
          </cell>
          <cell r="AE702">
            <v>0</v>
          </cell>
          <cell r="AF702" t="str">
            <v/>
          </cell>
          <cell r="AG702" t="str">
            <v/>
          </cell>
          <cell r="AH702" t="str">
            <v/>
          </cell>
          <cell r="AI702" t="str">
            <v/>
          </cell>
          <cell r="AJ702">
            <v>0</v>
          </cell>
          <cell r="AK702" t="str">
            <v/>
          </cell>
          <cell r="AL702" t="str">
            <v/>
          </cell>
        </row>
        <row r="703">
          <cell r="B703">
            <v>696</v>
          </cell>
          <cell r="F703" t="str">
            <v>-</v>
          </cell>
          <cell r="G703" t="str">
            <v>-</v>
          </cell>
          <cell r="K703">
            <v>0</v>
          </cell>
          <cell r="L703">
            <v>0</v>
          </cell>
          <cell r="M703">
            <v>0</v>
          </cell>
          <cell r="N703">
            <v>0</v>
          </cell>
          <cell r="O703">
            <v>0</v>
          </cell>
          <cell r="P703">
            <v>0</v>
          </cell>
          <cell r="Q703">
            <v>0</v>
          </cell>
          <cell r="R703">
            <v>0</v>
          </cell>
          <cell r="S703">
            <v>0</v>
          </cell>
          <cell r="T703">
            <v>0</v>
          </cell>
          <cell r="U703">
            <v>4</v>
          </cell>
          <cell r="V703" t="str">
            <v/>
          </cell>
          <cell r="W703" t="str">
            <v/>
          </cell>
          <cell r="X703" t="str">
            <v/>
          </cell>
          <cell r="Y703" t="str">
            <v/>
          </cell>
          <cell r="Z703" t="str">
            <v/>
          </cell>
          <cell r="AA703">
            <v>4</v>
          </cell>
          <cell r="AC703" t="str">
            <v/>
          </cell>
          <cell r="AD703" t="str">
            <v/>
          </cell>
          <cell r="AE703">
            <v>0</v>
          </cell>
          <cell r="AF703" t="str">
            <v/>
          </cell>
          <cell r="AG703" t="str">
            <v/>
          </cell>
          <cell r="AH703" t="str">
            <v/>
          </cell>
          <cell r="AI703" t="str">
            <v/>
          </cell>
          <cell r="AJ703">
            <v>0</v>
          </cell>
          <cell r="AK703" t="str">
            <v/>
          </cell>
          <cell r="AL703" t="str">
            <v/>
          </cell>
        </row>
        <row r="704">
          <cell r="B704">
            <v>697</v>
          </cell>
          <cell r="F704" t="str">
            <v>-</v>
          </cell>
          <cell r="G704" t="str">
            <v>-</v>
          </cell>
          <cell r="K704">
            <v>0</v>
          </cell>
          <cell r="L704">
            <v>0</v>
          </cell>
          <cell r="M704">
            <v>0</v>
          </cell>
          <cell r="N704">
            <v>0</v>
          </cell>
          <cell r="O704">
            <v>0</v>
          </cell>
          <cell r="P704">
            <v>0</v>
          </cell>
          <cell r="Q704">
            <v>0</v>
          </cell>
          <cell r="R704">
            <v>0</v>
          </cell>
          <cell r="S704">
            <v>0</v>
          </cell>
          <cell r="T704">
            <v>0</v>
          </cell>
          <cell r="U704">
            <v>4</v>
          </cell>
          <cell r="V704" t="str">
            <v/>
          </cell>
          <cell r="W704" t="str">
            <v/>
          </cell>
          <cell r="X704" t="str">
            <v/>
          </cell>
          <cell r="Y704" t="str">
            <v/>
          </cell>
          <cell r="Z704" t="str">
            <v/>
          </cell>
          <cell r="AA704">
            <v>4</v>
          </cell>
          <cell r="AC704" t="str">
            <v/>
          </cell>
          <cell r="AD704" t="str">
            <v/>
          </cell>
          <cell r="AE704">
            <v>0</v>
          </cell>
          <cell r="AF704" t="str">
            <v/>
          </cell>
          <cell r="AG704" t="str">
            <v/>
          </cell>
          <cell r="AH704" t="str">
            <v/>
          </cell>
          <cell r="AI704" t="str">
            <v/>
          </cell>
          <cell r="AJ704">
            <v>0</v>
          </cell>
          <cell r="AK704" t="str">
            <v/>
          </cell>
          <cell r="AL704" t="str">
            <v/>
          </cell>
        </row>
        <row r="705">
          <cell r="B705">
            <v>698</v>
          </cell>
          <cell r="F705" t="str">
            <v>-</v>
          </cell>
          <cell r="G705" t="str">
            <v>-</v>
          </cell>
          <cell r="K705">
            <v>0</v>
          </cell>
          <cell r="L705">
            <v>0</v>
          </cell>
          <cell r="M705">
            <v>0</v>
          </cell>
          <cell r="N705">
            <v>0</v>
          </cell>
          <cell r="O705">
            <v>0</v>
          </cell>
          <cell r="P705">
            <v>0</v>
          </cell>
          <cell r="Q705">
            <v>0</v>
          </cell>
          <cell r="R705">
            <v>0</v>
          </cell>
          <cell r="S705">
            <v>0</v>
          </cell>
          <cell r="T705">
            <v>0</v>
          </cell>
          <cell r="U705">
            <v>4</v>
          </cell>
          <cell r="V705" t="str">
            <v/>
          </cell>
          <cell r="W705" t="str">
            <v/>
          </cell>
          <cell r="X705" t="str">
            <v/>
          </cell>
          <cell r="Y705" t="str">
            <v/>
          </cell>
          <cell r="Z705" t="str">
            <v/>
          </cell>
          <cell r="AA705">
            <v>4</v>
          </cell>
          <cell r="AC705" t="str">
            <v/>
          </cell>
          <cell r="AD705" t="str">
            <v/>
          </cell>
          <cell r="AE705">
            <v>0</v>
          </cell>
          <cell r="AF705" t="str">
            <v/>
          </cell>
          <cell r="AG705" t="str">
            <v/>
          </cell>
          <cell r="AH705" t="str">
            <v/>
          </cell>
          <cell r="AI705" t="str">
            <v/>
          </cell>
          <cell r="AJ705">
            <v>0</v>
          </cell>
          <cell r="AK705" t="str">
            <v/>
          </cell>
          <cell r="AL705" t="str">
            <v/>
          </cell>
        </row>
        <row r="706">
          <cell r="B706">
            <v>699</v>
          </cell>
          <cell r="F706" t="str">
            <v>-</v>
          </cell>
          <cell r="G706" t="str">
            <v>-</v>
          </cell>
          <cell r="K706">
            <v>0</v>
          </cell>
          <cell r="L706">
            <v>0</v>
          </cell>
          <cell r="M706">
            <v>0</v>
          </cell>
          <cell r="N706">
            <v>0</v>
          </cell>
          <cell r="O706">
            <v>0</v>
          </cell>
          <cell r="P706">
            <v>0</v>
          </cell>
          <cell r="Q706">
            <v>0</v>
          </cell>
          <cell r="R706">
            <v>0</v>
          </cell>
          <cell r="S706">
            <v>0</v>
          </cell>
          <cell r="T706">
            <v>0</v>
          </cell>
          <cell r="U706">
            <v>4</v>
          </cell>
          <cell r="V706" t="str">
            <v/>
          </cell>
          <cell r="W706" t="str">
            <v/>
          </cell>
          <cell r="X706" t="str">
            <v/>
          </cell>
          <cell r="Y706" t="str">
            <v/>
          </cell>
          <cell r="Z706" t="str">
            <v/>
          </cell>
          <cell r="AA706">
            <v>4</v>
          </cell>
          <cell r="AC706" t="str">
            <v/>
          </cell>
          <cell r="AD706" t="str">
            <v/>
          </cell>
          <cell r="AE706">
            <v>0</v>
          </cell>
          <cell r="AF706" t="str">
            <v/>
          </cell>
          <cell r="AG706" t="str">
            <v/>
          </cell>
          <cell r="AH706" t="str">
            <v/>
          </cell>
          <cell r="AI706" t="str">
            <v/>
          </cell>
          <cell r="AJ706">
            <v>0</v>
          </cell>
          <cell r="AK706" t="str">
            <v/>
          </cell>
          <cell r="AL706" t="str">
            <v/>
          </cell>
        </row>
        <row r="707">
          <cell r="B707">
            <v>700</v>
          </cell>
          <cell r="F707" t="str">
            <v>-</v>
          </cell>
          <cell r="G707" t="str">
            <v>-</v>
          </cell>
          <cell r="K707">
            <v>0</v>
          </cell>
          <cell r="L707">
            <v>0</v>
          </cell>
          <cell r="M707">
            <v>0</v>
          </cell>
          <cell r="N707">
            <v>0</v>
          </cell>
          <cell r="O707">
            <v>0</v>
          </cell>
          <cell r="P707">
            <v>0</v>
          </cell>
          <cell r="Q707">
            <v>0</v>
          </cell>
          <cell r="R707">
            <v>0</v>
          </cell>
          <cell r="S707">
            <v>0</v>
          </cell>
          <cell r="T707">
            <v>0</v>
          </cell>
          <cell r="U707">
            <v>4</v>
          </cell>
          <cell r="V707" t="str">
            <v/>
          </cell>
          <cell r="W707" t="str">
            <v/>
          </cell>
          <cell r="X707" t="str">
            <v/>
          </cell>
          <cell r="Y707" t="str">
            <v/>
          </cell>
          <cell r="Z707" t="str">
            <v/>
          </cell>
          <cell r="AA707">
            <v>4</v>
          </cell>
          <cell r="AC707" t="str">
            <v/>
          </cell>
          <cell r="AD707" t="str">
            <v/>
          </cell>
          <cell r="AE707">
            <v>0</v>
          </cell>
          <cell r="AF707" t="str">
            <v/>
          </cell>
          <cell r="AG707" t="str">
            <v/>
          </cell>
          <cell r="AH707" t="str">
            <v/>
          </cell>
          <cell r="AI707" t="str">
            <v/>
          </cell>
          <cell r="AJ707">
            <v>0</v>
          </cell>
          <cell r="AK707" t="str">
            <v/>
          </cell>
          <cell r="AL707" t="str">
            <v/>
          </cell>
        </row>
        <row r="708">
          <cell r="B708">
            <v>701</v>
          </cell>
          <cell r="F708" t="str">
            <v>-</v>
          </cell>
          <cell r="G708" t="str">
            <v>-</v>
          </cell>
          <cell r="K708">
            <v>0</v>
          </cell>
          <cell r="L708">
            <v>0</v>
          </cell>
          <cell r="M708">
            <v>0</v>
          </cell>
          <cell r="N708">
            <v>0</v>
          </cell>
          <cell r="O708">
            <v>0</v>
          </cell>
          <cell r="P708">
            <v>0</v>
          </cell>
          <cell r="Q708">
            <v>0</v>
          </cell>
          <cell r="R708">
            <v>0</v>
          </cell>
          <cell r="S708">
            <v>0</v>
          </cell>
          <cell r="T708">
            <v>0</v>
          </cell>
          <cell r="U708">
            <v>4</v>
          </cell>
          <cell r="V708" t="str">
            <v/>
          </cell>
          <cell r="W708" t="str">
            <v/>
          </cell>
          <cell r="X708" t="str">
            <v/>
          </cell>
          <cell r="Y708" t="str">
            <v/>
          </cell>
          <cell r="Z708" t="str">
            <v/>
          </cell>
          <cell r="AA708">
            <v>4</v>
          </cell>
          <cell r="AC708" t="str">
            <v/>
          </cell>
          <cell r="AD708" t="str">
            <v/>
          </cell>
          <cell r="AE708">
            <v>0</v>
          </cell>
          <cell r="AF708" t="str">
            <v/>
          </cell>
          <cell r="AG708" t="str">
            <v/>
          </cell>
          <cell r="AH708" t="str">
            <v/>
          </cell>
          <cell r="AI708" t="str">
            <v/>
          </cell>
          <cell r="AJ708">
            <v>0</v>
          </cell>
          <cell r="AK708" t="str">
            <v/>
          </cell>
          <cell r="AL708" t="str">
            <v/>
          </cell>
        </row>
        <row r="709">
          <cell r="B709">
            <v>702</v>
          </cell>
          <cell r="F709" t="str">
            <v>-</v>
          </cell>
          <cell r="G709" t="str">
            <v>-</v>
          </cell>
          <cell r="K709">
            <v>0</v>
          </cell>
          <cell r="L709">
            <v>0</v>
          </cell>
          <cell r="M709">
            <v>0</v>
          </cell>
          <cell r="N709">
            <v>0</v>
          </cell>
          <cell r="O709">
            <v>0</v>
          </cell>
          <cell r="P709">
            <v>0</v>
          </cell>
          <cell r="Q709">
            <v>0</v>
          </cell>
          <cell r="R709">
            <v>0</v>
          </cell>
          <cell r="S709">
            <v>0</v>
          </cell>
          <cell r="T709">
            <v>0</v>
          </cell>
          <cell r="U709">
            <v>4</v>
          </cell>
          <cell r="V709" t="str">
            <v/>
          </cell>
          <cell r="W709" t="str">
            <v/>
          </cell>
          <cell r="X709" t="str">
            <v/>
          </cell>
          <cell r="Y709" t="str">
            <v/>
          </cell>
          <cell r="Z709" t="str">
            <v/>
          </cell>
          <cell r="AA709">
            <v>4</v>
          </cell>
          <cell r="AC709" t="str">
            <v/>
          </cell>
          <cell r="AD709" t="str">
            <v/>
          </cell>
          <cell r="AE709">
            <v>0</v>
          </cell>
          <cell r="AF709" t="str">
            <v/>
          </cell>
          <cell r="AG709" t="str">
            <v/>
          </cell>
          <cell r="AH709" t="str">
            <v/>
          </cell>
          <cell r="AI709" t="str">
            <v/>
          </cell>
          <cell r="AJ709">
            <v>0</v>
          </cell>
          <cell r="AK709" t="str">
            <v/>
          </cell>
          <cell r="AL709" t="str">
            <v/>
          </cell>
        </row>
        <row r="710">
          <cell r="B710">
            <v>703</v>
          </cell>
          <cell r="F710" t="str">
            <v>-</v>
          </cell>
          <cell r="G710" t="str">
            <v>-</v>
          </cell>
          <cell r="K710">
            <v>0</v>
          </cell>
          <cell r="L710">
            <v>0</v>
          </cell>
          <cell r="M710">
            <v>0</v>
          </cell>
          <cell r="N710">
            <v>0</v>
          </cell>
          <cell r="O710">
            <v>0</v>
          </cell>
          <cell r="P710">
            <v>0</v>
          </cell>
          <cell r="Q710">
            <v>0</v>
          </cell>
          <cell r="R710">
            <v>0</v>
          </cell>
          <cell r="S710">
            <v>0</v>
          </cell>
          <cell r="T710">
            <v>0</v>
          </cell>
          <cell r="U710">
            <v>4</v>
          </cell>
          <cell r="V710" t="str">
            <v/>
          </cell>
          <cell r="W710" t="str">
            <v/>
          </cell>
          <cell r="X710" t="str">
            <v/>
          </cell>
          <cell r="Y710" t="str">
            <v/>
          </cell>
          <cell r="Z710" t="str">
            <v/>
          </cell>
          <cell r="AA710">
            <v>4</v>
          </cell>
          <cell r="AC710" t="str">
            <v/>
          </cell>
          <cell r="AD710" t="str">
            <v/>
          </cell>
          <cell r="AE710">
            <v>0</v>
          </cell>
          <cell r="AF710" t="str">
            <v/>
          </cell>
          <cell r="AG710" t="str">
            <v/>
          </cell>
          <cell r="AH710" t="str">
            <v/>
          </cell>
          <cell r="AI710" t="str">
            <v/>
          </cell>
          <cell r="AJ710">
            <v>0</v>
          </cell>
          <cell r="AK710" t="str">
            <v/>
          </cell>
          <cell r="AL710" t="str">
            <v/>
          </cell>
        </row>
        <row r="711">
          <cell r="B711">
            <v>704</v>
          </cell>
          <cell r="F711" t="str">
            <v>-</v>
          </cell>
          <cell r="G711" t="str">
            <v>-</v>
          </cell>
          <cell r="K711">
            <v>0</v>
          </cell>
          <cell r="L711">
            <v>0</v>
          </cell>
          <cell r="M711">
            <v>0</v>
          </cell>
          <cell r="N711">
            <v>0</v>
          </cell>
          <cell r="O711">
            <v>0</v>
          </cell>
          <cell r="P711">
            <v>0</v>
          </cell>
          <cell r="Q711">
            <v>0</v>
          </cell>
          <cell r="R711">
            <v>0</v>
          </cell>
          <cell r="S711">
            <v>0</v>
          </cell>
          <cell r="T711">
            <v>0</v>
          </cell>
          <cell r="U711">
            <v>4</v>
          </cell>
          <cell r="V711" t="str">
            <v/>
          </cell>
          <cell r="W711" t="str">
            <v/>
          </cell>
          <cell r="X711" t="str">
            <v/>
          </cell>
          <cell r="Y711" t="str">
            <v/>
          </cell>
          <cell r="Z711" t="str">
            <v/>
          </cell>
          <cell r="AA711">
            <v>4</v>
          </cell>
          <cell r="AC711" t="str">
            <v/>
          </cell>
          <cell r="AD711" t="str">
            <v/>
          </cell>
          <cell r="AE711">
            <v>0</v>
          </cell>
          <cell r="AF711" t="str">
            <v/>
          </cell>
          <cell r="AG711" t="str">
            <v/>
          </cell>
          <cell r="AH711" t="str">
            <v/>
          </cell>
          <cell r="AI711" t="str">
            <v/>
          </cell>
          <cell r="AJ711">
            <v>0</v>
          </cell>
          <cell r="AK711" t="str">
            <v/>
          </cell>
          <cell r="AL711" t="str">
            <v/>
          </cell>
        </row>
        <row r="712">
          <cell r="B712">
            <v>705</v>
          </cell>
          <cell r="F712" t="str">
            <v>-</v>
          </cell>
          <cell r="G712" t="str">
            <v>-</v>
          </cell>
          <cell r="K712">
            <v>0</v>
          </cell>
          <cell r="L712">
            <v>0</v>
          </cell>
          <cell r="M712">
            <v>0</v>
          </cell>
          <cell r="N712">
            <v>0</v>
          </cell>
          <cell r="O712">
            <v>0</v>
          </cell>
          <cell r="P712">
            <v>0</v>
          </cell>
          <cell r="Q712">
            <v>0</v>
          </cell>
          <cell r="R712">
            <v>0</v>
          </cell>
          <cell r="S712">
            <v>0</v>
          </cell>
          <cell r="T712">
            <v>0</v>
          </cell>
          <cell r="U712">
            <v>4</v>
          </cell>
          <cell r="V712" t="str">
            <v/>
          </cell>
          <cell r="W712" t="str">
            <v/>
          </cell>
          <cell r="X712" t="str">
            <v/>
          </cell>
          <cell r="Y712" t="str">
            <v/>
          </cell>
          <cell r="Z712" t="str">
            <v/>
          </cell>
          <cell r="AA712">
            <v>4</v>
          </cell>
          <cell r="AC712" t="str">
            <v/>
          </cell>
          <cell r="AD712" t="str">
            <v/>
          </cell>
          <cell r="AE712">
            <v>0</v>
          </cell>
          <cell r="AF712" t="str">
            <v/>
          </cell>
          <cell r="AG712" t="str">
            <v/>
          </cell>
          <cell r="AH712" t="str">
            <v/>
          </cell>
          <cell r="AI712" t="str">
            <v/>
          </cell>
          <cell r="AJ712">
            <v>0</v>
          </cell>
          <cell r="AK712" t="str">
            <v/>
          </cell>
          <cell r="AL712" t="str">
            <v/>
          </cell>
        </row>
        <row r="713">
          <cell r="B713">
            <v>706</v>
          </cell>
          <cell r="F713" t="str">
            <v>-</v>
          </cell>
          <cell r="G713" t="str">
            <v>-</v>
          </cell>
          <cell r="K713">
            <v>0</v>
          </cell>
          <cell r="L713">
            <v>0</v>
          </cell>
          <cell r="M713">
            <v>0</v>
          </cell>
          <cell r="N713">
            <v>0</v>
          </cell>
          <cell r="O713">
            <v>0</v>
          </cell>
          <cell r="P713">
            <v>0</v>
          </cell>
          <cell r="Q713">
            <v>0</v>
          </cell>
          <cell r="R713">
            <v>0</v>
          </cell>
          <cell r="S713">
            <v>0</v>
          </cell>
          <cell r="T713">
            <v>0</v>
          </cell>
          <cell r="U713">
            <v>4</v>
          </cell>
          <cell r="V713" t="str">
            <v/>
          </cell>
          <cell r="W713" t="str">
            <v/>
          </cell>
          <cell r="X713" t="str">
            <v/>
          </cell>
          <cell r="Y713" t="str">
            <v/>
          </cell>
          <cell r="Z713" t="str">
            <v/>
          </cell>
          <cell r="AA713">
            <v>4</v>
          </cell>
          <cell r="AC713" t="str">
            <v/>
          </cell>
          <cell r="AD713" t="str">
            <v/>
          </cell>
          <cell r="AE713">
            <v>0</v>
          </cell>
          <cell r="AF713" t="str">
            <v/>
          </cell>
          <cell r="AG713" t="str">
            <v/>
          </cell>
          <cell r="AH713" t="str">
            <v/>
          </cell>
          <cell r="AI713" t="str">
            <v/>
          </cell>
          <cell r="AJ713">
            <v>0</v>
          </cell>
          <cell r="AK713" t="str">
            <v/>
          </cell>
          <cell r="AL713" t="str">
            <v/>
          </cell>
        </row>
        <row r="714">
          <cell r="B714">
            <v>707</v>
          </cell>
          <cell r="F714" t="str">
            <v>-</v>
          </cell>
          <cell r="G714" t="str">
            <v>-</v>
          </cell>
          <cell r="K714">
            <v>0</v>
          </cell>
          <cell r="L714">
            <v>0</v>
          </cell>
          <cell r="M714">
            <v>0</v>
          </cell>
          <cell r="N714">
            <v>0</v>
          </cell>
          <cell r="O714">
            <v>0</v>
          </cell>
          <cell r="P714">
            <v>0</v>
          </cell>
          <cell r="Q714">
            <v>0</v>
          </cell>
          <cell r="R714">
            <v>0</v>
          </cell>
          <cell r="S714">
            <v>0</v>
          </cell>
          <cell r="T714">
            <v>0</v>
          </cell>
          <cell r="U714">
            <v>4</v>
          </cell>
          <cell r="V714" t="str">
            <v/>
          </cell>
          <cell r="W714" t="str">
            <v/>
          </cell>
          <cell r="X714" t="str">
            <v/>
          </cell>
          <cell r="Y714" t="str">
            <v/>
          </cell>
          <cell r="Z714" t="str">
            <v/>
          </cell>
          <cell r="AA714">
            <v>4</v>
          </cell>
          <cell r="AC714" t="str">
            <v/>
          </cell>
          <cell r="AD714" t="str">
            <v/>
          </cell>
          <cell r="AE714">
            <v>0</v>
          </cell>
          <cell r="AF714" t="str">
            <v/>
          </cell>
          <cell r="AG714" t="str">
            <v/>
          </cell>
          <cell r="AH714" t="str">
            <v/>
          </cell>
          <cell r="AI714" t="str">
            <v/>
          </cell>
          <cell r="AJ714">
            <v>0</v>
          </cell>
          <cell r="AK714" t="str">
            <v/>
          </cell>
          <cell r="AL714" t="str">
            <v/>
          </cell>
        </row>
        <row r="715">
          <cell r="B715">
            <v>708</v>
          </cell>
          <cell r="F715" t="str">
            <v>-</v>
          </cell>
          <cell r="G715" t="str">
            <v>-</v>
          </cell>
          <cell r="K715">
            <v>0</v>
          </cell>
          <cell r="L715">
            <v>0</v>
          </cell>
          <cell r="M715">
            <v>0</v>
          </cell>
          <cell r="N715">
            <v>0</v>
          </cell>
          <cell r="O715">
            <v>0</v>
          </cell>
          <cell r="P715">
            <v>0</v>
          </cell>
          <cell r="Q715">
            <v>0</v>
          </cell>
          <cell r="R715">
            <v>0</v>
          </cell>
          <cell r="S715">
            <v>0</v>
          </cell>
          <cell r="T715">
            <v>0</v>
          </cell>
          <cell r="U715">
            <v>4</v>
          </cell>
          <cell r="V715" t="str">
            <v/>
          </cell>
          <cell r="W715" t="str">
            <v/>
          </cell>
          <cell r="X715" t="str">
            <v/>
          </cell>
          <cell r="Y715" t="str">
            <v/>
          </cell>
          <cell r="Z715" t="str">
            <v/>
          </cell>
          <cell r="AA715">
            <v>4</v>
          </cell>
          <cell r="AC715" t="str">
            <v/>
          </cell>
          <cell r="AD715" t="str">
            <v/>
          </cell>
          <cell r="AE715">
            <v>0</v>
          </cell>
          <cell r="AF715" t="str">
            <v/>
          </cell>
          <cell r="AG715" t="str">
            <v/>
          </cell>
          <cell r="AH715" t="str">
            <v/>
          </cell>
          <cell r="AI715" t="str">
            <v/>
          </cell>
          <cell r="AJ715">
            <v>0</v>
          </cell>
          <cell r="AK715" t="str">
            <v/>
          </cell>
          <cell r="AL715" t="str">
            <v/>
          </cell>
        </row>
        <row r="716">
          <cell r="B716">
            <v>709</v>
          </cell>
          <cell r="F716" t="str">
            <v>-</v>
          </cell>
          <cell r="G716" t="str">
            <v>-</v>
          </cell>
          <cell r="K716">
            <v>0</v>
          </cell>
          <cell r="L716">
            <v>0</v>
          </cell>
          <cell r="M716">
            <v>0</v>
          </cell>
          <cell r="N716">
            <v>0</v>
          </cell>
          <cell r="O716">
            <v>0</v>
          </cell>
          <cell r="P716">
            <v>0</v>
          </cell>
          <cell r="Q716">
            <v>0</v>
          </cell>
          <cell r="R716">
            <v>0</v>
          </cell>
          <cell r="S716">
            <v>0</v>
          </cell>
          <cell r="T716">
            <v>0</v>
          </cell>
          <cell r="U716">
            <v>4</v>
          </cell>
          <cell r="V716" t="str">
            <v/>
          </cell>
          <cell r="W716" t="str">
            <v/>
          </cell>
          <cell r="X716" t="str">
            <v/>
          </cell>
          <cell r="Y716" t="str">
            <v/>
          </cell>
          <cell r="Z716" t="str">
            <v/>
          </cell>
          <cell r="AA716">
            <v>4</v>
          </cell>
          <cell r="AC716" t="str">
            <v/>
          </cell>
          <cell r="AD716" t="str">
            <v/>
          </cell>
          <cell r="AE716">
            <v>0</v>
          </cell>
          <cell r="AF716" t="str">
            <v/>
          </cell>
          <cell r="AG716" t="str">
            <v/>
          </cell>
          <cell r="AH716" t="str">
            <v/>
          </cell>
          <cell r="AI716" t="str">
            <v/>
          </cell>
          <cell r="AJ716">
            <v>0</v>
          </cell>
          <cell r="AK716" t="str">
            <v/>
          </cell>
          <cell r="AL716" t="str">
            <v/>
          </cell>
        </row>
        <row r="717">
          <cell r="B717">
            <v>710</v>
          </cell>
          <cell r="F717" t="str">
            <v>-</v>
          </cell>
          <cell r="G717" t="str">
            <v>-</v>
          </cell>
          <cell r="K717">
            <v>0</v>
          </cell>
          <cell r="L717">
            <v>0</v>
          </cell>
          <cell r="M717">
            <v>0</v>
          </cell>
          <cell r="N717">
            <v>0</v>
          </cell>
          <cell r="O717">
            <v>0</v>
          </cell>
          <cell r="P717">
            <v>0</v>
          </cell>
          <cell r="Q717">
            <v>0</v>
          </cell>
          <cell r="R717">
            <v>0</v>
          </cell>
          <cell r="S717">
            <v>0</v>
          </cell>
          <cell r="T717">
            <v>0</v>
          </cell>
          <cell r="U717">
            <v>4</v>
          </cell>
          <cell r="V717" t="str">
            <v/>
          </cell>
          <cell r="W717" t="str">
            <v/>
          </cell>
          <cell r="X717" t="str">
            <v/>
          </cell>
          <cell r="Y717" t="str">
            <v/>
          </cell>
          <cell r="Z717" t="str">
            <v/>
          </cell>
          <cell r="AA717">
            <v>4</v>
          </cell>
          <cell r="AC717" t="str">
            <v/>
          </cell>
          <cell r="AD717" t="str">
            <v/>
          </cell>
          <cell r="AE717">
            <v>0</v>
          </cell>
          <cell r="AF717" t="str">
            <v/>
          </cell>
          <cell r="AG717" t="str">
            <v/>
          </cell>
          <cell r="AH717" t="str">
            <v/>
          </cell>
          <cell r="AI717" t="str">
            <v/>
          </cell>
          <cell r="AJ717">
            <v>0</v>
          </cell>
          <cell r="AK717" t="str">
            <v/>
          </cell>
          <cell r="AL717" t="str">
            <v/>
          </cell>
        </row>
        <row r="718">
          <cell r="B718">
            <v>711</v>
          </cell>
          <cell r="F718" t="str">
            <v>-</v>
          </cell>
          <cell r="G718" t="str">
            <v>-</v>
          </cell>
          <cell r="K718">
            <v>0</v>
          </cell>
          <cell r="L718">
            <v>0</v>
          </cell>
          <cell r="M718">
            <v>0</v>
          </cell>
          <cell r="N718">
            <v>0</v>
          </cell>
          <cell r="O718">
            <v>0</v>
          </cell>
          <cell r="P718">
            <v>0</v>
          </cell>
          <cell r="Q718">
            <v>0</v>
          </cell>
          <cell r="R718">
            <v>0</v>
          </cell>
          <cell r="S718">
            <v>0</v>
          </cell>
          <cell r="T718">
            <v>0</v>
          </cell>
          <cell r="U718">
            <v>4</v>
          </cell>
          <cell r="V718" t="str">
            <v/>
          </cell>
          <cell r="W718" t="str">
            <v/>
          </cell>
          <cell r="X718" t="str">
            <v/>
          </cell>
          <cell r="Y718" t="str">
            <v/>
          </cell>
          <cell r="Z718" t="str">
            <v/>
          </cell>
          <cell r="AA718">
            <v>4</v>
          </cell>
          <cell r="AC718" t="str">
            <v/>
          </cell>
          <cell r="AD718" t="str">
            <v/>
          </cell>
          <cell r="AE718">
            <v>0</v>
          </cell>
          <cell r="AF718" t="str">
            <v/>
          </cell>
          <cell r="AG718" t="str">
            <v/>
          </cell>
          <cell r="AH718" t="str">
            <v/>
          </cell>
          <cell r="AI718" t="str">
            <v/>
          </cell>
          <cell r="AJ718">
            <v>0</v>
          </cell>
          <cell r="AK718" t="str">
            <v/>
          </cell>
          <cell r="AL718" t="str">
            <v/>
          </cell>
        </row>
        <row r="719">
          <cell r="B719">
            <v>712</v>
          </cell>
          <cell r="F719" t="str">
            <v>-</v>
          </cell>
          <cell r="G719" t="str">
            <v>-</v>
          </cell>
          <cell r="K719">
            <v>0</v>
          </cell>
          <cell r="L719">
            <v>0</v>
          </cell>
          <cell r="M719">
            <v>0</v>
          </cell>
          <cell r="N719">
            <v>0</v>
          </cell>
          <cell r="O719">
            <v>0</v>
          </cell>
          <cell r="P719">
            <v>0</v>
          </cell>
          <cell r="Q719">
            <v>0</v>
          </cell>
          <cell r="R719">
            <v>0</v>
          </cell>
          <cell r="S719">
            <v>0</v>
          </cell>
          <cell r="T719">
            <v>0</v>
          </cell>
          <cell r="U719">
            <v>4</v>
          </cell>
          <cell r="V719" t="str">
            <v/>
          </cell>
          <cell r="W719" t="str">
            <v/>
          </cell>
          <cell r="X719" t="str">
            <v/>
          </cell>
          <cell r="Y719" t="str">
            <v/>
          </cell>
          <cell r="Z719" t="str">
            <v/>
          </cell>
          <cell r="AA719">
            <v>4</v>
          </cell>
          <cell r="AC719" t="str">
            <v/>
          </cell>
          <cell r="AD719" t="str">
            <v/>
          </cell>
          <cell r="AE719">
            <v>0</v>
          </cell>
          <cell r="AF719" t="str">
            <v/>
          </cell>
          <cell r="AG719" t="str">
            <v/>
          </cell>
          <cell r="AH719" t="str">
            <v/>
          </cell>
          <cell r="AI719" t="str">
            <v/>
          </cell>
          <cell r="AJ719">
            <v>0</v>
          </cell>
          <cell r="AK719" t="str">
            <v/>
          </cell>
          <cell r="AL719" t="str">
            <v/>
          </cell>
        </row>
        <row r="720">
          <cell r="B720">
            <v>713</v>
          </cell>
          <cell r="F720" t="str">
            <v>-</v>
          </cell>
          <cell r="G720" t="str">
            <v>-</v>
          </cell>
          <cell r="K720">
            <v>0</v>
          </cell>
          <cell r="L720">
            <v>0</v>
          </cell>
          <cell r="M720">
            <v>0</v>
          </cell>
          <cell r="N720">
            <v>0</v>
          </cell>
          <cell r="O720">
            <v>0</v>
          </cell>
          <cell r="P720">
            <v>0</v>
          </cell>
          <cell r="Q720">
            <v>0</v>
          </cell>
          <cell r="R720">
            <v>0</v>
          </cell>
          <cell r="S720">
            <v>0</v>
          </cell>
          <cell r="T720">
            <v>0</v>
          </cell>
          <cell r="U720">
            <v>4</v>
          </cell>
          <cell r="V720" t="str">
            <v/>
          </cell>
          <cell r="W720" t="str">
            <v/>
          </cell>
          <cell r="X720" t="str">
            <v/>
          </cell>
          <cell r="Y720" t="str">
            <v/>
          </cell>
          <cell r="Z720" t="str">
            <v/>
          </cell>
          <cell r="AA720">
            <v>4</v>
          </cell>
          <cell r="AC720" t="str">
            <v/>
          </cell>
          <cell r="AD720" t="str">
            <v/>
          </cell>
          <cell r="AE720">
            <v>0</v>
          </cell>
          <cell r="AF720" t="str">
            <v/>
          </cell>
          <cell r="AG720" t="str">
            <v/>
          </cell>
          <cell r="AH720" t="str">
            <v/>
          </cell>
          <cell r="AI720" t="str">
            <v/>
          </cell>
          <cell r="AJ720">
            <v>0</v>
          </cell>
          <cell r="AK720" t="str">
            <v/>
          </cell>
          <cell r="AL720" t="str">
            <v/>
          </cell>
        </row>
        <row r="721">
          <cell r="B721">
            <v>714</v>
          </cell>
          <cell r="F721" t="str">
            <v>-</v>
          </cell>
          <cell r="G721" t="str">
            <v>-</v>
          </cell>
          <cell r="K721">
            <v>0</v>
          </cell>
          <cell r="L721">
            <v>0</v>
          </cell>
          <cell r="M721">
            <v>0</v>
          </cell>
          <cell r="N721">
            <v>0</v>
          </cell>
          <cell r="O721">
            <v>0</v>
          </cell>
          <cell r="P721">
            <v>0</v>
          </cell>
          <cell r="Q721">
            <v>0</v>
          </cell>
          <cell r="R721">
            <v>0</v>
          </cell>
          <cell r="S721">
            <v>0</v>
          </cell>
          <cell r="T721">
            <v>0</v>
          </cell>
          <cell r="U721">
            <v>4</v>
          </cell>
          <cell r="V721" t="str">
            <v/>
          </cell>
          <cell r="W721" t="str">
            <v/>
          </cell>
          <cell r="X721" t="str">
            <v/>
          </cell>
          <cell r="Y721" t="str">
            <v/>
          </cell>
          <cell r="Z721" t="str">
            <v/>
          </cell>
          <cell r="AA721">
            <v>4</v>
          </cell>
          <cell r="AC721" t="str">
            <v/>
          </cell>
          <cell r="AD721" t="str">
            <v/>
          </cell>
          <cell r="AE721">
            <v>0</v>
          </cell>
          <cell r="AF721" t="str">
            <v/>
          </cell>
          <cell r="AG721" t="str">
            <v/>
          </cell>
          <cell r="AH721" t="str">
            <v/>
          </cell>
          <cell r="AI721" t="str">
            <v/>
          </cell>
          <cell r="AJ721">
            <v>0</v>
          </cell>
          <cell r="AK721" t="str">
            <v/>
          </cell>
          <cell r="AL721" t="str">
            <v/>
          </cell>
        </row>
        <row r="722">
          <cell r="B722">
            <v>715</v>
          </cell>
          <cell r="F722" t="str">
            <v>-</v>
          </cell>
          <cell r="G722" t="str">
            <v>-</v>
          </cell>
          <cell r="K722">
            <v>0</v>
          </cell>
          <cell r="L722">
            <v>0</v>
          </cell>
          <cell r="M722">
            <v>0</v>
          </cell>
          <cell r="N722">
            <v>0</v>
          </cell>
          <cell r="O722">
            <v>0</v>
          </cell>
          <cell r="P722">
            <v>0</v>
          </cell>
          <cell r="Q722">
            <v>0</v>
          </cell>
          <cell r="R722">
            <v>0</v>
          </cell>
          <cell r="S722">
            <v>0</v>
          </cell>
          <cell r="T722">
            <v>0</v>
          </cell>
          <cell r="U722">
            <v>4</v>
          </cell>
          <cell r="V722" t="str">
            <v/>
          </cell>
          <cell r="W722" t="str">
            <v/>
          </cell>
          <cell r="X722" t="str">
            <v/>
          </cell>
          <cell r="Y722" t="str">
            <v/>
          </cell>
          <cell r="Z722" t="str">
            <v/>
          </cell>
          <cell r="AA722">
            <v>4</v>
          </cell>
          <cell r="AC722" t="str">
            <v/>
          </cell>
          <cell r="AD722" t="str">
            <v/>
          </cell>
          <cell r="AE722">
            <v>0</v>
          </cell>
          <cell r="AF722" t="str">
            <v/>
          </cell>
          <cell r="AG722" t="str">
            <v/>
          </cell>
          <cell r="AH722" t="str">
            <v/>
          </cell>
          <cell r="AI722" t="str">
            <v/>
          </cell>
          <cell r="AJ722">
            <v>0</v>
          </cell>
          <cell r="AK722" t="str">
            <v/>
          </cell>
          <cell r="AL722" t="str">
            <v/>
          </cell>
        </row>
        <row r="723">
          <cell r="B723">
            <v>716</v>
          </cell>
          <cell r="F723" t="str">
            <v>-</v>
          </cell>
          <cell r="G723" t="str">
            <v>-</v>
          </cell>
          <cell r="K723">
            <v>0</v>
          </cell>
          <cell r="L723">
            <v>0</v>
          </cell>
          <cell r="M723">
            <v>0</v>
          </cell>
          <cell r="N723">
            <v>0</v>
          </cell>
          <cell r="O723">
            <v>0</v>
          </cell>
          <cell r="P723">
            <v>0</v>
          </cell>
          <cell r="Q723">
            <v>0</v>
          </cell>
          <cell r="R723">
            <v>0</v>
          </cell>
          <cell r="S723">
            <v>0</v>
          </cell>
          <cell r="T723">
            <v>0</v>
          </cell>
          <cell r="U723">
            <v>4</v>
          </cell>
          <cell r="V723" t="str">
            <v/>
          </cell>
          <cell r="W723" t="str">
            <v/>
          </cell>
          <cell r="X723" t="str">
            <v/>
          </cell>
          <cell r="Y723" t="str">
            <v/>
          </cell>
          <cell r="Z723" t="str">
            <v/>
          </cell>
          <cell r="AA723">
            <v>4</v>
          </cell>
          <cell r="AC723" t="str">
            <v/>
          </cell>
          <cell r="AD723" t="str">
            <v/>
          </cell>
          <cell r="AE723">
            <v>0</v>
          </cell>
          <cell r="AF723" t="str">
            <v/>
          </cell>
          <cell r="AG723" t="str">
            <v/>
          </cell>
          <cell r="AH723" t="str">
            <v/>
          </cell>
          <cell r="AI723" t="str">
            <v/>
          </cell>
          <cell r="AJ723">
            <v>0</v>
          </cell>
          <cell r="AK723" t="str">
            <v/>
          </cell>
          <cell r="AL723" t="str">
            <v/>
          </cell>
        </row>
        <row r="724">
          <cell r="B724">
            <v>717</v>
          </cell>
          <cell r="F724" t="str">
            <v>-</v>
          </cell>
          <cell r="G724" t="str">
            <v>-</v>
          </cell>
          <cell r="K724">
            <v>0</v>
          </cell>
          <cell r="L724">
            <v>0</v>
          </cell>
          <cell r="M724">
            <v>0</v>
          </cell>
          <cell r="N724">
            <v>0</v>
          </cell>
          <cell r="O724">
            <v>0</v>
          </cell>
          <cell r="P724">
            <v>0</v>
          </cell>
          <cell r="Q724">
            <v>0</v>
          </cell>
          <cell r="R724">
            <v>0</v>
          </cell>
          <cell r="S724">
            <v>0</v>
          </cell>
          <cell r="T724">
            <v>0</v>
          </cell>
          <cell r="U724">
            <v>4</v>
          </cell>
          <cell r="V724" t="str">
            <v/>
          </cell>
          <cell r="W724" t="str">
            <v/>
          </cell>
          <cell r="X724" t="str">
            <v/>
          </cell>
          <cell r="Y724" t="str">
            <v/>
          </cell>
          <cell r="Z724" t="str">
            <v/>
          </cell>
          <cell r="AA724">
            <v>4</v>
          </cell>
          <cell r="AC724" t="str">
            <v/>
          </cell>
          <cell r="AD724" t="str">
            <v/>
          </cell>
          <cell r="AE724">
            <v>0</v>
          </cell>
          <cell r="AF724" t="str">
            <v/>
          </cell>
          <cell r="AG724" t="str">
            <v/>
          </cell>
          <cell r="AH724" t="str">
            <v/>
          </cell>
          <cell r="AI724" t="str">
            <v/>
          </cell>
          <cell r="AJ724">
            <v>0</v>
          </cell>
          <cell r="AK724" t="str">
            <v/>
          </cell>
          <cell r="AL724" t="str">
            <v/>
          </cell>
        </row>
        <row r="725">
          <cell r="B725">
            <v>718</v>
          </cell>
          <cell r="F725" t="str">
            <v>-</v>
          </cell>
          <cell r="G725" t="str">
            <v>-</v>
          </cell>
          <cell r="K725">
            <v>0</v>
          </cell>
          <cell r="L725">
            <v>0</v>
          </cell>
          <cell r="M725">
            <v>0</v>
          </cell>
          <cell r="N725">
            <v>0</v>
          </cell>
          <cell r="O725">
            <v>0</v>
          </cell>
          <cell r="P725">
            <v>0</v>
          </cell>
          <cell r="Q725">
            <v>0</v>
          </cell>
          <cell r="R725">
            <v>0</v>
          </cell>
          <cell r="S725">
            <v>0</v>
          </cell>
          <cell r="T725">
            <v>0</v>
          </cell>
          <cell r="U725">
            <v>4</v>
          </cell>
          <cell r="V725" t="str">
            <v/>
          </cell>
          <cell r="W725" t="str">
            <v/>
          </cell>
          <cell r="X725" t="str">
            <v/>
          </cell>
          <cell r="Y725" t="str">
            <v/>
          </cell>
          <cell r="Z725" t="str">
            <v/>
          </cell>
          <cell r="AA725">
            <v>4</v>
          </cell>
          <cell r="AC725" t="str">
            <v/>
          </cell>
          <cell r="AD725" t="str">
            <v/>
          </cell>
          <cell r="AE725">
            <v>0</v>
          </cell>
          <cell r="AF725" t="str">
            <v/>
          </cell>
          <cell r="AG725" t="str">
            <v/>
          </cell>
          <cell r="AH725" t="str">
            <v/>
          </cell>
          <cell r="AI725" t="str">
            <v/>
          </cell>
          <cell r="AJ725">
            <v>0</v>
          </cell>
          <cell r="AK725" t="str">
            <v/>
          </cell>
          <cell r="AL725" t="str">
            <v/>
          </cell>
        </row>
        <row r="726">
          <cell r="B726">
            <v>719</v>
          </cell>
          <cell r="F726" t="str">
            <v>-</v>
          </cell>
          <cell r="G726" t="str">
            <v>-</v>
          </cell>
          <cell r="K726">
            <v>0</v>
          </cell>
          <cell r="L726">
            <v>0</v>
          </cell>
          <cell r="M726">
            <v>0</v>
          </cell>
          <cell r="N726">
            <v>0</v>
          </cell>
          <cell r="O726">
            <v>0</v>
          </cell>
          <cell r="P726">
            <v>0</v>
          </cell>
          <cell r="Q726">
            <v>0</v>
          </cell>
          <cell r="R726">
            <v>0</v>
          </cell>
          <cell r="S726">
            <v>0</v>
          </cell>
          <cell r="T726">
            <v>0</v>
          </cell>
          <cell r="U726">
            <v>4</v>
          </cell>
          <cell r="V726" t="str">
            <v/>
          </cell>
          <cell r="W726" t="str">
            <v/>
          </cell>
          <cell r="X726" t="str">
            <v/>
          </cell>
          <cell r="Y726" t="str">
            <v/>
          </cell>
          <cell r="Z726" t="str">
            <v/>
          </cell>
          <cell r="AA726">
            <v>4</v>
          </cell>
          <cell r="AC726" t="str">
            <v/>
          </cell>
          <cell r="AD726" t="str">
            <v/>
          </cell>
          <cell r="AE726">
            <v>0</v>
          </cell>
          <cell r="AF726" t="str">
            <v/>
          </cell>
          <cell r="AG726" t="str">
            <v/>
          </cell>
          <cell r="AH726" t="str">
            <v/>
          </cell>
          <cell r="AI726" t="str">
            <v/>
          </cell>
          <cell r="AJ726">
            <v>0</v>
          </cell>
          <cell r="AK726" t="str">
            <v/>
          </cell>
          <cell r="AL726" t="str">
            <v/>
          </cell>
        </row>
        <row r="727">
          <cell r="B727">
            <v>720</v>
          </cell>
          <cell r="F727" t="str">
            <v>-</v>
          </cell>
          <cell r="G727" t="str">
            <v>-</v>
          </cell>
          <cell r="K727">
            <v>0</v>
          </cell>
          <cell r="L727">
            <v>0</v>
          </cell>
          <cell r="M727">
            <v>0</v>
          </cell>
          <cell r="N727">
            <v>0</v>
          </cell>
          <cell r="O727">
            <v>0</v>
          </cell>
          <cell r="P727">
            <v>0</v>
          </cell>
          <cell r="Q727">
            <v>0</v>
          </cell>
          <cell r="R727">
            <v>0</v>
          </cell>
          <cell r="S727">
            <v>0</v>
          </cell>
          <cell r="T727">
            <v>0</v>
          </cell>
          <cell r="U727">
            <v>4</v>
          </cell>
          <cell r="V727" t="str">
            <v/>
          </cell>
          <cell r="W727" t="str">
            <v/>
          </cell>
          <cell r="X727" t="str">
            <v/>
          </cell>
          <cell r="Y727" t="str">
            <v/>
          </cell>
          <cell r="Z727" t="str">
            <v/>
          </cell>
          <cell r="AA727">
            <v>4</v>
          </cell>
          <cell r="AC727" t="str">
            <v/>
          </cell>
          <cell r="AD727" t="str">
            <v/>
          </cell>
          <cell r="AE727">
            <v>0</v>
          </cell>
          <cell r="AF727" t="str">
            <v/>
          </cell>
          <cell r="AG727" t="str">
            <v/>
          </cell>
          <cell r="AH727" t="str">
            <v/>
          </cell>
          <cell r="AI727" t="str">
            <v/>
          </cell>
          <cell r="AJ727">
            <v>0</v>
          </cell>
          <cell r="AK727" t="str">
            <v/>
          </cell>
          <cell r="AL727" t="str">
            <v/>
          </cell>
        </row>
        <row r="728">
          <cell r="B728">
            <v>721</v>
          </cell>
          <cell r="F728" t="str">
            <v>-</v>
          </cell>
          <cell r="G728" t="str">
            <v>-</v>
          </cell>
          <cell r="K728">
            <v>0</v>
          </cell>
          <cell r="L728">
            <v>0</v>
          </cell>
          <cell r="M728">
            <v>0</v>
          </cell>
          <cell r="N728">
            <v>0</v>
          </cell>
          <cell r="O728">
            <v>0</v>
          </cell>
          <cell r="P728">
            <v>0</v>
          </cell>
          <cell r="Q728">
            <v>0</v>
          </cell>
          <cell r="R728">
            <v>0</v>
          </cell>
          <cell r="S728">
            <v>0</v>
          </cell>
          <cell r="T728">
            <v>0</v>
          </cell>
          <cell r="U728">
            <v>4</v>
          </cell>
          <cell r="V728" t="str">
            <v/>
          </cell>
          <cell r="W728" t="str">
            <v/>
          </cell>
          <cell r="X728" t="str">
            <v/>
          </cell>
          <cell r="Y728" t="str">
            <v/>
          </cell>
          <cell r="Z728" t="str">
            <v/>
          </cell>
          <cell r="AA728">
            <v>4</v>
          </cell>
          <cell r="AC728" t="str">
            <v/>
          </cell>
          <cell r="AD728" t="str">
            <v/>
          </cell>
          <cell r="AE728">
            <v>0</v>
          </cell>
          <cell r="AF728" t="str">
            <v/>
          </cell>
          <cell r="AG728" t="str">
            <v/>
          </cell>
          <cell r="AH728" t="str">
            <v/>
          </cell>
          <cell r="AI728" t="str">
            <v/>
          </cell>
          <cell r="AJ728">
            <v>0</v>
          </cell>
          <cell r="AK728" t="str">
            <v/>
          </cell>
          <cell r="AL728" t="str">
            <v/>
          </cell>
        </row>
        <row r="729">
          <cell r="B729">
            <v>722</v>
          </cell>
          <cell r="F729" t="str">
            <v>-</v>
          </cell>
          <cell r="G729" t="str">
            <v>-</v>
          </cell>
          <cell r="K729">
            <v>0</v>
          </cell>
          <cell r="L729">
            <v>0</v>
          </cell>
          <cell r="M729">
            <v>0</v>
          </cell>
          <cell r="N729">
            <v>0</v>
          </cell>
          <cell r="O729">
            <v>0</v>
          </cell>
          <cell r="P729">
            <v>0</v>
          </cell>
          <cell r="Q729">
            <v>0</v>
          </cell>
          <cell r="R729">
            <v>0</v>
          </cell>
          <cell r="S729">
            <v>0</v>
          </cell>
          <cell r="T729">
            <v>0</v>
          </cell>
          <cell r="U729">
            <v>4</v>
          </cell>
          <cell r="V729" t="str">
            <v/>
          </cell>
          <cell r="W729" t="str">
            <v/>
          </cell>
          <cell r="X729" t="str">
            <v/>
          </cell>
          <cell r="Y729" t="str">
            <v/>
          </cell>
          <cell r="Z729" t="str">
            <v/>
          </cell>
          <cell r="AA729">
            <v>4</v>
          </cell>
          <cell r="AC729" t="str">
            <v/>
          </cell>
          <cell r="AD729" t="str">
            <v/>
          </cell>
          <cell r="AE729">
            <v>0</v>
          </cell>
          <cell r="AF729" t="str">
            <v/>
          </cell>
          <cell r="AG729" t="str">
            <v/>
          </cell>
          <cell r="AH729" t="str">
            <v/>
          </cell>
          <cell r="AI729" t="str">
            <v/>
          </cell>
          <cell r="AJ729">
            <v>0</v>
          </cell>
          <cell r="AK729" t="str">
            <v/>
          </cell>
          <cell r="AL729" t="str">
            <v/>
          </cell>
        </row>
        <row r="730">
          <cell r="B730">
            <v>723</v>
          </cell>
          <cell r="F730" t="str">
            <v>-</v>
          </cell>
          <cell r="G730" t="str">
            <v>-</v>
          </cell>
          <cell r="K730">
            <v>0</v>
          </cell>
          <cell r="L730">
            <v>0</v>
          </cell>
          <cell r="M730">
            <v>0</v>
          </cell>
          <cell r="N730">
            <v>0</v>
          </cell>
          <cell r="O730">
            <v>0</v>
          </cell>
          <cell r="P730">
            <v>0</v>
          </cell>
          <cell r="Q730">
            <v>0</v>
          </cell>
          <cell r="R730">
            <v>0</v>
          </cell>
          <cell r="S730">
            <v>0</v>
          </cell>
          <cell r="T730">
            <v>0</v>
          </cell>
          <cell r="U730">
            <v>4</v>
          </cell>
          <cell r="V730" t="str">
            <v/>
          </cell>
          <cell r="W730" t="str">
            <v/>
          </cell>
          <cell r="X730" t="str">
            <v/>
          </cell>
          <cell r="Y730" t="str">
            <v/>
          </cell>
          <cell r="Z730" t="str">
            <v/>
          </cell>
          <cell r="AA730">
            <v>4</v>
          </cell>
          <cell r="AC730" t="str">
            <v/>
          </cell>
          <cell r="AD730" t="str">
            <v/>
          </cell>
          <cell r="AE730">
            <v>0</v>
          </cell>
          <cell r="AF730" t="str">
            <v/>
          </cell>
          <cell r="AG730" t="str">
            <v/>
          </cell>
          <cell r="AH730" t="str">
            <v/>
          </cell>
          <cell r="AI730" t="str">
            <v/>
          </cell>
          <cell r="AJ730">
            <v>0</v>
          </cell>
          <cell r="AK730" t="str">
            <v/>
          </cell>
          <cell r="AL730" t="str">
            <v/>
          </cell>
        </row>
        <row r="731">
          <cell r="B731">
            <v>724</v>
          </cell>
          <cell r="F731" t="str">
            <v>-</v>
          </cell>
          <cell r="G731" t="str">
            <v>-</v>
          </cell>
          <cell r="K731">
            <v>0</v>
          </cell>
          <cell r="L731">
            <v>0</v>
          </cell>
          <cell r="M731">
            <v>0</v>
          </cell>
          <cell r="N731">
            <v>0</v>
          </cell>
          <cell r="O731">
            <v>0</v>
          </cell>
          <cell r="P731">
            <v>0</v>
          </cell>
          <cell r="Q731">
            <v>0</v>
          </cell>
          <cell r="R731">
            <v>0</v>
          </cell>
          <cell r="S731">
            <v>0</v>
          </cell>
          <cell r="T731">
            <v>0</v>
          </cell>
          <cell r="U731">
            <v>4</v>
          </cell>
          <cell r="V731" t="str">
            <v/>
          </cell>
          <cell r="W731" t="str">
            <v/>
          </cell>
          <cell r="X731" t="str">
            <v/>
          </cell>
          <cell r="Y731" t="str">
            <v/>
          </cell>
          <cell r="Z731" t="str">
            <v/>
          </cell>
          <cell r="AA731">
            <v>4</v>
          </cell>
          <cell r="AC731" t="str">
            <v/>
          </cell>
          <cell r="AD731" t="str">
            <v/>
          </cell>
          <cell r="AE731">
            <v>0</v>
          </cell>
          <cell r="AF731" t="str">
            <v/>
          </cell>
          <cell r="AG731" t="str">
            <v/>
          </cell>
          <cell r="AH731" t="str">
            <v/>
          </cell>
          <cell r="AI731" t="str">
            <v/>
          </cell>
          <cell r="AJ731">
            <v>0</v>
          </cell>
          <cell r="AK731" t="str">
            <v/>
          </cell>
          <cell r="AL731" t="str">
            <v/>
          </cell>
        </row>
        <row r="732">
          <cell r="B732">
            <v>725</v>
          </cell>
          <cell r="F732" t="str">
            <v>-</v>
          </cell>
          <cell r="G732" t="str">
            <v>-</v>
          </cell>
          <cell r="K732">
            <v>0</v>
          </cell>
          <cell r="L732">
            <v>0</v>
          </cell>
          <cell r="M732">
            <v>0</v>
          </cell>
          <cell r="N732">
            <v>0</v>
          </cell>
          <cell r="O732">
            <v>0</v>
          </cell>
          <cell r="P732">
            <v>0</v>
          </cell>
          <cell r="Q732">
            <v>0</v>
          </cell>
          <cell r="R732">
            <v>0</v>
          </cell>
          <cell r="S732">
            <v>0</v>
          </cell>
          <cell r="T732">
            <v>0</v>
          </cell>
          <cell r="U732">
            <v>4</v>
          </cell>
          <cell r="V732" t="str">
            <v/>
          </cell>
          <cell r="W732" t="str">
            <v/>
          </cell>
          <cell r="X732" t="str">
            <v/>
          </cell>
          <cell r="Y732" t="str">
            <v/>
          </cell>
          <cell r="Z732" t="str">
            <v/>
          </cell>
          <cell r="AA732">
            <v>4</v>
          </cell>
          <cell r="AC732" t="str">
            <v/>
          </cell>
          <cell r="AD732" t="str">
            <v/>
          </cell>
          <cell r="AE732">
            <v>0</v>
          </cell>
          <cell r="AF732" t="str">
            <v/>
          </cell>
          <cell r="AG732" t="str">
            <v/>
          </cell>
          <cell r="AH732" t="str">
            <v/>
          </cell>
          <cell r="AI732" t="str">
            <v/>
          </cell>
          <cell r="AJ732">
            <v>0</v>
          </cell>
          <cell r="AK732" t="str">
            <v/>
          </cell>
          <cell r="AL732" t="str">
            <v/>
          </cell>
        </row>
        <row r="733">
          <cell r="B733">
            <v>726</v>
          </cell>
          <cell r="F733" t="str">
            <v>-</v>
          </cell>
          <cell r="G733" t="str">
            <v>-</v>
          </cell>
          <cell r="K733">
            <v>0</v>
          </cell>
          <cell r="L733">
            <v>0</v>
          </cell>
          <cell r="M733">
            <v>0</v>
          </cell>
          <cell r="N733">
            <v>0</v>
          </cell>
          <cell r="O733">
            <v>0</v>
          </cell>
          <cell r="P733">
            <v>0</v>
          </cell>
          <cell r="Q733">
            <v>0</v>
          </cell>
          <cell r="R733">
            <v>0</v>
          </cell>
          <cell r="S733">
            <v>0</v>
          </cell>
          <cell r="T733">
            <v>0</v>
          </cell>
          <cell r="U733">
            <v>4</v>
          </cell>
          <cell r="V733" t="str">
            <v/>
          </cell>
          <cell r="W733" t="str">
            <v/>
          </cell>
          <cell r="X733" t="str">
            <v/>
          </cell>
          <cell r="Y733" t="str">
            <v/>
          </cell>
          <cell r="Z733" t="str">
            <v/>
          </cell>
          <cell r="AA733">
            <v>4</v>
          </cell>
          <cell r="AC733" t="str">
            <v/>
          </cell>
          <cell r="AD733" t="str">
            <v/>
          </cell>
          <cell r="AE733">
            <v>0</v>
          </cell>
          <cell r="AF733" t="str">
            <v/>
          </cell>
          <cell r="AG733" t="str">
            <v/>
          </cell>
          <cell r="AH733" t="str">
            <v/>
          </cell>
          <cell r="AI733" t="str">
            <v/>
          </cell>
          <cell r="AJ733">
            <v>0</v>
          </cell>
          <cell r="AK733" t="str">
            <v/>
          </cell>
          <cell r="AL733" t="str">
            <v/>
          </cell>
        </row>
        <row r="734">
          <cell r="B734">
            <v>727</v>
          </cell>
          <cell r="F734" t="str">
            <v>-</v>
          </cell>
          <cell r="G734" t="str">
            <v>-</v>
          </cell>
          <cell r="K734">
            <v>0</v>
          </cell>
          <cell r="L734">
            <v>0</v>
          </cell>
          <cell r="M734">
            <v>0</v>
          </cell>
          <cell r="N734">
            <v>0</v>
          </cell>
          <cell r="O734">
            <v>0</v>
          </cell>
          <cell r="P734">
            <v>0</v>
          </cell>
          <cell r="Q734">
            <v>0</v>
          </cell>
          <cell r="R734">
            <v>0</v>
          </cell>
          <cell r="S734">
            <v>0</v>
          </cell>
          <cell r="T734">
            <v>0</v>
          </cell>
          <cell r="U734">
            <v>4</v>
          </cell>
          <cell r="V734" t="str">
            <v/>
          </cell>
          <cell r="W734" t="str">
            <v/>
          </cell>
          <cell r="X734" t="str">
            <v/>
          </cell>
          <cell r="Y734" t="str">
            <v/>
          </cell>
          <cell r="Z734" t="str">
            <v/>
          </cell>
          <cell r="AA734">
            <v>4</v>
          </cell>
          <cell r="AC734" t="str">
            <v/>
          </cell>
          <cell r="AD734" t="str">
            <v/>
          </cell>
          <cell r="AE734">
            <v>0</v>
          </cell>
          <cell r="AF734" t="str">
            <v/>
          </cell>
          <cell r="AG734" t="str">
            <v/>
          </cell>
          <cell r="AH734" t="str">
            <v/>
          </cell>
          <cell r="AI734" t="str">
            <v/>
          </cell>
          <cell r="AJ734">
            <v>0</v>
          </cell>
          <cell r="AK734" t="str">
            <v/>
          </cell>
          <cell r="AL734" t="str">
            <v/>
          </cell>
        </row>
        <row r="735">
          <cell r="B735">
            <v>728</v>
          </cell>
          <cell r="F735" t="str">
            <v>-</v>
          </cell>
          <cell r="G735" t="str">
            <v>-</v>
          </cell>
          <cell r="K735">
            <v>0</v>
          </cell>
          <cell r="L735">
            <v>0</v>
          </cell>
          <cell r="M735">
            <v>0</v>
          </cell>
          <cell r="N735">
            <v>0</v>
          </cell>
          <cell r="O735">
            <v>0</v>
          </cell>
          <cell r="P735">
            <v>0</v>
          </cell>
          <cell r="Q735">
            <v>0</v>
          </cell>
          <cell r="R735">
            <v>0</v>
          </cell>
          <cell r="S735">
            <v>0</v>
          </cell>
          <cell r="T735">
            <v>0</v>
          </cell>
          <cell r="U735">
            <v>4</v>
          </cell>
          <cell r="V735" t="str">
            <v/>
          </cell>
          <cell r="W735" t="str">
            <v/>
          </cell>
          <cell r="X735" t="str">
            <v/>
          </cell>
          <cell r="Y735" t="str">
            <v/>
          </cell>
          <cell r="Z735" t="str">
            <v/>
          </cell>
          <cell r="AA735">
            <v>4</v>
          </cell>
          <cell r="AC735" t="str">
            <v/>
          </cell>
          <cell r="AD735" t="str">
            <v/>
          </cell>
          <cell r="AE735">
            <v>0</v>
          </cell>
          <cell r="AF735" t="str">
            <v/>
          </cell>
          <cell r="AG735" t="str">
            <v/>
          </cell>
          <cell r="AH735" t="str">
            <v/>
          </cell>
          <cell r="AI735" t="str">
            <v/>
          </cell>
          <cell r="AJ735">
            <v>0</v>
          </cell>
          <cell r="AK735" t="str">
            <v/>
          </cell>
          <cell r="AL735" t="str">
            <v/>
          </cell>
        </row>
        <row r="736">
          <cell r="B736">
            <v>729</v>
          </cell>
          <cell r="F736" t="str">
            <v>-</v>
          </cell>
          <cell r="G736" t="str">
            <v>-</v>
          </cell>
          <cell r="K736">
            <v>0</v>
          </cell>
          <cell r="L736">
            <v>0</v>
          </cell>
          <cell r="M736">
            <v>0</v>
          </cell>
          <cell r="N736">
            <v>0</v>
          </cell>
          <cell r="O736">
            <v>0</v>
          </cell>
          <cell r="P736">
            <v>0</v>
          </cell>
          <cell r="Q736">
            <v>0</v>
          </cell>
          <cell r="R736">
            <v>0</v>
          </cell>
          <cell r="S736">
            <v>0</v>
          </cell>
          <cell r="T736">
            <v>0</v>
          </cell>
          <cell r="U736">
            <v>4</v>
          </cell>
          <cell r="V736" t="str">
            <v/>
          </cell>
          <cell r="W736" t="str">
            <v/>
          </cell>
          <cell r="X736" t="str">
            <v/>
          </cell>
          <cell r="Y736" t="str">
            <v/>
          </cell>
          <cell r="Z736" t="str">
            <v/>
          </cell>
          <cell r="AA736">
            <v>4</v>
          </cell>
          <cell r="AC736" t="str">
            <v/>
          </cell>
          <cell r="AD736" t="str">
            <v/>
          </cell>
          <cell r="AE736">
            <v>0</v>
          </cell>
          <cell r="AF736" t="str">
            <v/>
          </cell>
          <cell r="AG736" t="str">
            <v/>
          </cell>
          <cell r="AH736" t="str">
            <v/>
          </cell>
          <cell r="AI736" t="str">
            <v/>
          </cell>
          <cell r="AJ736">
            <v>0</v>
          </cell>
          <cell r="AK736" t="str">
            <v/>
          </cell>
          <cell r="AL736" t="str">
            <v/>
          </cell>
        </row>
        <row r="737">
          <cell r="B737">
            <v>730</v>
          </cell>
          <cell r="F737" t="str">
            <v>-</v>
          </cell>
          <cell r="G737" t="str">
            <v>-</v>
          </cell>
          <cell r="K737">
            <v>0</v>
          </cell>
          <cell r="L737">
            <v>0</v>
          </cell>
          <cell r="M737">
            <v>0</v>
          </cell>
          <cell r="N737">
            <v>0</v>
          </cell>
          <cell r="O737">
            <v>0</v>
          </cell>
          <cell r="P737">
            <v>0</v>
          </cell>
          <cell r="Q737">
            <v>0</v>
          </cell>
          <cell r="R737">
            <v>0</v>
          </cell>
          <cell r="S737">
            <v>0</v>
          </cell>
          <cell r="T737">
            <v>0</v>
          </cell>
          <cell r="U737">
            <v>4</v>
          </cell>
          <cell r="V737" t="str">
            <v/>
          </cell>
          <cell r="W737" t="str">
            <v/>
          </cell>
          <cell r="X737" t="str">
            <v/>
          </cell>
          <cell r="Y737" t="str">
            <v/>
          </cell>
          <cell r="Z737" t="str">
            <v/>
          </cell>
          <cell r="AA737">
            <v>4</v>
          </cell>
          <cell r="AC737" t="str">
            <v/>
          </cell>
          <cell r="AD737" t="str">
            <v/>
          </cell>
          <cell r="AE737">
            <v>0</v>
          </cell>
          <cell r="AF737" t="str">
            <v/>
          </cell>
          <cell r="AG737" t="str">
            <v/>
          </cell>
          <cell r="AH737" t="str">
            <v/>
          </cell>
          <cell r="AI737" t="str">
            <v/>
          </cell>
          <cell r="AJ737">
            <v>0</v>
          </cell>
          <cell r="AK737" t="str">
            <v/>
          </cell>
          <cell r="AL737" t="str">
            <v/>
          </cell>
        </row>
        <row r="738">
          <cell r="B738">
            <v>731</v>
          </cell>
          <cell r="F738" t="str">
            <v>-</v>
          </cell>
          <cell r="G738" t="str">
            <v>-</v>
          </cell>
          <cell r="K738">
            <v>0</v>
          </cell>
          <cell r="L738">
            <v>0</v>
          </cell>
          <cell r="M738">
            <v>0</v>
          </cell>
          <cell r="N738">
            <v>0</v>
          </cell>
          <cell r="O738">
            <v>0</v>
          </cell>
          <cell r="P738">
            <v>0</v>
          </cell>
          <cell r="Q738">
            <v>0</v>
          </cell>
          <cell r="R738">
            <v>0</v>
          </cell>
          <cell r="S738">
            <v>0</v>
          </cell>
          <cell r="T738">
            <v>0</v>
          </cell>
          <cell r="U738">
            <v>4</v>
          </cell>
          <cell r="V738" t="str">
            <v/>
          </cell>
          <cell r="W738" t="str">
            <v/>
          </cell>
          <cell r="X738" t="str">
            <v/>
          </cell>
          <cell r="Y738" t="str">
            <v/>
          </cell>
          <cell r="Z738" t="str">
            <v/>
          </cell>
          <cell r="AA738">
            <v>4</v>
          </cell>
          <cell r="AC738" t="str">
            <v/>
          </cell>
          <cell r="AD738" t="str">
            <v/>
          </cell>
          <cell r="AE738">
            <v>0</v>
          </cell>
          <cell r="AF738" t="str">
            <v/>
          </cell>
          <cell r="AG738" t="str">
            <v/>
          </cell>
          <cell r="AH738" t="str">
            <v/>
          </cell>
          <cell r="AI738" t="str">
            <v/>
          </cell>
          <cell r="AJ738">
            <v>0</v>
          </cell>
          <cell r="AK738" t="str">
            <v/>
          </cell>
          <cell r="AL738" t="str">
            <v/>
          </cell>
        </row>
        <row r="739">
          <cell r="B739">
            <v>732</v>
          </cell>
          <cell r="F739" t="str">
            <v>-</v>
          </cell>
          <cell r="G739" t="str">
            <v>-</v>
          </cell>
          <cell r="K739">
            <v>0</v>
          </cell>
          <cell r="L739">
            <v>0</v>
          </cell>
          <cell r="M739">
            <v>0</v>
          </cell>
          <cell r="N739">
            <v>0</v>
          </cell>
          <cell r="O739">
            <v>0</v>
          </cell>
          <cell r="P739">
            <v>0</v>
          </cell>
          <cell r="Q739">
            <v>0</v>
          </cell>
          <cell r="R739">
            <v>0</v>
          </cell>
          <cell r="S739">
            <v>0</v>
          </cell>
          <cell r="T739">
            <v>0</v>
          </cell>
          <cell r="U739">
            <v>4</v>
          </cell>
          <cell r="V739" t="str">
            <v/>
          </cell>
          <cell r="W739" t="str">
            <v/>
          </cell>
          <cell r="X739" t="str">
            <v/>
          </cell>
          <cell r="Y739" t="str">
            <v/>
          </cell>
          <cell r="Z739" t="str">
            <v/>
          </cell>
          <cell r="AA739">
            <v>4</v>
          </cell>
          <cell r="AC739" t="str">
            <v/>
          </cell>
          <cell r="AD739" t="str">
            <v/>
          </cell>
          <cell r="AE739">
            <v>0</v>
          </cell>
          <cell r="AF739" t="str">
            <v/>
          </cell>
          <cell r="AG739" t="str">
            <v/>
          </cell>
          <cell r="AH739" t="str">
            <v/>
          </cell>
          <cell r="AI739" t="str">
            <v/>
          </cell>
          <cell r="AJ739">
            <v>0</v>
          </cell>
          <cell r="AK739" t="str">
            <v/>
          </cell>
          <cell r="AL739" t="str">
            <v/>
          </cell>
        </row>
        <row r="740">
          <cell r="B740">
            <v>733</v>
          </cell>
          <cell r="F740" t="str">
            <v>-</v>
          </cell>
          <cell r="G740" t="str">
            <v>-</v>
          </cell>
          <cell r="K740">
            <v>0</v>
          </cell>
          <cell r="L740">
            <v>0</v>
          </cell>
          <cell r="M740">
            <v>0</v>
          </cell>
          <cell r="N740">
            <v>0</v>
          </cell>
          <cell r="O740">
            <v>0</v>
          </cell>
          <cell r="P740">
            <v>0</v>
          </cell>
          <cell r="Q740">
            <v>0</v>
          </cell>
          <cell r="R740">
            <v>0</v>
          </cell>
          <cell r="S740">
            <v>0</v>
          </cell>
          <cell r="T740">
            <v>0</v>
          </cell>
          <cell r="U740">
            <v>4</v>
          </cell>
          <cell r="V740" t="str">
            <v/>
          </cell>
          <cell r="W740" t="str">
            <v/>
          </cell>
          <cell r="X740" t="str">
            <v/>
          </cell>
          <cell r="Y740" t="str">
            <v/>
          </cell>
          <cell r="Z740" t="str">
            <v/>
          </cell>
          <cell r="AA740">
            <v>4</v>
          </cell>
          <cell r="AC740" t="str">
            <v/>
          </cell>
          <cell r="AD740" t="str">
            <v/>
          </cell>
          <cell r="AE740">
            <v>0</v>
          </cell>
          <cell r="AF740" t="str">
            <v/>
          </cell>
          <cell r="AG740" t="str">
            <v/>
          </cell>
          <cell r="AH740" t="str">
            <v/>
          </cell>
          <cell r="AI740" t="str">
            <v/>
          </cell>
          <cell r="AJ740">
            <v>0</v>
          </cell>
          <cell r="AK740" t="str">
            <v/>
          </cell>
          <cell r="AL740" t="str">
            <v/>
          </cell>
        </row>
        <row r="741">
          <cell r="B741">
            <v>734</v>
          </cell>
          <cell r="F741" t="str">
            <v>-</v>
          </cell>
          <cell r="G741" t="str">
            <v>-</v>
          </cell>
          <cell r="K741">
            <v>0</v>
          </cell>
          <cell r="L741">
            <v>0</v>
          </cell>
          <cell r="M741">
            <v>0</v>
          </cell>
          <cell r="N741">
            <v>0</v>
          </cell>
          <cell r="O741">
            <v>0</v>
          </cell>
          <cell r="P741">
            <v>0</v>
          </cell>
          <cell r="Q741">
            <v>0</v>
          </cell>
          <cell r="R741">
            <v>0</v>
          </cell>
          <cell r="S741">
            <v>0</v>
          </cell>
          <cell r="T741">
            <v>0</v>
          </cell>
          <cell r="U741">
            <v>4</v>
          </cell>
          <cell r="V741" t="str">
            <v/>
          </cell>
          <cell r="W741" t="str">
            <v/>
          </cell>
          <cell r="X741" t="str">
            <v/>
          </cell>
          <cell r="Y741" t="str">
            <v/>
          </cell>
          <cell r="Z741" t="str">
            <v/>
          </cell>
          <cell r="AA741">
            <v>4</v>
          </cell>
          <cell r="AC741" t="str">
            <v/>
          </cell>
          <cell r="AD741" t="str">
            <v/>
          </cell>
          <cell r="AE741">
            <v>0</v>
          </cell>
          <cell r="AF741" t="str">
            <v/>
          </cell>
          <cell r="AG741" t="str">
            <v/>
          </cell>
          <cell r="AH741" t="str">
            <v/>
          </cell>
          <cell r="AI741" t="str">
            <v/>
          </cell>
          <cell r="AJ741">
            <v>0</v>
          </cell>
          <cell r="AK741" t="str">
            <v/>
          </cell>
          <cell r="AL741" t="str">
            <v/>
          </cell>
        </row>
        <row r="742">
          <cell r="B742">
            <v>735</v>
          </cell>
          <cell r="F742" t="str">
            <v>-</v>
          </cell>
          <cell r="G742" t="str">
            <v>-</v>
          </cell>
          <cell r="K742">
            <v>0</v>
          </cell>
          <cell r="L742">
            <v>0</v>
          </cell>
          <cell r="M742">
            <v>0</v>
          </cell>
          <cell r="N742">
            <v>0</v>
          </cell>
          <cell r="O742">
            <v>0</v>
          </cell>
          <cell r="P742">
            <v>0</v>
          </cell>
          <cell r="Q742">
            <v>0</v>
          </cell>
          <cell r="R742">
            <v>0</v>
          </cell>
          <cell r="S742">
            <v>0</v>
          </cell>
          <cell r="T742">
            <v>0</v>
          </cell>
          <cell r="U742">
            <v>4</v>
          </cell>
          <cell r="V742" t="str">
            <v/>
          </cell>
          <cell r="W742" t="str">
            <v/>
          </cell>
          <cell r="X742" t="str">
            <v/>
          </cell>
          <cell r="Y742" t="str">
            <v/>
          </cell>
          <cell r="Z742" t="str">
            <v/>
          </cell>
          <cell r="AA742">
            <v>4</v>
          </cell>
          <cell r="AC742" t="str">
            <v/>
          </cell>
          <cell r="AD742" t="str">
            <v/>
          </cell>
          <cell r="AE742">
            <v>0</v>
          </cell>
          <cell r="AF742" t="str">
            <v/>
          </cell>
          <cell r="AG742" t="str">
            <v/>
          </cell>
          <cell r="AH742" t="str">
            <v/>
          </cell>
          <cell r="AI742" t="str">
            <v/>
          </cell>
          <cell r="AJ742">
            <v>0</v>
          </cell>
          <cell r="AK742" t="str">
            <v/>
          </cell>
          <cell r="AL742" t="str">
            <v/>
          </cell>
        </row>
        <row r="743">
          <cell r="B743">
            <v>736</v>
          </cell>
          <cell r="F743" t="str">
            <v>-</v>
          </cell>
          <cell r="G743" t="str">
            <v>-</v>
          </cell>
          <cell r="K743">
            <v>0</v>
          </cell>
          <cell r="L743">
            <v>0</v>
          </cell>
          <cell r="M743">
            <v>0</v>
          </cell>
          <cell r="N743">
            <v>0</v>
          </cell>
          <cell r="O743">
            <v>0</v>
          </cell>
          <cell r="P743">
            <v>0</v>
          </cell>
          <cell r="Q743">
            <v>0</v>
          </cell>
          <cell r="R743">
            <v>0</v>
          </cell>
          <cell r="S743">
            <v>0</v>
          </cell>
          <cell r="T743">
            <v>0</v>
          </cell>
          <cell r="U743">
            <v>4</v>
          </cell>
          <cell r="V743" t="str">
            <v/>
          </cell>
          <cell r="W743" t="str">
            <v/>
          </cell>
          <cell r="X743" t="str">
            <v/>
          </cell>
          <cell r="Y743" t="str">
            <v/>
          </cell>
          <cell r="Z743" t="str">
            <v/>
          </cell>
          <cell r="AA743">
            <v>4</v>
          </cell>
          <cell r="AC743" t="str">
            <v/>
          </cell>
          <cell r="AD743" t="str">
            <v/>
          </cell>
          <cell r="AE743">
            <v>0</v>
          </cell>
          <cell r="AF743" t="str">
            <v/>
          </cell>
          <cell r="AG743" t="str">
            <v/>
          </cell>
          <cell r="AH743" t="str">
            <v/>
          </cell>
          <cell r="AI743" t="str">
            <v/>
          </cell>
          <cell r="AJ743">
            <v>0</v>
          </cell>
          <cell r="AK743" t="str">
            <v/>
          </cell>
          <cell r="AL743" t="str">
            <v/>
          </cell>
        </row>
        <row r="744">
          <cell r="B744">
            <v>737</v>
          </cell>
          <cell r="F744" t="str">
            <v>-</v>
          </cell>
          <cell r="G744" t="str">
            <v>-</v>
          </cell>
          <cell r="K744">
            <v>0</v>
          </cell>
          <cell r="L744">
            <v>0</v>
          </cell>
          <cell r="M744">
            <v>0</v>
          </cell>
          <cell r="N744">
            <v>0</v>
          </cell>
          <cell r="O744">
            <v>0</v>
          </cell>
          <cell r="P744">
            <v>0</v>
          </cell>
          <cell r="Q744">
            <v>0</v>
          </cell>
          <cell r="R744">
            <v>0</v>
          </cell>
          <cell r="S744">
            <v>0</v>
          </cell>
          <cell r="T744">
            <v>0</v>
          </cell>
          <cell r="U744">
            <v>4</v>
          </cell>
          <cell r="V744" t="str">
            <v/>
          </cell>
          <cell r="W744" t="str">
            <v/>
          </cell>
          <cell r="X744" t="str">
            <v/>
          </cell>
          <cell r="Y744" t="str">
            <v/>
          </cell>
          <cell r="Z744" t="str">
            <v/>
          </cell>
          <cell r="AA744">
            <v>4</v>
          </cell>
          <cell r="AC744" t="str">
            <v/>
          </cell>
          <cell r="AD744" t="str">
            <v/>
          </cell>
          <cell r="AE744">
            <v>0</v>
          </cell>
          <cell r="AF744" t="str">
            <v/>
          </cell>
          <cell r="AG744" t="str">
            <v/>
          </cell>
          <cell r="AH744" t="str">
            <v/>
          </cell>
          <cell r="AI744" t="str">
            <v/>
          </cell>
          <cell r="AJ744">
            <v>0</v>
          </cell>
          <cell r="AK744" t="str">
            <v/>
          </cell>
          <cell r="AL744" t="str">
            <v/>
          </cell>
        </row>
        <row r="745">
          <cell r="B745">
            <v>738</v>
          </cell>
          <cell r="F745" t="str">
            <v>-</v>
          </cell>
          <cell r="G745" t="str">
            <v>-</v>
          </cell>
          <cell r="K745">
            <v>0</v>
          </cell>
          <cell r="L745">
            <v>0</v>
          </cell>
          <cell r="M745">
            <v>0</v>
          </cell>
          <cell r="N745">
            <v>0</v>
          </cell>
          <cell r="O745">
            <v>0</v>
          </cell>
          <cell r="P745">
            <v>0</v>
          </cell>
          <cell r="Q745">
            <v>0</v>
          </cell>
          <cell r="R745">
            <v>0</v>
          </cell>
          <cell r="S745">
            <v>0</v>
          </cell>
          <cell r="T745">
            <v>0</v>
          </cell>
          <cell r="U745">
            <v>4</v>
          </cell>
          <cell r="V745" t="str">
            <v/>
          </cell>
          <cell r="W745" t="str">
            <v/>
          </cell>
          <cell r="X745" t="str">
            <v/>
          </cell>
          <cell r="Y745" t="str">
            <v/>
          </cell>
          <cell r="Z745" t="str">
            <v/>
          </cell>
          <cell r="AA745">
            <v>4</v>
          </cell>
          <cell r="AC745" t="str">
            <v/>
          </cell>
          <cell r="AD745" t="str">
            <v/>
          </cell>
          <cell r="AE745">
            <v>0</v>
          </cell>
          <cell r="AF745" t="str">
            <v/>
          </cell>
          <cell r="AG745" t="str">
            <v/>
          </cell>
          <cell r="AH745" t="str">
            <v/>
          </cell>
          <cell r="AI745" t="str">
            <v/>
          </cell>
          <cell r="AJ745">
            <v>0</v>
          </cell>
          <cell r="AK745" t="str">
            <v/>
          </cell>
          <cell r="AL745" t="str">
            <v/>
          </cell>
        </row>
        <row r="746">
          <cell r="B746">
            <v>739</v>
          </cell>
          <cell r="F746" t="str">
            <v>-</v>
          </cell>
          <cell r="G746" t="str">
            <v>-</v>
          </cell>
          <cell r="K746">
            <v>0</v>
          </cell>
          <cell r="L746">
            <v>0</v>
          </cell>
          <cell r="M746">
            <v>0</v>
          </cell>
          <cell r="N746">
            <v>0</v>
          </cell>
          <cell r="O746">
            <v>0</v>
          </cell>
          <cell r="P746">
            <v>0</v>
          </cell>
          <cell r="Q746">
            <v>0</v>
          </cell>
          <cell r="R746">
            <v>0</v>
          </cell>
          <cell r="S746">
            <v>0</v>
          </cell>
          <cell r="T746">
            <v>0</v>
          </cell>
          <cell r="U746">
            <v>4</v>
          </cell>
          <cell r="V746" t="str">
            <v/>
          </cell>
          <cell r="W746" t="str">
            <v/>
          </cell>
          <cell r="X746" t="str">
            <v/>
          </cell>
          <cell r="Y746" t="str">
            <v/>
          </cell>
          <cell r="Z746" t="str">
            <v/>
          </cell>
          <cell r="AA746">
            <v>4</v>
          </cell>
          <cell r="AC746" t="str">
            <v/>
          </cell>
          <cell r="AD746" t="str">
            <v/>
          </cell>
          <cell r="AE746">
            <v>0</v>
          </cell>
          <cell r="AF746" t="str">
            <v/>
          </cell>
          <cell r="AG746" t="str">
            <v/>
          </cell>
          <cell r="AH746" t="str">
            <v/>
          </cell>
          <cell r="AI746" t="str">
            <v/>
          </cell>
          <cell r="AJ746">
            <v>0</v>
          </cell>
          <cell r="AK746" t="str">
            <v/>
          </cell>
          <cell r="AL746" t="str">
            <v/>
          </cell>
        </row>
        <row r="747">
          <cell r="B747">
            <v>740</v>
          </cell>
          <cell r="F747" t="str">
            <v>-</v>
          </cell>
          <cell r="G747" t="str">
            <v>-</v>
          </cell>
          <cell r="K747">
            <v>0</v>
          </cell>
          <cell r="L747">
            <v>0</v>
          </cell>
          <cell r="M747">
            <v>0</v>
          </cell>
          <cell r="N747">
            <v>0</v>
          </cell>
          <cell r="O747">
            <v>0</v>
          </cell>
          <cell r="P747">
            <v>0</v>
          </cell>
          <cell r="Q747">
            <v>0</v>
          </cell>
          <cell r="R747">
            <v>0</v>
          </cell>
          <cell r="S747">
            <v>0</v>
          </cell>
          <cell r="T747">
            <v>0</v>
          </cell>
          <cell r="U747">
            <v>4</v>
          </cell>
          <cell r="V747" t="str">
            <v/>
          </cell>
          <cell r="W747" t="str">
            <v/>
          </cell>
          <cell r="X747" t="str">
            <v/>
          </cell>
          <cell r="Y747" t="str">
            <v/>
          </cell>
          <cell r="Z747" t="str">
            <v/>
          </cell>
          <cell r="AA747">
            <v>4</v>
          </cell>
          <cell r="AC747" t="str">
            <v/>
          </cell>
          <cell r="AD747" t="str">
            <v/>
          </cell>
          <cell r="AE747">
            <v>0</v>
          </cell>
          <cell r="AF747" t="str">
            <v/>
          </cell>
          <cell r="AG747" t="str">
            <v/>
          </cell>
          <cell r="AH747" t="str">
            <v/>
          </cell>
          <cell r="AI747" t="str">
            <v/>
          </cell>
          <cell r="AJ747">
            <v>0</v>
          </cell>
          <cell r="AK747" t="str">
            <v/>
          </cell>
          <cell r="AL747" t="str">
            <v/>
          </cell>
        </row>
        <row r="748">
          <cell r="B748">
            <v>741</v>
          </cell>
          <cell r="F748" t="str">
            <v>-</v>
          </cell>
          <cell r="G748" t="str">
            <v>-</v>
          </cell>
          <cell r="K748">
            <v>0</v>
          </cell>
          <cell r="L748">
            <v>0</v>
          </cell>
          <cell r="M748">
            <v>0</v>
          </cell>
          <cell r="N748">
            <v>0</v>
          </cell>
          <cell r="O748">
            <v>0</v>
          </cell>
          <cell r="P748">
            <v>0</v>
          </cell>
          <cell r="Q748">
            <v>0</v>
          </cell>
          <cell r="R748">
            <v>0</v>
          </cell>
          <cell r="S748">
            <v>0</v>
          </cell>
          <cell r="T748">
            <v>0</v>
          </cell>
          <cell r="U748">
            <v>4</v>
          </cell>
          <cell r="V748" t="str">
            <v/>
          </cell>
          <cell r="W748" t="str">
            <v/>
          </cell>
          <cell r="X748" t="str">
            <v/>
          </cell>
          <cell r="Y748" t="str">
            <v/>
          </cell>
          <cell r="Z748" t="str">
            <v/>
          </cell>
          <cell r="AA748">
            <v>4</v>
          </cell>
          <cell r="AC748" t="str">
            <v/>
          </cell>
          <cell r="AD748" t="str">
            <v/>
          </cell>
          <cell r="AE748">
            <v>0</v>
          </cell>
          <cell r="AF748" t="str">
            <v/>
          </cell>
          <cell r="AG748" t="str">
            <v/>
          </cell>
          <cell r="AH748" t="str">
            <v/>
          </cell>
          <cell r="AI748" t="str">
            <v/>
          </cell>
          <cell r="AJ748">
            <v>0</v>
          </cell>
          <cell r="AK748" t="str">
            <v/>
          </cell>
          <cell r="AL748" t="str">
            <v/>
          </cell>
        </row>
        <row r="749">
          <cell r="B749">
            <v>742</v>
          </cell>
          <cell r="F749" t="str">
            <v>-</v>
          </cell>
          <cell r="G749" t="str">
            <v>-</v>
          </cell>
          <cell r="K749">
            <v>0</v>
          </cell>
          <cell r="L749">
            <v>0</v>
          </cell>
          <cell r="M749">
            <v>0</v>
          </cell>
          <cell r="N749">
            <v>0</v>
          </cell>
          <cell r="O749">
            <v>0</v>
          </cell>
          <cell r="P749">
            <v>0</v>
          </cell>
          <cell r="Q749">
            <v>0</v>
          </cell>
          <cell r="R749">
            <v>0</v>
          </cell>
          <cell r="S749">
            <v>0</v>
          </cell>
          <cell r="T749">
            <v>0</v>
          </cell>
          <cell r="U749">
            <v>4</v>
          </cell>
          <cell r="V749" t="str">
            <v/>
          </cell>
          <cell r="W749" t="str">
            <v/>
          </cell>
          <cell r="X749" t="str">
            <v/>
          </cell>
          <cell r="Y749" t="str">
            <v/>
          </cell>
          <cell r="Z749" t="str">
            <v/>
          </cell>
          <cell r="AA749">
            <v>4</v>
          </cell>
          <cell r="AC749" t="str">
            <v/>
          </cell>
          <cell r="AD749" t="str">
            <v/>
          </cell>
          <cell r="AE749">
            <v>0</v>
          </cell>
          <cell r="AF749" t="str">
            <v/>
          </cell>
          <cell r="AG749" t="str">
            <v/>
          </cell>
          <cell r="AH749" t="str">
            <v/>
          </cell>
          <cell r="AI749" t="str">
            <v/>
          </cell>
          <cell r="AJ749">
            <v>0</v>
          </cell>
          <cell r="AK749" t="str">
            <v/>
          </cell>
          <cell r="AL749" t="str">
            <v/>
          </cell>
        </row>
        <row r="750">
          <cell r="B750">
            <v>743</v>
          </cell>
          <cell r="F750" t="str">
            <v>-</v>
          </cell>
          <cell r="G750" t="str">
            <v>-</v>
          </cell>
          <cell r="K750">
            <v>0</v>
          </cell>
          <cell r="L750">
            <v>0</v>
          </cell>
          <cell r="M750">
            <v>0</v>
          </cell>
          <cell r="N750">
            <v>0</v>
          </cell>
          <cell r="O750">
            <v>0</v>
          </cell>
          <cell r="P750">
            <v>0</v>
          </cell>
          <cell r="Q750">
            <v>0</v>
          </cell>
          <cell r="R750">
            <v>0</v>
          </cell>
          <cell r="S750">
            <v>0</v>
          </cell>
          <cell r="T750">
            <v>0</v>
          </cell>
          <cell r="U750">
            <v>4</v>
          </cell>
          <cell r="V750" t="str">
            <v/>
          </cell>
          <cell r="W750" t="str">
            <v/>
          </cell>
          <cell r="X750" t="str">
            <v/>
          </cell>
          <cell r="Y750" t="str">
            <v/>
          </cell>
          <cell r="Z750" t="str">
            <v/>
          </cell>
          <cell r="AA750">
            <v>4</v>
          </cell>
          <cell r="AC750" t="str">
            <v/>
          </cell>
          <cell r="AD750" t="str">
            <v/>
          </cell>
          <cell r="AE750">
            <v>0</v>
          </cell>
          <cell r="AF750" t="str">
            <v/>
          </cell>
          <cell r="AG750" t="str">
            <v/>
          </cell>
          <cell r="AH750" t="str">
            <v/>
          </cell>
          <cell r="AI750" t="str">
            <v/>
          </cell>
          <cell r="AJ750">
            <v>0</v>
          </cell>
          <cell r="AK750" t="str">
            <v/>
          </cell>
          <cell r="AL750" t="str">
            <v/>
          </cell>
        </row>
        <row r="751">
          <cell r="B751">
            <v>744</v>
          </cell>
          <cell r="F751" t="str">
            <v>-</v>
          </cell>
          <cell r="G751" t="str">
            <v>-</v>
          </cell>
          <cell r="K751">
            <v>0</v>
          </cell>
          <cell r="L751">
            <v>0</v>
          </cell>
          <cell r="M751">
            <v>0</v>
          </cell>
          <cell r="N751">
            <v>0</v>
          </cell>
          <cell r="O751">
            <v>0</v>
          </cell>
          <cell r="P751">
            <v>0</v>
          </cell>
          <cell r="Q751">
            <v>0</v>
          </cell>
          <cell r="R751">
            <v>0</v>
          </cell>
          <cell r="S751">
            <v>0</v>
          </cell>
          <cell r="T751">
            <v>0</v>
          </cell>
          <cell r="U751">
            <v>4</v>
          </cell>
          <cell r="V751" t="str">
            <v/>
          </cell>
          <cell r="W751" t="str">
            <v/>
          </cell>
          <cell r="X751" t="str">
            <v/>
          </cell>
          <cell r="Y751" t="str">
            <v/>
          </cell>
          <cell r="Z751" t="str">
            <v/>
          </cell>
          <cell r="AA751">
            <v>4</v>
          </cell>
          <cell r="AC751" t="str">
            <v/>
          </cell>
          <cell r="AD751" t="str">
            <v/>
          </cell>
          <cell r="AE751">
            <v>0</v>
          </cell>
          <cell r="AF751" t="str">
            <v/>
          </cell>
          <cell r="AG751" t="str">
            <v/>
          </cell>
          <cell r="AH751" t="str">
            <v/>
          </cell>
          <cell r="AI751" t="str">
            <v/>
          </cell>
          <cell r="AJ751">
            <v>0</v>
          </cell>
          <cell r="AK751" t="str">
            <v/>
          </cell>
          <cell r="AL751" t="str">
            <v/>
          </cell>
        </row>
        <row r="752">
          <cell r="B752">
            <v>745</v>
          </cell>
          <cell r="F752" t="str">
            <v>-</v>
          </cell>
          <cell r="G752" t="str">
            <v>-</v>
          </cell>
          <cell r="K752">
            <v>0</v>
          </cell>
          <cell r="L752">
            <v>0</v>
          </cell>
          <cell r="M752">
            <v>0</v>
          </cell>
          <cell r="N752">
            <v>0</v>
          </cell>
          <cell r="O752">
            <v>0</v>
          </cell>
          <cell r="P752">
            <v>0</v>
          </cell>
          <cell r="Q752">
            <v>0</v>
          </cell>
          <cell r="R752">
            <v>0</v>
          </cell>
          <cell r="S752">
            <v>0</v>
          </cell>
          <cell r="T752">
            <v>0</v>
          </cell>
          <cell r="U752">
            <v>4</v>
          </cell>
          <cell r="V752" t="str">
            <v/>
          </cell>
          <cell r="W752" t="str">
            <v/>
          </cell>
          <cell r="X752" t="str">
            <v/>
          </cell>
          <cell r="Y752" t="str">
            <v/>
          </cell>
          <cell r="Z752" t="str">
            <v/>
          </cell>
          <cell r="AA752">
            <v>4</v>
          </cell>
          <cell r="AC752" t="str">
            <v/>
          </cell>
          <cell r="AD752" t="str">
            <v/>
          </cell>
          <cell r="AE752">
            <v>0</v>
          </cell>
          <cell r="AF752" t="str">
            <v/>
          </cell>
          <cell r="AG752" t="str">
            <v/>
          </cell>
          <cell r="AH752" t="str">
            <v/>
          </cell>
          <cell r="AI752" t="str">
            <v/>
          </cell>
          <cell r="AJ752">
            <v>0</v>
          </cell>
          <cell r="AK752" t="str">
            <v/>
          </cell>
          <cell r="AL752" t="str">
            <v/>
          </cell>
        </row>
        <row r="753">
          <cell r="B753">
            <v>746</v>
          </cell>
          <cell r="F753" t="str">
            <v>-</v>
          </cell>
          <cell r="G753" t="str">
            <v>-</v>
          </cell>
          <cell r="K753">
            <v>0</v>
          </cell>
          <cell r="L753">
            <v>0</v>
          </cell>
          <cell r="M753">
            <v>0</v>
          </cell>
          <cell r="N753">
            <v>0</v>
          </cell>
          <cell r="O753">
            <v>0</v>
          </cell>
          <cell r="P753">
            <v>0</v>
          </cell>
          <cell r="Q753">
            <v>0</v>
          </cell>
          <cell r="R753">
            <v>0</v>
          </cell>
          <cell r="S753">
            <v>0</v>
          </cell>
          <cell r="T753">
            <v>0</v>
          </cell>
          <cell r="U753">
            <v>4</v>
          </cell>
          <cell r="V753" t="str">
            <v/>
          </cell>
          <cell r="W753" t="str">
            <v/>
          </cell>
          <cell r="X753" t="str">
            <v/>
          </cell>
          <cell r="Y753" t="str">
            <v/>
          </cell>
          <cell r="Z753" t="str">
            <v/>
          </cell>
          <cell r="AA753">
            <v>4</v>
          </cell>
          <cell r="AC753" t="str">
            <v/>
          </cell>
          <cell r="AD753" t="str">
            <v/>
          </cell>
          <cell r="AE753">
            <v>0</v>
          </cell>
          <cell r="AF753" t="str">
            <v/>
          </cell>
          <cell r="AG753" t="str">
            <v/>
          </cell>
          <cell r="AH753" t="str">
            <v/>
          </cell>
          <cell r="AI753" t="str">
            <v/>
          </cell>
          <cell r="AJ753">
            <v>0</v>
          </cell>
          <cell r="AK753" t="str">
            <v/>
          </cell>
          <cell r="AL753" t="str">
            <v/>
          </cell>
        </row>
        <row r="754">
          <cell r="B754">
            <v>747</v>
          </cell>
          <cell r="F754" t="str">
            <v>-</v>
          </cell>
          <cell r="G754" t="str">
            <v>-</v>
          </cell>
          <cell r="K754">
            <v>0</v>
          </cell>
          <cell r="L754">
            <v>0</v>
          </cell>
          <cell r="M754">
            <v>0</v>
          </cell>
          <cell r="N754">
            <v>0</v>
          </cell>
          <cell r="O754">
            <v>0</v>
          </cell>
          <cell r="P754">
            <v>0</v>
          </cell>
          <cell r="Q754">
            <v>0</v>
          </cell>
          <cell r="R754">
            <v>0</v>
          </cell>
          <cell r="S754">
            <v>0</v>
          </cell>
          <cell r="T754">
            <v>0</v>
          </cell>
          <cell r="U754">
            <v>4</v>
          </cell>
          <cell r="V754" t="str">
            <v/>
          </cell>
          <cell r="W754" t="str">
            <v/>
          </cell>
          <cell r="X754" t="str">
            <v/>
          </cell>
          <cell r="Y754" t="str">
            <v/>
          </cell>
          <cell r="Z754" t="str">
            <v/>
          </cell>
          <cell r="AA754">
            <v>4</v>
          </cell>
          <cell r="AC754" t="str">
            <v/>
          </cell>
          <cell r="AD754" t="str">
            <v/>
          </cell>
          <cell r="AE754">
            <v>0</v>
          </cell>
          <cell r="AF754" t="str">
            <v/>
          </cell>
          <cell r="AG754" t="str">
            <v/>
          </cell>
          <cell r="AH754" t="str">
            <v/>
          </cell>
          <cell r="AI754" t="str">
            <v/>
          </cell>
          <cell r="AJ754">
            <v>0</v>
          </cell>
          <cell r="AK754" t="str">
            <v/>
          </cell>
          <cell r="AL754" t="str">
            <v/>
          </cell>
        </row>
        <row r="755">
          <cell r="B755">
            <v>748</v>
          </cell>
          <cell r="F755" t="str">
            <v>-</v>
          </cell>
          <cell r="G755" t="str">
            <v>-</v>
          </cell>
          <cell r="K755">
            <v>0</v>
          </cell>
          <cell r="L755">
            <v>0</v>
          </cell>
          <cell r="M755">
            <v>0</v>
          </cell>
          <cell r="N755">
            <v>0</v>
          </cell>
          <cell r="O755">
            <v>0</v>
          </cell>
          <cell r="P755">
            <v>0</v>
          </cell>
          <cell r="Q755">
            <v>0</v>
          </cell>
          <cell r="R755">
            <v>0</v>
          </cell>
          <cell r="S755">
            <v>0</v>
          </cell>
          <cell r="T755">
            <v>0</v>
          </cell>
          <cell r="U755">
            <v>4</v>
          </cell>
          <cell r="V755" t="str">
            <v/>
          </cell>
          <cell r="W755" t="str">
            <v/>
          </cell>
          <cell r="X755" t="str">
            <v/>
          </cell>
          <cell r="Y755" t="str">
            <v/>
          </cell>
          <cell r="Z755" t="str">
            <v/>
          </cell>
          <cell r="AA755">
            <v>4</v>
          </cell>
          <cell r="AC755" t="str">
            <v/>
          </cell>
          <cell r="AD755" t="str">
            <v/>
          </cell>
          <cell r="AE755">
            <v>0</v>
          </cell>
          <cell r="AF755" t="str">
            <v/>
          </cell>
          <cell r="AG755" t="str">
            <v/>
          </cell>
          <cell r="AH755" t="str">
            <v/>
          </cell>
          <cell r="AI755" t="str">
            <v/>
          </cell>
          <cell r="AJ755">
            <v>0</v>
          </cell>
          <cell r="AK755" t="str">
            <v/>
          </cell>
          <cell r="AL755" t="str">
            <v/>
          </cell>
        </row>
        <row r="756">
          <cell r="B756">
            <v>749</v>
          </cell>
          <cell r="F756" t="str">
            <v>-</v>
          </cell>
          <cell r="G756" t="str">
            <v>-</v>
          </cell>
          <cell r="K756">
            <v>0</v>
          </cell>
          <cell r="L756">
            <v>0</v>
          </cell>
          <cell r="M756">
            <v>0</v>
          </cell>
          <cell r="N756">
            <v>0</v>
          </cell>
          <cell r="O756">
            <v>0</v>
          </cell>
          <cell r="P756">
            <v>0</v>
          </cell>
          <cell r="Q756">
            <v>0</v>
          </cell>
          <cell r="R756">
            <v>0</v>
          </cell>
          <cell r="S756">
            <v>0</v>
          </cell>
          <cell r="T756">
            <v>0</v>
          </cell>
          <cell r="U756">
            <v>4</v>
          </cell>
          <cell r="V756" t="str">
            <v/>
          </cell>
          <cell r="W756" t="str">
            <v/>
          </cell>
          <cell r="X756" t="str">
            <v/>
          </cell>
          <cell r="Y756" t="str">
            <v/>
          </cell>
          <cell r="Z756" t="str">
            <v/>
          </cell>
          <cell r="AA756">
            <v>4</v>
          </cell>
          <cell r="AC756" t="str">
            <v/>
          </cell>
          <cell r="AD756" t="str">
            <v/>
          </cell>
          <cell r="AE756">
            <v>0</v>
          </cell>
          <cell r="AF756" t="str">
            <v/>
          </cell>
          <cell r="AG756" t="str">
            <v/>
          </cell>
          <cell r="AH756" t="str">
            <v/>
          </cell>
          <cell r="AI756" t="str">
            <v/>
          </cell>
          <cell r="AJ756">
            <v>0</v>
          </cell>
          <cell r="AK756" t="str">
            <v/>
          </cell>
          <cell r="AL756" t="str">
            <v/>
          </cell>
        </row>
        <row r="757">
          <cell r="B757">
            <v>750</v>
          </cell>
          <cell r="F757" t="str">
            <v>-</v>
          </cell>
          <cell r="G757" t="str">
            <v>-</v>
          </cell>
          <cell r="K757">
            <v>0</v>
          </cell>
          <cell r="L757">
            <v>0</v>
          </cell>
          <cell r="M757">
            <v>0</v>
          </cell>
          <cell r="N757">
            <v>0</v>
          </cell>
          <cell r="O757">
            <v>0</v>
          </cell>
          <cell r="P757">
            <v>0</v>
          </cell>
          <cell r="Q757">
            <v>0</v>
          </cell>
          <cell r="R757">
            <v>0</v>
          </cell>
          <cell r="S757">
            <v>0</v>
          </cell>
          <cell r="T757">
            <v>0</v>
          </cell>
          <cell r="U757">
            <v>4</v>
          </cell>
          <cell r="V757" t="str">
            <v/>
          </cell>
          <cell r="W757" t="str">
            <v/>
          </cell>
          <cell r="X757" t="str">
            <v/>
          </cell>
          <cell r="Y757" t="str">
            <v/>
          </cell>
          <cell r="Z757" t="str">
            <v/>
          </cell>
          <cell r="AA757">
            <v>4</v>
          </cell>
          <cell r="AC757" t="str">
            <v/>
          </cell>
          <cell r="AD757" t="str">
            <v/>
          </cell>
          <cell r="AE757">
            <v>0</v>
          </cell>
          <cell r="AF757" t="str">
            <v/>
          </cell>
          <cell r="AG757" t="str">
            <v/>
          </cell>
          <cell r="AH757" t="str">
            <v/>
          </cell>
          <cell r="AI757" t="str">
            <v/>
          </cell>
          <cell r="AJ757">
            <v>0</v>
          </cell>
          <cell r="AK757" t="str">
            <v/>
          </cell>
          <cell r="AL757" t="str">
            <v/>
          </cell>
        </row>
        <row r="758">
          <cell r="B758">
            <v>751</v>
          </cell>
          <cell r="F758" t="str">
            <v>-</v>
          </cell>
          <cell r="G758" t="str">
            <v>-</v>
          </cell>
          <cell r="K758">
            <v>0</v>
          </cell>
          <cell r="L758">
            <v>0</v>
          </cell>
          <cell r="M758">
            <v>0</v>
          </cell>
          <cell r="N758">
            <v>0</v>
          </cell>
          <cell r="O758">
            <v>0</v>
          </cell>
          <cell r="P758">
            <v>0</v>
          </cell>
          <cell r="Q758">
            <v>0</v>
          </cell>
          <cell r="R758">
            <v>0</v>
          </cell>
          <cell r="S758">
            <v>0</v>
          </cell>
          <cell r="T758">
            <v>0</v>
          </cell>
          <cell r="U758">
            <v>4</v>
          </cell>
          <cell r="V758" t="str">
            <v/>
          </cell>
          <cell r="W758" t="str">
            <v/>
          </cell>
          <cell r="X758" t="str">
            <v/>
          </cell>
          <cell r="Y758" t="str">
            <v/>
          </cell>
          <cell r="Z758" t="str">
            <v/>
          </cell>
          <cell r="AA758">
            <v>4</v>
          </cell>
          <cell r="AC758" t="str">
            <v/>
          </cell>
          <cell r="AD758" t="str">
            <v/>
          </cell>
          <cell r="AE758">
            <v>0</v>
          </cell>
          <cell r="AF758" t="str">
            <v/>
          </cell>
          <cell r="AG758" t="str">
            <v/>
          </cell>
          <cell r="AH758" t="str">
            <v/>
          </cell>
          <cell r="AI758" t="str">
            <v/>
          </cell>
          <cell r="AJ758">
            <v>0</v>
          </cell>
          <cell r="AK758" t="str">
            <v/>
          </cell>
          <cell r="AL758" t="str">
            <v/>
          </cell>
        </row>
        <row r="759">
          <cell r="B759">
            <v>752</v>
          </cell>
          <cell r="F759" t="str">
            <v>-</v>
          </cell>
          <cell r="G759" t="str">
            <v>-</v>
          </cell>
          <cell r="K759">
            <v>0</v>
          </cell>
          <cell r="L759">
            <v>0</v>
          </cell>
          <cell r="M759">
            <v>0</v>
          </cell>
          <cell r="N759">
            <v>0</v>
          </cell>
          <cell r="O759">
            <v>0</v>
          </cell>
          <cell r="P759">
            <v>0</v>
          </cell>
          <cell r="Q759">
            <v>0</v>
          </cell>
          <cell r="R759">
            <v>0</v>
          </cell>
          <cell r="S759">
            <v>0</v>
          </cell>
          <cell r="T759">
            <v>0</v>
          </cell>
          <cell r="U759">
            <v>4</v>
          </cell>
          <cell r="V759" t="str">
            <v/>
          </cell>
          <cell r="W759" t="str">
            <v/>
          </cell>
          <cell r="X759" t="str">
            <v/>
          </cell>
          <cell r="Y759" t="str">
            <v/>
          </cell>
          <cell r="Z759" t="str">
            <v/>
          </cell>
          <cell r="AA759">
            <v>4</v>
          </cell>
          <cell r="AC759" t="str">
            <v/>
          </cell>
          <cell r="AD759" t="str">
            <v/>
          </cell>
          <cell r="AE759">
            <v>0</v>
          </cell>
          <cell r="AF759" t="str">
            <v/>
          </cell>
          <cell r="AG759" t="str">
            <v/>
          </cell>
          <cell r="AH759" t="str">
            <v/>
          </cell>
          <cell r="AI759" t="str">
            <v/>
          </cell>
          <cell r="AJ759">
            <v>0</v>
          </cell>
          <cell r="AK759" t="str">
            <v/>
          </cell>
          <cell r="AL759" t="str">
            <v/>
          </cell>
        </row>
        <row r="760">
          <cell r="B760">
            <v>753</v>
          </cell>
          <cell r="F760" t="str">
            <v>-</v>
          </cell>
          <cell r="G760" t="str">
            <v>-</v>
          </cell>
          <cell r="K760">
            <v>0</v>
          </cell>
          <cell r="L760">
            <v>0</v>
          </cell>
          <cell r="M760">
            <v>0</v>
          </cell>
          <cell r="N760">
            <v>0</v>
          </cell>
          <cell r="O760">
            <v>0</v>
          </cell>
          <cell r="P760">
            <v>0</v>
          </cell>
          <cell r="Q760">
            <v>0</v>
          </cell>
          <cell r="R760">
            <v>0</v>
          </cell>
          <cell r="S760">
            <v>0</v>
          </cell>
          <cell r="T760">
            <v>0</v>
          </cell>
          <cell r="U760">
            <v>4</v>
          </cell>
          <cell r="V760" t="str">
            <v/>
          </cell>
          <cell r="W760" t="str">
            <v/>
          </cell>
          <cell r="X760" t="str">
            <v/>
          </cell>
          <cell r="Y760" t="str">
            <v/>
          </cell>
          <cell r="Z760" t="str">
            <v/>
          </cell>
          <cell r="AA760">
            <v>4</v>
          </cell>
          <cell r="AC760" t="str">
            <v/>
          </cell>
          <cell r="AD760" t="str">
            <v/>
          </cell>
          <cell r="AE760">
            <v>0</v>
          </cell>
          <cell r="AF760" t="str">
            <v/>
          </cell>
          <cell r="AG760" t="str">
            <v/>
          </cell>
          <cell r="AH760" t="str">
            <v/>
          </cell>
          <cell r="AI760" t="str">
            <v/>
          </cell>
          <cell r="AJ760">
            <v>0</v>
          </cell>
          <cell r="AK760" t="str">
            <v/>
          </cell>
          <cell r="AL760" t="str">
            <v/>
          </cell>
        </row>
        <row r="761">
          <cell r="B761">
            <v>754</v>
          </cell>
          <cell r="F761" t="str">
            <v>-</v>
          </cell>
          <cell r="G761" t="str">
            <v>-</v>
          </cell>
          <cell r="K761">
            <v>0</v>
          </cell>
          <cell r="L761">
            <v>0</v>
          </cell>
          <cell r="M761">
            <v>0</v>
          </cell>
          <cell r="N761">
            <v>0</v>
          </cell>
          <cell r="O761">
            <v>0</v>
          </cell>
          <cell r="P761">
            <v>0</v>
          </cell>
          <cell r="Q761">
            <v>0</v>
          </cell>
          <cell r="R761">
            <v>0</v>
          </cell>
          <cell r="S761">
            <v>0</v>
          </cell>
          <cell r="T761">
            <v>0</v>
          </cell>
          <cell r="U761">
            <v>4</v>
          </cell>
          <cell r="V761" t="str">
            <v/>
          </cell>
          <cell r="W761" t="str">
            <v/>
          </cell>
          <cell r="X761" t="str">
            <v/>
          </cell>
          <cell r="Y761" t="str">
            <v/>
          </cell>
          <cell r="Z761" t="str">
            <v/>
          </cell>
          <cell r="AA761">
            <v>4</v>
          </cell>
          <cell r="AC761" t="str">
            <v/>
          </cell>
          <cell r="AD761" t="str">
            <v/>
          </cell>
          <cell r="AE761">
            <v>0</v>
          </cell>
          <cell r="AF761" t="str">
            <v/>
          </cell>
          <cell r="AG761" t="str">
            <v/>
          </cell>
          <cell r="AH761" t="str">
            <v/>
          </cell>
          <cell r="AI761" t="str">
            <v/>
          </cell>
          <cell r="AJ761">
            <v>0</v>
          </cell>
          <cell r="AK761" t="str">
            <v/>
          </cell>
          <cell r="AL761" t="str">
            <v/>
          </cell>
        </row>
        <row r="762">
          <cell r="B762">
            <v>755</v>
          </cell>
          <cell r="F762" t="str">
            <v>-</v>
          </cell>
          <cell r="G762" t="str">
            <v>-</v>
          </cell>
          <cell r="K762">
            <v>0</v>
          </cell>
          <cell r="L762">
            <v>0</v>
          </cell>
          <cell r="M762">
            <v>0</v>
          </cell>
          <cell r="N762">
            <v>0</v>
          </cell>
          <cell r="O762">
            <v>0</v>
          </cell>
          <cell r="P762">
            <v>0</v>
          </cell>
          <cell r="Q762">
            <v>0</v>
          </cell>
          <cell r="R762">
            <v>0</v>
          </cell>
          <cell r="S762">
            <v>0</v>
          </cell>
          <cell r="T762">
            <v>0</v>
          </cell>
          <cell r="U762">
            <v>4</v>
          </cell>
          <cell r="V762" t="str">
            <v/>
          </cell>
          <cell r="W762" t="str">
            <v/>
          </cell>
          <cell r="X762" t="str">
            <v/>
          </cell>
          <cell r="Y762" t="str">
            <v/>
          </cell>
          <cell r="Z762" t="str">
            <v/>
          </cell>
          <cell r="AA762">
            <v>4</v>
          </cell>
          <cell r="AC762" t="str">
            <v/>
          </cell>
          <cell r="AD762" t="str">
            <v/>
          </cell>
          <cell r="AE762">
            <v>0</v>
          </cell>
          <cell r="AF762" t="str">
            <v/>
          </cell>
          <cell r="AG762" t="str">
            <v/>
          </cell>
          <cell r="AH762" t="str">
            <v/>
          </cell>
          <cell r="AI762" t="str">
            <v/>
          </cell>
          <cell r="AJ762">
            <v>0</v>
          </cell>
          <cell r="AK762" t="str">
            <v/>
          </cell>
          <cell r="AL762" t="str">
            <v/>
          </cell>
        </row>
        <row r="763">
          <cell r="B763">
            <v>756</v>
          </cell>
          <cell r="F763" t="str">
            <v>-</v>
          </cell>
          <cell r="G763" t="str">
            <v>-</v>
          </cell>
          <cell r="K763">
            <v>0</v>
          </cell>
          <cell r="L763">
            <v>0</v>
          </cell>
          <cell r="M763">
            <v>0</v>
          </cell>
          <cell r="N763">
            <v>0</v>
          </cell>
          <cell r="O763">
            <v>0</v>
          </cell>
          <cell r="P763">
            <v>0</v>
          </cell>
          <cell r="Q763">
            <v>0</v>
          </cell>
          <cell r="R763">
            <v>0</v>
          </cell>
          <cell r="S763">
            <v>0</v>
          </cell>
          <cell r="T763">
            <v>0</v>
          </cell>
          <cell r="U763">
            <v>4</v>
          </cell>
          <cell r="V763" t="str">
            <v/>
          </cell>
          <cell r="W763" t="str">
            <v/>
          </cell>
          <cell r="X763" t="str">
            <v/>
          </cell>
          <cell r="Y763" t="str">
            <v/>
          </cell>
          <cell r="Z763" t="str">
            <v/>
          </cell>
          <cell r="AA763">
            <v>4</v>
          </cell>
          <cell r="AC763" t="str">
            <v/>
          </cell>
          <cell r="AD763" t="str">
            <v/>
          </cell>
          <cell r="AE763">
            <v>0</v>
          </cell>
          <cell r="AF763" t="str">
            <v/>
          </cell>
          <cell r="AG763" t="str">
            <v/>
          </cell>
          <cell r="AH763" t="str">
            <v/>
          </cell>
          <cell r="AI763" t="str">
            <v/>
          </cell>
          <cell r="AJ763">
            <v>0</v>
          </cell>
          <cell r="AK763" t="str">
            <v/>
          </cell>
          <cell r="AL763" t="str">
            <v/>
          </cell>
        </row>
        <row r="764">
          <cell r="B764">
            <v>757</v>
          </cell>
          <cell r="F764" t="str">
            <v>-</v>
          </cell>
          <cell r="G764" t="str">
            <v>-</v>
          </cell>
          <cell r="K764">
            <v>0</v>
          </cell>
          <cell r="L764">
            <v>0</v>
          </cell>
          <cell r="M764">
            <v>0</v>
          </cell>
          <cell r="N764">
            <v>0</v>
          </cell>
          <cell r="O764">
            <v>0</v>
          </cell>
          <cell r="P764">
            <v>0</v>
          </cell>
          <cell r="Q764">
            <v>0</v>
          </cell>
          <cell r="R764">
            <v>0</v>
          </cell>
          <cell r="S764">
            <v>0</v>
          </cell>
          <cell r="T764">
            <v>0</v>
          </cell>
          <cell r="U764">
            <v>4</v>
          </cell>
          <cell r="V764" t="str">
            <v/>
          </cell>
          <cell r="W764" t="str">
            <v/>
          </cell>
          <cell r="X764" t="str">
            <v/>
          </cell>
          <cell r="Y764" t="str">
            <v/>
          </cell>
          <cell r="Z764" t="str">
            <v/>
          </cell>
          <cell r="AA764">
            <v>4</v>
          </cell>
          <cell r="AC764" t="str">
            <v/>
          </cell>
          <cell r="AD764" t="str">
            <v/>
          </cell>
          <cell r="AE764">
            <v>0</v>
          </cell>
          <cell r="AF764" t="str">
            <v/>
          </cell>
          <cell r="AG764" t="str">
            <v/>
          </cell>
          <cell r="AH764" t="str">
            <v/>
          </cell>
          <cell r="AI764" t="str">
            <v/>
          </cell>
          <cell r="AJ764">
            <v>0</v>
          </cell>
          <cell r="AK764" t="str">
            <v/>
          </cell>
          <cell r="AL764" t="str">
            <v/>
          </cell>
        </row>
        <row r="765">
          <cell r="B765">
            <v>758</v>
          </cell>
          <cell r="F765" t="str">
            <v>-</v>
          </cell>
          <cell r="G765" t="str">
            <v>-</v>
          </cell>
          <cell r="K765">
            <v>0</v>
          </cell>
          <cell r="L765">
            <v>0</v>
          </cell>
          <cell r="M765">
            <v>0</v>
          </cell>
          <cell r="N765">
            <v>0</v>
          </cell>
          <cell r="O765">
            <v>0</v>
          </cell>
          <cell r="P765">
            <v>0</v>
          </cell>
          <cell r="Q765">
            <v>0</v>
          </cell>
          <cell r="R765">
            <v>0</v>
          </cell>
          <cell r="S765">
            <v>0</v>
          </cell>
          <cell r="T765">
            <v>0</v>
          </cell>
          <cell r="U765">
            <v>4</v>
          </cell>
          <cell r="V765" t="str">
            <v/>
          </cell>
          <cell r="W765" t="str">
            <v/>
          </cell>
          <cell r="X765" t="str">
            <v/>
          </cell>
          <cell r="Y765" t="str">
            <v/>
          </cell>
          <cell r="Z765" t="str">
            <v/>
          </cell>
          <cell r="AA765">
            <v>4</v>
          </cell>
          <cell r="AC765" t="str">
            <v/>
          </cell>
          <cell r="AD765" t="str">
            <v/>
          </cell>
          <cell r="AE765">
            <v>0</v>
          </cell>
          <cell r="AF765" t="str">
            <v/>
          </cell>
          <cell r="AG765" t="str">
            <v/>
          </cell>
          <cell r="AH765" t="str">
            <v/>
          </cell>
          <cell r="AI765" t="str">
            <v/>
          </cell>
          <cell r="AJ765">
            <v>0</v>
          </cell>
          <cell r="AK765" t="str">
            <v/>
          </cell>
          <cell r="AL765" t="str">
            <v/>
          </cell>
        </row>
        <row r="766">
          <cell r="B766">
            <v>759</v>
          </cell>
          <cell r="F766" t="str">
            <v>-</v>
          </cell>
          <cell r="G766" t="str">
            <v>-</v>
          </cell>
          <cell r="K766">
            <v>0</v>
          </cell>
          <cell r="L766">
            <v>0</v>
          </cell>
          <cell r="M766">
            <v>0</v>
          </cell>
          <cell r="N766">
            <v>0</v>
          </cell>
          <cell r="O766">
            <v>0</v>
          </cell>
          <cell r="P766">
            <v>0</v>
          </cell>
          <cell r="Q766">
            <v>0</v>
          </cell>
          <cell r="R766">
            <v>0</v>
          </cell>
          <cell r="S766">
            <v>0</v>
          </cell>
          <cell r="T766">
            <v>0</v>
          </cell>
          <cell r="U766">
            <v>4</v>
          </cell>
          <cell r="V766" t="str">
            <v/>
          </cell>
          <cell r="W766" t="str">
            <v/>
          </cell>
          <cell r="X766" t="str">
            <v/>
          </cell>
          <cell r="Y766" t="str">
            <v/>
          </cell>
          <cell r="Z766" t="str">
            <v/>
          </cell>
          <cell r="AA766">
            <v>4</v>
          </cell>
          <cell r="AC766" t="str">
            <v/>
          </cell>
          <cell r="AD766" t="str">
            <v/>
          </cell>
          <cell r="AE766">
            <v>0</v>
          </cell>
          <cell r="AF766" t="str">
            <v/>
          </cell>
          <cell r="AG766" t="str">
            <v/>
          </cell>
          <cell r="AH766" t="str">
            <v/>
          </cell>
          <cell r="AI766" t="str">
            <v/>
          </cell>
          <cell r="AJ766">
            <v>0</v>
          </cell>
          <cell r="AK766" t="str">
            <v/>
          </cell>
          <cell r="AL766" t="str">
            <v/>
          </cell>
        </row>
        <row r="767">
          <cell r="B767">
            <v>760</v>
          </cell>
          <cell r="F767" t="str">
            <v>-</v>
          </cell>
          <cell r="G767" t="str">
            <v>-</v>
          </cell>
          <cell r="K767">
            <v>0</v>
          </cell>
          <cell r="L767">
            <v>0</v>
          </cell>
          <cell r="M767">
            <v>0</v>
          </cell>
          <cell r="N767">
            <v>0</v>
          </cell>
          <cell r="O767">
            <v>0</v>
          </cell>
          <cell r="P767">
            <v>0</v>
          </cell>
          <cell r="Q767">
            <v>0</v>
          </cell>
          <cell r="R767">
            <v>0</v>
          </cell>
          <cell r="S767">
            <v>0</v>
          </cell>
          <cell r="T767">
            <v>0</v>
          </cell>
          <cell r="U767">
            <v>4</v>
          </cell>
          <cell r="V767" t="str">
            <v/>
          </cell>
          <cell r="W767" t="str">
            <v/>
          </cell>
          <cell r="X767" t="str">
            <v/>
          </cell>
          <cell r="Y767" t="str">
            <v/>
          </cell>
          <cell r="Z767" t="str">
            <v/>
          </cell>
          <cell r="AA767">
            <v>4</v>
          </cell>
          <cell r="AC767" t="str">
            <v/>
          </cell>
          <cell r="AD767" t="str">
            <v/>
          </cell>
          <cell r="AE767">
            <v>0</v>
          </cell>
          <cell r="AF767" t="str">
            <v/>
          </cell>
          <cell r="AG767" t="str">
            <v/>
          </cell>
          <cell r="AH767" t="str">
            <v/>
          </cell>
          <cell r="AI767" t="str">
            <v/>
          </cell>
          <cell r="AJ767">
            <v>0</v>
          </cell>
          <cell r="AK767" t="str">
            <v/>
          </cell>
          <cell r="AL767" t="str">
            <v/>
          </cell>
        </row>
        <row r="768">
          <cell r="B768">
            <v>761</v>
          </cell>
          <cell r="F768" t="str">
            <v>-</v>
          </cell>
          <cell r="G768" t="str">
            <v>-</v>
          </cell>
          <cell r="K768">
            <v>0</v>
          </cell>
          <cell r="L768">
            <v>0</v>
          </cell>
          <cell r="M768">
            <v>0</v>
          </cell>
          <cell r="N768">
            <v>0</v>
          </cell>
          <cell r="O768">
            <v>0</v>
          </cell>
          <cell r="P768">
            <v>0</v>
          </cell>
          <cell r="Q768">
            <v>0</v>
          </cell>
          <cell r="R768">
            <v>0</v>
          </cell>
          <cell r="S768">
            <v>0</v>
          </cell>
          <cell r="T768">
            <v>0</v>
          </cell>
          <cell r="U768">
            <v>4</v>
          </cell>
          <cell r="V768" t="str">
            <v/>
          </cell>
          <cell r="W768" t="str">
            <v/>
          </cell>
          <cell r="X768" t="str">
            <v/>
          </cell>
          <cell r="Y768" t="str">
            <v/>
          </cell>
          <cell r="Z768" t="str">
            <v/>
          </cell>
          <cell r="AA768">
            <v>4</v>
          </cell>
          <cell r="AC768" t="str">
            <v/>
          </cell>
          <cell r="AD768" t="str">
            <v/>
          </cell>
          <cell r="AE768">
            <v>0</v>
          </cell>
          <cell r="AF768" t="str">
            <v/>
          </cell>
          <cell r="AG768" t="str">
            <v/>
          </cell>
          <cell r="AH768" t="str">
            <v/>
          </cell>
          <cell r="AI768" t="str">
            <v/>
          </cell>
          <cell r="AJ768">
            <v>0</v>
          </cell>
          <cell r="AK768" t="str">
            <v/>
          </cell>
          <cell r="AL768" t="str">
            <v/>
          </cell>
        </row>
        <row r="769">
          <cell r="B769">
            <v>762</v>
          </cell>
          <cell r="F769" t="str">
            <v>-</v>
          </cell>
          <cell r="G769" t="str">
            <v>-</v>
          </cell>
          <cell r="K769">
            <v>0</v>
          </cell>
          <cell r="L769">
            <v>0</v>
          </cell>
          <cell r="M769">
            <v>0</v>
          </cell>
          <cell r="N769">
            <v>0</v>
          </cell>
          <cell r="O769">
            <v>0</v>
          </cell>
          <cell r="P769">
            <v>0</v>
          </cell>
          <cell r="Q769">
            <v>0</v>
          </cell>
          <cell r="R769">
            <v>0</v>
          </cell>
          <cell r="S769">
            <v>0</v>
          </cell>
          <cell r="T769">
            <v>0</v>
          </cell>
          <cell r="U769">
            <v>4</v>
          </cell>
          <cell r="V769" t="str">
            <v/>
          </cell>
          <cell r="W769" t="str">
            <v/>
          </cell>
          <cell r="X769" t="str">
            <v/>
          </cell>
          <cell r="Y769" t="str">
            <v/>
          </cell>
          <cell r="Z769" t="str">
            <v/>
          </cell>
          <cell r="AA769">
            <v>4</v>
          </cell>
          <cell r="AC769" t="str">
            <v/>
          </cell>
          <cell r="AD769" t="str">
            <v/>
          </cell>
          <cell r="AE769">
            <v>0</v>
          </cell>
          <cell r="AF769" t="str">
            <v/>
          </cell>
          <cell r="AG769" t="str">
            <v/>
          </cell>
          <cell r="AH769" t="str">
            <v/>
          </cell>
          <cell r="AI769" t="str">
            <v/>
          </cell>
          <cell r="AJ769">
            <v>0</v>
          </cell>
          <cell r="AK769" t="str">
            <v/>
          </cell>
          <cell r="AL769" t="str">
            <v/>
          </cell>
        </row>
        <row r="770">
          <cell r="B770">
            <v>763</v>
          </cell>
          <cell r="F770" t="str">
            <v>-</v>
          </cell>
          <cell r="G770" t="str">
            <v>-</v>
          </cell>
          <cell r="K770">
            <v>0</v>
          </cell>
          <cell r="L770">
            <v>0</v>
          </cell>
          <cell r="M770">
            <v>0</v>
          </cell>
          <cell r="N770">
            <v>0</v>
          </cell>
          <cell r="O770">
            <v>0</v>
          </cell>
          <cell r="P770">
            <v>0</v>
          </cell>
          <cell r="Q770">
            <v>0</v>
          </cell>
          <cell r="R770">
            <v>0</v>
          </cell>
          <cell r="S770">
            <v>0</v>
          </cell>
          <cell r="T770">
            <v>0</v>
          </cell>
          <cell r="U770">
            <v>4</v>
          </cell>
          <cell r="V770" t="str">
            <v/>
          </cell>
          <cell r="W770" t="str">
            <v/>
          </cell>
          <cell r="X770" t="str">
            <v/>
          </cell>
          <cell r="Y770" t="str">
            <v/>
          </cell>
          <cell r="Z770" t="str">
            <v/>
          </cell>
          <cell r="AA770">
            <v>4</v>
          </cell>
          <cell r="AC770" t="str">
            <v/>
          </cell>
          <cell r="AD770" t="str">
            <v/>
          </cell>
          <cell r="AE770">
            <v>0</v>
          </cell>
          <cell r="AF770" t="str">
            <v/>
          </cell>
          <cell r="AG770" t="str">
            <v/>
          </cell>
          <cell r="AH770" t="str">
            <v/>
          </cell>
          <cell r="AI770" t="str">
            <v/>
          </cell>
          <cell r="AJ770">
            <v>0</v>
          </cell>
          <cell r="AK770" t="str">
            <v/>
          </cell>
          <cell r="AL770" t="str">
            <v/>
          </cell>
        </row>
        <row r="771">
          <cell r="B771">
            <v>764</v>
          </cell>
          <cell r="F771" t="str">
            <v>-</v>
          </cell>
          <cell r="G771" t="str">
            <v>-</v>
          </cell>
          <cell r="K771">
            <v>0</v>
          </cell>
          <cell r="L771">
            <v>0</v>
          </cell>
          <cell r="M771">
            <v>0</v>
          </cell>
          <cell r="N771">
            <v>0</v>
          </cell>
          <cell r="O771">
            <v>0</v>
          </cell>
          <cell r="P771">
            <v>0</v>
          </cell>
          <cell r="Q771">
            <v>0</v>
          </cell>
          <cell r="R771">
            <v>0</v>
          </cell>
          <cell r="S771">
            <v>0</v>
          </cell>
          <cell r="T771">
            <v>0</v>
          </cell>
          <cell r="U771">
            <v>4</v>
          </cell>
          <cell r="V771" t="str">
            <v/>
          </cell>
          <cell r="W771" t="str">
            <v/>
          </cell>
          <cell r="X771" t="str">
            <v/>
          </cell>
          <cell r="Y771" t="str">
            <v/>
          </cell>
          <cell r="Z771" t="str">
            <v/>
          </cell>
          <cell r="AA771">
            <v>4</v>
          </cell>
          <cell r="AC771" t="str">
            <v/>
          </cell>
          <cell r="AD771" t="str">
            <v/>
          </cell>
          <cell r="AE771">
            <v>0</v>
          </cell>
          <cell r="AF771" t="str">
            <v/>
          </cell>
          <cell r="AG771" t="str">
            <v/>
          </cell>
          <cell r="AH771" t="str">
            <v/>
          </cell>
          <cell r="AI771" t="str">
            <v/>
          </cell>
          <cell r="AJ771">
            <v>0</v>
          </cell>
          <cell r="AK771" t="str">
            <v/>
          </cell>
          <cell r="AL771" t="str">
            <v/>
          </cell>
        </row>
        <row r="772">
          <cell r="B772">
            <v>765</v>
          </cell>
          <cell r="F772" t="str">
            <v>-</v>
          </cell>
          <cell r="G772" t="str">
            <v>-</v>
          </cell>
          <cell r="K772">
            <v>0</v>
          </cell>
          <cell r="L772">
            <v>0</v>
          </cell>
          <cell r="M772">
            <v>0</v>
          </cell>
          <cell r="N772">
            <v>0</v>
          </cell>
          <cell r="O772">
            <v>0</v>
          </cell>
          <cell r="P772">
            <v>0</v>
          </cell>
          <cell r="Q772">
            <v>0</v>
          </cell>
          <cell r="R772">
            <v>0</v>
          </cell>
          <cell r="S772">
            <v>0</v>
          </cell>
          <cell r="T772">
            <v>0</v>
          </cell>
          <cell r="U772">
            <v>4</v>
          </cell>
          <cell r="V772" t="str">
            <v/>
          </cell>
          <cell r="W772" t="str">
            <v/>
          </cell>
          <cell r="X772" t="str">
            <v/>
          </cell>
          <cell r="Y772" t="str">
            <v/>
          </cell>
          <cell r="Z772" t="str">
            <v/>
          </cell>
          <cell r="AA772">
            <v>4</v>
          </cell>
          <cell r="AC772" t="str">
            <v/>
          </cell>
          <cell r="AD772" t="str">
            <v/>
          </cell>
          <cell r="AE772">
            <v>0</v>
          </cell>
          <cell r="AF772" t="str">
            <v/>
          </cell>
          <cell r="AG772" t="str">
            <v/>
          </cell>
          <cell r="AH772" t="str">
            <v/>
          </cell>
          <cell r="AI772" t="str">
            <v/>
          </cell>
          <cell r="AJ772">
            <v>0</v>
          </cell>
          <cell r="AK772" t="str">
            <v/>
          </cell>
          <cell r="AL772" t="str">
            <v/>
          </cell>
        </row>
        <row r="773">
          <cell r="B773">
            <v>766</v>
          </cell>
          <cell r="F773" t="str">
            <v>-</v>
          </cell>
          <cell r="G773" t="str">
            <v>-</v>
          </cell>
          <cell r="K773">
            <v>0</v>
          </cell>
          <cell r="L773">
            <v>0</v>
          </cell>
          <cell r="M773">
            <v>0</v>
          </cell>
          <cell r="N773">
            <v>0</v>
          </cell>
          <cell r="O773">
            <v>0</v>
          </cell>
          <cell r="P773">
            <v>0</v>
          </cell>
          <cell r="Q773">
            <v>0</v>
          </cell>
          <cell r="R773">
            <v>0</v>
          </cell>
          <cell r="S773">
            <v>0</v>
          </cell>
          <cell r="T773">
            <v>0</v>
          </cell>
          <cell r="U773">
            <v>4</v>
          </cell>
          <cell r="V773" t="str">
            <v/>
          </cell>
          <cell r="W773" t="str">
            <v/>
          </cell>
          <cell r="X773" t="str">
            <v/>
          </cell>
          <cell r="Y773" t="str">
            <v/>
          </cell>
          <cell r="Z773" t="str">
            <v/>
          </cell>
          <cell r="AA773">
            <v>4</v>
          </cell>
          <cell r="AC773" t="str">
            <v/>
          </cell>
          <cell r="AD773" t="str">
            <v/>
          </cell>
          <cell r="AE773">
            <v>0</v>
          </cell>
          <cell r="AF773" t="str">
            <v/>
          </cell>
          <cell r="AG773" t="str">
            <v/>
          </cell>
          <cell r="AH773" t="str">
            <v/>
          </cell>
          <cell r="AI773" t="str">
            <v/>
          </cell>
          <cell r="AJ773">
            <v>0</v>
          </cell>
          <cell r="AK773" t="str">
            <v/>
          </cell>
          <cell r="AL773" t="str">
            <v/>
          </cell>
        </row>
        <row r="774">
          <cell r="B774">
            <v>767</v>
          </cell>
          <cell r="F774" t="str">
            <v>-</v>
          </cell>
          <cell r="G774" t="str">
            <v>-</v>
          </cell>
          <cell r="K774">
            <v>0</v>
          </cell>
          <cell r="L774">
            <v>0</v>
          </cell>
          <cell r="M774">
            <v>0</v>
          </cell>
          <cell r="N774">
            <v>0</v>
          </cell>
          <cell r="O774">
            <v>0</v>
          </cell>
          <cell r="P774">
            <v>0</v>
          </cell>
          <cell r="Q774">
            <v>0</v>
          </cell>
          <cell r="R774">
            <v>0</v>
          </cell>
          <cell r="S774">
            <v>0</v>
          </cell>
          <cell r="T774">
            <v>0</v>
          </cell>
          <cell r="U774">
            <v>4</v>
          </cell>
          <cell r="V774" t="str">
            <v/>
          </cell>
          <cell r="W774" t="str">
            <v/>
          </cell>
          <cell r="X774" t="str">
            <v/>
          </cell>
          <cell r="Y774" t="str">
            <v/>
          </cell>
          <cell r="Z774" t="str">
            <v/>
          </cell>
          <cell r="AA774">
            <v>4</v>
          </cell>
          <cell r="AC774" t="str">
            <v/>
          </cell>
          <cell r="AD774" t="str">
            <v/>
          </cell>
          <cell r="AE774">
            <v>0</v>
          </cell>
          <cell r="AF774" t="str">
            <v/>
          </cell>
          <cell r="AG774" t="str">
            <v/>
          </cell>
          <cell r="AH774" t="str">
            <v/>
          </cell>
          <cell r="AI774" t="str">
            <v/>
          </cell>
          <cell r="AJ774">
            <v>0</v>
          </cell>
          <cell r="AK774" t="str">
            <v/>
          </cell>
          <cell r="AL774" t="str">
            <v/>
          </cell>
        </row>
        <row r="775">
          <cell r="B775">
            <v>768</v>
          </cell>
          <cell r="F775" t="str">
            <v>-</v>
          </cell>
          <cell r="G775" t="str">
            <v>-</v>
          </cell>
          <cell r="K775">
            <v>0</v>
          </cell>
          <cell r="L775">
            <v>0</v>
          </cell>
          <cell r="M775">
            <v>0</v>
          </cell>
          <cell r="N775">
            <v>0</v>
          </cell>
          <cell r="O775">
            <v>0</v>
          </cell>
          <cell r="P775">
            <v>0</v>
          </cell>
          <cell r="Q775">
            <v>0</v>
          </cell>
          <cell r="R775">
            <v>0</v>
          </cell>
          <cell r="S775">
            <v>0</v>
          </cell>
          <cell r="T775">
            <v>0</v>
          </cell>
          <cell r="U775">
            <v>4</v>
          </cell>
          <cell r="V775" t="str">
            <v/>
          </cell>
          <cell r="W775" t="str">
            <v/>
          </cell>
          <cell r="X775" t="str">
            <v/>
          </cell>
          <cell r="Y775" t="str">
            <v/>
          </cell>
          <cell r="Z775" t="str">
            <v/>
          </cell>
          <cell r="AA775">
            <v>4</v>
          </cell>
          <cell r="AC775" t="str">
            <v/>
          </cell>
          <cell r="AD775" t="str">
            <v/>
          </cell>
          <cell r="AE775">
            <v>0</v>
          </cell>
          <cell r="AF775" t="str">
            <v/>
          </cell>
          <cell r="AG775" t="str">
            <v/>
          </cell>
          <cell r="AH775" t="str">
            <v/>
          </cell>
          <cell r="AI775" t="str">
            <v/>
          </cell>
          <cell r="AJ775">
            <v>0</v>
          </cell>
          <cell r="AK775" t="str">
            <v/>
          </cell>
          <cell r="AL775" t="str">
            <v/>
          </cell>
        </row>
        <row r="776">
          <cell r="B776">
            <v>769</v>
          </cell>
          <cell r="F776" t="str">
            <v>-</v>
          </cell>
          <cell r="G776" t="str">
            <v>-</v>
          </cell>
          <cell r="K776">
            <v>0</v>
          </cell>
          <cell r="L776">
            <v>0</v>
          </cell>
          <cell r="M776">
            <v>0</v>
          </cell>
          <cell r="N776">
            <v>0</v>
          </cell>
          <cell r="O776">
            <v>0</v>
          </cell>
          <cell r="P776">
            <v>0</v>
          </cell>
          <cell r="Q776">
            <v>0</v>
          </cell>
          <cell r="R776">
            <v>0</v>
          </cell>
          <cell r="S776">
            <v>0</v>
          </cell>
          <cell r="T776">
            <v>0</v>
          </cell>
          <cell r="U776">
            <v>4</v>
          </cell>
          <cell r="V776" t="str">
            <v/>
          </cell>
          <cell r="W776" t="str">
            <v/>
          </cell>
          <cell r="X776" t="str">
            <v/>
          </cell>
          <cell r="Y776" t="str">
            <v/>
          </cell>
          <cell r="Z776" t="str">
            <v/>
          </cell>
          <cell r="AA776">
            <v>4</v>
          </cell>
          <cell r="AC776" t="str">
            <v/>
          </cell>
          <cell r="AD776" t="str">
            <v/>
          </cell>
          <cell r="AE776">
            <v>0</v>
          </cell>
          <cell r="AF776" t="str">
            <v/>
          </cell>
          <cell r="AG776" t="str">
            <v/>
          </cell>
          <cell r="AH776" t="str">
            <v/>
          </cell>
          <cell r="AI776" t="str">
            <v/>
          </cell>
          <cell r="AJ776">
            <v>0</v>
          </cell>
          <cell r="AK776" t="str">
            <v/>
          </cell>
          <cell r="AL776" t="str">
            <v/>
          </cell>
        </row>
        <row r="777">
          <cell r="B777">
            <v>770</v>
          </cell>
          <cell r="F777" t="str">
            <v>-</v>
          </cell>
          <cell r="G777" t="str">
            <v>-</v>
          </cell>
          <cell r="K777">
            <v>0</v>
          </cell>
          <cell r="L777">
            <v>0</v>
          </cell>
          <cell r="M777">
            <v>0</v>
          </cell>
          <cell r="N777">
            <v>0</v>
          </cell>
          <cell r="O777">
            <v>0</v>
          </cell>
          <cell r="P777">
            <v>0</v>
          </cell>
          <cell r="Q777">
            <v>0</v>
          </cell>
          <cell r="R777">
            <v>0</v>
          </cell>
          <cell r="S777">
            <v>0</v>
          </cell>
          <cell r="T777">
            <v>0</v>
          </cell>
          <cell r="U777">
            <v>4</v>
          </cell>
          <cell r="V777" t="str">
            <v/>
          </cell>
          <cell r="W777" t="str">
            <v/>
          </cell>
          <cell r="X777" t="str">
            <v/>
          </cell>
          <cell r="Y777" t="str">
            <v/>
          </cell>
          <cell r="Z777" t="str">
            <v/>
          </cell>
          <cell r="AA777">
            <v>4</v>
          </cell>
          <cell r="AC777" t="str">
            <v/>
          </cell>
          <cell r="AD777" t="str">
            <v/>
          </cell>
          <cell r="AE777">
            <v>0</v>
          </cell>
          <cell r="AF777" t="str">
            <v/>
          </cell>
          <cell r="AG777" t="str">
            <v/>
          </cell>
          <cell r="AH777" t="str">
            <v/>
          </cell>
          <cell r="AI777" t="str">
            <v/>
          </cell>
          <cell r="AJ777">
            <v>0</v>
          </cell>
          <cell r="AK777" t="str">
            <v/>
          </cell>
          <cell r="AL777" t="str">
            <v/>
          </cell>
        </row>
        <row r="778">
          <cell r="B778">
            <v>771</v>
          </cell>
          <cell r="F778" t="str">
            <v>-</v>
          </cell>
          <cell r="G778" t="str">
            <v>-</v>
          </cell>
          <cell r="K778">
            <v>0</v>
          </cell>
          <cell r="L778">
            <v>0</v>
          </cell>
          <cell r="M778">
            <v>0</v>
          </cell>
          <cell r="N778">
            <v>0</v>
          </cell>
          <cell r="O778">
            <v>0</v>
          </cell>
          <cell r="P778">
            <v>0</v>
          </cell>
          <cell r="Q778">
            <v>0</v>
          </cell>
          <cell r="R778">
            <v>0</v>
          </cell>
          <cell r="S778">
            <v>0</v>
          </cell>
          <cell r="T778">
            <v>0</v>
          </cell>
          <cell r="U778">
            <v>4</v>
          </cell>
          <cell r="V778" t="str">
            <v/>
          </cell>
          <cell r="W778" t="str">
            <v/>
          </cell>
          <cell r="X778" t="str">
            <v/>
          </cell>
          <cell r="Y778" t="str">
            <v/>
          </cell>
          <cell r="Z778" t="str">
            <v/>
          </cell>
          <cell r="AA778">
            <v>4</v>
          </cell>
          <cell r="AC778" t="str">
            <v/>
          </cell>
          <cell r="AD778" t="str">
            <v/>
          </cell>
          <cell r="AE778">
            <v>0</v>
          </cell>
          <cell r="AF778" t="str">
            <v/>
          </cell>
          <cell r="AG778" t="str">
            <v/>
          </cell>
          <cell r="AH778" t="str">
            <v/>
          </cell>
          <cell r="AI778" t="str">
            <v/>
          </cell>
          <cell r="AJ778">
            <v>0</v>
          </cell>
          <cell r="AK778" t="str">
            <v/>
          </cell>
          <cell r="AL778" t="str">
            <v/>
          </cell>
        </row>
        <row r="779">
          <cell r="B779">
            <v>772</v>
          </cell>
          <cell r="F779" t="str">
            <v>-</v>
          </cell>
          <cell r="G779" t="str">
            <v>-</v>
          </cell>
          <cell r="K779">
            <v>0</v>
          </cell>
          <cell r="L779">
            <v>0</v>
          </cell>
          <cell r="M779">
            <v>0</v>
          </cell>
          <cell r="N779">
            <v>0</v>
          </cell>
          <cell r="O779">
            <v>0</v>
          </cell>
          <cell r="P779">
            <v>0</v>
          </cell>
          <cell r="Q779">
            <v>0</v>
          </cell>
          <cell r="R779">
            <v>0</v>
          </cell>
          <cell r="S779">
            <v>0</v>
          </cell>
          <cell r="T779">
            <v>0</v>
          </cell>
          <cell r="U779">
            <v>4</v>
          </cell>
          <cell r="V779" t="str">
            <v/>
          </cell>
          <cell r="W779" t="str">
            <v/>
          </cell>
          <cell r="X779" t="str">
            <v/>
          </cell>
          <cell r="Y779" t="str">
            <v/>
          </cell>
          <cell r="Z779" t="str">
            <v/>
          </cell>
          <cell r="AA779">
            <v>4</v>
          </cell>
          <cell r="AC779" t="str">
            <v/>
          </cell>
          <cell r="AD779" t="str">
            <v/>
          </cell>
          <cell r="AE779">
            <v>0</v>
          </cell>
          <cell r="AF779" t="str">
            <v/>
          </cell>
          <cell r="AG779" t="str">
            <v/>
          </cell>
          <cell r="AH779" t="str">
            <v/>
          </cell>
          <cell r="AI779" t="str">
            <v/>
          </cell>
          <cell r="AJ779">
            <v>0</v>
          </cell>
          <cell r="AK779" t="str">
            <v/>
          </cell>
          <cell r="AL779" t="str">
            <v/>
          </cell>
        </row>
        <row r="780">
          <cell r="B780">
            <v>773</v>
          </cell>
          <cell r="F780" t="str">
            <v>-</v>
          </cell>
          <cell r="G780" t="str">
            <v>-</v>
          </cell>
          <cell r="K780">
            <v>0</v>
          </cell>
          <cell r="L780">
            <v>0</v>
          </cell>
          <cell r="M780">
            <v>0</v>
          </cell>
          <cell r="N780">
            <v>0</v>
          </cell>
          <cell r="O780">
            <v>0</v>
          </cell>
          <cell r="P780">
            <v>0</v>
          </cell>
          <cell r="Q780">
            <v>0</v>
          </cell>
          <cell r="R780">
            <v>0</v>
          </cell>
          <cell r="S780">
            <v>0</v>
          </cell>
          <cell r="T780">
            <v>0</v>
          </cell>
          <cell r="U780">
            <v>4</v>
          </cell>
          <cell r="V780" t="str">
            <v/>
          </cell>
          <cell r="W780" t="str">
            <v/>
          </cell>
          <cell r="X780" t="str">
            <v/>
          </cell>
          <cell r="Y780" t="str">
            <v/>
          </cell>
          <cell r="Z780" t="str">
            <v/>
          </cell>
          <cell r="AA780">
            <v>4</v>
          </cell>
          <cell r="AC780" t="str">
            <v/>
          </cell>
          <cell r="AD780" t="str">
            <v/>
          </cell>
          <cell r="AE780">
            <v>0</v>
          </cell>
          <cell r="AF780" t="str">
            <v/>
          </cell>
          <cell r="AG780" t="str">
            <v/>
          </cell>
          <cell r="AH780" t="str">
            <v/>
          </cell>
          <cell r="AI780" t="str">
            <v/>
          </cell>
          <cell r="AJ780">
            <v>0</v>
          </cell>
          <cell r="AK780" t="str">
            <v/>
          </cell>
          <cell r="AL780" t="str">
            <v/>
          </cell>
        </row>
        <row r="781">
          <cell r="B781">
            <v>774</v>
          </cell>
          <cell r="F781" t="str">
            <v>-</v>
          </cell>
          <cell r="G781" t="str">
            <v>-</v>
          </cell>
          <cell r="K781">
            <v>0</v>
          </cell>
          <cell r="L781">
            <v>0</v>
          </cell>
          <cell r="M781">
            <v>0</v>
          </cell>
          <cell r="N781">
            <v>0</v>
          </cell>
          <cell r="O781">
            <v>0</v>
          </cell>
          <cell r="P781">
            <v>0</v>
          </cell>
          <cell r="Q781">
            <v>0</v>
          </cell>
          <cell r="R781">
            <v>0</v>
          </cell>
          <cell r="S781">
            <v>0</v>
          </cell>
          <cell r="T781">
            <v>0</v>
          </cell>
          <cell r="U781">
            <v>4</v>
          </cell>
          <cell r="V781" t="str">
            <v/>
          </cell>
          <cell r="W781" t="str">
            <v/>
          </cell>
          <cell r="X781" t="str">
            <v/>
          </cell>
          <cell r="Y781" t="str">
            <v/>
          </cell>
          <cell r="Z781" t="str">
            <v/>
          </cell>
          <cell r="AA781">
            <v>4</v>
          </cell>
          <cell r="AC781" t="str">
            <v/>
          </cell>
          <cell r="AD781" t="str">
            <v/>
          </cell>
          <cell r="AE781">
            <v>0</v>
          </cell>
          <cell r="AF781" t="str">
            <v/>
          </cell>
          <cell r="AG781" t="str">
            <v/>
          </cell>
          <cell r="AH781" t="str">
            <v/>
          </cell>
          <cell r="AI781" t="str">
            <v/>
          </cell>
          <cell r="AJ781">
            <v>0</v>
          </cell>
          <cell r="AK781" t="str">
            <v/>
          </cell>
          <cell r="AL781" t="str">
            <v/>
          </cell>
        </row>
        <row r="782">
          <cell r="B782">
            <v>775</v>
          </cell>
          <cell r="F782" t="str">
            <v>-</v>
          </cell>
          <cell r="G782" t="str">
            <v>-</v>
          </cell>
          <cell r="K782">
            <v>0</v>
          </cell>
          <cell r="L782">
            <v>0</v>
          </cell>
          <cell r="M782">
            <v>0</v>
          </cell>
          <cell r="N782">
            <v>0</v>
          </cell>
          <cell r="O782">
            <v>0</v>
          </cell>
          <cell r="P782">
            <v>0</v>
          </cell>
          <cell r="Q782">
            <v>0</v>
          </cell>
          <cell r="R782">
            <v>0</v>
          </cell>
          <cell r="S782">
            <v>0</v>
          </cell>
          <cell r="T782">
            <v>0</v>
          </cell>
          <cell r="U782">
            <v>4</v>
          </cell>
          <cell r="V782" t="str">
            <v/>
          </cell>
          <cell r="W782" t="str">
            <v/>
          </cell>
          <cell r="X782" t="str">
            <v/>
          </cell>
          <cell r="Y782" t="str">
            <v/>
          </cell>
          <cell r="Z782" t="str">
            <v/>
          </cell>
          <cell r="AA782">
            <v>4</v>
          </cell>
          <cell r="AC782" t="str">
            <v/>
          </cell>
          <cell r="AD782" t="str">
            <v/>
          </cell>
          <cell r="AE782">
            <v>0</v>
          </cell>
          <cell r="AF782" t="str">
            <v/>
          </cell>
          <cell r="AG782" t="str">
            <v/>
          </cell>
          <cell r="AH782" t="str">
            <v/>
          </cell>
          <cell r="AI782" t="str">
            <v/>
          </cell>
          <cell r="AJ782">
            <v>0</v>
          </cell>
          <cell r="AK782" t="str">
            <v/>
          </cell>
          <cell r="AL782" t="str">
            <v/>
          </cell>
        </row>
        <row r="783">
          <cell r="B783">
            <v>776</v>
          </cell>
          <cell r="F783" t="str">
            <v>-</v>
          </cell>
          <cell r="G783" t="str">
            <v>-</v>
          </cell>
          <cell r="K783">
            <v>0</v>
          </cell>
          <cell r="L783">
            <v>0</v>
          </cell>
          <cell r="M783">
            <v>0</v>
          </cell>
          <cell r="N783">
            <v>0</v>
          </cell>
          <cell r="O783">
            <v>0</v>
          </cell>
          <cell r="P783">
            <v>0</v>
          </cell>
          <cell r="Q783">
            <v>0</v>
          </cell>
          <cell r="R783">
            <v>0</v>
          </cell>
          <cell r="S783">
            <v>0</v>
          </cell>
          <cell r="T783">
            <v>0</v>
          </cell>
          <cell r="U783">
            <v>4</v>
          </cell>
          <cell r="V783" t="str">
            <v/>
          </cell>
          <cell r="W783" t="str">
            <v/>
          </cell>
          <cell r="X783" t="str">
            <v/>
          </cell>
          <cell r="Y783" t="str">
            <v/>
          </cell>
          <cell r="Z783" t="str">
            <v/>
          </cell>
          <cell r="AA783">
            <v>4</v>
          </cell>
          <cell r="AC783" t="str">
            <v/>
          </cell>
          <cell r="AD783" t="str">
            <v/>
          </cell>
          <cell r="AE783">
            <v>0</v>
          </cell>
          <cell r="AF783" t="str">
            <v/>
          </cell>
          <cell r="AG783" t="str">
            <v/>
          </cell>
          <cell r="AH783" t="str">
            <v/>
          </cell>
          <cell r="AI783" t="str">
            <v/>
          </cell>
          <cell r="AJ783">
            <v>0</v>
          </cell>
          <cell r="AK783" t="str">
            <v/>
          </cell>
          <cell r="AL783" t="str">
            <v/>
          </cell>
        </row>
        <row r="784">
          <cell r="B784">
            <v>777</v>
          </cell>
          <cell r="F784" t="str">
            <v>-</v>
          </cell>
          <cell r="G784" t="str">
            <v>-</v>
          </cell>
          <cell r="K784">
            <v>0</v>
          </cell>
          <cell r="L784">
            <v>0</v>
          </cell>
          <cell r="M784">
            <v>0</v>
          </cell>
          <cell r="N784">
            <v>0</v>
          </cell>
          <cell r="O784">
            <v>0</v>
          </cell>
          <cell r="P784">
            <v>0</v>
          </cell>
          <cell r="Q784">
            <v>0</v>
          </cell>
          <cell r="R784">
            <v>0</v>
          </cell>
          <cell r="S784">
            <v>0</v>
          </cell>
          <cell r="T784">
            <v>0</v>
          </cell>
          <cell r="U784">
            <v>4</v>
          </cell>
          <cell r="V784" t="str">
            <v/>
          </cell>
          <cell r="W784" t="str">
            <v/>
          </cell>
          <cell r="X784" t="str">
            <v/>
          </cell>
          <cell r="Y784" t="str">
            <v/>
          </cell>
          <cell r="Z784" t="str">
            <v/>
          </cell>
          <cell r="AA784">
            <v>4</v>
          </cell>
          <cell r="AC784" t="str">
            <v/>
          </cell>
          <cell r="AD784" t="str">
            <v/>
          </cell>
          <cell r="AE784">
            <v>0</v>
          </cell>
          <cell r="AF784" t="str">
            <v/>
          </cell>
          <cell r="AG784" t="str">
            <v/>
          </cell>
          <cell r="AH784" t="str">
            <v/>
          </cell>
          <cell r="AI784" t="str">
            <v/>
          </cell>
          <cell r="AJ784">
            <v>0</v>
          </cell>
          <cell r="AK784" t="str">
            <v/>
          </cell>
          <cell r="AL784" t="str">
            <v/>
          </cell>
        </row>
        <row r="785">
          <cell r="B785">
            <v>778</v>
          </cell>
          <cell r="F785" t="str">
            <v>-</v>
          </cell>
          <cell r="G785" t="str">
            <v>-</v>
          </cell>
          <cell r="K785">
            <v>0</v>
          </cell>
          <cell r="L785">
            <v>0</v>
          </cell>
          <cell r="M785">
            <v>0</v>
          </cell>
          <cell r="N785">
            <v>0</v>
          </cell>
          <cell r="O785">
            <v>0</v>
          </cell>
          <cell r="P785">
            <v>0</v>
          </cell>
          <cell r="Q785">
            <v>0</v>
          </cell>
          <cell r="R785">
            <v>0</v>
          </cell>
          <cell r="S785">
            <v>0</v>
          </cell>
          <cell r="T785">
            <v>0</v>
          </cell>
          <cell r="U785">
            <v>4</v>
          </cell>
          <cell r="V785" t="str">
            <v/>
          </cell>
          <cell r="W785" t="str">
            <v/>
          </cell>
          <cell r="X785" t="str">
            <v/>
          </cell>
          <cell r="Y785" t="str">
            <v/>
          </cell>
          <cell r="Z785" t="str">
            <v/>
          </cell>
          <cell r="AA785">
            <v>4</v>
          </cell>
          <cell r="AC785" t="str">
            <v/>
          </cell>
          <cell r="AD785" t="str">
            <v/>
          </cell>
          <cell r="AE785">
            <v>0</v>
          </cell>
          <cell r="AF785" t="str">
            <v/>
          </cell>
          <cell r="AG785" t="str">
            <v/>
          </cell>
          <cell r="AH785" t="str">
            <v/>
          </cell>
          <cell r="AI785" t="str">
            <v/>
          </cell>
          <cell r="AJ785">
            <v>0</v>
          </cell>
          <cell r="AK785" t="str">
            <v/>
          </cell>
          <cell r="AL785" t="str">
            <v/>
          </cell>
        </row>
        <row r="786">
          <cell r="B786">
            <v>779</v>
          </cell>
          <cell r="F786" t="str">
            <v>-</v>
          </cell>
          <cell r="G786" t="str">
            <v>-</v>
          </cell>
          <cell r="K786">
            <v>0</v>
          </cell>
          <cell r="L786">
            <v>0</v>
          </cell>
          <cell r="M786">
            <v>0</v>
          </cell>
          <cell r="N786">
            <v>0</v>
          </cell>
          <cell r="O786">
            <v>0</v>
          </cell>
          <cell r="P786">
            <v>0</v>
          </cell>
          <cell r="Q786">
            <v>0</v>
          </cell>
          <cell r="R786">
            <v>0</v>
          </cell>
          <cell r="S786">
            <v>0</v>
          </cell>
          <cell r="T786">
            <v>0</v>
          </cell>
          <cell r="U786">
            <v>4</v>
          </cell>
          <cell r="V786" t="str">
            <v/>
          </cell>
          <cell r="W786" t="str">
            <v/>
          </cell>
          <cell r="X786" t="str">
            <v/>
          </cell>
          <cell r="Y786" t="str">
            <v/>
          </cell>
          <cell r="Z786" t="str">
            <v/>
          </cell>
          <cell r="AA786">
            <v>4</v>
          </cell>
          <cell r="AC786" t="str">
            <v/>
          </cell>
          <cell r="AD786" t="str">
            <v/>
          </cell>
          <cell r="AE786">
            <v>0</v>
          </cell>
          <cell r="AF786" t="str">
            <v/>
          </cell>
          <cell r="AG786" t="str">
            <v/>
          </cell>
          <cell r="AH786" t="str">
            <v/>
          </cell>
          <cell r="AI786" t="str">
            <v/>
          </cell>
          <cell r="AJ786">
            <v>0</v>
          </cell>
          <cell r="AK786" t="str">
            <v/>
          </cell>
          <cell r="AL786" t="str">
            <v/>
          </cell>
        </row>
        <row r="787">
          <cell r="B787">
            <v>780</v>
          </cell>
          <cell r="F787" t="str">
            <v>-</v>
          </cell>
          <cell r="G787" t="str">
            <v>-</v>
          </cell>
          <cell r="K787">
            <v>0</v>
          </cell>
          <cell r="L787">
            <v>0</v>
          </cell>
          <cell r="M787">
            <v>0</v>
          </cell>
          <cell r="N787">
            <v>0</v>
          </cell>
          <cell r="O787">
            <v>0</v>
          </cell>
          <cell r="P787">
            <v>0</v>
          </cell>
          <cell r="Q787">
            <v>0</v>
          </cell>
          <cell r="R787">
            <v>0</v>
          </cell>
          <cell r="S787">
            <v>0</v>
          </cell>
          <cell r="T787">
            <v>0</v>
          </cell>
          <cell r="U787">
            <v>4</v>
          </cell>
          <cell r="V787" t="str">
            <v/>
          </cell>
          <cell r="W787" t="str">
            <v/>
          </cell>
          <cell r="X787" t="str">
            <v/>
          </cell>
          <cell r="Y787" t="str">
            <v/>
          </cell>
          <cell r="Z787" t="str">
            <v/>
          </cell>
          <cell r="AA787">
            <v>4</v>
          </cell>
          <cell r="AC787" t="str">
            <v/>
          </cell>
          <cell r="AD787" t="str">
            <v/>
          </cell>
          <cell r="AE787">
            <v>0</v>
          </cell>
          <cell r="AF787" t="str">
            <v/>
          </cell>
          <cell r="AG787" t="str">
            <v/>
          </cell>
          <cell r="AH787" t="str">
            <v/>
          </cell>
          <cell r="AI787" t="str">
            <v/>
          </cell>
          <cell r="AJ787">
            <v>0</v>
          </cell>
          <cell r="AK787" t="str">
            <v/>
          </cell>
          <cell r="AL787" t="str">
            <v/>
          </cell>
        </row>
        <row r="788">
          <cell r="B788">
            <v>781</v>
          </cell>
          <cell r="F788" t="str">
            <v>-</v>
          </cell>
          <cell r="G788" t="str">
            <v>-</v>
          </cell>
          <cell r="K788">
            <v>0</v>
          </cell>
          <cell r="L788">
            <v>0</v>
          </cell>
          <cell r="M788">
            <v>0</v>
          </cell>
          <cell r="N788">
            <v>0</v>
          </cell>
          <cell r="O788">
            <v>0</v>
          </cell>
          <cell r="P788">
            <v>0</v>
          </cell>
          <cell r="Q788">
            <v>0</v>
          </cell>
          <cell r="R788">
            <v>0</v>
          </cell>
          <cell r="S788">
            <v>0</v>
          </cell>
          <cell r="T788">
            <v>0</v>
          </cell>
          <cell r="U788">
            <v>4</v>
          </cell>
          <cell r="V788" t="str">
            <v/>
          </cell>
          <cell r="W788" t="str">
            <v/>
          </cell>
          <cell r="X788" t="str">
            <v/>
          </cell>
          <cell r="Y788" t="str">
            <v/>
          </cell>
          <cell r="Z788" t="str">
            <v/>
          </cell>
          <cell r="AA788">
            <v>4</v>
          </cell>
          <cell r="AC788" t="str">
            <v/>
          </cell>
          <cell r="AD788" t="str">
            <v/>
          </cell>
          <cell r="AE788">
            <v>0</v>
          </cell>
          <cell r="AF788" t="str">
            <v/>
          </cell>
          <cell r="AG788" t="str">
            <v/>
          </cell>
          <cell r="AH788" t="str">
            <v/>
          </cell>
          <cell r="AI788" t="str">
            <v/>
          </cell>
          <cell r="AJ788">
            <v>0</v>
          </cell>
          <cell r="AK788" t="str">
            <v/>
          </cell>
          <cell r="AL788" t="str">
            <v/>
          </cell>
        </row>
        <row r="789">
          <cell r="B789">
            <v>782</v>
          </cell>
          <cell r="F789" t="str">
            <v>-</v>
          </cell>
          <cell r="G789" t="str">
            <v>-</v>
          </cell>
          <cell r="K789">
            <v>0</v>
          </cell>
          <cell r="L789">
            <v>0</v>
          </cell>
          <cell r="M789">
            <v>0</v>
          </cell>
          <cell r="N789">
            <v>0</v>
          </cell>
          <cell r="O789">
            <v>0</v>
          </cell>
          <cell r="P789">
            <v>0</v>
          </cell>
          <cell r="Q789">
            <v>0</v>
          </cell>
          <cell r="R789">
            <v>0</v>
          </cell>
          <cell r="S789">
            <v>0</v>
          </cell>
          <cell r="T789">
            <v>0</v>
          </cell>
          <cell r="U789">
            <v>4</v>
          </cell>
          <cell r="V789" t="str">
            <v/>
          </cell>
          <cell r="W789" t="str">
            <v/>
          </cell>
          <cell r="X789" t="str">
            <v/>
          </cell>
          <cell r="Y789" t="str">
            <v/>
          </cell>
          <cell r="Z789" t="str">
            <v/>
          </cell>
          <cell r="AA789">
            <v>4</v>
          </cell>
          <cell r="AC789" t="str">
            <v/>
          </cell>
          <cell r="AD789" t="str">
            <v/>
          </cell>
          <cell r="AE789">
            <v>0</v>
          </cell>
          <cell r="AF789" t="str">
            <v/>
          </cell>
          <cell r="AG789" t="str">
            <v/>
          </cell>
          <cell r="AH789" t="str">
            <v/>
          </cell>
          <cell r="AI789" t="str">
            <v/>
          </cell>
          <cell r="AJ789">
            <v>0</v>
          </cell>
          <cell r="AK789" t="str">
            <v/>
          </cell>
          <cell r="AL789" t="str">
            <v/>
          </cell>
        </row>
        <row r="790">
          <cell r="B790">
            <v>783</v>
          </cell>
          <cell r="F790" t="str">
            <v>-</v>
          </cell>
          <cell r="G790" t="str">
            <v>-</v>
          </cell>
          <cell r="K790">
            <v>0</v>
          </cell>
          <cell r="L790">
            <v>0</v>
          </cell>
          <cell r="M790">
            <v>0</v>
          </cell>
          <cell r="N790">
            <v>0</v>
          </cell>
          <cell r="O790">
            <v>0</v>
          </cell>
          <cell r="P790">
            <v>0</v>
          </cell>
          <cell r="Q790">
            <v>0</v>
          </cell>
          <cell r="R790">
            <v>0</v>
          </cell>
          <cell r="S790">
            <v>0</v>
          </cell>
          <cell r="T790">
            <v>0</v>
          </cell>
          <cell r="U790">
            <v>4</v>
          </cell>
          <cell r="V790" t="str">
            <v/>
          </cell>
          <cell r="W790" t="str">
            <v/>
          </cell>
          <cell r="X790" t="str">
            <v/>
          </cell>
          <cell r="Y790" t="str">
            <v/>
          </cell>
          <cell r="Z790" t="str">
            <v/>
          </cell>
          <cell r="AA790">
            <v>4</v>
          </cell>
          <cell r="AC790" t="str">
            <v/>
          </cell>
          <cell r="AD790" t="str">
            <v/>
          </cell>
          <cell r="AE790">
            <v>0</v>
          </cell>
          <cell r="AF790" t="str">
            <v/>
          </cell>
          <cell r="AG790" t="str">
            <v/>
          </cell>
          <cell r="AH790" t="str">
            <v/>
          </cell>
          <cell r="AI790" t="str">
            <v/>
          </cell>
          <cell r="AJ790">
            <v>0</v>
          </cell>
          <cell r="AK790" t="str">
            <v/>
          </cell>
          <cell r="AL790" t="str">
            <v/>
          </cell>
        </row>
        <row r="791">
          <cell r="B791">
            <v>784</v>
          </cell>
          <cell r="F791" t="str">
            <v>-</v>
          </cell>
          <cell r="G791" t="str">
            <v>-</v>
          </cell>
          <cell r="K791">
            <v>0</v>
          </cell>
          <cell r="L791">
            <v>0</v>
          </cell>
          <cell r="M791">
            <v>0</v>
          </cell>
          <cell r="N791">
            <v>0</v>
          </cell>
          <cell r="O791">
            <v>0</v>
          </cell>
          <cell r="P791">
            <v>0</v>
          </cell>
          <cell r="Q791">
            <v>0</v>
          </cell>
          <cell r="R791">
            <v>0</v>
          </cell>
          <cell r="S791">
            <v>0</v>
          </cell>
          <cell r="T791">
            <v>0</v>
          </cell>
          <cell r="U791">
            <v>4</v>
          </cell>
          <cell r="V791" t="str">
            <v/>
          </cell>
          <cell r="W791" t="str">
            <v/>
          </cell>
          <cell r="X791" t="str">
            <v/>
          </cell>
          <cell r="Y791" t="str">
            <v/>
          </cell>
          <cell r="Z791" t="str">
            <v/>
          </cell>
          <cell r="AA791">
            <v>4</v>
          </cell>
          <cell r="AC791" t="str">
            <v/>
          </cell>
          <cell r="AD791" t="str">
            <v/>
          </cell>
          <cell r="AE791">
            <v>0</v>
          </cell>
          <cell r="AF791" t="str">
            <v/>
          </cell>
          <cell r="AG791" t="str">
            <v/>
          </cell>
          <cell r="AH791" t="str">
            <v/>
          </cell>
          <cell r="AI791" t="str">
            <v/>
          </cell>
          <cell r="AJ791">
            <v>0</v>
          </cell>
          <cell r="AK791" t="str">
            <v/>
          </cell>
          <cell r="AL791" t="str">
            <v/>
          </cell>
        </row>
        <row r="792">
          <cell r="B792">
            <v>785</v>
          </cell>
          <cell r="F792" t="str">
            <v>-</v>
          </cell>
          <cell r="G792" t="str">
            <v>-</v>
          </cell>
          <cell r="K792">
            <v>0</v>
          </cell>
          <cell r="L792">
            <v>0</v>
          </cell>
          <cell r="M792">
            <v>0</v>
          </cell>
          <cell r="N792">
            <v>0</v>
          </cell>
          <cell r="O792">
            <v>0</v>
          </cell>
          <cell r="P792">
            <v>0</v>
          </cell>
          <cell r="Q792">
            <v>0</v>
          </cell>
          <cell r="R792">
            <v>0</v>
          </cell>
          <cell r="S792">
            <v>0</v>
          </cell>
          <cell r="T792">
            <v>0</v>
          </cell>
          <cell r="U792">
            <v>4</v>
          </cell>
          <cell r="V792" t="str">
            <v/>
          </cell>
          <cell r="W792" t="str">
            <v/>
          </cell>
          <cell r="X792" t="str">
            <v/>
          </cell>
          <cell r="Y792" t="str">
            <v/>
          </cell>
          <cell r="Z792" t="str">
            <v/>
          </cell>
          <cell r="AA792">
            <v>4</v>
          </cell>
          <cell r="AC792" t="str">
            <v/>
          </cell>
          <cell r="AD792" t="str">
            <v/>
          </cell>
          <cell r="AE792">
            <v>0</v>
          </cell>
          <cell r="AF792" t="str">
            <v/>
          </cell>
          <cell r="AG792" t="str">
            <v/>
          </cell>
          <cell r="AH792" t="str">
            <v/>
          </cell>
          <cell r="AI792" t="str">
            <v/>
          </cell>
          <cell r="AJ792">
            <v>0</v>
          </cell>
          <cell r="AK792" t="str">
            <v/>
          </cell>
          <cell r="AL792" t="str">
            <v/>
          </cell>
        </row>
        <row r="793">
          <cell r="B793">
            <v>786</v>
          </cell>
          <cell r="F793" t="str">
            <v>-</v>
          </cell>
          <cell r="G793" t="str">
            <v>-</v>
          </cell>
          <cell r="K793">
            <v>0</v>
          </cell>
          <cell r="L793">
            <v>0</v>
          </cell>
          <cell r="M793">
            <v>0</v>
          </cell>
          <cell r="N793">
            <v>0</v>
          </cell>
          <cell r="O793">
            <v>0</v>
          </cell>
          <cell r="P793">
            <v>0</v>
          </cell>
          <cell r="Q793">
            <v>0</v>
          </cell>
          <cell r="R793">
            <v>0</v>
          </cell>
          <cell r="S793">
            <v>0</v>
          </cell>
          <cell r="T793">
            <v>0</v>
          </cell>
          <cell r="U793">
            <v>4</v>
          </cell>
          <cell r="V793" t="str">
            <v/>
          </cell>
          <cell r="W793" t="str">
            <v/>
          </cell>
          <cell r="X793" t="str">
            <v/>
          </cell>
          <cell r="Y793" t="str">
            <v/>
          </cell>
          <cell r="Z793" t="str">
            <v/>
          </cell>
          <cell r="AA793">
            <v>4</v>
          </cell>
          <cell r="AC793" t="str">
            <v/>
          </cell>
          <cell r="AD793" t="str">
            <v/>
          </cell>
          <cell r="AE793">
            <v>0</v>
          </cell>
          <cell r="AF793" t="str">
            <v/>
          </cell>
          <cell r="AG793" t="str">
            <v/>
          </cell>
          <cell r="AH793" t="str">
            <v/>
          </cell>
          <cell r="AI793" t="str">
            <v/>
          </cell>
          <cell r="AJ793">
            <v>0</v>
          </cell>
          <cell r="AK793" t="str">
            <v/>
          </cell>
          <cell r="AL793" t="str">
            <v/>
          </cell>
        </row>
        <row r="794">
          <cell r="B794">
            <v>787</v>
          </cell>
          <cell r="F794" t="str">
            <v>-</v>
          </cell>
          <cell r="G794" t="str">
            <v>-</v>
          </cell>
          <cell r="K794">
            <v>0</v>
          </cell>
          <cell r="L794">
            <v>0</v>
          </cell>
          <cell r="M794">
            <v>0</v>
          </cell>
          <cell r="N794">
            <v>0</v>
          </cell>
          <cell r="O794">
            <v>0</v>
          </cell>
          <cell r="P794">
            <v>0</v>
          </cell>
          <cell r="Q794">
            <v>0</v>
          </cell>
          <cell r="R794">
            <v>0</v>
          </cell>
          <cell r="S794">
            <v>0</v>
          </cell>
          <cell r="T794">
            <v>0</v>
          </cell>
          <cell r="U794">
            <v>4</v>
          </cell>
          <cell r="V794" t="str">
            <v/>
          </cell>
          <cell r="W794" t="str">
            <v/>
          </cell>
          <cell r="X794" t="str">
            <v/>
          </cell>
          <cell r="Y794" t="str">
            <v/>
          </cell>
          <cell r="Z794" t="str">
            <v/>
          </cell>
          <cell r="AA794">
            <v>4</v>
          </cell>
          <cell r="AC794" t="str">
            <v/>
          </cell>
          <cell r="AD794" t="str">
            <v/>
          </cell>
          <cell r="AE794">
            <v>0</v>
          </cell>
          <cell r="AF794" t="str">
            <v/>
          </cell>
          <cell r="AG794" t="str">
            <v/>
          </cell>
          <cell r="AH794" t="str">
            <v/>
          </cell>
          <cell r="AI794" t="str">
            <v/>
          </cell>
          <cell r="AJ794">
            <v>0</v>
          </cell>
          <cell r="AK794" t="str">
            <v/>
          </cell>
          <cell r="AL794" t="str">
            <v/>
          </cell>
        </row>
        <row r="795">
          <cell r="B795">
            <v>788</v>
          </cell>
          <cell r="F795" t="str">
            <v>-</v>
          </cell>
          <cell r="G795" t="str">
            <v>-</v>
          </cell>
          <cell r="K795">
            <v>0</v>
          </cell>
          <cell r="L795">
            <v>0</v>
          </cell>
          <cell r="M795">
            <v>0</v>
          </cell>
          <cell r="N795">
            <v>0</v>
          </cell>
          <cell r="O795">
            <v>0</v>
          </cell>
          <cell r="P795">
            <v>0</v>
          </cell>
          <cell r="Q795">
            <v>0</v>
          </cell>
          <cell r="R795">
            <v>0</v>
          </cell>
          <cell r="S795">
            <v>0</v>
          </cell>
          <cell r="T795">
            <v>0</v>
          </cell>
          <cell r="U795">
            <v>4</v>
          </cell>
          <cell r="V795" t="str">
            <v/>
          </cell>
          <cell r="W795" t="str">
            <v/>
          </cell>
          <cell r="X795" t="str">
            <v/>
          </cell>
          <cell r="Y795" t="str">
            <v/>
          </cell>
          <cell r="Z795" t="str">
            <v/>
          </cell>
          <cell r="AA795">
            <v>4</v>
          </cell>
          <cell r="AC795" t="str">
            <v/>
          </cell>
          <cell r="AD795" t="str">
            <v/>
          </cell>
          <cell r="AE795">
            <v>0</v>
          </cell>
          <cell r="AF795" t="str">
            <v/>
          </cell>
          <cell r="AG795" t="str">
            <v/>
          </cell>
          <cell r="AH795" t="str">
            <v/>
          </cell>
          <cell r="AI795" t="str">
            <v/>
          </cell>
          <cell r="AJ795">
            <v>0</v>
          </cell>
          <cell r="AK795" t="str">
            <v/>
          </cell>
          <cell r="AL795" t="str">
            <v/>
          </cell>
        </row>
        <row r="796">
          <cell r="B796">
            <v>789</v>
          </cell>
          <cell r="F796" t="str">
            <v>-</v>
          </cell>
          <cell r="G796" t="str">
            <v>-</v>
          </cell>
          <cell r="K796">
            <v>0</v>
          </cell>
          <cell r="L796">
            <v>0</v>
          </cell>
          <cell r="M796">
            <v>0</v>
          </cell>
          <cell r="N796">
            <v>0</v>
          </cell>
          <cell r="O796">
            <v>0</v>
          </cell>
          <cell r="P796">
            <v>0</v>
          </cell>
          <cell r="Q796">
            <v>0</v>
          </cell>
          <cell r="R796">
            <v>0</v>
          </cell>
          <cell r="S796">
            <v>0</v>
          </cell>
          <cell r="T796">
            <v>0</v>
          </cell>
          <cell r="U796">
            <v>4</v>
          </cell>
          <cell r="V796" t="str">
            <v/>
          </cell>
          <cell r="W796" t="str">
            <v/>
          </cell>
          <cell r="X796" t="str">
            <v/>
          </cell>
          <cell r="Y796" t="str">
            <v/>
          </cell>
          <cell r="Z796" t="str">
            <v/>
          </cell>
          <cell r="AA796">
            <v>4</v>
          </cell>
          <cell r="AC796" t="str">
            <v/>
          </cell>
          <cell r="AD796" t="str">
            <v/>
          </cell>
          <cell r="AE796">
            <v>0</v>
          </cell>
          <cell r="AF796" t="str">
            <v/>
          </cell>
          <cell r="AG796" t="str">
            <v/>
          </cell>
          <cell r="AH796" t="str">
            <v/>
          </cell>
          <cell r="AI796" t="str">
            <v/>
          </cell>
          <cell r="AJ796">
            <v>0</v>
          </cell>
          <cell r="AK796" t="str">
            <v/>
          </cell>
          <cell r="AL796" t="str">
            <v/>
          </cell>
        </row>
        <row r="797">
          <cell r="B797">
            <v>790</v>
          </cell>
          <cell r="F797" t="str">
            <v>-</v>
          </cell>
          <cell r="G797" t="str">
            <v>-</v>
          </cell>
          <cell r="K797">
            <v>0</v>
          </cell>
          <cell r="L797">
            <v>0</v>
          </cell>
          <cell r="M797">
            <v>0</v>
          </cell>
          <cell r="N797">
            <v>0</v>
          </cell>
          <cell r="O797">
            <v>0</v>
          </cell>
          <cell r="P797">
            <v>0</v>
          </cell>
          <cell r="Q797">
            <v>0</v>
          </cell>
          <cell r="R797">
            <v>0</v>
          </cell>
          <cell r="S797">
            <v>0</v>
          </cell>
          <cell r="T797">
            <v>0</v>
          </cell>
          <cell r="U797">
            <v>4</v>
          </cell>
          <cell r="V797" t="str">
            <v/>
          </cell>
          <cell r="W797" t="str">
            <v/>
          </cell>
          <cell r="X797" t="str">
            <v/>
          </cell>
          <cell r="Y797" t="str">
            <v/>
          </cell>
          <cell r="Z797" t="str">
            <v/>
          </cell>
          <cell r="AA797">
            <v>4</v>
          </cell>
          <cell r="AC797" t="str">
            <v/>
          </cell>
          <cell r="AD797" t="str">
            <v/>
          </cell>
          <cell r="AE797">
            <v>0</v>
          </cell>
          <cell r="AF797" t="str">
            <v/>
          </cell>
          <cell r="AG797" t="str">
            <v/>
          </cell>
          <cell r="AH797" t="str">
            <v/>
          </cell>
          <cell r="AI797" t="str">
            <v/>
          </cell>
          <cell r="AJ797">
            <v>0</v>
          </cell>
          <cell r="AK797" t="str">
            <v/>
          </cell>
          <cell r="AL797" t="str">
            <v/>
          </cell>
        </row>
        <row r="798">
          <cell r="B798">
            <v>791</v>
          </cell>
          <cell r="F798" t="str">
            <v>-</v>
          </cell>
          <cell r="G798" t="str">
            <v>-</v>
          </cell>
          <cell r="K798">
            <v>0</v>
          </cell>
          <cell r="L798">
            <v>0</v>
          </cell>
          <cell r="M798">
            <v>0</v>
          </cell>
          <cell r="N798">
            <v>0</v>
          </cell>
          <cell r="O798">
            <v>0</v>
          </cell>
          <cell r="P798">
            <v>0</v>
          </cell>
          <cell r="Q798">
            <v>0</v>
          </cell>
          <cell r="R798">
            <v>0</v>
          </cell>
          <cell r="S798">
            <v>0</v>
          </cell>
          <cell r="T798">
            <v>0</v>
          </cell>
          <cell r="U798">
            <v>4</v>
          </cell>
          <cell r="V798" t="str">
            <v/>
          </cell>
          <cell r="W798" t="str">
            <v/>
          </cell>
          <cell r="X798" t="str">
            <v/>
          </cell>
          <cell r="Y798" t="str">
            <v/>
          </cell>
          <cell r="Z798" t="str">
            <v/>
          </cell>
          <cell r="AA798">
            <v>4</v>
          </cell>
          <cell r="AC798" t="str">
            <v/>
          </cell>
          <cell r="AD798" t="str">
            <v/>
          </cell>
          <cell r="AE798">
            <v>0</v>
          </cell>
          <cell r="AF798" t="str">
            <v/>
          </cell>
          <cell r="AG798" t="str">
            <v/>
          </cell>
          <cell r="AH798" t="str">
            <v/>
          </cell>
          <cell r="AI798" t="str">
            <v/>
          </cell>
          <cell r="AJ798">
            <v>0</v>
          </cell>
          <cell r="AK798" t="str">
            <v/>
          </cell>
          <cell r="AL798" t="str">
            <v/>
          </cell>
        </row>
        <row r="799">
          <cell r="B799">
            <v>792</v>
          </cell>
          <cell r="F799" t="str">
            <v>-</v>
          </cell>
          <cell r="G799" t="str">
            <v>-</v>
          </cell>
          <cell r="K799">
            <v>0</v>
          </cell>
          <cell r="L799">
            <v>0</v>
          </cell>
          <cell r="M799">
            <v>0</v>
          </cell>
          <cell r="N799">
            <v>0</v>
          </cell>
          <cell r="O799">
            <v>0</v>
          </cell>
          <cell r="P799">
            <v>0</v>
          </cell>
          <cell r="Q799">
            <v>0</v>
          </cell>
          <cell r="R799">
            <v>0</v>
          </cell>
          <cell r="S799">
            <v>0</v>
          </cell>
          <cell r="T799">
            <v>0</v>
          </cell>
          <cell r="U799">
            <v>4</v>
          </cell>
          <cell r="V799" t="str">
            <v/>
          </cell>
          <cell r="W799" t="str">
            <v/>
          </cell>
          <cell r="X799" t="str">
            <v/>
          </cell>
          <cell r="Y799" t="str">
            <v/>
          </cell>
          <cell r="Z799" t="str">
            <v/>
          </cell>
          <cell r="AA799">
            <v>4</v>
          </cell>
          <cell r="AC799" t="str">
            <v/>
          </cell>
          <cell r="AD799" t="str">
            <v/>
          </cell>
          <cell r="AE799">
            <v>0</v>
          </cell>
          <cell r="AF799" t="str">
            <v/>
          </cell>
          <cell r="AG799" t="str">
            <v/>
          </cell>
          <cell r="AH799" t="str">
            <v/>
          </cell>
          <cell r="AI799" t="str">
            <v/>
          </cell>
          <cell r="AJ799">
            <v>0</v>
          </cell>
          <cell r="AK799" t="str">
            <v/>
          </cell>
          <cell r="AL799" t="str">
            <v/>
          </cell>
        </row>
        <row r="800">
          <cell r="B800">
            <v>793</v>
          </cell>
          <cell r="F800" t="str">
            <v>-</v>
          </cell>
          <cell r="G800" t="str">
            <v>-</v>
          </cell>
          <cell r="K800">
            <v>0</v>
          </cell>
          <cell r="L800">
            <v>0</v>
          </cell>
          <cell r="M800">
            <v>0</v>
          </cell>
          <cell r="N800">
            <v>0</v>
          </cell>
          <cell r="O800">
            <v>0</v>
          </cell>
          <cell r="P800">
            <v>0</v>
          </cell>
          <cell r="Q800">
            <v>0</v>
          </cell>
          <cell r="R800">
            <v>0</v>
          </cell>
          <cell r="S800">
            <v>0</v>
          </cell>
          <cell r="T800">
            <v>0</v>
          </cell>
          <cell r="U800">
            <v>4</v>
          </cell>
          <cell r="V800" t="str">
            <v/>
          </cell>
          <cell r="W800" t="str">
            <v/>
          </cell>
          <cell r="X800" t="str">
            <v/>
          </cell>
          <cell r="Y800" t="str">
            <v/>
          </cell>
          <cell r="Z800" t="str">
            <v/>
          </cell>
          <cell r="AA800">
            <v>4</v>
          </cell>
          <cell r="AC800" t="str">
            <v/>
          </cell>
          <cell r="AD800" t="str">
            <v/>
          </cell>
          <cell r="AE800">
            <v>0</v>
          </cell>
          <cell r="AF800" t="str">
            <v/>
          </cell>
          <cell r="AG800" t="str">
            <v/>
          </cell>
          <cell r="AH800" t="str">
            <v/>
          </cell>
          <cell r="AI800" t="str">
            <v/>
          </cell>
          <cell r="AJ800">
            <v>0</v>
          </cell>
          <cell r="AK800" t="str">
            <v/>
          </cell>
          <cell r="AL800" t="str">
            <v/>
          </cell>
        </row>
        <row r="801">
          <cell r="B801">
            <v>794</v>
          </cell>
          <cell r="F801" t="str">
            <v>-</v>
          </cell>
          <cell r="G801" t="str">
            <v>-</v>
          </cell>
          <cell r="K801">
            <v>0</v>
          </cell>
          <cell r="L801">
            <v>0</v>
          </cell>
          <cell r="M801">
            <v>0</v>
          </cell>
          <cell r="N801">
            <v>0</v>
          </cell>
          <cell r="O801">
            <v>0</v>
          </cell>
          <cell r="P801">
            <v>0</v>
          </cell>
          <cell r="Q801">
            <v>0</v>
          </cell>
          <cell r="R801">
            <v>0</v>
          </cell>
          <cell r="S801">
            <v>0</v>
          </cell>
          <cell r="T801">
            <v>0</v>
          </cell>
          <cell r="U801">
            <v>4</v>
          </cell>
          <cell r="V801" t="str">
            <v/>
          </cell>
          <cell r="W801" t="str">
            <v/>
          </cell>
          <cell r="X801" t="str">
            <v/>
          </cell>
          <cell r="Y801" t="str">
            <v/>
          </cell>
          <cell r="Z801" t="str">
            <v/>
          </cell>
          <cell r="AA801">
            <v>4</v>
          </cell>
          <cell r="AC801" t="str">
            <v/>
          </cell>
          <cell r="AD801" t="str">
            <v/>
          </cell>
          <cell r="AE801">
            <v>0</v>
          </cell>
          <cell r="AF801" t="str">
            <v/>
          </cell>
          <cell r="AG801" t="str">
            <v/>
          </cell>
          <cell r="AH801" t="str">
            <v/>
          </cell>
          <cell r="AI801" t="str">
            <v/>
          </cell>
          <cell r="AJ801">
            <v>0</v>
          </cell>
          <cell r="AK801" t="str">
            <v/>
          </cell>
          <cell r="AL801" t="str">
            <v/>
          </cell>
        </row>
        <row r="802">
          <cell r="B802">
            <v>795</v>
          </cell>
          <cell r="F802" t="str">
            <v>-</v>
          </cell>
          <cell r="G802" t="str">
            <v>-</v>
          </cell>
          <cell r="K802">
            <v>0</v>
          </cell>
          <cell r="L802">
            <v>0</v>
          </cell>
          <cell r="M802">
            <v>0</v>
          </cell>
          <cell r="N802">
            <v>0</v>
          </cell>
          <cell r="O802">
            <v>0</v>
          </cell>
          <cell r="P802">
            <v>0</v>
          </cell>
          <cell r="Q802">
            <v>0</v>
          </cell>
          <cell r="R802">
            <v>0</v>
          </cell>
          <cell r="S802">
            <v>0</v>
          </cell>
          <cell r="T802">
            <v>0</v>
          </cell>
          <cell r="U802">
            <v>4</v>
          </cell>
          <cell r="V802" t="str">
            <v/>
          </cell>
          <cell r="W802" t="str">
            <v/>
          </cell>
          <cell r="X802" t="str">
            <v/>
          </cell>
          <cell r="Y802" t="str">
            <v/>
          </cell>
          <cell r="Z802" t="str">
            <v/>
          </cell>
          <cell r="AA802">
            <v>4</v>
          </cell>
          <cell r="AC802" t="str">
            <v/>
          </cell>
          <cell r="AD802" t="str">
            <v/>
          </cell>
          <cell r="AE802">
            <v>0</v>
          </cell>
          <cell r="AF802" t="str">
            <v/>
          </cell>
          <cell r="AG802" t="str">
            <v/>
          </cell>
          <cell r="AH802" t="str">
            <v/>
          </cell>
          <cell r="AI802" t="str">
            <v/>
          </cell>
          <cell r="AJ802">
            <v>0</v>
          </cell>
          <cell r="AK802" t="str">
            <v/>
          </cell>
          <cell r="AL802" t="str">
            <v/>
          </cell>
        </row>
        <row r="803">
          <cell r="B803">
            <v>796</v>
          </cell>
          <cell r="F803" t="str">
            <v>-</v>
          </cell>
          <cell r="G803" t="str">
            <v>-</v>
          </cell>
          <cell r="K803">
            <v>0</v>
          </cell>
          <cell r="L803">
            <v>0</v>
          </cell>
          <cell r="M803">
            <v>0</v>
          </cell>
          <cell r="N803">
            <v>0</v>
          </cell>
          <cell r="O803">
            <v>0</v>
          </cell>
          <cell r="P803">
            <v>0</v>
          </cell>
          <cell r="Q803">
            <v>0</v>
          </cell>
          <cell r="R803">
            <v>0</v>
          </cell>
          <cell r="S803">
            <v>0</v>
          </cell>
          <cell r="T803">
            <v>0</v>
          </cell>
          <cell r="U803">
            <v>4</v>
          </cell>
          <cell r="V803" t="str">
            <v/>
          </cell>
          <cell r="W803" t="str">
            <v/>
          </cell>
          <cell r="X803" t="str">
            <v/>
          </cell>
          <cell r="Y803" t="str">
            <v/>
          </cell>
          <cell r="Z803" t="str">
            <v/>
          </cell>
          <cell r="AA803">
            <v>4</v>
          </cell>
          <cell r="AC803" t="str">
            <v/>
          </cell>
          <cell r="AD803" t="str">
            <v/>
          </cell>
          <cell r="AE803">
            <v>0</v>
          </cell>
          <cell r="AF803" t="str">
            <v/>
          </cell>
          <cell r="AG803" t="str">
            <v/>
          </cell>
          <cell r="AH803" t="str">
            <v/>
          </cell>
          <cell r="AI803" t="str">
            <v/>
          </cell>
          <cell r="AJ803">
            <v>0</v>
          </cell>
          <cell r="AK803" t="str">
            <v/>
          </cell>
          <cell r="AL803" t="str">
            <v/>
          </cell>
        </row>
        <row r="804">
          <cell r="B804">
            <v>797</v>
          </cell>
          <cell r="F804" t="str">
            <v>-</v>
          </cell>
          <cell r="G804" t="str">
            <v>-</v>
          </cell>
          <cell r="K804">
            <v>0</v>
          </cell>
          <cell r="L804">
            <v>0</v>
          </cell>
          <cell r="M804">
            <v>0</v>
          </cell>
          <cell r="N804">
            <v>0</v>
          </cell>
          <cell r="O804">
            <v>0</v>
          </cell>
          <cell r="P804">
            <v>0</v>
          </cell>
          <cell r="Q804">
            <v>0</v>
          </cell>
          <cell r="R804">
            <v>0</v>
          </cell>
          <cell r="S804">
            <v>0</v>
          </cell>
          <cell r="T804">
            <v>0</v>
          </cell>
          <cell r="U804">
            <v>4</v>
          </cell>
          <cell r="V804" t="str">
            <v/>
          </cell>
          <cell r="W804" t="str">
            <v/>
          </cell>
          <cell r="X804" t="str">
            <v/>
          </cell>
          <cell r="Y804" t="str">
            <v/>
          </cell>
          <cell r="Z804" t="str">
            <v/>
          </cell>
          <cell r="AA804">
            <v>4</v>
          </cell>
          <cell r="AC804" t="str">
            <v/>
          </cell>
          <cell r="AD804" t="str">
            <v/>
          </cell>
          <cell r="AE804">
            <v>0</v>
          </cell>
          <cell r="AF804" t="str">
            <v/>
          </cell>
          <cell r="AG804" t="str">
            <v/>
          </cell>
          <cell r="AH804" t="str">
            <v/>
          </cell>
          <cell r="AI804" t="str">
            <v/>
          </cell>
          <cell r="AJ804">
            <v>0</v>
          </cell>
          <cell r="AK804" t="str">
            <v/>
          </cell>
          <cell r="AL804" t="str">
            <v/>
          </cell>
        </row>
        <row r="805">
          <cell r="B805">
            <v>798</v>
          </cell>
          <cell r="F805" t="str">
            <v>-</v>
          </cell>
          <cell r="G805" t="str">
            <v>-</v>
          </cell>
          <cell r="K805">
            <v>0</v>
          </cell>
          <cell r="L805">
            <v>0</v>
          </cell>
          <cell r="M805">
            <v>0</v>
          </cell>
          <cell r="N805">
            <v>0</v>
          </cell>
          <cell r="O805">
            <v>0</v>
          </cell>
          <cell r="P805">
            <v>0</v>
          </cell>
          <cell r="Q805">
            <v>0</v>
          </cell>
          <cell r="R805">
            <v>0</v>
          </cell>
          <cell r="S805">
            <v>0</v>
          </cell>
          <cell r="T805">
            <v>0</v>
          </cell>
          <cell r="U805">
            <v>4</v>
          </cell>
          <cell r="V805" t="str">
            <v/>
          </cell>
          <cell r="W805" t="str">
            <v/>
          </cell>
          <cell r="X805" t="str">
            <v/>
          </cell>
          <cell r="Y805" t="str">
            <v/>
          </cell>
          <cell r="Z805" t="str">
            <v/>
          </cell>
          <cell r="AA805">
            <v>4</v>
          </cell>
          <cell r="AC805" t="str">
            <v/>
          </cell>
          <cell r="AD805" t="str">
            <v/>
          </cell>
          <cell r="AE805">
            <v>0</v>
          </cell>
          <cell r="AF805" t="str">
            <v/>
          </cell>
          <cell r="AG805" t="str">
            <v/>
          </cell>
          <cell r="AH805" t="str">
            <v/>
          </cell>
          <cell r="AI805" t="str">
            <v/>
          </cell>
          <cell r="AJ805">
            <v>0</v>
          </cell>
          <cell r="AK805" t="str">
            <v/>
          </cell>
          <cell r="AL805" t="str">
            <v/>
          </cell>
        </row>
        <row r="806">
          <cell r="B806">
            <v>799</v>
          </cell>
          <cell r="F806" t="str">
            <v>-</v>
          </cell>
          <cell r="G806" t="str">
            <v>-</v>
          </cell>
          <cell r="K806">
            <v>0</v>
          </cell>
          <cell r="L806">
            <v>0</v>
          </cell>
          <cell r="M806">
            <v>0</v>
          </cell>
          <cell r="N806">
            <v>0</v>
          </cell>
          <cell r="O806">
            <v>0</v>
          </cell>
          <cell r="P806">
            <v>0</v>
          </cell>
          <cell r="Q806">
            <v>0</v>
          </cell>
          <cell r="R806">
            <v>0</v>
          </cell>
          <cell r="S806">
            <v>0</v>
          </cell>
          <cell r="T806">
            <v>0</v>
          </cell>
          <cell r="U806">
            <v>4</v>
          </cell>
          <cell r="V806" t="str">
            <v/>
          </cell>
          <cell r="W806" t="str">
            <v/>
          </cell>
          <cell r="X806" t="str">
            <v/>
          </cell>
          <cell r="Y806" t="str">
            <v/>
          </cell>
          <cell r="Z806" t="str">
            <v/>
          </cell>
          <cell r="AA806">
            <v>4</v>
          </cell>
          <cell r="AC806" t="str">
            <v/>
          </cell>
          <cell r="AD806" t="str">
            <v/>
          </cell>
          <cell r="AE806">
            <v>0</v>
          </cell>
          <cell r="AF806" t="str">
            <v/>
          </cell>
          <cell r="AG806" t="str">
            <v/>
          </cell>
          <cell r="AH806" t="str">
            <v/>
          </cell>
          <cell r="AI806" t="str">
            <v/>
          </cell>
          <cell r="AJ806">
            <v>0</v>
          </cell>
          <cell r="AK806" t="str">
            <v/>
          </cell>
          <cell r="AL806" t="str">
            <v/>
          </cell>
        </row>
        <row r="807">
          <cell r="B807">
            <v>800</v>
          </cell>
          <cell r="F807" t="str">
            <v>-</v>
          </cell>
          <cell r="G807" t="str">
            <v>-</v>
          </cell>
          <cell r="K807">
            <v>0</v>
          </cell>
          <cell r="L807">
            <v>0</v>
          </cell>
          <cell r="M807">
            <v>0</v>
          </cell>
          <cell r="N807">
            <v>0</v>
          </cell>
          <cell r="O807">
            <v>0</v>
          </cell>
          <cell r="P807">
            <v>0</v>
          </cell>
          <cell r="Q807">
            <v>0</v>
          </cell>
          <cell r="R807">
            <v>0</v>
          </cell>
          <cell r="S807">
            <v>0</v>
          </cell>
          <cell r="T807">
            <v>0</v>
          </cell>
          <cell r="U807">
            <v>4</v>
          </cell>
          <cell r="V807" t="str">
            <v/>
          </cell>
          <cell r="W807" t="str">
            <v/>
          </cell>
          <cell r="X807" t="str">
            <v/>
          </cell>
          <cell r="Y807" t="str">
            <v/>
          </cell>
          <cell r="Z807" t="str">
            <v/>
          </cell>
          <cell r="AA807">
            <v>4</v>
          </cell>
          <cell r="AC807" t="str">
            <v/>
          </cell>
          <cell r="AD807" t="str">
            <v/>
          </cell>
          <cell r="AE807">
            <v>0</v>
          </cell>
          <cell r="AF807" t="str">
            <v/>
          </cell>
          <cell r="AG807" t="str">
            <v/>
          </cell>
          <cell r="AH807" t="str">
            <v/>
          </cell>
          <cell r="AI807" t="str">
            <v/>
          </cell>
          <cell r="AJ807">
            <v>0</v>
          </cell>
          <cell r="AK807" t="str">
            <v/>
          </cell>
          <cell r="AL807" t="str">
            <v/>
          </cell>
        </row>
        <row r="808">
          <cell r="B808">
            <v>801</v>
          </cell>
          <cell r="F808" t="str">
            <v>-</v>
          </cell>
          <cell r="G808" t="str">
            <v>-</v>
          </cell>
          <cell r="K808">
            <v>0</v>
          </cell>
          <cell r="L808">
            <v>0</v>
          </cell>
          <cell r="M808">
            <v>0</v>
          </cell>
          <cell r="N808">
            <v>0</v>
          </cell>
          <cell r="O808">
            <v>0</v>
          </cell>
          <cell r="P808">
            <v>0</v>
          </cell>
          <cell r="Q808">
            <v>0</v>
          </cell>
          <cell r="R808">
            <v>0</v>
          </cell>
          <cell r="S808">
            <v>0</v>
          </cell>
          <cell r="T808">
            <v>0</v>
          </cell>
          <cell r="U808">
            <v>4</v>
          </cell>
          <cell r="V808" t="str">
            <v/>
          </cell>
          <cell r="W808" t="str">
            <v/>
          </cell>
          <cell r="X808" t="str">
            <v/>
          </cell>
          <cell r="Y808" t="str">
            <v/>
          </cell>
          <cell r="Z808" t="str">
            <v/>
          </cell>
          <cell r="AA808">
            <v>4</v>
          </cell>
          <cell r="AC808" t="str">
            <v/>
          </cell>
          <cell r="AD808" t="str">
            <v/>
          </cell>
          <cell r="AE808">
            <v>0</v>
          </cell>
          <cell r="AF808" t="str">
            <v/>
          </cell>
          <cell r="AG808" t="str">
            <v/>
          </cell>
          <cell r="AH808" t="str">
            <v/>
          </cell>
          <cell r="AI808" t="str">
            <v/>
          </cell>
          <cell r="AJ808">
            <v>0</v>
          </cell>
          <cell r="AK808" t="str">
            <v/>
          </cell>
          <cell r="AL808" t="str">
            <v/>
          </cell>
        </row>
        <row r="809">
          <cell r="B809">
            <v>802</v>
          </cell>
          <cell r="F809" t="str">
            <v>-</v>
          </cell>
          <cell r="G809" t="str">
            <v>-</v>
          </cell>
          <cell r="K809">
            <v>0</v>
          </cell>
          <cell r="L809">
            <v>0</v>
          </cell>
          <cell r="M809">
            <v>0</v>
          </cell>
          <cell r="N809">
            <v>0</v>
          </cell>
          <cell r="O809">
            <v>0</v>
          </cell>
          <cell r="P809">
            <v>0</v>
          </cell>
          <cell r="Q809">
            <v>0</v>
          </cell>
          <cell r="R809">
            <v>0</v>
          </cell>
          <cell r="S809">
            <v>0</v>
          </cell>
          <cell r="T809">
            <v>0</v>
          </cell>
          <cell r="U809">
            <v>4</v>
          </cell>
          <cell r="V809" t="str">
            <v/>
          </cell>
          <cell r="W809" t="str">
            <v/>
          </cell>
          <cell r="X809" t="str">
            <v/>
          </cell>
          <cell r="Y809" t="str">
            <v/>
          </cell>
          <cell r="Z809" t="str">
            <v/>
          </cell>
          <cell r="AA809">
            <v>4</v>
          </cell>
          <cell r="AC809" t="str">
            <v/>
          </cell>
          <cell r="AD809" t="str">
            <v/>
          </cell>
          <cell r="AE809">
            <v>0</v>
          </cell>
          <cell r="AF809" t="str">
            <v/>
          </cell>
          <cell r="AG809" t="str">
            <v/>
          </cell>
          <cell r="AH809" t="str">
            <v/>
          </cell>
          <cell r="AI809" t="str">
            <v/>
          </cell>
          <cell r="AJ809">
            <v>0</v>
          </cell>
          <cell r="AK809" t="str">
            <v/>
          </cell>
          <cell r="AL809" t="str">
            <v/>
          </cell>
        </row>
        <row r="810">
          <cell r="B810">
            <v>803</v>
          </cell>
          <cell r="F810" t="str">
            <v>-</v>
          </cell>
          <cell r="G810" t="str">
            <v>-</v>
          </cell>
          <cell r="K810">
            <v>0</v>
          </cell>
          <cell r="L810">
            <v>0</v>
          </cell>
          <cell r="M810">
            <v>0</v>
          </cell>
          <cell r="N810">
            <v>0</v>
          </cell>
          <cell r="O810">
            <v>0</v>
          </cell>
          <cell r="P810">
            <v>0</v>
          </cell>
          <cell r="Q810">
            <v>0</v>
          </cell>
          <cell r="R810">
            <v>0</v>
          </cell>
          <cell r="S810">
            <v>0</v>
          </cell>
          <cell r="T810">
            <v>0</v>
          </cell>
          <cell r="U810">
            <v>4</v>
          </cell>
          <cell r="V810" t="str">
            <v/>
          </cell>
          <cell r="W810" t="str">
            <v/>
          </cell>
          <cell r="X810" t="str">
            <v/>
          </cell>
          <cell r="Y810" t="str">
            <v/>
          </cell>
          <cell r="Z810" t="str">
            <v/>
          </cell>
          <cell r="AA810">
            <v>4</v>
          </cell>
          <cell r="AC810" t="str">
            <v/>
          </cell>
          <cell r="AD810" t="str">
            <v/>
          </cell>
          <cell r="AE810">
            <v>0</v>
          </cell>
          <cell r="AF810" t="str">
            <v/>
          </cell>
          <cell r="AG810" t="str">
            <v/>
          </cell>
          <cell r="AH810" t="str">
            <v/>
          </cell>
          <cell r="AI810" t="str">
            <v/>
          </cell>
          <cell r="AJ810">
            <v>0</v>
          </cell>
          <cell r="AK810" t="str">
            <v/>
          </cell>
          <cell r="AL810" t="str">
            <v/>
          </cell>
        </row>
        <row r="811">
          <cell r="B811">
            <v>804</v>
          </cell>
          <cell r="F811" t="str">
            <v>-</v>
          </cell>
          <cell r="G811" t="str">
            <v>-</v>
          </cell>
          <cell r="K811">
            <v>0</v>
          </cell>
          <cell r="L811">
            <v>0</v>
          </cell>
          <cell r="M811">
            <v>0</v>
          </cell>
          <cell r="N811">
            <v>0</v>
          </cell>
          <cell r="O811">
            <v>0</v>
          </cell>
          <cell r="P811">
            <v>0</v>
          </cell>
          <cell r="Q811">
            <v>0</v>
          </cell>
          <cell r="R811">
            <v>0</v>
          </cell>
          <cell r="S811">
            <v>0</v>
          </cell>
          <cell r="T811">
            <v>0</v>
          </cell>
          <cell r="U811">
            <v>4</v>
          </cell>
          <cell r="V811" t="str">
            <v/>
          </cell>
          <cell r="W811" t="str">
            <v/>
          </cell>
          <cell r="X811" t="str">
            <v/>
          </cell>
          <cell r="Y811" t="str">
            <v/>
          </cell>
          <cell r="Z811" t="str">
            <v/>
          </cell>
          <cell r="AA811">
            <v>4</v>
          </cell>
          <cell r="AC811" t="str">
            <v/>
          </cell>
          <cell r="AD811" t="str">
            <v/>
          </cell>
          <cell r="AE811">
            <v>0</v>
          </cell>
          <cell r="AF811" t="str">
            <v/>
          </cell>
          <cell r="AG811" t="str">
            <v/>
          </cell>
          <cell r="AH811" t="str">
            <v/>
          </cell>
          <cell r="AI811" t="str">
            <v/>
          </cell>
          <cell r="AJ811">
            <v>0</v>
          </cell>
          <cell r="AK811" t="str">
            <v/>
          </cell>
          <cell r="AL811" t="str">
            <v/>
          </cell>
        </row>
        <row r="812">
          <cell r="B812">
            <v>805</v>
          </cell>
          <cell r="F812" t="str">
            <v>-</v>
          </cell>
          <cell r="G812" t="str">
            <v>-</v>
          </cell>
          <cell r="K812">
            <v>0</v>
          </cell>
          <cell r="L812">
            <v>0</v>
          </cell>
          <cell r="M812">
            <v>0</v>
          </cell>
          <cell r="N812">
            <v>0</v>
          </cell>
          <cell r="O812">
            <v>0</v>
          </cell>
          <cell r="P812">
            <v>0</v>
          </cell>
          <cell r="Q812">
            <v>0</v>
          </cell>
          <cell r="R812">
            <v>0</v>
          </cell>
          <cell r="S812">
            <v>0</v>
          </cell>
          <cell r="T812">
            <v>0</v>
          </cell>
          <cell r="U812">
            <v>4</v>
          </cell>
          <cell r="V812" t="str">
            <v/>
          </cell>
          <cell r="W812" t="str">
            <v/>
          </cell>
          <cell r="X812" t="str">
            <v/>
          </cell>
          <cell r="Y812" t="str">
            <v/>
          </cell>
          <cell r="Z812" t="str">
            <v/>
          </cell>
          <cell r="AA812">
            <v>4</v>
          </cell>
          <cell r="AC812" t="str">
            <v/>
          </cell>
          <cell r="AD812" t="str">
            <v/>
          </cell>
          <cell r="AE812">
            <v>0</v>
          </cell>
          <cell r="AF812" t="str">
            <v/>
          </cell>
          <cell r="AG812" t="str">
            <v/>
          </cell>
          <cell r="AH812" t="str">
            <v/>
          </cell>
          <cell r="AI812" t="str">
            <v/>
          </cell>
          <cell r="AJ812">
            <v>0</v>
          </cell>
          <cell r="AK812" t="str">
            <v/>
          </cell>
          <cell r="AL812" t="str">
            <v/>
          </cell>
        </row>
        <row r="813">
          <cell r="B813">
            <v>806</v>
          </cell>
          <cell r="F813" t="str">
            <v>-</v>
          </cell>
          <cell r="G813" t="str">
            <v>-</v>
          </cell>
          <cell r="K813">
            <v>0</v>
          </cell>
          <cell r="L813">
            <v>0</v>
          </cell>
          <cell r="M813">
            <v>0</v>
          </cell>
          <cell r="N813">
            <v>0</v>
          </cell>
          <cell r="O813">
            <v>0</v>
          </cell>
          <cell r="P813">
            <v>0</v>
          </cell>
          <cell r="Q813">
            <v>0</v>
          </cell>
          <cell r="R813">
            <v>0</v>
          </cell>
          <cell r="S813">
            <v>0</v>
          </cell>
          <cell r="T813">
            <v>0</v>
          </cell>
          <cell r="U813">
            <v>4</v>
          </cell>
          <cell r="V813" t="str">
            <v/>
          </cell>
          <cell r="W813" t="str">
            <v/>
          </cell>
          <cell r="X813" t="str">
            <v/>
          </cell>
          <cell r="Y813" t="str">
            <v/>
          </cell>
          <cell r="Z813" t="str">
            <v/>
          </cell>
          <cell r="AA813">
            <v>4</v>
          </cell>
          <cell r="AC813" t="str">
            <v/>
          </cell>
          <cell r="AD813" t="str">
            <v/>
          </cell>
          <cell r="AE813">
            <v>0</v>
          </cell>
          <cell r="AF813" t="str">
            <v/>
          </cell>
          <cell r="AG813" t="str">
            <v/>
          </cell>
          <cell r="AH813" t="str">
            <v/>
          </cell>
          <cell r="AI813" t="str">
            <v/>
          </cell>
          <cell r="AJ813">
            <v>0</v>
          </cell>
          <cell r="AK813" t="str">
            <v/>
          </cell>
          <cell r="AL813" t="str">
            <v/>
          </cell>
        </row>
        <row r="814">
          <cell r="B814">
            <v>807</v>
          </cell>
          <cell r="F814" t="str">
            <v>-</v>
          </cell>
          <cell r="G814" t="str">
            <v>-</v>
          </cell>
          <cell r="K814">
            <v>0</v>
          </cell>
          <cell r="L814">
            <v>0</v>
          </cell>
          <cell r="M814">
            <v>0</v>
          </cell>
          <cell r="N814">
            <v>0</v>
          </cell>
          <cell r="O814">
            <v>0</v>
          </cell>
          <cell r="P814">
            <v>0</v>
          </cell>
          <cell r="Q814">
            <v>0</v>
          </cell>
          <cell r="R814">
            <v>0</v>
          </cell>
          <cell r="S814">
            <v>0</v>
          </cell>
          <cell r="T814">
            <v>0</v>
          </cell>
          <cell r="U814">
            <v>4</v>
          </cell>
          <cell r="V814" t="str">
            <v/>
          </cell>
          <cell r="W814" t="str">
            <v/>
          </cell>
          <cell r="X814" t="str">
            <v/>
          </cell>
          <cell r="Y814" t="str">
            <v/>
          </cell>
          <cell r="Z814" t="str">
            <v/>
          </cell>
          <cell r="AA814">
            <v>4</v>
          </cell>
          <cell r="AC814" t="str">
            <v/>
          </cell>
          <cell r="AD814" t="str">
            <v/>
          </cell>
          <cell r="AE814">
            <v>0</v>
          </cell>
          <cell r="AF814" t="str">
            <v/>
          </cell>
          <cell r="AG814" t="str">
            <v/>
          </cell>
          <cell r="AH814" t="str">
            <v/>
          </cell>
          <cell r="AI814" t="str">
            <v/>
          </cell>
          <cell r="AJ814">
            <v>0</v>
          </cell>
          <cell r="AK814" t="str">
            <v/>
          </cell>
          <cell r="AL814" t="str">
            <v/>
          </cell>
        </row>
        <row r="815">
          <cell r="B815">
            <v>808</v>
          </cell>
          <cell r="F815" t="str">
            <v>-</v>
          </cell>
          <cell r="G815" t="str">
            <v>-</v>
          </cell>
          <cell r="K815">
            <v>0</v>
          </cell>
          <cell r="L815">
            <v>0</v>
          </cell>
          <cell r="M815">
            <v>0</v>
          </cell>
          <cell r="N815">
            <v>0</v>
          </cell>
          <cell r="O815">
            <v>0</v>
          </cell>
          <cell r="P815">
            <v>0</v>
          </cell>
          <cell r="Q815">
            <v>0</v>
          </cell>
          <cell r="R815">
            <v>0</v>
          </cell>
          <cell r="S815">
            <v>0</v>
          </cell>
          <cell r="T815">
            <v>0</v>
          </cell>
          <cell r="U815">
            <v>4</v>
          </cell>
          <cell r="V815" t="str">
            <v/>
          </cell>
          <cell r="W815" t="str">
            <v/>
          </cell>
          <cell r="X815" t="str">
            <v/>
          </cell>
          <cell r="Y815" t="str">
            <v/>
          </cell>
          <cell r="Z815" t="str">
            <v/>
          </cell>
          <cell r="AA815">
            <v>4</v>
          </cell>
          <cell r="AC815" t="str">
            <v/>
          </cell>
          <cell r="AD815" t="str">
            <v/>
          </cell>
          <cell r="AE815">
            <v>0</v>
          </cell>
          <cell r="AF815" t="str">
            <v/>
          </cell>
          <cell r="AG815" t="str">
            <v/>
          </cell>
          <cell r="AH815" t="str">
            <v/>
          </cell>
          <cell r="AI815" t="str">
            <v/>
          </cell>
          <cell r="AJ815">
            <v>0</v>
          </cell>
          <cell r="AK815" t="str">
            <v/>
          </cell>
          <cell r="AL815" t="str">
            <v/>
          </cell>
        </row>
        <row r="816">
          <cell r="B816">
            <v>809</v>
          </cell>
          <cell r="F816" t="str">
            <v>-</v>
          </cell>
          <cell r="G816" t="str">
            <v>-</v>
          </cell>
          <cell r="K816">
            <v>0</v>
          </cell>
          <cell r="L816">
            <v>0</v>
          </cell>
          <cell r="M816">
            <v>0</v>
          </cell>
          <cell r="N816">
            <v>0</v>
          </cell>
          <cell r="O816">
            <v>0</v>
          </cell>
          <cell r="P816">
            <v>0</v>
          </cell>
          <cell r="Q816">
            <v>0</v>
          </cell>
          <cell r="R816">
            <v>0</v>
          </cell>
          <cell r="S816">
            <v>0</v>
          </cell>
          <cell r="T816">
            <v>0</v>
          </cell>
          <cell r="U816">
            <v>4</v>
          </cell>
          <cell r="V816" t="str">
            <v/>
          </cell>
          <cell r="W816" t="str">
            <v/>
          </cell>
          <cell r="X816" t="str">
            <v/>
          </cell>
          <cell r="Y816" t="str">
            <v/>
          </cell>
          <cell r="Z816" t="str">
            <v/>
          </cell>
          <cell r="AA816">
            <v>4</v>
          </cell>
          <cell r="AC816" t="str">
            <v/>
          </cell>
          <cell r="AD816" t="str">
            <v/>
          </cell>
          <cell r="AE816">
            <v>0</v>
          </cell>
          <cell r="AF816" t="str">
            <v/>
          </cell>
          <cell r="AG816" t="str">
            <v/>
          </cell>
          <cell r="AH816" t="str">
            <v/>
          </cell>
          <cell r="AI816" t="str">
            <v/>
          </cell>
          <cell r="AJ816">
            <v>0</v>
          </cell>
          <cell r="AK816" t="str">
            <v/>
          </cell>
          <cell r="AL816" t="str">
            <v/>
          </cell>
        </row>
        <row r="817">
          <cell r="B817">
            <v>810</v>
          </cell>
          <cell r="F817" t="str">
            <v>-</v>
          </cell>
          <cell r="G817" t="str">
            <v>-</v>
          </cell>
          <cell r="K817">
            <v>0</v>
          </cell>
          <cell r="L817">
            <v>0</v>
          </cell>
          <cell r="M817">
            <v>0</v>
          </cell>
          <cell r="N817">
            <v>0</v>
          </cell>
          <cell r="O817">
            <v>0</v>
          </cell>
          <cell r="P817">
            <v>0</v>
          </cell>
          <cell r="Q817">
            <v>0</v>
          </cell>
          <cell r="R817">
            <v>0</v>
          </cell>
          <cell r="S817">
            <v>0</v>
          </cell>
          <cell r="T817">
            <v>0</v>
          </cell>
          <cell r="U817">
            <v>4</v>
          </cell>
          <cell r="V817" t="str">
            <v/>
          </cell>
          <cell r="W817" t="str">
            <v/>
          </cell>
          <cell r="X817" t="str">
            <v/>
          </cell>
          <cell r="Y817" t="str">
            <v/>
          </cell>
          <cell r="Z817" t="str">
            <v/>
          </cell>
          <cell r="AA817">
            <v>4</v>
          </cell>
          <cell r="AC817" t="str">
            <v/>
          </cell>
          <cell r="AD817" t="str">
            <v/>
          </cell>
          <cell r="AE817">
            <v>0</v>
          </cell>
          <cell r="AF817" t="str">
            <v/>
          </cell>
          <cell r="AG817" t="str">
            <v/>
          </cell>
          <cell r="AH817" t="str">
            <v/>
          </cell>
          <cell r="AI817" t="str">
            <v/>
          </cell>
          <cell r="AJ817">
            <v>0</v>
          </cell>
          <cell r="AK817" t="str">
            <v/>
          </cell>
          <cell r="AL817" t="str">
            <v/>
          </cell>
        </row>
        <row r="818">
          <cell r="B818">
            <v>811</v>
          </cell>
          <cell r="F818" t="str">
            <v>-</v>
          </cell>
          <cell r="G818" t="str">
            <v>-</v>
          </cell>
          <cell r="K818">
            <v>0</v>
          </cell>
          <cell r="L818">
            <v>0</v>
          </cell>
          <cell r="M818">
            <v>0</v>
          </cell>
          <cell r="N818">
            <v>0</v>
          </cell>
          <cell r="O818">
            <v>0</v>
          </cell>
          <cell r="P818">
            <v>0</v>
          </cell>
          <cell r="Q818">
            <v>0</v>
          </cell>
          <cell r="R818">
            <v>0</v>
          </cell>
          <cell r="S818">
            <v>0</v>
          </cell>
          <cell r="T818">
            <v>0</v>
          </cell>
          <cell r="U818">
            <v>4</v>
          </cell>
          <cell r="V818" t="str">
            <v/>
          </cell>
          <cell r="W818" t="str">
            <v/>
          </cell>
          <cell r="X818" t="str">
            <v/>
          </cell>
          <cell r="Y818" t="str">
            <v/>
          </cell>
          <cell r="Z818" t="str">
            <v/>
          </cell>
          <cell r="AA818">
            <v>4</v>
          </cell>
          <cell r="AC818" t="str">
            <v/>
          </cell>
          <cell r="AD818" t="str">
            <v/>
          </cell>
          <cell r="AE818">
            <v>0</v>
          </cell>
          <cell r="AF818" t="str">
            <v/>
          </cell>
          <cell r="AG818" t="str">
            <v/>
          </cell>
          <cell r="AH818" t="str">
            <v/>
          </cell>
          <cell r="AI818" t="str">
            <v/>
          </cell>
          <cell r="AJ818">
            <v>0</v>
          </cell>
          <cell r="AK818" t="str">
            <v/>
          </cell>
          <cell r="AL818" t="str">
            <v/>
          </cell>
        </row>
        <row r="819">
          <cell r="B819">
            <v>812</v>
          </cell>
          <cell r="F819" t="str">
            <v>-</v>
          </cell>
          <cell r="G819" t="str">
            <v>-</v>
          </cell>
          <cell r="K819">
            <v>0</v>
          </cell>
          <cell r="L819">
            <v>0</v>
          </cell>
          <cell r="M819">
            <v>0</v>
          </cell>
          <cell r="N819">
            <v>0</v>
          </cell>
          <cell r="O819">
            <v>0</v>
          </cell>
          <cell r="P819">
            <v>0</v>
          </cell>
          <cell r="Q819">
            <v>0</v>
          </cell>
          <cell r="R819">
            <v>0</v>
          </cell>
          <cell r="S819">
            <v>0</v>
          </cell>
          <cell r="T819">
            <v>0</v>
          </cell>
          <cell r="U819">
            <v>4</v>
          </cell>
          <cell r="V819" t="str">
            <v/>
          </cell>
          <cell r="W819" t="str">
            <v/>
          </cell>
          <cell r="X819" t="str">
            <v/>
          </cell>
          <cell r="Y819" t="str">
            <v/>
          </cell>
          <cell r="Z819" t="str">
            <v/>
          </cell>
          <cell r="AA819">
            <v>4</v>
          </cell>
          <cell r="AC819" t="str">
            <v/>
          </cell>
          <cell r="AD819" t="str">
            <v/>
          </cell>
          <cell r="AE819">
            <v>0</v>
          </cell>
          <cell r="AF819" t="str">
            <v/>
          </cell>
          <cell r="AG819" t="str">
            <v/>
          </cell>
          <cell r="AH819" t="str">
            <v/>
          </cell>
          <cell r="AI819" t="str">
            <v/>
          </cell>
          <cell r="AJ819">
            <v>0</v>
          </cell>
          <cell r="AK819" t="str">
            <v/>
          </cell>
          <cell r="AL819" t="str">
            <v/>
          </cell>
        </row>
        <row r="820">
          <cell r="B820">
            <v>813</v>
          </cell>
          <cell r="F820" t="str">
            <v>-</v>
          </cell>
          <cell r="G820" t="str">
            <v>-</v>
          </cell>
          <cell r="K820">
            <v>0</v>
          </cell>
          <cell r="L820">
            <v>0</v>
          </cell>
          <cell r="M820">
            <v>0</v>
          </cell>
          <cell r="N820">
            <v>0</v>
          </cell>
          <cell r="O820">
            <v>0</v>
          </cell>
          <cell r="P820">
            <v>0</v>
          </cell>
          <cell r="Q820">
            <v>0</v>
          </cell>
          <cell r="R820">
            <v>0</v>
          </cell>
          <cell r="S820">
            <v>0</v>
          </cell>
          <cell r="T820">
            <v>0</v>
          </cell>
          <cell r="U820">
            <v>4</v>
          </cell>
          <cell r="V820" t="str">
            <v/>
          </cell>
          <cell r="W820" t="str">
            <v/>
          </cell>
          <cell r="X820" t="str">
            <v/>
          </cell>
          <cell r="Y820" t="str">
            <v/>
          </cell>
          <cell r="Z820" t="str">
            <v/>
          </cell>
          <cell r="AA820">
            <v>4</v>
          </cell>
          <cell r="AC820" t="str">
            <v/>
          </cell>
          <cell r="AD820" t="str">
            <v/>
          </cell>
          <cell r="AE820">
            <v>0</v>
          </cell>
          <cell r="AF820" t="str">
            <v/>
          </cell>
          <cell r="AG820" t="str">
            <v/>
          </cell>
          <cell r="AH820" t="str">
            <v/>
          </cell>
          <cell r="AI820" t="str">
            <v/>
          </cell>
          <cell r="AJ820">
            <v>0</v>
          </cell>
          <cell r="AK820" t="str">
            <v/>
          </cell>
          <cell r="AL820" t="str">
            <v/>
          </cell>
        </row>
        <row r="821">
          <cell r="B821">
            <v>814</v>
          </cell>
          <cell r="F821" t="str">
            <v>-</v>
          </cell>
          <cell r="G821" t="str">
            <v>-</v>
          </cell>
          <cell r="K821">
            <v>0</v>
          </cell>
          <cell r="L821">
            <v>0</v>
          </cell>
          <cell r="M821">
            <v>0</v>
          </cell>
          <cell r="N821">
            <v>0</v>
          </cell>
          <cell r="O821">
            <v>0</v>
          </cell>
          <cell r="P821">
            <v>0</v>
          </cell>
          <cell r="Q821">
            <v>0</v>
          </cell>
          <cell r="R821">
            <v>0</v>
          </cell>
          <cell r="S821">
            <v>0</v>
          </cell>
          <cell r="T821">
            <v>0</v>
          </cell>
          <cell r="U821">
            <v>4</v>
          </cell>
          <cell r="V821" t="str">
            <v/>
          </cell>
          <cell r="W821" t="str">
            <v/>
          </cell>
          <cell r="X821" t="str">
            <v/>
          </cell>
          <cell r="Y821" t="str">
            <v/>
          </cell>
          <cell r="Z821" t="str">
            <v/>
          </cell>
          <cell r="AA821">
            <v>4</v>
          </cell>
          <cell r="AC821" t="str">
            <v/>
          </cell>
          <cell r="AD821" t="str">
            <v/>
          </cell>
          <cell r="AE821">
            <v>0</v>
          </cell>
          <cell r="AF821" t="str">
            <v/>
          </cell>
          <cell r="AG821" t="str">
            <v/>
          </cell>
          <cell r="AH821" t="str">
            <v/>
          </cell>
          <cell r="AI821" t="str">
            <v/>
          </cell>
          <cell r="AJ821">
            <v>0</v>
          </cell>
          <cell r="AK821" t="str">
            <v/>
          </cell>
          <cell r="AL821" t="str">
            <v/>
          </cell>
        </row>
        <row r="822">
          <cell r="B822">
            <v>815</v>
          </cell>
          <cell r="F822" t="str">
            <v>-</v>
          </cell>
          <cell r="G822" t="str">
            <v>-</v>
          </cell>
          <cell r="K822">
            <v>0</v>
          </cell>
          <cell r="L822">
            <v>0</v>
          </cell>
          <cell r="M822">
            <v>0</v>
          </cell>
          <cell r="N822">
            <v>0</v>
          </cell>
          <cell r="O822">
            <v>0</v>
          </cell>
          <cell r="P822">
            <v>0</v>
          </cell>
          <cell r="Q822">
            <v>0</v>
          </cell>
          <cell r="R822">
            <v>0</v>
          </cell>
          <cell r="S822">
            <v>0</v>
          </cell>
          <cell r="T822">
            <v>0</v>
          </cell>
          <cell r="U822">
            <v>4</v>
          </cell>
          <cell r="V822" t="str">
            <v/>
          </cell>
          <cell r="W822" t="str">
            <v/>
          </cell>
          <cell r="X822" t="str">
            <v/>
          </cell>
          <cell r="Y822" t="str">
            <v/>
          </cell>
          <cell r="Z822" t="str">
            <v/>
          </cell>
          <cell r="AA822">
            <v>4</v>
          </cell>
          <cell r="AC822" t="str">
            <v/>
          </cell>
          <cell r="AD822" t="str">
            <v/>
          </cell>
          <cell r="AE822">
            <v>0</v>
          </cell>
          <cell r="AF822" t="str">
            <v/>
          </cell>
          <cell r="AG822" t="str">
            <v/>
          </cell>
          <cell r="AH822" t="str">
            <v/>
          </cell>
          <cell r="AI822" t="str">
            <v/>
          </cell>
          <cell r="AJ822">
            <v>0</v>
          </cell>
          <cell r="AK822" t="str">
            <v/>
          </cell>
          <cell r="AL822" t="str">
            <v/>
          </cell>
        </row>
        <row r="823">
          <cell r="B823">
            <v>816</v>
          </cell>
          <cell r="F823" t="str">
            <v>-</v>
          </cell>
          <cell r="G823" t="str">
            <v>-</v>
          </cell>
          <cell r="K823">
            <v>0</v>
          </cell>
          <cell r="L823">
            <v>0</v>
          </cell>
          <cell r="M823">
            <v>0</v>
          </cell>
          <cell r="N823">
            <v>0</v>
          </cell>
          <cell r="O823">
            <v>0</v>
          </cell>
          <cell r="P823">
            <v>0</v>
          </cell>
          <cell r="Q823">
            <v>0</v>
          </cell>
          <cell r="R823">
            <v>0</v>
          </cell>
          <cell r="S823">
            <v>0</v>
          </cell>
          <cell r="T823">
            <v>0</v>
          </cell>
          <cell r="U823">
            <v>4</v>
          </cell>
          <cell r="V823" t="str">
            <v/>
          </cell>
          <cell r="W823" t="str">
            <v/>
          </cell>
          <cell r="X823" t="str">
            <v/>
          </cell>
          <cell r="Y823" t="str">
            <v/>
          </cell>
          <cell r="Z823" t="str">
            <v/>
          </cell>
          <cell r="AA823">
            <v>4</v>
          </cell>
          <cell r="AC823" t="str">
            <v/>
          </cell>
          <cell r="AD823" t="str">
            <v/>
          </cell>
          <cell r="AE823">
            <v>0</v>
          </cell>
          <cell r="AF823" t="str">
            <v/>
          </cell>
          <cell r="AG823" t="str">
            <v/>
          </cell>
          <cell r="AH823" t="str">
            <v/>
          </cell>
          <cell r="AI823" t="str">
            <v/>
          </cell>
          <cell r="AJ823">
            <v>0</v>
          </cell>
          <cell r="AK823" t="str">
            <v/>
          </cell>
          <cell r="AL823" t="str">
            <v/>
          </cell>
        </row>
        <row r="824">
          <cell r="B824">
            <v>817</v>
          </cell>
          <cell r="F824" t="str">
            <v>-</v>
          </cell>
          <cell r="G824" t="str">
            <v>-</v>
          </cell>
          <cell r="K824">
            <v>0</v>
          </cell>
          <cell r="L824">
            <v>0</v>
          </cell>
          <cell r="M824">
            <v>0</v>
          </cell>
          <cell r="N824">
            <v>0</v>
          </cell>
          <cell r="O824">
            <v>0</v>
          </cell>
          <cell r="P824">
            <v>0</v>
          </cell>
          <cell r="Q824">
            <v>0</v>
          </cell>
          <cell r="R824">
            <v>0</v>
          </cell>
          <cell r="S824">
            <v>0</v>
          </cell>
          <cell r="T824">
            <v>0</v>
          </cell>
          <cell r="U824">
            <v>4</v>
          </cell>
          <cell r="V824" t="str">
            <v/>
          </cell>
          <cell r="W824" t="str">
            <v/>
          </cell>
          <cell r="X824" t="str">
            <v/>
          </cell>
          <cell r="Y824" t="str">
            <v/>
          </cell>
          <cell r="Z824" t="str">
            <v/>
          </cell>
          <cell r="AA824">
            <v>4</v>
          </cell>
          <cell r="AC824" t="str">
            <v/>
          </cell>
          <cell r="AD824" t="str">
            <v/>
          </cell>
          <cell r="AE824">
            <v>0</v>
          </cell>
          <cell r="AF824" t="str">
            <v/>
          </cell>
          <cell r="AG824" t="str">
            <v/>
          </cell>
          <cell r="AH824" t="str">
            <v/>
          </cell>
          <cell r="AI824" t="str">
            <v/>
          </cell>
          <cell r="AJ824">
            <v>0</v>
          </cell>
          <cell r="AK824" t="str">
            <v/>
          </cell>
          <cell r="AL824" t="str">
            <v/>
          </cell>
        </row>
        <row r="825">
          <cell r="B825">
            <v>818</v>
          </cell>
          <cell r="F825" t="str">
            <v>-</v>
          </cell>
          <cell r="G825" t="str">
            <v>-</v>
          </cell>
          <cell r="K825">
            <v>0</v>
          </cell>
          <cell r="L825">
            <v>0</v>
          </cell>
          <cell r="M825">
            <v>0</v>
          </cell>
          <cell r="N825">
            <v>0</v>
          </cell>
          <cell r="O825">
            <v>0</v>
          </cell>
          <cell r="P825">
            <v>0</v>
          </cell>
          <cell r="Q825">
            <v>0</v>
          </cell>
          <cell r="R825">
            <v>0</v>
          </cell>
          <cell r="S825">
            <v>0</v>
          </cell>
          <cell r="T825">
            <v>0</v>
          </cell>
          <cell r="U825">
            <v>4</v>
          </cell>
          <cell r="V825" t="str">
            <v/>
          </cell>
          <cell r="W825" t="str">
            <v/>
          </cell>
          <cell r="X825" t="str">
            <v/>
          </cell>
          <cell r="Y825" t="str">
            <v/>
          </cell>
          <cell r="Z825" t="str">
            <v/>
          </cell>
          <cell r="AA825">
            <v>4</v>
          </cell>
          <cell r="AC825" t="str">
            <v/>
          </cell>
          <cell r="AD825" t="str">
            <v/>
          </cell>
          <cell r="AE825">
            <v>0</v>
          </cell>
          <cell r="AF825" t="str">
            <v/>
          </cell>
          <cell r="AG825" t="str">
            <v/>
          </cell>
          <cell r="AH825" t="str">
            <v/>
          </cell>
          <cell r="AI825" t="str">
            <v/>
          </cell>
          <cell r="AJ825">
            <v>0</v>
          </cell>
          <cell r="AK825" t="str">
            <v/>
          </cell>
          <cell r="AL825" t="str">
            <v/>
          </cell>
        </row>
        <row r="826">
          <cell r="B826">
            <v>819</v>
          </cell>
          <cell r="F826" t="str">
            <v>-</v>
          </cell>
          <cell r="G826" t="str">
            <v>-</v>
          </cell>
          <cell r="K826">
            <v>0</v>
          </cell>
          <cell r="L826">
            <v>0</v>
          </cell>
          <cell r="M826">
            <v>0</v>
          </cell>
          <cell r="N826">
            <v>0</v>
          </cell>
          <cell r="O826">
            <v>0</v>
          </cell>
          <cell r="P826">
            <v>0</v>
          </cell>
          <cell r="Q826">
            <v>0</v>
          </cell>
          <cell r="R826">
            <v>0</v>
          </cell>
          <cell r="S826">
            <v>0</v>
          </cell>
          <cell r="T826">
            <v>0</v>
          </cell>
          <cell r="U826">
            <v>4</v>
          </cell>
          <cell r="V826" t="str">
            <v/>
          </cell>
          <cell r="W826" t="str">
            <v/>
          </cell>
          <cell r="X826" t="str">
            <v/>
          </cell>
          <cell r="Y826" t="str">
            <v/>
          </cell>
          <cell r="Z826" t="str">
            <v/>
          </cell>
          <cell r="AA826">
            <v>4</v>
          </cell>
          <cell r="AC826" t="str">
            <v/>
          </cell>
          <cell r="AD826" t="str">
            <v/>
          </cell>
          <cell r="AE826">
            <v>0</v>
          </cell>
          <cell r="AF826" t="str">
            <v/>
          </cell>
          <cell r="AG826" t="str">
            <v/>
          </cell>
          <cell r="AH826" t="str">
            <v/>
          </cell>
          <cell r="AI826" t="str">
            <v/>
          </cell>
          <cell r="AJ826">
            <v>0</v>
          </cell>
          <cell r="AK826" t="str">
            <v/>
          </cell>
          <cell r="AL826" t="str">
            <v/>
          </cell>
        </row>
        <row r="827">
          <cell r="B827">
            <v>820</v>
          </cell>
          <cell r="F827" t="str">
            <v>-</v>
          </cell>
          <cell r="G827" t="str">
            <v>-</v>
          </cell>
          <cell r="K827">
            <v>0</v>
          </cell>
          <cell r="L827">
            <v>0</v>
          </cell>
          <cell r="M827">
            <v>0</v>
          </cell>
          <cell r="N827">
            <v>0</v>
          </cell>
          <cell r="O827">
            <v>0</v>
          </cell>
          <cell r="P827">
            <v>0</v>
          </cell>
          <cell r="Q827">
            <v>0</v>
          </cell>
          <cell r="R827">
            <v>0</v>
          </cell>
          <cell r="S827">
            <v>0</v>
          </cell>
          <cell r="T827">
            <v>0</v>
          </cell>
          <cell r="U827">
            <v>4</v>
          </cell>
          <cell r="V827" t="str">
            <v/>
          </cell>
          <cell r="W827" t="str">
            <v/>
          </cell>
          <cell r="X827" t="str">
            <v/>
          </cell>
          <cell r="Y827" t="str">
            <v/>
          </cell>
          <cell r="Z827" t="str">
            <v/>
          </cell>
          <cell r="AA827">
            <v>4</v>
          </cell>
          <cell r="AC827" t="str">
            <v/>
          </cell>
          <cell r="AD827" t="str">
            <v/>
          </cell>
          <cell r="AE827">
            <v>0</v>
          </cell>
          <cell r="AF827" t="str">
            <v/>
          </cell>
          <cell r="AG827" t="str">
            <v/>
          </cell>
          <cell r="AH827" t="str">
            <v/>
          </cell>
          <cell r="AI827" t="str">
            <v/>
          </cell>
          <cell r="AJ827">
            <v>0</v>
          </cell>
          <cell r="AK827" t="str">
            <v/>
          </cell>
          <cell r="AL827" t="str">
            <v/>
          </cell>
        </row>
        <row r="828">
          <cell r="B828">
            <v>821</v>
          </cell>
          <cell r="F828" t="str">
            <v>-</v>
          </cell>
          <cell r="G828" t="str">
            <v>-</v>
          </cell>
          <cell r="K828">
            <v>0</v>
          </cell>
          <cell r="L828">
            <v>0</v>
          </cell>
          <cell r="M828">
            <v>0</v>
          </cell>
          <cell r="N828">
            <v>0</v>
          </cell>
          <cell r="O828">
            <v>0</v>
          </cell>
          <cell r="P828">
            <v>0</v>
          </cell>
          <cell r="Q828">
            <v>0</v>
          </cell>
          <cell r="R828">
            <v>0</v>
          </cell>
          <cell r="S828">
            <v>0</v>
          </cell>
          <cell r="T828">
            <v>0</v>
          </cell>
          <cell r="U828">
            <v>4</v>
          </cell>
          <cell r="V828" t="str">
            <v/>
          </cell>
          <cell r="W828" t="str">
            <v/>
          </cell>
          <cell r="X828" t="str">
            <v/>
          </cell>
          <cell r="Y828" t="str">
            <v/>
          </cell>
          <cell r="Z828" t="str">
            <v/>
          </cell>
          <cell r="AA828">
            <v>4</v>
          </cell>
          <cell r="AC828" t="str">
            <v/>
          </cell>
          <cell r="AD828" t="str">
            <v/>
          </cell>
          <cell r="AE828">
            <v>0</v>
          </cell>
          <cell r="AF828" t="str">
            <v/>
          </cell>
          <cell r="AG828" t="str">
            <v/>
          </cell>
          <cell r="AH828" t="str">
            <v/>
          </cell>
          <cell r="AI828" t="str">
            <v/>
          </cell>
          <cell r="AJ828">
            <v>0</v>
          </cell>
          <cell r="AK828" t="str">
            <v/>
          </cell>
          <cell r="AL828" t="str">
            <v/>
          </cell>
        </row>
        <row r="829">
          <cell r="B829">
            <v>822</v>
          </cell>
          <cell r="F829" t="str">
            <v>-</v>
          </cell>
          <cell r="G829" t="str">
            <v>-</v>
          </cell>
          <cell r="K829">
            <v>0</v>
          </cell>
          <cell r="L829">
            <v>0</v>
          </cell>
          <cell r="M829">
            <v>0</v>
          </cell>
          <cell r="N829">
            <v>0</v>
          </cell>
          <cell r="O829">
            <v>0</v>
          </cell>
          <cell r="P829">
            <v>0</v>
          </cell>
          <cell r="Q829">
            <v>0</v>
          </cell>
          <cell r="R829">
            <v>0</v>
          </cell>
          <cell r="S829">
            <v>0</v>
          </cell>
          <cell r="T829">
            <v>0</v>
          </cell>
          <cell r="U829">
            <v>4</v>
          </cell>
          <cell r="V829" t="str">
            <v/>
          </cell>
          <cell r="W829" t="str">
            <v/>
          </cell>
          <cell r="X829" t="str">
            <v/>
          </cell>
          <cell r="Y829" t="str">
            <v/>
          </cell>
          <cell r="Z829" t="str">
            <v/>
          </cell>
          <cell r="AA829">
            <v>4</v>
          </cell>
          <cell r="AC829" t="str">
            <v/>
          </cell>
          <cell r="AD829" t="str">
            <v/>
          </cell>
          <cell r="AE829">
            <v>0</v>
          </cell>
          <cell r="AF829" t="str">
            <v/>
          </cell>
          <cell r="AG829" t="str">
            <v/>
          </cell>
          <cell r="AH829" t="str">
            <v/>
          </cell>
          <cell r="AI829" t="str">
            <v/>
          </cell>
          <cell r="AJ829">
            <v>0</v>
          </cell>
          <cell r="AK829" t="str">
            <v/>
          </cell>
          <cell r="AL829" t="str">
            <v/>
          </cell>
        </row>
        <row r="830">
          <cell r="B830">
            <v>823</v>
          </cell>
          <cell r="F830" t="str">
            <v>-</v>
          </cell>
          <cell r="G830" t="str">
            <v>-</v>
          </cell>
          <cell r="K830">
            <v>0</v>
          </cell>
          <cell r="L830">
            <v>0</v>
          </cell>
          <cell r="M830">
            <v>0</v>
          </cell>
          <cell r="N830">
            <v>0</v>
          </cell>
          <cell r="O830">
            <v>0</v>
          </cell>
          <cell r="P830">
            <v>0</v>
          </cell>
          <cell r="Q830">
            <v>0</v>
          </cell>
          <cell r="R830">
            <v>0</v>
          </cell>
          <cell r="S830">
            <v>0</v>
          </cell>
          <cell r="T830">
            <v>0</v>
          </cell>
          <cell r="U830">
            <v>4</v>
          </cell>
          <cell r="V830" t="str">
            <v/>
          </cell>
          <cell r="W830" t="str">
            <v/>
          </cell>
          <cell r="X830" t="str">
            <v/>
          </cell>
          <cell r="Y830" t="str">
            <v/>
          </cell>
          <cell r="Z830" t="str">
            <v/>
          </cell>
          <cell r="AA830">
            <v>4</v>
          </cell>
          <cell r="AC830" t="str">
            <v/>
          </cell>
          <cell r="AD830" t="str">
            <v/>
          </cell>
          <cell r="AE830">
            <v>0</v>
          </cell>
          <cell r="AF830" t="str">
            <v/>
          </cell>
          <cell r="AG830" t="str">
            <v/>
          </cell>
          <cell r="AH830" t="str">
            <v/>
          </cell>
          <cell r="AI830" t="str">
            <v/>
          </cell>
          <cell r="AJ830">
            <v>0</v>
          </cell>
          <cell r="AK830" t="str">
            <v/>
          </cell>
          <cell r="AL830" t="str">
            <v/>
          </cell>
        </row>
        <row r="831">
          <cell r="B831">
            <v>824</v>
          </cell>
          <cell r="F831" t="str">
            <v>-</v>
          </cell>
          <cell r="G831" t="str">
            <v>-</v>
          </cell>
          <cell r="K831">
            <v>0</v>
          </cell>
          <cell r="L831">
            <v>0</v>
          </cell>
          <cell r="M831">
            <v>0</v>
          </cell>
          <cell r="N831">
            <v>0</v>
          </cell>
          <cell r="O831">
            <v>0</v>
          </cell>
          <cell r="P831">
            <v>0</v>
          </cell>
          <cell r="Q831">
            <v>0</v>
          </cell>
          <cell r="R831">
            <v>0</v>
          </cell>
          <cell r="S831">
            <v>0</v>
          </cell>
          <cell r="T831">
            <v>0</v>
          </cell>
          <cell r="U831">
            <v>4</v>
          </cell>
          <cell r="V831" t="str">
            <v/>
          </cell>
          <cell r="W831" t="str">
            <v/>
          </cell>
          <cell r="X831" t="str">
            <v/>
          </cell>
          <cell r="Y831" t="str">
            <v/>
          </cell>
          <cell r="Z831" t="str">
            <v/>
          </cell>
          <cell r="AA831">
            <v>4</v>
          </cell>
          <cell r="AC831" t="str">
            <v/>
          </cell>
          <cell r="AD831" t="str">
            <v/>
          </cell>
          <cell r="AE831">
            <v>0</v>
          </cell>
          <cell r="AF831" t="str">
            <v/>
          </cell>
          <cell r="AG831" t="str">
            <v/>
          </cell>
          <cell r="AH831" t="str">
            <v/>
          </cell>
          <cell r="AI831" t="str">
            <v/>
          </cell>
          <cell r="AJ831">
            <v>0</v>
          </cell>
          <cell r="AK831" t="str">
            <v/>
          </cell>
          <cell r="AL831" t="str">
            <v/>
          </cell>
        </row>
        <row r="832">
          <cell r="B832">
            <v>825</v>
          </cell>
          <cell r="F832" t="str">
            <v>-</v>
          </cell>
          <cell r="G832" t="str">
            <v>-</v>
          </cell>
          <cell r="K832">
            <v>0</v>
          </cell>
          <cell r="L832">
            <v>0</v>
          </cell>
          <cell r="M832">
            <v>0</v>
          </cell>
          <cell r="N832">
            <v>0</v>
          </cell>
          <cell r="O832">
            <v>0</v>
          </cell>
          <cell r="P832">
            <v>0</v>
          </cell>
          <cell r="Q832">
            <v>0</v>
          </cell>
          <cell r="R832">
            <v>0</v>
          </cell>
          <cell r="S832">
            <v>0</v>
          </cell>
          <cell r="T832">
            <v>0</v>
          </cell>
          <cell r="U832">
            <v>4</v>
          </cell>
          <cell r="V832" t="str">
            <v/>
          </cell>
          <cell r="W832" t="str">
            <v/>
          </cell>
          <cell r="X832" t="str">
            <v/>
          </cell>
          <cell r="Y832" t="str">
            <v/>
          </cell>
          <cell r="Z832" t="str">
            <v/>
          </cell>
          <cell r="AA832">
            <v>4</v>
          </cell>
          <cell r="AC832" t="str">
            <v/>
          </cell>
          <cell r="AD832" t="str">
            <v/>
          </cell>
          <cell r="AE832">
            <v>0</v>
          </cell>
          <cell r="AF832" t="str">
            <v/>
          </cell>
          <cell r="AG832" t="str">
            <v/>
          </cell>
          <cell r="AH832" t="str">
            <v/>
          </cell>
          <cell r="AI832" t="str">
            <v/>
          </cell>
          <cell r="AJ832">
            <v>0</v>
          </cell>
          <cell r="AK832" t="str">
            <v/>
          </cell>
          <cell r="AL832" t="str">
            <v/>
          </cell>
        </row>
        <row r="833">
          <cell r="B833">
            <v>826</v>
          </cell>
          <cell r="F833" t="str">
            <v>-</v>
          </cell>
          <cell r="G833" t="str">
            <v>-</v>
          </cell>
          <cell r="K833">
            <v>0</v>
          </cell>
          <cell r="L833">
            <v>0</v>
          </cell>
          <cell r="M833">
            <v>0</v>
          </cell>
          <cell r="N833">
            <v>0</v>
          </cell>
          <cell r="O833">
            <v>0</v>
          </cell>
          <cell r="P833">
            <v>0</v>
          </cell>
          <cell r="Q833">
            <v>0</v>
          </cell>
          <cell r="R833">
            <v>0</v>
          </cell>
          <cell r="S833">
            <v>0</v>
          </cell>
          <cell r="T833">
            <v>0</v>
          </cell>
          <cell r="U833">
            <v>4</v>
          </cell>
          <cell r="V833" t="str">
            <v/>
          </cell>
          <cell r="W833" t="str">
            <v/>
          </cell>
          <cell r="X833" t="str">
            <v/>
          </cell>
          <cell r="Y833" t="str">
            <v/>
          </cell>
          <cell r="Z833" t="str">
            <v/>
          </cell>
          <cell r="AA833">
            <v>4</v>
          </cell>
          <cell r="AC833" t="str">
            <v/>
          </cell>
          <cell r="AD833" t="str">
            <v/>
          </cell>
          <cell r="AE833">
            <v>0</v>
          </cell>
          <cell r="AF833" t="str">
            <v/>
          </cell>
          <cell r="AG833" t="str">
            <v/>
          </cell>
          <cell r="AH833" t="str">
            <v/>
          </cell>
          <cell r="AI833" t="str">
            <v/>
          </cell>
          <cell r="AJ833">
            <v>0</v>
          </cell>
          <cell r="AK833" t="str">
            <v/>
          </cell>
          <cell r="AL833" t="str">
            <v/>
          </cell>
        </row>
        <row r="834">
          <cell r="B834">
            <v>827</v>
          </cell>
          <cell r="F834" t="str">
            <v>-</v>
          </cell>
          <cell r="G834" t="str">
            <v>-</v>
          </cell>
          <cell r="K834">
            <v>0</v>
          </cell>
          <cell r="L834">
            <v>0</v>
          </cell>
          <cell r="M834">
            <v>0</v>
          </cell>
          <cell r="N834">
            <v>0</v>
          </cell>
          <cell r="O834">
            <v>0</v>
          </cell>
          <cell r="P834">
            <v>0</v>
          </cell>
          <cell r="Q834">
            <v>0</v>
          </cell>
          <cell r="R834">
            <v>0</v>
          </cell>
          <cell r="S834">
            <v>0</v>
          </cell>
          <cell r="T834">
            <v>0</v>
          </cell>
          <cell r="U834">
            <v>4</v>
          </cell>
          <cell r="V834" t="str">
            <v/>
          </cell>
          <cell r="W834" t="str">
            <v/>
          </cell>
          <cell r="X834" t="str">
            <v/>
          </cell>
          <cell r="Y834" t="str">
            <v/>
          </cell>
          <cell r="Z834" t="str">
            <v/>
          </cell>
          <cell r="AA834">
            <v>4</v>
          </cell>
          <cell r="AC834" t="str">
            <v/>
          </cell>
          <cell r="AD834" t="str">
            <v/>
          </cell>
          <cell r="AE834">
            <v>0</v>
          </cell>
          <cell r="AF834" t="str">
            <v/>
          </cell>
          <cell r="AG834" t="str">
            <v/>
          </cell>
          <cell r="AH834" t="str">
            <v/>
          </cell>
          <cell r="AI834" t="str">
            <v/>
          </cell>
          <cell r="AJ834">
            <v>0</v>
          </cell>
          <cell r="AK834" t="str">
            <v/>
          </cell>
          <cell r="AL834" t="str">
            <v/>
          </cell>
        </row>
        <row r="835">
          <cell r="B835">
            <v>828</v>
          </cell>
          <cell r="F835" t="str">
            <v>-</v>
          </cell>
          <cell r="G835" t="str">
            <v>-</v>
          </cell>
          <cell r="K835">
            <v>0</v>
          </cell>
          <cell r="L835">
            <v>0</v>
          </cell>
          <cell r="M835">
            <v>0</v>
          </cell>
          <cell r="N835">
            <v>0</v>
          </cell>
          <cell r="O835">
            <v>0</v>
          </cell>
          <cell r="P835">
            <v>0</v>
          </cell>
          <cell r="Q835">
            <v>0</v>
          </cell>
          <cell r="R835">
            <v>0</v>
          </cell>
          <cell r="S835">
            <v>0</v>
          </cell>
          <cell r="T835">
            <v>0</v>
          </cell>
          <cell r="U835">
            <v>4</v>
          </cell>
          <cell r="V835" t="str">
            <v/>
          </cell>
          <cell r="W835" t="str">
            <v/>
          </cell>
          <cell r="X835" t="str">
            <v/>
          </cell>
          <cell r="Y835" t="str">
            <v/>
          </cell>
          <cell r="Z835" t="str">
            <v/>
          </cell>
          <cell r="AA835">
            <v>4</v>
          </cell>
          <cell r="AC835" t="str">
            <v/>
          </cell>
          <cell r="AD835" t="str">
            <v/>
          </cell>
          <cell r="AE835">
            <v>0</v>
          </cell>
          <cell r="AF835" t="str">
            <v/>
          </cell>
          <cell r="AG835" t="str">
            <v/>
          </cell>
          <cell r="AH835" t="str">
            <v/>
          </cell>
          <cell r="AI835" t="str">
            <v/>
          </cell>
          <cell r="AJ835">
            <v>0</v>
          </cell>
          <cell r="AK835" t="str">
            <v/>
          </cell>
          <cell r="AL835" t="str">
            <v/>
          </cell>
        </row>
        <row r="836">
          <cell r="B836">
            <v>829</v>
          </cell>
          <cell r="F836" t="str">
            <v>-</v>
          </cell>
          <cell r="G836" t="str">
            <v>-</v>
          </cell>
          <cell r="K836">
            <v>0</v>
          </cell>
          <cell r="L836">
            <v>0</v>
          </cell>
          <cell r="M836">
            <v>0</v>
          </cell>
          <cell r="N836">
            <v>0</v>
          </cell>
          <cell r="O836">
            <v>0</v>
          </cell>
          <cell r="P836">
            <v>0</v>
          </cell>
          <cell r="Q836">
            <v>0</v>
          </cell>
          <cell r="R836">
            <v>0</v>
          </cell>
          <cell r="S836">
            <v>0</v>
          </cell>
          <cell r="T836">
            <v>0</v>
          </cell>
          <cell r="U836">
            <v>4</v>
          </cell>
          <cell r="V836" t="str">
            <v/>
          </cell>
          <cell r="W836" t="str">
            <v/>
          </cell>
          <cell r="X836" t="str">
            <v/>
          </cell>
          <cell r="Y836" t="str">
            <v/>
          </cell>
          <cell r="Z836" t="str">
            <v/>
          </cell>
          <cell r="AA836">
            <v>4</v>
          </cell>
          <cell r="AC836" t="str">
            <v/>
          </cell>
          <cell r="AD836" t="str">
            <v/>
          </cell>
          <cell r="AE836">
            <v>0</v>
          </cell>
          <cell r="AF836" t="str">
            <v/>
          </cell>
          <cell r="AG836" t="str">
            <v/>
          </cell>
          <cell r="AH836" t="str">
            <v/>
          </cell>
          <cell r="AI836" t="str">
            <v/>
          </cell>
          <cell r="AJ836">
            <v>0</v>
          </cell>
          <cell r="AK836" t="str">
            <v/>
          </cell>
          <cell r="AL836" t="str">
            <v/>
          </cell>
        </row>
        <row r="837">
          <cell r="B837">
            <v>830</v>
          </cell>
          <cell r="F837" t="str">
            <v>-</v>
          </cell>
          <cell r="G837" t="str">
            <v>-</v>
          </cell>
          <cell r="K837">
            <v>0</v>
          </cell>
          <cell r="L837">
            <v>0</v>
          </cell>
          <cell r="M837">
            <v>0</v>
          </cell>
          <cell r="N837">
            <v>0</v>
          </cell>
          <cell r="O837">
            <v>0</v>
          </cell>
          <cell r="P837">
            <v>0</v>
          </cell>
          <cell r="Q837">
            <v>0</v>
          </cell>
          <cell r="R837">
            <v>0</v>
          </cell>
          <cell r="S837">
            <v>0</v>
          </cell>
          <cell r="T837">
            <v>0</v>
          </cell>
          <cell r="U837">
            <v>4</v>
          </cell>
          <cell r="V837" t="str">
            <v/>
          </cell>
          <cell r="W837" t="str">
            <v/>
          </cell>
          <cell r="X837" t="str">
            <v/>
          </cell>
          <cell r="Y837" t="str">
            <v/>
          </cell>
          <cell r="Z837" t="str">
            <v/>
          </cell>
          <cell r="AA837">
            <v>4</v>
          </cell>
          <cell r="AC837" t="str">
            <v/>
          </cell>
          <cell r="AD837" t="str">
            <v/>
          </cell>
          <cell r="AE837">
            <v>0</v>
          </cell>
          <cell r="AF837" t="str">
            <v/>
          </cell>
          <cell r="AG837" t="str">
            <v/>
          </cell>
          <cell r="AH837" t="str">
            <v/>
          </cell>
          <cell r="AI837" t="str">
            <v/>
          </cell>
          <cell r="AJ837">
            <v>0</v>
          </cell>
          <cell r="AK837" t="str">
            <v/>
          </cell>
          <cell r="AL837" t="str">
            <v/>
          </cell>
        </row>
        <row r="838">
          <cell r="B838">
            <v>831</v>
          </cell>
          <cell r="F838" t="str">
            <v>-</v>
          </cell>
          <cell r="G838" t="str">
            <v>-</v>
          </cell>
          <cell r="K838">
            <v>0</v>
          </cell>
          <cell r="L838">
            <v>0</v>
          </cell>
          <cell r="M838">
            <v>0</v>
          </cell>
          <cell r="N838">
            <v>0</v>
          </cell>
          <cell r="O838">
            <v>0</v>
          </cell>
          <cell r="P838">
            <v>0</v>
          </cell>
          <cell r="Q838">
            <v>0</v>
          </cell>
          <cell r="R838">
            <v>0</v>
          </cell>
          <cell r="S838">
            <v>0</v>
          </cell>
          <cell r="T838">
            <v>0</v>
          </cell>
          <cell r="U838">
            <v>4</v>
          </cell>
          <cell r="V838" t="str">
            <v/>
          </cell>
          <cell r="W838" t="str">
            <v/>
          </cell>
          <cell r="X838" t="str">
            <v/>
          </cell>
          <cell r="Y838" t="str">
            <v/>
          </cell>
          <cell r="Z838" t="str">
            <v/>
          </cell>
          <cell r="AA838">
            <v>4</v>
          </cell>
          <cell r="AC838" t="str">
            <v/>
          </cell>
          <cell r="AD838" t="str">
            <v/>
          </cell>
          <cell r="AE838">
            <v>0</v>
          </cell>
          <cell r="AF838" t="str">
            <v/>
          </cell>
          <cell r="AG838" t="str">
            <v/>
          </cell>
          <cell r="AH838" t="str">
            <v/>
          </cell>
          <cell r="AI838" t="str">
            <v/>
          </cell>
          <cell r="AJ838">
            <v>0</v>
          </cell>
          <cell r="AK838" t="str">
            <v/>
          </cell>
          <cell r="AL838" t="str">
            <v/>
          </cell>
        </row>
        <row r="839">
          <cell r="B839">
            <v>832</v>
          </cell>
          <cell r="F839" t="str">
            <v>-</v>
          </cell>
          <cell r="G839" t="str">
            <v>-</v>
          </cell>
          <cell r="K839">
            <v>0</v>
          </cell>
          <cell r="L839">
            <v>0</v>
          </cell>
          <cell r="M839">
            <v>0</v>
          </cell>
          <cell r="N839">
            <v>0</v>
          </cell>
          <cell r="O839">
            <v>0</v>
          </cell>
          <cell r="P839">
            <v>0</v>
          </cell>
          <cell r="Q839">
            <v>0</v>
          </cell>
          <cell r="R839">
            <v>0</v>
          </cell>
          <cell r="S839">
            <v>0</v>
          </cell>
          <cell r="T839">
            <v>0</v>
          </cell>
          <cell r="U839">
            <v>4</v>
          </cell>
          <cell r="V839" t="str">
            <v/>
          </cell>
          <cell r="W839" t="str">
            <v/>
          </cell>
          <cell r="X839" t="str">
            <v/>
          </cell>
          <cell r="Y839" t="str">
            <v/>
          </cell>
          <cell r="Z839" t="str">
            <v/>
          </cell>
          <cell r="AA839">
            <v>4</v>
          </cell>
          <cell r="AC839" t="str">
            <v/>
          </cell>
          <cell r="AD839" t="str">
            <v/>
          </cell>
          <cell r="AE839">
            <v>0</v>
          </cell>
          <cell r="AF839" t="str">
            <v/>
          </cell>
          <cell r="AG839" t="str">
            <v/>
          </cell>
          <cell r="AH839" t="str">
            <v/>
          </cell>
          <cell r="AI839" t="str">
            <v/>
          </cell>
          <cell r="AJ839">
            <v>0</v>
          </cell>
          <cell r="AK839" t="str">
            <v/>
          </cell>
          <cell r="AL839" t="str">
            <v/>
          </cell>
        </row>
        <row r="840">
          <cell r="B840">
            <v>833</v>
          </cell>
          <cell r="F840" t="str">
            <v>-</v>
          </cell>
          <cell r="G840" t="str">
            <v>-</v>
          </cell>
          <cell r="K840">
            <v>0</v>
          </cell>
          <cell r="L840">
            <v>0</v>
          </cell>
          <cell r="M840">
            <v>0</v>
          </cell>
          <cell r="N840">
            <v>0</v>
          </cell>
          <cell r="O840">
            <v>0</v>
          </cell>
          <cell r="P840">
            <v>0</v>
          </cell>
          <cell r="Q840">
            <v>0</v>
          </cell>
          <cell r="R840">
            <v>0</v>
          </cell>
          <cell r="S840">
            <v>0</v>
          </cell>
          <cell r="T840">
            <v>0</v>
          </cell>
          <cell r="U840">
            <v>4</v>
          </cell>
          <cell r="V840" t="str">
            <v/>
          </cell>
          <cell r="W840" t="str">
            <v/>
          </cell>
          <cell r="X840" t="str">
            <v/>
          </cell>
          <cell r="Y840" t="str">
            <v/>
          </cell>
          <cell r="Z840" t="str">
            <v/>
          </cell>
          <cell r="AA840">
            <v>4</v>
          </cell>
          <cell r="AC840" t="str">
            <v/>
          </cell>
          <cell r="AD840" t="str">
            <v/>
          </cell>
          <cell r="AE840">
            <v>0</v>
          </cell>
          <cell r="AF840" t="str">
            <v/>
          </cell>
          <cell r="AG840" t="str">
            <v/>
          </cell>
          <cell r="AH840" t="str">
            <v/>
          </cell>
          <cell r="AI840" t="str">
            <v/>
          </cell>
          <cell r="AJ840">
            <v>0</v>
          </cell>
          <cell r="AK840" t="str">
            <v/>
          </cell>
          <cell r="AL840" t="str">
            <v/>
          </cell>
        </row>
        <row r="841">
          <cell r="B841">
            <v>834</v>
          </cell>
          <cell r="F841" t="str">
            <v>-</v>
          </cell>
          <cell r="G841" t="str">
            <v>-</v>
          </cell>
          <cell r="K841">
            <v>0</v>
          </cell>
          <cell r="L841">
            <v>0</v>
          </cell>
          <cell r="M841">
            <v>0</v>
          </cell>
          <cell r="N841">
            <v>0</v>
          </cell>
          <cell r="O841">
            <v>0</v>
          </cell>
          <cell r="P841">
            <v>0</v>
          </cell>
          <cell r="Q841">
            <v>0</v>
          </cell>
          <cell r="R841">
            <v>0</v>
          </cell>
          <cell r="S841">
            <v>0</v>
          </cell>
          <cell r="T841">
            <v>0</v>
          </cell>
          <cell r="U841">
            <v>4</v>
          </cell>
          <cell r="V841" t="str">
            <v/>
          </cell>
          <cell r="W841" t="str">
            <v/>
          </cell>
          <cell r="X841" t="str">
            <v/>
          </cell>
          <cell r="Y841" t="str">
            <v/>
          </cell>
          <cell r="Z841" t="str">
            <v/>
          </cell>
          <cell r="AA841">
            <v>4</v>
          </cell>
          <cell r="AC841" t="str">
            <v/>
          </cell>
          <cell r="AD841" t="str">
            <v/>
          </cell>
          <cell r="AE841">
            <v>0</v>
          </cell>
          <cell r="AF841" t="str">
            <v/>
          </cell>
          <cell r="AG841" t="str">
            <v/>
          </cell>
          <cell r="AH841" t="str">
            <v/>
          </cell>
          <cell r="AI841" t="str">
            <v/>
          </cell>
          <cell r="AJ841">
            <v>0</v>
          </cell>
          <cell r="AK841" t="str">
            <v/>
          </cell>
          <cell r="AL841" t="str">
            <v/>
          </cell>
        </row>
        <row r="842">
          <cell r="B842">
            <v>835</v>
          </cell>
          <cell r="F842" t="str">
            <v>-</v>
          </cell>
          <cell r="G842" t="str">
            <v>-</v>
          </cell>
          <cell r="K842">
            <v>0</v>
          </cell>
          <cell r="L842">
            <v>0</v>
          </cell>
          <cell r="M842">
            <v>0</v>
          </cell>
          <cell r="N842">
            <v>0</v>
          </cell>
          <cell r="O842">
            <v>0</v>
          </cell>
          <cell r="P842">
            <v>0</v>
          </cell>
          <cell r="Q842">
            <v>0</v>
          </cell>
          <cell r="R842">
            <v>0</v>
          </cell>
          <cell r="S842">
            <v>0</v>
          </cell>
          <cell r="T842">
            <v>0</v>
          </cell>
          <cell r="U842">
            <v>4</v>
          </cell>
          <cell r="V842" t="str">
            <v/>
          </cell>
          <cell r="W842" t="str">
            <v/>
          </cell>
          <cell r="X842" t="str">
            <v/>
          </cell>
          <cell r="Y842" t="str">
            <v/>
          </cell>
          <cell r="Z842" t="str">
            <v/>
          </cell>
          <cell r="AA842">
            <v>4</v>
          </cell>
          <cell r="AC842" t="str">
            <v/>
          </cell>
          <cell r="AD842" t="str">
            <v/>
          </cell>
          <cell r="AE842">
            <v>0</v>
          </cell>
          <cell r="AF842" t="str">
            <v/>
          </cell>
          <cell r="AG842" t="str">
            <v/>
          </cell>
          <cell r="AH842" t="str">
            <v/>
          </cell>
          <cell r="AI842" t="str">
            <v/>
          </cell>
          <cell r="AJ842">
            <v>0</v>
          </cell>
          <cell r="AK842" t="str">
            <v/>
          </cell>
          <cell r="AL842" t="str">
            <v/>
          </cell>
        </row>
        <row r="843">
          <cell r="B843">
            <v>836</v>
          </cell>
          <cell r="F843" t="str">
            <v>-</v>
          </cell>
          <cell r="G843" t="str">
            <v>-</v>
          </cell>
          <cell r="K843">
            <v>0</v>
          </cell>
          <cell r="L843">
            <v>0</v>
          </cell>
          <cell r="M843">
            <v>0</v>
          </cell>
          <cell r="N843">
            <v>0</v>
          </cell>
          <cell r="O843">
            <v>0</v>
          </cell>
          <cell r="P843">
            <v>0</v>
          </cell>
          <cell r="Q843">
            <v>0</v>
          </cell>
          <cell r="R843">
            <v>0</v>
          </cell>
          <cell r="S843">
            <v>0</v>
          </cell>
          <cell r="T843">
            <v>0</v>
          </cell>
          <cell r="U843">
            <v>4</v>
          </cell>
          <cell r="V843" t="str">
            <v/>
          </cell>
          <cell r="W843" t="str">
            <v/>
          </cell>
          <cell r="X843" t="str">
            <v/>
          </cell>
          <cell r="Y843" t="str">
            <v/>
          </cell>
          <cell r="Z843" t="str">
            <v/>
          </cell>
          <cell r="AA843">
            <v>4</v>
          </cell>
          <cell r="AC843" t="str">
            <v/>
          </cell>
          <cell r="AD843" t="str">
            <v/>
          </cell>
          <cell r="AE843">
            <v>0</v>
          </cell>
          <cell r="AF843" t="str">
            <v/>
          </cell>
          <cell r="AG843" t="str">
            <v/>
          </cell>
          <cell r="AH843" t="str">
            <v/>
          </cell>
          <cell r="AI843" t="str">
            <v/>
          </cell>
          <cell r="AJ843">
            <v>0</v>
          </cell>
          <cell r="AK843" t="str">
            <v/>
          </cell>
          <cell r="AL843" t="str">
            <v/>
          </cell>
        </row>
        <row r="844">
          <cell r="B844">
            <v>837</v>
          </cell>
          <cell r="F844" t="str">
            <v>-</v>
          </cell>
          <cell r="G844" t="str">
            <v>-</v>
          </cell>
          <cell r="K844">
            <v>0</v>
          </cell>
          <cell r="L844">
            <v>0</v>
          </cell>
          <cell r="M844">
            <v>0</v>
          </cell>
          <cell r="N844">
            <v>0</v>
          </cell>
          <cell r="O844">
            <v>0</v>
          </cell>
          <cell r="P844">
            <v>0</v>
          </cell>
          <cell r="Q844">
            <v>0</v>
          </cell>
          <cell r="R844">
            <v>0</v>
          </cell>
          <cell r="S844">
            <v>0</v>
          </cell>
          <cell r="T844">
            <v>0</v>
          </cell>
          <cell r="U844">
            <v>4</v>
          </cell>
          <cell r="V844" t="str">
            <v/>
          </cell>
          <cell r="W844" t="str">
            <v/>
          </cell>
          <cell r="X844" t="str">
            <v/>
          </cell>
          <cell r="Y844" t="str">
            <v/>
          </cell>
          <cell r="Z844" t="str">
            <v/>
          </cell>
          <cell r="AA844">
            <v>4</v>
          </cell>
          <cell r="AC844" t="str">
            <v/>
          </cell>
          <cell r="AD844" t="str">
            <v/>
          </cell>
          <cell r="AE844">
            <v>0</v>
          </cell>
          <cell r="AF844" t="str">
            <v/>
          </cell>
          <cell r="AG844" t="str">
            <v/>
          </cell>
          <cell r="AH844" t="str">
            <v/>
          </cell>
          <cell r="AI844" t="str">
            <v/>
          </cell>
          <cell r="AJ844">
            <v>0</v>
          </cell>
          <cell r="AK844" t="str">
            <v/>
          </cell>
          <cell r="AL844" t="str">
            <v/>
          </cell>
        </row>
        <row r="845">
          <cell r="B845">
            <v>838</v>
          </cell>
          <cell r="F845" t="str">
            <v>-</v>
          </cell>
          <cell r="G845" t="str">
            <v>-</v>
          </cell>
          <cell r="K845">
            <v>0</v>
          </cell>
          <cell r="L845">
            <v>0</v>
          </cell>
          <cell r="M845">
            <v>0</v>
          </cell>
          <cell r="N845">
            <v>0</v>
          </cell>
          <cell r="O845">
            <v>0</v>
          </cell>
          <cell r="P845">
            <v>0</v>
          </cell>
          <cell r="Q845">
            <v>0</v>
          </cell>
          <cell r="R845">
            <v>0</v>
          </cell>
          <cell r="S845">
            <v>0</v>
          </cell>
          <cell r="T845">
            <v>0</v>
          </cell>
          <cell r="U845">
            <v>4</v>
          </cell>
          <cell r="V845" t="str">
            <v/>
          </cell>
          <cell r="W845" t="str">
            <v/>
          </cell>
          <cell r="X845" t="str">
            <v/>
          </cell>
          <cell r="Y845" t="str">
            <v/>
          </cell>
          <cell r="Z845" t="str">
            <v/>
          </cell>
          <cell r="AA845">
            <v>4</v>
          </cell>
          <cell r="AC845" t="str">
            <v/>
          </cell>
          <cell r="AD845" t="str">
            <v/>
          </cell>
          <cell r="AE845">
            <v>0</v>
          </cell>
          <cell r="AF845" t="str">
            <v/>
          </cell>
          <cell r="AG845" t="str">
            <v/>
          </cell>
          <cell r="AH845" t="str">
            <v/>
          </cell>
          <cell r="AI845" t="str">
            <v/>
          </cell>
          <cell r="AJ845">
            <v>0</v>
          </cell>
          <cell r="AK845" t="str">
            <v/>
          </cell>
          <cell r="AL845" t="str">
            <v/>
          </cell>
        </row>
        <row r="846">
          <cell r="B846">
            <v>839</v>
          </cell>
          <cell r="F846" t="str">
            <v>-</v>
          </cell>
          <cell r="G846" t="str">
            <v>-</v>
          </cell>
          <cell r="K846">
            <v>0</v>
          </cell>
          <cell r="L846">
            <v>0</v>
          </cell>
          <cell r="M846">
            <v>0</v>
          </cell>
          <cell r="N846">
            <v>0</v>
          </cell>
          <cell r="O846">
            <v>0</v>
          </cell>
          <cell r="P846">
            <v>0</v>
          </cell>
          <cell r="Q846">
            <v>0</v>
          </cell>
          <cell r="R846">
            <v>0</v>
          </cell>
          <cell r="S846">
            <v>0</v>
          </cell>
          <cell r="T846">
            <v>0</v>
          </cell>
          <cell r="U846">
            <v>4</v>
          </cell>
          <cell r="V846" t="str">
            <v/>
          </cell>
          <cell r="W846" t="str">
            <v/>
          </cell>
          <cell r="X846" t="str">
            <v/>
          </cell>
          <cell r="Y846" t="str">
            <v/>
          </cell>
          <cell r="Z846" t="str">
            <v/>
          </cell>
          <cell r="AA846">
            <v>4</v>
          </cell>
          <cell r="AC846" t="str">
            <v/>
          </cell>
          <cell r="AD846" t="str">
            <v/>
          </cell>
          <cell r="AE846">
            <v>0</v>
          </cell>
          <cell r="AF846" t="str">
            <v/>
          </cell>
          <cell r="AG846" t="str">
            <v/>
          </cell>
          <cell r="AH846" t="str">
            <v/>
          </cell>
          <cell r="AI846" t="str">
            <v/>
          </cell>
          <cell r="AJ846">
            <v>0</v>
          </cell>
          <cell r="AK846" t="str">
            <v/>
          </cell>
          <cell r="AL846" t="str">
            <v/>
          </cell>
        </row>
        <row r="847">
          <cell r="B847">
            <v>840</v>
          </cell>
          <cell r="F847" t="str">
            <v>-</v>
          </cell>
          <cell r="G847" t="str">
            <v>-</v>
          </cell>
          <cell r="K847">
            <v>0</v>
          </cell>
          <cell r="L847">
            <v>0</v>
          </cell>
          <cell r="M847">
            <v>0</v>
          </cell>
          <cell r="N847">
            <v>0</v>
          </cell>
          <cell r="O847">
            <v>0</v>
          </cell>
          <cell r="P847">
            <v>0</v>
          </cell>
          <cell r="Q847">
            <v>0</v>
          </cell>
          <cell r="R847">
            <v>0</v>
          </cell>
          <cell r="S847">
            <v>0</v>
          </cell>
          <cell r="T847">
            <v>0</v>
          </cell>
          <cell r="U847">
            <v>4</v>
          </cell>
          <cell r="V847" t="str">
            <v/>
          </cell>
          <cell r="W847" t="str">
            <v/>
          </cell>
          <cell r="X847" t="str">
            <v/>
          </cell>
          <cell r="Y847" t="str">
            <v/>
          </cell>
          <cell r="Z847" t="str">
            <v/>
          </cell>
          <cell r="AA847">
            <v>4</v>
          </cell>
          <cell r="AC847" t="str">
            <v/>
          </cell>
          <cell r="AD847" t="str">
            <v/>
          </cell>
          <cell r="AE847">
            <v>0</v>
          </cell>
          <cell r="AF847" t="str">
            <v/>
          </cell>
          <cell r="AG847" t="str">
            <v/>
          </cell>
          <cell r="AH847" t="str">
            <v/>
          </cell>
          <cell r="AI847" t="str">
            <v/>
          </cell>
          <cell r="AJ847">
            <v>0</v>
          </cell>
          <cell r="AK847" t="str">
            <v/>
          </cell>
          <cell r="AL847" t="str">
            <v/>
          </cell>
        </row>
        <row r="848">
          <cell r="B848">
            <v>841</v>
          </cell>
          <cell r="F848" t="str">
            <v>-</v>
          </cell>
          <cell r="G848" t="str">
            <v>-</v>
          </cell>
          <cell r="K848">
            <v>0</v>
          </cell>
          <cell r="L848">
            <v>0</v>
          </cell>
          <cell r="M848">
            <v>0</v>
          </cell>
          <cell r="N848">
            <v>0</v>
          </cell>
          <cell r="O848">
            <v>0</v>
          </cell>
          <cell r="P848">
            <v>0</v>
          </cell>
          <cell r="Q848">
            <v>0</v>
          </cell>
          <cell r="R848">
            <v>0</v>
          </cell>
          <cell r="S848">
            <v>0</v>
          </cell>
          <cell r="T848">
            <v>0</v>
          </cell>
          <cell r="U848">
            <v>4</v>
          </cell>
          <cell r="V848" t="str">
            <v/>
          </cell>
          <cell r="W848" t="str">
            <v/>
          </cell>
          <cell r="X848" t="str">
            <v/>
          </cell>
          <cell r="Y848" t="str">
            <v/>
          </cell>
          <cell r="Z848" t="str">
            <v/>
          </cell>
          <cell r="AA848">
            <v>4</v>
          </cell>
          <cell r="AC848" t="str">
            <v/>
          </cell>
          <cell r="AD848" t="str">
            <v/>
          </cell>
          <cell r="AE848">
            <v>0</v>
          </cell>
          <cell r="AF848" t="str">
            <v/>
          </cell>
          <cell r="AG848" t="str">
            <v/>
          </cell>
          <cell r="AH848" t="str">
            <v/>
          </cell>
          <cell r="AI848" t="str">
            <v/>
          </cell>
          <cell r="AJ848">
            <v>0</v>
          </cell>
          <cell r="AK848" t="str">
            <v/>
          </cell>
          <cell r="AL848" t="str">
            <v/>
          </cell>
        </row>
        <row r="849">
          <cell r="B849">
            <v>842</v>
          </cell>
          <cell r="F849" t="str">
            <v>-</v>
          </cell>
          <cell r="G849" t="str">
            <v>-</v>
          </cell>
          <cell r="K849">
            <v>0</v>
          </cell>
          <cell r="L849">
            <v>0</v>
          </cell>
          <cell r="M849">
            <v>0</v>
          </cell>
          <cell r="N849">
            <v>0</v>
          </cell>
          <cell r="O849">
            <v>0</v>
          </cell>
          <cell r="P849">
            <v>0</v>
          </cell>
          <cell r="Q849">
            <v>0</v>
          </cell>
          <cell r="R849">
            <v>0</v>
          </cell>
          <cell r="S849">
            <v>0</v>
          </cell>
          <cell r="T849">
            <v>0</v>
          </cell>
          <cell r="U849">
            <v>4</v>
          </cell>
          <cell r="V849" t="str">
            <v/>
          </cell>
          <cell r="W849" t="str">
            <v/>
          </cell>
          <cell r="X849" t="str">
            <v/>
          </cell>
          <cell r="Y849" t="str">
            <v/>
          </cell>
          <cell r="Z849" t="str">
            <v/>
          </cell>
          <cell r="AA849">
            <v>4</v>
          </cell>
          <cell r="AC849" t="str">
            <v/>
          </cell>
          <cell r="AD849" t="str">
            <v/>
          </cell>
          <cell r="AE849">
            <v>0</v>
          </cell>
          <cell r="AF849" t="str">
            <v/>
          </cell>
          <cell r="AG849" t="str">
            <v/>
          </cell>
          <cell r="AH849" t="str">
            <v/>
          </cell>
          <cell r="AI849" t="str">
            <v/>
          </cell>
          <cell r="AJ849">
            <v>0</v>
          </cell>
          <cell r="AK849" t="str">
            <v/>
          </cell>
          <cell r="AL849" t="str">
            <v/>
          </cell>
        </row>
        <row r="850">
          <cell r="B850">
            <v>843</v>
          </cell>
          <cell r="F850" t="str">
            <v>-</v>
          </cell>
          <cell r="G850" t="str">
            <v>-</v>
          </cell>
          <cell r="K850">
            <v>0</v>
          </cell>
          <cell r="L850">
            <v>0</v>
          </cell>
          <cell r="M850">
            <v>0</v>
          </cell>
          <cell r="N850">
            <v>0</v>
          </cell>
          <cell r="O850">
            <v>0</v>
          </cell>
          <cell r="P850">
            <v>0</v>
          </cell>
          <cell r="Q850">
            <v>0</v>
          </cell>
          <cell r="R850">
            <v>0</v>
          </cell>
          <cell r="S850">
            <v>0</v>
          </cell>
          <cell r="T850">
            <v>0</v>
          </cell>
          <cell r="U850">
            <v>4</v>
          </cell>
          <cell r="V850" t="str">
            <v/>
          </cell>
          <cell r="W850" t="str">
            <v/>
          </cell>
          <cell r="X850" t="str">
            <v/>
          </cell>
          <cell r="Y850" t="str">
            <v/>
          </cell>
          <cell r="Z850" t="str">
            <v/>
          </cell>
          <cell r="AA850">
            <v>4</v>
          </cell>
          <cell r="AC850" t="str">
            <v/>
          </cell>
          <cell r="AD850" t="str">
            <v/>
          </cell>
          <cell r="AE850">
            <v>0</v>
          </cell>
          <cell r="AF850" t="str">
            <v/>
          </cell>
          <cell r="AG850" t="str">
            <v/>
          </cell>
          <cell r="AH850" t="str">
            <v/>
          </cell>
          <cell r="AI850" t="str">
            <v/>
          </cell>
          <cell r="AJ850">
            <v>0</v>
          </cell>
          <cell r="AK850" t="str">
            <v/>
          </cell>
          <cell r="AL850" t="str">
            <v/>
          </cell>
        </row>
        <row r="851">
          <cell r="B851">
            <v>844</v>
          </cell>
          <cell r="F851" t="str">
            <v>-</v>
          </cell>
          <cell r="G851" t="str">
            <v>-</v>
          </cell>
          <cell r="K851">
            <v>0</v>
          </cell>
          <cell r="L851">
            <v>0</v>
          </cell>
          <cell r="M851">
            <v>0</v>
          </cell>
          <cell r="N851">
            <v>0</v>
          </cell>
          <cell r="O851">
            <v>0</v>
          </cell>
          <cell r="P851">
            <v>0</v>
          </cell>
          <cell r="Q851">
            <v>0</v>
          </cell>
          <cell r="R851">
            <v>0</v>
          </cell>
          <cell r="S851">
            <v>0</v>
          </cell>
          <cell r="T851">
            <v>0</v>
          </cell>
          <cell r="U851">
            <v>4</v>
          </cell>
          <cell r="V851" t="str">
            <v/>
          </cell>
          <cell r="W851" t="str">
            <v/>
          </cell>
          <cell r="X851" t="str">
            <v/>
          </cell>
          <cell r="Y851" t="str">
            <v/>
          </cell>
          <cell r="Z851" t="str">
            <v/>
          </cell>
          <cell r="AA851">
            <v>4</v>
          </cell>
          <cell r="AC851" t="str">
            <v/>
          </cell>
          <cell r="AD851" t="str">
            <v/>
          </cell>
          <cell r="AE851">
            <v>0</v>
          </cell>
          <cell r="AF851" t="str">
            <v/>
          </cell>
          <cell r="AG851" t="str">
            <v/>
          </cell>
          <cell r="AH851" t="str">
            <v/>
          </cell>
          <cell r="AI851" t="str">
            <v/>
          </cell>
          <cell r="AJ851">
            <v>0</v>
          </cell>
          <cell r="AK851" t="str">
            <v/>
          </cell>
          <cell r="AL851" t="str">
            <v/>
          </cell>
        </row>
        <row r="852">
          <cell r="B852">
            <v>845</v>
          </cell>
          <cell r="F852" t="str">
            <v>-</v>
          </cell>
          <cell r="G852" t="str">
            <v>-</v>
          </cell>
          <cell r="K852">
            <v>0</v>
          </cell>
          <cell r="L852">
            <v>0</v>
          </cell>
          <cell r="M852">
            <v>0</v>
          </cell>
          <cell r="N852">
            <v>0</v>
          </cell>
          <cell r="O852">
            <v>0</v>
          </cell>
          <cell r="P852">
            <v>0</v>
          </cell>
          <cell r="Q852">
            <v>0</v>
          </cell>
          <cell r="R852">
            <v>0</v>
          </cell>
          <cell r="S852">
            <v>0</v>
          </cell>
          <cell r="T852">
            <v>0</v>
          </cell>
          <cell r="U852">
            <v>4</v>
          </cell>
          <cell r="V852" t="str">
            <v/>
          </cell>
          <cell r="W852" t="str">
            <v/>
          </cell>
          <cell r="X852" t="str">
            <v/>
          </cell>
          <cell r="Y852" t="str">
            <v/>
          </cell>
          <cell r="Z852" t="str">
            <v/>
          </cell>
          <cell r="AA852">
            <v>4</v>
          </cell>
          <cell r="AC852" t="str">
            <v/>
          </cell>
          <cell r="AD852" t="str">
            <v/>
          </cell>
          <cell r="AE852">
            <v>0</v>
          </cell>
          <cell r="AF852" t="str">
            <v/>
          </cell>
          <cell r="AG852" t="str">
            <v/>
          </cell>
          <cell r="AH852" t="str">
            <v/>
          </cell>
          <cell r="AI852" t="str">
            <v/>
          </cell>
          <cell r="AJ852">
            <v>0</v>
          </cell>
          <cell r="AK852" t="str">
            <v/>
          </cell>
          <cell r="AL852" t="str">
            <v/>
          </cell>
        </row>
        <row r="853">
          <cell r="B853">
            <v>846</v>
          </cell>
          <cell r="F853" t="str">
            <v>-</v>
          </cell>
          <cell r="G853" t="str">
            <v>-</v>
          </cell>
          <cell r="K853">
            <v>0</v>
          </cell>
          <cell r="L853">
            <v>0</v>
          </cell>
          <cell r="M853">
            <v>0</v>
          </cell>
          <cell r="N853">
            <v>0</v>
          </cell>
          <cell r="O853">
            <v>0</v>
          </cell>
          <cell r="P853">
            <v>0</v>
          </cell>
          <cell r="Q853">
            <v>0</v>
          </cell>
          <cell r="R853">
            <v>0</v>
          </cell>
          <cell r="S853">
            <v>0</v>
          </cell>
          <cell r="T853">
            <v>0</v>
          </cell>
          <cell r="U853">
            <v>4</v>
          </cell>
          <cell r="V853" t="str">
            <v/>
          </cell>
          <cell r="W853" t="str">
            <v/>
          </cell>
          <cell r="X853" t="str">
            <v/>
          </cell>
          <cell r="Y853" t="str">
            <v/>
          </cell>
          <cell r="Z853" t="str">
            <v/>
          </cell>
          <cell r="AA853">
            <v>4</v>
          </cell>
          <cell r="AC853" t="str">
            <v/>
          </cell>
          <cell r="AD853" t="str">
            <v/>
          </cell>
          <cell r="AE853">
            <v>0</v>
          </cell>
          <cell r="AF853" t="str">
            <v/>
          </cell>
          <cell r="AG853" t="str">
            <v/>
          </cell>
          <cell r="AH853" t="str">
            <v/>
          </cell>
          <cell r="AI853" t="str">
            <v/>
          </cell>
          <cell r="AJ853">
            <v>0</v>
          </cell>
          <cell r="AK853" t="str">
            <v/>
          </cell>
          <cell r="AL853" t="str">
            <v/>
          </cell>
        </row>
        <row r="854">
          <cell r="B854">
            <v>847</v>
          </cell>
          <cell r="F854" t="str">
            <v>-</v>
          </cell>
          <cell r="G854" t="str">
            <v>-</v>
          </cell>
          <cell r="K854">
            <v>0</v>
          </cell>
          <cell r="L854">
            <v>0</v>
          </cell>
          <cell r="M854">
            <v>0</v>
          </cell>
          <cell r="N854">
            <v>0</v>
          </cell>
          <cell r="O854">
            <v>0</v>
          </cell>
          <cell r="P854">
            <v>0</v>
          </cell>
          <cell r="Q854">
            <v>0</v>
          </cell>
          <cell r="R854">
            <v>0</v>
          </cell>
          <cell r="S854">
            <v>0</v>
          </cell>
          <cell r="T854">
            <v>0</v>
          </cell>
          <cell r="U854">
            <v>4</v>
          </cell>
          <cell r="V854" t="str">
            <v/>
          </cell>
          <cell r="W854" t="str">
            <v/>
          </cell>
          <cell r="X854" t="str">
            <v/>
          </cell>
          <cell r="Y854" t="str">
            <v/>
          </cell>
          <cell r="Z854" t="str">
            <v/>
          </cell>
          <cell r="AA854">
            <v>4</v>
          </cell>
          <cell r="AC854" t="str">
            <v/>
          </cell>
          <cell r="AD854" t="str">
            <v/>
          </cell>
          <cell r="AE854">
            <v>0</v>
          </cell>
          <cell r="AF854" t="str">
            <v/>
          </cell>
          <cell r="AG854" t="str">
            <v/>
          </cell>
          <cell r="AH854" t="str">
            <v/>
          </cell>
          <cell r="AI854" t="str">
            <v/>
          </cell>
          <cell r="AJ854">
            <v>0</v>
          </cell>
          <cell r="AK854" t="str">
            <v/>
          </cell>
          <cell r="AL854" t="str">
            <v/>
          </cell>
        </row>
        <row r="855">
          <cell r="B855">
            <v>848</v>
          </cell>
          <cell r="F855" t="str">
            <v>-</v>
          </cell>
          <cell r="G855" t="str">
            <v>-</v>
          </cell>
          <cell r="K855">
            <v>0</v>
          </cell>
          <cell r="L855">
            <v>0</v>
          </cell>
          <cell r="M855">
            <v>0</v>
          </cell>
          <cell r="N855">
            <v>0</v>
          </cell>
          <cell r="O855">
            <v>0</v>
          </cell>
          <cell r="P855">
            <v>0</v>
          </cell>
          <cell r="Q855">
            <v>0</v>
          </cell>
          <cell r="R855">
            <v>0</v>
          </cell>
          <cell r="S855">
            <v>0</v>
          </cell>
          <cell r="T855">
            <v>0</v>
          </cell>
          <cell r="U855">
            <v>4</v>
          </cell>
          <cell r="V855" t="str">
            <v/>
          </cell>
          <cell r="W855" t="str">
            <v/>
          </cell>
          <cell r="X855" t="str">
            <v/>
          </cell>
          <cell r="Y855" t="str">
            <v/>
          </cell>
          <cell r="Z855" t="str">
            <v/>
          </cell>
          <cell r="AA855">
            <v>4</v>
          </cell>
          <cell r="AC855" t="str">
            <v/>
          </cell>
          <cell r="AD855" t="str">
            <v/>
          </cell>
          <cell r="AE855">
            <v>0</v>
          </cell>
          <cell r="AF855" t="str">
            <v/>
          </cell>
          <cell r="AG855" t="str">
            <v/>
          </cell>
          <cell r="AH855" t="str">
            <v/>
          </cell>
          <cell r="AI855" t="str">
            <v/>
          </cell>
          <cell r="AJ855">
            <v>0</v>
          </cell>
          <cell r="AK855" t="str">
            <v/>
          </cell>
          <cell r="AL855" t="str">
            <v/>
          </cell>
        </row>
        <row r="856">
          <cell r="B856">
            <v>849</v>
          </cell>
          <cell r="F856" t="str">
            <v>-</v>
          </cell>
          <cell r="G856" t="str">
            <v>-</v>
          </cell>
          <cell r="K856">
            <v>0</v>
          </cell>
          <cell r="L856">
            <v>0</v>
          </cell>
          <cell r="M856">
            <v>0</v>
          </cell>
          <cell r="N856">
            <v>0</v>
          </cell>
          <cell r="O856">
            <v>0</v>
          </cell>
          <cell r="P856">
            <v>0</v>
          </cell>
          <cell r="Q856">
            <v>0</v>
          </cell>
          <cell r="R856">
            <v>0</v>
          </cell>
          <cell r="S856">
            <v>0</v>
          </cell>
          <cell r="T856">
            <v>0</v>
          </cell>
          <cell r="U856">
            <v>4</v>
          </cell>
          <cell r="V856" t="str">
            <v/>
          </cell>
          <cell r="W856" t="str">
            <v/>
          </cell>
          <cell r="X856" t="str">
            <v/>
          </cell>
          <cell r="Y856" t="str">
            <v/>
          </cell>
          <cell r="Z856" t="str">
            <v/>
          </cell>
          <cell r="AA856">
            <v>4</v>
          </cell>
          <cell r="AC856" t="str">
            <v/>
          </cell>
          <cell r="AD856" t="str">
            <v/>
          </cell>
          <cell r="AE856">
            <v>0</v>
          </cell>
          <cell r="AF856" t="str">
            <v/>
          </cell>
          <cell r="AG856" t="str">
            <v/>
          </cell>
          <cell r="AH856" t="str">
            <v/>
          </cell>
          <cell r="AI856" t="str">
            <v/>
          </cell>
          <cell r="AJ856">
            <v>0</v>
          </cell>
          <cell r="AK856" t="str">
            <v/>
          </cell>
          <cell r="AL856" t="str">
            <v/>
          </cell>
        </row>
        <row r="857">
          <cell r="B857">
            <v>850</v>
          </cell>
          <cell r="F857" t="str">
            <v>-</v>
          </cell>
          <cell r="G857" t="str">
            <v>-</v>
          </cell>
          <cell r="K857">
            <v>0</v>
          </cell>
          <cell r="L857">
            <v>0</v>
          </cell>
          <cell r="M857">
            <v>0</v>
          </cell>
          <cell r="N857">
            <v>0</v>
          </cell>
          <cell r="O857">
            <v>0</v>
          </cell>
          <cell r="P857">
            <v>0</v>
          </cell>
          <cell r="Q857">
            <v>0</v>
          </cell>
          <cell r="R857">
            <v>0</v>
          </cell>
          <cell r="S857">
            <v>0</v>
          </cell>
          <cell r="T857">
            <v>0</v>
          </cell>
          <cell r="U857">
            <v>4</v>
          </cell>
          <cell r="V857" t="str">
            <v/>
          </cell>
          <cell r="W857" t="str">
            <v/>
          </cell>
          <cell r="X857" t="str">
            <v/>
          </cell>
          <cell r="Y857" t="str">
            <v/>
          </cell>
          <cell r="Z857" t="str">
            <v/>
          </cell>
          <cell r="AA857">
            <v>4</v>
          </cell>
          <cell r="AC857" t="str">
            <v/>
          </cell>
          <cell r="AD857" t="str">
            <v/>
          </cell>
          <cell r="AE857">
            <v>0</v>
          </cell>
          <cell r="AF857" t="str">
            <v/>
          </cell>
          <cell r="AG857" t="str">
            <v/>
          </cell>
          <cell r="AH857" t="str">
            <v/>
          </cell>
          <cell r="AI857" t="str">
            <v/>
          </cell>
          <cell r="AJ857">
            <v>0</v>
          </cell>
          <cell r="AK857" t="str">
            <v/>
          </cell>
          <cell r="AL857" t="str">
            <v/>
          </cell>
        </row>
        <row r="858">
          <cell r="B858">
            <v>851</v>
          </cell>
          <cell r="F858" t="str">
            <v>-</v>
          </cell>
          <cell r="G858" t="str">
            <v>-</v>
          </cell>
          <cell r="K858">
            <v>0</v>
          </cell>
          <cell r="L858">
            <v>0</v>
          </cell>
          <cell r="M858">
            <v>0</v>
          </cell>
          <cell r="N858">
            <v>0</v>
          </cell>
          <cell r="O858">
            <v>0</v>
          </cell>
          <cell r="P858">
            <v>0</v>
          </cell>
          <cell r="Q858">
            <v>0</v>
          </cell>
          <cell r="R858">
            <v>0</v>
          </cell>
          <cell r="S858">
            <v>0</v>
          </cell>
          <cell r="T858">
            <v>0</v>
          </cell>
          <cell r="U858">
            <v>4</v>
          </cell>
          <cell r="V858" t="str">
            <v/>
          </cell>
          <cell r="W858" t="str">
            <v/>
          </cell>
          <cell r="X858" t="str">
            <v/>
          </cell>
          <cell r="Y858" t="str">
            <v/>
          </cell>
          <cell r="Z858" t="str">
            <v/>
          </cell>
          <cell r="AA858">
            <v>4</v>
          </cell>
          <cell r="AC858" t="str">
            <v/>
          </cell>
          <cell r="AD858" t="str">
            <v/>
          </cell>
          <cell r="AE858">
            <v>0</v>
          </cell>
          <cell r="AF858" t="str">
            <v/>
          </cell>
          <cell r="AG858" t="str">
            <v/>
          </cell>
          <cell r="AH858" t="str">
            <v/>
          </cell>
          <cell r="AI858" t="str">
            <v/>
          </cell>
          <cell r="AJ858">
            <v>0</v>
          </cell>
          <cell r="AK858" t="str">
            <v/>
          </cell>
          <cell r="AL858" t="str">
            <v/>
          </cell>
        </row>
        <row r="859">
          <cell r="B859">
            <v>852</v>
          </cell>
          <cell r="F859" t="str">
            <v>-</v>
          </cell>
          <cell r="G859" t="str">
            <v>-</v>
          </cell>
          <cell r="K859">
            <v>0</v>
          </cell>
          <cell r="L859">
            <v>0</v>
          </cell>
          <cell r="M859">
            <v>0</v>
          </cell>
          <cell r="N859">
            <v>0</v>
          </cell>
          <cell r="O859">
            <v>0</v>
          </cell>
          <cell r="P859">
            <v>0</v>
          </cell>
          <cell r="Q859">
            <v>0</v>
          </cell>
          <cell r="R859">
            <v>0</v>
          </cell>
          <cell r="S859">
            <v>0</v>
          </cell>
          <cell r="T859">
            <v>0</v>
          </cell>
          <cell r="U859">
            <v>4</v>
          </cell>
          <cell r="V859" t="str">
            <v/>
          </cell>
          <cell r="W859" t="str">
            <v/>
          </cell>
          <cell r="X859" t="str">
            <v/>
          </cell>
          <cell r="Y859" t="str">
            <v/>
          </cell>
          <cell r="Z859" t="str">
            <v/>
          </cell>
          <cell r="AA859">
            <v>4</v>
          </cell>
          <cell r="AC859" t="str">
            <v/>
          </cell>
          <cell r="AD859" t="str">
            <v/>
          </cell>
          <cell r="AE859">
            <v>0</v>
          </cell>
          <cell r="AF859" t="str">
            <v/>
          </cell>
          <cell r="AG859" t="str">
            <v/>
          </cell>
          <cell r="AH859" t="str">
            <v/>
          </cell>
          <cell r="AI859" t="str">
            <v/>
          </cell>
          <cell r="AJ859">
            <v>0</v>
          </cell>
          <cell r="AK859" t="str">
            <v/>
          </cell>
          <cell r="AL859" t="str">
            <v/>
          </cell>
        </row>
        <row r="860">
          <cell r="B860">
            <v>853</v>
          </cell>
          <cell r="F860" t="str">
            <v>-</v>
          </cell>
          <cell r="G860" t="str">
            <v>-</v>
          </cell>
          <cell r="K860">
            <v>0</v>
          </cell>
          <cell r="L860">
            <v>0</v>
          </cell>
          <cell r="M860">
            <v>0</v>
          </cell>
          <cell r="N860">
            <v>0</v>
          </cell>
          <cell r="O860">
            <v>0</v>
          </cell>
          <cell r="P860">
            <v>0</v>
          </cell>
          <cell r="Q860">
            <v>0</v>
          </cell>
          <cell r="R860">
            <v>0</v>
          </cell>
          <cell r="S860">
            <v>0</v>
          </cell>
          <cell r="T860">
            <v>0</v>
          </cell>
          <cell r="U860">
            <v>4</v>
          </cell>
          <cell r="V860" t="str">
            <v/>
          </cell>
          <cell r="W860" t="str">
            <v/>
          </cell>
          <cell r="X860" t="str">
            <v/>
          </cell>
          <cell r="Y860" t="str">
            <v/>
          </cell>
          <cell r="Z860" t="str">
            <v/>
          </cell>
          <cell r="AA860">
            <v>4</v>
          </cell>
          <cell r="AC860" t="str">
            <v/>
          </cell>
          <cell r="AD860" t="str">
            <v/>
          </cell>
          <cell r="AE860">
            <v>0</v>
          </cell>
          <cell r="AF860" t="str">
            <v/>
          </cell>
          <cell r="AG860" t="str">
            <v/>
          </cell>
          <cell r="AH860" t="str">
            <v/>
          </cell>
          <cell r="AI860" t="str">
            <v/>
          </cell>
          <cell r="AJ860">
            <v>0</v>
          </cell>
          <cell r="AK860" t="str">
            <v/>
          </cell>
          <cell r="AL860" t="str">
            <v/>
          </cell>
        </row>
        <row r="861">
          <cell r="B861">
            <v>854</v>
          </cell>
          <cell r="F861" t="str">
            <v>-</v>
          </cell>
          <cell r="G861" t="str">
            <v>-</v>
          </cell>
          <cell r="K861">
            <v>0</v>
          </cell>
          <cell r="L861">
            <v>0</v>
          </cell>
          <cell r="M861">
            <v>0</v>
          </cell>
          <cell r="N861">
            <v>0</v>
          </cell>
          <cell r="O861">
            <v>0</v>
          </cell>
          <cell r="P861">
            <v>0</v>
          </cell>
          <cell r="Q861">
            <v>0</v>
          </cell>
          <cell r="R861">
            <v>0</v>
          </cell>
          <cell r="S861">
            <v>0</v>
          </cell>
          <cell r="T861">
            <v>0</v>
          </cell>
          <cell r="U861">
            <v>4</v>
          </cell>
          <cell r="V861" t="str">
            <v/>
          </cell>
          <cell r="W861" t="str">
            <v/>
          </cell>
          <cell r="X861" t="str">
            <v/>
          </cell>
          <cell r="Y861" t="str">
            <v/>
          </cell>
          <cell r="Z861" t="str">
            <v/>
          </cell>
          <cell r="AA861">
            <v>4</v>
          </cell>
          <cell r="AC861" t="str">
            <v/>
          </cell>
          <cell r="AD861" t="str">
            <v/>
          </cell>
          <cell r="AE861">
            <v>0</v>
          </cell>
          <cell r="AF861" t="str">
            <v/>
          </cell>
          <cell r="AG861" t="str">
            <v/>
          </cell>
          <cell r="AH861" t="str">
            <v/>
          </cell>
          <cell r="AI861" t="str">
            <v/>
          </cell>
          <cell r="AJ861">
            <v>0</v>
          </cell>
          <cell r="AK861" t="str">
            <v/>
          </cell>
          <cell r="AL861" t="str">
            <v/>
          </cell>
        </row>
        <row r="862">
          <cell r="B862">
            <v>855</v>
          </cell>
          <cell r="F862" t="str">
            <v>-</v>
          </cell>
          <cell r="G862" t="str">
            <v>-</v>
          </cell>
          <cell r="K862">
            <v>0</v>
          </cell>
          <cell r="L862">
            <v>0</v>
          </cell>
          <cell r="M862">
            <v>0</v>
          </cell>
          <cell r="N862">
            <v>0</v>
          </cell>
          <cell r="O862">
            <v>0</v>
          </cell>
          <cell r="P862">
            <v>0</v>
          </cell>
          <cell r="Q862">
            <v>0</v>
          </cell>
          <cell r="R862">
            <v>0</v>
          </cell>
          <cell r="S862">
            <v>0</v>
          </cell>
          <cell r="T862">
            <v>0</v>
          </cell>
          <cell r="U862">
            <v>4</v>
          </cell>
          <cell r="V862" t="str">
            <v/>
          </cell>
          <cell r="W862" t="str">
            <v/>
          </cell>
          <cell r="X862" t="str">
            <v/>
          </cell>
          <cell r="Y862" t="str">
            <v/>
          </cell>
          <cell r="Z862" t="str">
            <v/>
          </cell>
          <cell r="AA862">
            <v>4</v>
          </cell>
          <cell r="AC862" t="str">
            <v/>
          </cell>
          <cell r="AD862" t="str">
            <v/>
          </cell>
          <cell r="AE862">
            <v>0</v>
          </cell>
          <cell r="AF862" t="str">
            <v/>
          </cell>
          <cell r="AG862" t="str">
            <v/>
          </cell>
          <cell r="AH862" t="str">
            <v/>
          </cell>
          <cell r="AI862" t="str">
            <v/>
          </cell>
          <cell r="AJ862">
            <v>0</v>
          </cell>
          <cell r="AK862" t="str">
            <v/>
          </cell>
          <cell r="AL862" t="str">
            <v/>
          </cell>
        </row>
        <row r="863">
          <cell r="B863">
            <v>856</v>
          </cell>
          <cell r="F863" t="str">
            <v>-</v>
          </cell>
          <cell r="G863" t="str">
            <v>-</v>
          </cell>
          <cell r="K863">
            <v>0</v>
          </cell>
          <cell r="L863">
            <v>0</v>
          </cell>
          <cell r="M863">
            <v>0</v>
          </cell>
          <cell r="N863">
            <v>0</v>
          </cell>
          <cell r="O863">
            <v>0</v>
          </cell>
          <cell r="P863">
            <v>0</v>
          </cell>
          <cell r="Q863">
            <v>0</v>
          </cell>
          <cell r="R863">
            <v>0</v>
          </cell>
          <cell r="S863">
            <v>0</v>
          </cell>
          <cell r="T863">
            <v>0</v>
          </cell>
          <cell r="U863">
            <v>4</v>
          </cell>
          <cell r="V863" t="str">
            <v/>
          </cell>
          <cell r="W863" t="str">
            <v/>
          </cell>
          <cell r="X863" t="str">
            <v/>
          </cell>
          <cell r="Y863" t="str">
            <v/>
          </cell>
          <cell r="Z863" t="str">
            <v/>
          </cell>
          <cell r="AA863">
            <v>4</v>
          </cell>
          <cell r="AC863" t="str">
            <v/>
          </cell>
          <cell r="AD863" t="str">
            <v/>
          </cell>
          <cell r="AE863">
            <v>0</v>
          </cell>
          <cell r="AF863" t="str">
            <v/>
          </cell>
          <cell r="AG863" t="str">
            <v/>
          </cell>
          <cell r="AH863" t="str">
            <v/>
          </cell>
          <cell r="AI863" t="str">
            <v/>
          </cell>
          <cell r="AJ863">
            <v>0</v>
          </cell>
          <cell r="AK863" t="str">
            <v/>
          </cell>
          <cell r="AL863" t="str">
            <v/>
          </cell>
        </row>
        <row r="864">
          <cell r="B864">
            <v>857</v>
          </cell>
          <cell r="F864" t="str">
            <v>-</v>
          </cell>
          <cell r="G864" t="str">
            <v>-</v>
          </cell>
          <cell r="K864">
            <v>0</v>
          </cell>
          <cell r="L864">
            <v>0</v>
          </cell>
          <cell r="M864">
            <v>0</v>
          </cell>
          <cell r="N864">
            <v>0</v>
          </cell>
          <cell r="O864">
            <v>0</v>
          </cell>
          <cell r="P864">
            <v>0</v>
          </cell>
          <cell r="Q864">
            <v>0</v>
          </cell>
          <cell r="R864">
            <v>0</v>
          </cell>
          <cell r="S864">
            <v>0</v>
          </cell>
          <cell r="T864">
            <v>0</v>
          </cell>
          <cell r="U864">
            <v>4</v>
          </cell>
          <cell r="V864" t="str">
            <v/>
          </cell>
          <cell r="W864" t="str">
            <v/>
          </cell>
          <cell r="X864" t="str">
            <v/>
          </cell>
          <cell r="Y864" t="str">
            <v/>
          </cell>
          <cell r="Z864" t="str">
            <v/>
          </cell>
          <cell r="AA864">
            <v>4</v>
          </cell>
          <cell r="AC864" t="str">
            <v/>
          </cell>
          <cell r="AD864" t="str">
            <v/>
          </cell>
          <cell r="AE864">
            <v>0</v>
          </cell>
          <cell r="AF864" t="str">
            <v/>
          </cell>
          <cell r="AG864" t="str">
            <v/>
          </cell>
          <cell r="AH864" t="str">
            <v/>
          </cell>
          <cell r="AI864" t="str">
            <v/>
          </cell>
          <cell r="AJ864">
            <v>0</v>
          </cell>
          <cell r="AK864" t="str">
            <v/>
          </cell>
          <cell r="AL864" t="str">
            <v/>
          </cell>
        </row>
        <row r="865">
          <cell r="B865">
            <v>858</v>
          </cell>
          <cell r="F865" t="str">
            <v>-</v>
          </cell>
          <cell r="G865" t="str">
            <v>-</v>
          </cell>
          <cell r="K865">
            <v>0</v>
          </cell>
          <cell r="L865">
            <v>0</v>
          </cell>
          <cell r="M865">
            <v>0</v>
          </cell>
          <cell r="N865">
            <v>0</v>
          </cell>
          <cell r="O865">
            <v>0</v>
          </cell>
          <cell r="P865">
            <v>0</v>
          </cell>
          <cell r="Q865">
            <v>0</v>
          </cell>
          <cell r="R865">
            <v>0</v>
          </cell>
          <cell r="S865">
            <v>0</v>
          </cell>
          <cell r="T865">
            <v>0</v>
          </cell>
          <cell r="U865">
            <v>4</v>
          </cell>
          <cell r="V865" t="str">
            <v/>
          </cell>
          <cell r="W865" t="str">
            <v/>
          </cell>
          <cell r="X865" t="str">
            <v/>
          </cell>
          <cell r="Y865" t="str">
            <v/>
          </cell>
          <cell r="Z865" t="str">
            <v/>
          </cell>
          <cell r="AA865">
            <v>4</v>
          </cell>
          <cell r="AC865" t="str">
            <v/>
          </cell>
          <cell r="AD865" t="str">
            <v/>
          </cell>
          <cell r="AE865">
            <v>0</v>
          </cell>
          <cell r="AF865" t="str">
            <v/>
          </cell>
          <cell r="AG865" t="str">
            <v/>
          </cell>
          <cell r="AH865" t="str">
            <v/>
          </cell>
          <cell r="AI865" t="str">
            <v/>
          </cell>
          <cell r="AJ865">
            <v>0</v>
          </cell>
          <cell r="AK865" t="str">
            <v/>
          </cell>
          <cell r="AL865" t="str">
            <v/>
          </cell>
        </row>
        <row r="866">
          <cell r="B866">
            <v>859</v>
          </cell>
          <cell r="F866" t="str">
            <v>-</v>
          </cell>
          <cell r="G866" t="str">
            <v>-</v>
          </cell>
          <cell r="K866">
            <v>0</v>
          </cell>
          <cell r="L866">
            <v>0</v>
          </cell>
          <cell r="M866">
            <v>0</v>
          </cell>
          <cell r="N866">
            <v>0</v>
          </cell>
          <cell r="O866">
            <v>0</v>
          </cell>
          <cell r="P866">
            <v>0</v>
          </cell>
          <cell r="Q866">
            <v>0</v>
          </cell>
          <cell r="R866">
            <v>0</v>
          </cell>
          <cell r="S866">
            <v>0</v>
          </cell>
          <cell r="T866">
            <v>0</v>
          </cell>
          <cell r="U866">
            <v>4</v>
          </cell>
          <cell r="V866" t="str">
            <v/>
          </cell>
          <cell r="W866" t="str">
            <v/>
          </cell>
          <cell r="X866" t="str">
            <v/>
          </cell>
          <cell r="Y866" t="str">
            <v/>
          </cell>
          <cell r="Z866" t="str">
            <v/>
          </cell>
          <cell r="AA866">
            <v>4</v>
          </cell>
          <cell r="AC866" t="str">
            <v/>
          </cell>
          <cell r="AD866" t="str">
            <v/>
          </cell>
          <cell r="AE866">
            <v>0</v>
          </cell>
          <cell r="AF866" t="str">
            <v/>
          </cell>
          <cell r="AG866" t="str">
            <v/>
          </cell>
          <cell r="AH866" t="str">
            <v/>
          </cell>
          <cell r="AI866" t="str">
            <v/>
          </cell>
          <cell r="AJ866">
            <v>0</v>
          </cell>
          <cell r="AK866" t="str">
            <v/>
          </cell>
          <cell r="AL866" t="str">
            <v/>
          </cell>
        </row>
        <row r="867">
          <cell r="B867">
            <v>860</v>
          </cell>
          <cell r="F867" t="str">
            <v>-</v>
          </cell>
          <cell r="G867" t="str">
            <v>-</v>
          </cell>
          <cell r="K867">
            <v>0</v>
          </cell>
          <cell r="L867">
            <v>0</v>
          </cell>
          <cell r="M867">
            <v>0</v>
          </cell>
          <cell r="N867">
            <v>0</v>
          </cell>
          <cell r="O867">
            <v>0</v>
          </cell>
          <cell r="P867">
            <v>0</v>
          </cell>
          <cell r="Q867">
            <v>0</v>
          </cell>
          <cell r="R867">
            <v>0</v>
          </cell>
          <cell r="S867">
            <v>0</v>
          </cell>
          <cell r="T867">
            <v>0</v>
          </cell>
          <cell r="U867">
            <v>4</v>
          </cell>
          <cell r="V867" t="str">
            <v/>
          </cell>
          <cell r="W867" t="str">
            <v/>
          </cell>
          <cell r="X867" t="str">
            <v/>
          </cell>
          <cell r="Y867" t="str">
            <v/>
          </cell>
          <cell r="Z867" t="str">
            <v/>
          </cell>
          <cell r="AA867">
            <v>4</v>
          </cell>
          <cell r="AC867" t="str">
            <v/>
          </cell>
          <cell r="AD867" t="str">
            <v/>
          </cell>
          <cell r="AE867">
            <v>0</v>
          </cell>
          <cell r="AF867" t="str">
            <v/>
          </cell>
          <cell r="AG867" t="str">
            <v/>
          </cell>
          <cell r="AH867" t="str">
            <v/>
          </cell>
          <cell r="AI867" t="str">
            <v/>
          </cell>
          <cell r="AJ867">
            <v>0</v>
          </cell>
          <cell r="AK867" t="str">
            <v/>
          </cell>
          <cell r="AL867" t="str">
            <v/>
          </cell>
        </row>
        <row r="868">
          <cell r="B868">
            <v>861</v>
          </cell>
          <cell r="F868" t="str">
            <v>-</v>
          </cell>
          <cell r="G868" t="str">
            <v>-</v>
          </cell>
          <cell r="K868">
            <v>0</v>
          </cell>
          <cell r="L868">
            <v>0</v>
          </cell>
          <cell r="M868">
            <v>0</v>
          </cell>
          <cell r="N868">
            <v>0</v>
          </cell>
          <cell r="O868">
            <v>0</v>
          </cell>
          <cell r="P868">
            <v>0</v>
          </cell>
          <cell r="Q868">
            <v>0</v>
          </cell>
          <cell r="R868">
            <v>0</v>
          </cell>
          <cell r="S868">
            <v>0</v>
          </cell>
          <cell r="T868">
            <v>0</v>
          </cell>
          <cell r="U868">
            <v>4</v>
          </cell>
          <cell r="V868" t="str">
            <v/>
          </cell>
          <cell r="W868" t="str">
            <v/>
          </cell>
          <cell r="X868" t="str">
            <v/>
          </cell>
          <cell r="Y868" t="str">
            <v/>
          </cell>
          <cell r="Z868" t="str">
            <v/>
          </cell>
          <cell r="AA868">
            <v>4</v>
          </cell>
          <cell r="AC868" t="str">
            <v/>
          </cell>
          <cell r="AD868" t="str">
            <v/>
          </cell>
          <cell r="AE868">
            <v>0</v>
          </cell>
          <cell r="AF868" t="str">
            <v/>
          </cell>
          <cell r="AG868" t="str">
            <v/>
          </cell>
          <cell r="AH868" t="str">
            <v/>
          </cell>
          <cell r="AI868" t="str">
            <v/>
          </cell>
          <cell r="AJ868">
            <v>0</v>
          </cell>
          <cell r="AK868" t="str">
            <v/>
          </cell>
          <cell r="AL868" t="str">
            <v/>
          </cell>
        </row>
        <row r="869">
          <cell r="B869">
            <v>862</v>
          </cell>
          <cell r="F869" t="str">
            <v>-</v>
          </cell>
          <cell r="G869" t="str">
            <v>-</v>
          </cell>
          <cell r="K869">
            <v>0</v>
          </cell>
          <cell r="L869">
            <v>0</v>
          </cell>
          <cell r="M869">
            <v>0</v>
          </cell>
          <cell r="N869">
            <v>0</v>
          </cell>
          <cell r="O869">
            <v>0</v>
          </cell>
          <cell r="P869">
            <v>0</v>
          </cell>
          <cell r="Q869">
            <v>0</v>
          </cell>
          <cell r="R869">
            <v>0</v>
          </cell>
          <cell r="S869">
            <v>0</v>
          </cell>
          <cell r="T869">
            <v>0</v>
          </cell>
          <cell r="U869">
            <v>4</v>
          </cell>
          <cell r="V869" t="str">
            <v/>
          </cell>
          <cell r="W869" t="str">
            <v/>
          </cell>
          <cell r="X869" t="str">
            <v/>
          </cell>
          <cell r="Y869" t="str">
            <v/>
          </cell>
          <cell r="Z869" t="str">
            <v/>
          </cell>
          <cell r="AA869">
            <v>4</v>
          </cell>
          <cell r="AC869" t="str">
            <v/>
          </cell>
          <cell r="AD869" t="str">
            <v/>
          </cell>
          <cell r="AE869">
            <v>0</v>
          </cell>
          <cell r="AF869" t="str">
            <v/>
          </cell>
          <cell r="AG869" t="str">
            <v/>
          </cell>
          <cell r="AH869" t="str">
            <v/>
          </cell>
          <cell r="AI869" t="str">
            <v/>
          </cell>
          <cell r="AJ869">
            <v>0</v>
          </cell>
          <cell r="AK869" t="str">
            <v/>
          </cell>
          <cell r="AL869" t="str">
            <v/>
          </cell>
        </row>
        <row r="870">
          <cell r="B870">
            <v>863</v>
          </cell>
          <cell r="F870" t="str">
            <v>-</v>
          </cell>
          <cell r="G870" t="str">
            <v>-</v>
          </cell>
          <cell r="K870">
            <v>0</v>
          </cell>
          <cell r="L870">
            <v>0</v>
          </cell>
          <cell r="M870">
            <v>0</v>
          </cell>
          <cell r="N870">
            <v>0</v>
          </cell>
          <cell r="O870">
            <v>0</v>
          </cell>
          <cell r="P870">
            <v>0</v>
          </cell>
          <cell r="Q870">
            <v>0</v>
          </cell>
          <cell r="R870">
            <v>0</v>
          </cell>
          <cell r="S870">
            <v>0</v>
          </cell>
          <cell r="T870">
            <v>0</v>
          </cell>
          <cell r="U870">
            <v>4</v>
          </cell>
          <cell r="V870" t="str">
            <v/>
          </cell>
          <cell r="W870" t="str">
            <v/>
          </cell>
          <cell r="X870" t="str">
            <v/>
          </cell>
          <cell r="Y870" t="str">
            <v/>
          </cell>
          <cell r="Z870" t="str">
            <v/>
          </cell>
          <cell r="AA870">
            <v>4</v>
          </cell>
          <cell r="AC870" t="str">
            <v/>
          </cell>
          <cell r="AD870" t="str">
            <v/>
          </cell>
          <cell r="AE870">
            <v>0</v>
          </cell>
          <cell r="AF870" t="str">
            <v/>
          </cell>
          <cell r="AG870" t="str">
            <v/>
          </cell>
          <cell r="AH870" t="str">
            <v/>
          </cell>
          <cell r="AI870" t="str">
            <v/>
          </cell>
          <cell r="AJ870">
            <v>0</v>
          </cell>
          <cell r="AK870" t="str">
            <v/>
          </cell>
          <cell r="AL870" t="str">
            <v/>
          </cell>
        </row>
        <row r="871">
          <cell r="B871">
            <v>864</v>
          </cell>
          <cell r="F871" t="str">
            <v>-</v>
          </cell>
          <cell r="G871" t="str">
            <v>-</v>
          </cell>
          <cell r="K871">
            <v>0</v>
          </cell>
          <cell r="L871">
            <v>0</v>
          </cell>
          <cell r="M871">
            <v>0</v>
          </cell>
          <cell r="N871">
            <v>0</v>
          </cell>
          <cell r="O871">
            <v>0</v>
          </cell>
          <cell r="P871">
            <v>0</v>
          </cell>
          <cell r="Q871">
            <v>0</v>
          </cell>
          <cell r="R871">
            <v>0</v>
          </cell>
          <cell r="S871">
            <v>0</v>
          </cell>
          <cell r="T871">
            <v>0</v>
          </cell>
          <cell r="U871">
            <v>4</v>
          </cell>
          <cell r="V871" t="str">
            <v/>
          </cell>
          <cell r="W871" t="str">
            <v/>
          </cell>
          <cell r="X871" t="str">
            <v/>
          </cell>
          <cell r="Y871" t="str">
            <v/>
          </cell>
          <cell r="Z871" t="str">
            <v/>
          </cell>
          <cell r="AA871">
            <v>4</v>
          </cell>
          <cell r="AC871" t="str">
            <v/>
          </cell>
          <cell r="AD871" t="str">
            <v/>
          </cell>
          <cell r="AE871">
            <v>0</v>
          </cell>
          <cell r="AF871" t="str">
            <v/>
          </cell>
          <cell r="AG871" t="str">
            <v/>
          </cell>
          <cell r="AH871" t="str">
            <v/>
          </cell>
          <cell r="AI871" t="str">
            <v/>
          </cell>
          <cell r="AJ871">
            <v>0</v>
          </cell>
          <cell r="AK871" t="str">
            <v/>
          </cell>
          <cell r="AL871" t="str">
            <v/>
          </cell>
        </row>
        <row r="872">
          <cell r="B872">
            <v>865</v>
          </cell>
          <cell r="F872" t="str">
            <v>-</v>
          </cell>
          <cell r="G872" t="str">
            <v>-</v>
          </cell>
          <cell r="K872">
            <v>0</v>
          </cell>
          <cell r="L872">
            <v>0</v>
          </cell>
          <cell r="M872">
            <v>0</v>
          </cell>
          <cell r="N872">
            <v>0</v>
          </cell>
          <cell r="O872">
            <v>0</v>
          </cell>
          <cell r="P872">
            <v>0</v>
          </cell>
          <cell r="Q872">
            <v>0</v>
          </cell>
          <cell r="R872">
            <v>0</v>
          </cell>
          <cell r="S872">
            <v>0</v>
          </cell>
          <cell r="T872">
            <v>0</v>
          </cell>
          <cell r="U872">
            <v>4</v>
          </cell>
          <cell r="V872" t="str">
            <v/>
          </cell>
          <cell r="W872" t="str">
            <v/>
          </cell>
          <cell r="X872" t="str">
            <v/>
          </cell>
          <cell r="Y872" t="str">
            <v/>
          </cell>
          <cell r="Z872" t="str">
            <v/>
          </cell>
          <cell r="AA872">
            <v>4</v>
          </cell>
          <cell r="AC872" t="str">
            <v/>
          </cell>
          <cell r="AD872" t="str">
            <v/>
          </cell>
          <cell r="AE872">
            <v>0</v>
          </cell>
          <cell r="AF872" t="str">
            <v/>
          </cell>
          <cell r="AG872" t="str">
            <v/>
          </cell>
          <cell r="AH872" t="str">
            <v/>
          </cell>
          <cell r="AI872" t="str">
            <v/>
          </cell>
          <cell r="AJ872">
            <v>0</v>
          </cell>
          <cell r="AK872" t="str">
            <v/>
          </cell>
          <cell r="AL872" t="str">
            <v/>
          </cell>
        </row>
        <row r="873">
          <cell r="B873">
            <v>866</v>
          </cell>
          <cell r="F873" t="str">
            <v>-</v>
          </cell>
          <cell r="G873" t="str">
            <v>-</v>
          </cell>
          <cell r="K873">
            <v>0</v>
          </cell>
          <cell r="L873">
            <v>0</v>
          </cell>
          <cell r="M873">
            <v>0</v>
          </cell>
          <cell r="N873">
            <v>0</v>
          </cell>
          <cell r="O873">
            <v>0</v>
          </cell>
          <cell r="P873">
            <v>0</v>
          </cell>
          <cell r="Q873">
            <v>0</v>
          </cell>
          <cell r="R873">
            <v>0</v>
          </cell>
          <cell r="S873">
            <v>0</v>
          </cell>
          <cell r="T873">
            <v>0</v>
          </cell>
          <cell r="U873">
            <v>4</v>
          </cell>
          <cell r="V873" t="str">
            <v/>
          </cell>
          <cell r="W873" t="str">
            <v/>
          </cell>
          <cell r="X873" t="str">
            <v/>
          </cell>
          <cell r="Y873" t="str">
            <v/>
          </cell>
          <cell r="Z873" t="str">
            <v/>
          </cell>
          <cell r="AA873">
            <v>4</v>
          </cell>
          <cell r="AC873" t="str">
            <v/>
          </cell>
          <cell r="AD873" t="str">
            <v/>
          </cell>
          <cell r="AE873">
            <v>0</v>
          </cell>
          <cell r="AF873" t="str">
            <v/>
          </cell>
          <cell r="AG873" t="str">
            <v/>
          </cell>
          <cell r="AH873" t="str">
            <v/>
          </cell>
          <cell r="AI873" t="str">
            <v/>
          </cell>
          <cell r="AJ873">
            <v>0</v>
          </cell>
          <cell r="AK873" t="str">
            <v/>
          </cell>
          <cell r="AL873" t="str">
            <v/>
          </cell>
        </row>
        <row r="874">
          <cell r="B874">
            <v>867</v>
          </cell>
          <cell r="F874" t="str">
            <v>-</v>
          </cell>
          <cell r="G874" t="str">
            <v>-</v>
          </cell>
          <cell r="K874">
            <v>0</v>
          </cell>
          <cell r="L874">
            <v>0</v>
          </cell>
          <cell r="M874">
            <v>0</v>
          </cell>
          <cell r="N874">
            <v>0</v>
          </cell>
          <cell r="O874">
            <v>0</v>
          </cell>
          <cell r="P874">
            <v>0</v>
          </cell>
          <cell r="Q874">
            <v>0</v>
          </cell>
          <cell r="R874">
            <v>0</v>
          </cell>
          <cell r="S874">
            <v>0</v>
          </cell>
          <cell r="T874">
            <v>0</v>
          </cell>
          <cell r="U874">
            <v>4</v>
          </cell>
          <cell r="V874" t="str">
            <v/>
          </cell>
          <cell r="W874" t="str">
            <v/>
          </cell>
          <cell r="X874" t="str">
            <v/>
          </cell>
          <cell r="Y874" t="str">
            <v/>
          </cell>
          <cell r="Z874" t="str">
            <v/>
          </cell>
          <cell r="AA874">
            <v>4</v>
          </cell>
          <cell r="AC874" t="str">
            <v/>
          </cell>
          <cell r="AD874" t="str">
            <v/>
          </cell>
          <cell r="AE874">
            <v>0</v>
          </cell>
          <cell r="AF874" t="str">
            <v/>
          </cell>
          <cell r="AG874" t="str">
            <v/>
          </cell>
          <cell r="AH874" t="str">
            <v/>
          </cell>
          <cell r="AI874" t="str">
            <v/>
          </cell>
          <cell r="AJ874">
            <v>0</v>
          </cell>
          <cell r="AK874" t="str">
            <v/>
          </cell>
          <cell r="AL874" t="str">
            <v/>
          </cell>
        </row>
        <row r="875">
          <cell r="B875">
            <v>868</v>
          </cell>
          <cell r="F875" t="str">
            <v>-</v>
          </cell>
          <cell r="G875" t="str">
            <v>-</v>
          </cell>
          <cell r="K875">
            <v>0</v>
          </cell>
          <cell r="L875">
            <v>0</v>
          </cell>
          <cell r="M875">
            <v>0</v>
          </cell>
          <cell r="N875">
            <v>0</v>
          </cell>
          <cell r="O875">
            <v>0</v>
          </cell>
          <cell r="P875">
            <v>0</v>
          </cell>
          <cell r="Q875">
            <v>0</v>
          </cell>
          <cell r="R875">
            <v>0</v>
          </cell>
          <cell r="S875">
            <v>0</v>
          </cell>
          <cell r="T875">
            <v>0</v>
          </cell>
          <cell r="U875">
            <v>4</v>
          </cell>
          <cell r="V875" t="str">
            <v/>
          </cell>
          <cell r="W875" t="str">
            <v/>
          </cell>
          <cell r="X875" t="str">
            <v/>
          </cell>
          <cell r="Y875" t="str">
            <v/>
          </cell>
          <cell r="Z875" t="str">
            <v/>
          </cell>
          <cell r="AA875">
            <v>4</v>
          </cell>
          <cell r="AC875" t="str">
            <v/>
          </cell>
          <cell r="AD875" t="str">
            <v/>
          </cell>
          <cell r="AE875">
            <v>0</v>
          </cell>
          <cell r="AF875" t="str">
            <v/>
          </cell>
          <cell r="AG875" t="str">
            <v/>
          </cell>
          <cell r="AH875" t="str">
            <v/>
          </cell>
          <cell r="AI875" t="str">
            <v/>
          </cell>
          <cell r="AJ875">
            <v>0</v>
          </cell>
          <cell r="AK875" t="str">
            <v/>
          </cell>
          <cell r="AL875" t="str">
            <v/>
          </cell>
        </row>
        <row r="876">
          <cell r="B876">
            <v>869</v>
          </cell>
          <cell r="F876" t="str">
            <v>-</v>
          </cell>
          <cell r="G876" t="str">
            <v>-</v>
          </cell>
          <cell r="K876">
            <v>0</v>
          </cell>
          <cell r="L876">
            <v>0</v>
          </cell>
          <cell r="M876">
            <v>0</v>
          </cell>
          <cell r="N876">
            <v>0</v>
          </cell>
          <cell r="O876">
            <v>0</v>
          </cell>
          <cell r="P876">
            <v>0</v>
          </cell>
          <cell r="Q876">
            <v>0</v>
          </cell>
          <cell r="R876">
            <v>0</v>
          </cell>
          <cell r="S876">
            <v>0</v>
          </cell>
          <cell r="T876">
            <v>0</v>
          </cell>
          <cell r="U876">
            <v>4</v>
          </cell>
          <cell r="V876" t="str">
            <v/>
          </cell>
          <cell r="W876" t="str">
            <v/>
          </cell>
          <cell r="X876" t="str">
            <v/>
          </cell>
          <cell r="Y876" t="str">
            <v/>
          </cell>
          <cell r="Z876" t="str">
            <v/>
          </cell>
          <cell r="AA876">
            <v>4</v>
          </cell>
          <cell r="AC876" t="str">
            <v/>
          </cell>
          <cell r="AD876" t="str">
            <v/>
          </cell>
          <cell r="AE876">
            <v>0</v>
          </cell>
          <cell r="AF876" t="str">
            <v/>
          </cell>
          <cell r="AG876" t="str">
            <v/>
          </cell>
          <cell r="AH876" t="str">
            <v/>
          </cell>
          <cell r="AI876" t="str">
            <v/>
          </cell>
          <cell r="AJ876">
            <v>0</v>
          </cell>
          <cell r="AK876" t="str">
            <v/>
          </cell>
          <cell r="AL876" t="str">
            <v/>
          </cell>
        </row>
        <row r="877">
          <cell r="B877">
            <v>870</v>
          </cell>
          <cell r="F877" t="str">
            <v>-</v>
          </cell>
          <cell r="G877" t="str">
            <v>-</v>
          </cell>
          <cell r="K877">
            <v>0</v>
          </cell>
          <cell r="L877">
            <v>0</v>
          </cell>
          <cell r="M877">
            <v>0</v>
          </cell>
          <cell r="N877">
            <v>0</v>
          </cell>
          <cell r="O877">
            <v>0</v>
          </cell>
          <cell r="P877">
            <v>0</v>
          </cell>
          <cell r="Q877">
            <v>0</v>
          </cell>
          <cell r="R877">
            <v>0</v>
          </cell>
          <cell r="S877">
            <v>0</v>
          </cell>
          <cell r="T877">
            <v>0</v>
          </cell>
          <cell r="U877">
            <v>4</v>
          </cell>
          <cell r="V877" t="str">
            <v/>
          </cell>
          <cell r="W877" t="str">
            <v/>
          </cell>
          <cell r="X877" t="str">
            <v/>
          </cell>
          <cell r="Y877" t="str">
            <v/>
          </cell>
          <cell r="Z877" t="str">
            <v/>
          </cell>
          <cell r="AA877">
            <v>4</v>
          </cell>
          <cell r="AC877" t="str">
            <v/>
          </cell>
          <cell r="AD877" t="str">
            <v/>
          </cell>
          <cell r="AE877">
            <v>0</v>
          </cell>
          <cell r="AF877" t="str">
            <v/>
          </cell>
          <cell r="AG877" t="str">
            <v/>
          </cell>
          <cell r="AH877" t="str">
            <v/>
          </cell>
          <cell r="AI877" t="str">
            <v/>
          </cell>
          <cell r="AJ877">
            <v>0</v>
          </cell>
          <cell r="AK877" t="str">
            <v/>
          </cell>
          <cell r="AL877" t="str">
            <v/>
          </cell>
        </row>
        <row r="878">
          <cell r="B878">
            <v>871</v>
          </cell>
          <cell r="F878" t="str">
            <v>-</v>
          </cell>
          <cell r="G878" t="str">
            <v>-</v>
          </cell>
          <cell r="K878">
            <v>0</v>
          </cell>
          <cell r="L878">
            <v>0</v>
          </cell>
          <cell r="M878">
            <v>0</v>
          </cell>
          <cell r="N878">
            <v>0</v>
          </cell>
          <cell r="O878">
            <v>0</v>
          </cell>
          <cell r="P878">
            <v>0</v>
          </cell>
          <cell r="Q878">
            <v>0</v>
          </cell>
          <cell r="R878">
            <v>0</v>
          </cell>
          <cell r="S878">
            <v>0</v>
          </cell>
          <cell r="T878">
            <v>0</v>
          </cell>
          <cell r="U878">
            <v>4</v>
          </cell>
          <cell r="V878" t="str">
            <v/>
          </cell>
          <cell r="W878" t="str">
            <v/>
          </cell>
          <cell r="X878" t="str">
            <v/>
          </cell>
          <cell r="Y878" t="str">
            <v/>
          </cell>
          <cell r="Z878" t="str">
            <v/>
          </cell>
          <cell r="AA878">
            <v>4</v>
          </cell>
          <cell r="AC878" t="str">
            <v/>
          </cell>
          <cell r="AD878" t="str">
            <v/>
          </cell>
          <cell r="AE878">
            <v>0</v>
          </cell>
          <cell r="AF878" t="str">
            <v/>
          </cell>
          <cell r="AG878" t="str">
            <v/>
          </cell>
          <cell r="AH878" t="str">
            <v/>
          </cell>
          <cell r="AI878" t="str">
            <v/>
          </cell>
          <cell r="AJ878">
            <v>0</v>
          </cell>
          <cell r="AK878" t="str">
            <v/>
          </cell>
          <cell r="AL878" t="str">
            <v/>
          </cell>
        </row>
        <row r="879">
          <cell r="B879">
            <v>872</v>
          </cell>
          <cell r="F879" t="str">
            <v>-</v>
          </cell>
          <cell r="G879" t="str">
            <v>-</v>
          </cell>
          <cell r="K879">
            <v>0</v>
          </cell>
          <cell r="L879">
            <v>0</v>
          </cell>
          <cell r="M879">
            <v>0</v>
          </cell>
          <cell r="N879">
            <v>0</v>
          </cell>
          <cell r="O879">
            <v>0</v>
          </cell>
          <cell r="P879">
            <v>0</v>
          </cell>
          <cell r="Q879">
            <v>0</v>
          </cell>
          <cell r="R879">
            <v>0</v>
          </cell>
          <cell r="S879">
            <v>0</v>
          </cell>
          <cell r="T879">
            <v>0</v>
          </cell>
          <cell r="U879">
            <v>4</v>
          </cell>
          <cell r="V879" t="str">
            <v/>
          </cell>
          <cell r="W879" t="str">
            <v/>
          </cell>
          <cell r="X879" t="str">
            <v/>
          </cell>
          <cell r="Y879" t="str">
            <v/>
          </cell>
          <cell r="Z879" t="str">
            <v/>
          </cell>
          <cell r="AA879">
            <v>4</v>
          </cell>
          <cell r="AC879" t="str">
            <v/>
          </cell>
          <cell r="AD879" t="str">
            <v/>
          </cell>
          <cell r="AE879">
            <v>0</v>
          </cell>
          <cell r="AF879" t="str">
            <v/>
          </cell>
          <cell r="AG879" t="str">
            <v/>
          </cell>
          <cell r="AH879" t="str">
            <v/>
          </cell>
          <cell r="AI879" t="str">
            <v/>
          </cell>
          <cell r="AJ879">
            <v>0</v>
          </cell>
          <cell r="AK879" t="str">
            <v/>
          </cell>
          <cell r="AL879" t="str">
            <v/>
          </cell>
        </row>
        <row r="880">
          <cell r="B880">
            <v>873</v>
          </cell>
          <cell r="F880" t="str">
            <v>-</v>
          </cell>
          <cell r="G880" t="str">
            <v>-</v>
          </cell>
          <cell r="K880">
            <v>0</v>
          </cell>
          <cell r="L880">
            <v>0</v>
          </cell>
          <cell r="M880">
            <v>0</v>
          </cell>
          <cell r="N880">
            <v>0</v>
          </cell>
          <cell r="O880">
            <v>0</v>
          </cell>
          <cell r="P880">
            <v>0</v>
          </cell>
          <cell r="Q880">
            <v>0</v>
          </cell>
          <cell r="R880">
            <v>0</v>
          </cell>
          <cell r="S880">
            <v>0</v>
          </cell>
          <cell r="T880">
            <v>0</v>
          </cell>
          <cell r="U880">
            <v>4</v>
          </cell>
          <cell r="V880" t="str">
            <v/>
          </cell>
          <cell r="W880" t="str">
            <v/>
          </cell>
          <cell r="X880" t="str">
            <v/>
          </cell>
          <cell r="Y880" t="str">
            <v/>
          </cell>
          <cell r="Z880" t="str">
            <v/>
          </cell>
          <cell r="AA880">
            <v>4</v>
          </cell>
          <cell r="AC880" t="str">
            <v/>
          </cell>
          <cell r="AD880" t="str">
            <v/>
          </cell>
          <cell r="AE880">
            <v>0</v>
          </cell>
          <cell r="AF880" t="str">
            <v/>
          </cell>
          <cell r="AG880" t="str">
            <v/>
          </cell>
          <cell r="AH880" t="str">
            <v/>
          </cell>
          <cell r="AI880" t="str">
            <v/>
          </cell>
          <cell r="AJ880">
            <v>0</v>
          </cell>
          <cell r="AK880" t="str">
            <v/>
          </cell>
          <cell r="AL880" t="str">
            <v/>
          </cell>
        </row>
        <row r="881">
          <cell r="B881">
            <v>874</v>
          </cell>
          <cell r="F881" t="str">
            <v>-</v>
          </cell>
          <cell r="G881" t="str">
            <v>-</v>
          </cell>
          <cell r="K881">
            <v>0</v>
          </cell>
          <cell r="L881">
            <v>0</v>
          </cell>
          <cell r="M881">
            <v>0</v>
          </cell>
          <cell r="N881">
            <v>0</v>
          </cell>
          <cell r="O881">
            <v>0</v>
          </cell>
          <cell r="P881">
            <v>0</v>
          </cell>
          <cell r="Q881">
            <v>0</v>
          </cell>
          <cell r="R881">
            <v>0</v>
          </cell>
          <cell r="S881">
            <v>0</v>
          </cell>
          <cell r="T881">
            <v>0</v>
          </cell>
          <cell r="U881">
            <v>4</v>
          </cell>
          <cell r="V881" t="str">
            <v/>
          </cell>
          <cell r="W881" t="str">
            <v/>
          </cell>
          <cell r="X881" t="str">
            <v/>
          </cell>
          <cell r="Y881" t="str">
            <v/>
          </cell>
          <cell r="Z881" t="str">
            <v/>
          </cell>
          <cell r="AA881">
            <v>4</v>
          </cell>
          <cell r="AC881" t="str">
            <v/>
          </cell>
          <cell r="AD881" t="str">
            <v/>
          </cell>
          <cell r="AE881">
            <v>0</v>
          </cell>
          <cell r="AF881" t="str">
            <v/>
          </cell>
          <cell r="AG881" t="str">
            <v/>
          </cell>
          <cell r="AH881" t="str">
            <v/>
          </cell>
          <cell r="AI881" t="str">
            <v/>
          </cell>
          <cell r="AJ881">
            <v>0</v>
          </cell>
          <cell r="AK881" t="str">
            <v/>
          </cell>
          <cell r="AL881" t="str">
            <v/>
          </cell>
        </row>
        <row r="882">
          <cell r="B882">
            <v>875</v>
          </cell>
          <cell r="F882" t="str">
            <v>-</v>
          </cell>
          <cell r="G882" t="str">
            <v>-</v>
          </cell>
          <cell r="K882">
            <v>0</v>
          </cell>
          <cell r="L882">
            <v>0</v>
          </cell>
          <cell r="M882">
            <v>0</v>
          </cell>
          <cell r="N882">
            <v>0</v>
          </cell>
          <cell r="O882">
            <v>0</v>
          </cell>
          <cell r="P882">
            <v>0</v>
          </cell>
          <cell r="Q882">
            <v>0</v>
          </cell>
          <cell r="R882">
            <v>0</v>
          </cell>
          <cell r="S882">
            <v>0</v>
          </cell>
          <cell r="T882">
            <v>0</v>
          </cell>
          <cell r="U882">
            <v>4</v>
          </cell>
          <cell r="V882" t="str">
            <v/>
          </cell>
          <cell r="W882" t="str">
            <v/>
          </cell>
          <cell r="X882" t="str">
            <v/>
          </cell>
          <cell r="Y882" t="str">
            <v/>
          </cell>
          <cell r="Z882" t="str">
            <v/>
          </cell>
          <cell r="AA882">
            <v>4</v>
          </cell>
          <cell r="AC882" t="str">
            <v/>
          </cell>
          <cell r="AD882" t="str">
            <v/>
          </cell>
          <cell r="AE882">
            <v>0</v>
          </cell>
          <cell r="AF882" t="str">
            <v/>
          </cell>
          <cell r="AG882" t="str">
            <v/>
          </cell>
          <cell r="AH882" t="str">
            <v/>
          </cell>
          <cell r="AI882" t="str">
            <v/>
          </cell>
          <cell r="AJ882">
            <v>0</v>
          </cell>
          <cell r="AK882" t="str">
            <v/>
          </cell>
          <cell r="AL882" t="str">
            <v/>
          </cell>
        </row>
        <row r="883">
          <cell r="B883">
            <v>876</v>
          </cell>
          <cell r="F883" t="str">
            <v>-</v>
          </cell>
          <cell r="G883" t="str">
            <v>-</v>
          </cell>
          <cell r="K883">
            <v>0</v>
          </cell>
          <cell r="L883">
            <v>0</v>
          </cell>
          <cell r="M883">
            <v>0</v>
          </cell>
          <cell r="N883">
            <v>0</v>
          </cell>
          <cell r="O883">
            <v>0</v>
          </cell>
          <cell r="P883">
            <v>0</v>
          </cell>
          <cell r="Q883">
            <v>0</v>
          </cell>
          <cell r="R883">
            <v>0</v>
          </cell>
          <cell r="S883">
            <v>0</v>
          </cell>
          <cell r="T883">
            <v>0</v>
          </cell>
          <cell r="U883">
            <v>4</v>
          </cell>
          <cell r="V883" t="str">
            <v/>
          </cell>
          <cell r="W883" t="str">
            <v/>
          </cell>
          <cell r="X883" t="str">
            <v/>
          </cell>
          <cell r="Y883" t="str">
            <v/>
          </cell>
          <cell r="Z883" t="str">
            <v/>
          </cell>
          <cell r="AA883">
            <v>4</v>
          </cell>
          <cell r="AC883" t="str">
            <v/>
          </cell>
          <cell r="AD883" t="str">
            <v/>
          </cell>
          <cell r="AE883">
            <v>0</v>
          </cell>
          <cell r="AF883" t="str">
            <v/>
          </cell>
          <cell r="AG883" t="str">
            <v/>
          </cell>
          <cell r="AH883" t="str">
            <v/>
          </cell>
          <cell r="AI883" t="str">
            <v/>
          </cell>
          <cell r="AJ883">
            <v>0</v>
          </cell>
          <cell r="AK883" t="str">
            <v/>
          </cell>
          <cell r="AL883" t="str">
            <v/>
          </cell>
        </row>
        <row r="884">
          <cell r="B884">
            <v>877</v>
          </cell>
          <cell r="F884" t="str">
            <v>-</v>
          </cell>
          <cell r="G884" t="str">
            <v>-</v>
          </cell>
          <cell r="K884">
            <v>0</v>
          </cell>
          <cell r="L884">
            <v>0</v>
          </cell>
          <cell r="M884">
            <v>0</v>
          </cell>
          <cell r="N884">
            <v>0</v>
          </cell>
          <cell r="O884">
            <v>0</v>
          </cell>
          <cell r="P884">
            <v>0</v>
          </cell>
          <cell r="Q884">
            <v>0</v>
          </cell>
          <cell r="R884">
            <v>0</v>
          </cell>
          <cell r="S884">
            <v>0</v>
          </cell>
          <cell r="T884">
            <v>0</v>
          </cell>
          <cell r="U884">
            <v>4</v>
          </cell>
          <cell r="V884" t="str">
            <v/>
          </cell>
          <cell r="W884" t="str">
            <v/>
          </cell>
          <cell r="X884" t="str">
            <v/>
          </cell>
          <cell r="Y884" t="str">
            <v/>
          </cell>
          <cell r="Z884" t="str">
            <v/>
          </cell>
          <cell r="AA884">
            <v>4</v>
          </cell>
          <cell r="AC884" t="str">
            <v/>
          </cell>
          <cell r="AD884" t="str">
            <v/>
          </cell>
          <cell r="AE884">
            <v>0</v>
          </cell>
          <cell r="AF884" t="str">
            <v/>
          </cell>
          <cell r="AG884" t="str">
            <v/>
          </cell>
          <cell r="AH884" t="str">
            <v/>
          </cell>
          <cell r="AI884" t="str">
            <v/>
          </cell>
          <cell r="AJ884">
            <v>0</v>
          </cell>
          <cell r="AK884" t="str">
            <v/>
          </cell>
          <cell r="AL884" t="str">
            <v/>
          </cell>
        </row>
        <row r="885">
          <cell r="B885">
            <v>878</v>
          </cell>
          <cell r="F885" t="str">
            <v>-</v>
          </cell>
          <cell r="G885" t="str">
            <v>-</v>
          </cell>
          <cell r="K885">
            <v>0</v>
          </cell>
          <cell r="L885">
            <v>0</v>
          </cell>
          <cell r="M885">
            <v>0</v>
          </cell>
          <cell r="N885">
            <v>0</v>
          </cell>
          <cell r="O885">
            <v>0</v>
          </cell>
          <cell r="P885">
            <v>0</v>
          </cell>
          <cell r="Q885">
            <v>0</v>
          </cell>
          <cell r="R885">
            <v>0</v>
          </cell>
          <cell r="S885">
            <v>0</v>
          </cell>
          <cell r="T885">
            <v>0</v>
          </cell>
          <cell r="U885">
            <v>4</v>
          </cell>
          <cell r="V885" t="str">
            <v/>
          </cell>
          <cell r="W885" t="str">
            <v/>
          </cell>
          <cell r="X885" t="str">
            <v/>
          </cell>
          <cell r="Y885" t="str">
            <v/>
          </cell>
          <cell r="Z885" t="str">
            <v/>
          </cell>
          <cell r="AA885">
            <v>4</v>
          </cell>
          <cell r="AC885" t="str">
            <v/>
          </cell>
          <cell r="AD885" t="str">
            <v/>
          </cell>
          <cell r="AE885">
            <v>0</v>
          </cell>
          <cell r="AF885" t="str">
            <v/>
          </cell>
          <cell r="AG885" t="str">
            <v/>
          </cell>
          <cell r="AH885" t="str">
            <v/>
          </cell>
          <cell r="AI885" t="str">
            <v/>
          </cell>
          <cell r="AJ885">
            <v>0</v>
          </cell>
          <cell r="AK885" t="str">
            <v/>
          </cell>
          <cell r="AL885" t="str">
            <v/>
          </cell>
        </row>
        <row r="886">
          <cell r="B886">
            <v>879</v>
          </cell>
          <cell r="F886" t="str">
            <v>-</v>
          </cell>
          <cell r="G886" t="str">
            <v>-</v>
          </cell>
          <cell r="K886">
            <v>0</v>
          </cell>
          <cell r="L886">
            <v>0</v>
          </cell>
          <cell r="M886">
            <v>0</v>
          </cell>
          <cell r="N886">
            <v>0</v>
          </cell>
          <cell r="O886">
            <v>0</v>
          </cell>
          <cell r="P886">
            <v>0</v>
          </cell>
          <cell r="Q886">
            <v>0</v>
          </cell>
          <cell r="R886">
            <v>0</v>
          </cell>
          <cell r="S886">
            <v>0</v>
          </cell>
          <cell r="T886">
            <v>0</v>
          </cell>
          <cell r="U886">
            <v>4</v>
          </cell>
          <cell r="V886" t="str">
            <v/>
          </cell>
          <cell r="W886" t="str">
            <v/>
          </cell>
          <cell r="X886" t="str">
            <v/>
          </cell>
          <cell r="Y886" t="str">
            <v/>
          </cell>
          <cell r="Z886" t="str">
            <v/>
          </cell>
          <cell r="AA886">
            <v>4</v>
          </cell>
          <cell r="AC886" t="str">
            <v/>
          </cell>
          <cell r="AD886" t="str">
            <v/>
          </cell>
          <cell r="AE886">
            <v>0</v>
          </cell>
          <cell r="AF886" t="str">
            <v/>
          </cell>
          <cell r="AG886" t="str">
            <v/>
          </cell>
          <cell r="AH886" t="str">
            <v/>
          </cell>
          <cell r="AI886" t="str">
            <v/>
          </cell>
          <cell r="AJ886">
            <v>0</v>
          </cell>
          <cell r="AK886" t="str">
            <v/>
          </cell>
          <cell r="AL886" t="str">
            <v/>
          </cell>
        </row>
        <row r="887">
          <cell r="B887">
            <v>880</v>
          </cell>
          <cell r="F887" t="str">
            <v>-</v>
          </cell>
          <cell r="G887" t="str">
            <v>-</v>
          </cell>
          <cell r="K887">
            <v>0</v>
          </cell>
          <cell r="L887">
            <v>0</v>
          </cell>
          <cell r="M887">
            <v>0</v>
          </cell>
          <cell r="N887">
            <v>0</v>
          </cell>
          <cell r="O887">
            <v>0</v>
          </cell>
          <cell r="P887">
            <v>0</v>
          </cell>
          <cell r="Q887">
            <v>0</v>
          </cell>
          <cell r="R887">
            <v>0</v>
          </cell>
          <cell r="S887">
            <v>0</v>
          </cell>
          <cell r="T887">
            <v>0</v>
          </cell>
          <cell r="U887">
            <v>4</v>
          </cell>
          <cell r="V887" t="str">
            <v/>
          </cell>
          <cell r="W887" t="str">
            <v/>
          </cell>
          <cell r="X887" t="str">
            <v/>
          </cell>
          <cell r="Y887" t="str">
            <v/>
          </cell>
          <cell r="Z887" t="str">
            <v/>
          </cell>
          <cell r="AA887">
            <v>4</v>
          </cell>
          <cell r="AC887" t="str">
            <v/>
          </cell>
          <cell r="AD887" t="str">
            <v/>
          </cell>
          <cell r="AE887">
            <v>0</v>
          </cell>
          <cell r="AF887" t="str">
            <v/>
          </cell>
          <cell r="AG887" t="str">
            <v/>
          </cell>
          <cell r="AH887" t="str">
            <v/>
          </cell>
          <cell r="AI887" t="str">
            <v/>
          </cell>
          <cell r="AJ887">
            <v>0</v>
          </cell>
          <cell r="AK887" t="str">
            <v/>
          </cell>
          <cell r="AL887" t="str">
            <v/>
          </cell>
        </row>
        <row r="888">
          <cell r="B888">
            <v>881</v>
          </cell>
          <cell r="F888" t="str">
            <v>-</v>
          </cell>
          <cell r="G888" t="str">
            <v>-</v>
          </cell>
          <cell r="K888">
            <v>0</v>
          </cell>
          <cell r="L888">
            <v>0</v>
          </cell>
          <cell r="M888">
            <v>0</v>
          </cell>
          <cell r="N888">
            <v>0</v>
          </cell>
          <cell r="O888">
            <v>0</v>
          </cell>
          <cell r="P888">
            <v>0</v>
          </cell>
          <cell r="Q888">
            <v>0</v>
          </cell>
          <cell r="R888">
            <v>0</v>
          </cell>
          <cell r="S888">
            <v>0</v>
          </cell>
          <cell r="T888">
            <v>0</v>
          </cell>
          <cell r="U888">
            <v>4</v>
          </cell>
          <cell r="V888" t="str">
            <v/>
          </cell>
          <cell r="W888" t="str">
            <v/>
          </cell>
          <cell r="X888" t="str">
            <v/>
          </cell>
          <cell r="Y888" t="str">
            <v/>
          </cell>
          <cell r="Z888" t="str">
            <v/>
          </cell>
          <cell r="AA888">
            <v>4</v>
          </cell>
          <cell r="AC888" t="str">
            <v/>
          </cell>
          <cell r="AD888" t="str">
            <v/>
          </cell>
          <cell r="AE888">
            <v>0</v>
          </cell>
          <cell r="AF888" t="str">
            <v/>
          </cell>
          <cell r="AG888" t="str">
            <v/>
          </cell>
          <cell r="AH888" t="str">
            <v/>
          </cell>
          <cell r="AI888" t="str">
            <v/>
          </cell>
          <cell r="AJ888">
            <v>0</v>
          </cell>
          <cell r="AK888" t="str">
            <v/>
          </cell>
          <cell r="AL888" t="str">
            <v/>
          </cell>
        </row>
        <row r="889">
          <cell r="B889">
            <v>882</v>
          </cell>
          <cell r="F889" t="str">
            <v>-</v>
          </cell>
          <cell r="G889" t="str">
            <v>-</v>
          </cell>
          <cell r="K889">
            <v>0</v>
          </cell>
          <cell r="L889">
            <v>0</v>
          </cell>
          <cell r="M889">
            <v>0</v>
          </cell>
          <cell r="N889">
            <v>0</v>
          </cell>
          <cell r="O889">
            <v>0</v>
          </cell>
          <cell r="P889">
            <v>0</v>
          </cell>
          <cell r="Q889">
            <v>0</v>
          </cell>
          <cell r="R889">
            <v>0</v>
          </cell>
          <cell r="S889">
            <v>0</v>
          </cell>
          <cell r="T889">
            <v>0</v>
          </cell>
          <cell r="U889">
            <v>4</v>
          </cell>
          <cell r="V889" t="str">
            <v/>
          </cell>
          <cell r="W889" t="str">
            <v/>
          </cell>
          <cell r="X889" t="str">
            <v/>
          </cell>
          <cell r="Y889" t="str">
            <v/>
          </cell>
          <cell r="Z889" t="str">
            <v/>
          </cell>
          <cell r="AA889">
            <v>4</v>
          </cell>
          <cell r="AC889" t="str">
            <v/>
          </cell>
          <cell r="AD889" t="str">
            <v/>
          </cell>
          <cell r="AE889">
            <v>0</v>
          </cell>
          <cell r="AF889" t="str">
            <v/>
          </cell>
          <cell r="AG889" t="str">
            <v/>
          </cell>
          <cell r="AH889" t="str">
            <v/>
          </cell>
          <cell r="AI889" t="str">
            <v/>
          </cell>
          <cell r="AJ889">
            <v>0</v>
          </cell>
          <cell r="AK889" t="str">
            <v/>
          </cell>
          <cell r="AL889" t="str">
            <v/>
          </cell>
        </row>
        <row r="890">
          <cell r="B890">
            <v>883</v>
          </cell>
          <cell r="F890" t="str">
            <v>-</v>
          </cell>
          <cell r="G890" t="str">
            <v>-</v>
          </cell>
          <cell r="K890">
            <v>0</v>
          </cell>
          <cell r="L890">
            <v>0</v>
          </cell>
          <cell r="M890">
            <v>0</v>
          </cell>
          <cell r="N890">
            <v>0</v>
          </cell>
          <cell r="O890">
            <v>0</v>
          </cell>
          <cell r="P890">
            <v>0</v>
          </cell>
          <cell r="Q890">
            <v>0</v>
          </cell>
          <cell r="R890">
            <v>0</v>
          </cell>
          <cell r="S890">
            <v>0</v>
          </cell>
          <cell r="T890">
            <v>0</v>
          </cell>
          <cell r="U890">
            <v>4</v>
          </cell>
          <cell r="V890" t="str">
            <v/>
          </cell>
          <cell r="W890" t="str">
            <v/>
          </cell>
          <cell r="X890" t="str">
            <v/>
          </cell>
          <cell r="Y890" t="str">
            <v/>
          </cell>
          <cell r="Z890" t="str">
            <v/>
          </cell>
          <cell r="AA890">
            <v>4</v>
          </cell>
          <cell r="AC890" t="str">
            <v/>
          </cell>
          <cell r="AD890" t="str">
            <v/>
          </cell>
          <cell r="AE890">
            <v>0</v>
          </cell>
          <cell r="AF890" t="str">
            <v/>
          </cell>
          <cell r="AG890" t="str">
            <v/>
          </cell>
          <cell r="AH890" t="str">
            <v/>
          </cell>
          <cell r="AI890" t="str">
            <v/>
          </cell>
          <cell r="AJ890">
            <v>0</v>
          </cell>
          <cell r="AK890" t="str">
            <v/>
          </cell>
          <cell r="AL890" t="str">
            <v/>
          </cell>
        </row>
        <row r="891">
          <cell r="B891">
            <v>884</v>
          </cell>
          <cell r="F891" t="str">
            <v>-</v>
          </cell>
          <cell r="G891" t="str">
            <v>-</v>
          </cell>
          <cell r="K891">
            <v>0</v>
          </cell>
          <cell r="L891">
            <v>0</v>
          </cell>
          <cell r="M891">
            <v>0</v>
          </cell>
          <cell r="N891">
            <v>0</v>
          </cell>
          <cell r="O891">
            <v>0</v>
          </cell>
          <cell r="P891">
            <v>0</v>
          </cell>
          <cell r="Q891">
            <v>0</v>
          </cell>
          <cell r="R891">
            <v>0</v>
          </cell>
          <cell r="S891">
            <v>0</v>
          </cell>
          <cell r="T891">
            <v>0</v>
          </cell>
          <cell r="U891">
            <v>4</v>
          </cell>
          <cell r="V891" t="str">
            <v/>
          </cell>
          <cell r="W891" t="str">
            <v/>
          </cell>
          <cell r="X891" t="str">
            <v/>
          </cell>
          <cell r="Y891" t="str">
            <v/>
          </cell>
          <cell r="Z891" t="str">
            <v/>
          </cell>
          <cell r="AA891">
            <v>4</v>
          </cell>
          <cell r="AC891" t="str">
            <v/>
          </cell>
          <cell r="AD891" t="str">
            <v/>
          </cell>
          <cell r="AE891">
            <v>0</v>
          </cell>
          <cell r="AF891" t="str">
            <v/>
          </cell>
          <cell r="AG891" t="str">
            <v/>
          </cell>
          <cell r="AH891" t="str">
            <v/>
          </cell>
          <cell r="AI891" t="str">
            <v/>
          </cell>
          <cell r="AJ891">
            <v>0</v>
          </cell>
          <cell r="AK891" t="str">
            <v/>
          </cell>
          <cell r="AL891" t="str">
            <v/>
          </cell>
        </row>
        <row r="892">
          <cell r="B892">
            <v>885</v>
          </cell>
          <cell r="F892" t="str">
            <v>-</v>
          </cell>
          <cell r="G892" t="str">
            <v>-</v>
          </cell>
          <cell r="K892">
            <v>0</v>
          </cell>
          <cell r="L892">
            <v>0</v>
          </cell>
          <cell r="M892">
            <v>0</v>
          </cell>
          <cell r="N892">
            <v>0</v>
          </cell>
          <cell r="O892">
            <v>0</v>
          </cell>
          <cell r="P892">
            <v>0</v>
          </cell>
          <cell r="Q892">
            <v>0</v>
          </cell>
          <cell r="R892">
            <v>0</v>
          </cell>
          <cell r="S892">
            <v>0</v>
          </cell>
          <cell r="T892">
            <v>0</v>
          </cell>
          <cell r="U892">
            <v>4</v>
          </cell>
          <cell r="V892" t="str">
            <v/>
          </cell>
          <cell r="W892" t="str">
            <v/>
          </cell>
          <cell r="X892" t="str">
            <v/>
          </cell>
          <cell r="Y892" t="str">
            <v/>
          </cell>
          <cell r="Z892" t="str">
            <v/>
          </cell>
          <cell r="AA892">
            <v>4</v>
          </cell>
          <cell r="AC892" t="str">
            <v/>
          </cell>
          <cell r="AD892" t="str">
            <v/>
          </cell>
          <cell r="AE892">
            <v>0</v>
          </cell>
          <cell r="AF892" t="str">
            <v/>
          </cell>
          <cell r="AG892" t="str">
            <v/>
          </cell>
          <cell r="AH892" t="str">
            <v/>
          </cell>
          <cell r="AI892" t="str">
            <v/>
          </cell>
          <cell r="AJ892">
            <v>0</v>
          </cell>
          <cell r="AK892" t="str">
            <v/>
          </cell>
          <cell r="AL892" t="str">
            <v/>
          </cell>
        </row>
        <row r="893">
          <cell r="B893">
            <v>886</v>
          </cell>
          <cell r="F893" t="str">
            <v>-</v>
          </cell>
          <cell r="G893" t="str">
            <v>-</v>
          </cell>
          <cell r="K893">
            <v>0</v>
          </cell>
          <cell r="L893">
            <v>0</v>
          </cell>
          <cell r="M893">
            <v>0</v>
          </cell>
          <cell r="N893">
            <v>0</v>
          </cell>
          <cell r="O893">
            <v>0</v>
          </cell>
          <cell r="P893">
            <v>0</v>
          </cell>
          <cell r="Q893">
            <v>0</v>
          </cell>
          <cell r="R893">
            <v>0</v>
          </cell>
          <cell r="S893">
            <v>0</v>
          </cell>
          <cell r="T893">
            <v>0</v>
          </cell>
          <cell r="U893">
            <v>4</v>
          </cell>
          <cell r="V893" t="str">
            <v/>
          </cell>
          <cell r="W893" t="str">
            <v/>
          </cell>
          <cell r="X893" t="str">
            <v/>
          </cell>
          <cell r="Y893" t="str">
            <v/>
          </cell>
          <cell r="Z893" t="str">
            <v/>
          </cell>
          <cell r="AA893">
            <v>4</v>
          </cell>
          <cell r="AC893" t="str">
            <v/>
          </cell>
          <cell r="AD893" t="str">
            <v/>
          </cell>
          <cell r="AE893">
            <v>0</v>
          </cell>
          <cell r="AF893" t="str">
            <v/>
          </cell>
          <cell r="AG893" t="str">
            <v/>
          </cell>
          <cell r="AH893" t="str">
            <v/>
          </cell>
          <cell r="AI893" t="str">
            <v/>
          </cell>
          <cell r="AJ893">
            <v>0</v>
          </cell>
          <cell r="AK893" t="str">
            <v/>
          </cell>
          <cell r="AL893" t="str">
            <v/>
          </cell>
        </row>
        <row r="894">
          <cell r="B894">
            <v>887</v>
          </cell>
          <cell r="F894" t="str">
            <v>-</v>
          </cell>
          <cell r="G894" t="str">
            <v>-</v>
          </cell>
          <cell r="K894">
            <v>0</v>
          </cell>
          <cell r="L894">
            <v>0</v>
          </cell>
          <cell r="M894">
            <v>0</v>
          </cell>
          <cell r="N894">
            <v>0</v>
          </cell>
          <cell r="O894">
            <v>0</v>
          </cell>
          <cell r="P894">
            <v>0</v>
          </cell>
          <cell r="Q894">
            <v>0</v>
          </cell>
          <cell r="R894">
            <v>0</v>
          </cell>
          <cell r="S894">
            <v>0</v>
          </cell>
          <cell r="T894">
            <v>0</v>
          </cell>
          <cell r="U894">
            <v>4</v>
          </cell>
          <cell r="V894" t="str">
            <v/>
          </cell>
          <cell r="W894" t="str">
            <v/>
          </cell>
          <cell r="X894" t="str">
            <v/>
          </cell>
          <cell r="Y894" t="str">
            <v/>
          </cell>
          <cell r="Z894" t="str">
            <v/>
          </cell>
          <cell r="AA894">
            <v>4</v>
          </cell>
          <cell r="AC894" t="str">
            <v/>
          </cell>
          <cell r="AD894" t="str">
            <v/>
          </cell>
          <cell r="AE894">
            <v>0</v>
          </cell>
          <cell r="AF894" t="str">
            <v/>
          </cell>
          <cell r="AG894" t="str">
            <v/>
          </cell>
          <cell r="AH894" t="str">
            <v/>
          </cell>
          <cell r="AI894" t="str">
            <v/>
          </cell>
          <cell r="AJ894">
            <v>0</v>
          </cell>
          <cell r="AK894" t="str">
            <v/>
          </cell>
          <cell r="AL894" t="str">
            <v/>
          </cell>
        </row>
        <row r="895">
          <cell r="B895">
            <v>888</v>
          </cell>
          <cell r="F895" t="str">
            <v>-</v>
          </cell>
          <cell r="G895" t="str">
            <v>-</v>
          </cell>
          <cell r="K895">
            <v>0</v>
          </cell>
          <cell r="L895">
            <v>0</v>
          </cell>
          <cell r="M895">
            <v>0</v>
          </cell>
          <cell r="N895">
            <v>0</v>
          </cell>
          <cell r="O895">
            <v>0</v>
          </cell>
          <cell r="P895">
            <v>0</v>
          </cell>
          <cell r="Q895">
            <v>0</v>
          </cell>
          <cell r="R895">
            <v>0</v>
          </cell>
          <cell r="S895">
            <v>0</v>
          </cell>
          <cell r="T895">
            <v>0</v>
          </cell>
          <cell r="U895">
            <v>4</v>
          </cell>
          <cell r="V895" t="str">
            <v/>
          </cell>
          <cell r="W895" t="str">
            <v/>
          </cell>
          <cell r="X895" t="str">
            <v/>
          </cell>
          <cell r="Y895" t="str">
            <v/>
          </cell>
          <cell r="Z895" t="str">
            <v/>
          </cell>
          <cell r="AA895">
            <v>4</v>
          </cell>
          <cell r="AC895" t="str">
            <v/>
          </cell>
          <cell r="AD895" t="str">
            <v/>
          </cell>
          <cell r="AE895">
            <v>0</v>
          </cell>
          <cell r="AF895" t="str">
            <v/>
          </cell>
          <cell r="AG895" t="str">
            <v/>
          </cell>
          <cell r="AH895" t="str">
            <v/>
          </cell>
          <cell r="AI895" t="str">
            <v/>
          </cell>
          <cell r="AJ895">
            <v>0</v>
          </cell>
          <cell r="AK895" t="str">
            <v/>
          </cell>
          <cell r="AL895" t="str">
            <v/>
          </cell>
        </row>
        <row r="896">
          <cell r="B896">
            <v>889</v>
          </cell>
          <cell r="F896" t="str">
            <v>-</v>
          </cell>
          <cell r="G896" t="str">
            <v>-</v>
          </cell>
          <cell r="K896">
            <v>0</v>
          </cell>
          <cell r="L896">
            <v>0</v>
          </cell>
          <cell r="M896">
            <v>0</v>
          </cell>
          <cell r="N896">
            <v>0</v>
          </cell>
          <cell r="O896">
            <v>0</v>
          </cell>
          <cell r="P896">
            <v>0</v>
          </cell>
          <cell r="Q896">
            <v>0</v>
          </cell>
          <cell r="R896">
            <v>0</v>
          </cell>
          <cell r="S896">
            <v>0</v>
          </cell>
          <cell r="T896">
            <v>0</v>
          </cell>
          <cell r="U896">
            <v>4</v>
          </cell>
          <cell r="V896" t="str">
            <v/>
          </cell>
          <cell r="W896" t="str">
            <v/>
          </cell>
          <cell r="X896" t="str">
            <v/>
          </cell>
          <cell r="Y896" t="str">
            <v/>
          </cell>
          <cell r="Z896" t="str">
            <v/>
          </cell>
          <cell r="AA896">
            <v>4</v>
          </cell>
          <cell r="AC896" t="str">
            <v/>
          </cell>
          <cell r="AD896" t="str">
            <v/>
          </cell>
          <cell r="AE896">
            <v>0</v>
          </cell>
          <cell r="AF896" t="str">
            <v/>
          </cell>
          <cell r="AG896" t="str">
            <v/>
          </cell>
          <cell r="AH896" t="str">
            <v/>
          </cell>
          <cell r="AI896" t="str">
            <v/>
          </cell>
          <cell r="AJ896">
            <v>0</v>
          </cell>
          <cell r="AK896" t="str">
            <v/>
          </cell>
          <cell r="AL896" t="str">
            <v/>
          </cell>
        </row>
        <row r="897">
          <cell r="B897">
            <v>890</v>
          </cell>
          <cell r="F897" t="str">
            <v>-</v>
          </cell>
          <cell r="G897" t="str">
            <v>-</v>
          </cell>
          <cell r="K897">
            <v>0</v>
          </cell>
          <cell r="L897">
            <v>0</v>
          </cell>
          <cell r="M897">
            <v>0</v>
          </cell>
          <cell r="N897">
            <v>0</v>
          </cell>
          <cell r="O897">
            <v>0</v>
          </cell>
          <cell r="P897">
            <v>0</v>
          </cell>
          <cell r="Q897">
            <v>0</v>
          </cell>
          <cell r="R897">
            <v>0</v>
          </cell>
          <cell r="S897">
            <v>0</v>
          </cell>
          <cell r="T897">
            <v>0</v>
          </cell>
          <cell r="U897">
            <v>4</v>
          </cell>
          <cell r="V897" t="str">
            <v/>
          </cell>
          <cell r="W897" t="str">
            <v/>
          </cell>
          <cell r="X897" t="str">
            <v/>
          </cell>
          <cell r="Y897" t="str">
            <v/>
          </cell>
          <cell r="Z897" t="str">
            <v/>
          </cell>
          <cell r="AA897">
            <v>4</v>
          </cell>
          <cell r="AC897" t="str">
            <v/>
          </cell>
          <cell r="AD897" t="str">
            <v/>
          </cell>
          <cell r="AE897">
            <v>0</v>
          </cell>
          <cell r="AF897" t="str">
            <v/>
          </cell>
          <cell r="AG897" t="str">
            <v/>
          </cell>
          <cell r="AH897" t="str">
            <v/>
          </cell>
          <cell r="AI897" t="str">
            <v/>
          </cell>
          <cell r="AJ897">
            <v>0</v>
          </cell>
          <cell r="AK897" t="str">
            <v/>
          </cell>
          <cell r="AL897" t="str">
            <v/>
          </cell>
        </row>
        <row r="898">
          <cell r="B898">
            <v>891</v>
          </cell>
          <cell r="F898" t="str">
            <v>-</v>
          </cell>
          <cell r="G898" t="str">
            <v>-</v>
          </cell>
          <cell r="K898">
            <v>0</v>
          </cell>
          <cell r="L898">
            <v>0</v>
          </cell>
          <cell r="M898">
            <v>0</v>
          </cell>
          <cell r="N898">
            <v>0</v>
          </cell>
          <cell r="O898">
            <v>0</v>
          </cell>
          <cell r="P898">
            <v>0</v>
          </cell>
          <cell r="Q898">
            <v>0</v>
          </cell>
          <cell r="R898">
            <v>0</v>
          </cell>
          <cell r="S898">
            <v>0</v>
          </cell>
          <cell r="T898">
            <v>0</v>
          </cell>
          <cell r="U898">
            <v>4</v>
          </cell>
          <cell r="V898" t="str">
            <v/>
          </cell>
          <cell r="W898" t="str">
            <v/>
          </cell>
          <cell r="X898" t="str">
            <v/>
          </cell>
          <cell r="Y898" t="str">
            <v/>
          </cell>
          <cell r="Z898" t="str">
            <v/>
          </cell>
          <cell r="AA898">
            <v>4</v>
          </cell>
          <cell r="AC898" t="str">
            <v/>
          </cell>
          <cell r="AD898" t="str">
            <v/>
          </cell>
          <cell r="AE898">
            <v>0</v>
          </cell>
          <cell r="AF898" t="str">
            <v/>
          </cell>
          <cell r="AG898" t="str">
            <v/>
          </cell>
          <cell r="AH898" t="str">
            <v/>
          </cell>
          <cell r="AI898" t="str">
            <v/>
          </cell>
          <cell r="AJ898">
            <v>0</v>
          </cell>
          <cell r="AK898" t="str">
            <v/>
          </cell>
          <cell r="AL898" t="str">
            <v/>
          </cell>
        </row>
        <row r="899">
          <cell r="B899">
            <v>892</v>
          </cell>
          <cell r="F899" t="str">
            <v>-</v>
          </cell>
          <cell r="G899" t="str">
            <v>-</v>
          </cell>
          <cell r="K899">
            <v>0</v>
          </cell>
          <cell r="L899">
            <v>0</v>
          </cell>
          <cell r="M899">
            <v>0</v>
          </cell>
          <cell r="N899">
            <v>0</v>
          </cell>
          <cell r="O899">
            <v>0</v>
          </cell>
          <cell r="P899">
            <v>0</v>
          </cell>
          <cell r="Q899">
            <v>0</v>
          </cell>
          <cell r="R899">
            <v>0</v>
          </cell>
          <cell r="S899">
            <v>0</v>
          </cell>
          <cell r="T899">
            <v>0</v>
          </cell>
          <cell r="U899">
            <v>4</v>
          </cell>
          <cell r="V899" t="str">
            <v/>
          </cell>
          <cell r="W899" t="str">
            <v/>
          </cell>
          <cell r="X899" t="str">
            <v/>
          </cell>
          <cell r="Y899" t="str">
            <v/>
          </cell>
          <cell r="Z899" t="str">
            <v/>
          </cell>
          <cell r="AA899">
            <v>4</v>
          </cell>
          <cell r="AC899" t="str">
            <v/>
          </cell>
          <cell r="AD899" t="str">
            <v/>
          </cell>
          <cell r="AE899">
            <v>0</v>
          </cell>
          <cell r="AF899" t="str">
            <v/>
          </cell>
          <cell r="AG899" t="str">
            <v/>
          </cell>
          <cell r="AH899" t="str">
            <v/>
          </cell>
          <cell r="AI899" t="str">
            <v/>
          </cell>
          <cell r="AJ899">
            <v>0</v>
          </cell>
          <cell r="AK899" t="str">
            <v/>
          </cell>
          <cell r="AL899" t="str">
            <v/>
          </cell>
        </row>
        <row r="900">
          <cell r="B900">
            <v>893</v>
          </cell>
          <cell r="F900" t="str">
            <v>-</v>
          </cell>
          <cell r="G900" t="str">
            <v>-</v>
          </cell>
          <cell r="K900">
            <v>0</v>
          </cell>
          <cell r="L900">
            <v>0</v>
          </cell>
          <cell r="M900">
            <v>0</v>
          </cell>
          <cell r="N900">
            <v>0</v>
          </cell>
          <cell r="O900">
            <v>0</v>
          </cell>
          <cell r="P900">
            <v>0</v>
          </cell>
          <cell r="Q900">
            <v>0</v>
          </cell>
          <cell r="R900">
            <v>0</v>
          </cell>
          <cell r="S900">
            <v>0</v>
          </cell>
          <cell r="T900">
            <v>0</v>
          </cell>
          <cell r="U900">
            <v>4</v>
          </cell>
          <cell r="V900" t="str">
            <v/>
          </cell>
          <cell r="W900" t="str">
            <v/>
          </cell>
          <cell r="X900" t="str">
            <v/>
          </cell>
          <cell r="Y900" t="str">
            <v/>
          </cell>
          <cell r="Z900" t="str">
            <v/>
          </cell>
          <cell r="AA900">
            <v>4</v>
          </cell>
          <cell r="AC900" t="str">
            <v/>
          </cell>
          <cell r="AD900" t="str">
            <v/>
          </cell>
          <cell r="AE900">
            <v>0</v>
          </cell>
          <cell r="AF900" t="str">
            <v/>
          </cell>
          <cell r="AG900" t="str">
            <v/>
          </cell>
          <cell r="AH900" t="str">
            <v/>
          </cell>
          <cell r="AI900" t="str">
            <v/>
          </cell>
          <cell r="AJ900">
            <v>0</v>
          </cell>
          <cell r="AK900" t="str">
            <v/>
          </cell>
          <cell r="AL900" t="str">
            <v/>
          </cell>
        </row>
        <row r="901">
          <cell r="B901">
            <v>894</v>
          </cell>
          <cell r="F901" t="str">
            <v>-</v>
          </cell>
          <cell r="G901" t="str">
            <v>-</v>
          </cell>
          <cell r="K901">
            <v>0</v>
          </cell>
          <cell r="L901">
            <v>0</v>
          </cell>
          <cell r="M901">
            <v>0</v>
          </cell>
          <cell r="N901">
            <v>0</v>
          </cell>
          <cell r="O901">
            <v>0</v>
          </cell>
          <cell r="P901">
            <v>0</v>
          </cell>
          <cell r="Q901">
            <v>0</v>
          </cell>
          <cell r="R901">
            <v>0</v>
          </cell>
          <cell r="S901">
            <v>0</v>
          </cell>
          <cell r="T901">
            <v>0</v>
          </cell>
          <cell r="U901">
            <v>4</v>
          </cell>
          <cell r="V901" t="str">
            <v/>
          </cell>
          <cell r="W901" t="str">
            <v/>
          </cell>
          <cell r="X901" t="str">
            <v/>
          </cell>
          <cell r="Y901" t="str">
            <v/>
          </cell>
          <cell r="Z901" t="str">
            <v/>
          </cell>
          <cell r="AA901">
            <v>4</v>
          </cell>
          <cell r="AC901" t="str">
            <v/>
          </cell>
          <cell r="AD901" t="str">
            <v/>
          </cell>
          <cell r="AE901">
            <v>0</v>
          </cell>
          <cell r="AF901" t="str">
            <v/>
          </cell>
          <cell r="AG901" t="str">
            <v/>
          </cell>
          <cell r="AH901" t="str">
            <v/>
          </cell>
          <cell r="AI901" t="str">
            <v/>
          </cell>
          <cell r="AJ901">
            <v>0</v>
          </cell>
          <cell r="AK901" t="str">
            <v/>
          </cell>
          <cell r="AL901" t="str">
            <v/>
          </cell>
        </row>
        <row r="902">
          <cell r="B902">
            <v>895</v>
          </cell>
          <cell r="F902" t="str">
            <v>-</v>
          </cell>
          <cell r="G902" t="str">
            <v>-</v>
          </cell>
          <cell r="K902">
            <v>0</v>
          </cell>
          <cell r="L902">
            <v>0</v>
          </cell>
          <cell r="M902">
            <v>0</v>
          </cell>
          <cell r="N902">
            <v>0</v>
          </cell>
          <cell r="O902">
            <v>0</v>
          </cell>
          <cell r="P902">
            <v>0</v>
          </cell>
          <cell r="Q902">
            <v>0</v>
          </cell>
          <cell r="R902">
            <v>0</v>
          </cell>
          <cell r="S902">
            <v>0</v>
          </cell>
          <cell r="T902">
            <v>0</v>
          </cell>
          <cell r="U902">
            <v>4</v>
          </cell>
          <cell r="V902" t="str">
            <v/>
          </cell>
          <cell r="W902" t="str">
            <v/>
          </cell>
          <cell r="X902" t="str">
            <v/>
          </cell>
          <cell r="Y902" t="str">
            <v/>
          </cell>
          <cell r="Z902" t="str">
            <v/>
          </cell>
          <cell r="AA902">
            <v>4</v>
          </cell>
          <cell r="AC902" t="str">
            <v/>
          </cell>
          <cell r="AD902" t="str">
            <v/>
          </cell>
          <cell r="AE902">
            <v>0</v>
          </cell>
          <cell r="AF902" t="str">
            <v/>
          </cell>
          <cell r="AG902" t="str">
            <v/>
          </cell>
          <cell r="AH902" t="str">
            <v/>
          </cell>
          <cell r="AI902" t="str">
            <v/>
          </cell>
          <cell r="AJ902">
            <v>0</v>
          </cell>
          <cell r="AK902" t="str">
            <v/>
          </cell>
          <cell r="AL902" t="str">
            <v/>
          </cell>
        </row>
        <row r="903">
          <cell r="B903">
            <v>896</v>
          </cell>
          <cell r="F903" t="str">
            <v>-</v>
          </cell>
          <cell r="G903" t="str">
            <v>-</v>
          </cell>
          <cell r="K903">
            <v>0</v>
          </cell>
          <cell r="L903">
            <v>0</v>
          </cell>
          <cell r="M903">
            <v>0</v>
          </cell>
          <cell r="N903">
            <v>0</v>
          </cell>
          <cell r="O903">
            <v>0</v>
          </cell>
          <cell r="P903">
            <v>0</v>
          </cell>
          <cell r="Q903">
            <v>0</v>
          </cell>
          <cell r="R903">
            <v>0</v>
          </cell>
          <cell r="S903">
            <v>0</v>
          </cell>
          <cell r="T903">
            <v>0</v>
          </cell>
          <cell r="U903">
            <v>4</v>
          </cell>
          <cell r="V903" t="str">
            <v/>
          </cell>
          <cell r="W903" t="str">
            <v/>
          </cell>
          <cell r="X903" t="str">
            <v/>
          </cell>
          <cell r="Y903" t="str">
            <v/>
          </cell>
          <cell r="Z903" t="str">
            <v/>
          </cell>
          <cell r="AA903">
            <v>4</v>
          </cell>
          <cell r="AC903" t="str">
            <v/>
          </cell>
          <cell r="AD903" t="str">
            <v/>
          </cell>
          <cell r="AE903">
            <v>0</v>
          </cell>
          <cell r="AF903" t="str">
            <v/>
          </cell>
          <cell r="AG903" t="str">
            <v/>
          </cell>
          <cell r="AH903" t="str">
            <v/>
          </cell>
          <cell r="AI903" t="str">
            <v/>
          </cell>
          <cell r="AJ903">
            <v>0</v>
          </cell>
          <cell r="AK903" t="str">
            <v/>
          </cell>
          <cell r="AL903" t="str">
            <v/>
          </cell>
        </row>
        <row r="904">
          <cell r="B904">
            <v>897</v>
          </cell>
          <cell r="F904" t="str">
            <v>-</v>
          </cell>
          <cell r="G904" t="str">
            <v>-</v>
          </cell>
          <cell r="K904">
            <v>0</v>
          </cell>
          <cell r="L904">
            <v>0</v>
          </cell>
          <cell r="M904">
            <v>0</v>
          </cell>
          <cell r="N904">
            <v>0</v>
          </cell>
          <cell r="O904">
            <v>0</v>
          </cell>
          <cell r="P904">
            <v>0</v>
          </cell>
          <cell r="Q904">
            <v>0</v>
          </cell>
          <cell r="R904">
            <v>0</v>
          </cell>
          <cell r="S904">
            <v>0</v>
          </cell>
          <cell r="T904">
            <v>0</v>
          </cell>
          <cell r="U904">
            <v>4</v>
          </cell>
          <cell r="V904" t="str">
            <v/>
          </cell>
          <cell r="W904" t="str">
            <v/>
          </cell>
          <cell r="X904" t="str">
            <v/>
          </cell>
          <cell r="Y904" t="str">
            <v/>
          </cell>
          <cell r="Z904" t="str">
            <v/>
          </cell>
          <cell r="AA904">
            <v>4</v>
          </cell>
          <cell r="AC904" t="str">
            <v/>
          </cell>
          <cell r="AD904" t="str">
            <v/>
          </cell>
          <cell r="AE904">
            <v>0</v>
          </cell>
          <cell r="AF904" t="str">
            <v/>
          </cell>
          <cell r="AG904" t="str">
            <v/>
          </cell>
          <cell r="AH904" t="str">
            <v/>
          </cell>
          <cell r="AI904" t="str">
            <v/>
          </cell>
          <cell r="AJ904">
            <v>0</v>
          </cell>
          <cell r="AK904" t="str">
            <v/>
          </cell>
          <cell r="AL904" t="str">
            <v/>
          </cell>
        </row>
        <row r="905">
          <cell r="B905">
            <v>898</v>
          </cell>
          <cell r="F905" t="str">
            <v>-</v>
          </cell>
          <cell r="G905" t="str">
            <v>-</v>
          </cell>
          <cell r="K905">
            <v>0</v>
          </cell>
          <cell r="L905">
            <v>0</v>
          </cell>
          <cell r="M905">
            <v>0</v>
          </cell>
          <cell r="N905">
            <v>0</v>
          </cell>
          <cell r="O905">
            <v>0</v>
          </cell>
          <cell r="P905">
            <v>0</v>
          </cell>
          <cell r="Q905">
            <v>0</v>
          </cell>
          <cell r="R905">
            <v>0</v>
          </cell>
          <cell r="S905">
            <v>0</v>
          </cell>
          <cell r="T905">
            <v>0</v>
          </cell>
          <cell r="U905">
            <v>4</v>
          </cell>
          <cell r="V905" t="str">
            <v/>
          </cell>
          <cell r="W905" t="str">
            <v/>
          </cell>
          <cell r="X905" t="str">
            <v/>
          </cell>
          <cell r="Y905" t="str">
            <v/>
          </cell>
          <cell r="Z905" t="str">
            <v/>
          </cell>
          <cell r="AA905">
            <v>4</v>
          </cell>
          <cell r="AC905" t="str">
            <v/>
          </cell>
          <cell r="AD905" t="str">
            <v/>
          </cell>
          <cell r="AE905">
            <v>0</v>
          </cell>
          <cell r="AF905" t="str">
            <v/>
          </cell>
          <cell r="AG905" t="str">
            <v/>
          </cell>
          <cell r="AH905" t="str">
            <v/>
          </cell>
          <cell r="AI905" t="str">
            <v/>
          </cell>
          <cell r="AJ905">
            <v>0</v>
          </cell>
          <cell r="AK905" t="str">
            <v/>
          </cell>
          <cell r="AL905" t="str">
            <v/>
          </cell>
        </row>
        <row r="906">
          <cell r="B906">
            <v>899</v>
          </cell>
          <cell r="F906" t="str">
            <v>-</v>
          </cell>
          <cell r="G906" t="str">
            <v>-</v>
          </cell>
          <cell r="K906">
            <v>0</v>
          </cell>
          <cell r="L906">
            <v>0</v>
          </cell>
          <cell r="M906">
            <v>0</v>
          </cell>
          <cell r="N906">
            <v>0</v>
          </cell>
          <cell r="O906">
            <v>0</v>
          </cell>
          <cell r="P906">
            <v>0</v>
          </cell>
          <cell r="Q906">
            <v>0</v>
          </cell>
          <cell r="R906">
            <v>0</v>
          </cell>
          <cell r="S906">
            <v>0</v>
          </cell>
          <cell r="T906">
            <v>0</v>
          </cell>
          <cell r="U906">
            <v>4</v>
          </cell>
          <cell r="V906" t="str">
            <v/>
          </cell>
          <cell r="W906" t="str">
            <v/>
          </cell>
          <cell r="X906" t="str">
            <v/>
          </cell>
          <cell r="Y906" t="str">
            <v/>
          </cell>
          <cell r="Z906" t="str">
            <v/>
          </cell>
          <cell r="AA906">
            <v>4</v>
          </cell>
          <cell r="AC906" t="str">
            <v/>
          </cell>
          <cell r="AD906" t="str">
            <v/>
          </cell>
          <cell r="AE906">
            <v>0</v>
          </cell>
          <cell r="AF906" t="str">
            <v/>
          </cell>
          <cell r="AG906" t="str">
            <v/>
          </cell>
          <cell r="AH906" t="str">
            <v/>
          </cell>
          <cell r="AI906" t="str">
            <v/>
          </cell>
          <cell r="AJ906">
            <v>0</v>
          </cell>
          <cell r="AK906" t="str">
            <v/>
          </cell>
          <cell r="AL906" t="str">
            <v/>
          </cell>
        </row>
        <row r="907">
          <cell r="B907">
            <v>900</v>
          </cell>
          <cell r="F907" t="str">
            <v>-</v>
          </cell>
          <cell r="G907" t="str">
            <v>-</v>
          </cell>
          <cell r="K907">
            <v>0</v>
          </cell>
          <cell r="L907">
            <v>0</v>
          </cell>
          <cell r="M907">
            <v>0</v>
          </cell>
          <cell r="N907">
            <v>0</v>
          </cell>
          <cell r="O907">
            <v>0</v>
          </cell>
          <cell r="P907">
            <v>0</v>
          </cell>
          <cell r="Q907">
            <v>0</v>
          </cell>
          <cell r="R907">
            <v>0</v>
          </cell>
          <cell r="S907">
            <v>0</v>
          </cell>
          <cell r="T907">
            <v>0</v>
          </cell>
          <cell r="U907">
            <v>4</v>
          </cell>
          <cell r="V907" t="str">
            <v/>
          </cell>
          <cell r="W907" t="str">
            <v/>
          </cell>
          <cell r="X907" t="str">
            <v/>
          </cell>
          <cell r="Y907" t="str">
            <v/>
          </cell>
          <cell r="Z907" t="str">
            <v/>
          </cell>
          <cell r="AA907">
            <v>4</v>
          </cell>
          <cell r="AC907" t="str">
            <v/>
          </cell>
          <cell r="AD907" t="str">
            <v/>
          </cell>
          <cell r="AE907">
            <v>0</v>
          </cell>
          <cell r="AF907" t="str">
            <v/>
          </cell>
          <cell r="AG907" t="str">
            <v/>
          </cell>
          <cell r="AH907" t="str">
            <v/>
          </cell>
          <cell r="AI907" t="str">
            <v/>
          </cell>
          <cell r="AJ907">
            <v>0</v>
          </cell>
          <cell r="AK907" t="str">
            <v/>
          </cell>
          <cell r="AL907" t="str">
            <v/>
          </cell>
        </row>
        <row r="908">
          <cell r="B908">
            <v>901</v>
          </cell>
          <cell r="F908" t="str">
            <v>-</v>
          </cell>
          <cell r="G908" t="str">
            <v>-</v>
          </cell>
          <cell r="K908">
            <v>0</v>
          </cell>
          <cell r="L908">
            <v>0</v>
          </cell>
          <cell r="M908">
            <v>0</v>
          </cell>
          <cell r="N908">
            <v>0</v>
          </cell>
          <cell r="O908">
            <v>0</v>
          </cell>
          <cell r="P908">
            <v>0</v>
          </cell>
          <cell r="Q908">
            <v>0</v>
          </cell>
          <cell r="R908">
            <v>0</v>
          </cell>
          <cell r="S908">
            <v>0</v>
          </cell>
          <cell r="T908">
            <v>0</v>
          </cell>
          <cell r="U908">
            <v>4</v>
          </cell>
          <cell r="V908" t="str">
            <v/>
          </cell>
          <cell r="W908" t="str">
            <v/>
          </cell>
          <cell r="X908" t="str">
            <v/>
          </cell>
          <cell r="Y908" t="str">
            <v/>
          </cell>
          <cell r="Z908" t="str">
            <v/>
          </cell>
          <cell r="AA908">
            <v>4</v>
          </cell>
          <cell r="AC908" t="str">
            <v/>
          </cell>
          <cell r="AD908" t="str">
            <v/>
          </cell>
          <cell r="AE908">
            <v>0</v>
          </cell>
          <cell r="AF908" t="str">
            <v/>
          </cell>
          <cell r="AG908" t="str">
            <v/>
          </cell>
          <cell r="AH908" t="str">
            <v/>
          </cell>
          <cell r="AI908" t="str">
            <v/>
          </cell>
          <cell r="AJ908">
            <v>0</v>
          </cell>
          <cell r="AK908" t="str">
            <v/>
          </cell>
          <cell r="AL908" t="str">
            <v/>
          </cell>
        </row>
        <row r="909">
          <cell r="B909">
            <v>902</v>
          </cell>
          <cell r="F909" t="str">
            <v>-</v>
          </cell>
          <cell r="G909" t="str">
            <v>-</v>
          </cell>
          <cell r="K909">
            <v>0</v>
          </cell>
          <cell r="L909">
            <v>0</v>
          </cell>
          <cell r="M909">
            <v>0</v>
          </cell>
          <cell r="N909">
            <v>0</v>
          </cell>
          <cell r="O909">
            <v>0</v>
          </cell>
          <cell r="P909">
            <v>0</v>
          </cell>
          <cell r="Q909">
            <v>0</v>
          </cell>
          <cell r="R909">
            <v>0</v>
          </cell>
          <cell r="S909">
            <v>0</v>
          </cell>
          <cell r="T909">
            <v>0</v>
          </cell>
          <cell r="U909">
            <v>4</v>
          </cell>
          <cell r="V909" t="str">
            <v/>
          </cell>
          <cell r="W909" t="str">
            <v/>
          </cell>
          <cell r="X909" t="str">
            <v/>
          </cell>
          <cell r="Y909" t="str">
            <v/>
          </cell>
          <cell r="Z909" t="str">
            <v/>
          </cell>
          <cell r="AA909">
            <v>4</v>
          </cell>
          <cell r="AC909" t="str">
            <v/>
          </cell>
          <cell r="AD909" t="str">
            <v/>
          </cell>
          <cell r="AE909">
            <v>0</v>
          </cell>
          <cell r="AF909" t="str">
            <v/>
          </cell>
          <cell r="AG909" t="str">
            <v/>
          </cell>
          <cell r="AH909" t="str">
            <v/>
          </cell>
          <cell r="AI909" t="str">
            <v/>
          </cell>
          <cell r="AJ909">
            <v>0</v>
          </cell>
          <cell r="AK909" t="str">
            <v/>
          </cell>
          <cell r="AL909" t="str">
            <v/>
          </cell>
        </row>
        <row r="910">
          <cell r="B910">
            <v>903</v>
          </cell>
          <cell r="F910" t="str">
            <v>-</v>
          </cell>
          <cell r="G910" t="str">
            <v>-</v>
          </cell>
          <cell r="K910">
            <v>0</v>
          </cell>
          <cell r="L910">
            <v>0</v>
          </cell>
          <cell r="M910">
            <v>0</v>
          </cell>
          <cell r="N910">
            <v>0</v>
          </cell>
          <cell r="O910">
            <v>0</v>
          </cell>
          <cell r="P910">
            <v>0</v>
          </cell>
          <cell r="Q910">
            <v>0</v>
          </cell>
          <cell r="R910">
            <v>0</v>
          </cell>
          <cell r="S910">
            <v>0</v>
          </cell>
          <cell r="T910">
            <v>0</v>
          </cell>
          <cell r="U910">
            <v>4</v>
          </cell>
          <cell r="V910" t="str">
            <v/>
          </cell>
          <cell r="W910" t="str">
            <v/>
          </cell>
          <cell r="X910" t="str">
            <v/>
          </cell>
          <cell r="Y910" t="str">
            <v/>
          </cell>
          <cell r="Z910" t="str">
            <v/>
          </cell>
          <cell r="AA910">
            <v>4</v>
          </cell>
          <cell r="AC910" t="str">
            <v/>
          </cell>
          <cell r="AD910" t="str">
            <v/>
          </cell>
          <cell r="AE910">
            <v>0</v>
          </cell>
          <cell r="AF910" t="str">
            <v/>
          </cell>
          <cell r="AG910" t="str">
            <v/>
          </cell>
          <cell r="AH910" t="str">
            <v/>
          </cell>
          <cell r="AI910" t="str">
            <v/>
          </cell>
          <cell r="AJ910">
            <v>0</v>
          </cell>
          <cell r="AK910" t="str">
            <v/>
          </cell>
          <cell r="AL910" t="str">
            <v/>
          </cell>
        </row>
        <row r="911">
          <cell r="B911">
            <v>904</v>
          </cell>
          <cell r="F911" t="str">
            <v>-</v>
          </cell>
          <cell r="G911" t="str">
            <v>-</v>
          </cell>
          <cell r="K911">
            <v>0</v>
          </cell>
          <cell r="L911">
            <v>0</v>
          </cell>
          <cell r="M911">
            <v>0</v>
          </cell>
          <cell r="N911">
            <v>0</v>
          </cell>
          <cell r="O911">
            <v>0</v>
          </cell>
          <cell r="P911">
            <v>0</v>
          </cell>
          <cell r="Q911">
            <v>0</v>
          </cell>
          <cell r="R911">
            <v>0</v>
          </cell>
          <cell r="S911">
            <v>0</v>
          </cell>
          <cell r="T911">
            <v>0</v>
          </cell>
          <cell r="U911">
            <v>4</v>
          </cell>
          <cell r="V911" t="str">
            <v/>
          </cell>
          <cell r="W911" t="str">
            <v/>
          </cell>
          <cell r="X911" t="str">
            <v/>
          </cell>
          <cell r="Y911" t="str">
            <v/>
          </cell>
          <cell r="Z911" t="str">
            <v/>
          </cell>
          <cell r="AA911">
            <v>4</v>
          </cell>
          <cell r="AC911" t="str">
            <v/>
          </cell>
          <cell r="AD911" t="str">
            <v/>
          </cell>
          <cell r="AE911">
            <v>0</v>
          </cell>
          <cell r="AF911" t="str">
            <v/>
          </cell>
          <cell r="AG911" t="str">
            <v/>
          </cell>
          <cell r="AH911" t="str">
            <v/>
          </cell>
          <cell r="AI911" t="str">
            <v/>
          </cell>
          <cell r="AJ911">
            <v>0</v>
          </cell>
          <cell r="AK911" t="str">
            <v/>
          </cell>
          <cell r="AL911" t="str">
            <v/>
          </cell>
        </row>
        <row r="912">
          <cell r="B912">
            <v>905</v>
          </cell>
          <cell r="F912" t="str">
            <v>-</v>
          </cell>
          <cell r="G912" t="str">
            <v>-</v>
          </cell>
          <cell r="K912">
            <v>0</v>
          </cell>
          <cell r="L912">
            <v>0</v>
          </cell>
          <cell r="M912">
            <v>0</v>
          </cell>
          <cell r="N912">
            <v>0</v>
          </cell>
          <cell r="O912">
            <v>0</v>
          </cell>
          <cell r="P912">
            <v>0</v>
          </cell>
          <cell r="Q912">
            <v>0</v>
          </cell>
          <cell r="R912">
            <v>0</v>
          </cell>
          <cell r="S912">
            <v>0</v>
          </cell>
          <cell r="T912">
            <v>0</v>
          </cell>
          <cell r="U912">
            <v>4</v>
          </cell>
          <cell r="V912" t="str">
            <v/>
          </cell>
          <cell r="W912" t="str">
            <v/>
          </cell>
          <cell r="X912" t="str">
            <v/>
          </cell>
          <cell r="Y912" t="str">
            <v/>
          </cell>
          <cell r="Z912" t="str">
            <v/>
          </cell>
          <cell r="AA912">
            <v>4</v>
          </cell>
          <cell r="AC912" t="str">
            <v/>
          </cell>
          <cell r="AD912" t="str">
            <v/>
          </cell>
          <cell r="AE912">
            <v>0</v>
          </cell>
          <cell r="AF912" t="str">
            <v/>
          </cell>
          <cell r="AG912" t="str">
            <v/>
          </cell>
          <cell r="AH912" t="str">
            <v/>
          </cell>
          <cell r="AI912" t="str">
            <v/>
          </cell>
          <cell r="AJ912">
            <v>0</v>
          </cell>
          <cell r="AK912" t="str">
            <v/>
          </cell>
          <cell r="AL912" t="str">
            <v/>
          </cell>
        </row>
        <row r="913">
          <cell r="B913">
            <v>906</v>
          </cell>
          <cell r="F913" t="str">
            <v>-</v>
          </cell>
          <cell r="G913" t="str">
            <v>-</v>
          </cell>
          <cell r="K913">
            <v>0</v>
          </cell>
          <cell r="L913">
            <v>0</v>
          </cell>
          <cell r="M913">
            <v>0</v>
          </cell>
          <cell r="N913">
            <v>0</v>
          </cell>
          <cell r="O913">
            <v>0</v>
          </cell>
          <cell r="P913">
            <v>0</v>
          </cell>
          <cell r="Q913">
            <v>0</v>
          </cell>
          <cell r="R913">
            <v>0</v>
          </cell>
          <cell r="S913">
            <v>0</v>
          </cell>
          <cell r="T913">
            <v>0</v>
          </cell>
          <cell r="U913">
            <v>4</v>
          </cell>
          <cell r="V913" t="str">
            <v/>
          </cell>
          <cell r="W913" t="str">
            <v/>
          </cell>
          <cell r="X913" t="str">
            <v/>
          </cell>
          <cell r="Y913" t="str">
            <v/>
          </cell>
          <cell r="Z913" t="str">
            <v/>
          </cell>
          <cell r="AA913">
            <v>4</v>
          </cell>
          <cell r="AC913" t="str">
            <v/>
          </cell>
          <cell r="AD913" t="str">
            <v/>
          </cell>
          <cell r="AE913">
            <v>0</v>
          </cell>
          <cell r="AF913" t="str">
            <v/>
          </cell>
          <cell r="AG913" t="str">
            <v/>
          </cell>
          <cell r="AH913" t="str">
            <v/>
          </cell>
          <cell r="AI913" t="str">
            <v/>
          </cell>
          <cell r="AJ913">
            <v>0</v>
          </cell>
          <cell r="AK913" t="str">
            <v/>
          </cell>
          <cell r="AL913" t="str">
            <v/>
          </cell>
        </row>
        <row r="914">
          <cell r="B914">
            <v>907</v>
          </cell>
          <cell r="F914" t="str">
            <v>-</v>
          </cell>
          <cell r="G914" t="str">
            <v>-</v>
          </cell>
          <cell r="K914">
            <v>0</v>
          </cell>
          <cell r="L914">
            <v>0</v>
          </cell>
          <cell r="M914">
            <v>0</v>
          </cell>
          <cell r="N914">
            <v>0</v>
          </cell>
          <cell r="O914">
            <v>0</v>
          </cell>
          <cell r="P914">
            <v>0</v>
          </cell>
          <cell r="Q914">
            <v>0</v>
          </cell>
          <cell r="R914">
            <v>0</v>
          </cell>
          <cell r="S914">
            <v>0</v>
          </cell>
          <cell r="T914">
            <v>0</v>
          </cell>
          <cell r="U914">
            <v>4</v>
          </cell>
          <cell r="V914" t="str">
            <v/>
          </cell>
          <cell r="W914" t="str">
            <v/>
          </cell>
          <cell r="X914" t="str">
            <v/>
          </cell>
          <cell r="Y914" t="str">
            <v/>
          </cell>
          <cell r="Z914" t="str">
            <v/>
          </cell>
          <cell r="AA914">
            <v>4</v>
          </cell>
          <cell r="AC914" t="str">
            <v/>
          </cell>
          <cell r="AD914" t="str">
            <v/>
          </cell>
          <cell r="AE914">
            <v>0</v>
          </cell>
          <cell r="AF914" t="str">
            <v/>
          </cell>
          <cell r="AG914" t="str">
            <v/>
          </cell>
          <cell r="AH914" t="str">
            <v/>
          </cell>
          <cell r="AI914" t="str">
            <v/>
          </cell>
          <cell r="AJ914">
            <v>0</v>
          </cell>
          <cell r="AK914" t="str">
            <v/>
          </cell>
          <cell r="AL914" t="str">
            <v/>
          </cell>
        </row>
        <row r="915">
          <cell r="B915">
            <v>908</v>
          </cell>
          <cell r="F915" t="str">
            <v>-</v>
          </cell>
          <cell r="G915" t="str">
            <v>-</v>
          </cell>
          <cell r="K915">
            <v>0</v>
          </cell>
          <cell r="L915">
            <v>0</v>
          </cell>
          <cell r="M915">
            <v>0</v>
          </cell>
          <cell r="N915">
            <v>0</v>
          </cell>
          <cell r="O915">
            <v>0</v>
          </cell>
          <cell r="P915">
            <v>0</v>
          </cell>
          <cell r="Q915">
            <v>0</v>
          </cell>
          <cell r="R915">
            <v>0</v>
          </cell>
          <cell r="S915">
            <v>0</v>
          </cell>
          <cell r="T915">
            <v>0</v>
          </cell>
          <cell r="U915">
            <v>4</v>
          </cell>
          <cell r="V915" t="str">
            <v/>
          </cell>
          <cell r="W915" t="str">
            <v/>
          </cell>
          <cell r="X915" t="str">
            <v/>
          </cell>
          <cell r="Y915" t="str">
            <v/>
          </cell>
          <cell r="Z915" t="str">
            <v/>
          </cell>
          <cell r="AA915">
            <v>4</v>
          </cell>
          <cell r="AC915" t="str">
            <v/>
          </cell>
          <cell r="AD915" t="str">
            <v/>
          </cell>
          <cell r="AE915">
            <v>0</v>
          </cell>
          <cell r="AF915" t="str">
            <v/>
          </cell>
          <cell r="AG915" t="str">
            <v/>
          </cell>
          <cell r="AH915" t="str">
            <v/>
          </cell>
          <cell r="AI915" t="str">
            <v/>
          </cell>
          <cell r="AJ915">
            <v>0</v>
          </cell>
          <cell r="AK915" t="str">
            <v/>
          </cell>
          <cell r="AL915" t="str">
            <v/>
          </cell>
        </row>
        <row r="916">
          <cell r="B916">
            <v>909</v>
          </cell>
          <cell r="F916" t="str">
            <v>-</v>
          </cell>
          <cell r="G916" t="str">
            <v>-</v>
          </cell>
          <cell r="K916">
            <v>0</v>
          </cell>
          <cell r="L916">
            <v>0</v>
          </cell>
          <cell r="M916">
            <v>0</v>
          </cell>
          <cell r="N916">
            <v>0</v>
          </cell>
          <cell r="O916">
            <v>0</v>
          </cell>
          <cell r="P916">
            <v>0</v>
          </cell>
          <cell r="Q916">
            <v>0</v>
          </cell>
          <cell r="R916">
            <v>0</v>
          </cell>
          <cell r="S916">
            <v>0</v>
          </cell>
          <cell r="T916">
            <v>0</v>
          </cell>
          <cell r="U916">
            <v>4</v>
          </cell>
          <cell r="V916" t="str">
            <v/>
          </cell>
          <cell r="W916" t="str">
            <v/>
          </cell>
          <cell r="X916" t="str">
            <v/>
          </cell>
          <cell r="Y916" t="str">
            <v/>
          </cell>
          <cell r="Z916" t="str">
            <v/>
          </cell>
          <cell r="AA916">
            <v>4</v>
          </cell>
          <cell r="AC916" t="str">
            <v/>
          </cell>
          <cell r="AD916" t="str">
            <v/>
          </cell>
          <cell r="AE916">
            <v>0</v>
          </cell>
          <cell r="AF916" t="str">
            <v/>
          </cell>
          <cell r="AG916" t="str">
            <v/>
          </cell>
          <cell r="AH916" t="str">
            <v/>
          </cell>
          <cell r="AI916" t="str">
            <v/>
          </cell>
          <cell r="AJ916">
            <v>0</v>
          </cell>
          <cell r="AK916" t="str">
            <v/>
          </cell>
          <cell r="AL916" t="str">
            <v/>
          </cell>
        </row>
        <row r="917">
          <cell r="B917">
            <v>910</v>
          </cell>
          <cell r="F917" t="str">
            <v>-</v>
          </cell>
          <cell r="G917" t="str">
            <v>-</v>
          </cell>
          <cell r="K917">
            <v>0</v>
          </cell>
          <cell r="L917">
            <v>0</v>
          </cell>
          <cell r="M917">
            <v>0</v>
          </cell>
          <cell r="N917">
            <v>0</v>
          </cell>
          <cell r="O917">
            <v>0</v>
          </cell>
          <cell r="P917">
            <v>0</v>
          </cell>
          <cell r="Q917">
            <v>0</v>
          </cell>
          <cell r="R917">
            <v>0</v>
          </cell>
          <cell r="S917">
            <v>0</v>
          </cell>
          <cell r="T917">
            <v>0</v>
          </cell>
          <cell r="U917">
            <v>4</v>
          </cell>
          <cell r="V917" t="str">
            <v/>
          </cell>
          <cell r="W917" t="str">
            <v/>
          </cell>
          <cell r="X917" t="str">
            <v/>
          </cell>
          <cell r="Y917" t="str">
            <v/>
          </cell>
          <cell r="Z917" t="str">
            <v/>
          </cell>
          <cell r="AA917">
            <v>4</v>
          </cell>
          <cell r="AC917" t="str">
            <v/>
          </cell>
          <cell r="AD917" t="str">
            <v/>
          </cell>
          <cell r="AE917">
            <v>0</v>
          </cell>
          <cell r="AF917" t="str">
            <v/>
          </cell>
          <cell r="AG917" t="str">
            <v/>
          </cell>
          <cell r="AH917" t="str">
            <v/>
          </cell>
          <cell r="AI917" t="str">
            <v/>
          </cell>
          <cell r="AJ917">
            <v>0</v>
          </cell>
          <cell r="AK917" t="str">
            <v/>
          </cell>
          <cell r="AL917" t="str">
            <v/>
          </cell>
        </row>
        <row r="918">
          <cell r="B918">
            <v>911</v>
          </cell>
          <cell r="F918" t="str">
            <v>-</v>
          </cell>
          <cell r="G918" t="str">
            <v>-</v>
          </cell>
          <cell r="K918">
            <v>0</v>
          </cell>
          <cell r="L918">
            <v>0</v>
          </cell>
          <cell r="M918">
            <v>0</v>
          </cell>
          <cell r="N918">
            <v>0</v>
          </cell>
          <cell r="O918">
            <v>0</v>
          </cell>
          <cell r="P918">
            <v>0</v>
          </cell>
          <cell r="Q918">
            <v>0</v>
          </cell>
          <cell r="R918">
            <v>0</v>
          </cell>
          <cell r="S918">
            <v>0</v>
          </cell>
          <cell r="T918">
            <v>0</v>
          </cell>
          <cell r="U918">
            <v>4</v>
          </cell>
          <cell r="V918" t="str">
            <v/>
          </cell>
          <cell r="W918" t="str">
            <v/>
          </cell>
          <cell r="X918" t="str">
            <v/>
          </cell>
          <cell r="Y918" t="str">
            <v/>
          </cell>
          <cell r="Z918" t="str">
            <v/>
          </cell>
          <cell r="AA918">
            <v>4</v>
          </cell>
          <cell r="AC918" t="str">
            <v/>
          </cell>
          <cell r="AD918" t="str">
            <v/>
          </cell>
          <cell r="AE918">
            <v>0</v>
          </cell>
          <cell r="AF918" t="str">
            <v/>
          </cell>
          <cell r="AG918" t="str">
            <v/>
          </cell>
          <cell r="AH918" t="str">
            <v/>
          </cell>
          <cell r="AI918" t="str">
            <v/>
          </cell>
          <cell r="AJ918">
            <v>0</v>
          </cell>
          <cell r="AK918" t="str">
            <v/>
          </cell>
          <cell r="AL918" t="str">
            <v/>
          </cell>
        </row>
        <row r="919">
          <cell r="B919">
            <v>912</v>
          </cell>
          <cell r="F919" t="str">
            <v>-</v>
          </cell>
          <cell r="G919" t="str">
            <v>-</v>
          </cell>
          <cell r="K919">
            <v>0</v>
          </cell>
          <cell r="L919">
            <v>0</v>
          </cell>
          <cell r="M919">
            <v>0</v>
          </cell>
          <cell r="N919">
            <v>0</v>
          </cell>
          <cell r="O919">
            <v>0</v>
          </cell>
          <cell r="P919">
            <v>0</v>
          </cell>
          <cell r="Q919">
            <v>0</v>
          </cell>
          <cell r="R919">
            <v>0</v>
          </cell>
          <cell r="S919">
            <v>0</v>
          </cell>
          <cell r="T919">
            <v>0</v>
          </cell>
          <cell r="U919">
            <v>4</v>
          </cell>
          <cell r="V919" t="str">
            <v/>
          </cell>
          <cell r="W919" t="str">
            <v/>
          </cell>
          <cell r="X919" t="str">
            <v/>
          </cell>
          <cell r="Y919" t="str">
            <v/>
          </cell>
          <cell r="Z919" t="str">
            <v/>
          </cell>
          <cell r="AA919">
            <v>4</v>
          </cell>
          <cell r="AC919" t="str">
            <v/>
          </cell>
          <cell r="AD919" t="str">
            <v/>
          </cell>
          <cell r="AE919">
            <v>0</v>
          </cell>
          <cell r="AF919" t="str">
            <v/>
          </cell>
          <cell r="AG919" t="str">
            <v/>
          </cell>
          <cell r="AH919" t="str">
            <v/>
          </cell>
          <cell r="AI919" t="str">
            <v/>
          </cell>
          <cell r="AJ919">
            <v>0</v>
          </cell>
          <cell r="AK919" t="str">
            <v/>
          </cell>
          <cell r="AL919" t="str">
            <v/>
          </cell>
        </row>
        <row r="920">
          <cell r="B920">
            <v>913</v>
          </cell>
          <cell r="F920" t="str">
            <v>-</v>
          </cell>
          <cell r="G920" t="str">
            <v>-</v>
          </cell>
          <cell r="K920">
            <v>0</v>
          </cell>
          <cell r="L920">
            <v>0</v>
          </cell>
          <cell r="M920">
            <v>0</v>
          </cell>
          <cell r="N920">
            <v>0</v>
          </cell>
          <cell r="O920">
            <v>0</v>
          </cell>
          <cell r="P920">
            <v>0</v>
          </cell>
          <cell r="Q920">
            <v>0</v>
          </cell>
          <cell r="R920">
            <v>0</v>
          </cell>
          <cell r="S920">
            <v>0</v>
          </cell>
          <cell r="T920">
            <v>0</v>
          </cell>
          <cell r="U920">
            <v>4</v>
          </cell>
          <cell r="V920" t="str">
            <v/>
          </cell>
          <cell r="W920" t="str">
            <v/>
          </cell>
          <cell r="X920" t="str">
            <v/>
          </cell>
          <cell r="Y920" t="str">
            <v/>
          </cell>
          <cell r="Z920" t="str">
            <v/>
          </cell>
          <cell r="AA920">
            <v>4</v>
          </cell>
          <cell r="AC920" t="str">
            <v/>
          </cell>
          <cell r="AD920" t="str">
            <v/>
          </cell>
          <cell r="AE920">
            <v>0</v>
          </cell>
          <cell r="AF920" t="str">
            <v/>
          </cell>
          <cell r="AG920" t="str">
            <v/>
          </cell>
          <cell r="AH920" t="str">
            <v/>
          </cell>
          <cell r="AI920" t="str">
            <v/>
          </cell>
          <cell r="AJ920">
            <v>0</v>
          </cell>
          <cell r="AK920" t="str">
            <v/>
          </cell>
          <cell r="AL920" t="str">
            <v/>
          </cell>
        </row>
        <row r="921">
          <cell r="B921">
            <v>914</v>
          </cell>
          <cell r="F921" t="str">
            <v>-</v>
          </cell>
          <cell r="G921" t="str">
            <v>-</v>
          </cell>
          <cell r="K921">
            <v>0</v>
          </cell>
          <cell r="L921">
            <v>0</v>
          </cell>
          <cell r="M921">
            <v>0</v>
          </cell>
          <cell r="N921">
            <v>0</v>
          </cell>
          <cell r="O921">
            <v>0</v>
          </cell>
          <cell r="P921">
            <v>0</v>
          </cell>
          <cell r="Q921">
            <v>0</v>
          </cell>
          <cell r="R921">
            <v>0</v>
          </cell>
          <cell r="S921">
            <v>0</v>
          </cell>
          <cell r="T921">
            <v>0</v>
          </cell>
          <cell r="U921">
            <v>4</v>
          </cell>
          <cell r="V921" t="str">
            <v/>
          </cell>
          <cell r="W921" t="str">
            <v/>
          </cell>
          <cell r="X921" t="str">
            <v/>
          </cell>
          <cell r="Y921" t="str">
            <v/>
          </cell>
          <cell r="Z921" t="str">
            <v/>
          </cell>
          <cell r="AA921">
            <v>4</v>
          </cell>
          <cell r="AC921" t="str">
            <v/>
          </cell>
          <cell r="AD921" t="str">
            <v/>
          </cell>
          <cell r="AE921">
            <v>0</v>
          </cell>
          <cell r="AF921" t="str">
            <v/>
          </cell>
          <cell r="AG921" t="str">
            <v/>
          </cell>
          <cell r="AH921" t="str">
            <v/>
          </cell>
          <cell r="AI921" t="str">
            <v/>
          </cell>
          <cell r="AJ921">
            <v>0</v>
          </cell>
          <cell r="AK921" t="str">
            <v/>
          </cell>
          <cell r="AL921" t="str">
            <v/>
          </cell>
        </row>
        <row r="922">
          <cell r="B922">
            <v>915</v>
          </cell>
          <cell r="F922" t="str">
            <v>-</v>
          </cell>
          <cell r="G922" t="str">
            <v>-</v>
          </cell>
          <cell r="K922">
            <v>0</v>
          </cell>
          <cell r="L922">
            <v>0</v>
          </cell>
          <cell r="M922">
            <v>0</v>
          </cell>
          <cell r="N922">
            <v>0</v>
          </cell>
          <cell r="O922">
            <v>0</v>
          </cell>
          <cell r="P922">
            <v>0</v>
          </cell>
          <cell r="Q922">
            <v>0</v>
          </cell>
          <cell r="R922">
            <v>0</v>
          </cell>
          <cell r="S922">
            <v>0</v>
          </cell>
          <cell r="T922">
            <v>0</v>
          </cell>
          <cell r="U922">
            <v>4</v>
          </cell>
          <cell r="V922" t="str">
            <v/>
          </cell>
          <cell r="W922" t="str">
            <v/>
          </cell>
          <cell r="X922" t="str">
            <v/>
          </cell>
          <cell r="Y922" t="str">
            <v/>
          </cell>
          <cell r="Z922" t="str">
            <v/>
          </cell>
          <cell r="AA922">
            <v>4</v>
          </cell>
          <cell r="AC922" t="str">
            <v/>
          </cell>
          <cell r="AD922" t="str">
            <v/>
          </cell>
          <cell r="AE922">
            <v>0</v>
          </cell>
          <cell r="AF922" t="str">
            <v/>
          </cell>
          <cell r="AG922" t="str">
            <v/>
          </cell>
          <cell r="AH922" t="str">
            <v/>
          </cell>
          <cell r="AI922" t="str">
            <v/>
          </cell>
          <cell r="AJ922">
            <v>0</v>
          </cell>
          <cell r="AK922" t="str">
            <v/>
          </cell>
          <cell r="AL922" t="str">
            <v/>
          </cell>
        </row>
        <row r="923">
          <cell r="B923">
            <v>916</v>
          </cell>
          <cell r="F923" t="str">
            <v>-</v>
          </cell>
          <cell r="G923" t="str">
            <v>-</v>
          </cell>
          <cell r="K923">
            <v>0</v>
          </cell>
          <cell r="L923">
            <v>0</v>
          </cell>
          <cell r="M923">
            <v>0</v>
          </cell>
          <cell r="N923">
            <v>0</v>
          </cell>
          <cell r="O923">
            <v>0</v>
          </cell>
          <cell r="P923">
            <v>0</v>
          </cell>
          <cell r="Q923">
            <v>0</v>
          </cell>
          <cell r="R923">
            <v>0</v>
          </cell>
          <cell r="S923">
            <v>0</v>
          </cell>
          <cell r="T923">
            <v>0</v>
          </cell>
          <cell r="U923">
            <v>4</v>
          </cell>
          <cell r="V923" t="str">
            <v/>
          </cell>
          <cell r="W923" t="str">
            <v/>
          </cell>
          <cell r="X923" t="str">
            <v/>
          </cell>
          <cell r="Y923" t="str">
            <v/>
          </cell>
          <cell r="Z923" t="str">
            <v/>
          </cell>
          <cell r="AA923">
            <v>4</v>
          </cell>
          <cell r="AC923" t="str">
            <v/>
          </cell>
          <cell r="AD923" t="str">
            <v/>
          </cell>
          <cell r="AE923">
            <v>0</v>
          </cell>
          <cell r="AF923" t="str">
            <v/>
          </cell>
          <cell r="AG923" t="str">
            <v/>
          </cell>
          <cell r="AH923" t="str">
            <v/>
          </cell>
          <cell r="AI923" t="str">
            <v/>
          </cell>
          <cell r="AJ923">
            <v>0</v>
          </cell>
          <cell r="AK923" t="str">
            <v/>
          </cell>
          <cell r="AL923" t="str">
            <v/>
          </cell>
        </row>
        <row r="924">
          <cell r="B924">
            <v>917</v>
          </cell>
          <cell r="F924" t="str">
            <v>-</v>
          </cell>
          <cell r="G924" t="str">
            <v>-</v>
          </cell>
          <cell r="K924">
            <v>0</v>
          </cell>
          <cell r="L924">
            <v>0</v>
          </cell>
          <cell r="M924">
            <v>0</v>
          </cell>
          <cell r="N924">
            <v>0</v>
          </cell>
          <cell r="O924">
            <v>0</v>
          </cell>
          <cell r="P924">
            <v>0</v>
          </cell>
          <cell r="Q924">
            <v>0</v>
          </cell>
          <cell r="R924">
            <v>0</v>
          </cell>
          <cell r="S924">
            <v>0</v>
          </cell>
          <cell r="T924">
            <v>0</v>
          </cell>
          <cell r="U924">
            <v>4</v>
          </cell>
          <cell r="V924" t="str">
            <v/>
          </cell>
          <cell r="W924" t="str">
            <v/>
          </cell>
          <cell r="X924" t="str">
            <v/>
          </cell>
          <cell r="Y924" t="str">
            <v/>
          </cell>
          <cell r="Z924" t="str">
            <v/>
          </cell>
          <cell r="AA924">
            <v>4</v>
          </cell>
          <cell r="AC924" t="str">
            <v/>
          </cell>
          <cell r="AD924" t="str">
            <v/>
          </cell>
          <cell r="AE924">
            <v>0</v>
          </cell>
          <cell r="AF924" t="str">
            <v/>
          </cell>
          <cell r="AG924" t="str">
            <v/>
          </cell>
          <cell r="AH924" t="str">
            <v/>
          </cell>
          <cell r="AI924" t="str">
            <v/>
          </cell>
          <cell r="AJ924">
            <v>0</v>
          </cell>
          <cell r="AK924" t="str">
            <v/>
          </cell>
          <cell r="AL924" t="str">
            <v/>
          </cell>
        </row>
        <row r="925">
          <cell r="B925">
            <v>918</v>
          </cell>
          <cell r="F925" t="str">
            <v>-</v>
          </cell>
          <cell r="G925" t="str">
            <v>-</v>
          </cell>
          <cell r="K925">
            <v>0</v>
          </cell>
          <cell r="L925">
            <v>0</v>
          </cell>
          <cell r="M925">
            <v>0</v>
          </cell>
          <cell r="N925">
            <v>0</v>
          </cell>
          <cell r="O925">
            <v>0</v>
          </cell>
          <cell r="P925">
            <v>0</v>
          </cell>
          <cell r="Q925">
            <v>0</v>
          </cell>
          <cell r="R925">
            <v>0</v>
          </cell>
          <cell r="S925">
            <v>0</v>
          </cell>
          <cell r="T925">
            <v>0</v>
          </cell>
          <cell r="U925">
            <v>4</v>
          </cell>
          <cell r="V925" t="str">
            <v/>
          </cell>
          <cell r="W925" t="str">
            <v/>
          </cell>
          <cell r="X925" t="str">
            <v/>
          </cell>
          <cell r="Y925" t="str">
            <v/>
          </cell>
          <cell r="Z925" t="str">
            <v/>
          </cell>
          <cell r="AA925">
            <v>4</v>
          </cell>
          <cell r="AC925" t="str">
            <v/>
          </cell>
          <cell r="AD925" t="str">
            <v/>
          </cell>
          <cell r="AE925">
            <v>0</v>
          </cell>
          <cell r="AF925" t="str">
            <v/>
          </cell>
          <cell r="AG925" t="str">
            <v/>
          </cell>
          <cell r="AH925" t="str">
            <v/>
          </cell>
          <cell r="AI925" t="str">
            <v/>
          </cell>
          <cell r="AJ925">
            <v>0</v>
          </cell>
          <cell r="AK925" t="str">
            <v/>
          </cell>
          <cell r="AL925" t="str">
            <v/>
          </cell>
        </row>
        <row r="926">
          <cell r="B926">
            <v>919</v>
          </cell>
          <cell r="F926" t="str">
            <v>-</v>
          </cell>
          <cell r="G926" t="str">
            <v>-</v>
          </cell>
          <cell r="K926">
            <v>0</v>
          </cell>
          <cell r="L926">
            <v>0</v>
          </cell>
          <cell r="M926">
            <v>0</v>
          </cell>
          <cell r="N926">
            <v>0</v>
          </cell>
          <cell r="O926">
            <v>0</v>
          </cell>
          <cell r="P926">
            <v>0</v>
          </cell>
          <cell r="Q926">
            <v>0</v>
          </cell>
          <cell r="R926">
            <v>0</v>
          </cell>
          <cell r="S926">
            <v>0</v>
          </cell>
          <cell r="T926">
            <v>0</v>
          </cell>
          <cell r="U926">
            <v>4</v>
          </cell>
          <cell r="V926" t="str">
            <v/>
          </cell>
          <cell r="W926" t="str">
            <v/>
          </cell>
          <cell r="X926" t="str">
            <v/>
          </cell>
          <cell r="Y926" t="str">
            <v/>
          </cell>
          <cell r="Z926" t="str">
            <v/>
          </cell>
          <cell r="AA926">
            <v>4</v>
          </cell>
          <cell r="AC926" t="str">
            <v/>
          </cell>
          <cell r="AD926" t="str">
            <v/>
          </cell>
          <cell r="AE926">
            <v>0</v>
          </cell>
          <cell r="AF926" t="str">
            <v/>
          </cell>
          <cell r="AG926" t="str">
            <v/>
          </cell>
          <cell r="AH926" t="str">
            <v/>
          </cell>
          <cell r="AI926" t="str">
            <v/>
          </cell>
          <cell r="AJ926">
            <v>0</v>
          </cell>
          <cell r="AK926" t="str">
            <v/>
          </cell>
          <cell r="AL926" t="str">
            <v/>
          </cell>
        </row>
        <row r="927">
          <cell r="B927">
            <v>920</v>
          </cell>
          <cell r="F927" t="str">
            <v>-</v>
          </cell>
          <cell r="G927" t="str">
            <v>-</v>
          </cell>
          <cell r="K927">
            <v>0</v>
          </cell>
          <cell r="L927">
            <v>0</v>
          </cell>
          <cell r="M927">
            <v>0</v>
          </cell>
          <cell r="N927">
            <v>0</v>
          </cell>
          <cell r="O927">
            <v>0</v>
          </cell>
          <cell r="P927">
            <v>0</v>
          </cell>
          <cell r="Q927">
            <v>0</v>
          </cell>
          <cell r="R927">
            <v>0</v>
          </cell>
          <cell r="S927">
            <v>0</v>
          </cell>
          <cell r="T927">
            <v>0</v>
          </cell>
          <cell r="U927">
            <v>4</v>
          </cell>
          <cell r="V927" t="str">
            <v/>
          </cell>
          <cell r="W927" t="str">
            <v/>
          </cell>
          <cell r="X927" t="str">
            <v/>
          </cell>
          <cell r="Y927" t="str">
            <v/>
          </cell>
          <cell r="Z927" t="str">
            <v/>
          </cell>
          <cell r="AA927">
            <v>4</v>
          </cell>
          <cell r="AC927" t="str">
            <v/>
          </cell>
          <cell r="AD927" t="str">
            <v/>
          </cell>
          <cell r="AE927">
            <v>0</v>
          </cell>
          <cell r="AF927" t="str">
            <v/>
          </cell>
          <cell r="AG927" t="str">
            <v/>
          </cell>
          <cell r="AH927" t="str">
            <v/>
          </cell>
          <cell r="AI927" t="str">
            <v/>
          </cell>
          <cell r="AJ927">
            <v>0</v>
          </cell>
          <cell r="AK927" t="str">
            <v/>
          </cell>
          <cell r="AL927" t="str">
            <v/>
          </cell>
        </row>
        <row r="928">
          <cell r="B928">
            <v>921</v>
          </cell>
          <cell r="F928" t="str">
            <v>-</v>
          </cell>
          <cell r="G928" t="str">
            <v>-</v>
          </cell>
          <cell r="K928">
            <v>0</v>
          </cell>
          <cell r="L928">
            <v>0</v>
          </cell>
          <cell r="M928">
            <v>0</v>
          </cell>
          <cell r="N928">
            <v>0</v>
          </cell>
          <cell r="O928">
            <v>0</v>
          </cell>
          <cell r="P928">
            <v>0</v>
          </cell>
          <cell r="Q928">
            <v>0</v>
          </cell>
          <cell r="R928">
            <v>0</v>
          </cell>
          <cell r="S928">
            <v>0</v>
          </cell>
          <cell r="T928">
            <v>0</v>
          </cell>
          <cell r="U928">
            <v>4</v>
          </cell>
          <cell r="V928" t="str">
            <v/>
          </cell>
          <cell r="W928" t="str">
            <v/>
          </cell>
          <cell r="X928" t="str">
            <v/>
          </cell>
          <cell r="Y928" t="str">
            <v/>
          </cell>
          <cell r="Z928" t="str">
            <v/>
          </cell>
          <cell r="AA928">
            <v>4</v>
          </cell>
          <cell r="AC928" t="str">
            <v/>
          </cell>
          <cell r="AD928" t="str">
            <v/>
          </cell>
          <cell r="AE928">
            <v>0</v>
          </cell>
          <cell r="AF928" t="str">
            <v/>
          </cell>
          <cell r="AG928" t="str">
            <v/>
          </cell>
          <cell r="AH928" t="str">
            <v/>
          </cell>
          <cell r="AI928" t="str">
            <v/>
          </cell>
          <cell r="AJ928">
            <v>0</v>
          </cell>
          <cell r="AK928" t="str">
            <v/>
          </cell>
          <cell r="AL928" t="str">
            <v/>
          </cell>
        </row>
        <row r="929">
          <cell r="B929">
            <v>922</v>
          </cell>
          <cell r="F929" t="str">
            <v>-</v>
          </cell>
          <cell r="G929" t="str">
            <v>-</v>
          </cell>
          <cell r="K929">
            <v>0</v>
          </cell>
          <cell r="L929">
            <v>0</v>
          </cell>
          <cell r="M929">
            <v>0</v>
          </cell>
          <cell r="N929">
            <v>0</v>
          </cell>
          <cell r="O929">
            <v>0</v>
          </cell>
          <cell r="P929">
            <v>0</v>
          </cell>
          <cell r="Q929">
            <v>0</v>
          </cell>
          <cell r="R929">
            <v>0</v>
          </cell>
          <cell r="S929">
            <v>0</v>
          </cell>
          <cell r="T929">
            <v>0</v>
          </cell>
          <cell r="U929">
            <v>4</v>
          </cell>
          <cell r="V929" t="str">
            <v/>
          </cell>
          <cell r="W929" t="str">
            <v/>
          </cell>
          <cell r="X929" t="str">
            <v/>
          </cell>
          <cell r="Y929" t="str">
            <v/>
          </cell>
          <cell r="Z929" t="str">
            <v/>
          </cell>
          <cell r="AA929">
            <v>4</v>
          </cell>
          <cell r="AC929" t="str">
            <v/>
          </cell>
          <cell r="AD929" t="str">
            <v/>
          </cell>
          <cell r="AE929">
            <v>0</v>
          </cell>
          <cell r="AF929" t="str">
            <v/>
          </cell>
          <cell r="AG929" t="str">
            <v/>
          </cell>
          <cell r="AH929" t="str">
            <v/>
          </cell>
          <cell r="AI929" t="str">
            <v/>
          </cell>
          <cell r="AJ929">
            <v>0</v>
          </cell>
          <cell r="AK929" t="str">
            <v/>
          </cell>
          <cell r="AL929" t="str">
            <v/>
          </cell>
        </row>
        <row r="930">
          <cell r="B930">
            <v>923</v>
          </cell>
          <cell r="F930" t="str">
            <v>-</v>
          </cell>
          <cell r="G930" t="str">
            <v>-</v>
          </cell>
          <cell r="K930">
            <v>0</v>
          </cell>
          <cell r="L930">
            <v>0</v>
          </cell>
          <cell r="M930">
            <v>0</v>
          </cell>
          <cell r="N930">
            <v>0</v>
          </cell>
          <cell r="O930">
            <v>0</v>
          </cell>
          <cell r="P930">
            <v>0</v>
          </cell>
          <cell r="Q930">
            <v>0</v>
          </cell>
          <cell r="R930">
            <v>0</v>
          </cell>
          <cell r="S930">
            <v>0</v>
          </cell>
          <cell r="T930">
            <v>0</v>
          </cell>
          <cell r="U930">
            <v>4</v>
          </cell>
          <cell r="V930" t="str">
            <v/>
          </cell>
          <cell r="W930" t="str">
            <v/>
          </cell>
          <cell r="X930" t="str">
            <v/>
          </cell>
          <cell r="Y930" t="str">
            <v/>
          </cell>
          <cell r="Z930" t="str">
            <v/>
          </cell>
          <cell r="AA930">
            <v>4</v>
          </cell>
          <cell r="AC930" t="str">
            <v/>
          </cell>
          <cell r="AD930" t="str">
            <v/>
          </cell>
          <cell r="AE930">
            <v>0</v>
          </cell>
          <cell r="AF930" t="str">
            <v/>
          </cell>
          <cell r="AG930" t="str">
            <v/>
          </cell>
          <cell r="AH930" t="str">
            <v/>
          </cell>
          <cell r="AI930" t="str">
            <v/>
          </cell>
          <cell r="AJ930">
            <v>0</v>
          </cell>
          <cell r="AK930" t="str">
            <v/>
          </cell>
          <cell r="AL930" t="str">
            <v/>
          </cell>
        </row>
        <row r="931">
          <cell r="B931">
            <v>924</v>
          </cell>
          <cell r="F931" t="str">
            <v>-</v>
          </cell>
          <cell r="G931" t="str">
            <v>-</v>
          </cell>
          <cell r="K931">
            <v>0</v>
          </cell>
          <cell r="L931">
            <v>0</v>
          </cell>
          <cell r="M931">
            <v>0</v>
          </cell>
          <cell r="N931">
            <v>0</v>
          </cell>
          <cell r="O931">
            <v>0</v>
          </cell>
          <cell r="P931">
            <v>0</v>
          </cell>
          <cell r="Q931">
            <v>0</v>
          </cell>
          <cell r="R931">
            <v>0</v>
          </cell>
          <cell r="S931">
            <v>0</v>
          </cell>
          <cell r="T931">
            <v>0</v>
          </cell>
          <cell r="U931">
            <v>4</v>
          </cell>
          <cell r="V931" t="str">
            <v/>
          </cell>
          <cell r="W931" t="str">
            <v/>
          </cell>
          <cell r="X931" t="str">
            <v/>
          </cell>
          <cell r="Y931" t="str">
            <v/>
          </cell>
          <cell r="Z931" t="str">
            <v/>
          </cell>
          <cell r="AA931">
            <v>4</v>
          </cell>
          <cell r="AC931" t="str">
            <v/>
          </cell>
          <cell r="AD931" t="str">
            <v/>
          </cell>
          <cell r="AE931">
            <v>0</v>
          </cell>
          <cell r="AF931" t="str">
            <v/>
          </cell>
          <cell r="AG931" t="str">
            <v/>
          </cell>
          <cell r="AH931" t="str">
            <v/>
          </cell>
          <cell r="AI931" t="str">
            <v/>
          </cell>
          <cell r="AJ931">
            <v>0</v>
          </cell>
          <cell r="AK931" t="str">
            <v/>
          </cell>
          <cell r="AL931" t="str">
            <v/>
          </cell>
        </row>
        <row r="932">
          <cell r="B932">
            <v>925</v>
          </cell>
          <cell r="F932" t="str">
            <v>-</v>
          </cell>
          <cell r="G932" t="str">
            <v>-</v>
          </cell>
          <cell r="K932">
            <v>0</v>
          </cell>
          <cell r="L932">
            <v>0</v>
          </cell>
          <cell r="M932">
            <v>0</v>
          </cell>
          <cell r="N932">
            <v>0</v>
          </cell>
          <cell r="O932">
            <v>0</v>
          </cell>
          <cell r="P932">
            <v>0</v>
          </cell>
          <cell r="Q932">
            <v>0</v>
          </cell>
          <cell r="R932">
            <v>0</v>
          </cell>
          <cell r="S932">
            <v>0</v>
          </cell>
          <cell r="T932">
            <v>0</v>
          </cell>
          <cell r="U932">
            <v>4</v>
          </cell>
          <cell r="V932" t="str">
            <v/>
          </cell>
          <cell r="W932" t="str">
            <v/>
          </cell>
          <cell r="X932" t="str">
            <v/>
          </cell>
          <cell r="Y932" t="str">
            <v/>
          </cell>
          <cell r="Z932" t="str">
            <v/>
          </cell>
          <cell r="AA932">
            <v>4</v>
          </cell>
          <cell r="AC932" t="str">
            <v/>
          </cell>
          <cell r="AD932" t="str">
            <v/>
          </cell>
          <cell r="AE932">
            <v>0</v>
          </cell>
          <cell r="AF932" t="str">
            <v/>
          </cell>
          <cell r="AG932" t="str">
            <v/>
          </cell>
          <cell r="AH932" t="str">
            <v/>
          </cell>
          <cell r="AI932" t="str">
            <v/>
          </cell>
          <cell r="AJ932">
            <v>0</v>
          </cell>
          <cell r="AK932" t="str">
            <v/>
          </cell>
          <cell r="AL932" t="str">
            <v/>
          </cell>
        </row>
        <row r="933">
          <cell r="B933">
            <v>926</v>
          </cell>
          <cell r="F933" t="str">
            <v>-</v>
          </cell>
          <cell r="G933" t="str">
            <v>-</v>
          </cell>
          <cell r="K933">
            <v>0</v>
          </cell>
          <cell r="L933">
            <v>0</v>
          </cell>
          <cell r="M933">
            <v>0</v>
          </cell>
          <cell r="N933">
            <v>0</v>
          </cell>
          <cell r="O933">
            <v>0</v>
          </cell>
          <cell r="P933">
            <v>0</v>
          </cell>
          <cell r="Q933">
            <v>0</v>
          </cell>
          <cell r="R933">
            <v>0</v>
          </cell>
          <cell r="S933">
            <v>0</v>
          </cell>
          <cell r="T933">
            <v>0</v>
          </cell>
          <cell r="U933">
            <v>4</v>
          </cell>
          <cell r="V933" t="str">
            <v/>
          </cell>
          <cell r="W933" t="str">
            <v/>
          </cell>
          <cell r="X933" t="str">
            <v/>
          </cell>
          <cell r="Y933" t="str">
            <v/>
          </cell>
          <cell r="Z933" t="str">
            <v/>
          </cell>
          <cell r="AA933">
            <v>4</v>
          </cell>
          <cell r="AC933" t="str">
            <v/>
          </cell>
          <cell r="AD933" t="str">
            <v/>
          </cell>
          <cell r="AE933">
            <v>0</v>
          </cell>
          <cell r="AF933" t="str">
            <v/>
          </cell>
          <cell r="AG933" t="str">
            <v/>
          </cell>
          <cell r="AH933" t="str">
            <v/>
          </cell>
          <cell r="AI933" t="str">
            <v/>
          </cell>
          <cell r="AJ933">
            <v>0</v>
          </cell>
          <cell r="AK933" t="str">
            <v/>
          </cell>
          <cell r="AL933" t="str">
            <v/>
          </cell>
        </row>
        <row r="934">
          <cell r="B934">
            <v>927</v>
          </cell>
          <cell r="F934" t="str">
            <v>-</v>
          </cell>
          <cell r="G934" t="str">
            <v>-</v>
          </cell>
          <cell r="K934">
            <v>0</v>
          </cell>
          <cell r="L934">
            <v>0</v>
          </cell>
          <cell r="M934">
            <v>0</v>
          </cell>
          <cell r="N934">
            <v>0</v>
          </cell>
          <cell r="O934">
            <v>0</v>
          </cell>
          <cell r="P934">
            <v>0</v>
          </cell>
          <cell r="Q934">
            <v>0</v>
          </cell>
          <cell r="R934">
            <v>0</v>
          </cell>
          <cell r="S934">
            <v>0</v>
          </cell>
          <cell r="T934">
            <v>0</v>
          </cell>
          <cell r="U934">
            <v>4</v>
          </cell>
          <cell r="V934" t="str">
            <v/>
          </cell>
          <cell r="W934" t="str">
            <v/>
          </cell>
          <cell r="X934" t="str">
            <v/>
          </cell>
          <cell r="Y934" t="str">
            <v/>
          </cell>
          <cell r="Z934" t="str">
            <v/>
          </cell>
          <cell r="AA934">
            <v>4</v>
          </cell>
          <cell r="AC934" t="str">
            <v/>
          </cell>
          <cell r="AD934" t="str">
            <v/>
          </cell>
          <cell r="AE934">
            <v>0</v>
          </cell>
          <cell r="AF934" t="str">
            <v/>
          </cell>
          <cell r="AG934" t="str">
            <v/>
          </cell>
          <cell r="AH934" t="str">
            <v/>
          </cell>
          <cell r="AI934" t="str">
            <v/>
          </cell>
          <cell r="AJ934">
            <v>0</v>
          </cell>
          <cell r="AK934" t="str">
            <v/>
          </cell>
          <cell r="AL934" t="str">
            <v/>
          </cell>
        </row>
        <row r="935">
          <cell r="B935">
            <v>928</v>
          </cell>
          <cell r="F935" t="str">
            <v>-</v>
          </cell>
          <cell r="G935" t="str">
            <v>-</v>
          </cell>
          <cell r="K935">
            <v>0</v>
          </cell>
          <cell r="L935">
            <v>0</v>
          </cell>
          <cell r="M935">
            <v>0</v>
          </cell>
          <cell r="N935">
            <v>0</v>
          </cell>
          <cell r="O935">
            <v>0</v>
          </cell>
          <cell r="P935">
            <v>0</v>
          </cell>
          <cell r="Q935">
            <v>0</v>
          </cell>
          <cell r="R935">
            <v>0</v>
          </cell>
          <cell r="S935">
            <v>0</v>
          </cell>
          <cell r="T935">
            <v>0</v>
          </cell>
          <cell r="U935">
            <v>4</v>
          </cell>
          <cell r="V935" t="str">
            <v/>
          </cell>
          <cell r="W935" t="str">
            <v/>
          </cell>
          <cell r="X935" t="str">
            <v/>
          </cell>
          <cell r="Y935" t="str">
            <v/>
          </cell>
          <cell r="Z935" t="str">
            <v/>
          </cell>
          <cell r="AA935">
            <v>4</v>
          </cell>
          <cell r="AC935" t="str">
            <v/>
          </cell>
          <cell r="AD935" t="str">
            <v/>
          </cell>
          <cell r="AE935">
            <v>0</v>
          </cell>
          <cell r="AF935" t="str">
            <v/>
          </cell>
          <cell r="AG935" t="str">
            <v/>
          </cell>
          <cell r="AH935" t="str">
            <v/>
          </cell>
          <cell r="AI935" t="str">
            <v/>
          </cell>
          <cell r="AJ935">
            <v>0</v>
          </cell>
          <cell r="AK935" t="str">
            <v/>
          </cell>
          <cell r="AL935" t="str">
            <v/>
          </cell>
        </row>
        <row r="936">
          <cell r="B936">
            <v>929</v>
          </cell>
          <cell r="F936" t="str">
            <v>-</v>
          </cell>
          <cell r="G936" t="str">
            <v>-</v>
          </cell>
          <cell r="K936">
            <v>0</v>
          </cell>
          <cell r="L936">
            <v>0</v>
          </cell>
          <cell r="M936">
            <v>0</v>
          </cell>
          <cell r="N936">
            <v>0</v>
          </cell>
          <cell r="O936">
            <v>0</v>
          </cell>
          <cell r="P936">
            <v>0</v>
          </cell>
          <cell r="Q936">
            <v>0</v>
          </cell>
          <cell r="R936">
            <v>0</v>
          </cell>
          <cell r="S936">
            <v>0</v>
          </cell>
          <cell r="T936">
            <v>0</v>
          </cell>
          <cell r="U936">
            <v>4</v>
          </cell>
          <cell r="V936" t="str">
            <v/>
          </cell>
          <cell r="W936" t="str">
            <v/>
          </cell>
          <cell r="X936" t="str">
            <v/>
          </cell>
          <cell r="Y936" t="str">
            <v/>
          </cell>
          <cell r="Z936" t="str">
            <v/>
          </cell>
          <cell r="AA936">
            <v>4</v>
          </cell>
          <cell r="AC936" t="str">
            <v/>
          </cell>
          <cell r="AD936" t="str">
            <v/>
          </cell>
          <cell r="AE936">
            <v>0</v>
          </cell>
          <cell r="AF936" t="str">
            <v/>
          </cell>
          <cell r="AG936" t="str">
            <v/>
          </cell>
          <cell r="AH936" t="str">
            <v/>
          </cell>
          <cell r="AI936" t="str">
            <v/>
          </cell>
          <cell r="AJ936">
            <v>0</v>
          </cell>
          <cell r="AK936" t="str">
            <v/>
          </cell>
          <cell r="AL936" t="str">
            <v/>
          </cell>
        </row>
        <row r="937">
          <cell r="B937">
            <v>930</v>
          </cell>
          <cell r="F937" t="str">
            <v>-</v>
          </cell>
          <cell r="G937" t="str">
            <v>-</v>
          </cell>
          <cell r="K937">
            <v>0</v>
          </cell>
          <cell r="L937">
            <v>0</v>
          </cell>
          <cell r="M937">
            <v>0</v>
          </cell>
          <cell r="N937">
            <v>0</v>
          </cell>
          <cell r="O937">
            <v>0</v>
          </cell>
          <cell r="P937">
            <v>0</v>
          </cell>
          <cell r="Q937">
            <v>0</v>
          </cell>
          <cell r="R937">
            <v>0</v>
          </cell>
          <cell r="S937">
            <v>0</v>
          </cell>
          <cell r="T937">
            <v>0</v>
          </cell>
          <cell r="U937">
            <v>4</v>
          </cell>
          <cell r="V937" t="str">
            <v/>
          </cell>
          <cell r="W937" t="str">
            <v/>
          </cell>
          <cell r="X937" t="str">
            <v/>
          </cell>
          <cell r="Y937" t="str">
            <v/>
          </cell>
          <cell r="Z937" t="str">
            <v/>
          </cell>
          <cell r="AA937">
            <v>4</v>
          </cell>
          <cell r="AC937" t="str">
            <v/>
          </cell>
          <cell r="AD937" t="str">
            <v/>
          </cell>
          <cell r="AE937">
            <v>0</v>
          </cell>
          <cell r="AF937" t="str">
            <v/>
          </cell>
          <cell r="AG937" t="str">
            <v/>
          </cell>
          <cell r="AH937" t="str">
            <v/>
          </cell>
          <cell r="AI937" t="str">
            <v/>
          </cell>
          <cell r="AJ937">
            <v>0</v>
          </cell>
          <cell r="AK937" t="str">
            <v/>
          </cell>
          <cell r="AL937" t="str">
            <v/>
          </cell>
        </row>
        <row r="938">
          <cell r="B938">
            <v>931</v>
          </cell>
          <cell r="F938" t="str">
            <v>-</v>
          </cell>
          <cell r="G938" t="str">
            <v>-</v>
          </cell>
          <cell r="K938">
            <v>0</v>
          </cell>
          <cell r="L938">
            <v>0</v>
          </cell>
          <cell r="M938">
            <v>0</v>
          </cell>
          <cell r="N938">
            <v>0</v>
          </cell>
          <cell r="O938">
            <v>0</v>
          </cell>
          <cell r="P938">
            <v>0</v>
          </cell>
          <cell r="Q938">
            <v>0</v>
          </cell>
          <cell r="R938">
            <v>0</v>
          </cell>
          <cell r="S938">
            <v>0</v>
          </cell>
          <cell r="T938">
            <v>0</v>
          </cell>
          <cell r="U938">
            <v>4</v>
          </cell>
          <cell r="V938" t="str">
            <v/>
          </cell>
          <cell r="W938" t="str">
            <v/>
          </cell>
          <cell r="X938" t="str">
            <v/>
          </cell>
          <cell r="Y938" t="str">
            <v/>
          </cell>
          <cell r="Z938" t="str">
            <v/>
          </cell>
          <cell r="AA938">
            <v>4</v>
          </cell>
          <cell r="AC938" t="str">
            <v/>
          </cell>
          <cell r="AD938" t="str">
            <v/>
          </cell>
          <cell r="AE938">
            <v>0</v>
          </cell>
          <cell r="AF938" t="str">
            <v/>
          </cell>
          <cell r="AG938" t="str">
            <v/>
          </cell>
          <cell r="AH938" t="str">
            <v/>
          </cell>
          <cell r="AI938" t="str">
            <v/>
          </cell>
          <cell r="AJ938">
            <v>0</v>
          </cell>
          <cell r="AK938" t="str">
            <v/>
          </cell>
          <cell r="AL938" t="str">
            <v/>
          </cell>
        </row>
        <row r="939">
          <cell r="B939">
            <v>932</v>
          </cell>
          <cell r="F939" t="str">
            <v>-</v>
          </cell>
          <cell r="G939" t="str">
            <v>-</v>
          </cell>
          <cell r="K939">
            <v>0</v>
          </cell>
          <cell r="L939">
            <v>0</v>
          </cell>
          <cell r="M939">
            <v>0</v>
          </cell>
          <cell r="N939">
            <v>0</v>
          </cell>
          <cell r="O939">
            <v>0</v>
          </cell>
          <cell r="P939">
            <v>0</v>
          </cell>
          <cell r="Q939">
            <v>0</v>
          </cell>
          <cell r="R939">
            <v>0</v>
          </cell>
          <cell r="S939">
            <v>0</v>
          </cell>
          <cell r="T939">
            <v>0</v>
          </cell>
          <cell r="U939">
            <v>4</v>
          </cell>
          <cell r="V939" t="str">
            <v/>
          </cell>
          <cell r="W939" t="str">
            <v/>
          </cell>
          <cell r="X939" t="str">
            <v/>
          </cell>
          <cell r="Y939" t="str">
            <v/>
          </cell>
          <cell r="Z939" t="str">
            <v/>
          </cell>
          <cell r="AA939">
            <v>4</v>
          </cell>
          <cell r="AC939" t="str">
            <v/>
          </cell>
          <cell r="AD939" t="str">
            <v/>
          </cell>
          <cell r="AE939">
            <v>0</v>
          </cell>
          <cell r="AF939" t="str">
            <v/>
          </cell>
          <cell r="AG939" t="str">
            <v/>
          </cell>
          <cell r="AH939" t="str">
            <v/>
          </cell>
          <cell r="AI939" t="str">
            <v/>
          </cell>
          <cell r="AJ939">
            <v>0</v>
          </cell>
          <cell r="AK939" t="str">
            <v/>
          </cell>
          <cell r="AL939" t="str">
            <v/>
          </cell>
        </row>
        <row r="940">
          <cell r="B940">
            <v>933</v>
          </cell>
          <cell r="F940" t="str">
            <v>-</v>
          </cell>
          <cell r="G940" t="str">
            <v>-</v>
          </cell>
          <cell r="K940">
            <v>0</v>
          </cell>
          <cell r="L940">
            <v>0</v>
          </cell>
          <cell r="M940">
            <v>0</v>
          </cell>
          <cell r="N940">
            <v>0</v>
          </cell>
          <cell r="O940">
            <v>0</v>
          </cell>
          <cell r="P940">
            <v>0</v>
          </cell>
          <cell r="Q940">
            <v>0</v>
          </cell>
          <cell r="R940">
            <v>0</v>
          </cell>
          <cell r="S940">
            <v>0</v>
          </cell>
          <cell r="T940">
            <v>0</v>
          </cell>
          <cell r="U940">
            <v>4</v>
          </cell>
          <cell r="V940" t="str">
            <v/>
          </cell>
          <cell r="W940" t="str">
            <v/>
          </cell>
          <cell r="X940" t="str">
            <v/>
          </cell>
          <cell r="Y940" t="str">
            <v/>
          </cell>
          <cell r="Z940" t="str">
            <v/>
          </cell>
          <cell r="AA940">
            <v>4</v>
          </cell>
          <cell r="AC940" t="str">
            <v/>
          </cell>
          <cell r="AD940" t="str">
            <v/>
          </cell>
          <cell r="AE940">
            <v>0</v>
          </cell>
          <cell r="AF940" t="str">
            <v/>
          </cell>
          <cell r="AG940" t="str">
            <v/>
          </cell>
          <cell r="AH940" t="str">
            <v/>
          </cell>
          <cell r="AI940" t="str">
            <v/>
          </cell>
          <cell r="AJ940">
            <v>0</v>
          </cell>
          <cell r="AK940" t="str">
            <v/>
          </cell>
          <cell r="AL940" t="str">
            <v/>
          </cell>
        </row>
        <row r="941">
          <cell r="B941">
            <v>934</v>
          </cell>
          <cell r="F941" t="str">
            <v>-</v>
          </cell>
          <cell r="G941" t="str">
            <v>-</v>
          </cell>
          <cell r="K941">
            <v>0</v>
          </cell>
          <cell r="L941">
            <v>0</v>
          </cell>
          <cell r="M941">
            <v>0</v>
          </cell>
          <cell r="N941">
            <v>0</v>
          </cell>
          <cell r="O941">
            <v>0</v>
          </cell>
          <cell r="P941">
            <v>0</v>
          </cell>
          <cell r="Q941">
            <v>0</v>
          </cell>
          <cell r="R941">
            <v>0</v>
          </cell>
          <cell r="S941">
            <v>0</v>
          </cell>
          <cell r="T941">
            <v>0</v>
          </cell>
          <cell r="U941">
            <v>4</v>
          </cell>
          <cell r="V941" t="str">
            <v/>
          </cell>
          <cell r="W941" t="str">
            <v/>
          </cell>
          <cell r="X941" t="str">
            <v/>
          </cell>
          <cell r="Y941" t="str">
            <v/>
          </cell>
          <cell r="Z941" t="str">
            <v/>
          </cell>
          <cell r="AA941">
            <v>4</v>
          </cell>
          <cell r="AC941" t="str">
            <v/>
          </cell>
          <cell r="AD941" t="str">
            <v/>
          </cell>
          <cell r="AE941">
            <v>0</v>
          </cell>
          <cell r="AF941" t="str">
            <v/>
          </cell>
          <cell r="AG941" t="str">
            <v/>
          </cell>
          <cell r="AH941" t="str">
            <v/>
          </cell>
          <cell r="AI941" t="str">
            <v/>
          </cell>
          <cell r="AJ941">
            <v>0</v>
          </cell>
          <cell r="AK941" t="str">
            <v/>
          </cell>
          <cell r="AL941" t="str">
            <v/>
          </cell>
        </row>
        <row r="942">
          <cell r="B942">
            <v>935</v>
          </cell>
          <cell r="F942" t="str">
            <v>-</v>
          </cell>
          <cell r="G942" t="str">
            <v>-</v>
          </cell>
          <cell r="K942">
            <v>0</v>
          </cell>
          <cell r="L942">
            <v>0</v>
          </cell>
          <cell r="M942">
            <v>0</v>
          </cell>
          <cell r="N942">
            <v>0</v>
          </cell>
          <cell r="O942">
            <v>0</v>
          </cell>
          <cell r="P942">
            <v>0</v>
          </cell>
          <cell r="Q942">
            <v>0</v>
          </cell>
          <cell r="R942">
            <v>0</v>
          </cell>
          <cell r="S942">
            <v>0</v>
          </cell>
          <cell r="T942">
            <v>0</v>
          </cell>
          <cell r="U942">
            <v>4</v>
          </cell>
          <cell r="V942" t="str">
            <v/>
          </cell>
          <cell r="W942" t="str">
            <v/>
          </cell>
          <cell r="X942" t="str">
            <v/>
          </cell>
          <cell r="Y942" t="str">
            <v/>
          </cell>
          <cell r="Z942" t="str">
            <v/>
          </cell>
          <cell r="AA942">
            <v>4</v>
          </cell>
          <cell r="AC942" t="str">
            <v/>
          </cell>
          <cell r="AD942" t="str">
            <v/>
          </cell>
          <cell r="AE942">
            <v>0</v>
          </cell>
          <cell r="AF942" t="str">
            <v/>
          </cell>
          <cell r="AG942" t="str">
            <v/>
          </cell>
          <cell r="AH942" t="str">
            <v/>
          </cell>
          <cell r="AI942" t="str">
            <v/>
          </cell>
          <cell r="AJ942">
            <v>0</v>
          </cell>
          <cell r="AK942" t="str">
            <v/>
          </cell>
          <cell r="AL942" t="str">
            <v/>
          </cell>
        </row>
        <row r="943">
          <cell r="B943">
            <v>936</v>
          </cell>
          <cell r="F943" t="str">
            <v>-</v>
          </cell>
          <cell r="G943" t="str">
            <v>-</v>
          </cell>
          <cell r="K943">
            <v>0</v>
          </cell>
          <cell r="L943">
            <v>0</v>
          </cell>
          <cell r="M943">
            <v>0</v>
          </cell>
          <cell r="N943">
            <v>0</v>
          </cell>
          <cell r="O943">
            <v>0</v>
          </cell>
          <cell r="P943">
            <v>0</v>
          </cell>
          <cell r="Q943">
            <v>0</v>
          </cell>
          <cell r="R943">
            <v>0</v>
          </cell>
          <cell r="S943">
            <v>0</v>
          </cell>
          <cell r="T943">
            <v>0</v>
          </cell>
          <cell r="U943">
            <v>4</v>
          </cell>
          <cell r="V943" t="str">
            <v/>
          </cell>
          <cell r="W943" t="str">
            <v/>
          </cell>
          <cell r="X943" t="str">
            <v/>
          </cell>
          <cell r="Y943" t="str">
            <v/>
          </cell>
          <cell r="Z943" t="str">
            <v/>
          </cell>
          <cell r="AA943">
            <v>4</v>
          </cell>
          <cell r="AC943" t="str">
            <v/>
          </cell>
          <cell r="AD943" t="str">
            <v/>
          </cell>
          <cell r="AE943">
            <v>0</v>
          </cell>
          <cell r="AF943" t="str">
            <v/>
          </cell>
          <cell r="AG943" t="str">
            <v/>
          </cell>
          <cell r="AH943" t="str">
            <v/>
          </cell>
          <cell r="AI943" t="str">
            <v/>
          </cell>
          <cell r="AJ943">
            <v>0</v>
          </cell>
          <cell r="AK943" t="str">
            <v/>
          </cell>
          <cell r="AL943" t="str">
            <v/>
          </cell>
        </row>
        <row r="944">
          <cell r="B944">
            <v>937</v>
          </cell>
          <cell r="F944" t="str">
            <v>-</v>
          </cell>
          <cell r="G944" t="str">
            <v>-</v>
          </cell>
          <cell r="K944">
            <v>0</v>
          </cell>
          <cell r="L944">
            <v>0</v>
          </cell>
          <cell r="M944">
            <v>0</v>
          </cell>
          <cell r="N944">
            <v>0</v>
          </cell>
          <cell r="O944">
            <v>0</v>
          </cell>
          <cell r="P944">
            <v>0</v>
          </cell>
          <cell r="Q944">
            <v>0</v>
          </cell>
          <cell r="R944">
            <v>0</v>
          </cell>
          <cell r="S944">
            <v>0</v>
          </cell>
          <cell r="T944">
            <v>0</v>
          </cell>
          <cell r="U944">
            <v>4</v>
          </cell>
          <cell r="V944" t="str">
            <v/>
          </cell>
          <cell r="W944" t="str">
            <v/>
          </cell>
          <cell r="X944" t="str">
            <v/>
          </cell>
          <cell r="Y944" t="str">
            <v/>
          </cell>
          <cell r="Z944" t="str">
            <v/>
          </cell>
          <cell r="AA944">
            <v>4</v>
          </cell>
          <cell r="AC944" t="str">
            <v/>
          </cell>
          <cell r="AD944" t="str">
            <v/>
          </cell>
          <cell r="AE944">
            <v>0</v>
          </cell>
          <cell r="AF944" t="str">
            <v/>
          </cell>
          <cell r="AG944" t="str">
            <v/>
          </cell>
          <cell r="AH944" t="str">
            <v/>
          </cell>
          <cell r="AI944" t="str">
            <v/>
          </cell>
          <cell r="AJ944">
            <v>0</v>
          </cell>
          <cell r="AK944" t="str">
            <v/>
          </cell>
          <cell r="AL944" t="str">
            <v/>
          </cell>
        </row>
        <row r="945">
          <cell r="B945">
            <v>938</v>
          </cell>
          <cell r="F945" t="str">
            <v>-</v>
          </cell>
          <cell r="G945" t="str">
            <v>-</v>
          </cell>
          <cell r="K945">
            <v>0</v>
          </cell>
          <cell r="L945">
            <v>0</v>
          </cell>
          <cell r="M945">
            <v>0</v>
          </cell>
          <cell r="N945">
            <v>0</v>
          </cell>
          <cell r="O945">
            <v>0</v>
          </cell>
          <cell r="P945">
            <v>0</v>
          </cell>
          <cell r="Q945">
            <v>0</v>
          </cell>
          <cell r="R945">
            <v>0</v>
          </cell>
          <cell r="S945">
            <v>0</v>
          </cell>
          <cell r="T945">
            <v>0</v>
          </cell>
          <cell r="U945">
            <v>4</v>
          </cell>
          <cell r="V945" t="str">
            <v/>
          </cell>
          <cell r="W945" t="str">
            <v/>
          </cell>
          <cell r="X945" t="str">
            <v/>
          </cell>
          <cell r="Y945" t="str">
            <v/>
          </cell>
          <cell r="Z945" t="str">
            <v/>
          </cell>
          <cell r="AA945">
            <v>4</v>
          </cell>
          <cell r="AC945" t="str">
            <v/>
          </cell>
          <cell r="AD945" t="str">
            <v/>
          </cell>
          <cell r="AE945">
            <v>0</v>
          </cell>
          <cell r="AF945" t="str">
            <v/>
          </cell>
          <cell r="AG945" t="str">
            <v/>
          </cell>
          <cell r="AH945" t="str">
            <v/>
          </cell>
          <cell r="AI945" t="str">
            <v/>
          </cell>
          <cell r="AJ945">
            <v>0</v>
          </cell>
          <cell r="AK945" t="str">
            <v/>
          </cell>
          <cell r="AL945" t="str">
            <v/>
          </cell>
        </row>
        <row r="946">
          <cell r="B946">
            <v>939</v>
          </cell>
          <cell r="F946" t="str">
            <v>-</v>
          </cell>
          <cell r="G946" t="str">
            <v>-</v>
          </cell>
          <cell r="K946">
            <v>0</v>
          </cell>
          <cell r="L946">
            <v>0</v>
          </cell>
          <cell r="M946">
            <v>0</v>
          </cell>
          <cell r="N946">
            <v>0</v>
          </cell>
          <cell r="O946">
            <v>0</v>
          </cell>
          <cell r="P946">
            <v>0</v>
          </cell>
          <cell r="Q946">
            <v>0</v>
          </cell>
          <cell r="R946">
            <v>0</v>
          </cell>
          <cell r="S946">
            <v>0</v>
          </cell>
          <cell r="T946">
            <v>0</v>
          </cell>
          <cell r="U946">
            <v>4</v>
          </cell>
          <cell r="V946" t="str">
            <v/>
          </cell>
          <cell r="W946" t="str">
            <v/>
          </cell>
          <cell r="X946" t="str">
            <v/>
          </cell>
          <cell r="Y946" t="str">
            <v/>
          </cell>
          <cell r="Z946" t="str">
            <v/>
          </cell>
          <cell r="AA946">
            <v>4</v>
          </cell>
          <cell r="AC946" t="str">
            <v/>
          </cell>
          <cell r="AD946" t="str">
            <v/>
          </cell>
          <cell r="AE946">
            <v>0</v>
          </cell>
          <cell r="AF946" t="str">
            <v/>
          </cell>
          <cell r="AG946" t="str">
            <v/>
          </cell>
          <cell r="AH946" t="str">
            <v/>
          </cell>
          <cell r="AI946" t="str">
            <v/>
          </cell>
          <cell r="AJ946">
            <v>0</v>
          </cell>
          <cell r="AK946" t="str">
            <v/>
          </cell>
          <cell r="AL946" t="str">
            <v/>
          </cell>
        </row>
        <row r="947">
          <cell r="B947">
            <v>940</v>
          </cell>
          <cell r="F947" t="str">
            <v>-</v>
          </cell>
          <cell r="G947" t="str">
            <v>-</v>
          </cell>
          <cell r="K947">
            <v>0</v>
          </cell>
          <cell r="L947">
            <v>0</v>
          </cell>
          <cell r="M947">
            <v>0</v>
          </cell>
          <cell r="N947">
            <v>0</v>
          </cell>
          <cell r="O947">
            <v>0</v>
          </cell>
          <cell r="P947">
            <v>0</v>
          </cell>
          <cell r="Q947">
            <v>0</v>
          </cell>
          <cell r="R947">
            <v>0</v>
          </cell>
          <cell r="S947">
            <v>0</v>
          </cell>
          <cell r="T947">
            <v>0</v>
          </cell>
          <cell r="U947">
            <v>4</v>
          </cell>
          <cell r="V947" t="str">
            <v/>
          </cell>
          <cell r="W947" t="str">
            <v/>
          </cell>
          <cell r="X947" t="str">
            <v/>
          </cell>
          <cell r="Y947" t="str">
            <v/>
          </cell>
          <cell r="Z947" t="str">
            <v/>
          </cell>
          <cell r="AA947">
            <v>4</v>
          </cell>
          <cell r="AC947" t="str">
            <v/>
          </cell>
          <cell r="AD947" t="str">
            <v/>
          </cell>
          <cell r="AE947">
            <v>0</v>
          </cell>
          <cell r="AF947" t="str">
            <v/>
          </cell>
          <cell r="AG947" t="str">
            <v/>
          </cell>
          <cell r="AH947" t="str">
            <v/>
          </cell>
          <cell r="AI947" t="str">
            <v/>
          </cell>
          <cell r="AJ947">
            <v>0</v>
          </cell>
          <cell r="AK947" t="str">
            <v/>
          </cell>
          <cell r="AL947" t="str">
            <v/>
          </cell>
        </row>
        <row r="948">
          <cell r="B948">
            <v>941</v>
          </cell>
          <cell r="F948" t="str">
            <v>-</v>
          </cell>
          <cell r="G948" t="str">
            <v>-</v>
          </cell>
          <cell r="K948">
            <v>0</v>
          </cell>
          <cell r="L948">
            <v>0</v>
          </cell>
          <cell r="M948">
            <v>0</v>
          </cell>
          <cell r="N948">
            <v>0</v>
          </cell>
          <cell r="O948">
            <v>0</v>
          </cell>
          <cell r="P948">
            <v>0</v>
          </cell>
          <cell r="Q948">
            <v>0</v>
          </cell>
          <cell r="R948">
            <v>0</v>
          </cell>
          <cell r="S948">
            <v>0</v>
          </cell>
          <cell r="T948">
            <v>0</v>
          </cell>
          <cell r="U948">
            <v>4</v>
          </cell>
          <cell r="V948" t="str">
            <v/>
          </cell>
          <cell r="W948" t="str">
            <v/>
          </cell>
          <cell r="X948" t="str">
            <v/>
          </cell>
          <cell r="Y948" t="str">
            <v/>
          </cell>
          <cell r="Z948" t="str">
            <v/>
          </cell>
          <cell r="AA948">
            <v>4</v>
          </cell>
          <cell r="AC948" t="str">
            <v/>
          </cell>
          <cell r="AD948" t="str">
            <v/>
          </cell>
          <cell r="AE948">
            <v>0</v>
          </cell>
          <cell r="AF948" t="str">
            <v/>
          </cell>
          <cell r="AG948" t="str">
            <v/>
          </cell>
          <cell r="AH948" t="str">
            <v/>
          </cell>
          <cell r="AI948" t="str">
            <v/>
          </cell>
          <cell r="AJ948">
            <v>0</v>
          </cell>
          <cell r="AK948" t="str">
            <v/>
          </cell>
          <cell r="AL948" t="str">
            <v/>
          </cell>
        </row>
        <row r="949">
          <cell r="B949">
            <v>942</v>
          </cell>
          <cell r="F949" t="str">
            <v>-</v>
          </cell>
          <cell r="G949" t="str">
            <v>-</v>
          </cell>
          <cell r="K949">
            <v>0</v>
          </cell>
          <cell r="L949">
            <v>0</v>
          </cell>
          <cell r="M949">
            <v>0</v>
          </cell>
          <cell r="N949">
            <v>0</v>
          </cell>
          <cell r="O949">
            <v>0</v>
          </cell>
          <cell r="P949">
            <v>0</v>
          </cell>
          <cell r="Q949">
            <v>0</v>
          </cell>
          <cell r="R949">
            <v>0</v>
          </cell>
          <cell r="S949">
            <v>0</v>
          </cell>
          <cell r="T949">
            <v>0</v>
          </cell>
          <cell r="U949">
            <v>4</v>
          </cell>
          <cell r="V949" t="str">
            <v/>
          </cell>
          <cell r="W949" t="str">
            <v/>
          </cell>
          <cell r="X949" t="str">
            <v/>
          </cell>
          <cell r="Y949" t="str">
            <v/>
          </cell>
          <cell r="Z949" t="str">
            <v/>
          </cell>
          <cell r="AA949">
            <v>4</v>
          </cell>
          <cell r="AC949" t="str">
            <v/>
          </cell>
          <cell r="AD949" t="str">
            <v/>
          </cell>
          <cell r="AE949">
            <v>0</v>
          </cell>
          <cell r="AF949" t="str">
            <v/>
          </cell>
          <cell r="AG949" t="str">
            <v/>
          </cell>
          <cell r="AH949" t="str">
            <v/>
          </cell>
          <cell r="AI949" t="str">
            <v/>
          </cell>
          <cell r="AJ949">
            <v>0</v>
          </cell>
          <cell r="AK949" t="str">
            <v/>
          </cell>
          <cell r="AL949" t="str">
            <v/>
          </cell>
        </row>
        <row r="950">
          <cell r="B950">
            <v>943</v>
          </cell>
          <cell r="F950" t="str">
            <v>-</v>
          </cell>
          <cell r="G950" t="str">
            <v>-</v>
          </cell>
          <cell r="K950">
            <v>0</v>
          </cell>
          <cell r="L950">
            <v>0</v>
          </cell>
          <cell r="M950">
            <v>0</v>
          </cell>
          <cell r="N950">
            <v>0</v>
          </cell>
          <cell r="O950">
            <v>0</v>
          </cell>
          <cell r="P950">
            <v>0</v>
          </cell>
          <cell r="Q950">
            <v>0</v>
          </cell>
          <cell r="R950">
            <v>0</v>
          </cell>
          <cell r="S950">
            <v>0</v>
          </cell>
          <cell r="T950">
            <v>0</v>
          </cell>
          <cell r="U950">
            <v>4</v>
          </cell>
          <cell r="V950" t="str">
            <v/>
          </cell>
          <cell r="W950" t="str">
            <v/>
          </cell>
          <cell r="X950" t="str">
            <v/>
          </cell>
          <cell r="Y950" t="str">
            <v/>
          </cell>
          <cell r="Z950" t="str">
            <v/>
          </cell>
          <cell r="AA950">
            <v>4</v>
          </cell>
          <cell r="AC950" t="str">
            <v/>
          </cell>
          <cell r="AD950" t="str">
            <v/>
          </cell>
          <cell r="AE950">
            <v>0</v>
          </cell>
          <cell r="AF950" t="str">
            <v/>
          </cell>
          <cell r="AG950" t="str">
            <v/>
          </cell>
          <cell r="AH950" t="str">
            <v/>
          </cell>
          <cell r="AI950" t="str">
            <v/>
          </cell>
          <cell r="AJ950">
            <v>0</v>
          </cell>
          <cell r="AK950" t="str">
            <v/>
          </cell>
          <cell r="AL950" t="str">
            <v/>
          </cell>
        </row>
        <row r="951">
          <cell r="B951">
            <v>944</v>
          </cell>
          <cell r="F951" t="str">
            <v>-</v>
          </cell>
          <cell r="G951" t="str">
            <v>-</v>
          </cell>
          <cell r="K951">
            <v>0</v>
          </cell>
          <cell r="L951">
            <v>0</v>
          </cell>
          <cell r="M951">
            <v>0</v>
          </cell>
          <cell r="N951">
            <v>0</v>
          </cell>
          <cell r="O951">
            <v>0</v>
          </cell>
          <cell r="P951">
            <v>0</v>
          </cell>
          <cell r="Q951">
            <v>0</v>
          </cell>
          <cell r="R951">
            <v>0</v>
          </cell>
          <cell r="S951">
            <v>0</v>
          </cell>
          <cell r="T951">
            <v>0</v>
          </cell>
          <cell r="U951">
            <v>4</v>
          </cell>
          <cell r="V951" t="str">
            <v/>
          </cell>
          <cell r="W951" t="str">
            <v/>
          </cell>
          <cell r="X951" t="str">
            <v/>
          </cell>
          <cell r="Y951" t="str">
            <v/>
          </cell>
          <cell r="Z951" t="str">
            <v/>
          </cell>
          <cell r="AA951">
            <v>4</v>
          </cell>
          <cell r="AC951" t="str">
            <v/>
          </cell>
          <cell r="AD951" t="str">
            <v/>
          </cell>
          <cell r="AE951">
            <v>0</v>
          </cell>
          <cell r="AF951" t="str">
            <v/>
          </cell>
          <cell r="AG951" t="str">
            <v/>
          </cell>
          <cell r="AH951" t="str">
            <v/>
          </cell>
          <cell r="AI951" t="str">
            <v/>
          </cell>
          <cell r="AJ951">
            <v>0</v>
          </cell>
          <cell r="AK951" t="str">
            <v/>
          </cell>
          <cell r="AL951" t="str">
            <v/>
          </cell>
        </row>
        <row r="952">
          <cell r="B952">
            <v>945</v>
          </cell>
          <cell r="F952" t="str">
            <v>-</v>
          </cell>
          <cell r="G952" t="str">
            <v>-</v>
          </cell>
          <cell r="K952">
            <v>0</v>
          </cell>
          <cell r="L952">
            <v>0</v>
          </cell>
          <cell r="M952">
            <v>0</v>
          </cell>
          <cell r="N952">
            <v>0</v>
          </cell>
          <cell r="O952">
            <v>0</v>
          </cell>
          <cell r="P952">
            <v>0</v>
          </cell>
          <cell r="Q952">
            <v>0</v>
          </cell>
          <cell r="R952">
            <v>0</v>
          </cell>
          <cell r="S952">
            <v>0</v>
          </cell>
          <cell r="T952">
            <v>0</v>
          </cell>
          <cell r="U952">
            <v>4</v>
          </cell>
          <cell r="V952" t="str">
            <v/>
          </cell>
          <cell r="W952" t="str">
            <v/>
          </cell>
          <cell r="X952" t="str">
            <v/>
          </cell>
          <cell r="Y952" t="str">
            <v/>
          </cell>
          <cell r="Z952" t="str">
            <v/>
          </cell>
          <cell r="AA952">
            <v>4</v>
          </cell>
          <cell r="AC952" t="str">
            <v/>
          </cell>
          <cell r="AD952" t="str">
            <v/>
          </cell>
          <cell r="AE952">
            <v>0</v>
          </cell>
          <cell r="AF952" t="str">
            <v/>
          </cell>
          <cell r="AG952" t="str">
            <v/>
          </cell>
          <cell r="AH952" t="str">
            <v/>
          </cell>
          <cell r="AI952" t="str">
            <v/>
          </cell>
          <cell r="AJ952">
            <v>0</v>
          </cell>
          <cell r="AK952" t="str">
            <v/>
          </cell>
          <cell r="AL952" t="str">
            <v/>
          </cell>
        </row>
        <row r="953">
          <cell r="B953">
            <v>946</v>
          </cell>
          <cell r="F953" t="str">
            <v>-</v>
          </cell>
          <cell r="G953" t="str">
            <v>-</v>
          </cell>
          <cell r="K953">
            <v>0</v>
          </cell>
          <cell r="L953">
            <v>0</v>
          </cell>
          <cell r="M953">
            <v>0</v>
          </cell>
          <cell r="N953">
            <v>0</v>
          </cell>
          <cell r="O953">
            <v>0</v>
          </cell>
          <cell r="P953">
            <v>0</v>
          </cell>
          <cell r="Q953">
            <v>0</v>
          </cell>
          <cell r="R953">
            <v>0</v>
          </cell>
          <cell r="S953">
            <v>0</v>
          </cell>
          <cell r="T953">
            <v>0</v>
          </cell>
          <cell r="U953">
            <v>4</v>
          </cell>
          <cell r="V953" t="str">
            <v/>
          </cell>
          <cell r="W953" t="str">
            <v/>
          </cell>
          <cell r="X953" t="str">
            <v/>
          </cell>
          <cell r="Y953" t="str">
            <v/>
          </cell>
          <cell r="Z953" t="str">
            <v/>
          </cell>
          <cell r="AA953">
            <v>4</v>
          </cell>
          <cell r="AC953" t="str">
            <v/>
          </cell>
          <cell r="AD953" t="str">
            <v/>
          </cell>
          <cell r="AE953">
            <v>0</v>
          </cell>
          <cell r="AF953" t="str">
            <v/>
          </cell>
          <cell r="AG953" t="str">
            <v/>
          </cell>
          <cell r="AH953" t="str">
            <v/>
          </cell>
          <cell r="AI953" t="str">
            <v/>
          </cell>
          <cell r="AJ953">
            <v>0</v>
          </cell>
          <cell r="AK953" t="str">
            <v/>
          </cell>
          <cell r="AL953" t="str">
            <v/>
          </cell>
        </row>
        <row r="954">
          <cell r="B954">
            <v>947</v>
          </cell>
          <cell r="F954" t="str">
            <v>-</v>
          </cell>
          <cell r="G954" t="str">
            <v>-</v>
          </cell>
          <cell r="K954">
            <v>0</v>
          </cell>
          <cell r="L954">
            <v>0</v>
          </cell>
          <cell r="M954">
            <v>0</v>
          </cell>
          <cell r="N954">
            <v>0</v>
          </cell>
          <cell r="O954">
            <v>0</v>
          </cell>
          <cell r="P954">
            <v>0</v>
          </cell>
          <cell r="Q954">
            <v>0</v>
          </cell>
          <cell r="R954">
            <v>0</v>
          </cell>
          <cell r="S954">
            <v>0</v>
          </cell>
          <cell r="T954">
            <v>0</v>
          </cell>
          <cell r="U954">
            <v>4</v>
          </cell>
          <cell r="V954" t="str">
            <v/>
          </cell>
          <cell r="W954" t="str">
            <v/>
          </cell>
          <cell r="X954" t="str">
            <v/>
          </cell>
          <cell r="Y954" t="str">
            <v/>
          </cell>
          <cell r="Z954" t="str">
            <v/>
          </cell>
          <cell r="AA954">
            <v>4</v>
          </cell>
          <cell r="AC954" t="str">
            <v/>
          </cell>
          <cell r="AD954" t="str">
            <v/>
          </cell>
          <cell r="AE954">
            <v>0</v>
          </cell>
          <cell r="AF954" t="str">
            <v/>
          </cell>
          <cell r="AG954" t="str">
            <v/>
          </cell>
          <cell r="AH954" t="str">
            <v/>
          </cell>
          <cell r="AI954" t="str">
            <v/>
          </cell>
          <cell r="AJ954">
            <v>0</v>
          </cell>
          <cell r="AK954" t="str">
            <v/>
          </cell>
          <cell r="AL954" t="str">
            <v/>
          </cell>
        </row>
        <row r="955">
          <cell r="B955">
            <v>948</v>
          </cell>
          <cell r="F955" t="str">
            <v>-</v>
          </cell>
          <cell r="G955" t="str">
            <v>-</v>
          </cell>
          <cell r="K955">
            <v>0</v>
          </cell>
          <cell r="L955">
            <v>0</v>
          </cell>
          <cell r="M955">
            <v>0</v>
          </cell>
          <cell r="N955">
            <v>0</v>
          </cell>
          <cell r="O955">
            <v>0</v>
          </cell>
          <cell r="P955">
            <v>0</v>
          </cell>
          <cell r="Q955">
            <v>0</v>
          </cell>
          <cell r="R955">
            <v>0</v>
          </cell>
          <cell r="S955">
            <v>0</v>
          </cell>
          <cell r="T955">
            <v>0</v>
          </cell>
          <cell r="U955">
            <v>4</v>
          </cell>
          <cell r="V955" t="str">
            <v/>
          </cell>
          <cell r="W955" t="str">
            <v/>
          </cell>
          <cell r="X955" t="str">
            <v/>
          </cell>
          <cell r="Y955" t="str">
            <v/>
          </cell>
          <cell r="Z955" t="str">
            <v/>
          </cell>
          <cell r="AA955">
            <v>4</v>
          </cell>
          <cell r="AC955" t="str">
            <v/>
          </cell>
          <cell r="AD955" t="str">
            <v/>
          </cell>
          <cell r="AE955">
            <v>0</v>
          </cell>
          <cell r="AF955" t="str">
            <v/>
          </cell>
          <cell r="AG955" t="str">
            <v/>
          </cell>
          <cell r="AH955" t="str">
            <v/>
          </cell>
          <cell r="AI955" t="str">
            <v/>
          </cell>
          <cell r="AJ955">
            <v>0</v>
          </cell>
          <cell r="AK955" t="str">
            <v/>
          </cell>
          <cell r="AL955" t="str">
            <v/>
          </cell>
        </row>
        <row r="956">
          <cell r="B956">
            <v>949</v>
          </cell>
          <cell r="F956" t="str">
            <v>-</v>
          </cell>
          <cell r="G956" t="str">
            <v>-</v>
          </cell>
          <cell r="K956">
            <v>0</v>
          </cell>
          <cell r="L956">
            <v>0</v>
          </cell>
          <cell r="M956">
            <v>0</v>
          </cell>
          <cell r="N956">
            <v>0</v>
          </cell>
          <cell r="O956">
            <v>0</v>
          </cell>
          <cell r="P956">
            <v>0</v>
          </cell>
          <cell r="Q956">
            <v>0</v>
          </cell>
          <cell r="R956">
            <v>0</v>
          </cell>
          <cell r="S956">
            <v>0</v>
          </cell>
          <cell r="T956">
            <v>0</v>
          </cell>
          <cell r="U956">
            <v>4</v>
          </cell>
          <cell r="V956" t="str">
            <v/>
          </cell>
          <cell r="W956" t="str">
            <v/>
          </cell>
          <cell r="X956" t="str">
            <v/>
          </cell>
          <cell r="Y956" t="str">
            <v/>
          </cell>
          <cell r="Z956" t="str">
            <v/>
          </cell>
          <cell r="AA956">
            <v>4</v>
          </cell>
          <cell r="AC956" t="str">
            <v/>
          </cell>
          <cell r="AD956" t="str">
            <v/>
          </cell>
          <cell r="AE956">
            <v>0</v>
          </cell>
          <cell r="AF956" t="str">
            <v/>
          </cell>
          <cell r="AG956" t="str">
            <v/>
          </cell>
          <cell r="AH956" t="str">
            <v/>
          </cell>
          <cell r="AI956" t="str">
            <v/>
          </cell>
          <cell r="AJ956">
            <v>0</v>
          </cell>
          <cell r="AK956" t="str">
            <v/>
          </cell>
          <cell r="AL956" t="str">
            <v/>
          </cell>
        </row>
        <row r="957">
          <cell r="B957">
            <v>950</v>
          </cell>
          <cell r="F957" t="str">
            <v>-</v>
          </cell>
          <cell r="G957" t="str">
            <v>-</v>
          </cell>
          <cell r="K957">
            <v>0</v>
          </cell>
          <cell r="L957">
            <v>0</v>
          </cell>
          <cell r="M957">
            <v>0</v>
          </cell>
          <cell r="N957">
            <v>0</v>
          </cell>
          <cell r="O957">
            <v>0</v>
          </cell>
          <cell r="P957">
            <v>0</v>
          </cell>
          <cell r="Q957">
            <v>0</v>
          </cell>
          <cell r="R957">
            <v>0</v>
          </cell>
          <cell r="S957">
            <v>0</v>
          </cell>
          <cell r="T957">
            <v>0</v>
          </cell>
          <cell r="U957">
            <v>4</v>
          </cell>
          <cell r="V957" t="str">
            <v/>
          </cell>
          <cell r="W957" t="str">
            <v/>
          </cell>
          <cell r="X957" t="str">
            <v/>
          </cell>
          <cell r="Y957" t="str">
            <v/>
          </cell>
          <cell r="Z957" t="str">
            <v/>
          </cell>
          <cell r="AA957">
            <v>4</v>
          </cell>
          <cell r="AC957" t="str">
            <v/>
          </cell>
          <cell r="AD957" t="str">
            <v/>
          </cell>
          <cell r="AE957">
            <v>0</v>
          </cell>
          <cell r="AF957" t="str">
            <v/>
          </cell>
          <cell r="AG957" t="str">
            <v/>
          </cell>
          <cell r="AH957" t="str">
            <v/>
          </cell>
          <cell r="AI957" t="str">
            <v/>
          </cell>
          <cell r="AJ957">
            <v>0</v>
          </cell>
          <cell r="AK957" t="str">
            <v/>
          </cell>
          <cell r="AL957" t="str">
            <v/>
          </cell>
        </row>
        <row r="958">
          <cell r="B958">
            <v>951</v>
          </cell>
          <cell r="F958" t="str">
            <v>-</v>
          </cell>
          <cell r="G958" t="str">
            <v>-</v>
          </cell>
          <cell r="K958">
            <v>0</v>
          </cell>
          <cell r="L958">
            <v>0</v>
          </cell>
          <cell r="M958">
            <v>0</v>
          </cell>
          <cell r="N958">
            <v>0</v>
          </cell>
          <cell r="O958">
            <v>0</v>
          </cell>
          <cell r="P958">
            <v>0</v>
          </cell>
          <cell r="Q958">
            <v>0</v>
          </cell>
          <cell r="R958">
            <v>0</v>
          </cell>
          <cell r="S958">
            <v>0</v>
          </cell>
          <cell r="T958">
            <v>0</v>
          </cell>
          <cell r="U958">
            <v>4</v>
          </cell>
          <cell r="V958" t="str">
            <v/>
          </cell>
          <cell r="W958" t="str">
            <v/>
          </cell>
          <cell r="X958" t="str">
            <v/>
          </cell>
          <cell r="Y958" t="str">
            <v/>
          </cell>
          <cell r="Z958" t="str">
            <v/>
          </cell>
          <cell r="AA958">
            <v>4</v>
          </cell>
          <cell r="AC958" t="str">
            <v/>
          </cell>
          <cell r="AD958" t="str">
            <v/>
          </cell>
          <cell r="AE958">
            <v>0</v>
          </cell>
          <cell r="AF958" t="str">
            <v/>
          </cell>
          <cell r="AG958" t="str">
            <v/>
          </cell>
          <cell r="AH958" t="str">
            <v/>
          </cell>
          <cell r="AI958" t="str">
            <v/>
          </cell>
          <cell r="AJ958">
            <v>0</v>
          </cell>
          <cell r="AK958" t="str">
            <v/>
          </cell>
          <cell r="AL958" t="str">
            <v/>
          </cell>
        </row>
        <row r="959">
          <cell r="B959">
            <v>952</v>
          </cell>
          <cell r="F959" t="str">
            <v>-</v>
          </cell>
          <cell r="G959" t="str">
            <v>-</v>
          </cell>
          <cell r="K959">
            <v>0</v>
          </cell>
          <cell r="L959">
            <v>0</v>
          </cell>
          <cell r="M959">
            <v>0</v>
          </cell>
          <cell r="N959">
            <v>0</v>
          </cell>
          <cell r="O959">
            <v>0</v>
          </cell>
          <cell r="P959">
            <v>0</v>
          </cell>
          <cell r="Q959">
            <v>0</v>
          </cell>
          <cell r="R959">
            <v>0</v>
          </cell>
          <cell r="S959">
            <v>0</v>
          </cell>
          <cell r="T959">
            <v>0</v>
          </cell>
          <cell r="U959">
            <v>4</v>
          </cell>
          <cell r="V959" t="str">
            <v/>
          </cell>
          <cell r="W959" t="str">
            <v/>
          </cell>
          <cell r="X959" t="str">
            <v/>
          </cell>
          <cell r="Y959" t="str">
            <v/>
          </cell>
          <cell r="Z959" t="str">
            <v/>
          </cell>
          <cell r="AA959">
            <v>4</v>
          </cell>
          <cell r="AC959" t="str">
            <v/>
          </cell>
          <cell r="AD959" t="str">
            <v/>
          </cell>
          <cell r="AE959">
            <v>0</v>
          </cell>
          <cell r="AF959" t="str">
            <v/>
          </cell>
          <cell r="AG959" t="str">
            <v/>
          </cell>
          <cell r="AH959" t="str">
            <v/>
          </cell>
          <cell r="AI959" t="str">
            <v/>
          </cell>
          <cell r="AJ959">
            <v>0</v>
          </cell>
          <cell r="AK959" t="str">
            <v/>
          </cell>
          <cell r="AL959" t="str">
            <v/>
          </cell>
        </row>
        <row r="960">
          <cell r="B960">
            <v>953</v>
          </cell>
          <cell r="F960" t="str">
            <v>-</v>
          </cell>
          <cell r="G960" t="str">
            <v>-</v>
          </cell>
          <cell r="K960">
            <v>0</v>
          </cell>
          <cell r="L960">
            <v>0</v>
          </cell>
          <cell r="M960">
            <v>0</v>
          </cell>
          <cell r="N960">
            <v>0</v>
          </cell>
          <cell r="O960">
            <v>0</v>
          </cell>
          <cell r="P960">
            <v>0</v>
          </cell>
          <cell r="Q960">
            <v>0</v>
          </cell>
          <cell r="R960">
            <v>0</v>
          </cell>
          <cell r="S960">
            <v>0</v>
          </cell>
          <cell r="T960">
            <v>0</v>
          </cell>
          <cell r="U960">
            <v>4</v>
          </cell>
          <cell r="V960" t="str">
            <v/>
          </cell>
          <cell r="W960" t="str">
            <v/>
          </cell>
          <cell r="X960" t="str">
            <v/>
          </cell>
          <cell r="Y960" t="str">
            <v/>
          </cell>
          <cell r="Z960" t="str">
            <v/>
          </cell>
          <cell r="AA960">
            <v>4</v>
          </cell>
          <cell r="AC960" t="str">
            <v/>
          </cell>
          <cell r="AD960" t="str">
            <v/>
          </cell>
          <cell r="AE960">
            <v>0</v>
          </cell>
          <cell r="AF960" t="str">
            <v/>
          </cell>
          <cell r="AG960" t="str">
            <v/>
          </cell>
          <cell r="AH960" t="str">
            <v/>
          </cell>
          <cell r="AI960" t="str">
            <v/>
          </cell>
          <cell r="AJ960">
            <v>0</v>
          </cell>
          <cell r="AK960" t="str">
            <v/>
          </cell>
          <cell r="AL960" t="str">
            <v/>
          </cell>
        </row>
        <row r="961">
          <cell r="B961">
            <v>954</v>
          </cell>
          <cell r="F961" t="str">
            <v>-</v>
          </cell>
          <cell r="G961" t="str">
            <v>-</v>
          </cell>
          <cell r="K961">
            <v>0</v>
          </cell>
          <cell r="L961">
            <v>0</v>
          </cell>
          <cell r="M961">
            <v>0</v>
          </cell>
          <cell r="N961">
            <v>0</v>
          </cell>
          <cell r="O961">
            <v>0</v>
          </cell>
          <cell r="P961">
            <v>0</v>
          </cell>
          <cell r="Q961">
            <v>0</v>
          </cell>
          <cell r="R961">
            <v>0</v>
          </cell>
          <cell r="S961">
            <v>0</v>
          </cell>
          <cell r="T961">
            <v>0</v>
          </cell>
          <cell r="U961">
            <v>4</v>
          </cell>
          <cell r="V961" t="str">
            <v/>
          </cell>
          <cell r="W961" t="str">
            <v/>
          </cell>
          <cell r="X961" t="str">
            <v/>
          </cell>
          <cell r="Y961" t="str">
            <v/>
          </cell>
          <cell r="Z961" t="str">
            <v/>
          </cell>
          <cell r="AA961">
            <v>4</v>
          </cell>
          <cell r="AC961" t="str">
            <v/>
          </cell>
          <cell r="AD961" t="str">
            <v/>
          </cell>
          <cell r="AE961">
            <v>0</v>
          </cell>
          <cell r="AF961" t="str">
            <v/>
          </cell>
          <cell r="AG961" t="str">
            <v/>
          </cell>
          <cell r="AH961" t="str">
            <v/>
          </cell>
          <cell r="AI961" t="str">
            <v/>
          </cell>
          <cell r="AJ961">
            <v>0</v>
          </cell>
          <cell r="AK961" t="str">
            <v/>
          </cell>
          <cell r="AL961" t="str">
            <v/>
          </cell>
        </row>
        <row r="962">
          <cell r="B962">
            <v>955</v>
          </cell>
          <cell r="F962" t="str">
            <v>-</v>
          </cell>
          <cell r="G962" t="str">
            <v>-</v>
          </cell>
          <cell r="K962">
            <v>0</v>
          </cell>
          <cell r="L962">
            <v>0</v>
          </cell>
          <cell r="M962">
            <v>0</v>
          </cell>
          <cell r="N962">
            <v>0</v>
          </cell>
          <cell r="O962">
            <v>0</v>
          </cell>
          <cell r="P962">
            <v>0</v>
          </cell>
          <cell r="Q962">
            <v>0</v>
          </cell>
          <cell r="R962">
            <v>0</v>
          </cell>
          <cell r="S962">
            <v>0</v>
          </cell>
          <cell r="T962">
            <v>0</v>
          </cell>
          <cell r="U962">
            <v>4</v>
          </cell>
          <cell r="V962" t="str">
            <v/>
          </cell>
          <cell r="W962" t="str">
            <v/>
          </cell>
          <cell r="X962" t="str">
            <v/>
          </cell>
          <cell r="Y962" t="str">
            <v/>
          </cell>
          <cell r="Z962" t="str">
            <v/>
          </cell>
          <cell r="AA962">
            <v>4</v>
          </cell>
          <cell r="AC962" t="str">
            <v/>
          </cell>
          <cell r="AD962" t="str">
            <v/>
          </cell>
          <cell r="AE962">
            <v>0</v>
          </cell>
          <cell r="AF962" t="str">
            <v/>
          </cell>
          <cell r="AG962" t="str">
            <v/>
          </cell>
          <cell r="AH962" t="str">
            <v/>
          </cell>
          <cell r="AI962" t="str">
            <v/>
          </cell>
          <cell r="AJ962">
            <v>0</v>
          </cell>
          <cell r="AK962" t="str">
            <v/>
          </cell>
          <cell r="AL962" t="str">
            <v/>
          </cell>
        </row>
        <row r="963">
          <cell r="B963">
            <v>956</v>
          </cell>
          <cell r="F963" t="str">
            <v>-</v>
          </cell>
          <cell r="G963" t="str">
            <v>-</v>
          </cell>
          <cell r="K963">
            <v>0</v>
          </cell>
          <cell r="L963">
            <v>0</v>
          </cell>
          <cell r="M963">
            <v>0</v>
          </cell>
          <cell r="N963">
            <v>0</v>
          </cell>
          <cell r="O963">
            <v>0</v>
          </cell>
          <cell r="P963">
            <v>0</v>
          </cell>
          <cell r="Q963">
            <v>0</v>
          </cell>
          <cell r="R963">
            <v>0</v>
          </cell>
          <cell r="S963">
            <v>0</v>
          </cell>
          <cell r="T963">
            <v>0</v>
          </cell>
          <cell r="U963">
            <v>4</v>
          </cell>
          <cell r="V963" t="str">
            <v/>
          </cell>
          <cell r="W963" t="str">
            <v/>
          </cell>
          <cell r="X963" t="str">
            <v/>
          </cell>
          <cell r="Y963" t="str">
            <v/>
          </cell>
          <cell r="Z963" t="str">
            <v/>
          </cell>
          <cell r="AA963">
            <v>4</v>
          </cell>
          <cell r="AC963" t="str">
            <v/>
          </cell>
          <cell r="AD963" t="str">
            <v/>
          </cell>
          <cell r="AE963">
            <v>0</v>
          </cell>
          <cell r="AF963" t="str">
            <v/>
          </cell>
          <cell r="AG963" t="str">
            <v/>
          </cell>
          <cell r="AH963" t="str">
            <v/>
          </cell>
          <cell r="AI963" t="str">
            <v/>
          </cell>
          <cell r="AJ963">
            <v>0</v>
          </cell>
          <cell r="AK963" t="str">
            <v/>
          </cell>
          <cell r="AL963" t="str">
            <v/>
          </cell>
        </row>
        <row r="964">
          <cell r="B964">
            <v>957</v>
          </cell>
          <cell r="F964" t="str">
            <v>-</v>
          </cell>
          <cell r="G964" t="str">
            <v>-</v>
          </cell>
          <cell r="K964">
            <v>0</v>
          </cell>
          <cell r="L964">
            <v>0</v>
          </cell>
          <cell r="M964">
            <v>0</v>
          </cell>
          <cell r="N964">
            <v>0</v>
          </cell>
          <cell r="O964">
            <v>0</v>
          </cell>
          <cell r="P964">
            <v>0</v>
          </cell>
          <cell r="Q964">
            <v>0</v>
          </cell>
          <cell r="R964">
            <v>0</v>
          </cell>
          <cell r="S964">
            <v>0</v>
          </cell>
          <cell r="T964">
            <v>0</v>
          </cell>
          <cell r="U964">
            <v>4</v>
          </cell>
          <cell r="V964" t="str">
            <v/>
          </cell>
          <cell r="W964" t="str">
            <v/>
          </cell>
          <cell r="X964" t="str">
            <v/>
          </cell>
          <cell r="Y964" t="str">
            <v/>
          </cell>
          <cell r="Z964" t="str">
            <v/>
          </cell>
          <cell r="AA964">
            <v>4</v>
          </cell>
          <cell r="AC964" t="str">
            <v/>
          </cell>
          <cell r="AD964" t="str">
            <v/>
          </cell>
          <cell r="AE964">
            <v>0</v>
          </cell>
          <cell r="AF964" t="str">
            <v/>
          </cell>
          <cell r="AG964" t="str">
            <v/>
          </cell>
          <cell r="AH964" t="str">
            <v/>
          </cell>
          <cell r="AI964" t="str">
            <v/>
          </cell>
          <cell r="AJ964">
            <v>0</v>
          </cell>
          <cell r="AK964" t="str">
            <v/>
          </cell>
          <cell r="AL964" t="str">
            <v/>
          </cell>
        </row>
        <row r="965">
          <cell r="B965">
            <v>958</v>
          </cell>
          <cell r="F965" t="str">
            <v>-</v>
          </cell>
          <cell r="G965" t="str">
            <v>-</v>
          </cell>
          <cell r="K965">
            <v>0</v>
          </cell>
          <cell r="L965">
            <v>0</v>
          </cell>
          <cell r="M965">
            <v>0</v>
          </cell>
          <cell r="N965">
            <v>0</v>
          </cell>
          <cell r="O965">
            <v>0</v>
          </cell>
          <cell r="P965">
            <v>0</v>
          </cell>
          <cell r="Q965">
            <v>0</v>
          </cell>
          <cell r="R965">
            <v>0</v>
          </cell>
          <cell r="S965">
            <v>0</v>
          </cell>
          <cell r="T965">
            <v>0</v>
          </cell>
          <cell r="U965">
            <v>4</v>
          </cell>
          <cell r="V965" t="str">
            <v/>
          </cell>
          <cell r="W965" t="str">
            <v/>
          </cell>
          <cell r="X965" t="str">
            <v/>
          </cell>
          <cell r="Y965" t="str">
            <v/>
          </cell>
          <cell r="Z965" t="str">
            <v/>
          </cell>
          <cell r="AA965">
            <v>4</v>
          </cell>
          <cell r="AC965" t="str">
            <v/>
          </cell>
          <cell r="AD965" t="str">
            <v/>
          </cell>
          <cell r="AE965">
            <v>0</v>
          </cell>
          <cell r="AF965" t="str">
            <v/>
          </cell>
          <cell r="AG965" t="str">
            <v/>
          </cell>
          <cell r="AH965" t="str">
            <v/>
          </cell>
          <cell r="AI965" t="str">
            <v/>
          </cell>
          <cell r="AJ965">
            <v>0</v>
          </cell>
          <cell r="AK965" t="str">
            <v/>
          </cell>
          <cell r="AL965" t="str">
            <v/>
          </cell>
        </row>
        <row r="966">
          <cell r="B966">
            <v>959</v>
          </cell>
          <cell r="F966" t="str">
            <v>-</v>
          </cell>
          <cell r="G966" t="str">
            <v>-</v>
          </cell>
          <cell r="K966">
            <v>0</v>
          </cell>
          <cell r="L966">
            <v>0</v>
          </cell>
          <cell r="M966">
            <v>0</v>
          </cell>
          <cell r="N966">
            <v>0</v>
          </cell>
          <cell r="O966">
            <v>0</v>
          </cell>
          <cell r="P966">
            <v>0</v>
          </cell>
          <cell r="Q966">
            <v>0</v>
          </cell>
          <cell r="R966">
            <v>0</v>
          </cell>
          <cell r="S966">
            <v>0</v>
          </cell>
          <cell r="T966">
            <v>0</v>
          </cell>
          <cell r="U966">
            <v>4</v>
          </cell>
          <cell r="V966" t="str">
            <v/>
          </cell>
          <cell r="W966" t="str">
            <v/>
          </cell>
          <cell r="X966" t="str">
            <v/>
          </cell>
          <cell r="Y966" t="str">
            <v/>
          </cell>
          <cell r="Z966" t="str">
            <v/>
          </cell>
          <cell r="AA966">
            <v>4</v>
          </cell>
          <cell r="AC966" t="str">
            <v/>
          </cell>
          <cell r="AD966" t="str">
            <v/>
          </cell>
          <cell r="AE966">
            <v>0</v>
          </cell>
          <cell r="AF966" t="str">
            <v/>
          </cell>
          <cell r="AG966" t="str">
            <v/>
          </cell>
          <cell r="AH966" t="str">
            <v/>
          </cell>
          <cell r="AI966" t="str">
            <v/>
          </cell>
          <cell r="AJ966">
            <v>0</v>
          </cell>
          <cell r="AK966" t="str">
            <v/>
          </cell>
          <cell r="AL966" t="str">
            <v/>
          </cell>
        </row>
        <row r="967">
          <cell r="B967">
            <v>960</v>
          </cell>
          <cell r="F967" t="str">
            <v>-</v>
          </cell>
          <cell r="G967" t="str">
            <v>-</v>
          </cell>
          <cell r="K967">
            <v>0</v>
          </cell>
          <cell r="L967">
            <v>0</v>
          </cell>
          <cell r="M967">
            <v>0</v>
          </cell>
          <cell r="N967">
            <v>0</v>
          </cell>
          <cell r="O967">
            <v>0</v>
          </cell>
          <cell r="P967">
            <v>0</v>
          </cell>
          <cell r="Q967">
            <v>0</v>
          </cell>
          <cell r="R967">
            <v>0</v>
          </cell>
          <cell r="S967">
            <v>0</v>
          </cell>
          <cell r="T967">
            <v>0</v>
          </cell>
          <cell r="U967">
            <v>4</v>
          </cell>
          <cell r="V967" t="str">
            <v/>
          </cell>
          <cell r="W967" t="str">
            <v/>
          </cell>
          <cell r="X967" t="str">
            <v/>
          </cell>
          <cell r="Y967" t="str">
            <v/>
          </cell>
          <cell r="Z967" t="str">
            <v/>
          </cell>
          <cell r="AA967">
            <v>4</v>
          </cell>
          <cell r="AC967" t="str">
            <v/>
          </cell>
          <cell r="AD967" t="str">
            <v/>
          </cell>
          <cell r="AE967">
            <v>0</v>
          </cell>
          <cell r="AF967" t="str">
            <v/>
          </cell>
          <cell r="AG967" t="str">
            <v/>
          </cell>
          <cell r="AH967" t="str">
            <v/>
          </cell>
          <cell r="AI967" t="str">
            <v/>
          </cell>
          <cell r="AJ967">
            <v>0</v>
          </cell>
          <cell r="AK967" t="str">
            <v/>
          </cell>
          <cell r="AL967" t="str">
            <v/>
          </cell>
        </row>
        <row r="968">
          <cell r="B968">
            <v>961</v>
          </cell>
          <cell r="F968" t="str">
            <v>-</v>
          </cell>
          <cell r="G968" t="str">
            <v>-</v>
          </cell>
          <cell r="K968">
            <v>0</v>
          </cell>
          <cell r="L968">
            <v>0</v>
          </cell>
          <cell r="M968">
            <v>0</v>
          </cell>
          <cell r="N968">
            <v>0</v>
          </cell>
          <cell r="O968">
            <v>0</v>
          </cell>
          <cell r="P968">
            <v>0</v>
          </cell>
          <cell r="Q968">
            <v>0</v>
          </cell>
          <cell r="R968">
            <v>0</v>
          </cell>
          <cell r="S968">
            <v>0</v>
          </cell>
          <cell r="T968">
            <v>0</v>
          </cell>
          <cell r="U968">
            <v>4</v>
          </cell>
          <cell r="V968" t="str">
            <v/>
          </cell>
          <cell r="W968" t="str">
            <v/>
          </cell>
          <cell r="X968" t="str">
            <v/>
          </cell>
          <cell r="Y968" t="str">
            <v/>
          </cell>
          <cell r="Z968" t="str">
            <v/>
          </cell>
          <cell r="AA968">
            <v>4</v>
          </cell>
          <cell r="AC968" t="str">
            <v/>
          </cell>
          <cell r="AD968" t="str">
            <v/>
          </cell>
          <cell r="AE968">
            <v>0</v>
          </cell>
          <cell r="AF968" t="str">
            <v/>
          </cell>
          <cell r="AG968" t="str">
            <v/>
          </cell>
          <cell r="AH968" t="str">
            <v/>
          </cell>
          <cell r="AI968" t="str">
            <v/>
          </cell>
          <cell r="AJ968">
            <v>0</v>
          </cell>
          <cell r="AK968" t="str">
            <v/>
          </cell>
          <cell r="AL968" t="str">
            <v/>
          </cell>
        </row>
        <row r="969">
          <cell r="B969">
            <v>962</v>
          </cell>
          <cell r="F969" t="str">
            <v>-</v>
          </cell>
          <cell r="G969" t="str">
            <v>-</v>
          </cell>
          <cell r="K969">
            <v>0</v>
          </cell>
          <cell r="L969">
            <v>0</v>
          </cell>
          <cell r="M969">
            <v>0</v>
          </cell>
          <cell r="N969">
            <v>0</v>
          </cell>
          <cell r="O969">
            <v>0</v>
          </cell>
          <cell r="P969">
            <v>0</v>
          </cell>
          <cell r="Q969">
            <v>0</v>
          </cell>
          <cell r="R969">
            <v>0</v>
          </cell>
          <cell r="S969">
            <v>0</v>
          </cell>
          <cell r="T969">
            <v>0</v>
          </cell>
          <cell r="U969">
            <v>4</v>
          </cell>
          <cell r="V969" t="str">
            <v/>
          </cell>
          <cell r="W969" t="str">
            <v/>
          </cell>
          <cell r="X969" t="str">
            <v/>
          </cell>
          <cell r="Y969" t="str">
            <v/>
          </cell>
          <cell r="Z969" t="str">
            <v/>
          </cell>
          <cell r="AA969">
            <v>4</v>
          </cell>
          <cell r="AC969" t="str">
            <v/>
          </cell>
          <cell r="AD969" t="str">
            <v/>
          </cell>
          <cell r="AE969">
            <v>0</v>
          </cell>
          <cell r="AF969" t="str">
            <v/>
          </cell>
          <cell r="AG969" t="str">
            <v/>
          </cell>
          <cell r="AH969" t="str">
            <v/>
          </cell>
          <cell r="AI969" t="str">
            <v/>
          </cell>
          <cell r="AJ969">
            <v>0</v>
          </cell>
          <cell r="AK969" t="str">
            <v/>
          </cell>
          <cell r="AL969" t="str">
            <v/>
          </cell>
        </row>
        <row r="970">
          <cell r="B970">
            <v>963</v>
          </cell>
          <cell r="F970" t="str">
            <v>-</v>
          </cell>
          <cell r="G970" t="str">
            <v>-</v>
          </cell>
          <cell r="K970">
            <v>0</v>
          </cell>
          <cell r="L970">
            <v>0</v>
          </cell>
          <cell r="M970">
            <v>0</v>
          </cell>
          <cell r="N970">
            <v>0</v>
          </cell>
          <cell r="O970">
            <v>0</v>
          </cell>
          <cell r="P970">
            <v>0</v>
          </cell>
          <cell r="Q970">
            <v>0</v>
          </cell>
          <cell r="R970">
            <v>0</v>
          </cell>
          <cell r="S970">
            <v>0</v>
          </cell>
          <cell r="T970">
            <v>0</v>
          </cell>
          <cell r="U970">
            <v>4</v>
          </cell>
          <cell r="V970" t="str">
            <v/>
          </cell>
          <cell r="W970" t="str">
            <v/>
          </cell>
          <cell r="X970" t="str">
            <v/>
          </cell>
          <cell r="Y970" t="str">
            <v/>
          </cell>
          <cell r="Z970" t="str">
            <v/>
          </cell>
          <cell r="AA970">
            <v>4</v>
          </cell>
          <cell r="AC970" t="str">
            <v/>
          </cell>
          <cell r="AD970" t="str">
            <v/>
          </cell>
          <cell r="AE970">
            <v>0</v>
          </cell>
          <cell r="AF970" t="str">
            <v/>
          </cell>
          <cell r="AG970" t="str">
            <v/>
          </cell>
          <cell r="AH970" t="str">
            <v/>
          </cell>
          <cell r="AI970" t="str">
            <v/>
          </cell>
          <cell r="AJ970">
            <v>0</v>
          </cell>
          <cell r="AK970" t="str">
            <v/>
          </cell>
          <cell r="AL970" t="str">
            <v/>
          </cell>
        </row>
        <row r="971">
          <cell r="B971">
            <v>964</v>
          </cell>
          <cell r="F971" t="str">
            <v>-</v>
          </cell>
          <cell r="G971" t="str">
            <v>-</v>
          </cell>
          <cell r="K971">
            <v>0</v>
          </cell>
          <cell r="L971">
            <v>0</v>
          </cell>
          <cell r="M971">
            <v>0</v>
          </cell>
          <cell r="N971">
            <v>0</v>
          </cell>
          <cell r="O971">
            <v>0</v>
          </cell>
          <cell r="P971">
            <v>0</v>
          </cell>
          <cell r="Q971">
            <v>0</v>
          </cell>
          <cell r="R971">
            <v>0</v>
          </cell>
          <cell r="S971">
            <v>0</v>
          </cell>
          <cell r="T971">
            <v>0</v>
          </cell>
          <cell r="U971">
            <v>4</v>
          </cell>
          <cell r="V971" t="str">
            <v/>
          </cell>
          <cell r="W971" t="str">
            <v/>
          </cell>
          <cell r="X971" t="str">
            <v/>
          </cell>
          <cell r="Y971" t="str">
            <v/>
          </cell>
          <cell r="Z971" t="str">
            <v/>
          </cell>
          <cell r="AA971">
            <v>4</v>
          </cell>
          <cell r="AC971" t="str">
            <v/>
          </cell>
          <cell r="AD971" t="str">
            <v/>
          </cell>
          <cell r="AE971">
            <v>0</v>
          </cell>
          <cell r="AF971" t="str">
            <v/>
          </cell>
          <cell r="AG971" t="str">
            <v/>
          </cell>
          <cell r="AH971" t="str">
            <v/>
          </cell>
          <cell r="AI971" t="str">
            <v/>
          </cell>
          <cell r="AJ971">
            <v>0</v>
          </cell>
          <cell r="AK971" t="str">
            <v/>
          </cell>
          <cell r="AL971" t="str">
            <v/>
          </cell>
        </row>
        <row r="972">
          <cell r="B972">
            <v>965</v>
          </cell>
          <cell r="F972" t="str">
            <v>-</v>
          </cell>
          <cell r="G972" t="str">
            <v>-</v>
          </cell>
          <cell r="K972">
            <v>0</v>
          </cell>
          <cell r="L972">
            <v>0</v>
          </cell>
          <cell r="M972">
            <v>0</v>
          </cell>
          <cell r="N972">
            <v>0</v>
          </cell>
          <cell r="O972">
            <v>0</v>
          </cell>
          <cell r="P972">
            <v>0</v>
          </cell>
          <cell r="Q972">
            <v>0</v>
          </cell>
          <cell r="R972">
            <v>0</v>
          </cell>
          <cell r="S972">
            <v>0</v>
          </cell>
          <cell r="T972">
            <v>0</v>
          </cell>
          <cell r="U972">
            <v>4</v>
          </cell>
          <cell r="V972" t="str">
            <v/>
          </cell>
          <cell r="W972" t="str">
            <v/>
          </cell>
          <cell r="X972" t="str">
            <v/>
          </cell>
          <cell r="Y972" t="str">
            <v/>
          </cell>
          <cell r="Z972" t="str">
            <v/>
          </cell>
          <cell r="AA972">
            <v>4</v>
          </cell>
          <cell r="AC972" t="str">
            <v/>
          </cell>
          <cell r="AD972" t="str">
            <v/>
          </cell>
          <cell r="AE972">
            <v>0</v>
          </cell>
          <cell r="AF972" t="str">
            <v/>
          </cell>
          <cell r="AG972" t="str">
            <v/>
          </cell>
          <cell r="AH972" t="str">
            <v/>
          </cell>
          <cell r="AI972" t="str">
            <v/>
          </cell>
          <cell r="AJ972">
            <v>0</v>
          </cell>
          <cell r="AK972" t="str">
            <v/>
          </cell>
          <cell r="AL972" t="str">
            <v/>
          </cell>
        </row>
        <row r="973">
          <cell r="B973">
            <v>966</v>
          </cell>
          <cell r="F973" t="str">
            <v>-</v>
          </cell>
          <cell r="G973" t="str">
            <v>-</v>
          </cell>
          <cell r="K973">
            <v>0</v>
          </cell>
          <cell r="L973">
            <v>0</v>
          </cell>
          <cell r="M973">
            <v>0</v>
          </cell>
          <cell r="N973">
            <v>0</v>
          </cell>
          <cell r="O973">
            <v>0</v>
          </cell>
          <cell r="P973">
            <v>0</v>
          </cell>
          <cell r="Q973">
            <v>0</v>
          </cell>
          <cell r="R973">
            <v>0</v>
          </cell>
          <cell r="S973">
            <v>0</v>
          </cell>
          <cell r="T973">
            <v>0</v>
          </cell>
          <cell r="U973">
            <v>4</v>
          </cell>
          <cell r="V973" t="str">
            <v/>
          </cell>
          <cell r="W973" t="str">
            <v/>
          </cell>
          <cell r="X973" t="str">
            <v/>
          </cell>
          <cell r="Y973" t="str">
            <v/>
          </cell>
          <cell r="Z973" t="str">
            <v/>
          </cell>
          <cell r="AA973">
            <v>4</v>
          </cell>
          <cell r="AC973" t="str">
            <v/>
          </cell>
          <cell r="AD973" t="str">
            <v/>
          </cell>
          <cell r="AE973">
            <v>0</v>
          </cell>
          <cell r="AF973" t="str">
            <v/>
          </cell>
          <cell r="AG973" t="str">
            <v/>
          </cell>
          <cell r="AH973" t="str">
            <v/>
          </cell>
          <cell r="AI973" t="str">
            <v/>
          </cell>
          <cell r="AJ973">
            <v>0</v>
          </cell>
          <cell r="AK973" t="str">
            <v/>
          </cell>
          <cell r="AL973" t="str">
            <v/>
          </cell>
        </row>
        <row r="974">
          <cell r="B974">
            <v>967</v>
          </cell>
          <cell r="F974" t="str">
            <v>-</v>
          </cell>
          <cell r="G974" t="str">
            <v>-</v>
          </cell>
          <cell r="K974">
            <v>0</v>
          </cell>
          <cell r="L974">
            <v>0</v>
          </cell>
          <cell r="M974">
            <v>0</v>
          </cell>
          <cell r="N974">
            <v>0</v>
          </cell>
          <cell r="O974">
            <v>0</v>
          </cell>
          <cell r="P974">
            <v>0</v>
          </cell>
          <cell r="Q974">
            <v>0</v>
          </cell>
          <cell r="R974">
            <v>0</v>
          </cell>
          <cell r="S974">
            <v>0</v>
          </cell>
          <cell r="T974">
            <v>0</v>
          </cell>
          <cell r="U974">
            <v>4</v>
          </cell>
          <cell r="V974" t="str">
            <v/>
          </cell>
          <cell r="W974" t="str">
            <v/>
          </cell>
          <cell r="X974" t="str">
            <v/>
          </cell>
          <cell r="Y974" t="str">
            <v/>
          </cell>
          <cell r="Z974" t="str">
            <v/>
          </cell>
          <cell r="AA974">
            <v>4</v>
          </cell>
          <cell r="AC974" t="str">
            <v/>
          </cell>
          <cell r="AD974" t="str">
            <v/>
          </cell>
          <cell r="AE974">
            <v>0</v>
          </cell>
          <cell r="AF974" t="str">
            <v/>
          </cell>
          <cell r="AG974" t="str">
            <v/>
          </cell>
          <cell r="AH974" t="str">
            <v/>
          </cell>
          <cell r="AI974" t="str">
            <v/>
          </cell>
          <cell r="AJ974">
            <v>0</v>
          </cell>
          <cell r="AK974" t="str">
            <v/>
          </cell>
          <cell r="AL974" t="str">
            <v/>
          </cell>
        </row>
        <row r="975">
          <cell r="B975">
            <v>968</v>
          </cell>
          <cell r="F975" t="str">
            <v>-</v>
          </cell>
          <cell r="G975" t="str">
            <v>-</v>
          </cell>
          <cell r="K975">
            <v>0</v>
          </cell>
          <cell r="L975">
            <v>0</v>
          </cell>
          <cell r="M975">
            <v>0</v>
          </cell>
          <cell r="N975">
            <v>0</v>
          </cell>
          <cell r="O975">
            <v>0</v>
          </cell>
          <cell r="P975">
            <v>0</v>
          </cell>
          <cell r="Q975">
            <v>0</v>
          </cell>
          <cell r="R975">
            <v>0</v>
          </cell>
          <cell r="S975">
            <v>0</v>
          </cell>
          <cell r="T975">
            <v>0</v>
          </cell>
          <cell r="U975">
            <v>4</v>
          </cell>
          <cell r="V975" t="str">
            <v/>
          </cell>
          <cell r="W975" t="str">
            <v/>
          </cell>
          <cell r="X975" t="str">
            <v/>
          </cell>
          <cell r="Y975" t="str">
            <v/>
          </cell>
          <cell r="Z975" t="str">
            <v/>
          </cell>
          <cell r="AA975">
            <v>4</v>
          </cell>
          <cell r="AC975" t="str">
            <v/>
          </cell>
          <cell r="AD975" t="str">
            <v/>
          </cell>
          <cell r="AE975">
            <v>0</v>
          </cell>
          <cell r="AF975" t="str">
            <v/>
          </cell>
          <cell r="AG975" t="str">
            <v/>
          </cell>
          <cell r="AH975" t="str">
            <v/>
          </cell>
          <cell r="AI975" t="str">
            <v/>
          </cell>
          <cell r="AJ975">
            <v>0</v>
          </cell>
          <cell r="AK975" t="str">
            <v/>
          </cell>
          <cell r="AL975" t="str">
            <v/>
          </cell>
        </row>
        <row r="976">
          <cell r="B976">
            <v>969</v>
          </cell>
          <cell r="F976" t="str">
            <v>-</v>
          </cell>
          <cell r="G976" t="str">
            <v>-</v>
          </cell>
          <cell r="K976">
            <v>0</v>
          </cell>
          <cell r="L976">
            <v>0</v>
          </cell>
          <cell r="M976">
            <v>0</v>
          </cell>
          <cell r="N976">
            <v>0</v>
          </cell>
          <cell r="O976">
            <v>0</v>
          </cell>
          <cell r="P976">
            <v>0</v>
          </cell>
          <cell r="Q976">
            <v>0</v>
          </cell>
          <cell r="R976">
            <v>0</v>
          </cell>
          <cell r="S976">
            <v>0</v>
          </cell>
          <cell r="T976">
            <v>0</v>
          </cell>
          <cell r="U976">
            <v>4</v>
          </cell>
          <cell r="V976" t="str">
            <v/>
          </cell>
          <cell r="W976" t="str">
            <v/>
          </cell>
          <cell r="X976" t="str">
            <v/>
          </cell>
          <cell r="Y976" t="str">
            <v/>
          </cell>
          <cell r="Z976" t="str">
            <v/>
          </cell>
          <cell r="AA976">
            <v>4</v>
          </cell>
          <cell r="AC976" t="str">
            <v/>
          </cell>
          <cell r="AD976" t="str">
            <v/>
          </cell>
          <cell r="AE976">
            <v>0</v>
          </cell>
          <cell r="AF976" t="str">
            <v/>
          </cell>
          <cell r="AG976" t="str">
            <v/>
          </cell>
          <cell r="AH976" t="str">
            <v/>
          </cell>
          <cell r="AI976" t="str">
            <v/>
          </cell>
          <cell r="AJ976">
            <v>0</v>
          </cell>
          <cell r="AK976" t="str">
            <v/>
          </cell>
          <cell r="AL976" t="str">
            <v/>
          </cell>
        </row>
        <row r="977">
          <cell r="B977">
            <v>970</v>
          </cell>
          <cell r="F977" t="str">
            <v>-</v>
          </cell>
          <cell r="G977" t="str">
            <v>-</v>
          </cell>
          <cell r="K977">
            <v>0</v>
          </cell>
          <cell r="L977">
            <v>0</v>
          </cell>
          <cell r="M977">
            <v>0</v>
          </cell>
          <cell r="N977">
            <v>0</v>
          </cell>
          <cell r="O977">
            <v>0</v>
          </cell>
          <cell r="P977">
            <v>0</v>
          </cell>
          <cell r="Q977">
            <v>0</v>
          </cell>
          <cell r="R977">
            <v>0</v>
          </cell>
          <cell r="S977">
            <v>0</v>
          </cell>
          <cell r="T977">
            <v>0</v>
          </cell>
          <cell r="U977">
            <v>4</v>
          </cell>
          <cell r="V977" t="str">
            <v/>
          </cell>
          <cell r="W977" t="str">
            <v/>
          </cell>
          <cell r="X977" t="str">
            <v/>
          </cell>
          <cell r="Y977" t="str">
            <v/>
          </cell>
          <cell r="Z977" t="str">
            <v/>
          </cell>
          <cell r="AA977">
            <v>4</v>
          </cell>
          <cell r="AC977" t="str">
            <v/>
          </cell>
          <cell r="AD977" t="str">
            <v/>
          </cell>
          <cell r="AE977">
            <v>0</v>
          </cell>
          <cell r="AF977" t="str">
            <v/>
          </cell>
          <cell r="AG977" t="str">
            <v/>
          </cell>
          <cell r="AH977" t="str">
            <v/>
          </cell>
          <cell r="AI977" t="str">
            <v/>
          </cell>
          <cell r="AJ977">
            <v>0</v>
          </cell>
          <cell r="AK977" t="str">
            <v/>
          </cell>
          <cell r="AL977" t="str">
            <v/>
          </cell>
        </row>
        <row r="978">
          <cell r="B978">
            <v>971</v>
          </cell>
          <cell r="F978" t="str">
            <v>-</v>
          </cell>
          <cell r="G978" t="str">
            <v>-</v>
          </cell>
          <cell r="K978">
            <v>0</v>
          </cell>
          <cell r="L978">
            <v>0</v>
          </cell>
          <cell r="M978">
            <v>0</v>
          </cell>
          <cell r="N978">
            <v>0</v>
          </cell>
          <cell r="O978">
            <v>0</v>
          </cell>
          <cell r="P978">
            <v>0</v>
          </cell>
          <cell r="Q978">
            <v>0</v>
          </cell>
          <cell r="R978">
            <v>0</v>
          </cell>
          <cell r="S978">
            <v>0</v>
          </cell>
          <cell r="T978">
            <v>0</v>
          </cell>
          <cell r="U978">
            <v>4</v>
          </cell>
          <cell r="V978" t="str">
            <v/>
          </cell>
          <cell r="W978" t="str">
            <v/>
          </cell>
          <cell r="X978" t="str">
            <v/>
          </cell>
          <cell r="Y978" t="str">
            <v/>
          </cell>
          <cell r="Z978" t="str">
            <v/>
          </cell>
          <cell r="AA978">
            <v>4</v>
          </cell>
          <cell r="AC978" t="str">
            <v/>
          </cell>
          <cell r="AD978" t="str">
            <v/>
          </cell>
          <cell r="AE978">
            <v>0</v>
          </cell>
          <cell r="AF978" t="str">
            <v/>
          </cell>
          <cell r="AG978" t="str">
            <v/>
          </cell>
          <cell r="AH978" t="str">
            <v/>
          </cell>
          <cell r="AI978" t="str">
            <v/>
          </cell>
          <cell r="AJ978">
            <v>0</v>
          </cell>
          <cell r="AK978" t="str">
            <v/>
          </cell>
          <cell r="AL978" t="str">
            <v/>
          </cell>
        </row>
        <row r="979">
          <cell r="B979">
            <v>972</v>
          </cell>
          <cell r="F979" t="str">
            <v>-</v>
          </cell>
          <cell r="G979" t="str">
            <v>-</v>
          </cell>
          <cell r="K979">
            <v>0</v>
          </cell>
          <cell r="L979">
            <v>0</v>
          </cell>
          <cell r="M979">
            <v>0</v>
          </cell>
          <cell r="N979">
            <v>0</v>
          </cell>
          <cell r="O979">
            <v>0</v>
          </cell>
          <cell r="P979">
            <v>0</v>
          </cell>
          <cell r="Q979">
            <v>0</v>
          </cell>
          <cell r="R979">
            <v>0</v>
          </cell>
          <cell r="S979">
            <v>0</v>
          </cell>
          <cell r="T979">
            <v>0</v>
          </cell>
          <cell r="U979">
            <v>4</v>
          </cell>
          <cell r="V979" t="str">
            <v/>
          </cell>
          <cell r="W979" t="str">
            <v/>
          </cell>
          <cell r="X979" t="str">
            <v/>
          </cell>
          <cell r="Y979" t="str">
            <v/>
          </cell>
          <cell r="Z979" t="str">
            <v/>
          </cell>
          <cell r="AA979">
            <v>4</v>
          </cell>
          <cell r="AC979" t="str">
            <v/>
          </cell>
          <cell r="AD979" t="str">
            <v/>
          </cell>
          <cell r="AE979">
            <v>0</v>
          </cell>
          <cell r="AF979" t="str">
            <v/>
          </cell>
          <cell r="AG979" t="str">
            <v/>
          </cell>
          <cell r="AH979" t="str">
            <v/>
          </cell>
          <cell r="AI979" t="str">
            <v/>
          </cell>
          <cell r="AJ979">
            <v>0</v>
          </cell>
          <cell r="AK979" t="str">
            <v/>
          </cell>
          <cell r="AL979" t="str">
            <v/>
          </cell>
        </row>
        <row r="980">
          <cell r="B980">
            <v>973</v>
          </cell>
          <cell r="F980" t="str">
            <v>-</v>
          </cell>
          <cell r="G980" t="str">
            <v>-</v>
          </cell>
          <cell r="K980">
            <v>0</v>
          </cell>
          <cell r="L980">
            <v>0</v>
          </cell>
          <cell r="M980">
            <v>0</v>
          </cell>
          <cell r="N980">
            <v>0</v>
          </cell>
          <cell r="O980">
            <v>0</v>
          </cell>
          <cell r="P980">
            <v>0</v>
          </cell>
          <cell r="Q980">
            <v>0</v>
          </cell>
          <cell r="R980">
            <v>0</v>
          </cell>
          <cell r="S980">
            <v>0</v>
          </cell>
          <cell r="T980">
            <v>0</v>
          </cell>
          <cell r="U980">
            <v>4</v>
          </cell>
          <cell r="V980" t="str">
            <v/>
          </cell>
          <cell r="W980" t="str">
            <v/>
          </cell>
          <cell r="X980" t="str">
            <v/>
          </cell>
          <cell r="Y980" t="str">
            <v/>
          </cell>
          <cell r="Z980" t="str">
            <v/>
          </cell>
          <cell r="AA980">
            <v>4</v>
          </cell>
          <cell r="AC980" t="str">
            <v/>
          </cell>
          <cell r="AD980" t="str">
            <v/>
          </cell>
          <cell r="AE980">
            <v>0</v>
          </cell>
          <cell r="AF980" t="str">
            <v/>
          </cell>
          <cell r="AG980" t="str">
            <v/>
          </cell>
          <cell r="AH980" t="str">
            <v/>
          </cell>
          <cell r="AI980" t="str">
            <v/>
          </cell>
          <cell r="AJ980">
            <v>0</v>
          </cell>
          <cell r="AK980" t="str">
            <v/>
          </cell>
          <cell r="AL980" t="str">
            <v/>
          </cell>
        </row>
        <row r="981">
          <cell r="B981">
            <v>974</v>
          </cell>
          <cell r="F981" t="str">
            <v>-</v>
          </cell>
          <cell r="G981" t="str">
            <v>-</v>
          </cell>
          <cell r="K981">
            <v>0</v>
          </cell>
          <cell r="L981">
            <v>0</v>
          </cell>
          <cell r="M981">
            <v>0</v>
          </cell>
          <cell r="N981">
            <v>0</v>
          </cell>
          <cell r="O981">
            <v>0</v>
          </cell>
          <cell r="P981">
            <v>0</v>
          </cell>
          <cell r="Q981">
            <v>0</v>
          </cell>
          <cell r="R981">
            <v>0</v>
          </cell>
          <cell r="S981">
            <v>0</v>
          </cell>
          <cell r="T981">
            <v>0</v>
          </cell>
          <cell r="U981">
            <v>4</v>
          </cell>
          <cell r="V981" t="str">
            <v/>
          </cell>
          <cell r="W981" t="str">
            <v/>
          </cell>
          <cell r="X981" t="str">
            <v/>
          </cell>
          <cell r="Y981" t="str">
            <v/>
          </cell>
          <cell r="Z981" t="str">
            <v/>
          </cell>
          <cell r="AA981">
            <v>4</v>
          </cell>
          <cell r="AC981" t="str">
            <v/>
          </cell>
          <cell r="AD981" t="str">
            <v/>
          </cell>
          <cell r="AE981">
            <v>0</v>
          </cell>
          <cell r="AF981" t="str">
            <v/>
          </cell>
          <cell r="AG981" t="str">
            <v/>
          </cell>
          <cell r="AH981" t="str">
            <v/>
          </cell>
          <cell r="AI981" t="str">
            <v/>
          </cell>
          <cell r="AJ981">
            <v>0</v>
          </cell>
          <cell r="AK981" t="str">
            <v/>
          </cell>
          <cell r="AL981" t="str">
            <v/>
          </cell>
        </row>
        <row r="982">
          <cell r="B982">
            <v>975</v>
          </cell>
          <cell r="F982" t="str">
            <v>-</v>
          </cell>
          <cell r="G982" t="str">
            <v>-</v>
          </cell>
          <cell r="K982">
            <v>0</v>
          </cell>
          <cell r="L982">
            <v>0</v>
          </cell>
          <cell r="M982">
            <v>0</v>
          </cell>
          <cell r="N982">
            <v>0</v>
          </cell>
          <cell r="O982">
            <v>0</v>
          </cell>
          <cell r="P982">
            <v>0</v>
          </cell>
          <cell r="Q982">
            <v>0</v>
          </cell>
          <cell r="R982">
            <v>0</v>
          </cell>
          <cell r="S982">
            <v>0</v>
          </cell>
          <cell r="T982">
            <v>0</v>
          </cell>
          <cell r="U982">
            <v>4</v>
          </cell>
          <cell r="V982" t="str">
            <v/>
          </cell>
          <cell r="W982" t="str">
            <v/>
          </cell>
          <cell r="X982" t="str">
            <v/>
          </cell>
          <cell r="Y982" t="str">
            <v/>
          </cell>
          <cell r="Z982" t="str">
            <v/>
          </cell>
          <cell r="AA982">
            <v>4</v>
          </cell>
          <cell r="AC982" t="str">
            <v/>
          </cell>
          <cell r="AD982" t="str">
            <v/>
          </cell>
          <cell r="AE982">
            <v>0</v>
          </cell>
          <cell r="AF982" t="str">
            <v/>
          </cell>
          <cell r="AG982" t="str">
            <v/>
          </cell>
          <cell r="AH982" t="str">
            <v/>
          </cell>
          <cell r="AI982" t="str">
            <v/>
          </cell>
          <cell r="AJ982">
            <v>0</v>
          </cell>
          <cell r="AK982" t="str">
            <v/>
          </cell>
          <cell r="AL982" t="str">
            <v/>
          </cell>
        </row>
        <row r="983">
          <cell r="B983">
            <v>976</v>
          </cell>
          <cell r="F983" t="str">
            <v>-</v>
          </cell>
          <cell r="G983" t="str">
            <v>-</v>
          </cell>
          <cell r="K983">
            <v>0</v>
          </cell>
          <cell r="L983">
            <v>0</v>
          </cell>
          <cell r="M983">
            <v>0</v>
          </cell>
          <cell r="N983">
            <v>0</v>
          </cell>
          <cell r="O983">
            <v>0</v>
          </cell>
          <cell r="P983">
            <v>0</v>
          </cell>
          <cell r="Q983">
            <v>0</v>
          </cell>
          <cell r="R983">
            <v>0</v>
          </cell>
          <cell r="S983">
            <v>0</v>
          </cell>
          <cell r="T983">
            <v>0</v>
          </cell>
          <cell r="U983">
            <v>4</v>
          </cell>
          <cell r="V983" t="str">
            <v/>
          </cell>
          <cell r="W983" t="str">
            <v/>
          </cell>
          <cell r="X983" t="str">
            <v/>
          </cell>
          <cell r="Y983" t="str">
            <v/>
          </cell>
          <cell r="Z983" t="str">
            <v/>
          </cell>
          <cell r="AA983">
            <v>4</v>
          </cell>
          <cell r="AC983" t="str">
            <v/>
          </cell>
          <cell r="AD983" t="str">
            <v/>
          </cell>
          <cell r="AE983">
            <v>0</v>
          </cell>
          <cell r="AF983" t="str">
            <v/>
          </cell>
          <cell r="AG983" t="str">
            <v/>
          </cell>
          <cell r="AH983" t="str">
            <v/>
          </cell>
          <cell r="AI983" t="str">
            <v/>
          </cell>
          <cell r="AJ983">
            <v>0</v>
          </cell>
          <cell r="AK983" t="str">
            <v/>
          </cell>
          <cell r="AL983" t="str">
            <v/>
          </cell>
        </row>
        <row r="984">
          <cell r="B984">
            <v>977</v>
          </cell>
          <cell r="F984" t="str">
            <v>-</v>
          </cell>
          <cell r="G984" t="str">
            <v>-</v>
          </cell>
          <cell r="K984">
            <v>0</v>
          </cell>
          <cell r="L984">
            <v>0</v>
          </cell>
          <cell r="M984">
            <v>0</v>
          </cell>
          <cell r="N984">
            <v>0</v>
          </cell>
          <cell r="O984">
            <v>0</v>
          </cell>
          <cell r="P984">
            <v>0</v>
          </cell>
          <cell r="Q984">
            <v>0</v>
          </cell>
          <cell r="R984">
            <v>0</v>
          </cell>
          <cell r="S984">
            <v>0</v>
          </cell>
          <cell r="T984">
            <v>0</v>
          </cell>
          <cell r="U984">
            <v>4</v>
          </cell>
          <cell r="V984" t="str">
            <v/>
          </cell>
          <cell r="W984" t="str">
            <v/>
          </cell>
          <cell r="X984" t="str">
            <v/>
          </cell>
          <cell r="Y984" t="str">
            <v/>
          </cell>
          <cell r="Z984" t="str">
            <v/>
          </cell>
          <cell r="AA984">
            <v>4</v>
          </cell>
          <cell r="AC984" t="str">
            <v/>
          </cell>
          <cell r="AD984" t="str">
            <v/>
          </cell>
          <cell r="AE984">
            <v>0</v>
          </cell>
          <cell r="AF984" t="str">
            <v/>
          </cell>
          <cell r="AG984" t="str">
            <v/>
          </cell>
          <cell r="AH984" t="str">
            <v/>
          </cell>
          <cell r="AI984" t="str">
            <v/>
          </cell>
          <cell r="AJ984">
            <v>0</v>
          </cell>
          <cell r="AK984" t="str">
            <v/>
          </cell>
          <cell r="AL984" t="str">
            <v/>
          </cell>
        </row>
        <row r="985">
          <cell r="B985">
            <v>978</v>
          </cell>
          <cell r="F985" t="str">
            <v>-</v>
          </cell>
          <cell r="G985" t="str">
            <v>-</v>
          </cell>
          <cell r="K985">
            <v>0</v>
          </cell>
          <cell r="L985">
            <v>0</v>
          </cell>
          <cell r="M985">
            <v>0</v>
          </cell>
          <cell r="N985">
            <v>0</v>
          </cell>
          <cell r="O985">
            <v>0</v>
          </cell>
          <cell r="P985">
            <v>0</v>
          </cell>
          <cell r="Q985">
            <v>0</v>
          </cell>
          <cell r="R985">
            <v>0</v>
          </cell>
          <cell r="S985">
            <v>0</v>
          </cell>
          <cell r="T985">
            <v>0</v>
          </cell>
          <cell r="U985">
            <v>4</v>
          </cell>
          <cell r="V985" t="str">
            <v/>
          </cell>
          <cell r="W985" t="str">
            <v/>
          </cell>
          <cell r="X985" t="str">
            <v/>
          </cell>
          <cell r="Y985" t="str">
            <v/>
          </cell>
          <cell r="Z985" t="str">
            <v/>
          </cell>
          <cell r="AA985">
            <v>4</v>
          </cell>
          <cell r="AC985" t="str">
            <v/>
          </cell>
          <cell r="AD985" t="str">
            <v/>
          </cell>
          <cell r="AE985">
            <v>0</v>
          </cell>
          <cell r="AF985" t="str">
            <v/>
          </cell>
          <cell r="AG985" t="str">
            <v/>
          </cell>
          <cell r="AH985" t="str">
            <v/>
          </cell>
          <cell r="AI985" t="str">
            <v/>
          </cell>
          <cell r="AJ985">
            <v>0</v>
          </cell>
          <cell r="AK985" t="str">
            <v/>
          </cell>
          <cell r="AL985" t="str">
            <v/>
          </cell>
        </row>
        <row r="986">
          <cell r="B986">
            <v>979</v>
          </cell>
          <cell r="F986" t="str">
            <v>-</v>
          </cell>
          <cell r="G986" t="str">
            <v>-</v>
          </cell>
          <cell r="K986">
            <v>0</v>
          </cell>
          <cell r="L986">
            <v>0</v>
          </cell>
          <cell r="M986">
            <v>0</v>
          </cell>
          <cell r="N986">
            <v>0</v>
          </cell>
          <cell r="O986">
            <v>0</v>
          </cell>
          <cell r="P986">
            <v>0</v>
          </cell>
          <cell r="Q986">
            <v>0</v>
          </cell>
          <cell r="R986">
            <v>0</v>
          </cell>
          <cell r="S986">
            <v>0</v>
          </cell>
          <cell r="T986">
            <v>0</v>
          </cell>
          <cell r="U986">
            <v>4</v>
          </cell>
          <cell r="V986" t="str">
            <v/>
          </cell>
          <cell r="W986" t="str">
            <v/>
          </cell>
          <cell r="X986" t="str">
            <v/>
          </cell>
          <cell r="Y986" t="str">
            <v/>
          </cell>
          <cell r="Z986" t="str">
            <v/>
          </cell>
          <cell r="AA986">
            <v>4</v>
          </cell>
          <cell r="AC986" t="str">
            <v/>
          </cell>
          <cell r="AD986" t="str">
            <v/>
          </cell>
          <cell r="AE986">
            <v>0</v>
          </cell>
          <cell r="AF986" t="str">
            <v/>
          </cell>
          <cell r="AG986" t="str">
            <v/>
          </cell>
          <cell r="AH986" t="str">
            <v/>
          </cell>
          <cell r="AI986" t="str">
            <v/>
          </cell>
          <cell r="AJ986">
            <v>0</v>
          </cell>
          <cell r="AK986" t="str">
            <v/>
          </cell>
          <cell r="AL986" t="str">
            <v/>
          </cell>
        </row>
        <row r="987">
          <cell r="B987">
            <v>980</v>
          </cell>
          <cell r="F987" t="str">
            <v>-</v>
          </cell>
          <cell r="G987" t="str">
            <v>-</v>
          </cell>
          <cell r="K987">
            <v>0</v>
          </cell>
          <cell r="L987">
            <v>0</v>
          </cell>
          <cell r="M987">
            <v>0</v>
          </cell>
          <cell r="N987">
            <v>0</v>
          </cell>
          <cell r="O987">
            <v>0</v>
          </cell>
          <cell r="P987">
            <v>0</v>
          </cell>
          <cell r="Q987">
            <v>0</v>
          </cell>
          <cell r="R987">
            <v>0</v>
          </cell>
          <cell r="S987">
            <v>0</v>
          </cell>
          <cell r="T987">
            <v>0</v>
          </cell>
          <cell r="U987">
            <v>4</v>
          </cell>
          <cell r="V987" t="str">
            <v/>
          </cell>
          <cell r="W987" t="str">
            <v/>
          </cell>
          <cell r="X987" t="str">
            <v/>
          </cell>
          <cell r="Y987" t="str">
            <v/>
          </cell>
          <cell r="Z987" t="str">
            <v/>
          </cell>
          <cell r="AA987">
            <v>4</v>
          </cell>
          <cell r="AC987" t="str">
            <v/>
          </cell>
          <cell r="AD987" t="str">
            <v/>
          </cell>
          <cell r="AE987">
            <v>0</v>
          </cell>
          <cell r="AF987" t="str">
            <v/>
          </cell>
          <cell r="AG987" t="str">
            <v/>
          </cell>
          <cell r="AH987" t="str">
            <v/>
          </cell>
          <cell r="AI987" t="str">
            <v/>
          </cell>
          <cell r="AJ987">
            <v>0</v>
          </cell>
          <cell r="AK987" t="str">
            <v/>
          </cell>
          <cell r="AL987" t="str">
            <v/>
          </cell>
        </row>
        <row r="988">
          <cell r="B988">
            <v>981</v>
          </cell>
          <cell r="F988" t="str">
            <v>-</v>
          </cell>
          <cell r="G988" t="str">
            <v>-</v>
          </cell>
          <cell r="K988">
            <v>0</v>
          </cell>
          <cell r="L988">
            <v>0</v>
          </cell>
          <cell r="M988">
            <v>0</v>
          </cell>
          <cell r="N988">
            <v>0</v>
          </cell>
          <cell r="O988">
            <v>0</v>
          </cell>
          <cell r="P988">
            <v>0</v>
          </cell>
          <cell r="Q988">
            <v>0</v>
          </cell>
          <cell r="R988">
            <v>0</v>
          </cell>
          <cell r="S988">
            <v>0</v>
          </cell>
          <cell r="T988">
            <v>0</v>
          </cell>
          <cell r="U988">
            <v>4</v>
          </cell>
          <cell r="V988" t="str">
            <v/>
          </cell>
          <cell r="W988" t="str">
            <v/>
          </cell>
          <cell r="X988" t="str">
            <v/>
          </cell>
          <cell r="Y988" t="str">
            <v/>
          </cell>
          <cell r="Z988" t="str">
            <v/>
          </cell>
          <cell r="AA988">
            <v>4</v>
          </cell>
          <cell r="AC988" t="str">
            <v/>
          </cell>
          <cell r="AD988" t="str">
            <v/>
          </cell>
          <cell r="AE988">
            <v>0</v>
          </cell>
          <cell r="AF988" t="str">
            <v/>
          </cell>
          <cell r="AG988" t="str">
            <v/>
          </cell>
          <cell r="AH988" t="str">
            <v/>
          </cell>
          <cell r="AI988" t="str">
            <v/>
          </cell>
          <cell r="AJ988">
            <v>0</v>
          </cell>
          <cell r="AK988" t="str">
            <v/>
          </cell>
          <cell r="AL988" t="str">
            <v/>
          </cell>
        </row>
        <row r="989">
          <cell r="B989">
            <v>982</v>
          </cell>
          <cell r="F989" t="str">
            <v>-</v>
          </cell>
          <cell r="G989" t="str">
            <v>-</v>
          </cell>
          <cell r="K989">
            <v>0</v>
          </cell>
          <cell r="L989">
            <v>0</v>
          </cell>
          <cell r="M989">
            <v>0</v>
          </cell>
          <cell r="N989">
            <v>0</v>
          </cell>
          <cell r="O989">
            <v>0</v>
          </cell>
          <cell r="P989">
            <v>0</v>
          </cell>
          <cell r="Q989">
            <v>0</v>
          </cell>
          <cell r="R989">
            <v>0</v>
          </cell>
          <cell r="S989">
            <v>0</v>
          </cell>
          <cell r="T989">
            <v>0</v>
          </cell>
          <cell r="U989">
            <v>4</v>
          </cell>
          <cell r="V989" t="str">
            <v/>
          </cell>
          <cell r="W989" t="str">
            <v/>
          </cell>
          <cell r="X989" t="str">
            <v/>
          </cell>
          <cell r="Y989" t="str">
            <v/>
          </cell>
          <cell r="Z989" t="str">
            <v/>
          </cell>
          <cell r="AA989">
            <v>4</v>
          </cell>
          <cell r="AC989" t="str">
            <v/>
          </cell>
          <cell r="AD989" t="str">
            <v/>
          </cell>
          <cell r="AE989">
            <v>0</v>
          </cell>
          <cell r="AF989" t="str">
            <v/>
          </cell>
          <cell r="AG989" t="str">
            <v/>
          </cell>
          <cell r="AH989" t="str">
            <v/>
          </cell>
          <cell r="AI989" t="str">
            <v/>
          </cell>
          <cell r="AJ989">
            <v>0</v>
          </cell>
          <cell r="AK989" t="str">
            <v/>
          </cell>
          <cell r="AL989" t="str">
            <v/>
          </cell>
        </row>
        <row r="990">
          <cell r="B990">
            <v>983</v>
          </cell>
          <cell r="F990" t="str">
            <v>-</v>
          </cell>
          <cell r="G990" t="str">
            <v>-</v>
          </cell>
          <cell r="K990">
            <v>0</v>
          </cell>
          <cell r="L990">
            <v>0</v>
          </cell>
          <cell r="M990">
            <v>0</v>
          </cell>
          <cell r="N990">
            <v>0</v>
          </cell>
          <cell r="O990">
            <v>0</v>
          </cell>
          <cell r="P990">
            <v>0</v>
          </cell>
          <cell r="Q990">
            <v>0</v>
          </cell>
          <cell r="R990">
            <v>0</v>
          </cell>
          <cell r="S990">
            <v>0</v>
          </cell>
          <cell r="T990">
            <v>0</v>
          </cell>
          <cell r="U990">
            <v>4</v>
          </cell>
          <cell r="V990" t="str">
            <v/>
          </cell>
          <cell r="W990" t="str">
            <v/>
          </cell>
          <cell r="X990" t="str">
            <v/>
          </cell>
          <cell r="Y990" t="str">
            <v/>
          </cell>
          <cell r="Z990" t="str">
            <v/>
          </cell>
          <cell r="AA990">
            <v>4</v>
          </cell>
          <cell r="AC990" t="str">
            <v/>
          </cell>
          <cell r="AD990" t="str">
            <v/>
          </cell>
          <cell r="AE990">
            <v>0</v>
          </cell>
          <cell r="AF990" t="str">
            <v/>
          </cell>
          <cell r="AG990" t="str">
            <v/>
          </cell>
          <cell r="AH990" t="str">
            <v/>
          </cell>
          <cell r="AI990" t="str">
            <v/>
          </cell>
          <cell r="AJ990">
            <v>0</v>
          </cell>
          <cell r="AK990" t="str">
            <v/>
          </cell>
          <cell r="AL990" t="str">
            <v/>
          </cell>
        </row>
        <row r="991">
          <cell r="B991">
            <v>984</v>
          </cell>
          <cell r="F991" t="str">
            <v>-</v>
          </cell>
          <cell r="G991" t="str">
            <v>-</v>
          </cell>
          <cell r="K991">
            <v>0</v>
          </cell>
          <cell r="L991">
            <v>0</v>
          </cell>
          <cell r="M991">
            <v>0</v>
          </cell>
          <cell r="N991">
            <v>0</v>
          </cell>
          <cell r="O991">
            <v>0</v>
          </cell>
          <cell r="P991">
            <v>0</v>
          </cell>
          <cell r="Q991">
            <v>0</v>
          </cell>
          <cell r="R991">
            <v>0</v>
          </cell>
          <cell r="S991">
            <v>0</v>
          </cell>
          <cell r="T991">
            <v>0</v>
          </cell>
          <cell r="U991">
            <v>4</v>
          </cell>
          <cell r="V991" t="str">
            <v/>
          </cell>
          <cell r="W991" t="str">
            <v/>
          </cell>
          <cell r="X991" t="str">
            <v/>
          </cell>
          <cell r="Y991" t="str">
            <v/>
          </cell>
          <cell r="Z991" t="str">
            <v/>
          </cell>
          <cell r="AA991">
            <v>4</v>
          </cell>
          <cell r="AC991" t="str">
            <v/>
          </cell>
          <cell r="AD991" t="str">
            <v/>
          </cell>
          <cell r="AE991">
            <v>0</v>
          </cell>
          <cell r="AF991" t="str">
            <v/>
          </cell>
          <cell r="AG991" t="str">
            <v/>
          </cell>
          <cell r="AH991" t="str">
            <v/>
          </cell>
          <cell r="AI991" t="str">
            <v/>
          </cell>
          <cell r="AJ991">
            <v>0</v>
          </cell>
          <cell r="AK991" t="str">
            <v/>
          </cell>
          <cell r="AL991" t="str">
            <v/>
          </cell>
        </row>
        <row r="992">
          <cell r="B992">
            <v>985</v>
          </cell>
          <cell r="F992" t="str">
            <v>-</v>
          </cell>
          <cell r="G992" t="str">
            <v>-</v>
          </cell>
          <cell r="K992">
            <v>0</v>
          </cell>
          <cell r="L992">
            <v>0</v>
          </cell>
          <cell r="M992">
            <v>0</v>
          </cell>
          <cell r="N992">
            <v>0</v>
          </cell>
          <cell r="O992">
            <v>0</v>
          </cell>
          <cell r="P992">
            <v>0</v>
          </cell>
          <cell r="Q992">
            <v>0</v>
          </cell>
          <cell r="R992">
            <v>0</v>
          </cell>
          <cell r="S992">
            <v>0</v>
          </cell>
          <cell r="T992">
            <v>0</v>
          </cell>
          <cell r="U992">
            <v>4</v>
          </cell>
          <cell r="V992" t="str">
            <v/>
          </cell>
          <cell r="W992" t="str">
            <v/>
          </cell>
          <cell r="X992" t="str">
            <v/>
          </cell>
          <cell r="Y992" t="str">
            <v/>
          </cell>
          <cell r="Z992" t="str">
            <v/>
          </cell>
          <cell r="AA992">
            <v>4</v>
          </cell>
          <cell r="AC992" t="str">
            <v/>
          </cell>
          <cell r="AD992" t="str">
            <v/>
          </cell>
          <cell r="AE992">
            <v>0</v>
          </cell>
          <cell r="AF992" t="str">
            <v/>
          </cell>
          <cell r="AG992" t="str">
            <v/>
          </cell>
          <cell r="AH992" t="str">
            <v/>
          </cell>
          <cell r="AI992" t="str">
            <v/>
          </cell>
          <cell r="AJ992">
            <v>0</v>
          </cell>
          <cell r="AK992" t="str">
            <v/>
          </cell>
          <cell r="AL992" t="str">
            <v/>
          </cell>
        </row>
        <row r="993">
          <cell r="B993">
            <v>986</v>
          </cell>
          <cell r="F993" t="str">
            <v>-</v>
          </cell>
          <cell r="G993" t="str">
            <v>-</v>
          </cell>
          <cell r="K993">
            <v>0</v>
          </cell>
          <cell r="L993">
            <v>0</v>
          </cell>
          <cell r="M993">
            <v>0</v>
          </cell>
          <cell r="N993">
            <v>0</v>
          </cell>
          <cell r="O993">
            <v>0</v>
          </cell>
          <cell r="P993">
            <v>0</v>
          </cell>
          <cell r="Q993">
            <v>0</v>
          </cell>
          <cell r="R993">
            <v>0</v>
          </cell>
          <cell r="S993">
            <v>0</v>
          </cell>
          <cell r="T993">
            <v>0</v>
          </cell>
          <cell r="U993">
            <v>4</v>
          </cell>
          <cell r="V993" t="str">
            <v/>
          </cell>
          <cell r="W993" t="str">
            <v/>
          </cell>
          <cell r="X993" t="str">
            <v/>
          </cell>
          <cell r="Y993" t="str">
            <v/>
          </cell>
          <cell r="Z993" t="str">
            <v/>
          </cell>
          <cell r="AA993">
            <v>4</v>
          </cell>
          <cell r="AC993" t="str">
            <v/>
          </cell>
          <cell r="AD993" t="str">
            <v/>
          </cell>
          <cell r="AE993">
            <v>0</v>
          </cell>
          <cell r="AF993" t="str">
            <v/>
          </cell>
          <cell r="AG993" t="str">
            <v/>
          </cell>
          <cell r="AH993" t="str">
            <v/>
          </cell>
          <cell r="AI993" t="str">
            <v/>
          </cell>
          <cell r="AJ993">
            <v>0</v>
          </cell>
          <cell r="AK993" t="str">
            <v/>
          </cell>
          <cell r="AL993" t="str">
            <v/>
          </cell>
        </row>
        <row r="994">
          <cell r="B994">
            <v>987</v>
          </cell>
          <cell r="F994" t="str">
            <v>-</v>
          </cell>
          <cell r="G994" t="str">
            <v>-</v>
          </cell>
          <cell r="K994">
            <v>0</v>
          </cell>
          <cell r="L994">
            <v>0</v>
          </cell>
          <cell r="M994">
            <v>0</v>
          </cell>
          <cell r="N994">
            <v>0</v>
          </cell>
          <cell r="O994">
            <v>0</v>
          </cell>
          <cell r="P994">
            <v>0</v>
          </cell>
          <cell r="Q994">
            <v>0</v>
          </cell>
          <cell r="R994">
            <v>0</v>
          </cell>
          <cell r="S994">
            <v>0</v>
          </cell>
          <cell r="T994">
            <v>0</v>
          </cell>
          <cell r="U994">
            <v>4</v>
          </cell>
          <cell r="V994" t="str">
            <v/>
          </cell>
          <cell r="W994" t="str">
            <v/>
          </cell>
          <cell r="X994" t="str">
            <v/>
          </cell>
          <cell r="Y994" t="str">
            <v/>
          </cell>
          <cell r="Z994" t="str">
            <v/>
          </cell>
          <cell r="AA994">
            <v>4</v>
          </cell>
          <cell r="AC994" t="str">
            <v/>
          </cell>
          <cell r="AD994" t="str">
            <v/>
          </cell>
          <cell r="AE994">
            <v>0</v>
          </cell>
          <cell r="AF994" t="str">
            <v/>
          </cell>
          <cell r="AG994" t="str">
            <v/>
          </cell>
          <cell r="AH994" t="str">
            <v/>
          </cell>
          <cell r="AI994" t="str">
            <v/>
          </cell>
          <cell r="AJ994">
            <v>0</v>
          </cell>
          <cell r="AK994" t="str">
            <v/>
          </cell>
          <cell r="AL994" t="str">
            <v/>
          </cell>
        </row>
        <row r="995">
          <cell r="B995">
            <v>988</v>
          </cell>
          <cell r="F995" t="str">
            <v>-</v>
          </cell>
          <cell r="G995" t="str">
            <v>-</v>
          </cell>
          <cell r="K995">
            <v>0</v>
          </cell>
          <cell r="L995">
            <v>0</v>
          </cell>
          <cell r="M995">
            <v>0</v>
          </cell>
          <cell r="N995">
            <v>0</v>
          </cell>
          <cell r="O995">
            <v>0</v>
          </cell>
          <cell r="P995">
            <v>0</v>
          </cell>
          <cell r="Q995">
            <v>0</v>
          </cell>
          <cell r="R995">
            <v>0</v>
          </cell>
          <cell r="S995">
            <v>0</v>
          </cell>
          <cell r="T995">
            <v>0</v>
          </cell>
          <cell r="U995">
            <v>4</v>
          </cell>
          <cell r="V995" t="str">
            <v/>
          </cell>
          <cell r="W995" t="str">
            <v/>
          </cell>
          <cell r="X995" t="str">
            <v/>
          </cell>
          <cell r="Y995" t="str">
            <v/>
          </cell>
          <cell r="Z995" t="str">
            <v/>
          </cell>
          <cell r="AA995">
            <v>4</v>
          </cell>
          <cell r="AC995" t="str">
            <v/>
          </cell>
          <cell r="AD995" t="str">
            <v/>
          </cell>
          <cell r="AE995">
            <v>0</v>
          </cell>
          <cell r="AF995" t="str">
            <v/>
          </cell>
          <cell r="AG995" t="str">
            <v/>
          </cell>
          <cell r="AH995" t="str">
            <v/>
          </cell>
          <cell r="AI995" t="str">
            <v/>
          </cell>
          <cell r="AJ995">
            <v>0</v>
          </cell>
          <cell r="AK995" t="str">
            <v/>
          </cell>
          <cell r="AL995" t="str">
            <v/>
          </cell>
        </row>
        <row r="996">
          <cell r="B996">
            <v>989</v>
          </cell>
          <cell r="F996" t="str">
            <v>-</v>
          </cell>
          <cell r="G996" t="str">
            <v>-</v>
          </cell>
          <cell r="K996">
            <v>0</v>
          </cell>
          <cell r="L996">
            <v>0</v>
          </cell>
          <cell r="M996">
            <v>0</v>
          </cell>
          <cell r="N996">
            <v>0</v>
          </cell>
          <cell r="O996">
            <v>0</v>
          </cell>
          <cell r="P996">
            <v>0</v>
          </cell>
          <cell r="Q996">
            <v>0</v>
          </cell>
          <cell r="R996">
            <v>0</v>
          </cell>
          <cell r="S996">
            <v>0</v>
          </cell>
          <cell r="T996">
            <v>0</v>
          </cell>
          <cell r="U996">
            <v>4</v>
          </cell>
          <cell r="V996" t="str">
            <v/>
          </cell>
          <cell r="W996" t="str">
            <v/>
          </cell>
          <cell r="X996" t="str">
            <v/>
          </cell>
          <cell r="Y996" t="str">
            <v/>
          </cell>
          <cell r="Z996" t="str">
            <v/>
          </cell>
          <cell r="AA996">
            <v>4</v>
          </cell>
          <cell r="AC996" t="str">
            <v/>
          </cell>
          <cell r="AD996" t="str">
            <v/>
          </cell>
          <cell r="AE996">
            <v>0</v>
          </cell>
          <cell r="AF996" t="str">
            <v/>
          </cell>
          <cell r="AG996" t="str">
            <v/>
          </cell>
          <cell r="AH996" t="str">
            <v/>
          </cell>
          <cell r="AI996" t="str">
            <v/>
          </cell>
          <cell r="AJ996">
            <v>0</v>
          </cell>
          <cell r="AK996" t="str">
            <v/>
          </cell>
          <cell r="AL996" t="str">
            <v/>
          </cell>
        </row>
        <row r="997">
          <cell r="B997">
            <v>990</v>
          </cell>
          <cell r="F997" t="str">
            <v>-</v>
          </cell>
          <cell r="G997" t="str">
            <v>-</v>
          </cell>
          <cell r="K997">
            <v>0</v>
          </cell>
          <cell r="L997">
            <v>0</v>
          </cell>
          <cell r="M997">
            <v>0</v>
          </cell>
          <cell r="N997">
            <v>0</v>
          </cell>
          <cell r="O997">
            <v>0</v>
          </cell>
          <cell r="P997">
            <v>0</v>
          </cell>
          <cell r="Q997">
            <v>0</v>
          </cell>
          <cell r="R997">
            <v>0</v>
          </cell>
          <cell r="S997">
            <v>0</v>
          </cell>
          <cell r="T997">
            <v>0</v>
          </cell>
          <cell r="U997">
            <v>4</v>
          </cell>
          <cell r="V997" t="str">
            <v/>
          </cell>
          <cell r="W997" t="str">
            <v/>
          </cell>
          <cell r="X997" t="str">
            <v/>
          </cell>
          <cell r="Y997" t="str">
            <v/>
          </cell>
          <cell r="Z997" t="str">
            <v/>
          </cell>
          <cell r="AA997">
            <v>4</v>
          </cell>
          <cell r="AC997" t="str">
            <v/>
          </cell>
          <cell r="AD997" t="str">
            <v/>
          </cell>
          <cell r="AE997">
            <v>0</v>
          </cell>
          <cell r="AF997" t="str">
            <v/>
          </cell>
          <cell r="AG997" t="str">
            <v/>
          </cell>
          <cell r="AH997" t="str">
            <v/>
          </cell>
          <cell r="AI997" t="str">
            <v/>
          </cell>
          <cell r="AJ997">
            <v>0</v>
          </cell>
          <cell r="AK997" t="str">
            <v/>
          </cell>
          <cell r="AL997" t="str">
            <v/>
          </cell>
        </row>
        <row r="998">
          <cell r="B998">
            <v>991</v>
          </cell>
          <cell r="F998" t="str">
            <v>-</v>
          </cell>
          <cell r="G998" t="str">
            <v>-</v>
          </cell>
          <cell r="K998">
            <v>0</v>
          </cell>
          <cell r="L998">
            <v>0</v>
          </cell>
          <cell r="M998">
            <v>0</v>
          </cell>
          <cell r="N998">
            <v>0</v>
          </cell>
          <cell r="O998">
            <v>0</v>
          </cell>
          <cell r="P998">
            <v>0</v>
          </cell>
          <cell r="Q998">
            <v>0</v>
          </cell>
          <cell r="R998">
            <v>0</v>
          </cell>
          <cell r="S998">
            <v>0</v>
          </cell>
          <cell r="T998">
            <v>0</v>
          </cell>
          <cell r="U998">
            <v>4</v>
          </cell>
          <cell r="V998" t="str">
            <v/>
          </cell>
          <cell r="W998" t="str">
            <v/>
          </cell>
          <cell r="X998" t="str">
            <v/>
          </cell>
          <cell r="Y998" t="str">
            <v/>
          </cell>
          <cell r="Z998" t="str">
            <v/>
          </cell>
          <cell r="AA998">
            <v>4</v>
          </cell>
          <cell r="AC998" t="str">
            <v/>
          </cell>
          <cell r="AD998" t="str">
            <v/>
          </cell>
          <cell r="AE998">
            <v>0</v>
          </cell>
          <cell r="AF998" t="str">
            <v/>
          </cell>
          <cell r="AG998" t="str">
            <v/>
          </cell>
          <cell r="AH998" t="str">
            <v/>
          </cell>
          <cell r="AI998" t="str">
            <v/>
          </cell>
          <cell r="AJ998">
            <v>0</v>
          </cell>
          <cell r="AK998" t="str">
            <v/>
          </cell>
          <cell r="AL998" t="str">
            <v/>
          </cell>
        </row>
        <row r="999">
          <cell r="B999">
            <v>992</v>
          </cell>
          <cell r="F999" t="str">
            <v>-</v>
          </cell>
          <cell r="G999" t="str">
            <v>-</v>
          </cell>
          <cell r="K999">
            <v>0</v>
          </cell>
          <cell r="L999">
            <v>0</v>
          </cell>
          <cell r="M999">
            <v>0</v>
          </cell>
          <cell r="N999">
            <v>0</v>
          </cell>
          <cell r="O999">
            <v>0</v>
          </cell>
          <cell r="P999">
            <v>0</v>
          </cell>
          <cell r="Q999">
            <v>0</v>
          </cell>
          <cell r="R999">
            <v>0</v>
          </cell>
          <cell r="S999">
            <v>0</v>
          </cell>
          <cell r="T999">
            <v>0</v>
          </cell>
          <cell r="U999">
            <v>4</v>
          </cell>
          <cell r="V999" t="str">
            <v/>
          </cell>
          <cell r="W999" t="str">
            <v/>
          </cell>
          <cell r="X999" t="str">
            <v/>
          </cell>
          <cell r="Y999" t="str">
            <v/>
          </cell>
          <cell r="Z999" t="str">
            <v/>
          </cell>
          <cell r="AA999">
            <v>4</v>
          </cell>
          <cell r="AC999" t="str">
            <v/>
          </cell>
          <cell r="AD999" t="str">
            <v/>
          </cell>
          <cell r="AE999">
            <v>0</v>
          </cell>
          <cell r="AF999" t="str">
            <v/>
          </cell>
          <cell r="AG999" t="str">
            <v/>
          </cell>
          <cell r="AH999" t="str">
            <v/>
          </cell>
          <cell r="AI999" t="str">
            <v/>
          </cell>
          <cell r="AJ999">
            <v>0</v>
          </cell>
          <cell r="AK999" t="str">
            <v/>
          </cell>
          <cell r="AL999" t="str">
            <v/>
          </cell>
        </row>
        <row r="1000">
          <cell r="B1000">
            <v>993</v>
          </cell>
          <cell r="F1000" t="str">
            <v>-</v>
          </cell>
          <cell r="G1000" t="str">
            <v>-</v>
          </cell>
          <cell r="K1000">
            <v>0</v>
          </cell>
          <cell r="L1000">
            <v>0</v>
          </cell>
          <cell r="M1000">
            <v>0</v>
          </cell>
          <cell r="N1000">
            <v>0</v>
          </cell>
          <cell r="O1000">
            <v>0</v>
          </cell>
          <cell r="P1000">
            <v>0</v>
          </cell>
          <cell r="Q1000">
            <v>0</v>
          </cell>
          <cell r="R1000">
            <v>0</v>
          </cell>
          <cell r="S1000">
            <v>0</v>
          </cell>
          <cell r="T1000">
            <v>0</v>
          </cell>
          <cell r="U1000">
            <v>4</v>
          </cell>
          <cell r="V1000" t="str">
            <v/>
          </cell>
          <cell r="W1000" t="str">
            <v/>
          </cell>
          <cell r="X1000" t="str">
            <v/>
          </cell>
          <cell r="Y1000" t="str">
            <v/>
          </cell>
          <cell r="Z1000" t="str">
            <v/>
          </cell>
          <cell r="AA1000">
            <v>4</v>
          </cell>
          <cell r="AC1000" t="str">
            <v/>
          </cell>
          <cell r="AD1000" t="str">
            <v/>
          </cell>
          <cell r="AE1000">
            <v>0</v>
          </cell>
          <cell r="AF1000" t="str">
            <v/>
          </cell>
          <cell r="AG1000" t="str">
            <v/>
          </cell>
          <cell r="AH1000" t="str">
            <v/>
          </cell>
          <cell r="AI1000" t="str">
            <v/>
          </cell>
          <cell r="AJ1000">
            <v>0</v>
          </cell>
          <cell r="AK1000" t="str">
            <v/>
          </cell>
          <cell r="AL1000" t="str">
            <v/>
          </cell>
        </row>
        <row r="1001">
          <cell r="B1001">
            <v>994</v>
          </cell>
          <cell r="F1001" t="str">
            <v>-</v>
          </cell>
          <cell r="G1001" t="str">
            <v>-</v>
          </cell>
          <cell r="K1001">
            <v>0</v>
          </cell>
          <cell r="L1001">
            <v>0</v>
          </cell>
          <cell r="M1001">
            <v>0</v>
          </cell>
          <cell r="N1001">
            <v>0</v>
          </cell>
          <cell r="O1001">
            <v>0</v>
          </cell>
          <cell r="P1001">
            <v>0</v>
          </cell>
          <cell r="Q1001">
            <v>0</v>
          </cell>
          <cell r="R1001">
            <v>0</v>
          </cell>
          <cell r="S1001">
            <v>0</v>
          </cell>
          <cell r="T1001">
            <v>0</v>
          </cell>
          <cell r="U1001">
            <v>4</v>
          </cell>
          <cell r="V1001" t="str">
            <v/>
          </cell>
          <cell r="W1001" t="str">
            <v/>
          </cell>
          <cell r="X1001" t="str">
            <v/>
          </cell>
          <cell r="Y1001" t="str">
            <v/>
          </cell>
          <cell r="Z1001" t="str">
            <v/>
          </cell>
          <cell r="AA1001">
            <v>4</v>
          </cell>
          <cell r="AC1001" t="str">
            <v/>
          </cell>
          <cell r="AD1001" t="str">
            <v/>
          </cell>
          <cell r="AE1001">
            <v>0</v>
          </cell>
          <cell r="AF1001" t="str">
            <v/>
          </cell>
          <cell r="AG1001" t="str">
            <v/>
          </cell>
          <cell r="AH1001" t="str">
            <v/>
          </cell>
          <cell r="AI1001" t="str">
            <v/>
          </cell>
          <cell r="AJ1001">
            <v>0</v>
          </cell>
          <cell r="AK1001" t="str">
            <v/>
          </cell>
          <cell r="AL1001" t="str">
            <v/>
          </cell>
        </row>
        <row r="1002">
          <cell r="B1002">
            <v>995</v>
          </cell>
          <cell r="F1002" t="str">
            <v>-</v>
          </cell>
          <cell r="G1002" t="str">
            <v>-</v>
          </cell>
          <cell r="K1002">
            <v>0</v>
          </cell>
          <cell r="L1002">
            <v>0</v>
          </cell>
          <cell r="M1002">
            <v>0</v>
          </cell>
          <cell r="N1002">
            <v>0</v>
          </cell>
          <cell r="O1002">
            <v>0</v>
          </cell>
          <cell r="P1002">
            <v>0</v>
          </cell>
          <cell r="Q1002">
            <v>0</v>
          </cell>
          <cell r="R1002">
            <v>0</v>
          </cell>
          <cell r="S1002">
            <v>0</v>
          </cell>
          <cell r="T1002">
            <v>0</v>
          </cell>
          <cell r="U1002">
            <v>4</v>
          </cell>
          <cell r="V1002" t="str">
            <v/>
          </cell>
          <cell r="W1002" t="str">
            <v/>
          </cell>
          <cell r="X1002" t="str">
            <v/>
          </cell>
          <cell r="Y1002" t="str">
            <v/>
          </cell>
          <cell r="Z1002" t="str">
            <v/>
          </cell>
          <cell r="AA1002">
            <v>4</v>
          </cell>
          <cell r="AC1002" t="str">
            <v/>
          </cell>
          <cell r="AD1002" t="str">
            <v/>
          </cell>
          <cell r="AE1002">
            <v>0</v>
          </cell>
          <cell r="AF1002" t="str">
            <v/>
          </cell>
          <cell r="AG1002" t="str">
            <v/>
          </cell>
          <cell r="AH1002" t="str">
            <v/>
          </cell>
          <cell r="AI1002" t="str">
            <v/>
          </cell>
          <cell r="AJ1002">
            <v>0</v>
          </cell>
          <cell r="AK1002" t="str">
            <v/>
          </cell>
          <cell r="AL1002" t="str">
            <v/>
          </cell>
        </row>
        <row r="1003">
          <cell r="B1003">
            <v>996</v>
          </cell>
          <cell r="F1003" t="str">
            <v>-</v>
          </cell>
          <cell r="G1003" t="str">
            <v>-</v>
          </cell>
          <cell r="K1003">
            <v>0</v>
          </cell>
          <cell r="L1003">
            <v>0</v>
          </cell>
          <cell r="M1003">
            <v>0</v>
          </cell>
          <cell r="N1003">
            <v>0</v>
          </cell>
          <cell r="O1003">
            <v>0</v>
          </cell>
          <cell r="P1003">
            <v>0</v>
          </cell>
          <cell r="Q1003">
            <v>0</v>
          </cell>
          <cell r="R1003">
            <v>0</v>
          </cell>
          <cell r="S1003">
            <v>0</v>
          </cell>
          <cell r="T1003">
            <v>0</v>
          </cell>
          <cell r="U1003">
            <v>4</v>
          </cell>
          <cell r="V1003" t="str">
            <v/>
          </cell>
          <cell r="W1003" t="str">
            <v/>
          </cell>
          <cell r="X1003" t="str">
            <v/>
          </cell>
          <cell r="Y1003" t="str">
            <v/>
          </cell>
          <cell r="Z1003" t="str">
            <v/>
          </cell>
          <cell r="AA1003">
            <v>4</v>
          </cell>
          <cell r="AC1003" t="str">
            <v/>
          </cell>
          <cell r="AD1003" t="str">
            <v/>
          </cell>
          <cell r="AE1003">
            <v>0</v>
          </cell>
          <cell r="AF1003" t="str">
            <v/>
          </cell>
          <cell r="AG1003" t="str">
            <v/>
          </cell>
          <cell r="AH1003" t="str">
            <v/>
          </cell>
          <cell r="AI1003" t="str">
            <v/>
          </cell>
          <cell r="AJ1003">
            <v>0</v>
          </cell>
          <cell r="AK1003" t="str">
            <v/>
          </cell>
          <cell r="AL1003" t="str">
            <v/>
          </cell>
        </row>
        <row r="1004">
          <cell r="B1004">
            <v>997</v>
          </cell>
          <cell r="F1004" t="str">
            <v>-</v>
          </cell>
          <cell r="G1004" t="str">
            <v>-</v>
          </cell>
          <cell r="K1004">
            <v>0</v>
          </cell>
          <cell r="L1004">
            <v>0</v>
          </cell>
          <cell r="M1004">
            <v>0</v>
          </cell>
          <cell r="N1004">
            <v>0</v>
          </cell>
          <cell r="O1004">
            <v>0</v>
          </cell>
          <cell r="P1004">
            <v>0</v>
          </cell>
          <cell r="Q1004">
            <v>0</v>
          </cell>
          <cell r="R1004">
            <v>0</v>
          </cell>
          <cell r="S1004">
            <v>0</v>
          </cell>
          <cell r="T1004">
            <v>0</v>
          </cell>
          <cell r="U1004">
            <v>4</v>
          </cell>
          <cell r="V1004" t="str">
            <v/>
          </cell>
          <cell r="W1004" t="str">
            <v/>
          </cell>
          <cell r="X1004" t="str">
            <v/>
          </cell>
          <cell r="Y1004" t="str">
            <v/>
          </cell>
          <cell r="Z1004" t="str">
            <v/>
          </cell>
          <cell r="AA1004">
            <v>4</v>
          </cell>
          <cell r="AC1004" t="str">
            <v/>
          </cell>
          <cell r="AD1004" t="str">
            <v/>
          </cell>
          <cell r="AE1004">
            <v>0</v>
          </cell>
          <cell r="AF1004" t="str">
            <v/>
          </cell>
          <cell r="AG1004" t="str">
            <v/>
          </cell>
          <cell r="AH1004" t="str">
            <v/>
          </cell>
          <cell r="AI1004" t="str">
            <v/>
          </cell>
          <cell r="AJ1004">
            <v>0</v>
          </cell>
          <cell r="AK1004" t="str">
            <v/>
          </cell>
          <cell r="AL1004" t="str">
            <v/>
          </cell>
        </row>
        <row r="1005">
          <cell r="B1005">
            <v>998</v>
          </cell>
          <cell r="F1005" t="str">
            <v>-</v>
          </cell>
          <cell r="G1005" t="str">
            <v>-</v>
          </cell>
          <cell r="K1005">
            <v>0</v>
          </cell>
          <cell r="L1005">
            <v>0</v>
          </cell>
          <cell r="M1005">
            <v>0</v>
          </cell>
          <cell r="N1005">
            <v>0</v>
          </cell>
          <cell r="O1005">
            <v>0</v>
          </cell>
          <cell r="P1005">
            <v>0</v>
          </cell>
          <cell r="Q1005">
            <v>0</v>
          </cell>
          <cell r="R1005">
            <v>0</v>
          </cell>
          <cell r="S1005">
            <v>0</v>
          </cell>
          <cell r="T1005">
            <v>0</v>
          </cell>
          <cell r="U1005">
            <v>4</v>
          </cell>
          <cell r="V1005" t="str">
            <v/>
          </cell>
          <cell r="W1005" t="str">
            <v/>
          </cell>
          <cell r="X1005" t="str">
            <v/>
          </cell>
          <cell r="Y1005" t="str">
            <v/>
          </cell>
          <cell r="Z1005" t="str">
            <v/>
          </cell>
          <cell r="AA1005">
            <v>4</v>
          </cell>
          <cell r="AC1005" t="str">
            <v/>
          </cell>
          <cell r="AD1005" t="str">
            <v/>
          </cell>
          <cell r="AE1005">
            <v>0</v>
          </cell>
          <cell r="AF1005" t="str">
            <v/>
          </cell>
          <cell r="AG1005" t="str">
            <v/>
          </cell>
          <cell r="AH1005" t="str">
            <v/>
          </cell>
          <cell r="AI1005" t="str">
            <v/>
          </cell>
          <cell r="AJ1005">
            <v>0</v>
          </cell>
          <cell r="AK1005" t="str">
            <v/>
          </cell>
          <cell r="AL1005" t="str">
            <v/>
          </cell>
        </row>
        <row r="1006">
          <cell r="B1006">
            <v>999</v>
          </cell>
          <cell r="F1006" t="str">
            <v>-</v>
          </cell>
          <cell r="G1006" t="str">
            <v>-</v>
          </cell>
          <cell r="K1006">
            <v>0</v>
          </cell>
          <cell r="L1006">
            <v>0</v>
          </cell>
          <cell r="M1006">
            <v>0</v>
          </cell>
          <cell r="N1006">
            <v>0</v>
          </cell>
          <cell r="O1006">
            <v>0</v>
          </cell>
          <cell r="P1006">
            <v>0</v>
          </cell>
          <cell r="Q1006">
            <v>0</v>
          </cell>
          <cell r="R1006">
            <v>0</v>
          </cell>
          <cell r="S1006">
            <v>0</v>
          </cell>
          <cell r="T1006">
            <v>0</v>
          </cell>
          <cell r="U1006">
            <v>4</v>
          </cell>
          <cell r="V1006" t="str">
            <v/>
          </cell>
          <cell r="W1006" t="str">
            <v/>
          </cell>
          <cell r="X1006" t="str">
            <v/>
          </cell>
          <cell r="Y1006" t="str">
            <v/>
          </cell>
          <cell r="Z1006" t="str">
            <v/>
          </cell>
          <cell r="AA1006">
            <v>4</v>
          </cell>
          <cell r="AC1006" t="str">
            <v/>
          </cell>
          <cell r="AD1006" t="str">
            <v/>
          </cell>
          <cell r="AE1006">
            <v>0</v>
          </cell>
          <cell r="AF1006" t="str">
            <v/>
          </cell>
          <cell r="AG1006" t="str">
            <v/>
          </cell>
          <cell r="AH1006" t="str">
            <v/>
          </cell>
          <cell r="AI1006" t="str">
            <v/>
          </cell>
          <cell r="AJ1006">
            <v>0</v>
          </cell>
          <cell r="AK1006" t="str">
            <v/>
          </cell>
          <cell r="AL1006" t="str">
            <v/>
          </cell>
        </row>
        <row r="1007">
          <cell r="B1007">
            <v>1000</v>
          </cell>
          <cell r="F1007" t="str">
            <v>-</v>
          </cell>
          <cell r="G1007" t="str">
            <v>-</v>
          </cell>
          <cell r="K1007">
            <v>0</v>
          </cell>
          <cell r="L1007">
            <v>0</v>
          </cell>
          <cell r="M1007">
            <v>0</v>
          </cell>
          <cell r="N1007">
            <v>0</v>
          </cell>
          <cell r="O1007">
            <v>0</v>
          </cell>
          <cell r="P1007">
            <v>0</v>
          </cell>
          <cell r="Q1007">
            <v>0</v>
          </cell>
          <cell r="R1007">
            <v>0</v>
          </cell>
          <cell r="S1007">
            <v>0</v>
          </cell>
          <cell r="T1007">
            <v>0</v>
          </cell>
          <cell r="U1007">
            <v>4</v>
          </cell>
          <cell r="V1007" t="str">
            <v/>
          </cell>
          <cell r="W1007" t="str">
            <v/>
          </cell>
          <cell r="X1007" t="str">
            <v/>
          </cell>
          <cell r="Y1007" t="str">
            <v/>
          </cell>
          <cell r="Z1007" t="str">
            <v/>
          </cell>
          <cell r="AA1007">
            <v>4</v>
          </cell>
          <cell r="AC1007" t="str">
            <v/>
          </cell>
          <cell r="AD1007" t="str">
            <v/>
          </cell>
          <cell r="AE1007">
            <v>0</v>
          </cell>
          <cell r="AF1007" t="str">
            <v/>
          </cell>
          <cell r="AG1007" t="str">
            <v/>
          </cell>
          <cell r="AH1007" t="str">
            <v/>
          </cell>
          <cell r="AI1007" t="str">
            <v/>
          </cell>
          <cell r="AJ1007">
            <v>0</v>
          </cell>
          <cell r="AK1007" t="str">
            <v/>
          </cell>
          <cell r="AL1007" t="str">
            <v/>
          </cell>
        </row>
        <row r="1008">
          <cell r="B1008">
            <v>1001</v>
          </cell>
          <cell r="F1008" t="str">
            <v>-</v>
          </cell>
          <cell r="G1008" t="str">
            <v>-</v>
          </cell>
          <cell r="K1008">
            <v>0</v>
          </cell>
          <cell r="L1008">
            <v>0</v>
          </cell>
          <cell r="M1008">
            <v>0</v>
          </cell>
          <cell r="N1008">
            <v>0</v>
          </cell>
          <cell r="O1008">
            <v>0</v>
          </cell>
          <cell r="P1008">
            <v>0</v>
          </cell>
          <cell r="Q1008">
            <v>0</v>
          </cell>
          <cell r="R1008">
            <v>0</v>
          </cell>
          <cell r="S1008">
            <v>0</v>
          </cell>
          <cell r="T1008">
            <v>0</v>
          </cell>
          <cell r="U1008">
            <v>4</v>
          </cell>
          <cell r="V1008" t="str">
            <v/>
          </cell>
          <cell r="W1008" t="str">
            <v/>
          </cell>
          <cell r="X1008" t="str">
            <v/>
          </cell>
          <cell r="Y1008" t="str">
            <v/>
          </cell>
          <cell r="Z1008" t="str">
            <v/>
          </cell>
          <cell r="AA1008">
            <v>4</v>
          </cell>
          <cell r="AC1008" t="str">
            <v/>
          </cell>
          <cell r="AD1008" t="str">
            <v/>
          </cell>
          <cell r="AE1008">
            <v>0</v>
          </cell>
          <cell r="AF1008" t="str">
            <v/>
          </cell>
          <cell r="AG1008" t="str">
            <v/>
          </cell>
          <cell r="AH1008" t="str">
            <v/>
          </cell>
          <cell r="AI1008" t="str">
            <v/>
          </cell>
          <cell r="AJ1008">
            <v>0</v>
          </cell>
          <cell r="AK1008" t="str">
            <v/>
          </cell>
          <cell r="AL1008" t="str">
            <v/>
          </cell>
        </row>
        <row r="1009">
          <cell r="B1009">
            <v>1002</v>
          </cell>
          <cell r="F1009" t="str">
            <v>-</v>
          </cell>
          <cell r="G1009" t="str">
            <v>-</v>
          </cell>
          <cell r="K1009">
            <v>0</v>
          </cell>
          <cell r="L1009">
            <v>0</v>
          </cell>
          <cell r="M1009">
            <v>0</v>
          </cell>
          <cell r="N1009">
            <v>0</v>
          </cell>
          <cell r="O1009">
            <v>0</v>
          </cell>
          <cell r="P1009">
            <v>0</v>
          </cell>
          <cell r="Q1009">
            <v>0</v>
          </cell>
          <cell r="R1009">
            <v>0</v>
          </cell>
          <cell r="S1009">
            <v>0</v>
          </cell>
          <cell r="T1009">
            <v>0</v>
          </cell>
          <cell r="U1009">
            <v>4</v>
          </cell>
          <cell r="V1009" t="str">
            <v/>
          </cell>
          <cell r="W1009" t="str">
            <v/>
          </cell>
          <cell r="X1009" t="str">
            <v/>
          </cell>
          <cell r="Y1009" t="str">
            <v/>
          </cell>
          <cell r="Z1009" t="str">
            <v/>
          </cell>
          <cell r="AA1009">
            <v>4</v>
          </cell>
          <cell r="AC1009" t="str">
            <v/>
          </cell>
          <cell r="AD1009" t="str">
            <v/>
          </cell>
          <cell r="AE1009">
            <v>0</v>
          </cell>
          <cell r="AF1009" t="str">
            <v/>
          </cell>
          <cell r="AG1009" t="str">
            <v/>
          </cell>
          <cell r="AH1009" t="str">
            <v/>
          </cell>
          <cell r="AI1009" t="str">
            <v/>
          </cell>
          <cell r="AJ1009">
            <v>0</v>
          </cell>
          <cell r="AK1009" t="str">
            <v/>
          </cell>
          <cell r="AL1009" t="str">
            <v/>
          </cell>
        </row>
        <row r="1010">
          <cell r="B1010">
            <v>1003</v>
          </cell>
          <cell r="F1010" t="str">
            <v>-</v>
          </cell>
          <cell r="G1010" t="str">
            <v>-</v>
          </cell>
          <cell r="K1010">
            <v>0</v>
          </cell>
          <cell r="L1010">
            <v>0</v>
          </cell>
          <cell r="M1010">
            <v>0</v>
          </cell>
          <cell r="N1010">
            <v>0</v>
          </cell>
          <cell r="O1010">
            <v>0</v>
          </cell>
          <cell r="P1010">
            <v>0</v>
          </cell>
          <cell r="Q1010">
            <v>0</v>
          </cell>
          <cell r="R1010">
            <v>0</v>
          </cell>
          <cell r="S1010">
            <v>0</v>
          </cell>
          <cell r="T1010">
            <v>0</v>
          </cell>
          <cell r="U1010">
            <v>4</v>
          </cell>
          <cell r="V1010" t="str">
            <v/>
          </cell>
          <cell r="W1010" t="str">
            <v/>
          </cell>
          <cell r="X1010" t="str">
            <v/>
          </cell>
          <cell r="Y1010" t="str">
            <v/>
          </cell>
          <cell r="Z1010" t="str">
            <v/>
          </cell>
          <cell r="AA1010">
            <v>4</v>
          </cell>
          <cell r="AC1010" t="str">
            <v/>
          </cell>
          <cell r="AD1010" t="str">
            <v/>
          </cell>
          <cell r="AE1010">
            <v>0</v>
          </cell>
          <cell r="AF1010" t="str">
            <v/>
          </cell>
          <cell r="AG1010" t="str">
            <v/>
          </cell>
          <cell r="AH1010" t="str">
            <v/>
          </cell>
          <cell r="AI1010" t="str">
            <v/>
          </cell>
          <cell r="AJ1010">
            <v>0</v>
          </cell>
          <cell r="AK1010" t="str">
            <v/>
          </cell>
          <cell r="AL1010" t="str">
            <v/>
          </cell>
        </row>
        <row r="1011">
          <cell r="B1011">
            <v>1004</v>
          </cell>
          <cell r="F1011" t="str">
            <v>-</v>
          </cell>
          <cell r="G1011" t="str">
            <v>-</v>
          </cell>
          <cell r="K1011">
            <v>0</v>
          </cell>
          <cell r="L1011">
            <v>0</v>
          </cell>
          <cell r="M1011">
            <v>0</v>
          </cell>
          <cell r="N1011">
            <v>0</v>
          </cell>
          <cell r="O1011">
            <v>0</v>
          </cell>
          <cell r="P1011">
            <v>0</v>
          </cell>
          <cell r="Q1011">
            <v>0</v>
          </cell>
          <cell r="R1011">
            <v>0</v>
          </cell>
          <cell r="S1011">
            <v>0</v>
          </cell>
          <cell r="T1011">
            <v>0</v>
          </cell>
          <cell r="U1011">
            <v>4</v>
          </cell>
          <cell r="V1011" t="str">
            <v/>
          </cell>
          <cell r="W1011" t="str">
            <v/>
          </cell>
          <cell r="X1011" t="str">
            <v/>
          </cell>
          <cell r="Y1011" t="str">
            <v/>
          </cell>
          <cell r="Z1011" t="str">
            <v/>
          </cell>
          <cell r="AA1011">
            <v>4</v>
          </cell>
          <cell r="AC1011" t="str">
            <v/>
          </cell>
          <cell r="AD1011" t="str">
            <v/>
          </cell>
          <cell r="AE1011">
            <v>0</v>
          </cell>
          <cell r="AF1011" t="str">
            <v/>
          </cell>
          <cell r="AG1011" t="str">
            <v/>
          </cell>
          <cell r="AH1011" t="str">
            <v/>
          </cell>
          <cell r="AI1011" t="str">
            <v/>
          </cell>
          <cell r="AJ1011">
            <v>0</v>
          </cell>
          <cell r="AK1011" t="str">
            <v/>
          </cell>
          <cell r="AL1011" t="str">
            <v/>
          </cell>
        </row>
        <row r="1012">
          <cell r="B1012">
            <v>1005</v>
          </cell>
          <cell r="F1012" t="str">
            <v>-</v>
          </cell>
          <cell r="G1012" t="str">
            <v>-</v>
          </cell>
          <cell r="K1012">
            <v>0</v>
          </cell>
          <cell r="L1012">
            <v>0</v>
          </cell>
          <cell r="M1012">
            <v>0</v>
          </cell>
          <cell r="N1012">
            <v>0</v>
          </cell>
          <cell r="O1012">
            <v>0</v>
          </cell>
          <cell r="P1012">
            <v>0</v>
          </cell>
          <cell r="Q1012">
            <v>0</v>
          </cell>
          <cell r="R1012">
            <v>0</v>
          </cell>
          <cell r="S1012">
            <v>0</v>
          </cell>
          <cell r="T1012">
            <v>0</v>
          </cell>
          <cell r="U1012">
            <v>4</v>
          </cell>
          <cell r="V1012" t="str">
            <v/>
          </cell>
          <cell r="W1012" t="str">
            <v/>
          </cell>
          <cell r="X1012" t="str">
            <v/>
          </cell>
          <cell r="Y1012" t="str">
            <v/>
          </cell>
          <cell r="Z1012" t="str">
            <v/>
          </cell>
          <cell r="AA1012">
            <v>4</v>
          </cell>
          <cell r="AC1012" t="str">
            <v/>
          </cell>
          <cell r="AD1012" t="str">
            <v/>
          </cell>
          <cell r="AE1012">
            <v>0</v>
          </cell>
          <cell r="AF1012" t="str">
            <v/>
          </cell>
          <cell r="AG1012" t="str">
            <v/>
          </cell>
          <cell r="AH1012" t="str">
            <v/>
          </cell>
          <cell r="AI1012" t="str">
            <v/>
          </cell>
          <cell r="AJ1012">
            <v>0</v>
          </cell>
          <cell r="AK1012" t="str">
            <v/>
          </cell>
          <cell r="AL1012" t="str">
            <v/>
          </cell>
        </row>
        <row r="1013">
          <cell r="B1013">
            <v>1006</v>
          </cell>
          <cell r="F1013" t="str">
            <v>-</v>
          </cell>
          <cell r="G1013" t="str">
            <v>-</v>
          </cell>
          <cell r="K1013">
            <v>0</v>
          </cell>
          <cell r="L1013">
            <v>0</v>
          </cell>
          <cell r="M1013">
            <v>0</v>
          </cell>
          <cell r="N1013">
            <v>0</v>
          </cell>
          <cell r="O1013">
            <v>0</v>
          </cell>
          <cell r="P1013">
            <v>0</v>
          </cell>
          <cell r="Q1013">
            <v>0</v>
          </cell>
          <cell r="R1013">
            <v>0</v>
          </cell>
          <cell r="S1013">
            <v>0</v>
          </cell>
          <cell r="T1013">
            <v>0</v>
          </cell>
          <cell r="U1013">
            <v>4</v>
          </cell>
          <cell r="V1013" t="str">
            <v/>
          </cell>
          <cell r="W1013" t="str">
            <v/>
          </cell>
          <cell r="X1013" t="str">
            <v/>
          </cell>
          <cell r="Y1013" t="str">
            <v/>
          </cell>
          <cell r="Z1013" t="str">
            <v/>
          </cell>
          <cell r="AA1013">
            <v>4</v>
          </cell>
          <cell r="AC1013" t="str">
            <v/>
          </cell>
          <cell r="AD1013" t="str">
            <v/>
          </cell>
          <cell r="AE1013">
            <v>0</v>
          </cell>
          <cell r="AF1013" t="str">
            <v/>
          </cell>
          <cell r="AG1013" t="str">
            <v/>
          </cell>
          <cell r="AH1013" t="str">
            <v/>
          </cell>
          <cell r="AI1013" t="str">
            <v/>
          </cell>
          <cell r="AJ1013">
            <v>0</v>
          </cell>
          <cell r="AK1013" t="str">
            <v/>
          </cell>
          <cell r="AL1013" t="str">
            <v/>
          </cell>
        </row>
        <row r="1014">
          <cell r="B1014">
            <v>1007</v>
          </cell>
          <cell r="F1014" t="str">
            <v>-</v>
          </cell>
          <cell r="G1014" t="str">
            <v>-</v>
          </cell>
          <cell r="K1014">
            <v>0</v>
          </cell>
          <cell r="L1014">
            <v>0</v>
          </cell>
          <cell r="M1014">
            <v>0</v>
          </cell>
          <cell r="N1014">
            <v>0</v>
          </cell>
          <cell r="O1014">
            <v>0</v>
          </cell>
          <cell r="P1014">
            <v>0</v>
          </cell>
          <cell r="Q1014">
            <v>0</v>
          </cell>
          <cell r="R1014">
            <v>0</v>
          </cell>
          <cell r="S1014">
            <v>0</v>
          </cell>
          <cell r="T1014">
            <v>0</v>
          </cell>
          <cell r="U1014">
            <v>4</v>
          </cell>
          <cell r="V1014" t="str">
            <v/>
          </cell>
          <cell r="W1014" t="str">
            <v/>
          </cell>
          <cell r="X1014" t="str">
            <v/>
          </cell>
          <cell r="Y1014" t="str">
            <v/>
          </cell>
          <cell r="Z1014" t="str">
            <v/>
          </cell>
          <cell r="AA1014">
            <v>4</v>
          </cell>
          <cell r="AC1014" t="str">
            <v/>
          </cell>
          <cell r="AD1014" t="str">
            <v/>
          </cell>
          <cell r="AE1014">
            <v>0</v>
          </cell>
          <cell r="AF1014" t="str">
            <v/>
          </cell>
          <cell r="AG1014" t="str">
            <v/>
          </cell>
          <cell r="AH1014" t="str">
            <v/>
          </cell>
          <cell r="AI1014" t="str">
            <v/>
          </cell>
          <cell r="AJ1014">
            <v>0</v>
          </cell>
          <cell r="AK1014" t="str">
            <v/>
          </cell>
          <cell r="AL1014" t="str">
            <v/>
          </cell>
        </row>
        <row r="1015">
          <cell r="B1015">
            <v>1008</v>
          </cell>
          <cell r="F1015" t="str">
            <v>-</v>
          </cell>
          <cell r="G1015" t="str">
            <v>-</v>
          </cell>
          <cell r="K1015">
            <v>0</v>
          </cell>
          <cell r="L1015">
            <v>0</v>
          </cell>
          <cell r="M1015">
            <v>0</v>
          </cell>
          <cell r="N1015">
            <v>0</v>
          </cell>
          <cell r="O1015">
            <v>0</v>
          </cell>
          <cell r="P1015">
            <v>0</v>
          </cell>
          <cell r="Q1015">
            <v>0</v>
          </cell>
          <cell r="R1015">
            <v>0</v>
          </cell>
          <cell r="S1015">
            <v>0</v>
          </cell>
          <cell r="T1015">
            <v>0</v>
          </cell>
          <cell r="U1015">
            <v>4</v>
          </cell>
          <cell r="V1015" t="str">
            <v/>
          </cell>
          <cell r="W1015" t="str">
            <v/>
          </cell>
          <cell r="X1015" t="str">
            <v/>
          </cell>
          <cell r="Y1015" t="str">
            <v/>
          </cell>
          <cell r="Z1015" t="str">
            <v/>
          </cell>
          <cell r="AA1015">
            <v>4</v>
          </cell>
          <cell r="AC1015" t="str">
            <v/>
          </cell>
          <cell r="AD1015" t="str">
            <v/>
          </cell>
          <cell r="AE1015">
            <v>0</v>
          </cell>
          <cell r="AF1015" t="str">
            <v/>
          </cell>
          <cell r="AG1015" t="str">
            <v/>
          </cell>
          <cell r="AH1015" t="str">
            <v/>
          </cell>
          <cell r="AI1015" t="str">
            <v/>
          </cell>
          <cell r="AJ1015">
            <v>0</v>
          </cell>
          <cell r="AK1015" t="str">
            <v/>
          </cell>
          <cell r="AL1015" t="str">
            <v/>
          </cell>
        </row>
        <row r="1016">
          <cell r="B1016">
            <v>1009</v>
          </cell>
          <cell r="F1016" t="str">
            <v>-</v>
          </cell>
          <cell r="G1016" t="str">
            <v>-</v>
          </cell>
          <cell r="K1016">
            <v>0</v>
          </cell>
          <cell r="L1016">
            <v>0</v>
          </cell>
          <cell r="M1016">
            <v>0</v>
          </cell>
          <cell r="N1016">
            <v>0</v>
          </cell>
          <cell r="O1016">
            <v>0</v>
          </cell>
          <cell r="P1016">
            <v>0</v>
          </cell>
          <cell r="Q1016">
            <v>0</v>
          </cell>
          <cell r="R1016">
            <v>0</v>
          </cell>
          <cell r="S1016">
            <v>0</v>
          </cell>
          <cell r="T1016">
            <v>0</v>
          </cell>
          <cell r="U1016">
            <v>4</v>
          </cell>
          <cell r="V1016" t="str">
            <v/>
          </cell>
          <cell r="W1016" t="str">
            <v/>
          </cell>
          <cell r="X1016" t="str">
            <v/>
          </cell>
          <cell r="Y1016" t="str">
            <v/>
          </cell>
          <cell r="Z1016" t="str">
            <v/>
          </cell>
          <cell r="AA1016">
            <v>4</v>
          </cell>
          <cell r="AC1016" t="str">
            <v/>
          </cell>
          <cell r="AD1016" t="str">
            <v/>
          </cell>
          <cell r="AE1016">
            <v>0</v>
          </cell>
          <cell r="AF1016" t="str">
            <v/>
          </cell>
          <cell r="AG1016" t="str">
            <v/>
          </cell>
          <cell r="AH1016" t="str">
            <v/>
          </cell>
          <cell r="AI1016" t="str">
            <v/>
          </cell>
          <cell r="AJ1016">
            <v>0</v>
          </cell>
          <cell r="AK1016" t="str">
            <v/>
          </cell>
          <cell r="AL1016" t="str">
            <v/>
          </cell>
        </row>
        <row r="1017">
          <cell r="B1017">
            <v>1010</v>
          </cell>
          <cell r="F1017" t="str">
            <v>-</v>
          </cell>
          <cell r="G1017" t="str">
            <v>-</v>
          </cell>
          <cell r="K1017">
            <v>0</v>
          </cell>
          <cell r="L1017">
            <v>0</v>
          </cell>
          <cell r="M1017">
            <v>0</v>
          </cell>
          <cell r="N1017">
            <v>0</v>
          </cell>
          <cell r="O1017">
            <v>0</v>
          </cell>
          <cell r="P1017">
            <v>0</v>
          </cell>
          <cell r="Q1017">
            <v>0</v>
          </cell>
          <cell r="R1017">
            <v>0</v>
          </cell>
          <cell r="S1017">
            <v>0</v>
          </cell>
          <cell r="T1017">
            <v>0</v>
          </cell>
          <cell r="U1017">
            <v>4</v>
          </cell>
          <cell r="V1017" t="str">
            <v/>
          </cell>
          <cell r="W1017" t="str">
            <v/>
          </cell>
          <cell r="X1017" t="str">
            <v/>
          </cell>
          <cell r="Y1017" t="str">
            <v/>
          </cell>
          <cell r="Z1017" t="str">
            <v/>
          </cell>
          <cell r="AA1017">
            <v>4</v>
          </cell>
          <cell r="AC1017" t="str">
            <v/>
          </cell>
          <cell r="AD1017" t="str">
            <v/>
          </cell>
          <cell r="AE1017">
            <v>0</v>
          </cell>
          <cell r="AF1017" t="str">
            <v/>
          </cell>
          <cell r="AG1017" t="str">
            <v/>
          </cell>
          <cell r="AH1017" t="str">
            <v/>
          </cell>
          <cell r="AI1017" t="str">
            <v/>
          </cell>
          <cell r="AJ1017">
            <v>0</v>
          </cell>
          <cell r="AK1017" t="str">
            <v/>
          </cell>
          <cell r="AL1017" t="str">
            <v/>
          </cell>
        </row>
        <row r="1018">
          <cell r="B1018">
            <v>1011</v>
          </cell>
          <cell r="F1018" t="str">
            <v>-</v>
          </cell>
          <cell r="G1018" t="str">
            <v>-</v>
          </cell>
          <cell r="K1018">
            <v>0</v>
          </cell>
          <cell r="L1018">
            <v>0</v>
          </cell>
          <cell r="M1018">
            <v>0</v>
          </cell>
          <cell r="N1018">
            <v>0</v>
          </cell>
          <cell r="O1018">
            <v>0</v>
          </cell>
          <cell r="P1018">
            <v>0</v>
          </cell>
          <cell r="Q1018">
            <v>0</v>
          </cell>
          <cell r="R1018">
            <v>0</v>
          </cell>
          <cell r="S1018">
            <v>0</v>
          </cell>
          <cell r="T1018">
            <v>0</v>
          </cell>
          <cell r="U1018">
            <v>4</v>
          </cell>
          <cell r="V1018" t="str">
            <v/>
          </cell>
          <cell r="W1018" t="str">
            <v/>
          </cell>
          <cell r="X1018" t="str">
            <v/>
          </cell>
          <cell r="Y1018" t="str">
            <v/>
          </cell>
          <cell r="Z1018" t="str">
            <v/>
          </cell>
          <cell r="AA1018">
            <v>4</v>
          </cell>
          <cell r="AC1018" t="str">
            <v/>
          </cell>
          <cell r="AD1018" t="str">
            <v/>
          </cell>
          <cell r="AE1018">
            <v>0</v>
          </cell>
          <cell r="AF1018" t="str">
            <v/>
          </cell>
          <cell r="AG1018" t="str">
            <v/>
          </cell>
          <cell r="AH1018" t="str">
            <v/>
          </cell>
          <cell r="AI1018" t="str">
            <v/>
          </cell>
          <cell r="AJ1018">
            <v>0</v>
          </cell>
          <cell r="AK1018" t="str">
            <v/>
          </cell>
          <cell r="AL1018" t="str">
            <v/>
          </cell>
        </row>
        <row r="1019">
          <cell r="B1019">
            <v>1012</v>
          </cell>
          <cell r="F1019" t="str">
            <v>-</v>
          </cell>
          <cell r="G1019" t="str">
            <v>-</v>
          </cell>
          <cell r="K1019">
            <v>0</v>
          </cell>
          <cell r="L1019">
            <v>0</v>
          </cell>
          <cell r="M1019">
            <v>0</v>
          </cell>
          <cell r="N1019">
            <v>0</v>
          </cell>
          <cell r="O1019">
            <v>0</v>
          </cell>
          <cell r="P1019">
            <v>0</v>
          </cell>
          <cell r="Q1019">
            <v>0</v>
          </cell>
          <cell r="R1019">
            <v>0</v>
          </cell>
          <cell r="S1019">
            <v>0</v>
          </cell>
          <cell r="T1019">
            <v>0</v>
          </cell>
          <cell r="U1019">
            <v>4</v>
          </cell>
          <cell r="V1019" t="str">
            <v/>
          </cell>
          <cell r="W1019" t="str">
            <v/>
          </cell>
          <cell r="X1019" t="str">
            <v/>
          </cell>
          <cell r="Y1019" t="str">
            <v/>
          </cell>
          <cell r="Z1019" t="str">
            <v/>
          </cell>
          <cell r="AA1019">
            <v>4</v>
          </cell>
          <cell r="AC1019" t="str">
            <v/>
          </cell>
          <cell r="AD1019" t="str">
            <v/>
          </cell>
          <cell r="AE1019">
            <v>0</v>
          </cell>
          <cell r="AF1019" t="str">
            <v/>
          </cell>
          <cell r="AG1019" t="str">
            <v/>
          </cell>
          <cell r="AH1019" t="str">
            <v/>
          </cell>
          <cell r="AI1019" t="str">
            <v/>
          </cell>
          <cell r="AJ1019">
            <v>0</v>
          </cell>
          <cell r="AK1019" t="str">
            <v/>
          </cell>
          <cell r="AL1019" t="str">
            <v/>
          </cell>
        </row>
        <row r="1020">
          <cell r="B1020">
            <v>1013</v>
          </cell>
          <cell r="F1020" t="str">
            <v>-</v>
          </cell>
          <cell r="G1020" t="str">
            <v>-</v>
          </cell>
          <cell r="K1020">
            <v>0</v>
          </cell>
          <cell r="L1020">
            <v>0</v>
          </cell>
          <cell r="M1020">
            <v>0</v>
          </cell>
          <cell r="N1020">
            <v>0</v>
          </cell>
          <cell r="O1020">
            <v>0</v>
          </cell>
          <cell r="P1020">
            <v>0</v>
          </cell>
          <cell r="Q1020">
            <v>0</v>
          </cell>
          <cell r="R1020">
            <v>0</v>
          </cell>
          <cell r="S1020">
            <v>0</v>
          </cell>
          <cell r="T1020">
            <v>0</v>
          </cell>
          <cell r="U1020">
            <v>4</v>
          </cell>
          <cell r="V1020" t="str">
            <v/>
          </cell>
          <cell r="W1020" t="str">
            <v/>
          </cell>
          <cell r="X1020" t="str">
            <v/>
          </cell>
          <cell r="Y1020" t="str">
            <v/>
          </cell>
          <cell r="Z1020" t="str">
            <v/>
          </cell>
          <cell r="AA1020">
            <v>4</v>
          </cell>
          <cell r="AC1020" t="str">
            <v/>
          </cell>
          <cell r="AD1020" t="str">
            <v/>
          </cell>
          <cell r="AE1020">
            <v>0</v>
          </cell>
          <cell r="AF1020" t="str">
            <v/>
          </cell>
          <cell r="AG1020" t="str">
            <v/>
          </cell>
          <cell r="AH1020" t="str">
            <v/>
          </cell>
          <cell r="AI1020" t="str">
            <v/>
          </cell>
          <cell r="AJ1020">
            <v>0</v>
          </cell>
          <cell r="AK1020" t="str">
            <v/>
          </cell>
          <cell r="AL1020" t="str">
            <v/>
          </cell>
        </row>
        <row r="1021">
          <cell r="B1021">
            <v>1014</v>
          </cell>
          <cell r="F1021" t="str">
            <v>-</v>
          </cell>
          <cell r="G1021" t="str">
            <v>-</v>
          </cell>
          <cell r="K1021">
            <v>0</v>
          </cell>
          <cell r="L1021">
            <v>0</v>
          </cell>
          <cell r="M1021">
            <v>0</v>
          </cell>
          <cell r="N1021">
            <v>0</v>
          </cell>
          <cell r="O1021">
            <v>0</v>
          </cell>
          <cell r="P1021">
            <v>0</v>
          </cell>
          <cell r="Q1021">
            <v>0</v>
          </cell>
          <cell r="R1021">
            <v>0</v>
          </cell>
          <cell r="S1021">
            <v>0</v>
          </cell>
          <cell r="T1021">
            <v>0</v>
          </cell>
          <cell r="U1021">
            <v>4</v>
          </cell>
          <cell r="V1021" t="str">
            <v/>
          </cell>
          <cell r="W1021" t="str">
            <v/>
          </cell>
          <cell r="X1021" t="str">
            <v/>
          </cell>
          <cell r="Y1021" t="str">
            <v/>
          </cell>
          <cell r="Z1021" t="str">
            <v/>
          </cell>
          <cell r="AA1021">
            <v>4</v>
          </cell>
          <cell r="AC1021" t="str">
            <v/>
          </cell>
          <cell r="AD1021" t="str">
            <v/>
          </cell>
          <cell r="AE1021">
            <v>0</v>
          </cell>
          <cell r="AF1021" t="str">
            <v/>
          </cell>
          <cell r="AG1021" t="str">
            <v/>
          </cell>
          <cell r="AH1021" t="str">
            <v/>
          </cell>
          <cell r="AI1021" t="str">
            <v/>
          </cell>
          <cell r="AJ1021">
            <v>0</v>
          </cell>
          <cell r="AK1021" t="str">
            <v/>
          </cell>
          <cell r="AL1021" t="str">
            <v/>
          </cell>
        </row>
        <row r="1022">
          <cell r="B1022">
            <v>1015</v>
          </cell>
          <cell r="F1022" t="str">
            <v>-</v>
          </cell>
          <cell r="G1022" t="str">
            <v>-</v>
          </cell>
          <cell r="K1022">
            <v>0</v>
          </cell>
          <cell r="L1022">
            <v>0</v>
          </cell>
          <cell r="M1022">
            <v>0</v>
          </cell>
          <cell r="N1022">
            <v>0</v>
          </cell>
          <cell r="O1022">
            <v>0</v>
          </cell>
          <cell r="P1022">
            <v>0</v>
          </cell>
          <cell r="Q1022">
            <v>0</v>
          </cell>
          <cell r="R1022">
            <v>0</v>
          </cell>
          <cell r="S1022">
            <v>0</v>
          </cell>
          <cell r="T1022">
            <v>0</v>
          </cell>
          <cell r="U1022">
            <v>4</v>
          </cell>
          <cell r="V1022" t="str">
            <v/>
          </cell>
          <cell r="W1022" t="str">
            <v/>
          </cell>
          <cell r="X1022" t="str">
            <v/>
          </cell>
          <cell r="Y1022" t="str">
            <v/>
          </cell>
          <cell r="Z1022" t="str">
            <v/>
          </cell>
          <cell r="AA1022">
            <v>4</v>
          </cell>
          <cell r="AC1022" t="str">
            <v/>
          </cell>
          <cell r="AD1022" t="str">
            <v/>
          </cell>
          <cell r="AE1022">
            <v>0</v>
          </cell>
          <cell r="AF1022" t="str">
            <v/>
          </cell>
          <cell r="AG1022" t="str">
            <v/>
          </cell>
          <cell r="AH1022" t="str">
            <v/>
          </cell>
          <cell r="AI1022" t="str">
            <v/>
          </cell>
          <cell r="AJ1022">
            <v>0</v>
          </cell>
          <cell r="AK1022" t="str">
            <v/>
          </cell>
          <cell r="AL1022" t="str">
            <v/>
          </cell>
        </row>
        <row r="1023">
          <cell r="B1023">
            <v>1016</v>
          </cell>
          <cell r="F1023" t="str">
            <v>-</v>
          </cell>
          <cell r="G1023" t="str">
            <v>-</v>
          </cell>
          <cell r="K1023">
            <v>0</v>
          </cell>
          <cell r="L1023">
            <v>0</v>
          </cell>
          <cell r="M1023">
            <v>0</v>
          </cell>
          <cell r="N1023">
            <v>0</v>
          </cell>
          <cell r="O1023">
            <v>0</v>
          </cell>
          <cell r="P1023">
            <v>0</v>
          </cell>
          <cell r="Q1023">
            <v>0</v>
          </cell>
          <cell r="R1023">
            <v>0</v>
          </cell>
          <cell r="S1023">
            <v>0</v>
          </cell>
          <cell r="T1023">
            <v>0</v>
          </cell>
          <cell r="U1023">
            <v>4</v>
          </cell>
          <cell r="V1023" t="str">
            <v/>
          </cell>
          <cell r="W1023" t="str">
            <v/>
          </cell>
          <cell r="X1023" t="str">
            <v/>
          </cell>
          <cell r="Y1023" t="str">
            <v/>
          </cell>
          <cell r="Z1023" t="str">
            <v/>
          </cell>
          <cell r="AA1023">
            <v>4</v>
          </cell>
          <cell r="AC1023" t="str">
            <v/>
          </cell>
          <cell r="AD1023" t="str">
            <v/>
          </cell>
          <cell r="AE1023">
            <v>0</v>
          </cell>
          <cell r="AF1023" t="str">
            <v/>
          </cell>
          <cell r="AG1023" t="str">
            <v/>
          </cell>
          <cell r="AH1023" t="str">
            <v/>
          </cell>
          <cell r="AI1023" t="str">
            <v/>
          </cell>
          <cell r="AJ1023">
            <v>0</v>
          </cell>
          <cell r="AK1023" t="str">
            <v/>
          </cell>
          <cell r="AL1023" t="str">
            <v/>
          </cell>
        </row>
        <row r="1024">
          <cell r="B1024">
            <v>1017</v>
          </cell>
          <cell r="F1024" t="str">
            <v>-</v>
          </cell>
          <cell r="G1024" t="str">
            <v>-</v>
          </cell>
          <cell r="K1024">
            <v>0</v>
          </cell>
          <cell r="L1024">
            <v>0</v>
          </cell>
          <cell r="M1024">
            <v>0</v>
          </cell>
          <cell r="N1024">
            <v>0</v>
          </cell>
          <cell r="O1024">
            <v>0</v>
          </cell>
          <cell r="P1024">
            <v>0</v>
          </cell>
          <cell r="Q1024">
            <v>0</v>
          </cell>
          <cell r="R1024">
            <v>0</v>
          </cell>
          <cell r="S1024">
            <v>0</v>
          </cell>
          <cell r="T1024">
            <v>0</v>
          </cell>
          <cell r="U1024">
            <v>4</v>
          </cell>
          <cell r="V1024" t="str">
            <v/>
          </cell>
          <cell r="W1024" t="str">
            <v/>
          </cell>
          <cell r="X1024" t="str">
            <v/>
          </cell>
          <cell r="Y1024" t="str">
            <v/>
          </cell>
          <cell r="Z1024" t="str">
            <v/>
          </cell>
          <cell r="AA1024">
            <v>4</v>
          </cell>
          <cell r="AC1024" t="str">
            <v/>
          </cell>
          <cell r="AD1024" t="str">
            <v/>
          </cell>
          <cell r="AE1024">
            <v>0</v>
          </cell>
          <cell r="AF1024" t="str">
            <v/>
          </cell>
          <cell r="AG1024" t="str">
            <v/>
          </cell>
          <cell r="AH1024" t="str">
            <v/>
          </cell>
          <cell r="AI1024" t="str">
            <v/>
          </cell>
          <cell r="AJ1024">
            <v>0</v>
          </cell>
          <cell r="AK1024" t="str">
            <v/>
          </cell>
          <cell r="AL1024" t="str">
            <v/>
          </cell>
        </row>
        <row r="1025">
          <cell r="B1025">
            <v>1018</v>
          </cell>
          <cell r="F1025" t="str">
            <v>-</v>
          </cell>
          <cell r="G1025" t="str">
            <v>-</v>
          </cell>
          <cell r="K1025">
            <v>0</v>
          </cell>
          <cell r="L1025">
            <v>0</v>
          </cell>
          <cell r="M1025">
            <v>0</v>
          </cell>
          <cell r="N1025">
            <v>0</v>
          </cell>
          <cell r="O1025">
            <v>0</v>
          </cell>
          <cell r="P1025">
            <v>0</v>
          </cell>
          <cell r="Q1025">
            <v>0</v>
          </cell>
          <cell r="R1025">
            <v>0</v>
          </cell>
          <cell r="S1025">
            <v>0</v>
          </cell>
          <cell r="T1025">
            <v>0</v>
          </cell>
          <cell r="U1025">
            <v>4</v>
          </cell>
          <cell r="V1025" t="str">
            <v/>
          </cell>
          <cell r="W1025" t="str">
            <v/>
          </cell>
          <cell r="X1025" t="str">
            <v/>
          </cell>
          <cell r="Y1025" t="str">
            <v/>
          </cell>
          <cell r="Z1025" t="str">
            <v/>
          </cell>
          <cell r="AA1025">
            <v>4</v>
          </cell>
          <cell r="AC1025" t="str">
            <v/>
          </cell>
          <cell r="AD1025" t="str">
            <v/>
          </cell>
          <cell r="AE1025">
            <v>0</v>
          </cell>
          <cell r="AF1025" t="str">
            <v/>
          </cell>
          <cell r="AG1025" t="str">
            <v/>
          </cell>
          <cell r="AH1025" t="str">
            <v/>
          </cell>
          <cell r="AI1025" t="str">
            <v/>
          </cell>
          <cell r="AJ1025">
            <v>0</v>
          </cell>
          <cell r="AK1025" t="str">
            <v/>
          </cell>
          <cell r="AL1025" t="str">
            <v/>
          </cell>
        </row>
        <row r="1026">
          <cell r="B1026">
            <v>1019</v>
          </cell>
          <cell r="F1026" t="str">
            <v>-</v>
          </cell>
          <cell r="G1026" t="str">
            <v>-</v>
          </cell>
          <cell r="K1026">
            <v>0</v>
          </cell>
          <cell r="L1026">
            <v>0</v>
          </cell>
          <cell r="M1026">
            <v>0</v>
          </cell>
          <cell r="N1026">
            <v>0</v>
          </cell>
          <cell r="O1026">
            <v>0</v>
          </cell>
          <cell r="P1026">
            <v>0</v>
          </cell>
          <cell r="Q1026">
            <v>0</v>
          </cell>
          <cell r="R1026">
            <v>0</v>
          </cell>
          <cell r="S1026">
            <v>0</v>
          </cell>
          <cell r="T1026">
            <v>0</v>
          </cell>
          <cell r="U1026">
            <v>4</v>
          </cell>
          <cell r="V1026" t="str">
            <v/>
          </cell>
          <cell r="W1026" t="str">
            <v/>
          </cell>
          <cell r="X1026" t="str">
            <v/>
          </cell>
          <cell r="Y1026" t="str">
            <v/>
          </cell>
          <cell r="Z1026" t="str">
            <v/>
          </cell>
          <cell r="AA1026">
            <v>4</v>
          </cell>
          <cell r="AC1026" t="str">
            <v/>
          </cell>
          <cell r="AD1026" t="str">
            <v/>
          </cell>
          <cell r="AE1026">
            <v>0</v>
          </cell>
          <cell r="AF1026" t="str">
            <v/>
          </cell>
          <cell r="AG1026" t="str">
            <v/>
          </cell>
          <cell r="AH1026" t="str">
            <v/>
          </cell>
          <cell r="AI1026" t="str">
            <v/>
          </cell>
          <cell r="AJ1026">
            <v>0</v>
          </cell>
          <cell r="AK1026" t="str">
            <v/>
          </cell>
          <cell r="AL1026" t="str">
            <v/>
          </cell>
        </row>
        <row r="1027">
          <cell r="B1027">
            <v>1020</v>
          </cell>
          <cell r="F1027" t="str">
            <v>-</v>
          </cell>
          <cell r="G1027" t="str">
            <v>-</v>
          </cell>
          <cell r="K1027">
            <v>0</v>
          </cell>
          <cell r="L1027">
            <v>0</v>
          </cell>
          <cell r="M1027">
            <v>0</v>
          </cell>
          <cell r="N1027">
            <v>0</v>
          </cell>
          <cell r="O1027">
            <v>0</v>
          </cell>
          <cell r="P1027">
            <v>0</v>
          </cell>
          <cell r="Q1027">
            <v>0</v>
          </cell>
          <cell r="R1027">
            <v>0</v>
          </cell>
          <cell r="S1027">
            <v>0</v>
          </cell>
          <cell r="T1027">
            <v>0</v>
          </cell>
          <cell r="U1027">
            <v>4</v>
          </cell>
          <cell r="V1027" t="str">
            <v/>
          </cell>
          <cell r="W1027" t="str">
            <v/>
          </cell>
          <cell r="X1027" t="str">
            <v/>
          </cell>
          <cell r="Y1027" t="str">
            <v/>
          </cell>
          <cell r="Z1027" t="str">
            <v/>
          </cell>
          <cell r="AA1027">
            <v>4</v>
          </cell>
          <cell r="AC1027" t="str">
            <v/>
          </cell>
          <cell r="AD1027" t="str">
            <v/>
          </cell>
          <cell r="AE1027">
            <v>0</v>
          </cell>
          <cell r="AF1027" t="str">
            <v/>
          </cell>
          <cell r="AG1027" t="str">
            <v/>
          </cell>
          <cell r="AH1027" t="str">
            <v/>
          </cell>
          <cell r="AI1027" t="str">
            <v/>
          </cell>
          <cell r="AJ1027">
            <v>0</v>
          </cell>
          <cell r="AK1027" t="str">
            <v/>
          </cell>
          <cell r="AL1027" t="str">
            <v/>
          </cell>
        </row>
        <row r="1028">
          <cell r="B1028">
            <v>1021</v>
          </cell>
          <cell r="F1028" t="str">
            <v>-</v>
          </cell>
          <cell r="G1028" t="str">
            <v>-</v>
          </cell>
          <cell r="K1028">
            <v>0</v>
          </cell>
          <cell r="L1028">
            <v>0</v>
          </cell>
          <cell r="M1028">
            <v>0</v>
          </cell>
          <cell r="N1028">
            <v>0</v>
          </cell>
          <cell r="O1028">
            <v>0</v>
          </cell>
          <cell r="P1028">
            <v>0</v>
          </cell>
          <cell r="Q1028">
            <v>0</v>
          </cell>
          <cell r="R1028">
            <v>0</v>
          </cell>
          <cell r="S1028">
            <v>0</v>
          </cell>
          <cell r="T1028">
            <v>0</v>
          </cell>
          <cell r="U1028">
            <v>4</v>
          </cell>
          <cell r="V1028" t="str">
            <v/>
          </cell>
          <cell r="W1028" t="str">
            <v/>
          </cell>
          <cell r="X1028" t="str">
            <v/>
          </cell>
          <cell r="Y1028" t="str">
            <v/>
          </cell>
          <cell r="Z1028" t="str">
            <v/>
          </cell>
          <cell r="AA1028">
            <v>4</v>
          </cell>
          <cell r="AC1028" t="str">
            <v/>
          </cell>
          <cell r="AD1028" t="str">
            <v/>
          </cell>
          <cell r="AE1028">
            <v>0</v>
          </cell>
          <cell r="AF1028" t="str">
            <v/>
          </cell>
          <cell r="AG1028" t="str">
            <v/>
          </cell>
          <cell r="AH1028" t="str">
            <v/>
          </cell>
          <cell r="AI1028" t="str">
            <v/>
          </cell>
          <cell r="AJ1028">
            <v>0</v>
          </cell>
          <cell r="AK1028" t="str">
            <v/>
          </cell>
          <cell r="AL1028" t="str">
            <v/>
          </cell>
        </row>
        <row r="1029">
          <cell r="B1029">
            <v>1022</v>
          </cell>
          <cell r="F1029" t="str">
            <v>-</v>
          </cell>
          <cell r="G1029" t="str">
            <v>-</v>
          </cell>
          <cell r="K1029">
            <v>0</v>
          </cell>
          <cell r="L1029">
            <v>0</v>
          </cell>
          <cell r="M1029">
            <v>0</v>
          </cell>
          <cell r="N1029">
            <v>0</v>
          </cell>
          <cell r="O1029">
            <v>0</v>
          </cell>
          <cell r="P1029">
            <v>0</v>
          </cell>
          <cell r="Q1029">
            <v>0</v>
          </cell>
          <cell r="R1029">
            <v>0</v>
          </cell>
          <cell r="S1029">
            <v>0</v>
          </cell>
          <cell r="T1029">
            <v>0</v>
          </cell>
          <cell r="U1029">
            <v>4</v>
          </cell>
          <cell r="V1029" t="str">
            <v/>
          </cell>
          <cell r="W1029" t="str">
            <v/>
          </cell>
          <cell r="X1029" t="str">
            <v/>
          </cell>
          <cell r="Y1029" t="str">
            <v/>
          </cell>
          <cell r="Z1029" t="str">
            <v/>
          </cell>
          <cell r="AA1029">
            <v>4</v>
          </cell>
          <cell r="AC1029" t="str">
            <v/>
          </cell>
          <cell r="AD1029" t="str">
            <v/>
          </cell>
          <cell r="AE1029">
            <v>0</v>
          </cell>
          <cell r="AF1029" t="str">
            <v/>
          </cell>
          <cell r="AG1029" t="str">
            <v/>
          </cell>
          <cell r="AH1029" t="str">
            <v/>
          </cell>
          <cell r="AI1029" t="str">
            <v/>
          </cell>
          <cell r="AJ1029">
            <v>0</v>
          </cell>
          <cell r="AK1029" t="str">
            <v/>
          </cell>
          <cell r="AL1029" t="str">
            <v/>
          </cell>
        </row>
        <row r="1030">
          <cell r="B1030">
            <v>1023</v>
          </cell>
          <cell r="F1030" t="str">
            <v>-</v>
          </cell>
          <cell r="G1030" t="str">
            <v>-</v>
          </cell>
          <cell r="K1030">
            <v>0</v>
          </cell>
          <cell r="L1030">
            <v>0</v>
          </cell>
          <cell r="M1030">
            <v>0</v>
          </cell>
          <cell r="N1030">
            <v>0</v>
          </cell>
          <cell r="O1030">
            <v>0</v>
          </cell>
          <cell r="P1030">
            <v>0</v>
          </cell>
          <cell r="Q1030">
            <v>0</v>
          </cell>
          <cell r="R1030">
            <v>0</v>
          </cell>
          <cell r="S1030">
            <v>0</v>
          </cell>
          <cell r="T1030">
            <v>0</v>
          </cell>
          <cell r="U1030">
            <v>4</v>
          </cell>
          <cell r="V1030" t="str">
            <v/>
          </cell>
          <cell r="W1030" t="str">
            <v/>
          </cell>
          <cell r="X1030" t="str">
            <v/>
          </cell>
          <cell r="Y1030" t="str">
            <v/>
          </cell>
          <cell r="Z1030" t="str">
            <v/>
          </cell>
          <cell r="AA1030">
            <v>4</v>
          </cell>
          <cell r="AC1030" t="str">
            <v/>
          </cell>
          <cell r="AD1030" t="str">
            <v/>
          </cell>
          <cell r="AE1030">
            <v>0</v>
          </cell>
          <cell r="AF1030" t="str">
            <v/>
          </cell>
          <cell r="AG1030" t="str">
            <v/>
          </cell>
          <cell r="AH1030" t="str">
            <v/>
          </cell>
          <cell r="AI1030" t="str">
            <v/>
          </cell>
          <cell r="AJ1030">
            <v>0</v>
          </cell>
          <cell r="AK1030" t="str">
            <v/>
          </cell>
          <cell r="AL1030" t="str">
            <v/>
          </cell>
        </row>
        <row r="1031">
          <cell r="B1031">
            <v>1024</v>
          </cell>
          <cell r="F1031" t="str">
            <v>-</v>
          </cell>
          <cell r="G1031" t="str">
            <v>-</v>
          </cell>
          <cell r="K1031">
            <v>0</v>
          </cell>
          <cell r="L1031">
            <v>0</v>
          </cell>
          <cell r="M1031">
            <v>0</v>
          </cell>
          <cell r="N1031">
            <v>0</v>
          </cell>
          <cell r="O1031">
            <v>0</v>
          </cell>
          <cell r="P1031">
            <v>0</v>
          </cell>
          <cell r="Q1031">
            <v>0</v>
          </cell>
          <cell r="R1031">
            <v>0</v>
          </cell>
          <cell r="S1031">
            <v>0</v>
          </cell>
          <cell r="T1031">
            <v>0</v>
          </cell>
          <cell r="U1031">
            <v>4</v>
          </cell>
          <cell r="V1031" t="str">
            <v/>
          </cell>
          <cell r="W1031" t="str">
            <v/>
          </cell>
          <cell r="X1031" t="str">
            <v/>
          </cell>
          <cell r="Y1031" t="str">
            <v/>
          </cell>
          <cell r="Z1031" t="str">
            <v/>
          </cell>
          <cell r="AA1031">
            <v>4</v>
          </cell>
          <cell r="AC1031" t="str">
            <v/>
          </cell>
          <cell r="AD1031" t="str">
            <v/>
          </cell>
          <cell r="AE1031">
            <v>0</v>
          </cell>
          <cell r="AF1031" t="str">
            <v/>
          </cell>
          <cell r="AG1031" t="str">
            <v/>
          </cell>
          <cell r="AH1031" t="str">
            <v/>
          </cell>
          <cell r="AI1031" t="str">
            <v/>
          </cell>
          <cell r="AJ1031">
            <v>0</v>
          </cell>
          <cell r="AK1031" t="str">
            <v/>
          </cell>
          <cell r="AL1031" t="str">
            <v/>
          </cell>
        </row>
        <row r="1032">
          <cell r="B1032">
            <v>1025</v>
          </cell>
          <cell r="F1032" t="str">
            <v>-</v>
          </cell>
          <cell r="G1032" t="str">
            <v>-</v>
          </cell>
          <cell r="K1032">
            <v>0</v>
          </cell>
          <cell r="L1032">
            <v>0</v>
          </cell>
          <cell r="M1032">
            <v>0</v>
          </cell>
          <cell r="N1032">
            <v>0</v>
          </cell>
          <cell r="O1032">
            <v>0</v>
          </cell>
          <cell r="P1032">
            <v>0</v>
          </cell>
          <cell r="Q1032">
            <v>0</v>
          </cell>
          <cell r="R1032">
            <v>0</v>
          </cell>
          <cell r="S1032">
            <v>0</v>
          </cell>
          <cell r="T1032">
            <v>0</v>
          </cell>
          <cell r="U1032">
            <v>4</v>
          </cell>
          <cell r="V1032" t="str">
            <v/>
          </cell>
          <cell r="W1032" t="str">
            <v/>
          </cell>
          <cell r="X1032" t="str">
            <v/>
          </cell>
          <cell r="Y1032" t="str">
            <v/>
          </cell>
          <cell r="Z1032" t="str">
            <v/>
          </cell>
          <cell r="AA1032">
            <v>4</v>
          </cell>
          <cell r="AC1032" t="str">
            <v/>
          </cell>
          <cell r="AD1032" t="str">
            <v/>
          </cell>
          <cell r="AE1032">
            <v>0</v>
          </cell>
          <cell r="AF1032" t="str">
            <v/>
          </cell>
          <cell r="AG1032" t="str">
            <v/>
          </cell>
          <cell r="AH1032" t="str">
            <v/>
          </cell>
          <cell r="AI1032" t="str">
            <v/>
          </cell>
          <cell r="AJ1032">
            <v>0</v>
          </cell>
          <cell r="AK1032" t="str">
            <v/>
          </cell>
          <cell r="AL1032" t="str">
            <v/>
          </cell>
        </row>
        <row r="1033">
          <cell r="B1033">
            <v>1026</v>
          </cell>
          <cell r="F1033" t="str">
            <v>-</v>
          </cell>
          <cell r="G1033" t="str">
            <v>-</v>
          </cell>
          <cell r="K1033">
            <v>0</v>
          </cell>
          <cell r="L1033">
            <v>0</v>
          </cell>
          <cell r="M1033">
            <v>0</v>
          </cell>
          <cell r="N1033">
            <v>0</v>
          </cell>
          <cell r="O1033">
            <v>0</v>
          </cell>
          <cell r="P1033">
            <v>0</v>
          </cell>
          <cell r="Q1033">
            <v>0</v>
          </cell>
          <cell r="R1033">
            <v>0</v>
          </cell>
          <cell r="S1033">
            <v>0</v>
          </cell>
          <cell r="T1033">
            <v>0</v>
          </cell>
          <cell r="U1033">
            <v>4</v>
          </cell>
          <cell r="V1033" t="str">
            <v/>
          </cell>
          <cell r="W1033" t="str">
            <v/>
          </cell>
          <cell r="X1033" t="str">
            <v/>
          </cell>
          <cell r="Y1033" t="str">
            <v/>
          </cell>
          <cell r="Z1033" t="str">
            <v/>
          </cell>
          <cell r="AA1033">
            <v>4</v>
          </cell>
          <cell r="AC1033" t="str">
            <v/>
          </cell>
          <cell r="AD1033" t="str">
            <v/>
          </cell>
          <cell r="AE1033">
            <v>0</v>
          </cell>
          <cell r="AF1033" t="str">
            <v/>
          </cell>
          <cell r="AG1033" t="str">
            <v/>
          </cell>
          <cell r="AH1033" t="str">
            <v/>
          </cell>
          <cell r="AI1033" t="str">
            <v/>
          </cell>
          <cell r="AJ1033">
            <v>0</v>
          </cell>
          <cell r="AK1033" t="str">
            <v/>
          </cell>
          <cell r="AL1033" t="str">
            <v/>
          </cell>
        </row>
        <row r="1034">
          <cell r="B1034">
            <v>1027</v>
          </cell>
          <cell r="F1034" t="str">
            <v>-</v>
          </cell>
          <cell r="G1034" t="str">
            <v>-</v>
          </cell>
          <cell r="K1034">
            <v>0</v>
          </cell>
          <cell r="L1034">
            <v>0</v>
          </cell>
          <cell r="M1034">
            <v>0</v>
          </cell>
          <cell r="N1034">
            <v>0</v>
          </cell>
          <cell r="O1034">
            <v>0</v>
          </cell>
          <cell r="P1034">
            <v>0</v>
          </cell>
          <cell r="Q1034">
            <v>0</v>
          </cell>
          <cell r="R1034">
            <v>0</v>
          </cell>
          <cell r="S1034">
            <v>0</v>
          </cell>
          <cell r="T1034">
            <v>0</v>
          </cell>
          <cell r="U1034">
            <v>4</v>
          </cell>
          <cell r="V1034" t="str">
            <v/>
          </cell>
          <cell r="W1034" t="str">
            <v/>
          </cell>
          <cell r="X1034" t="str">
            <v/>
          </cell>
          <cell r="Y1034" t="str">
            <v/>
          </cell>
          <cell r="Z1034" t="str">
            <v/>
          </cell>
          <cell r="AA1034">
            <v>4</v>
          </cell>
          <cell r="AC1034" t="str">
            <v/>
          </cell>
          <cell r="AD1034" t="str">
            <v/>
          </cell>
          <cell r="AE1034">
            <v>0</v>
          </cell>
          <cell r="AF1034" t="str">
            <v/>
          </cell>
          <cell r="AG1034" t="str">
            <v/>
          </cell>
          <cell r="AH1034" t="str">
            <v/>
          </cell>
          <cell r="AI1034" t="str">
            <v/>
          </cell>
          <cell r="AJ1034">
            <v>0</v>
          </cell>
          <cell r="AK1034" t="str">
            <v/>
          </cell>
          <cell r="AL1034" t="str">
            <v/>
          </cell>
        </row>
        <row r="1035">
          <cell r="B1035">
            <v>1028</v>
          </cell>
          <cell r="F1035" t="str">
            <v>-</v>
          </cell>
          <cell r="G1035" t="str">
            <v>-</v>
          </cell>
          <cell r="K1035">
            <v>0</v>
          </cell>
          <cell r="L1035">
            <v>0</v>
          </cell>
          <cell r="M1035">
            <v>0</v>
          </cell>
          <cell r="N1035">
            <v>0</v>
          </cell>
          <cell r="O1035">
            <v>0</v>
          </cell>
          <cell r="P1035">
            <v>0</v>
          </cell>
          <cell r="Q1035">
            <v>0</v>
          </cell>
          <cell r="R1035">
            <v>0</v>
          </cell>
          <cell r="S1035">
            <v>0</v>
          </cell>
          <cell r="T1035">
            <v>0</v>
          </cell>
          <cell r="U1035">
            <v>4</v>
          </cell>
          <cell r="V1035" t="str">
            <v/>
          </cell>
          <cell r="W1035" t="str">
            <v/>
          </cell>
          <cell r="X1035" t="str">
            <v/>
          </cell>
          <cell r="Y1035" t="str">
            <v/>
          </cell>
          <cell r="Z1035" t="str">
            <v/>
          </cell>
          <cell r="AA1035">
            <v>4</v>
          </cell>
          <cell r="AC1035" t="str">
            <v/>
          </cell>
          <cell r="AD1035" t="str">
            <v/>
          </cell>
          <cell r="AE1035">
            <v>0</v>
          </cell>
          <cell r="AF1035" t="str">
            <v/>
          </cell>
          <cell r="AG1035" t="str">
            <v/>
          </cell>
          <cell r="AH1035" t="str">
            <v/>
          </cell>
          <cell r="AI1035" t="str">
            <v/>
          </cell>
          <cell r="AJ1035">
            <v>0</v>
          </cell>
          <cell r="AK1035" t="str">
            <v/>
          </cell>
          <cell r="AL1035" t="str">
            <v/>
          </cell>
        </row>
        <row r="1036">
          <cell r="B1036">
            <v>1029</v>
          </cell>
          <cell r="F1036" t="str">
            <v>-</v>
          </cell>
          <cell r="G1036" t="str">
            <v>-</v>
          </cell>
          <cell r="K1036">
            <v>0</v>
          </cell>
          <cell r="L1036">
            <v>0</v>
          </cell>
          <cell r="M1036">
            <v>0</v>
          </cell>
          <cell r="N1036">
            <v>0</v>
          </cell>
          <cell r="O1036">
            <v>0</v>
          </cell>
          <cell r="P1036">
            <v>0</v>
          </cell>
          <cell r="Q1036">
            <v>0</v>
          </cell>
          <cell r="R1036">
            <v>0</v>
          </cell>
          <cell r="S1036">
            <v>0</v>
          </cell>
          <cell r="T1036">
            <v>0</v>
          </cell>
          <cell r="U1036">
            <v>4</v>
          </cell>
          <cell r="V1036" t="str">
            <v/>
          </cell>
          <cell r="W1036" t="str">
            <v/>
          </cell>
          <cell r="X1036" t="str">
            <v/>
          </cell>
          <cell r="Y1036" t="str">
            <v/>
          </cell>
          <cell r="Z1036" t="str">
            <v/>
          </cell>
          <cell r="AA1036">
            <v>4</v>
          </cell>
          <cell r="AC1036" t="str">
            <v/>
          </cell>
          <cell r="AD1036" t="str">
            <v/>
          </cell>
          <cell r="AE1036">
            <v>0</v>
          </cell>
          <cell r="AF1036" t="str">
            <v/>
          </cell>
          <cell r="AG1036" t="str">
            <v/>
          </cell>
          <cell r="AH1036" t="str">
            <v/>
          </cell>
          <cell r="AI1036" t="str">
            <v/>
          </cell>
          <cell r="AJ1036">
            <v>0</v>
          </cell>
          <cell r="AK1036" t="str">
            <v/>
          </cell>
          <cell r="AL1036" t="str">
            <v/>
          </cell>
        </row>
        <row r="1037">
          <cell r="B1037">
            <v>1030</v>
          </cell>
          <cell r="F1037" t="str">
            <v>-</v>
          </cell>
          <cell r="G1037" t="str">
            <v>-</v>
          </cell>
          <cell r="K1037">
            <v>0</v>
          </cell>
          <cell r="L1037">
            <v>0</v>
          </cell>
          <cell r="M1037">
            <v>0</v>
          </cell>
          <cell r="N1037">
            <v>0</v>
          </cell>
          <cell r="O1037">
            <v>0</v>
          </cell>
          <cell r="P1037">
            <v>0</v>
          </cell>
          <cell r="Q1037">
            <v>0</v>
          </cell>
          <cell r="R1037">
            <v>0</v>
          </cell>
          <cell r="S1037">
            <v>0</v>
          </cell>
          <cell r="T1037">
            <v>0</v>
          </cell>
          <cell r="U1037">
            <v>4</v>
          </cell>
          <cell r="V1037" t="str">
            <v/>
          </cell>
          <cell r="W1037" t="str">
            <v/>
          </cell>
          <cell r="X1037" t="str">
            <v/>
          </cell>
          <cell r="Y1037" t="str">
            <v/>
          </cell>
          <cell r="Z1037" t="str">
            <v/>
          </cell>
          <cell r="AA1037">
            <v>4</v>
          </cell>
          <cell r="AC1037" t="str">
            <v/>
          </cell>
          <cell r="AD1037" t="str">
            <v/>
          </cell>
          <cell r="AE1037">
            <v>0</v>
          </cell>
          <cell r="AF1037" t="str">
            <v/>
          </cell>
          <cell r="AG1037" t="str">
            <v/>
          </cell>
          <cell r="AH1037" t="str">
            <v/>
          </cell>
          <cell r="AI1037" t="str">
            <v/>
          </cell>
          <cell r="AJ1037">
            <v>0</v>
          </cell>
          <cell r="AK1037" t="str">
            <v/>
          </cell>
          <cell r="AL1037" t="str">
            <v/>
          </cell>
        </row>
        <row r="1038">
          <cell r="B1038">
            <v>1031</v>
          </cell>
          <cell r="F1038" t="str">
            <v>-</v>
          </cell>
          <cell r="G1038" t="str">
            <v>-</v>
          </cell>
          <cell r="K1038">
            <v>0</v>
          </cell>
          <cell r="L1038">
            <v>0</v>
          </cell>
          <cell r="M1038">
            <v>0</v>
          </cell>
          <cell r="N1038">
            <v>0</v>
          </cell>
          <cell r="O1038">
            <v>0</v>
          </cell>
          <cell r="P1038">
            <v>0</v>
          </cell>
          <cell r="Q1038">
            <v>0</v>
          </cell>
          <cell r="R1038">
            <v>0</v>
          </cell>
          <cell r="S1038">
            <v>0</v>
          </cell>
          <cell r="T1038">
            <v>0</v>
          </cell>
          <cell r="U1038">
            <v>4</v>
          </cell>
          <cell r="V1038" t="str">
            <v/>
          </cell>
          <cell r="W1038" t="str">
            <v/>
          </cell>
          <cell r="X1038" t="str">
            <v/>
          </cell>
          <cell r="Y1038" t="str">
            <v/>
          </cell>
          <cell r="Z1038" t="str">
            <v/>
          </cell>
          <cell r="AA1038">
            <v>4</v>
          </cell>
          <cell r="AC1038" t="str">
            <v/>
          </cell>
          <cell r="AD1038" t="str">
            <v/>
          </cell>
          <cell r="AE1038">
            <v>0</v>
          </cell>
          <cell r="AF1038" t="str">
            <v/>
          </cell>
          <cell r="AG1038" t="str">
            <v/>
          </cell>
          <cell r="AH1038" t="str">
            <v/>
          </cell>
          <cell r="AI1038" t="str">
            <v/>
          </cell>
          <cell r="AJ1038">
            <v>0</v>
          </cell>
          <cell r="AK1038" t="str">
            <v/>
          </cell>
          <cell r="AL1038" t="str">
            <v/>
          </cell>
        </row>
        <row r="1039">
          <cell r="B1039">
            <v>1032</v>
          </cell>
          <cell r="F1039" t="str">
            <v>-</v>
          </cell>
          <cell r="G1039" t="str">
            <v>-</v>
          </cell>
          <cell r="K1039">
            <v>0</v>
          </cell>
          <cell r="L1039">
            <v>0</v>
          </cell>
          <cell r="M1039">
            <v>0</v>
          </cell>
          <cell r="N1039">
            <v>0</v>
          </cell>
          <cell r="O1039">
            <v>0</v>
          </cell>
          <cell r="P1039">
            <v>0</v>
          </cell>
          <cell r="Q1039">
            <v>0</v>
          </cell>
          <cell r="R1039">
            <v>0</v>
          </cell>
          <cell r="S1039">
            <v>0</v>
          </cell>
          <cell r="T1039">
            <v>0</v>
          </cell>
          <cell r="U1039">
            <v>4</v>
          </cell>
          <cell r="V1039" t="str">
            <v/>
          </cell>
          <cell r="W1039" t="str">
            <v/>
          </cell>
          <cell r="X1039" t="str">
            <v/>
          </cell>
          <cell r="Y1039" t="str">
            <v/>
          </cell>
          <cell r="Z1039" t="str">
            <v/>
          </cell>
          <cell r="AA1039">
            <v>4</v>
          </cell>
          <cell r="AC1039" t="str">
            <v/>
          </cell>
          <cell r="AD1039" t="str">
            <v/>
          </cell>
          <cell r="AE1039">
            <v>0</v>
          </cell>
          <cell r="AF1039" t="str">
            <v/>
          </cell>
          <cell r="AG1039" t="str">
            <v/>
          </cell>
          <cell r="AH1039" t="str">
            <v/>
          </cell>
          <cell r="AI1039" t="str">
            <v/>
          </cell>
          <cell r="AJ1039">
            <v>0</v>
          </cell>
          <cell r="AK1039" t="str">
            <v/>
          </cell>
          <cell r="AL1039" t="str">
            <v/>
          </cell>
        </row>
        <row r="1040">
          <cell r="B1040">
            <v>1033</v>
          </cell>
          <cell r="F1040" t="str">
            <v>-</v>
          </cell>
          <cell r="G1040" t="str">
            <v>-</v>
          </cell>
          <cell r="K1040">
            <v>0</v>
          </cell>
          <cell r="L1040">
            <v>0</v>
          </cell>
          <cell r="M1040">
            <v>0</v>
          </cell>
          <cell r="N1040">
            <v>0</v>
          </cell>
          <cell r="O1040">
            <v>0</v>
          </cell>
          <cell r="P1040">
            <v>0</v>
          </cell>
          <cell r="Q1040">
            <v>0</v>
          </cell>
          <cell r="R1040">
            <v>0</v>
          </cell>
          <cell r="S1040">
            <v>0</v>
          </cell>
          <cell r="T1040">
            <v>0</v>
          </cell>
          <cell r="U1040">
            <v>4</v>
          </cell>
          <cell r="V1040" t="str">
            <v/>
          </cell>
          <cell r="W1040" t="str">
            <v/>
          </cell>
          <cell r="X1040" t="str">
            <v/>
          </cell>
          <cell r="Y1040" t="str">
            <v/>
          </cell>
          <cell r="Z1040" t="str">
            <v/>
          </cell>
          <cell r="AA1040">
            <v>4</v>
          </cell>
          <cell r="AC1040" t="str">
            <v/>
          </cell>
          <cell r="AD1040" t="str">
            <v/>
          </cell>
          <cell r="AE1040">
            <v>0</v>
          </cell>
          <cell r="AF1040" t="str">
            <v/>
          </cell>
          <cell r="AG1040" t="str">
            <v/>
          </cell>
          <cell r="AH1040" t="str">
            <v/>
          </cell>
          <cell r="AI1040" t="str">
            <v/>
          </cell>
          <cell r="AJ1040">
            <v>0</v>
          </cell>
          <cell r="AK1040" t="str">
            <v/>
          </cell>
          <cell r="AL1040" t="str">
            <v/>
          </cell>
        </row>
        <row r="1041">
          <cell r="B1041">
            <v>1034</v>
          </cell>
          <cell r="F1041" t="str">
            <v>-</v>
          </cell>
          <cell r="G1041" t="str">
            <v>-</v>
          </cell>
          <cell r="K1041">
            <v>0</v>
          </cell>
          <cell r="L1041">
            <v>0</v>
          </cell>
          <cell r="M1041">
            <v>0</v>
          </cell>
          <cell r="N1041">
            <v>0</v>
          </cell>
          <cell r="O1041">
            <v>0</v>
          </cell>
          <cell r="P1041">
            <v>0</v>
          </cell>
          <cell r="Q1041">
            <v>0</v>
          </cell>
          <cell r="R1041">
            <v>0</v>
          </cell>
          <cell r="S1041">
            <v>0</v>
          </cell>
          <cell r="T1041">
            <v>0</v>
          </cell>
          <cell r="U1041">
            <v>4</v>
          </cell>
          <cell r="V1041" t="str">
            <v/>
          </cell>
          <cell r="W1041" t="str">
            <v/>
          </cell>
          <cell r="X1041" t="str">
            <v/>
          </cell>
          <cell r="Y1041" t="str">
            <v/>
          </cell>
          <cell r="Z1041" t="str">
            <v/>
          </cell>
          <cell r="AA1041">
            <v>4</v>
          </cell>
          <cell r="AC1041" t="str">
            <v/>
          </cell>
          <cell r="AD1041" t="str">
            <v/>
          </cell>
          <cell r="AE1041">
            <v>0</v>
          </cell>
          <cell r="AF1041" t="str">
            <v/>
          </cell>
          <cell r="AG1041" t="str">
            <v/>
          </cell>
          <cell r="AH1041" t="str">
            <v/>
          </cell>
          <cell r="AI1041" t="str">
            <v/>
          </cell>
          <cell r="AJ1041">
            <v>0</v>
          </cell>
          <cell r="AK1041" t="str">
            <v/>
          </cell>
          <cell r="AL1041" t="str">
            <v/>
          </cell>
        </row>
        <row r="1042">
          <cell r="B1042">
            <v>1035</v>
          </cell>
          <cell r="F1042" t="str">
            <v>-</v>
          </cell>
          <cell r="G1042" t="str">
            <v>-</v>
          </cell>
          <cell r="K1042">
            <v>0</v>
          </cell>
          <cell r="L1042">
            <v>0</v>
          </cell>
          <cell r="M1042">
            <v>0</v>
          </cell>
          <cell r="N1042">
            <v>0</v>
          </cell>
          <cell r="O1042">
            <v>0</v>
          </cell>
          <cell r="P1042">
            <v>0</v>
          </cell>
          <cell r="Q1042">
            <v>0</v>
          </cell>
          <cell r="R1042">
            <v>0</v>
          </cell>
          <cell r="S1042">
            <v>0</v>
          </cell>
          <cell r="T1042">
            <v>0</v>
          </cell>
          <cell r="U1042">
            <v>4</v>
          </cell>
          <cell r="V1042" t="str">
            <v/>
          </cell>
          <cell r="W1042" t="str">
            <v/>
          </cell>
          <cell r="X1042" t="str">
            <v/>
          </cell>
          <cell r="Y1042" t="str">
            <v/>
          </cell>
          <cell r="Z1042" t="str">
            <v/>
          </cell>
          <cell r="AA1042">
            <v>4</v>
          </cell>
          <cell r="AC1042" t="str">
            <v/>
          </cell>
          <cell r="AD1042" t="str">
            <v/>
          </cell>
          <cell r="AE1042">
            <v>0</v>
          </cell>
          <cell r="AF1042" t="str">
            <v/>
          </cell>
          <cell r="AG1042" t="str">
            <v/>
          </cell>
          <cell r="AH1042" t="str">
            <v/>
          </cell>
          <cell r="AI1042" t="str">
            <v/>
          </cell>
          <cell r="AJ1042">
            <v>0</v>
          </cell>
          <cell r="AK1042" t="str">
            <v/>
          </cell>
          <cell r="AL1042" t="str">
            <v/>
          </cell>
        </row>
        <row r="1043">
          <cell r="B1043">
            <v>1036</v>
          </cell>
          <cell r="F1043" t="str">
            <v>-</v>
          </cell>
          <cell r="G1043" t="str">
            <v>-</v>
          </cell>
          <cell r="K1043">
            <v>0</v>
          </cell>
          <cell r="L1043">
            <v>0</v>
          </cell>
          <cell r="M1043">
            <v>0</v>
          </cell>
          <cell r="N1043">
            <v>0</v>
          </cell>
          <cell r="O1043">
            <v>0</v>
          </cell>
          <cell r="P1043">
            <v>0</v>
          </cell>
          <cell r="Q1043">
            <v>0</v>
          </cell>
          <cell r="R1043">
            <v>0</v>
          </cell>
          <cell r="S1043">
            <v>0</v>
          </cell>
          <cell r="T1043">
            <v>0</v>
          </cell>
          <cell r="U1043">
            <v>4</v>
          </cell>
          <cell r="V1043" t="str">
            <v/>
          </cell>
          <cell r="W1043" t="str">
            <v/>
          </cell>
          <cell r="X1043" t="str">
            <v/>
          </cell>
          <cell r="Y1043" t="str">
            <v/>
          </cell>
          <cell r="Z1043" t="str">
            <v/>
          </cell>
          <cell r="AA1043">
            <v>4</v>
          </cell>
          <cell r="AC1043" t="str">
            <v/>
          </cell>
          <cell r="AD1043" t="str">
            <v/>
          </cell>
          <cell r="AE1043">
            <v>0</v>
          </cell>
          <cell r="AF1043" t="str">
            <v/>
          </cell>
          <cell r="AG1043" t="str">
            <v/>
          </cell>
          <cell r="AH1043" t="str">
            <v/>
          </cell>
          <cell r="AI1043" t="str">
            <v/>
          </cell>
          <cell r="AJ1043">
            <v>0</v>
          </cell>
          <cell r="AK1043" t="str">
            <v/>
          </cell>
          <cell r="AL1043" t="str">
            <v/>
          </cell>
        </row>
        <row r="1044">
          <cell r="B1044">
            <v>1037</v>
          </cell>
          <cell r="F1044" t="str">
            <v>-</v>
          </cell>
          <cell r="G1044" t="str">
            <v>-</v>
          </cell>
          <cell r="K1044">
            <v>0</v>
          </cell>
          <cell r="L1044">
            <v>0</v>
          </cell>
          <cell r="M1044">
            <v>0</v>
          </cell>
          <cell r="N1044">
            <v>0</v>
          </cell>
          <cell r="O1044">
            <v>0</v>
          </cell>
          <cell r="P1044">
            <v>0</v>
          </cell>
          <cell r="Q1044">
            <v>0</v>
          </cell>
          <cell r="R1044">
            <v>0</v>
          </cell>
          <cell r="S1044">
            <v>0</v>
          </cell>
          <cell r="T1044">
            <v>0</v>
          </cell>
          <cell r="U1044">
            <v>4</v>
          </cell>
          <cell r="V1044" t="str">
            <v/>
          </cell>
          <cell r="W1044" t="str">
            <v/>
          </cell>
          <cell r="X1044" t="str">
            <v/>
          </cell>
          <cell r="Y1044" t="str">
            <v/>
          </cell>
          <cell r="Z1044" t="str">
            <v/>
          </cell>
          <cell r="AA1044">
            <v>4</v>
          </cell>
          <cell r="AC1044" t="str">
            <v/>
          </cell>
          <cell r="AD1044" t="str">
            <v/>
          </cell>
          <cell r="AE1044">
            <v>0</v>
          </cell>
          <cell r="AF1044" t="str">
            <v/>
          </cell>
          <cell r="AG1044" t="str">
            <v/>
          </cell>
          <cell r="AH1044" t="str">
            <v/>
          </cell>
          <cell r="AI1044" t="str">
            <v/>
          </cell>
          <cell r="AJ1044">
            <v>0</v>
          </cell>
          <cell r="AK1044" t="str">
            <v/>
          </cell>
          <cell r="AL1044" t="str">
            <v/>
          </cell>
        </row>
        <row r="1045">
          <cell r="B1045">
            <v>1038</v>
          </cell>
          <cell r="F1045" t="str">
            <v>-</v>
          </cell>
          <cell r="G1045" t="str">
            <v>-</v>
          </cell>
          <cell r="K1045">
            <v>0</v>
          </cell>
          <cell r="L1045">
            <v>0</v>
          </cell>
          <cell r="M1045">
            <v>0</v>
          </cell>
          <cell r="N1045">
            <v>0</v>
          </cell>
          <cell r="O1045">
            <v>0</v>
          </cell>
          <cell r="P1045">
            <v>0</v>
          </cell>
          <cell r="Q1045">
            <v>0</v>
          </cell>
          <cell r="R1045">
            <v>0</v>
          </cell>
          <cell r="S1045">
            <v>0</v>
          </cell>
          <cell r="T1045">
            <v>0</v>
          </cell>
          <cell r="U1045">
            <v>4</v>
          </cell>
          <cell r="V1045" t="str">
            <v/>
          </cell>
          <cell r="W1045" t="str">
            <v/>
          </cell>
          <cell r="X1045" t="str">
            <v/>
          </cell>
          <cell r="Y1045" t="str">
            <v/>
          </cell>
          <cell r="Z1045" t="str">
            <v/>
          </cell>
          <cell r="AA1045">
            <v>4</v>
          </cell>
          <cell r="AC1045" t="str">
            <v/>
          </cell>
          <cell r="AD1045" t="str">
            <v/>
          </cell>
          <cell r="AE1045">
            <v>0</v>
          </cell>
          <cell r="AF1045" t="str">
            <v/>
          </cell>
          <cell r="AG1045" t="str">
            <v/>
          </cell>
          <cell r="AH1045" t="str">
            <v/>
          </cell>
          <cell r="AI1045" t="str">
            <v/>
          </cell>
          <cell r="AJ1045">
            <v>0</v>
          </cell>
          <cell r="AK1045" t="str">
            <v/>
          </cell>
          <cell r="AL1045" t="str">
            <v/>
          </cell>
        </row>
        <row r="1046">
          <cell r="B1046">
            <v>1039</v>
          </cell>
          <cell r="F1046" t="str">
            <v>-</v>
          </cell>
          <cell r="G1046" t="str">
            <v>-</v>
          </cell>
          <cell r="K1046">
            <v>0</v>
          </cell>
          <cell r="L1046">
            <v>0</v>
          </cell>
          <cell r="M1046">
            <v>0</v>
          </cell>
          <cell r="N1046">
            <v>0</v>
          </cell>
          <cell r="O1046">
            <v>0</v>
          </cell>
          <cell r="P1046">
            <v>0</v>
          </cell>
          <cell r="Q1046">
            <v>0</v>
          </cell>
          <cell r="R1046">
            <v>0</v>
          </cell>
          <cell r="S1046">
            <v>0</v>
          </cell>
          <cell r="T1046">
            <v>0</v>
          </cell>
          <cell r="U1046">
            <v>4</v>
          </cell>
          <cell r="V1046" t="str">
            <v/>
          </cell>
          <cell r="W1046" t="str">
            <v/>
          </cell>
          <cell r="X1046" t="str">
            <v/>
          </cell>
          <cell r="Y1046" t="str">
            <v/>
          </cell>
          <cell r="Z1046" t="str">
            <v/>
          </cell>
          <cell r="AA1046">
            <v>4</v>
          </cell>
          <cell r="AC1046" t="str">
            <v/>
          </cell>
          <cell r="AD1046" t="str">
            <v/>
          </cell>
          <cell r="AE1046">
            <v>0</v>
          </cell>
          <cell r="AF1046" t="str">
            <v/>
          </cell>
          <cell r="AG1046" t="str">
            <v/>
          </cell>
          <cell r="AH1046" t="str">
            <v/>
          </cell>
          <cell r="AI1046" t="str">
            <v/>
          </cell>
          <cell r="AJ1046">
            <v>0</v>
          </cell>
          <cell r="AK1046" t="str">
            <v/>
          </cell>
          <cell r="AL1046" t="str">
            <v/>
          </cell>
        </row>
        <row r="1047">
          <cell r="B1047">
            <v>1040</v>
          </cell>
          <cell r="F1047" t="str">
            <v>-</v>
          </cell>
          <cell r="G1047" t="str">
            <v>-</v>
          </cell>
          <cell r="K1047">
            <v>0</v>
          </cell>
          <cell r="L1047">
            <v>0</v>
          </cell>
          <cell r="M1047">
            <v>0</v>
          </cell>
          <cell r="N1047">
            <v>0</v>
          </cell>
          <cell r="O1047">
            <v>0</v>
          </cell>
          <cell r="P1047">
            <v>0</v>
          </cell>
          <cell r="Q1047">
            <v>0</v>
          </cell>
          <cell r="R1047">
            <v>0</v>
          </cell>
          <cell r="S1047">
            <v>0</v>
          </cell>
          <cell r="T1047">
            <v>0</v>
          </cell>
          <cell r="U1047">
            <v>4</v>
          </cell>
          <cell r="V1047" t="str">
            <v/>
          </cell>
          <cell r="W1047" t="str">
            <v/>
          </cell>
          <cell r="X1047" t="str">
            <v/>
          </cell>
          <cell r="Y1047" t="str">
            <v/>
          </cell>
          <cell r="Z1047" t="str">
            <v/>
          </cell>
          <cell r="AA1047">
            <v>4</v>
          </cell>
          <cell r="AC1047" t="str">
            <v/>
          </cell>
          <cell r="AD1047" t="str">
            <v/>
          </cell>
          <cell r="AE1047">
            <v>0</v>
          </cell>
          <cell r="AF1047" t="str">
            <v/>
          </cell>
          <cell r="AG1047" t="str">
            <v/>
          </cell>
          <cell r="AH1047" t="str">
            <v/>
          </cell>
          <cell r="AI1047" t="str">
            <v/>
          </cell>
          <cell r="AJ1047">
            <v>0</v>
          </cell>
          <cell r="AK1047" t="str">
            <v/>
          </cell>
          <cell r="AL1047" t="str">
            <v/>
          </cell>
        </row>
        <row r="1048">
          <cell r="B1048">
            <v>1041</v>
          </cell>
          <cell r="F1048" t="str">
            <v>-</v>
          </cell>
          <cell r="G1048" t="str">
            <v>-</v>
          </cell>
          <cell r="K1048">
            <v>0</v>
          </cell>
          <cell r="L1048">
            <v>0</v>
          </cell>
          <cell r="M1048">
            <v>0</v>
          </cell>
          <cell r="N1048">
            <v>0</v>
          </cell>
          <cell r="O1048">
            <v>0</v>
          </cell>
          <cell r="P1048">
            <v>0</v>
          </cell>
          <cell r="Q1048">
            <v>0</v>
          </cell>
          <cell r="R1048">
            <v>0</v>
          </cell>
          <cell r="S1048">
            <v>0</v>
          </cell>
          <cell r="T1048">
            <v>0</v>
          </cell>
          <cell r="U1048">
            <v>4</v>
          </cell>
          <cell r="V1048" t="str">
            <v/>
          </cell>
          <cell r="W1048" t="str">
            <v/>
          </cell>
          <cell r="X1048" t="str">
            <v/>
          </cell>
          <cell r="Y1048" t="str">
            <v/>
          </cell>
          <cell r="Z1048" t="str">
            <v/>
          </cell>
          <cell r="AA1048">
            <v>4</v>
          </cell>
          <cell r="AC1048" t="str">
            <v/>
          </cell>
          <cell r="AD1048" t="str">
            <v/>
          </cell>
          <cell r="AE1048">
            <v>0</v>
          </cell>
          <cell r="AF1048" t="str">
            <v/>
          </cell>
          <cell r="AG1048" t="str">
            <v/>
          </cell>
          <cell r="AH1048" t="str">
            <v/>
          </cell>
          <cell r="AI1048" t="str">
            <v/>
          </cell>
          <cell r="AJ1048">
            <v>0</v>
          </cell>
          <cell r="AK1048" t="str">
            <v/>
          </cell>
          <cell r="AL1048" t="str">
            <v/>
          </cell>
        </row>
        <row r="1049">
          <cell r="B1049">
            <v>1042</v>
          </cell>
          <cell r="F1049" t="str">
            <v>-</v>
          </cell>
          <cell r="G1049" t="str">
            <v>-</v>
          </cell>
          <cell r="K1049">
            <v>0</v>
          </cell>
          <cell r="L1049">
            <v>0</v>
          </cell>
          <cell r="M1049">
            <v>0</v>
          </cell>
          <cell r="N1049">
            <v>0</v>
          </cell>
          <cell r="O1049">
            <v>0</v>
          </cell>
          <cell r="P1049">
            <v>0</v>
          </cell>
          <cell r="Q1049">
            <v>0</v>
          </cell>
          <cell r="R1049">
            <v>0</v>
          </cell>
          <cell r="S1049">
            <v>0</v>
          </cell>
          <cell r="T1049">
            <v>0</v>
          </cell>
          <cell r="U1049">
            <v>4</v>
          </cell>
          <cell r="V1049" t="str">
            <v/>
          </cell>
          <cell r="W1049" t="str">
            <v/>
          </cell>
          <cell r="X1049" t="str">
            <v/>
          </cell>
          <cell r="Y1049" t="str">
            <v/>
          </cell>
          <cell r="Z1049" t="str">
            <v/>
          </cell>
          <cell r="AA1049">
            <v>4</v>
          </cell>
          <cell r="AC1049" t="str">
            <v/>
          </cell>
          <cell r="AD1049" t="str">
            <v/>
          </cell>
          <cell r="AE1049">
            <v>0</v>
          </cell>
          <cell r="AF1049" t="str">
            <v/>
          </cell>
          <cell r="AG1049" t="str">
            <v/>
          </cell>
          <cell r="AH1049" t="str">
            <v/>
          </cell>
          <cell r="AI1049" t="str">
            <v/>
          </cell>
          <cell r="AJ1049">
            <v>0</v>
          </cell>
          <cell r="AK1049" t="str">
            <v/>
          </cell>
          <cell r="AL1049" t="str">
            <v/>
          </cell>
        </row>
        <row r="1050">
          <cell r="B1050">
            <v>1043</v>
          </cell>
          <cell r="F1050" t="str">
            <v>-</v>
          </cell>
          <cell r="G1050" t="str">
            <v>-</v>
          </cell>
          <cell r="K1050">
            <v>0</v>
          </cell>
          <cell r="L1050">
            <v>0</v>
          </cell>
          <cell r="M1050">
            <v>0</v>
          </cell>
          <cell r="N1050">
            <v>0</v>
          </cell>
          <cell r="O1050">
            <v>0</v>
          </cell>
          <cell r="P1050">
            <v>0</v>
          </cell>
          <cell r="Q1050">
            <v>0</v>
          </cell>
          <cell r="R1050">
            <v>0</v>
          </cell>
          <cell r="S1050">
            <v>0</v>
          </cell>
          <cell r="T1050">
            <v>0</v>
          </cell>
          <cell r="U1050">
            <v>4</v>
          </cell>
          <cell r="V1050" t="str">
            <v/>
          </cell>
          <cell r="W1050" t="str">
            <v/>
          </cell>
          <cell r="X1050" t="str">
            <v/>
          </cell>
          <cell r="Y1050" t="str">
            <v/>
          </cell>
          <cell r="Z1050" t="str">
            <v/>
          </cell>
          <cell r="AA1050">
            <v>4</v>
          </cell>
          <cell r="AC1050" t="str">
            <v/>
          </cell>
          <cell r="AD1050" t="str">
            <v/>
          </cell>
          <cell r="AE1050">
            <v>0</v>
          </cell>
          <cell r="AF1050" t="str">
            <v/>
          </cell>
          <cell r="AG1050" t="str">
            <v/>
          </cell>
          <cell r="AH1050" t="str">
            <v/>
          </cell>
          <cell r="AI1050" t="str">
            <v/>
          </cell>
          <cell r="AJ1050">
            <v>0</v>
          </cell>
          <cell r="AK1050" t="str">
            <v/>
          </cell>
          <cell r="AL1050" t="str">
            <v/>
          </cell>
        </row>
        <row r="1051">
          <cell r="B1051">
            <v>1044</v>
          </cell>
          <cell r="F1051" t="str">
            <v>-</v>
          </cell>
          <cell r="G1051" t="str">
            <v>-</v>
          </cell>
          <cell r="K1051">
            <v>0</v>
          </cell>
          <cell r="L1051">
            <v>0</v>
          </cell>
          <cell r="M1051">
            <v>0</v>
          </cell>
          <cell r="N1051">
            <v>0</v>
          </cell>
          <cell r="O1051">
            <v>0</v>
          </cell>
          <cell r="P1051">
            <v>0</v>
          </cell>
          <cell r="Q1051">
            <v>0</v>
          </cell>
          <cell r="R1051">
            <v>0</v>
          </cell>
          <cell r="S1051">
            <v>0</v>
          </cell>
          <cell r="T1051">
            <v>0</v>
          </cell>
          <cell r="U1051">
            <v>4</v>
          </cell>
          <cell r="V1051" t="str">
            <v/>
          </cell>
          <cell r="W1051" t="str">
            <v/>
          </cell>
          <cell r="X1051" t="str">
            <v/>
          </cell>
          <cell r="Y1051" t="str">
            <v/>
          </cell>
          <cell r="Z1051" t="str">
            <v/>
          </cell>
          <cell r="AA1051">
            <v>4</v>
          </cell>
          <cell r="AC1051" t="str">
            <v/>
          </cell>
          <cell r="AD1051" t="str">
            <v/>
          </cell>
          <cell r="AE1051">
            <v>0</v>
          </cell>
          <cell r="AF1051" t="str">
            <v/>
          </cell>
          <cell r="AG1051" t="str">
            <v/>
          </cell>
          <cell r="AH1051" t="str">
            <v/>
          </cell>
          <cell r="AI1051" t="str">
            <v/>
          </cell>
          <cell r="AJ1051">
            <v>0</v>
          </cell>
          <cell r="AK1051" t="str">
            <v/>
          </cell>
          <cell r="AL1051" t="str">
            <v/>
          </cell>
        </row>
        <row r="1052">
          <cell r="B1052">
            <v>1045</v>
          </cell>
          <cell r="F1052" t="str">
            <v>-</v>
          </cell>
          <cell r="G1052" t="str">
            <v>-</v>
          </cell>
          <cell r="K1052">
            <v>0</v>
          </cell>
          <cell r="L1052">
            <v>0</v>
          </cell>
          <cell r="M1052">
            <v>0</v>
          </cell>
          <cell r="N1052">
            <v>0</v>
          </cell>
          <cell r="O1052">
            <v>0</v>
          </cell>
          <cell r="P1052">
            <v>0</v>
          </cell>
          <cell r="Q1052">
            <v>0</v>
          </cell>
          <cell r="R1052">
            <v>0</v>
          </cell>
          <cell r="S1052">
            <v>0</v>
          </cell>
          <cell r="T1052">
            <v>0</v>
          </cell>
          <cell r="U1052">
            <v>4</v>
          </cell>
          <cell r="V1052" t="str">
            <v/>
          </cell>
          <cell r="W1052" t="str">
            <v/>
          </cell>
          <cell r="X1052" t="str">
            <v/>
          </cell>
          <cell r="Y1052" t="str">
            <v/>
          </cell>
          <cell r="Z1052" t="str">
            <v/>
          </cell>
          <cell r="AA1052">
            <v>4</v>
          </cell>
          <cell r="AC1052" t="str">
            <v/>
          </cell>
          <cell r="AD1052" t="str">
            <v/>
          </cell>
          <cell r="AE1052">
            <v>0</v>
          </cell>
          <cell r="AF1052" t="str">
            <v/>
          </cell>
          <cell r="AG1052" t="str">
            <v/>
          </cell>
          <cell r="AH1052" t="str">
            <v/>
          </cell>
          <cell r="AI1052" t="str">
            <v/>
          </cell>
          <cell r="AJ1052">
            <v>0</v>
          </cell>
          <cell r="AK1052" t="str">
            <v/>
          </cell>
          <cell r="AL1052" t="str">
            <v/>
          </cell>
        </row>
        <row r="1053">
          <cell r="B1053">
            <v>1046</v>
          </cell>
          <cell r="F1053" t="str">
            <v>-</v>
          </cell>
          <cell r="G1053" t="str">
            <v>-</v>
          </cell>
          <cell r="K1053">
            <v>0</v>
          </cell>
          <cell r="L1053">
            <v>0</v>
          </cell>
          <cell r="M1053">
            <v>0</v>
          </cell>
          <cell r="N1053">
            <v>0</v>
          </cell>
          <cell r="O1053">
            <v>0</v>
          </cell>
          <cell r="P1053">
            <v>0</v>
          </cell>
          <cell r="Q1053">
            <v>0</v>
          </cell>
          <cell r="R1053">
            <v>0</v>
          </cell>
          <cell r="S1053">
            <v>0</v>
          </cell>
          <cell r="T1053">
            <v>0</v>
          </cell>
          <cell r="U1053">
            <v>4</v>
          </cell>
          <cell r="V1053" t="str">
            <v/>
          </cell>
          <cell r="W1053" t="str">
            <v/>
          </cell>
          <cell r="X1053" t="str">
            <v/>
          </cell>
          <cell r="Y1053" t="str">
            <v/>
          </cell>
          <cell r="Z1053" t="str">
            <v/>
          </cell>
          <cell r="AA1053">
            <v>4</v>
          </cell>
          <cell r="AC1053" t="str">
            <v/>
          </cell>
          <cell r="AD1053" t="str">
            <v/>
          </cell>
          <cell r="AE1053">
            <v>0</v>
          </cell>
          <cell r="AF1053" t="str">
            <v/>
          </cell>
          <cell r="AG1053" t="str">
            <v/>
          </cell>
          <cell r="AH1053" t="str">
            <v/>
          </cell>
          <cell r="AI1053" t="str">
            <v/>
          </cell>
          <cell r="AJ1053">
            <v>0</v>
          </cell>
          <cell r="AK1053" t="str">
            <v/>
          </cell>
          <cell r="AL1053" t="str">
            <v/>
          </cell>
        </row>
        <row r="1054">
          <cell r="B1054">
            <v>1047</v>
          </cell>
          <cell r="F1054" t="str">
            <v>-</v>
          </cell>
          <cell r="G1054" t="str">
            <v>-</v>
          </cell>
          <cell r="K1054">
            <v>0</v>
          </cell>
          <cell r="L1054">
            <v>0</v>
          </cell>
          <cell r="M1054">
            <v>0</v>
          </cell>
          <cell r="N1054">
            <v>0</v>
          </cell>
          <cell r="O1054">
            <v>0</v>
          </cell>
          <cell r="P1054">
            <v>0</v>
          </cell>
          <cell r="Q1054">
            <v>0</v>
          </cell>
          <cell r="R1054">
            <v>0</v>
          </cell>
          <cell r="S1054">
            <v>0</v>
          </cell>
          <cell r="T1054">
            <v>0</v>
          </cell>
          <cell r="U1054">
            <v>4</v>
          </cell>
          <cell r="V1054" t="str">
            <v/>
          </cell>
          <cell r="W1054" t="str">
            <v/>
          </cell>
          <cell r="X1054" t="str">
            <v/>
          </cell>
          <cell r="Y1054" t="str">
            <v/>
          </cell>
          <cell r="Z1054" t="str">
            <v/>
          </cell>
          <cell r="AA1054">
            <v>4</v>
          </cell>
          <cell r="AC1054" t="str">
            <v/>
          </cell>
          <cell r="AD1054" t="str">
            <v/>
          </cell>
          <cell r="AE1054">
            <v>0</v>
          </cell>
          <cell r="AF1054" t="str">
            <v/>
          </cell>
          <cell r="AG1054" t="str">
            <v/>
          </cell>
          <cell r="AH1054" t="str">
            <v/>
          </cell>
          <cell r="AI1054" t="str">
            <v/>
          </cell>
          <cell r="AJ1054">
            <v>0</v>
          </cell>
          <cell r="AK1054" t="str">
            <v/>
          </cell>
          <cell r="AL1054" t="str">
            <v/>
          </cell>
        </row>
        <row r="1055">
          <cell r="B1055">
            <v>1048</v>
          </cell>
          <cell r="F1055" t="str">
            <v>-</v>
          </cell>
          <cell r="G1055" t="str">
            <v>-</v>
          </cell>
          <cell r="K1055">
            <v>0</v>
          </cell>
          <cell r="L1055">
            <v>0</v>
          </cell>
          <cell r="M1055">
            <v>0</v>
          </cell>
          <cell r="N1055">
            <v>0</v>
          </cell>
          <cell r="O1055">
            <v>0</v>
          </cell>
          <cell r="P1055">
            <v>0</v>
          </cell>
          <cell r="Q1055">
            <v>0</v>
          </cell>
          <cell r="R1055">
            <v>0</v>
          </cell>
          <cell r="S1055">
            <v>0</v>
          </cell>
          <cell r="T1055">
            <v>0</v>
          </cell>
          <cell r="U1055">
            <v>4</v>
          </cell>
          <cell r="V1055" t="str">
            <v/>
          </cell>
          <cell r="W1055" t="str">
            <v/>
          </cell>
          <cell r="X1055" t="str">
            <v/>
          </cell>
          <cell r="Y1055" t="str">
            <v/>
          </cell>
          <cell r="Z1055" t="str">
            <v/>
          </cell>
          <cell r="AA1055">
            <v>4</v>
          </cell>
          <cell r="AC1055" t="str">
            <v/>
          </cell>
          <cell r="AD1055" t="str">
            <v/>
          </cell>
          <cell r="AE1055">
            <v>0</v>
          </cell>
          <cell r="AF1055" t="str">
            <v/>
          </cell>
          <cell r="AG1055" t="str">
            <v/>
          </cell>
          <cell r="AH1055" t="str">
            <v/>
          </cell>
          <cell r="AI1055" t="str">
            <v/>
          </cell>
          <cell r="AJ1055">
            <v>0</v>
          </cell>
          <cell r="AK1055" t="str">
            <v/>
          </cell>
          <cell r="AL1055" t="str">
            <v/>
          </cell>
        </row>
        <row r="1056">
          <cell r="B1056">
            <v>1049</v>
          </cell>
          <cell r="F1056" t="str">
            <v>-</v>
          </cell>
          <cell r="G1056" t="str">
            <v>-</v>
          </cell>
          <cell r="K1056">
            <v>0</v>
          </cell>
          <cell r="L1056">
            <v>0</v>
          </cell>
          <cell r="M1056">
            <v>0</v>
          </cell>
          <cell r="N1056">
            <v>0</v>
          </cell>
          <cell r="O1056">
            <v>0</v>
          </cell>
          <cell r="P1056">
            <v>0</v>
          </cell>
          <cell r="Q1056">
            <v>0</v>
          </cell>
          <cell r="R1056">
            <v>0</v>
          </cell>
          <cell r="S1056">
            <v>0</v>
          </cell>
          <cell r="T1056">
            <v>0</v>
          </cell>
          <cell r="U1056">
            <v>4</v>
          </cell>
          <cell r="V1056" t="str">
            <v/>
          </cell>
          <cell r="W1056" t="str">
            <v/>
          </cell>
          <cell r="X1056" t="str">
            <v/>
          </cell>
          <cell r="Y1056" t="str">
            <v/>
          </cell>
          <cell r="Z1056" t="str">
            <v/>
          </cell>
          <cell r="AA1056">
            <v>4</v>
          </cell>
          <cell r="AC1056" t="str">
            <v/>
          </cell>
          <cell r="AD1056" t="str">
            <v/>
          </cell>
          <cell r="AE1056">
            <v>0</v>
          </cell>
          <cell r="AF1056" t="str">
            <v/>
          </cell>
          <cell r="AG1056" t="str">
            <v/>
          </cell>
          <cell r="AH1056" t="str">
            <v/>
          </cell>
          <cell r="AI1056" t="str">
            <v/>
          </cell>
          <cell r="AJ1056">
            <v>0</v>
          </cell>
          <cell r="AK1056" t="str">
            <v/>
          </cell>
          <cell r="AL1056" t="str">
            <v/>
          </cell>
        </row>
        <row r="1057">
          <cell r="B1057">
            <v>1050</v>
          </cell>
          <cell r="F1057" t="str">
            <v>-</v>
          </cell>
          <cell r="G1057" t="str">
            <v>-</v>
          </cell>
          <cell r="K1057">
            <v>0</v>
          </cell>
          <cell r="L1057">
            <v>0</v>
          </cell>
          <cell r="M1057">
            <v>0</v>
          </cell>
          <cell r="N1057">
            <v>0</v>
          </cell>
          <cell r="O1057">
            <v>0</v>
          </cell>
          <cell r="P1057">
            <v>0</v>
          </cell>
          <cell r="Q1057">
            <v>0</v>
          </cell>
          <cell r="R1057">
            <v>0</v>
          </cell>
          <cell r="S1057">
            <v>0</v>
          </cell>
          <cell r="T1057">
            <v>0</v>
          </cell>
          <cell r="U1057">
            <v>4</v>
          </cell>
          <cell r="V1057" t="str">
            <v/>
          </cell>
          <cell r="W1057" t="str">
            <v/>
          </cell>
          <cell r="X1057" t="str">
            <v/>
          </cell>
          <cell r="Y1057" t="str">
            <v/>
          </cell>
          <cell r="Z1057" t="str">
            <v/>
          </cell>
          <cell r="AA1057">
            <v>4</v>
          </cell>
          <cell r="AC1057" t="str">
            <v/>
          </cell>
          <cell r="AD1057" t="str">
            <v/>
          </cell>
          <cell r="AE1057">
            <v>0</v>
          </cell>
          <cell r="AF1057" t="str">
            <v/>
          </cell>
          <cell r="AG1057" t="str">
            <v/>
          </cell>
          <cell r="AH1057" t="str">
            <v/>
          </cell>
          <cell r="AI1057" t="str">
            <v/>
          </cell>
          <cell r="AJ1057">
            <v>0</v>
          </cell>
          <cell r="AK1057" t="str">
            <v/>
          </cell>
          <cell r="AL1057" t="str">
            <v/>
          </cell>
        </row>
        <row r="1058">
          <cell r="B1058">
            <v>1051</v>
          </cell>
          <cell r="F1058" t="str">
            <v>-</v>
          </cell>
          <cell r="G1058" t="str">
            <v>-</v>
          </cell>
          <cell r="K1058">
            <v>0</v>
          </cell>
          <cell r="L1058">
            <v>0</v>
          </cell>
          <cell r="M1058">
            <v>0</v>
          </cell>
          <cell r="N1058">
            <v>0</v>
          </cell>
          <cell r="O1058">
            <v>0</v>
          </cell>
          <cell r="P1058">
            <v>0</v>
          </cell>
          <cell r="Q1058">
            <v>0</v>
          </cell>
          <cell r="R1058">
            <v>0</v>
          </cell>
          <cell r="S1058">
            <v>0</v>
          </cell>
          <cell r="T1058">
            <v>0</v>
          </cell>
          <cell r="U1058">
            <v>4</v>
          </cell>
          <cell r="V1058" t="str">
            <v/>
          </cell>
          <cell r="W1058" t="str">
            <v/>
          </cell>
          <cell r="X1058" t="str">
            <v/>
          </cell>
          <cell r="Y1058" t="str">
            <v/>
          </cell>
          <cell r="Z1058" t="str">
            <v/>
          </cell>
          <cell r="AA1058">
            <v>4</v>
          </cell>
          <cell r="AC1058" t="str">
            <v/>
          </cell>
          <cell r="AD1058" t="str">
            <v/>
          </cell>
          <cell r="AE1058">
            <v>0</v>
          </cell>
          <cell r="AF1058" t="str">
            <v/>
          </cell>
          <cell r="AG1058" t="str">
            <v/>
          </cell>
          <cell r="AH1058" t="str">
            <v/>
          </cell>
          <cell r="AI1058" t="str">
            <v/>
          </cell>
          <cell r="AJ1058">
            <v>0</v>
          </cell>
          <cell r="AK1058" t="str">
            <v/>
          </cell>
          <cell r="AL1058" t="str">
            <v/>
          </cell>
        </row>
        <row r="1059">
          <cell r="B1059">
            <v>1052</v>
          </cell>
          <cell r="F1059" t="str">
            <v>-</v>
          </cell>
          <cell r="G1059" t="str">
            <v>-</v>
          </cell>
          <cell r="K1059">
            <v>0</v>
          </cell>
          <cell r="L1059">
            <v>0</v>
          </cell>
          <cell r="M1059">
            <v>0</v>
          </cell>
          <cell r="N1059">
            <v>0</v>
          </cell>
          <cell r="O1059">
            <v>0</v>
          </cell>
          <cell r="P1059">
            <v>0</v>
          </cell>
          <cell r="Q1059">
            <v>0</v>
          </cell>
          <cell r="R1059">
            <v>0</v>
          </cell>
          <cell r="S1059">
            <v>0</v>
          </cell>
          <cell r="T1059">
            <v>0</v>
          </cell>
          <cell r="U1059">
            <v>4</v>
          </cell>
          <cell r="V1059" t="str">
            <v/>
          </cell>
          <cell r="W1059" t="str">
            <v/>
          </cell>
          <cell r="X1059" t="str">
            <v/>
          </cell>
          <cell r="Y1059" t="str">
            <v/>
          </cell>
          <cell r="Z1059" t="str">
            <v/>
          </cell>
          <cell r="AA1059">
            <v>4</v>
          </cell>
          <cell r="AC1059" t="str">
            <v/>
          </cell>
          <cell r="AD1059" t="str">
            <v/>
          </cell>
          <cell r="AE1059">
            <v>0</v>
          </cell>
          <cell r="AF1059" t="str">
            <v/>
          </cell>
          <cell r="AG1059" t="str">
            <v/>
          </cell>
          <cell r="AH1059" t="str">
            <v/>
          </cell>
          <cell r="AI1059" t="str">
            <v/>
          </cell>
          <cell r="AJ1059">
            <v>0</v>
          </cell>
          <cell r="AK1059" t="str">
            <v/>
          </cell>
          <cell r="AL1059" t="str">
            <v/>
          </cell>
        </row>
        <row r="1060">
          <cell r="B1060">
            <v>1053</v>
          </cell>
          <cell r="F1060" t="str">
            <v>-</v>
          </cell>
          <cell r="G1060" t="str">
            <v>-</v>
          </cell>
          <cell r="K1060">
            <v>0</v>
          </cell>
          <cell r="L1060">
            <v>0</v>
          </cell>
          <cell r="M1060">
            <v>0</v>
          </cell>
          <cell r="N1060">
            <v>0</v>
          </cell>
          <cell r="O1060">
            <v>0</v>
          </cell>
          <cell r="P1060">
            <v>0</v>
          </cell>
          <cell r="Q1060">
            <v>0</v>
          </cell>
          <cell r="R1060">
            <v>0</v>
          </cell>
          <cell r="S1060">
            <v>0</v>
          </cell>
          <cell r="T1060">
            <v>0</v>
          </cell>
          <cell r="U1060">
            <v>4</v>
          </cell>
          <cell r="V1060" t="str">
            <v/>
          </cell>
          <cell r="W1060" t="str">
            <v/>
          </cell>
          <cell r="X1060" t="str">
            <v/>
          </cell>
          <cell r="Y1060" t="str">
            <v/>
          </cell>
          <cell r="Z1060" t="str">
            <v/>
          </cell>
          <cell r="AA1060">
            <v>4</v>
          </cell>
          <cell r="AC1060" t="str">
            <v/>
          </cell>
          <cell r="AD1060" t="str">
            <v/>
          </cell>
          <cell r="AE1060">
            <v>0</v>
          </cell>
          <cell r="AF1060" t="str">
            <v/>
          </cell>
          <cell r="AG1060" t="str">
            <v/>
          </cell>
          <cell r="AH1060" t="str">
            <v/>
          </cell>
          <cell r="AI1060" t="str">
            <v/>
          </cell>
          <cell r="AJ1060">
            <v>0</v>
          </cell>
          <cell r="AK1060" t="str">
            <v/>
          </cell>
          <cell r="AL1060" t="str">
            <v/>
          </cell>
        </row>
        <row r="1061">
          <cell r="B1061">
            <v>1054</v>
          </cell>
          <cell r="F1061" t="str">
            <v>-</v>
          </cell>
          <cell r="G1061" t="str">
            <v>-</v>
          </cell>
          <cell r="K1061">
            <v>0</v>
          </cell>
          <cell r="L1061">
            <v>0</v>
          </cell>
          <cell r="M1061">
            <v>0</v>
          </cell>
          <cell r="N1061">
            <v>0</v>
          </cell>
          <cell r="O1061">
            <v>0</v>
          </cell>
          <cell r="P1061">
            <v>0</v>
          </cell>
          <cell r="Q1061">
            <v>0</v>
          </cell>
          <cell r="R1061">
            <v>0</v>
          </cell>
          <cell r="S1061">
            <v>0</v>
          </cell>
          <cell r="T1061">
            <v>0</v>
          </cell>
          <cell r="U1061">
            <v>4</v>
          </cell>
          <cell r="V1061" t="str">
            <v/>
          </cell>
          <cell r="W1061" t="str">
            <v/>
          </cell>
          <cell r="X1061" t="str">
            <v/>
          </cell>
          <cell r="Y1061" t="str">
            <v/>
          </cell>
          <cell r="Z1061" t="str">
            <v/>
          </cell>
          <cell r="AA1061">
            <v>4</v>
          </cell>
          <cell r="AC1061" t="str">
            <v/>
          </cell>
          <cell r="AD1061" t="str">
            <v/>
          </cell>
          <cell r="AE1061">
            <v>0</v>
          </cell>
          <cell r="AF1061" t="str">
            <v/>
          </cell>
          <cell r="AG1061" t="str">
            <v/>
          </cell>
          <cell r="AH1061" t="str">
            <v/>
          </cell>
          <cell r="AI1061" t="str">
            <v/>
          </cell>
          <cell r="AJ1061">
            <v>0</v>
          </cell>
          <cell r="AK1061" t="str">
            <v/>
          </cell>
          <cell r="AL1061" t="str">
            <v/>
          </cell>
        </row>
        <row r="1062">
          <cell r="B1062">
            <v>1055</v>
          </cell>
          <cell r="F1062" t="str">
            <v>-</v>
          </cell>
          <cell r="G1062" t="str">
            <v>-</v>
          </cell>
          <cell r="K1062">
            <v>0</v>
          </cell>
          <cell r="L1062">
            <v>0</v>
          </cell>
          <cell r="M1062">
            <v>0</v>
          </cell>
          <cell r="N1062">
            <v>0</v>
          </cell>
          <cell r="O1062">
            <v>0</v>
          </cell>
          <cell r="P1062">
            <v>0</v>
          </cell>
          <cell r="Q1062">
            <v>0</v>
          </cell>
          <cell r="R1062">
            <v>0</v>
          </cell>
          <cell r="S1062">
            <v>0</v>
          </cell>
          <cell r="T1062">
            <v>0</v>
          </cell>
          <cell r="U1062">
            <v>4</v>
          </cell>
          <cell r="V1062" t="str">
            <v/>
          </cell>
          <cell r="W1062" t="str">
            <v/>
          </cell>
          <cell r="X1062" t="str">
            <v/>
          </cell>
          <cell r="Y1062" t="str">
            <v/>
          </cell>
          <cell r="Z1062" t="str">
            <v/>
          </cell>
          <cell r="AA1062">
            <v>4</v>
          </cell>
          <cell r="AC1062" t="str">
            <v/>
          </cell>
          <cell r="AD1062" t="str">
            <v/>
          </cell>
          <cell r="AE1062">
            <v>0</v>
          </cell>
          <cell r="AF1062" t="str">
            <v/>
          </cell>
          <cell r="AG1062" t="str">
            <v/>
          </cell>
          <cell r="AH1062" t="str">
            <v/>
          </cell>
          <cell r="AI1062" t="str">
            <v/>
          </cell>
          <cell r="AJ1062">
            <v>0</v>
          </cell>
          <cell r="AK1062" t="str">
            <v/>
          </cell>
          <cell r="AL1062" t="str">
            <v/>
          </cell>
        </row>
        <row r="1063">
          <cell r="B1063">
            <v>1056</v>
          </cell>
          <cell r="F1063" t="str">
            <v>-</v>
          </cell>
          <cell r="G1063" t="str">
            <v>-</v>
          </cell>
          <cell r="K1063">
            <v>0</v>
          </cell>
          <cell r="L1063">
            <v>0</v>
          </cell>
          <cell r="M1063">
            <v>0</v>
          </cell>
          <cell r="N1063">
            <v>0</v>
          </cell>
          <cell r="O1063">
            <v>0</v>
          </cell>
          <cell r="P1063">
            <v>0</v>
          </cell>
          <cell r="Q1063">
            <v>0</v>
          </cell>
          <cell r="R1063">
            <v>0</v>
          </cell>
          <cell r="S1063">
            <v>0</v>
          </cell>
          <cell r="T1063">
            <v>0</v>
          </cell>
          <cell r="U1063">
            <v>4</v>
          </cell>
          <cell r="V1063" t="str">
            <v/>
          </cell>
          <cell r="W1063" t="str">
            <v/>
          </cell>
          <cell r="X1063" t="str">
            <v/>
          </cell>
          <cell r="Y1063" t="str">
            <v/>
          </cell>
          <cell r="Z1063" t="str">
            <v/>
          </cell>
          <cell r="AA1063">
            <v>4</v>
          </cell>
          <cell r="AC1063" t="str">
            <v/>
          </cell>
          <cell r="AD1063" t="str">
            <v/>
          </cell>
          <cell r="AE1063">
            <v>0</v>
          </cell>
          <cell r="AF1063" t="str">
            <v/>
          </cell>
          <cell r="AG1063" t="str">
            <v/>
          </cell>
          <cell r="AH1063" t="str">
            <v/>
          </cell>
          <cell r="AI1063" t="str">
            <v/>
          </cell>
          <cell r="AJ1063">
            <v>0</v>
          </cell>
          <cell r="AK1063" t="str">
            <v/>
          </cell>
          <cell r="AL1063" t="str">
            <v/>
          </cell>
        </row>
        <row r="1064">
          <cell r="B1064">
            <v>1057</v>
          </cell>
          <cell r="F1064" t="str">
            <v>-</v>
          </cell>
          <cell r="G1064" t="str">
            <v>-</v>
          </cell>
          <cell r="K1064">
            <v>0</v>
          </cell>
          <cell r="L1064">
            <v>0</v>
          </cell>
          <cell r="M1064">
            <v>0</v>
          </cell>
          <cell r="N1064">
            <v>0</v>
          </cell>
          <cell r="O1064">
            <v>0</v>
          </cell>
          <cell r="P1064">
            <v>0</v>
          </cell>
          <cell r="Q1064">
            <v>0</v>
          </cell>
          <cell r="R1064">
            <v>0</v>
          </cell>
          <cell r="S1064">
            <v>0</v>
          </cell>
          <cell r="T1064">
            <v>0</v>
          </cell>
          <cell r="U1064">
            <v>4</v>
          </cell>
          <cell r="V1064" t="str">
            <v/>
          </cell>
          <cell r="W1064" t="str">
            <v/>
          </cell>
          <cell r="X1064" t="str">
            <v/>
          </cell>
          <cell r="Y1064" t="str">
            <v/>
          </cell>
          <cell r="Z1064" t="str">
            <v/>
          </cell>
          <cell r="AA1064">
            <v>4</v>
          </cell>
          <cell r="AC1064" t="str">
            <v/>
          </cell>
          <cell r="AD1064" t="str">
            <v/>
          </cell>
          <cell r="AE1064">
            <v>0</v>
          </cell>
          <cell r="AF1064" t="str">
            <v/>
          </cell>
          <cell r="AG1064" t="str">
            <v/>
          </cell>
          <cell r="AH1064" t="str">
            <v/>
          </cell>
          <cell r="AI1064" t="str">
            <v/>
          </cell>
          <cell r="AJ1064">
            <v>0</v>
          </cell>
          <cell r="AK1064" t="str">
            <v/>
          </cell>
          <cell r="AL1064" t="str">
            <v/>
          </cell>
        </row>
        <row r="1065">
          <cell r="B1065">
            <v>1058</v>
          </cell>
          <cell r="F1065" t="str">
            <v>-</v>
          </cell>
          <cell r="G1065" t="str">
            <v>-</v>
          </cell>
          <cell r="K1065">
            <v>0</v>
          </cell>
          <cell r="L1065">
            <v>0</v>
          </cell>
          <cell r="M1065">
            <v>0</v>
          </cell>
          <cell r="N1065">
            <v>0</v>
          </cell>
          <cell r="O1065">
            <v>0</v>
          </cell>
          <cell r="P1065">
            <v>0</v>
          </cell>
          <cell r="Q1065">
            <v>0</v>
          </cell>
          <cell r="R1065">
            <v>0</v>
          </cell>
          <cell r="S1065">
            <v>0</v>
          </cell>
          <cell r="T1065">
            <v>0</v>
          </cell>
          <cell r="U1065">
            <v>4</v>
          </cell>
          <cell r="V1065" t="str">
            <v/>
          </cell>
          <cell r="W1065" t="str">
            <v/>
          </cell>
          <cell r="X1065" t="str">
            <v/>
          </cell>
          <cell r="Y1065" t="str">
            <v/>
          </cell>
          <cell r="Z1065" t="str">
            <v/>
          </cell>
          <cell r="AA1065">
            <v>4</v>
          </cell>
          <cell r="AC1065" t="str">
            <v/>
          </cell>
          <cell r="AD1065" t="str">
            <v/>
          </cell>
          <cell r="AE1065">
            <v>0</v>
          </cell>
          <cell r="AF1065" t="str">
            <v/>
          </cell>
          <cell r="AG1065" t="str">
            <v/>
          </cell>
          <cell r="AH1065" t="str">
            <v/>
          </cell>
          <cell r="AI1065" t="str">
            <v/>
          </cell>
          <cell r="AJ1065">
            <v>0</v>
          </cell>
          <cell r="AK1065" t="str">
            <v/>
          </cell>
          <cell r="AL1065" t="str">
            <v/>
          </cell>
        </row>
        <row r="1066">
          <cell r="B1066">
            <v>1059</v>
          </cell>
          <cell r="F1066" t="str">
            <v>-</v>
          </cell>
          <cell r="G1066" t="str">
            <v>-</v>
          </cell>
          <cell r="K1066">
            <v>0</v>
          </cell>
          <cell r="L1066">
            <v>0</v>
          </cell>
          <cell r="M1066">
            <v>0</v>
          </cell>
          <cell r="N1066">
            <v>0</v>
          </cell>
          <cell r="O1066">
            <v>0</v>
          </cell>
          <cell r="P1066">
            <v>0</v>
          </cell>
          <cell r="Q1066">
            <v>0</v>
          </cell>
          <cell r="R1066">
            <v>0</v>
          </cell>
          <cell r="S1066">
            <v>0</v>
          </cell>
          <cell r="T1066">
            <v>0</v>
          </cell>
          <cell r="U1066">
            <v>4</v>
          </cell>
          <cell r="V1066" t="str">
            <v/>
          </cell>
          <cell r="W1066" t="str">
            <v/>
          </cell>
          <cell r="X1066" t="str">
            <v/>
          </cell>
          <cell r="Y1066" t="str">
            <v/>
          </cell>
          <cell r="Z1066" t="str">
            <v/>
          </cell>
          <cell r="AA1066">
            <v>4</v>
          </cell>
          <cell r="AC1066" t="str">
            <v/>
          </cell>
          <cell r="AD1066" t="str">
            <v/>
          </cell>
          <cell r="AE1066">
            <v>0</v>
          </cell>
          <cell r="AF1066" t="str">
            <v/>
          </cell>
          <cell r="AG1066" t="str">
            <v/>
          </cell>
          <cell r="AH1066" t="str">
            <v/>
          </cell>
          <cell r="AI1066" t="str">
            <v/>
          </cell>
          <cell r="AJ1066">
            <v>0</v>
          </cell>
          <cell r="AK1066" t="str">
            <v/>
          </cell>
          <cell r="AL1066" t="str">
            <v/>
          </cell>
        </row>
        <row r="1067">
          <cell r="B1067">
            <v>1060</v>
          </cell>
          <cell r="F1067" t="str">
            <v>-</v>
          </cell>
          <cell r="G1067" t="str">
            <v>-</v>
          </cell>
          <cell r="K1067">
            <v>0</v>
          </cell>
          <cell r="L1067">
            <v>0</v>
          </cell>
          <cell r="M1067">
            <v>0</v>
          </cell>
          <cell r="N1067">
            <v>0</v>
          </cell>
          <cell r="O1067">
            <v>0</v>
          </cell>
          <cell r="P1067">
            <v>0</v>
          </cell>
          <cell r="Q1067">
            <v>0</v>
          </cell>
          <cell r="R1067">
            <v>0</v>
          </cell>
          <cell r="S1067">
            <v>0</v>
          </cell>
          <cell r="T1067">
            <v>0</v>
          </cell>
          <cell r="U1067">
            <v>4</v>
          </cell>
          <cell r="V1067" t="str">
            <v/>
          </cell>
          <cell r="W1067" t="str">
            <v/>
          </cell>
          <cell r="X1067" t="str">
            <v/>
          </cell>
          <cell r="Y1067" t="str">
            <v/>
          </cell>
          <cell r="Z1067" t="str">
            <v/>
          </cell>
          <cell r="AA1067">
            <v>4</v>
          </cell>
          <cell r="AC1067" t="str">
            <v/>
          </cell>
          <cell r="AD1067" t="str">
            <v/>
          </cell>
          <cell r="AE1067">
            <v>0</v>
          </cell>
          <cell r="AF1067" t="str">
            <v/>
          </cell>
          <cell r="AG1067" t="str">
            <v/>
          </cell>
          <cell r="AH1067" t="str">
            <v/>
          </cell>
          <cell r="AI1067" t="str">
            <v/>
          </cell>
          <cell r="AJ1067">
            <v>0</v>
          </cell>
          <cell r="AK1067" t="str">
            <v/>
          </cell>
          <cell r="AL1067" t="str">
            <v/>
          </cell>
        </row>
        <row r="1068">
          <cell r="B1068">
            <v>1061</v>
          </cell>
          <cell r="F1068" t="str">
            <v>-</v>
          </cell>
          <cell r="G1068" t="str">
            <v>-</v>
          </cell>
          <cell r="K1068">
            <v>0</v>
          </cell>
          <cell r="L1068">
            <v>0</v>
          </cell>
          <cell r="M1068">
            <v>0</v>
          </cell>
          <cell r="N1068">
            <v>0</v>
          </cell>
          <cell r="O1068">
            <v>0</v>
          </cell>
          <cell r="P1068">
            <v>0</v>
          </cell>
          <cell r="Q1068">
            <v>0</v>
          </cell>
          <cell r="R1068">
            <v>0</v>
          </cell>
          <cell r="S1068">
            <v>0</v>
          </cell>
          <cell r="T1068">
            <v>0</v>
          </cell>
          <cell r="U1068">
            <v>4</v>
          </cell>
          <cell r="V1068" t="str">
            <v/>
          </cell>
          <cell r="W1068" t="str">
            <v/>
          </cell>
          <cell r="X1068" t="str">
            <v/>
          </cell>
          <cell r="Y1068" t="str">
            <v/>
          </cell>
          <cell r="Z1068" t="str">
            <v/>
          </cell>
          <cell r="AA1068">
            <v>4</v>
          </cell>
          <cell r="AC1068" t="str">
            <v/>
          </cell>
          <cell r="AD1068" t="str">
            <v/>
          </cell>
          <cell r="AE1068">
            <v>0</v>
          </cell>
          <cell r="AF1068" t="str">
            <v/>
          </cell>
          <cell r="AG1068" t="str">
            <v/>
          </cell>
          <cell r="AH1068" t="str">
            <v/>
          </cell>
          <cell r="AI1068" t="str">
            <v/>
          </cell>
          <cell r="AJ1068">
            <v>0</v>
          </cell>
          <cell r="AK1068" t="str">
            <v/>
          </cell>
          <cell r="AL1068" t="str">
            <v/>
          </cell>
        </row>
        <row r="1069">
          <cell r="B1069">
            <v>1062</v>
          </cell>
          <cell r="F1069" t="str">
            <v>-</v>
          </cell>
          <cell r="G1069" t="str">
            <v>-</v>
          </cell>
          <cell r="K1069">
            <v>0</v>
          </cell>
          <cell r="L1069">
            <v>0</v>
          </cell>
          <cell r="M1069">
            <v>0</v>
          </cell>
          <cell r="N1069">
            <v>0</v>
          </cell>
          <cell r="O1069">
            <v>0</v>
          </cell>
          <cell r="P1069">
            <v>0</v>
          </cell>
          <cell r="Q1069">
            <v>0</v>
          </cell>
          <cell r="R1069">
            <v>0</v>
          </cell>
          <cell r="S1069">
            <v>0</v>
          </cell>
          <cell r="T1069">
            <v>0</v>
          </cell>
          <cell r="U1069">
            <v>4</v>
          </cell>
          <cell r="V1069" t="str">
            <v/>
          </cell>
          <cell r="W1069" t="str">
            <v/>
          </cell>
          <cell r="X1069" t="str">
            <v/>
          </cell>
          <cell r="Y1069" t="str">
            <v/>
          </cell>
          <cell r="Z1069" t="str">
            <v/>
          </cell>
          <cell r="AA1069">
            <v>4</v>
          </cell>
          <cell r="AC1069" t="str">
            <v/>
          </cell>
          <cell r="AD1069" t="str">
            <v/>
          </cell>
          <cell r="AE1069">
            <v>0</v>
          </cell>
          <cell r="AF1069" t="str">
            <v/>
          </cell>
          <cell r="AG1069" t="str">
            <v/>
          </cell>
          <cell r="AH1069" t="str">
            <v/>
          </cell>
          <cell r="AI1069" t="str">
            <v/>
          </cell>
          <cell r="AJ1069">
            <v>0</v>
          </cell>
          <cell r="AK1069" t="str">
            <v/>
          </cell>
          <cell r="AL1069" t="str">
            <v/>
          </cell>
        </row>
        <row r="1070">
          <cell r="B1070">
            <v>1063</v>
          </cell>
          <cell r="F1070" t="str">
            <v>-</v>
          </cell>
          <cell r="G1070" t="str">
            <v>-</v>
          </cell>
          <cell r="K1070">
            <v>0</v>
          </cell>
          <cell r="L1070">
            <v>0</v>
          </cell>
          <cell r="M1070">
            <v>0</v>
          </cell>
          <cell r="N1070">
            <v>0</v>
          </cell>
          <cell r="O1070">
            <v>0</v>
          </cell>
          <cell r="P1070">
            <v>0</v>
          </cell>
          <cell r="Q1070">
            <v>0</v>
          </cell>
          <cell r="R1070">
            <v>0</v>
          </cell>
          <cell r="S1070">
            <v>0</v>
          </cell>
          <cell r="T1070">
            <v>0</v>
          </cell>
          <cell r="U1070">
            <v>4</v>
          </cell>
          <cell r="V1070" t="str">
            <v/>
          </cell>
          <cell r="W1070" t="str">
            <v/>
          </cell>
          <cell r="X1070" t="str">
            <v/>
          </cell>
          <cell r="Y1070" t="str">
            <v/>
          </cell>
          <cell r="Z1070" t="str">
            <v/>
          </cell>
          <cell r="AA1070">
            <v>4</v>
          </cell>
          <cell r="AC1070" t="str">
            <v/>
          </cell>
          <cell r="AD1070" t="str">
            <v/>
          </cell>
          <cell r="AE1070">
            <v>0</v>
          </cell>
          <cell r="AF1070" t="str">
            <v/>
          </cell>
          <cell r="AG1070" t="str">
            <v/>
          </cell>
          <cell r="AH1070" t="str">
            <v/>
          </cell>
          <cell r="AI1070" t="str">
            <v/>
          </cell>
          <cell r="AJ1070">
            <v>0</v>
          </cell>
          <cell r="AK1070" t="str">
            <v/>
          </cell>
          <cell r="AL1070" t="str">
            <v/>
          </cell>
        </row>
        <row r="1071">
          <cell r="B1071">
            <v>1064</v>
          </cell>
          <cell r="F1071" t="str">
            <v>-</v>
          </cell>
          <cell r="G1071" t="str">
            <v>-</v>
          </cell>
          <cell r="K1071">
            <v>0</v>
          </cell>
          <cell r="L1071">
            <v>0</v>
          </cell>
          <cell r="M1071">
            <v>0</v>
          </cell>
          <cell r="N1071">
            <v>0</v>
          </cell>
          <cell r="O1071">
            <v>0</v>
          </cell>
          <cell r="P1071">
            <v>0</v>
          </cell>
          <cell r="Q1071">
            <v>0</v>
          </cell>
          <cell r="R1071">
            <v>0</v>
          </cell>
          <cell r="S1071">
            <v>0</v>
          </cell>
          <cell r="T1071">
            <v>0</v>
          </cell>
          <cell r="U1071">
            <v>4</v>
          </cell>
          <cell r="V1071" t="str">
            <v/>
          </cell>
          <cell r="W1071" t="str">
            <v/>
          </cell>
          <cell r="X1071" t="str">
            <v/>
          </cell>
          <cell r="Y1071" t="str">
            <v/>
          </cell>
          <cell r="Z1071" t="str">
            <v/>
          </cell>
          <cell r="AA1071">
            <v>4</v>
          </cell>
          <cell r="AC1071" t="str">
            <v/>
          </cell>
          <cell r="AD1071" t="str">
            <v/>
          </cell>
          <cell r="AE1071">
            <v>0</v>
          </cell>
          <cell r="AF1071" t="str">
            <v/>
          </cell>
          <cell r="AG1071" t="str">
            <v/>
          </cell>
          <cell r="AH1071" t="str">
            <v/>
          </cell>
          <cell r="AI1071" t="str">
            <v/>
          </cell>
          <cell r="AJ1071">
            <v>0</v>
          </cell>
          <cell r="AK1071" t="str">
            <v/>
          </cell>
          <cell r="AL1071" t="str">
            <v/>
          </cell>
        </row>
        <row r="1072">
          <cell r="B1072">
            <v>1065</v>
          </cell>
          <cell r="F1072" t="str">
            <v>-</v>
          </cell>
          <cell r="G1072" t="str">
            <v>-</v>
          </cell>
          <cell r="K1072">
            <v>0</v>
          </cell>
          <cell r="L1072">
            <v>0</v>
          </cell>
          <cell r="M1072">
            <v>0</v>
          </cell>
          <cell r="N1072">
            <v>0</v>
          </cell>
          <cell r="O1072">
            <v>0</v>
          </cell>
          <cell r="P1072">
            <v>0</v>
          </cell>
          <cell r="Q1072">
            <v>0</v>
          </cell>
          <cell r="R1072">
            <v>0</v>
          </cell>
          <cell r="S1072">
            <v>0</v>
          </cell>
          <cell r="T1072">
            <v>0</v>
          </cell>
          <cell r="U1072">
            <v>4</v>
          </cell>
          <cell r="V1072" t="str">
            <v/>
          </cell>
          <cell r="W1072" t="str">
            <v/>
          </cell>
          <cell r="X1072" t="str">
            <v/>
          </cell>
          <cell r="Y1072" t="str">
            <v/>
          </cell>
          <cell r="Z1072" t="str">
            <v/>
          </cell>
          <cell r="AA1072">
            <v>4</v>
          </cell>
          <cell r="AC1072" t="str">
            <v/>
          </cell>
          <cell r="AD1072" t="str">
            <v/>
          </cell>
          <cell r="AE1072">
            <v>0</v>
          </cell>
          <cell r="AF1072" t="str">
            <v/>
          </cell>
          <cell r="AG1072" t="str">
            <v/>
          </cell>
          <cell r="AH1072" t="str">
            <v/>
          </cell>
          <cell r="AI1072" t="str">
            <v/>
          </cell>
          <cell r="AJ1072">
            <v>0</v>
          </cell>
          <cell r="AK1072" t="str">
            <v/>
          </cell>
          <cell r="AL1072" t="str">
            <v/>
          </cell>
        </row>
        <row r="1073">
          <cell r="B1073">
            <v>1066</v>
          </cell>
          <cell r="F1073" t="str">
            <v>-</v>
          </cell>
          <cell r="G1073" t="str">
            <v>-</v>
          </cell>
          <cell r="K1073">
            <v>0</v>
          </cell>
          <cell r="L1073">
            <v>0</v>
          </cell>
          <cell r="M1073">
            <v>0</v>
          </cell>
          <cell r="N1073">
            <v>0</v>
          </cell>
          <cell r="O1073">
            <v>0</v>
          </cell>
          <cell r="P1073">
            <v>0</v>
          </cell>
          <cell r="Q1073">
            <v>0</v>
          </cell>
          <cell r="R1073">
            <v>0</v>
          </cell>
          <cell r="S1073">
            <v>0</v>
          </cell>
          <cell r="T1073">
            <v>0</v>
          </cell>
          <cell r="U1073">
            <v>4</v>
          </cell>
          <cell r="V1073" t="str">
            <v/>
          </cell>
          <cell r="W1073" t="str">
            <v/>
          </cell>
          <cell r="X1073" t="str">
            <v/>
          </cell>
          <cell r="Y1073" t="str">
            <v/>
          </cell>
          <cell r="Z1073" t="str">
            <v/>
          </cell>
          <cell r="AA1073">
            <v>4</v>
          </cell>
          <cell r="AC1073" t="str">
            <v/>
          </cell>
          <cell r="AD1073" t="str">
            <v/>
          </cell>
          <cell r="AE1073">
            <v>0</v>
          </cell>
          <cell r="AF1073" t="str">
            <v/>
          </cell>
          <cell r="AG1073" t="str">
            <v/>
          </cell>
          <cell r="AH1073" t="str">
            <v/>
          </cell>
          <cell r="AI1073" t="str">
            <v/>
          </cell>
          <cell r="AJ1073">
            <v>0</v>
          </cell>
          <cell r="AK1073" t="str">
            <v/>
          </cell>
          <cell r="AL1073" t="str">
            <v/>
          </cell>
        </row>
        <row r="1074">
          <cell r="B1074">
            <v>1067</v>
          </cell>
          <cell r="F1074" t="str">
            <v>-</v>
          </cell>
          <cell r="G1074" t="str">
            <v>-</v>
          </cell>
          <cell r="K1074">
            <v>0</v>
          </cell>
          <cell r="L1074">
            <v>0</v>
          </cell>
          <cell r="M1074">
            <v>0</v>
          </cell>
          <cell r="N1074">
            <v>0</v>
          </cell>
          <cell r="O1074">
            <v>0</v>
          </cell>
          <cell r="P1074">
            <v>0</v>
          </cell>
          <cell r="Q1074">
            <v>0</v>
          </cell>
          <cell r="R1074">
            <v>0</v>
          </cell>
          <cell r="S1074">
            <v>0</v>
          </cell>
          <cell r="T1074">
            <v>0</v>
          </cell>
          <cell r="U1074">
            <v>4</v>
          </cell>
          <cell r="V1074" t="str">
            <v/>
          </cell>
          <cell r="W1074" t="str">
            <v/>
          </cell>
          <cell r="X1074" t="str">
            <v/>
          </cell>
          <cell r="Y1074" t="str">
            <v/>
          </cell>
          <cell r="Z1074" t="str">
            <v/>
          </cell>
          <cell r="AA1074">
            <v>4</v>
          </cell>
          <cell r="AC1074" t="str">
            <v/>
          </cell>
          <cell r="AD1074" t="str">
            <v/>
          </cell>
          <cell r="AE1074">
            <v>0</v>
          </cell>
          <cell r="AF1074" t="str">
            <v/>
          </cell>
          <cell r="AG1074" t="str">
            <v/>
          </cell>
          <cell r="AH1074" t="str">
            <v/>
          </cell>
          <cell r="AI1074" t="str">
            <v/>
          </cell>
          <cell r="AJ1074">
            <v>0</v>
          </cell>
          <cell r="AK1074" t="str">
            <v/>
          </cell>
          <cell r="AL1074" t="str">
            <v/>
          </cell>
        </row>
        <row r="1075">
          <cell r="B1075">
            <v>1068</v>
          </cell>
          <cell r="F1075" t="str">
            <v>-</v>
          </cell>
          <cell r="G1075" t="str">
            <v>-</v>
          </cell>
          <cell r="K1075">
            <v>0</v>
          </cell>
          <cell r="L1075">
            <v>0</v>
          </cell>
          <cell r="M1075">
            <v>0</v>
          </cell>
          <cell r="N1075">
            <v>0</v>
          </cell>
          <cell r="O1075">
            <v>0</v>
          </cell>
          <cell r="P1075">
            <v>0</v>
          </cell>
          <cell r="Q1075">
            <v>0</v>
          </cell>
          <cell r="R1075">
            <v>0</v>
          </cell>
          <cell r="S1075">
            <v>0</v>
          </cell>
          <cell r="T1075">
            <v>0</v>
          </cell>
          <cell r="U1075">
            <v>4</v>
          </cell>
          <cell r="V1075" t="str">
            <v/>
          </cell>
          <cell r="W1075" t="str">
            <v/>
          </cell>
          <cell r="X1075" t="str">
            <v/>
          </cell>
          <cell r="Y1075" t="str">
            <v/>
          </cell>
          <cell r="Z1075" t="str">
            <v/>
          </cell>
          <cell r="AA1075">
            <v>4</v>
          </cell>
          <cell r="AC1075" t="str">
            <v/>
          </cell>
          <cell r="AD1075" t="str">
            <v/>
          </cell>
          <cell r="AE1075">
            <v>0</v>
          </cell>
          <cell r="AF1075" t="str">
            <v/>
          </cell>
          <cell r="AG1075" t="str">
            <v/>
          </cell>
          <cell r="AH1075" t="str">
            <v/>
          </cell>
          <cell r="AI1075" t="str">
            <v/>
          </cell>
          <cell r="AJ1075">
            <v>0</v>
          </cell>
          <cell r="AK1075" t="str">
            <v/>
          </cell>
          <cell r="AL1075" t="str">
            <v/>
          </cell>
        </row>
        <row r="1076">
          <cell r="B1076">
            <v>1069</v>
          </cell>
          <cell r="F1076" t="str">
            <v>-</v>
          </cell>
          <cell r="G1076" t="str">
            <v>-</v>
          </cell>
          <cell r="K1076">
            <v>0</v>
          </cell>
          <cell r="L1076">
            <v>0</v>
          </cell>
          <cell r="M1076">
            <v>0</v>
          </cell>
          <cell r="N1076">
            <v>0</v>
          </cell>
          <cell r="O1076">
            <v>0</v>
          </cell>
          <cell r="P1076">
            <v>0</v>
          </cell>
          <cell r="Q1076">
            <v>0</v>
          </cell>
          <cell r="R1076">
            <v>0</v>
          </cell>
          <cell r="S1076">
            <v>0</v>
          </cell>
          <cell r="T1076">
            <v>0</v>
          </cell>
          <cell r="U1076">
            <v>4</v>
          </cell>
          <cell r="V1076" t="str">
            <v/>
          </cell>
          <cell r="W1076" t="str">
            <v/>
          </cell>
          <cell r="X1076" t="str">
            <v/>
          </cell>
          <cell r="Y1076" t="str">
            <v/>
          </cell>
          <cell r="Z1076" t="str">
            <v/>
          </cell>
          <cell r="AA1076">
            <v>4</v>
          </cell>
          <cell r="AC1076" t="str">
            <v/>
          </cell>
          <cell r="AD1076" t="str">
            <v/>
          </cell>
          <cell r="AE1076">
            <v>0</v>
          </cell>
          <cell r="AF1076" t="str">
            <v/>
          </cell>
          <cell r="AG1076" t="str">
            <v/>
          </cell>
          <cell r="AH1076" t="str">
            <v/>
          </cell>
          <cell r="AI1076" t="str">
            <v/>
          </cell>
          <cell r="AJ1076">
            <v>0</v>
          </cell>
          <cell r="AK1076" t="str">
            <v/>
          </cell>
          <cell r="AL1076" t="str">
            <v/>
          </cell>
        </row>
        <row r="1077">
          <cell r="B1077">
            <v>1070</v>
          </cell>
          <cell r="F1077" t="str">
            <v>-</v>
          </cell>
          <cell r="G1077" t="str">
            <v>-</v>
          </cell>
          <cell r="K1077">
            <v>0</v>
          </cell>
          <cell r="L1077">
            <v>0</v>
          </cell>
          <cell r="M1077">
            <v>0</v>
          </cell>
          <cell r="N1077">
            <v>0</v>
          </cell>
          <cell r="O1077">
            <v>0</v>
          </cell>
          <cell r="P1077">
            <v>0</v>
          </cell>
          <cell r="Q1077">
            <v>0</v>
          </cell>
          <cell r="R1077">
            <v>0</v>
          </cell>
          <cell r="S1077">
            <v>0</v>
          </cell>
          <cell r="T1077">
            <v>0</v>
          </cell>
          <cell r="U1077">
            <v>4</v>
          </cell>
          <cell r="V1077" t="str">
            <v/>
          </cell>
          <cell r="W1077" t="str">
            <v/>
          </cell>
          <cell r="X1077" t="str">
            <v/>
          </cell>
          <cell r="Y1077" t="str">
            <v/>
          </cell>
          <cell r="Z1077" t="str">
            <v/>
          </cell>
          <cell r="AA1077">
            <v>4</v>
          </cell>
          <cell r="AC1077" t="str">
            <v/>
          </cell>
          <cell r="AD1077" t="str">
            <v/>
          </cell>
          <cell r="AE1077">
            <v>0</v>
          </cell>
          <cell r="AF1077" t="str">
            <v/>
          </cell>
          <cell r="AG1077" t="str">
            <v/>
          </cell>
          <cell r="AH1077" t="str">
            <v/>
          </cell>
          <cell r="AI1077" t="str">
            <v/>
          </cell>
          <cell r="AJ1077">
            <v>0</v>
          </cell>
          <cell r="AK1077" t="str">
            <v/>
          </cell>
          <cell r="AL1077" t="str">
            <v/>
          </cell>
        </row>
        <row r="1078">
          <cell r="B1078">
            <v>1071</v>
          </cell>
          <cell r="F1078" t="str">
            <v>-</v>
          </cell>
          <cell r="G1078" t="str">
            <v>-</v>
          </cell>
          <cell r="K1078">
            <v>0</v>
          </cell>
          <cell r="L1078">
            <v>0</v>
          </cell>
          <cell r="M1078">
            <v>0</v>
          </cell>
          <cell r="N1078">
            <v>0</v>
          </cell>
          <cell r="O1078">
            <v>0</v>
          </cell>
          <cell r="P1078">
            <v>0</v>
          </cell>
          <cell r="Q1078">
            <v>0</v>
          </cell>
          <cell r="R1078">
            <v>0</v>
          </cell>
          <cell r="S1078">
            <v>0</v>
          </cell>
          <cell r="T1078">
            <v>0</v>
          </cell>
          <cell r="U1078">
            <v>4</v>
          </cell>
          <cell r="V1078" t="str">
            <v/>
          </cell>
          <cell r="W1078" t="str">
            <v/>
          </cell>
          <cell r="X1078" t="str">
            <v/>
          </cell>
          <cell r="Y1078" t="str">
            <v/>
          </cell>
          <cell r="Z1078" t="str">
            <v/>
          </cell>
          <cell r="AA1078">
            <v>4</v>
          </cell>
          <cell r="AC1078" t="str">
            <v/>
          </cell>
          <cell r="AD1078" t="str">
            <v/>
          </cell>
          <cell r="AE1078">
            <v>0</v>
          </cell>
          <cell r="AF1078" t="str">
            <v/>
          </cell>
          <cell r="AG1078" t="str">
            <v/>
          </cell>
          <cell r="AH1078" t="str">
            <v/>
          </cell>
          <cell r="AI1078" t="str">
            <v/>
          </cell>
          <cell r="AJ1078">
            <v>0</v>
          </cell>
          <cell r="AK1078" t="str">
            <v/>
          </cell>
          <cell r="AL1078" t="str">
            <v/>
          </cell>
        </row>
        <row r="1079">
          <cell r="B1079">
            <v>1072</v>
          </cell>
          <cell r="F1079" t="str">
            <v>-</v>
          </cell>
          <cell r="G1079" t="str">
            <v>-</v>
          </cell>
          <cell r="K1079">
            <v>0</v>
          </cell>
          <cell r="L1079">
            <v>0</v>
          </cell>
          <cell r="M1079">
            <v>0</v>
          </cell>
          <cell r="N1079">
            <v>0</v>
          </cell>
          <cell r="O1079">
            <v>0</v>
          </cell>
          <cell r="P1079">
            <v>0</v>
          </cell>
          <cell r="Q1079">
            <v>0</v>
          </cell>
          <cell r="R1079">
            <v>0</v>
          </cell>
          <cell r="S1079">
            <v>0</v>
          </cell>
          <cell r="T1079">
            <v>0</v>
          </cell>
          <cell r="U1079">
            <v>4</v>
          </cell>
          <cell r="V1079" t="str">
            <v/>
          </cell>
          <cell r="W1079" t="str">
            <v/>
          </cell>
          <cell r="X1079" t="str">
            <v/>
          </cell>
          <cell r="Y1079" t="str">
            <v/>
          </cell>
          <cell r="Z1079" t="str">
            <v/>
          </cell>
          <cell r="AA1079">
            <v>4</v>
          </cell>
          <cell r="AC1079" t="str">
            <v/>
          </cell>
          <cell r="AD1079" t="str">
            <v/>
          </cell>
          <cell r="AE1079">
            <v>0</v>
          </cell>
          <cell r="AF1079" t="str">
            <v/>
          </cell>
          <cell r="AG1079" t="str">
            <v/>
          </cell>
          <cell r="AH1079" t="str">
            <v/>
          </cell>
          <cell r="AI1079" t="str">
            <v/>
          </cell>
          <cell r="AJ1079">
            <v>0</v>
          </cell>
          <cell r="AK1079" t="str">
            <v/>
          </cell>
          <cell r="AL1079" t="str">
            <v/>
          </cell>
        </row>
        <row r="1080">
          <cell r="B1080">
            <v>1073</v>
          </cell>
          <cell r="F1080" t="str">
            <v>-</v>
          </cell>
          <cell r="G1080" t="str">
            <v>-</v>
          </cell>
          <cell r="K1080">
            <v>0</v>
          </cell>
          <cell r="L1080">
            <v>0</v>
          </cell>
          <cell r="M1080">
            <v>0</v>
          </cell>
          <cell r="N1080">
            <v>0</v>
          </cell>
          <cell r="O1080">
            <v>0</v>
          </cell>
          <cell r="P1080">
            <v>0</v>
          </cell>
          <cell r="Q1080">
            <v>0</v>
          </cell>
          <cell r="R1080">
            <v>0</v>
          </cell>
          <cell r="S1080">
            <v>0</v>
          </cell>
          <cell r="T1080">
            <v>0</v>
          </cell>
          <cell r="U1080">
            <v>4</v>
          </cell>
          <cell r="V1080" t="str">
            <v/>
          </cell>
          <cell r="W1080" t="str">
            <v/>
          </cell>
          <cell r="X1080" t="str">
            <v/>
          </cell>
          <cell r="Y1080" t="str">
            <v/>
          </cell>
          <cell r="Z1080" t="str">
            <v/>
          </cell>
          <cell r="AA1080">
            <v>4</v>
          </cell>
          <cell r="AC1080" t="str">
            <v/>
          </cell>
          <cell r="AD1080" t="str">
            <v/>
          </cell>
          <cell r="AE1080">
            <v>0</v>
          </cell>
          <cell r="AF1080" t="str">
            <v/>
          </cell>
          <cell r="AG1080" t="str">
            <v/>
          </cell>
          <cell r="AH1080" t="str">
            <v/>
          </cell>
          <cell r="AI1080" t="str">
            <v/>
          </cell>
          <cell r="AJ1080">
            <v>0</v>
          </cell>
          <cell r="AK1080" t="str">
            <v/>
          </cell>
          <cell r="AL1080" t="str">
            <v/>
          </cell>
        </row>
        <row r="1081">
          <cell r="B1081">
            <v>1074</v>
          </cell>
          <cell r="F1081" t="str">
            <v>-</v>
          </cell>
          <cell r="G1081" t="str">
            <v>-</v>
          </cell>
          <cell r="K1081">
            <v>0</v>
          </cell>
          <cell r="L1081">
            <v>0</v>
          </cell>
          <cell r="M1081">
            <v>0</v>
          </cell>
          <cell r="N1081">
            <v>0</v>
          </cell>
          <cell r="O1081">
            <v>0</v>
          </cell>
          <cell r="P1081">
            <v>0</v>
          </cell>
          <cell r="Q1081">
            <v>0</v>
          </cell>
          <cell r="R1081">
            <v>0</v>
          </cell>
          <cell r="S1081">
            <v>0</v>
          </cell>
          <cell r="T1081">
            <v>0</v>
          </cell>
          <cell r="U1081">
            <v>4</v>
          </cell>
          <cell r="V1081" t="str">
            <v/>
          </cell>
          <cell r="W1081" t="str">
            <v/>
          </cell>
          <cell r="X1081" t="str">
            <v/>
          </cell>
          <cell r="Y1081" t="str">
            <v/>
          </cell>
          <cell r="Z1081" t="str">
            <v/>
          </cell>
          <cell r="AA1081">
            <v>4</v>
          </cell>
          <cell r="AC1081" t="str">
            <v/>
          </cell>
          <cell r="AD1081" t="str">
            <v/>
          </cell>
          <cell r="AE1081">
            <v>0</v>
          </cell>
          <cell r="AF1081" t="str">
            <v/>
          </cell>
          <cell r="AG1081" t="str">
            <v/>
          </cell>
          <cell r="AH1081" t="str">
            <v/>
          </cell>
          <cell r="AI1081" t="str">
            <v/>
          </cell>
          <cell r="AJ1081">
            <v>0</v>
          </cell>
          <cell r="AK1081" t="str">
            <v/>
          </cell>
          <cell r="AL1081" t="str">
            <v/>
          </cell>
        </row>
        <row r="1082">
          <cell r="B1082">
            <v>1075</v>
          </cell>
          <cell r="F1082" t="str">
            <v>-</v>
          </cell>
          <cell r="G1082" t="str">
            <v>-</v>
          </cell>
          <cell r="K1082">
            <v>0</v>
          </cell>
          <cell r="L1082">
            <v>0</v>
          </cell>
          <cell r="M1082">
            <v>0</v>
          </cell>
          <cell r="N1082">
            <v>0</v>
          </cell>
          <cell r="O1082">
            <v>0</v>
          </cell>
          <cell r="P1082">
            <v>0</v>
          </cell>
          <cell r="Q1082">
            <v>0</v>
          </cell>
          <cell r="R1082">
            <v>0</v>
          </cell>
          <cell r="S1082">
            <v>0</v>
          </cell>
          <cell r="T1082">
            <v>0</v>
          </cell>
          <cell r="U1082">
            <v>4</v>
          </cell>
          <cell r="V1082" t="str">
            <v/>
          </cell>
          <cell r="W1082" t="str">
            <v/>
          </cell>
          <cell r="X1082" t="str">
            <v/>
          </cell>
          <cell r="Y1082" t="str">
            <v/>
          </cell>
          <cell r="Z1082" t="str">
            <v/>
          </cell>
          <cell r="AA1082">
            <v>4</v>
          </cell>
          <cell r="AC1082" t="str">
            <v/>
          </cell>
          <cell r="AD1082" t="str">
            <v/>
          </cell>
          <cell r="AE1082">
            <v>0</v>
          </cell>
          <cell r="AF1082" t="str">
            <v/>
          </cell>
          <cell r="AG1082" t="str">
            <v/>
          </cell>
          <cell r="AH1082" t="str">
            <v/>
          </cell>
          <cell r="AI1082" t="str">
            <v/>
          </cell>
          <cell r="AJ1082">
            <v>0</v>
          </cell>
          <cell r="AK1082" t="str">
            <v/>
          </cell>
          <cell r="AL1082" t="str">
            <v/>
          </cell>
        </row>
        <row r="1083">
          <cell r="B1083">
            <v>1076</v>
          </cell>
          <cell r="F1083" t="str">
            <v>-</v>
          </cell>
          <cell r="G1083" t="str">
            <v>-</v>
          </cell>
          <cell r="K1083">
            <v>0</v>
          </cell>
          <cell r="L1083">
            <v>0</v>
          </cell>
          <cell r="M1083">
            <v>0</v>
          </cell>
          <cell r="N1083">
            <v>0</v>
          </cell>
          <cell r="O1083">
            <v>0</v>
          </cell>
          <cell r="P1083">
            <v>0</v>
          </cell>
          <cell r="Q1083">
            <v>0</v>
          </cell>
          <cell r="R1083">
            <v>0</v>
          </cell>
          <cell r="S1083">
            <v>0</v>
          </cell>
          <cell r="T1083">
            <v>0</v>
          </cell>
          <cell r="U1083">
            <v>4</v>
          </cell>
          <cell r="V1083" t="str">
            <v/>
          </cell>
          <cell r="W1083" t="str">
            <v/>
          </cell>
          <cell r="X1083" t="str">
            <v/>
          </cell>
          <cell r="Y1083" t="str">
            <v/>
          </cell>
          <cell r="Z1083" t="str">
            <v/>
          </cell>
          <cell r="AA1083">
            <v>4</v>
          </cell>
          <cell r="AC1083" t="str">
            <v/>
          </cell>
          <cell r="AD1083" t="str">
            <v/>
          </cell>
          <cell r="AE1083">
            <v>0</v>
          </cell>
          <cell r="AF1083" t="str">
            <v/>
          </cell>
          <cell r="AG1083" t="str">
            <v/>
          </cell>
          <cell r="AH1083" t="str">
            <v/>
          </cell>
          <cell r="AI1083" t="str">
            <v/>
          </cell>
          <cell r="AJ1083">
            <v>0</v>
          </cell>
          <cell r="AK1083" t="str">
            <v/>
          </cell>
          <cell r="AL1083" t="str">
            <v/>
          </cell>
        </row>
        <row r="1084">
          <cell r="B1084">
            <v>1077</v>
          </cell>
          <cell r="F1084" t="str">
            <v>-</v>
          </cell>
          <cell r="G1084" t="str">
            <v>-</v>
          </cell>
          <cell r="K1084">
            <v>0</v>
          </cell>
          <cell r="L1084">
            <v>0</v>
          </cell>
          <cell r="M1084">
            <v>0</v>
          </cell>
          <cell r="N1084">
            <v>0</v>
          </cell>
          <cell r="O1084">
            <v>0</v>
          </cell>
          <cell r="P1084">
            <v>0</v>
          </cell>
          <cell r="Q1084">
            <v>0</v>
          </cell>
          <cell r="R1084">
            <v>0</v>
          </cell>
          <cell r="S1084">
            <v>0</v>
          </cell>
          <cell r="T1084">
            <v>0</v>
          </cell>
          <cell r="U1084">
            <v>4</v>
          </cell>
          <cell r="V1084" t="str">
            <v/>
          </cell>
          <cell r="W1084" t="str">
            <v/>
          </cell>
          <cell r="X1084" t="str">
            <v/>
          </cell>
          <cell r="Y1084" t="str">
            <v/>
          </cell>
          <cell r="Z1084" t="str">
            <v/>
          </cell>
          <cell r="AA1084">
            <v>4</v>
          </cell>
          <cell r="AC1084" t="str">
            <v/>
          </cell>
          <cell r="AD1084" t="str">
            <v/>
          </cell>
          <cell r="AE1084">
            <v>0</v>
          </cell>
          <cell r="AF1084" t="str">
            <v/>
          </cell>
          <cell r="AG1084" t="str">
            <v/>
          </cell>
          <cell r="AH1084" t="str">
            <v/>
          </cell>
          <cell r="AI1084" t="str">
            <v/>
          </cell>
          <cell r="AJ1084">
            <v>0</v>
          </cell>
          <cell r="AK1084" t="str">
            <v/>
          </cell>
          <cell r="AL1084" t="str">
            <v/>
          </cell>
        </row>
        <row r="1085">
          <cell r="B1085">
            <v>1078</v>
          </cell>
          <cell r="F1085" t="str">
            <v>-</v>
          </cell>
          <cell r="G1085" t="str">
            <v>-</v>
          </cell>
          <cell r="K1085">
            <v>0</v>
          </cell>
          <cell r="L1085">
            <v>0</v>
          </cell>
          <cell r="M1085">
            <v>0</v>
          </cell>
          <cell r="N1085">
            <v>0</v>
          </cell>
          <cell r="O1085">
            <v>0</v>
          </cell>
          <cell r="P1085">
            <v>0</v>
          </cell>
          <cell r="Q1085">
            <v>0</v>
          </cell>
          <cell r="R1085">
            <v>0</v>
          </cell>
          <cell r="S1085">
            <v>0</v>
          </cell>
          <cell r="T1085">
            <v>0</v>
          </cell>
          <cell r="U1085">
            <v>4</v>
          </cell>
          <cell r="V1085" t="str">
            <v/>
          </cell>
          <cell r="W1085" t="str">
            <v/>
          </cell>
          <cell r="X1085" t="str">
            <v/>
          </cell>
          <cell r="Y1085" t="str">
            <v/>
          </cell>
          <cell r="Z1085" t="str">
            <v/>
          </cell>
          <cell r="AA1085">
            <v>4</v>
          </cell>
          <cell r="AC1085" t="str">
            <v/>
          </cell>
          <cell r="AD1085" t="str">
            <v/>
          </cell>
          <cell r="AE1085">
            <v>0</v>
          </cell>
          <cell r="AF1085" t="str">
            <v/>
          </cell>
          <cell r="AG1085" t="str">
            <v/>
          </cell>
          <cell r="AH1085" t="str">
            <v/>
          </cell>
          <cell r="AI1085" t="str">
            <v/>
          </cell>
          <cell r="AJ1085">
            <v>0</v>
          </cell>
          <cell r="AK1085" t="str">
            <v/>
          </cell>
          <cell r="AL1085" t="str">
            <v/>
          </cell>
        </row>
        <row r="1086">
          <cell r="B1086">
            <v>1079</v>
          </cell>
          <cell r="F1086" t="str">
            <v>-</v>
          </cell>
          <cell r="G1086" t="str">
            <v>-</v>
          </cell>
          <cell r="K1086">
            <v>0</v>
          </cell>
          <cell r="L1086">
            <v>0</v>
          </cell>
          <cell r="M1086">
            <v>0</v>
          </cell>
          <cell r="N1086">
            <v>0</v>
          </cell>
          <cell r="O1086">
            <v>0</v>
          </cell>
          <cell r="P1086">
            <v>0</v>
          </cell>
          <cell r="Q1086">
            <v>0</v>
          </cell>
          <cell r="R1086">
            <v>0</v>
          </cell>
          <cell r="S1086">
            <v>0</v>
          </cell>
          <cell r="T1086">
            <v>0</v>
          </cell>
          <cell r="U1086">
            <v>4</v>
          </cell>
          <cell r="V1086" t="str">
            <v/>
          </cell>
          <cell r="W1086" t="str">
            <v/>
          </cell>
          <cell r="X1086" t="str">
            <v/>
          </cell>
          <cell r="Y1086" t="str">
            <v/>
          </cell>
          <cell r="Z1086" t="str">
            <v/>
          </cell>
          <cell r="AA1086">
            <v>4</v>
          </cell>
          <cell r="AC1086" t="str">
            <v/>
          </cell>
          <cell r="AD1086" t="str">
            <v/>
          </cell>
          <cell r="AE1086">
            <v>0</v>
          </cell>
          <cell r="AF1086" t="str">
            <v/>
          </cell>
          <cell r="AG1086" t="str">
            <v/>
          </cell>
          <cell r="AH1086" t="str">
            <v/>
          </cell>
          <cell r="AI1086" t="str">
            <v/>
          </cell>
          <cell r="AJ1086">
            <v>0</v>
          </cell>
          <cell r="AK1086" t="str">
            <v/>
          </cell>
          <cell r="AL1086" t="str">
            <v/>
          </cell>
        </row>
        <row r="1087">
          <cell r="B1087">
            <v>1080</v>
          </cell>
          <cell r="F1087" t="str">
            <v>-</v>
          </cell>
          <cell r="G1087" t="str">
            <v>-</v>
          </cell>
          <cell r="K1087">
            <v>0</v>
          </cell>
          <cell r="L1087">
            <v>0</v>
          </cell>
          <cell r="M1087">
            <v>0</v>
          </cell>
          <cell r="N1087">
            <v>0</v>
          </cell>
          <cell r="O1087">
            <v>0</v>
          </cell>
          <cell r="P1087">
            <v>0</v>
          </cell>
          <cell r="Q1087">
            <v>0</v>
          </cell>
          <cell r="R1087">
            <v>0</v>
          </cell>
          <cell r="S1087">
            <v>0</v>
          </cell>
          <cell r="T1087">
            <v>0</v>
          </cell>
          <cell r="U1087">
            <v>4</v>
          </cell>
          <cell r="V1087" t="str">
            <v/>
          </cell>
          <cell r="W1087" t="str">
            <v/>
          </cell>
          <cell r="X1087" t="str">
            <v/>
          </cell>
          <cell r="Y1087" t="str">
            <v/>
          </cell>
          <cell r="Z1087" t="str">
            <v/>
          </cell>
          <cell r="AA1087">
            <v>4</v>
          </cell>
          <cell r="AC1087" t="str">
            <v/>
          </cell>
          <cell r="AD1087" t="str">
            <v/>
          </cell>
          <cell r="AE1087">
            <v>0</v>
          </cell>
          <cell r="AF1087" t="str">
            <v/>
          </cell>
          <cell r="AG1087" t="str">
            <v/>
          </cell>
          <cell r="AH1087" t="str">
            <v/>
          </cell>
          <cell r="AI1087" t="str">
            <v/>
          </cell>
          <cell r="AJ1087">
            <v>0</v>
          </cell>
          <cell r="AK1087" t="str">
            <v/>
          </cell>
          <cell r="AL1087" t="str">
            <v/>
          </cell>
        </row>
        <row r="1088">
          <cell r="B1088">
            <v>1081</v>
          </cell>
          <cell r="F1088" t="str">
            <v>-</v>
          </cell>
          <cell r="G1088" t="str">
            <v>-</v>
          </cell>
          <cell r="K1088">
            <v>0</v>
          </cell>
          <cell r="L1088">
            <v>0</v>
          </cell>
          <cell r="M1088">
            <v>0</v>
          </cell>
          <cell r="N1088">
            <v>0</v>
          </cell>
          <cell r="O1088">
            <v>0</v>
          </cell>
          <cell r="P1088">
            <v>0</v>
          </cell>
          <cell r="Q1088">
            <v>0</v>
          </cell>
          <cell r="R1088">
            <v>0</v>
          </cell>
          <cell r="S1088">
            <v>0</v>
          </cell>
          <cell r="T1088">
            <v>0</v>
          </cell>
          <cell r="U1088">
            <v>4</v>
          </cell>
          <cell r="V1088" t="str">
            <v/>
          </cell>
          <cell r="W1088" t="str">
            <v/>
          </cell>
          <cell r="X1088" t="str">
            <v/>
          </cell>
          <cell r="Y1088" t="str">
            <v/>
          </cell>
          <cell r="Z1088" t="str">
            <v/>
          </cell>
          <cell r="AA1088">
            <v>4</v>
          </cell>
          <cell r="AC1088" t="str">
            <v/>
          </cell>
          <cell r="AD1088" t="str">
            <v/>
          </cell>
          <cell r="AE1088">
            <v>0</v>
          </cell>
          <cell r="AF1088" t="str">
            <v/>
          </cell>
          <cell r="AG1088" t="str">
            <v/>
          </cell>
          <cell r="AH1088" t="str">
            <v/>
          </cell>
          <cell r="AI1088" t="str">
            <v/>
          </cell>
          <cell r="AJ1088">
            <v>0</v>
          </cell>
          <cell r="AK1088" t="str">
            <v/>
          </cell>
          <cell r="AL1088" t="str">
            <v/>
          </cell>
        </row>
        <row r="1089">
          <cell r="B1089">
            <v>1082</v>
          </cell>
          <cell r="F1089" t="str">
            <v>-</v>
          </cell>
          <cell r="G1089" t="str">
            <v>-</v>
          </cell>
          <cell r="K1089">
            <v>0</v>
          </cell>
          <cell r="L1089">
            <v>0</v>
          </cell>
          <cell r="M1089">
            <v>0</v>
          </cell>
          <cell r="N1089">
            <v>0</v>
          </cell>
          <cell r="O1089">
            <v>0</v>
          </cell>
          <cell r="P1089">
            <v>0</v>
          </cell>
          <cell r="Q1089">
            <v>0</v>
          </cell>
          <cell r="R1089">
            <v>0</v>
          </cell>
          <cell r="S1089">
            <v>0</v>
          </cell>
          <cell r="T1089">
            <v>0</v>
          </cell>
          <cell r="U1089">
            <v>4</v>
          </cell>
          <cell r="V1089" t="str">
            <v/>
          </cell>
          <cell r="W1089" t="str">
            <v/>
          </cell>
          <cell r="X1089" t="str">
            <v/>
          </cell>
          <cell r="Y1089" t="str">
            <v/>
          </cell>
          <cell r="Z1089" t="str">
            <v/>
          </cell>
          <cell r="AA1089">
            <v>4</v>
          </cell>
          <cell r="AC1089" t="str">
            <v/>
          </cell>
          <cell r="AD1089" t="str">
            <v/>
          </cell>
          <cell r="AE1089">
            <v>0</v>
          </cell>
          <cell r="AF1089" t="str">
            <v/>
          </cell>
          <cell r="AG1089" t="str">
            <v/>
          </cell>
          <cell r="AH1089" t="str">
            <v/>
          </cell>
          <cell r="AI1089" t="str">
            <v/>
          </cell>
          <cell r="AJ1089">
            <v>0</v>
          </cell>
          <cell r="AK1089" t="str">
            <v/>
          </cell>
          <cell r="AL1089" t="str">
            <v/>
          </cell>
        </row>
        <row r="1090">
          <cell r="B1090">
            <v>1083</v>
          </cell>
          <cell r="F1090" t="str">
            <v>-</v>
          </cell>
          <cell r="G1090" t="str">
            <v>-</v>
          </cell>
          <cell r="K1090">
            <v>0</v>
          </cell>
          <cell r="L1090">
            <v>0</v>
          </cell>
          <cell r="M1090">
            <v>0</v>
          </cell>
          <cell r="N1090">
            <v>0</v>
          </cell>
          <cell r="O1090">
            <v>0</v>
          </cell>
          <cell r="P1090">
            <v>0</v>
          </cell>
          <cell r="Q1090">
            <v>0</v>
          </cell>
          <cell r="R1090">
            <v>0</v>
          </cell>
          <cell r="S1090">
            <v>0</v>
          </cell>
          <cell r="T1090">
            <v>0</v>
          </cell>
          <cell r="U1090">
            <v>4</v>
          </cell>
          <cell r="V1090" t="str">
            <v/>
          </cell>
          <cell r="W1090" t="str">
            <v/>
          </cell>
          <cell r="X1090" t="str">
            <v/>
          </cell>
          <cell r="Y1090" t="str">
            <v/>
          </cell>
          <cell r="Z1090" t="str">
            <v/>
          </cell>
          <cell r="AA1090">
            <v>4</v>
          </cell>
          <cell r="AC1090" t="str">
            <v/>
          </cell>
          <cell r="AD1090" t="str">
            <v/>
          </cell>
          <cell r="AE1090">
            <v>0</v>
          </cell>
          <cell r="AF1090" t="str">
            <v/>
          </cell>
          <cell r="AG1090" t="str">
            <v/>
          </cell>
          <cell r="AH1090" t="str">
            <v/>
          </cell>
          <cell r="AI1090" t="str">
            <v/>
          </cell>
          <cell r="AJ1090">
            <v>0</v>
          </cell>
          <cell r="AK1090" t="str">
            <v/>
          </cell>
          <cell r="AL1090" t="str">
            <v/>
          </cell>
        </row>
        <row r="1091">
          <cell r="B1091">
            <v>1084</v>
          </cell>
          <cell r="F1091" t="str">
            <v>-</v>
          </cell>
          <cell r="G1091" t="str">
            <v>-</v>
          </cell>
          <cell r="K1091">
            <v>0</v>
          </cell>
          <cell r="L1091">
            <v>0</v>
          </cell>
          <cell r="M1091">
            <v>0</v>
          </cell>
          <cell r="N1091">
            <v>0</v>
          </cell>
          <cell r="O1091">
            <v>0</v>
          </cell>
          <cell r="P1091">
            <v>0</v>
          </cell>
          <cell r="Q1091">
            <v>0</v>
          </cell>
          <cell r="R1091">
            <v>0</v>
          </cell>
          <cell r="S1091">
            <v>0</v>
          </cell>
          <cell r="T1091">
            <v>0</v>
          </cell>
          <cell r="U1091">
            <v>4</v>
          </cell>
          <cell r="V1091" t="str">
            <v/>
          </cell>
          <cell r="W1091" t="str">
            <v/>
          </cell>
          <cell r="X1091" t="str">
            <v/>
          </cell>
          <cell r="Y1091" t="str">
            <v/>
          </cell>
          <cell r="Z1091" t="str">
            <v/>
          </cell>
          <cell r="AA1091">
            <v>4</v>
          </cell>
          <cell r="AC1091" t="str">
            <v/>
          </cell>
          <cell r="AD1091" t="str">
            <v/>
          </cell>
          <cell r="AE1091">
            <v>0</v>
          </cell>
          <cell r="AF1091" t="str">
            <v/>
          </cell>
          <cell r="AG1091" t="str">
            <v/>
          </cell>
          <cell r="AH1091" t="str">
            <v/>
          </cell>
          <cell r="AI1091" t="str">
            <v/>
          </cell>
          <cell r="AJ1091">
            <v>0</v>
          </cell>
          <cell r="AK1091" t="str">
            <v/>
          </cell>
          <cell r="AL1091" t="str">
            <v/>
          </cell>
        </row>
        <row r="1092">
          <cell r="B1092">
            <v>1085</v>
          </cell>
          <cell r="F1092" t="str">
            <v>-</v>
          </cell>
          <cell r="G1092" t="str">
            <v>-</v>
          </cell>
          <cell r="K1092">
            <v>0</v>
          </cell>
          <cell r="L1092">
            <v>0</v>
          </cell>
          <cell r="M1092">
            <v>0</v>
          </cell>
          <cell r="N1092">
            <v>0</v>
          </cell>
          <cell r="O1092">
            <v>0</v>
          </cell>
          <cell r="P1092">
            <v>0</v>
          </cell>
          <cell r="Q1092">
            <v>0</v>
          </cell>
          <cell r="R1092">
            <v>0</v>
          </cell>
          <cell r="S1092">
            <v>0</v>
          </cell>
          <cell r="T1092">
            <v>0</v>
          </cell>
          <cell r="U1092">
            <v>4</v>
          </cell>
          <cell r="V1092" t="str">
            <v/>
          </cell>
          <cell r="W1092" t="str">
            <v/>
          </cell>
          <cell r="X1092" t="str">
            <v/>
          </cell>
          <cell r="Y1092" t="str">
            <v/>
          </cell>
          <cell r="Z1092" t="str">
            <v/>
          </cell>
          <cell r="AA1092">
            <v>4</v>
          </cell>
          <cell r="AC1092" t="str">
            <v/>
          </cell>
          <cell r="AD1092" t="str">
            <v/>
          </cell>
          <cell r="AE1092">
            <v>0</v>
          </cell>
          <cell r="AF1092" t="str">
            <v/>
          </cell>
          <cell r="AG1092" t="str">
            <v/>
          </cell>
          <cell r="AH1092" t="str">
            <v/>
          </cell>
          <cell r="AI1092" t="str">
            <v/>
          </cell>
          <cell r="AJ1092">
            <v>0</v>
          </cell>
          <cell r="AK1092" t="str">
            <v/>
          </cell>
          <cell r="AL1092" t="str">
            <v/>
          </cell>
        </row>
        <row r="1093">
          <cell r="B1093">
            <v>1086</v>
          </cell>
          <cell r="F1093" t="str">
            <v>-</v>
          </cell>
          <cell r="G1093" t="str">
            <v>-</v>
          </cell>
          <cell r="K1093">
            <v>0</v>
          </cell>
          <cell r="L1093">
            <v>0</v>
          </cell>
          <cell r="M1093">
            <v>0</v>
          </cell>
          <cell r="N1093">
            <v>0</v>
          </cell>
          <cell r="O1093">
            <v>0</v>
          </cell>
          <cell r="P1093">
            <v>0</v>
          </cell>
          <cell r="Q1093">
            <v>0</v>
          </cell>
          <cell r="R1093">
            <v>0</v>
          </cell>
          <cell r="S1093">
            <v>0</v>
          </cell>
          <cell r="T1093">
            <v>0</v>
          </cell>
          <cell r="U1093">
            <v>4</v>
          </cell>
          <cell r="V1093" t="str">
            <v/>
          </cell>
          <cell r="W1093" t="str">
            <v/>
          </cell>
          <cell r="X1093" t="str">
            <v/>
          </cell>
          <cell r="Y1093" t="str">
            <v/>
          </cell>
          <cell r="Z1093" t="str">
            <v/>
          </cell>
          <cell r="AA1093">
            <v>4</v>
          </cell>
          <cell r="AC1093" t="str">
            <v/>
          </cell>
          <cell r="AD1093" t="str">
            <v/>
          </cell>
          <cell r="AE1093">
            <v>0</v>
          </cell>
          <cell r="AF1093" t="str">
            <v/>
          </cell>
          <cell r="AG1093" t="str">
            <v/>
          </cell>
          <cell r="AH1093" t="str">
            <v/>
          </cell>
          <cell r="AI1093" t="str">
            <v/>
          </cell>
          <cell r="AJ1093">
            <v>0</v>
          </cell>
          <cell r="AK1093" t="str">
            <v/>
          </cell>
          <cell r="AL1093" t="str">
            <v/>
          </cell>
        </row>
        <row r="1094">
          <cell r="B1094">
            <v>1087</v>
          </cell>
          <cell r="F1094" t="str">
            <v>-</v>
          </cell>
          <cell r="G1094" t="str">
            <v>-</v>
          </cell>
          <cell r="K1094">
            <v>0</v>
          </cell>
          <cell r="L1094">
            <v>0</v>
          </cell>
          <cell r="M1094">
            <v>0</v>
          </cell>
          <cell r="N1094">
            <v>0</v>
          </cell>
          <cell r="O1094">
            <v>0</v>
          </cell>
          <cell r="P1094">
            <v>0</v>
          </cell>
          <cell r="Q1094">
            <v>0</v>
          </cell>
          <cell r="R1094">
            <v>0</v>
          </cell>
          <cell r="S1094">
            <v>0</v>
          </cell>
          <cell r="T1094">
            <v>0</v>
          </cell>
          <cell r="U1094">
            <v>4</v>
          </cell>
          <cell r="V1094" t="str">
            <v/>
          </cell>
          <cell r="W1094" t="str">
            <v/>
          </cell>
          <cell r="X1094" t="str">
            <v/>
          </cell>
          <cell r="Y1094" t="str">
            <v/>
          </cell>
          <cell r="Z1094" t="str">
            <v/>
          </cell>
          <cell r="AA1094">
            <v>4</v>
          </cell>
          <cell r="AC1094" t="str">
            <v/>
          </cell>
          <cell r="AD1094" t="str">
            <v/>
          </cell>
          <cell r="AE1094">
            <v>0</v>
          </cell>
          <cell r="AF1094" t="str">
            <v/>
          </cell>
          <cell r="AG1094" t="str">
            <v/>
          </cell>
          <cell r="AH1094" t="str">
            <v/>
          </cell>
          <cell r="AI1094" t="str">
            <v/>
          </cell>
          <cell r="AJ1094">
            <v>0</v>
          </cell>
          <cell r="AK1094" t="str">
            <v/>
          </cell>
          <cell r="AL1094" t="str">
            <v/>
          </cell>
        </row>
        <row r="1095">
          <cell r="B1095">
            <v>1088</v>
          </cell>
          <cell r="F1095" t="str">
            <v>-</v>
          </cell>
          <cell r="G1095" t="str">
            <v>-</v>
          </cell>
          <cell r="K1095">
            <v>0</v>
          </cell>
          <cell r="L1095">
            <v>0</v>
          </cell>
          <cell r="M1095">
            <v>0</v>
          </cell>
          <cell r="N1095">
            <v>0</v>
          </cell>
          <cell r="O1095">
            <v>0</v>
          </cell>
          <cell r="P1095">
            <v>0</v>
          </cell>
          <cell r="Q1095">
            <v>0</v>
          </cell>
          <cell r="R1095">
            <v>0</v>
          </cell>
          <cell r="S1095">
            <v>0</v>
          </cell>
          <cell r="T1095">
            <v>0</v>
          </cell>
          <cell r="U1095">
            <v>4</v>
          </cell>
          <cell r="V1095" t="str">
            <v/>
          </cell>
          <cell r="W1095" t="str">
            <v/>
          </cell>
          <cell r="X1095" t="str">
            <v/>
          </cell>
          <cell r="Y1095" t="str">
            <v/>
          </cell>
          <cell r="Z1095" t="str">
            <v/>
          </cell>
          <cell r="AA1095">
            <v>4</v>
          </cell>
          <cell r="AC1095" t="str">
            <v/>
          </cell>
          <cell r="AD1095" t="str">
            <v/>
          </cell>
          <cell r="AE1095">
            <v>0</v>
          </cell>
          <cell r="AF1095" t="str">
            <v/>
          </cell>
          <cell r="AG1095" t="str">
            <v/>
          </cell>
          <cell r="AH1095" t="str">
            <v/>
          </cell>
          <cell r="AI1095" t="str">
            <v/>
          </cell>
          <cell r="AJ1095">
            <v>0</v>
          </cell>
          <cell r="AK1095" t="str">
            <v/>
          </cell>
          <cell r="AL1095" t="str">
            <v/>
          </cell>
        </row>
        <row r="1096">
          <cell r="B1096">
            <v>1089</v>
          </cell>
          <cell r="F1096" t="str">
            <v>-</v>
          </cell>
          <cell r="G1096" t="str">
            <v>-</v>
          </cell>
          <cell r="K1096">
            <v>0</v>
          </cell>
          <cell r="L1096">
            <v>0</v>
          </cell>
          <cell r="M1096">
            <v>0</v>
          </cell>
          <cell r="N1096">
            <v>0</v>
          </cell>
          <cell r="O1096">
            <v>0</v>
          </cell>
          <cell r="P1096">
            <v>0</v>
          </cell>
          <cell r="Q1096">
            <v>0</v>
          </cell>
          <cell r="R1096">
            <v>0</v>
          </cell>
          <cell r="S1096">
            <v>0</v>
          </cell>
          <cell r="T1096">
            <v>0</v>
          </cell>
          <cell r="U1096">
            <v>4</v>
          </cell>
          <cell r="V1096" t="str">
            <v/>
          </cell>
          <cell r="W1096" t="str">
            <v/>
          </cell>
          <cell r="X1096" t="str">
            <v/>
          </cell>
          <cell r="Y1096" t="str">
            <v/>
          </cell>
          <cell r="Z1096" t="str">
            <v/>
          </cell>
          <cell r="AA1096">
            <v>4</v>
          </cell>
          <cell r="AC1096" t="str">
            <v/>
          </cell>
          <cell r="AD1096" t="str">
            <v/>
          </cell>
          <cell r="AE1096">
            <v>0</v>
          </cell>
          <cell r="AF1096" t="str">
            <v/>
          </cell>
          <cell r="AG1096" t="str">
            <v/>
          </cell>
          <cell r="AH1096" t="str">
            <v/>
          </cell>
          <cell r="AI1096" t="str">
            <v/>
          </cell>
          <cell r="AJ1096">
            <v>0</v>
          </cell>
          <cell r="AK1096" t="str">
            <v/>
          </cell>
          <cell r="AL1096" t="str">
            <v/>
          </cell>
        </row>
        <row r="1097">
          <cell r="B1097">
            <v>1090</v>
          </cell>
          <cell r="F1097" t="str">
            <v>-</v>
          </cell>
          <cell r="G1097" t="str">
            <v>-</v>
          </cell>
          <cell r="K1097">
            <v>0</v>
          </cell>
          <cell r="L1097">
            <v>0</v>
          </cell>
          <cell r="M1097">
            <v>0</v>
          </cell>
          <cell r="N1097">
            <v>0</v>
          </cell>
          <cell r="O1097">
            <v>0</v>
          </cell>
          <cell r="P1097">
            <v>0</v>
          </cell>
          <cell r="Q1097">
            <v>0</v>
          </cell>
          <cell r="R1097">
            <v>0</v>
          </cell>
          <cell r="S1097">
            <v>0</v>
          </cell>
          <cell r="T1097">
            <v>0</v>
          </cell>
          <cell r="U1097">
            <v>4</v>
          </cell>
          <cell r="V1097" t="str">
            <v/>
          </cell>
          <cell r="W1097" t="str">
            <v/>
          </cell>
          <cell r="X1097" t="str">
            <v/>
          </cell>
          <cell r="Y1097" t="str">
            <v/>
          </cell>
          <cell r="Z1097" t="str">
            <v/>
          </cell>
          <cell r="AA1097">
            <v>4</v>
          </cell>
          <cell r="AC1097" t="str">
            <v/>
          </cell>
          <cell r="AD1097" t="str">
            <v/>
          </cell>
          <cell r="AE1097">
            <v>0</v>
          </cell>
          <cell r="AF1097" t="str">
            <v/>
          </cell>
          <cell r="AG1097" t="str">
            <v/>
          </cell>
          <cell r="AH1097" t="str">
            <v/>
          </cell>
          <cell r="AI1097" t="str">
            <v/>
          </cell>
          <cell r="AJ1097">
            <v>0</v>
          </cell>
          <cell r="AK1097" t="str">
            <v/>
          </cell>
          <cell r="AL1097" t="str">
            <v/>
          </cell>
        </row>
        <row r="1098">
          <cell r="B1098">
            <v>1091</v>
          </cell>
          <cell r="F1098" t="str">
            <v>-</v>
          </cell>
          <cell r="G1098" t="str">
            <v>-</v>
          </cell>
          <cell r="K1098">
            <v>0</v>
          </cell>
          <cell r="L1098">
            <v>0</v>
          </cell>
          <cell r="M1098">
            <v>0</v>
          </cell>
          <cell r="N1098">
            <v>0</v>
          </cell>
          <cell r="O1098">
            <v>0</v>
          </cell>
          <cell r="P1098">
            <v>0</v>
          </cell>
          <cell r="Q1098">
            <v>0</v>
          </cell>
          <cell r="R1098">
            <v>0</v>
          </cell>
          <cell r="S1098">
            <v>0</v>
          </cell>
          <cell r="T1098">
            <v>0</v>
          </cell>
          <cell r="U1098">
            <v>4</v>
          </cell>
          <cell r="V1098" t="str">
            <v/>
          </cell>
          <cell r="W1098" t="str">
            <v/>
          </cell>
          <cell r="X1098" t="str">
            <v/>
          </cell>
          <cell r="Y1098" t="str">
            <v/>
          </cell>
          <cell r="Z1098" t="str">
            <v/>
          </cell>
          <cell r="AA1098">
            <v>4</v>
          </cell>
          <cell r="AC1098" t="str">
            <v/>
          </cell>
          <cell r="AD1098" t="str">
            <v/>
          </cell>
          <cell r="AE1098">
            <v>0</v>
          </cell>
          <cell r="AF1098" t="str">
            <v/>
          </cell>
          <cell r="AG1098" t="str">
            <v/>
          </cell>
          <cell r="AH1098" t="str">
            <v/>
          </cell>
          <cell r="AI1098" t="str">
            <v/>
          </cell>
          <cell r="AJ1098">
            <v>0</v>
          </cell>
          <cell r="AK1098" t="str">
            <v/>
          </cell>
          <cell r="AL1098" t="str">
            <v/>
          </cell>
        </row>
        <row r="1099">
          <cell r="B1099">
            <v>1092</v>
          </cell>
          <cell r="F1099" t="str">
            <v>-</v>
          </cell>
          <cell r="G1099" t="str">
            <v>-</v>
          </cell>
          <cell r="K1099">
            <v>0</v>
          </cell>
          <cell r="L1099">
            <v>0</v>
          </cell>
          <cell r="M1099">
            <v>0</v>
          </cell>
          <cell r="N1099">
            <v>0</v>
          </cell>
          <cell r="O1099">
            <v>0</v>
          </cell>
          <cell r="P1099">
            <v>0</v>
          </cell>
          <cell r="Q1099">
            <v>0</v>
          </cell>
          <cell r="R1099">
            <v>0</v>
          </cell>
          <cell r="S1099">
            <v>0</v>
          </cell>
          <cell r="T1099">
            <v>0</v>
          </cell>
          <cell r="U1099">
            <v>4</v>
          </cell>
          <cell r="V1099" t="str">
            <v/>
          </cell>
          <cell r="W1099" t="str">
            <v/>
          </cell>
          <cell r="X1099" t="str">
            <v/>
          </cell>
          <cell r="Y1099" t="str">
            <v/>
          </cell>
          <cell r="Z1099" t="str">
            <v/>
          </cell>
          <cell r="AA1099">
            <v>4</v>
          </cell>
          <cell r="AC1099" t="str">
            <v/>
          </cell>
          <cell r="AD1099" t="str">
            <v/>
          </cell>
          <cell r="AE1099">
            <v>0</v>
          </cell>
          <cell r="AF1099" t="str">
            <v/>
          </cell>
          <cell r="AG1099" t="str">
            <v/>
          </cell>
          <cell r="AH1099" t="str">
            <v/>
          </cell>
          <cell r="AI1099" t="str">
            <v/>
          </cell>
          <cell r="AJ1099">
            <v>0</v>
          </cell>
          <cell r="AK1099" t="str">
            <v/>
          </cell>
          <cell r="AL1099" t="str">
            <v/>
          </cell>
        </row>
        <row r="1100">
          <cell r="B1100">
            <v>1093</v>
          </cell>
          <cell r="F1100" t="str">
            <v>-</v>
          </cell>
          <cell r="G1100" t="str">
            <v>-</v>
          </cell>
          <cell r="K1100">
            <v>0</v>
          </cell>
          <cell r="L1100">
            <v>0</v>
          </cell>
          <cell r="M1100">
            <v>0</v>
          </cell>
          <cell r="N1100">
            <v>0</v>
          </cell>
          <cell r="O1100">
            <v>0</v>
          </cell>
          <cell r="P1100">
            <v>0</v>
          </cell>
          <cell r="Q1100">
            <v>0</v>
          </cell>
          <cell r="R1100">
            <v>0</v>
          </cell>
          <cell r="S1100">
            <v>0</v>
          </cell>
          <cell r="T1100">
            <v>0</v>
          </cell>
          <cell r="U1100">
            <v>4</v>
          </cell>
          <cell r="V1100" t="str">
            <v/>
          </cell>
          <cell r="W1100" t="str">
            <v/>
          </cell>
          <cell r="X1100" t="str">
            <v/>
          </cell>
          <cell r="Y1100" t="str">
            <v/>
          </cell>
          <cell r="Z1100" t="str">
            <v/>
          </cell>
          <cell r="AA1100">
            <v>4</v>
          </cell>
          <cell r="AC1100" t="str">
            <v/>
          </cell>
          <cell r="AD1100" t="str">
            <v/>
          </cell>
          <cell r="AE1100">
            <v>0</v>
          </cell>
          <cell r="AF1100" t="str">
            <v/>
          </cell>
          <cell r="AG1100" t="str">
            <v/>
          </cell>
          <cell r="AH1100" t="str">
            <v/>
          </cell>
          <cell r="AI1100" t="str">
            <v/>
          </cell>
          <cell r="AJ1100">
            <v>0</v>
          </cell>
          <cell r="AK1100" t="str">
            <v/>
          </cell>
          <cell r="AL1100" t="str">
            <v/>
          </cell>
        </row>
        <row r="1101">
          <cell r="B1101">
            <v>1094</v>
          </cell>
          <cell r="F1101" t="str">
            <v>-</v>
          </cell>
          <cell r="G1101" t="str">
            <v>-</v>
          </cell>
          <cell r="K1101">
            <v>0</v>
          </cell>
          <cell r="L1101">
            <v>0</v>
          </cell>
          <cell r="M1101">
            <v>0</v>
          </cell>
          <cell r="N1101">
            <v>0</v>
          </cell>
          <cell r="O1101">
            <v>0</v>
          </cell>
          <cell r="P1101">
            <v>0</v>
          </cell>
          <cell r="Q1101">
            <v>0</v>
          </cell>
          <cell r="R1101">
            <v>0</v>
          </cell>
          <cell r="S1101">
            <v>0</v>
          </cell>
          <cell r="T1101">
            <v>0</v>
          </cell>
          <cell r="U1101">
            <v>4</v>
          </cell>
          <cell r="V1101" t="str">
            <v/>
          </cell>
          <cell r="W1101" t="str">
            <v/>
          </cell>
          <cell r="X1101" t="str">
            <v/>
          </cell>
          <cell r="Y1101" t="str">
            <v/>
          </cell>
          <cell r="Z1101" t="str">
            <v/>
          </cell>
          <cell r="AA1101">
            <v>4</v>
          </cell>
          <cell r="AC1101" t="str">
            <v/>
          </cell>
          <cell r="AD1101" t="str">
            <v/>
          </cell>
          <cell r="AE1101">
            <v>0</v>
          </cell>
          <cell r="AF1101" t="str">
            <v/>
          </cell>
          <cell r="AG1101" t="str">
            <v/>
          </cell>
          <cell r="AH1101" t="str">
            <v/>
          </cell>
          <cell r="AI1101" t="str">
            <v/>
          </cell>
          <cell r="AJ1101">
            <v>0</v>
          </cell>
          <cell r="AK1101" t="str">
            <v/>
          </cell>
          <cell r="AL1101" t="str">
            <v/>
          </cell>
        </row>
        <row r="1102">
          <cell r="B1102">
            <v>1095</v>
          </cell>
          <cell r="F1102" t="str">
            <v>-</v>
          </cell>
          <cell r="G1102" t="str">
            <v>-</v>
          </cell>
          <cell r="K1102">
            <v>0</v>
          </cell>
          <cell r="L1102">
            <v>0</v>
          </cell>
          <cell r="M1102">
            <v>0</v>
          </cell>
          <cell r="N1102">
            <v>0</v>
          </cell>
          <cell r="O1102">
            <v>0</v>
          </cell>
          <cell r="P1102">
            <v>0</v>
          </cell>
          <cell r="Q1102">
            <v>0</v>
          </cell>
          <cell r="R1102">
            <v>0</v>
          </cell>
          <cell r="S1102">
            <v>0</v>
          </cell>
          <cell r="T1102">
            <v>0</v>
          </cell>
          <cell r="U1102">
            <v>4</v>
          </cell>
          <cell r="V1102" t="str">
            <v/>
          </cell>
          <cell r="W1102" t="str">
            <v/>
          </cell>
          <cell r="X1102" t="str">
            <v/>
          </cell>
          <cell r="Y1102" t="str">
            <v/>
          </cell>
          <cell r="Z1102" t="str">
            <v/>
          </cell>
          <cell r="AA1102">
            <v>4</v>
          </cell>
          <cell r="AC1102" t="str">
            <v/>
          </cell>
          <cell r="AD1102" t="str">
            <v/>
          </cell>
          <cell r="AE1102">
            <v>0</v>
          </cell>
          <cell r="AF1102" t="str">
            <v/>
          </cell>
          <cell r="AG1102" t="str">
            <v/>
          </cell>
          <cell r="AH1102" t="str">
            <v/>
          </cell>
          <cell r="AI1102" t="str">
            <v/>
          </cell>
          <cell r="AJ1102">
            <v>0</v>
          </cell>
          <cell r="AK1102" t="str">
            <v/>
          </cell>
          <cell r="AL1102" t="str">
            <v/>
          </cell>
        </row>
        <row r="1103">
          <cell r="B1103">
            <v>1096</v>
          </cell>
          <cell r="F1103" t="str">
            <v>-</v>
          </cell>
          <cell r="G1103" t="str">
            <v>-</v>
          </cell>
          <cell r="K1103">
            <v>0</v>
          </cell>
          <cell r="L1103">
            <v>0</v>
          </cell>
          <cell r="M1103">
            <v>0</v>
          </cell>
          <cell r="N1103">
            <v>0</v>
          </cell>
          <cell r="O1103">
            <v>0</v>
          </cell>
          <cell r="P1103">
            <v>0</v>
          </cell>
          <cell r="Q1103">
            <v>0</v>
          </cell>
          <cell r="R1103">
            <v>0</v>
          </cell>
          <cell r="S1103">
            <v>0</v>
          </cell>
          <cell r="T1103">
            <v>0</v>
          </cell>
          <cell r="U1103">
            <v>4</v>
          </cell>
          <cell r="V1103" t="str">
            <v/>
          </cell>
          <cell r="W1103" t="str">
            <v/>
          </cell>
          <cell r="X1103" t="str">
            <v/>
          </cell>
          <cell r="Y1103" t="str">
            <v/>
          </cell>
          <cell r="Z1103" t="str">
            <v/>
          </cell>
          <cell r="AA1103">
            <v>4</v>
          </cell>
          <cell r="AC1103" t="str">
            <v/>
          </cell>
          <cell r="AD1103" t="str">
            <v/>
          </cell>
          <cell r="AE1103">
            <v>0</v>
          </cell>
          <cell r="AF1103" t="str">
            <v/>
          </cell>
          <cell r="AG1103" t="str">
            <v/>
          </cell>
          <cell r="AH1103" t="str">
            <v/>
          </cell>
          <cell r="AI1103" t="str">
            <v/>
          </cell>
          <cell r="AJ1103">
            <v>0</v>
          </cell>
          <cell r="AK1103" t="str">
            <v/>
          </cell>
          <cell r="AL1103" t="str">
            <v/>
          </cell>
        </row>
      </sheetData>
      <sheetData sheetId="74"/>
      <sheetData sheetId="75"/>
      <sheetData sheetId="76">
        <row r="5">
          <cell r="B5">
            <v>1</v>
          </cell>
        </row>
      </sheetData>
      <sheetData sheetId="77"/>
      <sheetData sheetId="78">
        <row r="9">
          <cell r="B9">
            <v>1</v>
          </cell>
        </row>
      </sheetData>
      <sheetData sheetId="79"/>
      <sheetData sheetId="80"/>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
      <sheetName val="syaiful-bahri"/>
      <sheetName val="enny"/>
      <sheetName val="tuti r"/>
      <sheetName val="yuwono"/>
      <sheetName val="chabibumar"/>
      <sheetName val="djuariningsih-l"/>
      <sheetName val="djuariningsih-b"/>
      <sheetName val="achmadnurfauzi"/>
      <sheetName val="saptonoagungnugroho"/>
      <sheetName val="Diah (2)"/>
      <sheetName val="Diah"/>
      <sheetName val="sanan"/>
      <sheetName val="Ah hidayatp"/>
      <sheetName val="sentot"/>
      <sheetName val="A Nur Chasan"/>
      <sheetName val="Kaelani S Putra (2)"/>
      <sheetName val="FX Heriyanto (2)"/>
      <sheetName val="TARIP-PASIF"/>
      <sheetName val="TARIP-AKTIF"/>
      <sheetName val="Kaelani S Putra"/>
      <sheetName val="Sheet1"/>
      <sheetName val="FX Heriyanto"/>
      <sheetName val="Suhaidi Halim(010704)"/>
      <sheetName val="Suhaidi Halim"/>
    </sheetNames>
    <sheetDataSet>
      <sheetData sheetId="0" refreshError="1">
        <row r="10">
          <cell r="B10">
            <v>20</v>
          </cell>
          <cell r="C10">
            <v>24.3309</v>
          </cell>
          <cell r="D10">
            <v>12.7845</v>
          </cell>
          <cell r="G10">
            <v>20</v>
          </cell>
          <cell r="H10">
            <v>4.1100000000000003</v>
          </cell>
          <cell r="I10">
            <v>7.82</v>
          </cell>
          <cell r="J10">
            <v>55.09</v>
          </cell>
          <cell r="K10">
            <v>116.15</v>
          </cell>
          <cell r="N10">
            <v>20</v>
          </cell>
          <cell r="O10">
            <v>0.33439999999999998</v>
          </cell>
          <cell r="P10">
            <v>0.49759999999999999</v>
          </cell>
          <cell r="S10">
            <v>46</v>
          </cell>
          <cell r="T10">
            <v>0.33444000000000002</v>
          </cell>
          <cell r="U10">
            <v>0.42420999999999998</v>
          </cell>
          <cell r="X10">
            <v>46</v>
          </cell>
          <cell r="Y10">
            <v>10.0237</v>
          </cell>
          <cell r="Z10">
            <v>2.0047000000000001</v>
          </cell>
          <cell r="AA10">
            <v>11.586399999999999</v>
          </cell>
          <cell r="AB10">
            <v>2.3172999999999999</v>
          </cell>
        </row>
        <row r="11">
          <cell r="B11">
            <v>21</v>
          </cell>
          <cell r="C11">
            <v>23.0947</v>
          </cell>
          <cell r="D11">
            <v>12.156599999999999</v>
          </cell>
          <cell r="G11">
            <v>21</v>
          </cell>
          <cell r="H11">
            <v>4.33</v>
          </cell>
          <cell r="I11">
            <v>8.23</v>
          </cell>
          <cell r="J11">
            <v>58.46</v>
          </cell>
          <cell r="K11">
            <v>121.88</v>
          </cell>
          <cell r="N11">
            <v>21</v>
          </cell>
          <cell r="O11">
            <v>0.33439999999999998</v>
          </cell>
          <cell r="P11">
            <v>0.49519999999999997</v>
          </cell>
          <cell r="S11">
            <v>47</v>
          </cell>
          <cell r="T11">
            <v>0.36982999999999999</v>
          </cell>
          <cell r="U11">
            <v>0.45872000000000002</v>
          </cell>
          <cell r="X11">
            <v>47</v>
          </cell>
          <cell r="Y11">
            <v>9.8702000000000005</v>
          </cell>
          <cell r="Z11">
            <v>1.974</v>
          </cell>
          <cell r="AA11">
            <v>11.491199999999999</v>
          </cell>
          <cell r="AB11">
            <v>2.2982</v>
          </cell>
        </row>
        <row r="12">
          <cell r="B12">
            <v>22</v>
          </cell>
          <cell r="C12">
            <v>21.834099999999999</v>
          </cell>
          <cell r="D12">
            <v>11.5367</v>
          </cell>
          <cell r="G12">
            <v>22</v>
          </cell>
          <cell r="H12">
            <v>4.58</v>
          </cell>
          <cell r="I12">
            <v>8.67</v>
          </cell>
          <cell r="J12">
            <v>62.12</v>
          </cell>
          <cell r="K12">
            <v>128.04</v>
          </cell>
          <cell r="N12">
            <v>22</v>
          </cell>
          <cell r="O12">
            <v>0.33439999999999998</v>
          </cell>
          <cell r="P12">
            <v>0.4929</v>
          </cell>
          <cell r="S12">
            <v>48</v>
          </cell>
          <cell r="T12">
            <v>0.40960999999999997</v>
          </cell>
          <cell r="U12">
            <v>0.49670999999999998</v>
          </cell>
          <cell r="X12">
            <v>48</v>
          </cell>
          <cell r="Y12">
            <v>9.7105999999999995</v>
          </cell>
          <cell r="Z12">
            <v>1.9420999999999999</v>
          </cell>
          <cell r="AA12">
            <v>11.3911</v>
          </cell>
          <cell r="AB12">
            <v>2.2782</v>
          </cell>
        </row>
        <row r="13">
          <cell r="B13">
            <v>23</v>
          </cell>
          <cell r="C13">
            <v>20.5761</v>
          </cell>
          <cell r="D13">
            <v>10.921799999999999</v>
          </cell>
          <cell r="G13">
            <v>23</v>
          </cell>
          <cell r="H13">
            <v>4.8600000000000003</v>
          </cell>
          <cell r="I13">
            <v>9.16</v>
          </cell>
          <cell r="J13">
            <v>66.06</v>
          </cell>
          <cell r="K13">
            <v>134.63999999999999</v>
          </cell>
          <cell r="N13">
            <v>23</v>
          </cell>
          <cell r="O13">
            <v>0.33439999999999998</v>
          </cell>
          <cell r="P13">
            <v>0.49059999999999998</v>
          </cell>
          <cell r="S13">
            <v>49</v>
          </cell>
          <cell r="T13">
            <v>0.45449000000000001</v>
          </cell>
          <cell r="U13">
            <v>0.53864000000000001</v>
          </cell>
          <cell r="X13">
            <v>49</v>
          </cell>
          <cell r="Y13">
            <v>9.5442</v>
          </cell>
          <cell r="Z13">
            <v>1.9088000000000001</v>
          </cell>
          <cell r="AA13">
            <v>11.285</v>
          </cell>
          <cell r="AB13">
            <v>2.2570000000000001</v>
          </cell>
        </row>
        <row r="14">
          <cell r="B14">
            <v>24</v>
          </cell>
          <cell r="C14">
            <v>19.379799999999999</v>
          </cell>
          <cell r="D14">
            <v>10.3306</v>
          </cell>
          <cell r="G14">
            <v>24</v>
          </cell>
          <cell r="H14">
            <v>5.16</v>
          </cell>
          <cell r="I14">
            <v>9.68</v>
          </cell>
          <cell r="J14">
            <v>70.319999999999993</v>
          </cell>
          <cell r="K14">
            <v>141.69999999999999</v>
          </cell>
          <cell r="N14">
            <v>24</v>
          </cell>
          <cell r="O14">
            <v>0.33439999999999998</v>
          </cell>
          <cell r="P14">
            <v>0.48830000000000001</v>
          </cell>
          <cell r="S14">
            <v>50</v>
          </cell>
          <cell r="T14">
            <v>0.50519999999999998</v>
          </cell>
          <cell r="U14">
            <v>0.58498000000000006</v>
          </cell>
          <cell r="X14">
            <v>50</v>
          </cell>
          <cell r="Y14">
            <v>9.3709000000000007</v>
          </cell>
          <cell r="Z14">
            <v>1.8742000000000001</v>
          </cell>
          <cell r="AA14">
            <v>11.1721</v>
          </cell>
          <cell r="AB14">
            <v>2.2343999999999999</v>
          </cell>
        </row>
        <row r="15">
          <cell r="B15">
            <v>25</v>
          </cell>
          <cell r="C15">
            <v>18.181799999999999</v>
          </cell>
          <cell r="D15">
            <v>9.7390000000000008</v>
          </cell>
          <cell r="G15">
            <v>25</v>
          </cell>
          <cell r="H15">
            <v>5.5</v>
          </cell>
          <cell r="I15">
            <v>10.27</v>
          </cell>
          <cell r="J15">
            <v>74.94</v>
          </cell>
          <cell r="K15">
            <v>149.31</v>
          </cell>
          <cell r="N15">
            <v>25</v>
          </cell>
          <cell r="O15">
            <v>0.33439999999999998</v>
          </cell>
          <cell r="P15">
            <v>0.48599999999999999</v>
          </cell>
          <cell r="S15">
            <v>51</v>
          </cell>
          <cell r="T15">
            <v>0.56269999999999998</v>
          </cell>
          <cell r="U15">
            <v>0.63634000000000002</v>
          </cell>
          <cell r="X15">
            <v>51</v>
          </cell>
          <cell r="Y15">
            <v>9.1908999999999992</v>
          </cell>
          <cell r="Z15">
            <v>1.8382000000000001</v>
          </cell>
          <cell r="AA15">
            <v>11.052199999999999</v>
          </cell>
          <cell r="AB15">
            <v>2.2103999999999999</v>
          </cell>
        </row>
        <row r="16">
          <cell r="B16">
            <v>26</v>
          </cell>
          <cell r="C16">
            <v>17.035799999999998</v>
          </cell>
          <cell r="D16">
            <v>9.1725999999999992</v>
          </cell>
          <cell r="G16">
            <v>26</v>
          </cell>
          <cell r="H16">
            <v>5.87</v>
          </cell>
          <cell r="I16">
            <v>10.9</v>
          </cell>
          <cell r="J16">
            <v>79.94</v>
          </cell>
          <cell r="K16">
            <v>157.44</v>
          </cell>
          <cell r="N16">
            <v>26</v>
          </cell>
          <cell r="O16">
            <v>0.33439999999999998</v>
          </cell>
          <cell r="P16">
            <v>0.48370000000000002</v>
          </cell>
          <cell r="S16">
            <v>52</v>
          </cell>
          <cell r="T16">
            <v>0.62812000000000001</v>
          </cell>
          <cell r="U16">
            <v>0.69350000000000001</v>
          </cell>
          <cell r="X16">
            <v>52</v>
          </cell>
          <cell r="Y16">
            <v>9.0048999999999992</v>
          </cell>
          <cell r="Z16">
            <v>1.8009999999999999</v>
          </cell>
          <cell r="AA16">
            <v>10.925599999999999</v>
          </cell>
          <cell r="AB16">
            <v>2.1850999999999998</v>
          </cell>
        </row>
        <row r="17">
          <cell r="B17">
            <v>27</v>
          </cell>
          <cell r="C17">
            <v>15.898300000000001</v>
          </cell>
          <cell r="D17">
            <v>8.6073000000000004</v>
          </cell>
          <cell r="G17">
            <v>27</v>
          </cell>
          <cell r="H17">
            <v>6.29</v>
          </cell>
          <cell r="I17">
            <v>11.62</v>
          </cell>
          <cell r="J17">
            <v>85.35</v>
          </cell>
          <cell r="K17">
            <v>166.18</v>
          </cell>
          <cell r="N17">
            <v>27</v>
          </cell>
          <cell r="O17">
            <v>0.33439999999999998</v>
          </cell>
          <cell r="P17">
            <v>0.48139999999999999</v>
          </cell>
          <cell r="S17">
            <v>53</v>
          </cell>
          <cell r="T17">
            <v>0.70277999999999996</v>
          </cell>
          <cell r="U17">
            <v>0.75729000000000002</v>
          </cell>
          <cell r="X17">
            <v>53</v>
          </cell>
          <cell r="Y17">
            <v>8.8135999999999992</v>
          </cell>
          <cell r="Z17">
            <v>1.7626999999999999</v>
          </cell>
          <cell r="AA17">
            <v>10.793100000000001</v>
          </cell>
          <cell r="AB17">
            <v>2.1585999999999999</v>
          </cell>
        </row>
        <row r="18">
          <cell r="B18">
            <v>28</v>
          </cell>
          <cell r="C18">
            <v>14.8148</v>
          </cell>
          <cell r="D18">
            <v>8.0657999999999994</v>
          </cell>
          <cell r="G18">
            <v>28</v>
          </cell>
          <cell r="H18">
            <v>6.75</v>
          </cell>
          <cell r="I18">
            <v>12.4</v>
          </cell>
          <cell r="J18">
            <v>91.2</v>
          </cell>
          <cell r="K18">
            <v>175.54</v>
          </cell>
          <cell r="N18">
            <v>28</v>
          </cell>
          <cell r="O18">
            <v>0.33439999999999998</v>
          </cell>
          <cell r="P18">
            <v>0.47910000000000003</v>
          </cell>
          <cell r="S18">
            <v>54</v>
          </cell>
          <cell r="T18">
            <v>0.78827000000000003</v>
          </cell>
          <cell r="U18">
            <v>0.82876000000000005</v>
          </cell>
          <cell r="X18">
            <v>54</v>
          </cell>
          <cell r="Y18">
            <v>8.6166999999999998</v>
          </cell>
          <cell r="Z18">
            <v>1.7233000000000001</v>
          </cell>
          <cell r="AA18">
            <v>10.6541</v>
          </cell>
          <cell r="AB18">
            <v>2.1307999999999998</v>
          </cell>
        </row>
        <row r="19">
          <cell r="B19">
            <v>29</v>
          </cell>
          <cell r="C19">
            <v>13.774100000000001</v>
          </cell>
          <cell r="D19">
            <v>7.5415000000000001</v>
          </cell>
          <cell r="G19">
            <v>29</v>
          </cell>
          <cell r="H19">
            <v>7.26</v>
          </cell>
          <cell r="I19">
            <v>13.26</v>
          </cell>
          <cell r="J19">
            <v>97.54</v>
          </cell>
          <cell r="K19">
            <v>185.59</v>
          </cell>
          <cell r="N19">
            <v>29</v>
          </cell>
          <cell r="O19">
            <v>0.33439999999999998</v>
          </cell>
          <cell r="P19">
            <v>0.4768</v>
          </cell>
          <cell r="S19">
            <v>55</v>
          </cell>
          <cell r="T19">
            <v>0.88656000000000001</v>
          </cell>
          <cell r="U19">
            <v>0.90915999999999997</v>
          </cell>
          <cell r="X19">
            <v>55</v>
          </cell>
          <cell r="Y19">
            <v>8.4141999999999992</v>
          </cell>
          <cell r="Z19">
            <v>1.6828000000000001</v>
          </cell>
          <cell r="AA19">
            <v>10.5076</v>
          </cell>
          <cell r="AB19">
            <v>2.1015000000000001</v>
          </cell>
        </row>
        <row r="20">
          <cell r="B20">
            <v>30</v>
          </cell>
          <cell r="C20">
            <v>12.7714</v>
          </cell>
          <cell r="D20">
            <v>7.0353000000000003</v>
          </cell>
          <cell r="G20">
            <v>30</v>
          </cell>
          <cell r="H20">
            <v>7.83</v>
          </cell>
          <cell r="I20">
            <v>14.21</v>
          </cell>
          <cell r="J20">
            <v>104.4</v>
          </cell>
          <cell r="K20">
            <v>196.37</v>
          </cell>
          <cell r="N20">
            <v>30</v>
          </cell>
          <cell r="O20">
            <v>0.33439999999999998</v>
          </cell>
          <cell r="P20">
            <v>0.47449999999999998</v>
          </cell>
          <cell r="S20">
            <v>56</v>
          </cell>
          <cell r="T20">
            <v>1</v>
          </cell>
          <cell r="U20">
            <v>1</v>
          </cell>
          <cell r="X20">
            <v>56</v>
          </cell>
          <cell r="Y20">
            <v>8.2064000000000004</v>
          </cell>
          <cell r="Z20">
            <v>1.6413</v>
          </cell>
          <cell r="AA20">
            <v>10.352600000000001</v>
          </cell>
          <cell r="AB20">
            <v>2.0705</v>
          </cell>
        </row>
        <row r="21">
          <cell r="B21">
            <v>31</v>
          </cell>
          <cell r="C21">
            <v>11.7925</v>
          </cell>
          <cell r="D21">
            <v>6.5445000000000002</v>
          </cell>
          <cell r="G21">
            <v>31</v>
          </cell>
          <cell r="H21">
            <v>8.48</v>
          </cell>
          <cell r="I21">
            <v>15.28</v>
          </cell>
          <cell r="J21">
            <v>111.83</v>
          </cell>
          <cell r="K21">
            <v>207.92</v>
          </cell>
          <cell r="N21">
            <v>31</v>
          </cell>
          <cell r="O21">
            <v>0.33439999999999998</v>
          </cell>
          <cell r="P21">
            <v>0.47220000000000001</v>
          </cell>
        </row>
        <row r="22">
          <cell r="B22">
            <v>32</v>
          </cell>
          <cell r="C22">
            <v>10.8696</v>
          </cell>
          <cell r="D22">
            <v>6.0739000000000001</v>
          </cell>
          <cell r="G22">
            <v>32</v>
          </cell>
          <cell r="H22">
            <v>9.1999999999999993</v>
          </cell>
          <cell r="I22">
            <v>16.46</v>
          </cell>
          <cell r="J22">
            <v>119.88</v>
          </cell>
          <cell r="K22">
            <v>220.26</v>
          </cell>
          <cell r="N22">
            <v>32</v>
          </cell>
          <cell r="O22">
            <v>0.33439999999999998</v>
          </cell>
          <cell r="P22">
            <v>0.4698</v>
          </cell>
        </row>
        <row r="23">
          <cell r="B23">
            <v>33</v>
          </cell>
          <cell r="C23">
            <v>9.98</v>
          </cell>
          <cell r="D23">
            <v>5.6218000000000004</v>
          </cell>
          <cell r="G23">
            <v>33</v>
          </cell>
          <cell r="H23">
            <v>10.02</v>
          </cell>
          <cell r="I23">
            <v>17.79</v>
          </cell>
          <cell r="J23">
            <v>128.62</v>
          </cell>
          <cell r="K23">
            <v>233.47</v>
          </cell>
          <cell r="N23">
            <v>33</v>
          </cell>
          <cell r="O23">
            <v>0.33439999999999998</v>
          </cell>
          <cell r="P23">
            <v>0.46739999999999998</v>
          </cell>
        </row>
        <row r="24">
          <cell r="B24">
            <v>34</v>
          </cell>
          <cell r="C24">
            <v>9.1408000000000005</v>
          </cell>
          <cell r="D24">
            <v>5.1943000000000001</v>
          </cell>
          <cell r="G24">
            <v>34</v>
          </cell>
          <cell r="H24">
            <v>10.94</v>
          </cell>
          <cell r="I24">
            <v>19.25</v>
          </cell>
          <cell r="J24">
            <v>138.09</v>
          </cell>
          <cell r="K24">
            <v>247.53</v>
          </cell>
          <cell r="N24">
            <v>34</v>
          </cell>
          <cell r="O24">
            <v>0.33439999999999998</v>
          </cell>
          <cell r="P24">
            <v>0.46479999999999999</v>
          </cell>
        </row>
        <row r="25">
          <cell r="B25">
            <v>35</v>
          </cell>
          <cell r="C25">
            <v>8.3473000000000006</v>
          </cell>
          <cell r="D25">
            <v>4.7865000000000002</v>
          </cell>
          <cell r="G25">
            <v>35</v>
          </cell>
          <cell r="H25">
            <v>11.98</v>
          </cell>
          <cell r="I25">
            <v>20.89</v>
          </cell>
          <cell r="J25">
            <v>148.37</v>
          </cell>
          <cell r="K25">
            <v>262.51</v>
          </cell>
          <cell r="N25">
            <v>35</v>
          </cell>
          <cell r="O25">
            <v>0.33439999999999998</v>
          </cell>
          <cell r="P25">
            <v>0.46200000000000002</v>
          </cell>
        </row>
        <row r="26">
          <cell r="B26">
            <v>36</v>
          </cell>
          <cell r="C26">
            <v>7.5872999999999999</v>
          </cell>
          <cell r="D26">
            <v>4.3959999999999999</v>
          </cell>
          <cell r="G26">
            <v>36</v>
          </cell>
          <cell r="H26">
            <v>13.18</v>
          </cell>
          <cell r="I26">
            <v>22.75</v>
          </cell>
          <cell r="J26">
            <v>159.54</v>
          </cell>
          <cell r="K26">
            <v>278.45999999999998</v>
          </cell>
          <cell r="N26">
            <v>36</v>
          </cell>
          <cell r="O26">
            <v>0.33439999999999998</v>
          </cell>
          <cell r="P26">
            <v>0.45910000000000001</v>
          </cell>
        </row>
        <row r="27">
          <cell r="B27">
            <v>37</v>
          </cell>
          <cell r="C27">
            <v>6.8776000000000002</v>
          </cell>
          <cell r="D27">
            <v>4.0289999999999999</v>
          </cell>
          <cell r="G27">
            <v>37</v>
          </cell>
          <cell r="H27">
            <v>14.54</v>
          </cell>
          <cell r="I27">
            <v>24.82</v>
          </cell>
          <cell r="J27">
            <v>171.7</v>
          </cell>
          <cell r="K27">
            <v>295.45999999999998</v>
          </cell>
          <cell r="N27">
            <v>37</v>
          </cell>
          <cell r="O27">
            <v>0.33439999999999998</v>
          </cell>
          <cell r="P27">
            <v>0.45610000000000001</v>
          </cell>
        </row>
        <row r="28">
          <cell r="B28">
            <v>38</v>
          </cell>
          <cell r="C28">
            <v>6.2073</v>
          </cell>
          <cell r="D28">
            <v>3.6810999999999998</v>
          </cell>
          <cell r="G28">
            <v>38</v>
          </cell>
          <cell r="H28">
            <v>16.11</v>
          </cell>
          <cell r="I28">
            <v>27.17</v>
          </cell>
          <cell r="J28">
            <v>184.93</v>
          </cell>
          <cell r="K28">
            <v>313.58999999999997</v>
          </cell>
          <cell r="N28">
            <v>38</v>
          </cell>
          <cell r="O28">
            <v>0.33439999999999998</v>
          </cell>
          <cell r="P28">
            <v>0.45290000000000002</v>
          </cell>
        </row>
        <row r="29">
          <cell r="B29">
            <v>39</v>
          </cell>
          <cell r="C29">
            <v>5.5804</v>
          </cell>
          <cell r="D29">
            <v>3.3512</v>
          </cell>
          <cell r="G29">
            <v>39</v>
          </cell>
          <cell r="H29">
            <v>17.920000000000002</v>
          </cell>
          <cell r="I29">
            <v>29.84</v>
          </cell>
          <cell r="J29">
            <v>199.35</v>
          </cell>
          <cell r="K29">
            <v>332.94</v>
          </cell>
          <cell r="N29">
            <v>39</v>
          </cell>
          <cell r="O29">
            <v>0.33439999999999998</v>
          </cell>
          <cell r="P29">
            <v>0.4496</v>
          </cell>
        </row>
        <row r="30">
          <cell r="B30">
            <v>40</v>
          </cell>
          <cell r="C30">
            <v>4.9950000000000001</v>
          </cell>
          <cell r="D30">
            <v>3.0402999999999998</v>
          </cell>
          <cell r="G30">
            <v>40</v>
          </cell>
          <cell r="H30">
            <v>20.02</v>
          </cell>
          <cell r="I30">
            <v>32.89</v>
          </cell>
          <cell r="J30">
            <v>215.07</v>
          </cell>
          <cell r="K30">
            <v>353.61</v>
          </cell>
          <cell r="N30">
            <v>40</v>
          </cell>
          <cell r="O30">
            <v>0.33439999999999998</v>
          </cell>
          <cell r="P30">
            <v>0.44619999999999999</v>
          </cell>
        </row>
        <row r="31">
          <cell r="B31">
            <v>41</v>
          </cell>
          <cell r="C31">
            <v>4.4484000000000004</v>
          </cell>
          <cell r="D31">
            <v>2.7461000000000002</v>
          </cell>
          <cell r="G31">
            <v>41</v>
          </cell>
          <cell r="H31">
            <v>22.48</v>
          </cell>
          <cell r="I31">
            <v>36.42</v>
          </cell>
          <cell r="J31">
            <v>232.24</v>
          </cell>
          <cell r="K31">
            <v>375.76</v>
          </cell>
          <cell r="N31">
            <v>41</v>
          </cell>
          <cell r="O31">
            <v>0.33439999999999998</v>
          </cell>
          <cell r="P31">
            <v>0.44269999999999998</v>
          </cell>
        </row>
        <row r="32">
          <cell r="B32">
            <v>42</v>
          </cell>
          <cell r="C32">
            <v>3.9401000000000002</v>
          </cell>
          <cell r="D32">
            <v>2.4681999999999999</v>
          </cell>
          <cell r="G32">
            <v>42</v>
          </cell>
          <cell r="H32">
            <v>25.38</v>
          </cell>
          <cell r="I32">
            <v>40.520000000000003</v>
          </cell>
          <cell r="J32">
            <v>251</v>
          </cell>
          <cell r="K32">
            <v>399.51</v>
          </cell>
          <cell r="N32">
            <v>42</v>
          </cell>
          <cell r="O32">
            <v>0.33439999999999998</v>
          </cell>
          <cell r="P32">
            <v>0.43909999999999999</v>
          </cell>
        </row>
        <row r="33">
          <cell r="B33">
            <v>43</v>
          </cell>
          <cell r="C33">
            <v>3.4685999999999999</v>
          </cell>
          <cell r="D33">
            <v>2.2061999999999999</v>
          </cell>
          <cell r="G33">
            <v>43</v>
          </cell>
          <cell r="H33">
            <v>28.83</v>
          </cell>
          <cell r="I33">
            <v>45.33</v>
          </cell>
          <cell r="J33">
            <v>271.51</v>
          </cell>
          <cell r="K33">
            <v>425.02</v>
          </cell>
          <cell r="N33">
            <v>43</v>
          </cell>
          <cell r="O33">
            <v>0.33439999999999998</v>
          </cell>
          <cell r="P33">
            <v>0.43540000000000001</v>
          </cell>
        </row>
        <row r="34">
          <cell r="B34">
            <v>44</v>
          </cell>
          <cell r="C34">
            <v>3.0331000000000001</v>
          </cell>
          <cell r="D34">
            <v>1.9598</v>
          </cell>
          <cell r="G34">
            <v>44</v>
          </cell>
          <cell r="H34">
            <v>32.97</v>
          </cell>
          <cell r="I34">
            <v>51.03</v>
          </cell>
          <cell r="J34">
            <v>293.95999999999998</v>
          </cell>
          <cell r="K34">
            <v>452.5</v>
          </cell>
          <cell r="N34">
            <v>44</v>
          </cell>
          <cell r="O34">
            <v>0.33439999999999998</v>
          </cell>
          <cell r="P34">
            <v>0.43169999999999997</v>
          </cell>
        </row>
        <row r="35">
          <cell r="B35">
            <v>45</v>
          </cell>
          <cell r="C35">
            <v>2.6309</v>
          </cell>
          <cell r="D35">
            <v>1.7277</v>
          </cell>
          <cell r="G35">
            <v>45</v>
          </cell>
          <cell r="H35">
            <v>38.01</v>
          </cell>
          <cell r="I35">
            <v>57.88</v>
          </cell>
          <cell r="J35">
            <v>318.56</v>
          </cell>
          <cell r="K35">
            <v>482.16</v>
          </cell>
          <cell r="N35">
            <v>45</v>
          </cell>
          <cell r="O35">
            <v>0.33439999999999998</v>
          </cell>
          <cell r="P35">
            <v>0.4279</v>
          </cell>
        </row>
        <row r="36">
          <cell r="B36">
            <v>46</v>
          </cell>
          <cell r="C36">
            <v>2.2614000000000001</v>
          </cell>
          <cell r="D36">
            <v>1.5096000000000001</v>
          </cell>
          <cell r="G36">
            <v>46</v>
          </cell>
          <cell r="H36">
            <v>44.22</v>
          </cell>
          <cell r="I36">
            <v>66.239999999999995</v>
          </cell>
          <cell r="J36">
            <v>345.55</v>
          </cell>
          <cell r="K36">
            <v>514.25</v>
          </cell>
          <cell r="N36">
            <v>46</v>
          </cell>
          <cell r="O36">
            <v>0.33439999999999998</v>
          </cell>
          <cell r="P36">
            <v>0.42420000000000002</v>
          </cell>
        </row>
        <row r="37">
          <cell r="B37">
            <v>47</v>
          </cell>
          <cell r="C37">
            <v>1.9231</v>
          </cell>
          <cell r="D37">
            <v>1.3051999999999999</v>
          </cell>
          <cell r="G37">
            <v>47</v>
          </cell>
          <cell r="H37">
            <v>52</v>
          </cell>
          <cell r="I37">
            <v>76.62</v>
          </cell>
          <cell r="J37">
            <v>375.18</v>
          </cell>
          <cell r="K37">
            <v>549.04</v>
          </cell>
        </row>
        <row r="38">
          <cell r="B38">
            <v>48</v>
          </cell>
          <cell r="C38">
            <v>1.6138999999999999</v>
          </cell>
          <cell r="D38">
            <v>1.1137999999999999</v>
          </cell>
          <cell r="G38">
            <v>48</v>
          </cell>
          <cell r="H38">
            <v>61.96</v>
          </cell>
          <cell r="I38">
            <v>89.78</v>
          </cell>
          <cell r="J38">
            <v>407.73</v>
          </cell>
          <cell r="K38">
            <v>586.82000000000005</v>
          </cell>
        </row>
        <row r="39">
          <cell r="B39">
            <v>49</v>
          </cell>
          <cell r="C39">
            <v>1.3325</v>
          </cell>
          <cell r="D39">
            <v>0.93510000000000004</v>
          </cell>
          <cell r="G39">
            <v>49</v>
          </cell>
          <cell r="H39">
            <v>75.05</v>
          </cell>
          <cell r="I39">
            <v>106.95</v>
          </cell>
          <cell r="J39">
            <v>443.55</v>
          </cell>
          <cell r="K39">
            <v>627.89</v>
          </cell>
        </row>
        <row r="40">
          <cell r="B40">
            <v>50</v>
          </cell>
          <cell r="C40">
            <v>1.0767</v>
          </cell>
          <cell r="D40">
            <v>0.76859999999999995</v>
          </cell>
          <cell r="G40">
            <v>50</v>
          </cell>
          <cell r="H40">
            <v>92.88</v>
          </cell>
          <cell r="I40">
            <v>130.11000000000001</v>
          </cell>
          <cell r="J40">
            <v>483</v>
          </cell>
          <cell r="K40">
            <v>672.52</v>
          </cell>
        </row>
        <row r="41">
          <cell r="B41">
            <v>51</v>
          </cell>
          <cell r="C41">
            <v>0.84519999999999995</v>
          </cell>
          <cell r="D41">
            <v>0.6139</v>
          </cell>
          <cell r="G41">
            <v>51</v>
          </cell>
          <cell r="H41">
            <v>118.31</v>
          </cell>
          <cell r="I41">
            <v>162.88999999999999</v>
          </cell>
          <cell r="J41">
            <v>526.54999999999995</v>
          </cell>
          <cell r="K41">
            <v>721.15</v>
          </cell>
        </row>
        <row r="42">
          <cell r="B42">
            <v>52</v>
          </cell>
          <cell r="C42">
            <v>0.63649999999999995</v>
          </cell>
          <cell r="D42">
            <v>0.47049999999999997</v>
          </cell>
          <cell r="G42">
            <v>52</v>
          </cell>
          <cell r="H42">
            <v>157.1</v>
          </cell>
          <cell r="I42">
            <v>212.54</v>
          </cell>
          <cell r="J42">
            <v>574.78</v>
          </cell>
          <cell r="K42">
            <v>774.3</v>
          </cell>
        </row>
        <row r="43">
          <cell r="B43">
            <v>53</v>
          </cell>
          <cell r="C43">
            <v>0.4491</v>
          </cell>
          <cell r="D43">
            <v>0.33789999999999998</v>
          </cell>
          <cell r="G43">
            <v>53</v>
          </cell>
          <cell r="H43">
            <v>222.67</v>
          </cell>
          <cell r="I43">
            <v>295.97000000000003</v>
          </cell>
          <cell r="J43">
            <v>628.34</v>
          </cell>
          <cell r="K43">
            <v>832.61</v>
          </cell>
        </row>
        <row r="44">
          <cell r="B44">
            <v>54</v>
          </cell>
          <cell r="C44">
            <v>0.28149999999999997</v>
          </cell>
          <cell r="D44">
            <v>0.2155</v>
          </cell>
          <cell r="G44">
            <v>54</v>
          </cell>
          <cell r="H44">
            <v>355.29</v>
          </cell>
          <cell r="I44">
            <v>463.95</v>
          </cell>
          <cell r="J44">
            <v>687.93</v>
          </cell>
          <cell r="K44">
            <v>896.75</v>
          </cell>
        </row>
        <row r="45">
          <cell r="B45">
            <v>55</v>
          </cell>
          <cell r="C45">
            <v>0.13220000000000001</v>
          </cell>
          <cell r="D45">
            <v>0.1031</v>
          </cell>
          <cell r="G45">
            <v>55</v>
          </cell>
          <cell r="H45">
            <v>756.43</v>
          </cell>
          <cell r="I45">
            <v>970.26</v>
          </cell>
          <cell r="J45">
            <v>754.43</v>
          </cell>
          <cell r="K45">
            <v>967.46</v>
          </cell>
        </row>
        <row r="46">
          <cell r="B46">
            <v>56</v>
          </cell>
          <cell r="C46">
            <v>0.1207</v>
          </cell>
          <cell r="D46">
            <v>9.5600000000000004E-2</v>
          </cell>
          <cell r="G46">
            <v>56</v>
          </cell>
          <cell r="H46">
            <v>828.85</v>
          </cell>
          <cell r="I46">
            <v>1045.6099999999999</v>
          </cell>
          <cell r="J46">
            <v>828.85</v>
          </cell>
          <cell r="K46">
            <v>1045.6099999999999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 val="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 sheetId="16"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 val="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 sheetId="16"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TG"/>
      <sheetName val="BK 7"/>
      <sheetName val="C I"/>
      <sheetName val="C II"/>
      <sheetName val="M"/>
      <sheetName val="L"/>
      <sheetName val="S"/>
      <sheetName val="D I"/>
      <sheetName val="D II"/>
      <sheetName val="DD"/>
      <sheetName val="DP"/>
      <sheetName val="ML"/>
      <sheetName val="T"/>
      <sheetName val="Sheet5"/>
      <sheetName val="Sheet2"/>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A3">
            <v>1</v>
          </cell>
          <cell r="B3">
            <v>0.25</v>
          </cell>
        </row>
        <row r="4">
          <cell r="A4">
            <v>2</v>
          </cell>
          <cell r="B4">
            <v>0.25</v>
          </cell>
        </row>
        <row r="5">
          <cell r="A5">
            <v>3</v>
          </cell>
          <cell r="B5">
            <v>0.25</v>
          </cell>
        </row>
        <row r="6">
          <cell r="A6">
            <v>4</v>
          </cell>
          <cell r="B6">
            <v>0.5</v>
          </cell>
        </row>
        <row r="7">
          <cell r="A7">
            <v>5</v>
          </cell>
          <cell r="B7">
            <v>0.5</v>
          </cell>
        </row>
        <row r="8">
          <cell r="A8">
            <v>6</v>
          </cell>
          <cell r="B8">
            <v>0.5</v>
          </cell>
        </row>
        <row r="9">
          <cell r="A9">
            <v>7</v>
          </cell>
          <cell r="B9">
            <v>0.5</v>
          </cell>
        </row>
        <row r="10">
          <cell r="A10">
            <v>8</v>
          </cell>
          <cell r="B10">
            <v>0.5</v>
          </cell>
        </row>
        <row r="11">
          <cell r="A11">
            <v>9</v>
          </cell>
          <cell r="B11">
            <v>0.5</v>
          </cell>
        </row>
        <row r="12">
          <cell r="A12">
            <v>10</v>
          </cell>
          <cell r="B12">
            <v>0.5</v>
          </cell>
        </row>
        <row r="13">
          <cell r="A13">
            <v>11</v>
          </cell>
          <cell r="B13">
            <v>0.5</v>
          </cell>
        </row>
        <row r="14">
          <cell r="A14">
            <v>12</v>
          </cell>
          <cell r="B14">
            <v>1</v>
          </cell>
        </row>
        <row r="15">
          <cell r="A15">
            <v>13</v>
          </cell>
          <cell r="B15">
            <v>1</v>
          </cell>
        </row>
        <row r="16">
          <cell r="A16">
            <v>14</v>
          </cell>
          <cell r="B16">
            <v>1</v>
          </cell>
        </row>
        <row r="17">
          <cell r="A17">
            <v>15</v>
          </cell>
          <cell r="B17">
            <v>1</v>
          </cell>
        </row>
        <row r="18">
          <cell r="A18">
            <v>16</v>
          </cell>
          <cell r="B18">
            <v>1</v>
          </cell>
        </row>
        <row r="19">
          <cell r="A19">
            <v>17</v>
          </cell>
          <cell r="B19">
            <v>1</v>
          </cell>
        </row>
        <row r="20">
          <cell r="A20">
            <v>18</v>
          </cell>
          <cell r="B20">
            <v>1</v>
          </cell>
        </row>
        <row r="21">
          <cell r="A21">
            <v>19</v>
          </cell>
          <cell r="B21">
            <v>1</v>
          </cell>
        </row>
        <row r="22">
          <cell r="A22">
            <v>20</v>
          </cell>
          <cell r="B22">
            <v>1</v>
          </cell>
        </row>
        <row r="23">
          <cell r="A23">
            <v>21</v>
          </cell>
          <cell r="B23">
            <v>1</v>
          </cell>
        </row>
        <row r="24">
          <cell r="A24">
            <v>22</v>
          </cell>
          <cell r="B24">
            <v>1</v>
          </cell>
        </row>
        <row r="25">
          <cell r="A25">
            <v>23</v>
          </cell>
          <cell r="B25">
            <v>1</v>
          </cell>
        </row>
        <row r="26">
          <cell r="A26">
            <v>24</v>
          </cell>
          <cell r="B26">
            <v>1</v>
          </cell>
        </row>
        <row r="27">
          <cell r="A27">
            <v>25</v>
          </cell>
          <cell r="B27">
            <v>1</v>
          </cell>
        </row>
        <row r="28">
          <cell r="A28">
            <v>26</v>
          </cell>
          <cell r="B28">
            <v>1</v>
          </cell>
        </row>
        <row r="29">
          <cell r="A29">
            <v>27</v>
          </cell>
          <cell r="B29">
            <v>1</v>
          </cell>
        </row>
        <row r="30">
          <cell r="A30">
            <v>28</v>
          </cell>
          <cell r="B30">
            <v>1</v>
          </cell>
        </row>
        <row r="31">
          <cell r="A31">
            <v>29</v>
          </cell>
          <cell r="B31">
            <v>1</v>
          </cell>
        </row>
        <row r="32">
          <cell r="A32">
            <v>30</v>
          </cell>
          <cell r="B32">
            <v>1</v>
          </cell>
        </row>
        <row r="33">
          <cell r="A33">
            <v>31</v>
          </cell>
          <cell r="B33">
            <v>1</v>
          </cell>
        </row>
        <row r="34">
          <cell r="A34">
            <v>32</v>
          </cell>
          <cell r="B34">
            <v>1</v>
          </cell>
        </row>
        <row r="35">
          <cell r="A35">
            <v>33</v>
          </cell>
          <cell r="B35">
            <v>1</v>
          </cell>
        </row>
        <row r="36">
          <cell r="A36">
            <v>34</v>
          </cell>
          <cell r="B36">
            <v>1</v>
          </cell>
        </row>
        <row r="37">
          <cell r="A37">
            <v>35</v>
          </cell>
          <cell r="B37">
            <v>1</v>
          </cell>
        </row>
        <row r="38">
          <cell r="A38">
            <v>36</v>
          </cell>
          <cell r="B38">
            <v>1.5</v>
          </cell>
        </row>
        <row r="39">
          <cell r="A39">
            <v>37</v>
          </cell>
          <cell r="B39">
            <v>1.5</v>
          </cell>
        </row>
        <row r="40">
          <cell r="A40">
            <v>38</v>
          </cell>
          <cell r="B40">
            <v>1.5</v>
          </cell>
        </row>
        <row r="41">
          <cell r="A41">
            <v>39</v>
          </cell>
          <cell r="B41">
            <v>1.5</v>
          </cell>
        </row>
        <row r="42">
          <cell r="A42">
            <v>40</v>
          </cell>
          <cell r="B42">
            <v>1.5</v>
          </cell>
        </row>
        <row r="43">
          <cell r="A43">
            <v>41</v>
          </cell>
          <cell r="B43">
            <v>1.5</v>
          </cell>
        </row>
        <row r="44">
          <cell r="A44">
            <v>42</v>
          </cell>
          <cell r="B44">
            <v>1.5</v>
          </cell>
        </row>
        <row r="45">
          <cell r="A45">
            <v>43</v>
          </cell>
          <cell r="B45">
            <v>1.5</v>
          </cell>
        </row>
        <row r="46">
          <cell r="A46">
            <v>44</v>
          </cell>
          <cell r="B46">
            <v>1.5</v>
          </cell>
        </row>
        <row r="47">
          <cell r="A47">
            <v>45</v>
          </cell>
          <cell r="B47">
            <v>1.5</v>
          </cell>
        </row>
        <row r="48">
          <cell r="A48">
            <v>46</v>
          </cell>
          <cell r="B48">
            <v>1.5</v>
          </cell>
        </row>
        <row r="49">
          <cell r="A49">
            <v>47</v>
          </cell>
          <cell r="B49">
            <v>1.5</v>
          </cell>
        </row>
        <row r="50">
          <cell r="A50">
            <v>48</v>
          </cell>
          <cell r="B50">
            <v>1.5</v>
          </cell>
        </row>
        <row r="51">
          <cell r="A51">
            <v>49</v>
          </cell>
          <cell r="B51">
            <v>1.5</v>
          </cell>
        </row>
        <row r="52">
          <cell r="A52">
            <v>50</v>
          </cell>
          <cell r="B52">
            <v>1.5</v>
          </cell>
        </row>
        <row r="53">
          <cell r="A53">
            <v>51</v>
          </cell>
          <cell r="B53">
            <v>1.5</v>
          </cell>
        </row>
        <row r="54">
          <cell r="A54">
            <v>52</v>
          </cell>
          <cell r="B54">
            <v>1.5</v>
          </cell>
        </row>
        <row r="55">
          <cell r="A55">
            <v>53</v>
          </cell>
          <cell r="B55">
            <v>1.5</v>
          </cell>
        </row>
        <row r="56">
          <cell r="A56">
            <v>54</v>
          </cell>
          <cell r="B56">
            <v>1.5</v>
          </cell>
        </row>
        <row r="57">
          <cell r="A57">
            <v>55</v>
          </cell>
          <cell r="B57">
            <v>1.5</v>
          </cell>
        </row>
        <row r="58">
          <cell r="A58">
            <v>56</v>
          </cell>
          <cell r="B58">
            <v>1.5</v>
          </cell>
        </row>
        <row r="59">
          <cell r="A59">
            <v>57</v>
          </cell>
          <cell r="B59">
            <v>1.5</v>
          </cell>
        </row>
        <row r="60">
          <cell r="A60">
            <v>58</v>
          </cell>
          <cell r="B60">
            <v>1.5</v>
          </cell>
        </row>
        <row r="61">
          <cell r="A61">
            <v>59</v>
          </cell>
          <cell r="B61">
            <v>1.5</v>
          </cell>
        </row>
        <row r="62">
          <cell r="A62">
            <v>60</v>
          </cell>
          <cell r="B62">
            <v>2</v>
          </cell>
        </row>
        <row r="63">
          <cell r="A63">
            <v>61</v>
          </cell>
          <cell r="B63">
            <v>2</v>
          </cell>
        </row>
        <row r="64">
          <cell r="A64">
            <v>62</v>
          </cell>
          <cell r="B64">
            <v>2</v>
          </cell>
        </row>
        <row r="65">
          <cell r="A65">
            <v>63</v>
          </cell>
          <cell r="B65">
            <v>2</v>
          </cell>
        </row>
        <row r="66">
          <cell r="A66">
            <v>64</v>
          </cell>
          <cell r="B66">
            <v>2</v>
          </cell>
        </row>
        <row r="67">
          <cell r="A67">
            <v>65</v>
          </cell>
          <cell r="B67">
            <v>2</v>
          </cell>
        </row>
        <row r="68">
          <cell r="A68">
            <v>66</v>
          </cell>
          <cell r="B68">
            <v>2</v>
          </cell>
        </row>
        <row r="69">
          <cell r="A69">
            <v>67</v>
          </cell>
          <cell r="B69">
            <v>2</v>
          </cell>
        </row>
        <row r="70">
          <cell r="A70">
            <v>68</v>
          </cell>
          <cell r="B70">
            <v>2</v>
          </cell>
        </row>
        <row r="71">
          <cell r="A71">
            <v>69</v>
          </cell>
          <cell r="B71">
            <v>2</v>
          </cell>
        </row>
        <row r="72">
          <cell r="A72">
            <v>70</v>
          </cell>
          <cell r="B72">
            <v>2</v>
          </cell>
        </row>
        <row r="73">
          <cell r="A73">
            <v>71</v>
          </cell>
          <cell r="B73">
            <v>2</v>
          </cell>
        </row>
        <row r="74">
          <cell r="A74">
            <v>72</v>
          </cell>
          <cell r="B74">
            <v>2</v>
          </cell>
        </row>
        <row r="75">
          <cell r="A75">
            <v>73</v>
          </cell>
          <cell r="B75">
            <v>2</v>
          </cell>
        </row>
        <row r="76">
          <cell r="A76">
            <v>74</v>
          </cell>
          <cell r="B76">
            <v>2</v>
          </cell>
        </row>
        <row r="77">
          <cell r="A77">
            <v>75</v>
          </cell>
          <cell r="B77">
            <v>2</v>
          </cell>
        </row>
        <row r="78">
          <cell r="A78">
            <v>76</v>
          </cell>
          <cell r="B78">
            <v>2</v>
          </cell>
        </row>
        <row r="79">
          <cell r="A79">
            <v>77</v>
          </cell>
          <cell r="B79">
            <v>2</v>
          </cell>
        </row>
        <row r="80">
          <cell r="A80">
            <v>78</v>
          </cell>
          <cell r="B80">
            <v>2</v>
          </cell>
        </row>
        <row r="81">
          <cell r="A81">
            <v>79</v>
          </cell>
          <cell r="B81">
            <v>2</v>
          </cell>
        </row>
        <row r="82">
          <cell r="A82">
            <v>80</v>
          </cell>
          <cell r="B82">
            <v>2</v>
          </cell>
        </row>
        <row r="83">
          <cell r="A83">
            <v>81</v>
          </cell>
          <cell r="B83">
            <v>2</v>
          </cell>
        </row>
        <row r="84">
          <cell r="A84">
            <v>82</v>
          </cell>
          <cell r="B84">
            <v>2</v>
          </cell>
        </row>
        <row r="85">
          <cell r="A85">
            <v>83</v>
          </cell>
          <cell r="B85">
            <v>2</v>
          </cell>
        </row>
        <row r="86">
          <cell r="A86">
            <v>84</v>
          </cell>
          <cell r="B86">
            <v>2</v>
          </cell>
        </row>
        <row r="87">
          <cell r="A87">
            <v>85</v>
          </cell>
          <cell r="B87">
            <v>2</v>
          </cell>
        </row>
        <row r="88">
          <cell r="A88">
            <v>86</v>
          </cell>
          <cell r="B88">
            <v>2</v>
          </cell>
        </row>
        <row r="89">
          <cell r="A89">
            <v>87</v>
          </cell>
          <cell r="B89">
            <v>2</v>
          </cell>
        </row>
        <row r="90">
          <cell r="A90">
            <v>88</v>
          </cell>
          <cell r="B90">
            <v>2</v>
          </cell>
        </row>
        <row r="91">
          <cell r="A91">
            <v>89</v>
          </cell>
          <cell r="B91">
            <v>2</v>
          </cell>
        </row>
        <row r="92">
          <cell r="A92">
            <v>90</v>
          </cell>
          <cell r="B92">
            <v>2</v>
          </cell>
        </row>
        <row r="93">
          <cell r="A93">
            <v>91</v>
          </cell>
          <cell r="B93">
            <v>2</v>
          </cell>
        </row>
        <row r="94">
          <cell r="A94">
            <v>92</v>
          </cell>
          <cell r="B94">
            <v>2</v>
          </cell>
        </row>
        <row r="95">
          <cell r="A95">
            <v>93</v>
          </cell>
          <cell r="B95">
            <v>2</v>
          </cell>
        </row>
        <row r="96">
          <cell r="A96">
            <v>94</v>
          </cell>
          <cell r="B96">
            <v>2</v>
          </cell>
        </row>
        <row r="97">
          <cell r="A97">
            <v>95</v>
          </cell>
          <cell r="B97">
            <v>2</v>
          </cell>
        </row>
        <row r="98">
          <cell r="A98">
            <v>96</v>
          </cell>
          <cell r="B98">
            <v>2</v>
          </cell>
        </row>
        <row r="99">
          <cell r="A99">
            <v>97</v>
          </cell>
          <cell r="B99">
            <v>2</v>
          </cell>
        </row>
        <row r="100">
          <cell r="A100">
            <v>98</v>
          </cell>
          <cell r="B100">
            <v>2</v>
          </cell>
        </row>
        <row r="101">
          <cell r="A101">
            <v>99</v>
          </cell>
          <cell r="B101">
            <v>2</v>
          </cell>
        </row>
        <row r="102">
          <cell r="A102">
            <v>100</v>
          </cell>
          <cell r="B102">
            <v>2</v>
          </cell>
        </row>
        <row r="103">
          <cell r="A103">
            <v>101</v>
          </cell>
          <cell r="B103">
            <v>2</v>
          </cell>
        </row>
        <row r="104">
          <cell r="A104">
            <v>102</v>
          </cell>
          <cell r="B104">
            <v>2</v>
          </cell>
        </row>
        <row r="105">
          <cell r="A105">
            <v>103</v>
          </cell>
          <cell r="B105">
            <v>2</v>
          </cell>
        </row>
        <row r="106">
          <cell r="A106">
            <v>104</v>
          </cell>
          <cell r="B106">
            <v>2</v>
          </cell>
        </row>
        <row r="107">
          <cell r="A107">
            <v>105</v>
          </cell>
          <cell r="B107">
            <v>2</v>
          </cell>
        </row>
        <row r="108">
          <cell r="A108">
            <v>106</v>
          </cell>
          <cell r="B108">
            <v>2</v>
          </cell>
        </row>
        <row r="109">
          <cell r="A109">
            <v>107</v>
          </cell>
          <cell r="B109">
            <v>2</v>
          </cell>
        </row>
        <row r="110">
          <cell r="A110">
            <v>108</v>
          </cell>
          <cell r="B110">
            <v>2</v>
          </cell>
        </row>
        <row r="111">
          <cell r="A111">
            <v>109</v>
          </cell>
          <cell r="B111">
            <v>2</v>
          </cell>
        </row>
        <row r="112">
          <cell r="A112">
            <v>110</v>
          </cell>
          <cell r="B112">
            <v>2</v>
          </cell>
        </row>
        <row r="113">
          <cell r="A113">
            <v>111</v>
          </cell>
          <cell r="B113">
            <v>2</v>
          </cell>
        </row>
        <row r="114">
          <cell r="A114">
            <v>112</v>
          </cell>
          <cell r="B114">
            <v>2</v>
          </cell>
        </row>
        <row r="115">
          <cell r="A115">
            <v>113</v>
          </cell>
          <cell r="B115">
            <v>2</v>
          </cell>
        </row>
        <row r="116">
          <cell r="A116">
            <v>114</v>
          </cell>
          <cell r="B116">
            <v>2</v>
          </cell>
        </row>
        <row r="117">
          <cell r="A117">
            <v>115</v>
          </cell>
          <cell r="B117">
            <v>2</v>
          </cell>
        </row>
        <row r="118">
          <cell r="A118">
            <v>116</v>
          </cell>
          <cell r="B118">
            <v>2</v>
          </cell>
        </row>
        <row r="119">
          <cell r="A119">
            <v>117</v>
          </cell>
          <cell r="B119">
            <v>2</v>
          </cell>
        </row>
        <row r="120">
          <cell r="A120">
            <v>118</v>
          </cell>
          <cell r="B120">
            <v>2</v>
          </cell>
        </row>
        <row r="121">
          <cell r="A121">
            <v>119</v>
          </cell>
          <cell r="B121">
            <v>2</v>
          </cell>
        </row>
        <row r="122">
          <cell r="A122">
            <v>120</v>
          </cell>
          <cell r="B122">
            <v>2</v>
          </cell>
        </row>
        <row r="123">
          <cell r="A123">
            <v>121</v>
          </cell>
          <cell r="B123">
            <v>2</v>
          </cell>
        </row>
        <row r="124">
          <cell r="A124">
            <v>122</v>
          </cell>
          <cell r="B124">
            <v>2</v>
          </cell>
        </row>
        <row r="125">
          <cell r="A125">
            <v>123</v>
          </cell>
          <cell r="B125">
            <v>2</v>
          </cell>
        </row>
        <row r="126">
          <cell r="A126">
            <v>124</v>
          </cell>
          <cell r="B126">
            <v>2</v>
          </cell>
        </row>
        <row r="127">
          <cell r="A127">
            <v>125</v>
          </cell>
          <cell r="B127">
            <v>2</v>
          </cell>
        </row>
        <row r="128">
          <cell r="A128">
            <v>126</v>
          </cell>
          <cell r="B128">
            <v>2</v>
          </cell>
        </row>
        <row r="129">
          <cell r="A129">
            <v>127</v>
          </cell>
          <cell r="B129">
            <v>2</v>
          </cell>
        </row>
        <row r="130">
          <cell r="A130">
            <v>128</v>
          </cell>
          <cell r="B130">
            <v>2</v>
          </cell>
        </row>
        <row r="131">
          <cell r="A131">
            <v>129</v>
          </cell>
          <cell r="B131">
            <v>2</v>
          </cell>
        </row>
        <row r="132">
          <cell r="A132">
            <v>130</v>
          </cell>
          <cell r="B132">
            <v>2</v>
          </cell>
        </row>
        <row r="133">
          <cell r="A133">
            <v>131</v>
          </cell>
          <cell r="B133">
            <v>2</v>
          </cell>
        </row>
        <row r="134">
          <cell r="A134">
            <v>132</v>
          </cell>
          <cell r="B134">
            <v>2</v>
          </cell>
        </row>
        <row r="135">
          <cell r="A135">
            <v>133</v>
          </cell>
          <cell r="B135">
            <v>2</v>
          </cell>
        </row>
        <row r="136">
          <cell r="A136">
            <v>134</v>
          </cell>
          <cell r="B136">
            <v>2</v>
          </cell>
        </row>
        <row r="137">
          <cell r="A137">
            <v>135</v>
          </cell>
          <cell r="B137">
            <v>2</v>
          </cell>
        </row>
        <row r="138">
          <cell r="A138">
            <v>136</v>
          </cell>
          <cell r="B138">
            <v>2</v>
          </cell>
        </row>
        <row r="139">
          <cell r="A139">
            <v>137</v>
          </cell>
          <cell r="B139">
            <v>2</v>
          </cell>
        </row>
        <row r="140">
          <cell r="A140">
            <v>138</v>
          </cell>
          <cell r="B140">
            <v>2</v>
          </cell>
        </row>
        <row r="141">
          <cell r="A141">
            <v>139</v>
          </cell>
          <cell r="B141">
            <v>2</v>
          </cell>
        </row>
        <row r="142">
          <cell r="A142">
            <v>140</v>
          </cell>
          <cell r="B142">
            <v>2</v>
          </cell>
        </row>
        <row r="143">
          <cell r="A143">
            <v>141</v>
          </cell>
          <cell r="B143">
            <v>2</v>
          </cell>
        </row>
        <row r="144">
          <cell r="A144">
            <v>142</v>
          </cell>
          <cell r="B144">
            <v>2</v>
          </cell>
        </row>
        <row r="145">
          <cell r="A145">
            <v>143</v>
          </cell>
          <cell r="B145">
            <v>2</v>
          </cell>
        </row>
        <row r="146">
          <cell r="A146">
            <v>144</v>
          </cell>
          <cell r="B146">
            <v>2</v>
          </cell>
        </row>
        <row r="147">
          <cell r="A147">
            <v>145</v>
          </cell>
          <cell r="B147">
            <v>2</v>
          </cell>
        </row>
        <row r="148">
          <cell r="A148">
            <v>146</v>
          </cell>
          <cell r="B148">
            <v>2</v>
          </cell>
        </row>
        <row r="149">
          <cell r="A149">
            <v>147</v>
          </cell>
          <cell r="B149">
            <v>2</v>
          </cell>
        </row>
        <row r="150">
          <cell r="A150">
            <v>148</v>
          </cell>
          <cell r="B150">
            <v>2</v>
          </cell>
        </row>
        <row r="151">
          <cell r="A151">
            <v>149</v>
          </cell>
          <cell r="B151">
            <v>2</v>
          </cell>
        </row>
        <row r="152">
          <cell r="A152">
            <v>150</v>
          </cell>
          <cell r="B152">
            <v>2</v>
          </cell>
        </row>
        <row r="153">
          <cell r="A153">
            <v>151</v>
          </cell>
          <cell r="B153">
            <v>2</v>
          </cell>
        </row>
        <row r="154">
          <cell r="A154">
            <v>152</v>
          </cell>
          <cell r="B154">
            <v>2</v>
          </cell>
        </row>
        <row r="155">
          <cell r="A155">
            <v>153</v>
          </cell>
          <cell r="B155">
            <v>2</v>
          </cell>
        </row>
        <row r="156">
          <cell r="A156">
            <v>154</v>
          </cell>
          <cell r="B156">
            <v>2</v>
          </cell>
        </row>
        <row r="157">
          <cell r="A157">
            <v>155</v>
          </cell>
          <cell r="B157">
            <v>2</v>
          </cell>
        </row>
        <row r="158">
          <cell r="A158">
            <v>156</v>
          </cell>
          <cell r="B158">
            <v>2</v>
          </cell>
        </row>
        <row r="159">
          <cell r="A159">
            <v>157</v>
          </cell>
          <cell r="B159">
            <v>2</v>
          </cell>
        </row>
        <row r="160">
          <cell r="A160">
            <v>158</v>
          </cell>
          <cell r="B160">
            <v>2</v>
          </cell>
        </row>
        <row r="161">
          <cell r="A161">
            <v>159</v>
          </cell>
          <cell r="B161">
            <v>2</v>
          </cell>
        </row>
        <row r="162">
          <cell r="A162">
            <v>160</v>
          </cell>
          <cell r="B162">
            <v>2</v>
          </cell>
        </row>
        <row r="163">
          <cell r="A163">
            <v>161</v>
          </cell>
          <cell r="B163">
            <v>2</v>
          </cell>
        </row>
        <row r="164">
          <cell r="A164">
            <v>162</v>
          </cell>
          <cell r="B164">
            <v>2</v>
          </cell>
        </row>
        <row r="165">
          <cell r="A165">
            <v>163</v>
          </cell>
          <cell r="B165">
            <v>2</v>
          </cell>
        </row>
        <row r="166">
          <cell r="A166">
            <v>164</v>
          </cell>
          <cell r="B166">
            <v>2</v>
          </cell>
        </row>
        <row r="167">
          <cell r="A167">
            <v>165</v>
          </cell>
          <cell r="B167">
            <v>2</v>
          </cell>
        </row>
        <row r="168">
          <cell r="A168">
            <v>166</v>
          </cell>
          <cell r="B168">
            <v>2</v>
          </cell>
        </row>
        <row r="169">
          <cell r="A169">
            <v>167</v>
          </cell>
          <cell r="B169">
            <v>2</v>
          </cell>
        </row>
        <row r="170">
          <cell r="A170">
            <v>168</v>
          </cell>
          <cell r="B170">
            <v>2</v>
          </cell>
        </row>
        <row r="171">
          <cell r="A171">
            <v>169</v>
          </cell>
          <cell r="B171">
            <v>2</v>
          </cell>
        </row>
        <row r="172">
          <cell r="A172">
            <v>170</v>
          </cell>
          <cell r="B172">
            <v>2</v>
          </cell>
        </row>
        <row r="173">
          <cell r="A173">
            <v>171</v>
          </cell>
          <cell r="B173">
            <v>2</v>
          </cell>
        </row>
        <row r="174">
          <cell r="A174">
            <v>172</v>
          </cell>
          <cell r="B174">
            <v>2</v>
          </cell>
        </row>
        <row r="175">
          <cell r="A175">
            <v>173</v>
          </cell>
          <cell r="B175">
            <v>2</v>
          </cell>
        </row>
        <row r="176">
          <cell r="A176">
            <v>174</v>
          </cell>
          <cell r="B176">
            <v>2</v>
          </cell>
        </row>
        <row r="177">
          <cell r="A177">
            <v>175</v>
          </cell>
          <cell r="B177">
            <v>2</v>
          </cell>
        </row>
        <row r="178">
          <cell r="A178">
            <v>176</v>
          </cell>
          <cell r="B178">
            <v>2</v>
          </cell>
        </row>
        <row r="179">
          <cell r="A179">
            <v>177</v>
          </cell>
          <cell r="B179">
            <v>2</v>
          </cell>
        </row>
        <row r="180">
          <cell r="A180">
            <v>178</v>
          </cell>
          <cell r="B180">
            <v>2</v>
          </cell>
        </row>
        <row r="181">
          <cell r="A181">
            <v>179</v>
          </cell>
          <cell r="B181">
            <v>2</v>
          </cell>
        </row>
        <row r="182">
          <cell r="A182">
            <v>180</v>
          </cell>
          <cell r="B182">
            <v>2</v>
          </cell>
        </row>
        <row r="183">
          <cell r="A183">
            <v>181</v>
          </cell>
          <cell r="B183">
            <v>2</v>
          </cell>
        </row>
        <row r="184">
          <cell r="A184">
            <v>182</v>
          </cell>
          <cell r="B184">
            <v>2</v>
          </cell>
        </row>
        <row r="185">
          <cell r="A185">
            <v>183</v>
          </cell>
          <cell r="B185">
            <v>2</v>
          </cell>
        </row>
        <row r="186">
          <cell r="A186">
            <v>184</v>
          </cell>
          <cell r="B186">
            <v>2</v>
          </cell>
        </row>
      </sheetData>
      <sheetData sheetId="15"/>
      <sheetData sheetId="16"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WP"/>
      <sheetName val="1721-A1 (2)"/>
      <sheetName val="1721-A2 "/>
      <sheetName val="1721-B "/>
      <sheetName val="1721-C "/>
      <sheetName val="1721-A1"/>
      <sheetName val="1721-A "/>
      <sheetName val="DEP"/>
      <sheetName val="1721"/>
      <sheetName val="DAFTAR"/>
      <sheetName val="Sheet2"/>
      <sheetName val="PPH"/>
      <sheetName val="KB"/>
      <sheetName val="PHT"/>
      <sheetName val="Rekap"/>
      <sheetName val="TB"/>
      <sheetName val="R"/>
      <sheetName val="GAJI"/>
      <sheetName val="KK"/>
      <sheetName val="Sheet1"/>
      <sheetName val="QL"/>
      <sheetName val="Kan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9">
          <cell r="B9">
            <v>1</v>
          </cell>
        </row>
      </sheetData>
      <sheetData sheetId="12" refreshError="1"/>
      <sheetData sheetId="13"/>
      <sheetData sheetId="14" refreshError="1"/>
      <sheetData sheetId="15">
        <row r="4">
          <cell r="B4" t="str">
            <v>C</v>
          </cell>
          <cell r="C4">
            <v>1250000</v>
          </cell>
        </row>
        <row r="5">
          <cell r="B5" t="str">
            <v>D</v>
          </cell>
          <cell r="C5">
            <v>3750000</v>
          </cell>
        </row>
        <row r="6">
          <cell r="B6" t="str">
            <v>E</v>
          </cell>
          <cell r="C6">
            <v>11250000</v>
          </cell>
        </row>
        <row r="7">
          <cell r="B7" t="str">
            <v>F</v>
          </cell>
          <cell r="C7">
            <v>36250000</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WP"/>
      <sheetName val="1721-A1 (2)"/>
      <sheetName val="1721-A2 "/>
      <sheetName val="1721-B "/>
      <sheetName val="1721-C "/>
      <sheetName val="1721-A1"/>
      <sheetName val="1721-A "/>
      <sheetName val="DEP"/>
      <sheetName val="1721"/>
      <sheetName val="DAFTAR"/>
      <sheetName val="Sheet2"/>
      <sheetName val="PPH"/>
      <sheetName val="KB"/>
      <sheetName val="PHT"/>
      <sheetName val="Rekap"/>
      <sheetName val="TB"/>
      <sheetName val="R"/>
      <sheetName val="GAJI"/>
      <sheetName val="KK"/>
      <sheetName val="Sheet1"/>
      <sheetName val="QL"/>
      <sheetName val="Kan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9">
          <cell r="B9">
            <v>1</v>
          </cell>
        </row>
      </sheetData>
      <sheetData sheetId="12" refreshError="1"/>
      <sheetData sheetId="13"/>
      <sheetData sheetId="14" refreshError="1"/>
      <sheetData sheetId="15">
        <row r="4">
          <cell r="B4" t="str">
            <v>C</v>
          </cell>
          <cell r="C4">
            <v>1250000</v>
          </cell>
        </row>
        <row r="5">
          <cell r="B5" t="str">
            <v>D</v>
          </cell>
          <cell r="C5">
            <v>3750000</v>
          </cell>
        </row>
        <row r="6">
          <cell r="B6" t="str">
            <v>E</v>
          </cell>
          <cell r="C6">
            <v>11250000</v>
          </cell>
        </row>
        <row r="7">
          <cell r="B7" t="str">
            <v>F</v>
          </cell>
          <cell r="C7">
            <v>36250000</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me"/>
      <sheetName val="ANALISA me"/>
      <sheetName val="Bahan"/>
      <sheetName val="Analisa K"/>
      <sheetName val="ANALISA "/>
      <sheetName val="ANALISA  KUSEN MASJID"/>
      <sheetName val="ANALISA  KUSEN GOR"/>
      <sheetName val="ANALISA  KUSEN ASRAMA"/>
      <sheetName val="ANALISA  KUSEN KELAS"/>
      <sheetName val="Penunjang- masjid"/>
      <sheetName val="MASJID"/>
      <sheetName val="SARANA &amp; P"/>
      <sheetName val="LAP OUT DOOR"/>
      <sheetName val="GOR"/>
      <sheetName val="UNIT GOR"/>
      <sheetName val="Asrama"/>
      <sheetName val="UNIT ASRAMA"/>
      <sheetName val="Pendidikan"/>
      <sheetName val="UNIT KELAS"/>
      <sheetName val="REKAPITULASI"/>
      <sheetName val="REKAPITULASI EE"/>
      <sheetName val="REKAPITULASI OE"/>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COVER"/>
      <sheetName val="NRC"/>
      <sheetName val="LR"/>
      <sheetName val="LRF"/>
      <sheetName val="LRF (2)"/>
      <sheetName val="LTD"/>
      <sheetName val="PJL"/>
      <sheetName val="PJ"/>
      <sheetName val="BU"/>
      <sheetName val="PENY"/>
      <sheetName val="BBNRC"/>
      <sheetName val="NL"/>
      <sheetName val="BBLR"/>
      <sheetName val="PBLL"/>
      <sheetName val="BAD"/>
      <sheetName val="Kas kcl"/>
      <sheetName val="PEJUALAN"/>
      <sheetName val="DPPPh PASAL 21"/>
      <sheetName val="REKENING KORAN"/>
      <sheetName val="P. Jasa Gi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9">
          <cell r="U9">
            <v>1</v>
          </cell>
          <cell r="V9">
            <v>0</v>
          </cell>
          <cell r="W9">
            <v>280500</v>
          </cell>
        </row>
        <row r="10">
          <cell r="U10">
            <v>2</v>
          </cell>
          <cell r="V10">
            <v>0</v>
          </cell>
          <cell r="W10">
            <v>116850</v>
          </cell>
        </row>
        <row r="11">
          <cell r="U11">
            <v>3</v>
          </cell>
          <cell r="V11">
            <v>0</v>
          </cell>
          <cell r="W11">
            <v>0</v>
          </cell>
        </row>
        <row r="12">
          <cell r="U12">
            <v>4</v>
          </cell>
          <cell r="V12">
            <v>0</v>
          </cell>
          <cell r="W12">
            <v>0</v>
          </cell>
        </row>
        <row r="13">
          <cell r="U13">
            <v>5</v>
          </cell>
          <cell r="V13">
            <v>0</v>
          </cell>
          <cell r="W13">
            <v>0</v>
          </cell>
        </row>
        <row r="14">
          <cell r="U14">
            <v>6</v>
          </cell>
          <cell r="V14">
            <v>0</v>
          </cell>
          <cell r="W14">
            <v>0</v>
          </cell>
        </row>
        <row r="15">
          <cell r="U15">
            <v>7</v>
          </cell>
          <cell r="V15">
            <v>0</v>
          </cell>
          <cell r="W15">
            <v>0</v>
          </cell>
        </row>
        <row r="16">
          <cell r="U16">
            <v>8</v>
          </cell>
          <cell r="V16">
            <v>0</v>
          </cell>
          <cell r="W16">
            <v>0</v>
          </cell>
        </row>
        <row r="17">
          <cell r="U17">
            <v>9</v>
          </cell>
          <cell r="V17">
            <v>0</v>
          </cell>
          <cell r="W17">
            <v>0</v>
          </cell>
        </row>
        <row r="18">
          <cell r="U18">
            <v>10</v>
          </cell>
          <cell r="V18">
            <v>0</v>
          </cell>
          <cell r="W18">
            <v>0</v>
          </cell>
        </row>
        <row r="19">
          <cell r="U19">
            <v>11</v>
          </cell>
          <cell r="V19">
            <v>0</v>
          </cell>
          <cell r="W19">
            <v>0</v>
          </cell>
        </row>
        <row r="20">
          <cell r="U20">
            <v>12</v>
          </cell>
          <cell r="V20">
            <v>0</v>
          </cell>
          <cell r="W20">
            <v>0</v>
          </cell>
        </row>
        <row r="21">
          <cell r="U21">
            <v>13</v>
          </cell>
          <cell r="V21">
            <v>0</v>
          </cell>
          <cell r="W21">
            <v>0</v>
          </cell>
        </row>
      </sheetData>
      <sheetData sheetId="19" refreshError="1"/>
      <sheetData sheetId="20"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COVER"/>
      <sheetName val="NRC"/>
      <sheetName val="LR"/>
      <sheetName val="LRF"/>
      <sheetName val="LRF (2)"/>
      <sheetName val="LTD"/>
      <sheetName val="PJL"/>
      <sheetName val="PJ"/>
      <sheetName val="BU"/>
      <sheetName val="PENY"/>
      <sheetName val="BBNRC"/>
      <sheetName val="NL"/>
      <sheetName val="BBLR"/>
      <sheetName val="PBLL"/>
      <sheetName val="BAD"/>
      <sheetName val="Kas kcl"/>
      <sheetName val="PEJUALAN"/>
      <sheetName val="DPPPh PASAL 21"/>
      <sheetName val="REKENING KORAN"/>
      <sheetName val="P. Jasa Giro"/>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9">
          <cell r="U9">
            <v>1</v>
          </cell>
          <cell r="V9">
            <v>0</v>
          </cell>
          <cell r="W9">
            <v>280500</v>
          </cell>
        </row>
        <row r="10">
          <cell r="U10">
            <v>2</v>
          </cell>
          <cell r="V10">
            <v>0</v>
          </cell>
          <cell r="W10">
            <v>116850</v>
          </cell>
        </row>
        <row r="11">
          <cell r="U11">
            <v>3</v>
          </cell>
          <cell r="V11">
            <v>0</v>
          </cell>
          <cell r="W11">
            <v>0</v>
          </cell>
        </row>
        <row r="12">
          <cell r="U12">
            <v>4</v>
          </cell>
          <cell r="V12">
            <v>0</v>
          </cell>
          <cell r="W12">
            <v>0</v>
          </cell>
        </row>
        <row r="13">
          <cell r="U13">
            <v>5</v>
          </cell>
          <cell r="V13">
            <v>0</v>
          </cell>
          <cell r="W13">
            <v>0</v>
          </cell>
        </row>
        <row r="14">
          <cell r="U14">
            <v>6</v>
          </cell>
          <cell r="V14">
            <v>0</v>
          </cell>
          <cell r="W14">
            <v>0</v>
          </cell>
        </row>
        <row r="15">
          <cell r="U15">
            <v>7</v>
          </cell>
          <cell r="V15">
            <v>0</v>
          </cell>
          <cell r="W15">
            <v>0</v>
          </cell>
        </row>
        <row r="16">
          <cell r="U16">
            <v>8</v>
          </cell>
          <cell r="V16">
            <v>0</v>
          </cell>
          <cell r="W16">
            <v>0</v>
          </cell>
        </row>
        <row r="17">
          <cell r="U17">
            <v>9</v>
          </cell>
          <cell r="V17">
            <v>0</v>
          </cell>
          <cell r="W17">
            <v>0</v>
          </cell>
        </row>
        <row r="18">
          <cell r="U18">
            <v>10</v>
          </cell>
          <cell r="V18">
            <v>0</v>
          </cell>
          <cell r="W18">
            <v>0</v>
          </cell>
        </row>
        <row r="19">
          <cell r="U19">
            <v>11</v>
          </cell>
          <cell r="V19">
            <v>0</v>
          </cell>
          <cell r="W19">
            <v>0</v>
          </cell>
        </row>
        <row r="20">
          <cell r="U20">
            <v>12</v>
          </cell>
          <cell r="V20">
            <v>0</v>
          </cell>
          <cell r="W20">
            <v>0</v>
          </cell>
        </row>
        <row r="21">
          <cell r="U21">
            <v>13</v>
          </cell>
          <cell r="V21">
            <v>0</v>
          </cell>
          <cell r="W21">
            <v>0</v>
          </cell>
        </row>
      </sheetData>
      <sheetData sheetId="19" refreshError="1"/>
      <sheetData sheetId="20" refreshError="1"/>
      <sheetData sheetId="21"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COVER"/>
      <sheetName val="NRC"/>
      <sheetName val="LR"/>
      <sheetName val="LRF"/>
      <sheetName val="LRF (2)"/>
      <sheetName val="LTD"/>
      <sheetName val="PJL"/>
      <sheetName val="PJ"/>
      <sheetName val="BU"/>
      <sheetName val="PENY"/>
      <sheetName val="BBNRC"/>
      <sheetName val="NL"/>
      <sheetName val="BBLR"/>
      <sheetName val="PBLL"/>
      <sheetName val="BAD"/>
      <sheetName val="Kas kcl"/>
      <sheetName val="PEJUALAN"/>
      <sheetName val="DPPPh PASAL 21"/>
      <sheetName val="REKENING KORAN"/>
      <sheetName val="P. Jasa Gi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9">
          <cell r="U9">
            <v>1</v>
          </cell>
          <cell r="V9">
            <v>0</v>
          </cell>
          <cell r="W9">
            <v>280500</v>
          </cell>
        </row>
        <row r="10">
          <cell r="U10">
            <v>2</v>
          </cell>
          <cell r="V10">
            <v>0</v>
          </cell>
          <cell r="W10">
            <v>116850</v>
          </cell>
        </row>
        <row r="11">
          <cell r="U11">
            <v>3</v>
          </cell>
          <cell r="V11">
            <v>0</v>
          </cell>
          <cell r="W11">
            <v>0</v>
          </cell>
        </row>
        <row r="12">
          <cell r="U12">
            <v>4</v>
          </cell>
          <cell r="V12">
            <v>0</v>
          </cell>
          <cell r="W12">
            <v>0</v>
          </cell>
        </row>
        <row r="13">
          <cell r="U13">
            <v>5</v>
          </cell>
          <cell r="V13">
            <v>0</v>
          </cell>
          <cell r="W13">
            <v>0</v>
          </cell>
        </row>
        <row r="14">
          <cell r="U14">
            <v>6</v>
          </cell>
          <cell r="V14">
            <v>0</v>
          </cell>
          <cell r="W14">
            <v>0</v>
          </cell>
        </row>
        <row r="15">
          <cell r="U15">
            <v>7</v>
          </cell>
          <cell r="V15">
            <v>0</v>
          </cell>
          <cell r="W15">
            <v>0</v>
          </cell>
        </row>
        <row r="16">
          <cell r="U16">
            <v>8</v>
          </cell>
          <cell r="V16">
            <v>0</v>
          </cell>
          <cell r="W16">
            <v>0</v>
          </cell>
        </row>
        <row r="17">
          <cell r="U17">
            <v>9</v>
          </cell>
          <cell r="V17">
            <v>0</v>
          </cell>
          <cell r="W17">
            <v>0</v>
          </cell>
        </row>
        <row r="18">
          <cell r="U18">
            <v>10</v>
          </cell>
          <cell r="V18">
            <v>0</v>
          </cell>
          <cell r="W18">
            <v>0</v>
          </cell>
        </row>
        <row r="19">
          <cell r="U19">
            <v>11</v>
          </cell>
          <cell r="V19">
            <v>0</v>
          </cell>
          <cell r="W19">
            <v>0</v>
          </cell>
        </row>
        <row r="20">
          <cell r="U20">
            <v>12</v>
          </cell>
          <cell r="V20">
            <v>0</v>
          </cell>
          <cell r="W20">
            <v>0</v>
          </cell>
        </row>
        <row r="21">
          <cell r="U21">
            <v>13</v>
          </cell>
          <cell r="V21">
            <v>0</v>
          </cell>
          <cell r="W21">
            <v>0</v>
          </cell>
        </row>
      </sheetData>
      <sheetData sheetId="19" refreshError="1"/>
      <sheetData sheetId="20"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COVER"/>
      <sheetName val="NRC"/>
      <sheetName val="LR"/>
      <sheetName val="LRF"/>
      <sheetName val="LRF (2)"/>
      <sheetName val="LTD"/>
      <sheetName val="PJL"/>
      <sheetName val="PJ"/>
      <sheetName val="BU"/>
      <sheetName val="PENY"/>
      <sheetName val="BBNRC"/>
      <sheetName val="NL"/>
      <sheetName val="BBLR"/>
      <sheetName val="PBLL"/>
      <sheetName val="BAD"/>
      <sheetName val="Kas kcl"/>
      <sheetName val="PEJUALAN"/>
      <sheetName val="DPPPh PASAL 21"/>
      <sheetName val="REKENING KORAN"/>
      <sheetName val="P. Jasa Giro"/>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9">
          <cell r="U9">
            <v>1</v>
          </cell>
          <cell r="V9">
            <v>0</v>
          </cell>
          <cell r="W9">
            <v>280500</v>
          </cell>
        </row>
        <row r="10">
          <cell r="U10">
            <v>2</v>
          </cell>
          <cell r="V10">
            <v>0</v>
          </cell>
          <cell r="W10">
            <v>116850</v>
          </cell>
        </row>
        <row r="11">
          <cell r="U11">
            <v>3</v>
          </cell>
          <cell r="V11">
            <v>0</v>
          </cell>
          <cell r="W11">
            <v>0</v>
          </cell>
        </row>
        <row r="12">
          <cell r="U12">
            <v>4</v>
          </cell>
          <cell r="V12">
            <v>0</v>
          </cell>
          <cell r="W12">
            <v>0</v>
          </cell>
        </row>
        <row r="13">
          <cell r="U13">
            <v>5</v>
          </cell>
          <cell r="V13">
            <v>0</v>
          </cell>
          <cell r="W13">
            <v>0</v>
          </cell>
        </row>
        <row r="14">
          <cell r="U14">
            <v>6</v>
          </cell>
          <cell r="V14">
            <v>0</v>
          </cell>
          <cell r="W14">
            <v>0</v>
          </cell>
        </row>
        <row r="15">
          <cell r="U15">
            <v>7</v>
          </cell>
          <cell r="V15">
            <v>0</v>
          </cell>
          <cell r="W15">
            <v>0</v>
          </cell>
        </row>
        <row r="16">
          <cell r="U16">
            <v>8</v>
          </cell>
          <cell r="V16">
            <v>0</v>
          </cell>
          <cell r="W16">
            <v>0</v>
          </cell>
        </row>
        <row r="17">
          <cell r="U17">
            <v>9</v>
          </cell>
          <cell r="V17">
            <v>0</v>
          </cell>
          <cell r="W17">
            <v>0</v>
          </cell>
        </row>
        <row r="18">
          <cell r="U18">
            <v>10</v>
          </cell>
          <cell r="V18">
            <v>0</v>
          </cell>
          <cell r="W18">
            <v>0</v>
          </cell>
        </row>
        <row r="19">
          <cell r="U19">
            <v>11</v>
          </cell>
          <cell r="V19">
            <v>0</v>
          </cell>
          <cell r="W19">
            <v>0</v>
          </cell>
        </row>
        <row r="20">
          <cell r="U20">
            <v>12</v>
          </cell>
          <cell r="V20">
            <v>0</v>
          </cell>
          <cell r="W20">
            <v>0</v>
          </cell>
        </row>
        <row r="21">
          <cell r="U21">
            <v>13</v>
          </cell>
          <cell r="V21">
            <v>0</v>
          </cell>
          <cell r="W21">
            <v>0</v>
          </cell>
        </row>
      </sheetData>
      <sheetData sheetId="19" refreshError="1"/>
      <sheetData sheetId="20" refreshError="1"/>
      <sheetData sheetId="21"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COVER"/>
      <sheetName val="NRC"/>
      <sheetName val="LR"/>
      <sheetName val="LRF"/>
      <sheetName val="LRF (2)"/>
      <sheetName val="LTD"/>
      <sheetName val="PJL"/>
      <sheetName val="PJ"/>
      <sheetName val="BU"/>
      <sheetName val="PENY"/>
      <sheetName val="BBNRC"/>
      <sheetName val="NL"/>
      <sheetName val="BBLR"/>
      <sheetName val="PBLL"/>
      <sheetName val="BAD"/>
      <sheetName val="Kas kcl"/>
      <sheetName val="PEJUALAN"/>
      <sheetName val="DPPPh PASAL 21"/>
      <sheetName val="REKENING KORAN"/>
      <sheetName val="P. Jasa Gi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9">
          <cell r="U9">
            <v>1</v>
          </cell>
          <cell r="V9">
            <v>0</v>
          </cell>
          <cell r="W9">
            <v>280500</v>
          </cell>
        </row>
        <row r="10">
          <cell r="U10">
            <v>2</v>
          </cell>
          <cell r="V10">
            <v>0</v>
          </cell>
          <cell r="W10">
            <v>116850</v>
          </cell>
        </row>
        <row r="11">
          <cell r="U11">
            <v>3</v>
          </cell>
          <cell r="V11">
            <v>0</v>
          </cell>
          <cell r="W11">
            <v>0</v>
          </cell>
        </row>
        <row r="12">
          <cell r="U12">
            <v>4</v>
          </cell>
          <cell r="V12">
            <v>0</v>
          </cell>
          <cell r="W12">
            <v>0</v>
          </cell>
        </row>
        <row r="13">
          <cell r="U13">
            <v>5</v>
          </cell>
          <cell r="V13">
            <v>0</v>
          </cell>
          <cell r="W13">
            <v>0</v>
          </cell>
        </row>
        <row r="14">
          <cell r="U14">
            <v>6</v>
          </cell>
          <cell r="V14">
            <v>0</v>
          </cell>
          <cell r="W14">
            <v>0</v>
          </cell>
        </row>
        <row r="15">
          <cell r="U15">
            <v>7</v>
          </cell>
          <cell r="V15">
            <v>0</v>
          </cell>
          <cell r="W15">
            <v>0</v>
          </cell>
        </row>
        <row r="16">
          <cell r="U16">
            <v>8</v>
          </cell>
          <cell r="V16">
            <v>0</v>
          </cell>
          <cell r="W16">
            <v>0</v>
          </cell>
        </row>
        <row r="17">
          <cell r="U17">
            <v>9</v>
          </cell>
          <cell r="V17">
            <v>0</v>
          </cell>
          <cell r="W17">
            <v>0</v>
          </cell>
        </row>
        <row r="18">
          <cell r="U18">
            <v>10</v>
          </cell>
          <cell r="V18">
            <v>0</v>
          </cell>
          <cell r="W18">
            <v>0</v>
          </cell>
        </row>
        <row r="19">
          <cell r="U19">
            <v>11</v>
          </cell>
          <cell r="V19">
            <v>0</v>
          </cell>
          <cell r="W19">
            <v>0</v>
          </cell>
        </row>
        <row r="20">
          <cell r="U20">
            <v>12</v>
          </cell>
          <cell r="V20">
            <v>0</v>
          </cell>
          <cell r="W20">
            <v>0</v>
          </cell>
        </row>
        <row r="21">
          <cell r="U21">
            <v>13</v>
          </cell>
          <cell r="V21">
            <v>0</v>
          </cell>
          <cell r="W21">
            <v>0</v>
          </cell>
        </row>
      </sheetData>
      <sheetData sheetId="19" refreshError="1"/>
      <sheetData sheetId="20"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COVER"/>
      <sheetName val="NRC"/>
      <sheetName val="LR"/>
      <sheetName val="LRF"/>
      <sheetName val="LRF (2)"/>
      <sheetName val="LTD"/>
      <sheetName val="PJL"/>
      <sheetName val="PJ"/>
      <sheetName val="BU"/>
      <sheetName val="PENY"/>
      <sheetName val="BBNRC"/>
      <sheetName val="NL"/>
      <sheetName val="BBLR"/>
      <sheetName val="PBLL"/>
      <sheetName val="BAD"/>
      <sheetName val="Kas kcl"/>
      <sheetName val="PEJUALAN"/>
      <sheetName val="DPPPh PASAL 21"/>
      <sheetName val="REKENING KORAN"/>
      <sheetName val="P. Jasa Gi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9">
          <cell r="U9">
            <v>1</v>
          </cell>
          <cell r="V9">
            <v>0</v>
          </cell>
          <cell r="W9">
            <v>280500</v>
          </cell>
        </row>
        <row r="10">
          <cell r="U10">
            <v>2</v>
          </cell>
          <cell r="V10">
            <v>0</v>
          </cell>
          <cell r="W10">
            <v>116850</v>
          </cell>
        </row>
        <row r="11">
          <cell r="U11">
            <v>3</v>
          </cell>
          <cell r="V11">
            <v>0</v>
          </cell>
          <cell r="W11">
            <v>0</v>
          </cell>
        </row>
        <row r="12">
          <cell r="U12">
            <v>4</v>
          </cell>
          <cell r="V12">
            <v>0</v>
          </cell>
          <cell r="W12">
            <v>0</v>
          </cell>
        </row>
        <row r="13">
          <cell r="U13">
            <v>5</v>
          </cell>
          <cell r="V13">
            <v>0</v>
          </cell>
          <cell r="W13">
            <v>0</v>
          </cell>
        </row>
        <row r="14">
          <cell r="U14">
            <v>6</v>
          </cell>
          <cell r="V14">
            <v>0</v>
          </cell>
          <cell r="W14">
            <v>0</v>
          </cell>
        </row>
        <row r="15">
          <cell r="U15">
            <v>7</v>
          </cell>
          <cell r="V15">
            <v>0</v>
          </cell>
          <cell r="W15">
            <v>0</v>
          </cell>
        </row>
        <row r="16">
          <cell r="U16">
            <v>8</v>
          </cell>
          <cell r="V16">
            <v>0</v>
          </cell>
          <cell r="W16">
            <v>0</v>
          </cell>
        </row>
        <row r="17">
          <cell r="U17">
            <v>9</v>
          </cell>
          <cell r="V17">
            <v>0</v>
          </cell>
          <cell r="W17">
            <v>0</v>
          </cell>
        </row>
        <row r="18">
          <cell r="U18">
            <v>10</v>
          </cell>
          <cell r="V18">
            <v>0</v>
          </cell>
          <cell r="W18">
            <v>0</v>
          </cell>
        </row>
        <row r="19">
          <cell r="U19">
            <v>11</v>
          </cell>
          <cell r="V19">
            <v>0</v>
          </cell>
          <cell r="W19">
            <v>0</v>
          </cell>
        </row>
        <row r="20">
          <cell r="U20">
            <v>12</v>
          </cell>
          <cell r="V20">
            <v>0</v>
          </cell>
          <cell r="W20">
            <v>0</v>
          </cell>
        </row>
        <row r="21">
          <cell r="U21">
            <v>13</v>
          </cell>
          <cell r="V21">
            <v>0</v>
          </cell>
          <cell r="W21">
            <v>0</v>
          </cell>
        </row>
      </sheetData>
      <sheetData sheetId="19" refreshError="1"/>
      <sheetData sheetId="20"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COVER"/>
      <sheetName val="NRC"/>
      <sheetName val="LR"/>
      <sheetName val="LRF"/>
      <sheetName val="LRF (2)"/>
      <sheetName val="LTD"/>
      <sheetName val="PJL"/>
      <sheetName val="PJ"/>
      <sheetName val="BU"/>
      <sheetName val="PENY"/>
      <sheetName val="BBNRC"/>
      <sheetName val="NL"/>
      <sheetName val="BBLR"/>
      <sheetName val="PBLL"/>
      <sheetName val="BAD"/>
      <sheetName val="Kas kcl"/>
      <sheetName val="PEJUALAN"/>
      <sheetName val="DPPPh PASAL 21"/>
      <sheetName val="REKENING KORAN"/>
      <sheetName val="P. Jasa Gi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9">
          <cell r="U9">
            <v>1</v>
          </cell>
          <cell r="V9">
            <v>0</v>
          </cell>
          <cell r="W9">
            <v>280500</v>
          </cell>
        </row>
        <row r="10">
          <cell r="U10">
            <v>2</v>
          </cell>
          <cell r="V10">
            <v>0</v>
          </cell>
          <cell r="W10">
            <v>116850</v>
          </cell>
        </row>
        <row r="11">
          <cell r="U11">
            <v>3</v>
          </cell>
          <cell r="V11">
            <v>0</v>
          </cell>
          <cell r="W11">
            <v>0</v>
          </cell>
        </row>
        <row r="12">
          <cell r="U12">
            <v>4</v>
          </cell>
          <cell r="V12">
            <v>0</v>
          </cell>
          <cell r="W12">
            <v>0</v>
          </cell>
        </row>
        <row r="13">
          <cell r="U13">
            <v>5</v>
          </cell>
          <cell r="V13">
            <v>0</v>
          </cell>
          <cell r="W13">
            <v>0</v>
          </cell>
        </row>
        <row r="14">
          <cell r="U14">
            <v>6</v>
          </cell>
          <cell r="V14">
            <v>0</v>
          </cell>
          <cell r="W14">
            <v>0</v>
          </cell>
        </row>
        <row r="15">
          <cell r="U15">
            <v>7</v>
          </cell>
          <cell r="V15">
            <v>0</v>
          </cell>
          <cell r="W15">
            <v>0</v>
          </cell>
        </row>
        <row r="16">
          <cell r="U16">
            <v>8</v>
          </cell>
          <cell r="V16">
            <v>0</v>
          </cell>
          <cell r="W16">
            <v>0</v>
          </cell>
        </row>
        <row r="17">
          <cell r="U17">
            <v>9</v>
          </cell>
          <cell r="V17">
            <v>0</v>
          </cell>
          <cell r="W17">
            <v>0</v>
          </cell>
        </row>
        <row r="18">
          <cell r="U18">
            <v>10</v>
          </cell>
          <cell r="V18">
            <v>0</v>
          </cell>
          <cell r="W18">
            <v>0</v>
          </cell>
        </row>
        <row r="19">
          <cell r="U19">
            <v>11</v>
          </cell>
          <cell r="V19">
            <v>0</v>
          </cell>
          <cell r="W19">
            <v>0</v>
          </cell>
        </row>
        <row r="20">
          <cell r="U20">
            <v>12</v>
          </cell>
          <cell r="V20">
            <v>0</v>
          </cell>
          <cell r="W20">
            <v>0</v>
          </cell>
        </row>
        <row r="21">
          <cell r="U21">
            <v>13</v>
          </cell>
          <cell r="V21">
            <v>0</v>
          </cell>
          <cell r="W21">
            <v>0</v>
          </cell>
        </row>
      </sheetData>
      <sheetData sheetId="19" refreshError="1"/>
      <sheetData sheetId="20"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 (2)"/>
      <sheetName val="Sheet7"/>
      <sheetName val="D1"/>
      <sheetName val="D2"/>
      <sheetName val="D3"/>
      <sheetName val="D4"/>
      <sheetName val="D5"/>
      <sheetName val="D6"/>
      <sheetName val="Sheet8"/>
      <sheetName val="D7"/>
      <sheetName val="TKG 7"/>
      <sheetName val="MLD 7"/>
      <sheetName val="BK 7"/>
      <sheetName val="Sheet6"/>
      <sheetName val="DELTA 7"/>
      <sheetName val="JULI"/>
      <sheetName val="JUNI"/>
      <sheetName val="Sheet5"/>
      <sheetName val="MLD 6"/>
      <sheetName val="BK 6"/>
      <sheetName val="TKG 6"/>
      <sheetName val="BK 5"/>
      <sheetName val="Sheet4"/>
      <sheetName val="TKG 5"/>
      <sheetName val="BK 04"/>
      <sheetName val="BK 03"/>
      <sheetName val="TKG 4"/>
      <sheetName val="MEI"/>
      <sheetName val="APRIL"/>
      <sheetName val="MARET"/>
      <sheetName val="FEBRUARI"/>
      <sheetName val="JANUARI"/>
      <sheetName val="DELTA 01"/>
      <sheetName val="DELTA 02"/>
      <sheetName val="DELTA 03"/>
      <sheetName val="DELTA 5"/>
      <sheetName val="DELTA 04"/>
      <sheetName val="Sheet1"/>
      <sheetName val="Sheet2"/>
      <sheetName val="Sheet3"/>
      <sheetName val="PREMI"/>
      <sheetName val="GAJI KOTOR"/>
      <sheetName val="HB 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A8">
            <v>23</v>
          </cell>
          <cell r="B8">
            <v>25000</v>
          </cell>
        </row>
        <row r="9">
          <cell r="A9">
            <v>24</v>
          </cell>
          <cell r="B9">
            <v>50000</v>
          </cell>
        </row>
        <row r="10">
          <cell r="A10">
            <v>25</v>
          </cell>
          <cell r="B10">
            <v>75000</v>
          </cell>
        </row>
        <row r="11">
          <cell r="A11">
            <v>26</v>
          </cell>
          <cell r="B11">
            <v>100000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 val="DPPPh PASAL 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 sheetId="23"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F"/>
      <sheetName val="BBLR"/>
      <sheetName val="RBF"/>
      <sheetName val="NS"/>
      <sheetName val="NRC"/>
      <sheetName val="NL"/>
      <sheetName val="BBNRC"/>
      <sheetName val="CO"/>
      <sheetName val="HPP"/>
      <sheetName val="BP"/>
      <sheetName val="BAD"/>
      <sheetName val="KHU"/>
      <sheetName val="L-R"/>
      <sheetName val="ALK"/>
      <sheetName val="Sheet13"/>
      <sheetName val="PJ"/>
      <sheetName val="Sheet8"/>
      <sheetName val="BF"/>
      <sheetName val="CF"/>
      <sheetName val="Sheet5"/>
      <sheetName val="Pendptan (2)"/>
      <sheetName val="LTD"/>
      <sheetName val="Sheet8 (2)"/>
      <sheetName val="DPPPh PASAL 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A7">
            <v>110</v>
          </cell>
          <cell r="B7" t="str">
            <v>Kas</v>
          </cell>
          <cell r="C7" t="str">
            <v>N</v>
          </cell>
        </row>
        <row r="8">
          <cell r="A8">
            <v>121</v>
          </cell>
          <cell r="B8" t="str">
            <v>Bank</v>
          </cell>
          <cell r="C8" t="str">
            <v>N</v>
          </cell>
        </row>
        <row r="9">
          <cell r="A9">
            <v>211</v>
          </cell>
          <cell r="B9" t="str">
            <v>Deposito</v>
          </cell>
          <cell r="C9" t="str">
            <v>N</v>
          </cell>
        </row>
        <row r="10">
          <cell r="A10">
            <v>311</v>
          </cell>
          <cell r="B10" t="str">
            <v>Piutang Usaha</v>
          </cell>
          <cell r="C10" t="str">
            <v>N</v>
          </cell>
        </row>
        <row r="11">
          <cell r="A11">
            <v>320</v>
          </cell>
          <cell r="B11" t="str">
            <v>Piutang Ragu-ragu</v>
          </cell>
          <cell r="C11" t="str">
            <v>N</v>
          </cell>
        </row>
        <row r="12">
          <cell r="A12">
            <v>330</v>
          </cell>
          <cell r="B12" t="str">
            <v>Penyisihan Piutang Usaha</v>
          </cell>
          <cell r="C12" t="str">
            <v>N</v>
          </cell>
        </row>
        <row r="13">
          <cell r="A13">
            <v>340</v>
          </cell>
          <cell r="B13" t="str">
            <v>Piutang Pegawai</v>
          </cell>
          <cell r="C13" t="str">
            <v>N</v>
          </cell>
        </row>
        <row r="14">
          <cell r="A14">
            <v>350</v>
          </cell>
          <cell r="B14" t="str">
            <v>Piutang Lain-lain</v>
          </cell>
          <cell r="C14" t="str">
            <v>N</v>
          </cell>
        </row>
        <row r="15">
          <cell r="A15">
            <v>351</v>
          </cell>
          <cell r="B15" t="str">
            <v>Penyisihan Piutang Lain-lain</v>
          </cell>
          <cell r="C15" t="str">
            <v>N</v>
          </cell>
        </row>
        <row r="16">
          <cell r="A16">
            <v>360</v>
          </cell>
          <cell r="B16" t="str">
            <v>Piutang Afiliasi</v>
          </cell>
          <cell r="C16" t="str">
            <v>N</v>
          </cell>
        </row>
        <row r="17">
          <cell r="A17">
            <v>411</v>
          </cell>
          <cell r="B17" t="str">
            <v>Persediaan Material Utama</v>
          </cell>
          <cell r="C17" t="str">
            <v>N</v>
          </cell>
        </row>
        <row r="18">
          <cell r="A18">
            <v>412</v>
          </cell>
          <cell r="B18" t="str">
            <v>Persediaan Perlengkapan Suku Cadang</v>
          </cell>
          <cell r="C18" t="str">
            <v>N</v>
          </cell>
        </row>
        <row r="19">
          <cell r="A19">
            <v>413</v>
          </cell>
          <cell r="B19" t="str">
            <v>Persediaan ATK &amp; Barang Cetakan</v>
          </cell>
          <cell r="C19" t="str">
            <v>N</v>
          </cell>
        </row>
        <row r="20">
          <cell r="A20">
            <v>420</v>
          </cell>
          <cell r="B20" t="str">
            <v>Barang Inkoran</v>
          </cell>
          <cell r="C20" t="str">
            <v>N</v>
          </cell>
        </row>
        <row r="21">
          <cell r="A21">
            <v>430</v>
          </cell>
          <cell r="B21" t="str">
            <v>Penyisihan Barang Inkoran</v>
          </cell>
          <cell r="C21" t="str">
            <v>N</v>
          </cell>
        </row>
        <row r="22">
          <cell r="A22">
            <v>440</v>
          </cell>
          <cell r="B22" t="str">
            <v>Barang Import / Dalam Perjalanan</v>
          </cell>
          <cell r="C22" t="str">
            <v>N</v>
          </cell>
        </row>
        <row r="23">
          <cell r="A23">
            <v>450</v>
          </cell>
          <cell r="B23" t="str">
            <v>Perkerjaan Dalam Pelaksanaan</v>
          </cell>
          <cell r="C23" t="str">
            <v>N</v>
          </cell>
        </row>
        <row r="24">
          <cell r="A24">
            <v>460</v>
          </cell>
          <cell r="B24" t="str">
            <v>Barang Titipan</v>
          </cell>
          <cell r="C24" t="str">
            <v>N</v>
          </cell>
        </row>
        <row r="25">
          <cell r="A25">
            <v>510</v>
          </cell>
          <cell r="B25" t="str">
            <v>Uang Muka Kerja / Rekanan</v>
          </cell>
          <cell r="C25" t="str">
            <v>N</v>
          </cell>
        </row>
        <row r="26">
          <cell r="A26">
            <v>521</v>
          </cell>
          <cell r="B26" t="str">
            <v>Uang Muka PPh Badan</v>
          </cell>
          <cell r="C26" t="str">
            <v>N</v>
          </cell>
        </row>
        <row r="27">
          <cell r="A27">
            <v>522</v>
          </cell>
          <cell r="B27" t="str">
            <v>Uang Muka PPN Masukan</v>
          </cell>
          <cell r="C27" t="str">
            <v>N</v>
          </cell>
        </row>
        <row r="28">
          <cell r="A28">
            <v>523</v>
          </cell>
          <cell r="B28" t="str">
            <v>Uang Muka PPH 21</v>
          </cell>
          <cell r="C28" t="str">
            <v>N</v>
          </cell>
        </row>
        <row r="29">
          <cell r="A29">
            <v>610</v>
          </cell>
          <cell r="B29" t="str">
            <v>Biaya Dibayar Dimuka</v>
          </cell>
          <cell r="C29" t="str">
            <v>N</v>
          </cell>
        </row>
        <row r="30">
          <cell r="A30">
            <v>640</v>
          </cell>
          <cell r="B30" t="str">
            <v>Pos Transitoris Debet</v>
          </cell>
          <cell r="C30" t="str">
            <v>N</v>
          </cell>
        </row>
        <row r="31">
          <cell r="A31">
            <v>711</v>
          </cell>
          <cell r="B31" t="str">
            <v>Pendapatan Sewa Yang Akan Diterima</v>
          </cell>
          <cell r="C31" t="str">
            <v>N</v>
          </cell>
        </row>
        <row r="32">
          <cell r="A32">
            <v>712</v>
          </cell>
          <cell r="B32" t="str">
            <v>Pendapatan Bunga Yang Akan Diterima</v>
          </cell>
          <cell r="C32" t="str">
            <v>N</v>
          </cell>
        </row>
        <row r="33">
          <cell r="A33">
            <v>713</v>
          </cell>
          <cell r="B33" t="str">
            <v>Pendapatan Bangunan Yang Baru Akan Diterima</v>
          </cell>
          <cell r="C33" t="str">
            <v>N</v>
          </cell>
        </row>
        <row r="34">
          <cell r="A34">
            <v>810</v>
          </cell>
          <cell r="B34" t="str">
            <v>Setoran Jaminan Garansi Bank</v>
          </cell>
          <cell r="C34" t="str">
            <v>N</v>
          </cell>
        </row>
        <row r="35">
          <cell r="A35">
            <v>811</v>
          </cell>
          <cell r="B35" t="str">
            <v>Setoran Jaminan L/C</v>
          </cell>
          <cell r="C35" t="str">
            <v>N</v>
          </cell>
        </row>
        <row r="36">
          <cell r="A36">
            <v>812</v>
          </cell>
          <cell r="B36" t="str">
            <v>Setoran Jaminan Surat Berharga</v>
          </cell>
          <cell r="C36" t="str">
            <v>N</v>
          </cell>
        </row>
        <row r="37">
          <cell r="A37">
            <v>813</v>
          </cell>
          <cell r="B37" t="str">
            <v>Cadangan Setoran Jaminan Surat Berharga</v>
          </cell>
          <cell r="C37" t="str">
            <v>N</v>
          </cell>
        </row>
        <row r="38">
          <cell r="A38">
            <v>814</v>
          </cell>
          <cell r="B38" t="str">
            <v>Cadangan Setoran Jaminan Sewa Kendaraan</v>
          </cell>
          <cell r="C38" t="str">
            <v>N</v>
          </cell>
        </row>
        <row r="39">
          <cell r="A39">
            <v>1111</v>
          </cell>
          <cell r="B39" t="str">
            <v>Penyertaan Pada Anak Perusahaan</v>
          </cell>
          <cell r="C39" t="str">
            <v>N</v>
          </cell>
        </row>
        <row r="40">
          <cell r="A40">
            <v>1210</v>
          </cell>
          <cell r="B40" t="str">
            <v>Rekening Koran Antar Kantor</v>
          </cell>
          <cell r="C40" t="str">
            <v>N</v>
          </cell>
        </row>
        <row r="41">
          <cell r="A41">
            <v>2110</v>
          </cell>
          <cell r="B41" t="str">
            <v>Tanah</v>
          </cell>
          <cell r="C41" t="str">
            <v>N</v>
          </cell>
        </row>
        <row r="42">
          <cell r="A42">
            <v>2120</v>
          </cell>
          <cell r="B42" t="str">
            <v>Bangunan</v>
          </cell>
          <cell r="C42" t="str">
            <v>N</v>
          </cell>
        </row>
        <row r="43">
          <cell r="A43">
            <v>2130</v>
          </cell>
          <cell r="B43" t="str">
            <v>Dok &amp; Dermaga</v>
          </cell>
          <cell r="C43" t="str">
            <v>N</v>
          </cell>
        </row>
        <row r="44">
          <cell r="A44">
            <v>2140</v>
          </cell>
          <cell r="B44" t="str">
            <v>Mesin, Peralatan &amp; Instalasi</v>
          </cell>
          <cell r="C44" t="str">
            <v>N</v>
          </cell>
        </row>
        <row r="45">
          <cell r="A45">
            <v>2150</v>
          </cell>
          <cell r="B45" t="str">
            <v>Kendaraan &amp; Alat Angkat</v>
          </cell>
          <cell r="C45" t="str">
            <v>N</v>
          </cell>
        </row>
        <row r="46">
          <cell r="A46">
            <v>2160</v>
          </cell>
          <cell r="B46" t="str">
            <v>Inventaris</v>
          </cell>
          <cell r="C46" t="str">
            <v>N</v>
          </cell>
        </row>
        <row r="47">
          <cell r="A47">
            <v>2220</v>
          </cell>
          <cell r="B47" t="str">
            <v>Akumulasi Penyusutan Bangunan</v>
          </cell>
          <cell r="C47" t="str">
            <v>N</v>
          </cell>
        </row>
        <row r="48">
          <cell r="A48">
            <v>2230</v>
          </cell>
          <cell r="B48" t="str">
            <v>Akumulasi Penyusutan Dok &amp; Dermaga</v>
          </cell>
          <cell r="C48" t="str">
            <v>N</v>
          </cell>
        </row>
        <row r="49">
          <cell r="A49">
            <v>2240</v>
          </cell>
          <cell r="B49" t="str">
            <v>Akumulasi Penyusutan Mesin, Peralatan &amp; Instalasi</v>
          </cell>
          <cell r="C49" t="str">
            <v>N</v>
          </cell>
        </row>
        <row r="50">
          <cell r="A50">
            <v>2250</v>
          </cell>
          <cell r="B50" t="str">
            <v>Akumulasi Penyusutan Kendaraan &amp; Alat Angkut</v>
          </cell>
          <cell r="C50" t="str">
            <v>N</v>
          </cell>
        </row>
        <row r="51">
          <cell r="A51">
            <v>2260</v>
          </cell>
          <cell r="B51" t="str">
            <v>Akumulasi Penyusutan Inventaris</v>
          </cell>
          <cell r="C51" t="str">
            <v>N</v>
          </cell>
        </row>
        <row r="52">
          <cell r="A52">
            <v>2311</v>
          </cell>
          <cell r="B52" t="str">
            <v>Aktiva Dalam Konstruksi Bangunan</v>
          </cell>
          <cell r="C52" t="str">
            <v>N</v>
          </cell>
        </row>
        <row r="53">
          <cell r="A53">
            <v>2312</v>
          </cell>
          <cell r="B53" t="str">
            <v>Aktiva Dalam Konstruksi Dok &amp; Dermaga</v>
          </cell>
          <cell r="C53" t="str">
            <v>N</v>
          </cell>
        </row>
        <row r="54">
          <cell r="A54">
            <v>2313</v>
          </cell>
          <cell r="B54" t="str">
            <v>Aktiva Dalam Konstruksi Mesin, Peralatan &amp; Instalasi</v>
          </cell>
          <cell r="C54" t="str">
            <v>N</v>
          </cell>
        </row>
        <row r="55">
          <cell r="A55">
            <v>2314</v>
          </cell>
          <cell r="B55" t="str">
            <v>Aktiva Dalam Konstruksi Inventaris</v>
          </cell>
          <cell r="C55" t="str">
            <v>N</v>
          </cell>
        </row>
        <row r="56">
          <cell r="A56">
            <v>2411</v>
          </cell>
          <cell r="B56" t="str">
            <v>Piutang Tidak Aktif</v>
          </cell>
          <cell r="C56" t="str">
            <v>N</v>
          </cell>
        </row>
        <row r="57">
          <cell r="A57">
            <v>2412</v>
          </cell>
          <cell r="B57" t="str">
            <v>Akumulasi Penyusutan Piutang Tidak Aktif</v>
          </cell>
          <cell r="C57" t="str">
            <v>N</v>
          </cell>
        </row>
        <row r="58">
          <cell r="A58">
            <v>2420</v>
          </cell>
          <cell r="B58" t="str">
            <v>Beban Yang Ditangguhkan</v>
          </cell>
          <cell r="C58" t="str">
            <v>N</v>
          </cell>
        </row>
        <row r="59">
          <cell r="A59">
            <v>3110</v>
          </cell>
          <cell r="B59" t="str">
            <v>Ayat Silang</v>
          </cell>
          <cell r="C59" t="str">
            <v>N</v>
          </cell>
        </row>
        <row r="60">
          <cell r="A60">
            <v>4110</v>
          </cell>
          <cell r="B60" t="str">
            <v>Utang Pembelian</v>
          </cell>
          <cell r="C60" t="str">
            <v>N</v>
          </cell>
        </row>
        <row r="61">
          <cell r="A61">
            <v>4120</v>
          </cell>
          <cell r="B61" t="str">
            <v>Utang Subkontraktor</v>
          </cell>
          <cell r="C61" t="str">
            <v>N</v>
          </cell>
        </row>
        <row r="62">
          <cell r="A62">
            <v>4130</v>
          </cell>
          <cell r="B62" t="str">
            <v>Utang Yang Belum Difakturkan</v>
          </cell>
          <cell r="C62" t="str">
            <v>N</v>
          </cell>
        </row>
        <row r="63">
          <cell r="A63">
            <v>4140</v>
          </cell>
          <cell r="B63" t="str">
            <v>Utang L/C Import</v>
          </cell>
          <cell r="C63" t="str">
            <v>N</v>
          </cell>
        </row>
        <row r="64">
          <cell r="A64">
            <v>4150</v>
          </cell>
          <cell r="B64" t="str">
            <v>Utang Biaya Import</v>
          </cell>
          <cell r="C64" t="str">
            <v>N</v>
          </cell>
        </row>
        <row r="65">
          <cell r="A65">
            <v>4160</v>
          </cell>
          <cell r="B65" t="str">
            <v>Hutang Usaha Lain-lain</v>
          </cell>
          <cell r="C65" t="str">
            <v>N</v>
          </cell>
        </row>
        <row r="66">
          <cell r="A66">
            <v>4170</v>
          </cell>
          <cell r="B66" t="str">
            <v>Hutang Afliasi</v>
          </cell>
          <cell r="C66" t="str">
            <v>N</v>
          </cell>
        </row>
        <row r="67">
          <cell r="A67">
            <v>4211</v>
          </cell>
          <cell r="B67" t="str">
            <v>Hutang Bank Jangka Pendek</v>
          </cell>
          <cell r="C67" t="str">
            <v>N</v>
          </cell>
        </row>
        <row r="68">
          <cell r="A68">
            <v>4220</v>
          </cell>
          <cell r="B68" t="str">
            <v>Utang Pinjaman Pihak II</v>
          </cell>
          <cell r="C68" t="str">
            <v>N</v>
          </cell>
        </row>
        <row r="69">
          <cell r="A69">
            <v>4231</v>
          </cell>
          <cell r="B69" t="str">
            <v>Hutang RDI</v>
          </cell>
          <cell r="C69" t="str">
            <v>N</v>
          </cell>
        </row>
        <row r="70">
          <cell r="A70">
            <v>4310</v>
          </cell>
          <cell r="B70" t="str">
            <v>Hutang Pajak</v>
          </cell>
          <cell r="C70" t="str">
            <v>N</v>
          </cell>
        </row>
        <row r="71">
          <cell r="A71">
            <v>4510</v>
          </cell>
          <cell r="B71" t="str">
            <v>Uang Muka Diterima ORD Bangunan Baru</v>
          </cell>
          <cell r="C71" t="str">
            <v>N</v>
          </cell>
        </row>
        <row r="72">
          <cell r="A72">
            <v>4520</v>
          </cell>
          <cell r="B72" t="str">
            <v>Uang Muka Diterima ORD Dok &amp; Reparasi</v>
          </cell>
          <cell r="C72" t="str">
            <v>N</v>
          </cell>
        </row>
        <row r="73">
          <cell r="A73">
            <v>4530</v>
          </cell>
          <cell r="B73" t="str">
            <v>Uang Muka Diterima ORD Non Kapal</v>
          </cell>
          <cell r="C73" t="str">
            <v>N</v>
          </cell>
        </row>
        <row r="74">
          <cell r="A74">
            <v>4540</v>
          </cell>
          <cell r="B74" t="str">
            <v>Uang Muka Diterima Usaha Lain-lain</v>
          </cell>
          <cell r="C74" t="str">
            <v>N</v>
          </cell>
        </row>
        <row r="75">
          <cell r="A75">
            <v>4610</v>
          </cell>
          <cell r="B75" t="str">
            <v>Biaya Yang Masih Harus Dibayar</v>
          </cell>
          <cell r="C75" t="str">
            <v>N</v>
          </cell>
        </row>
        <row r="76">
          <cell r="A76">
            <v>5110</v>
          </cell>
          <cell r="B76" t="str">
            <v>Hutang Bank &amp; Lembaga Keuangan Jangka Panjang</v>
          </cell>
          <cell r="C76" t="str">
            <v>N</v>
          </cell>
        </row>
        <row r="77">
          <cell r="A77">
            <v>5120</v>
          </cell>
          <cell r="B77" t="str">
            <v>Hutang RDI Jangka Panjang</v>
          </cell>
          <cell r="C77" t="str">
            <v>N</v>
          </cell>
        </row>
        <row r="78">
          <cell r="A78">
            <v>5130</v>
          </cell>
          <cell r="B78" t="str">
            <v>Hutang Wesel Jangka Panjang</v>
          </cell>
          <cell r="C78" t="str">
            <v>N</v>
          </cell>
        </row>
        <row r="79">
          <cell r="A79">
            <v>5210</v>
          </cell>
          <cell r="B79" t="str">
            <v>Hutang Jangka Panjang Lainnya</v>
          </cell>
          <cell r="C79" t="str">
            <v>N</v>
          </cell>
        </row>
        <row r="80">
          <cell r="A80">
            <v>5211</v>
          </cell>
          <cell r="B80" t="str">
            <v>Uang Muka PPH 22</v>
          </cell>
          <cell r="C80" t="str">
            <v>N</v>
          </cell>
        </row>
        <row r="81">
          <cell r="A81">
            <v>5212</v>
          </cell>
          <cell r="B81" t="str">
            <v>Uang Muka PPH 23</v>
          </cell>
          <cell r="C81" t="str">
            <v>N</v>
          </cell>
        </row>
        <row r="82">
          <cell r="A82">
            <v>5213</v>
          </cell>
          <cell r="B82" t="str">
            <v>Uang Muka PPH 25</v>
          </cell>
          <cell r="C82" t="str">
            <v>N</v>
          </cell>
        </row>
        <row r="83">
          <cell r="A83">
            <v>5214</v>
          </cell>
          <cell r="B83" t="str">
            <v>Uang Muka PPH 29</v>
          </cell>
          <cell r="C83" t="str">
            <v>N</v>
          </cell>
        </row>
        <row r="84">
          <cell r="A84">
            <v>5240</v>
          </cell>
          <cell r="B84" t="str">
            <v>Hutang Jangka Panjang UP V</v>
          </cell>
          <cell r="C84" t="str">
            <v>N</v>
          </cell>
        </row>
        <row r="85">
          <cell r="A85">
            <v>6210</v>
          </cell>
          <cell r="B85" t="str">
            <v>Saldo Laba Rugi</v>
          </cell>
          <cell r="C85" t="str">
            <v>N</v>
          </cell>
        </row>
        <row r="86">
          <cell r="A86">
            <v>7110</v>
          </cell>
          <cell r="B86" t="str">
            <v>Pendapatan Hasil Lain-lain</v>
          </cell>
          <cell r="C86" t="str">
            <v>LR</v>
          </cell>
        </row>
        <row r="87">
          <cell r="A87">
            <v>7120</v>
          </cell>
          <cell r="B87" t="str">
            <v>Pendapatan Dok &amp; Reparasi</v>
          </cell>
          <cell r="C87" t="str">
            <v>LR</v>
          </cell>
        </row>
        <row r="88">
          <cell r="A88">
            <v>7130</v>
          </cell>
          <cell r="B88" t="str">
            <v>Pendapatan Non Kapal</v>
          </cell>
          <cell r="C88" t="str">
            <v>LR</v>
          </cell>
        </row>
        <row r="89">
          <cell r="A89">
            <v>8210</v>
          </cell>
          <cell r="B89" t="str">
            <v>HPP Material Dok &amp; Reparasi</v>
          </cell>
          <cell r="C89" t="str">
            <v>LR</v>
          </cell>
        </row>
        <row r="90">
          <cell r="A90">
            <v>8220</v>
          </cell>
          <cell r="B90" t="str">
            <v>HPP Upah Dok &amp; Reparasi</v>
          </cell>
          <cell r="C90" t="str">
            <v>LR</v>
          </cell>
        </row>
        <row r="91">
          <cell r="A91">
            <v>8230</v>
          </cell>
          <cell r="B91" t="str">
            <v>HPP Sub Kontraktor Dok &amp; Reparasi</v>
          </cell>
          <cell r="C91" t="str">
            <v>LR</v>
          </cell>
        </row>
        <row r="92">
          <cell r="A92">
            <v>8231</v>
          </cell>
          <cell r="B92" t="str">
            <v>HPP Upah Non Kapal</v>
          </cell>
          <cell r="C92" t="str">
            <v>LR</v>
          </cell>
        </row>
        <row r="93">
          <cell r="A93">
            <v>8240</v>
          </cell>
          <cell r="B93" t="str">
            <v>HPP Biaya Langsung Lainnya Dok &amp; Reparasi</v>
          </cell>
          <cell r="C93" t="str">
            <v>LR</v>
          </cell>
        </row>
        <row r="94">
          <cell r="A94">
            <v>8310</v>
          </cell>
          <cell r="B94" t="str">
            <v>HPP Material Non Kapal</v>
          </cell>
          <cell r="C94" t="str">
            <v>LR</v>
          </cell>
        </row>
        <row r="95">
          <cell r="A95">
            <v>8330</v>
          </cell>
          <cell r="B95" t="str">
            <v>HPP Sub Kontraktor Non Kapal</v>
          </cell>
          <cell r="C95" t="str">
            <v>LR</v>
          </cell>
        </row>
        <row r="96">
          <cell r="A96">
            <v>8340</v>
          </cell>
          <cell r="B96" t="str">
            <v>HPP Biaya Langsung Lainnya Non Kapal</v>
          </cell>
          <cell r="C96" t="str">
            <v>LR</v>
          </cell>
        </row>
        <row r="97">
          <cell r="A97">
            <v>8741</v>
          </cell>
          <cell r="B97" t="str">
            <v>Biaya Fasilitas &amp; Alat Kerja</v>
          </cell>
          <cell r="C97" t="str">
            <v>LR</v>
          </cell>
        </row>
        <row r="98">
          <cell r="A98">
            <v>8751</v>
          </cell>
          <cell r="B98" t="str">
            <v>Biaya Umum</v>
          </cell>
          <cell r="C98" t="str">
            <v>LR</v>
          </cell>
        </row>
        <row r="99">
          <cell r="A99">
            <v>8752</v>
          </cell>
          <cell r="B99" t="str">
            <v>Biaya ATK &amp; Perlengkapan Kantor</v>
          </cell>
          <cell r="C99" t="str">
            <v>LR</v>
          </cell>
        </row>
        <row r="100">
          <cell r="A100">
            <v>8754</v>
          </cell>
          <cell r="B100" t="str">
            <v>Biaya Listrik, Telepon &amp; Air</v>
          </cell>
          <cell r="C100" t="str">
            <v>LR</v>
          </cell>
        </row>
        <row r="101">
          <cell r="A101">
            <v>8755</v>
          </cell>
          <cell r="B101" t="str">
            <v>Biaya Dinas Perusahaan</v>
          </cell>
          <cell r="C101" t="str">
            <v>LR</v>
          </cell>
        </row>
        <row r="102">
          <cell r="A102">
            <v>8810</v>
          </cell>
          <cell r="B102" t="str">
            <v>Biaya Pemasaran</v>
          </cell>
          <cell r="C102" t="str">
            <v>LR</v>
          </cell>
        </row>
        <row r="103">
          <cell r="A103">
            <v>8810</v>
          </cell>
          <cell r="B103" t="str">
            <v>Biaya Representatif Pemasaran</v>
          </cell>
          <cell r="C103" t="str">
            <v>LR</v>
          </cell>
        </row>
        <row r="104">
          <cell r="A104">
            <v>8910</v>
          </cell>
          <cell r="B104" t="str">
            <v>Biaya Bank</v>
          </cell>
          <cell r="C104" t="str">
            <v>LR</v>
          </cell>
        </row>
        <row r="105">
          <cell r="A105">
            <v>43101</v>
          </cell>
          <cell r="B105" t="str">
            <v>Hutang PPh Badan</v>
          </cell>
          <cell r="C105" t="str">
            <v>N</v>
          </cell>
        </row>
        <row r="106">
          <cell r="A106">
            <v>43102</v>
          </cell>
          <cell r="B106" t="str">
            <v>Utang PPN Keluaran</v>
          </cell>
          <cell r="C106" t="str">
            <v>N</v>
          </cell>
        </row>
        <row r="107">
          <cell r="A107">
            <v>43103</v>
          </cell>
          <cell r="B107" t="str">
            <v>Utang PPN Masukan</v>
          </cell>
          <cell r="C107" t="str">
            <v>N</v>
          </cell>
        </row>
        <row r="108">
          <cell r="A108">
            <v>43104</v>
          </cell>
          <cell r="B108" t="str">
            <v>Hutang PPh 21</v>
          </cell>
          <cell r="C108" t="str">
            <v>N</v>
          </cell>
        </row>
        <row r="109">
          <cell r="A109">
            <v>43105</v>
          </cell>
          <cell r="B109" t="str">
            <v>Hutang PBB</v>
          </cell>
          <cell r="C109" t="str">
            <v>N</v>
          </cell>
        </row>
        <row r="110">
          <cell r="A110">
            <v>43106</v>
          </cell>
          <cell r="B110" t="str">
            <v>Hutang PPh Pasal 23</v>
          </cell>
          <cell r="C110" t="str">
            <v>N</v>
          </cell>
        </row>
        <row r="111">
          <cell r="A111">
            <v>87111</v>
          </cell>
          <cell r="B111" t="str">
            <v>Biaya Gaji Karyawan</v>
          </cell>
          <cell r="C111" t="str">
            <v>LR</v>
          </cell>
        </row>
        <row r="112">
          <cell r="A112">
            <v>87117</v>
          </cell>
          <cell r="B112" t="str">
            <v>Biaya Uang Muka Duka</v>
          </cell>
          <cell r="C112" t="str">
            <v>LR</v>
          </cell>
        </row>
        <row r="113">
          <cell r="A113">
            <v>87119</v>
          </cell>
          <cell r="B113" t="str">
            <v>Biaya Pegawai</v>
          </cell>
          <cell r="C113" t="str">
            <v>LR</v>
          </cell>
        </row>
        <row r="114">
          <cell r="A114">
            <v>87211</v>
          </cell>
          <cell r="B114" t="str">
            <v>Biaya Diklat</v>
          </cell>
          <cell r="C114" t="str">
            <v>LR</v>
          </cell>
        </row>
        <row r="115">
          <cell r="A115">
            <v>87212</v>
          </cell>
          <cell r="B115" t="str">
            <v>Biaya Seminar &amp; Lokakaria</v>
          </cell>
          <cell r="C115" t="str">
            <v>LR</v>
          </cell>
        </row>
        <row r="116">
          <cell r="A116">
            <v>87212</v>
          </cell>
          <cell r="B116" t="str">
            <v>Biaya Organisasi &amp; Kesenian</v>
          </cell>
          <cell r="C116" t="str">
            <v>LR</v>
          </cell>
        </row>
        <row r="117">
          <cell r="A117">
            <v>87513</v>
          </cell>
          <cell r="B117" t="str">
            <v>Biaya Sewa</v>
          </cell>
          <cell r="C117" t="str">
            <v>LR</v>
          </cell>
        </row>
        <row r="118">
          <cell r="A118">
            <v>87514</v>
          </cell>
          <cell r="B118" t="str">
            <v>Biaya Koran &amp; Majalah</v>
          </cell>
          <cell r="C118" t="str">
            <v>LR</v>
          </cell>
        </row>
        <row r="119">
          <cell r="A119">
            <v>87515</v>
          </cell>
          <cell r="B119" t="str">
            <v>Biaya Administrasi Pihak III</v>
          </cell>
          <cell r="C119" t="str">
            <v>LR</v>
          </cell>
        </row>
        <row r="120">
          <cell r="A120">
            <v>87516</v>
          </cell>
          <cell r="B120" t="str">
            <v>Biaya Pos &amp; Materai</v>
          </cell>
          <cell r="C120" t="str">
            <v>LR</v>
          </cell>
        </row>
        <row r="121">
          <cell r="A121">
            <v>87517</v>
          </cell>
          <cell r="B121" t="str">
            <v>Biaya Organisasi &amp; Tata Laksana</v>
          </cell>
          <cell r="C121" t="str">
            <v>LR</v>
          </cell>
        </row>
        <row r="122">
          <cell r="A122">
            <v>87711</v>
          </cell>
          <cell r="B122" t="str">
            <v>Biaya Pajak</v>
          </cell>
          <cell r="C122" t="str">
            <v>LR</v>
          </cell>
        </row>
        <row r="123">
          <cell r="A123">
            <v>88103</v>
          </cell>
          <cell r="B123" t="str">
            <v>Biaya Penawaran Pemasaran</v>
          </cell>
          <cell r="C123" t="str">
            <v>LR</v>
          </cell>
        </row>
        <row r="124">
          <cell r="A124">
            <v>88104</v>
          </cell>
          <cell r="B124" t="str">
            <v>Biaya Dinas Pemasaran</v>
          </cell>
          <cell r="C124" t="str">
            <v>LR</v>
          </cell>
        </row>
        <row r="125">
          <cell r="A125">
            <v>88105</v>
          </cell>
          <cell r="B125" t="str">
            <v>Biaya Tender Pemasaran</v>
          </cell>
          <cell r="C125" t="str">
            <v>LR</v>
          </cell>
        </row>
        <row r="126">
          <cell r="A126">
            <v>88106</v>
          </cell>
          <cell r="B126" t="str">
            <v>Biaya Bantuan Teknik Pemasaran</v>
          </cell>
          <cell r="C126" t="str">
            <v>LR</v>
          </cell>
        </row>
        <row r="127">
          <cell r="A127">
            <v>88107</v>
          </cell>
          <cell r="B127" t="str">
            <v>Biaya Pemasaran Lainnya</v>
          </cell>
          <cell r="C127" t="str">
            <v>LR</v>
          </cell>
        </row>
        <row r="128">
          <cell r="A128">
            <v>875110</v>
          </cell>
          <cell r="B128" t="str">
            <v>Biaya Rapat Dinas</v>
          </cell>
          <cell r="C128" t="str">
            <v>LR</v>
          </cell>
        </row>
        <row r="129">
          <cell r="A129">
            <v>875111</v>
          </cell>
          <cell r="B129" t="str">
            <v>Biaya Iuran &amp; Sumbangan</v>
          </cell>
          <cell r="C129" t="str">
            <v>LR</v>
          </cell>
        </row>
      </sheetData>
      <sheetData sheetId="20"/>
      <sheetData sheetId="21"/>
      <sheetData sheetId="22" refreshError="1"/>
      <sheetData sheetId="23"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S"/>
      <sheetName val="BK011206"/>
      <sheetName val="reken03"/>
      <sheetName val="08240 "/>
      <sheetName val="REAL6D"/>
      <sheetName val="TBH-0106"/>
      <sheetName val="NRC-0106"/>
      <sheetName val="moker "/>
      <sheetName val="Investasi (3)"/>
      <sheetName val="tabelinv"/>
      <sheetName val="BK011106 (2)"/>
      <sheetName val="819"/>
      <sheetName val="BK010906"/>
      <sheetName val="Investasi (2)"/>
      <sheetName val="biayll"/>
      <sheetName val="REAL5D"/>
      <sheetName val="RAB06"/>
      <sheetName val="tabelrk"/>
      <sheetName val="16"/>
      <sheetName val="1314"/>
      <sheetName val="KON130802"/>
      <sheetName val="ppn2003"/>
      <sheetName val="tabelppn"/>
      <sheetName val="Sheet2"/>
      <sheetName val="Sheet1"/>
      <sheetName val="510400"/>
      <sheetName val="bakas2003"/>
      <sheetName val="rekbi03"/>
      <sheetName val="rinbi03"/>
      <sheetName val="JURNAL"/>
      <sheetName val="reken08240"/>
      <sheetName val="hp2003"/>
      <sheetName val="tabel14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SAA"/>
      <sheetName val="JU"/>
      <sheetName val="BB"/>
      <sheetName val="NR"/>
      <sheetName val="LR"/>
      <sheetName val="DPPPh PASAL 21"/>
    </sheetNames>
    <sheetDataSet>
      <sheetData sheetId="0" refreshError="1"/>
      <sheetData sheetId="1">
        <row r="10">
          <cell r="C10" t="str">
            <v>1-1110</v>
          </cell>
        </row>
        <row r="11">
          <cell r="C11" t="str">
            <v>1-1210</v>
          </cell>
        </row>
        <row r="12">
          <cell r="C12" t="str">
            <v>1-1220</v>
          </cell>
        </row>
        <row r="13">
          <cell r="C13" t="str">
            <v>1-1310</v>
          </cell>
        </row>
        <row r="14">
          <cell r="C14" t="str">
            <v>1-1410</v>
          </cell>
        </row>
        <row r="15">
          <cell r="C15" t="str">
            <v>1-1420</v>
          </cell>
        </row>
        <row r="16">
          <cell r="C16" t="str">
            <v>1-1430</v>
          </cell>
        </row>
        <row r="17">
          <cell r="C17" t="str">
            <v>1-1500</v>
          </cell>
        </row>
        <row r="18">
          <cell r="C18" t="str">
            <v>1-1600</v>
          </cell>
        </row>
        <row r="19">
          <cell r="C19" t="str">
            <v>1-1700</v>
          </cell>
        </row>
        <row r="20">
          <cell r="C20" t="str">
            <v>1-1800</v>
          </cell>
        </row>
        <row r="21">
          <cell r="C21" t="str">
            <v>1-2110</v>
          </cell>
        </row>
        <row r="22">
          <cell r="C22" t="str">
            <v>1-2120</v>
          </cell>
        </row>
        <row r="23">
          <cell r="C23" t="str">
            <v>1-2210</v>
          </cell>
        </row>
        <row r="24">
          <cell r="C24" t="str">
            <v>1-2220</v>
          </cell>
        </row>
        <row r="25">
          <cell r="C25" t="str">
            <v>2-1110</v>
          </cell>
        </row>
        <row r="26">
          <cell r="C26" t="str">
            <v>2-1210</v>
          </cell>
        </row>
        <row r="27">
          <cell r="C27" t="str">
            <v>2-1220</v>
          </cell>
        </row>
        <row r="28">
          <cell r="C28" t="str">
            <v>2-1230</v>
          </cell>
        </row>
        <row r="29">
          <cell r="C29" t="str">
            <v>2-1310</v>
          </cell>
        </row>
        <row r="30">
          <cell r="C30" t="str">
            <v>2-1320</v>
          </cell>
        </row>
        <row r="31">
          <cell r="C31" t="str">
            <v>2-1420</v>
          </cell>
        </row>
        <row r="32">
          <cell r="C32" t="str">
            <v>2-1520</v>
          </cell>
        </row>
        <row r="33">
          <cell r="C33" t="str">
            <v>2-2110</v>
          </cell>
        </row>
        <row r="34">
          <cell r="C34" t="str">
            <v>2-2210</v>
          </cell>
        </row>
        <row r="35">
          <cell r="C35" t="str">
            <v>3-1000</v>
          </cell>
        </row>
        <row r="36">
          <cell r="C36" t="str">
            <v>3-2000</v>
          </cell>
        </row>
        <row r="37">
          <cell r="C37" t="str">
            <v>3-3000</v>
          </cell>
        </row>
        <row r="38">
          <cell r="C38" t="str">
            <v>4-1000</v>
          </cell>
        </row>
        <row r="39">
          <cell r="C39" t="str">
            <v>4-1100</v>
          </cell>
        </row>
        <row r="40">
          <cell r="C40" t="str">
            <v>5-1010</v>
          </cell>
        </row>
        <row r="41">
          <cell r="C41" t="str">
            <v>5-1020</v>
          </cell>
        </row>
        <row r="42">
          <cell r="C42" t="str">
            <v>5-1030</v>
          </cell>
        </row>
        <row r="43">
          <cell r="C43" t="str">
            <v>5-1040</v>
          </cell>
        </row>
        <row r="44">
          <cell r="C44" t="str">
            <v>5-1210</v>
          </cell>
        </row>
        <row r="45">
          <cell r="C45" t="str">
            <v>5-1220</v>
          </cell>
        </row>
        <row r="46">
          <cell r="C46" t="str">
            <v>5-1310</v>
          </cell>
        </row>
        <row r="47">
          <cell r="C47" t="str">
            <v>5-1320</v>
          </cell>
        </row>
        <row r="48">
          <cell r="C48" t="str">
            <v>5-1410</v>
          </cell>
        </row>
        <row r="49">
          <cell r="C49" t="str">
            <v>5-1420</v>
          </cell>
        </row>
        <row r="50">
          <cell r="C50" t="str">
            <v>5-1430</v>
          </cell>
        </row>
        <row r="51">
          <cell r="C51" t="str">
            <v>5-1510</v>
          </cell>
        </row>
        <row r="52">
          <cell r="C52" t="str">
            <v>5-1520</v>
          </cell>
        </row>
        <row r="53">
          <cell r="C53" t="str">
            <v>5-1530</v>
          </cell>
        </row>
        <row r="54">
          <cell r="C54" t="str">
            <v>5-1540</v>
          </cell>
        </row>
        <row r="55">
          <cell r="C55" t="str">
            <v>5-3410</v>
          </cell>
        </row>
        <row r="56">
          <cell r="C56" t="str">
            <v>5-3420</v>
          </cell>
        </row>
        <row r="57">
          <cell r="C57" t="str">
            <v>5-3430</v>
          </cell>
        </row>
        <row r="58">
          <cell r="C58" t="str">
            <v>5-3440</v>
          </cell>
        </row>
        <row r="59">
          <cell r="C59" t="str">
            <v>5-3450</v>
          </cell>
        </row>
        <row r="60">
          <cell r="C60" t="str">
            <v>5-3460</v>
          </cell>
        </row>
        <row r="61">
          <cell r="C61" t="str">
            <v>5-3470</v>
          </cell>
        </row>
        <row r="62">
          <cell r="C62" t="str">
            <v>5-3480</v>
          </cell>
        </row>
        <row r="63">
          <cell r="C63" t="str">
            <v>5-3490</v>
          </cell>
        </row>
        <row r="64">
          <cell r="C64" t="str">
            <v>6-1100</v>
          </cell>
        </row>
        <row r="65">
          <cell r="C65" t="str">
            <v>6-2100</v>
          </cell>
        </row>
        <row r="66">
          <cell r="C66" t="str">
            <v/>
          </cell>
        </row>
      </sheetData>
      <sheetData sheetId="2" refreshError="1"/>
      <sheetData sheetId="3" refreshError="1"/>
      <sheetData sheetId="4" refreshError="1"/>
      <sheetData sheetId="5" refreshError="1"/>
      <sheetData sheetId="6"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SAA"/>
      <sheetName val="JU"/>
      <sheetName val="BB"/>
      <sheetName val="NR"/>
      <sheetName val="LR"/>
      <sheetName val="Sheet5"/>
    </sheetNames>
    <sheetDataSet>
      <sheetData sheetId="0" refreshError="1"/>
      <sheetData sheetId="1">
        <row r="10">
          <cell r="C10" t="str">
            <v>1-1110</v>
          </cell>
        </row>
        <row r="11">
          <cell r="C11" t="str">
            <v>1-1210</v>
          </cell>
        </row>
        <row r="12">
          <cell r="C12" t="str">
            <v>1-1220</v>
          </cell>
        </row>
        <row r="13">
          <cell r="C13" t="str">
            <v>1-1310</v>
          </cell>
        </row>
        <row r="14">
          <cell r="C14" t="str">
            <v>1-1410</v>
          </cell>
        </row>
        <row r="15">
          <cell r="C15" t="str">
            <v>1-1420</v>
          </cell>
        </row>
        <row r="16">
          <cell r="C16" t="str">
            <v>1-1430</v>
          </cell>
        </row>
        <row r="17">
          <cell r="C17" t="str">
            <v>1-1500</v>
          </cell>
        </row>
        <row r="18">
          <cell r="C18" t="str">
            <v>1-1600</v>
          </cell>
        </row>
        <row r="19">
          <cell r="C19" t="str">
            <v>1-1700</v>
          </cell>
        </row>
        <row r="20">
          <cell r="C20" t="str">
            <v>1-1800</v>
          </cell>
        </row>
        <row r="21">
          <cell r="C21" t="str">
            <v>1-2110</v>
          </cell>
        </row>
        <row r="22">
          <cell r="C22" t="str">
            <v>1-2120</v>
          </cell>
        </row>
        <row r="23">
          <cell r="C23" t="str">
            <v>1-2210</v>
          </cell>
        </row>
        <row r="24">
          <cell r="C24" t="str">
            <v>1-2220</v>
          </cell>
        </row>
        <row r="25">
          <cell r="C25" t="str">
            <v>2-1110</v>
          </cell>
        </row>
        <row r="26">
          <cell r="C26" t="str">
            <v>2-1210</v>
          </cell>
        </row>
        <row r="27">
          <cell r="C27" t="str">
            <v>2-1220</v>
          </cell>
        </row>
        <row r="28">
          <cell r="C28" t="str">
            <v>2-1230</v>
          </cell>
        </row>
        <row r="29">
          <cell r="C29" t="str">
            <v>2-1310</v>
          </cell>
        </row>
        <row r="30">
          <cell r="C30" t="str">
            <v>2-1320</v>
          </cell>
        </row>
        <row r="31">
          <cell r="C31" t="str">
            <v>2-1420</v>
          </cell>
        </row>
        <row r="32">
          <cell r="C32" t="str">
            <v>2-1520</v>
          </cell>
        </row>
        <row r="33">
          <cell r="C33" t="str">
            <v>2-2110</v>
          </cell>
        </row>
        <row r="34">
          <cell r="C34" t="str">
            <v>2-2210</v>
          </cell>
        </row>
        <row r="35">
          <cell r="C35" t="str">
            <v>3-1000</v>
          </cell>
        </row>
        <row r="36">
          <cell r="C36" t="str">
            <v>3-2000</v>
          </cell>
        </row>
        <row r="37">
          <cell r="C37" t="str">
            <v>3-3000</v>
          </cell>
        </row>
        <row r="38">
          <cell r="C38" t="str">
            <v>4-1000</v>
          </cell>
        </row>
        <row r="39">
          <cell r="C39" t="str">
            <v>4-1100</v>
          </cell>
        </row>
        <row r="40">
          <cell r="C40" t="str">
            <v>5-1010</v>
          </cell>
        </row>
        <row r="41">
          <cell r="C41" t="str">
            <v>5-1020</v>
          </cell>
        </row>
        <row r="42">
          <cell r="C42" t="str">
            <v>5-1030</v>
          </cell>
        </row>
        <row r="43">
          <cell r="C43" t="str">
            <v>5-1040</v>
          </cell>
        </row>
        <row r="44">
          <cell r="C44" t="str">
            <v>5-1050</v>
          </cell>
        </row>
        <row r="45">
          <cell r="C45" t="str">
            <v>5-1210</v>
          </cell>
        </row>
        <row r="46">
          <cell r="C46" t="str">
            <v>5-1220</v>
          </cell>
        </row>
        <row r="47">
          <cell r="C47" t="str">
            <v>5-1310</v>
          </cell>
        </row>
        <row r="48">
          <cell r="C48" t="str">
            <v>5-1320</v>
          </cell>
        </row>
        <row r="49">
          <cell r="C49" t="str">
            <v>5-1410</v>
          </cell>
        </row>
        <row r="50">
          <cell r="C50" t="str">
            <v>5-1420</v>
          </cell>
        </row>
        <row r="51">
          <cell r="C51" t="str">
            <v>5-1430</v>
          </cell>
        </row>
        <row r="52">
          <cell r="C52" t="str">
            <v>5-1510</v>
          </cell>
        </row>
        <row r="53">
          <cell r="C53" t="str">
            <v>5-1520</v>
          </cell>
        </row>
        <row r="54">
          <cell r="C54" t="str">
            <v>5-1530</v>
          </cell>
        </row>
        <row r="55">
          <cell r="C55" t="str">
            <v>5-1540</v>
          </cell>
        </row>
        <row r="56">
          <cell r="C56" t="str">
            <v>5-3410</v>
          </cell>
        </row>
        <row r="57">
          <cell r="C57" t="str">
            <v>5-3420</v>
          </cell>
        </row>
        <row r="58">
          <cell r="C58" t="str">
            <v>5-3430</v>
          </cell>
        </row>
        <row r="59">
          <cell r="C59" t="str">
            <v>5-3440</v>
          </cell>
        </row>
        <row r="60">
          <cell r="C60" t="str">
            <v>5-3450</v>
          </cell>
        </row>
        <row r="61">
          <cell r="C61" t="str">
            <v>5-3460</v>
          </cell>
        </row>
        <row r="62">
          <cell r="C62" t="str">
            <v>5-3470</v>
          </cell>
        </row>
        <row r="63">
          <cell r="C63" t="str">
            <v>5-3480</v>
          </cell>
        </row>
        <row r="64">
          <cell r="C64" t="str">
            <v>5-3490</v>
          </cell>
        </row>
        <row r="65">
          <cell r="C65" t="str">
            <v>6-1100</v>
          </cell>
        </row>
        <row r="66">
          <cell r="C66" t="str">
            <v>6-2100</v>
          </cell>
        </row>
        <row r="67">
          <cell r="C67" t="str">
            <v/>
          </cell>
        </row>
      </sheetData>
      <sheetData sheetId="2" refreshError="1"/>
      <sheetData sheetId="3" refreshError="1"/>
      <sheetData sheetId="4" refreshError="1"/>
      <sheetData sheetId="5" refreshError="1"/>
      <sheetData sheetId="6"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ening-SPMU (3)"/>
      <sheetName val="Rekening-SPMU (2)"/>
      <sheetName val="BAB"/>
      <sheetName val="NRC"/>
      <sheetName val="PJLS"/>
      <sheetName val="LA "/>
      <sheetName val="ARK"/>
      <sheetName val="PENY"/>
      <sheetName val="CATATAN"/>
      <sheetName val="NLM"/>
      <sheetName val="Rekening-SPMU"/>
      <sheetName val="Kas-Kantor"/>
      <sheetName val="Sheet1"/>
      <sheetName val="COVER"/>
      <sheetName val="LAMP"/>
      <sheetName val="DAPUR"/>
      <sheetName val="Lippo"/>
      <sheetName val="BPD"/>
      <sheetName val="ACC"/>
    </sheetNames>
    <sheetDataSet>
      <sheetData sheetId="0" refreshError="1"/>
      <sheetData sheetId="1" refreshError="1"/>
      <sheetData sheetId="2" refreshError="1"/>
      <sheetData sheetId="3"/>
      <sheetData sheetId="4" refreshError="1"/>
      <sheetData sheetId="5"/>
      <sheetData sheetId="6"/>
      <sheetData sheetId="7"/>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ow r="8">
          <cell r="B8" t="str">
            <v>1.0</v>
          </cell>
          <cell r="C8" t="str">
            <v>KAS &amp; SETARA KAS AWAL</v>
          </cell>
          <cell r="D8" t="str">
            <v>KSK</v>
          </cell>
        </row>
        <row r="9">
          <cell r="B9" t="str">
            <v>1.1</v>
          </cell>
          <cell r="C9" t="str">
            <v xml:space="preserve">Kas </v>
          </cell>
          <cell r="D9" t="str">
            <v>KSK-1</v>
          </cell>
        </row>
        <row r="10">
          <cell r="B10" t="str">
            <v>1.1.01</v>
          </cell>
          <cell r="C10" t="str">
            <v>Rekening SPMU</v>
          </cell>
          <cell r="D10" t="str">
            <v>KSK-1.1</v>
          </cell>
        </row>
        <row r="11">
          <cell r="B11" t="str">
            <v>1.1.02</v>
          </cell>
          <cell r="C11" t="str">
            <v>Kas Kantor</v>
          </cell>
          <cell r="D11" t="str">
            <v>KSK-1.2</v>
          </cell>
        </row>
        <row r="12">
          <cell r="B12" t="str">
            <v>1.1.03</v>
          </cell>
          <cell r="C12" t="str">
            <v>Kas Ibu Rita Widyasari</v>
          </cell>
          <cell r="D12" t="str">
            <v>KSK-1.3</v>
          </cell>
        </row>
        <row r="13">
          <cell r="B13" t="str">
            <v>1.2</v>
          </cell>
          <cell r="C13" t="str">
            <v>Bank</v>
          </cell>
          <cell r="D13" t="str">
            <v>KSK-2</v>
          </cell>
        </row>
        <row r="14">
          <cell r="B14" t="str">
            <v>1.2.01</v>
          </cell>
          <cell r="C14" t="str">
            <v>Bank Pembangunan Daerah</v>
          </cell>
          <cell r="D14" t="str">
            <v>KSK-2.1</v>
          </cell>
        </row>
        <row r="15">
          <cell r="B15" t="str">
            <v>1.2.02</v>
          </cell>
          <cell r="C15" t="str">
            <v>Bank Lippo</v>
          </cell>
          <cell r="D15" t="str">
            <v>KSK-2.2</v>
          </cell>
        </row>
        <row r="16">
          <cell r="B16" t="str">
            <v>2.0</v>
          </cell>
          <cell r="C16" t="str">
            <v>SUMBER DANA</v>
          </cell>
          <cell r="D16" t="str">
            <v>SD</v>
          </cell>
        </row>
        <row r="17">
          <cell r="B17" t="str">
            <v>2.1</v>
          </cell>
          <cell r="C17" t="str">
            <v>Penerimaan Dana</v>
          </cell>
          <cell r="D17" t="str">
            <v>SD-1</v>
          </cell>
        </row>
        <row r="18">
          <cell r="B18" t="str">
            <v>2.2</v>
          </cell>
          <cell r="C18" t="str">
            <v>Penerimaan Dari Mahasiswa Siswa</v>
          </cell>
          <cell r="D18" t="str">
            <v>SD-2</v>
          </cell>
        </row>
        <row r="19">
          <cell r="B19" t="str">
            <v>2.2-01</v>
          </cell>
          <cell r="C19" t="str">
            <v>Uang Pendaftaran</v>
          </cell>
          <cell r="D19" t="str">
            <v>SD-2.1</v>
          </cell>
        </row>
        <row r="20">
          <cell r="B20" t="str">
            <v>2.2-02</v>
          </cell>
          <cell r="C20" t="str">
            <v>Uang SPP</v>
          </cell>
          <cell r="D20" t="str">
            <v>SD-2.2</v>
          </cell>
        </row>
        <row r="21">
          <cell r="B21" t="str">
            <v>2.2-03</v>
          </cell>
          <cell r="C21" t="str">
            <v>Uang Semesteran</v>
          </cell>
          <cell r="D21" t="str">
            <v>SD-2.3</v>
          </cell>
        </row>
        <row r="22">
          <cell r="B22" t="str">
            <v>2.3</v>
          </cell>
          <cell r="C22" t="str">
            <v>Bantuan Dana</v>
          </cell>
          <cell r="D22" t="str">
            <v>SD-3</v>
          </cell>
        </row>
        <row r="23">
          <cell r="B23" t="str">
            <v>2.3.01</v>
          </cell>
          <cell r="C23" t="str">
            <v>Bantuan APBD Melalui Bendaharawan Sosial</v>
          </cell>
          <cell r="D23" t="str">
            <v>SD-3.1</v>
          </cell>
        </row>
        <row r="24">
          <cell r="B24" t="str">
            <v>2.4</v>
          </cell>
          <cell r="C24" t="str">
            <v>Pinjaman Dana</v>
          </cell>
          <cell r="D24" t="str">
            <v>SD-4</v>
          </cell>
        </row>
        <row r="25">
          <cell r="B25" t="str">
            <v>2.4.01</v>
          </cell>
          <cell r="C25" t="str">
            <v>Pinjaman Bank Pembangunan Daerah</v>
          </cell>
          <cell r="D25" t="str">
            <v>SD-4.1</v>
          </cell>
        </row>
        <row r="26">
          <cell r="B26" t="str">
            <v>2.4.02</v>
          </cell>
          <cell r="C26" t="str">
            <v>Pinjaman Rita Widyasari</v>
          </cell>
          <cell r="D26" t="str">
            <v>SD-4.2</v>
          </cell>
        </row>
        <row r="27">
          <cell r="B27" t="str">
            <v>2.5</v>
          </cell>
          <cell r="C27" t="str">
            <v>Penerimaan Lainnya</v>
          </cell>
          <cell r="D27" t="str">
            <v>SD-5</v>
          </cell>
        </row>
        <row r="28">
          <cell r="B28" t="str">
            <v>2.5.01</v>
          </cell>
          <cell r="C28" t="str">
            <v>Pendapatan Bunga Tabungan</v>
          </cell>
          <cell r="D28" t="str">
            <v>SD-5.1</v>
          </cell>
        </row>
        <row r="29">
          <cell r="B29" t="str">
            <v>3.0</v>
          </cell>
          <cell r="C29" t="str">
            <v>PENGUNAAN DANA</v>
          </cell>
          <cell r="D29" t="str">
            <v>PD</v>
          </cell>
        </row>
        <row r="30">
          <cell r="B30" t="str">
            <v>3.1</v>
          </cell>
          <cell r="C30" t="str">
            <v>Biaya Operasional</v>
          </cell>
          <cell r="D30" t="str">
            <v>PD-1</v>
          </cell>
        </row>
        <row r="31">
          <cell r="B31" t="str">
            <v>3.1.01</v>
          </cell>
          <cell r="C31" t="str">
            <v>Biaya Gaji Karyawan Kantor</v>
          </cell>
          <cell r="D31" t="str">
            <v>PD-1.01</v>
          </cell>
        </row>
        <row r="32">
          <cell r="B32" t="str">
            <v>3.1.02</v>
          </cell>
          <cell r="C32" t="str">
            <v>Biaya Gaji Dosen</v>
          </cell>
          <cell r="D32" t="str">
            <v>PD-1.02</v>
          </cell>
        </row>
        <row r="33">
          <cell r="B33" t="str">
            <v>3.1.03</v>
          </cell>
          <cell r="C33" t="str">
            <v>Tunjangan Makan</v>
          </cell>
          <cell r="D33" t="str">
            <v>PD-1.03</v>
          </cell>
        </row>
        <row r="34">
          <cell r="B34" t="str">
            <v>3.1.04</v>
          </cell>
          <cell r="C34" t="str">
            <v>Biaya Alat Tulis Kantor</v>
          </cell>
          <cell r="D34" t="str">
            <v>PD-1.04</v>
          </cell>
        </row>
        <row r="35">
          <cell r="B35" t="str">
            <v>3.1.05</v>
          </cell>
          <cell r="C35" t="str">
            <v>Biaya Perlengkapan Kantor</v>
          </cell>
          <cell r="D35" t="str">
            <v>PD-1.05</v>
          </cell>
        </row>
        <row r="36">
          <cell r="B36" t="str">
            <v>3.1.06</v>
          </cell>
          <cell r="C36" t="str">
            <v>Biaya Foto Copy, Jilid &amp; Cetak</v>
          </cell>
          <cell r="D36" t="str">
            <v>PD-1.06</v>
          </cell>
        </row>
        <row r="37">
          <cell r="B37" t="str">
            <v>3.1.07</v>
          </cell>
          <cell r="C37" t="str">
            <v>Biaya Perjalanan Dinas</v>
          </cell>
          <cell r="D37" t="str">
            <v>PD-1.07</v>
          </cell>
        </row>
        <row r="38">
          <cell r="B38" t="str">
            <v>3.1.08</v>
          </cell>
          <cell r="C38" t="str">
            <v>Biaya Sumbangan</v>
          </cell>
          <cell r="D38" t="str">
            <v>PD-1.08</v>
          </cell>
        </row>
        <row r="39">
          <cell r="B39" t="str">
            <v>3.1.09</v>
          </cell>
          <cell r="C39" t="str">
            <v>Biaya Kirim &amp; Fax</v>
          </cell>
          <cell r="D39" t="str">
            <v>PD-1.09</v>
          </cell>
        </row>
        <row r="40">
          <cell r="B40" t="str">
            <v>3.1.10</v>
          </cell>
          <cell r="C40" t="str">
            <v>Biaya Konsumsi</v>
          </cell>
          <cell r="D40" t="str">
            <v>PD-1.10</v>
          </cell>
        </row>
        <row r="41">
          <cell r="B41" t="str">
            <v>3.1.11</v>
          </cell>
          <cell r="C41" t="str">
            <v>Biaya Pemeliharaan Bangunan</v>
          </cell>
          <cell r="D41" t="str">
            <v>PD-1.11</v>
          </cell>
        </row>
        <row r="42">
          <cell r="B42" t="str">
            <v>3.1.12</v>
          </cell>
          <cell r="C42" t="str">
            <v>Biaya Sewa Kampus</v>
          </cell>
          <cell r="D42" t="str">
            <v>PD-1.12</v>
          </cell>
        </row>
        <row r="43">
          <cell r="B43" t="str">
            <v>3.1.13</v>
          </cell>
          <cell r="C43" t="str">
            <v>Biaya Langganan Koran</v>
          </cell>
          <cell r="D43" t="str">
            <v>PD-1.13</v>
          </cell>
        </row>
        <row r="44">
          <cell r="B44" t="str">
            <v>3.1.14</v>
          </cell>
          <cell r="C44" t="str">
            <v xml:space="preserve">Biaya Seragam </v>
          </cell>
          <cell r="D44" t="str">
            <v>PD-1.14</v>
          </cell>
        </row>
        <row r="45">
          <cell r="B45" t="str">
            <v>3.1.15</v>
          </cell>
          <cell r="C45" t="str">
            <v>Biaya Iklan &amp; Spanduk</v>
          </cell>
          <cell r="D45" t="str">
            <v>PD-1.15</v>
          </cell>
        </row>
        <row r="46">
          <cell r="B46" t="str">
            <v>3.1.16</v>
          </cell>
          <cell r="C46" t="str">
            <v>Biaya Akte Notaris Yayasan Ketopong College</v>
          </cell>
          <cell r="D46" t="str">
            <v>PD-1.16</v>
          </cell>
        </row>
        <row r="47">
          <cell r="B47" t="str">
            <v>3.1.17</v>
          </cell>
          <cell r="C47" t="str">
            <v>Biaya Provisi Discounted</v>
          </cell>
          <cell r="D47" t="str">
            <v>PD-1.17</v>
          </cell>
        </row>
        <row r="48">
          <cell r="B48" t="str">
            <v>3.1.18</v>
          </cell>
          <cell r="C48" t="str">
            <v>Biaya Pemeliharaan Kendaraan</v>
          </cell>
          <cell r="D48" t="str">
            <v>PD-1.18</v>
          </cell>
        </row>
        <row r="49">
          <cell r="B49" t="str">
            <v>3.1.19</v>
          </cell>
          <cell r="C49" t="str">
            <v>Biaya Pemeliharaan Inventaris Kantor</v>
          </cell>
          <cell r="D49" t="str">
            <v>PD-1.19</v>
          </cell>
        </row>
        <row r="50">
          <cell r="B50" t="str">
            <v>3.1.20</v>
          </cell>
          <cell r="C50" t="str">
            <v>Biaya Rekening Listrik</v>
          </cell>
          <cell r="D50" t="str">
            <v>PD-1.20</v>
          </cell>
        </row>
        <row r="51">
          <cell r="B51" t="str">
            <v>3.1.21</v>
          </cell>
          <cell r="C51" t="str">
            <v>Biaya Rekening Telepon</v>
          </cell>
          <cell r="D51" t="str">
            <v>PD-1.21</v>
          </cell>
        </row>
        <row r="52">
          <cell r="B52" t="str">
            <v>3.1.22</v>
          </cell>
          <cell r="C52" t="str">
            <v>Biaya Rekening Air</v>
          </cell>
          <cell r="D52" t="str">
            <v>PD-1.22</v>
          </cell>
        </row>
        <row r="53">
          <cell r="B53" t="str">
            <v>3.1.23</v>
          </cell>
          <cell r="C53" t="str">
            <v>Biaya Rekening Internet</v>
          </cell>
          <cell r="D53" t="str">
            <v>PD-1.23</v>
          </cell>
        </row>
        <row r="54">
          <cell r="B54" t="str">
            <v>3.1.24</v>
          </cell>
          <cell r="C54" t="str">
            <v>Tunjangan Hari Raya</v>
          </cell>
          <cell r="D54" t="str">
            <v>PD-1.24</v>
          </cell>
        </row>
        <row r="55">
          <cell r="B55" t="str">
            <v>3.1.25</v>
          </cell>
          <cell r="C55" t="str">
            <v>Biaya Transportasi &amp; BBM</v>
          </cell>
          <cell r="D55" t="str">
            <v>PD-1.25</v>
          </cell>
        </row>
        <row r="56">
          <cell r="B56" t="str">
            <v>3.1.26</v>
          </cell>
          <cell r="C56" t="str">
            <v>Biaya Honor Wakar &amp; Petugas Kebersihan</v>
          </cell>
          <cell r="D56" t="str">
            <v>PD-1.26</v>
          </cell>
        </row>
        <row r="57">
          <cell r="B57" t="str">
            <v>3.1.27</v>
          </cell>
          <cell r="C57" t="str">
            <v>Biaya Bunga Pinjaman</v>
          </cell>
          <cell r="D57" t="str">
            <v>PD-1.27</v>
          </cell>
        </row>
        <row r="58">
          <cell r="B58" t="str">
            <v>3.1.28</v>
          </cell>
          <cell r="C58" t="str">
            <v>Biaya Lain-lain</v>
          </cell>
          <cell r="D58" t="str">
            <v>PD-1.28</v>
          </cell>
        </row>
        <row r="59">
          <cell r="B59" t="str">
            <v>3.1.29</v>
          </cell>
          <cell r="C59" t="str">
            <v>Biaya Sertifikat &amp; Ijasah</v>
          </cell>
          <cell r="D59" t="str">
            <v>PD-1.29</v>
          </cell>
        </row>
        <row r="60">
          <cell r="B60" t="str">
            <v>3.1.30</v>
          </cell>
          <cell r="C60" t="str">
            <v>Biaya Wisuda</v>
          </cell>
          <cell r="D60" t="str">
            <v>PD-1.30</v>
          </cell>
        </row>
        <row r="61">
          <cell r="B61" t="str">
            <v>3.1.31</v>
          </cell>
          <cell r="C61" t="str">
            <v>Biaya Honor Lainnya</v>
          </cell>
          <cell r="D61" t="str">
            <v>PD-1.31</v>
          </cell>
        </row>
        <row r="62">
          <cell r="B62" t="str">
            <v>3.1.32</v>
          </cell>
          <cell r="D62" t="str">
            <v>PD-1.32</v>
          </cell>
        </row>
        <row r="63">
          <cell r="B63" t="str">
            <v>3.1.33</v>
          </cell>
          <cell r="D63" t="str">
            <v>PD-1.33</v>
          </cell>
        </row>
        <row r="64">
          <cell r="B64" t="str">
            <v>3.2</v>
          </cell>
          <cell r="C64" t="str">
            <v>Pengeluaran SPMU</v>
          </cell>
          <cell r="D64" t="str">
            <v>PD-2</v>
          </cell>
        </row>
        <row r="65">
          <cell r="B65" t="str">
            <v>3.3</v>
          </cell>
          <cell r="C65" t="str">
            <v>Pembelian Inventaris</v>
          </cell>
          <cell r="D65" t="str">
            <v>PD-3</v>
          </cell>
        </row>
        <row r="66">
          <cell r="B66" t="str">
            <v>3.4</v>
          </cell>
          <cell r="C66" t="str">
            <v>Biaya Bank</v>
          </cell>
          <cell r="D66" t="str">
            <v>PD-4</v>
          </cell>
        </row>
        <row r="67">
          <cell r="B67" t="str">
            <v>3.4.01</v>
          </cell>
          <cell r="C67" t="str">
            <v>Pajak Jasa Giro</v>
          </cell>
          <cell r="D67" t="str">
            <v>PD-4.01</v>
          </cell>
        </row>
        <row r="68">
          <cell r="B68" t="str">
            <v>3.4.02</v>
          </cell>
          <cell r="C68" t="str">
            <v>Biaya Administrasi Bank</v>
          </cell>
          <cell r="D68" t="str">
            <v>PD-4.02</v>
          </cell>
        </row>
        <row r="69">
          <cell r="B69" t="str">
            <v>3.4.03</v>
          </cell>
          <cell r="C69" t="str">
            <v>Biaya Buku Cek</v>
          </cell>
          <cell r="D69" t="str">
            <v>PD-4.03</v>
          </cell>
        </row>
        <row r="70">
          <cell r="B70" t="str">
            <v>3.4.04</v>
          </cell>
          <cell r="C70" t="str">
            <v>Biaya Materai</v>
          </cell>
          <cell r="D70" t="str">
            <v>PD-4.04</v>
          </cell>
        </row>
        <row r="71">
          <cell r="B71" t="str">
            <v>3.4.05</v>
          </cell>
          <cell r="C71" t="str">
            <v>Biaya Bank Lainnya</v>
          </cell>
          <cell r="D71" t="str">
            <v>PD-4.05</v>
          </cell>
        </row>
      </sheetData>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ening-SPMU (3)"/>
      <sheetName val="Rekening-SPMU (2)"/>
      <sheetName val="BAB"/>
      <sheetName val="NRC"/>
      <sheetName val="PJLS"/>
      <sheetName val="LA "/>
      <sheetName val="ARK"/>
      <sheetName val="PENY"/>
      <sheetName val="CATATAN"/>
      <sheetName val="NLM"/>
      <sheetName val="Rekening-SPMU"/>
      <sheetName val="Kas-Kantor"/>
      <sheetName val="Sheet1"/>
      <sheetName val="COVER"/>
      <sheetName val="LAMP"/>
      <sheetName val="DAPUR"/>
      <sheetName val="Lippo"/>
      <sheetName val="BPD"/>
      <sheetName val="ACC"/>
      <sheetName val="Sheet5"/>
    </sheetNames>
    <sheetDataSet>
      <sheetData sheetId="0" refreshError="1"/>
      <sheetData sheetId="1" refreshError="1"/>
      <sheetData sheetId="2" refreshError="1"/>
      <sheetData sheetId="3"/>
      <sheetData sheetId="4" refreshError="1"/>
      <sheetData sheetId="5"/>
      <sheetData sheetId="6"/>
      <sheetData sheetId="7"/>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ow r="8">
          <cell r="B8" t="str">
            <v>1.0</v>
          </cell>
          <cell r="C8" t="str">
            <v>KAS &amp; SETARA KAS AWAL</v>
          </cell>
          <cell r="D8" t="str">
            <v>KSK</v>
          </cell>
        </row>
        <row r="9">
          <cell r="B9" t="str">
            <v>1.1</v>
          </cell>
          <cell r="C9" t="str">
            <v xml:space="preserve">Kas </v>
          </cell>
          <cell r="D9" t="str">
            <v>KSK-1</v>
          </cell>
        </row>
        <row r="10">
          <cell r="B10" t="str">
            <v>1.1.01</v>
          </cell>
          <cell r="C10" t="str">
            <v>Rekening SPMU</v>
          </cell>
          <cell r="D10" t="str">
            <v>KSK-1.1</v>
          </cell>
        </row>
        <row r="11">
          <cell r="B11" t="str">
            <v>1.1.02</v>
          </cell>
          <cell r="C11" t="str">
            <v>Kas Kantor</v>
          </cell>
          <cell r="D11" t="str">
            <v>KSK-1.2</v>
          </cell>
        </row>
        <row r="12">
          <cell r="B12" t="str">
            <v>1.1.03</v>
          </cell>
          <cell r="C12" t="str">
            <v>Kas Ibu Rita Widyasari</v>
          </cell>
          <cell r="D12" t="str">
            <v>KSK-1.3</v>
          </cell>
        </row>
        <row r="13">
          <cell r="B13" t="str">
            <v>1.2</v>
          </cell>
          <cell r="C13" t="str">
            <v>Bank</v>
          </cell>
          <cell r="D13" t="str">
            <v>KSK-2</v>
          </cell>
        </row>
        <row r="14">
          <cell r="B14" t="str">
            <v>1.2.01</v>
          </cell>
          <cell r="C14" t="str">
            <v>Bank Pembangunan Daerah</v>
          </cell>
          <cell r="D14" t="str">
            <v>KSK-2.1</v>
          </cell>
        </row>
        <row r="15">
          <cell r="B15" t="str">
            <v>1.2.02</v>
          </cell>
          <cell r="C15" t="str">
            <v>Bank Lippo</v>
          </cell>
          <cell r="D15" t="str">
            <v>KSK-2.2</v>
          </cell>
        </row>
        <row r="16">
          <cell r="B16" t="str">
            <v>2.0</v>
          </cell>
          <cell r="C16" t="str">
            <v>SUMBER DANA</v>
          </cell>
          <cell r="D16" t="str">
            <v>SD</v>
          </cell>
        </row>
        <row r="17">
          <cell r="B17" t="str">
            <v>2.1</v>
          </cell>
          <cell r="C17" t="str">
            <v>Penerimaan Dana</v>
          </cell>
          <cell r="D17" t="str">
            <v>SD-1</v>
          </cell>
        </row>
        <row r="18">
          <cell r="B18" t="str">
            <v>2.2</v>
          </cell>
          <cell r="C18" t="str">
            <v>Penerimaan Dari Mahasiswa Siswa</v>
          </cell>
          <cell r="D18" t="str">
            <v>SD-2</v>
          </cell>
        </row>
        <row r="19">
          <cell r="B19" t="str">
            <v>2.2-01</v>
          </cell>
          <cell r="C19" t="str">
            <v>Uang Pendaftaran</v>
          </cell>
          <cell r="D19" t="str">
            <v>SD-2.1</v>
          </cell>
        </row>
        <row r="20">
          <cell r="B20" t="str">
            <v>2.2-02</v>
          </cell>
          <cell r="C20" t="str">
            <v>Uang SPP</v>
          </cell>
          <cell r="D20" t="str">
            <v>SD-2.2</v>
          </cell>
        </row>
        <row r="21">
          <cell r="B21" t="str">
            <v>2.2-03</v>
          </cell>
          <cell r="C21" t="str">
            <v>Uang Semesteran</v>
          </cell>
          <cell r="D21" t="str">
            <v>SD-2.3</v>
          </cell>
        </row>
        <row r="22">
          <cell r="B22" t="str">
            <v>2.3</v>
          </cell>
          <cell r="C22" t="str">
            <v>Bantuan Dana</v>
          </cell>
          <cell r="D22" t="str">
            <v>SD-3</v>
          </cell>
        </row>
        <row r="23">
          <cell r="B23" t="str">
            <v>2.3.01</v>
          </cell>
          <cell r="C23" t="str">
            <v>Bantuan APBD Melalui Bendaharawan Sosial</v>
          </cell>
          <cell r="D23" t="str">
            <v>SD-3.1</v>
          </cell>
        </row>
        <row r="24">
          <cell r="B24" t="str">
            <v>2.4</v>
          </cell>
          <cell r="C24" t="str">
            <v>Pinjaman Dana</v>
          </cell>
          <cell r="D24" t="str">
            <v>SD-4</v>
          </cell>
        </row>
        <row r="25">
          <cell r="B25" t="str">
            <v>2.4.01</v>
          </cell>
          <cell r="C25" t="str">
            <v>Pinjaman Bank Pembangunan Daerah</v>
          </cell>
          <cell r="D25" t="str">
            <v>SD-4.1</v>
          </cell>
        </row>
        <row r="26">
          <cell r="B26" t="str">
            <v>2.4.02</v>
          </cell>
          <cell r="C26" t="str">
            <v>Pinjaman Rita Widyasari</v>
          </cell>
          <cell r="D26" t="str">
            <v>SD-4.2</v>
          </cell>
        </row>
        <row r="27">
          <cell r="B27" t="str">
            <v>2.5</v>
          </cell>
          <cell r="C27" t="str">
            <v>Penerimaan Lainnya</v>
          </cell>
          <cell r="D27" t="str">
            <v>SD-5</v>
          </cell>
        </row>
        <row r="28">
          <cell r="B28" t="str">
            <v>2.5.01</v>
          </cell>
          <cell r="C28" t="str">
            <v>Pendapatan Bunga Tabungan</v>
          </cell>
          <cell r="D28" t="str">
            <v>SD-5.1</v>
          </cell>
        </row>
        <row r="29">
          <cell r="B29" t="str">
            <v>3.0</v>
          </cell>
          <cell r="C29" t="str">
            <v>PENGUNAAN DANA</v>
          </cell>
          <cell r="D29" t="str">
            <v>PD</v>
          </cell>
        </row>
        <row r="30">
          <cell r="B30" t="str">
            <v>3.1</v>
          </cell>
          <cell r="C30" t="str">
            <v>Biaya Operasional</v>
          </cell>
          <cell r="D30" t="str">
            <v>PD-1</v>
          </cell>
        </row>
        <row r="31">
          <cell r="B31" t="str">
            <v>3.1.01</v>
          </cell>
          <cell r="C31" t="str">
            <v>Biaya Gaji Karyawan Kantor</v>
          </cell>
          <cell r="D31" t="str">
            <v>PD-1.01</v>
          </cell>
        </row>
        <row r="32">
          <cell r="B32" t="str">
            <v>3.1.02</v>
          </cell>
          <cell r="C32" t="str">
            <v>Biaya Gaji Dosen</v>
          </cell>
          <cell r="D32" t="str">
            <v>PD-1.02</v>
          </cell>
        </row>
        <row r="33">
          <cell r="B33" t="str">
            <v>3.1.03</v>
          </cell>
          <cell r="C33" t="str">
            <v>Tunjangan Makan</v>
          </cell>
          <cell r="D33" t="str">
            <v>PD-1.03</v>
          </cell>
        </row>
        <row r="34">
          <cell r="B34" t="str">
            <v>3.1.04</v>
          </cell>
          <cell r="C34" t="str">
            <v>Biaya Alat Tulis Kantor</v>
          </cell>
          <cell r="D34" t="str">
            <v>PD-1.04</v>
          </cell>
        </row>
        <row r="35">
          <cell r="B35" t="str">
            <v>3.1.05</v>
          </cell>
          <cell r="C35" t="str">
            <v>Biaya Perlengkapan Kantor</v>
          </cell>
          <cell r="D35" t="str">
            <v>PD-1.05</v>
          </cell>
        </row>
        <row r="36">
          <cell r="B36" t="str">
            <v>3.1.06</v>
          </cell>
          <cell r="C36" t="str">
            <v>Biaya Foto Copy, Jilid &amp; Cetak</v>
          </cell>
          <cell r="D36" t="str">
            <v>PD-1.06</v>
          </cell>
        </row>
        <row r="37">
          <cell r="B37" t="str">
            <v>3.1.07</v>
          </cell>
          <cell r="C37" t="str">
            <v>Biaya Perjalanan Dinas</v>
          </cell>
          <cell r="D37" t="str">
            <v>PD-1.07</v>
          </cell>
        </row>
        <row r="38">
          <cell r="B38" t="str">
            <v>3.1.08</v>
          </cell>
          <cell r="C38" t="str">
            <v>Biaya Sumbangan</v>
          </cell>
          <cell r="D38" t="str">
            <v>PD-1.08</v>
          </cell>
        </row>
        <row r="39">
          <cell r="B39" t="str">
            <v>3.1.09</v>
          </cell>
          <cell r="C39" t="str">
            <v>Biaya Kirim &amp; Fax</v>
          </cell>
          <cell r="D39" t="str">
            <v>PD-1.09</v>
          </cell>
        </row>
        <row r="40">
          <cell r="B40" t="str">
            <v>3.1.10</v>
          </cell>
          <cell r="C40" t="str">
            <v>Biaya Konsumsi</v>
          </cell>
          <cell r="D40" t="str">
            <v>PD-1.10</v>
          </cell>
        </row>
        <row r="41">
          <cell r="B41" t="str">
            <v>3.1.11</v>
          </cell>
          <cell r="C41" t="str">
            <v>Biaya Pemeliharaan Bangunan</v>
          </cell>
          <cell r="D41" t="str">
            <v>PD-1.11</v>
          </cell>
        </row>
        <row r="42">
          <cell r="B42" t="str">
            <v>3.1.12</v>
          </cell>
          <cell r="C42" t="str">
            <v>Biaya Sewa Kampus</v>
          </cell>
          <cell r="D42" t="str">
            <v>PD-1.12</v>
          </cell>
        </row>
        <row r="43">
          <cell r="B43" t="str">
            <v>3.1.13</v>
          </cell>
          <cell r="C43" t="str">
            <v>Biaya Langganan Koran</v>
          </cell>
          <cell r="D43" t="str">
            <v>PD-1.13</v>
          </cell>
        </row>
        <row r="44">
          <cell r="B44" t="str">
            <v>3.1.14</v>
          </cell>
          <cell r="C44" t="str">
            <v xml:space="preserve">Biaya Seragam </v>
          </cell>
          <cell r="D44" t="str">
            <v>PD-1.14</v>
          </cell>
        </row>
        <row r="45">
          <cell r="B45" t="str">
            <v>3.1.15</v>
          </cell>
          <cell r="C45" t="str">
            <v>Biaya Iklan &amp; Spanduk</v>
          </cell>
          <cell r="D45" t="str">
            <v>PD-1.15</v>
          </cell>
        </row>
        <row r="46">
          <cell r="B46" t="str">
            <v>3.1.16</v>
          </cell>
          <cell r="C46" t="str">
            <v>Biaya Akte Notaris Yayasan Ketopong College</v>
          </cell>
          <cell r="D46" t="str">
            <v>PD-1.16</v>
          </cell>
        </row>
        <row r="47">
          <cell r="B47" t="str">
            <v>3.1.17</v>
          </cell>
          <cell r="C47" t="str">
            <v>Biaya Provisi Discounted</v>
          </cell>
          <cell r="D47" t="str">
            <v>PD-1.17</v>
          </cell>
        </row>
        <row r="48">
          <cell r="B48" t="str">
            <v>3.1.18</v>
          </cell>
          <cell r="C48" t="str">
            <v>Biaya Pemeliharaan Kendaraan</v>
          </cell>
          <cell r="D48" t="str">
            <v>PD-1.18</v>
          </cell>
        </row>
        <row r="49">
          <cell r="B49" t="str">
            <v>3.1.19</v>
          </cell>
          <cell r="C49" t="str">
            <v>Biaya Pemeliharaan Inventaris Kantor</v>
          </cell>
          <cell r="D49" t="str">
            <v>PD-1.19</v>
          </cell>
        </row>
        <row r="50">
          <cell r="B50" t="str">
            <v>3.1.20</v>
          </cell>
          <cell r="C50" t="str">
            <v>Biaya Rekening Listrik</v>
          </cell>
          <cell r="D50" t="str">
            <v>PD-1.20</v>
          </cell>
        </row>
        <row r="51">
          <cell r="B51" t="str">
            <v>3.1.21</v>
          </cell>
          <cell r="C51" t="str">
            <v>Biaya Rekening Telepon</v>
          </cell>
          <cell r="D51" t="str">
            <v>PD-1.21</v>
          </cell>
        </row>
        <row r="52">
          <cell r="B52" t="str">
            <v>3.1.22</v>
          </cell>
          <cell r="C52" t="str">
            <v>Biaya Rekening Air</v>
          </cell>
          <cell r="D52" t="str">
            <v>PD-1.22</v>
          </cell>
        </row>
        <row r="53">
          <cell r="B53" t="str">
            <v>3.1.23</v>
          </cell>
          <cell r="C53" t="str">
            <v>Biaya Rekening Internet</v>
          </cell>
          <cell r="D53" t="str">
            <v>PD-1.23</v>
          </cell>
        </row>
        <row r="54">
          <cell r="B54" t="str">
            <v>3.1.24</v>
          </cell>
          <cell r="C54" t="str">
            <v>Tunjangan Hari Raya</v>
          </cell>
          <cell r="D54" t="str">
            <v>PD-1.24</v>
          </cell>
        </row>
        <row r="55">
          <cell r="B55" t="str">
            <v>3.1.25</v>
          </cell>
          <cell r="C55" t="str">
            <v>Biaya Transportasi &amp; BBM</v>
          </cell>
          <cell r="D55" t="str">
            <v>PD-1.25</v>
          </cell>
        </row>
        <row r="56">
          <cell r="B56" t="str">
            <v>3.1.26</v>
          </cell>
          <cell r="C56" t="str">
            <v>Biaya Honor Wakar &amp; Petugas Kebersihan</v>
          </cell>
          <cell r="D56" t="str">
            <v>PD-1.26</v>
          </cell>
        </row>
        <row r="57">
          <cell r="B57" t="str">
            <v>3.1.27</v>
          </cell>
          <cell r="C57" t="str">
            <v>Biaya Bunga Pinjaman</v>
          </cell>
          <cell r="D57" t="str">
            <v>PD-1.27</v>
          </cell>
        </row>
        <row r="58">
          <cell r="B58" t="str">
            <v>3.1.28</v>
          </cell>
          <cell r="C58" t="str">
            <v>Biaya Lain-lain</v>
          </cell>
          <cell r="D58" t="str">
            <v>PD-1.28</v>
          </cell>
        </row>
        <row r="59">
          <cell r="B59" t="str">
            <v>3.1.29</v>
          </cell>
          <cell r="C59" t="str">
            <v>Biaya Sertifikat &amp; Ijasah</v>
          </cell>
          <cell r="D59" t="str">
            <v>PD-1.29</v>
          </cell>
        </row>
        <row r="60">
          <cell r="B60" t="str">
            <v>3.1.30</v>
          </cell>
          <cell r="C60" t="str">
            <v>Biaya Wisuda</v>
          </cell>
          <cell r="D60" t="str">
            <v>PD-1.30</v>
          </cell>
        </row>
        <row r="61">
          <cell r="B61" t="str">
            <v>3.1.31</v>
          </cell>
          <cell r="C61" t="str">
            <v>Biaya Honor Lainnya</v>
          </cell>
          <cell r="D61" t="str">
            <v>PD-1.31</v>
          </cell>
        </row>
        <row r="62">
          <cell r="B62" t="str">
            <v>3.1.32</v>
          </cell>
          <cell r="D62" t="str">
            <v>PD-1.32</v>
          </cell>
        </row>
        <row r="63">
          <cell r="B63" t="str">
            <v>3.1.33</v>
          </cell>
          <cell r="D63" t="str">
            <v>PD-1.33</v>
          </cell>
        </row>
        <row r="64">
          <cell r="B64" t="str">
            <v>3.2</v>
          </cell>
          <cell r="C64" t="str">
            <v>Pengeluaran SPMU</v>
          </cell>
          <cell r="D64" t="str">
            <v>PD-2</v>
          </cell>
        </row>
        <row r="65">
          <cell r="B65" t="str">
            <v>3.3</v>
          </cell>
          <cell r="C65" t="str">
            <v>Pembelian Inventaris</v>
          </cell>
          <cell r="D65" t="str">
            <v>PD-3</v>
          </cell>
        </row>
        <row r="66">
          <cell r="B66" t="str">
            <v>3.4</v>
          </cell>
          <cell r="C66" t="str">
            <v>Biaya Bank</v>
          </cell>
          <cell r="D66" t="str">
            <v>PD-4</v>
          </cell>
        </row>
        <row r="67">
          <cell r="B67" t="str">
            <v>3.4.01</v>
          </cell>
          <cell r="C67" t="str">
            <v>Pajak Jasa Giro</v>
          </cell>
          <cell r="D67" t="str">
            <v>PD-4.01</v>
          </cell>
        </row>
        <row r="68">
          <cell r="B68" t="str">
            <v>3.4.02</v>
          </cell>
          <cell r="C68" t="str">
            <v>Biaya Administrasi Bank</v>
          </cell>
          <cell r="D68" t="str">
            <v>PD-4.02</v>
          </cell>
        </row>
        <row r="69">
          <cell r="B69" t="str">
            <v>3.4.03</v>
          </cell>
          <cell r="C69" t="str">
            <v>Biaya Buku Cek</v>
          </cell>
          <cell r="D69" t="str">
            <v>PD-4.03</v>
          </cell>
        </row>
        <row r="70">
          <cell r="B70" t="str">
            <v>3.4.04</v>
          </cell>
          <cell r="C70" t="str">
            <v>Biaya Materai</v>
          </cell>
          <cell r="D70" t="str">
            <v>PD-4.04</v>
          </cell>
        </row>
        <row r="71">
          <cell r="B71" t="str">
            <v>3.4.05</v>
          </cell>
          <cell r="C71" t="str">
            <v>Biaya Bank Lainnya</v>
          </cell>
          <cell r="D71" t="str">
            <v>PD-4.05</v>
          </cell>
        </row>
      </sheetData>
      <sheetData sheetId="19"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ening-SPMU (3)"/>
      <sheetName val="Rekening-SPMU (2)"/>
      <sheetName val="BAB"/>
      <sheetName val="NRC"/>
      <sheetName val="PJLS"/>
      <sheetName val="LA "/>
      <sheetName val="ARK"/>
      <sheetName val="PENY"/>
      <sheetName val="CATATAN"/>
      <sheetName val="NLM"/>
      <sheetName val="Rekening-SPMU"/>
      <sheetName val="Kas-Kantor"/>
      <sheetName val="Sheet1"/>
      <sheetName val="COVER"/>
      <sheetName val="LAMP"/>
      <sheetName val="DAPUR"/>
      <sheetName val="Lippo"/>
      <sheetName val="BPD"/>
      <sheetName val="ACC"/>
    </sheetNames>
    <sheetDataSet>
      <sheetData sheetId="0" refreshError="1"/>
      <sheetData sheetId="1" refreshError="1"/>
      <sheetData sheetId="2" refreshError="1"/>
      <sheetData sheetId="3"/>
      <sheetData sheetId="4" refreshError="1"/>
      <sheetData sheetId="5"/>
      <sheetData sheetId="6"/>
      <sheetData sheetId="7"/>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ow r="8">
          <cell r="B8" t="str">
            <v>1.0</v>
          </cell>
          <cell r="C8" t="str">
            <v>KAS &amp; SETARA KAS AWAL</v>
          </cell>
          <cell r="D8" t="str">
            <v>KSK</v>
          </cell>
        </row>
        <row r="9">
          <cell r="B9" t="str">
            <v>1.1</v>
          </cell>
          <cell r="C9" t="str">
            <v xml:space="preserve">Kas </v>
          </cell>
          <cell r="D9" t="str">
            <v>KSK-1</v>
          </cell>
        </row>
        <row r="10">
          <cell r="B10" t="str">
            <v>1.1.01</v>
          </cell>
          <cell r="C10" t="str">
            <v>Rekening SPMU</v>
          </cell>
          <cell r="D10" t="str">
            <v>KSK-1.1</v>
          </cell>
        </row>
        <row r="11">
          <cell r="B11" t="str">
            <v>1.1.02</v>
          </cell>
          <cell r="C11" t="str">
            <v>Kas Kantor</v>
          </cell>
          <cell r="D11" t="str">
            <v>KSK-1.2</v>
          </cell>
        </row>
        <row r="12">
          <cell r="B12" t="str">
            <v>1.1.03</v>
          </cell>
          <cell r="C12" t="str">
            <v>Kas Ibu Rita Widyasari</v>
          </cell>
          <cell r="D12" t="str">
            <v>KSK-1.3</v>
          </cell>
        </row>
        <row r="13">
          <cell r="B13" t="str">
            <v>1.2</v>
          </cell>
          <cell r="C13" t="str">
            <v>Bank</v>
          </cell>
          <cell r="D13" t="str">
            <v>KSK-2</v>
          </cell>
        </row>
        <row r="14">
          <cell r="B14" t="str">
            <v>1.2.01</v>
          </cell>
          <cell r="C14" t="str">
            <v>Bank Pembangunan Daerah</v>
          </cell>
          <cell r="D14" t="str">
            <v>KSK-2.1</v>
          </cell>
        </row>
        <row r="15">
          <cell r="B15" t="str">
            <v>1.2.02</v>
          </cell>
          <cell r="C15" t="str">
            <v>Bank Lippo</v>
          </cell>
          <cell r="D15" t="str">
            <v>KSK-2.2</v>
          </cell>
        </row>
        <row r="16">
          <cell r="B16" t="str">
            <v>2.0</v>
          </cell>
          <cell r="C16" t="str">
            <v>SUMBER DANA</v>
          </cell>
          <cell r="D16" t="str">
            <v>SD</v>
          </cell>
        </row>
        <row r="17">
          <cell r="B17" t="str">
            <v>2.1</v>
          </cell>
          <cell r="C17" t="str">
            <v>Penerimaan Dana</v>
          </cell>
          <cell r="D17" t="str">
            <v>SD-1</v>
          </cell>
        </row>
        <row r="18">
          <cell r="B18" t="str">
            <v>2.2</v>
          </cell>
          <cell r="C18" t="str">
            <v>Penerimaan Dari Mahasiswa Siswa</v>
          </cell>
          <cell r="D18" t="str">
            <v>SD-2</v>
          </cell>
        </row>
        <row r="19">
          <cell r="B19" t="str">
            <v>2.2-01</v>
          </cell>
          <cell r="C19" t="str">
            <v>Uang Pendaftaran</v>
          </cell>
          <cell r="D19" t="str">
            <v>SD-2.1</v>
          </cell>
        </row>
        <row r="20">
          <cell r="B20" t="str">
            <v>2.2-02</v>
          </cell>
          <cell r="C20" t="str">
            <v>Uang SPP</v>
          </cell>
          <cell r="D20" t="str">
            <v>SD-2.2</v>
          </cell>
        </row>
        <row r="21">
          <cell r="B21" t="str">
            <v>2.2-03</v>
          </cell>
          <cell r="C21" t="str">
            <v>Uang Semesteran</v>
          </cell>
          <cell r="D21" t="str">
            <v>SD-2.3</v>
          </cell>
        </row>
        <row r="22">
          <cell r="B22" t="str">
            <v>2.3</v>
          </cell>
          <cell r="C22" t="str">
            <v>Bantuan Dana</v>
          </cell>
          <cell r="D22" t="str">
            <v>SD-3</v>
          </cell>
        </row>
        <row r="23">
          <cell r="B23" t="str">
            <v>2.3.01</v>
          </cell>
          <cell r="C23" t="str">
            <v>Bantuan APBD Melalui Bendaharawan Sosial</v>
          </cell>
          <cell r="D23" t="str">
            <v>SD-3.1</v>
          </cell>
        </row>
        <row r="24">
          <cell r="B24" t="str">
            <v>2.4</v>
          </cell>
          <cell r="C24" t="str">
            <v>Pinjaman Dana</v>
          </cell>
          <cell r="D24" t="str">
            <v>SD-4</v>
          </cell>
        </row>
        <row r="25">
          <cell r="B25" t="str">
            <v>2.4.01</v>
          </cell>
          <cell r="C25" t="str">
            <v>Pinjaman Bank Pembangunan Daerah</v>
          </cell>
          <cell r="D25" t="str">
            <v>SD-4.1</v>
          </cell>
        </row>
        <row r="26">
          <cell r="B26" t="str">
            <v>2.4.02</v>
          </cell>
          <cell r="C26" t="str">
            <v>Pinjaman Rita Widyasari</v>
          </cell>
          <cell r="D26" t="str">
            <v>SD-4.2</v>
          </cell>
        </row>
        <row r="27">
          <cell r="B27" t="str">
            <v>2.5</v>
          </cell>
          <cell r="C27" t="str">
            <v>Penerimaan Lainnya</v>
          </cell>
          <cell r="D27" t="str">
            <v>SD-5</v>
          </cell>
        </row>
        <row r="28">
          <cell r="B28" t="str">
            <v>2.5.01</v>
          </cell>
          <cell r="C28" t="str">
            <v>Pendapatan Bunga Tabungan</v>
          </cell>
          <cell r="D28" t="str">
            <v>SD-5.1</v>
          </cell>
        </row>
        <row r="29">
          <cell r="B29" t="str">
            <v>3.0</v>
          </cell>
          <cell r="C29" t="str">
            <v>PENGUNAAN DANA</v>
          </cell>
          <cell r="D29" t="str">
            <v>PD</v>
          </cell>
        </row>
        <row r="30">
          <cell r="B30" t="str">
            <v>3.1</v>
          </cell>
          <cell r="C30" t="str">
            <v>Biaya Operasional</v>
          </cell>
          <cell r="D30" t="str">
            <v>PD-1</v>
          </cell>
        </row>
        <row r="31">
          <cell r="B31" t="str">
            <v>3.1.01</v>
          </cell>
          <cell r="C31" t="str">
            <v>Biaya Gaji Karyawan Kantor</v>
          </cell>
          <cell r="D31" t="str">
            <v>PD-1.01</v>
          </cell>
        </row>
        <row r="32">
          <cell r="B32" t="str">
            <v>3.1.02</v>
          </cell>
          <cell r="C32" t="str">
            <v>Biaya Gaji Dosen</v>
          </cell>
          <cell r="D32" t="str">
            <v>PD-1.02</v>
          </cell>
        </row>
        <row r="33">
          <cell r="B33" t="str">
            <v>3.1.03</v>
          </cell>
          <cell r="C33" t="str">
            <v>Tunjangan Makan</v>
          </cell>
          <cell r="D33" t="str">
            <v>PD-1.03</v>
          </cell>
        </row>
        <row r="34">
          <cell r="B34" t="str">
            <v>3.1.04</v>
          </cell>
          <cell r="C34" t="str">
            <v>Biaya Alat Tulis Kantor</v>
          </cell>
          <cell r="D34" t="str">
            <v>PD-1.04</v>
          </cell>
        </row>
        <row r="35">
          <cell r="B35" t="str">
            <v>3.1.05</v>
          </cell>
          <cell r="C35" t="str">
            <v>Biaya Perlengkapan Kantor</v>
          </cell>
          <cell r="D35" t="str">
            <v>PD-1.05</v>
          </cell>
        </row>
        <row r="36">
          <cell r="B36" t="str">
            <v>3.1.06</v>
          </cell>
          <cell r="C36" t="str">
            <v>Biaya Foto Copy, Jilid &amp; Cetak</v>
          </cell>
          <cell r="D36" t="str">
            <v>PD-1.06</v>
          </cell>
        </row>
        <row r="37">
          <cell r="B37" t="str">
            <v>3.1.07</v>
          </cell>
          <cell r="C37" t="str">
            <v>Biaya Perjalanan Dinas</v>
          </cell>
          <cell r="D37" t="str">
            <v>PD-1.07</v>
          </cell>
        </row>
        <row r="38">
          <cell r="B38" t="str">
            <v>3.1.08</v>
          </cell>
          <cell r="C38" t="str">
            <v>Biaya Sumbangan</v>
          </cell>
          <cell r="D38" t="str">
            <v>PD-1.08</v>
          </cell>
        </row>
        <row r="39">
          <cell r="B39" t="str">
            <v>3.1.09</v>
          </cell>
          <cell r="C39" t="str">
            <v>Biaya Kirim &amp; Fax</v>
          </cell>
          <cell r="D39" t="str">
            <v>PD-1.09</v>
          </cell>
        </row>
        <row r="40">
          <cell r="B40" t="str">
            <v>3.1.10</v>
          </cell>
          <cell r="C40" t="str">
            <v>Biaya Konsumsi</v>
          </cell>
          <cell r="D40" t="str">
            <v>PD-1.10</v>
          </cell>
        </row>
        <row r="41">
          <cell r="B41" t="str">
            <v>3.1.11</v>
          </cell>
          <cell r="C41" t="str">
            <v>Biaya Pemeliharaan Bangunan</v>
          </cell>
          <cell r="D41" t="str">
            <v>PD-1.11</v>
          </cell>
        </row>
        <row r="42">
          <cell r="B42" t="str">
            <v>3.1.12</v>
          </cell>
          <cell r="C42" t="str">
            <v>Biaya Sewa Kampus</v>
          </cell>
          <cell r="D42" t="str">
            <v>PD-1.12</v>
          </cell>
        </row>
        <row r="43">
          <cell r="B43" t="str">
            <v>3.1.13</v>
          </cell>
          <cell r="C43" t="str">
            <v>Biaya Langganan Koran</v>
          </cell>
          <cell r="D43" t="str">
            <v>PD-1.13</v>
          </cell>
        </row>
        <row r="44">
          <cell r="B44" t="str">
            <v>3.1.14</v>
          </cell>
          <cell r="C44" t="str">
            <v xml:space="preserve">Biaya Seragam </v>
          </cell>
          <cell r="D44" t="str">
            <v>PD-1.14</v>
          </cell>
        </row>
        <row r="45">
          <cell r="B45" t="str">
            <v>3.1.15</v>
          </cell>
          <cell r="C45" t="str">
            <v>Biaya Iklan &amp; Spanduk</v>
          </cell>
          <cell r="D45" t="str">
            <v>PD-1.15</v>
          </cell>
        </row>
        <row r="46">
          <cell r="B46" t="str">
            <v>3.1.16</v>
          </cell>
          <cell r="C46" t="str">
            <v>Biaya Akte Notaris Yayasan Ketopong College</v>
          </cell>
          <cell r="D46" t="str">
            <v>PD-1.16</v>
          </cell>
        </row>
        <row r="47">
          <cell r="B47" t="str">
            <v>3.1.17</v>
          </cell>
          <cell r="C47" t="str">
            <v>Biaya Provisi Discounted</v>
          </cell>
          <cell r="D47" t="str">
            <v>PD-1.17</v>
          </cell>
        </row>
        <row r="48">
          <cell r="B48" t="str">
            <v>3.1.18</v>
          </cell>
          <cell r="C48" t="str">
            <v>Biaya Pemeliharaan Kendaraan</v>
          </cell>
          <cell r="D48" t="str">
            <v>PD-1.18</v>
          </cell>
        </row>
        <row r="49">
          <cell r="B49" t="str">
            <v>3.1.19</v>
          </cell>
          <cell r="C49" t="str">
            <v>Biaya Pemeliharaan Inventaris Kantor</v>
          </cell>
          <cell r="D49" t="str">
            <v>PD-1.19</v>
          </cell>
        </row>
        <row r="50">
          <cell r="B50" t="str">
            <v>3.1.20</v>
          </cell>
          <cell r="C50" t="str">
            <v>Biaya Rekening Listrik</v>
          </cell>
          <cell r="D50" t="str">
            <v>PD-1.20</v>
          </cell>
        </row>
        <row r="51">
          <cell r="B51" t="str">
            <v>3.1.21</v>
          </cell>
          <cell r="C51" t="str">
            <v>Biaya Rekening Telepon</v>
          </cell>
          <cell r="D51" t="str">
            <v>PD-1.21</v>
          </cell>
        </row>
        <row r="52">
          <cell r="B52" t="str">
            <v>3.1.22</v>
          </cell>
          <cell r="C52" t="str">
            <v>Biaya Rekening Air</v>
          </cell>
          <cell r="D52" t="str">
            <v>PD-1.22</v>
          </cell>
        </row>
        <row r="53">
          <cell r="B53" t="str">
            <v>3.1.23</v>
          </cell>
          <cell r="C53" t="str">
            <v>Biaya Rekening Internet</v>
          </cell>
          <cell r="D53" t="str">
            <v>PD-1.23</v>
          </cell>
        </row>
        <row r="54">
          <cell r="B54" t="str">
            <v>3.1.24</v>
          </cell>
          <cell r="C54" t="str">
            <v>Tunjangan Hari Raya</v>
          </cell>
          <cell r="D54" t="str">
            <v>PD-1.24</v>
          </cell>
        </row>
        <row r="55">
          <cell r="B55" t="str">
            <v>3.1.25</v>
          </cell>
          <cell r="C55" t="str">
            <v>Biaya Transportasi &amp; BBM</v>
          </cell>
          <cell r="D55" t="str">
            <v>PD-1.25</v>
          </cell>
        </row>
        <row r="56">
          <cell r="B56" t="str">
            <v>3.1.26</v>
          </cell>
          <cell r="C56" t="str">
            <v>Biaya Honor Wakar &amp; Petugas Kebersihan</v>
          </cell>
          <cell r="D56" t="str">
            <v>PD-1.26</v>
          </cell>
        </row>
        <row r="57">
          <cell r="B57" t="str">
            <v>3.1.27</v>
          </cell>
          <cell r="C57" t="str">
            <v>Biaya Bunga Pinjaman</v>
          </cell>
          <cell r="D57" t="str">
            <v>PD-1.27</v>
          </cell>
        </row>
        <row r="58">
          <cell r="B58" t="str">
            <v>3.1.28</v>
          </cell>
          <cell r="C58" t="str">
            <v>Biaya Lain-lain</v>
          </cell>
          <cell r="D58" t="str">
            <v>PD-1.28</v>
          </cell>
        </row>
        <row r="59">
          <cell r="B59" t="str">
            <v>3.1.29</v>
          </cell>
          <cell r="C59" t="str">
            <v>Biaya Sertifikat &amp; Ijasah</v>
          </cell>
          <cell r="D59" t="str">
            <v>PD-1.29</v>
          </cell>
        </row>
        <row r="60">
          <cell r="B60" t="str">
            <v>3.1.30</v>
          </cell>
          <cell r="C60" t="str">
            <v>Biaya Wisuda</v>
          </cell>
          <cell r="D60" t="str">
            <v>PD-1.30</v>
          </cell>
        </row>
        <row r="61">
          <cell r="B61" t="str">
            <v>3.1.31</v>
          </cell>
          <cell r="C61" t="str">
            <v>Biaya Honor Lainnya</v>
          </cell>
          <cell r="D61" t="str">
            <v>PD-1.31</v>
          </cell>
        </row>
        <row r="62">
          <cell r="B62" t="str">
            <v>3.1.32</v>
          </cell>
          <cell r="D62" t="str">
            <v>PD-1.32</v>
          </cell>
        </row>
        <row r="63">
          <cell r="B63" t="str">
            <v>3.1.33</v>
          </cell>
          <cell r="D63" t="str">
            <v>PD-1.33</v>
          </cell>
        </row>
        <row r="64">
          <cell r="B64" t="str">
            <v>3.2</v>
          </cell>
          <cell r="C64" t="str">
            <v>Pengeluaran SPMU</v>
          </cell>
          <cell r="D64" t="str">
            <v>PD-2</v>
          </cell>
        </row>
        <row r="65">
          <cell r="B65" t="str">
            <v>3.3</v>
          </cell>
          <cell r="C65" t="str">
            <v>Pembelian Inventaris</v>
          </cell>
          <cell r="D65" t="str">
            <v>PD-3</v>
          </cell>
        </row>
        <row r="66">
          <cell r="B66" t="str">
            <v>3.4</v>
          </cell>
          <cell r="C66" t="str">
            <v>Biaya Bank</v>
          </cell>
          <cell r="D66" t="str">
            <v>PD-4</v>
          </cell>
        </row>
        <row r="67">
          <cell r="B67" t="str">
            <v>3.4.01</v>
          </cell>
          <cell r="C67" t="str">
            <v>Pajak Jasa Giro</v>
          </cell>
          <cell r="D67" t="str">
            <v>PD-4.01</v>
          </cell>
        </row>
        <row r="68">
          <cell r="B68" t="str">
            <v>3.4.02</v>
          </cell>
          <cell r="C68" t="str">
            <v>Biaya Administrasi Bank</v>
          </cell>
          <cell r="D68" t="str">
            <v>PD-4.02</v>
          </cell>
        </row>
        <row r="69">
          <cell r="B69" t="str">
            <v>3.4.03</v>
          </cell>
          <cell r="C69" t="str">
            <v>Biaya Buku Cek</v>
          </cell>
          <cell r="D69" t="str">
            <v>PD-4.03</v>
          </cell>
        </row>
        <row r="70">
          <cell r="B70" t="str">
            <v>3.4.04</v>
          </cell>
          <cell r="C70" t="str">
            <v>Biaya Materai</v>
          </cell>
          <cell r="D70" t="str">
            <v>PD-4.04</v>
          </cell>
        </row>
        <row r="71">
          <cell r="B71" t="str">
            <v>3.4.05</v>
          </cell>
          <cell r="C71" t="str">
            <v>Biaya Bank Lainnya</v>
          </cell>
          <cell r="D71" t="str">
            <v>PD-4.05</v>
          </cell>
        </row>
      </sheetData>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ening-SPMU (3)"/>
      <sheetName val="Rekening-SPMU (2)"/>
      <sheetName val="BAB"/>
      <sheetName val="NRC"/>
      <sheetName val="PJLS"/>
      <sheetName val="LA "/>
      <sheetName val="ARK"/>
      <sheetName val="PENY"/>
      <sheetName val="CATATAN"/>
      <sheetName val="NLM"/>
      <sheetName val="Rekening-SPMU"/>
      <sheetName val="Kas-Kantor"/>
      <sheetName val="Sheet1"/>
      <sheetName val="COVER"/>
      <sheetName val="LAMP"/>
      <sheetName val="DAPUR"/>
      <sheetName val="Lippo"/>
      <sheetName val="BPD"/>
      <sheetName val="ACC"/>
    </sheetNames>
    <sheetDataSet>
      <sheetData sheetId="0" refreshError="1"/>
      <sheetData sheetId="1" refreshError="1"/>
      <sheetData sheetId="2" refreshError="1"/>
      <sheetData sheetId="3"/>
      <sheetData sheetId="4" refreshError="1"/>
      <sheetData sheetId="5"/>
      <sheetData sheetId="6"/>
      <sheetData sheetId="7"/>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ow r="8">
          <cell r="B8" t="str">
            <v>1.0</v>
          </cell>
          <cell r="C8" t="str">
            <v>KAS &amp; SETARA KAS AWAL</v>
          </cell>
          <cell r="D8" t="str">
            <v>KSK</v>
          </cell>
        </row>
        <row r="9">
          <cell r="B9" t="str">
            <v>1.1</v>
          </cell>
          <cell r="C9" t="str">
            <v xml:space="preserve">Kas </v>
          </cell>
          <cell r="D9" t="str">
            <v>KSK-1</v>
          </cell>
        </row>
        <row r="10">
          <cell r="B10" t="str">
            <v>1.1.01</v>
          </cell>
          <cell r="C10" t="str">
            <v>Rekening SPMU</v>
          </cell>
          <cell r="D10" t="str">
            <v>KSK-1.1</v>
          </cell>
        </row>
        <row r="11">
          <cell r="B11" t="str">
            <v>1.1.02</v>
          </cell>
          <cell r="C11" t="str">
            <v>Kas Kantor</v>
          </cell>
          <cell r="D11" t="str">
            <v>KSK-1.2</v>
          </cell>
        </row>
        <row r="12">
          <cell r="B12" t="str">
            <v>1.1.03</v>
          </cell>
          <cell r="C12" t="str">
            <v>Kas Ibu Rita Widyasari</v>
          </cell>
          <cell r="D12" t="str">
            <v>KSK-1.3</v>
          </cell>
        </row>
        <row r="13">
          <cell r="B13" t="str">
            <v>1.2</v>
          </cell>
          <cell r="C13" t="str">
            <v>Bank</v>
          </cell>
          <cell r="D13" t="str">
            <v>KSK-2</v>
          </cell>
        </row>
        <row r="14">
          <cell r="B14" t="str">
            <v>1.2.01</v>
          </cell>
          <cell r="C14" t="str">
            <v>Bank Pembangunan Daerah</v>
          </cell>
          <cell r="D14" t="str">
            <v>KSK-2.1</v>
          </cell>
        </row>
        <row r="15">
          <cell r="B15" t="str">
            <v>1.2.02</v>
          </cell>
          <cell r="C15" t="str">
            <v>Bank Lippo</v>
          </cell>
          <cell r="D15" t="str">
            <v>KSK-2.2</v>
          </cell>
        </row>
        <row r="16">
          <cell r="B16" t="str">
            <v>2.0</v>
          </cell>
          <cell r="C16" t="str">
            <v>SUMBER DANA</v>
          </cell>
          <cell r="D16" t="str">
            <v>SD</v>
          </cell>
        </row>
        <row r="17">
          <cell r="B17" t="str">
            <v>2.1</v>
          </cell>
          <cell r="C17" t="str">
            <v>Penerimaan Dana</v>
          </cell>
          <cell r="D17" t="str">
            <v>SD-1</v>
          </cell>
        </row>
        <row r="18">
          <cell r="B18" t="str">
            <v>2.2</v>
          </cell>
          <cell r="C18" t="str">
            <v>Penerimaan Dari Mahasiswa Siswa</v>
          </cell>
          <cell r="D18" t="str">
            <v>SD-2</v>
          </cell>
        </row>
        <row r="19">
          <cell r="B19" t="str">
            <v>2.2-01</v>
          </cell>
          <cell r="C19" t="str">
            <v>Uang Pendaftaran</v>
          </cell>
          <cell r="D19" t="str">
            <v>SD-2.1</v>
          </cell>
        </row>
        <row r="20">
          <cell r="B20" t="str">
            <v>2.2-02</v>
          </cell>
          <cell r="C20" t="str">
            <v>Uang SPP</v>
          </cell>
          <cell r="D20" t="str">
            <v>SD-2.2</v>
          </cell>
        </row>
        <row r="21">
          <cell r="B21" t="str">
            <v>2.2-03</v>
          </cell>
          <cell r="C21" t="str">
            <v>Uang Semesteran</v>
          </cell>
          <cell r="D21" t="str">
            <v>SD-2.3</v>
          </cell>
        </row>
        <row r="22">
          <cell r="B22" t="str">
            <v>2.3</v>
          </cell>
          <cell r="C22" t="str">
            <v>Bantuan Dana</v>
          </cell>
          <cell r="D22" t="str">
            <v>SD-3</v>
          </cell>
        </row>
        <row r="23">
          <cell r="B23" t="str">
            <v>2.3.01</v>
          </cell>
          <cell r="C23" t="str">
            <v>Bantuan APBD Melalui Bendaharawan Sosial</v>
          </cell>
          <cell r="D23" t="str">
            <v>SD-3.1</v>
          </cell>
        </row>
        <row r="24">
          <cell r="B24" t="str">
            <v>2.4</v>
          </cell>
          <cell r="C24" t="str">
            <v>Pinjaman Dana</v>
          </cell>
          <cell r="D24" t="str">
            <v>SD-4</v>
          </cell>
        </row>
        <row r="25">
          <cell r="B25" t="str">
            <v>2.4.01</v>
          </cell>
          <cell r="C25" t="str">
            <v>Pinjaman Bank Pembangunan Daerah</v>
          </cell>
          <cell r="D25" t="str">
            <v>SD-4.1</v>
          </cell>
        </row>
        <row r="26">
          <cell r="B26" t="str">
            <v>2.4.02</v>
          </cell>
          <cell r="C26" t="str">
            <v>Pinjaman Rita Widyasari</v>
          </cell>
          <cell r="D26" t="str">
            <v>SD-4.2</v>
          </cell>
        </row>
        <row r="27">
          <cell r="B27" t="str">
            <v>2.5</v>
          </cell>
          <cell r="C27" t="str">
            <v>Penerimaan Lainnya</v>
          </cell>
          <cell r="D27" t="str">
            <v>SD-5</v>
          </cell>
        </row>
        <row r="28">
          <cell r="B28" t="str">
            <v>2.5.01</v>
          </cell>
          <cell r="C28" t="str">
            <v>Pendapatan Bunga Tabungan</v>
          </cell>
          <cell r="D28" t="str">
            <v>SD-5.1</v>
          </cell>
        </row>
        <row r="29">
          <cell r="B29" t="str">
            <v>3.0</v>
          </cell>
          <cell r="C29" t="str">
            <v>PENGUNAAN DANA</v>
          </cell>
          <cell r="D29" t="str">
            <v>PD</v>
          </cell>
        </row>
        <row r="30">
          <cell r="B30" t="str">
            <v>3.1</v>
          </cell>
          <cell r="C30" t="str">
            <v>Biaya Operasional</v>
          </cell>
          <cell r="D30" t="str">
            <v>PD-1</v>
          </cell>
        </row>
        <row r="31">
          <cell r="B31" t="str">
            <v>3.1.01</v>
          </cell>
          <cell r="C31" t="str">
            <v>Biaya Gaji Karyawan Kantor</v>
          </cell>
          <cell r="D31" t="str">
            <v>PD-1.01</v>
          </cell>
        </row>
        <row r="32">
          <cell r="B32" t="str">
            <v>3.1.02</v>
          </cell>
          <cell r="C32" t="str">
            <v>Biaya Gaji Dosen</v>
          </cell>
          <cell r="D32" t="str">
            <v>PD-1.02</v>
          </cell>
        </row>
        <row r="33">
          <cell r="B33" t="str">
            <v>3.1.03</v>
          </cell>
          <cell r="C33" t="str">
            <v>Tunjangan Makan</v>
          </cell>
          <cell r="D33" t="str">
            <v>PD-1.03</v>
          </cell>
        </row>
        <row r="34">
          <cell r="B34" t="str">
            <v>3.1.04</v>
          </cell>
          <cell r="C34" t="str">
            <v>Biaya Alat Tulis Kantor</v>
          </cell>
          <cell r="D34" t="str">
            <v>PD-1.04</v>
          </cell>
        </row>
        <row r="35">
          <cell r="B35" t="str">
            <v>3.1.05</v>
          </cell>
          <cell r="C35" t="str">
            <v>Biaya Perlengkapan Kantor</v>
          </cell>
          <cell r="D35" t="str">
            <v>PD-1.05</v>
          </cell>
        </row>
        <row r="36">
          <cell r="B36" t="str">
            <v>3.1.06</v>
          </cell>
          <cell r="C36" t="str">
            <v>Biaya Foto Copy, Jilid &amp; Cetak</v>
          </cell>
          <cell r="D36" t="str">
            <v>PD-1.06</v>
          </cell>
        </row>
        <row r="37">
          <cell r="B37" t="str">
            <v>3.1.07</v>
          </cell>
          <cell r="C37" t="str">
            <v>Biaya Perjalanan Dinas</v>
          </cell>
          <cell r="D37" t="str">
            <v>PD-1.07</v>
          </cell>
        </row>
        <row r="38">
          <cell r="B38" t="str">
            <v>3.1.08</v>
          </cell>
          <cell r="C38" t="str">
            <v>Biaya Sumbangan</v>
          </cell>
          <cell r="D38" t="str">
            <v>PD-1.08</v>
          </cell>
        </row>
        <row r="39">
          <cell r="B39" t="str">
            <v>3.1.09</v>
          </cell>
          <cell r="C39" t="str">
            <v>Biaya Kirim &amp; Fax</v>
          </cell>
          <cell r="D39" t="str">
            <v>PD-1.09</v>
          </cell>
        </row>
        <row r="40">
          <cell r="B40" t="str">
            <v>3.1.10</v>
          </cell>
          <cell r="C40" t="str">
            <v>Biaya Konsumsi</v>
          </cell>
          <cell r="D40" t="str">
            <v>PD-1.10</v>
          </cell>
        </row>
        <row r="41">
          <cell r="B41" t="str">
            <v>3.1.11</v>
          </cell>
          <cell r="C41" t="str">
            <v>Biaya Pemeliharaan Bangunan</v>
          </cell>
          <cell r="D41" t="str">
            <v>PD-1.11</v>
          </cell>
        </row>
        <row r="42">
          <cell r="B42" t="str">
            <v>3.1.12</v>
          </cell>
          <cell r="C42" t="str">
            <v>Biaya Sewa Kampus</v>
          </cell>
          <cell r="D42" t="str">
            <v>PD-1.12</v>
          </cell>
        </row>
        <row r="43">
          <cell r="B43" t="str">
            <v>3.1.13</v>
          </cell>
          <cell r="C43" t="str">
            <v>Biaya Langganan Koran</v>
          </cell>
          <cell r="D43" t="str">
            <v>PD-1.13</v>
          </cell>
        </row>
        <row r="44">
          <cell r="B44" t="str">
            <v>3.1.14</v>
          </cell>
          <cell r="C44" t="str">
            <v xml:space="preserve">Biaya Seragam </v>
          </cell>
          <cell r="D44" t="str">
            <v>PD-1.14</v>
          </cell>
        </row>
        <row r="45">
          <cell r="B45" t="str">
            <v>3.1.15</v>
          </cell>
          <cell r="C45" t="str">
            <v>Biaya Iklan &amp; Spanduk</v>
          </cell>
          <cell r="D45" t="str">
            <v>PD-1.15</v>
          </cell>
        </row>
        <row r="46">
          <cell r="B46" t="str">
            <v>3.1.16</v>
          </cell>
          <cell r="C46" t="str">
            <v>Biaya Akte Notaris Yayasan Ketopong College</v>
          </cell>
          <cell r="D46" t="str">
            <v>PD-1.16</v>
          </cell>
        </row>
        <row r="47">
          <cell r="B47" t="str">
            <v>3.1.17</v>
          </cell>
          <cell r="C47" t="str">
            <v>Biaya Provisi Discounted</v>
          </cell>
          <cell r="D47" t="str">
            <v>PD-1.17</v>
          </cell>
        </row>
        <row r="48">
          <cell r="B48" t="str">
            <v>3.1.18</v>
          </cell>
          <cell r="C48" t="str">
            <v>Biaya Pemeliharaan Kendaraan</v>
          </cell>
          <cell r="D48" t="str">
            <v>PD-1.18</v>
          </cell>
        </row>
        <row r="49">
          <cell r="B49" t="str">
            <v>3.1.19</v>
          </cell>
          <cell r="C49" t="str">
            <v>Biaya Pemeliharaan Inventaris Kantor</v>
          </cell>
          <cell r="D49" t="str">
            <v>PD-1.19</v>
          </cell>
        </row>
        <row r="50">
          <cell r="B50" t="str">
            <v>3.1.20</v>
          </cell>
          <cell r="C50" t="str">
            <v>Biaya Rekening Listrik</v>
          </cell>
          <cell r="D50" t="str">
            <v>PD-1.20</v>
          </cell>
        </row>
        <row r="51">
          <cell r="B51" t="str">
            <v>3.1.21</v>
          </cell>
          <cell r="C51" t="str">
            <v>Biaya Rekening Telepon</v>
          </cell>
          <cell r="D51" t="str">
            <v>PD-1.21</v>
          </cell>
        </row>
        <row r="52">
          <cell r="B52" t="str">
            <v>3.1.22</v>
          </cell>
          <cell r="C52" t="str">
            <v>Biaya Rekening Air</v>
          </cell>
          <cell r="D52" t="str">
            <v>PD-1.22</v>
          </cell>
        </row>
        <row r="53">
          <cell r="B53" t="str">
            <v>3.1.23</v>
          </cell>
          <cell r="C53" t="str">
            <v>Biaya Rekening Internet</v>
          </cell>
          <cell r="D53" t="str">
            <v>PD-1.23</v>
          </cell>
        </row>
        <row r="54">
          <cell r="B54" t="str">
            <v>3.1.24</v>
          </cell>
          <cell r="C54" t="str">
            <v>Tunjangan Hari Raya</v>
          </cell>
          <cell r="D54" t="str">
            <v>PD-1.24</v>
          </cell>
        </row>
        <row r="55">
          <cell r="B55" t="str">
            <v>3.1.25</v>
          </cell>
          <cell r="C55" t="str">
            <v>Biaya Transportasi &amp; BBM</v>
          </cell>
          <cell r="D55" t="str">
            <v>PD-1.25</v>
          </cell>
        </row>
        <row r="56">
          <cell r="B56" t="str">
            <v>3.1.26</v>
          </cell>
          <cell r="C56" t="str">
            <v>Biaya Honor Wakar &amp; Petugas Kebersihan</v>
          </cell>
          <cell r="D56" t="str">
            <v>PD-1.26</v>
          </cell>
        </row>
        <row r="57">
          <cell r="B57" t="str">
            <v>3.1.27</v>
          </cell>
          <cell r="C57" t="str">
            <v>Biaya Bunga Pinjaman</v>
          </cell>
          <cell r="D57" t="str">
            <v>PD-1.27</v>
          </cell>
        </row>
        <row r="58">
          <cell r="B58" t="str">
            <v>3.1.28</v>
          </cell>
          <cell r="C58" t="str">
            <v>Biaya Lain-lain</v>
          </cell>
          <cell r="D58" t="str">
            <v>PD-1.28</v>
          </cell>
        </row>
        <row r="59">
          <cell r="B59" t="str">
            <v>3.1.29</v>
          </cell>
          <cell r="C59" t="str">
            <v>Biaya Sertifikat &amp; Ijasah</v>
          </cell>
          <cell r="D59" t="str">
            <v>PD-1.29</v>
          </cell>
        </row>
        <row r="60">
          <cell r="B60" t="str">
            <v>3.1.30</v>
          </cell>
          <cell r="C60" t="str">
            <v>Biaya Wisuda</v>
          </cell>
          <cell r="D60" t="str">
            <v>PD-1.30</v>
          </cell>
        </row>
        <row r="61">
          <cell r="B61" t="str">
            <v>3.1.31</v>
          </cell>
          <cell r="C61" t="str">
            <v>Biaya Honor Lainnya</v>
          </cell>
          <cell r="D61" t="str">
            <v>PD-1.31</v>
          </cell>
        </row>
        <row r="62">
          <cell r="B62" t="str">
            <v>3.1.32</v>
          </cell>
          <cell r="D62" t="str">
            <v>PD-1.32</v>
          </cell>
        </row>
        <row r="63">
          <cell r="B63" t="str">
            <v>3.1.33</v>
          </cell>
          <cell r="D63" t="str">
            <v>PD-1.33</v>
          </cell>
        </row>
        <row r="64">
          <cell r="B64" t="str">
            <v>3.2</v>
          </cell>
          <cell r="C64" t="str">
            <v>Pengeluaran SPMU</v>
          </cell>
          <cell r="D64" t="str">
            <v>PD-2</v>
          </cell>
        </row>
        <row r="65">
          <cell r="B65" t="str">
            <v>3.3</v>
          </cell>
          <cell r="C65" t="str">
            <v>Pembelian Inventaris</v>
          </cell>
          <cell r="D65" t="str">
            <v>PD-3</v>
          </cell>
        </row>
        <row r="66">
          <cell r="B66" t="str">
            <v>3.4</v>
          </cell>
          <cell r="C66" t="str">
            <v>Biaya Bank</v>
          </cell>
          <cell r="D66" t="str">
            <v>PD-4</v>
          </cell>
        </row>
        <row r="67">
          <cell r="B67" t="str">
            <v>3.4.01</v>
          </cell>
          <cell r="C67" t="str">
            <v>Pajak Jasa Giro</v>
          </cell>
          <cell r="D67" t="str">
            <v>PD-4.01</v>
          </cell>
        </row>
        <row r="68">
          <cell r="B68" t="str">
            <v>3.4.02</v>
          </cell>
          <cell r="C68" t="str">
            <v>Biaya Administrasi Bank</v>
          </cell>
          <cell r="D68" t="str">
            <v>PD-4.02</v>
          </cell>
        </row>
        <row r="69">
          <cell r="B69" t="str">
            <v>3.4.03</v>
          </cell>
          <cell r="C69" t="str">
            <v>Biaya Buku Cek</v>
          </cell>
          <cell r="D69" t="str">
            <v>PD-4.03</v>
          </cell>
        </row>
        <row r="70">
          <cell r="B70" t="str">
            <v>3.4.04</v>
          </cell>
          <cell r="C70" t="str">
            <v>Biaya Materai</v>
          </cell>
          <cell r="D70" t="str">
            <v>PD-4.04</v>
          </cell>
        </row>
        <row r="71">
          <cell r="B71" t="str">
            <v>3.4.05</v>
          </cell>
          <cell r="C71" t="str">
            <v>Biaya Bank Lainnya</v>
          </cell>
          <cell r="D71" t="str">
            <v>PD-4.05</v>
          </cell>
        </row>
      </sheetData>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ening-SPMU (3)"/>
      <sheetName val="Rekening-SPMU (2)"/>
      <sheetName val="BAB"/>
      <sheetName val="NRC"/>
      <sheetName val="PJLS"/>
      <sheetName val="LA "/>
      <sheetName val="ARK"/>
      <sheetName val="PENY"/>
      <sheetName val="CATATAN"/>
      <sheetName val="NLM"/>
      <sheetName val="Rekening-SPMU"/>
      <sheetName val="Kas-Kantor"/>
      <sheetName val="Sheet1"/>
      <sheetName val="COVER"/>
      <sheetName val="LAMP"/>
      <sheetName val="DAPUR"/>
      <sheetName val="Lippo"/>
      <sheetName val="BPD"/>
      <sheetName val="ACC"/>
    </sheetNames>
    <sheetDataSet>
      <sheetData sheetId="0" refreshError="1"/>
      <sheetData sheetId="1" refreshError="1"/>
      <sheetData sheetId="2" refreshError="1"/>
      <sheetData sheetId="3"/>
      <sheetData sheetId="4" refreshError="1"/>
      <sheetData sheetId="5"/>
      <sheetData sheetId="6"/>
      <sheetData sheetId="7"/>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ow r="8">
          <cell r="B8" t="str">
            <v>1.0</v>
          </cell>
          <cell r="C8" t="str">
            <v>KAS &amp; SETARA KAS AWAL</v>
          </cell>
          <cell r="D8" t="str">
            <v>KSK</v>
          </cell>
        </row>
        <row r="9">
          <cell r="B9" t="str">
            <v>1.1</v>
          </cell>
          <cell r="C9" t="str">
            <v xml:space="preserve">Kas </v>
          </cell>
          <cell r="D9" t="str">
            <v>KSK-1</v>
          </cell>
        </row>
        <row r="10">
          <cell r="B10" t="str">
            <v>1.1.01</v>
          </cell>
          <cell r="C10" t="str">
            <v>Rekening SPMU</v>
          </cell>
          <cell r="D10" t="str">
            <v>KSK-1.1</v>
          </cell>
        </row>
        <row r="11">
          <cell r="B11" t="str">
            <v>1.1.02</v>
          </cell>
          <cell r="C11" t="str">
            <v>Kas Kantor</v>
          </cell>
          <cell r="D11" t="str">
            <v>KSK-1.2</v>
          </cell>
        </row>
        <row r="12">
          <cell r="B12" t="str">
            <v>1.1.03</v>
          </cell>
          <cell r="C12" t="str">
            <v>Kas Ibu Rita Widyasari</v>
          </cell>
          <cell r="D12" t="str">
            <v>KSK-1.3</v>
          </cell>
        </row>
        <row r="13">
          <cell r="B13" t="str">
            <v>1.2</v>
          </cell>
          <cell r="C13" t="str">
            <v>Bank</v>
          </cell>
          <cell r="D13" t="str">
            <v>KSK-2</v>
          </cell>
        </row>
        <row r="14">
          <cell r="B14" t="str">
            <v>1.2.01</v>
          </cell>
          <cell r="C14" t="str">
            <v>Bank Pembangunan Daerah</v>
          </cell>
          <cell r="D14" t="str">
            <v>KSK-2.1</v>
          </cell>
        </row>
        <row r="15">
          <cell r="B15" t="str">
            <v>1.2.02</v>
          </cell>
          <cell r="C15" t="str">
            <v>Bank Lippo</v>
          </cell>
          <cell r="D15" t="str">
            <v>KSK-2.2</v>
          </cell>
        </row>
        <row r="16">
          <cell r="B16" t="str">
            <v>2.0</v>
          </cell>
          <cell r="C16" t="str">
            <v>SUMBER DANA</v>
          </cell>
          <cell r="D16" t="str">
            <v>SD</v>
          </cell>
        </row>
        <row r="17">
          <cell r="B17" t="str">
            <v>2.1</v>
          </cell>
          <cell r="C17" t="str">
            <v>Penerimaan Dana</v>
          </cell>
          <cell r="D17" t="str">
            <v>SD-1</v>
          </cell>
        </row>
        <row r="18">
          <cell r="B18" t="str">
            <v>2.2</v>
          </cell>
          <cell r="C18" t="str">
            <v>Penerimaan Dari Mahasiswa Siswa</v>
          </cell>
          <cell r="D18" t="str">
            <v>SD-2</v>
          </cell>
        </row>
        <row r="19">
          <cell r="B19" t="str">
            <v>2.2-01</v>
          </cell>
          <cell r="C19" t="str">
            <v>Uang Pendaftaran</v>
          </cell>
          <cell r="D19" t="str">
            <v>SD-2.1</v>
          </cell>
        </row>
        <row r="20">
          <cell r="B20" t="str">
            <v>2.2-02</v>
          </cell>
          <cell r="C20" t="str">
            <v>Uang SPP</v>
          </cell>
          <cell r="D20" t="str">
            <v>SD-2.2</v>
          </cell>
        </row>
        <row r="21">
          <cell r="B21" t="str">
            <v>2.2-03</v>
          </cell>
          <cell r="C21" t="str">
            <v>Uang Semesteran</v>
          </cell>
          <cell r="D21" t="str">
            <v>SD-2.3</v>
          </cell>
        </row>
        <row r="22">
          <cell r="B22" t="str">
            <v>2.3</v>
          </cell>
          <cell r="C22" t="str">
            <v>Bantuan Dana</v>
          </cell>
          <cell r="D22" t="str">
            <v>SD-3</v>
          </cell>
        </row>
        <row r="23">
          <cell r="B23" t="str">
            <v>2.3.01</v>
          </cell>
          <cell r="C23" t="str">
            <v>Bantuan APBD Melalui Bendaharawan Sosial</v>
          </cell>
          <cell r="D23" t="str">
            <v>SD-3.1</v>
          </cell>
        </row>
        <row r="24">
          <cell r="B24" t="str">
            <v>2.4</v>
          </cell>
          <cell r="C24" t="str">
            <v>Pinjaman Dana</v>
          </cell>
          <cell r="D24" t="str">
            <v>SD-4</v>
          </cell>
        </row>
        <row r="25">
          <cell r="B25" t="str">
            <v>2.4.01</v>
          </cell>
          <cell r="C25" t="str">
            <v>Pinjaman Bank Pembangunan Daerah</v>
          </cell>
          <cell r="D25" t="str">
            <v>SD-4.1</v>
          </cell>
        </row>
        <row r="26">
          <cell r="B26" t="str">
            <v>2.4.02</v>
          </cell>
          <cell r="C26" t="str">
            <v>Pinjaman Rita Widyasari</v>
          </cell>
          <cell r="D26" t="str">
            <v>SD-4.2</v>
          </cell>
        </row>
        <row r="27">
          <cell r="B27" t="str">
            <v>2.5</v>
          </cell>
          <cell r="C27" t="str">
            <v>Penerimaan Lainnya</v>
          </cell>
          <cell r="D27" t="str">
            <v>SD-5</v>
          </cell>
        </row>
        <row r="28">
          <cell r="B28" t="str">
            <v>2.5.01</v>
          </cell>
          <cell r="C28" t="str">
            <v>Pendapatan Bunga Tabungan</v>
          </cell>
          <cell r="D28" t="str">
            <v>SD-5.1</v>
          </cell>
        </row>
        <row r="29">
          <cell r="B29" t="str">
            <v>3.0</v>
          </cell>
          <cell r="C29" t="str">
            <v>PENGUNAAN DANA</v>
          </cell>
          <cell r="D29" t="str">
            <v>PD</v>
          </cell>
        </row>
        <row r="30">
          <cell r="B30" t="str">
            <v>3.1</v>
          </cell>
          <cell r="C30" t="str">
            <v>Biaya Operasional</v>
          </cell>
          <cell r="D30" t="str">
            <v>PD-1</v>
          </cell>
        </row>
        <row r="31">
          <cell r="B31" t="str">
            <v>3.1.01</v>
          </cell>
          <cell r="C31" t="str">
            <v>Biaya Gaji Karyawan Kantor</v>
          </cell>
          <cell r="D31" t="str">
            <v>PD-1.01</v>
          </cell>
        </row>
        <row r="32">
          <cell r="B32" t="str">
            <v>3.1.02</v>
          </cell>
          <cell r="C32" t="str">
            <v>Biaya Gaji Dosen</v>
          </cell>
          <cell r="D32" t="str">
            <v>PD-1.02</v>
          </cell>
        </row>
        <row r="33">
          <cell r="B33" t="str">
            <v>3.1.03</v>
          </cell>
          <cell r="C33" t="str">
            <v>Tunjangan Makan</v>
          </cell>
          <cell r="D33" t="str">
            <v>PD-1.03</v>
          </cell>
        </row>
        <row r="34">
          <cell r="B34" t="str">
            <v>3.1.04</v>
          </cell>
          <cell r="C34" t="str">
            <v>Biaya Alat Tulis Kantor</v>
          </cell>
          <cell r="D34" t="str">
            <v>PD-1.04</v>
          </cell>
        </row>
        <row r="35">
          <cell r="B35" t="str">
            <v>3.1.05</v>
          </cell>
          <cell r="C35" t="str">
            <v>Biaya Perlengkapan Kantor</v>
          </cell>
          <cell r="D35" t="str">
            <v>PD-1.05</v>
          </cell>
        </row>
        <row r="36">
          <cell r="B36" t="str">
            <v>3.1.06</v>
          </cell>
          <cell r="C36" t="str">
            <v>Biaya Foto Copy, Jilid &amp; Cetak</v>
          </cell>
          <cell r="D36" t="str">
            <v>PD-1.06</v>
          </cell>
        </row>
        <row r="37">
          <cell r="B37" t="str">
            <v>3.1.07</v>
          </cell>
          <cell r="C37" t="str">
            <v>Biaya Perjalanan Dinas</v>
          </cell>
          <cell r="D37" t="str">
            <v>PD-1.07</v>
          </cell>
        </row>
        <row r="38">
          <cell r="B38" t="str">
            <v>3.1.08</v>
          </cell>
          <cell r="C38" t="str">
            <v>Biaya Sumbangan</v>
          </cell>
          <cell r="D38" t="str">
            <v>PD-1.08</v>
          </cell>
        </row>
        <row r="39">
          <cell r="B39" t="str">
            <v>3.1.09</v>
          </cell>
          <cell r="C39" t="str">
            <v>Biaya Kirim &amp; Fax</v>
          </cell>
          <cell r="D39" t="str">
            <v>PD-1.09</v>
          </cell>
        </row>
        <row r="40">
          <cell r="B40" t="str">
            <v>3.1.10</v>
          </cell>
          <cell r="C40" t="str">
            <v>Biaya Konsumsi</v>
          </cell>
          <cell r="D40" t="str">
            <v>PD-1.10</v>
          </cell>
        </row>
        <row r="41">
          <cell r="B41" t="str">
            <v>3.1.11</v>
          </cell>
          <cell r="C41" t="str">
            <v>Biaya Pemeliharaan Bangunan</v>
          </cell>
          <cell r="D41" t="str">
            <v>PD-1.11</v>
          </cell>
        </row>
        <row r="42">
          <cell r="B42" t="str">
            <v>3.1.12</v>
          </cell>
          <cell r="C42" t="str">
            <v>Biaya Sewa Kampus</v>
          </cell>
          <cell r="D42" t="str">
            <v>PD-1.12</v>
          </cell>
        </row>
        <row r="43">
          <cell r="B43" t="str">
            <v>3.1.13</v>
          </cell>
          <cell r="C43" t="str">
            <v>Biaya Langganan Koran</v>
          </cell>
          <cell r="D43" t="str">
            <v>PD-1.13</v>
          </cell>
        </row>
        <row r="44">
          <cell r="B44" t="str">
            <v>3.1.14</v>
          </cell>
          <cell r="C44" t="str">
            <v xml:space="preserve">Biaya Seragam </v>
          </cell>
          <cell r="D44" t="str">
            <v>PD-1.14</v>
          </cell>
        </row>
        <row r="45">
          <cell r="B45" t="str">
            <v>3.1.15</v>
          </cell>
          <cell r="C45" t="str">
            <v>Biaya Iklan &amp; Spanduk</v>
          </cell>
          <cell r="D45" t="str">
            <v>PD-1.15</v>
          </cell>
        </row>
        <row r="46">
          <cell r="B46" t="str">
            <v>3.1.16</v>
          </cell>
          <cell r="C46" t="str">
            <v>Biaya Akte Notaris Yayasan Ketopong College</v>
          </cell>
          <cell r="D46" t="str">
            <v>PD-1.16</v>
          </cell>
        </row>
        <row r="47">
          <cell r="B47" t="str">
            <v>3.1.17</v>
          </cell>
          <cell r="C47" t="str">
            <v>Biaya Provisi Discounted</v>
          </cell>
          <cell r="D47" t="str">
            <v>PD-1.17</v>
          </cell>
        </row>
        <row r="48">
          <cell r="B48" t="str">
            <v>3.1.18</v>
          </cell>
          <cell r="C48" t="str">
            <v>Biaya Pemeliharaan Kendaraan</v>
          </cell>
          <cell r="D48" t="str">
            <v>PD-1.18</v>
          </cell>
        </row>
        <row r="49">
          <cell r="B49" t="str">
            <v>3.1.19</v>
          </cell>
          <cell r="C49" t="str">
            <v>Biaya Pemeliharaan Inventaris Kantor</v>
          </cell>
          <cell r="D49" t="str">
            <v>PD-1.19</v>
          </cell>
        </row>
        <row r="50">
          <cell r="B50" t="str">
            <v>3.1.20</v>
          </cell>
          <cell r="C50" t="str">
            <v>Biaya Rekening Listrik</v>
          </cell>
          <cell r="D50" t="str">
            <v>PD-1.20</v>
          </cell>
        </row>
        <row r="51">
          <cell r="B51" t="str">
            <v>3.1.21</v>
          </cell>
          <cell r="C51" t="str">
            <v>Biaya Rekening Telepon</v>
          </cell>
          <cell r="D51" t="str">
            <v>PD-1.21</v>
          </cell>
        </row>
        <row r="52">
          <cell r="B52" t="str">
            <v>3.1.22</v>
          </cell>
          <cell r="C52" t="str">
            <v>Biaya Rekening Air</v>
          </cell>
          <cell r="D52" t="str">
            <v>PD-1.22</v>
          </cell>
        </row>
        <row r="53">
          <cell r="B53" t="str">
            <v>3.1.23</v>
          </cell>
          <cell r="C53" t="str">
            <v>Biaya Rekening Internet</v>
          </cell>
          <cell r="D53" t="str">
            <v>PD-1.23</v>
          </cell>
        </row>
        <row r="54">
          <cell r="B54" t="str">
            <v>3.1.24</v>
          </cell>
          <cell r="C54" t="str">
            <v>Tunjangan Hari Raya</v>
          </cell>
          <cell r="D54" t="str">
            <v>PD-1.24</v>
          </cell>
        </row>
        <row r="55">
          <cell r="B55" t="str">
            <v>3.1.25</v>
          </cell>
          <cell r="C55" t="str">
            <v>Biaya Transportasi &amp; BBM</v>
          </cell>
          <cell r="D55" t="str">
            <v>PD-1.25</v>
          </cell>
        </row>
        <row r="56">
          <cell r="B56" t="str">
            <v>3.1.26</v>
          </cell>
          <cell r="C56" t="str">
            <v>Biaya Honor Wakar &amp; Petugas Kebersihan</v>
          </cell>
          <cell r="D56" t="str">
            <v>PD-1.26</v>
          </cell>
        </row>
        <row r="57">
          <cell r="B57" t="str">
            <v>3.1.27</v>
          </cell>
          <cell r="C57" t="str">
            <v>Biaya Bunga Pinjaman</v>
          </cell>
          <cell r="D57" t="str">
            <v>PD-1.27</v>
          </cell>
        </row>
        <row r="58">
          <cell r="B58" t="str">
            <v>3.1.28</v>
          </cell>
          <cell r="C58" t="str">
            <v>Biaya Lain-lain</v>
          </cell>
          <cell r="D58" t="str">
            <v>PD-1.28</v>
          </cell>
        </row>
        <row r="59">
          <cell r="B59" t="str">
            <v>3.1.29</v>
          </cell>
          <cell r="C59" t="str">
            <v>Biaya Sertifikat &amp; Ijasah</v>
          </cell>
          <cell r="D59" t="str">
            <v>PD-1.29</v>
          </cell>
        </row>
        <row r="60">
          <cell r="B60" t="str">
            <v>3.1.30</v>
          </cell>
          <cell r="C60" t="str">
            <v>Biaya Wisuda</v>
          </cell>
          <cell r="D60" t="str">
            <v>PD-1.30</v>
          </cell>
        </row>
        <row r="61">
          <cell r="B61" t="str">
            <v>3.1.31</v>
          </cell>
          <cell r="C61" t="str">
            <v>Biaya Honor Lainnya</v>
          </cell>
          <cell r="D61" t="str">
            <v>PD-1.31</v>
          </cell>
        </row>
        <row r="62">
          <cell r="B62" t="str">
            <v>3.1.32</v>
          </cell>
          <cell r="D62" t="str">
            <v>PD-1.32</v>
          </cell>
        </row>
        <row r="63">
          <cell r="B63" t="str">
            <v>3.1.33</v>
          </cell>
          <cell r="D63" t="str">
            <v>PD-1.33</v>
          </cell>
        </row>
        <row r="64">
          <cell r="B64" t="str">
            <v>3.2</v>
          </cell>
          <cell r="C64" t="str">
            <v>Pengeluaran SPMU</v>
          </cell>
          <cell r="D64" t="str">
            <v>PD-2</v>
          </cell>
        </row>
        <row r="65">
          <cell r="B65" t="str">
            <v>3.3</v>
          </cell>
          <cell r="C65" t="str">
            <v>Pembelian Inventaris</v>
          </cell>
          <cell r="D65" t="str">
            <v>PD-3</v>
          </cell>
        </row>
        <row r="66">
          <cell r="B66" t="str">
            <v>3.4</v>
          </cell>
          <cell r="C66" t="str">
            <v>Biaya Bank</v>
          </cell>
          <cell r="D66" t="str">
            <v>PD-4</v>
          </cell>
        </row>
        <row r="67">
          <cell r="B67" t="str">
            <v>3.4.01</v>
          </cell>
          <cell r="C67" t="str">
            <v>Pajak Jasa Giro</v>
          </cell>
          <cell r="D67" t="str">
            <v>PD-4.01</v>
          </cell>
        </row>
        <row r="68">
          <cell r="B68" t="str">
            <v>3.4.02</v>
          </cell>
          <cell r="C68" t="str">
            <v>Biaya Administrasi Bank</v>
          </cell>
          <cell r="D68" t="str">
            <v>PD-4.02</v>
          </cell>
        </row>
        <row r="69">
          <cell r="B69" t="str">
            <v>3.4.03</v>
          </cell>
          <cell r="C69" t="str">
            <v>Biaya Buku Cek</v>
          </cell>
          <cell r="D69" t="str">
            <v>PD-4.03</v>
          </cell>
        </row>
        <row r="70">
          <cell r="B70" t="str">
            <v>3.4.04</v>
          </cell>
          <cell r="C70" t="str">
            <v>Biaya Materai</v>
          </cell>
          <cell r="D70" t="str">
            <v>PD-4.04</v>
          </cell>
        </row>
        <row r="71">
          <cell r="B71" t="str">
            <v>3.4.05</v>
          </cell>
          <cell r="C71" t="str">
            <v>Biaya Bank Lainnya</v>
          </cell>
          <cell r="D71" t="str">
            <v>PD-4.05</v>
          </cell>
        </row>
      </sheetData>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ening-SPMU (3)"/>
      <sheetName val="Rekening-SPMU (2)"/>
      <sheetName val="BAB"/>
      <sheetName val="NRC"/>
      <sheetName val="PJLS"/>
      <sheetName val="LA "/>
      <sheetName val="ARK"/>
      <sheetName val="PENY"/>
      <sheetName val="CATATAN"/>
      <sheetName val="NLM"/>
      <sheetName val="Rekening-SPMU"/>
      <sheetName val="Kas-Kantor"/>
      <sheetName val="Sheet1"/>
      <sheetName val="COVER"/>
      <sheetName val="LAMP"/>
      <sheetName val="DAPUR"/>
      <sheetName val="Lippo"/>
      <sheetName val="BPD"/>
      <sheetName val="ACC"/>
    </sheetNames>
    <sheetDataSet>
      <sheetData sheetId="0" refreshError="1"/>
      <sheetData sheetId="1" refreshError="1"/>
      <sheetData sheetId="2" refreshError="1"/>
      <sheetData sheetId="3"/>
      <sheetData sheetId="4" refreshError="1"/>
      <sheetData sheetId="5"/>
      <sheetData sheetId="6"/>
      <sheetData sheetId="7"/>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ow r="8">
          <cell r="B8" t="str">
            <v>1.0</v>
          </cell>
          <cell r="C8" t="str">
            <v>KAS &amp; SETARA KAS AWAL</v>
          </cell>
          <cell r="D8" t="str">
            <v>KSK</v>
          </cell>
        </row>
        <row r="9">
          <cell r="B9" t="str">
            <v>1.1</v>
          </cell>
          <cell r="C9" t="str">
            <v xml:space="preserve">Kas </v>
          </cell>
          <cell r="D9" t="str">
            <v>KSK-1</v>
          </cell>
        </row>
        <row r="10">
          <cell r="B10" t="str">
            <v>1.1.01</v>
          </cell>
          <cell r="C10" t="str">
            <v>Rekening SPMU</v>
          </cell>
          <cell r="D10" t="str">
            <v>KSK-1.1</v>
          </cell>
        </row>
        <row r="11">
          <cell r="B11" t="str">
            <v>1.1.02</v>
          </cell>
          <cell r="C11" t="str">
            <v>Kas Kantor</v>
          </cell>
          <cell r="D11" t="str">
            <v>KSK-1.2</v>
          </cell>
        </row>
        <row r="12">
          <cell r="B12" t="str">
            <v>1.1.03</v>
          </cell>
          <cell r="C12" t="str">
            <v>Kas Ibu Rita Widyasari</v>
          </cell>
          <cell r="D12" t="str">
            <v>KSK-1.3</v>
          </cell>
        </row>
        <row r="13">
          <cell r="B13" t="str">
            <v>1.2</v>
          </cell>
          <cell r="C13" t="str">
            <v>Bank</v>
          </cell>
          <cell r="D13" t="str">
            <v>KSK-2</v>
          </cell>
        </row>
        <row r="14">
          <cell r="B14" t="str">
            <v>1.2.01</v>
          </cell>
          <cell r="C14" t="str">
            <v>Bank Pembangunan Daerah</v>
          </cell>
          <cell r="D14" t="str">
            <v>KSK-2.1</v>
          </cell>
        </row>
        <row r="15">
          <cell r="B15" t="str">
            <v>1.2.02</v>
          </cell>
          <cell r="C15" t="str">
            <v>Bank Lippo</v>
          </cell>
          <cell r="D15" t="str">
            <v>KSK-2.2</v>
          </cell>
        </row>
        <row r="16">
          <cell r="B16" t="str">
            <v>2.0</v>
          </cell>
          <cell r="C16" t="str">
            <v>SUMBER DANA</v>
          </cell>
          <cell r="D16" t="str">
            <v>SD</v>
          </cell>
        </row>
        <row r="17">
          <cell r="B17" t="str">
            <v>2.1</v>
          </cell>
          <cell r="C17" t="str">
            <v>Penerimaan Dana</v>
          </cell>
          <cell r="D17" t="str">
            <v>SD-1</v>
          </cell>
        </row>
        <row r="18">
          <cell r="B18" t="str">
            <v>2.2</v>
          </cell>
          <cell r="C18" t="str">
            <v>Penerimaan Dari Mahasiswa Siswa</v>
          </cell>
          <cell r="D18" t="str">
            <v>SD-2</v>
          </cell>
        </row>
        <row r="19">
          <cell r="B19" t="str">
            <v>2.2-01</v>
          </cell>
          <cell r="C19" t="str">
            <v>Uang Pendaftaran</v>
          </cell>
          <cell r="D19" t="str">
            <v>SD-2.1</v>
          </cell>
        </row>
        <row r="20">
          <cell r="B20" t="str">
            <v>2.2-02</v>
          </cell>
          <cell r="C20" t="str">
            <v>Uang SPP</v>
          </cell>
          <cell r="D20" t="str">
            <v>SD-2.2</v>
          </cell>
        </row>
        <row r="21">
          <cell r="B21" t="str">
            <v>2.2-03</v>
          </cell>
          <cell r="C21" t="str">
            <v>Uang Semesteran</v>
          </cell>
          <cell r="D21" t="str">
            <v>SD-2.3</v>
          </cell>
        </row>
        <row r="22">
          <cell r="B22" t="str">
            <v>2.3</v>
          </cell>
          <cell r="C22" t="str">
            <v>Bantuan Dana</v>
          </cell>
          <cell r="D22" t="str">
            <v>SD-3</v>
          </cell>
        </row>
        <row r="23">
          <cell r="B23" t="str">
            <v>2.3.01</v>
          </cell>
          <cell r="C23" t="str">
            <v>Bantuan APBD Melalui Bendaharawan Sosial</v>
          </cell>
          <cell r="D23" t="str">
            <v>SD-3.1</v>
          </cell>
        </row>
        <row r="24">
          <cell r="B24" t="str">
            <v>2.4</v>
          </cell>
          <cell r="C24" t="str">
            <v>Pinjaman Dana</v>
          </cell>
          <cell r="D24" t="str">
            <v>SD-4</v>
          </cell>
        </row>
        <row r="25">
          <cell r="B25" t="str">
            <v>2.4.01</v>
          </cell>
          <cell r="C25" t="str">
            <v>Pinjaman Bank Pembangunan Daerah</v>
          </cell>
          <cell r="D25" t="str">
            <v>SD-4.1</v>
          </cell>
        </row>
        <row r="26">
          <cell r="B26" t="str">
            <v>2.4.02</v>
          </cell>
          <cell r="C26" t="str">
            <v>Pinjaman Rita Widyasari</v>
          </cell>
          <cell r="D26" t="str">
            <v>SD-4.2</v>
          </cell>
        </row>
        <row r="27">
          <cell r="B27" t="str">
            <v>2.5</v>
          </cell>
          <cell r="C27" t="str">
            <v>Penerimaan Lainnya</v>
          </cell>
          <cell r="D27" t="str">
            <v>SD-5</v>
          </cell>
        </row>
        <row r="28">
          <cell r="B28" t="str">
            <v>2.5.01</v>
          </cell>
          <cell r="C28" t="str">
            <v>Pendapatan Bunga Tabungan</v>
          </cell>
          <cell r="D28" t="str">
            <v>SD-5.1</v>
          </cell>
        </row>
        <row r="29">
          <cell r="B29" t="str">
            <v>3.0</v>
          </cell>
          <cell r="C29" t="str">
            <v>PENGUNAAN DANA</v>
          </cell>
          <cell r="D29" t="str">
            <v>PD</v>
          </cell>
        </row>
        <row r="30">
          <cell r="B30" t="str">
            <v>3.1</v>
          </cell>
          <cell r="C30" t="str">
            <v>Biaya Operasional</v>
          </cell>
          <cell r="D30" t="str">
            <v>PD-1</v>
          </cell>
        </row>
        <row r="31">
          <cell r="B31" t="str">
            <v>3.1.01</v>
          </cell>
          <cell r="C31" t="str">
            <v>Biaya Gaji Karyawan Kantor</v>
          </cell>
          <cell r="D31" t="str">
            <v>PD-1.01</v>
          </cell>
        </row>
        <row r="32">
          <cell r="B32" t="str">
            <v>3.1.02</v>
          </cell>
          <cell r="C32" t="str">
            <v>Biaya Gaji Dosen</v>
          </cell>
          <cell r="D32" t="str">
            <v>PD-1.02</v>
          </cell>
        </row>
        <row r="33">
          <cell r="B33" t="str">
            <v>3.1.03</v>
          </cell>
          <cell r="C33" t="str">
            <v>Tunjangan Makan</v>
          </cell>
          <cell r="D33" t="str">
            <v>PD-1.03</v>
          </cell>
        </row>
        <row r="34">
          <cell r="B34" t="str">
            <v>3.1.04</v>
          </cell>
          <cell r="C34" t="str">
            <v>Biaya Alat Tulis Kantor</v>
          </cell>
          <cell r="D34" t="str">
            <v>PD-1.04</v>
          </cell>
        </row>
        <row r="35">
          <cell r="B35" t="str">
            <v>3.1.05</v>
          </cell>
          <cell r="C35" t="str">
            <v>Biaya Perlengkapan Kantor</v>
          </cell>
          <cell r="D35" t="str">
            <v>PD-1.05</v>
          </cell>
        </row>
        <row r="36">
          <cell r="B36" t="str">
            <v>3.1.06</v>
          </cell>
          <cell r="C36" t="str">
            <v>Biaya Foto Copy, Jilid &amp; Cetak</v>
          </cell>
          <cell r="D36" t="str">
            <v>PD-1.06</v>
          </cell>
        </row>
        <row r="37">
          <cell r="B37" t="str">
            <v>3.1.07</v>
          </cell>
          <cell r="C37" t="str">
            <v>Biaya Perjalanan Dinas</v>
          </cell>
          <cell r="D37" t="str">
            <v>PD-1.07</v>
          </cell>
        </row>
        <row r="38">
          <cell r="B38" t="str">
            <v>3.1.08</v>
          </cell>
          <cell r="C38" t="str">
            <v>Biaya Sumbangan</v>
          </cell>
          <cell r="D38" t="str">
            <v>PD-1.08</v>
          </cell>
        </row>
        <row r="39">
          <cell r="B39" t="str">
            <v>3.1.09</v>
          </cell>
          <cell r="C39" t="str">
            <v>Biaya Kirim &amp; Fax</v>
          </cell>
          <cell r="D39" t="str">
            <v>PD-1.09</v>
          </cell>
        </row>
        <row r="40">
          <cell r="B40" t="str">
            <v>3.1.10</v>
          </cell>
          <cell r="C40" t="str">
            <v>Biaya Konsumsi</v>
          </cell>
          <cell r="D40" t="str">
            <v>PD-1.10</v>
          </cell>
        </row>
        <row r="41">
          <cell r="B41" t="str">
            <v>3.1.11</v>
          </cell>
          <cell r="C41" t="str">
            <v>Biaya Pemeliharaan Bangunan</v>
          </cell>
          <cell r="D41" t="str">
            <v>PD-1.11</v>
          </cell>
        </row>
        <row r="42">
          <cell r="B42" t="str">
            <v>3.1.12</v>
          </cell>
          <cell r="C42" t="str">
            <v>Biaya Sewa Kampus</v>
          </cell>
          <cell r="D42" t="str">
            <v>PD-1.12</v>
          </cell>
        </row>
        <row r="43">
          <cell r="B43" t="str">
            <v>3.1.13</v>
          </cell>
          <cell r="C43" t="str">
            <v>Biaya Langganan Koran</v>
          </cell>
          <cell r="D43" t="str">
            <v>PD-1.13</v>
          </cell>
        </row>
        <row r="44">
          <cell r="B44" t="str">
            <v>3.1.14</v>
          </cell>
          <cell r="C44" t="str">
            <v xml:space="preserve">Biaya Seragam </v>
          </cell>
          <cell r="D44" t="str">
            <v>PD-1.14</v>
          </cell>
        </row>
        <row r="45">
          <cell r="B45" t="str">
            <v>3.1.15</v>
          </cell>
          <cell r="C45" t="str">
            <v>Biaya Iklan &amp; Spanduk</v>
          </cell>
          <cell r="D45" t="str">
            <v>PD-1.15</v>
          </cell>
        </row>
        <row r="46">
          <cell r="B46" t="str">
            <v>3.1.16</v>
          </cell>
          <cell r="C46" t="str">
            <v>Biaya Akte Notaris Yayasan Ketopong College</v>
          </cell>
          <cell r="D46" t="str">
            <v>PD-1.16</v>
          </cell>
        </row>
        <row r="47">
          <cell r="B47" t="str">
            <v>3.1.17</v>
          </cell>
          <cell r="C47" t="str">
            <v>Biaya Provisi Discounted</v>
          </cell>
          <cell r="D47" t="str">
            <v>PD-1.17</v>
          </cell>
        </row>
        <row r="48">
          <cell r="B48" t="str">
            <v>3.1.18</v>
          </cell>
          <cell r="C48" t="str">
            <v>Biaya Pemeliharaan Kendaraan</v>
          </cell>
          <cell r="D48" t="str">
            <v>PD-1.18</v>
          </cell>
        </row>
        <row r="49">
          <cell r="B49" t="str">
            <v>3.1.19</v>
          </cell>
          <cell r="C49" t="str">
            <v>Biaya Pemeliharaan Inventaris Kantor</v>
          </cell>
          <cell r="D49" t="str">
            <v>PD-1.19</v>
          </cell>
        </row>
        <row r="50">
          <cell r="B50" t="str">
            <v>3.1.20</v>
          </cell>
          <cell r="C50" t="str">
            <v>Biaya Rekening Listrik</v>
          </cell>
          <cell r="D50" t="str">
            <v>PD-1.20</v>
          </cell>
        </row>
        <row r="51">
          <cell r="B51" t="str">
            <v>3.1.21</v>
          </cell>
          <cell r="C51" t="str">
            <v>Biaya Rekening Telepon</v>
          </cell>
          <cell r="D51" t="str">
            <v>PD-1.21</v>
          </cell>
        </row>
        <row r="52">
          <cell r="B52" t="str">
            <v>3.1.22</v>
          </cell>
          <cell r="C52" t="str">
            <v>Biaya Rekening Air</v>
          </cell>
          <cell r="D52" t="str">
            <v>PD-1.22</v>
          </cell>
        </row>
        <row r="53">
          <cell r="B53" t="str">
            <v>3.1.23</v>
          </cell>
          <cell r="C53" t="str">
            <v>Biaya Rekening Internet</v>
          </cell>
          <cell r="D53" t="str">
            <v>PD-1.23</v>
          </cell>
        </row>
        <row r="54">
          <cell r="B54" t="str">
            <v>3.1.24</v>
          </cell>
          <cell r="C54" t="str">
            <v>Tunjangan Hari Raya</v>
          </cell>
          <cell r="D54" t="str">
            <v>PD-1.24</v>
          </cell>
        </row>
        <row r="55">
          <cell r="B55" t="str">
            <v>3.1.25</v>
          </cell>
          <cell r="C55" t="str">
            <v>Biaya Transportasi &amp; BBM</v>
          </cell>
          <cell r="D55" t="str">
            <v>PD-1.25</v>
          </cell>
        </row>
        <row r="56">
          <cell r="B56" t="str">
            <v>3.1.26</v>
          </cell>
          <cell r="C56" t="str">
            <v>Biaya Honor Wakar &amp; Petugas Kebersihan</v>
          </cell>
          <cell r="D56" t="str">
            <v>PD-1.26</v>
          </cell>
        </row>
        <row r="57">
          <cell r="B57" t="str">
            <v>3.1.27</v>
          </cell>
          <cell r="C57" t="str">
            <v>Biaya Bunga Pinjaman</v>
          </cell>
          <cell r="D57" t="str">
            <v>PD-1.27</v>
          </cell>
        </row>
        <row r="58">
          <cell r="B58" t="str">
            <v>3.1.28</v>
          </cell>
          <cell r="C58" t="str">
            <v>Biaya Lain-lain</v>
          </cell>
          <cell r="D58" t="str">
            <v>PD-1.28</v>
          </cell>
        </row>
        <row r="59">
          <cell r="B59" t="str">
            <v>3.1.29</v>
          </cell>
          <cell r="C59" t="str">
            <v>Biaya Sertifikat &amp; Ijasah</v>
          </cell>
          <cell r="D59" t="str">
            <v>PD-1.29</v>
          </cell>
        </row>
        <row r="60">
          <cell r="B60" t="str">
            <v>3.1.30</v>
          </cell>
          <cell r="C60" t="str">
            <v>Biaya Wisuda</v>
          </cell>
          <cell r="D60" t="str">
            <v>PD-1.30</v>
          </cell>
        </row>
        <row r="61">
          <cell r="B61" t="str">
            <v>3.1.31</v>
          </cell>
          <cell r="C61" t="str">
            <v>Biaya Honor Lainnya</v>
          </cell>
          <cell r="D61" t="str">
            <v>PD-1.31</v>
          </cell>
        </row>
        <row r="62">
          <cell r="B62" t="str">
            <v>3.1.32</v>
          </cell>
          <cell r="D62" t="str">
            <v>PD-1.32</v>
          </cell>
        </row>
        <row r="63">
          <cell r="B63" t="str">
            <v>3.1.33</v>
          </cell>
          <cell r="D63" t="str">
            <v>PD-1.33</v>
          </cell>
        </row>
        <row r="64">
          <cell r="B64" t="str">
            <v>3.2</v>
          </cell>
          <cell r="C64" t="str">
            <v>Pengeluaran SPMU</v>
          </cell>
          <cell r="D64" t="str">
            <v>PD-2</v>
          </cell>
        </row>
        <row r="65">
          <cell r="B65" t="str">
            <v>3.3</v>
          </cell>
          <cell r="C65" t="str">
            <v>Pembelian Inventaris</v>
          </cell>
          <cell r="D65" t="str">
            <v>PD-3</v>
          </cell>
        </row>
        <row r="66">
          <cell r="B66" t="str">
            <v>3.4</v>
          </cell>
          <cell r="C66" t="str">
            <v>Biaya Bank</v>
          </cell>
          <cell r="D66" t="str">
            <v>PD-4</v>
          </cell>
        </row>
        <row r="67">
          <cell r="B67" t="str">
            <v>3.4.01</v>
          </cell>
          <cell r="C67" t="str">
            <v>Pajak Jasa Giro</v>
          </cell>
          <cell r="D67" t="str">
            <v>PD-4.01</v>
          </cell>
        </row>
        <row r="68">
          <cell r="B68" t="str">
            <v>3.4.02</v>
          </cell>
          <cell r="C68" t="str">
            <v>Biaya Administrasi Bank</v>
          </cell>
          <cell r="D68" t="str">
            <v>PD-4.02</v>
          </cell>
        </row>
        <row r="69">
          <cell r="B69" t="str">
            <v>3.4.03</v>
          </cell>
          <cell r="C69" t="str">
            <v>Biaya Buku Cek</v>
          </cell>
          <cell r="D69" t="str">
            <v>PD-4.03</v>
          </cell>
        </row>
        <row r="70">
          <cell r="B70" t="str">
            <v>3.4.04</v>
          </cell>
          <cell r="C70" t="str">
            <v>Biaya Materai</v>
          </cell>
          <cell r="D70" t="str">
            <v>PD-4.04</v>
          </cell>
        </row>
        <row r="71">
          <cell r="B71" t="str">
            <v>3.4.05</v>
          </cell>
          <cell r="C71" t="str">
            <v>Biaya Bank Lainnya</v>
          </cell>
          <cell r="D71" t="str">
            <v>PD-4.05</v>
          </cell>
        </row>
      </sheetData>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kening-SPMU (3)"/>
      <sheetName val="Rekening-SPMU (2)"/>
      <sheetName val="BAB"/>
      <sheetName val="NRC"/>
      <sheetName val="PJLS"/>
      <sheetName val="LA "/>
      <sheetName val="ARK"/>
      <sheetName val="PENY"/>
      <sheetName val="CATATAN"/>
      <sheetName val="NLM"/>
      <sheetName val="Rekening-SPMU"/>
      <sheetName val="Kas-Kantor"/>
      <sheetName val="Sheet1"/>
      <sheetName val="COVER"/>
      <sheetName val="LAMP"/>
      <sheetName val="DAPUR"/>
      <sheetName val="Lippo"/>
      <sheetName val="BPD"/>
      <sheetName val="ACC"/>
    </sheetNames>
    <sheetDataSet>
      <sheetData sheetId="0" refreshError="1"/>
      <sheetData sheetId="1" refreshError="1"/>
      <sheetData sheetId="2" refreshError="1"/>
      <sheetData sheetId="3"/>
      <sheetData sheetId="4" refreshError="1"/>
      <sheetData sheetId="5"/>
      <sheetData sheetId="6"/>
      <sheetData sheetId="7"/>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ow r="8">
          <cell r="B8" t="str">
            <v>1.0</v>
          </cell>
          <cell r="C8" t="str">
            <v>KAS &amp; SETARA KAS AWAL</v>
          </cell>
          <cell r="D8" t="str">
            <v>KSK</v>
          </cell>
        </row>
        <row r="9">
          <cell r="B9" t="str">
            <v>1.1</v>
          </cell>
          <cell r="C9" t="str">
            <v xml:space="preserve">Kas </v>
          </cell>
          <cell r="D9" t="str">
            <v>KSK-1</v>
          </cell>
        </row>
        <row r="10">
          <cell r="B10" t="str">
            <v>1.1.01</v>
          </cell>
          <cell r="C10" t="str">
            <v>Rekening SPMU</v>
          </cell>
          <cell r="D10" t="str">
            <v>KSK-1.1</v>
          </cell>
        </row>
        <row r="11">
          <cell r="B11" t="str">
            <v>1.1.02</v>
          </cell>
          <cell r="C11" t="str">
            <v>Kas Kantor</v>
          </cell>
          <cell r="D11" t="str">
            <v>KSK-1.2</v>
          </cell>
        </row>
        <row r="12">
          <cell r="B12" t="str">
            <v>1.1.03</v>
          </cell>
          <cell r="C12" t="str">
            <v>Kas Ibu Rita Widyasari</v>
          </cell>
          <cell r="D12" t="str">
            <v>KSK-1.3</v>
          </cell>
        </row>
        <row r="13">
          <cell r="B13" t="str">
            <v>1.2</v>
          </cell>
          <cell r="C13" t="str">
            <v>Bank</v>
          </cell>
          <cell r="D13" t="str">
            <v>KSK-2</v>
          </cell>
        </row>
        <row r="14">
          <cell r="B14" t="str">
            <v>1.2.01</v>
          </cell>
          <cell r="C14" t="str">
            <v>Bank Pembangunan Daerah</v>
          </cell>
          <cell r="D14" t="str">
            <v>KSK-2.1</v>
          </cell>
        </row>
        <row r="15">
          <cell r="B15" t="str">
            <v>1.2.02</v>
          </cell>
          <cell r="C15" t="str">
            <v>Bank Lippo</v>
          </cell>
          <cell r="D15" t="str">
            <v>KSK-2.2</v>
          </cell>
        </row>
        <row r="16">
          <cell r="B16" t="str">
            <v>2.0</v>
          </cell>
          <cell r="C16" t="str">
            <v>SUMBER DANA</v>
          </cell>
          <cell r="D16" t="str">
            <v>SD</v>
          </cell>
        </row>
        <row r="17">
          <cell r="B17" t="str">
            <v>2.1</v>
          </cell>
          <cell r="C17" t="str">
            <v>Penerimaan Dana</v>
          </cell>
          <cell r="D17" t="str">
            <v>SD-1</v>
          </cell>
        </row>
        <row r="18">
          <cell r="B18" t="str">
            <v>2.2</v>
          </cell>
          <cell r="C18" t="str">
            <v>Penerimaan Dari Mahasiswa Siswa</v>
          </cell>
          <cell r="D18" t="str">
            <v>SD-2</v>
          </cell>
        </row>
        <row r="19">
          <cell r="B19" t="str">
            <v>2.2-01</v>
          </cell>
          <cell r="C19" t="str">
            <v>Uang Pendaftaran</v>
          </cell>
          <cell r="D19" t="str">
            <v>SD-2.1</v>
          </cell>
        </row>
        <row r="20">
          <cell r="B20" t="str">
            <v>2.2-02</v>
          </cell>
          <cell r="C20" t="str">
            <v>Uang SPP</v>
          </cell>
          <cell r="D20" t="str">
            <v>SD-2.2</v>
          </cell>
        </row>
        <row r="21">
          <cell r="B21" t="str">
            <v>2.2-03</v>
          </cell>
          <cell r="C21" t="str">
            <v>Uang Semesteran</v>
          </cell>
          <cell r="D21" t="str">
            <v>SD-2.3</v>
          </cell>
        </row>
        <row r="22">
          <cell r="B22" t="str">
            <v>2.3</v>
          </cell>
          <cell r="C22" t="str">
            <v>Bantuan Dana</v>
          </cell>
          <cell r="D22" t="str">
            <v>SD-3</v>
          </cell>
        </row>
        <row r="23">
          <cell r="B23" t="str">
            <v>2.3.01</v>
          </cell>
          <cell r="C23" t="str">
            <v>Bantuan APBD Melalui Bendaharawan Sosial</v>
          </cell>
          <cell r="D23" t="str">
            <v>SD-3.1</v>
          </cell>
        </row>
        <row r="24">
          <cell r="B24" t="str">
            <v>2.4</v>
          </cell>
          <cell r="C24" t="str">
            <v>Pinjaman Dana</v>
          </cell>
          <cell r="D24" t="str">
            <v>SD-4</v>
          </cell>
        </row>
        <row r="25">
          <cell r="B25" t="str">
            <v>2.4.01</v>
          </cell>
          <cell r="C25" t="str">
            <v>Pinjaman Bank Pembangunan Daerah</v>
          </cell>
          <cell r="D25" t="str">
            <v>SD-4.1</v>
          </cell>
        </row>
        <row r="26">
          <cell r="B26" t="str">
            <v>2.4.02</v>
          </cell>
          <cell r="C26" t="str">
            <v>Pinjaman Rita Widyasari</v>
          </cell>
          <cell r="D26" t="str">
            <v>SD-4.2</v>
          </cell>
        </row>
        <row r="27">
          <cell r="B27" t="str">
            <v>2.5</v>
          </cell>
          <cell r="C27" t="str">
            <v>Penerimaan Lainnya</v>
          </cell>
          <cell r="D27" t="str">
            <v>SD-5</v>
          </cell>
        </row>
        <row r="28">
          <cell r="B28" t="str">
            <v>2.5.01</v>
          </cell>
          <cell r="C28" t="str">
            <v>Pendapatan Bunga Tabungan</v>
          </cell>
          <cell r="D28" t="str">
            <v>SD-5.1</v>
          </cell>
        </row>
        <row r="29">
          <cell r="B29" t="str">
            <v>3.0</v>
          </cell>
          <cell r="C29" t="str">
            <v>PENGUNAAN DANA</v>
          </cell>
          <cell r="D29" t="str">
            <v>PD</v>
          </cell>
        </row>
        <row r="30">
          <cell r="B30" t="str">
            <v>3.1</v>
          </cell>
          <cell r="C30" t="str">
            <v>Biaya Operasional</v>
          </cell>
          <cell r="D30" t="str">
            <v>PD-1</v>
          </cell>
        </row>
        <row r="31">
          <cell r="B31" t="str">
            <v>3.1.01</v>
          </cell>
          <cell r="C31" t="str">
            <v>Biaya Gaji Karyawan Kantor</v>
          </cell>
          <cell r="D31" t="str">
            <v>PD-1.01</v>
          </cell>
        </row>
        <row r="32">
          <cell r="B32" t="str">
            <v>3.1.02</v>
          </cell>
          <cell r="C32" t="str">
            <v>Biaya Gaji Dosen</v>
          </cell>
          <cell r="D32" t="str">
            <v>PD-1.02</v>
          </cell>
        </row>
        <row r="33">
          <cell r="B33" t="str">
            <v>3.1.03</v>
          </cell>
          <cell r="C33" t="str">
            <v>Tunjangan Makan</v>
          </cell>
          <cell r="D33" t="str">
            <v>PD-1.03</v>
          </cell>
        </row>
        <row r="34">
          <cell r="B34" t="str">
            <v>3.1.04</v>
          </cell>
          <cell r="C34" t="str">
            <v>Biaya Alat Tulis Kantor</v>
          </cell>
          <cell r="D34" t="str">
            <v>PD-1.04</v>
          </cell>
        </row>
        <row r="35">
          <cell r="B35" t="str">
            <v>3.1.05</v>
          </cell>
          <cell r="C35" t="str">
            <v>Biaya Perlengkapan Kantor</v>
          </cell>
          <cell r="D35" t="str">
            <v>PD-1.05</v>
          </cell>
        </row>
        <row r="36">
          <cell r="B36" t="str">
            <v>3.1.06</v>
          </cell>
          <cell r="C36" t="str">
            <v>Biaya Foto Copy, Jilid &amp; Cetak</v>
          </cell>
          <cell r="D36" t="str">
            <v>PD-1.06</v>
          </cell>
        </row>
        <row r="37">
          <cell r="B37" t="str">
            <v>3.1.07</v>
          </cell>
          <cell r="C37" t="str">
            <v>Biaya Perjalanan Dinas</v>
          </cell>
          <cell r="D37" t="str">
            <v>PD-1.07</v>
          </cell>
        </row>
        <row r="38">
          <cell r="B38" t="str">
            <v>3.1.08</v>
          </cell>
          <cell r="C38" t="str">
            <v>Biaya Sumbangan</v>
          </cell>
          <cell r="D38" t="str">
            <v>PD-1.08</v>
          </cell>
        </row>
        <row r="39">
          <cell r="B39" t="str">
            <v>3.1.09</v>
          </cell>
          <cell r="C39" t="str">
            <v>Biaya Kirim &amp; Fax</v>
          </cell>
          <cell r="D39" t="str">
            <v>PD-1.09</v>
          </cell>
        </row>
        <row r="40">
          <cell r="B40" t="str">
            <v>3.1.10</v>
          </cell>
          <cell r="C40" t="str">
            <v>Biaya Konsumsi</v>
          </cell>
          <cell r="D40" t="str">
            <v>PD-1.10</v>
          </cell>
        </row>
        <row r="41">
          <cell r="B41" t="str">
            <v>3.1.11</v>
          </cell>
          <cell r="C41" t="str">
            <v>Biaya Pemeliharaan Bangunan</v>
          </cell>
          <cell r="D41" t="str">
            <v>PD-1.11</v>
          </cell>
        </row>
        <row r="42">
          <cell r="B42" t="str">
            <v>3.1.12</v>
          </cell>
          <cell r="C42" t="str">
            <v>Biaya Sewa Kampus</v>
          </cell>
          <cell r="D42" t="str">
            <v>PD-1.12</v>
          </cell>
        </row>
        <row r="43">
          <cell r="B43" t="str">
            <v>3.1.13</v>
          </cell>
          <cell r="C43" t="str">
            <v>Biaya Langganan Koran</v>
          </cell>
          <cell r="D43" t="str">
            <v>PD-1.13</v>
          </cell>
        </row>
        <row r="44">
          <cell r="B44" t="str">
            <v>3.1.14</v>
          </cell>
          <cell r="C44" t="str">
            <v xml:space="preserve">Biaya Seragam </v>
          </cell>
          <cell r="D44" t="str">
            <v>PD-1.14</v>
          </cell>
        </row>
        <row r="45">
          <cell r="B45" t="str">
            <v>3.1.15</v>
          </cell>
          <cell r="C45" t="str">
            <v>Biaya Iklan &amp; Spanduk</v>
          </cell>
          <cell r="D45" t="str">
            <v>PD-1.15</v>
          </cell>
        </row>
        <row r="46">
          <cell r="B46" t="str">
            <v>3.1.16</v>
          </cell>
          <cell r="C46" t="str">
            <v>Biaya Akte Notaris Yayasan Ketopong College</v>
          </cell>
          <cell r="D46" t="str">
            <v>PD-1.16</v>
          </cell>
        </row>
        <row r="47">
          <cell r="B47" t="str">
            <v>3.1.17</v>
          </cell>
          <cell r="C47" t="str">
            <v>Biaya Provisi Discounted</v>
          </cell>
          <cell r="D47" t="str">
            <v>PD-1.17</v>
          </cell>
        </row>
        <row r="48">
          <cell r="B48" t="str">
            <v>3.1.18</v>
          </cell>
          <cell r="C48" t="str">
            <v>Biaya Pemeliharaan Kendaraan</v>
          </cell>
          <cell r="D48" t="str">
            <v>PD-1.18</v>
          </cell>
        </row>
        <row r="49">
          <cell r="B49" t="str">
            <v>3.1.19</v>
          </cell>
          <cell r="C49" t="str">
            <v>Biaya Pemeliharaan Inventaris Kantor</v>
          </cell>
          <cell r="D49" t="str">
            <v>PD-1.19</v>
          </cell>
        </row>
        <row r="50">
          <cell r="B50" t="str">
            <v>3.1.20</v>
          </cell>
          <cell r="C50" t="str">
            <v>Biaya Rekening Listrik</v>
          </cell>
          <cell r="D50" t="str">
            <v>PD-1.20</v>
          </cell>
        </row>
        <row r="51">
          <cell r="B51" t="str">
            <v>3.1.21</v>
          </cell>
          <cell r="C51" t="str">
            <v>Biaya Rekening Telepon</v>
          </cell>
          <cell r="D51" t="str">
            <v>PD-1.21</v>
          </cell>
        </row>
        <row r="52">
          <cell r="B52" t="str">
            <v>3.1.22</v>
          </cell>
          <cell r="C52" t="str">
            <v>Biaya Rekening Air</v>
          </cell>
          <cell r="D52" t="str">
            <v>PD-1.22</v>
          </cell>
        </row>
        <row r="53">
          <cell r="B53" t="str">
            <v>3.1.23</v>
          </cell>
          <cell r="C53" t="str">
            <v>Biaya Rekening Internet</v>
          </cell>
          <cell r="D53" t="str">
            <v>PD-1.23</v>
          </cell>
        </row>
        <row r="54">
          <cell r="B54" t="str">
            <v>3.1.24</v>
          </cell>
          <cell r="C54" t="str">
            <v>Tunjangan Hari Raya</v>
          </cell>
          <cell r="D54" t="str">
            <v>PD-1.24</v>
          </cell>
        </row>
        <row r="55">
          <cell r="B55" t="str">
            <v>3.1.25</v>
          </cell>
          <cell r="C55" t="str">
            <v>Biaya Transportasi &amp; BBM</v>
          </cell>
          <cell r="D55" t="str">
            <v>PD-1.25</v>
          </cell>
        </row>
        <row r="56">
          <cell r="B56" t="str">
            <v>3.1.26</v>
          </cell>
          <cell r="C56" t="str">
            <v>Biaya Honor Wakar &amp; Petugas Kebersihan</v>
          </cell>
          <cell r="D56" t="str">
            <v>PD-1.26</v>
          </cell>
        </row>
        <row r="57">
          <cell r="B57" t="str">
            <v>3.1.27</v>
          </cell>
          <cell r="C57" t="str">
            <v>Biaya Bunga Pinjaman</v>
          </cell>
          <cell r="D57" t="str">
            <v>PD-1.27</v>
          </cell>
        </row>
        <row r="58">
          <cell r="B58" t="str">
            <v>3.1.28</v>
          </cell>
          <cell r="C58" t="str">
            <v>Biaya Lain-lain</v>
          </cell>
          <cell r="D58" t="str">
            <v>PD-1.28</v>
          </cell>
        </row>
        <row r="59">
          <cell r="B59" t="str">
            <v>3.1.29</v>
          </cell>
          <cell r="C59" t="str">
            <v>Biaya Sertifikat &amp; Ijasah</v>
          </cell>
          <cell r="D59" t="str">
            <v>PD-1.29</v>
          </cell>
        </row>
        <row r="60">
          <cell r="B60" t="str">
            <v>3.1.30</v>
          </cell>
          <cell r="C60" t="str">
            <v>Biaya Wisuda</v>
          </cell>
          <cell r="D60" t="str">
            <v>PD-1.30</v>
          </cell>
        </row>
        <row r="61">
          <cell r="B61" t="str">
            <v>3.1.31</v>
          </cell>
          <cell r="C61" t="str">
            <v>Biaya Honor Lainnya</v>
          </cell>
          <cell r="D61" t="str">
            <v>PD-1.31</v>
          </cell>
        </row>
        <row r="62">
          <cell r="B62" t="str">
            <v>3.1.32</v>
          </cell>
          <cell r="D62" t="str">
            <v>PD-1.32</v>
          </cell>
        </row>
        <row r="63">
          <cell r="B63" t="str">
            <v>3.1.33</v>
          </cell>
          <cell r="D63" t="str">
            <v>PD-1.33</v>
          </cell>
        </row>
        <row r="64">
          <cell r="B64" t="str">
            <v>3.2</v>
          </cell>
          <cell r="C64" t="str">
            <v>Pengeluaran SPMU</v>
          </cell>
          <cell r="D64" t="str">
            <v>PD-2</v>
          </cell>
        </row>
        <row r="65">
          <cell r="B65" t="str">
            <v>3.3</v>
          </cell>
          <cell r="C65" t="str">
            <v>Pembelian Inventaris</v>
          </cell>
          <cell r="D65" t="str">
            <v>PD-3</v>
          </cell>
        </row>
        <row r="66">
          <cell r="B66" t="str">
            <v>3.4</v>
          </cell>
          <cell r="C66" t="str">
            <v>Biaya Bank</v>
          </cell>
          <cell r="D66" t="str">
            <v>PD-4</v>
          </cell>
        </row>
        <row r="67">
          <cell r="B67" t="str">
            <v>3.4.01</v>
          </cell>
          <cell r="C67" t="str">
            <v>Pajak Jasa Giro</v>
          </cell>
          <cell r="D67" t="str">
            <v>PD-4.01</v>
          </cell>
        </row>
        <row r="68">
          <cell r="B68" t="str">
            <v>3.4.02</v>
          </cell>
          <cell r="C68" t="str">
            <v>Biaya Administrasi Bank</v>
          </cell>
          <cell r="D68" t="str">
            <v>PD-4.02</v>
          </cell>
        </row>
        <row r="69">
          <cell r="B69" t="str">
            <v>3.4.03</v>
          </cell>
          <cell r="C69" t="str">
            <v>Biaya Buku Cek</v>
          </cell>
          <cell r="D69" t="str">
            <v>PD-4.03</v>
          </cell>
        </row>
        <row r="70">
          <cell r="B70" t="str">
            <v>3.4.04</v>
          </cell>
          <cell r="C70" t="str">
            <v>Biaya Materai</v>
          </cell>
          <cell r="D70" t="str">
            <v>PD-4.04</v>
          </cell>
        </row>
        <row r="71">
          <cell r="B71" t="str">
            <v>3.4.05</v>
          </cell>
          <cell r="C71" t="str">
            <v>Biaya Bank Lainnya</v>
          </cell>
          <cell r="D71" t="str">
            <v>PD-4.05</v>
          </cell>
        </row>
      </sheetData>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is ME"/>
      <sheetName val="ANALISA ME"/>
      <sheetName val="Analis Upah Beton , UPAH RIIL "/>
      <sheetName val="Material RIIL"/>
      <sheetName val="AnalisaSIPIL RIIL"/>
      <sheetName val="REKAP BAHAN &amp; UPAH RIIL "/>
      <sheetName val="REKAP TOTAL"/>
      <sheetName val="TERMINAL UNIT 1"/>
      <sheetName val="TERMINAL UNIT 2"/>
      <sheetName val="MENARA PANTAU"/>
      <sheetName val="POS JAGA"/>
      <sheetName val="DEPO"/>
      <sheetName val="LANDSCP"/>
      <sheetName val="DNDNG PENAHAN"/>
      <sheetName val="ME"/>
      <sheetName val="PLAMBNG"/>
      <sheetName val="Sheet5"/>
    </sheetNames>
    <sheetDataSet>
      <sheetData sheetId="0" refreshError="1"/>
      <sheetData sheetId="1" refreshError="1"/>
      <sheetData sheetId="2" refreshError="1"/>
      <sheetData sheetId="3"/>
      <sheetData sheetId="4">
        <row r="208">
          <cell r="B208" t="str">
            <v>C.13</v>
          </cell>
          <cell r="C208" t="str">
            <v>1 M3 Sloof 150x300 K225</v>
          </cell>
        </row>
        <row r="209">
          <cell r="C209">
            <v>1</v>
          </cell>
          <cell r="D209" t="str">
            <v>M3</v>
          </cell>
          <cell r="E209" t="str">
            <v>Beton Readymix</v>
          </cell>
          <cell r="F209" t="str">
            <v>@Rp</v>
          </cell>
          <cell r="G209">
            <v>430000</v>
          </cell>
          <cell r="H209" t="str">
            <v>=Rp</v>
          </cell>
          <cell r="I209">
            <v>430000</v>
          </cell>
        </row>
        <row r="210">
          <cell r="C210">
            <v>104.6743765591079</v>
          </cell>
          <cell r="D210" t="str">
            <v>Kg</v>
          </cell>
          <cell r="E210" t="str">
            <v>Pembesian Polos</v>
          </cell>
          <cell r="F210" t="str">
            <v>@Rp</v>
          </cell>
          <cell r="G210">
            <v>6100</v>
          </cell>
          <cell r="H210" t="str">
            <v>=Rp</v>
          </cell>
          <cell r="I210">
            <v>638513.69701055821</v>
          </cell>
        </row>
        <row r="211">
          <cell r="C211">
            <v>0</v>
          </cell>
          <cell r="D211" t="str">
            <v>Kg</v>
          </cell>
          <cell r="E211" t="str">
            <v>Pembesian Ulir</v>
          </cell>
          <cell r="F211" t="str">
            <v>@Rp</v>
          </cell>
          <cell r="G211">
            <v>5850</v>
          </cell>
          <cell r="H211" t="str">
            <v>=Rp</v>
          </cell>
          <cell r="I211">
            <v>0</v>
          </cell>
        </row>
        <row r="212">
          <cell r="C212">
            <v>13.333333333333334</v>
          </cell>
          <cell r="D212" t="str">
            <v>M2</v>
          </cell>
          <cell r="E212" t="str">
            <v>Bekisting Non Struktur</v>
          </cell>
          <cell r="F212" t="str">
            <v>@Rp</v>
          </cell>
          <cell r="G212">
            <v>31900</v>
          </cell>
          <cell r="H212" t="str">
            <v>=Rp</v>
          </cell>
          <cell r="I212">
            <v>425333.33333333337</v>
          </cell>
        </row>
        <row r="213">
          <cell r="G213" t="str">
            <v>Jumlah</v>
          </cell>
          <cell r="H213" t="str">
            <v>=Rp</v>
          </cell>
          <cell r="I213">
            <v>1493847.0303438916</v>
          </cell>
        </row>
        <row r="214">
          <cell r="G214" t="str">
            <v>Dibulatkan</v>
          </cell>
          <cell r="H214" t="str">
            <v>=Rp</v>
          </cell>
          <cell r="I214">
            <v>1493900</v>
          </cell>
        </row>
        <row r="225">
          <cell r="B225" t="str">
            <v>C.15</v>
          </cell>
          <cell r="C225" t="str">
            <v>1 M3 Sloof 150x200 K225</v>
          </cell>
        </row>
        <row r="226">
          <cell r="C226">
            <v>1</v>
          </cell>
          <cell r="D226" t="str">
            <v>M3</v>
          </cell>
          <cell r="E226" t="str">
            <v>Beton Readymix</v>
          </cell>
          <cell r="F226" t="str">
            <v>@Rp</v>
          </cell>
          <cell r="G226">
            <v>430000</v>
          </cell>
          <cell r="H226" t="str">
            <v>=Rp</v>
          </cell>
          <cell r="I226">
            <v>430000</v>
          </cell>
        </row>
        <row r="227">
          <cell r="C227">
            <v>131.36360241475481</v>
          </cell>
          <cell r="D227" t="str">
            <v>Kg</v>
          </cell>
          <cell r="E227" t="str">
            <v>Pembesian Polos</v>
          </cell>
          <cell r="F227" t="str">
            <v>@Rp</v>
          </cell>
          <cell r="G227">
            <v>6100</v>
          </cell>
          <cell r="H227" t="str">
            <v>=Rp</v>
          </cell>
          <cell r="I227">
            <v>801317.97473000432</v>
          </cell>
        </row>
        <row r="228">
          <cell r="C228">
            <v>0</v>
          </cell>
          <cell r="D228" t="str">
            <v>Kg</v>
          </cell>
          <cell r="E228" t="str">
            <v>Pembesian Ulir</v>
          </cell>
          <cell r="F228" t="str">
            <v>@Rp</v>
          </cell>
          <cell r="G228">
            <v>5850</v>
          </cell>
          <cell r="H228" t="str">
            <v>=Rp</v>
          </cell>
          <cell r="I228">
            <v>0</v>
          </cell>
        </row>
        <row r="229">
          <cell r="C229">
            <v>13.333333333333334</v>
          </cell>
          <cell r="D229" t="str">
            <v>M2</v>
          </cell>
          <cell r="E229" t="str">
            <v>Bekisting Non Struktur</v>
          </cell>
          <cell r="F229" t="str">
            <v>@Rp</v>
          </cell>
          <cell r="G229">
            <v>31900</v>
          </cell>
          <cell r="H229" t="str">
            <v>=Rp</v>
          </cell>
          <cell r="I229">
            <v>425333.33333333337</v>
          </cell>
        </row>
        <row r="230">
          <cell r="G230" t="str">
            <v>Jumlah</v>
          </cell>
          <cell r="H230" t="str">
            <v>=Rp</v>
          </cell>
          <cell r="I230">
            <v>1656651.3080633376</v>
          </cell>
        </row>
        <row r="231">
          <cell r="G231" t="str">
            <v>Dibulatkan</v>
          </cell>
          <cell r="H231" t="str">
            <v>=Rp</v>
          </cell>
          <cell r="I231">
            <v>1656700</v>
          </cell>
        </row>
        <row r="468">
          <cell r="B468" t="str">
            <v>C.37</v>
          </cell>
          <cell r="C468" t="str">
            <v>1 M3 Kolom 500x500 K225</v>
          </cell>
        </row>
        <row r="469">
          <cell r="C469">
            <v>1</v>
          </cell>
          <cell r="D469" t="str">
            <v>M3</v>
          </cell>
          <cell r="E469" t="str">
            <v>Beton Readymix</v>
          </cell>
          <cell r="F469" t="str">
            <v>@Rp</v>
          </cell>
          <cell r="G469">
            <v>430000</v>
          </cell>
          <cell r="H469" t="str">
            <v>=Rp</v>
          </cell>
          <cell r="I469">
            <v>430000</v>
          </cell>
        </row>
        <row r="470">
          <cell r="C470">
            <v>31.936645518230439</v>
          </cell>
          <cell r="D470" t="str">
            <v>Kg</v>
          </cell>
          <cell r="E470" t="str">
            <v>Pembesian Polos</v>
          </cell>
          <cell r="F470" t="str">
            <v>@Rp</v>
          </cell>
          <cell r="G470">
            <v>6100</v>
          </cell>
          <cell r="H470" t="str">
            <v>=Rp</v>
          </cell>
          <cell r="I470">
            <v>194813.53766120569</v>
          </cell>
        </row>
        <row r="471">
          <cell r="C471">
            <v>178.05604682750868</v>
          </cell>
          <cell r="D471" t="str">
            <v>Kg</v>
          </cell>
          <cell r="E471" t="str">
            <v>Pembesian Ulir</v>
          </cell>
          <cell r="F471" t="str">
            <v>@Rp</v>
          </cell>
          <cell r="G471">
            <v>5850</v>
          </cell>
          <cell r="H471" t="str">
            <v>=Rp</v>
          </cell>
          <cell r="I471">
            <v>1041627.8739409258</v>
          </cell>
        </row>
        <row r="472">
          <cell r="C472">
            <v>8</v>
          </cell>
          <cell r="D472" t="str">
            <v>M2</v>
          </cell>
          <cell r="E472" t="str">
            <v>Bekisting Struktur+Scafolding</v>
          </cell>
          <cell r="F472" t="str">
            <v>@Rp</v>
          </cell>
          <cell r="G472">
            <v>44200</v>
          </cell>
          <cell r="H472" t="str">
            <v>=Rp</v>
          </cell>
          <cell r="I472">
            <v>353600</v>
          </cell>
        </row>
        <row r="473">
          <cell r="G473" t="str">
            <v>Jumlah</v>
          </cell>
          <cell r="H473" t="str">
            <v>=Rp</v>
          </cell>
          <cell r="I473">
            <v>2020041.4116021316</v>
          </cell>
        </row>
        <row r="474">
          <cell r="G474" t="str">
            <v>Dibulatkan</v>
          </cell>
          <cell r="H474" t="str">
            <v>=Rp</v>
          </cell>
          <cell r="I474">
            <v>2020100</v>
          </cell>
        </row>
        <row r="476">
          <cell r="B476" t="str">
            <v>C.38</v>
          </cell>
          <cell r="C476" t="str">
            <v>1 M3 Kolom 450x450 K225</v>
          </cell>
        </row>
        <row r="477">
          <cell r="C477">
            <v>1</v>
          </cell>
          <cell r="D477" t="str">
            <v>M3</v>
          </cell>
          <cell r="E477" t="str">
            <v>Beton Readymix</v>
          </cell>
          <cell r="F477" t="str">
            <v>@Rp</v>
          </cell>
          <cell r="G477">
            <v>430000</v>
          </cell>
          <cell r="H477" t="str">
            <v>=Rp</v>
          </cell>
          <cell r="I477">
            <v>430000</v>
          </cell>
        </row>
        <row r="478">
          <cell r="C478">
            <v>35.16547554559908</v>
          </cell>
          <cell r="D478" t="str">
            <v>Kg</v>
          </cell>
          <cell r="E478" t="str">
            <v>Pembesian Polos</v>
          </cell>
          <cell r="F478" t="str">
            <v>@Rp</v>
          </cell>
          <cell r="G478">
            <v>6100</v>
          </cell>
          <cell r="H478" t="str">
            <v>=Rp</v>
          </cell>
          <cell r="I478">
            <v>214509.40082815438</v>
          </cell>
        </row>
        <row r="479">
          <cell r="C479">
            <v>175.85782402716904</v>
          </cell>
          <cell r="D479" t="str">
            <v>Kg</v>
          </cell>
          <cell r="E479" t="str">
            <v>Pembesian Ulir</v>
          </cell>
          <cell r="F479" t="str">
            <v>@Rp</v>
          </cell>
          <cell r="G479">
            <v>5850</v>
          </cell>
          <cell r="H479" t="str">
            <v>=Rp</v>
          </cell>
          <cell r="I479">
            <v>1028768.270558939</v>
          </cell>
        </row>
        <row r="480">
          <cell r="C480">
            <v>8.8888888888888893</v>
          </cell>
          <cell r="D480" t="str">
            <v>M2</v>
          </cell>
          <cell r="E480" t="str">
            <v>Bekisting Struktur+Scafolding</v>
          </cell>
          <cell r="F480" t="str">
            <v>@Rp</v>
          </cell>
          <cell r="G480">
            <v>44200</v>
          </cell>
          <cell r="H480" t="str">
            <v>=Rp</v>
          </cell>
          <cell r="I480">
            <v>392888.88888888893</v>
          </cell>
        </row>
        <row r="481">
          <cell r="G481" t="str">
            <v>Jumlah</v>
          </cell>
          <cell r="H481" t="str">
            <v>=Rp</v>
          </cell>
          <cell r="I481">
            <v>2066166.5602759824</v>
          </cell>
        </row>
        <row r="482">
          <cell r="G482" t="str">
            <v>Dibulatkan</v>
          </cell>
          <cell r="H482" t="str">
            <v>=Rp</v>
          </cell>
          <cell r="I482">
            <v>2066200</v>
          </cell>
        </row>
      </sheetData>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sheetName val="DAPUR"/>
      <sheetName val="COVER"/>
      <sheetName val="NRC LAP"/>
      <sheetName val="L-R"/>
      <sheetName val="LR FISKAL"/>
      <sheetName val="LTD"/>
      <sheetName val="ARKA"/>
      <sheetName val="CATATAN"/>
      <sheetName val="PJL-LK"/>
      <sheetName val="Analisa"/>
      <sheetName val="PIUT"/>
      <sheetName val="HUT"/>
      <sheetName val="PENY "/>
      <sheetName val="Aktiva 2013"/>
      <sheetName val="JK"/>
      <sheetName val="NL"/>
      <sheetName val="Aktiva"/>
      <sheetName val="BBNRC"/>
      <sheetName val="BBLR"/>
      <sheetName val="Aktiva 2012"/>
      <sheetName val="Persed"/>
      <sheetName val="Aktiva tetap"/>
      <sheetName val="HPP"/>
      <sheetName val="INDUK"/>
      <sheetName val="PDP"/>
      <sheetName val="SUP HPP"/>
      <sheetName val="SUP BAU"/>
      <sheetName val="PDJ"/>
      <sheetName val="Sewa"/>
      <sheetName val="Code Penj "/>
      <sheetName val="L-1 (3)"/>
      <sheetName val="CATU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600">
          <cell r="J600">
            <v>0</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DRAF"/>
      <sheetName val="COVER AUDIT"/>
      <sheetName val="NRC"/>
      <sheetName val="L-R"/>
      <sheetName val="L-R FISK 2019"/>
      <sheetName val="LRF 2019"/>
      <sheetName val="LTD"/>
      <sheetName val="ARK"/>
      <sheetName val="CAT (2)"/>
      <sheetName val="PJL"/>
      <sheetName val="ALK"/>
      <sheetName val="PENY 17"/>
      <sheetName val="PENY 16"/>
      <sheetName val="PENY Des 19"/>
      <sheetName val="LRF 2016"/>
      <sheetName val="REK KORAN 18"/>
      <sheetName val="Faktur Pajak"/>
      <sheetName val="EE2"/>
    </sheetNames>
    <sheetDataSet>
      <sheetData sheetId="0" refreshError="1"/>
      <sheetData sheetId="1" refreshError="1"/>
      <sheetData sheetId="2">
        <row r="69">
          <cell r="F69">
            <v>14343714297.799229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
      <sheetName val="Dafisi"/>
      <sheetName val="Ner_Hal 3,4,6"/>
      <sheetName val="LPE"/>
      <sheetName val="Cat_hal8-13"/>
      <sheetName val="perpajakan"/>
      <sheetName val="Aje"/>
      <sheetName val="KKP"/>
      <sheetName val="WBS"/>
      <sheetName val="WPL"/>
      <sheetName val="A"/>
      <sheetName val="B"/>
      <sheetName val="C"/>
      <sheetName val="D"/>
      <sheetName val="E"/>
      <sheetName val="F"/>
      <sheetName val="G"/>
      <sheetName val="H"/>
      <sheetName val="I"/>
      <sheetName val="J"/>
      <sheetName val="K"/>
      <sheetName val="L"/>
      <sheetName val="M"/>
      <sheetName val="N"/>
      <sheetName val="O"/>
      <sheetName val="P"/>
      <sheetName val="Q"/>
      <sheetName val="R"/>
      <sheetName val="S"/>
      <sheetName val="T"/>
      <sheetName val="AA"/>
      <sheetName val="BB"/>
      <sheetName val="CC"/>
      <sheetName val="DD"/>
      <sheetName val="EE"/>
      <sheetName val="Sheet7"/>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DRAF"/>
      <sheetName val="Direksi"/>
      <sheetName val="DAPUR"/>
      <sheetName val="COVER AUDIT"/>
      <sheetName val="NRC"/>
      <sheetName val="L-R"/>
      <sheetName val="L-R FISK 2014"/>
      <sheetName val="LRF 2017"/>
      <sheetName val="LTD"/>
      <sheetName val="ARK"/>
      <sheetName val="CAT (2)"/>
      <sheetName val="CAT"/>
      <sheetName val="PJL"/>
      <sheetName val="ALK"/>
      <sheetName val="PENY 17"/>
      <sheetName val="PENY 16"/>
      <sheetName val="JK"/>
      <sheetName val="WBS"/>
      <sheetName val="WPL"/>
      <sheetName val="A"/>
      <sheetName val="A.1"/>
      <sheetName val="B"/>
      <sheetName val="B.1"/>
      <sheetName val="C"/>
      <sheetName val="D"/>
      <sheetName val="E"/>
      <sheetName val="F"/>
      <sheetName val="G"/>
      <sheetName val="H"/>
      <sheetName val="I"/>
      <sheetName val="J"/>
      <sheetName val="J.1"/>
      <sheetName val="K"/>
      <sheetName val="L"/>
      <sheetName val="M"/>
      <sheetName val="N"/>
      <sheetName val="O"/>
      <sheetName val="P"/>
      <sheetName val="Q"/>
      <sheetName val="R"/>
      <sheetName val="AA"/>
      <sheetName val="BB"/>
      <sheetName val="CC"/>
      <sheetName val="DD"/>
      <sheetName val="EE"/>
      <sheetName val="LRF 2016"/>
      <sheetName val="FF"/>
      <sheetName val="REK KORAN 18"/>
      <sheetName val="Faktur Pajak"/>
      <sheetName val="EE2"/>
    </sheetNames>
    <sheetDataSet>
      <sheetData sheetId="0" refreshError="1"/>
      <sheetData sheetId="1" refreshError="1"/>
      <sheetData sheetId="2">
        <row r="6">
          <cell r="E6" t="str">
            <v>PT BANUA KARYA UTAMA</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DRAF"/>
      <sheetName val="NRC"/>
      <sheetName val="L-R"/>
      <sheetName val="LR FISKAL"/>
      <sheetName val="Pajak Terhutang"/>
      <sheetName val="LTD"/>
      <sheetName val="ARK"/>
      <sheetName val="NLM1"/>
      <sheetName val="CTT"/>
      <sheetName val="PJL"/>
      <sheetName val="ALK"/>
      <sheetName val="L-PENY"/>
      <sheetName val="L-PENY 2015"/>
      <sheetName val="PENY-2019"/>
      <sheetName val="NLM"/>
      <sheetName val="Rekap Kas Kantor"/>
      <sheetName val="D 1"/>
      <sheetName val="N-1"/>
      <sheetName val="DD-a"/>
      <sheetName val="A-1"/>
      <sheetName val="G-1"/>
      <sheetName val="H-1"/>
      <sheetName val="CC-1"/>
      <sheetName val="Sheet1"/>
      <sheetName val="Selisih Laporan"/>
    </sheetNames>
    <sheetDataSet>
      <sheetData sheetId="0"/>
      <sheetData sheetId="1"/>
      <sheetData sheetId="2"/>
      <sheetData sheetId="3">
        <row r="73">
          <cell r="F73">
            <v>14029450</v>
          </cell>
        </row>
      </sheetData>
      <sheetData sheetId="4"/>
      <sheetData sheetId="5"/>
      <sheetData sheetId="6"/>
      <sheetData sheetId="7"/>
      <sheetData sheetId="8"/>
      <sheetData sheetId="9">
        <row r="39">
          <cell r="I39">
            <v>19248140516</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60">
          <cell r="G60">
            <v>34162777808.179993</v>
          </cell>
        </row>
        <row r="61">
          <cell r="G61">
            <v>5265292510</v>
          </cell>
        </row>
      </sheetData>
      <sheetData sheetId="1" refreshError="1"/>
      <sheetData sheetId="2"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PUR"/>
      <sheetName val="COVER DRAF"/>
      <sheetName val="COVER AUDIT"/>
      <sheetName val="Direksi"/>
      <sheetName val="NRC"/>
      <sheetName val="NLM"/>
      <sheetName val="L-R"/>
      <sheetName val="L-R FISK 2014"/>
      <sheetName val="LRF 2019"/>
      <sheetName val="LTD"/>
      <sheetName val="ARK"/>
      <sheetName val="CAT (2)"/>
      <sheetName val="CAT"/>
      <sheetName val="PJL"/>
      <sheetName val="ALK"/>
      <sheetName val="PENY 17"/>
      <sheetName val="PENY 16"/>
      <sheetName val="PENY Mar 19"/>
      <sheetName val="JK"/>
      <sheetName val="WBS"/>
      <sheetName val="WPL"/>
      <sheetName val="A"/>
      <sheetName val="A.1"/>
      <sheetName val="B"/>
      <sheetName val="B.1"/>
      <sheetName val="C"/>
      <sheetName val="D"/>
      <sheetName val="E"/>
      <sheetName val="F"/>
      <sheetName val="G"/>
      <sheetName val="H"/>
      <sheetName val="I"/>
      <sheetName val="J"/>
      <sheetName val="J.1"/>
      <sheetName val="K"/>
      <sheetName val="L"/>
      <sheetName val="M"/>
      <sheetName val="N"/>
      <sheetName val="O"/>
      <sheetName val="P"/>
      <sheetName val="Q"/>
      <sheetName val="R"/>
      <sheetName val="AA"/>
      <sheetName val="AA-1"/>
      <sheetName val="BB"/>
      <sheetName val="CC"/>
      <sheetName val="DD"/>
      <sheetName val="EE"/>
      <sheetName val="LRF 2016"/>
      <sheetName val="FF"/>
      <sheetName val="REK KORAN 18"/>
      <sheetName val="Faktur Pajak"/>
      <sheetName val="EE2"/>
    </sheetNames>
    <sheetDataSet>
      <sheetData sheetId="0"/>
      <sheetData sheetId="1"/>
      <sheetData sheetId="2"/>
      <sheetData sheetId="3"/>
      <sheetData sheetId="4"/>
      <sheetData sheetId="5">
        <row r="10">
          <cell r="A10" t="str">
            <v>1.1</v>
          </cell>
        </row>
        <row r="13">
          <cell r="A13" t="str">
            <v>1.2.1</v>
          </cell>
        </row>
        <row r="14">
          <cell r="A14" t="str">
            <v>1.2.2</v>
          </cell>
        </row>
        <row r="24">
          <cell r="A24" t="str">
            <v>1.4.1</v>
          </cell>
        </row>
        <row r="33">
          <cell r="A33" t="str">
            <v>1.5.4</v>
          </cell>
        </row>
        <row r="60">
          <cell r="A60" t="str">
            <v>3.2.3</v>
          </cell>
        </row>
        <row r="65">
          <cell r="A65" t="str">
            <v>3.4.1</v>
          </cell>
        </row>
        <row r="98">
          <cell r="A98" t="str">
            <v>6.2</v>
          </cell>
        </row>
        <row r="105">
          <cell r="A105" t="str">
            <v>6.9</v>
          </cell>
        </row>
        <row r="108">
          <cell r="A108" t="str">
            <v>6.12</v>
          </cell>
        </row>
        <row r="116">
          <cell r="A116" t="str">
            <v>7.4</v>
          </cell>
        </row>
        <row r="144">
          <cell r="A144" t="str">
            <v>8.2.3</v>
          </cell>
        </row>
        <row r="146">
          <cell r="A146" t="str">
            <v>8.2.5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 1"/>
      <sheetName val="PA 2"/>
      <sheetName val="PA 3"/>
      <sheetName val="PERNYATAAN DIREKSI"/>
      <sheetName val="DAPUR"/>
      <sheetName val="COVER"/>
      <sheetName val="NRC"/>
      <sheetName val="L-R"/>
      <sheetName val="LTD"/>
      <sheetName val="ARKA 1"/>
      <sheetName val="ARK"/>
      <sheetName val="CAT"/>
      <sheetName val="PJL"/>
      <sheetName val="ALK"/>
      <sheetName val="PENY 14"/>
      <sheetName val="L-I"/>
      <sheetName val="NL"/>
      <sheetName val="JK"/>
      <sheetName val="BBNRC"/>
      <sheetName val="BBLR"/>
      <sheetName val="NLM 2015"/>
      <sheetName val="BUKU KAS HOTEL"/>
      <sheetName val="BUKU KAS HOTEL (2)"/>
      <sheetName val="BUKU KAS BESAR MALL"/>
      <sheetName val="Sheet2"/>
      <sheetName val="Sheet3"/>
      <sheetName val="Sheet1"/>
      <sheetName val="BUKU KAS BESAR MALL (2)"/>
      <sheetName val="Mandiri 2014"/>
      <sheetName val="Mandiri 2014 (2)"/>
      <sheetName val="BPD 2014"/>
      <sheetName val="BPD 2014 (2)"/>
      <sheetName val="BCA 2014"/>
      <sheetName val="BCA 2014 (2)"/>
      <sheetName val="ACC-1"/>
      <sheetName val="ACC-2"/>
    </sheetNames>
    <sheetDataSet>
      <sheetData sheetId="0"/>
      <sheetData sheetId="1"/>
      <sheetData sheetId="2"/>
      <sheetData sheetId="3"/>
      <sheetData sheetId="4">
        <row r="17">
          <cell r="E17" t="str">
            <v>31 DESEMBER 2014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A1" t="str">
            <v>PT SELYCA MULIA</v>
          </cell>
        </row>
        <row r="59">
          <cell r="J59">
            <v>0</v>
          </cell>
        </row>
        <row r="108">
          <cell r="J108">
            <v>0</v>
          </cell>
        </row>
        <row r="563">
          <cell r="J563">
            <v>0</v>
          </cell>
        </row>
        <row r="564">
          <cell r="J564">
            <v>0</v>
          </cell>
        </row>
        <row r="766">
          <cell r="J766">
            <v>48258750000</v>
          </cell>
        </row>
        <row r="767">
          <cell r="J767">
            <v>262065932018.827</v>
          </cell>
        </row>
        <row r="770">
          <cell r="J770">
            <v>1021323457</v>
          </cell>
        </row>
        <row r="816">
          <cell r="J816">
            <v>69806424183.50647</v>
          </cell>
        </row>
        <row r="819">
          <cell r="J819">
            <v>681621599.35416627</v>
          </cell>
        </row>
        <row r="971">
          <cell r="B971" t="str">
            <v>Hutang Usaha</v>
          </cell>
        </row>
        <row r="972">
          <cell r="B972" t="str">
            <v>Hutang Pajak</v>
          </cell>
        </row>
        <row r="1020">
          <cell r="J1020">
            <v>1001000000</v>
          </cell>
        </row>
        <row r="1128">
          <cell r="J1128">
            <v>8068741</v>
          </cell>
        </row>
        <row r="1129">
          <cell r="J1129">
            <v>0</v>
          </cell>
        </row>
        <row r="1230">
          <cell r="J1230">
            <v>0</v>
          </cell>
        </row>
        <row r="1477">
          <cell r="J1477">
            <v>224483655619.92001</v>
          </cell>
        </row>
        <row r="1581">
          <cell r="J1581">
            <v>91327450924.000015</v>
          </cell>
        </row>
        <row r="1632">
          <cell r="J1632">
            <v>30000000000</v>
          </cell>
        </row>
        <row r="1633">
          <cell r="J1633">
            <v>-21961359331.289772</v>
          </cell>
        </row>
      </sheetData>
      <sheetData sheetId="19">
        <row r="9">
          <cell r="B9" t="str">
            <v>Pendapatan</v>
          </cell>
        </row>
        <row r="146">
          <cell r="B146" t="str">
            <v>Beban Pokok Pendapatan</v>
          </cell>
        </row>
        <row r="548">
          <cell r="J548">
            <v>0</v>
          </cell>
        </row>
      </sheetData>
      <sheetData sheetId="20"/>
      <sheetData sheetId="21">
        <row r="2343">
          <cell r="K2343">
            <v>161291</v>
          </cell>
        </row>
      </sheetData>
      <sheetData sheetId="22"/>
      <sheetData sheetId="23">
        <row r="1759">
          <cell r="M1759">
            <v>230389937.72999954</v>
          </cell>
        </row>
      </sheetData>
      <sheetData sheetId="24"/>
      <sheetData sheetId="25"/>
      <sheetData sheetId="26"/>
      <sheetData sheetId="27"/>
      <sheetData sheetId="28"/>
      <sheetData sheetId="29"/>
      <sheetData sheetId="30">
        <row r="1790">
          <cell r="M1790">
            <v>1.6540288925170898E-5</v>
          </cell>
        </row>
      </sheetData>
      <sheetData sheetId="31"/>
      <sheetData sheetId="32">
        <row r="71">
          <cell r="M71">
            <v>0</v>
          </cell>
        </row>
      </sheetData>
      <sheetData sheetId="33"/>
      <sheetData sheetId="34"/>
      <sheetData sheetId="35"/>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PUR"/>
      <sheetName val="COVER DRAF"/>
      <sheetName val="COVER AUDIT"/>
      <sheetName val="Direksi"/>
      <sheetName val="COVER "/>
      <sheetName val="NRC"/>
      <sheetName val="L-R"/>
      <sheetName val="L-R FISK 2014"/>
      <sheetName val="LRF 2018"/>
      <sheetName val="LTD"/>
      <sheetName val="ARK"/>
      <sheetName val="CAT (2)"/>
      <sheetName val="CAT"/>
      <sheetName val="PJL"/>
      <sheetName val="ALK"/>
      <sheetName val="PENY 18"/>
      <sheetName val="PENY 17"/>
      <sheetName val="PENY 16"/>
      <sheetName val="JK"/>
      <sheetName val="WBS"/>
      <sheetName val="WPL"/>
      <sheetName val="A"/>
      <sheetName val="A.1"/>
      <sheetName val="B"/>
      <sheetName val="B.1"/>
      <sheetName val="C"/>
      <sheetName val="D"/>
      <sheetName val="E"/>
      <sheetName val="F"/>
      <sheetName val="G"/>
      <sheetName val="H"/>
      <sheetName val="I"/>
      <sheetName val="J"/>
      <sheetName val="J.1"/>
      <sheetName val="K"/>
      <sheetName val="L"/>
      <sheetName val="M"/>
      <sheetName val="N"/>
      <sheetName val="O"/>
      <sheetName val="P"/>
      <sheetName val="Q"/>
      <sheetName val="R"/>
      <sheetName val="AA"/>
      <sheetName val="BB"/>
      <sheetName val="CC"/>
      <sheetName val="DD"/>
      <sheetName val="EE"/>
      <sheetName val="LRF 2016"/>
      <sheetName val="FF"/>
      <sheetName val="REK KORAN 18"/>
      <sheetName val="Faktur Pajak"/>
      <sheetName val="EE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9">
          <cell r="N19">
            <v>14692000</v>
          </cell>
        </row>
        <row r="25">
          <cell r="N25">
            <v>1134641</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_Okt"/>
      <sheetName val="11_Nov"/>
      <sheetName val="12_Des"/>
      <sheetName val="Gabungan"/>
      <sheetName val="BB"/>
    </sheetNames>
    <sheetDataSet>
      <sheetData sheetId="0"/>
      <sheetData sheetId="1"/>
      <sheetData sheetId="2"/>
      <sheetData sheetId="3">
        <row r="43">
          <cell r="D43">
            <v>20824757138</v>
          </cell>
        </row>
      </sheetData>
      <sheetData sheetId="4">
        <row r="3">
          <cell r="D3">
            <v>10000000</v>
          </cell>
        </row>
        <row r="11">
          <cell r="D11">
            <v>225529440</v>
          </cell>
        </row>
        <row r="15">
          <cell r="D15">
            <v>30000000</v>
          </cell>
        </row>
        <row r="16">
          <cell r="D16">
            <v>90000000</v>
          </cell>
        </row>
        <row r="19">
          <cell r="D19">
            <v>1770000000</v>
          </cell>
        </row>
        <row r="20">
          <cell r="D20">
            <v>2212500000</v>
          </cell>
        </row>
        <row r="21">
          <cell r="D21">
            <v>463967740</v>
          </cell>
        </row>
        <row r="31">
          <cell r="D31">
            <v>14281972261</v>
          </cell>
          <cell r="E31">
            <v>5321683233</v>
          </cell>
        </row>
        <row r="33">
          <cell r="D33">
            <v>57153000</v>
          </cell>
        </row>
        <row r="36">
          <cell r="D36">
            <v>463487739</v>
          </cell>
        </row>
        <row r="41">
          <cell r="D41">
            <v>1140851469</v>
          </cell>
        </row>
        <row r="43">
          <cell r="D43">
            <v>35456000</v>
          </cell>
        </row>
        <row r="49">
          <cell r="E49">
            <v>17236569</v>
          </cell>
        </row>
        <row r="54">
          <cell r="D54">
            <v>3447310</v>
          </cell>
        </row>
        <row r="64">
          <cell r="D64">
            <v>537000</v>
          </cell>
        </row>
        <row r="66">
          <cell r="D66">
            <v>1095735</v>
          </cell>
        </row>
        <row r="69">
          <cell r="D69">
            <v>38759444</v>
          </cell>
        </row>
      </sheetData>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7_Jul"/>
      <sheetName val="08_Agu"/>
      <sheetName val="09_Sep"/>
      <sheetName val="10_Okt"/>
      <sheetName val="11_Nov"/>
      <sheetName val="12_Des"/>
      <sheetName val="Gabungan"/>
      <sheetName val="BB"/>
    </sheetNames>
    <sheetDataSet>
      <sheetData sheetId="0"/>
      <sheetData sheetId="1"/>
      <sheetData sheetId="2"/>
      <sheetData sheetId="3"/>
      <sheetData sheetId="4"/>
      <sheetData sheetId="5"/>
      <sheetData sheetId="6">
        <row r="52">
          <cell r="D52">
            <v>52926303968</v>
          </cell>
          <cell r="E52">
            <v>58446879713</v>
          </cell>
        </row>
      </sheetData>
      <sheetData sheetId="7">
        <row r="8">
          <cell r="D8">
            <v>20037070731</v>
          </cell>
        </row>
        <row r="12">
          <cell r="D12">
            <v>2592527813</v>
          </cell>
        </row>
        <row r="15">
          <cell r="D15">
            <v>2290664937</v>
          </cell>
        </row>
        <row r="21">
          <cell r="D21">
            <v>9523000000</v>
          </cell>
          <cell r="E21">
            <v>13923000000</v>
          </cell>
        </row>
        <row r="27">
          <cell r="D27">
            <v>15240000000</v>
          </cell>
        </row>
        <row r="40">
          <cell r="D40">
            <v>2300364780</v>
          </cell>
        </row>
        <row r="41">
          <cell r="D41">
            <v>294023314</v>
          </cell>
        </row>
        <row r="43">
          <cell r="D43">
            <v>642993888</v>
          </cell>
        </row>
        <row r="45">
          <cell r="D45">
            <v>4620000</v>
          </cell>
        </row>
        <row r="53">
          <cell r="E53">
            <v>21002085</v>
          </cell>
        </row>
        <row r="62">
          <cell r="D62">
            <v>4200419</v>
          </cell>
        </row>
        <row r="74">
          <cell r="D74">
            <v>606000</v>
          </cell>
        </row>
        <row r="76">
          <cell r="D76">
            <v>6232086</v>
          </cell>
        </row>
      </sheetData>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RC (2)"/>
      <sheetName val="L-R (2)"/>
      <sheetName val="COVER DRAF"/>
      <sheetName val="Supervisi"/>
      <sheetName val="Direksi"/>
      <sheetName val="NRC"/>
      <sheetName val="L-R"/>
      <sheetName val="LTD"/>
      <sheetName val="ARK"/>
      <sheetName val="LR FISKAL"/>
      <sheetName val="Pajak Terhutang "/>
      <sheetName val="CTT"/>
      <sheetName val="PJL"/>
      <sheetName val="ALK"/>
      <sheetName val="L-PENY"/>
      <sheetName val="L-PENY 2015"/>
      <sheetName val="PENY-2019 (Juni)"/>
      <sheetName val="WBS"/>
      <sheetName val="WPL"/>
      <sheetName val="Koreksi"/>
      <sheetName val="NLM"/>
      <sheetName val="A"/>
      <sheetName val="B"/>
      <sheetName val="B.1"/>
      <sheetName val="C"/>
      <sheetName val="D"/>
      <sheetName val="D 1"/>
      <sheetName val="E"/>
      <sheetName val="E-1"/>
      <sheetName val="F"/>
      <sheetName val="G"/>
      <sheetName val="H"/>
      <sheetName val="I"/>
      <sheetName val="J"/>
      <sheetName val="K"/>
      <sheetName val="K-1"/>
      <sheetName val="L"/>
      <sheetName val="M"/>
      <sheetName val="N"/>
      <sheetName val="N-1"/>
      <sheetName val="O"/>
      <sheetName val="P"/>
      <sheetName val="Q"/>
      <sheetName val="P-1"/>
      <sheetName val="R"/>
      <sheetName val="S"/>
      <sheetName val="T"/>
      <sheetName val="AA"/>
      <sheetName val="AA-1"/>
      <sheetName val="BB"/>
      <sheetName val="BB-1"/>
      <sheetName val="CC"/>
      <sheetName val="DD-a"/>
      <sheetName val="DD"/>
      <sheetName val="EE"/>
      <sheetName val="Sheet2"/>
      <sheetName val="A-1"/>
      <sheetName val="G-1"/>
      <sheetName val="H-1"/>
      <sheetName val="CC-1"/>
      <sheetName val="Sheet1"/>
      <sheetName val="Selisih Lapor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0">
          <cell r="B20" t="str">
            <v>Tri-Em Global PTE LTD</v>
          </cell>
        </row>
      </sheetData>
      <sheetData sheetId="23"/>
      <sheetData sheetId="24"/>
      <sheetData sheetId="25"/>
      <sheetData sheetId="26"/>
      <sheetData sheetId="27">
        <row r="19">
          <cell r="R19">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9">
          <cell r="C19" t="str">
            <v>PT Mahakam Prima Energy</v>
          </cell>
        </row>
        <row r="20">
          <cell r="C20" t="str">
            <v>PT Smart Multi Finance</v>
          </cell>
        </row>
        <row r="21">
          <cell r="C21" t="str">
            <v>Tuan Rusifidi</v>
          </cell>
        </row>
      </sheetData>
      <sheetData sheetId="42"/>
      <sheetData sheetId="43"/>
      <sheetData sheetId="44">
        <row r="23">
          <cell r="R23">
            <v>1000000000</v>
          </cell>
        </row>
      </sheetData>
      <sheetData sheetId="45">
        <row r="19">
          <cell r="R19">
            <v>425000000</v>
          </cell>
        </row>
      </sheetData>
      <sheetData sheetId="46">
        <row r="24">
          <cell r="R24">
            <v>7111174044.8222456</v>
          </cell>
        </row>
      </sheetData>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DRAF"/>
      <sheetName val="Supervisi"/>
      <sheetName val="Direksi"/>
      <sheetName val="NRC"/>
      <sheetName val="L-R"/>
      <sheetName val="LR FISKAL"/>
      <sheetName val="Pajak Terhutang"/>
      <sheetName val="LTD"/>
      <sheetName val="ARK"/>
      <sheetName val="NLM1"/>
      <sheetName val="CTT"/>
      <sheetName val="PJL"/>
      <sheetName val="ALK"/>
      <sheetName val="L-PENY"/>
      <sheetName val="L-PENY 2015"/>
      <sheetName val="PENY-Maret 2019"/>
      <sheetName val="WBS"/>
      <sheetName val="WPL"/>
      <sheetName val="NLM"/>
      <sheetName val="Koreksi"/>
      <sheetName val="A"/>
      <sheetName val="Rekap Kas Kantor"/>
      <sheetName val="B"/>
      <sheetName val="B.1"/>
      <sheetName val="C"/>
      <sheetName val="D"/>
      <sheetName val="D 1"/>
      <sheetName val="E"/>
      <sheetName val="E-1"/>
      <sheetName val="F"/>
      <sheetName val="F-1"/>
      <sheetName val="G"/>
      <sheetName val="H"/>
      <sheetName val="I"/>
      <sheetName val="J"/>
      <sheetName val="K"/>
      <sheetName val="L"/>
      <sheetName val="M"/>
      <sheetName val="N"/>
      <sheetName val="N-1"/>
      <sheetName val="O"/>
      <sheetName val="P"/>
      <sheetName val="P-1"/>
      <sheetName val="Q"/>
      <sheetName val="R"/>
      <sheetName val="S"/>
      <sheetName val="T"/>
      <sheetName val="AA"/>
      <sheetName val="AA-1"/>
      <sheetName val="BB"/>
      <sheetName val="BB-1"/>
      <sheetName val="CC"/>
      <sheetName val="DD-a"/>
      <sheetName val="DD"/>
      <sheetName val="EE"/>
      <sheetName val="Sheet2"/>
      <sheetName val="BNI-1"/>
      <sheetName val="BNI-2"/>
      <sheetName val="BNI-3"/>
      <sheetName val="BNI-4"/>
      <sheetName val="BNI-5"/>
      <sheetName val="BNI-6"/>
      <sheetName val="A-1"/>
      <sheetName val="G-1"/>
      <sheetName val="H-1"/>
      <sheetName val="CC-1"/>
      <sheetName val="Sheet1"/>
      <sheetName val="Selisih Laporan"/>
    </sheetNames>
    <sheetDataSet>
      <sheetData sheetId="0"/>
      <sheetData sheetId="1"/>
      <sheetData sheetId="2"/>
      <sheetData sheetId="3"/>
      <sheetData sheetId="4"/>
      <sheetData sheetId="5"/>
      <sheetData sheetId="6"/>
      <sheetData sheetId="7"/>
      <sheetData sheetId="8"/>
      <sheetData sheetId="9">
        <row r="70">
          <cell r="B70" t="str">
            <v>Beban Bongkar Muat</v>
          </cell>
        </row>
        <row r="71">
          <cell r="B71" t="str">
            <v>Beban Sampling</v>
          </cell>
        </row>
        <row r="72">
          <cell r="B72" t="str">
            <v>Beban Stevedoring</v>
          </cell>
        </row>
        <row r="73">
          <cell r="B73" t="str">
            <v>Beban Sumbangan</v>
          </cell>
        </row>
        <row r="74">
          <cell r="B74" t="str">
            <v>Beban Pengurusan Dokumen</v>
          </cell>
        </row>
        <row r="75">
          <cell r="B75" t="str">
            <v>Beban Treatment Batubara</v>
          </cell>
        </row>
        <row r="77">
          <cell r="B77" t="str">
            <v>Beban Sewa Tongkang</v>
          </cell>
        </row>
        <row r="78">
          <cell r="B78" t="str">
            <v>Beban PNBP</v>
          </cell>
        </row>
        <row r="79">
          <cell r="B79" t="str">
            <v>Beban Handling</v>
          </cell>
        </row>
        <row r="80">
          <cell r="B80" t="str">
            <v>Beban Lainnya</v>
          </cell>
        </row>
        <row r="84">
          <cell r="B84" t="str">
            <v>Beban Gaji Karyawan</v>
          </cell>
        </row>
        <row r="85">
          <cell r="B85" t="str">
            <v>Beban Alat Tulis Kantor</v>
          </cell>
        </row>
        <row r="86">
          <cell r="B86" t="str">
            <v>Beban Pengobatan Karyawan</v>
          </cell>
        </row>
        <row r="87">
          <cell r="B87" t="str">
            <v>Beban Asuransi</v>
          </cell>
        </row>
        <row r="89">
          <cell r="B89" t="str">
            <v>Beban Kirim</v>
          </cell>
        </row>
        <row r="91">
          <cell r="B91" t="str">
            <v>Beban Pemeliharaan Bangunan</v>
          </cell>
        </row>
        <row r="92">
          <cell r="B92" t="str">
            <v>Beban Pemeliharaan Kendaraan</v>
          </cell>
        </row>
        <row r="93">
          <cell r="B93" t="str">
            <v>Beban Penyusutan Bangunan</v>
          </cell>
        </row>
        <row r="94">
          <cell r="B94" t="str">
            <v>Beban Penyusutan Kendaraan</v>
          </cell>
        </row>
        <row r="95">
          <cell r="B95" t="str">
            <v>Beban Penyusutan Inventaris Kantor</v>
          </cell>
        </row>
        <row r="96">
          <cell r="B96" t="str">
            <v>Beban Jasa Profesional</v>
          </cell>
        </row>
        <row r="97">
          <cell r="B97" t="str">
            <v>Beban Sumbangan</v>
          </cell>
        </row>
        <row r="98">
          <cell r="B98" t="str">
            <v>Beban Perjalanan Dinas</v>
          </cell>
        </row>
        <row r="99">
          <cell r="B99" t="str">
            <v>Smart Multi Finance</v>
          </cell>
        </row>
        <row r="100">
          <cell r="B100" t="str">
            <v>Beban Lain-lain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row r="19">
          <cell r="B19" t="str">
            <v>Tri-Em Global PTE LTD</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theme/theme1.xml><?xml version="1.0" encoding="utf-8"?>
<a:theme xmlns:a="http://schemas.openxmlformats.org/drawingml/2006/main" name="Tema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rinterSettings" Target="../printerSettings/printerSettings2.bin" /></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 /><Relationship Id="rId1" Type="http://schemas.openxmlformats.org/officeDocument/2006/relationships/printerSettings" Target="../printerSettings/printerSettings3.bin" /></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 /></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 /></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 /></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 /></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 /></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 /></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 /></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 /></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 /></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 /></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 /></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 /></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 /></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 /></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 /></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 /><Relationship Id="rId1" Type="http://schemas.openxmlformats.org/officeDocument/2006/relationships/printerSettings" Target="../printerSettings/printerSettings19.bin" /></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 /><Relationship Id="rId1" Type="http://schemas.openxmlformats.org/officeDocument/2006/relationships/printerSettings" Target="../printerSettings/printerSettings20.bin" /></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 /><Relationship Id="rId1" Type="http://schemas.openxmlformats.org/officeDocument/2006/relationships/printerSettings" Target="../printerSettings/printerSettings21.bin" /></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 /><Relationship Id="rId1" Type="http://schemas.openxmlformats.org/officeDocument/2006/relationships/printerSettings" Target="../printerSettings/printerSettings22.bin" /></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 /><Relationship Id="rId1" Type="http://schemas.openxmlformats.org/officeDocument/2006/relationships/printerSettings" Target="../printerSettings/printerSettings23.bin" /></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8.xml" /><Relationship Id="rId1" Type="http://schemas.openxmlformats.org/officeDocument/2006/relationships/printerSettings" Target="../printerSettings/printerSettings24.bin" /></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 /><Relationship Id="rId1" Type="http://schemas.openxmlformats.org/officeDocument/2006/relationships/printerSettings" Target="../printerSettings/printerSettings25.bin" /></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0.xml" /><Relationship Id="rId1" Type="http://schemas.openxmlformats.org/officeDocument/2006/relationships/printerSettings" Target="../printerSettings/printerSettings26.bin" /></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1.xml" /><Relationship Id="rId1" Type="http://schemas.openxmlformats.org/officeDocument/2006/relationships/printerSettings" Target="../printerSettings/printerSettings27.bin" /></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2.xml" /><Relationship Id="rId1" Type="http://schemas.openxmlformats.org/officeDocument/2006/relationships/printerSettings" Target="../printerSettings/printerSettings28.bin" /></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 /><Relationship Id="rId1" Type="http://schemas.openxmlformats.org/officeDocument/2006/relationships/printerSettings" Target="../printerSettings/printerSettings29.bin" /></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 /><Relationship Id="rId1" Type="http://schemas.openxmlformats.org/officeDocument/2006/relationships/printerSettings" Target="../printerSettings/printerSettings30.bin" /></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 /><Relationship Id="rId1" Type="http://schemas.openxmlformats.org/officeDocument/2006/relationships/printerSettings" Target="../printerSettings/printerSettings31.bin" /></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 /><Relationship Id="rId1" Type="http://schemas.openxmlformats.org/officeDocument/2006/relationships/printerSettings" Target="../printerSettings/printerSettings32.bin" /></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7.xml" /><Relationship Id="rId1" Type="http://schemas.openxmlformats.org/officeDocument/2006/relationships/printerSettings" Target="../printerSettings/printerSettings33.bin" /></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8.xml" /><Relationship Id="rId1" Type="http://schemas.openxmlformats.org/officeDocument/2006/relationships/printerSettings" Target="../printerSettings/printerSettings34.bin" /></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9.xml" /><Relationship Id="rId1" Type="http://schemas.openxmlformats.org/officeDocument/2006/relationships/printerSettings" Target="../printerSettings/printerSettings35.bin" /></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 /><Relationship Id="rId1" Type="http://schemas.openxmlformats.org/officeDocument/2006/relationships/printerSettings" Target="../printerSettings/printerSettings36.bin" /></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1.xml" /><Relationship Id="rId1" Type="http://schemas.openxmlformats.org/officeDocument/2006/relationships/printerSettings" Target="../printerSettings/printerSettings37.bin" /></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2.xml" /><Relationship Id="rId1" Type="http://schemas.openxmlformats.org/officeDocument/2006/relationships/printerSettings" Target="../printerSettings/printerSettings38.bin" /></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3.xml" /><Relationship Id="rId1" Type="http://schemas.openxmlformats.org/officeDocument/2006/relationships/printerSettings" Target="../printerSettings/printerSettings39.bin" /></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 /></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4.xml" /><Relationship Id="rId1" Type="http://schemas.openxmlformats.org/officeDocument/2006/relationships/printerSettings" Target="../printerSettings/printerSettings41.bin" /></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5.xml" /><Relationship Id="rId1" Type="http://schemas.openxmlformats.org/officeDocument/2006/relationships/printerSettings" Target="../printerSettings/printerSettings42.bin" /></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6.xml" /><Relationship Id="rId1" Type="http://schemas.openxmlformats.org/officeDocument/2006/relationships/printerSettings" Target="../printerSettings/printerSettings43.bin" /></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7.xml" /><Relationship Id="rId1" Type="http://schemas.openxmlformats.org/officeDocument/2006/relationships/printerSettings" Target="../printerSettings/printerSettings44.bin" /></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8.xml" /><Relationship Id="rId1" Type="http://schemas.openxmlformats.org/officeDocument/2006/relationships/printerSettings" Target="../printerSettings/printerSettings45.bin" /></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 /></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9.xml" /><Relationship Id="rId1" Type="http://schemas.openxmlformats.org/officeDocument/2006/relationships/printerSettings" Target="../printerSettings/printerSettings47.bin" /></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 /></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30.xml" /><Relationship Id="rId1" Type="http://schemas.openxmlformats.org/officeDocument/2006/relationships/printerSettings" Target="../printerSettings/printerSettings49.bin" /></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1.xml" /><Relationship Id="rId1" Type="http://schemas.openxmlformats.org/officeDocument/2006/relationships/printerSettings" Target="../printerSettings/printerSettings50.bin" /></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2.xml" /><Relationship Id="rId1" Type="http://schemas.openxmlformats.org/officeDocument/2006/relationships/printerSettings" Target="../printerSettings/printerSettings51.bin" /></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 /></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3.bin" /></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4.bin" /></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33.xml" /><Relationship Id="rId1" Type="http://schemas.openxmlformats.org/officeDocument/2006/relationships/printerSettings" Target="../printerSettings/printerSettings55.bin" /></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6.bin" /></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7.bin" /></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4.xml" /><Relationship Id="rId1" Type="http://schemas.openxmlformats.org/officeDocument/2006/relationships/printerSettings" Target="../printerSettings/printerSettings58.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F34"/>
  <sheetViews>
    <sheetView showGridLines="0" topLeftCell="XFD13" zoomScale="85" zoomScaleNormal="85" workbookViewId="0">
      <selection activeCell="E34" sqref="E34"/>
    </sheetView>
  </sheetViews>
  <sheetFormatPr defaultColWidth="0" defaultRowHeight="15" zeroHeight="1"/>
  <cols>
    <col min="1" max="1" width="3.91015625" style="828" customWidth="1"/>
    <col min="2" max="2" width="7.01171875" style="843" customWidth="1"/>
    <col min="3" max="3" width="33.98046875" style="844" customWidth="1"/>
    <col min="4" max="4" width="2.55859375" style="828" customWidth="1"/>
    <col min="5" max="5" width="77.26953125" style="828" customWidth="1"/>
    <col min="6" max="6" width="3.91015625" style="828" customWidth="1"/>
    <col min="7" max="16384" width="0" style="828" hidden="1"/>
  </cols>
  <sheetData>
    <row r="1" spans="1:6" ht="15.75" thickBot="1">
      <c r="A1" s="825"/>
      <c r="B1" s="826"/>
      <c r="C1" s="827"/>
      <c r="D1" s="825"/>
      <c r="E1" s="825"/>
      <c r="F1" s="825"/>
    </row>
    <row r="2" spans="1:6" ht="23.25" thickTop="1">
      <c r="A2" s="825"/>
      <c r="B2" s="1781" t="s">
        <v>450</v>
      </c>
      <c r="C2" s="1782"/>
      <c r="D2" s="1782"/>
      <c r="E2" s="1783"/>
      <c r="F2" s="825"/>
    </row>
    <row r="3" spans="1:6" ht="15.75" thickBot="1">
      <c r="A3" s="825"/>
      <c r="B3" s="829"/>
      <c r="C3" s="830"/>
      <c r="D3" s="831"/>
      <c r="E3" s="832"/>
      <c r="F3" s="825"/>
    </row>
    <row r="4" spans="1:6" s="835" customFormat="1" ht="15.75" thickTop="1">
      <c r="A4" s="833"/>
      <c r="B4" s="834" t="s">
        <v>451</v>
      </c>
      <c r="C4" s="1784" t="s">
        <v>294</v>
      </c>
      <c r="D4" s="1785"/>
      <c r="E4" s="1786"/>
      <c r="F4" s="833"/>
    </row>
    <row r="5" spans="1:6">
      <c r="A5" s="825"/>
      <c r="B5" s="836"/>
      <c r="C5" s="837"/>
      <c r="D5" s="838"/>
      <c r="E5" s="839"/>
      <c r="F5" s="825"/>
    </row>
    <row r="6" spans="1:6">
      <c r="A6" s="825"/>
      <c r="B6" s="836">
        <v>1</v>
      </c>
      <c r="C6" s="837" t="s">
        <v>131</v>
      </c>
      <c r="D6" s="838" t="s">
        <v>9</v>
      </c>
      <c r="E6" s="839" t="s">
        <v>1163</v>
      </c>
      <c r="F6" s="825"/>
    </row>
    <row r="7" spans="1:6">
      <c r="A7" s="825"/>
      <c r="B7" s="836"/>
      <c r="C7" s="837"/>
      <c r="D7" s="838"/>
      <c r="E7" s="839"/>
      <c r="F7" s="825"/>
    </row>
    <row r="8" spans="1:6">
      <c r="A8" s="825"/>
      <c r="B8" s="836">
        <f>+B6+1</f>
        <v>2</v>
      </c>
      <c r="C8" s="837" t="s">
        <v>452</v>
      </c>
      <c r="D8" s="838" t="s">
        <v>9</v>
      </c>
      <c r="E8" s="840" t="s">
        <v>1596</v>
      </c>
      <c r="F8" s="825"/>
    </row>
    <row r="9" spans="1:6">
      <c r="A9" s="825"/>
      <c r="B9" s="836">
        <f t="shared" ref="B9:B20" si="0">+B8+1</f>
        <v>3</v>
      </c>
      <c r="C9" s="837" t="s">
        <v>453</v>
      </c>
      <c r="D9" s="838" t="s">
        <v>9</v>
      </c>
      <c r="E9" s="839" t="s">
        <v>1597</v>
      </c>
      <c r="F9" s="825"/>
    </row>
    <row r="10" spans="1:6">
      <c r="A10" s="825"/>
      <c r="B10" s="836">
        <f t="shared" si="0"/>
        <v>4</v>
      </c>
      <c r="C10" s="837" t="s">
        <v>466</v>
      </c>
      <c r="D10" s="838" t="s">
        <v>9</v>
      </c>
      <c r="E10" s="839" t="s">
        <v>1399</v>
      </c>
      <c r="F10" s="825"/>
    </row>
    <row r="11" spans="1:6">
      <c r="A11" s="825"/>
      <c r="B11" s="836">
        <f t="shared" si="0"/>
        <v>5</v>
      </c>
      <c r="C11" s="837" t="s">
        <v>454</v>
      </c>
      <c r="D11" s="838" t="s">
        <v>9</v>
      </c>
      <c r="E11" s="841"/>
      <c r="F11" s="825"/>
    </row>
    <row r="12" spans="1:6">
      <c r="A12" s="825"/>
      <c r="B12" s="836">
        <f t="shared" si="0"/>
        <v>6</v>
      </c>
      <c r="C12" s="837" t="s">
        <v>455</v>
      </c>
      <c r="D12" s="838" t="s">
        <v>9</v>
      </c>
      <c r="E12" s="839" t="s">
        <v>579</v>
      </c>
      <c r="F12" s="825"/>
    </row>
    <row r="13" spans="1:6">
      <c r="A13" s="825"/>
      <c r="B13" s="836">
        <f t="shared" si="0"/>
        <v>7</v>
      </c>
      <c r="C13" s="837" t="s">
        <v>456</v>
      </c>
      <c r="D13" s="838" t="s">
        <v>9</v>
      </c>
      <c r="E13" s="839" t="s">
        <v>580</v>
      </c>
      <c r="F13" s="825"/>
    </row>
    <row r="14" spans="1:6">
      <c r="A14" s="825"/>
      <c r="B14" s="836">
        <f t="shared" si="0"/>
        <v>8</v>
      </c>
      <c r="C14" s="837" t="s">
        <v>457</v>
      </c>
      <c r="D14" s="838" t="s">
        <v>9</v>
      </c>
      <c r="E14" s="839" t="s">
        <v>1432</v>
      </c>
      <c r="F14" s="825"/>
    </row>
    <row r="15" spans="1:6">
      <c r="A15" s="825"/>
      <c r="B15" s="836">
        <f t="shared" si="0"/>
        <v>9</v>
      </c>
      <c r="C15" s="837" t="s">
        <v>458</v>
      </c>
      <c r="D15" s="838"/>
      <c r="E15" s="840" t="s">
        <v>1433</v>
      </c>
      <c r="F15" s="825"/>
    </row>
    <row r="16" spans="1:6">
      <c r="A16" s="825"/>
      <c r="B16" s="836">
        <f t="shared" si="0"/>
        <v>10</v>
      </c>
      <c r="C16" s="837" t="s">
        <v>460</v>
      </c>
      <c r="D16" s="838" t="s">
        <v>9</v>
      </c>
      <c r="E16" s="840" t="s">
        <v>1434</v>
      </c>
      <c r="F16" s="825"/>
    </row>
    <row r="17" spans="1:6">
      <c r="A17" s="825"/>
      <c r="B17" s="836">
        <f t="shared" si="0"/>
        <v>11</v>
      </c>
      <c r="C17" s="837" t="s">
        <v>461</v>
      </c>
      <c r="D17" s="838" t="s">
        <v>9</v>
      </c>
      <c r="E17" s="840" t="s">
        <v>459</v>
      </c>
      <c r="F17" s="825"/>
    </row>
    <row r="18" spans="1:6">
      <c r="A18" s="825"/>
      <c r="B18" s="836">
        <f t="shared" si="0"/>
        <v>12</v>
      </c>
      <c r="C18" s="837" t="s">
        <v>462</v>
      </c>
      <c r="D18" s="838" t="s">
        <v>9</v>
      </c>
      <c r="E18" s="840" t="s">
        <v>1389</v>
      </c>
      <c r="F18" s="825"/>
    </row>
    <row r="19" spans="1:6">
      <c r="A19" s="825"/>
      <c r="B19" s="836">
        <f t="shared" si="0"/>
        <v>13</v>
      </c>
      <c r="C19" s="837" t="s">
        <v>463</v>
      </c>
      <c r="D19" s="838" t="s">
        <v>9</v>
      </c>
      <c r="E19" s="840" t="s">
        <v>624</v>
      </c>
      <c r="F19" s="825"/>
    </row>
    <row r="20" spans="1:6">
      <c r="A20" s="825"/>
      <c r="B20" s="836">
        <f t="shared" si="0"/>
        <v>14</v>
      </c>
      <c r="C20" s="837" t="s">
        <v>464</v>
      </c>
      <c r="D20" s="838" t="s">
        <v>9</v>
      </c>
      <c r="E20" s="839" t="s">
        <v>347</v>
      </c>
      <c r="F20" s="825"/>
    </row>
    <row r="21" spans="1:6">
      <c r="A21" s="825"/>
      <c r="B21" s="836"/>
      <c r="C21" s="837"/>
      <c r="D21" s="838"/>
      <c r="E21" s="840"/>
      <c r="F21" s="825"/>
    </row>
    <row r="22" spans="1:6">
      <c r="A22" s="825"/>
      <c r="B22" s="836">
        <f>+B20+1</f>
        <v>15</v>
      </c>
      <c r="C22" s="837" t="s">
        <v>465</v>
      </c>
      <c r="D22" s="838" t="s">
        <v>9</v>
      </c>
      <c r="E22" s="839"/>
      <c r="F22" s="825"/>
    </row>
    <row r="23" spans="1:6">
      <c r="A23" s="825"/>
      <c r="B23" s="836"/>
      <c r="C23" s="837"/>
      <c r="D23" s="838"/>
      <c r="E23" s="839"/>
      <c r="F23" s="825"/>
    </row>
    <row r="24" spans="1:6">
      <c r="A24" s="825"/>
      <c r="B24" s="836"/>
      <c r="C24" s="837"/>
      <c r="D24" s="838"/>
      <c r="E24" s="839"/>
      <c r="F24" s="825"/>
    </row>
    <row r="25" spans="1:6">
      <c r="A25" s="825"/>
      <c r="B25" s="836"/>
      <c r="C25" s="837"/>
      <c r="D25" s="838"/>
      <c r="E25" s="839"/>
      <c r="F25" s="825"/>
    </row>
    <row r="26" spans="1:6">
      <c r="A26" s="825"/>
      <c r="B26" s="836"/>
      <c r="C26" s="837"/>
      <c r="D26" s="838"/>
      <c r="E26" s="839"/>
      <c r="F26" s="825"/>
    </row>
    <row r="27" spans="1:6">
      <c r="A27" s="825"/>
      <c r="B27" s="836"/>
      <c r="C27" s="837"/>
      <c r="D27" s="838"/>
      <c r="E27" s="839"/>
      <c r="F27" s="825"/>
    </row>
    <row r="28" spans="1:6">
      <c r="A28" s="825"/>
      <c r="B28" s="836"/>
      <c r="C28" s="837"/>
      <c r="D28" s="838"/>
      <c r="E28" s="839"/>
      <c r="F28" s="825"/>
    </row>
    <row r="29" spans="1:6">
      <c r="A29" s="825"/>
      <c r="B29" s="836"/>
      <c r="C29" s="837"/>
      <c r="D29" s="838"/>
      <c r="E29" s="839"/>
      <c r="F29" s="825"/>
    </row>
    <row r="30" spans="1:6">
      <c r="A30" s="825"/>
      <c r="B30" s="836"/>
      <c r="C30" s="837"/>
      <c r="D30" s="838"/>
      <c r="E30" s="839"/>
      <c r="F30" s="825"/>
    </row>
    <row r="31" spans="1:6" ht="15.75" thickBot="1">
      <c r="A31" s="825"/>
      <c r="B31" s="829"/>
      <c r="C31" s="842"/>
      <c r="D31" s="831"/>
      <c r="E31" s="832"/>
      <c r="F31" s="825"/>
    </row>
    <row r="32" spans="1:6" ht="15.75" thickTop="1">
      <c r="A32" s="825"/>
      <c r="B32" s="826"/>
      <c r="C32" s="827"/>
      <c r="D32" s="825"/>
      <c r="E32" s="825"/>
      <c r="F32" s="825"/>
    </row>
    <row r="34"/>
  </sheetData>
  <mergeCells count="2">
    <mergeCell ref="B2:E2"/>
    <mergeCell ref="C4:E4"/>
  </mergeCells>
  <pageMargins left="0.75" right="0.75" top="1" bottom="1" header="0.5" footer="0.5"/>
  <pageSetup orientation="portrait" horizontalDpi="4294967293" verticalDpi="4294967293"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AA45"/>
  <sheetViews>
    <sheetView showGridLines="0" tabSelected="1" view="pageBreakPreview" topLeftCell="G6" zoomScaleSheetLayoutView="100" workbookViewId="0">
      <selection activeCell="A18" sqref="A18"/>
    </sheetView>
  </sheetViews>
  <sheetFormatPr defaultColWidth="9.16796875" defaultRowHeight="15"/>
  <cols>
    <col min="1" max="23" width="3.1015625" style="665" customWidth="1"/>
    <col min="24" max="16384" width="9.16796875" style="665"/>
  </cols>
  <sheetData>
    <row r="1" spans="1:22" ht="22.5">
      <c r="A1" s="1788"/>
      <c r="B1" s="1789"/>
      <c r="C1" s="1789"/>
      <c r="D1" s="1789"/>
      <c r="E1" s="1789"/>
      <c r="F1" s="1789"/>
      <c r="G1" s="1789"/>
      <c r="H1" s="1789"/>
      <c r="I1" s="1789"/>
      <c r="J1" s="1789"/>
      <c r="K1" s="1789"/>
      <c r="L1" s="1789"/>
      <c r="M1" s="1789"/>
      <c r="N1" s="1789"/>
      <c r="O1" s="1789"/>
      <c r="P1" s="1789"/>
      <c r="Q1" s="1789"/>
      <c r="R1" s="1789"/>
      <c r="S1" s="1789"/>
      <c r="T1" s="1789"/>
      <c r="U1" s="1789"/>
      <c r="V1" s="1789"/>
    </row>
    <row r="2" spans="1:22">
      <c r="A2" s="666"/>
      <c r="B2" s="666"/>
      <c r="C2" s="666"/>
      <c r="D2" s="666"/>
      <c r="E2" s="666"/>
      <c r="F2" s="666"/>
      <c r="G2" s="666"/>
      <c r="H2" s="666"/>
      <c r="I2" s="666"/>
      <c r="J2" s="666"/>
      <c r="K2" s="666"/>
      <c r="L2" s="666"/>
      <c r="M2" s="666"/>
      <c r="N2" s="666"/>
      <c r="O2" s="666"/>
      <c r="P2" s="666"/>
      <c r="Q2" s="666"/>
      <c r="R2" s="666"/>
      <c r="S2" s="666"/>
      <c r="T2" s="666"/>
      <c r="U2" s="666"/>
      <c r="V2" s="666"/>
    </row>
    <row r="3" spans="1:22" ht="21">
      <c r="A3" s="1790"/>
      <c r="B3" s="1791"/>
      <c r="C3" s="1791"/>
      <c r="D3" s="1791"/>
      <c r="E3" s="1791"/>
      <c r="F3" s="1791"/>
      <c r="G3" s="1791"/>
      <c r="H3" s="1791"/>
      <c r="I3" s="1791"/>
      <c r="J3" s="1791"/>
      <c r="K3" s="1791"/>
      <c r="L3" s="1791"/>
      <c r="M3" s="1791"/>
      <c r="N3" s="1791"/>
      <c r="O3" s="1791"/>
      <c r="P3" s="1791"/>
      <c r="Q3" s="1791"/>
      <c r="R3" s="1791"/>
      <c r="S3" s="1791"/>
      <c r="T3" s="1791"/>
      <c r="U3" s="1791"/>
      <c r="V3" s="1791"/>
    </row>
    <row r="4" spans="1:22">
      <c r="A4" s="1792"/>
      <c r="B4" s="1793"/>
      <c r="C4" s="1793"/>
      <c r="D4" s="1793"/>
      <c r="E4" s="1793"/>
      <c r="F4" s="1793"/>
      <c r="G4" s="1793"/>
      <c r="H4" s="1793"/>
      <c r="I4" s="1793"/>
      <c r="J4" s="1793"/>
      <c r="K4" s="1793"/>
      <c r="L4" s="1793"/>
      <c r="M4" s="1793"/>
      <c r="N4" s="1793"/>
      <c r="O4" s="1793"/>
      <c r="P4" s="1793"/>
      <c r="Q4" s="1793"/>
      <c r="R4" s="1793"/>
      <c r="S4" s="1793"/>
      <c r="T4" s="1793"/>
      <c r="U4" s="1793"/>
      <c r="V4" s="1793"/>
    </row>
    <row r="5" spans="1:22">
      <c r="A5" s="666"/>
      <c r="B5" s="666"/>
      <c r="C5" s="666"/>
      <c r="D5" s="666"/>
      <c r="E5" s="666"/>
      <c r="F5" s="666"/>
      <c r="G5" s="666"/>
      <c r="H5" s="666"/>
      <c r="I5" s="666"/>
      <c r="J5" s="666"/>
      <c r="K5" s="666"/>
      <c r="L5" s="666"/>
      <c r="M5" s="666"/>
      <c r="N5" s="666"/>
      <c r="O5" s="666"/>
      <c r="P5" s="666"/>
      <c r="Q5" s="666"/>
      <c r="R5" s="666"/>
      <c r="S5" s="666"/>
      <c r="T5" s="666"/>
      <c r="U5" s="666"/>
      <c r="V5" s="666"/>
    </row>
    <row r="6" spans="1:22" ht="18">
      <c r="A6" s="1794"/>
      <c r="B6" s="1794"/>
      <c r="C6" s="1794"/>
      <c r="D6" s="1794"/>
      <c r="E6" s="1794"/>
      <c r="F6" s="1794"/>
      <c r="G6" s="1794"/>
      <c r="H6" s="1794"/>
      <c r="I6" s="1794"/>
      <c r="J6" s="1794"/>
      <c r="K6" s="1794"/>
      <c r="L6" s="1794"/>
      <c r="M6" s="1794"/>
      <c r="N6" s="1794"/>
      <c r="O6" s="1794"/>
      <c r="P6" s="1794"/>
      <c r="Q6" s="1794"/>
      <c r="R6" s="1794"/>
      <c r="S6" s="1794"/>
      <c r="T6" s="1794"/>
      <c r="U6" s="1794"/>
      <c r="V6" s="1794"/>
    </row>
    <row r="7" spans="1:22" ht="21">
      <c r="A7" s="1790"/>
      <c r="B7" s="1791"/>
      <c r="C7" s="1791"/>
      <c r="D7" s="1791"/>
      <c r="E7" s="1791"/>
      <c r="F7" s="1791"/>
      <c r="G7" s="1791"/>
      <c r="H7" s="1791"/>
      <c r="I7" s="1791"/>
      <c r="J7" s="1791"/>
      <c r="K7" s="1791"/>
      <c r="L7" s="1791"/>
      <c r="M7" s="1791"/>
      <c r="N7" s="1791"/>
      <c r="O7" s="1791"/>
      <c r="P7" s="1791"/>
      <c r="Q7" s="1791"/>
      <c r="R7" s="1791"/>
      <c r="S7" s="1791"/>
      <c r="T7" s="1791"/>
      <c r="U7" s="1791"/>
      <c r="V7" s="1791"/>
    </row>
    <row r="8" spans="1:22">
      <c r="A8" s="1795"/>
      <c r="B8" s="1795"/>
      <c r="C8" s="1795"/>
      <c r="D8" s="1795"/>
      <c r="E8" s="1795"/>
      <c r="F8" s="1795"/>
      <c r="G8" s="1795"/>
      <c r="H8" s="1795"/>
      <c r="I8" s="1795"/>
      <c r="J8" s="1795"/>
      <c r="K8" s="1795"/>
      <c r="L8" s="1795"/>
      <c r="M8" s="1795"/>
      <c r="N8" s="1795"/>
      <c r="O8" s="1795"/>
      <c r="P8" s="1795"/>
      <c r="Q8" s="1795"/>
      <c r="R8" s="1795"/>
      <c r="S8" s="1795"/>
      <c r="T8" s="1795"/>
      <c r="U8" s="1795"/>
      <c r="V8" s="1795"/>
    </row>
    <row r="30" spans="27:27">
      <c r="AA30" s="690"/>
    </row>
    <row r="43" spans="1:25" ht="19.5">
      <c r="A43" s="1796" t="s">
        <v>1602</v>
      </c>
      <c r="B43" s="1796"/>
      <c r="C43" s="1796"/>
      <c r="D43" s="1796"/>
      <c r="E43" s="1796"/>
      <c r="F43" s="1796"/>
      <c r="G43" s="1796"/>
      <c r="H43" s="1796"/>
      <c r="I43" s="1796"/>
      <c r="J43" s="1796"/>
      <c r="K43" s="1796"/>
      <c r="L43" s="1796"/>
      <c r="M43" s="1796"/>
      <c r="N43" s="1796"/>
      <c r="O43" s="1796"/>
      <c r="P43" s="1796"/>
      <c r="Q43" s="1796"/>
      <c r="R43" s="1796"/>
      <c r="S43" s="1796"/>
      <c r="T43" s="1796"/>
      <c r="U43" s="1796"/>
      <c r="V43" s="1796"/>
      <c r="W43" s="1796"/>
      <c r="X43" s="1796"/>
      <c r="Y43" s="1796"/>
    </row>
    <row r="44" spans="1:25" ht="17.25">
      <c r="A44" s="1797" t="s">
        <v>1603</v>
      </c>
      <c r="B44" s="1797"/>
      <c r="C44" s="1797"/>
      <c r="D44" s="1797"/>
      <c r="E44" s="1797"/>
      <c r="F44" s="1797"/>
      <c r="G44" s="1797"/>
      <c r="H44" s="1797"/>
      <c r="I44" s="1797"/>
      <c r="J44" s="1797"/>
      <c r="K44" s="1797"/>
      <c r="L44" s="1797"/>
      <c r="M44" s="1797"/>
      <c r="N44" s="1797"/>
      <c r="O44" s="1797"/>
      <c r="P44" s="1797"/>
      <c r="Q44" s="1797"/>
      <c r="R44" s="1797"/>
      <c r="S44" s="1797"/>
      <c r="T44" s="1797"/>
      <c r="U44" s="1797"/>
      <c r="V44" s="1797"/>
      <c r="W44" s="1797"/>
      <c r="X44" s="1797"/>
      <c r="Y44" s="1797"/>
    </row>
    <row r="45" spans="1:25">
      <c r="A45" s="1787"/>
      <c r="B45" s="1787"/>
      <c r="C45" s="1787"/>
      <c r="D45" s="1787"/>
      <c r="E45" s="1787"/>
      <c r="F45" s="1787"/>
      <c r="G45" s="1787"/>
      <c r="H45" s="1787"/>
      <c r="I45" s="1787"/>
      <c r="J45" s="1787"/>
      <c r="K45" s="1787"/>
      <c r="L45" s="1787"/>
      <c r="M45" s="1787"/>
      <c r="N45" s="1787"/>
      <c r="O45" s="1787"/>
      <c r="P45" s="1787"/>
      <c r="Q45" s="1787"/>
      <c r="R45" s="1787"/>
      <c r="S45" s="1787"/>
      <c r="T45" s="1787"/>
      <c r="U45" s="1787"/>
      <c r="V45" s="1787"/>
      <c r="W45" s="1787"/>
      <c r="X45" s="1787"/>
    </row>
  </sheetData>
  <mergeCells count="9">
    <mergeCell ref="A45:X45"/>
    <mergeCell ref="A1:V1"/>
    <mergeCell ref="A3:V3"/>
    <mergeCell ref="A4:V4"/>
    <mergeCell ref="A6:V6"/>
    <mergeCell ref="A7:V7"/>
    <mergeCell ref="A8:V8"/>
    <mergeCell ref="A43:Y43"/>
    <mergeCell ref="A44:Y44"/>
  </mergeCells>
  <printOptions horizontalCentered="1"/>
  <pageMargins left="0.78740157480314965" right="0.39370078740157483" top="0.59055118110236227" bottom="1.18" header="0.35433070866141736" footer="0.27559055118110237"/>
  <pageSetup paperSize="9" scale="98" orientation="portrait" horizontalDpi="4294967293" verticalDpi="36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0B050"/>
  </sheetPr>
  <dimension ref="A1:J46"/>
  <sheetViews>
    <sheetView showGridLines="0" view="pageBreakPreview" topLeftCell="A4" zoomScale="80" zoomScaleSheetLayoutView="80" workbookViewId="0">
      <selection activeCell="E30" sqref="E30"/>
    </sheetView>
  </sheetViews>
  <sheetFormatPr defaultColWidth="9.16796875" defaultRowHeight="15"/>
  <cols>
    <col min="1" max="1" width="6.203125" style="821" customWidth="1"/>
    <col min="2" max="2" width="7.953125" style="821" customWidth="1"/>
    <col min="3" max="9" width="9.16796875" style="821"/>
    <col min="10" max="10" width="6.203125" style="821" customWidth="1"/>
    <col min="11" max="16384" width="9.16796875" style="821"/>
  </cols>
  <sheetData>
    <row r="1" spans="1:9" ht="22.5">
      <c r="A1" s="1196"/>
      <c r="B1" s="1197"/>
      <c r="C1" s="1197"/>
      <c r="D1" s="1197"/>
      <c r="E1" s="1197"/>
      <c r="F1" s="1197"/>
      <c r="G1" s="1197"/>
      <c r="H1" s="1197"/>
      <c r="I1" s="1197"/>
    </row>
    <row r="2" spans="1:9" ht="22.5">
      <c r="A2" s="822"/>
      <c r="B2" s="823"/>
      <c r="C2" s="823"/>
      <c r="D2" s="823"/>
      <c r="E2" s="823"/>
      <c r="F2" s="823"/>
      <c r="G2" s="823"/>
      <c r="H2" s="823"/>
      <c r="I2" s="823"/>
    </row>
    <row r="3" spans="1:9" ht="22.5">
      <c r="A3" s="822"/>
      <c r="B3" s="823"/>
      <c r="C3" s="823"/>
      <c r="D3" s="823"/>
      <c r="E3" s="823"/>
      <c r="F3" s="823"/>
      <c r="G3" s="823"/>
      <c r="H3" s="823"/>
      <c r="I3" s="823"/>
    </row>
    <row r="4" spans="1:9" ht="22.5">
      <c r="A4" s="822"/>
      <c r="B4" s="823"/>
      <c r="C4" s="823"/>
      <c r="D4" s="823"/>
      <c r="E4" s="823"/>
      <c r="F4" s="823"/>
      <c r="G4" s="823"/>
      <c r="H4" s="823"/>
      <c r="I4" s="823"/>
    </row>
    <row r="5" spans="1:9" ht="22.5">
      <c r="A5" s="822"/>
      <c r="B5" s="823"/>
      <c r="C5" s="823"/>
      <c r="D5" s="823"/>
      <c r="E5" s="823"/>
      <c r="F5" s="823"/>
      <c r="G5" s="823"/>
      <c r="H5" s="823"/>
      <c r="I5" s="823"/>
    </row>
    <row r="6" spans="1:9" ht="22.5">
      <c r="A6" s="822"/>
      <c r="B6" s="823"/>
      <c r="C6" s="823"/>
      <c r="D6" s="823"/>
      <c r="F6" s="823"/>
      <c r="G6" s="823"/>
      <c r="H6" s="823"/>
      <c r="I6" s="823"/>
    </row>
    <row r="7" spans="1:9">
      <c r="A7" s="824"/>
      <c r="B7" s="824"/>
      <c r="C7" s="824"/>
      <c r="D7" s="824"/>
      <c r="E7" s="824"/>
      <c r="F7" s="824"/>
      <c r="G7" s="824"/>
      <c r="H7" s="824"/>
      <c r="I7" s="824"/>
    </row>
    <row r="8" spans="1:9" ht="19.5">
      <c r="A8" s="1198"/>
      <c r="B8" s="1199"/>
      <c r="C8" s="1199"/>
      <c r="D8" s="1199"/>
      <c r="E8" s="1199"/>
      <c r="F8" s="1199"/>
      <c r="G8" s="1199"/>
      <c r="H8" s="1199"/>
      <c r="I8" s="1199"/>
    </row>
    <row r="9" spans="1:9">
      <c r="A9" s="1194" t="s">
        <v>497</v>
      </c>
      <c r="B9" s="1195"/>
      <c r="C9" s="1195"/>
      <c r="D9" s="1195"/>
      <c r="E9" s="1195"/>
      <c r="F9" s="1195"/>
      <c r="G9" s="1195"/>
      <c r="H9" s="1195"/>
      <c r="I9" s="1195"/>
    </row>
    <row r="10" spans="1:9">
      <c r="A10" s="824"/>
      <c r="B10" s="824"/>
      <c r="C10" s="824"/>
      <c r="D10" s="824"/>
      <c r="E10" s="824"/>
      <c r="F10" s="824"/>
      <c r="G10" s="824"/>
      <c r="H10" s="824"/>
      <c r="I10" s="824"/>
    </row>
    <row r="11" spans="1:9" ht="17.25">
      <c r="A11" s="1200"/>
      <c r="B11" s="1200"/>
      <c r="C11" s="1200"/>
      <c r="D11" s="1200"/>
      <c r="E11" s="1200"/>
      <c r="F11" s="1200"/>
      <c r="G11" s="1200"/>
      <c r="H11" s="1200"/>
      <c r="I11" s="1200"/>
    </row>
    <row r="12" spans="1:9">
      <c r="A12" s="824"/>
      <c r="B12" s="824"/>
      <c r="C12" s="824"/>
      <c r="D12" s="824"/>
      <c r="E12" s="824"/>
      <c r="F12" s="824"/>
      <c r="G12" s="824"/>
      <c r="H12" s="824"/>
      <c r="I12" s="824"/>
    </row>
    <row r="13" spans="1:9" ht="19.5">
      <c r="A13" s="1800"/>
      <c r="B13" s="1801"/>
      <c r="C13" s="1801"/>
      <c r="D13" s="1801"/>
      <c r="E13" s="1801"/>
      <c r="F13" s="1801"/>
      <c r="G13" s="1801"/>
      <c r="H13" s="1801"/>
      <c r="I13" s="1801"/>
    </row>
    <row r="14" spans="1:9">
      <c r="A14" s="1802"/>
      <c r="B14" s="1802"/>
      <c r="C14" s="1802"/>
      <c r="D14" s="1802"/>
      <c r="E14" s="1802"/>
      <c r="F14" s="1802"/>
      <c r="G14" s="1802"/>
      <c r="H14" s="1802"/>
      <c r="I14" s="1802"/>
    </row>
    <row r="45" spans="1:10" ht="30">
      <c r="A45" s="1798"/>
      <c r="B45" s="1798"/>
      <c r="C45" s="1798"/>
      <c r="D45" s="1798"/>
      <c r="E45" s="1798"/>
      <c r="F45" s="1798"/>
      <c r="G45" s="1798"/>
      <c r="H45" s="1798"/>
      <c r="I45" s="1798"/>
      <c r="J45" s="1798"/>
    </row>
    <row r="46" spans="1:10" ht="17.25">
      <c r="A46" s="1799"/>
      <c r="B46" s="1799"/>
      <c r="C46" s="1799"/>
      <c r="D46" s="1799"/>
      <c r="E46" s="1799"/>
      <c r="F46" s="1799"/>
      <c r="G46" s="1799"/>
      <c r="H46" s="1799"/>
      <c r="I46" s="1799"/>
      <c r="J46" s="1799"/>
    </row>
  </sheetData>
  <mergeCells count="4">
    <mergeCell ref="A45:J45"/>
    <mergeCell ref="A46:J46"/>
    <mergeCell ref="A13:I13"/>
    <mergeCell ref="A14:I14"/>
  </mergeCells>
  <printOptions horizontalCentered="1"/>
  <pageMargins left="0.78740157480314965" right="0.39370078740157483" top="0.59055118110236227" bottom="3.5433070866141736" header="0.35433070866141736" footer="0.27559055118110237"/>
  <pageSetup paperSize="9" scale="98" orientation="portrait" horizontalDpi="4294967293" verticalDpi="36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sheetPr>
  <dimension ref="B4:N46"/>
  <sheetViews>
    <sheetView showGridLines="0" view="pageBreakPreview" topLeftCell="A27" zoomScaleSheetLayoutView="100" workbookViewId="0">
      <selection activeCell="C47" sqref="C47"/>
    </sheetView>
  </sheetViews>
  <sheetFormatPr defaultColWidth="9.16796875" defaultRowHeight="14.25"/>
  <cols>
    <col min="1" max="1" width="1.6171875" style="1307" customWidth="1"/>
    <col min="2" max="2" width="4.44921875" style="1307" customWidth="1"/>
    <col min="3" max="3" width="10.24609375" style="1307" customWidth="1"/>
    <col min="4" max="4" width="2.42578125" style="1307" customWidth="1"/>
    <col min="5" max="7" width="9.16796875" style="1307"/>
    <col min="8" max="8" width="8.76171875" style="1307" customWidth="1"/>
    <col min="9" max="9" width="9.70703125" style="1307" customWidth="1"/>
    <col min="10" max="10" width="10.24609375" style="1307" customWidth="1"/>
    <col min="11" max="11" width="7.55078125" style="1307" customWidth="1"/>
    <col min="12" max="16384" width="9.16796875" style="1307"/>
  </cols>
  <sheetData>
    <row r="4" spans="2:14" ht="18.75" customHeight="1">
      <c r="B4" s="1805" t="s">
        <v>558</v>
      </c>
      <c r="C4" s="1806"/>
      <c r="D4" s="1806"/>
      <c r="E4" s="1806"/>
      <c r="F4" s="1806"/>
      <c r="G4" s="1806"/>
      <c r="H4" s="1806"/>
      <c r="I4" s="1806"/>
      <c r="J4" s="1806"/>
      <c r="K4" s="1806"/>
      <c r="L4" s="1306"/>
      <c r="M4" s="1306"/>
      <c r="N4" s="1306"/>
    </row>
    <row r="5" spans="2:14" ht="18.75" customHeight="1">
      <c r="B5" s="1805" t="s">
        <v>559</v>
      </c>
      <c r="C5" s="1805"/>
      <c r="D5" s="1805"/>
      <c r="E5" s="1805"/>
      <c r="F5" s="1805"/>
      <c r="G5" s="1805"/>
      <c r="H5" s="1805"/>
      <c r="I5" s="1805"/>
      <c r="J5" s="1805"/>
      <c r="K5" s="1805"/>
      <c r="L5" s="1306"/>
      <c r="M5" s="1306"/>
      <c r="N5" s="1306"/>
    </row>
    <row r="6" spans="2:14">
      <c r="B6" s="1807" t="s">
        <v>1163</v>
      </c>
      <c r="C6" s="1808"/>
      <c r="D6" s="1808"/>
      <c r="E6" s="1808"/>
      <c r="F6" s="1808"/>
      <c r="G6" s="1808"/>
      <c r="H6" s="1808"/>
      <c r="I6" s="1808"/>
      <c r="J6" s="1808"/>
      <c r="K6" s="1808"/>
      <c r="L6" s="1306"/>
      <c r="M6" s="1306"/>
      <c r="N6" s="1306"/>
    </row>
    <row r="7" spans="2:14">
      <c r="B7" s="1809" t="s">
        <v>1592</v>
      </c>
      <c r="C7" s="1810"/>
      <c r="D7" s="1810"/>
      <c r="E7" s="1810"/>
      <c r="F7" s="1810"/>
      <c r="G7" s="1810"/>
      <c r="H7" s="1810"/>
      <c r="I7" s="1810"/>
      <c r="J7" s="1810"/>
      <c r="K7" s="1810"/>
      <c r="L7" s="1306"/>
      <c r="M7" s="1306"/>
      <c r="N7" s="1306"/>
    </row>
    <row r="8" spans="2:14" ht="7.5" customHeight="1">
      <c r="B8" s="1306"/>
      <c r="C8" s="1306"/>
      <c r="D8" s="1306"/>
      <c r="E8" s="1306"/>
      <c r="F8" s="1306"/>
      <c r="G8" s="1306"/>
      <c r="H8" s="1306"/>
      <c r="I8" s="1306"/>
      <c r="J8" s="1306"/>
      <c r="K8" s="1306"/>
      <c r="L8" s="1306"/>
      <c r="M8" s="1306"/>
      <c r="N8" s="1306"/>
    </row>
    <row r="9" spans="2:14">
      <c r="B9" s="1307" t="s">
        <v>560</v>
      </c>
    </row>
    <row r="10" spans="2:14" ht="8.1" customHeight="1"/>
    <row r="11" spans="2:14">
      <c r="B11" s="1307" t="s">
        <v>561</v>
      </c>
      <c r="D11" s="1307" t="s">
        <v>9</v>
      </c>
      <c r="E11" s="1413" t="s">
        <v>1182</v>
      </c>
    </row>
    <row r="12" spans="2:14">
      <c r="B12" s="1307" t="s">
        <v>562</v>
      </c>
      <c r="D12" s="1307" t="s">
        <v>9</v>
      </c>
      <c r="E12" s="1308" t="s">
        <v>1211</v>
      </c>
    </row>
    <row r="13" spans="2:14">
      <c r="B13" s="1307" t="s">
        <v>563</v>
      </c>
      <c r="D13" s="1307" t="s">
        <v>9</v>
      </c>
      <c r="E13" s="1307" t="s">
        <v>1190</v>
      </c>
    </row>
    <row r="14" spans="2:14" ht="8.1" customHeight="1"/>
    <row r="15" spans="2:14">
      <c r="B15" s="1804" t="s">
        <v>1201</v>
      </c>
      <c r="C15" s="1804"/>
      <c r="D15" s="1804"/>
      <c r="E15" s="1804"/>
      <c r="F15" s="1804"/>
      <c r="G15" s="1804"/>
      <c r="H15" s="1804"/>
      <c r="I15" s="1804"/>
      <c r="J15" s="1804"/>
      <c r="K15" s="1804"/>
    </row>
    <row r="16" spans="2:14">
      <c r="B16" s="1804"/>
      <c r="C16" s="1804"/>
      <c r="D16" s="1804"/>
      <c r="E16" s="1804"/>
      <c r="F16" s="1804"/>
      <c r="G16" s="1804"/>
      <c r="H16" s="1804"/>
      <c r="I16" s="1804"/>
      <c r="J16" s="1804"/>
      <c r="K16" s="1804"/>
    </row>
    <row r="17" spans="2:11">
      <c r="B17" s="1803" t="s">
        <v>145</v>
      </c>
      <c r="C17" s="1804" t="s">
        <v>1202</v>
      </c>
      <c r="D17" s="1804"/>
      <c r="E17" s="1804"/>
      <c r="F17" s="1804"/>
      <c r="G17" s="1804"/>
      <c r="H17" s="1804"/>
      <c r="I17" s="1804"/>
      <c r="J17" s="1804"/>
      <c r="K17" s="1804"/>
    </row>
    <row r="18" spans="2:11">
      <c r="B18" s="1803"/>
      <c r="C18" s="1804"/>
      <c r="D18" s="1804"/>
      <c r="E18" s="1804"/>
      <c r="F18" s="1804"/>
      <c r="G18" s="1804"/>
      <c r="H18" s="1804"/>
      <c r="I18" s="1804"/>
      <c r="J18" s="1804"/>
      <c r="K18" s="1804"/>
    </row>
    <row r="19" spans="2:11" ht="12" customHeight="1">
      <c r="B19" s="1803"/>
      <c r="C19" s="1804"/>
      <c r="D19" s="1804"/>
      <c r="E19" s="1804"/>
      <c r="F19" s="1804"/>
      <c r="G19" s="1804"/>
      <c r="H19" s="1804"/>
      <c r="I19" s="1804"/>
      <c r="J19" s="1804"/>
      <c r="K19" s="1804"/>
    </row>
    <row r="20" spans="2:11">
      <c r="B20" s="1309" t="s">
        <v>146</v>
      </c>
      <c r="C20" s="1812" t="s">
        <v>1593</v>
      </c>
      <c r="D20" s="1812"/>
      <c r="E20" s="1812"/>
      <c r="F20" s="1812"/>
      <c r="G20" s="1812"/>
      <c r="H20" s="1812"/>
      <c r="I20" s="1812"/>
      <c r="J20" s="1812"/>
      <c r="K20" s="1812"/>
    </row>
    <row r="21" spans="2:11" ht="12.75" customHeight="1">
      <c r="B21" s="1309"/>
      <c r="C21" s="1812"/>
      <c r="D21" s="1812"/>
      <c r="E21" s="1812"/>
      <c r="F21" s="1812"/>
      <c r="G21" s="1812"/>
      <c r="H21" s="1812"/>
      <c r="I21" s="1812"/>
      <c r="J21" s="1812"/>
      <c r="K21" s="1812"/>
    </row>
    <row r="22" spans="2:11">
      <c r="B22" s="1309"/>
      <c r="C22" s="1812"/>
      <c r="D22" s="1812"/>
      <c r="E22" s="1812"/>
      <c r="F22" s="1812"/>
      <c r="G22" s="1812"/>
      <c r="H22" s="1812"/>
      <c r="I22" s="1812"/>
      <c r="J22" s="1812"/>
      <c r="K22" s="1812"/>
    </row>
    <row r="23" spans="2:11">
      <c r="B23" s="1309" t="s">
        <v>147</v>
      </c>
      <c r="C23" s="1812" t="s">
        <v>1594</v>
      </c>
      <c r="D23" s="1812"/>
      <c r="E23" s="1812"/>
      <c r="F23" s="1812"/>
      <c r="G23" s="1812"/>
      <c r="H23" s="1812"/>
      <c r="I23" s="1812"/>
      <c r="J23" s="1812"/>
      <c r="K23" s="1812"/>
    </row>
    <row r="24" spans="2:11" ht="15" customHeight="1">
      <c r="B24" s="1309"/>
      <c r="C24" s="1812"/>
      <c r="D24" s="1812"/>
      <c r="E24" s="1812"/>
      <c r="F24" s="1812"/>
      <c r="G24" s="1812"/>
      <c r="H24" s="1812"/>
      <c r="I24" s="1812"/>
      <c r="J24" s="1812"/>
      <c r="K24" s="1812"/>
    </row>
    <row r="25" spans="2:11">
      <c r="B25" s="1309" t="s">
        <v>148</v>
      </c>
      <c r="C25" s="1812" t="s">
        <v>1203</v>
      </c>
      <c r="D25" s="1812"/>
      <c r="E25" s="1812"/>
      <c r="F25" s="1812"/>
      <c r="G25" s="1812"/>
      <c r="H25" s="1812"/>
      <c r="I25" s="1812"/>
      <c r="J25" s="1812"/>
      <c r="K25" s="1812"/>
    </row>
    <row r="26" spans="2:11" ht="12.75" customHeight="1">
      <c r="B26" s="1309"/>
      <c r="C26" s="1812"/>
      <c r="D26" s="1812"/>
      <c r="E26" s="1812"/>
      <c r="F26" s="1812"/>
      <c r="G26" s="1812"/>
      <c r="H26" s="1812"/>
      <c r="I26" s="1812"/>
      <c r="J26" s="1812"/>
      <c r="K26" s="1812"/>
    </row>
    <row r="27" spans="2:11">
      <c r="B27" s="1309"/>
      <c r="C27" s="1812"/>
      <c r="D27" s="1812"/>
      <c r="E27" s="1812"/>
      <c r="F27" s="1812"/>
      <c r="G27" s="1812"/>
      <c r="H27" s="1812"/>
      <c r="I27" s="1812"/>
      <c r="J27" s="1812"/>
      <c r="K27" s="1812"/>
    </row>
    <row r="28" spans="2:11">
      <c r="B28" s="1310" t="s">
        <v>149</v>
      </c>
      <c r="C28" s="1812" t="s">
        <v>1204</v>
      </c>
      <c r="D28" s="1812"/>
      <c r="E28" s="1812"/>
      <c r="F28" s="1812"/>
      <c r="G28" s="1812"/>
      <c r="H28" s="1812"/>
      <c r="I28" s="1812"/>
      <c r="J28" s="1812"/>
      <c r="K28" s="1812"/>
    </row>
    <row r="29" spans="2:11" ht="13.5" customHeight="1">
      <c r="B29" s="1309"/>
      <c r="C29" s="1812"/>
      <c r="D29" s="1812"/>
      <c r="E29" s="1812"/>
      <c r="F29" s="1812"/>
      <c r="G29" s="1812"/>
      <c r="H29" s="1812"/>
      <c r="I29" s="1812"/>
      <c r="J29" s="1812"/>
      <c r="K29" s="1812"/>
    </row>
    <row r="30" spans="2:11">
      <c r="B30" s="1309"/>
      <c r="C30" s="1812"/>
      <c r="D30" s="1812"/>
      <c r="E30" s="1812"/>
      <c r="F30" s="1812"/>
      <c r="G30" s="1812"/>
      <c r="H30" s="1812"/>
      <c r="I30" s="1812"/>
      <c r="J30" s="1812"/>
      <c r="K30" s="1812"/>
    </row>
    <row r="31" spans="2:11">
      <c r="B31" s="1309"/>
      <c r="C31" s="1812"/>
      <c r="D31" s="1812"/>
      <c r="E31" s="1812"/>
      <c r="F31" s="1812"/>
      <c r="G31" s="1812"/>
      <c r="H31" s="1812"/>
      <c r="I31" s="1812"/>
      <c r="J31" s="1812"/>
      <c r="K31" s="1812"/>
    </row>
    <row r="32" spans="2:11">
      <c r="B32" s="1309"/>
      <c r="C32" s="1812"/>
      <c r="D32" s="1812"/>
      <c r="E32" s="1812"/>
      <c r="F32" s="1812"/>
      <c r="G32" s="1812"/>
      <c r="H32" s="1812"/>
      <c r="I32" s="1812"/>
      <c r="J32" s="1812"/>
      <c r="K32" s="1812"/>
    </row>
    <row r="33" spans="2:11" ht="9" customHeight="1">
      <c r="B33" s="1309"/>
      <c r="C33" s="1812"/>
      <c r="D33" s="1812"/>
      <c r="E33" s="1812"/>
      <c r="F33" s="1812"/>
      <c r="G33" s="1812"/>
      <c r="H33" s="1812"/>
      <c r="I33" s="1812"/>
      <c r="J33" s="1812"/>
      <c r="K33" s="1812"/>
    </row>
    <row r="34" spans="2:11" ht="14.25" customHeight="1">
      <c r="B34" s="1309" t="s">
        <v>150</v>
      </c>
      <c r="C34" s="1812" t="s">
        <v>1205</v>
      </c>
      <c r="D34" s="1812"/>
      <c r="E34" s="1812"/>
      <c r="F34" s="1812"/>
      <c r="G34" s="1812"/>
      <c r="H34" s="1812"/>
      <c r="I34" s="1812"/>
      <c r="J34" s="1812"/>
      <c r="K34" s="1812"/>
    </row>
    <row r="35" spans="2:11">
      <c r="B35" s="1309"/>
      <c r="C35" s="1812"/>
      <c r="D35" s="1812"/>
      <c r="E35" s="1812"/>
      <c r="F35" s="1812"/>
      <c r="G35" s="1812"/>
      <c r="H35" s="1812"/>
      <c r="I35" s="1812"/>
      <c r="J35" s="1812"/>
      <c r="K35" s="1812"/>
    </row>
    <row r="36" spans="2:11">
      <c r="B36" s="1309"/>
      <c r="C36" s="1313"/>
      <c r="D36" s="1313"/>
      <c r="E36" s="1313"/>
      <c r="F36" s="1313"/>
      <c r="G36" s="1313"/>
      <c r="H36" s="1313"/>
      <c r="I36" s="1313"/>
      <c r="J36" s="1313"/>
      <c r="K36" s="1313"/>
    </row>
    <row r="37" spans="2:11">
      <c r="B37" s="1309"/>
      <c r="C37" s="1313"/>
      <c r="D37" s="1313"/>
      <c r="E37" s="1313"/>
      <c r="F37" s="1313"/>
      <c r="G37" s="1313"/>
      <c r="H37" s="1313"/>
      <c r="I37" s="1313"/>
      <c r="J37" s="1313"/>
      <c r="K37" s="1313"/>
    </row>
    <row r="38" spans="2:11">
      <c r="C38" s="1813" t="s">
        <v>564</v>
      </c>
      <c r="D38" s="1813"/>
      <c r="E38" s="1813"/>
      <c r="F38" s="1813"/>
      <c r="G38" s="1813"/>
      <c r="H38" s="1813"/>
    </row>
    <row r="39" spans="2:11">
      <c r="C39" s="1811" t="s">
        <v>565</v>
      </c>
      <c r="D39" s="1811"/>
      <c r="E39" s="1811"/>
      <c r="F39" s="1811"/>
      <c r="G39" s="1811"/>
      <c r="H39" s="1311"/>
    </row>
    <row r="43" spans="2:11">
      <c r="C43" s="1312" t="str">
        <f>+E11</f>
        <v>H. Iwanudin</v>
      </c>
    </row>
    <row r="44" spans="2:11">
      <c r="C44" s="1307" t="s">
        <v>1190</v>
      </c>
    </row>
    <row r="46" spans="2:11">
      <c r="C46" s="1307" t="s">
        <v>1595</v>
      </c>
    </row>
  </sheetData>
  <mergeCells count="14">
    <mergeCell ref="C39:G39"/>
    <mergeCell ref="C20:K22"/>
    <mergeCell ref="C23:K24"/>
    <mergeCell ref="C25:K27"/>
    <mergeCell ref="C28:K33"/>
    <mergeCell ref="C34:K35"/>
    <mergeCell ref="C38:H38"/>
    <mergeCell ref="B17:B19"/>
    <mergeCell ref="C17:K19"/>
    <mergeCell ref="B4:K4"/>
    <mergeCell ref="B5:K5"/>
    <mergeCell ref="B6:K6"/>
    <mergeCell ref="B7:K7"/>
    <mergeCell ref="B15:K16"/>
  </mergeCells>
  <pageMargins left="1.1811023622047245" right="0.35433070866141736" top="0.74803149606299213" bottom="0.39370078740157483" header="0.31496062992125984" footer="0.31496062992125984"/>
  <pageSetup paperSize="9" orientation="portrait"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1"/>
  </sheetPr>
  <dimension ref="A1:I89"/>
  <sheetViews>
    <sheetView showGridLines="0" view="pageBreakPreview" topLeftCell="A28" zoomScale="85" zoomScaleNormal="75" zoomScaleSheetLayoutView="85" workbookViewId="0">
      <selection activeCell="D57" sqref="D57"/>
    </sheetView>
  </sheetViews>
  <sheetFormatPr defaultColWidth="9.16796875" defaultRowHeight="18.95" customHeight="1"/>
  <cols>
    <col min="1" max="1" width="51.109375" style="799" customWidth="1"/>
    <col min="2" max="2" width="6.875" style="800" customWidth="1"/>
    <col min="3" max="3" width="1.75" style="800" customWidth="1"/>
    <col min="4" max="4" width="22.7890625" style="792" customWidth="1"/>
    <col min="5" max="5" width="1.75" style="807" customWidth="1"/>
    <col min="6" max="6" width="22.7890625" style="792" customWidth="1"/>
    <col min="7" max="7" width="0.94140625" style="785" customWidth="1"/>
    <col min="8" max="8" width="9.16796875" style="785"/>
    <col min="9" max="9" width="22.11328125" style="785" customWidth="1"/>
    <col min="10" max="16384" width="9.16796875" style="785"/>
  </cols>
  <sheetData>
    <row r="1" spans="1:7" s="784" customFormat="1" ht="18">
      <c r="A1" s="1814" t="str">
        <f>DAPUR!$E$6</f>
        <v>PT BANUA KARYA UTAMA</v>
      </c>
      <c r="B1" s="1814"/>
      <c r="C1" s="1814"/>
      <c r="D1" s="1814"/>
      <c r="E1" s="1814"/>
      <c r="F1" s="1814"/>
    </row>
    <row r="2" spans="1:7" s="784" customFormat="1" ht="18">
      <c r="A2" s="1814" t="s">
        <v>190</v>
      </c>
      <c r="B2" s="1814"/>
      <c r="C2" s="1814"/>
      <c r="D2" s="1814"/>
      <c r="E2" s="1814"/>
      <c r="F2" s="1814"/>
    </row>
    <row r="3" spans="1:7" s="784" customFormat="1" ht="18">
      <c r="A3" s="1815" t="str">
        <f>DAPUR!$E$8</f>
        <v>31 DESEMBER 2019 DAN 31 DESEMBER 2018</v>
      </c>
      <c r="B3" s="1815"/>
      <c r="C3" s="1815"/>
      <c r="D3" s="1815"/>
      <c r="E3" s="1815"/>
      <c r="F3" s="1815"/>
    </row>
    <row r="4" spans="1:7" s="784" customFormat="1" ht="8.1" customHeight="1">
      <c r="A4" s="820"/>
      <c r="B4" s="820"/>
      <c r="C4" s="820"/>
      <c r="D4" s="820"/>
      <c r="E4" s="820"/>
      <c r="F4" s="820"/>
    </row>
    <row r="5" spans="1:7" ht="14.25">
      <c r="A5" s="788"/>
      <c r="B5" s="789"/>
      <c r="C5" s="789"/>
      <c r="D5" s="790"/>
      <c r="E5" s="791"/>
    </row>
    <row r="6" spans="1:7" s="798" customFormat="1" ht="18.95" customHeight="1">
      <c r="A6" s="793"/>
      <c r="B6" s="794" t="s">
        <v>1160</v>
      </c>
      <c r="C6" s="795"/>
      <c r="D6" s="796" t="str">
        <f>DAPUR!$E$18</f>
        <v>31 DESEMBER  2019</v>
      </c>
      <c r="E6" s="797"/>
      <c r="F6" s="796" t="str">
        <f>DAPUR!$E$19</f>
        <v>31 DESEMBER 2018</v>
      </c>
    </row>
    <row r="7" spans="1:7" ht="18.95" customHeight="1">
      <c r="D7" s="801"/>
      <c r="E7" s="802"/>
      <c r="F7" s="801"/>
    </row>
    <row r="8" spans="1:7" ht="18.95" customHeight="1">
      <c r="A8" s="803" t="s">
        <v>191</v>
      </c>
      <c r="B8" s="804"/>
      <c r="C8" s="804"/>
      <c r="D8" s="805"/>
      <c r="E8" s="806"/>
    </row>
    <row r="9" spans="1:7" ht="18.95" customHeight="1">
      <c r="A9" s="803" t="s">
        <v>192</v>
      </c>
      <c r="B9" s="804"/>
      <c r="C9" s="804"/>
      <c r="D9" s="805"/>
      <c r="E9" s="806"/>
    </row>
    <row r="10" spans="1:7" ht="18.95" customHeight="1">
      <c r="A10" s="799" t="s">
        <v>74</v>
      </c>
      <c r="B10" s="800" t="s">
        <v>1454</v>
      </c>
      <c r="D10" s="792">
        <f>+WBS!N23</f>
        <v>10148852912</v>
      </c>
      <c r="F10" s="792">
        <f>+WBS!R23</f>
        <v>27654641</v>
      </c>
    </row>
    <row r="11" spans="1:7" ht="18.95" customHeight="1">
      <c r="A11" s="799" t="s">
        <v>1388</v>
      </c>
      <c r="B11" s="800" t="s">
        <v>1456</v>
      </c>
      <c r="D11" s="792">
        <f>+WBS!N24</f>
        <v>225529440</v>
      </c>
      <c r="F11" s="792">
        <f>+WBS!R24</f>
        <v>0</v>
      </c>
    </row>
    <row r="12" spans="1:7" ht="18.95" customHeight="1">
      <c r="A12" s="799" t="s">
        <v>110</v>
      </c>
      <c r="B12" s="800" t="s">
        <v>1455</v>
      </c>
      <c r="D12" s="792">
        <f>+WBS!N25</f>
        <v>0</v>
      </c>
      <c r="F12" s="792">
        <f>+WBS!R25</f>
        <v>3925634000</v>
      </c>
    </row>
    <row r="13" spans="1:7" ht="18.95" customHeight="1">
      <c r="A13" s="799" t="s">
        <v>1242</v>
      </c>
      <c r="B13" s="800" t="s">
        <v>1457</v>
      </c>
      <c r="D13" s="792">
        <f>+WBS!N26</f>
        <v>5736505368</v>
      </c>
      <c r="F13" s="792">
        <f>+WBS!R26</f>
        <v>0</v>
      </c>
    </row>
    <row r="14" spans="1:7" ht="18.95" customHeight="1">
      <c r="A14" s="799" t="s">
        <v>1164</v>
      </c>
      <c r="B14" s="800" t="s">
        <v>1458</v>
      </c>
      <c r="D14" s="792">
        <f>+WBS!N27</f>
        <v>25589591290</v>
      </c>
      <c r="F14" s="792">
        <f>+WBS!R27</f>
        <v>9970644323</v>
      </c>
    </row>
    <row r="15" spans="1:7" s="787" customFormat="1" ht="18.95" customHeight="1">
      <c r="A15" s="803" t="s">
        <v>75</v>
      </c>
      <c r="B15" s="804"/>
      <c r="C15" s="804"/>
      <c r="D15" s="808">
        <f>+SUM(D10:D14)</f>
        <v>41700479010</v>
      </c>
      <c r="E15" s="807"/>
      <c r="F15" s="808">
        <f>+SUM(F10:F14)</f>
        <v>13923932964</v>
      </c>
      <c r="G15" s="785"/>
    </row>
    <row r="16" spans="1:7" s="787" customFormat="1" ht="18.95" customHeight="1">
      <c r="A16" s="799"/>
      <c r="B16" s="800"/>
      <c r="C16" s="800"/>
      <c r="D16" s="792"/>
      <c r="E16" s="807"/>
      <c r="F16" s="792"/>
      <c r="G16" s="785"/>
    </row>
    <row r="17" spans="1:9" s="787" customFormat="1" ht="18.95" customHeight="1">
      <c r="A17" s="803" t="s">
        <v>193</v>
      </c>
      <c r="B17" s="804"/>
      <c r="C17" s="804"/>
      <c r="D17" s="792"/>
      <c r="E17" s="807"/>
      <c r="F17" s="792"/>
      <c r="G17" s="785"/>
    </row>
    <row r="18" spans="1:9" s="787" customFormat="1" ht="18.95" customHeight="1">
      <c r="A18" s="809" t="s">
        <v>194</v>
      </c>
      <c r="B18" s="800"/>
      <c r="C18" s="800"/>
      <c r="D18" s="792"/>
      <c r="E18" s="807"/>
      <c r="F18" s="792"/>
      <c r="G18" s="785"/>
    </row>
    <row r="19" spans="1:9" s="787" customFormat="1" ht="18.95" customHeight="1">
      <c r="A19" s="810" t="s">
        <v>195</v>
      </c>
      <c r="B19" s="800"/>
      <c r="C19" s="800"/>
      <c r="D19" s="792"/>
      <c r="E19" s="807"/>
      <c r="F19" s="792"/>
      <c r="G19" s="785"/>
    </row>
    <row r="20" spans="1:9" s="787" customFormat="1" ht="18.95" customHeight="1">
      <c r="A20" s="810" t="s">
        <v>1410</v>
      </c>
      <c r="B20" s="800"/>
      <c r="C20" s="800"/>
      <c r="D20" s="792"/>
      <c r="E20" s="807"/>
      <c r="F20" s="792"/>
      <c r="G20" s="785"/>
      <c r="I20" s="787">
        <f>+'PENY Des 19'!M35</f>
        <v>1020625000</v>
      </c>
    </row>
    <row r="21" spans="1:9" s="787" customFormat="1" ht="18.95" customHeight="1">
      <c r="A21" s="810" t="s">
        <v>1598</v>
      </c>
      <c r="B21" s="800" t="s">
        <v>1459</v>
      </c>
      <c r="C21" s="800"/>
      <c r="D21" s="792">
        <f>+WBS!N35</f>
        <v>1334375000</v>
      </c>
      <c r="E21" s="807"/>
      <c r="F21" s="792">
        <f>+WBS!R35</f>
        <v>1451250000</v>
      </c>
      <c r="G21" s="785"/>
      <c r="I21" s="787">
        <f>+'PENY Des 19'!J35</f>
        <v>903750000</v>
      </c>
    </row>
    <row r="22" spans="1:9" s="787" customFormat="1" ht="18.95" customHeight="1">
      <c r="A22" s="803"/>
      <c r="B22" s="804"/>
      <c r="C22" s="804"/>
      <c r="D22" s="811"/>
      <c r="E22" s="812"/>
      <c r="F22" s="792"/>
      <c r="G22" s="785"/>
    </row>
    <row r="23" spans="1:9" s="787" customFormat="1" ht="18.95" customHeight="1">
      <c r="A23" s="803" t="s">
        <v>77</v>
      </c>
      <c r="B23" s="804"/>
      <c r="C23" s="804"/>
      <c r="D23" s="808">
        <f>+SUM(D21:D22)</f>
        <v>1334375000</v>
      </c>
      <c r="E23" s="807"/>
      <c r="F23" s="808">
        <f>+SUM(F21:F22)</f>
        <v>1451250000</v>
      </c>
      <c r="G23" s="785"/>
    </row>
    <row r="24" spans="1:9" s="787" customFormat="1" ht="18.95" customHeight="1">
      <c r="A24" s="803"/>
      <c r="B24" s="804"/>
      <c r="C24" s="804"/>
      <c r="D24" s="811"/>
      <c r="E24" s="812"/>
      <c r="F24" s="792"/>
      <c r="G24" s="785"/>
    </row>
    <row r="25" spans="1:9" s="787" customFormat="1" ht="18.95" customHeight="1" thickBot="1">
      <c r="A25" s="803" t="s">
        <v>196</v>
      </c>
      <c r="B25" s="804"/>
      <c r="C25" s="804"/>
      <c r="D25" s="813">
        <f>+D15+D23</f>
        <v>43034854010</v>
      </c>
      <c r="E25" s="812"/>
      <c r="F25" s="813">
        <f>+F15+F23</f>
        <v>15375182964</v>
      </c>
      <c r="G25" s="785"/>
    </row>
    <row r="26" spans="1:9" s="787" customFormat="1" ht="18.95" customHeight="1" thickTop="1">
      <c r="A26" s="803"/>
      <c r="B26" s="804"/>
      <c r="C26" s="804"/>
      <c r="D26" s="814"/>
      <c r="E26" s="802"/>
      <c r="F26" s="805"/>
      <c r="G26" s="785"/>
    </row>
    <row r="27" spans="1:9" s="787" customFormat="1" ht="18.95" customHeight="1">
      <c r="A27" s="803"/>
      <c r="B27" s="804"/>
      <c r="C27" s="804"/>
      <c r="D27" s="814"/>
      <c r="E27" s="802"/>
      <c r="F27" s="805"/>
      <c r="G27" s="785"/>
    </row>
    <row r="28" spans="1:9" ht="18.95" customHeight="1">
      <c r="A28" s="803"/>
      <c r="B28" s="804"/>
      <c r="C28" s="804"/>
      <c r="D28" s="801"/>
      <c r="E28" s="802"/>
      <c r="F28" s="805"/>
    </row>
    <row r="29" spans="1:9" ht="18.95" customHeight="1">
      <c r="A29" s="803"/>
      <c r="B29" s="804"/>
      <c r="C29" s="804"/>
      <c r="D29" s="801"/>
      <c r="E29" s="802"/>
      <c r="F29" s="805"/>
    </row>
    <row r="30" spans="1:9" ht="18.95" customHeight="1">
      <c r="A30" s="803"/>
      <c r="B30" s="804"/>
      <c r="C30" s="804"/>
      <c r="D30" s="801"/>
      <c r="E30" s="802"/>
      <c r="F30" s="805"/>
    </row>
    <row r="31" spans="1:9" ht="18.95" customHeight="1">
      <c r="A31" s="803"/>
      <c r="B31" s="804"/>
      <c r="C31" s="804"/>
      <c r="D31" s="801"/>
      <c r="E31" s="802"/>
      <c r="F31" s="805"/>
    </row>
    <row r="32" spans="1:9" ht="18.95" customHeight="1">
      <c r="A32" s="803"/>
      <c r="B32" s="804"/>
      <c r="C32" s="804"/>
      <c r="D32" s="801"/>
      <c r="E32" s="802"/>
      <c r="F32" s="805"/>
    </row>
    <row r="33" spans="1:6" ht="18.95" customHeight="1">
      <c r="A33" s="803"/>
      <c r="B33" s="804"/>
      <c r="C33" s="804"/>
      <c r="D33" s="801"/>
      <c r="E33" s="802"/>
      <c r="F33" s="805"/>
    </row>
    <row r="34" spans="1:6" ht="18.95" customHeight="1">
      <c r="A34" s="803"/>
      <c r="B34" s="804"/>
      <c r="C34" s="804"/>
      <c r="D34" s="801"/>
      <c r="E34" s="802"/>
      <c r="F34" s="805"/>
    </row>
    <row r="35" spans="1:6" ht="18.95" customHeight="1">
      <c r="A35" s="803"/>
      <c r="B35" s="804"/>
      <c r="C35" s="804"/>
      <c r="D35" s="801"/>
      <c r="E35" s="802"/>
      <c r="F35" s="805"/>
    </row>
    <row r="36" spans="1:6" ht="18.95" customHeight="1">
      <c r="A36" s="803"/>
      <c r="B36" s="804"/>
      <c r="C36" s="804"/>
      <c r="D36" s="801"/>
      <c r="E36" s="802"/>
      <c r="F36" s="805"/>
    </row>
    <row r="37" spans="1:6" ht="18.95" customHeight="1">
      <c r="A37" s="803"/>
      <c r="B37" s="804"/>
      <c r="C37" s="804"/>
      <c r="D37" s="801"/>
      <c r="E37" s="802"/>
      <c r="F37" s="805"/>
    </row>
    <row r="38" spans="1:6" ht="18.95" customHeight="1">
      <c r="A38" s="803"/>
      <c r="B38" s="804"/>
      <c r="C38" s="804"/>
      <c r="D38" s="801"/>
      <c r="E38" s="802"/>
      <c r="F38" s="805"/>
    </row>
    <row r="39" spans="1:6" ht="18.95" customHeight="1">
      <c r="A39" s="803"/>
      <c r="B39" s="804"/>
      <c r="C39" s="804"/>
      <c r="D39" s="801"/>
      <c r="E39" s="802"/>
      <c r="F39" s="805"/>
    </row>
    <row r="40" spans="1:6" ht="18.95" customHeight="1">
      <c r="A40" s="803"/>
      <c r="B40" s="804"/>
      <c r="C40" s="804"/>
      <c r="D40" s="801"/>
      <c r="E40" s="802"/>
      <c r="F40" s="805"/>
    </row>
    <row r="41" spans="1:6" ht="18.95" customHeight="1">
      <c r="A41" s="803"/>
      <c r="B41" s="804"/>
      <c r="C41" s="804"/>
      <c r="D41" s="801"/>
      <c r="E41" s="802"/>
      <c r="F41" s="805"/>
    </row>
    <row r="42" spans="1:6" ht="18.95" customHeight="1">
      <c r="A42" s="803"/>
      <c r="B42" s="804"/>
      <c r="C42" s="804"/>
      <c r="D42" s="801"/>
      <c r="E42" s="802"/>
      <c r="F42" s="805"/>
    </row>
    <row r="43" spans="1:6" ht="18.95" customHeight="1">
      <c r="A43" s="803"/>
      <c r="B43" s="804"/>
      <c r="C43" s="804"/>
      <c r="D43" s="801"/>
      <c r="E43" s="802"/>
      <c r="F43" s="805"/>
    </row>
    <row r="44" spans="1:6" ht="18.95" customHeight="1">
      <c r="A44" s="803"/>
      <c r="B44" s="804"/>
      <c r="C44" s="804"/>
      <c r="D44" s="801"/>
      <c r="E44" s="802"/>
      <c r="F44" s="805"/>
    </row>
    <row r="45" spans="1:6" ht="18.95" customHeight="1">
      <c r="A45" s="803"/>
      <c r="B45" s="804"/>
      <c r="C45" s="804"/>
      <c r="D45" s="801"/>
      <c r="E45" s="802"/>
      <c r="F45" s="805"/>
    </row>
    <row r="46" spans="1:6" ht="18.95" customHeight="1">
      <c r="A46" s="803"/>
      <c r="B46" s="804"/>
      <c r="C46" s="804"/>
      <c r="D46" s="801"/>
      <c r="E46" s="802"/>
      <c r="F46" s="805"/>
    </row>
    <row r="47" spans="1:6" ht="17.25">
      <c r="A47" s="1814" t="str">
        <f>DAPUR!$E$6</f>
        <v>PT BANUA KARYA UTAMA</v>
      </c>
      <c r="B47" s="1814"/>
      <c r="C47" s="1814"/>
      <c r="D47" s="1814"/>
      <c r="E47" s="1814"/>
      <c r="F47" s="1814"/>
    </row>
    <row r="48" spans="1:6" ht="17.25">
      <c r="A48" s="1814" t="s">
        <v>190</v>
      </c>
      <c r="B48" s="1814"/>
      <c r="C48" s="1814"/>
      <c r="D48" s="1814"/>
      <c r="E48" s="1814"/>
      <c r="F48" s="1814"/>
    </row>
    <row r="49" spans="1:7" ht="17.25">
      <c r="A49" s="1815" t="str">
        <f>DAPUR!$E$8</f>
        <v>31 DESEMBER 2019 DAN 31 DESEMBER 2018</v>
      </c>
      <c r="B49" s="1815"/>
      <c r="C49" s="1815"/>
      <c r="D49" s="1815"/>
      <c r="E49" s="1815"/>
      <c r="F49" s="1815"/>
    </row>
    <row r="50" spans="1:7" ht="8.1" customHeight="1">
      <c r="A50" s="820"/>
      <c r="B50" s="820"/>
      <c r="C50" s="820"/>
      <c r="D50" s="820"/>
      <c r="E50" s="820"/>
      <c r="F50" s="820"/>
    </row>
    <row r="51" spans="1:7" ht="14.25">
      <c r="A51" s="788"/>
      <c r="B51" s="789"/>
      <c r="C51" s="789"/>
      <c r="D51" s="790"/>
      <c r="E51" s="791"/>
    </row>
    <row r="52" spans="1:7" s="798" customFormat="1" ht="18.95" customHeight="1">
      <c r="A52" s="793"/>
      <c r="B52" s="794" t="s">
        <v>1160</v>
      </c>
      <c r="C52" s="795"/>
      <c r="D52" s="796" t="str">
        <f>DAPUR!$E$18</f>
        <v>31 DESEMBER  2019</v>
      </c>
      <c r="E52" s="797"/>
      <c r="F52" s="796" t="str">
        <f>DAPUR!$E$19</f>
        <v>31 DESEMBER 2018</v>
      </c>
    </row>
    <row r="53" spans="1:7" ht="18.95" customHeight="1">
      <c r="A53" s="803"/>
      <c r="B53" s="804"/>
      <c r="C53" s="804"/>
      <c r="D53" s="801"/>
      <c r="E53" s="802"/>
      <c r="F53" s="805"/>
    </row>
    <row r="54" spans="1:7" ht="18.95" customHeight="1">
      <c r="A54" s="815" t="s">
        <v>1161</v>
      </c>
      <c r="B54" s="804"/>
      <c r="C54" s="804"/>
      <c r="D54" s="801"/>
      <c r="E54" s="802"/>
      <c r="F54" s="805"/>
    </row>
    <row r="55" spans="1:7" ht="18.95" customHeight="1">
      <c r="A55" s="803" t="s">
        <v>197</v>
      </c>
      <c r="B55" s="804"/>
      <c r="C55" s="804"/>
      <c r="D55" s="805"/>
      <c r="E55" s="816"/>
    </row>
    <row r="56" spans="1:7" ht="18.95" customHeight="1">
      <c r="A56" s="799" t="s">
        <v>1380</v>
      </c>
      <c r="B56" s="800">
        <v>9</v>
      </c>
      <c r="D56" s="792">
        <f>+WBS!N47</f>
        <v>19248140516</v>
      </c>
      <c r="E56" s="817"/>
      <c r="F56" s="792">
        <f>+WBS!R47</f>
        <v>102200035</v>
      </c>
    </row>
    <row r="57" spans="1:7" ht="18.95" customHeight="1">
      <c r="A57" s="799" t="s">
        <v>1381</v>
      </c>
      <c r="B57" s="800" t="s">
        <v>1460</v>
      </c>
      <c r="D57" s="792">
        <f>+WBS!N48</f>
        <v>4824955</v>
      </c>
      <c r="E57" s="817"/>
      <c r="F57" s="792">
        <f>+WBS!R48</f>
        <v>804268631.41189551</v>
      </c>
    </row>
    <row r="58" spans="1:7" ht="18.95" customHeight="1">
      <c r="A58" s="799" t="s">
        <v>1382</v>
      </c>
      <c r="B58" s="800" t="s">
        <v>1500</v>
      </c>
      <c r="D58" s="792">
        <f>+WBS!N49</f>
        <v>7411407137</v>
      </c>
      <c r="E58" s="817"/>
      <c r="F58" s="792">
        <f>+WBS!R49</f>
        <v>0</v>
      </c>
    </row>
    <row r="59" spans="1:7" s="787" customFormat="1" ht="18.95" customHeight="1">
      <c r="A59" s="803" t="s">
        <v>81</v>
      </c>
      <c r="B59" s="800"/>
      <c r="C59" s="800"/>
      <c r="D59" s="808">
        <f>+SUM(D56:D58)</f>
        <v>26664372608</v>
      </c>
      <c r="E59" s="807"/>
      <c r="F59" s="808">
        <f>+SUM(F56:F58)</f>
        <v>906468666.41189551</v>
      </c>
      <c r="G59" s="785"/>
    </row>
    <row r="60" spans="1:7" ht="18.95" customHeight="1">
      <c r="D60" s="808"/>
      <c r="F60" s="808"/>
    </row>
    <row r="61" spans="1:7" s="787" customFormat="1" ht="18.95" customHeight="1">
      <c r="A61" s="803" t="s">
        <v>198</v>
      </c>
      <c r="B61" s="800">
        <v>12</v>
      </c>
      <c r="C61" s="800"/>
      <c r="D61" s="1304">
        <f>+WBS!N56</f>
        <v>0</v>
      </c>
      <c r="E61" s="807"/>
      <c r="F61" s="1304">
        <f>+WBS!R56</f>
        <v>0</v>
      </c>
      <c r="G61" s="785"/>
    </row>
    <row r="62" spans="1:7" s="787" customFormat="1" ht="18.95" customHeight="1">
      <c r="A62" s="800"/>
      <c r="B62" s="800"/>
      <c r="C62" s="792"/>
      <c r="D62" s="807"/>
      <c r="E62" s="792"/>
      <c r="F62" s="785"/>
      <c r="G62" s="786"/>
    </row>
    <row r="63" spans="1:7" s="787" customFormat="1" ht="18.95" customHeight="1">
      <c r="A63" s="799"/>
      <c r="B63" s="804"/>
      <c r="C63" s="804"/>
      <c r="D63" s="792"/>
      <c r="E63" s="807"/>
      <c r="F63" s="792"/>
      <c r="G63" s="785"/>
    </row>
    <row r="64" spans="1:7" s="787" customFormat="1" ht="18.95" customHeight="1">
      <c r="A64" s="803" t="s">
        <v>568</v>
      </c>
      <c r="B64" s="800"/>
      <c r="C64" s="800"/>
      <c r="D64" s="792"/>
      <c r="E64" s="807"/>
      <c r="F64" s="792"/>
      <c r="G64" s="785"/>
    </row>
    <row r="65" spans="1:7" s="787" customFormat="1" ht="18.95" customHeight="1">
      <c r="A65" s="809" t="s">
        <v>1198</v>
      </c>
      <c r="B65" s="785"/>
      <c r="C65" s="785"/>
      <c r="D65" s="818"/>
      <c r="E65" s="785"/>
      <c r="F65" s="818"/>
      <c r="G65" s="785"/>
    </row>
    <row r="66" spans="1:7" s="787" customFormat="1" ht="18.95" customHeight="1">
      <c r="A66" s="810" t="s">
        <v>570</v>
      </c>
      <c r="B66" s="800"/>
      <c r="C66" s="800"/>
      <c r="D66" s="792"/>
      <c r="E66" s="807"/>
      <c r="F66" s="792"/>
      <c r="G66" s="785"/>
    </row>
    <row r="67" spans="1:7" s="787" customFormat="1" ht="18.95" customHeight="1">
      <c r="A67" s="809" t="s">
        <v>200</v>
      </c>
      <c r="B67" s="800"/>
      <c r="C67" s="800"/>
      <c r="D67" s="792"/>
      <c r="E67" s="807"/>
      <c r="F67" s="792"/>
      <c r="G67" s="785"/>
    </row>
    <row r="68" spans="1:7" s="787" customFormat="1" ht="18.95" customHeight="1">
      <c r="A68" s="810" t="s">
        <v>1199</v>
      </c>
      <c r="B68" s="800">
        <f>+B61+1</f>
        <v>13</v>
      </c>
      <c r="C68" s="800"/>
      <c r="D68" s="792">
        <f>+LTD!D19</f>
        <v>125000000</v>
      </c>
      <c r="E68" s="807"/>
      <c r="F68" s="792">
        <f>+LTD!D13</f>
        <v>125000000</v>
      </c>
      <c r="G68" s="785"/>
    </row>
    <row r="69" spans="1:7" s="787" customFormat="1" ht="18.95" customHeight="1">
      <c r="A69" s="799" t="s">
        <v>254</v>
      </c>
      <c r="B69" s="800">
        <f>+B68+1</f>
        <v>14</v>
      </c>
      <c r="C69" s="800"/>
      <c r="D69" s="792">
        <f>+LTD!F19</f>
        <v>16245481401.91441</v>
      </c>
      <c r="E69" s="807"/>
      <c r="F69" s="792">
        <f>+LTD!F13</f>
        <v>14343714298.288105</v>
      </c>
      <c r="G69" s="785"/>
    </row>
    <row r="70" spans="1:7" s="787" customFormat="1" ht="18.95" customHeight="1">
      <c r="A70" s="803" t="s">
        <v>85</v>
      </c>
      <c r="B70" s="800"/>
      <c r="C70" s="800"/>
      <c r="D70" s="808">
        <f>+SUM(D68:D69)</f>
        <v>16370481401.91441</v>
      </c>
      <c r="E70" s="807"/>
      <c r="F70" s="808">
        <f>+SUM(F68:F69)</f>
        <v>14468714298.288105</v>
      </c>
      <c r="G70" s="785"/>
    </row>
    <row r="72" spans="1:7" ht="18.95" customHeight="1" thickBot="1">
      <c r="A72" s="803" t="s">
        <v>201</v>
      </c>
      <c r="B72" s="804"/>
      <c r="C72" s="804"/>
      <c r="D72" s="819">
        <f>+D59+D61+D70</f>
        <v>43034854009.914413</v>
      </c>
      <c r="F72" s="819">
        <f>+F59+F61+F70-1</f>
        <v>15375182963.700001</v>
      </c>
    </row>
    <row r="73" spans="1:7" ht="18.95" customHeight="1" thickTop="1">
      <c r="A73" s="803"/>
      <c r="B73" s="804"/>
      <c r="C73" s="804"/>
      <c r="D73" s="801"/>
      <c r="E73" s="802"/>
      <c r="F73" s="805"/>
    </row>
    <row r="74" spans="1:7" ht="18.95" customHeight="1">
      <c r="A74" s="803"/>
      <c r="B74" s="804"/>
      <c r="C74" s="804"/>
      <c r="D74" s="801"/>
      <c r="E74" s="802"/>
      <c r="F74" s="805"/>
    </row>
    <row r="75" spans="1:7" s="1674" customFormat="1" ht="14.25">
      <c r="A75" s="1819" t="s">
        <v>1463</v>
      </c>
      <c r="B75" s="1819"/>
      <c r="C75" s="1819"/>
      <c r="D75" s="1819"/>
      <c r="E75" s="1819"/>
      <c r="F75" s="1819"/>
      <c r="G75" s="1819"/>
    </row>
    <row r="76" spans="1:7" s="1675" customFormat="1" ht="14.25">
      <c r="A76" s="1819" t="s">
        <v>1464</v>
      </c>
      <c r="B76" s="1819"/>
      <c r="C76" s="1819"/>
      <c r="D76" s="1819"/>
      <c r="E76" s="1819"/>
      <c r="F76" s="1819"/>
      <c r="G76" s="1819"/>
    </row>
    <row r="77" spans="1:7" ht="18.95" customHeight="1">
      <c r="A77" s="1167"/>
      <c r="B77" s="1167"/>
      <c r="C77" s="1167"/>
      <c r="D77" s="1818"/>
      <c r="E77" s="1818"/>
      <c r="F77" s="1818"/>
      <c r="G77" s="1167"/>
    </row>
    <row r="78" spans="1:7" ht="18.95" customHeight="1">
      <c r="A78" s="1816" t="s">
        <v>1466</v>
      </c>
      <c r="B78" s="1816"/>
      <c r="C78" s="1816"/>
      <c r="D78" s="1816"/>
      <c r="E78" s="1816"/>
      <c r="F78" s="1816"/>
      <c r="G78" s="1816"/>
    </row>
    <row r="79" spans="1:7" ht="18.95" customHeight="1">
      <c r="A79" s="1816" t="s">
        <v>1465</v>
      </c>
      <c r="B79" s="1816"/>
      <c r="C79" s="1816"/>
      <c r="D79" s="1816"/>
      <c r="E79" s="1816"/>
      <c r="F79" s="1816"/>
      <c r="G79" s="1816"/>
    </row>
    <row r="80" spans="1:7" ht="18.95" customHeight="1">
      <c r="A80" s="1410"/>
      <c r="B80" s="1410"/>
      <c r="C80" s="1410"/>
      <c r="D80" s="1410"/>
      <c r="E80" s="1410"/>
      <c r="F80" s="1410"/>
    </row>
    <row r="81" spans="1:7" ht="18.95" customHeight="1">
      <c r="A81" s="1169"/>
      <c r="B81" s="1169"/>
      <c r="C81" s="1169"/>
      <c r="D81" s="1169"/>
      <c r="E81" s="1169"/>
      <c r="F81" s="1169"/>
    </row>
    <row r="82" spans="1:7" ht="18.95" customHeight="1">
      <c r="A82" s="1169"/>
      <c r="B82" s="1169"/>
      <c r="C82" s="1169"/>
      <c r="D82" s="1169"/>
      <c r="E82" s="1169"/>
      <c r="F82" s="1169"/>
    </row>
    <row r="83" spans="1:7" ht="18.95" customHeight="1">
      <c r="A83" s="1817" t="s">
        <v>1182</v>
      </c>
      <c r="B83" s="1817"/>
      <c r="C83" s="1817"/>
      <c r="D83" s="1817"/>
      <c r="E83" s="1817"/>
      <c r="F83" s="1817"/>
      <c r="G83" s="1817"/>
    </row>
    <row r="84" spans="1:7" ht="18.95" customHeight="1">
      <c r="A84" s="1816" t="s">
        <v>1190</v>
      </c>
      <c r="B84" s="1816"/>
      <c r="C84" s="1816"/>
      <c r="D84" s="1816"/>
      <c r="E84" s="1816"/>
      <c r="F84" s="1816"/>
      <c r="G84" s="1816"/>
    </row>
    <row r="85" spans="1:7" ht="18.95" customHeight="1">
      <c r="A85" s="1169"/>
      <c r="B85" s="1169"/>
      <c r="C85" s="1169"/>
      <c r="D85" s="1169"/>
      <c r="E85" s="1169"/>
      <c r="F85" s="1169"/>
    </row>
    <row r="88" spans="1:7" ht="18.95" customHeight="1" thickBot="1">
      <c r="D88" s="819">
        <f>D72-D25</f>
        <v>-8.55865478515625E-2</v>
      </c>
      <c r="F88" s="819">
        <f>F25-F72</f>
        <v>0.29999923706054688</v>
      </c>
    </row>
    <row r="89" spans="1:7" ht="18.95" customHeight="1" thickTop="1"/>
  </sheetData>
  <mergeCells count="13">
    <mergeCell ref="A84:G84"/>
    <mergeCell ref="A83:G83"/>
    <mergeCell ref="A78:G78"/>
    <mergeCell ref="A49:F49"/>
    <mergeCell ref="D77:F77"/>
    <mergeCell ref="A75:G75"/>
    <mergeCell ref="A76:G76"/>
    <mergeCell ref="A79:G79"/>
    <mergeCell ref="A1:F1"/>
    <mergeCell ref="A2:F2"/>
    <mergeCell ref="A3:F3"/>
    <mergeCell ref="A47:F47"/>
    <mergeCell ref="A48:F48"/>
  </mergeCells>
  <pageMargins left="0.82677165354330717" right="0.35433070866141736" top="0.82677165354330717" bottom="1.0236220472440944" header="0.27559055118110237" footer="0.51181102362204722"/>
  <pageSetup paperSize="9" scale="85" orientation="portrait" useFirstPageNumber="1" horizontalDpi="4294967293" verticalDpi="360" r:id="rId1"/>
  <headerFooter alignWithMargins="0">
    <oddFooter>&amp;C&amp;P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1"/>
  </sheetPr>
  <dimension ref="A1:M43"/>
  <sheetViews>
    <sheetView showGridLines="0" view="pageBreakPreview" topLeftCell="B1" zoomScale="85" zoomScaleNormal="75" zoomScaleSheetLayoutView="85" workbookViewId="0">
      <selection activeCell="E16" sqref="E16"/>
    </sheetView>
  </sheetViews>
  <sheetFormatPr defaultColWidth="9.16796875" defaultRowHeight="14.25"/>
  <cols>
    <col min="1" max="1" width="3.234375" style="864" customWidth="1"/>
    <col min="2" max="2" width="48.41015625" style="874" customWidth="1"/>
    <col min="3" max="3" width="9.16796875" style="867" customWidth="1"/>
    <col min="4" max="4" width="1.75" style="867" customWidth="1"/>
    <col min="5" max="5" width="22.25" style="869" customWidth="1"/>
    <col min="6" max="6" width="1.75" style="882" customWidth="1"/>
    <col min="7" max="7" width="22.25" style="869" customWidth="1"/>
    <col min="8" max="8" width="0.671875" style="855" customWidth="1"/>
    <col min="9" max="10" width="25.484375" style="856" customWidth="1"/>
    <col min="11" max="11" width="15.640625" style="855" bestFit="1" customWidth="1"/>
    <col min="12" max="12" width="9.16796875" style="855"/>
    <col min="13" max="13" width="18.87890625" style="855" bestFit="1" customWidth="1"/>
    <col min="14" max="16384" width="9.16796875" style="855"/>
  </cols>
  <sheetData>
    <row r="1" spans="1:13" s="885" customFormat="1" ht="18">
      <c r="A1" s="845" t="str">
        <f>DAPUR!$E$6</f>
        <v>PT BANUA KARYA UTAMA</v>
      </c>
      <c r="B1" s="845"/>
      <c r="C1" s="883"/>
      <c r="D1" s="883"/>
      <c r="E1" s="884"/>
      <c r="F1" s="883"/>
      <c r="G1" s="884"/>
      <c r="I1" s="886"/>
      <c r="J1" s="886"/>
    </row>
    <row r="2" spans="1:13" s="885" customFormat="1" ht="18">
      <c r="A2" s="845" t="s">
        <v>202</v>
      </c>
      <c r="B2" s="845"/>
      <c r="C2" s="883"/>
      <c r="D2" s="883"/>
      <c r="E2" s="884"/>
      <c r="F2" s="883"/>
      <c r="G2" s="884"/>
      <c r="I2" s="886"/>
      <c r="J2" s="886"/>
    </row>
    <row r="3" spans="1:13" s="885" customFormat="1" ht="18">
      <c r="A3" s="845" t="str">
        <f>DAPUR!$E$9</f>
        <v>TAHUN YANG BERAKHIR 31 DESEMBER 2019 DAN 31 DESEMBER 2018</v>
      </c>
      <c r="B3" s="846"/>
      <c r="C3" s="847"/>
      <c r="D3" s="847"/>
      <c r="E3" s="848"/>
      <c r="F3" s="847"/>
      <c r="G3" s="848"/>
      <c r="I3" s="886"/>
      <c r="J3" s="886"/>
    </row>
    <row r="4" spans="1:13" s="885" customFormat="1" ht="8.1" customHeight="1">
      <c r="A4" s="849"/>
      <c r="B4" s="850"/>
      <c r="C4" s="851"/>
      <c r="D4" s="851"/>
      <c r="E4" s="852"/>
      <c r="F4" s="851"/>
      <c r="G4" s="852"/>
      <c r="I4" s="886"/>
      <c r="J4" s="886"/>
    </row>
    <row r="7" spans="1:13" s="862" customFormat="1" ht="22.5" customHeight="1">
      <c r="A7" s="857"/>
      <c r="B7" s="858"/>
      <c r="C7" s="859" t="s">
        <v>1160</v>
      </c>
      <c r="D7" s="858"/>
      <c r="E7" s="860" t="str">
        <f>DAPUR!$E$18</f>
        <v>31 DESEMBER  2019</v>
      </c>
      <c r="F7" s="861"/>
      <c r="G7" s="860" t="str">
        <f>DAPUR!$E$19</f>
        <v>31 DESEMBER 2018</v>
      </c>
      <c r="I7" s="863"/>
      <c r="J7" s="863"/>
    </row>
    <row r="8" spans="1:13">
      <c r="B8" s="858"/>
      <c r="C8" s="858"/>
      <c r="D8" s="858"/>
      <c r="E8" s="865"/>
      <c r="F8" s="861"/>
      <c r="G8" s="865"/>
    </row>
    <row r="9" spans="1:13" s="854" customFormat="1" ht="18.75" customHeight="1">
      <c r="A9" s="853" t="s">
        <v>203</v>
      </c>
      <c r="B9" s="866"/>
      <c r="C9" s="867" t="s">
        <v>1501</v>
      </c>
      <c r="D9" s="868"/>
      <c r="E9" s="869">
        <f>+WPL!N19</f>
        <v>45180586462.626305</v>
      </c>
      <c r="F9" s="870"/>
      <c r="G9" s="869">
        <f>+WPL!R19</f>
        <v>49052027000</v>
      </c>
      <c r="I9" s="871"/>
      <c r="J9" s="871"/>
      <c r="K9" s="872"/>
      <c r="M9" s="873"/>
    </row>
    <row r="10" spans="1:13" ht="22.5" customHeight="1">
      <c r="C10" s="855"/>
      <c r="F10" s="875"/>
    </row>
    <row r="11" spans="1:13" ht="22.5" customHeight="1">
      <c r="A11" s="853" t="s">
        <v>174</v>
      </c>
      <c r="C11" s="867" t="s">
        <v>1502</v>
      </c>
      <c r="E11" s="869">
        <f>-WPL!N21</f>
        <v>-42026032865</v>
      </c>
      <c r="F11" s="875"/>
      <c r="G11" s="869">
        <f>-WPL!R21</f>
        <v>-41921036000</v>
      </c>
      <c r="J11" s="871"/>
      <c r="K11" s="876"/>
      <c r="M11" s="877"/>
    </row>
    <row r="12" spans="1:13" ht="15.75" customHeight="1">
      <c r="A12" s="874"/>
      <c r="B12" s="864"/>
      <c r="F12" s="875"/>
    </row>
    <row r="13" spans="1:13" ht="22.5" customHeight="1">
      <c r="A13" s="878" t="s">
        <v>204</v>
      </c>
      <c r="B13" s="864"/>
      <c r="C13" s="868"/>
      <c r="D13" s="868"/>
      <c r="E13" s="879">
        <f>+E9+E11</f>
        <v>3154553597.6263046</v>
      </c>
      <c r="F13" s="875"/>
      <c r="G13" s="879">
        <f>+G9+G11</f>
        <v>7130991000</v>
      </c>
      <c r="I13" s="1303"/>
      <c r="J13" s="1507"/>
    </row>
    <row r="14" spans="1:13" ht="22.5" customHeight="1">
      <c r="F14" s="875"/>
    </row>
    <row r="15" spans="1:13" ht="22.5" customHeight="1">
      <c r="A15" s="853" t="s">
        <v>205</v>
      </c>
      <c r="C15" s="867" t="s">
        <v>1503</v>
      </c>
      <c r="F15" s="875"/>
    </row>
    <row r="16" spans="1:13" ht="22.5" customHeight="1">
      <c r="A16" s="874" t="s">
        <v>47</v>
      </c>
      <c r="B16" s="864"/>
      <c r="C16" s="855"/>
      <c r="E16" s="880">
        <f>-WPL!N25</f>
        <v>-116875000</v>
      </c>
      <c r="F16" s="875"/>
      <c r="G16" s="880">
        <f>-WPL!R25</f>
        <v>-1035226999.8</v>
      </c>
      <c r="K16" s="876"/>
      <c r="M16" s="877"/>
    </row>
    <row r="17" spans="1:13" s="856" customFormat="1" ht="15.75" customHeight="1">
      <c r="A17" s="864"/>
      <c r="B17" s="874"/>
      <c r="C17" s="867"/>
      <c r="D17" s="867"/>
      <c r="E17" s="869"/>
      <c r="F17" s="875"/>
      <c r="G17" s="869"/>
      <c r="H17" s="855"/>
    </row>
    <row r="18" spans="1:13" s="856" customFormat="1" ht="22.5" customHeight="1">
      <c r="A18" s="878" t="s">
        <v>207</v>
      </c>
      <c r="B18" s="874"/>
      <c r="C18" s="868"/>
      <c r="D18" s="868"/>
      <c r="E18" s="1617">
        <f>+E13+E16</f>
        <v>3037678597.6263046</v>
      </c>
      <c r="F18" s="875"/>
      <c r="G18" s="1617">
        <f>+G13+G16</f>
        <v>6095764000.1999998</v>
      </c>
      <c r="H18" s="855"/>
      <c r="M18" s="877"/>
    </row>
    <row r="19" spans="1:13" s="856" customFormat="1" ht="22.5" customHeight="1">
      <c r="A19" s="864"/>
      <c r="B19" s="874"/>
      <c r="C19" s="867"/>
      <c r="D19" s="867"/>
      <c r="E19" s="869"/>
      <c r="F19" s="875"/>
      <c r="G19" s="869"/>
      <c r="H19" s="855"/>
    </row>
    <row r="20" spans="1:13" s="856" customFormat="1" ht="22.5" customHeight="1">
      <c r="A20" s="853" t="s">
        <v>208</v>
      </c>
      <c r="B20" s="874"/>
      <c r="C20" s="867" t="s">
        <v>1504</v>
      </c>
      <c r="D20" s="867"/>
      <c r="E20" s="869"/>
      <c r="F20" s="875"/>
      <c r="G20" s="869"/>
      <c r="H20" s="855"/>
    </row>
    <row r="21" spans="1:13" s="856" customFormat="1" ht="22.5" customHeight="1">
      <c r="A21" s="874" t="s">
        <v>176</v>
      </c>
      <c r="B21" s="864"/>
      <c r="C21" s="867"/>
      <c r="D21" s="867"/>
      <c r="E21" s="869">
        <f>+SUM(WPL!N30:N31)</f>
        <v>38238654</v>
      </c>
      <c r="F21" s="875"/>
      <c r="G21" s="869">
        <f>+SUM(WPL!R30:R31)</f>
        <v>1917832.5</v>
      </c>
      <c r="H21" s="855"/>
      <c r="M21" s="877"/>
    </row>
    <row r="22" spans="1:13" s="856" customFormat="1" ht="22.5" customHeight="1">
      <c r="A22" s="874" t="s">
        <v>177</v>
      </c>
      <c r="B22" s="864"/>
      <c r="C22" s="867"/>
      <c r="D22" s="867"/>
      <c r="E22" s="869">
        <f>+SUM(WPL!N32:N43)</f>
        <v>-512030237</v>
      </c>
      <c r="F22" s="875"/>
      <c r="G22" s="869">
        <f>+SUM(WPL!R32:R43)</f>
        <v>-1169566.5</v>
      </c>
      <c r="H22" s="855"/>
      <c r="M22" s="877"/>
    </row>
    <row r="23" spans="1:13" s="856" customFormat="1" ht="22.5" customHeight="1">
      <c r="A23" s="878" t="s">
        <v>209</v>
      </c>
      <c r="B23" s="864"/>
      <c r="C23" s="868"/>
      <c r="D23" s="868"/>
      <c r="E23" s="879">
        <f>+E21+E22</f>
        <v>-473791583</v>
      </c>
      <c r="F23" s="875"/>
      <c r="G23" s="879">
        <f>+G21+G22</f>
        <v>748266</v>
      </c>
      <c r="H23" s="855"/>
    </row>
    <row r="24" spans="1:13" s="856" customFormat="1" ht="22.5" customHeight="1">
      <c r="A24" s="866"/>
      <c r="B24" s="864"/>
      <c r="C24" s="868"/>
      <c r="D24" s="868"/>
      <c r="E24" s="869"/>
      <c r="F24" s="875"/>
      <c r="G24" s="869"/>
      <c r="H24" s="855"/>
    </row>
    <row r="25" spans="1:13" s="856" customFormat="1" ht="22.5" customHeight="1">
      <c r="A25" s="878" t="s">
        <v>210</v>
      </c>
      <c r="B25" s="864"/>
      <c r="C25" s="867">
        <v>19</v>
      </c>
      <c r="D25" s="867"/>
      <c r="E25" s="879">
        <f>+E18+E23</f>
        <v>2563887014.6263046</v>
      </c>
      <c r="F25" s="875"/>
      <c r="G25" s="879">
        <f>+G18+G23</f>
        <v>6096512266.1999998</v>
      </c>
      <c r="H25" s="882"/>
      <c r="I25" s="1315"/>
      <c r="M25" s="877"/>
    </row>
    <row r="26" spans="1:13" s="856" customFormat="1" ht="22.5" customHeight="1">
      <c r="A26" s="878"/>
      <c r="B26" s="864"/>
      <c r="C26" s="867"/>
      <c r="D26" s="867"/>
      <c r="E26" s="869"/>
      <c r="F26" s="875"/>
      <c r="G26" s="869"/>
      <c r="H26" s="882"/>
      <c r="M26" s="877"/>
    </row>
    <row r="27" spans="1:13" s="856" customFormat="1" ht="22.5" customHeight="1">
      <c r="A27" s="878" t="s">
        <v>480</v>
      </c>
      <c r="B27" s="864"/>
      <c r="C27" s="867">
        <f>+C25+1</f>
        <v>20</v>
      </c>
      <c r="D27" s="868"/>
      <c r="E27" s="879">
        <f>WPL!N48</f>
        <v>-682533752</v>
      </c>
      <c r="F27" s="875"/>
      <c r="G27" s="879">
        <f>WPL!R48</f>
        <v>-1449556011.4118955</v>
      </c>
      <c r="H27" s="855"/>
    </row>
    <row r="28" spans="1:13" s="856" customFormat="1" ht="22.5" customHeight="1">
      <c r="A28" s="878"/>
      <c r="B28" s="864"/>
      <c r="C28" s="868"/>
      <c r="D28" s="868"/>
      <c r="E28" s="1145"/>
      <c r="F28" s="875"/>
      <c r="G28" s="1145"/>
      <c r="H28" s="855"/>
    </row>
    <row r="29" spans="1:13" s="856" customFormat="1" ht="22.5" customHeight="1" thickBot="1">
      <c r="A29" s="878" t="s">
        <v>328</v>
      </c>
      <c r="B29" s="864"/>
      <c r="C29" s="867">
        <f>+C27+1</f>
        <v>21</v>
      </c>
      <c r="D29" s="867"/>
      <c r="E29" s="881">
        <f>+E25+E27</f>
        <v>1881353262.6263046</v>
      </c>
      <c r="F29" s="875"/>
      <c r="G29" s="881">
        <f>+G25+G27</f>
        <v>4646956254.7881041</v>
      </c>
      <c r="H29" s="882"/>
      <c r="I29" s="1303">
        <f>+E29/E9*100</f>
        <v>4.1640744618987471</v>
      </c>
      <c r="J29" s="1343">
        <f>+G29/G9*100</f>
        <v>9.4735254361417187</v>
      </c>
      <c r="M29" s="877"/>
    </row>
    <row r="30" spans="1:13" s="856" customFormat="1" ht="22.5" customHeight="1" thickTop="1">
      <c r="A30" s="878"/>
      <c r="B30" s="864"/>
      <c r="C30" s="867"/>
      <c r="D30" s="867"/>
      <c r="E30" s="1324"/>
      <c r="F30" s="875"/>
      <c r="G30" s="869"/>
      <c r="H30" s="882"/>
    </row>
    <row r="31" spans="1:13">
      <c r="A31" s="878"/>
    </row>
    <row r="32" spans="1:13" s="1674" customFormat="1">
      <c r="A32" s="1819" t="s">
        <v>1463</v>
      </c>
      <c r="B32" s="1819"/>
      <c r="C32" s="1819"/>
      <c r="D32" s="1819"/>
      <c r="E32" s="1819"/>
      <c r="F32" s="1819"/>
      <c r="G32" s="1819"/>
    </row>
    <row r="33" spans="1:7" s="1675" customFormat="1">
      <c r="A33" s="1819" t="s">
        <v>1464</v>
      </c>
      <c r="B33" s="1819"/>
      <c r="C33" s="1819"/>
      <c r="D33" s="1819"/>
      <c r="E33" s="1819"/>
      <c r="F33" s="1819"/>
      <c r="G33" s="1819"/>
    </row>
    <row r="34" spans="1:7">
      <c r="A34" s="878"/>
    </row>
    <row r="35" spans="1:7">
      <c r="A35" s="1816" t="str">
        <f>+NRC!A78</f>
        <v>Samarinda, ….. Juni 2020</v>
      </c>
      <c r="B35" s="1816"/>
      <c r="C35" s="1816"/>
      <c r="D35" s="1816"/>
      <c r="E35" s="1816"/>
      <c r="F35" s="1816"/>
      <c r="G35" s="1816"/>
    </row>
    <row r="36" spans="1:7">
      <c r="A36" s="1816" t="str">
        <f>+NRC!A79</f>
        <v>Atas Nama dan Mewakili Direksi</v>
      </c>
      <c r="B36" s="1816"/>
      <c r="C36" s="1816"/>
      <c r="D36" s="1816"/>
      <c r="E36" s="1816"/>
      <c r="F36" s="1816"/>
      <c r="G36" s="1816"/>
    </row>
    <row r="37" spans="1:7">
      <c r="A37" s="878"/>
    </row>
    <row r="38" spans="1:7">
      <c r="A38" s="878"/>
    </row>
    <row r="39" spans="1:7">
      <c r="A39" s="878"/>
    </row>
    <row r="40" spans="1:7">
      <c r="A40" s="1817" t="str">
        <f>+NRC!A83</f>
        <v>H. Iwanudin</v>
      </c>
      <c r="B40" s="1817"/>
      <c r="C40" s="1817"/>
      <c r="D40" s="1817"/>
      <c r="E40" s="1817"/>
      <c r="F40" s="1817"/>
      <c r="G40" s="1817"/>
    </row>
    <row r="41" spans="1:7">
      <c r="A41" s="1816" t="str">
        <f>+NRC!A84</f>
        <v>Direktur Utama</v>
      </c>
      <c r="B41" s="1816"/>
      <c r="C41" s="1816"/>
      <c r="D41" s="1816"/>
      <c r="E41" s="1816"/>
      <c r="F41" s="1816"/>
      <c r="G41" s="1816"/>
    </row>
    <row r="42" spans="1:7">
      <c r="A42" s="878"/>
    </row>
    <row r="43" spans="1:7">
      <c r="A43" s="878"/>
    </row>
  </sheetData>
  <mergeCells count="6">
    <mergeCell ref="A32:G32"/>
    <mergeCell ref="A33:G33"/>
    <mergeCell ref="A35:G35"/>
    <mergeCell ref="A36:G36"/>
    <mergeCell ref="A41:G41"/>
    <mergeCell ref="A40:G40"/>
  </mergeCells>
  <pageMargins left="0.86614173228346458" right="0.15748031496062992" top="0.82677165354330717" bottom="1.0236220472440944" header="0.19685039370078741" footer="0.51181102362204722"/>
  <pageSetup paperSize="9" scale="85" firstPageNumber="3" orientation="portrait" useFirstPageNumber="1" horizontalDpi="4294967293" verticalDpi="360" r:id="rId1"/>
  <headerFooter alignWithMargins="0">
    <oddFooter>&amp;C&amp;P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1"/>
  </sheetPr>
  <dimension ref="A1:J43"/>
  <sheetViews>
    <sheetView showGridLines="0" view="pageBreakPreview" zoomScale="80" zoomScaleNormal="75" zoomScaleSheetLayoutView="80" workbookViewId="0">
      <selection activeCell="H42" sqref="H42"/>
    </sheetView>
  </sheetViews>
  <sheetFormatPr defaultColWidth="9.16796875" defaultRowHeight="19.5" customHeight="1"/>
  <cols>
    <col min="1" max="1" width="6.203125" style="1741" customWidth="1"/>
    <col min="2" max="2" width="67.01953125" style="1745" customWidth="1"/>
    <col min="3" max="3" width="23.19140625" style="1066" customWidth="1"/>
    <col min="4" max="4" width="21.84375" style="1066" customWidth="1"/>
    <col min="5" max="5" width="23.19140625" style="1066" customWidth="1"/>
    <col min="6" max="7" width="19.8203125" style="1066" customWidth="1"/>
    <col min="8" max="8" width="23.05859375" style="1066" customWidth="1"/>
    <col min="9" max="9" width="9.16796875" style="1741"/>
    <col min="10" max="10" width="22.11328125" style="1742" bestFit="1" customWidth="1"/>
    <col min="11" max="16384" width="9.16796875" style="1741"/>
  </cols>
  <sheetData>
    <row r="1" spans="1:8" ht="21.75" customHeight="1">
      <c r="A1" s="1739" t="str">
        <f>+'L-R'!A1</f>
        <v>PT BANUA KARYA UTAMA</v>
      </c>
      <c r="B1" s="1740"/>
      <c r="C1" s="1055"/>
      <c r="D1" s="1055"/>
      <c r="E1" s="1055"/>
      <c r="F1" s="1055"/>
      <c r="G1" s="1055"/>
      <c r="H1" s="1055"/>
    </row>
    <row r="2" spans="1:8" ht="21.75" customHeight="1">
      <c r="A2" s="1739" t="s">
        <v>293</v>
      </c>
      <c r="B2" s="1740"/>
      <c r="C2" s="1055"/>
      <c r="D2" s="1055"/>
      <c r="E2" s="1055"/>
      <c r="F2" s="1055"/>
      <c r="G2" s="1055"/>
      <c r="H2" s="1055"/>
    </row>
    <row r="3" spans="1:8" ht="21.75" customHeight="1">
      <c r="A3" s="1739" t="s">
        <v>1341</v>
      </c>
      <c r="B3" s="1743"/>
      <c r="C3" s="1744"/>
      <c r="D3" s="1744"/>
      <c r="E3" s="1744"/>
      <c r="F3" s="1744"/>
      <c r="G3" s="1744"/>
      <c r="H3" s="1744"/>
    </row>
    <row r="4" spans="1:8" ht="13.5" customHeight="1"/>
    <row r="5" spans="1:8" ht="19.5" customHeight="1">
      <c r="A5" s="1820" t="s">
        <v>182</v>
      </c>
      <c r="B5" s="1823" t="s">
        <v>294</v>
      </c>
      <c r="C5" s="1746" t="s">
        <v>173</v>
      </c>
      <c r="D5" s="1746" t="s">
        <v>173</v>
      </c>
      <c r="E5" s="1746" t="s">
        <v>173</v>
      </c>
      <c r="F5" s="1826" t="s">
        <v>295</v>
      </c>
      <c r="G5" s="1826"/>
      <c r="H5" s="1746" t="s">
        <v>296</v>
      </c>
    </row>
    <row r="6" spans="1:8" ht="19.5" customHeight="1">
      <c r="A6" s="1821"/>
      <c r="B6" s="1824"/>
      <c r="C6" s="1747" t="s">
        <v>297</v>
      </c>
      <c r="D6" s="1747" t="s">
        <v>297</v>
      </c>
      <c r="E6" s="1747" t="s">
        <v>298</v>
      </c>
      <c r="F6" s="1827" t="s">
        <v>299</v>
      </c>
      <c r="G6" s="1827" t="s">
        <v>300</v>
      </c>
      <c r="H6" s="1747" t="s">
        <v>297</v>
      </c>
    </row>
    <row r="7" spans="1:8" ht="19.5" customHeight="1">
      <c r="A7" s="1822"/>
      <c r="B7" s="1825"/>
      <c r="C7" s="1748" t="s">
        <v>301</v>
      </c>
      <c r="D7" s="1748" t="s">
        <v>302</v>
      </c>
      <c r="E7" s="1748"/>
      <c r="F7" s="1828"/>
      <c r="G7" s="1828"/>
      <c r="H7" s="1748" t="s">
        <v>303</v>
      </c>
    </row>
    <row r="8" spans="1:8" ht="11.25" customHeight="1">
      <c r="A8" s="1749"/>
      <c r="B8" s="1750"/>
      <c r="C8" s="1751"/>
      <c r="D8" s="1751"/>
      <c r="E8" s="1751"/>
      <c r="F8" s="1747"/>
      <c r="G8" s="1747"/>
      <c r="H8" s="1747"/>
    </row>
    <row r="9" spans="1:8" ht="19.5" customHeight="1">
      <c r="A9" s="1749" t="s">
        <v>141</v>
      </c>
      <c r="B9" s="1750" t="s">
        <v>203</v>
      </c>
      <c r="C9" s="1752"/>
      <c r="D9" s="1752"/>
      <c r="E9" s="1752"/>
      <c r="F9" s="1752"/>
      <c r="G9" s="1752"/>
      <c r="H9" s="1752"/>
    </row>
    <row r="10" spans="1:8" ht="19.5" customHeight="1">
      <c r="A10" s="1753"/>
      <c r="B10" s="1754" t="s">
        <v>304</v>
      </c>
      <c r="C10" s="1752">
        <f>+'L-R'!E9</f>
        <v>45180586462.626305</v>
      </c>
      <c r="D10" s="1752">
        <v>0</v>
      </c>
      <c r="E10" s="1752">
        <f>+C10-D10</f>
        <v>45180586462.626305</v>
      </c>
      <c r="F10" s="1752"/>
      <c r="G10" s="1752"/>
      <c r="H10" s="1752">
        <f>+E10-F10+G10</f>
        <v>45180586462.626305</v>
      </c>
    </row>
    <row r="11" spans="1:8" ht="19.5" customHeight="1">
      <c r="A11" s="1753"/>
      <c r="B11" s="1755" t="s">
        <v>92</v>
      </c>
      <c r="C11" s="1756">
        <f>SUM(C10:C10)</f>
        <v>45180586462.626305</v>
      </c>
      <c r="D11" s="1756">
        <f>SUM(D10:D10)</f>
        <v>0</v>
      </c>
      <c r="E11" s="1756">
        <f>SUM(E10:E10)</f>
        <v>45180586462.626305</v>
      </c>
      <c r="F11" s="1752"/>
      <c r="G11" s="1752"/>
      <c r="H11" s="1756">
        <f>+SUM(H10:H10)</f>
        <v>45180586462.626305</v>
      </c>
    </row>
    <row r="12" spans="1:8" ht="12.75" customHeight="1">
      <c r="A12" s="1753"/>
      <c r="B12" s="1754"/>
      <c r="C12" s="1752"/>
      <c r="D12" s="1752"/>
      <c r="E12" s="1752"/>
      <c r="F12" s="1752"/>
      <c r="G12" s="1752"/>
      <c r="H12" s="1752"/>
    </row>
    <row r="13" spans="1:8" ht="19.5" customHeight="1">
      <c r="A13" s="1757" t="s">
        <v>142</v>
      </c>
      <c r="B13" s="1750" t="s">
        <v>305</v>
      </c>
      <c r="C13" s="1752"/>
      <c r="D13" s="1752"/>
      <c r="E13" s="1752"/>
      <c r="F13" s="1752"/>
      <c r="G13" s="1752"/>
      <c r="H13" s="1752"/>
    </row>
    <row r="14" spans="1:8" ht="19.5" customHeight="1">
      <c r="A14" s="1758"/>
      <c r="B14" s="1759" t="str">
        <f>+BB!C19</f>
        <v>Persediaan Awal</v>
      </c>
      <c r="C14" s="1752">
        <v>0</v>
      </c>
      <c r="D14" s="1752">
        <v>0</v>
      </c>
      <c r="E14" s="1752">
        <f t="shared" ref="E14:E22" si="0">+C14-D14</f>
        <v>0</v>
      </c>
      <c r="F14" s="1752"/>
      <c r="G14" s="1752"/>
      <c r="H14" s="1752">
        <f t="shared" ref="H14:H22" si="1">+E14+G14-F14</f>
        <v>0</v>
      </c>
    </row>
    <row r="15" spans="1:8" ht="19.5" customHeight="1">
      <c r="A15" s="1758"/>
      <c r="B15" s="1759" t="str">
        <f>+BB!C20</f>
        <v>Pembelian</v>
      </c>
      <c r="C15" s="1752">
        <f>+BB!N20</f>
        <v>34162773805</v>
      </c>
      <c r="D15" s="1752">
        <v>0</v>
      </c>
      <c r="E15" s="1752">
        <f t="shared" si="0"/>
        <v>34162773805</v>
      </c>
      <c r="F15" s="1752"/>
      <c r="G15" s="1752"/>
      <c r="H15" s="1752">
        <f t="shared" si="1"/>
        <v>34162773805</v>
      </c>
    </row>
    <row r="16" spans="1:8" ht="19.5" customHeight="1">
      <c r="A16" s="1758"/>
      <c r="B16" s="1759" t="str">
        <f>+BB!C21</f>
        <v>Persediaan Akhir</v>
      </c>
      <c r="C16" s="1752">
        <f>+BB!N21</f>
        <v>0</v>
      </c>
      <c r="D16" s="1752">
        <v>0</v>
      </c>
      <c r="E16" s="1752">
        <f t="shared" si="0"/>
        <v>0</v>
      </c>
      <c r="F16" s="1752"/>
      <c r="G16" s="1752"/>
      <c r="H16" s="1752">
        <f t="shared" si="1"/>
        <v>0</v>
      </c>
    </row>
    <row r="17" spans="1:10" ht="19.5" customHeight="1">
      <c r="A17" s="1758"/>
      <c r="B17" s="1759" t="str">
        <f>+BB!C22</f>
        <v>Beban Langsung :</v>
      </c>
      <c r="C17" s="1752"/>
      <c r="D17" s="1752"/>
      <c r="E17" s="1752"/>
      <c r="F17" s="1752"/>
      <c r="G17" s="1752"/>
      <c r="H17" s="1752"/>
    </row>
    <row r="18" spans="1:10" ht="19.5" customHeight="1">
      <c r="A18" s="1758"/>
      <c r="B18" s="1759" t="str">
        <f>+BB!C23</f>
        <v>Beban Bongkar Muat</v>
      </c>
      <c r="C18" s="1752">
        <f>+BB!N23</f>
        <v>463487739</v>
      </c>
      <c r="D18" s="1752">
        <v>0</v>
      </c>
      <c r="E18" s="1752">
        <f t="shared" si="0"/>
        <v>463487739</v>
      </c>
      <c r="F18" s="1752"/>
      <c r="G18" s="1752"/>
      <c r="H18" s="1752">
        <f t="shared" si="1"/>
        <v>463487739</v>
      </c>
    </row>
    <row r="19" spans="1:10" ht="19.5" customHeight="1">
      <c r="A19" s="1758"/>
      <c r="B19" s="1759" t="str">
        <f>+BB!C29</f>
        <v>Beban Pemasaran</v>
      </c>
      <c r="C19" s="1752">
        <f>+BB!N29</f>
        <v>2037249811</v>
      </c>
      <c r="D19" s="1752">
        <v>0</v>
      </c>
      <c r="E19" s="1752">
        <f t="shared" si="0"/>
        <v>2037249811</v>
      </c>
      <c r="F19" s="1752">
        <v>350000000</v>
      </c>
      <c r="G19" s="1752"/>
      <c r="H19" s="1752">
        <f t="shared" si="1"/>
        <v>1687249811</v>
      </c>
    </row>
    <row r="20" spans="1:10" ht="19.5" customHeight="1">
      <c r="A20" s="1758"/>
      <c r="B20" s="1759" t="str">
        <f>+BB!C30</f>
        <v>Beban Sewa Tongkang</v>
      </c>
      <c r="C20" s="1752">
        <f>+BB!N30</f>
        <v>5265292510</v>
      </c>
      <c r="D20" s="1752">
        <v>0</v>
      </c>
      <c r="E20" s="1752">
        <f t="shared" si="0"/>
        <v>5265292510</v>
      </c>
      <c r="F20" s="1752"/>
      <c r="G20" s="1752"/>
      <c r="H20" s="1752">
        <f t="shared" si="1"/>
        <v>5265292510</v>
      </c>
    </row>
    <row r="21" spans="1:10" ht="19.5" customHeight="1">
      <c r="A21" s="1758"/>
      <c r="B21" s="1759" t="str">
        <f>+BB!C33</f>
        <v>Beban Asuransi</v>
      </c>
      <c r="C21" s="1752">
        <f>+BB!N33</f>
        <v>40076000</v>
      </c>
      <c r="D21" s="1752">
        <v>0</v>
      </c>
      <c r="E21" s="1752">
        <f t="shared" si="0"/>
        <v>40076000</v>
      </c>
      <c r="F21" s="1752"/>
      <c r="G21" s="1752"/>
      <c r="H21" s="1752">
        <f t="shared" si="1"/>
        <v>40076000</v>
      </c>
    </row>
    <row r="22" spans="1:10" ht="19.5" customHeight="1">
      <c r="A22" s="1758"/>
      <c r="B22" s="1759" t="str">
        <f>+BB!C34</f>
        <v>Beban Lainnya</v>
      </c>
      <c r="C22" s="1752">
        <f>+BB!N34</f>
        <v>57153000</v>
      </c>
      <c r="D22" s="1752">
        <v>0</v>
      </c>
      <c r="E22" s="1752">
        <f t="shared" si="0"/>
        <v>57153000</v>
      </c>
      <c r="F22" s="1752"/>
      <c r="G22" s="1752"/>
      <c r="H22" s="1752">
        <f t="shared" si="1"/>
        <v>57153000</v>
      </c>
    </row>
    <row r="23" spans="1:10" ht="19.5" customHeight="1">
      <c r="A23" s="1758"/>
      <c r="B23" s="1755" t="s">
        <v>92</v>
      </c>
      <c r="C23" s="1756">
        <f>SUM(C14:C22)</f>
        <v>42026032865</v>
      </c>
      <c r="D23" s="1756">
        <f>SUM(D14:D22)</f>
        <v>0</v>
      </c>
      <c r="E23" s="1756">
        <f>SUM(E14:E22)</f>
        <v>42026032865</v>
      </c>
      <c r="F23" s="1752"/>
      <c r="G23" s="1752"/>
      <c r="H23" s="1756">
        <f>SUM(H14:H22)</f>
        <v>41676032865</v>
      </c>
    </row>
    <row r="24" spans="1:10" ht="19.5" customHeight="1">
      <c r="A24" s="1757" t="s">
        <v>143</v>
      </c>
      <c r="B24" s="1750" t="s">
        <v>205</v>
      </c>
      <c r="C24" s="1752"/>
      <c r="D24" s="1752"/>
      <c r="E24" s="1752"/>
      <c r="F24" s="1752"/>
      <c r="G24" s="1752"/>
      <c r="H24" s="1752"/>
    </row>
    <row r="25" spans="1:10" ht="19.5" customHeight="1">
      <c r="A25" s="1757"/>
      <c r="B25" s="1760" t="str">
        <f>+CC!C28</f>
        <v>Beban Penyusutan Bangunan</v>
      </c>
      <c r="C25" s="1752">
        <f>+CC!N28</f>
        <v>72500000</v>
      </c>
      <c r="D25" s="1752">
        <v>0</v>
      </c>
      <c r="E25" s="1752">
        <f>+C25-D25</f>
        <v>72500000</v>
      </c>
      <c r="F25" s="1752"/>
      <c r="G25" s="1752"/>
      <c r="H25" s="1752">
        <f>+E25-F25+G25</f>
        <v>72500000</v>
      </c>
      <c r="J25" s="1742" t="e">
        <f>+E25+#REF!+#REF!+#REF!+#REF!</f>
        <v>#REF!</v>
      </c>
    </row>
    <row r="26" spans="1:10" ht="19.5" customHeight="1">
      <c r="A26" s="1757"/>
      <c r="B26" s="1760" t="str">
        <f>+CC!C29</f>
        <v>Beban Penyusutan Kendaraan</v>
      </c>
      <c r="C26" s="1752">
        <f>+CC!N29</f>
        <v>25625000</v>
      </c>
      <c r="D26" s="1752">
        <v>0</v>
      </c>
      <c r="E26" s="1752">
        <f t="shared" ref="E26:E27" si="2">+C26-D26</f>
        <v>25625000</v>
      </c>
      <c r="F26" s="1752"/>
      <c r="G26" s="1752"/>
      <c r="H26" s="1752">
        <f t="shared" ref="H26:H27" si="3">+E26-F26+G26</f>
        <v>25625000</v>
      </c>
    </row>
    <row r="27" spans="1:10" ht="19.5" customHeight="1">
      <c r="A27" s="1757"/>
      <c r="B27" s="1760" t="str">
        <f>+CC!C30</f>
        <v>Beban Penyusutan Mesin dan Peralatan</v>
      </c>
      <c r="C27" s="1752">
        <f>+CC!N30</f>
        <v>18750000</v>
      </c>
      <c r="D27" s="1752">
        <v>0</v>
      </c>
      <c r="E27" s="1752">
        <f t="shared" si="2"/>
        <v>18750000</v>
      </c>
      <c r="F27" s="1752"/>
      <c r="G27" s="1752"/>
      <c r="H27" s="1752">
        <f t="shared" si="3"/>
        <v>18750000</v>
      </c>
    </row>
    <row r="28" spans="1:10" ht="19.5" customHeight="1">
      <c r="A28" s="1758"/>
      <c r="B28" s="1755" t="s">
        <v>306</v>
      </c>
      <c r="C28" s="1756">
        <f>+SUM(C25:C27)</f>
        <v>116875000</v>
      </c>
      <c r="D28" s="1756">
        <f>+SUM(D25:D27)</f>
        <v>0</v>
      </c>
      <c r="E28" s="1756">
        <f>+SUM(E25:E27)</f>
        <v>116875000</v>
      </c>
      <c r="F28" s="1752"/>
      <c r="G28" s="1752"/>
      <c r="H28" s="1756">
        <f>+SUM(H25:H27)</f>
        <v>116875000</v>
      </c>
    </row>
    <row r="29" spans="1:10" ht="19.5" customHeight="1">
      <c r="A29" s="1761" t="s">
        <v>144</v>
      </c>
      <c r="B29" s="1750" t="s">
        <v>208</v>
      </c>
      <c r="C29" s="1752"/>
      <c r="D29" s="1752"/>
      <c r="E29" s="1752"/>
      <c r="F29" s="1752"/>
      <c r="G29" s="1752"/>
      <c r="H29" s="1752"/>
    </row>
    <row r="30" spans="1:10" ht="19.5" customHeight="1">
      <c r="A30" s="1762"/>
      <c r="B30" s="1763" t="s">
        <v>176</v>
      </c>
      <c r="C30" s="1752"/>
      <c r="D30" s="1752"/>
      <c r="E30" s="1752"/>
      <c r="F30" s="1752"/>
      <c r="G30" s="1752"/>
      <c r="H30" s="1752"/>
    </row>
    <row r="31" spans="1:10" ht="19.5" customHeight="1">
      <c r="A31" s="1762"/>
      <c r="B31" s="1759" t="s">
        <v>545</v>
      </c>
      <c r="C31" s="1752">
        <f>+DD!N20</f>
        <v>38238654</v>
      </c>
      <c r="D31" s="1752">
        <v>0</v>
      </c>
      <c r="E31" s="1752">
        <f>+C31-D31</f>
        <v>38238654</v>
      </c>
      <c r="F31" s="1752"/>
      <c r="G31" s="1752">
        <f>+E31</f>
        <v>38238654</v>
      </c>
      <c r="H31" s="1752">
        <f>+E31+F31-G31</f>
        <v>0</v>
      </c>
    </row>
    <row r="32" spans="1:10" ht="19.5" customHeight="1">
      <c r="A32" s="1762"/>
      <c r="B32" s="1755" t="s">
        <v>307</v>
      </c>
      <c r="C32" s="1756">
        <f>+SUM(C31:C31)</f>
        <v>38238654</v>
      </c>
      <c r="D32" s="1756">
        <f>+SUM(D31:D31)</f>
        <v>0</v>
      </c>
      <c r="E32" s="1756">
        <f>+SUM(E31:E31)</f>
        <v>38238654</v>
      </c>
      <c r="F32" s="1752"/>
      <c r="G32" s="1752"/>
      <c r="H32" s="1756">
        <f>+SUM(H31:H31)</f>
        <v>0</v>
      </c>
    </row>
    <row r="33" spans="1:8" ht="19.5" customHeight="1">
      <c r="A33" s="1762"/>
      <c r="B33" s="1750" t="s">
        <v>177</v>
      </c>
      <c r="C33" s="1752"/>
      <c r="D33" s="1752"/>
      <c r="E33" s="1752"/>
      <c r="F33" s="1752"/>
      <c r="G33" s="1752"/>
      <c r="H33" s="1752"/>
    </row>
    <row r="34" spans="1:8" ht="19.5" customHeight="1">
      <c r="A34" s="1762"/>
      <c r="B34" s="1759" t="str">
        <f>+DD!C25</f>
        <v>PPh Jasa Giro</v>
      </c>
      <c r="C34" s="1752">
        <f>-DD!N25</f>
        <v>-7647794</v>
      </c>
      <c r="D34" s="1752">
        <v>0</v>
      </c>
      <c r="E34" s="1752">
        <f t="shared" ref="E34:E37" si="4">+C34-D34</f>
        <v>-7647794</v>
      </c>
      <c r="F34" s="1752">
        <f>-E34</f>
        <v>7647794</v>
      </c>
      <c r="G34" s="1752"/>
      <c r="H34" s="1752">
        <f>+E34+F34-G34</f>
        <v>0</v>
      </c>
    </row>
    <row r="35" spans="1:8" ht="19.5" customHeight="1">
      <c r="A35" s="1762"/>
      <c r="B35" s="1759" t="str">
        <f>+DD!C26</f>
        <v>Beban Administrasi Bank</v>
      </c>
      <c r="C35" s="1752">
        <f>-DD!N26</f>
        <v>-30000000</v>
      </c>
      <c r="D35" s="1752">
        <v>0</v>
      </c>
      <c r="E35" s="1752">
        <f t="shared" si="4"/>
        <v>-30000000</v>
      </c>
      <c r="F35" s="1752"/>
      <c r="G35" s="1752"/>
      <c r="H35" s="1752">
        <f t="shared" ref="H35:H37" si="5">+E35-F35+G35</f>
        <v>-30000000</v>
      </c>
    </row>
    <row r="36" spans="1:8" ht="19.5" customHeight="1">
      <c r="A36" s="1762"/>
      <c r="B36" s="1759" t="str">
        <f>+DD!C30</f>
        <v>Beban Provisi Bank</v>
      </c>
      <c r="C36" s="1752">
        <f>-DD!N30</f>
        <v>-86833333</v>
      </c>
      <c r="D36" s="1752">
        <v>0</v>
      </c>
      <c r="E36" s="1752">
        <f t="shared" si="4"/>
        <v>-86833333</v>
      </c>
      <c r="F36" s="1752"/>
      <c r="G36" s="1752"/>
      <c r="H36" s="1752">
        <f t="shared" si="5"/>
        <v>-86833333</v>
      </c>
    </row>
    <row r="37" spans="1:8" ht="19.5" customHeight="1">
      <c r="A37" s="1762"/>
      <c r="B37" s="1759" t="str">
        <f>+DD!C33</f>
        <v>Beban Bunga Bank</v>
      </c>
      <c r="C37" s="1752">
        <f>-DD!N33</f>
        <v>-387549110</v>
      </c>
      <c r="D37" s="1752">
        <v>0</v>
      </c>
      <c r="E37" s="1752">
        <f t="shared" si="4"/>
        <v>-387549110</v>
      </c>
      <c r="F37" s="1752"/>
      <c r="G37" s="1752"/>
      <c r="H37" s="1752">
        <f t="shared" si="5"/>
        <v>-387549110</v>
      </c>
    </row>
    <row r="38" spans="1:8" ht="19.5" customHeight="1">
      <c r="A38" s="1758"/>
      <c r="B38" s="1755" t="s">
        <v>308</v>
      </c>
      <c r="C38" s="1756">
        <f>+SUM(C34:C37)</f>
        <v>-512030237</v>
      </c>
      <c r="D38" s="1756">
        <f>+SUM(D34:D37)</f>
        <v>0</v>
      </c>
      <c r="E38" s="1756">
        <f>+SUM(E34:E37)</f>
        <v>-512030237</v>
      </c>
      <c r="F38" s="1752"/>
      <c r="G38" s="1752"/>
      <c r="H38" s="1756">
        <f>+SUM(H34:H37)</f>
        <v>-504382443</v>
      </c>
    </row>
    <row r="39" spans="1:8" ht="19.5" customHeight="1">
      <c r="A39" s="1764"/>
      <c r="B39" s="1755" t="s">
        <v>209</v>
      </c>
      <c r="C39" s="1756">
        <f>+C32+C38</f>
        <v>-473791583</v>
      </c>
      <c r="D39" s="1756">
        <f>+D32+D38</f>
        <v>0</v>
      </c>
      <c r="E39" s="1756">
        <f>+E32+E38</f>
        <v>-473791583</v>
      </c>
      <c r="F39" s="1765"/>
      <c r="G39" s="1765"/>
      <c r="H39" s="1756">
        <f>+H32+H38</f>
        <v>-504382443</v>
      </c>
    </row>
    <row r="40" spans="1:8" ht="19.5" customHeight="1" thickBot="1">
      <c r="A40" s="1766"/>
      <c r="B40" s="1767" t="s">
        <v>210</v>
      </c>
      <c r="C40" s="1768">
        <f>+C11-C23-C28+C39</f>
        <v>2563887014.6263046</v>
      </c>
      <c r="D40" s="1768">
        <f>+D11-D23-D28+D39</f>
        <v>0</v>
      </c>
      <c r="E40" s="1768">
        <f>+E11-E23-E28+E39</f>
        <v>2563887014.6263046</v>
      </c>
      <c r="F40" s="1768">
        <f>+SUM(F8:F39)</f>
        <v>357647794</v>
      </c>
      <c r="G40" s="1768">
        <f>+SUM(G8:G39)</f>
        <v>38238654</v>
      </c>
      <c r="H40" s="1768">
        <f>+H11-H23-H28+H39</f>
        <v>2883296154.6263046</v>
      </c>
    </row>
    <row r="41" spans="1:8" ht="19.5" customHeight="1" thickTop="1">
      <c r="A41" s="1769"/>
      <c r="B41" s="1770"/>
      <c r="C41" s="1079"/>
      <c r="D41" s="1079"/>
      <c r="E41" s="1079"/>
      <c r="F41" s="1079"/>
      <c r="G41" s="1079"/>
      <c r="H41" s="1079"/>
    </row>
    <row r="42" spans="1:8" ht="19.5" customHeight="1">
      <c r="A42" s="1771"/>
      <c r="B42" s="1770"/>
      <c r="C42" s="1079">
        <f>+'L-R'!E25</f>
        <v>2563887014.6263046</v>
      </c>
      <c r="D42" s="1772"/>
      <c r="E42" s="1079"/>
      <c r="F42" s="1079"/>
      <c r="G42" s="1079"/>
      <c r="H42" s="1079"/>
    </row>
    <row r="43" spans="1:8" ht="19.5" customHeight="1">
      <c r="C43" s="1066">
        <f>+C40-C42</f>
        <v>0</v>
      </c>
      <c r="D43" s="1772"/>
      <c r="E43" s="1772"/>
      <c r="F43" s="1772"/>
      <c r="G43" s="1772"/>
      <c r="H43" s="1772"/>
    </row>
  </sheetData>
  <mergeCells count="5">
    <mergeCell ref="A5:A7"/>
    <mergeCell ref="B5:B7"/>
    <mergeCell ref="F5:G5"/>
    <mergeCell ref="F6:F7"/>
    <mergeCell ref="G6:G7"/>
  </mergeCells>
  <pageMargins left="0.77" right="0.19685039370078741" top="0.43307086614173229" bottom="0.39370078740157483" header="0.15748031496062992" footer="0.27559055118110237"/>
  <pageSetup paperSize="9" scale="68" orientation="landscape" horizontalDpi="4294967293" verticalDpi="4294967293"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1"/>
  </sheetPr>
  <dimension ref="A1:N34"/>
  <sheetViews>
    <sheetView showGridLines="0" view="pageBreakPreview" topLeftCell="A19" zoomScale="80" zoomScaleSheetLayoutView="80" workbookViewId="0">
      <selection activeCell="J6" sqref="J6"/>
    </sheetView>
  </sheetViews>
  <sheetFormatPr defaultColWidth="9.16796875" defaultRowHeight="15"/>
  <cols>
    <col min="1" max="1" width="2.15625" style="1420" customWidth="1"/>
    <col min="2" max="2" width="14.0234375" style="1420" customWidth="1"/>
    <col min="3" max="3" width="21.171875" style="1420" customWidth="1"/>
    <col min="4" max="4" width="3.234375" style="1420" customWidth="1"/>
    <col min="5" max="5" width="19.41796875" style="1420" customWidth="1"/>
    <col min="6" max="6" width="2.6953125" style="1420" customWidth="1"/>
    <col min="7" max="7" width="19.41796875" style="1420" customWidth="1"/>
    <col min="8" max="8" width="18.87890625" style="1420" customWidth="1"/>
    <col min="9" max="9" width="1.6171875" style="1420" customWidth="1"/>
    <col min="10" max="10" width="23.8671875" style="1420" customWidth="1"/>
    <col min="11" max="12" width="9.16796875" style="1420"/>
    <col min="13" max="14" width="19.55078125" style="1420" customWidth="1"/>
    <col min="15" max="16384" width="9.16796875" style="1420"/>
  </cols>
  <sheetData>
    <row r="1" spans="1:14" s="828" customFormat="1" ht="17.25">
      <c r="A1" s="1831" t="str">
        <f>+'L-R FISK 2019'!A1</f>
        <v>PT BANUA KARYA UTAMA</v>
      </c>
      <c r="B1" s="1831"/>
      <c r="C1" s="1831"/>
      <c r="D1" s="1831"/>
      <c r="E1" s="1831"/>
      <c r="F1" s="1831"/>
      <c r="G1" s="1831"/>
      <c r="H1" s="1831"/>
      <c r="I1" s="1414"/>
      <c r="J1" s="1414"/>
      <c r="K1" s="1414"/>
    </row>
    <row r="2" spans="1:14" s="828" customFormat="1" ht="17.25">
      <c r="A2" s="1831" t="s">
        <v>309</v>
      </c>
      <c r="B2" s="1831"/>
      <c r="C2" s="1831"/>
      <c r="D2" s="1831"/>
      <c r="E2" s="1831"/>
      <c r="F2" s="1831"/>
      <c r="G2" s="1831"/>
      <c r="H2" s="1831"/>
      <c r="I2" s="1414"/>
      <c r="J2" s="1414"/>
      <c r="K2" s="1414"/>
    </row>
    <row r="3" spans="1:14" s="828" customFormat="1" ht="17.25">
      <c r="A3" s="1831" t="s">
        <v>1390</v>
      </c>
      <c r="B3" s="1831"/>
      <c r="C3" s="1831"/>
      <c r="D3" s="1831"/>
      <c r="E3" s="1831"/>
      <c r="F3" s="1831"/>
      <c r="G3" s="1831"/>
      <c r="H3" s="1831"/>
      <c r="I3" s="1414"/>
      <c r="J3" s="1414"/>
      <c r="K3" s="1415"/>
    </row>
    <row r="4" spans="1:14" s="828" customFormat="1" ht="8.1" customHeight="1">
      <c r="A4" s="1416"/>
      <c r="B4" s="1416"/>
      <c r="C4" s="1416"/>
      <c r="D4" s="1416"/>
      <c r="E4" s="1417"/>
      <c r="F4" s="1417"/>
      <c r="G4" s="1417"/>
      <c r="H4" s="1418"/>
      <c r="I4" s="1414"/>
      <c r="J4" s="1414"/>
      <c r="K4" s="1414"/>
    </row>
    <row r="5" spans="1:14" s="1423" customFormat="1" ht="14.25">
      <c r="A5" s="1421"/>
      <c r="B5" s="1421"/>
      <c r="C5" s="1421"/>
      <c r="D5" s="1421"/>
      <c r="E5" s="1422"/>
      <c r="F5" s="1422"/>
      <c r="G5" s="1422"/>
      <c r="H5" s="1134"/>
      <c r="I5" s="1123"/>
      <c r="J5" s="1123"/>
      <c r="K5" s="1123"/>
    </row>
    <row r="6" spans="1:14" s="1423" customFormat="1" ht="14.25">
      <c r="A6" s="1424" t="s">
        <v>310</v>
      </c>
      <c r="B6" s="1425"/>
      <c r="C6" s="1426"/>
      <c r="D6" s="1426"/>
      <c r="E6" s="1427"/>
      <c r="F6" s="1427"/>
      <c r="G6" s="1427"/>
      <c r="H6" s="1428">
        <f>+'L-R FISK 2019'!H40</f>
        <v>2883296154.6263046</v>
      </c>
      <c r="I6" s="1123"/>
      <c r="J6" s="1429">
        <f>+H6</f>
        <v>2883296154.6263046</v>
      </c>
      <c r="K6" s="1123"/>
      <c r="M6" s="1430"/>
    </row>
    <row r="7" spans="1:14" s="1423" customFormat="1" ht="14.25">
      <c r="A7" s="1431"/>
      <c r="B7" s="1432"/>
      <c r="C7" s="1432"/>
      <c r="D7" s="1432"/>
      <c r="E7" s="1134"/>
      <c r="F7" s="1134"/>
      <c r="G7" s="1134"/>
      <c r="H7" s="1433"/>
      <c r="I7" s="1123"/>
      <c r="J7" s="1123"/>
      <c r="K7" s="1123"/>
    </row>
    <row r="8" spans="1:14" s="1423" customFormat="1" ht="14.25">
      <c r="A8" s="1431" t="s">
        <v>311</v>
      </c>
      <c r="B8" s="1432"/>
      <c r="C8" s="1432"/>
      <c r="D8" s="1432"/>
      <c r="E8" s="1134"/>
      <c r="F8" s="1134"/>
      <c r="G8" s="1134"/>
      <c r="H8" s="1433">
        <v>0</v>
      </c>
      <c r="I8" s="1123"/>
      <c r="J8" s="1123"/>
      <c r="K8" s="1123"/>
      <c r="M8" s="1434"/>
      <c r="N8" s="1435"/>
    </row>
    <row r="9" spans="1:14" s="1423" customFormat="1" ht="14.25">
      <c r="A9" s="1431"/>
      <c r="B9" s="1432"/>
      <c r="C9" s="1432"/>
      <c r="D9" s="1432"/>
      <c r="E9" s="1134"/>
      <c r="F9" s="1134"/>
      <c r="G9" s="1134"/>
      <c r="H9" s="1433"/>
      <c r="I9" s="1123"/>
      <c r="J9" s="1123"/>
      <c r="K9" s="1123"/>
      <c r="M9" s="1434"/>
      <c r="N9" s="1430"/>
    </row>
    <row r="10" spans="1:14" s="1423" customFormat="1" ht="14.25">
      <c r="A10" s="1431" t="s">
        <v>312</v>
      </c>
      <c r="B10" s="1432"/>
      <c r="C10" s="1432"/>
      <c r="D10" s="1432"/>
      <c r="E10" s="1134"/>
      <c r="F10" s="1134"/>
      <c r="G10" s="1134"/>
      <c r="H10" s="1436">
        <f>+H6+H8</f>
        <v>2883296154.6263046</v>
      </c>
      <c r="I10" s="1123"/>
      <c r="J10" s="1123">
        <f>+H10-155</f>
        <v>2883295999.6263046</v>
      </c>
      <c r="K10" s="1123"/>
      <c r="M10" s="1434"/>
      <c r="N10" s="1430"/>
    </row>
    <row r="11" spans="1:14" s="1423" customFormat="1" ht="14.25">
      <c r="A11" s="1431"/>
      <c r="B11" s="1432"/>
      <c r="C11" s="1432"/>
      <c r="D11" s="1432"/>
      <c r="E11" s="1134"/>
      <c r="F11" s="1134"/>
      <c r="G11" s="1134"/>
      <c r="H11" s="1433"/>
      <c r="I11" s="1123"/>
      <c r="J11" s="1123"/>
      <c r="K11" s="1123"/>
      <c r="M11" s="1435"/>
      <c r="N11" s="1435"/>
    </row>
    <row r="12" spans="1:14" s="1423" customFormat="1" ht="14.25">
      <c r="A12" s="1431" t="s">
        <v>313</v>
      </c>
      <c r="B12" s="1432"/>
      <c r="C12" s="1432"/>
      <c r="D12" s="1432"/>
      <c r="E12" s="1134"/>
      <c r="F12" s="1134"/>
      <c r="G12" s="1134"/>
      <c r="H12" s="1433"/>
      <c r="I12" s="1123"/>
      <c r="J12" s="1123"/>
      <c r="K12" s="1123"/>
      <c r="M12" s="1437"/>
      <c r="N12" s="1435"/>
    </row>
    <row r="13" spans="1:14" s="1423" customFormat="1" ht="14.25">
      <c r="A13" s="1832" t="s">
        <v>314</v>
      </c>
      <c r="B13" s="1833"/>
      <c r="C13" s="1438">
        <v>4800000000</v>
      </c>
      <c r="D13" s="1834" t="s">
        <v>315</v>
      </c>
      <c r="E13" s="1836">
        <f>J10</f>
        <v>2883295999.6263046</v>
      </c>
      <c r="F13" s="1836" t="s">
        <v>316</v>
      </c>
      <c r="G13" s="1837">
        <f>C13/C14*E13</f>
        <v>306322291.97942477</v>
      </c>
      <c r="H13" s="1838"/>
      <c r="I13" s="1123"/>
      <c r="J13" s="1123"/>
      <c r="K13" s="1123"/>
    </row>
    <row r="14" spans="1:14" s="1423" customFormat="1" ht="14.25">
      <c r="A14" s="1832"/>
      <c r="B14" s="1833"/>
      <c r="C14" s="1439">
        <f>+'L-R'!E9</f>
        <v>45180586462.626305</v>
      </c>
      <c r="D14" s="1835"/>
      <c r="E14" s="1836"/>
      <c r="F14" s="1836"/>
      <c r="G14" s="1837"/>
      <c r="H14" s="1838"/>
      <c r="I14" s="1123"/>
      <c r="J14" s="1123"/>
      <c r="K14" s="1123"/>
    </row>
    <row r="15" spans="1:14" s="1423" customFormat="1" ht="14.25">
      <c r="A15" s="1440"/>
      <c r="B15" s="1441"/>
      <c r="C15" s="1439"/>
      <c r="D15" s="1442"/>
      <c r="E15" s="1443"/>
      <c r="F15" s="1443"/>
      <c r="G15" s="1444"/>
      <c r="H15" s="1445"/>
      <c r="I15" s="1123"/>
      <c r="J15" s="1123"/>
      <c r="K15" s="1123"/>
    </row>
    <row r="16" spans="1:14" s="1423" customFormat="1" ht="14.25">
      <c r="A16" s="1446" t="s">
        <v>317</v>
      </c>
      <c r="B16" s="1441"/>
      <c r="C16" s="1439" t="s">
        <v>318</v>
      </c>
      <c r="D16" s="1447" t="s">
        <v>315</v>
      </c>
      <c r="E16" s="1443">
        <f>G13</f>
        <v>306322291.97942477</v>
      </c>
      <c r="F16" s="1443" t="s">
        <v>316</v>
      </c>
      <c r="G16" s="1448">
        <f>E16*25%*50%</f>
        <v>38290286.497428097</v>
      </c>
      <c r="H16" s="1445"/>
      <c r="I16" s="1123"/>
      <c r="J16" s="1123"/>
      <c r="K16" s="1123"/>
    </row>
    <row r="17" spans="1:13" s="1423" customFormat="1" ht="14.25">
      <c r="A17" s="1440"/>
      <c r="B17" s="1441"/>
      <c r="C17" s="1439"/>
      <c r="D17" s="1442"/>
      <c r="E17" s="1443"/>
      <c r="F17" s="1443"/>
      <c r="G17" s="1444"/>
      <c r="H17" s="1445"/>
      <c r="I17" s="1123"/>
      <c r="J17" s="1123"/>
      <c r="K17" s="1123"/>
    </row>
    <row r="18" spans="1:13" s="1423" customFormat="1" ht="14.25">
      <c r="A18" s="1440"/>
      <c r="B18" s="1441"/>
      <c r="C18" s="1449" t="s">
        <v>319</v>
      </c>
      <c r="D18" s="1447" t="s">
        <v>315</v>
      </c>
      <c r="E18" s="1443">
        <f>+H10-E16</f>
        <v>2576973862.6468797</v>
      </c>
      <c r="F18" s="1443" t="s">
        <v>316</v>
      </c>
      <c r="G18" s="1450">
        <f>E18*25%</f>
        <v>644243465.66171992</v>
      </c>
      <c r="H18" s="1445"/>
      <c r="I18" s="1123"/>
      <c r="J18" s="1123"/>
      <c r="K18" s="1123"/>
    </row>
    <row r="19" spans="1:13" s="1423" customFormat="1" ht="14.25">
      <c r="A19" s="1440"/>
      <c r="B19" s="1441"/>
      <c r="C19" s="1439"/>
      <c r="D19" s="1442"/>
      <c r="E19" s="1443"/>
      <c r="F19" s="1443"/>
      <c r="G19" s="1451"/>
      <c r="H19" s="1445"/>
      <c r="I19" s="1123"/>
      <c r="J19" s="1123"/>
      <c r="K19" s="1123"/>
    </row>
    <row r="20" spans="1:13" s="1423" customFormat="1" ht="14.25">
      <c r="A20" s="1446" t="s">
        <v>1391</v>
      </c>
      <c r="B20" s="1441"/>
      <c r="C20" s="1439"/>
      <c r="D20" s="1442"/>
      <c r="E20" s="1443"/>
      <c r="F20" s="1443"/>
      <c r="G20" s="1444"/>
      <c r="H20" s="1445">
        <f>SUM(G16:G18)</f>
        <v>682533752.15914798</v>
      </c>
      <c r="I20" s="1123"/>
      <c r="J20" s="1123">
        <f>-'L-R'!E27</f>
        <v>682533752</v>
      </c>
      <c r="K20" s="1123"/>
    </row>
    <row r="21" spans="1:13" s="1423" customFormat="1" ht="14.25">
      <c r="A21" s="1440"/>
      <c r="B21" s="1441"/>
      <c r="C21" s="1439"/>
      <c r="D21" s="1442"/>
      <c r="E21" s="1443"/>
      <c r="F21" s="1443"/>
      <c r="G21" s="1444"/>
      <c r="H21" s="1445"/>
      <c r="I21" s="1123"/>
      <c r="J21" s="1123"/>
      <c r="K21" s="1123"/>
    </row>
    <row r="22" spans="1:13" s="1423" customFormat="1" ht="14.25">
      <c r="A22" s="1829" t="s">
        <v>321</v>
      </c>
      <c r="B22" s="1830"/>
      <c r="C22" s="1830"/>
      <c r="D22" s="1452"/>
      <c r="E22" s="1134"/>
      <c r="F22" s="1134"/>
      <c r="G22" s="1134"/>
      <c r="H22" s="1433"/>
      <c r="I22" s="1123"/>
      <c r="J22" s="1123"/>
      <c r="K22" s="1123"/>
    </row>
    <row r="23" spans="1:13" s="1423" customFormat="1" ht="14.25">
      <c r="A23" s="1453" t="s">
        <v>63</v>
      </c>
      <c r="B23" s="1454" t="s">
        <v>322</v>
      </c>
      <c r="C23" s="1454"/>
      <c r="D23" s="1454"/>
      <c r="E23" s="1134"/>
      <c r="F23" s="1134"/>
      <c r="G23" s="1134">
        <v>677708796.93939447</v>
      </c>
      <c r="H23" s="1433"/>
      <c r="I23" s="1123"/>
      <c r="J23" s="1123"/>
      <c r="K23" s="1123"/>
    </row>
    <row r="24" spans="1:13" s="1423" customFormat="1" ht="14.25">
      <c r="A24" s="1453" t="s">
        <v>63</v>
      </c>
      <c r="B24" s="1454" t="s">
        <v>323</v>
      </c>
      <c r="C24" s="1454"/>
      <c r="D24" s="1454"/>
      <c r="E24" s="1455"/>
      <c r="F24" s="1455"/>
      <c r="G24" s="1134">
        <f>+[365]BBNRC!J600</f>
        <v>0</v>
      </c>
      <c r="H24" s="1433"/>
      <c r="I24" s="1123"/>
      <c r="J24" s="1123"/>
      <c r="K24" s="1123"/>
      <c r="M24" s="1437"/>
    </row>
    <row r="25" spans="1:13" s="1423" customFormat="1" ht="14.25">
      <c r="A25" s="1829" t="s">
        <v>324</v>
      </c>
      <c r="B25" s="1830"/>
      <c r="C25" s="1830"/>
      <c r="D25" s="1452"/>
      <c r="E25" s="1134"/>
      <c r="F25" s="1134"/>
      <c r="G25" s="1427"/>
      <c r="H25" s="1433">
        <f>-SUM(G23:G24)</f>
        <v>-677708796.93939447</v>
      </c>
      <c r="I25" s="1123"/>
      <c r="J25" s="1123"/>
      <c r="K25" s="1123"/>
      <c r="M25" s="1437"/>
    </row>
    <row r="26" spans="1:13" s="1423" customFormat="1" ht="14.25">
      <c r="A26" s="1453"/>
      <c r="B26" s="1456"/>
      <c r="C26" s="1454"/>
      <c r="D26" s="1454"/>
      <c r="E26" s="1134"/>
      <c r="F26" s="1134"/>
      <c r="G26" s="1134"/>
      <c r="H26" s="1428"/>
      <c r="I26" s="1123"/>
      <c r="J26" s="1123"/>
      <c r="K26" s="1123"/>
      <c r="M26" s="1437"/>
    </row>
    <row r="27" spans="1:13" s="1423" customFormat="1" ht="14.25">
      <c r="A27" s="1457" t="s">
        <v>325</v>
      </c>
      <c r="B27" s="1452"/>
      <c r="C27" s="1454"/>
      <c r="D27" s="1454"/>
      <c r="E27" s="1134"/>
      <c r="F27" s="1134"/>
      <c r="G27" s="1134"/>
      <c r="H27" s="1433">
        <f>+H20+H25</f>
        <v>4824955.2197535038</v>
      </c>
      <c r="I27" s="1123"/>
      <c r="J27" s="1123"/>
      <c r="K27" s="1123"/>
      <c r="M27" s="1437"/>
    </row>
    <row r="28" spans="1:13" s="1423" customFormat="1" ht="14.25">
      <c r="A28" s="1453"/>
      <c r="B28" s="1456"/>
      <c r="C28" s="1454"/>
      <c r="D28" s="1454"/>
      <c r="E28" s="1134"/>
      <c r="F28" s="1134"/>
      <c r="G28" s="1134"/>
      <c r="H28" s="1433"/>
      <c r="I28" s="1123"/>
      <c r="J28" s="1123"/>
      <c r="K28" s="1123"/>
      <c r="M28" s="1437"/>
    </row>
    <row r="29" spans="1:13" s="1423" customFormat="1" ht="14.25">
      <c r="A29" s="1457" t="s">
        <v>326</v>
      </c>
      <c r="B29" s="1452"/>
      <c r="C29" s="1454"/>
      <c r="D29" s="1454"/>
      <c r="E29" s="1134"/>
      <c r="F29" s="1134"/>
      <c r="G29" s="1134"/>
      <c r="H29" s="1433">
        <v>0</v>
      </c>
      <c r="I29" s="1123"/>
      <c r="J29" s="1123"/>
      <c r="K29" s="1123"/>
    </row>
    <row r="30" spans="1:13" s="1423" customFormat="1" ht="14.25">
      <c r="A30" s="1457"/>
      <c r="B30" s="1452"/>
      <c r="C30" s="1454"/>
      <c r="D30" s="1454"/>
      <c r="E30" s="1134"/>
      <c r="F30" s="1134"/>
      <c r="G30" s="1134"/>
      <c r="H30" s="1433"/>
      <c r="I30" s="1123"/>
      <c r="J30" s="1123"/>
      <c r="K30" s="1123"/>
    </row>
    <row r="31" spans="1:13" s="1423" customFormat="1" thickBot="1">
      <c r="A31" s="1458"/>
      <c r="B31" s="1459"/>
      <c r="C31" s="1460" t="s">
        <v>1408</v>
      </c>
      <c r="D31" s="1460"/>
      <c r="E31" s="1134"/>
      <c r="F31" s="1134"/>
      <c r="G31" s="1134"/>
      <c r="H31" s="1461">
        <f>+H27+H29</f>
        <v>4824955.2197535038</v>
      </c>
      <c r="I31" s="1462"/>
      <c r="J31" s="1123"/>
      <c r="K31" s="1123"/>
    </row>
    <row r="32" spans="1:13" s="1423" customFormat="1" thickTop="1">
      <c r="A32" s="1463"/>
      <c r="B32" s="1464"/>
      <c r="C32" s="1465"/>
      <c r="D32" s="1465"/>
      <c r="E32" s="1127"/>
      <c r="F32" s="1127"/>
      <c r="G32" s="1127"/>
      <c r="H32" s="1466"/>
      <c r="I32" s="1462"/>
      <c r="J32" s="1123"/>
      <c r="K32" s="1123"/>
    </row>
    <row r="33" spans="1:11" s="1423" customFormat="1" ht="14.25">
      <c r="A33" s="1459"/>
      <c r="B33" s="1459"/>
      <c r="C33" s="1432"/>
      <c r="D33" s="1432"/>
      <c r="E33" s="1134"/>
      <c r="F33" s="1134"/>
      <c r="G33" s="1134"/>
      <c r="H33" s="1134"/>
      <c r="I33" s="1123"/>
      <c r="J33" s="1123"/>
      <c r="K33" s="1123"/>
    </row>
    <row r="34" spans="1:11" s="828" customFormat="1">
      <c r="A34" s="1419"/>
      <c r="B34" s="1419"/>
      <c r="E34" s="1414"/>
      <c r="F34" s="1414"/>
      <c r="G34" s="1414"/>
      <c r="H34" s="1414"/>
      <c r="I34" s="1414"/>
      <c r="J34" s="1414"/>
      <c r="K34" s="1414"/>
    </row>
  </sheetData>
  <mergeCells count="11">
    <mergeCell ref="A22:C22"/>
    <mergeCell ref="A25:C25"/>
    <mergeCell ref="A1:H1"/>
    <mergeCell ref="A2:H2"/>
    <mergeCell ref="A3:H3"/>
    <mergeCell ref="A13:B14"/>
    <mergeCell ref="D13:D14"/>
    <mergeCell ref="E13:E14"/>
    <mergeCell ref="F13:F14"/>
    <mergeCell ref="G13:G14"/>
    <mergeCell ref="H13:H14"/>
  </mergeCells>
  <pageMargins left="0.70866141732283472" right="0.26" top="0.74803149606299213" bottom="0.74803149606299213" header="0.31496062992125984" footer="0.31496062992125984"/>
  <pageSetup paperSize="9" scale="92"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1"/>
  </sheetPr>
  <dimension ref="A1:M31"/>
  <sheetViews>
    <sheetView showGridLines="0" view="pageBreakPreview" topLeftCell="A7" zoomScale="85" zoomScaleNormal="75" zoomScaleSheetLayoutView="85" workbookViewId="0">
      <selection activeCell="E21" sqref="E21"/>
    </sheetView>
  </sheetViews>
  <sheetFormatPr defaultColWidth="9.16796875" defaultRowHeight="14.25"/>
  <cols>
    <col min="1" max="2" width="4.8515625" style="889" customWidth="1"/>
    <col min="3" max="3" width="33.30859375" style="890" customWidth="1"/>
    <col min="4" max="4" width="19.01171875" style="900" customWidth="1"/>
    <col min="5" max="5" width="1.34765625" style="901" customWidth="1"/>
    <col min="6" max="6" width="19.01171875" style="900" customWidth="1"/>
    <col min="7" max="7" width="1.34765625" style="901" customWidth="1"/>
    <col min="8" max="8" width="19.01171875" style="900" customWidth="1"/>
    <col min="9" max="9" width="0.40234375" style="887" customWidth="1"/>
    <col min="10" max="13" width="23.4609375" style="903" customWidth="1"/>
    <col min="14" max="16384" width="9.16796875" style="903"/>
  </cols>
  <sheetData>
    <row r="1" spans="1:13" s="905" customFormat="1" ht="18">
      <c r="A1" s="1841" t="str">
        <f>DAPUR!$E$6</f>
        <v>PT BANUA KARYA UTAMA</v>
      </c>
      <c r="B1" s="1841"/>
      <c r="C1" s="1841"/>
      <c r="D1" s="1841"/>
      <c r="E1" s="1841"/>
      <c r="F1" s="1841"/>
      <c r="G1" s="1841"/>
      <c r="H1" s="1841"/>
    </row>
    <row r="2" spans="1:13" s="905" customFormat="1" ht="18">
      <c r="A2" s="1841" t="s">
        <v>211</v>
      </c>
      <c r="B2" s="1841"/>
      <c r="C2" s="1841"/>
      <c r="D2" s="1841"/>
      <c r="E2" s="1841"/>
      <c r="F2" s="1841"/>
      <c r="G2" s="1841"/>
      <c r="H2" s="1841"/>
    </row>
    <row r="3" spans="1:13" s="905" customFormat="1" ht="18">
      <c r="A3" s="1841" t="str">
        <f>DAPUR!$E$9</f>
        <v>TAHUN YANG BERAKHIR 31 DESEMBER 2019 DAN 31 DESEMBER 2018</v>
      </c>
      <c r="B3" s="1841"/>
      <c r="C3" s="1841"/>
      <c r="D3" s="1841"/>
      <c r="E3" s="1841"/>
      <c r="F3" s="1841"/>
      <c r="G3" s="1841"/>
      <c r="H3" s="1841"/>
    </row>
    <row r="4" spans="1:13" s="905" customFormat="1" ht="8.1" customHeight="1">
      <c r="A4" s="906"/>
      <c r="B4" s="906"/>
      <c r="C4" s="906"/>
      <c r="D4" s="906"/>
      <c r="E4" s="906"/>
      <c r="F4" s="906"/>
      <c r="G4" s="906"/>
      <c r="H4" s="906"/>
    </row>
    <row r="5" spans="1:13" s="887" customFormat="1" ht="5.25" customHeight="1">
      <c r="A5" s="888"/>
      <c r="B5" s="888"/>
      <c r="C5" s="888"/>
      <c r="D5" s="888"/>
      <c r="E5" s="888"/>
      <c r="F5" s="888"/>
      <c r="G5" s="888"/>
      <c r="H5" s="888"/>
    </row>
    <row r="6" spans="1:13" s="887" customFormat="1" ht="18" customHeight="1">
      <c r="A6" s="889"/>
      <c r="B6" s="889"/>
      <c r="C6" s="890"/>
      <c r="D6" s="1842" t="s">
        <v>88</v>
      </c>
      <c r="E6" s="891"/>
      <c r="F6" s="1842" t="s">
        <v>1599</v>
      </c>
      <c r="G6" s="891"/>
      <c r="H6" s="1737" t="s">
        <v>212</v>
      </c>
    </row>
    <row r="7" spans="1:13" s="887" customFormat="1" ht="18" customHeight="1">
      <c r="A7" s="889"/>
      <c r="B7" s="889"/>
      <c r="C7" s="890"/>
      <c r="D7" s="1843"/>
      <c r="E7" s="891"/>
      <c r="F7" s="1843"/>
      <c r="G7" s="891"/>
      <c r="H7" s="1738" t="s">
        <v>1600</v>
      </c>
    </row>
    <row r="8" spans="1:13" s="887" customFormat="1" ht="18" customHeight="1">
      <c r="A8" s="889"/>
      <c r="B8" s="889"/>
      <c r="C8" s="890"/>
      <c r="D8" s="892"/>
      <c r="E8" s="891"/>
      <c r="F8" s="892"/>
      <c r="G8" s="891"/>
      <c r="H8" s="892"/>
    </row>
    <row r="9" spans="1:13" s="887" customFormat="1" ht="18.75" customHeight="1">
      <c r="A9" s="893" t="s">
        <v>1224</v>
      </c>
      <c r="B9" s="889"/>
      <c r="C9" s="890"/>
      <c r="D9" s="894">
        <v>125000000</v>
      </c>
      <c r="E9" s="891"/>
      <c r="F9" s="894">
        <f>+'R'!R19</f>
        <v>9697506310</v>
      </c>
      <c r="G9" s="895">
        <v>57157505190.099991</v>
      </c>
      <c r="H9" s="894">
        <f>+D9+F9</f>
        <v>9822506310</v>
      </c>
      <c r="J9" s="899">
        <f>+NRC!D88</f>
        <v>-8.55865478515625E-2</v>
      </c>
    </row>
    <row r="10" spans="1:13" s="887" customFormat="1" ht="18.75" customHeight="1">
      <c r="A10" s="1147" t="str">
        <f>+'R'!B23</f>
        <v>Laba (Rugi) Tahun Berjalan</v>
      </c>
      <c r="B10" s="889"/>
      <c r="C10" s="890"/>
      <c r="D10" s="894">
        <v>0</v>
      </c>
      <c r="E10" s="891"/>
      <c r="F10" s="894">
        <f>+'L-R'!G25</f>
        <v>6096512266.1999998</v>
      </c>
      <c r="G10" s="895"/>
      <c r="H10" s="894">
        <f t="shared" ref="H10:H12" si="0">+D10+F10</f>
        <v>6096512266.1999998</v>
      </c>
    </row>
    <row r="11" spans="1:13" s="887" customFormat="1" ht="18.75" customHeight="1">
      <c r="A11" s="1147" t="s">
        <v>1212</v>
      </c>
      <c r="B11" s="889"/>
      <c r="C11" s="890"/>
      <c r="D11" s="894">
        <v>0</v>
      </c>
      <c r="E11" s="891"/>
      <c r="F11" s="894">
        <v>-748266</v>
      </c>
      <c r="G11" s="895"/>
      <c r="H11" s="894">
        <f t="shared" si="0"/>
        <v>-748266</v>
      </c>
    </row>
    <row r="12" spans="1:13" s="887" customFormat="1" ht="18.75" customHeight="1">
      <c r="A12" s="1147" t="str">
        <f>+'R'!B24</f>
        <v>Taksiran Pajak Penghasilan</v>
      </c>
      <c r="B12" s="889"/>
      <c r="C12" s="890"/>
      <c r="D12" s="896">
        <v>0</v>
      </c>
      <c r="E12" s="891"/>
      <c r="F12" s="896">
        <f>+'L-R'!G27</f>
        <v>-1449556011.4118955</v>
      </c>
      <c r="G12" s="895"/>
      <c r="H12" s="896">
        <f t="shared" si="0"/>
        <v>-1449556011.4118955</v>
      </c>
    </row>
    <row r="13" spans="1:13" s="887" customFormat="1" ht="18.75" customHeight="1">
      <c r="A13" s="893" t="s">
        <v>1158</v>
      </c>
      <c r="B13" s="889"/>
      <c r="C13" s="890"/>
      <c r="D13" s="1780">
        <f>+SUM(D9:D12)</f>
        <v>125000000</v>
      </c>
      <c r="E13" s="897"/>
      <c r="F13" s="1780">
        <f>+SUM(F9:F12)-0.5</f>
        <v>14343714298.288105</v>
      </c>
      <c r="G13" s="898"/>
      <c r="H13" s="1780">
        <f>+SUM(H9:H12)</f>
        <v>14468714298.788105</v>
      </c>
      <c r="J13" s="899">
        <f>+[366]NRC!$F$69</f>
        <v>14343714297.799229</v>
      </c>
      <c r="K13" s="899"/>
      <c r="L13" s="899"/>
      <c r="M13" s="899"/>
    </row>
    <row r="14" spans="1:13" s="887" customFormat="1" ht="18.75" customHeight="1">
      <c r="A14" s="889"/>
      <c r="B14" s="889"/>
      <c r="C14" s="890"/>
      <c r="D14" s="894"/>
      <c r="E14" s="897"/>
      <c r="F14" s="894"/>
      <c r="G14" s="898"/>
      <c r="H14" s="894"/>
      <c r="J14" s="899">
        <f>+F13-J13</f>
        <v>0.4888763427734375</v>
      </c>
      <c r="K14" s="899"/>
      <c r="L14" s="899"/>
      <c r="M14" s="899"/>
    </row>
    <row r="15" spans="1:13" s="887" customFormat="1" ht="18.75" customHeight="1">
      <c r="A15" s="1147" t="str">
        <f>+'R'!B20</f>
        <v>Koreksi Saldo Bank (Rekening Giro)</v>
      </c>
      <c r="B15" s="889"/>
      <c r="C15" s="890"/>
      <c r="D15" s="894">
        <v>0</v>
      </c>
      <c r="E15" s="897"/>
      <c r="F15" s="894">
        <f>+'R'!N20</f>
        <v>-2156577</v>
      </c>
      <c r="G15" s="898"/>
      <c r="H15" s="894">
        <f t="shared" ref="H15:H16" si="1">+D15+F15</f>
        <v>-2156577</v>
      </c>
      <c r="J15" s="899"/>
      <c r="K15" s="899"/>
      <c r="L15" s="899"/>
      <c r="M15" s="899"/>
    </row>
    <row r="16" spans="1:13" s="887" customFormat="1" ht="18.75" customHeight="1">
      <c r="A16" s="1147" t="str">
        <f>+'R'!B21</f>
        <v>Koreksi Saldo Utang Bank</v>
      </c>
      <c r="B16" s="889"/>
      <c r="C16" s="890"/>
      <c r="D16" s="894">
        <v>0</v>
      </c>
      <c r="E16" s="897"/>
      <c r="F16" s="894">
        <f>+'R'!N21</f>
        <v>22570418</v>
      </c>
      <c r="G16" s="898"/>
      <c r="H16" s="894">
        <f t="shared" si="1"/>
        <v>22570418</v>
      </c>
      <c r="J16" s="899"/>
      <c r="K16" s="899"/>
      <c r="L16" s="899"/>
      <c r="M16" s="899"/>
    </row>
    <row r="17" spans="1:13" s="887" customFormat="1" ht="18.75" customHeight="1">
      <c r="A17" s="1147" t="str">
        <f>+'R'!B23</f>
        <v>Laba (Rugi) Tahun Berjalan</v>
      </c>
      <c r="B17" s="889"/>
      <c r="C17" s="890"/>
      <c r="D17" s="894">
        <v>0</v>
      </c>
      <c r="E17" s="897"/>
      <c r="F17" s="894">
        <f>+'L-R'!E25</f>
        <v>2563887014.6263046</v>
      </c>
      <c r="G17" s="898"/>
      <c r="H17" s="894">
        <f>+D17+F17</f>
        <v>2563887014.6263046</v>
      </c>
      <c r="J17" s="899"/>
      <c r="K17" s="899"/>
      <c r="L17" s="899"/>
      <c r="M17" s="899"/>
    </row>
    <row r="18" spans="1:13" s="887" customFormat="1" ht="18.75" customHeight="1">
      <c r="A18" s="1147" t="str">
        <f>+A12</f>
        <v>Taksiran Pajak Penghasilan</v>
      </c>
      <c r="B18" s="889"/>
      <c r="C18" s="890"/>
      <c r="D18" s="894">
        <v>0</v>
      </c>
      <c r="E18" s="897"/>
      <c r="F18" s="894">
        <f>+'R'!N24</f>
        <v>-682533752</v>
      </c>
      <c r="G18" s="898"/>
      <c r="H18" s="894">
        <f>+D18+F18</f>
        <v>-682533752</v>
      </c>
      <c r="J18" s="899"/>
      <c r="K18" s="899"/>
      <c r="L18" s="899"/>
      <c r="M18" s="899"/>
    </row>
    <row r="19" spans="1:13" ht="18.75" customHeight="1" thickBot="1">
      <c r="A19" s="893" t="s">
        <v>1467</v>
      </c>
      <c r="D19" s="904">
        <f>+SUM(D13:D18)</f>
        <v>125000000</v>
      </c>
      <c r="F19" s="904">
        <f>+SUM(F13:F18)</f>
        <v>16245481401.91441</v>
      </c>
      <c r="G19" s="902"/>
      <c r="H19" s="904">
        <f>+SUM(H13:H18)</f>
        <v>16370481402.41441</v>
      </c>
      <c r="I19" s="901"/>
      <c r="J19" s="899"/>
      <c r="K19" s="902"/>
      <c r="L19" s="902"/>
      <c r="M19" s="902"/>
    </row>
    <row r="20" spans="1:13" ht="15" thickTop="1">
      <c r="D20" s="892"/>
      <c r="E20" s="891"/>
      <c r="F20" s="892"/>
      <c r="G20" s="891"/>
      <c r="H20" s="892"/>
    </row>
    <row r="21" spans="1:13">
      <c r="D21" s="1672"/>
      <c r="E21" s="891"/>
      <c r="F21" s="1672"/>
      <c r="G21" s="891"/>
      <c r="H21" s="1672"/>
    </row>
    <row r="22" spans="1:13">
      <c r="A22" s="1844" t="str">
        <f>+'L-R'!A32:G32</f>
        <v>Lihat catatan atas Laporan Keuangan Yang Merupakan Bagian Yang Tak Terpisahkan</v>
      </c>
      <c r="B22" s="1844"/>
      <c r="C22" s="1844"/>
      <c r="D22" s="1844"/>
      <c r="E22" s="1844"/>
      <c r="F22" s="1844"/>
      <c r="G22" s="1844"/>
      <c r="H22" s="1844"/>
    </row>
    <row r="23" spans="1:13">
      <c r="A23" s="1844" t="str">
        <f>+'L-R'!A33:G33</f>
        <v>Dari Laporan Keuangan Secara Keseluruhan</v>
      </c>
      <c r="B23" s="1844"/>
      <c r="C23" s="1844"/>
      <c r="D23" s="1844"/>
      <c r="E23" s="1844"/>
      <c r="F23" s="1844"/>
      <c r="G23" s="1844"/>
      <c r="H23" s="1844"/>
    </row>
    <row r="24" spans="1:13">
      <c r="D24" s="1672"/>
      <c r="E24" s="891"/>
      <c r="F24" s="1672"/>
      <c r="G24" s="891"/>
      <c r="H24" s="1672"/>
    </row>
    <row r="25" spans="1:13">
      <c r="A25" s="1839" t="str">
        <f>+'L-R'!A35:G35</f>
        <v>Samarinda, ….. Juni 2020</v>
      </c>
      <c r="B25" s="1839"/>
      <c r="C25" s="1839"/>
      <c r="D25" s="1839"/>
      <c r="E25" s="1839"/>
      <c r="F25" s="1839"/>
      <c r="G25" s="1839"/>
      <c r="H25" s="1839"/>
    </row>
    <row r="26" spans="1:13">
      <c r="A26" s="1839" t="str">
        <f>+'L-R'!A36:G36</f>
        <v>Atas Nama dan Mewakili Direksi</v>
      </c>
      <c r="B26" s="1839"/>
      <c r="C26" s="1839"/>
      <c r="D26" s="1839"/>
      <c r="E26" s="1839"/>
      <c r="F26" s="1839"/>
      <c r="G26" s="1839"/>
      <c r="H26" s="1839"/>
    </row>
    <row r="27" spans="1:13">
      <c r="D27" s="1672"/>
      <c r="E27" s="891"/>
      <c r="F27" s="1672"/>
      <c r="G27" s="891"/>
      <c r="H27" s="1672"/>
    </row>
    <row r="28" spans="1:13">
      <c r="D28" s="1672"/>
      <c r="E28" s="891"/>
      <c r="F28" s="1672"/>
      <c r="G28" s="891"/>
      <c r="H28" s="1672"/>
    </row>
    <row r="29" spans="1:13">
      <c r="D29" s="1672"/>
      <c r="E29" s="891"/>
      <c r="F29" s="1672"/>
      <c r="G29" s="891"/>
      <c r="H29" s="1672"/>
    </row>
    <row r="30" spans="1:13">
      <c r="A30" s="1840" t="str">
        <f>+'L-R'!A40:G40</f>
        <v>H. Iwanudin</v>
      </c>
      <c r="B30" s="1840"/>
      <c r="C30" s="1840"/>
      <c r="D30" s="1840"/>
      <c r="E30" s="1840"/>
      <c r="F30" s="1840"/>
      <c r="G30" s="1840"/>
      <c r="H30" s="1840"/>
    </row>
    <row r="31" spans="1:13">
      <c r="A31" s="1839" t="str">
        <f>+'L-R'!A41:G41</f>
        <v>Direktur Utama</v>
      </c>
      <c r="B31" s="1839"/>
      <c r="C31" s="1839"/>
      <c r="D31" s="1839"/>
      <c r="E31" s="1839"/>
      <c r="F31" s="1839"/>
      <c r="G31" s="1839"/>
      <c r="H31" s="1839"/>
      <c r="J31" s="902"/>
    </row>
  </sheetData>
  <mergeCells count="11">
    <mergeCell ref="A31:H31"/>
    <mergeCell ref="A30:H30"/>
    <mergeCell ref="A1:H1"/>
    <mergeCell ref="A2:H2"/>
    <mergeCell ref="A3:H3"/>
    <mergeCell ref="D6:D7"/>
    <mergeCell ref="F6:F7"/>
    <mergeCell ref="A22:H22"/>
    <mergeCell ref="A23:H23"/>
    <mergeCell ref="A26:H26"/>
    <mergeCell ref="A25:H25"/>
  </mergeCells>
  <pageMargins left="0.82677165354330717" right="0.31496062992125984" top="0.82677165354330717" bottom="1.0236220472440944" header="0.31496062992125984" footer="0.51181102362204722"/>
  <pageSetup paperSize="9" scale="85" firstPageNumber="4" orientation="portrait" useFirstPageNumber="1" horizontalDpi="4294967293" verticalDpi="360" r:id="rId1"/>
  <headerFooter alignWithMargins="0">
    <oddFooter>&amp;C&amp;P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1"/>
  </sheetPr>
  <dimension ref="A1:BH80"/>
  <sheetViews>
    <sheetView showGridLines="0" view="pageBreakPreview" topLeftCell="A7" zoomScale="85" zoomScaleSheetLayoutView="85" workbookViewId="0">
      <selection activeCell="J16" sqref="J16"/>
    </sheetView>
  </sheetViews>
  <sheetFormatPr defaultColWidth="9.16796875" defaultRowHeight="13.5" customHeight="1"/>
  <cols>
    <col min="1" max="1" width="2.15625" style="963" customWidth="1"/>
    <col min="2" max="2" width="1.6171875" style="963" customWidth="1"/>
    <col min="3" max="3" width="2.15625" style="963" customWidth="1"/>
    <col min="4" max="4" width="21.171875" style="963" customWidth="1"/>
    <col min="5" max="5" width="35.1953125" style="963" customWidth="1"/>
    <col min="6" max="6" width="5.12109375" style="963" customWidth="1"/>
    <col min="7" max="7" width="1.34765625" style="963" customWidth="1"/>
    <col min="8" max="8" width="19.55078125" style="963" customWidth="1"/>
    <col min="9" max="9" width="0.671875" style="963" customWidth="1"/>
    <col min="10" max="10" width="18.47265625" style="963" customWidth="1"/>
    <col min="11" max="11" width="16.71875" style="963" hidden="1" customWidth="1"/>
    <col min="12" max="12" width="15.5078125" style="964" bestFit="1" customWidth="1"/>
    <col min="13" max="21" width="13.078125" style="963" customWidth="1"/>
    <col min="22" max="33" width="12.26953125" style="964" customWidth="1"/>
    <col min="34" max="34" width="9.9765625" style="963" bestFit="1" customWidth="1"/>
    <col min="35" max="60" width="9.16796875" style="963"/>
    <col min="61" max="16384" width="9.16796875" style="965"/>
  </cols>
  <sheetData>
    <row r="1" spans="1:33" s="966" customFormat="1" ht="18">
      <c r="A1" s="908" t="str">
        <f>DAPUR!$E$6</f>
        <v>PT BANUA KARYA UTAMA</v>
      </c>
      <c r="B1" s="908"/>
      <c r="C1" s="908"/>
      <c r="D1" s="908"/>
      <c r="E1" s="908"/>
      <c r="F1" s="967"/>
      <c r="G1" s="968"/>
      <c r="H1" s="967"/>
      <c r="I1" s="968"/>
      <c r="J1" s="968"/>
      <c r="K1" s="969"/>
      <c r="L1" s="970"/>
      <c r="V1" s="970"/>
      <c r="W1" s="970"/>
      <c r="X1" s="970"/>
      <c r="Y1" s="970"/>
      <c r="Z1" s="970"/>
      <c r="AA1" s="970"/>
      <c r="AB1" s="970"/>
      <c r="AC1" s="970"/>
      <c r="AD1" s="970"/>
      <c r="AE1" s="970"/>
      <c r="AF1" s="970"/>
      <c r="AG1" s="970"/>
    </row>
    <row r="2" spans="1:33" s="966" customFormat="1" ht="18.75" thickBot="1">
      <c r="A2" s="908" t="s">
        <v>329</v>
      </c>
      <c r="B2" s="971"/>
      <c r="C2" s="971"/>
      <c r="D2" s="971"/>
      <c r="E2" s="971"/>
      <c r="F2" s="972"/>
      <c r="G2" s="973"/>
      <c r="H2" s="972"/>
      <c r="I2" s="973"/>
      <c r="J2" s="973"/>
      <c r="K2" s="973"/>
      <c r="L2" s="970"/>
      <c r="V2" s="970"/>
      <c r="W2" s="970"/>
      <c r="X2" s="970"/>
      <c r="Y2" s="970"/>
      <c r="Z2" s="970"/>
      <c r="AA2" s="970"/>
      <c r="AB2" s="970"/>
      <c r="AC2" s="970"/>
      <c r="AD2" s="970"/>
      <c r="AE2" s="970"/>
      <c r="AF2" s="970"/>
      <c r="AG2" s="970"/>
    </row>
    <row r="3" spans="1:33" s="966" customFormat="1" ht="18.75" thickBot="1">
      <c r="A3" s="912" t="str">
        <f>DAPUR!$E$10</f>
        <v>TAHUN YANG BERAKHIR PADA TANGGAL 31 DESEMBER 2019 DAN 2018</v>
      </c>
      <c r="B3" s="971"/>
      <c r="C3" s="971"/>
      <c r="D3" s="971"/>
      <c r="E3" s="971"/>
      <c r="F3" s="972"/>
      <c r="G3" s="973"/>
      <c r="H3" s="972"/>
      <c r="I3" s="973"/>
      <c r="J3" s="973"/>
      <c r="K3" s="974"/>
      <c r="L3" s="975"/>
      <c r="M3" s="976"/>
      <c r="N3" s="976"/>
      <c r="O3" s="976"/>
      <c r="P3" s="976"/>
      <c r="Q3" s="976"/>
      <c r="R3" s="976"/>
      <c r="S3" s="976"/>
      <c r="T3" s="976"/>
      <c r="U3" s="976"/>
      <c r="V3" s="977"/>
      <c r="W3" s="978"/>
      <c r="X3" s="978"/>
      <c r="Y3" s="978"/>
      <c r="Z3" s="978"/>
      <c r="AA3" s="978"/>
      <c r="AB3" s="978"/>
      <c r="AC3" s="978"/>
      <c r="AD3" s="978"/>
      <c r="AE3" s="978"/>
      <c r="AF3" s="978"/>
      <c r="AG3" s="979"/>
    </row>
    <row r="4" spans="1:33" s="907" customFormat="1" ht="5.0999999999999996" customHeight="1">
      <c r="A4" s="916"/>
      <c r="B4" s="917"/>
      <c r="C4" s="917"/>
      <c r="D4" s="917"/>
      <c r="E4" s="917"/>
      <c r="F4" s="918"/>
      <c r="G4" s="910"/>
      <c r="H4" s="918"/>
      <c r="I4" s="910"/>
      <c r="J4" s="910"/>
      <c r="K4" s="913"/>
      <c r="L4" s="914"/>
      <c r="M4" s="915"/>
      <c r="N4" s="915"/>
      <c r="O4" s="915"/>
      <c r="P4" s="915"/>
      <c r="Q4" s="915"/>
      <c r="R4" s="915"/>
      <c r="S4" s="915"/>
      <c r="T4" s="915"/>
      <c r="U4" s="915"/>
      <c r="V4" s="919"/>
      <c r="W4" s="920"/>
      <c r="X4" s="920"/>
      <c r="Y4" s="920"/>
      <c r="Z4" s="920"/>
      <c r="AA4" s="920"/>
      <c r="AB4" s="920"/>
      <c r="AC4" s="920"/>
      <c r="AD4" s="920"/>
      <c r="AE4" s="920"/>
      <c r="AF4" s="920"/>
      <c r="AG4" s="920"/>
    </row>
    <row r="5" spans="1:33" s="907" customFormat="1" ht="13.5" customHeight="1">
      <c r="A5" s="913"/>
      <c r="B5" s="913"/>
      <c r="C5" s="913"/>
      <c r="D5" s="913"/>
      <c r="E5" s="913"/>
      <c r="F5" s="909"/>
      <c r="G5" s="913"/>
      <c r="H5" s="909"/>
      <c r="I5" s="913"/>
      <c r="J5" s="913"/>
      <c r="K5" s="921" t="s">
        <v>188</v>
      </c>
      <c r="L5" s="911"/>
      <c r="V5" s="911"/>
      <c r="W5" s="911"/>
      <c r="X5" s="911"/>
      <c r="Y5" s="911"/>
      <c r="Z5" s="911"/>
      <c r="AA5" s="911"/>
      <c r="AB5" s="911"/>
      <c r="AC5" s="911"/>
      <c r="AD5" s="911"/>
      <c r="AE5" s="911"/>
      <c r="AF5" s="911"/>
      <c r="AG5" s="911"/>
    </row>
    <row r="6" spans="1:33" s="907" customFormat="1" ht="13.5" customHeight="1">
      <c r="A6" s="922"/>
      <c r="B6" s="922"/>
      <c r="C6" s="922"/>
      <c r="D6" s="922"/>
      <c r="E6" s="922"/>
      <c r="F6" s="923"/>
      <c r="G6" s="924"/>
      <c r="H6" s="925" t="str">
        <f>DAPUR!$E$18</f>
        <v>31 DESEMBER  2019</v>
      </c>
      <c r="I6" s="926"/>
      <c r="J6" s="925" t="str">
        <f>DAPUR!$E$19</f>
        <v>31 DESEMBER 2018</v>
      </c>
      <c r="K6" s="927"/>
      <c r="L6" s="911"/>
      <c r="V6" s="911"/>
      <c r="W6" s="911"/>
      <c r="X6" s="911"/>
      <c r="Y6" s="911"/>
      <c r="Z6" s="911"/>
      <c r="AA6" s="911"/>
      <c r="AB6" s="911"/>
      <c r="AC6" s="911"/>
      <c r="AD6" s="911"/>
      <c r="AE6" s="911"/>
      <c r="AF6" s="911"/>
      <c r="AG6" s="911"/>
    </row>
    <row r="7" spans="1:33" s="907" customFormat="1" ht="13.5" customHeight="1">
      <c r="A7" s="928"/>
      <c r="B7" s="922"/>
      <c r="C7" s="922"/>
      <c r="D7" s="922"/>
      <c r="E7" s="922"/>
      <c r="F7" s="923"/>
      <c r="G7" s="924"/>
      <c r="I7" s="929"/>
      <c r="J7" s="923"/>
      <c r="K7" s="930" t="e">
        <f>+#REF!</f>
        <v>#REF!</v>
      </c>
      <c r="L7" s="911"/>
      <c r="V7" s="911"/>
      <c r="W7" s="911"/>
      <c r="X7" s="911"/>
      <c r="Y7" s="911"/>
      <c r="Z7" s="911"/>
      <c r="AA7" s="911"/>
      <c r="AB7" s="911"/>
      <c r="AC7" s="911"/>
      <c r="AD7" s="911"/>
      <c r="AE7" s="911"/>
      <c r="AF7" s="911"/>
      <c r="AG7" s="911"/>
    </row>
    <row r="8" spans="1:33" s="907" customFormat="1" ht="13.5" customHeight="1">
      <c r="A8" s="928" t="s">
        <v>330</v>
      </c>
      <c r="B8" s="928"/>
      <c r="C8" s="928"/>
      <c r="D8" s="928"/>
      <c r="E8" s="928"/>
      <c r="F8" s="928"/>
      <c r="G8" s="928"/>
      <c r="H8" s="931"/>
      <c r="I8" s="932"/>
      <c r="J8" s="932"/>
      <c r="K8" s="930"/>
      <c r="L8" s="911"/>
      <c r="V8" s="911"/>
      <c r="W8" s="911"/>
      <c r="X8" s="911"/>
      <c r="Y8" s="911"/>
      <c r="Z8" s="911"/>
      <c r="AA8" s="911"/>
      <c r="AB8" s="911"/>
      <c r="AC8" s="911"/>
      <c r="AD8" s="911"/>
      <c r="AE8" s="911"/>
      <c r="AF8" s="911"/>
      <c r="AG8" s="911"/>
    </row>
    <row r="9" spans="1:33" s="907" customFormat="1" ht="14.25">
      <c r="A9" s="928"/>
      <c r="B9" s="933"/>
      <c r="C9" s="933" t="s">
        <v>331</v>
      </c>
      <c r="D9" s="933" t="s">
        <v>213</v>
      </c>
      <c r="E9" s="933"/>
      <c r="F9" s="933"/>
      <c r="G9" s="933"/>
      <c r="H9" s="931">
        <f>+'L-R'!E29</f>
        <v>1881353262.6263046</v>
      </c>
      <c r="I9" s="934"/>
      <c r="J9" s="931">
        <v>4646956254.7881041</v>
      </c>
      <c r="K9" s="930" t="e">
        <f>-'[367]Cat_hal8-13'!#REF!</f>
        <v>#REF!</v>
      </c>
      <c r="L9" s="911"/>
      <c r="V9" s="911"/>
      <c r="W9" s="911"/>
      <c r="X9" s="911"/>
      <c r="Y9" s="911"/>
      <c r="Z9" s="911"/>
      <c r="AA9" s="911"/>
      <c r="AB9" s="911"/>
      <c r="AC9" s="911"/>
      <c r="AD9" s="911"/>
      <c r="AE9" s="911"/>
      <c r="AF9" s="911"/>
      <c r="AG9" s="911"/>
    </row>
    <row r="10" spans="1:33" s="907" customFormat="1" ht="14.25">
      <c r="A10" s="928"/>
      <c r="B10" s="933"/>
      <c r="C10" s="933" t="s">
        <v>331</v>
      </c>
      <c r="D10" s="933" t="s">
        <v>490</v>
      </c>
      <c r="E10" s="933"/>
      <c r="F10" s="933"/>
      <c r="G10" s="933"/>
      <c r="H10" s="931">
        <f>+'PENY Des 19'!K35</f>
        <v>116875000</v>
      </c>
      <c r="I10" s="934"/>
      <c r="J10" s="931">
        <v>116875000</v>
      </c>
      <c r="K10" s="930"/>
      <c r="L10" s="911"/>
      <c r="V10" s="911"/>
      <c r="W10" s="911"/>
      <c r="X10" s="911"/>
      <c r="Y10" s="911"/>
      <c r="Z10" s="911"/>
      <c r="AA10" s="911"/>
      <c r="AB10" s="911"/>
      <c r="AC10" s="911"/>
      <c r="AD10" s="911"/>
      <c r="AE10" s="911"/>
      <c r="AF10" s="911"/>
      <c r="AG10" s="911"/>
    </row>
    <row r="11" spans="1:33" s="907" customFormat="1" ht="14.25">
      <c r="A11" s="928"/>
      <c r="B11" s="933"/>
      <c r="C11" s="933" t="s">
        <v>331</v>
      </c>
      <c r="D11" s="933" t="str">
        <f>+LTD!A11</f>
        <v>Koreksi Pendapatan (Beban) Non Operasional</v>
      </c>
      <c r="E11" s="933"/>
      <c r="F11" s="933"/>
      <c r="G11" s="933"/>
      <c r="H11" s="931">
        <v>0</v>
      </c>
      <c r="I11" s="934"/>
      <c r="J11" s="931">
        <v>-748266</v>
      </c>
      <c r="K11" s="930"/>
      <c r="L11" s="911"/>
      <c r="V11" s="911"/>
      <c r="W11" s="911"/>
      <c r="X11" s="911"/>
      <c r="Y11" s="911"/>
      <c r="Z11" s="911"/>
      <c r="AA11" s="911"/>
      <c r="AB11" s="911"/>
      <c r="AC11" s="911"/>
      <c r="AD11" s="911"/>
      <c r="AE11" s="911"/>
      <c r="AF11" s="911"/>
      <c r="AG11" s="911"/>
    </row>
    <row r="12" spans="1:33" s="907" customFormat="1" ht="14.25">
      <c r="A12" s="928"/>
      <c r="B12" s="933"/>
      <c r="C12" s="933" t="s">
        <v>331</v>
      </c>
      <c r="D12" s="933" t="str">
        <f>+LTD!A15</f>
        <v>Koreksi Saldo Bank (Rekening Giro)</v>
      </c>
      <c r="E12" s="933"/>
      <c r="F12" s="933"/>
      <c r="G12" s="933"/>
      <c r="H12" s="931">
        <f>+LTD!F15</f>
        <v>-2156577</v>
      </c>
      <c r="I12" s="934"/>
      <c r="J12" s="931">
        <v>0</v>
      </c>
      <c r="K12" s="930"/>
      <c r="L12" s="911"/>
      <c r="V12" s="911"/>
      <c r="W12" s="911"/>
      <c r="X12" s="911"/>
      <c r="Y12" s="911"/>
      <c r="Z12" s="911"/>
      <c r="AA12" s="911"/>
      <c r="AB12" s="911"/>
      <c r="AC12" s="911"/>
      <c r="AD12" s="911"/>
      <c r="AE12" s="911"/>
      <c r="AF12" s="911"/>
      <c r="AG12" s="911"/>
    </row>
    <row r="13" spans="1:33" s="907" customFormat="1" ht="14.25">
      <c r="A13" s="928"/>
      <c r="B13" s="933"/>
      <c r="C13" s="933" t="s">
        <v>331</v>
      </c>
      <c r="D13" s="933" t="str">
        <f>+LTD!A16</f>
        <v>Koreksi Saldo Utang Bank</v>
      </c>
      <c r="E13" s="933"/>
      <c r="F13" s="933"/>
      <c r="G13" s="933"/>
      <c r="H13" s="931">
        <f>+LTD!F16</f>
        <v>22570418</v>
      </c>
      <c r="I13" s="934"/>
      <c r="J13" s="931">
        <v>0</v>
      </c>
      <c r="K13" s="930"/>
      <c r="L13" s="911"/>
      <c r="V13" s="911"/>
      <c r="W13" s="911"/>
      <c r="X13" s="911"/>
      <c r="Y13" s="911"/>
      <c r="Z13" s="911"/>
      <c r="AA13" s="911"/>
      <c r="AB13" s="911"/>
      <c r="AC13" s="911"/>
      <c r="AD13" s="911"/>
      <c r="AE13" s="911"/>
      <c r="AF13" s="911"/>
      <c r="AG13" s="911"/>
    </row>
    <row r="14" spans="1:33" s="907" customFormat="1" ht="14.25">
      <c r="A14" s="928" t="s">
        <v>332</v>
      </c>
      <c r="B14" s="928"/>
      <c r="C14" s="928"/>
      <c r="D14" s="928"/>
      <c r="E14" s="928"/>
      <c r="F14" s="928"/>
      <c r="G14" s="928"/>
      <c r="H14" s="936">
        <f>+SUM(H9:H13)</f>
        <v>2018642103.6263046</v>
      </c>
      <c r="I14" s="932"/>
      <c r="J14" s="936">
        <f>+SUM(J9:J13)</f>
        <v>4763082988.7881041</v>
      </c>
      <c r="K14" s="930"/>
      <c r="L14" s="911"/>
      <c r="V14" s="911"/>
      <c r="W14" s="911"/>
      <c r="X14" s="911"/>
      <c r="Y14" s="911"/>
      <c r="Z14" s="911"/>
      <c r="AA14" s="911"/>
      <c r="AB14" s="911"/>
      <c r="AC14" s="911"/>
      <c r="AD14" s="911"/>
      <c r="AE14" s="911"/>
      <c r="AF14" s="911"/>
      <c r="AG14" s="911"/>
    </row>
    <row r="15" spans="1:33" s="907" customFormat="1" ht="13.5" customHeight="1">
      <c r="A15" s="928"/>
      <c r="B15" s="928"/>
      <c r="C15" s="928"/>
      <c r="D15" s="928"/>
      <c r="E15" s="928"/>
      <c r="F15" s="928"/>
      <c r="G15" s="928"/>
      <c r="H15" s="931"/>
      <c r="I15" s="932"/>
      <c r="J15" s="932"/>
      <c r="K15" s="930" t="e">
        <f>-'[367]Cat_hal8-13'!#REF!-'[367]Cat_hal8-13'!#REF!</f>
        <v>#REF!</v>
      </c>
      <c r="L15" s="911"/>
      <c r="M15" s="911"/>
      <c r="N15" s="911"/>
      <c r="O15" s="911"/>
      <c r="P15" s="911"/>
      <c r="Q15" s="911"/>
      <c r="R15" s="911"/>
      <c r="S15" s="911"/>
      <c r="T15" s="911"/>
      <c r="U15" s="911"/>
      <c r="V15" s="911"/>
      <c r="W15" s="911"/>
      <c r="X15" s="911"/>
      <c r="Y15" s="911"/>
      <c r="Z15" s="911"/>
      <c r="AA15" s="911"/>
      <c r="AB15" s="911"/>
      <c r="AC15" s="911"/>
      <c r="AD15" s="911"/>
      <c r="AE15" s="911"/>
      <c r="AF15" s="911"/>
      <c r="AG15" s="911"/>
    </row>
    <row r="16" spans="1:33" s="907" customFormat="1" ht="13.5" customHeight="1">
      <c r="A16" s="928" t="s">
        <v>333</v>
      </c>
      <c r="B16" s="929"/>
      <c r="C16" s="929"/>
      <c r="D16" s="929"/>
      <c r="E16" s="929"/>
      <c r="F16" s="929"/>
      <c r="G16" s="929"/>
      <c r="H16" s="931"/>
      <c r="I16" s="937"/>
      <c r="J16" s="937"/>
      <c r="K16" s="930"/>
      <c r="L16" s="911"/>
      <c r="V16" s="911"/>
      <c r="W16" s="911"/>
      <c r="X16" s="911"/>
      <c r="Y16" s="911"/>
      <c r="Z16" s="911"/>
      <c r="AA16" s="911"/>
      <c r="AB16" s="911"/>
      <c r="AC16" s="911"/>
      <c r="AD16" s="911"/>
      <c r="AE16" s="911"/>
      <c r="AF16" s="911"/>
      <c r="AG16" s="911"/>
    </row>
    <row r="17" spans="1:33" s="907" customFormat="1" ht="13.5" customHeight="1">
      <c r="A17" s="928"/>
      <c r="B17" s="929"/>
      <c r="C17" s="940" t="s">
        <v>1394</v>
      </c>
      <c r="D17" s="929"/>
      <c r="E17" s="929"/>
      <c r="F17" s="929"/>
      <c r="G17" s="929"/>
      <c r="H17" s="931">
        <f>+NRC!F11-NRC!D11</f>
        <v>-225529440</v>
      </c>
      <c r="I17" s="937"/>
      <c r="J17" s="937">
        <v>0</v>
      </c>
      <c r="K17" s="930"/>
      <c r="L17" s="911"/>
      <c r="V17" s="911"/>
      <c r="W17" s="911"/>
      <c r="X17" s="911"/>
      <c r="Y17" s="911"/>
      <c r="Z17" s="911"/>
      <c r="AA17" s="911"/>
      <c r="AB17" s="911"/>
      <c r="AC17" s="911"/>
      <c r="AD17" s="911"/>
      <c r="AE17" s="911"/>
      <c r="AF17" s="911"/>
      <c r="AG17" s="911"/>
    </row>
    <row r="18" spans="1:33" s="907" customFormat="1" ht="14.25">
      <c r="A18" s="938"/>
      <c r="B18" s="939"/>
      <c r="C18" s="940" t="s">
        <v>334</v>
      </c>
      <c r="D18" s="938"/>
      <c r="E18" s="924"/>
      <c r="F18" s="924"/>
      <c r="G18" s="924"/>
      <c r="H18" s="941">
        <f>+NRC!F12-NRC!D12</f>
        <v>3925634000</v>
      </c>
      <c r="I18" s="942"/>
      <c r="J18" s="941">
        <v>-140013000</v>
      </c>
      <c r="K18" s="930"/>
      <c r="L18" s="911"/>
      <c r="M18" s="911"/>
      <c r="N18" s="911"/>
      <c r="O18" s="911"/>
      <c r="P18" s="911"/>
      <c r="Q18" s="911"/>
      <c r="R18" s="911"/>
      <c r="S18" s="911"/>
      <c r="T18" s="911"/>
      <c r="U18" s="911"/>
      <c r="V18" s="911"/>
      <c r="W18" s="911"/>
      <c r="X18" s="911"/>
      <c r="Y18" s="911"/>
      <c r="Z18" s="911"/>
      <c r="AA18" s="911"/>
      <c r="AB18" s="911"/>
      <c r="AC18" s="911"/>
      <c r="AD18" s="911"/>
      <c r="AE18" s="911"/>
      <c r="AF18" s="911"/>
      <c r="AG18" s="911"/>
    </row>
    <row r="19" spans="1:33" s="907" customFormat="1" ht="14.25">
      <c r="A19" s="938"/>
      <c r="B19" s="939"/>
      <c r="C19" s="940" t="s">
        <v>1396</v>
      </c>
      <c r="D19" s="938"/>
      <c r="E19" s="924"/>
      <c r="F19" s="924"/>
      <c r="G19" s="924"/>
      <c r="H19" s="941">
        <f>+NRC!F13-NRC!D13</f>
        <v>-5736505368</v>
      </c>
      <c r="I19" s="942"/>
      <c r="J19" s="941">
        <v>0</v>
      </c>
      <c r="K19" s="930"/>
      <c r="L19" s="911"/>
      <c r="M19" s="911"/>
      <c r="N19" s="911"/>
      <c r="O19" s="911"/>
      <c r="P19" s="911"/>
      <c r="Q19" s="911"/>
      <c r="R19" s="911"/>
      <c r="S19" s="911"/>
      <c r="T19" s="911"/>
      <c r="U19" s="911"/>
      <c r="V19" s="911"/>
      <c r="W19" s="911"/>
      <c r="X19" s="911"/>
      <c r="Y19" s="911"/>
      <c r="Z19" s="911"/>
      <c r="AA19" s="911"/>
      <c r="AB19" s="911"/>
      <c r="AC19" s="911"/>
      <c r="AD19" s="911"/>
      <c r="AE19" s="911"/>
      <c r="AF19" s="911"/>
      <c r="AG19" s="911"/>
    </row>
    <row r="20" spans="1:33" s="907" customFormat="1" ht="14.25">
      <c r="A20" s="938"/>
      <c r="B20" s="939"/>
      <c r="C20" s="940" t="s">
        <v>1185</v>
      </c>
      <c r="D20" s="938"/>
      <c r="E20" s="924"/>
      <c r="F20" s="924"/>
      <c r="G20" s="924"/>
      <c r="H20" s="941">
        <f>+NRC!F14-NRC!D14</f>
        <v>-15618946967</v>
      </c>
      <c r="I20" s="942"/>
      <c r="J20" s="941">
        <v>-4348464402.2342596</v>
      </c>
      <c r="K20" s="930"/>
      <c r="L20" s="911"/>
      <c r="M20" s="911"/>
      <c r="N20" s="911"/>
      <c r="O20" s="911"/>
      <c r="P20" s="911"/>
      <c r="Q20" s="911"/>
      <c r="R20" s="911"/>
      <c r="S20" s="911"/>
      <c r="T20" s="911"/>
      <c r="U20" s="911"/>
      <c r="V20" s="911"/>
      <c r="W20" s="911"/>
      <c r="X20" s="911"/>
      <c r="Y20" s="911"/>
      <c r="Z20" s="911"/>
      <c r="AA20" s="911"/>
      <c r="AB20" s="911"/>
      <c r="AC20" s="911"/>
      <c r="AD20" s="911"/>
      <c r="AE20" s="911"/>
      <c r="AF20" s="911"/>
      <c r="AG20" s="911"/>
    </row>
    <row r="21" spans="1:33" s="907" customFormat="1" ht="14.25">
      <c r="A21" s="938"/>
      <c r="B21" s="939"/>
      <c r="C21" s="940" t="s">
        <v>1392</v>
      </c>
      <c r="D21" s="938"/>
      <c r="E21" s="924"/>
      <c r="F21" s="924"/>
      <c r="G21" s="924"/>
      <c r="H21" s="941">
        <f>+NRC!D56-NRC!F56</f>
        <v>19145940481</v>
      </c>
      <c r="I21" s="942"/>
      <c r="J21" s="943">
        <v>88943035</v>
      </c>
      <c r="K21" s="930"/>
      <c r="L21" s="911"/>
      <c r="V21" s="911"/>
      <c r="W21" s="911"/>
      <c r="X21" s="911"/>
      <c r="Y21" s="911"/>
      <c r="Z21" s="911"/>
      <c r="AA21" s="911"/>
      <c r="AB21" s="911"/>
      <c r="AC21" s="911"/>
      <c r="AD21" s="911"/>
      <c r="AE21" s="911"/>
      <c r="AF21" s="911"/>
      <c r="AG21" s="911"/>
    </row>
    <row r="22" spans="1:33" s="907" customFormat="1" ht="14.25">
      <c r="A22" s="938"/>
      <c r="B22" s="939"/>
      <c r="C22" s="940" t="s">
        <v>1393</v>
      </c>
      <c r="D22" s="938"/>
      <c r="E22" s="924"/>
      <c r="F22" s="924"/>
      <c r="G22" s="924"/>
      <c r="H22" s="1281">
        <f>+NRC!D57-NRC!F57</f>
        <v>-799443676.41189551</v>
      </c>
      <c r="I22" s="942"/>
      <c r="J22" s="1148">
        <v>-418307980.34272194</v>
      </c>
      <c r="K22" s="930"/>
      <c r="L22" s="911"/>
      <c r="V22" s="911"/>
      <c r="W22" s="911"/>
      <c r="X22" s="911"/>
      <c r="Y22" s="911"/>
      <c r="Z22" s="911"/>
      <c r="AA22" s="911"/>
      <c r="AB22" s="911"/>
      <c r="AC22" s="911"/>
      <c r="AD22" s="911"/>
      <c r="AE22" s="911"/>
      <c r="AF22" s="911"/>
      <c r="AG22" s="911"/>
    </row>
    <row r="23" spans="1:33" s="907" customFormat="1" ht="14.25">
      <c r="A23" s="938"/>
      <c r="B23" s="944" t="s">
        <v>335</v>
      </c>
      <c r="C23" s="940"/>
      <c r="D23" s="938"/>
      <c r="E23" s="924"/>
      <c r="F23" s="924"/>
      <c r="G23" s="924"/>
      <c r="H23" s="945">
        <f>+SUM(H17:H22)</f>
        <v>691149029.58810449</v>
      </c>
      <c r="I23" s="946"/>
      <c r="J23" s="945">
        <f>+SUM(J17:J22)</f>
        <v>-4817842347.5769815</v>
      </c>
      <c r="K23" s="930"/>
      <c r="L23" s="911"/>
      <c r="V23" s="911"/>
      <c r="W23" s="911"/>
      <c r="X23" s="911"/>
      <c r="Y23" s="911"/>
      <c r="Z23" s="911"/>
      <c r="AA23" s="911"/>
      <c r="AB23" s="911"/>
      <c r="AC23" s="911"/>
      <c r="AD23" s="911"/>
      <c r="AE23" s="911"/>
      <c r="AF23" s="911"/>
      <c r="AG23" s="911"/>
    </row>
    <row r="24" spans="1:33" s="907" customFormat="1" ht="13.5" customHeight="1">
      <c r="A24" s="938"/>
      <c r="B24" s="944"/>
      <c r="C24" s="940"/>
      <c r="D24" s="938"/>
      <c r="E24" s="924"/>
      <c r="F24" s="924"/>
      <c r="G24" s="924"/>
      <c r="H24" s="1317"/>
      <c r="I24" s="946"/>
      <c r="J24" s="956"/>
      <c r="K24" s="930"/>
      <c r="L24" s="911"/>
      <c r="V24" s="911"/>
      <c r="W24" s="911"/>
      <c r="X24" s="911"/>
      <c r="Y24" s="911"/>
      <c r="Z24" s="911"/>
      <c r="AA24" s="911"/>
      <c r="AB24" s="911"/>
      <c r="AC24" s="911"/>
      <c r="AD24" s="911"/>
      <c r="AE24" s="911"/>
      <c r="AF24" s="911"/>
      <c r="AG24" s="911"/>
    </row>
    <row r="25" spans="1:33" s="907" customFormat="1" ht="14.25">
      <c r="A25" s="940"/>
      <c r="B25" s="949" t="s">
        <v>336</v>
      </c>
      <c r="C25" s="950"/>
      <c r="D25" s="950"/>
      <c r="E25" s="951"/>
      <c r="F25" s="952"/>
      <c r="G25" s="951"/>
      <c r="H25" s="945">
        <f>H23+H14+1</f>
        <v>2709791134.2144089</v>
      </c>
      <c r="I25" s="946"/>
      <c r="J25" s="945">
        <f>J23+J14</f>
        <v>-54759358.788877487</v>
      </c>
      <c r="K25" s="930"/>
      <c r="L25" s="911"/>
      <c r="V25" s="911"/>
      <c r="W25" s="911"/>
      <c r="X25" s="911"/>
      <c r="Y25" s="911"/>
      <c r="Z25" s="911"/>
      <c r="AA25" s="911"/>
      <c r="AB25" s="911"/>
      <c r="AC25" s="911"/>
      <c r="AD25" s="911"/>
      <c r="AE25" s="911"/>
      <c r="AF25" s="911"/>
      <c r="AG25" s="911"/>
    </row>
    <row r="26" spans="1:33" s="907" customFormat="1" ht="13.5" customHeight="1">
      <c r="A26" s="940"/>
      <c r="B26" s="940"/>
      <c r="C26" s="950"/>
      <c r="D26" s="950"/>
      <c r="E26" s="951"/>
      <c r="F26" s="952"/>
      <c r="G26" s="951"/>
      <c r="H26" s="947"/>
      <c r="I26" s="946"/>
      <c r="J26" s="948"/>
      <c r="K26" s="930"/>
      <c r="L26" s="911"/>
      <c r="V26" s="911"/>
      <c r="W26" s="911"/>
      <c r="X26" s="911"/>
      <c r="Y26" s="911"/>
      <c r="Z26" s="911"/>
      <c r="AA26" s="911"/>
      <c r="AB26" s="911"/>
      <c r="AC26" s="911"/>
      <c r="AD26" s="911"/>
      <c r="AE26" s="911"/>
      <c r="AF26" s="911"/>
      <c r="AG26" s="911"/>
    </row>
    <row r="27" spans="1:33" s="907" customFormat="1" ht="13.5" customHeight="1">
      <c r="A27" s="950" t="s">
        <v>337</v>
      </c>
      <c r="B27" s="940"/>
      <c r="C27" s="950"/>
      <c r="D27" s="950"/>
      <c r="E27" s="951"/>
      <c r="F27" s="952"/>
      <c r="G27" s="951"/>
      <c r="H27" s="931"/>
      <c r="I27" s="953"/>
      <c r="J27" s="954"/>
      <c r="K27" s="930"/>
      <c r="L27" s="911"/>
      <c r="V27" s="911"/>
      <c r="W27" s="911"/>
      <c r="X27" s="911"/>
      <c r="Y27" s="911"/>
      <c r="Z27" s="911"/>
      <c r="AA27" s="911"/>
      <c r="AB27" s="911"/>
      <c r="AC27" s="911"/>
      <c r="AD27" s="911"/>
      <c r="AE27" s="911"/>
      <c r="AF27" s="911"/>
      <c r="AG27" s="911"/>
    </row>
    <row r="28" spans="1:33" s="907" customFormat="1" ht="14.25">
      <c r="A28" s="950"/>
      <c r="B28" s="940"/>
      <c r="C28" s="940" t="s">
        <v>338</v>
      </c>
      <c r="D28" s="950"/>
      <c r="E28" s="951"/>
      <c r="F28" s="952"/>
      <c r="G28" s="951"/>
      <c r="H28" s="941">
        <v>0</v>
      </c>
      <c r="I28" s="937"/>
      <c r="J28" s="935">
        <v>0</v>
      </c>
      <c r="K28" s="930"/>
      <c r="L28" s="911"/>
      <c r="V28" s="911"/>
      <c r="W28" s="911"/>
      <c r="X28" s="911"/>
      <c r="Y28" s="911"/>
      <c r="Z28" s="911"/>
      <c r="AA28" s="911"/>
      <c r="AB28" s="911"/>
      <c r="AC28" s="911"/>
      <c r="AD28" s="911"/>
      <c r="AE28" s="911"/>
      <c r="AF28" s="911"/>
      <c r="AG28" s="911"/>
    </row>
    <row r="29" spans="1:33" s="907" customFormat="1" ht="14.25">
      <c r="A29" s="950"/>
      <c r="B29" s="940"/>
      <c r="C29" s="940" t="s">
        <v>339</v>
      </c>
      <c r="D29" s="950"/>
      <c r="E29" s="951"/>
      <c r="F29" s="952"/>
      <c r="G29" s="951"/>
      <c r="H29" s="941">
        <v>0</v>
      </c>
      <c r="I29" s="937"/>
      <c r="J29" s="935">
        <v>0</v>
      </c>
      <c r="K29" s="930"/>
      <c r="L29" s="911"/>
      <c r="V29" s="911"/>
      <c r="W29" s="911"/>
      <c r="X29" s="911"/>
      <c r="Y29" s="911"/>
      <c r="Z29" s="911"/>
      <c r="AA29" s="911"/>
      <c r="AB29" s="911"/>
      <c r="AC29" s="911"/>
      <c r="AD29" s="911"/>
      <c r="AE29" s="911"/>
      <c r="AF29" s="911"/>
      <c r="AG29" s="911"/>
    </row>
    <row r="30" spans="1:33" s="907" customFormat="1" ht="14.25">
      <c r="A30" s="938"/>
      <c r="B30" s="950" t="s">
        <v>340</v>
      </c>
      <c r="C30" s="950"/>
      <c r="D30" s="955"/>
      <c r="E30" s="951"/>
      <c r="F30" s="952"/>
      <c r="G30" s="951"/>
      <c r="H30" s="956">
        <f>SUM(H28:H29)</f>
        <v>0</v>
      </c>
      <c r="I30" s="946"/>
      <c r="J30" s="956">
        <f>SUM(J28:J29)</f>
        <v>0</v>
      </c>
      <c r="K30" s="930"/>
      <c r="L30" s="911"/>
      <c r="V30" s="911"/>
      <c r="W30" s="911"/>
      <c r="X30" s="911"/>
      <c r="Y30" s="911"/>
      <c r="Z30" s="911"/>
      <c r="AA30" s="911"/>
      <c r="AB30" s="911"/>
      <c r="AC30" s="911"/>
      <c r="AD30" s="911"/>
      <c r="AE30" s="911"/>
      <c r="AF30" s="911"/>
      <c r="AG30" s="911"/>
    </row>
    <row r="31" spans="1:33" s="907" customFormat="1" ht="13.5" customHeight="1">
      <c r="A31" s="938"/>
      <c r="B31" s="950"/>
      <c r="C31" s="950"/>
      <c r="D31" s="955"/>
      <c r="E31" s="951"/>
      <c r="F31" s="952"/>
      <c r="G31" s="951"/>
      <c r="H31" s="931"/>
      <c r="I31" s="946"/>
      <c r="J31" s="954"/>
      <c r="K31" s="930"/>
      <c r="L31" s="911"/>
      <c r="V31" s="911"/>
      <c r="W31" s="911"/>
      <c r="X31" s="911"/>
      <c r="Y31" s="911"/>
      <c r="Z31" s="911"/>
      <c r="AA31" s="911"/>
      <c r="AB31" s="911"/>
      <c r="AC31" s="911"/>
      <c r="AD31" s="911"/>
      <c r="AE31" s="911"/>
      <c r="AF31" s="911"/>
      <c r="AG31" s="911"/>
    </row>
    <row r="32" spans="1:33" s="907" customFormat="1" ht="13.5" customHeight="1">
      <c r="A32" s="950" t="s">
        <v>341</v>
      </c>
      <c r="B32" s="940"/>
      <c r="C32" s="950"/>
      <c r="D32" s="950"/>
      <c r="E32" s="951"/>
      <c r="F32" s="952"/>
      <c r="G32" s="951"/>
      <c r="H32" s="931"/>
      <c r="I32" s="953"/>
      <c r="J32" s="954"/>
      <c r="K32" s="930"/>
      <c r="L32" s="911"/>
      <c r="V32" s="911"/>
      <c r="W32" s="911"/>
      <c r="X32" s="911"/>
      <c r="Y32" s="911"/>
      <c r="Z32" s="911"/>
      <c r="AA32" s="911"/>
      <c r="AB32" s="911"/>
      <c r="AC32" s="911"/>
      <c r="AD32" s="911"/>
      <c r="AE32" s="911"/>
      <c r="AF32" s="911"/>
      <c r="AG32" s="911"/>
    </row>
    <row r="33" spans="1:33" s="907" customFormat="1" ht="14.25">
      <c r="A33" s="950"/>
      <c r="B33" s="940"/>
      <c r="C33" s="940" t="s">
        <v>1395</v>
      </c>
      <c r="D33" s="950"/>
      <c r="E33" s="951"/>
      <c r="F33" s="952"/>
      <c r="G33" s="951"/>
      <c r="H33" s="941">
        <f>+NRC!D58</f>
        <v>7411407137</v>
      </c>
      <c r="I33" s="953"/>
      <c r="J33" s="935">
        <v>0</v>
      </c>
      <c r="K33" s="930"/>
      <c r="L33" s="911"/>
      <c r="V33" s="911"/>
      <c r="W33" s="911"/>
      <c r="X33" s="911"/>
      <c r="Y33" s="911"/>
      <c r="Z33" s="911"/>
      <c r="AA33" s="911"/>
      <c r="AB33" s="911"/>
      <c r="AC33" s="911"/>
      <c r="AD33" s="911"/>
      <c r="AE33" s="911"/>
      <c r="AF33" s="911"/>
      <c r="AG33" s="911"/>
    </row>
    <row r="34" spans="1:33" s="907" customFormat="1" ht="14.25">
      <c r="A34" s="950"/>
      <c r="B34" s="940"/>
      <c r="C34" s="940" t="s">
        <v>481</v>
      </c>
      <c r="D34" s="950"/>
      <c r="E34" s="951"/>
      <c r="F34" s="952"/>
      <c r="G34" s="951"/>
      <c r="H34" s="941">
        <v>0</v>
      </c>
      <c r="I34" s="953"/>
      <c r="J34" s="935">
        <v>0</v>
      </c>
      <c r="K34" s="930"/>
      <c r="L34" s="911"/>
      <c r="V34" s="911"/>
      <c r="W34" s="911"/>
      <c r="X34" s="911"/>
      <c r="Y34" s="911"/>
      <c r="Z34" s="911"/>
      <c r="AA34" s="911"/>
      <c r="AB34" s="911"/>
      <c r="AC34" s="911"/>
      <c r="AD34" s="911"/>
      <c r="AE34" s="911"/>
      <c r="AF34" s="911"/>
      <c r="AG34" s="911"/>
    </row>
    <row r="35" spans="1:33" s="907" customFormat="1" ht="14.25">
      <c r="A35" s="938"/>
      <c r="B35" s="950" t="s">
        <v>342</v>
      </c>
      <c r="C35" s="950"/>
      <c r="D35" s="955"/>
      <c r="E35" s="951"/>
      <c r="F35" s="952"/>
      <c r="G35" s="951"/>
      <c r="H35" s="956">
        <f>+SUM(H33:H34)</f>
        <v>7411407137</v>
      </c>
      <c r="I35" s="946"/>
      <c r="J35" s="956">
        <f>+SUM(J33:J34)</f>
        <v>0</v>
      </c>
      <c r="K35" s="930"/>
      <c r="L35" s="911"/>
      <c r="V35" s="911"/>
      <c r="W35" s="911"/>
      <c r="X35" s="911"/>
      <c r="Y35" s="911"/>
      <c r="Z35" s="911"/>
      <c r="AA35" s="911"/>
      <c r="AB35" s="911"/>
      <c r="AC35" s="911"/>
      <c r="AD35" s="911"/>
      <c r="AE35" s="911"/>
      <c r="AF35" s="911"/>
      <c r="AG35" s="911"/>
    </row>
    <row r="36" spans="1:33" s="907" customFormat="1" ht="13.5" customHeight="1">
      <c r="A36" s="938"/>
      <c r="B36" s="939"/>
      <c r="C36" s="950"/>
      <c r="D36" s="955"/>
      <c r="E36" s="951"/>
      <c r="F36" s="951"/>
      <c r="G36" s="951"/>
      <c r="H36" s="931"/>
      <c r="I36" s="946"/>
      <c r="J36" s="954"/>
      <c r="K36" s="930"/>
      <c r="L36" s="911"/>
      <c r="V36" s="911"/>
      <c r="W36" s="911"/>
      <c r="X36" s="911"/>
      <c r="Y36" s="911"/>
      <c r="Z36" s="911"/>
      <c r="AA36" s="911"/>
      <c r="AB36" s="911"/>
      <c r="AC36" s="911"/>
      <c r="AD36" s="911"/>
      <c r="AE36" s="911"/>
      <c r="AF36" s="911"/>
      <c r="AG36" s="911"/>
    </row>
    <row r="37" spans="1:33" s="907" customFormat="1" ht="14.25">
      <c r="A37" s="928" t="s">
        <v>343</v>
      </c>
      <c r="B37" s="929"/>
      <c r="C37" s="929"/>
      <c r="D37" s="929"/>
      <c r="E37" s="929"/>
      <c r="F37" s="929"/>
      <c r="G37" s="929"/>
      <c r="H37" s="957">
        <f>H35+H30+H25</f>
        <v>10121198271.214409</v>
      </c>
      <c r="I37" s="953"/>
      <c r="J37" s="957">
        <f>J35+J30+J25</f>
        <v>-54759358.788877487</v>
      </c>
      <c r="K37" s="930"/>
      <c r="L37" s="911"/>
      <c r="V37" s="911"/>
      <c r="W37" s="911"/>
      <c r="X37" s="911"/>
      <c r="Y37" s="911"/>
      <c r="Z37" s="911"/>
      <c r="AA37" s="911"/>
      <c r="AB37" s="911"/>
      <c r="AC37" s="911"/>
      <c r="AD37" s="911"/>
      <c r="AE37" s="911"/>
      <c r="AF37" s="911"/>
      <c r="AG37" s="911"/>
    </row>
    <row r="38" spans="1:33" s="907" customFormat="1" ht="13.5" customHeight="1">
      <c r="A38" s="928"/>
      <c r="B38" s="929"/>
      <c r="C38" s="929"/>
      <c r="D38" s="929"/>
      <c r="E38" s="929"/>
      <c r="F38" s="929"/>
      <c r="G38" s="929"/>
      <c r="H38" s="931"/>
      <c r="I38" s="953"/>
      <c r="J38" s="953"/>
      <c r="K38" s="930"/>
      <c r="L38" s="911"/>
      <c r="V38" s="911"/>
      <c r="W38" s="911"/>
      <c r="X38" s="911"/>
      <c r="Y38" s="911"/>
      <c r="Z38" s="911"/>
      <c r="AA38" s="911"/>
      <c r="AB38" s="911"/>
      <c r="AC38" s="911"/>
      <c r="AD38" s="911"/>
      <c r="AE38" s="911"/>
      <c r="AF38" s="911"/>
      <c r="AG38" s="911"/>
    </row>
    <row r="39" spans="1:33" s="907" customFormat="1" ht="13.5" customHeight="1">
      <c r="A39" s="928" t="s">
        <v>344</v>
      </c>
      <c r="B39" s="929"/>
      <c r="C39" s="929"/>
      <c r="D39" s="929"/>
      <c r="E39" s="929"/>
      <c r="F39" s="929"/>
      <c r="G39" s="929"/>
      <c r="H39" s="931"/>
      <c r="I39" s="953"/>
      <c r="J39" s="953"/>
      <c r="K39" s="930"/>
      <c r="L39" s="911"/>
      <c r="V39" s="911"/>
      <c r="W39" s="911"/>
      <c r="X39" s="911"/>
      <c r="Y39" s="911"/>
      <c r="Z39" s="911"/>
      <c r="AA39" s="911"/>
      <c r="AB39" s="911"/>
      <c r="AC39" s="911"/>
      <c r="AD39" s="911"/>
      <c r="AE39" s="911"/>
      <c r="AF39" s="911"/>
      <c r="AG39" s="911"/>
    </row>
    <row r="40" spans="1:33" s="907" customFormat="1" ht="14.25">
      <c r="A40" s="933"/>
      <c r="B40" s="958" t="s">
        <v>63</v>
      </c>
      <c r="C40" s="933" t="s">
        <v>345</v>
      </c>
      <c r="D40" s="924"/>
      <c r="E40" s="924"/>
      <c r="F40" s="959"/>
      <c r="G40" s="924"/>
      <c r="H40" s="931">
        <f>+J41</f>
        <v>27654641.211123943</v>
      </c>
      <c r="I40" s="942"/>
      <c r="J40" s="935">
        <v>82414000.000001431</v>
      </c>
      <c r="K40" s="930"/>
      <c r="L40" s="911"/>
      <c r="V40" s="911"/>
      <c r="W40" s="911"/>
      <c r="X40" s="911"/>
      <c r="Y40" s="911"/>
      <c r="Z40" s="911"/>
      <c r="AA40" s="911"/>
      <c r="AB40" s="911"/>
      <c r="AC40" s="911"/>
      <c r="AD40" s="911"/>
      <c r="AE40" s="911"/>
      <c r="AF40" s="911"/>
      <c r="AG40" s="911"/>
    </row>
    <row r="41" spans="1:33" s="907" customFormat="1" ht="15" thickBot="1">
      <c r="A41" s="933"/>
      <c r="B41" s="958" t="s">
        <v>63</v>
      </c>
      <c r="C41" s="933" t="s">
        <v>346</v>
      </c>
      <c r="D41" s="924"/>
      <c r="E41" s="924"/>
      <c r="F41" s="959"/>
      <c r="G41" s="924"/>
      <c r="H41" s="960">
        <f>H37+H40</f>
        <v>10148852912.425533</v>
      </c>
      <c r="I41" s="942"/>
      <c r="J41" s="961">
        <f>J37+J40</f>
        <v>27654641.211123943</v>
      </c>
      <c r="K41" s="930"/>
      <c r="L41" s="911"/>
      <c r="V41" s="911"/>
      <c r="W41" s="911"/>
      <c r="X41" s="911"/>
      <c r="Y41" s="911"/>
      <c r="Z41" s="911"/>
      <c r="AA41" s="911"/>
      <c r="AB41" s="911"/>
      <c r="AC41" s="911"/>
      <c r="AD41" s="911"/>
      <c r="AE41" s="911"/>
      <c r="AF41" s="911"/>
      <c r="AG41" s="911"/>
    </row>
    <row r="42" spans="1:33" s="907" customFormat="1" ht="15" thickTop="1">
      <c r="A42" s="933"/>
      <c r="B42" s="958"/>
      <c r="C42" s="933"/>
      <c r="D42" s="924"/>
      <c r="E42" s="924"/>
      <c r="F42" s="959"/>
      <c r="G42" s="924"/>
      <c r="H42" s="931"/>
      <c r="I42" s="942"/>
      <c r="J42" s="935"/>
      <c r="K42" s="930"/>
      <c r="L42" s="911"/>
      <c r="V42" s="911"/>
      <c r="W42" s="911"/>
      <c r="X42" s="911"/>
      <c r="Y42" s="911"/>
      <c r="Z42" s="911"/>
      <c r="AA42" s="911"/>
      <c r="AB42" s="911"/>
      <c r="AC42" s="911"/>
      <c r="AD42" s="911"/>
      <c r="AE42" s="911"/>
      <c r="AF42" s="911"/>
      <c r="AG42" s="911"/>
    </row>
    <row r="43" spans="1:33" s="907" customFormat="1" ht="14.25">
      <c r="A43" s="1361"/>
      <c r="B43" s="1361"/>
      <c r="C43" s="1361"/>
      <c r="D43" s="1361"/>
      <c r="E43" s="1361"/>
      <c r="F43" s="1361"/>
      <c r="G43" s="1361"/>
      <c r="H43" s="1361"/>
      <c r="I43" s="1361"/>
      <c r="J43" s="1361"/>
      <c r="K43" s="930"/>
      <c r="L43" s="911"/>
      <c r="V43" s="911"/>
      <c r="W43" s="911"/>
      <c r="X43" s="911"/>
      <c r="Y43" s="911"/>
      <c r="Z43" s="911"/>
      <c r="AA43" s="911"/>
      <c r="AB43" s="911"/>
      <c r="AC43" s="911"/>
      <c r="AD43" s="911"/>
      <c r="AE43" s="911"/>
      <c r="AF43" s="911"/>
      <c r="AG43" s="911"/>
    </row>
    <row r="44" spans="1:33" s="907" customFormat="1" ht="14.25">
      <c r="A44" s="1846" t="str">
        <f>+LTD!A22</f>
        <v>Lihat catatan atas Laporan Keuangan Yang Merupakan Bagian Yang Tak Terpisahkan</v>
      </c>
      <c r="B44" s="1846"/>
      <c r="C44" s="1846"/>
      <c r="D44" s="1846"/>
      <c r="E44" s="1846"/>
      <c r="F44" s="1846"/>
      <c r="G44" s="1846"/>
      <c r="H44" s="1846"/>
      <c r="I44" s="1846"/>
      <c r="J44" s="1846"/>
      <c r="K44" s="930"/>
      <c r="L44" s="911"/>
      <c r="V44" s="911"/>
      <c r="W44" s="911"/>
      <c r="X44" s="911"/>
      <c r="Y44" s="911"/>
      <c r="Z44" s="911"/>
      <c r="AA44" s="911"/>
      <c r="AB44" s="911"/>
      <c r="AC44" s="911"/>
      <c r="AD44" s="911"/>
      <c r="AE44" s="911"/>
      <c r="AF44" s="911"/>
      <c r="AG44" s="911"/>
    </row>
    <row r="45" spans="1:33" s="907" customFormat="1" ht="14.25">
      <c r="A45" s="1846" t="str">
        <f>+LTD!A23</f>
        <v>Dari Laporan Keuangan Secara Keseluruhan</v>
      </c>
      <c r="B45" s="1846"/>
      <c r="C45" s="1846"/>
      <c r="D45" s="1846"/>
      <c r="E45" s="1846"/>
      <c r="F45" s="1846"/>
      <c r="G45" s="1846"/>
      <c r="H45" s="1846"/>
      <c r="I45" s="1846"/>
      <c r="J45" s="1846"/>
      <c r="K45" s="930"/>
      <c r="L45" s="911"/>
      <c r="V45" s="911"/>
      <c r="W45" s="911"/>
      <c r="X45" s="911"/>
      <c r="Y45" s="911"/>
      <c r="Z45" s="911"/>
      <c r="AA45" s="911"/>
      <c r="AB45" s="911"/>
      <c r="AC45" s="911"/>
      <c r="AD45" s="911"/>
      <c r="AE45" s="911"/>
      <c r="AF45" s="911"/>
      <c r="AG45" s="911"/>
    </row>
    <row r="46" spans="1:33" s="907" customFormat="1" ht="14.25">
      <c r="A46" s="1411"/>
      <c r="B46" s="1411"/>
      <c r="C46" s="1411"/>
      <c r="D46" s="1411"/>
      <c r="E46" s="1411"/>
      <c r="F46" s="1411"/>
      <c r="G46" s="1411"/>
      <c r="H46" s="1411"/>
      <c r="I46" s="1411"/>
      <c r="J46" s="1411"/>
      <c r="K46" s="930"/>
      <c r="L46" s="911"/>
      <c r="V46" s="911"/>
      <c r="W46" s="911"/>
      <c r="X46" s="911"/>
      <c r="Y46" s="911"/>
      <c r="Z46" s="911"/>
      <c r="AA46" s="911"/>
      <c r="AB46" s="911"/>
      <c r="AC46" s="911"/>
      <c r="AD46" s="911"/>
      <c r="AE46" s="911"/>
      <c r="AF46" s="911"/>
      <c r="AG46" s="911"/>
    </row>
    <row r="47" spans="1:33" s="907" customFormat="1" ht="14.25">
      <c r="A47" s="1845" t="str">
        <f>+LTD!A25</f>
        <v>Samarinda, ….. Juni 2020</v>
      </c>
      <c r="B47" s="1845"/>
      <c r="C47" s="1845"/>
      <c r="D47" s="1845"/>
      <c r="E47" s="1845"/>
      <c r="F47" s="1845"/>
      <c r="G47" s="1845"/>
      <c r="H47" s="1845"/>
      <c r="I47" s="1845"/>
      <c r="J47" s="1845"/>
      <c r="K47" s="930"/>
      <c r="L47" s="911"/>
      <c r="V47" s="911"/>
      <c r="W47" s="911"/>
      <c r="X47" s="911"/>
      <c r="Y47" s="911"/>
      <c r="Z47" s="911"/>
      <c r="AA47" s="911"/>
      <c r="AB47" s="911"/>
      <c r="AC47" s="911"/>
      <c r="AD47" s="911"/>
      <c r="AE47" s="911"/>
      <c r="AF47" s="911"/>
      <c r="AG47" s="911"/>
    </row>
    <row r="48" spans="1:33" s="907" customFormat="1" ht="14.25">
      <c r="A48" s="1845" t="str">
        <f>+LTD!A26</f>
        <v>Atas Nama dan Mewakili Direksi</v>
      </c>
      <c r="B48" s="1845"/>
      <c r="C48" s="1845"/>
      <c r="D48" s="1845"/>
      <c r="E48" s="1845"/>
      <c r="F48" s="1845"/>
      <c r="G48" s="1845"/>
      <c r="H48" s="1845"/>
      <c r="I48" s="1845"/>
      <c r="J48" s="1845"/>
      <c r="K48" s="930"/>
      <c r="L48" s="911"/>
      <c r="V48" s="911"/>
      <c r="W48" s="911"/>
      <c r="X48" s="911"/>
      <c r="Y48" s="911"/>
      <c r="Z48" s="911"/>
      <c r="AA48" s="911"/>
      <c r="AB48" s="911"/>
      <c r="AC48" s="911"/>
      <c r="AD48" s="911"/>
      <c r="AE48" s="911"/>
      <c r="AF48" s="911"/>
      <c r="AG48" s="911"/>
    </row>
    <row r="49" spans="1:60" s="907" customFormat="1" ht="14.25">
      <c r="A49" s="1411"/>
      <c r="B49" s="1411"/>
      <c r="C49" s="1411"/>
      <c r="D49" s="1411"/>
      <c r="E49" s="1411"/>
      <c r="F49" s="1411"/>
      <c r="G49" s="1411"/>
      <c r="H49" s="1411"/>
      <c r="I49" s="1411"/>
      <c r="J49" s="1411"/>
      <c r="K49" s="930"/>
      <c r="L49" s="911"/>
      <c r="V49" s="911"/>
      <c r="W49" s="911"/>
      <c r="X49" s="911"/>
      <c r="Y49" s="911"/>
      <c r="Z49" s="911"/>
      <c r="AA49" s="911"/>
      <c r="AB49" s="911"/>
      <c r="AC49" s="911"/>
      <c r="AD49" s="911"/>
      <c r="AE49" s="911"/>
      <c r="AF49" s="911"/>
      <c r="AG49" s="911"/>
    </row>
    <row r="50" spans="1:60" s="907" customFormat="1" ht="14.25">
      <c r="A50" s="1411"/>
      <c r="B50" s="1411"/>
      <c r="C50" s="1411"/>
      <c r="D50" s="1411"/>
      <c r="E50" s="1411"/>
      <c r="F50" s="1411"/>
      <c r="G50" s="1411"/>
      <c r="H50" s="1411"/>
      <c r="I50" s="1411"/>
      <c r="J50" s="1411"/>
      <c r="K50" s="930"/>
      <c r="L50" s="911"/>
      <c r="V50" s="911"/>
      <c r="W50" s="911"/>
      <c r="X50" s="911"/>
      <c r="Y50" s="911"/>
      <c r="Z50" s="911"/>
      <c r="AA50" s="911"/>
      <c r="AB50" s="911"/>
      <c r="AC50" s="911"/>
      <c r="AD50" s="911"/>
      <c r="AE50" s="911"/>
      <c r="AF50" s="911"/>
      <c r="AG50" s="911"/>
    </row>
    <row r="51" spans="1:60" s="907" customFormat="1" ht="14.25">
      <c r="A51" s="1168"/>
      <c r="B51" s="1168"/>
      <c r="C51" s="1168"/>
      <c r="D51" s="1168"/>
      <c r="E51" s="1168"/>
      <c r="F51" s="1168"/>
      <c r="G51" s="1168"/>
      <c r="H51" s="1361"/>
      <c r="I51" s="1361"/>
      <c r="J51" s="1361"/>
      <c r="K51" s="930"/>
      <c r="L51" s="911"/>
      <c r="V51" s="911"/>
      <c r="W51" s="911"/>
      <c r="X51" s="911"/>
      <c r="Y51" s="911"/>
      <c r="Z51" s="911"/>
      <c r="AA51" s="911"/>
      <c r="AB51" s="911"/>
      <c r="AC51" s="911"/>
      <c r="AD51" s="911"/>
      <c r="AE51" s="911"/>
      <c r="AF51" s="911"/>
      <c r="AG51" s="911"/>
    </row>
    <row r="52" spans="1:60" s="907" customFormat="1" ht="14.25">
      <c r="A52" s="1847" t="str">
        <f>+LTD!A30</f>
        <v>H. Iwanudin</v>
      </c>
      <c r="B52" s="1847"/>
      <c r="C52" s="1847"/>
      <c r="D52" s="1847"/>
      <c r="E52" s="1847"/>
      <c r="F52" s="1847"/>
      <c r="G52" s="1847"/>
      <c r="H52" s="1847"/>
      <c r="I52" s="1847"/>
      <c r="J52" s="1847"/>
      <c r="K52" s="930"/>
      <c r="L52" s="911"/>
      <c r="V52" s="911"/>
      <c r="W52" s="911"/>
      <c r="X52" s="911"/>
      <c r="Y52" s="911"/>
      <c r="Z52" s="911"/>
      <c r="AA52" s="911"/>
      <c r="AB52" s="911"/>
      <c r="AC52" s="911"/>
      <c r="AD52" s="911"/>
      <c r="AE52" s="911"/>
      <c r="AF52" s="911"/>
      <c r="AG52" s="911"/>
    </row>
    <row r="53" spans="1:60" s="907" customFormat="1" ht="14.25">
      <c r="A53" s="1845" t="str">
        <f>+LTD!A31</f>
        <v>Direktur Utama</v>
      </c>
      <c r="B53" s="1845"/>
      <c r="C53" s="1845"/>
      <c r="D53" s="1845"/>
      <c r="E53" s="1845"/>
      <c r="F53" s="1845"/>
      <c r="G53" s="1845"/>
      <c r="H53" s="1845"/>
      <c r="I53" s="1845"/>
      <c r="J53" s="1845"/>
      <c r="K53" s="930"/>
      <c r="L53" s="911"/>
      <c r="V53" s="911"/>
      <c r="W53" s="911"/>
      <c r="X53" s="911"/>
      <c r="Y53" s="911"/>
      <c r="Z53" s="911"/>
      <c r="AA53" s="911"/>
      <c r="AB53" s="911"/>
      <c r="AC53" s="911"/>
      <c r="AD53" s="911"/>
      <c r="AE53" s="911"/>
      <c r="AF53" s="911"/>
      <c r="AG53" s="911"/>
    </row>
    <row r="54" spans="1:60" s="907" customFormat="1" ht="14.25">
      <c r="A54" s="1845"/>
      <c r="B54" s="1845"/>
      <c r="C54" s="1845"/>
      <c r="D54" s="1845"/>
      <c r="E54" s="1845"/>
      <c r="G54" s="1411"/>
      <c r="H54" s="1411"/>
      <c r="I54" s="1411"/>
      <c r="J54" s="1411"/>
      <c r="K54" s="930"/>
      <c r="L54" s="911"/>
      <c r="V54" s="911"/>
      <c r="W54" s="911"/>
      <c r="X54" s="911"/>
      <c r="Y54" s="911"/>
      <c r="Z54" s="911"/>
      <c r="AA54" s="911"/>
      <c r="AB54" s="911"/>
      <c r="AC54" s="911"/>
      <c r="AD54" s="911"/>
      <c r="AE54" s="911"/>
      <c r="AF54" s="911"/>
      <c r="AG54" s="911"/>
    </row>
    <row r="55" spans="1:60" s="907" customFormat="1" ht="14.25">
      <c r="A55" s="962"/>
      <c r="B55" s="962"/>
      <c r="C55" s="962"/>
      <c r="D55" s="962"/>
      <c r="E55" s="962"/>
      <c r="F55" s="962"/>
      <c r="G55" s="962"/>
      <c r="H55" s="907">
        <f>+NRC!D10</f>
        <v>10148852912</v>
      </c>
      <c r="I55" s="962"/>
      <c r="J55" s="962">
        <f>+NRC!F10</f>
        <v>27654641</v>
      </c>
      <c r="K55" s="930"/>
      <c r="L55" s="911"/>
      <c r="V55" s="911"/>
      <c r="W55" s="911"/>
      <c r="X55" s="911"/>
      <c r="Y55" s="911"/>
      <c r="Z55" s="911"/>
      <c r="AA55" s="911"/>
      <c r="AB55" s="911"/>
      <c r="AC55" s="911"/>
      <c r="AD55" s="911"/>
      <c r="AE55" s="911"/>
      <c r="AF55" s="911"/>
      <c r="AG55" s="911"/>
    </row>
    <row r="56" spans="1:60" ht="14.25">
      <c r="H56" s="963">
        <f>+H41-H55</f>
        <v>0.42553329467773438</v>
      </c>
      <c r="J56" s="963">
        <f>+J41-J55</f>
        <v>0.21112394332885742</v>
      </c>
      <c r="AH56" s="965"/>
      <c r="AI56" s="965"/>
      <c r="AJ56" s="965"/>
      <c r="AK56" s="965"/>
      <c r="AL56" s="965"/>
      <c r="AM56" s="965"/>
      <c r="AN56" s="965"/>
      <c r="AO56" s="965"/>
      <c r="AP56" s="965"/>
      <c r="AQ56" s="965"/>
      <c r="AR56" s="965"/>
      <c r="AS56" s="965"/>
      <c r="AT56" s="965"/>
      <c r="AU56" s="965"/>
      <c r="AV56" s="965"/>
      <c r="AW56" s="965"/>
      <c r="AX56" s="965"/>
      <c r="AY56" s="965"/>
      <c r="AZ56" s="965"/>
      <c r="BA56" s="965"/>
      <c r="BB56" s="965"/>
      <c r="BC56" s="965"/>
      <c r="BD56" s="965"/>
      <c r="BE56" s="965"/>
      <c r="BF56" s="965"/>
      <c r="BG56" s="965"/>
      <c r="BH56" s="965"/>
    </row>
    <row r="57" spans="1:60" ht="14.25">
      <c r="H57" s="963">
        <f>+H56/2</f>
        <v>0.21276664733886719</v>
      </c>
      <c r="AH57" s="965"/>
      <c r="AI57" s="965"/>
      <c r="AJ57" s="965"/>
      <c r="AK57" s="965"/>
      <c r="AL57" s="965"/>
      <c r="AM57" s="965"/>
      <c r="AN57" s="965"/>
      <c r="AO57" s="965"/>
      <c r="AP57" s="965"/>
      <c r="AQ57" s="965"/>
      <c r="AR57" s="965"/>
      <c r="AS57" s="965"/>
      <c r="AT57" s="965"/>
      <c r="AU57" s="965"/>
      <c r="AV57" s="965"/>
      <c r="AW57" s="965"/>
      <c r="AX57" s="965"/>
      <c r="AY57" s="965"/>
      <c r="AZ57" s="965"/>
      <c r="BA57" s="965"/>
      <c r="BB57" s="965"/>
      <c r="BC57" s="965"/>
      <c r="BD57" s="965"/>
      <c r="BE57" s="965"/>
      <c r="BF57" s="965"/>
      <c r="BG57" s="965"/>
      <c r="BH57" s="965"/>
    </row>
    <row r="58" spans="1:60" ht="14.25">
      <c r="AH58" s="965"/>
      <c r="AI58" s="965"/>
      <c r="AJ58" s="965"/>
      <c r="AK58" s="965"/>
      <c r="AL58" s="965"/>
      <c r="AM58" s="965"/>
      <c r="AN58" s="965"/>
      <c r="AO58" s="965"/>
      <c r="AP58" s="965"/>
      <c r="AQ58" s="965"/>
      <c r="AR58" s="965"/>
      <c r="AS58" s="965"/>
      <c r="AT58" s="965"/>
      <c r="AU58" s="965"/>
      <c r="AV58" s="965"/>
      <c r="AW58" s="965"/>
      <c r="AX58" s="965"/>
      <c r="AY58" s="965"/>
      <c r="AZ58" s="965"/>
      <c r="BA58" s="965"/>
      <c r="BB58" s="965"/>
      <c r="BC58" s="965"/>
      <c r="BD58" s="965"/>
      <c r="BE58" s="965"/>
      <c r="BF58" s="965"/>
      <c r="BG58" s="965"/>
      <c r="BH58" s="965"/>
    </row>
    <row r="59" spans="1:60" ht="13.5" customHeight="1">
      <c r="AH59" s="965"/>
      <c r="AI59" s="965"/>
      <c r="AJ59" s="965"/>
      <c r="AK59" s="965"/>
      <c r="AL59" s="965"/>
      <c r="AM59" s="965"/>
      <c r="AN59" s="965"/>
      <c r="AO59" s="965"/>
      <c r="AP59" s="965"/>
      <c r="AQ59" s="965"/>
      <c r="AR59" s="965"/>
      <c r="AS59" s="965"/>
      <c r="AT59" s="965"/>
      <c r="AU59" s="965"/>
      <c r="AV59" s="965"/>
      <c r="AW59" s="965"/>
      <c r="AX59" s="965"/>
      <c r="AY59" s="965"/>
      <c r="AZ59" s="965"/>
      <c r="BA59" s="965"/>
      <c r="BB59" s="965"/>
      <c r="BC59" s="965"/>
      <c r="BD59" s="965"/>
      <c r="BE59" s="965"/>
      <c r="BF59" s="965"/>
      <c r="BG59" s="965"/>
      <c r="BH59" s="965"/>
    </row>
    <row r="60" spans="1:60" ht="13.5" customHeight="1">
      <c r="AH60" s="965"/>
      <c r="AI60" s="965"/>
      <c r="AJ60" s="965"/>
      <c r="AK60" s="965"/>
      <c r="AL60" s="965"/>
      <c r="AM60" s="965"/>
      <c r="AN60" s="965"/>
      <c r="AO60" s="965"/>
      <c r="AP60" s="965"/>
      <c r="AQ60" s="965"/>
      <c r="AR60" s="965"/>
      <c r="AS60" s="965"/>
      <c r="AT60" s="965"/>
      <c r="AU60" s="965"/>
      <c r="AV60" s="965"/>
      <c r="AW60" s="965"/>
      <c r="AX60" s="965"/>
      <c r="AY60" s="965"/>
      <c r="AZ60" s="965"/>
      <c r="BA60" s="965"/>
      <c r="BB60" s="965"/>
      <c r="BC60" s="965"/>
      <c r="BD60" s="965"/>
      <c r="BE60" s="965"/>
      <c r="BF60" s="965"/>
      <c r="BG60" s="965"/>
      <c r="BH60" s="965"/>
    </row>
    <row r="61" spans="1:60" ht="13.5" customHeight="1">
      <c r="AH61" s="965"/>
      <c r="AI61" s="965"/>
      <c r="AJ61" s="965"/>
      <c r="AK61" s="965"/>
      <c r="AL61" s="965"/>
      <c r="AM61" s="965"/>
      <c r="AN61" s="965"/>
      <c r="AO61" s="965"/>
      <c r="AP61" s="965"/>
      <c r="AQ61" s="965"/>
      <c r="AR61" s="965"/>
      <c r="AS61" s="965"/>
      <c r="AT61" s="965"/>
      <c r="AU61" s="965"/>
      <c r="AV61" s="965"/>
      <c r="AW61" s="965"/>
      <c r="AX61" s="965"/>
      <c r="AY61" s="965"/>
      <c r="AZ61" s="965"/>
      <c r="BA61" s="965"/>
      <c r="BB61" s="965"/>
      <c r="BC61" s="965"/>
      <c r="BD61" s="965"/>
      <c r="BE61" s="965"/>
      <c r="BF61" s="965"/>
      <c r="BG61" s="965"/>
      <c r="BH61" s="965"/>
    </row>
    <row r="62" spans="1:60" ht="13.5" customHeight="1">
      <c r="AH62" s="965"/>
      <c r="AI62" s="965"/>
      <c r="AJ62" s="965"/>
      <c r="AK62" s="965"/>
      <c r="AL62" s="965"/>
      <c r="AM62" s="965"/>
      <c r="AN62" s="965"/>
      <c r="AO62" s="965"/>
      <c r="AP62" s="965"/>
      <c r="AQ62" s="965"/>
      <c r="AR62" s="965"/>
      <c r="AS62" s="965"/>
      <c r="AT62" s="965"/>
      <c r="AU62" s="965"/>
      <c r="AV62" s="965"/>
      <c r="AW62" s="965"/>
      <c r="AX62" s="965"/>
      <c r="AY62" s="965"/>
      <c r="AZ62" s="965"/>
      <c r="BA62" s="965"/>
      <c r="BB62" s="965"/>
      <c r="BC62" s="965"/>
      <c r="BD62" s="965"/>
      <c r="BE62" s="965"/>
      <c r="BF62" s="965"/>
      <c r="BG62" s="965"/>
      <c r="BH62" s="965"/>
    </row>
    <row r="63" spans="1:60" ht="13.5" customHeight="1">
      <c r="A63" s="965"/>
      <c r="B63" s="965"/>
      <c r="C63" s="965"/>
      <c r="D63" s="965"/>
      <c r="E63" s="965"/>
      <c r="F63" s="965"/>
      <c r="G63" s="965"/>
      <c r="H63" s="965"/>
      <c r="I63" s="965"/>
      <c r="J63" s="965"/>
      <c r="K63" s="965"/>
      <c r="L63" s="965"/>
      <c r="M63" s="965"/>
      <c r="N63" s="965"/>
      <c r="O63" s="965"/>
      <c r="P63" s="965"/>
      <c r="Q63" s="965"/>
      <c r="R63" s="965"/>
      <c r="S63" s="965"/>
      <c r="T63" s="965"/>
      <c r="U63" s="965"/>
      <c r="V63" s="965"/>
      <c r="W63" s="965"/>
      <c r="AH63" s="965"/>
      <c r="AI63" s="965"/>
      <c r="AJ63" s="965"/>
      <c r="AK63" s="965"/>
      <c r="AL63" s="965"/>
      <c r="AM63" s="965"/>
      <c r="AN63" s="965"/>
      <c r="AO63" s="965"/>
      <c r="AP63" s="965"/>
      <c r="AQ63" s="965"/>
      <c r="AR63" s="965"/>
      <c r="AS63" s="965"/>
      <c r="AT63" s="965"/>
      <c r="AU63" s="965"/>
      <c r="AV63" s="965"/>
      <c r="AW63" s="965"/>
      <c r="AX63" s="965"/>
      <c r="AY63" s="965"/>
      <c r="AZ63" s="965"/>
      <c r="BA63" s="965"/>
      <c r="BB63" s="965"/>
      <c r="BC63" s="965"/>
      <c r="BD63" s="965"/>
      <c r="BE63" s="965"/>
      <c r="BF63" s="965"/>
      <c r="BG63" s="965"/>
      <c r="BH63" s="965"/>
    </row>
    <row r="64" spans="1:60" ht="13.5" customHeight="1">
      <c r="A64" s="965"/>
      <c r="B64" s="965"/>
      <c r="C64" s="965"/>
      <c r="D64" s="965"/>
      <c r="E64" s="965"/>
      <c r="F64" s="965"/>
      <c r="G64" s="965"/>
      <c r="H64" s="965"/>
      <c r="I64" s="965"/>
      <c r="J64" s="965"/>
      <c r="K64" s="965"/>
      <c r="L64" s="965"/>
      <c r="M64" s="965"/>
      <c r="N64" s="965"/>
      <c r="O64" s="965"/>
      <c r="P64" s="965"/>
      <c r="Q64" s="965"/>
      <c r="R64" s="965"/>
      <c r="S64" s="965"/>
      <c r="T64" s="965"/>
      <c r="U64" s="965"/>
      <c r="V64" s="965"/>
      <c r="W64" s="965"/>
      <c r="AH64" s="965"/>
      <c r="AI64" s="965"/>
      <c r="AJ64" s="965"/>
      <c r="AK64" s="965"/>
      <c r="AL64" s="965"/>
      <c r="AM64" s="965"/>
      <c r="AN64" s="965"/>
      <c r="AO64" s="965"/>
      <c r="AP64" s="965"/>
      <c r="AQ64" s="965"/>
      <c r="AR64" s="965"/>
      <c r="AS64" s="965"/>
      <c r="AT64" s="965"/>
      <c r="AU64" s="965"/>
      <c r="AV64" s="965"/>
      <c r="AW64" s="965"/>
      <c r="AX64" s="965"/>
      <c r="AY64" s="965"/>
      <c r="AZ64" s="965"/>
      <c r="BA64" s="965"/>
      <c r="BB64" s="965"/>
      <c r="BC64" s="965"/>
      <c r="BD64" s="965"/>
      <c r="BE64" s="965"/>
      <c r="BF64" s="965"/>
      <c r="BG64" s="965"/>
      <c r="BH64" s="965"/>
    </row>
    <row r="65" spans="1:60" ht="13.5" customHeight="1">
      <c r="A65" s="965"/>
      <c r="B65" s="965"/>
      <c r="C65" s="965"/>
      <c r="D65" s="965"/>
      <c r="E65" s="965"/>
      <c r="F65" s="965"/>
      <c r="G65" s="965"/>
      <c r="H65" s="965"/>
      <c r="I65" s="965"/>
      <c r="J65" s="965"/>
      <c r="K65" s="965"/>
      <c r="L65" s="965"/>
      <c r="M65" s="965"/>
      <c r="N65" s="965"/>
      <c r="O65" s="965"/>
      <c r="P65" s="965"/>
      <c r="Q65" s="965"/>
      <c r="R65" s="965"/>
      <c r="S65" s="965"/>
      <c r="T65" s="965"/>
      <c r="U65" s="965"/>
      <c r="V65" s="965"/>
      <c r="W65" s="965"/>
      <c r="AH65" s="965"/>
      <c r="AI65" s="965"/>
      <c r="AJ65" s="965"/>
      <c r="AK65" s="965"/>
      <c r="AL65" s="965"/>
      <c r="AM65" s="965"/>
      <c r="AN65" s="965"/>
      <c r="AO65" s="965"/>
      <c r="AP65" s="965"/>
      <c r="AQ65" s="965"/>
      <c r="AR65" s="965"/>
      <c r="AS65" s="965"/>
      <c r="AT65" s="965"/>
      <c r="AU65" s="965"/>
      <c r="AV65" s="965"/>
      <c r="AW65" s="965"/>
      <c r="AX65" s="965"/>
      <c r="AY65" s="965"/>
      <c r="AZ65" s="965"/>
      <c r="BA65" s="965"/>
      <c r="BB65" s="965"/>
      <c r="BC65" s="965"/>
      <c r="BD65" s="965"/>
      <c r="BE65" s="965"/>
      <c r="BF65" s="965"/>
      <c r="BG65" s="965"/>
      <c r="BH65" s="965"/>
    </row>
    <row r="66" spans="1:60" ht="13.5" customHeight="1">
      <c r="A66" s="965"/>
      <c r="B66" s="965"/>
      <c r="C66" s="965"/>
      <c r="D66" s="965"/>
      <c r="E66" s="965"/>
      <c r="F66" s="965"/>
      <c r="G66" s="965"/>
      <c r="H66" s="965"/>
      <c r="I66" s="965"/>
      <c r="J66" s="965"/>
      <c r="K66" s="965"/>
      <c r="L66" s="965"/>
      <c r="M66" s="965"/>
      <c r="N66" s="965"/>
      <c r="O66" s="965"/>
      <c r="P66" s="965"/>
      <c r="Q66" s="965"/>
      <c r="R66" s="965"/>
      <c r="S66" s="965"/>
      <c r="T66" s="965"/>
      <c r="U66" s="965"/>
      <c r="V66" s="965"/>
      <c r="W66" s="965"/>
      <c r="AH66" s="965"/>
      <c r="AI66" s="965"/>
      <c r="AJ66" s="965"/>
      <c r="AK66" s="965"/>
      <c r="AL66" s="965"/>
      <c r="AM66" s="965"/>
      <c r="AN66" s="965"/>
      <c r="AO66" s="965"/>
      <c r="AP66" s="965"/>
      <c r="AQ66" s="965"/>
      <c r="AR66" s="965"/>
      <c r="AS66" s="965"/>
      <c r="AT66" s="965"/>
      <c r="AU66" s="965"/>
      <c r="AV66" s="965"/>
      <c r="AW66" s="965"/>
      <c r="AX66" s="965"/>
      <c r="AY66" s="965"/>
      <c r="AZ66" s="965"/>
      <c r="BA66" s="965"/>
      <c r="BB66" s="965"/>
      <c r="BC66" s="965"/>
      <c r="BD66" s="965"/>
      <c r="BE66" s="965"/>
      <c r="BF66" s="965"/>
      <c r="BG66" s="965"/>
      <c r="BH66" s="965"/>
    </row>
    <row r="67" spans="1:60" ht="13.5" customHeight="1">
      <c r="A67" s="965"/>
      <c r="B67" s="965"/>
      <c r="C67" s="965"/>
      <c r="D67" s="965"/>
      <c r="E67" s="965"/>
      <c r="F67" s="965"/>
      <c r="G67" s="965"/>
      <c r="H67" s="965"/>
      <c r="I67" s="965"/>
      <c r="J67" s="965"/>
      <c r="K67" s="965"/>
      <c r="L67" s="965"/>
      <c r="M67" s="965"/>
      <c r="N67" s="965"/>
      <c r="O67" s="965"/>
      <c r="P67" s="965"/>
      <c r="Q67" s="965"/>
      <c r="R67" s="965"/>
      <c r="S67" s="965"/>
      <c r="T67" s="965"/>
      <c r="U67" s="965"/>
      <c r="V67" s="965"/>
      <c r="W67" s="965"/>
      <c r="AH67" s="965"/>
      <c r="AI67" s="965"/>
      <c r="AJ67" s="965"/>
      <c r="AK67" s="965"/>
      <c r="AL67" s="965"/>
      <c r="AM67" s="965"/>
      <c r="AN67" s="965"/>
      <c r="AO67" s="965"/>
      <c r="AP67" s="965"/>
      <c r="AQ67" s="965"/>
      <c r="AR67" s="965"/>
      <c r="AS67" s="965"/>
      <c r="AT67" s="965"/>
      <c r="AU67" s="965"/>
      <c r="AV67" s="965"/>
      <c r="AW67" s="965"/>
      <c r="AX67" s="965"/>
      <c r="AY67" s="965"/>
      <c r="AZ67" s="965"/>
      <c r="BA67" s="965"/>
      <c r="BB67" s="965"/>
      <c r="BC67" s="965"/>
      <c r="BD67" s="965"/>
      <c r="BE67" s="965"/>
      <c r="BF67" s="965"/>
      <c r="BG67" s="965"/>
      <c r="BH67" s="965"/>
    </row>
    <row r="68" spans="1:60" ht="13.5" customHeight="1">
      <c r="A68" s="965"/>
      <c r="B68" s="965"/>
      <c r="C68" s="965"/>
      <c r="D68" s="965"/>
      <c r="E68" s="965"/>
      <c r="F68" s="965"/>
      <c r="G68" s="965"/>
      <c r="H68" s="965"/>
      <c r="I68" s="965"/>
      <c r="J68" s="965"/>
      <c r="K68" s="965"/>
      <c r="L68" s="965"/>
      <c r="M68" s="965"/>
      <c r="N68" s="965"/>
      <c r="O68" s="965"/>
      <c r="P68" s="965"/>
      <c r="Q68" s="965"/>
      <c r="R68" s="965"/>
      <c r="S68" s="965"/>
      <c r="T68" s="965"/>
      <c r="U68" s="965"/>
      <c r="V68" s="965"/>
      <c r="W68" s="965"/>
      <c r="X68" s="965"/>
      <c r="Y68" s="965"/>
      <c r="Z68" s="965"/>
      <c r="AA68" s="965"/>
      <c r="AB68" s="965"/>
      <c r="AC68" s="965"/>
      <c r="AD68" s="965"/>
      <c r="AE68" s="965"/>
      <c r="AF68" s="965"/>
      <c r="AG68" s="965"/>
      <c r="AH68" s="965"/>
      <c r="AI68" s="965"/>
      <c r="AJ68" s="965"/>
      <c r="AK68" s="965"/>
      <c r="AL68" s="965"/>
      <c r="AM68" s="965"/>
      <c r="AN68" s="965"/>
      <c r="AO68" s="965"/>
      <c r="AP68" s="965"/>
      <c r="AQ68" s="965"/>
      <c r="AR68" s="965"/>
      <c r="AS68" s="965"/>
      <c r="AT68" s="965"/>
      <c r="AU68" s="965"/>
      <c r="AV68" s="965"/>
      <c r="AW68" s="965"/>
      <c r="AX68" s="965"/>
      <c r="AY68" s="965"/>
      <c r="AZ68" s="965"/>
      <c r="BA68" s="965"/>
      <c r="BB68" s="965"/>
      <c r="BC68" s="965"/>
      <c r="BD68" s="965"/>
      <c r="BE68" s="965"/>
      <c r="BF68" s="965"/>
      <c r="BG68" s="965"/>
      <c r="BH68" s="965"/>
    </row>
    <row r="69" spans="1:60" ht="13.5" customHeight="1">
      <c r="A69" s="965"/>
      <c r="B69" s="965"/>
      <c r="C69" s="965"/>
      <c r="D69" s="965"/>
      <c r="E69" s="965"/>
      <c r="F69" s="965"/>
      <c r="G69" s="965"/>
      <c r="H69" s="965"/>
      <c r="I69" s="965"/>
      <c r="J69" s="965"/>
      <c r="K69" s="965"/>
      <c r="L69" s="965"/>
      <c r="M69" s="965"/>
      <c r="N69" s="965"/>
      <c r="O69" s="965"/>
      <c r="P69" s="965"/>
      <c r="Q69" s="965"/>
      <c r="R69" s="965"/>
      <c r="S69" s="965"/>
      <c r="T69" s="965"/>
      <c r="U69" s="965"/>
      <c r="V69" s="965"/>
      <c r="W69" s="965"/>
      <c r="X69" s="965"/>
      <c r="Y69" s="965"/>
      <c r="Z69" s="965"/>
      <c r="AA69" s="965"/>
      <c r="AB69" s="965"/>
      <c r="AC69" s="965"/>
      <c r="AD69" s="965"/>
      <c r="AE69" s="965"/>
      <c r="AF69" s="965"/>
      <c r="AG69" s="965"/>
      <c r="AH69" s="965"/>
      <c r="AI69" s="965"/>
      <c r="AJ69" s="965"/>
      <c r="AK69" s="965"/>
      <c r="AL69" s="965"/>
      <c r="AM69" s="965"/>
      <c r="AN69" s="965"/>
      <c r="AO69" s="965"/>
      <c r="AP69" s="965"/>
      <c r="AQ69" s="965"/>
      <c r="AR69" s="965"/>
      <c r="AS69" s="965"/>
      <c r="AT69" s="965"/>
      <c r="AU69" s="965"/>
      <c r="AV69" s="965"/>
      <c r="AW69" s="965"/>
      <c r="AX69" s="965"/>
      <c r="AY69" s="965"/>
      <c r="AZ69" s="965"/>
      <c r="BA69" s="965"/>
      <c r="BB69" s="965"/>
      <c r="BC69" s="965"/>
      <c r="BD69" s="965"/>
      <c r="BE69" s="965"/>
      <c r="BF69" s="965"/>
      <c r="BG69" s="965"/>
      <c r="BH69" s="965"/>
    </row>
    <row r="70" spans="1:60" ht="13.5" customHeight="1">
      <c r="A70" s="965"/>
      <c r="B70" s="965"/>
      <c r="C70" s="965"/>
      <c r="D70" s="965"/>
      <c r="E70" s="965"/>
      <c r="F70" s="965"/>
      <c r="G70" s="965"/>
      <c r="H70" s="965"/>
      <c r="I70" s="965"/>
      <c r="J70" s="965"/>
      <c r="K70" s="965"/>
      <c r="L70" s="965"/>
      <c r="M70" s="965"/>
      <c r="N70" s="965"/>
      <c r="O70" s="965"/>
      <c r="P70" s="965"/>
      <c r="Q70" s="965"/>
      <c r="R70" s="965"/>
      <c r="S70" s="965"/>
      <c r="T70" s="965"/>
      <c r="U70" s="965"/>
      <c r="V70" s="965"/>
      <c r="W70" s="965"/>
      <c r="X70" s="965"/>
      <c r="Y70" s="965"/>
      <c r="Z70" s="965"/>
      <c r="AA70" s="965"/>
      <c r="AB70" s="965"/>
      <c r="AC70" s="965"/>
      <c r="AD70" s="965"/>
      <c r="AE70" s="965"/>
      <c r="AF70" s="965"/>
      <c r="AG70" s="965"/>
      <c r="AH70" s="965"/>
      <c r="AI70" s="965"/>
      <c r="AJ70" s="965"/>
      <c r="AK70" s="965"/>
      <c r="AL70" s="965"/>
      <c r="AM70" s="965"/>
      <c r="AN70" s="965"/>
      <c r="AO70" s="965"/>
      <c r="AP70" s="965"/>
      <c r="AQ70" s="965"/>
      <c r="AR70" s="965"/>
      <c r="AS70" s="965"/>
      <c r="AT70" s="965"/>
      <c r="AU70" s="965"/>
      <c r="AV70" s="965"/>
      <c r="AW70" s="965"/>
      <c r="AX70" s="965"/>
      <c r="AY70" s="965"/>
      <c r="AZ70" s="965"/>
      <c r="BA70" s="965"/>
      <c r="BB70" s="965"/>
      <c r="BC70" s="965"/>
      <c r="BD70" s="965"/>
      <c r="BE70" s="965"/>
      <c r="BF70" s="965"/>
      <c r="BG70" s="965"/>
      <c r="BH70" s="965"/>
    </row>
    <row r="71" spans="1:60" ht="13.5" customHeight="1">
      <c r="A71" s="965"/>
      <c r="B71" s="965"/>
      <c r="C71" s="965"/>
      <c r="D71" s="965"/>
      <c r="E71" s="965"/>
      <c r="F71" s="965"/>
      <c r="G71" s="965"/>
      <c r="H71" s="965"/>
      <c r="I71" s="965"/>
      <c r="J71" s="965"/>
      <c r="K71" s="965"/>
      <c r="L71" s="965"/>
      <c r="M71" s="965"/>
      <c r="N71" s="965"/>
      <c r="O71" s="965"/>
      <c r="P71" s="965"/>
      <c r="Q71" s="965"/>
      <c r="R71" s="965"/>
      <c r="S71" s="965"/>
      <c r="T71" s="965"/>
      <c r="U71" s="965"/>
      <c r="V71" s="965"/>
      <c r="W71" s="965"/>
      <c r="X71" s="965"/>
      <c r="Y71" s="965"/>
      <c r="Z71" s="965"/>
      <c r="AA71" s="965"/>
      <c r="AB71" s="965"/>
      <c r="AC71" s="965"/>
      <c r="AD71" s="965"/>
      <c r="AE71" s="965"/>
      <c r="AF71" s="965"/>
      <c r="AG71" s="965"/>
      <c r="AH71" s="965"/>
      <c r="AI71" s="965"/>
      <c r="AJ71" s="965"/>
      <c r="AK71" s="965"/>
      <c r="AL71" s="965"/>
      <c r="AM71" s="965"/>
      <c r="AN71" s="965"/>
      <c r="AO71" s="965"/>
      <c r="AP71" s="965"/>
      <c r="AQ71" s="965"/>
      <c r="AR71" s="965"/>
      <c r="AS71" s="965"/>
      <c r="AT71" s="965"/>
      <c r="AU71" s="965"/>
      <c r="AV71" s="965"/>
      <c r="AW71" s="965"/>
      <c r="AX71" s="965"/>
      <c r="AY71" s="965"/>
      <c r="AZ71" s="965"/>
      <c r="BA71" s="965"/>
      <c r="BB71" s="965"/>
      <c r="BC71" s="965"/>
      <c r="BD71" s="965"/>
      <c r="BE71" s="965"/>
      <c r="BF71" s="965"/>
      <c r="BG71" s="965"/>
      <c r="BH71" s="965"/>
    </row>
    <row r="72" spans="1:60" ht="13.5" customHeight="1">
      <c r="A72" s="965"/>
      <c r="B72" s="965"/>
      <c r="C72" s="965"/>
      <c r="D72" s="965"/>
      <c r="E72" s="965"/>
      <c r="F72" s="965"/>
      <c r="G72" s="965"/>
      <c r="H72" s="965"/>
      <c r="I72" s="965"/>
      <c r="J72" s="965"/>
      <c r="K72" s="965"/>
      <c r="L72" s="965"/>
      <c r="M72" s="965"/>
      <c r="N72" s="965"/>
      <c r="O72" s="965"/>
      <c r="P72" s="965"/>
      <c r="Q72" s="965"/>
      <c r="R72" s="965"/>
      <c r="S72" s="965"/>
      <c r="T72" s="965"/>
      <c r="U72" s="965"/>
      <c r="V72" s="965"/>
      <c r="W72" s="965"/>
      <c r="X72" s="965"/>
      <c r="Y72" s="965"/>
      <c r="Z72" s="965"/>
      <c r="AA72" s="965"/>
      <c r="AB72" s="965"/>
      <c r="AC72" s="965"/>
      <c r="AD72" s="965"/>
      <c r="AE72" s="965"/>
      <c r="AF72" s="965"/>
      <c r="AG72" s="965"/>
      <c r="AH72" s="965"/>
      <c r="AI72" s="965"/>
      <c r="AJ72" s="965"/>
      <c r="AK72" s="965"/>
      <c r="AL72" s="965"/>
      <c r="AM72" s="965"/>
      <c r="AN72" s="965"/>
      <c r="AO72" s="965"/>
      <c r="AP72" s="965"/>
      <c r="AQ72" s="965"/>
      <c r="AR72" s="965"/>
      <c r="AS72" s="965"/>
      <c r="AT72" s="965"/>
      <c r="AU72" s="965"/>
      <c r="AV72" s="965"/>
      <c r="AW72" s="965"/>
      <c r="AX72" s="965"/>
      <c r="AY72" s="965"/>
      <c r="AZ72" s="965"/>
      <c r="BA72" s="965"/>
      <c r="BB72" s="965"/>
      <c r="BC72" s="965"/>
      <c r="BD72" s="965"/>
      <c r="BE72" s="965"/>
      <c r="BF72" s="965"/>
      <c r="BG72" s="965"/>
      <c r="BH72" s="965"/>
    </row>
    <row r="73" spans="1:60" ht="13.5" customHeight="1">
      <c r="A73" s="965"/>
      <c r="B73" s="965"/>
      <c r="C73" s="965"/>
      <c r="D73" s="965"/>
      <c r="E73" s="965"/>
      <c r="F73" s="965"/>
      <c r="G73" s="965"/>
      <c r="H73" s="965"/>
      <c r="I73" s="965"/>
      <c r="J73" s="965"/>
      <c r="K73" s="965"/>
      <c r="L73" s="965"/>
      <c r="M73" s="965"/>
      <c r="N73" s="965"/>
      <c r="O73" s="965"/>
      <c r="P73" s="965"/>
      <c r="Q73" s="965"/>
      <c r="R73" s="965"/>
      <c r="S73" s="965"/>
      <c r="T73" s="965"/>
      <c r="U73" s="965"/>
      <c r="V73" s="965"/>
      <c r="W73" s="965"/>
      <c r="X73" s="965"/>
      <c r="Y73" s="965"/>
      <c r="Z73" s="965"/>
      <c r="AA73" s="965"/>
      <c r="AB73" s="965"/>
      <c r="AC73" s="965"/>
      <c r="AD73" s="965"/>
      <c r="AE73" s="965"/>
      <c r="AF73" s="965"/>
      <c r="AG73" s="965"/>
      <c r="AH73" s="965"/>
      <c r="AI73" s="965"/>
      <c r="AJ73" s="965"/>
      <c r="AK73" s="965"/>
      <c r="AL73" s="965"/>
      <c r="AM73" s="965"/>
      <c r="AN73" s="965"/>
      <c r="AO73" s="965"/>
      <c r="AP73" s="965"/>
      <c r="AQ73" s="965"/>
      <c r="AR73" s="965"/>
      <c r="AS73" s="965"/>
      <c r="AT73" s="965"/>
      <c r="AU73" s="965"/>
      <c r="AV73" s="965"/>
      <c r="AW73" s="965"/>
      <c r="AX73" s="965"/>
      <c r="AY73" s="965"/>
      <c r="AZ73" s="965"/>
      <c r="BA73" s="965"/>
      <c r="BB73" s="965"/>
      <c r="BC73" s="965"/>
      <c r="BD73" s="965"/>
      <c r="BE73" s="965"/>
      <c r="BF73" s="965"/>
      <c r="BG73" s="965"/>
      <c r="BH73" s="965"/>
    </row>
    <row r="74" spans="1:60" ht="13.5" customHeight="1">
      <c r="A74" s="965"/>
      <c r="B74" s="965"/>
      <c r="C74" s="965"/>
      <c r="D74" s="965"/>
      <c r="E74" s="965"/>
      <c r="F74" s="965"/>
      <c r="G74" s="965"/>
      <c r="H74" s="965"/>
      <c r="I74" s="965"/>
      <c r="J74" s="965"/>
      <c r="K74" s="965"/>
      <c r="L74" s="965"/>
      <c r="M74" s="965"/>
      <c r="N74" s="965"/>
      <c r="O74" s="965"/>
      <c r="P74" s="965"/>
      <c r="Q74" s="965"/>
      <c r="R74" s="965"/>
      <c r="S74" s="965"/>
      <c r="T74" s="965"/>
      <c r="U74" s="965"/>
      <c r="V74" s="965"/>
      <c r="W74" s="965"/>
      <c r="X74" s="965"/>
      <c r="Y74" s="965"/>
      <c r="Z74" s="965"/>
      <c r="AA74" s="965"/>
      <c r="AB74" s="965"/>
      <c r="AC74" s="965"/>
      <c r="AD74" s="965"/>
      <c r="AE74" s="965"/>
      <c r="AF74" s="965"/>
      <c r="AG74" s="965"/>
      <c r="AH74" s="965"/>
      <c r="AI74" s="965"/>
      <c r="AJ74" s="965"/>
      <c r="AK74" s="965"/>
      <c r="AL74" s="965"/>
      <c r="AM74" s="965"/>
      <c r="AN74" s="965"/>
      <c r="AO74" s="965"/>
      <c r="AP74" s="965"/>
      <c r="AQ74" s="965"/>
      <c r="AR74" s="965"/>
      <c r="AS74" s="965"/>
      <c r="AT74" s="965"/>
      <c r="AU74" s="965"/>
      <c r="AV74" s="965"/>
      <c r="AW74" s="965"/>
      <c r="AX74" s="965"/>
      <c r="AY74" s="965"/>
      <c r="AZ74" s="965"/>
      <c r="BA74" s="965"/>
      <c r="BB74" s="965"/>
      <c r="BC74" s="965"/>
      <c r="BD74" s="965"/>
      <c r="BE74" s="965"/>
      <c r="BF74" s="965"/>
      <c r="BG74" s="965"/>
      <c r="BH74" s="965"/>
    </row>
    <row r="75" spans="1:60" ht="13.5" customHeight="1">
      <c r="A75" s="965"/>
      <c r="B75" s="965"/>
      <c r="C75" s="965"/>
      <c r="D75" s="965"/>
      <c r="E75" s="965"/>
      <c r="F75" s="965"/>
      <c r="G75" s="965"/>
      <c r="H75" s="965"/>
      <c r="I75" s="965"/>
      <c r="J75" s="965"/>
      <c r="K75" s="965"/>
      <c r="L75" s="965"/>
      <c r="M75" s="965"/>
      <c r="N75" s="965"/>
      <c r="O75" s="965"/>
      <c r="P75" s="965"/>
      <c r="Q75" s="965"/>
      <c r="R75" s="965"/>
      <c r="S75" s="965"/>
      <c r="T75" s="965"/>
      <c r="U75" s="965"/>
      <c r="V75" s="965"/>
      <c r="W75" s="965"/>
      <c r="X75" s="965"/>
      <c r="Y75" s="965"/>
      <c r="Z75" s="965"/>
      <c r="AA75" s="965"/>
      <c r="AB75" s="965"/>
      <c r="AC75" s="965"/>
      <c r="AD75" s="965"/>
      <c r="AE75" s="965"/>
      <c r="AF75" s="965"/>
      <c r="AG75" s="965"/>
      <c r="AH75" s="965"/>
      <c r="AI75" s="965"/>
      <c r="AJ75" s="965"/>
      <c r="AK75" s="965"/>
      <c r="AL75" s="965"/>
      <c r="AM75" s="965"/>
      <c r="AN75" s="965"/>
      <c r="AO75" s="965"/>
      <c r="AP75" s="965"/>
      <c r="AQ75" s="965"/>
      <c r="AR75" s="965"/>
      <c r="AS75" s="965"/>
      <c r="AT75" s="965"/>
      <c r="AU75" s="965"/>
      <c r="AV75" s="965"/>
      <c r="AW75" s="965"/>
      <c r="AX75" s="965"/>
      <c r="AY75" s="965"/>
      <c r="AZ75" s="965"/>
      <c r="BA75" s="965"/>
      <c r="BB75" s="965"/>
      <c r="BC75" s="965"/>
      <c r="BD75" s="965"/>
      <c r="BE75" s="965"/>
      <c r="BF75" s="965"/>
      <c r="BG75" s="965"/>
      <c r="BH75" s="965"/>
    </row>
    <row r="76" spans="1:60" ht="13.5" customHeight="1">
      <c r="A76" s="965"/>
      <c r="B76" s="965"/>
      <c r="C76" s="965"/>
      <c r="D76" s="965"/>
      <c r="E76" s="965"/>
      <c r="F76" s="965"/>
      <c r="G76" s="965"/>
      <c r="H76" s="965"/>
      <c r="I76" s="965"/>
      <c r="J76" s="965"/>
      <c r="K76" s="965"/>
      <c r="L76" s="965"/>
      <c r="M76" s="965"/>
      <c r="N76" s="965"/>
      <c r="O76" s="965"/>
      <c r="P76" s="965"/>
      <c r="Q76" s="965"/>
      <c r="R76" s="965"/>
      <c r="S76" s="965"/>
      <c r="T76" s="965"/>
      <c r="U76" s="965"/>
      <c r="V76" s="965"/>
      <c r="W76" s="965"/>
      <c r="X76" s="965"/>
      <c r="Y76" s="965"/>
      <c r="Z76" s="965"/>
      <c r="AA76" s="965"/>
      <c r="AB76" s="965"/>
      <c r="AC76" s="965"/>
      <c r="AD76" s="965"/>
      <c r="AE76" s="965"/>
      <c r="AF76" s="965"/>
      <c r="AG76" s="965"/>
      <c r="AH76" s="965"/>
      <c r="AI76" s="965"/>
      <c r="AJ76" s="965"/>
      <c r="AK76" s="965"/>
      <c r="AL76" s="965"/>
      <c r="AM76" s="965"/>
      <c r="AN76" s="965"/>
      <c r="AO76" s="965"/>
      <c r="AP76" s="965"/>
      <c r="AQ76" s="965"/>
      <c r="AR76" s="965"/>
      <c r="AS76" s="965"/>
      <c r="AT76" s="965"/>
      <c r="AU76" s="965"/>
      <c r="AV76" s="965"/>
      <c r="AW76" s="965"/>
      <c r="AX76" s="965"/>
      <c r="AY76" s="965"/>
      <c r="AZ76" s="965"/>
      <c r="BA76" s="965"/>
      <c r="BB76" s="965"/>
      <c r="BC76" s="965"/>
      <c r="BD76" s="965"/>
      <c r="BE76" s="965"/>
      <c r="BF76" s="965"/>
      <c r="BG76" s="965"/>
      <c r="BH76" s="965"/>
    </row>
    <row r="77" spans="1:60" ht="13.5" customHeight="1">
      <c r="A77" s="965"/>
      <c r="B77" s="965"/>
      <c r="C77" s="965"/>
      <c r="D77" s="965"/>
      <c r="E77" s="965"/>
      <c r="F77" s="965"/>
      <c r="G77" s="965"/>
      <c r="H77" s="965"/>
      <c r="I77" s="965"/>
      <c r="J77" s="965"/>
      <c r="K77" s="965"/>
      <c r="L77" s="965"/>
      <c r="M77" s="965"/>
      <c r="N77" s="965"/>
      <c r="O77" s="965"/>
      <c r="P77" s="965"/>
      <c r="Q77" s="965"/>
      <c r="R77" s="965"/>
      <c r="S77" s="965"/>
      <c r="T77" s="965"/>
      <c r="U77" s="965"/>
      <c r="V77" s="965"/>
      <c r="W77" s="965"/>
      <c r="X77" s="965"/>
      <c r="Y77" s="965"/>
      <c r="Z77" s="965"/>
      <c r="AA77" s="965"/>
      <c r="AB77" s="965"/>
      <c r="AC77" s="965"/>
      <c r="AD77" s="965"/>
      <c r="AE77" s="965"/>
      <c r="AF77" s="965"/>
      <c r="AG77" s="965"/>
      <c r="AH77" s="965"/>
      <c r="AI77" s="965"/>
      <c r="AJ77" s="965"/>
      <c r="AK77" s="965"/>
      <c r="AL77" s="965"/>
      <c r="AM77" s="965"/>
      <c r="AN77" s="965"/>
      <c r="AO77" s="965"/>
      <c r="AP77" s="965"/>
      <c r="AQ77" s="965"/>
      <c r="AR77" s="965"/>
      <c r="AS77" s="965"/>
      <c r="AT77" s="965"/>
      <c r="AU77" s="965"/>
      <c r="AV77" s="965"/>
      <c r="AW77" s="965"/>
      <c r="AX77" s="965"/>
      <c r="AY77" s="965"/>
      <c r="AZ77" s="965"/>
      <c r="BA77" s="965"/>
      <c r="BB77" s="965"/>
      <c r="BC77" s="965"/>
      <c r="BD77" s="965"/>
      <c r="BE77" s="965"/>
      <c r="BF77" s="965"/>
      <c r="BG77" s="965"/>
      <c r="BH77" s="965"/>
    </row>
    <row r="78" spans="1:60" ht="13.5" customHeight="1">
      <c r="A78" s="965"/>
      <c r="B78" s="965"/>
      <c r="C78" s="965"/>
      <c r="D78" s="965"/>
      <c r="E78" s="965"/>
      <c r="F78" s="965"/>
      <c r="G78" s="965"/>
      <c r="H78" s="965"/>
      <c r="I78" s="965"/>
      <c r="J78" s="965"/>
      <c r="K78" s="965"/>
      <c r="L78" s="965"/>
      <c r="M78" s="965"/>
      <c r="N78" s="965"/>
      <c r="O78" s="965"/>
      <c r="P78" s="965"/>
      <c r="Q78" s="965"/>
      <c r="R78" s="965"/>
      <c r="S78" s="965"/>
      <c r="T78" s="965"/>
      <c r="U78" s="965"/>
      <c r="V78" s="965"/>
      <c r="W78" s="965"/>
      <c r="X78" s="965"/>
      <c r="Y78" s="965"/>
      <c r="Z78" s="965"/>
      <c r="AA78" s="965"/>
      <c r="AB78" s="965"/>
      <c r="AC78" s="965"/>
      <c r="AD78" s="965"/>
      <c r="AE78" s="965"/>
      <c r="AF78" s="965"/>
      <c r="AG78" s="965"/>
      <c r="AH78" s="965"/>
      <c r="AI78" s="965"/>
      <c r="AJ78" s="965"/>
      <c r="AK78" s="965"/>
      <c r="AL78" s="965"/>
      <c r="AM78" s="965"/>
      <c r="AN78" s="965"/>
      <c r="AO78" s="965"/>
      <c r="AP78" s="965"/>
      <c r="AQ78" s="965"/>
      <c r="AR78" s="965"/>
      <c r="AS78" s="965"/>
      <c r="AT78" s="965"/>
      <c r="AU78" s="965"/>
      <c r="AV78" s="965"/>
      <c r="AW78" s="965"/>
      <c r="AX78" s="965"/>
      <c r="AY78" s="965"/>
      <c r="AZ78" s="965"/>
      <c r="BA78" s="965"/>
      <c r="BB78" s="965"/>
      <c r="BC78" s="965"/>
      <c r="BD78" s="965"/>
      <c r="BE78" s="965"/>
      <c r="BF78" s="965"/>
      <c r="BG78" s="965"/>
      <c r="BH78" s="965"/>
    </row>
    <row r="79" spans="1:60" ht="13.5" customHeight="1">
      <c r="A79" s="965"/>
      <c r="B79" s="965"/>
      <c r="C79" s="965"/>
      <c r="D79" s="965"/>
      <c r="E79" s="965"/>
      <c r="F79" s="965"/>
      <c r="G79" s="965"/>
      <c r="H79" s="965"/>
      <c r="I79" s="965"/>
      <c r="J79" s="965"/>
      <c r="K79" s="965"/>
      <c r="L79" s="965"/>
      <c r="M79" s="965"/>
      <c r="N79" s="965"/>
      <c r="O79" s="965"/>
      <c r="P79" s="965"/>
      <c r="Q79" s="965"/>
      <c r="R79" s="965"/>
      <c r="S79" s="965"/>
      <c r="T79" s="965"/>
      <c r="U79" s="965"/>
      <c r="V79" s="965"/>
      <c r="W79" s="965"/>
      <c r="X79" s="965"/>
      <c r="Y79" s="965"/>
      <c r="Z79" s="965"/>
      <c r="AA79" s="965"/>
      <c r="AB79" s="965"/>
      <c r="AC79" s="965"/>
      <c r="AD79" s="965"/>
      <c r="AE79" s="965"/>
      <c r="AF79" s="965"/>
      <c r="AG79" s="965"/>
      <c r="AH79" s="965"/>
      <c r="AI79" s="965"/>
      <c r="AJ79" s="965"/>
      <c r="AK79" s="965"/>
      <c r="AL79" s="965"/>
      <c r="AM79" s="965"/>
      <c r="AN79" s="965"/>
      <c r="AO79" s="965"/>
      <c r="AP79" s="965"/>
      <c r="AQ79" s="965"/>
      <c r="AR79" s="965"/>
      <c r="AS79" s="965"/>
      <c r="AT79" s="965"/>
      <c r="AU79" s="965"/>
      <c r="AV79" s="965"/>
      <c r="AW79" s="965"/>
      <c r="AX79" s="965"/>
      <c r="AY79" s="965"/>
      <c r="AZ79" s="965"/>
      <c r="BA79" s="965"/>
      <c r="BB79" s="965"/>
      <c r="BC79" s="965"/>
      <c r="BD79" s="965"/>
      <c r="BE79" s="965"/>
      <c r="BF79" s="965"/>
      <c r="BG79" s="965"/>
      <c r="BH79" s="965"/>
    </row>
    <row r="80" spans="1:60" ht="13.5" customHeight="1">
      <c r="A80" s="965"/>
      <c r="B80" s="965"/>
      <c r="C80" s="965"/>
      <c r="D80" s="965"/>
      <c r="E80" s="965"/>
      <c r="F80" s="965"/>
      <c r="G80" s="965"/>
      <c r="H80" s="965"/>
      <c r="I80" s="965"/>
      <c r="J80" s="965"/>
      <c r="K80" s="965"/>
      <c r="L80" s="965"/>
      <c r="M80" s="965"/>
      <c r="N80" s="965"/>
      <c r="O80" s="965"/>
      <c r="P80" s="965"/>
      <c r="Q80" s="965"/>
      <c r="R80" s="965"/>
      <c r="S80" s="965"/>
      <c r="T80" s="965"/>
      <c r="U80" s="965"/>
      <c r="V80" s="965"/>
      <c r="W80" s="965"/>
      <c r="X80" s="965"/>
      <c r="Y80" s="965"/>
      <c r="Z80" s="965"/>
      <c r="AA80" s="965"/>
      <c r="AB80" s="965"/>
      <c r="AC80" s="965"/>
      <c r="AD80" s="965"/>
      <c r="AE80" s="965"/>
      <c r="AF80" s="965"/>
      <c r="AG80" s="965"/>
      <c r="AH80" s="965"/>
      <c r="AI80" s="965"/>
      <c r="AJ80" s="965"/>
      <c r="AK80" s="965"/>
      <c r="AL80" s="965"/>
      <c r="AM80" s="965"/>
      <c r="AN80" s="965"/>
      <c r="AO80" s="965"/>
      <c r="AP80" s="965"/>
      <c r="AQ80" s="965"/>
      <c r="AR80" s="965"/>
      <c r="AS80" s="965"/>
      <c r="AT80" s="965"/>
      <c r="AU80" s="965"/>
      <c r="AV80" s="965"/>
      <c r="AW80" s="965"/>
      <c r="AX80" s="965"/>
      <c r="AY80" s="965"/>
      <c r="AZ80" s="965"/>
      <c r="BA80" s="965"/>
      <c r="BB80" s="965"/>
      <c r="BC80" s="965"/>
      <c r="BD80" s="965"/>
      <c r="BE80" s="965"/>
      <c r="BF80" s="965"/>
      <c r="BG80" s="965"/>
      <c r="BH80" s="965"/>
    </row>
  </sheetData>
  <mergeCells count="7">
    <mergeCell ref="A54:E54"/>
    <mergeCell ref="A44:J44"/>
    <mergeCell ref="A45:J45"/>
    <mergeCell ref="A47:J47"/>
    <mergeCell ref="A48:J48"/>
    <mergeCell ref="A52:J52"/>
    <mergeCell ref="A53:J53"/>
  </mergeCells>
  <pageMargins left="0.78740157480314965" right="0.35433070866141736" top="0.82677165354330717" bottom="1.0236220472440944" header="0.19685039370078741" footer="0.51181102362204722"/>
  <pageSetup paperSize="9" scale="85" firstPageNumber="5" orientation="portrait" useFirstPageNumber="1" horizontalDpi="4294967293" verticalDpi="300"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FF0000"/>
  </sheetPr>
  <dimension ref="A1:O329"/>
  <sheetViews>
    <sheetView showGridLines="0" view="pageBreakPreview" topLeftCell="A73" zoomScale="70" zoomScaleNormal="75" zoomScaleSheetLayoutView="70" workbookViewId="0">
      <selection activeCell="G98" sqref="G98"/>
    </sheetView>
  </sheetViews>
  <sheetFormatPr defaultColWidth="9.16796875" defaultRowHeight="15"/>
  <cols>
    <col min="1" max="1" width="4.1796875" style="731" customWidth="1"/>
    <col min="2" max="3" width="4.1796875" style="732" customWidth="1"/>
    <col min="4" max="4" width="3.7734375" style="732" customWidth="1"/>
    <col min="5" max="5" width="14.29296875" style="731" customWidth="1"/>
    <col min="6" max="6" width="1.48046875" style="731" customWidth="1"/>
    <col min="7" max="7" width="25.75390625" style="733" customWidth="1"/>
    <col min="8" max="8" width="2.2890625" style="731" customWidth="1"/>
    <col min="9" max="9" width="29.80078125" style="734" customWidth="1"/>
    <col min="10" max="10" width="2.42578125" style="733" customWidth="1"/>
    <col min="11" max="11" width="24.67578125" style="734" customWidth="1"/>
    <col min="12" max="12" width="22.7890625" style="725" customWidth="1"/>
    <col min="13" max="13" width="1.078125" style="726" customWidth="1"/>
    <col min="14" max="14" width="22.7890625" style="725" customWidth="1"/>
    <col min="15" max="16384" width="9.16796875" style="726"/>
  </cols>
  <sheetData>
    <row r="1" spans="1:14" s="715" customFormat="1" ht="21">
      <c r="A1" s="711" t="e">
        <f>+#REF!</f>
        <v>#REF!</v>
      </c>
      <c r="B1" s="711"/>
      <c r="C1" s="711"/>
      <c r="D1" s="711"/>
      <c r="E1" s="711"/>
      <c r="F1" s="711"/>
      <c r="G1" s="712"/>
      <c r="H1" s="711"/>
      <c r="I1" s="713"/>
      <c r="J1" s="711"/>
      <c r="K1" s="713"/>
      <c r="L1" s="714"/>
      <c r="N1" s="714"/>
    </row>
    <row r="2" spans="1:14" s="720" customFormat="1" ht="18">
      <c r="A2" s="716" t="s">
        <v>214</v>
      </c>
      <c r="B2" s="716"/>
      <c r="C2" s="716"/>
      <c r="D2" s="716"/>
      <c r="E2" s="716"/>
      <c r="F2" s="716"/>
      <c r="G2" s="717"/>
      <c r="H2" s="716"/>
      <c r="I2" s="718"/>
      <c r="J2" s="716"/>
      <c r="K2" s="718"/>
      <c r="L2" s="719"/>
      <c r="N2" s="719"/>
    </row>
    <row r="3" spans="1:14">
      <c r="A3" s="721" t="e">
        <f>+#REF!</f>
        <v>#REF!</v>
      </c>
      <c r="B3" s="722"/>
      <c r="C3" s="722"/>
      <c r="D3" s="722"/>
      <c r="E3" s="722"/>
      <c r="F3" s="722"/>
      <c r="G3" s="723"/>
      <c r="H3" s="722"/>
      <c r="I3" s="724"/>
      <c r="J3" s="722"/>
      <c r="K3" s="724"/>
    </row>
    <row r="4" spans="1:14">
      <c r="A4" s="721" t="s">
        <v>215</v>
      </c>
      <c r="B4" s="722"/>
      <c r="C4" s="722"/>
      <c r="D4" s="722"/>
      <c r="E4" s="722"/>
      <c r="F4" s="722"/>
      <c r="G4" s="723"/>
      <c r="H4" s="722"/>
      <c r="I4" s="724"/>
      <c r="J4" s="722"/>
      <c r="K4" s="724"/>
    </row>
    <row r="5" spans="1:14" ht="5.0999999999999996" customHeight="1">
      <c r="A5" s="727"/>
      <c r="B5" s="728"/>
      <c r="C5" s="728"/>
      <c r="D5" s="728"/>
      <c r="E5" s="728"/>
      <c r="F5" s="728"/>
      <c r="G5" s="729"/>
      <c r="H5" s="728"/>
      <c r="I5" s="730"/>
      <c r="J5" s="728"/>
      <c r="K5" s="730"/>
    </row>
    <row r="6" spans="1:14" ht="18.95" customHeight="1"/>
    <row r="7" spans="1:14" s="740" customFormat="1" ht="18.95" customHeight="1">
      <c r="A7" s="735" t="s">
        <v>145</v>
      </c>
      <c r="B7" s="736" t="s">
        <v>216</v>
      </c>
      <c r="C7" s="736"/>
      <c r="D7" s="736"/>
      <c r="E7" s="735"/>
      <c r="F7" s="735"/>
      <c r="G7" s="737"/>
      <c r="H7" s="735"/>
      <c r="I7" s="738"/>
      <c r="J7" s="737"/>
      <c r="K7" s="738"/>
      <c r="L7" s="739"/>
      <c r="N7" s="739"/>
    </row>
    <row r="8" spans="1:14" ht="18.95" customHeight="1"/>
    <row r="9" spans="1:14" s="740" customFormat="1" ht="18.95" customHeight="1">
      <c r="A9" s="735"/>
      <c r="B9" s="736" t="s">
        <v>217</v>
      </c>
      <c r="C9" s="736" t="s">
        <v>218</v>
      </c>
      <c r="D9" s="736"/>
      <c r="E9" s="735"/>
      <c r="F9" s="735"/>
      <c r="G9" s="737"/>
      <c r="H9" s="735"/>
      <c r="I9" s="738"/>
      <c r="J9" s="737"/>
      <c r="K9" s="738"/>
      <c r="L9" s="739"/>
      <c r="N9" s="739"/>
    </row>
    <row r="10" spans="1:14" ht="3" customHeight="1"/>
    <row r="11" spans="1:14" ht="18.95" customHeight="1">
      <c r="C11" s="1848" t="s">
        <v>391</v>
      </c>
      <c r="D11" s="1848"/>
      <c r="E11" s="1848"/>
      <c r="F11" s="1848"/>
      <c r="G11" s="1848"/>
      <c r="H11" s="1848"/>
      <c r="I11" s="1848"/>
      <c r="J11" s="1848"/>
      <c r="K11" s="1848"/>
    </row>
    <row r="12" spans="1:14" ht="18.95" customHeight="1">
      <c r="C12" s="1848"/>
      <c r="D12" s="1848"/>
      <c r="E12" s="1848"/>
      <c r="F12" s="1848"/>
      <c r="G12" s="1848"/>
      <c r="H12" s="1848"/>
      <c r="I12" s="1848"/>
      <c r="J12" s="1848"/>
      <c r="K12" s="1848"/>
    </row>
    <row r="13" spans="1:14" ht="18.95" customHeight="1">
      <c r="C13" s="1848"/>
      <c r="D13" s="1848"/>
      <c r="E13" s="1848"/>
      <c r="F13" s="1848"/>
      <c r="G13" s="1848"/>
      <c r="H13" s="1848"/>
      <c r="I13" s="1848"/>
      <c r="J13" s="1848"/>
      <c r="K13" s="1848"/>
    </row>
    <row r="14" spans="1:14" ht="18.95" customHeight="1">
      <c r="C14" s="1848"/>
      <c r="D14" s="1848"/>
      <c r="E14" s="1848"/>
      <c r="F14" s="1848"/>
      <c r="G14" s="1848"/>
      <c r="H14" s="1848"/>
      <c r="I14" s="1848"/>
      <c r="J14" s="1848"/>
      <c r="K14" s="1848"/>
    </row>
    <row r="15" spans="1:14" ht="18.95" customHeight="1">
      <c r="C15" s="1848"/>
      <c r="D15" s="1848"/>
      <c r="E15" s="1848"/>
      <c r="F15" s="1848"/>
      <c r="G15" s="1848"/>
      <c r="H15" s="1848"/>
      <c r="I15" s="1848"/>
      <c r="J15" s="1848"/>
      <c r="K15" s="1848"/>
    </row>
    <row r="16" spans="1:14" ht="12" customHeight="1">
      <c r="C16" s="1848"/>
      <c r="D16" s="1848"/>
      <c r="E16" s="1848"/>
      <c r="F16" s="1848"/>
      <c r="G16" s="1848"/>
      <c r="H16" s="1848"/>
      <c r="I16" s="1848"/>
      <c r="J16" s="1848"/>
      <c r="K16" s="1848"/>
    </row>
    <row r="17" spans="1:14" ht="18.95" customHeight="1"/>
    <row r="18" spans="1:14" ht="18.95" customHeight="1"/>
    <row r="19" spans="1:14" s="740" customFormat="1" ht="18.95" customHeight="1">
      <c r="A19" s="735"/>
      <c r="B19" s="736" t="s">
        <v>219</v>
      </c>
      <c r="C19" s="736" t="s">
        <v>220</v>
      </c>
      <c r="D19" s="736"/>
      <c r="E19" s="735"/>
      <c r="F19" s="735"/>
      <c r="G19" s="737"/>
      <c r="H19" s="735"/>
      <c r="I19" s="738"/>
      <c r="J19" s="737"/>
      <c r="K19" s="738"/>
      <c r="L19" s="739"/>
      <c r="N19" s="739"/>
    </row>
    <row r="20" spans="1:14" ht="3" customHeight="1"/>
    <row r="21" spans="1:14" ht="18.95" customHeight="1">
      <c r="C21" s="1848" t="s">
        <v>392</v>
      </c>
      <c r="D21" s="1848"/>
      <c r="E21" s="1848"/>
      <c r="F21" s="1848"/>
      <c r="G21" s="1848"/>
      <c r="H21" s="1848"/>
      <c r="I21" s="1848"/>
      <c r="J21" s="1848"/>
      <c r="K21" s="1848"/>
    </row>
    <row r="22" spans="1:14" s="741" customFormat="1" ht="14.25" customHeight="1">
      <c r="A22" s="731"/>
      <c r="B22" s="732"/>
      <c r="C22" s="1848"/>
      <c r="D22" s="1848"/>
      <c r="E22" s="1848"/>
      <c r="F22" s="1848"/>
      <c r="G22" s="1848"/>
      <c r="H22" s="1848"/>
      <c r="I22" s="1848"/>
      <c r="J22" s="1848"/>
      <c r="K22" s="1848"/>
      <c r="L22" s="725"/>
      <c r="M22" s="726"/>
      <c r="N22" s="725"/>
    </row>
    <row r="23" spans="1:14" s="741" customFormat="1" ht="3" customHeight="1">
      <c r="A23" s="731"/>
      <c r="B23" s="732"/>
      <c r="C23" s="742"/>
      <c r="D23" s="742"/>
      <c r="E23" s="742"/>
      <c r="F23" s="742"/>
      <c r="G23" s="742"/>
      <c r="H23" s="742"/>
      <c r="I23" s="743"/>
      <c r="J23" s="742"/>
      <c r="K23" s="743"/>
      <c r="L23" s="725"/>
      <c r="M23" s="726"/>
      <c r="N23" s="725"/>
    </row>
    <row r="24" spans="1:14" s="746" customFormat="1" ht="18.95" customHeight="1">
      <c r="A24" s="744"/>
      <c r="B24" s="742"/>
      <c r="C24" s="744" t="s">
        <v>63</v>
      </c>
      <c r="D24" s="1851" t="s">
        <v>393</v>
      </c>
      <c r="E24" s="1851"/>
      <c r="F24" s="1851"/>
      <c r="G24" s="1851"/>
      <c r="H24" s="1851"/>
      <c r="I24" s="1851"/>
      <c r="J24" s="1851"/>
      <c r="K24" s="1851"/>
      <c r="L24" s="745"/>
      <c r="N24" s="745"/>
    </row>
    <row r="25" spans="1:14" s="746" customFormat="1" ht="18.95" customHeight="1">
      <c r="A25" s="744"/>
      <c r="B25" s="742"/>
      <c r="C25" s="744"/>
      <c r="D25" s="1851"/>
      <c r="E25" s="1851"/>
      <c r="F25" s="1851"/>
      <c r="G25" s="1851"/>
      <c r="H25" s="1851"/>
      <c r="I25" s="1851"/>
      <c r="J25" s="1851"/>
      <c r="K25" s="1851"/>
      <c r="L25" s="745"/>
      <c r="N25" s="745"/>
    </row>
    <row r="26" spans="1:14" s="746" customFormat="1" ht="18.95" customHeight="1">
      <c r="A26" s="744"/>
      <c r="B26" s="742"/>
      <c r="C26" s="744"/>
      <c r="D26" s="1851"/>
      <c r="E26" s="1851"/>
      <c r="F26" s="1851"/>
      <c r="G26" s="1851"/>
      <c r="H26" s="1851"/>
      <c r="I26" s="1851"/>
      <c r="J26" s="1851"/>
      <c r="K26" s="1851"/>
      <c r="L26" s="745"/>
      <c r="N26" s="745"/>
    </row>
    <row r="27" spans="1:14" s="746" customFormat="1" ht="18.95" customHeight="1">
      <c r="A27" s="744"/>
      <c r="B27" s="742"/>
      <c r="C27" s="744"/>
      <c r="D27" s="1851"/>
      <c r="E27" s="1851"/>
      <c r="F27" s="1851"/>
      <c r="G27" s="1851"/>
      <c r="H27" s="1851"/>
      <c r="I27" s="1851"/>
      <c r="J27" s="1851"/>
      <c r="K27" s="1851"/>
      <c r="L27" s="745"/>
      <c r="N27" s="745"/>
    </row>
    <row r="28" spans="1:14" s="741" customFormat="1" ht="3" customHeight="1">
      <c r="A28" s="731"/>
      <c r="B28" s="732"/>
      <c r="C28" s="742"/>
      <c r="D28" s="742"/>
      <c r="E28" s="742"/>
      <c r="F28" s="742"/>
      <c r="G28" s="742"/>
      <c r="H28" s="742"/>
      <c r="I28" s="743"/>
      <c r="J28" s="742"/>
      <c r="K28" s="743"/>
      <c r="L28" s="725"/>
      <c r="M28" s="726"/>
      <c r="N28" s="725"/>
    </row>
    <row r="29" spans="1:14" s="746" customFormat="1" ht="18.95" customHeight="1">
      <c r="A29" s="744"/>
      <c r="B29" s="742"/>
      <c r="C29" s="744" t="s">
        <v>63</v>
      </c>
      <c r="D29" s="1851" t="s">
        <v>394</v>
      </c>
      <c r="E29" s="1851"/>
      <c r="F29" s="1851"/>
      <c r="G29" s="1851"/>
      <c r="H29" s="1851"/>
      <c r="I29" s="1851"/>
      <c r="J29" s="1851"/>
      <c r="K29" s="1851"/>
      <c r="L29" s="745"/>
      <c r="N29" s="745"/>
    </row>
    <row r="30" spans="1:14" s="746" customFormat="1" ht="18.95" customHeight="1">
      <c r="A30" s="744"/>
      <c r="B30" s="742"/>
      <c r="C30" s="744"/>
      <c r="D30" s="1851"/>
      <c r="E30" s="1851"/>
      <c r="F30" s="1851"/>
      <c r="G30" s="1851"/>
      <c r="H30" s="1851"/>
      <c r="I30" s="1851"/>
      <c r="J30" s="1851"/>
      <c r="K30" s="1851"/>
      <c r="L30" s="745"/>
      <c r="N30" s="745"/>
    </row>
    <row r="31" spans="1:14" s="746" customFormat="1" ht="18.95" customHeight="1">
      <c r="A31" s="744"/>
      <c r="B31" s="742"/>
      <c r="C31" s="744"/>
      <c r="D31" s="1851"/>
      <c r="E31" s="1851"/>
      <c r="F31" s="1851"/>
      <c r="G31" s="1851"/>
      <c r="H31" s="1851"/>
      <c r="I31" s="1851"/>
      <c r="J31" s="1851"/>
      <c r="K31" s="1851"/>
      <c r="L31" s="745"/>
      <c r="N31" s="745"/>
    </row>
    <row r="32" spans="1:14" s="746" customFormat="1" ht="18.95" customHeight="1">
      <c r="A32" s="744"/>
      <c r="B32" s="742"/>
      <c r="C32" s="744"/>
      <c r="D32" s="1851"/>
      <c r="E32" s="1851"/>
      <c r="F32" s="1851"/>
      <c r="G32" s="1851"/>
      <c r="H32" s="1851"/>
      <c r="I32" s="1851"/>
      <c r="J32" s="1851"/>
      <c r="K32" s="1851"/>
      <c r="L32" s="745"/>
      <c r="N32" s="745"/>
    </row>
    <row r="33" spans="1:14" s="746" customFormat="1" ht="18.95" customHeight="1">
      <c r="A33" s="744"/>
      <c r="B33" s="742"/>
      <c r="C33" s="744"/>
      <c r="D33" s="1851"/>
      <c r="E33" s="1851"/>
      <c r="F33" s="1851"/>
      <c r="G33" s="1851"/>
      <c r="H33" s="1851"/>
      <c r="I33" s="1851"/>
      <c r="J33" s="1851"/>
      <c r="K33" s="1851"/>
      <c r="L33" s="745"/>
      <c r="N33" s="745"/>
    </row>
    <row r="34" spans="1:14" s="746" customFormat="1" ht="11.25" customHeight="1">
      <c r="A34" s="744"/>
      <c r="B34" s="742"/>
      <c r="C34" s="744"/>
      <c r="D34" s="1851"/>
      <c r="E34" s="1851"/>
      <c r="F34" s="1851"/>
      <c r="G34" s="1851"/>
      <c r="H34" s="1851"/>
      <c r="I34" s="1851"/>
      <c r="J34" s="1851"/>
      <c r="K34" s="1851"/>
      <c r="L34" s="745"/>
      <c r="N34" s="745"/>
    </row>
    <row r="35" spans="1:14" s="741" customFormat="1" ht="3" customHeight="1">
      <c r="A35" s="731"/>
      <c r="B35" s="732"/>
      <c r="C35" s="742"/>
      <c r="D35" s="742"/>
      <c r="E35" s="742"/>
      <c r="F35" s="742"/>
      <c r="G35" s="742"/>
      <c r="H35" s="742"/>
      <c r="I35" s="743"/>
      <c r="J35" s="742"/>
      <c r="K35" s="743"/>
      <c r="L35" s="725"/>
      <c r="M35" s="726"/>
      <c r="N35" s="725"/>
    </row>
    <row r="36" spans="1:14" s="746" customFormat="1" ht="18.95" customHeight="1">
      <c r="A36" s="744"/>
      <c r="B36" s="742"/>
      <c r="C36" s="744" t="s">
        <v>63</v>
      </c>
      <c r="D36" s="1851" t="s">
        <v>395</v>
      </c>
      <c r="E36" s="1851"/>
      <c r="F36" s="1851"/>
      <c r="G36" s="1851"/>
      <c r="H36" s="1851"/>
      <c r="I36" s="1851"/>
      <c r="J36" s="1851"/>
      <c r="K36" s="1851"/>
      <c r="L36" s="745"/>
      <c r="N36" s="745"/>
    </row>
    <row r="37" spans="1:14" s="746" customFormat="1" ht="12.75" customHeight="1">
      <c r="A37" s="744"/>
      <c r="B37" s="742"/>
      <c r="C37" s="744"/>
      <c r="D37" s="1851"/>
      <c r="E37" s="1851"/>
      <c r="F37" s="1851"/>
      <c r="G37" s="1851"/>
      <c r="H37" s="1851"/>
      <c r="I37" s="1851"/>
      <c r="J37" s="1851"/>
      <c r="K37" s="1851"/>
      <c r="L37" s="745"/>
      <c r="N37" s="745"/>
    </row>
    <row r="38" spans="1:14" s="741" customFormat="1" ht="3" customHeight="1">
      <c r="A38" s="731"/>
      <c r="B38" s="732"/>
      <c r="C38" s="742"/>
      <c r="D38" s="742"/>
      <c r="E38" s="742"/>
      <c r="F38" s="742"/>
      <c r="G38" s="742"/>
      <c r="H38" s="742"/>
      <c r="I38" s="743"/>
      <c r="J38" s="742"/>
      <c r="K38" s="743"/>
      <c r="L38" s="725"/>
      <c r="M38" s="726"/>
      <c r="N38" s="725"/>
    </row>
    <row r="39" spans="1:14" s="746" customFormat="1" ht="18.95" customHeight="1">
      <c r="A39" s="744"/>
      <c r="B39" s="742"/>
      <c r="C39" s="744" t="s">
        <v>63</v>
      </c>
      <c r="D39" s="1851" t="s">
        <v>396</v>
      </c>
      <c r="E39" s="1851"/>
      <c r="F39" s="1851"/>
      <c r="G39" s="1851"/>
      <c r="H39" s="1851"/>
      <c r="I39" s="1851"/>
      <c r="J39" s="1851"/>
      <c r="K39" s="1851"/>
      <c r="L39" s="745"/>
      <c r="N39" s="745"/>
    </row>
    <row r="40" spans="1:14" s="746" customFormat="1" ht="18.95" customHeight="1">
      <c r="A40" s="744"/>
      <c r="B40" s="742"/>
      <c r="C40" s="744"/>
      <c r="D40" s="1851"/>
      <c r="E40" s="1851"/>
      <c r="F40" s="1851"/>
      <c r="G40" s="1851"/>
      <c r="H40" s="1851"/>
      <c r="I40" s="1851"/>
      <c r="J40" s="1851"/>
      <c r="K40" s="1851"/>
      <c r="L40" s="745"/>
      <c r="N40" s="745"/>
    </row>
    <row r="41" spans="1:14" s="746" customFormat="1" ht="11.25" customHeight="1">
      <c r="A41" s="744"/>
      <c r="B41" s="742"/>
      <c r="C41" s="744"/>
      <c r="D41" s="1851"/>
      <c r="E41" s="1851"/>
      <c r="F41" s="1851"/>
      <c r="G41" s="1851"/>
      <c r="H41" s="1851"/>
      <c r="I41" s="1851"/>
      <c r="J41" s="1851"/>
      <c r="K41" s="1851"/>
      <c r="L41" s="745"/>
      <c r="N41" s="745"/>
    </row>
    <row r="42" spans="1:14" s="741" customFormat="1" ht="3" customHeight="1">
      <c r="A42" s="731"/>
      <c r="B42" s="732"/>
      <c r="C42" s="742"/>
      <c r="D42" s="742"/>
      <c r="E42" s="742"/>
      <c r="F42" s="742"/>
      <c r="G42" s="742"/>
      <c r="H42" s="742"/>
      <c r="I42" s="743"/>
      <c r="J42" s="742"/>
      <c r="K42" s="743"/>
      <c r="L42" s="725"/>
      <c r="M42" s="726"/>
      <c r="N42" s="725"/>
    </row>
    <row r="43" spans="1:14" s="746" customFormat="1" ht="18.95" customHeight="1">
      <c r="A43" s="744"/>
      <c r="B43" s="742"/>
      <c r="C43" s="744" t="s">
        <v>63</v>
      </c>
      <c r="D43" s="1851" t="s">
        <v>397</v>
      </c>
      <c r="E43" s="1851"/>
      <c r="F43" s="1851"/>
      <c r="G43" s="1851"/>
      <c r="H43" s="1851"/>
      <c r="I43" s="1851"/>
      <c r="J43" s="1851"/>
      <c r="K43" s="1851"/>
      <c r="L43" s="745"/>
      <c r="N43" s="745"/>
    </row>
    <row r="44" spans="1:14" s="746" customFormat="1" ht="18.95" customHeight="1">
      <c r="A44" s="744"/>
      <c r="B44" s="742"/>
      <c r="C44" s="744"/>
      <c r="D44" s="1851"/>
      <c r="E44" s="1851"/>
      <c r="F44" s="1851"/>
      <c r="G44" s="1851"/>
      <c r="H44" s="1851"/>
      <c r="I44" s="1851"/>
      <c r="J44" s="1851"/>
      <c r="K44" s="1851"/>
      <c r="L44" s="745"/>
      <c r="N44" s="745"/>
    </row>
    <row r="45" spans="1:14" s="746" customFormat="1" ht="18.95" customHeight="1">
      <c r="A45" s="744"/>
      <c r="B45" s="742"/>
      <c r="C45" s="744"/>
      <c r="D45" s="1851"/>
      <c r="E45" s="1851"/>
      <c r="F45" s="1851"/>
      <c r="G45" s="1851"/>
      <c r="H45" s="1851"/>
      <c r="I45" s="1851"/>
      <c r="J45" s="1851"/>
      <c r="K45" s="1851"/>
      <c r="L45" s="745"/>
      <c r="N45" s="745"/>
    </row>
    <row r="46" spans="1:14" s="746" customFormat="1" ht="12" customHeight="1">
      <c r="A46" s="744"/>
      <c r="B46" s="742"/>
      <c r="C46" s="744"/>
      <c r="D46" s="1851"/>
      <c r="E46" s="1851"/>
      <c r="F46" s="1851"/>
      <c r="G46" s="1851"/>
      <c r="H46" s="1851"/>
      <c r="I46" s="1851"/>
      <c r="J46" s="1851"/>
      <c r="K46" s="1851"/>
      <c r="L46" s="745"/>
      <c r="N46" s="745"/>
    </row>
    <row r="47" spans="1:14" s="741" customFormat="1" ht="3" customHeight="1">
      <c r="A47" s="731"/>
      <c r="B47" s="732"/>
      <c r="C47" s="742"/>
      <c r="D47" s="742"/>
      <c r="E47" s="742"/>
      <c r="F47" s="742"/>
      <c r="G47" s="742"/>
      <c r="H47" s="742"/>
      <c r="I47" s="743"/>
      <c r="J47" s="742"/>
      <c r="K47" s="743"/>
      <c r="L47" s="725"/>
      <c r="M47" s="726"/>
      <c r="N47" s="725"/>
    </row>
    <row r="48" spans="1:14" s="746" customFormat="1" ht="18.95" customHeight="1">
      <c r="A48" s="744"/>
      <c r="B48" s="742"/>
      <c r="C48" s="744" t="s">
        <v>63</v>
      </c>
      <c r="D48" s="1851" t="s">
        <v>398</v>
      </c>
      <c r="E48" s="1851"/>
      <c r="F48" s="1851"/>
      <c r="G48" s="1851"/>
      <c r="H48" s="1851"/>
      <c r="I48" s="1851"/>
      <c r="J48" s="1851"/>
      <c r="K48" s="1851"/>
      <c r="L48" s="745"/>
      <c r="N48" s="745"/>
    </row>
    <row r="49" spans="1:14" s="746" customFormat="1" ht="17.25" customHeight="1">
      <c r="A49" s="744"/>
      <c r="B49" s="742"/>
      <c r="C49" s="744"/>
      <c r="D49" s="1851"/>
      <c r="E49" s="1851"/>
      <c r="F49" s="1851"/>
      <c r="G49" s="1851"/>
      <c r="H49" s="1851"/>
      <c r="I49" s="1851"/>
      <c r="J49" s="1851"/>
      <c r="K49" s="1851"/>
      <c r="L49" s="745"/>
      <c r="N49" s="745"/>
    </row>
    <row r="50" spans="1:14" s="741" customFormat="1" ht="3" customHeight="1">
      <c r="A50" s="731"/>
      <c r="B50" s="732"/>
      <c r="C50" s="742"/>
      <c r="D50" s="742"/>
      <c r="E50" s="742"/>
      <c r="F50" s="742"/>
      <c r="G50" s="742"/>
      <c r="H50" s="742"/>
      <c r="I50" s="743"/>
      <c r="J50" s="742"/>
      <c r="K50" s="743"/>
      <c r="L50" s="725"/>
      <c r="M50" s="726"/>
      <c r="N50" s="725"/>
    </row>
    <row r="51" spans="1:14" s="746" customFormat="1" ht="18.95" customHeight="1">
      <c r="A51" s="744"/>
      <c r="B51" s="742"/>
      <c r="C51" s="744" t="s">
        <v>63</v>
      </c>
      <c r="D51" s="1851" t="s">
        <v>399</v>
      </c>
      <c r="E51" s="1851"/>
      <c r="F51" s="1851"/>
      <c r="G51" s="1851"/>
      <c r="H51" s="1851"/>
      <c r="I51" s="1851"/>
      <c r="J51" s="1851"/>
      <c r="K51" s="1851"/>
      <c r="L51" s="745"/>
      <c r="N51" s="745"/>
    </row>
    <row r="52" spans="1:14" s="746" customFormat="1" ht="14.25" customHeight="1">
      <c r="A52" s="744"/>
      <c r="B52" s="742"/>
      <c r="C52" s="744"/>
      <c r="D52" s="1851"/>
      <c r="E52" s="1851"/>
      <c r="F52" s="1851"/>
      <c r="G52" s="1851"/>
      <c r="H52" s="1851"/>
      <c r="I52" s="1851"/>
      <c r="J52" s="1851"/>
      <c r="K52" s="1851"/>
      <c r="L52" s="745"/>
      <c r="N52" s="745"/>
    </row>
    <row r="53" spans="1:14" s="741" customFormat="1" ht="3" customHeight="1">
      <c r="A53" s="731"/>
      <c r="B53" s="732"/>
      <c r="C53" s="742"/>
      <c r="D53" s="742"/>
      <c r="E53" s="742"/>
      <c r="F53" s="742"/>
      <c r="G53" s="742"/>
      <c r="H53" s="742"/>
      <c r="I53" s="743"/>
      <c r="J53" s="742"/>
      <c r="K53" s="743"/>
      <c r="L53" s="725"/>
      <c r="M53" s="726"/>
      <c r="N53" s="725"/>
    </row>
    <row r="54" spans="1:14" s="746" customFormat="1" ht="18.95" customHeight="1">
      <c r="A54" s="744"/>
      <c r="B54" s="742"/>
      <c r="C54" s="747"/>
      <c r="D54" s="748"/>
      <c r="E54" s="748"/>
      <c r="F54" s="748"/>
      <c r="G54" s="748"/>
      <c r="H54" s="748"/>
      <c r="I54" s="748"/>
      <c r="J54" s="748"/>
      <c r="K54" s="748"/>
      <c r="L54" s="745"/>
      <c r="N54" s="745"/>
    </row>
    <row r="55" spans="1:14" s="746" customFormat="1" ht="18.95" customHeight="1">
      <c r="A55" s="744"/>
      <c r="B55" s="742"/>
      <c r="C55" s="747"/>
      <c r="D55" s="748"/>
      <c r="E55" s="748"/>
      <c r="F55" s="748"/>
      <c r="G55" s="748"/>
      <c r="H55" s="748"/>
      <c r="I55" s="748"/>
      <c r="J55" s="748"/>
      <c r="K55" s="748"/>
      <c r="L55" s="745"/>
      <c r="N55" s="745"/>
    </row>
    <row r="56" spans="1:14" s="746" customFormat="1" ht="10.5" customHeight="1">
      <c r="A56" s="744"/>
      <c r="B56" s="742"/>
      <c r="C56" s="744"/>
      <c r="D56" s="748"/>
      <c r="E56" s="748"/>
      <c r="F56" s="748"/>
      <c r="G56" s="748"/>
      <c r="H56" s="748"/>
      <c r="I56" s="748"/>
      <c r="J56" s="748"/>
      <c r="K56" s="748"/>
      <c r="L56" s="745"/>
      <c r="N56" s="745"/>
    </row>
    <row r="57" spans="1:14" ht="18.95" customHeight="1">
      <c r="C57" s="731"/>
      <c r="D57" s="731"/>
      <c r="G57" s="731"/>
      <c r="J57" s="732"/>
    </row>
    <row r="58" spans="1:14" ht="18.95" customHeight="1">
      <c r="C58" s="731"/>
      <c r="D58" s="731"/>
      <c r="G58" s="731"/>
      <c r="J58" s="732"/>
    </row>
    <row r="59" spans="1:14" ht="18.95" customHeight="1">
      <c r="C59" s="731"/>
      <c r="D59" s="731"/>
      <c r="G59" s="731"/>
      <c r="J59" s="732"/>
    </row>
    <row r="60" spans="1:14" ht="18.95" customHeight="1">
      <c r="C60" s="731"/>
      <c r="D60" s="731"/>
      <c r="G60" s="731"/>
      <c r="J60" s="732"/>
    </row>
    <row r="61" spans="1:14" ht="18.95" customHeight="1">
      <c r="C61" s="731"/>
      <c r="D61" s="731"/>
      <c r="G61" s="731"/>
      <c r="J61" s="732"/>
    </row>
    <row r="62" spans="1:14" ht="18.95" customHeight="1">
      <c r="C62" s="731"/>
      <c r="D62" s="731"/>
      <c r="G62" s="731"/>
      <c r="J62" s="732"/>
    </row>
    <row r="63" spans="1:14" s="715" customFormat="1" ht="21">
      <c r="A63" s="711" t="e">
        <f>+A1</f>
        <v>#REF!</v>
      </c>
      <c r="B63" s="711"/>
      <c r="C63" s="711"/>
      <c r="D63" s="711"/>
      <c r="E63" s="711"/>
      <c r="F63" s="711"/>
      <c r="G63" s="712"/>
      <c r="H63" s="711"/>
      <c r="I63" s="713"/>
      <c r="J63" s="711"/>
      <c r="K63" s="713"/>
      <c r="L63" s="714"/>
      <c r="N63" s="714"/>
    </row>
    <row r="64" spans="1:14" s="720" customFormat="1" ht="18">
      <c r="A64" s="716" t="s">
        <v>214</v>
      </c>
      <c r="B64" s="716"/>
      <c r="C64" s="716"/>
      <c r="D64" s="716"/>
      <c r="E64" s="716"/>
      <c r="F64" s="716"/>
      <c r="G64" s="717"/>
      <c r="H64" s="716"/>
      <c r="I64" s="718"/>
      <c r="J64" s="716"/>
      <c r="K64" s="718"/>
      <c r="L64" s="719"/>
      <c r="N64" s="719"/>
    </row>
    <row r="65" spans="1:14">
      <c r="A65" s="721" t="e">
        <f>+A3</f>
        <v>#REF!</v>
      </c>
      <c r="B65" s="722"/>
      <c r="C65" s="722"/>
      <c r="D65" s="722"/>
      <c r="E65" s="722"/>
      <c r="F65" s="722"/>
      <c r="G65" s="723"/>
      <c r="H65" s="722"/>
      <c r="I65" s="724"/>
      <c r="J65" s="722"/>
      <c r="K65" s="724"/>
    </row>
    <row r="66" spans="1:14">
      <c r="A66" s="721" t="str">
        <f>+A4</f>
        <v>SERTA UNTUK TAHUN-TAHUN YANG BERAKHIR PADA TANGGAL TERSEBUT</v>
      </c>
      <c r="B66" s="722"/>
      <c r="C66" s="722"/>
      <c r="D66" s="722"/>
      <c r="E66" s="722"/>
      <c r="F66" s="722"/>
      <c r="G66" s="723"/>
      <c r="H66" s="722"/>
      <c r="I66" s="724"/>
      <c r="J66" s="722"/>
      <c r="K66" s="724"/>
    </row>
    <row r="67" spans="1:14" ht="5.0999999999999996" customHeight="1">
      <c r="A67" s="749"/>
      <c r="B67" s="750"/>
      <c r="C67" s="750"/>
      <c r="D67" s="750"/>
      <c r="E67" s="749"/>
      <c r="F67" s="749"/>
      <c r="G67" s="751"/>
      <c r="H67" s="749"/>
      <c r="I67" s="752"/>
      <c r="J67" s="751"/>
      <c r="K67" s="752"/>
    </row>
    <row r="68" spans="1:14" ht="18.95" customHeight="1">
      <c r="C68" s="731"/>
      <c r="D68" s="731"/>
      <c r="G68" s="731"/>
      <c r="J68" s="732"/>
    </row>
    <row r="69" spans="1:14" s="740" customFormat="1" ht="18.95" customHeight="1">
      <c r="A69" s="735" t="s">
        <v>145</v>
      </c>
      <c r="B69" s="736" t="s">
        <v>400</v>
      </c>
      <c r="C69" s="736"/>
      <c r="D69" s="736"/>
      <c r="E69" s="735"/>
      <c r="F69" s="735"/>
      <c r="G69" s="737"/>
      <c r="H69" s="735"/>
      <c r="I69" s="738"/>
      <c r="J69" s="737"/>
      <c r="K69" s="738"/>
      <c r="L69" s="739"/>
      <c r="N69" s="739"/>
    </row>
    <row r="70" spans="1:14" ht="18.95" customHeight="1">
      <c r="C70" s="731"/>
      <c r="D70" s="731"/>
      <c r="G70" s="731"/>
      <c r="J70" s="732"/>
    </row>
    <row r="71" spans="1:14" s="740" customFormat="1" ht="18.95" customHeight="1">
      <c r="A71" s="735"/>
      <c r="B71" s="736" t="s">
        <v>221</v>
      </c>
      <c r="C71" s="736" t="s">
        <v>222</v>
      </c>
      <c r="D71" s="736"/>
      <c r="E71" s="735"/>
      <c r="F71" s="735"/>
      <c r="G71" s="737"/>
      <c r="H71" s="735"/>
      <c r="I71" s="738"/>
      <c r="J71" s="737"/>
      <c r="K71" s="738"/>
      <c r="L71" s="739"/>
      <c r="N71" s="739"/>
    </row>
    <row r="72" spans="1:14" ht="3" customHeight="1"/>
    <row r="73" spans="1:14" ht="18.95" customHeight="1">
      <c r="C73" s="1848" t="s">
        <v>401</v>
      </c>
      <c r="D73" s="1848"/>
      <c r="E73" s="1848"/>
      <c r="F73" s="1848"/>
      <c r="G73" s="1848"/>
      <c r="H73" s="1848"/>
      <c r="I73" s="1848"/>
      <c r="J73" s="1848"/>
      <c r="K73" s="1848"/>
    </row>
    <row r="74" spans="1:14" ht="18.95" customHeight="1">
      <c r="C74" s="1848"/>
      <c r="D74" s="1848"/>
      <c r="E74" s="1848"/>
      <c r="F74" s="1848"/>
      <c r="G74" s="1848"/>
      <c r="H74" s="1848"/>
      <c r="I74" s="1848"/>
      <c r="J74" s="1848"/>
      <c r="K74" s="1848"/>
    </row>
    <row r="75" spans="1:14" ht="18.95" customHeight="1">
      <c r="C75" s="1848"/>
      <c r="D75" s="1848"/>
      <c r="E75" s="1848"/>
      <c r="F75" s="1848"/>
      <c r="G75" s="1848"/>
      <c r="H75" s="1848"/>
      <c r="I75" s="1848"/>
      <c r="J75" s="1848"/>
      <c r="K75" s="1848"/>
    </row>
    <row r="76" spans="1:14" ht="15" customHeight="1">
      <c r="C76" s="1848"/>
      <c r="D76" s="1848"/>
      <c r="E76" s="1848"/>
      <c r="F76" s="1848"/>
      <c r="G76" s="1848"/>
      <c r="H76" s="1848"/>
      <c r="I76" s="1848"/>
      <c r="J76" s="1848"/>
      <c r="K76" s="1848"/>
    </row>
    <row r="77" spans="1:14" ht="6" customHeight="1"/>
    <row r="78" spans="1:14" ht="18.95" customHeight="1">
      <c r="C78" s="732" t="s">
        <v>63</v>
      </c>
      <c r="D78" s="732" t="s">
        <v>223</v>
      </c>
      <c r="H78" s="731" t="s">
        <v>9</v>
      </c>
      <c r="I78" s="734" t="s">
        <v>402</v>
      </c>
    </row>
    <row r="79" spans="1:14">
      <c r="C79" s="732" t="s">
        <v>63</v>
      </c>
      <c r="D79" s="732" t="s">
        <v>224</v>
      </c>
      <c r="H79" s="731" t="s">
        <v>9</v>
      </c>
      <c r="I79" s="734" t="s">
        <v>389</v>
      </c>
    </row>
    <row r="80" spans="1:14">
      <c r="C80" s="732" t="s">
        <v>63</v>
      </c>
      <c r="D80" s="732" t="s">
        <v>225</v>
      </c>
      <c r="H80" s="731" t="s">
        <v>9</v>
      </c>
      <c r="I80" s="734" t="s">
        <v>403</v>
      </c>
    </row>
    <row r="81" spans="1:14" ht="3" customHeight="1"/>
    <row r="82" spans="1:14" ht="18.95" customHeight="1">
      <c r="C82" s="1848" t="s">
        <v>363</v>
      </c>
      <c r="D82" s="1848"/>
      <c r="E82" s="1848"/>
      <c r="F82" s="1848"/>
      <c r="G82" s="1848"/>
      <c r="H82" s="1848"/>
      <c r="I82" s="1848"/>
      <c r="J82" s="1848"/>
      <c r="K82" s="1848"/>
    </row>
    <row r="83" spans="1:14" ht="13.5" customHeight="1">
      <c r="C83" s="1848"/>
      <c r="D83" s="1848"/>
      <c r="E83" s="1848"/>
      <c r="F83" s="1848"/>
      <c r="G83" s="1848"/>
      <c r="H83" s="1848"/>
      <c r="I83" s="1848"/>
      <c r="J83" s="1848"/>
      <c r="K83" s="1848"/>
    </row>
    <row r="84" spans="1:14" ht="18.95" customHeight="1"/>
    <row r="85" spans="1:14" ht="18.95" customHeight="1"/>
    <row r="86" spans="1:14" s="740" customFormat="1" ht="18.95" customHeight="1">
      <c r="A86" s="735"/>
      <c r="B86" s="736" t="s">
        <v>226</v>
      </c>
      <c r="C86" s="736" t="s">
        <v>404</v>
      </c>
      <c r="D86" s="736"/>
      <c r="E86" s="735"/>
      <c r="F86" s="735"/>
      <c r="G86" s="737"/>
      <c r="H86" s="735"/>
      <c r="I86" s="738"/>
      <c r="J86" s="737"/>
      <c r="K86" s="738"/>
      <c r="L86" s="739"/>
      <c r="N86" s="739"/>
    </row>
    <row r="87" spans="1:14" ht="3" customHeight="1"/>
    <row r="88" spans="1:14" ht="18.75" customHeight="1">
      <c r="C88" s="1852" t="s">
        <v>405</v>
      </c>
      <c r="D88" s="1852"/>
      <c r="E88" s="1852"/>
      <c r="F88" s="1852"/>
      <c r="G88" s="1852"/>
      <c r="H88" s="1852"/>
      <c r="I88" s="1852"/>
      <c r="J88" s="1852"/>
      <c r="K88" s="1852"/>
    </row>
    <row r="89" spans="1:14" ht="18.75" customHeight="1">
      <c r="C89" s="1852"/>
      <c r="D89" s="1852"/>
      <c r="E89" s="1852"/>
      <c r="F89" s="1852"/>
      <c r="G89" s="1852"/>
      <c r="H89" s="1852"/>
      <c r="I89" s="1852"/>
      <c r="J89" s="1852"/>
      <c r="K89" s="1852"/>
    </row>
    <row r="90" spans="1:14">
      <c r="C90" s="1852"/>
      <c r="D90" s="1852"/>
      <c r="E90" s="1852"/>
      <c r="F90" s="1852"/>
      <c r="G90" s="1852"/>
      <c r="H90" s="1852"/>
      <c r="I90" s="1852"/>
      <c r="J90" s="1852"/>
      <c r="K90" s="1852"/>
    </row>
    <row r="91" spans="1:14">
      <c r="C91" s="753"/>
      <c r="D91" s="753"/>
      <c r="E91" s="753"/>
      <c r="F91" s="753"/>
      <c r="G91" s="753"/>
      <c r="H91" s="753"/>
      <c r="I91" s="753"/>
      <c r="J91" s="753"/>
      <c r="K91" s="753"/>
    </row>
    <row r="92" spans="1:14" ht="18.95" customHeight="1">
      <c r="C92" s="731"/>
      <c r="G92" s="754" t="s">
        <v>406</v>
      </c>
    </row>
    <row r="93" spans="1:14" ht="18.95" customHeight="1">
      <c r="G93" s="754" t="s">
        <v>407</v>
      </c>
      <c r="I93" s="755" t="s">
        <v>90</v>
      </c>
    </row>
    <row r="94" spans="1:14" ht="18.95" customHeight="1">
      <c r="C94" s="1849" t="s">
        <v>408</v>
      </c>
      <c r="D94" s="1849"/>
      <c r="E94" s="1849"/>
      <c r="G94" s="756" t="s">
        <v>409</v>
      </c>
      <c r="I94" s="757" t="s">
        <v>410</v>
      </c>
      <c r="K94" s="757" t="s">
        <v>411</v>
      </c>
    </row>
    <row r="95" spans="1:14" ht="18.95" customHeight="1"/>
    <row r="96" spans="1:14" ht="18.95" customHeight="1">
      <c r="C96" s="732" t="s">
        <v>412</v>
      </c>
      <c r="D96" s="731"/>
      <c r="G96" s="758" t="s">
        <v>413</v>
      </c>
      <c r="I96" s="759">
        <f>K96/$K$98</f>
        <v>0.9</v>
      </c>
      <c r="K96" s="734">
        <v>33750000</v>
      </c>
    </row>
    <row r="97" spans="2:14" ht="18.95" customHeight="1">
      <c r="C97" s="732" t="s">
        <v>414</v>
      </c>
      <c r="D97" s="731"/>
      <c r="G97" s="758" t="s">
        <v>415</v>
      </c>
      <c r="I97" s="759">
        <f>K97/$K$98</f>
        <v>0.1</v>
      </c>
      <c r="K97" s="734">
        <v>3750000</v>
      </c>
    </row>
    <row r="98" spans="2:14" ht="18.95" customHeight="1">
      <c r="G98" s="760" t="s">
        <v>416</v>
      </c>
      <c r="I98" s="761">
        <f>+SUM(I96:I97)</f>
        <v>1</v>
      </c>
      <c r="K98" s="762">
        <f>SUM(K96:K97)</f>
        <v>37500000</v>
      </c>
    </row>
    <row r="99" spans="2:14" ht="18.95" customHeight="1"/>
    <row r="100" spans="2:14" ht="18.95" customHeight="1"/>
    <row r="101" spans="2:14" ht="18.95" customHeight="1"/>
    <row r="102" spans="2:14" s="731" customFormat="1" ht="18.95" customHeight="1">
      <c r="B102" s="732"/>
      <c r="C102" s="732"/>
      <c r="D102" s="732"/>
      <c r="G102" s="733"/>
      <c r="I102" s="734"/>
      <c r="J102" s="733"/>
      <c r="K102" s="734"/>
      <c r="L102" s="725"/>
      <c r="M102" s="726"/>
      <c r="N102" s="725"/>
    </row>
    <row r="103" spans="2:14" s="731" customFormat="1" ht="18.95" customHeight="1">
      <c r="B103" s="732"/>
      <c r="C103" s="732"/>
      <c r="D103" s="732"/>
      <c r="G103" s="733"/>
      <c r="I103" s="734"/>
      <c r="J103" s="733"/>
      <c r="K103" s="734"/>
      <c r="L103" s="725"/>
      <c r="M103" s="726"/>
      <c r="N103" s="725"/>
    </row>
    <row r="104" spans="2:14" s="731" customFormat="1" ht="18.95" customHeight="1">
      <c r="B104" s="732"/>
      <c r="C104" s="732"/>
      <c r="D104" s="732"/>
      <c r="G104" s="733"/>
      <c r="I104" s="734"/>
      <c r="J104" s="733"/>
      <c r="K104" s="734"/>
      <c r="L104" s="725"/>
      <c r="M104" s="726"/>
      <c r="N104" s="725"/>
    </row>
    <row r="105" spans="2:14" s="731" customFormat="1" ht="18.95" customHeight="1">
      <c r="B105" s="732"/>
      <c r="C105" s="732"/>
      <c r="D105" s="732"/>
      <c r="G105" s="733"/>
      <c r="I105" s="734"/>
      <c r="J105" s="733"/>
      <c r="K105" s="734"/>
      <c r="L105" s="725"/>
      <c r="M105" s="726"/>
      <c r="N105" s="725"/>
    </row>
    <row r="106" spans="2:14" s="731" customFormat="1" ht="18.95" customHeight="1">
      <c r="B106" s="732"/>
      <c r="C106" s="732"/>
      <c r="D106" s="732"/>
      <c r="G106" s="733"/>
      <c r="I106" s="734"/>
      <c r="J106" s="733"/>
      <c r="K106" s="734"/>
      <c r="L106" s="725"/>
      <c r="M106" s="726"/>
      <c r="N106" s="725"/>
    </row>
    <row r="107" spans="2:14" s="731" customFormat="1" ht="18.95" customHeight="1">
      <c r="B107" s="732"/>
      <c r="C107" s="732"/>
      <c r="D107" s="732"/>
      <c r="G107" s="733"/>
      <c r="I107" s="734"/>
      <c r="J107" s="733"/>
      <c r="K107" s="734"/>
      <c r="L107" s="725"/>
      <c r="M107" s="726"/>
      <c r="N107" s="725"/>
    </row>
    <row r="108" spans="2:14" s="731" customFormat="1" ht="18.95" customHeight="1">
      <c r="B108" s="732"/>
      <c r="C108" s="732"/>
      <c r="D108" s="732"/>
      <c r="G108" s="733"/>
      <c r="I108" s="734"/>
      <c r="J108" s="733"/>
      <c r="K108" s="734"/>
      <c r="L108" s="725"/>
      <c r="M108" s="726"/>
      <c r="N108" s="725"/>
    </row>
    <row r="109" spans="2:14" s="731" customFormat="1" ht="18.95" customHeight="1">
      <c r="B109" s="732"/>
      <c r="C109" s="732"/>
      <c r="D109" s="732"/>
      <c r="G109" s="733"/>
      <c r="I109" s="734"/>
      <c r="J109" s="733"/>
      <c r="K109" s="734"/>
      <c r="L109" s="725"/>
      <c r="M109" s="726"/>
      <c r="N109" s="725"/>
    </row>
    <row r="110" spans="2:14" s="731" customFormat="1" ht="18.95" customHeight="1">
      <c r="B110" s="732"/>
      <c r="C110" s="732"/>
      <c r="D110" s="732"/>
      <c r="G110" s="733"/>
      <c r="I110" s="734"/>
      <c r="J110" s="733"/>
      <c r="K110" s="734"/>
      <c r="L110" s="725"/>
      <c r="M110" s="726"/>
      <c r="N110" s="725"/>
    </row>
    <row r="111" spans="2:14" s="731" customFormat="1" ht="18.95" customHeight="1">
      <c r="B111" s="732"/>
      <c r="C111" s="732"/>
      <c r="D111" s="732"/>
      <c r="G111" s="733"/>
      <c r="I111" s="734"/>
      <c r="J111" s="733"/>
      <c r="K111" s="734"/>
      <c r="L111" s="725"/>
      <c r="M111" s="726"/>
      <c r="N111" s="725"/>
    </row>
    <row r="112" spans="2:14" s="731" customFormat="1" ht="18.95" customHeight="1">
      <c r="B112" s="732"/>
      <c r="C112" s="732"/>
      <c r="D112" s="732"/>
      <c r="G112" s="733"/>
      <c r="I112" s="734"/>
      <c r="J112" s="733"/>
      <c r="K112" s="734"/>
      <c r="L112" s="725"/>
      <c r="M112" s="726"/>
      <c r="N112" s="725"/>
    </row>
    <row r="113" spans="1:14" s="731" customFormat="1" ht="18.95" customHeight="1">
      <c r="B113" s="732"/>
      <c r="C113" s="732"/>
      <c r="D113" s="732"/>
      <c r="G113" s="733"/>
      <c r="I113" s="734"/>
      <c r="J113" s="733"/>
      <c r="K113" s="734"/>
      <c r="L113" s="725"/>
      <c r="M113" s="726"/>
      <c r="N113" s="725"/>
    </row>
    <row r="114" spans="1:14" s="731" customFormat="1" ht="18.95" customHeight="1">
      <c r="B114" s="732"/>
      <c r="C114" s="732"/>
      <c r="D114" s="732"/>
      <c r="G114" s="733"/>
      <c r="I114" s="734"/>
      <c r="J114" s="733"/>
      <c r="K114" s="734"/>
      <c r="L114" s="725"/>
      <c r="M114" s="726"/>
      <c r="N114" s="725"/>
    </row>
    <row r="115" spans="1:14" s="731" customFormat="1" ht="18.95" customHeight="1">
      <c r="B115" s="732"/>
      <c r="C115" s="732"/>
      <c r="D115" s="732"/>
      <c r="G115" s="733"/>
      <c r="I115" s="734"/>
      <c r="J115" s="733"/>
      <c r="K115" s="734"/>
      <c r="L115" s="725"/>
      <c r="M115" s="726"/>
      <c r="N115" s="725"/>
    </row>
    <row r="116" spans="1:14" s="731" customFormat="1" ht="18.95" customHeight="1">
      <c r="B116" s="732"/>
      <c r="C116" s="732"/>
      <c r="D116" s="732"/>
      <c r="G116" s="733"/>
      <c r="I116" s="734"/>
      <c r="J116" s="733"/>
      <c r="K116" s="734"/>
      <c r="L116" s="725"/>
      <c r="M116" s="726"/>
      <c r="N116" s="725"/>
    </row>
    <row r="117" spans="1:14" s="731" customFormat="1" ht="18.95" customHeight="1">
      <c r="B117" s="732"/>
      <c r="C117" s="732"/>
      <c r="D117" s="732"/>
      <c r="G117" s="733"/>
      <c r="I117" s="734"/>
      <c r="J117" s="733"/>
      <c r="K117" s="734"/>
      <c r="L117" s="725"/>
      <c r="M117" s="726"/>
      <c r="N117" s="725"/>
    </row>
    <row r="118" spans="1:14" s="715" customFormat="1" ht="21">
      <c r="A118" s="711" t="e">
        <f>+A63</f>
        <v>#REF!</v>
      </c>
      <c r="B118" s="711"/>
      <c r="C118" s="711"/>
      <c r="D118" s="711"/>
      <c r="E118" s="711"/>
      <c r="F118" s="711"/>
      <c r="G118" s="712"/>
      <c r="H118" s="711"/>
      <c r="I118" s="713"/>
      <c r="J118" s="711"/>
      <c r="K118" s="713"/>
      <c r="L118" s="714"/>
      <c r="N118" s="714"/>
    </row>
    <row r="119" spans="1:14" s="720" customFormat="1" ht="18">
      <c r="A119" s="716" t="s">
        <v>214</v>
      </c>
      <c r="B119" s="716"/>
      <c r="C119" s="716"/>
      <c r="D119" s="716"/>
      <c r="E119" s="716"/>
      <c r="F119" s="716"/>
      <c r="G119" s="717"/>
      <c r="H119" s="716"/>
      <c r="I119" s="718"/>
      <c r="J119" s="716"/>
      <c r="K119" s="718"/>
      <c r="L119" s="719"/>
      <c r="N119" s="719"/>
    </row>
    <row r="120" spans="1:14">
      <c r="A120" s="721" t="e">
        <f>+A65</f>
        <v>#REF!</v>
      </c>
      <c r="B120" s="722"/>
      <c r="C120" s="722"/>
      <c r="D120" s="722"/>
      <c r="E120" s="722"/>
      <c r="F120" s="722"/>
      <c r="G120" s="723"/>
      <c r="H120" s="722"/>
      <c r="I120" s="724"/>
      <c r="J120" s="722"/>
      <c r="K120" s="724"/>
    </row>
    <row r="121" spans="1:14">
      <c r="A121" s="721" t="str">
        <f>+A66</f>
        <v>SERTA UNTUK TAHUN-TAHUN YANG BERAKHIR PADA TANGGAL TERSEBUT</v>
      </c>
      <c r="B121" s="722"/>
      <c r="C121" s="722"/>
      <c r="D121" s="722"/>
      <c r="E121" s="722"/>
      <c r="F121" s="722"/>
      <c r="G121" s="723"/>
      <c r="H121" s="722"/>
      <c r="I121" s="724"/>
      <c r="J121" s="722"/>
      <c r="K121" s="724"/>
    </row>
    <row r="122" spans="1:14" ht="5.0999999999999996" customHeight="1">
      <c r="A122" s="749"/>
      <c r="B122" s="750"/>
      <c r="C122" s="750"/>
      <c r="D122" s="750"/>
      <c r="E122" s="749"/>
      <c r="F122" s="749"/>
      <c r="G122" s="751"/>
      <c r="H122" s="749"/>
      <c r="I122" s="752"/>
      <c r="J122" s="751"/>
      <c r="K122" s="752"/>
    </row>
    <row r="123" spans="1:14" ht="18.95" customHeight="1"/>
    <row r="124" spans="1:14" s="740" customFormat="1" ht="18.95" customHeight="1">
      <c r="A124" s="735" t="s">
        <v>146</v>
      </c>
      <c r="B124" s="736" t="s">
        <v>228</v>
      </c>
      <c r="C124" s="736"/>
      <c r="D124" s="736"/>
      <c r="E124" s="735"/>
      <c r="F124" s="735"/>
      <c r="G124" s="737"/>
      <c r="H124" s="735"/>
      <c r="I124" s="738"/>
      <c r="J124" s="737"/>
      <c r="K124" s="738"/>
      <c r="L124" s="739"/>
      <c r="N124" s="739"/>
    </row>
    <row r="125" spans="1:14" ht="18.95" customHeight="1"/>
    <row r="126" spans="1:14" s="740" customFormat="1" ht="18.95" customHeight="1">
      <c r="A126" s="735"/>
      <c r="B126" s="736" t="s">
        <v>217</v>
      </c>
      <c r="C126" s="736" t="s">
        <v>229</v>
      </c>
      <c r="D126" s="736"/>
      <c r="E126" s="735"/>
      <c r="F126" s="735"/>
      <c r="G126" s="737"/>
      <c r="H126" s="735"/>
      <c r="I126" s="738"/>
      <c r="J126" s="737"/>
      <c r="K126" s="738"/>
      <c r="L126" s="739"/>
      <c r="N126" s="739"/>
    </row>
    <row r="127" spans="1:14" ht="3" customHeight="1"/>
    <row r="128" spans="1:14" s="725" customFormat="1" ht="18.95" customHeight="1">
      <c r="A128" s="731"/>
      <c r="B128" s="732"/>
      <c r="C128" s="1848" t="s">
        <v>364</v>
      </c>
      <c r="D128" s="1848"/>
      <c r="E128" s="1848"/>
      <c r="F128" s="1848"/>
      <c r="G128" s="1848"/>
      <c r="H128" s="1848"/>
      <c r="I128" s="1848"/>
      <c r="J128" s="1848"/>
      <c r="K128" s="1848"/>
      <c r="M128" s="726"/>
    </row>
    <row r="129" spans="1:13" s="725" customFormat="1" ht="18.95" customHeight="1">
      <c r="A129" s="731"/>
      <c r="B129" s="732"/>
      <c r="C129" s="1848"/>
      <c r="D129" s="1848"/>
      <c r="E129" s="1848"/>
      <c r="F129" s="1848"/>
      <c r="G129" s="1848"/>
      <c r="H129" s="1848"/>
      <c r="I129" s="1848"/>
      <c r="J129" s="1848"/>
      <c r="K129" s="1848"/>
      <c r="M129" s="726"/>
    </row>
    <row r="130" spans="1:13" s="725" customFormat="1" ht="18.95" customHeight="1">
      <c r="A130" s="731"/>
      <c r="B130" s="732"/>
      <c r="C130" s="1848"/>
      <c r="D130" s="1848"/>
      <c r="E130" s="1848"/>
      <c r="F130" s="1848"/>
      <c r="G130" s="1848"/>
      <c r="H130" s="1848"/>
      <c r="I130" s="1848"/>
      <c r="J130" s="1848"/>
      <c r="K130" s="1848"/>
      <c r="M130" s="726"/>
    </row>
    <row r="131" spans="1:13" s="725" customFormat="1" ht="24" customHeight="1">
      <c r="A131" s="731"/>
      <c r="B131" s="732"/>
      <c r="C131" s="1848"/>
      <c r="D131" s="1848"/>
      <c r="E131" s="1848"/>
      <c r="F131" s="1848"/>
      <c r="G131" s="1848"/>
      <c r="H131" s="1848"/>
      <c r="I131" s="1848"/>
      <c r="J131" s="1848"/>
      <c r="K131" s="1848"/>
      <c r="M131" s="726"/>
    </row>
    <row r="132" spans="1:13" s="725" customFormat="1" ht="3" customHeight="1">
      <c r="A132" s="731"/>
      <c r="B132" s="732"/>
      <c r="C132" s="732"/>
      <c r="D132" s="732"/>
      <c r="E132" s="731"/>
      <c r="F132" s="731"/>
      <c r="G132" s="733"/>
      <c r="H132" s="731"/>
      <c r="I132" s="734"/>
      <c r="J132" s="733"/>
      <c r="K132" s="734"/>
      <c r="M132" s="726"/>
    </row>
    <row r="133" spans="1:13" s="725" customFormat="1" ht="18.95" customHeight="1">
      <c r="A133" s="731"/>
      <c r="B133" s="732"/>
      <c r="C133" s="1848" t="s">
        <v>365</v>
      </c>
      <c r="D133" s="1848"/>
      <c r="E133" s="1848"/>
      <c r="F133" s="1848"/>
      <c r="G133" s="1848"/>
      <c r="H133" s="1848"/>
      <c r="I133" s="1848"/>
      <c r="J133" s="1848"/>
      <c r="K133" s="1848"/>
      <c r="M133" s="726"/>
    </row>
    <row r="134" spans="1:13" s="725" customFormat="1" ht="18.95" customHeight="1">
      <c r="A134" s="731"/>
      <c r="B134" s="732"/>
      <c r="C134" s="1848"/>
      <c r="D134" s="1848"/>
      <c r="E134" s="1848"/>
      <c r="F134" s="1848"/>
      <c r="G134" s="1848"/>
      <c r="H134" s="1848"/>
      <c r="I134" s="1848"/>
      <c r="J134" s="1848"/>
      <c r="K134" s="1848"/>
      <c r="M134" s="726"/>
    </row>
    <row r="135" spans="1:13" s="725" customFormat="1" ht="18.95" customHeight="1">
      <c r="A135" s="731"/>
      <c r="B135" s="732"/>
      <c r="C135" s="1848"/>
      <c r="D135" s="1848"/>
      <c r="E135" s="1848"/>
      <c r="F135" s="1848"/>
      <c r="G135" s="1848"/>
      <c r="H135" s="1848"/>
      <c r="I135" s="1848"/>
      <c r="J135" s="1848"/>
      <c r="K135" s="1848"/>
      <c r="M135" s="726"/>
    </row>
    <row r="136" spans="1:13" s="725" customFormat="1" ht="29.25" customHeight="1">
      <c r="A136" s="731"/>
      <c r="B136" s="732"/>
      <c r="C136" s="1848"/>
      <c r="D136" s="1848"/>
      <c r="E136" s="1848"/>
      <c r="F136" s="1848"/>
      <c r="G136" s="1848"/>
      <c r="H136" s="1848"/>
      <c r="I136" s="1848"/>
      <c r="J136" s="1848"/>
      <c r="K136" s="1848"/>
      <c r="M136" s="726"/>
    </row>
    <row r="137" spans="1:13" s="725" customFormat="1" ht="3" customHeight="1">
      <c r="A137" s="731"/>
      <c r="B137" s="732"/>
      <c r="C137" s="732"/>
      <c r="D137" s="732"/>
      <c r="E137" s="731"/>
      <c r="F137" s="731"/>
      <c r="G137" s="733"/>
      <c r="H137" s="731"/>
      <c r="I137" s="734"/>
      <c r="J137" s="733"/>
      <c r="K137" s="734"/>
      <c r="M137" s="726"/>
    </row>
    <row r="138" spans="1:13" s="725" customFormat="1" ht="18.95" customHeight="1">
      <c r="A138" s="731"/>
      <c r="B138" s="732"/>
      <c r="C138" s="1848" t="s">
        <v>366</v>
      </c>
      <c r="D138" s="1848"/>
      <c r="E138" s="1848"/>
      <c r="F138" s="1848"/>
      <c r="G138" s="1848"/>
      <c r="H138" s="1848"/>
      <c r="I138" s="1848"/>
      <c r="J138" s="1848"/>
      <c r="K138" s="1848"/>
      <c r="M138" s="726"/>
    </row>
    <row r="139" spans="1:13" s="725" customFormat="1" ht="18.95" customHeight="1">
      <c r="A139" s="731"/>
      <c r="B139" s="732"/>
      <c r="C139" s="1848"/>
      <c r="D139" s="1848"/>
      <c r="E139" s="1848"/>
      <c r="F139" s="1848"/>
      <c r="G139" s="1848"/>
      <c r="H139" s="1848"/>
      <c r="I139" s="1848"/>
      <c r="J139" s="1848"/>
      <c r="K139" s="1848"/>
      <c r="M139" s="726"/>
    </row>
    <row r="140" spans="1:13" s="725" customFormat="1" ht="26.25" customHeight="1">
      <c r="A140" s="731"/>
      <c r="B140" s="732"/>
      <c r="C140" s="1848"/>
      <c r="D140" s="1848"/>
      <c r="E140" s="1848"/>
      <c r="F140" s="1848"/>
      <c r="G140" s="1848"/>
      <c r="H140" s="1848"/>
      <c r="I140" s="1848"/>
      <c r="J140" s="1848"/>
      <c r="K140" s="1848"/>
      <c r="M140" s="726"/>
    </row>
    <row r="141" spans="1:13" s="725" customFormat="1" ht="3" customHeight="1">
      <c r="A141" s="731"/>
      <c r="B141" s="732"/>
      <c r="C141" s="732"/>
      <c r="D141" s="732"/>
      <c r="E141" s="731"/>
      <c r="F141" s="731"/>
      <c r="G141" s="733"/>
      <c r="H141" s="731"/>
      <c r="I141" s="734"/>
      <c r="J141" s="733"/>
      <c r="K141" s="734"/>
      <c r="M141" s="726"/>
    </row>
    <row r="142" spans="1:13" s="725" customFormat="1" ht="18.95" customHeight="1">
      <c r="A142" s="731"/>
      <c r="B142" s="732"/>
      <c r="C142" s="1848" t="s">
        <v>367</v>
      </c>
      <c r="D142" s="1848"/>
      <c r="E142" s="1848"/>
      <c r="F142" s="1848"/>
      <c r="G142" s="1848"/>
      <c r="H142" s="1848"/>
      <c r="I142" s="1848"/>
      <c r="J142" s="1848"/>
      <c r="K142" s="1848"/>
      <c r="M142" s="726"/>
    </row>
    <row r="143" spans="1:13" s="725" customFormat="1" ht="18.95" customHeight="1">
      <c r="A143" s="731"/>
      <c r="B143" s="732"/>
      <c r="C143" s="1848"/>
      <c r="D143" s="1848"/>
      <c r="E143" s="1848"/>
      <c r="F143" s="1848"/>
      <c r="G143" s="1848"/>
      <c r="H143" s="1848"/>
      <c r="I143" s="1848"/>
      <c r="J143" s="1848"/>
      <c r="K143" s="1848"/>
      <c r="M143" s="726"/>
    </row>
    <row r="144" spans="1:13" s="725" customFormat="1" ht="18.95" customHeight="1">
      <c r="A144" s="731"/>
      <c r="B144" s="732"/>
      <c r="C144" s="1848"/>
      <c r="D144" s="1848"/>
      <c r="E144" s="1848"/>
      <c r="F144" s="1848"/>
      <c r="G144" s="1848"/>
      <c r="H144" s="1848"/>
      <c r="I144" s="1848"/>
      <c r="J144" s="1848"/>
      <c r="K144" s="1848"/>
      <c r="M144" s="726"/>
    </row>
    <row r="145" spans="1:14" s="725" customFormat="1" ht="27.75" customHeight="1">
      <c r="A145" s="731"/>
      <c r="B145" s="732"/>
      <c r="C145" s="1848"/>
      <c r="D145" s="1848"/>
      <c r="E145" s="1848"/>
      <c r="F145" s="1848"/>
      <c r="G145" s="1848"/>
      <c r="H145" s="1848"/>
      <c r="I145" s="1848"/>
      <c r="J145" s="1848"/>
      <c r="K145" s="1848"/>
      <c r="M145" s="726"/>
    </row>
    <row r="146" spans="1:14" ht="3" customHeight="1"/>
    <row r="147" spans="1:14" ht="18.95" customHeight="1">
      <c r="C147" s="1848" t="s">
        <v>369</v>
      </c>
      <c r="D147" s="1848"/>
      <c r="E147" s="1848"/>
      <c r="F147" s="1848"/>
      <c r="G147" s="1848"/>
      <c r="H147" s="1848"/>
      <c r="I147" s="1848"/>
      <c r="J147" s="1848"/>
      <c r="K147" s="1848"/>
    </row>
    <row r="148" spans="1:14" ht="18.95" customHeight="1">
      <c r="C148" s="1848"/>
      <c r="D148" s="1848"/>
      <c r="E148" s="1848"/>
      <c r="F148" s="1848"/>
      <c r="G148" s="1848"/>
      <c r="H148" s="1848"/>
      <c r="I148" s="1848"/>
      <c r="J148" s="1848"/>
      <c r="K148" s="1848"/>
    </row>
    <row r="149" spans="1:14" ht="25.5" customHeight="1">
      <c r="C149" s="1848"/>
      <c r="D149" s="1848"/>
      <c r="E149" s="1848"/>
      <c r="F149" s="1848"/>
      <c r="G149" s="1848"/>
      <c r="H149" s="1848"/>
      <c r="I149" s="1848"/>
      <c r="J149" s="1848"/>
      <c r="K149" s="1848"/>
    </row>
    <row r="150" spans="1:14" ht="3" customHeight="1"/>
    <row r="151" spans="1:14" ht="18.95" customHeight="1">
      <c r="C151" s="1848" t="s">
        <v>370</v>
      </c>
      <c r="D151" s="1848"/>
      <c r="E151" s="1848"/>
      <c r="F151" s="1848"/>
      <c r="G151" s="1848"/>
      <c r="H151" s="1848"/>
      <c r="I151" s="1848"/>
      <c r="J151" s="1848"/>
      <c r="K151" s="1848"/>
    </row>
    <row r="152" spans="1:14" ht="14.25" customHeight="1">
      <c r="C152" s="1848"/>
      <c r="D152" s="1848"/>
      <c r="E152" s="1848"/>
      <c r="F152" s="1848"/>
      <c r="G152" s="1848"/>
      <c r="H152" s="1848"/>
      <c r="I152" s="1848"/>
      <c r="J152" s="1848"/>
      <c r="K152" s="1848"/>
    </row>
    <row r="153" spans="1:14" ht="18.95" customHeight="1"/>
    <row r="154" spans="1:14" ht="18.95" customHeight="1"/>
    <row r="155" spans="1:14" s="740" customFormat="1" ht="18.95" customHeight="1">
      <c r="A155" s="735"/>
      <c r="B155" s="736" t="s">
        <v>219</v>
      </c>
      <c r="C155" s="736" t="s">
        <v>417</v>
      </c>
      <c r="D155" s="763"/>
      <c r="E155" s="764"/>
      <c r="F155" s="764"/>
      <c r="G155" s="765"/>
      <c r="H155" s="735"/>
      <c r="I155" s="738"/>
      <c r="J155" s="737"/>
      <c r="K155" s="738"/>
      <c r="L155" s="739"/>
      <c r="N155" s="739"/>
    </row>
    <row r="156" spans="1:14" ht="3" customHeight="1"/>
    <row r="157" spans="1:14" ht="18.95" customHeight="1">
      <c r="C157" s="1848" t="s">
        <v>371</v>
      </c>
      <c r="D157" s="1848"/>
      <c r="E157" s="1848"/>
      <c r="F157" s="1848"/>
      <c r="G157" s="1848"/>
      <c r="H157" s="1848"/>
      <c r="I157" s="1848"/>
      <c r="J157" s="1848"/>
      <c r="K157" s="1848"/>
    </row>
    <row r="158" spans="1:14" ht="18.95" customHeight="1">
      <c r="C158" s="1848"/>
      <c r="D158" s="1848"/>
      <c r="E158" s="1848"/>
      <c r="F158" s="1848"/>
      <c r="G158" s="1848"/>
      <c r="H158" s="1848"/>
      <c r="I158" s="1848"/>
      <c r="J158" s="1848"/>
      <c r="K158" s="1848"/>
    </row>
    <row r="159" spans="1:14" ht="18.95" customHeight="1">
      <c r="C159" s="1848"/>
      <c r="D159" s="1848"/>
      <c r="E159" s="1848"/>
      <c r="F159" s="1848"/>
      <c r="G159" s="1848"/>
      <c r="H159" s="1848"/>
      <c r="I159" s="1848"/>
      <c r="J159" s="1848"/>
      <c r="K159" s="1848"/>
    </row>
    <row r="160" spans="1:14" ht="18.95" customHeight="1">
      <c r="C160" s="1848"/>
      <c r="D160" s="1848"/>
      <c r="E160" s="1848"/>
      <c r="F160" s="1848"/>
      <c r="G160" s="1848"/>
      <c r="H160" s="1848"/>
      <c r="I160" s="1848"/>
      <c r="J160" s="1848"/>
      <c r="K160" s="1848"/>
    </row>
    <row r="161" spans="1:14" ht="18.95" customHeight="1">
      <c r="C161" s="1848"/>
      <c r="D161" s="1848"/>
      <c r="E161" s="1848"/>
      <c r="F161" s="1848"/>
      <c r="G161" s="1848"/>
      <c r="H161" s="1848"/>
      <c r="I161" s="1848"/>
      <c r="J161" s="1848"/>
      <c r="K161" s="1848"/>
    </row>
    <row r="162" spans="1:14" ht="18.95" customHeight="1">
      <c r="C162" s="1848"/>
      <c r="D162" s="1848"/>
      <c r="E162" s="1848"/>
      <c r="F162" s="1848"/>
      <c r="G162" s="1848"/>
      <c r="H162" s="1848"/>
      <c r="I162" s="1848"/>
      <c r="J162" s="1848"/>
      <c r="K162" s="1848"/>
    </row>
    <row r="163" spans="1:14" s="725" customFormat="1" ht="18.95" customHeight="1">
      <c r="A163" s="731"/>
      <c r="B163" s="732"/>
      <c r="C163" s="1848"/>
      <c r="D163" s="1848"/>
      <c r="E163" s="1848"/>
      <c r="F163" s="1848"/>
      <c r="G163" s="1848"/>
      <c r="H163" s="1848"/>
      <c r="I163" s="1848"/>
      <c r="J163" s="1848"/>
      <c r="K163" s="1848"/>
      <c r="M163" s="726"/>
    </row>
    <row r="164" spans="1:14" s="725" customFormat="1" ht="18.95" customHeight="1">
      <c r="A164" s="731"/>
      <c r="B164" s="732"/>
      <c r="C164" s="1848"/>
      <c r="D164" s="1848"/>
      <c r="E164" s="1848"/>
      <c r="F164" s="1848"/>
      <c r="G164" s="1848"/>
      <c r="H164" s="1848"/>
      <c r="I164" s="1848"/>
      <c r="J164" s="1848"/>
      <c r="K164" s="1848"/>
      <c r="M164" s="726"/>
    </row>
    <row r="165" spans="1:14" s="725" customFormat="1" ht="18.95" customHeight="1">
      <c r="A165" s="731"/>
      <c r="B165" s="732"/>
      <c r="C165" s="766" t="s">
        <v>281</v>
      </c>
      <c r="D165" s="742"/>
      <c r="E165" s="742"/>
      <c r="F165" s="742"/>
      <c r="G165" s="742"/>
      <c r="H165" s="742"/>
      <c r="I165" s="742"/>
      <c r="J165" s="742"/>
      <c r="K165" s="742"/>
      <c r="M165" s="726"/>
    </row>
    <row r="166" spans="1:14" s="725" customFormat="1" ht="18.95" customHeight="1">
      <c r="A166" s="731"/>
      <c r="B166" s="732"/>
      <c r="C166" s="767" t="s">
        <v>63</v>
      </c>
      <c r="D166" s="768" t="s">
        <v>372</v>
      </c>
      <c r="E166" s="768"/>
      <c r="F166" s="768"/>
      <c r="G166" s="768"/>
      <c r="H166" s="768"/>
      <c r="I166" s="768"/>
      <c r="J166" s="768"/>
      <c r="K166" s="768"/>
      <c r="M166" s="726"/>
    </row>
    <row r="167" spans="1:14" s="725" customFormat="1" ht="18.95" customHeight="1">
      <c r="A167" s="731"/>
      <c r="B167" s="732"/>
      <c r="C167" s="769"/>
      <c r="D167" s="770" t="s">
        <v>63</v>
      </c>
      <c r="E167" s="1850" t="s">
        <v>373</v>
      </c>
      <c r="F167" s="1850"/>
      <c r="G167" s="1850"/>
      <c r="H167" s="1850"/>
      <c r="I167" s="1850"/>
      <c r="J167" s="1850"/>
      <c r="K167" s="1850"/>
      <c r="M167" s="726"/>
    </row>
    <row r="168" spans="1:14" s="725" customFormat="1" ht="12" customHeight="1">
      <c r="A168" s="731"/>
      <c r="B168" s="732"/>
      <c r="C168" s="769"/>
      <c r="D168" s="768"/>
      <c r="E168" s="1850"/>
      <c r="F168" s="1850"/>
      <c r="G168" s="1850"/>
      <c r="H168" s="1850"/>
      <c r="I168" s="1850"/>
      <c r="J168" s="1850"/>
      <c r="K168" s="1850"/>
      <c r="M168" s="726"/>
    </row>
    <row r="169" spans="1:14" s="725" customFormat="1" ht="18.95" customHeight="1">
      <c r="A169" s="731"/>
      <c r="B169" s="732"/>
      <c r="C169" s="767"/>
      <c r="D169" s="770" t="s">
        <v>63</v>
      </c>
      <c r="E169" s="768" t="s">
        <v>374</v>
      </c>
      <c r="F169" s="768"/>
      <c r="G169" s="768"/>
      <c r="H169" s="768"/>
      <c r="I169" s="768"/>
      <c r="J169" s="768"/>
      <c r="K169" s="768"/>
      <c r="M169" s="726"/>
    </row>
    <row r="170" spans="1:14" s="725" customFormat="1" ht="18.95" customHeight="1">
      <c r="A170" s="731"/>
      <c r="B170" s="732"/>
      <c r="C170" s="767"/>
      <c r="D170" s="770" t="s">
        <v>63</v>
      </c>
      <c r="E170" s="768" t="s">
        <v>283</v>
      </c>
      <c r="F170" s="768"/>
      <c r="G170" s="768"/>
      <c r="H170" s="768"/>
      <c r="I170" s="768"/>
      <c r="J170" s="768"/>
      <c r="K170" s="768"/>
      <c r="M170" s="726"/>
    </row>
    <row r="171" spans="1:14" s="725" customFormat="1" ht="18.95" customHeight="1">
      <c r="A171" s="731"/>
      <c r="B171" s="732"/>
      <c r="C171" s="767"/>
      <c r="D171" s="770"/>
      <c r="E171" s="768"/>
      <c r="F171" s="768"/>
      <c r="G171" s="768"/>
      <c r="H171" s="768"/>
      <c r="I171" s="768"/>
      <c r="J171" s="768"/>
      <c r="K171" s="768"/>
      <c r="M171" s="726"/>
    </row>
    <row r="172" spans="1:14" s="725" customFormat="1" ht="18.95" customHeight="1">
      <c r="A172" s="731"/>
      <c r="B172" s="732"/>
      <c r="C172" s="767"/>
      <c r="D172" s="770"/>
      <c r="E172" s="768"/>
      <c r="F172" s="768"/>
      <c r="G172" s="768"/>
      <c r="H172" s="768"/>
      <c r="I172" s="768"/>
      <c r="J172" s="768"/>
      <c r="K172" s="768"/>
      <c r="M172" s="726"/>
    </row>
    <row r="173" spans="1:14" s="715" customFormat="1" ht="21">
      <c r="A173" s="711" t="e">
        <f>+A118</f>
        <v>#REF!</v>
      </c>
      <c r="B173" s="711"/>
      <c r="C173" s="711"/>
      <c r="D173" s="711"/>
      <c r="E173" s="711"/>
      <c r="F173" s="711"/>
      <c r="G173" s="712"/>
      <c r="H173" s="711"/>
      <c r="I173" s="713"/>
      <c r="J173" s="711"/>
      <c r="K173" s="713"/>
      <c r="L173" s="714"/>
      <c r="N173" s="714"/>
    </row>
    <row r="174" spans="1:14" s="720" customFormat="1" ht="18">
      <c r="A174" s="716" t="s">
        <v>214</v>
      </c>
      <c r="B174" s="716"/>
      <c r="C174" s="716"/>
      <c r="D174" s="716"/>
      <c r="E174" s="716"/>
      <c r="F174" s="716"/>
      <c r="G174" s="717"/>
      <c r="H174" s="716"/>
      <c r="I174" s="718"/>
      <c r="J174" s="716"/>
      <c r="K174" s="718"/>
      <c r="L174" s="719"/>
      <c r="N174" s="719"/>
    </row>
    <row r="175" spans="1:14">
      <c r="A175" s="721" t="e">
        <f>+A120</f>
        <v>#REF!</v>
      </c>
      <c r="B175" s="722"/>
      <c r="C175" s="722"/>
      <c r="D175" s="722"/>
      <c r="E175" s="722"/>
      <c r="F175" s="722"/>
      <c r="G175" s="723"/>
      <c r="H175" s="722"/>
      <c r="I175" s="724"/>
      <c r="J175" s="722"/>
      <c r="K175" s="724"/>
    </row>
    <row r="176" spans="1:14">
      <c r="A176" s="721" t="str">
        <f>+A121</f>
        <v>SERTA UNTUK TAHUN-TAHUN YANG BERAKHIR PADA TANGGAL TERSEBUT</v>
      </c>
      <c r="B176" s="722"/>
      <c r="C176" s="722"/>
      <c r="D176" s="722"/>
      <c r="E176" s="722"/>
      <c r="F176" s="722"/>
      <c r="G176" s="723"/>
      <c r="H176" s="722"/>
      <c r="I176" s="724"/>
      <c r="J176" s="722"/>
      <c r="K176" s="724"/>
    </row>
    <row r="177" spans="1:14" ht="5.0999999999999996" customHeight="1">
      <c r="A177" s="749"/>
      <c r="B177" s="750"/>
      <c r="C177" s="750"/>
      <c r="D177" s="750"/>
      <c r="E177" s="749"/>
      <c r="F177" s="749"/>
      <c r="G177" s="751"/>
      <c r="H177" s="749"/>
      <c r="I177" s="752"/>
      <c r="J177" s="751"/>
      <c r="K177" s="752"/>
    </row>
    <row r="178" spans="1:14" ht="18.95" customHeight="1"/>
    <row r="179" spans="1:14" s="740" customFormat="1" ht="18.95" customHeight="1">
      <c r="A179" s="735" t="s">
        <v>146</v>
      </c>
      <c r="B179" s="736" t="s">
        <v>418</v>
      </c>
      <c r="C179" s="736"/>
      <c r="D179" s="736"/>
      <c r="E179" s="735"/>
      <c r="F179" s="735"/>
      <c r="G179" s="737"/>
      <c r="H179" s="735"/>
      <c r="I179" s="738"/>
      <c r="J179" s="737"/>
      <c r="K179" s="738"/>
      <c r="L179" s="739"/>
      <c r="N179" s="739"/>
    </row>
    <row r="180" spans="1:14" s="725" customFormat="1" ht="18.95" customHeight="1">
      <c r="A180" s="731"/>
      <c r="B180" s="732"/>
      <c r="C180" s="767"/>
      <c r="D180" s="770"/>
      <c r="E180" s="768"/>
      <c r="F180" s="768"/>
      <c r="G180" s="768"/>
      <c r="H180" s="768"/>
      <c r="I180" s="768"/>
      <c r="J180" s="768"/>
      <c r="K180" s="768"/>
      <c r="M180" s="726"/>
    </row>
    <row r="181" spans="1:14" s="740" customFormat="1" ht="18.95" customHeight="1">
      <c r="A181" s="735"/>
      <c r="B181" s="736" t="s">
        <v>219</v>
      </c>
      <c r="C181" s="736" t="s">
        <v>419</v>
      </c>
      <c r="D181" s="763"/>
      <c r="E181" s="764"/>
      <c r="F181" s="764"/>
      <c r="G181" s="765"/>
      <c r="H181" s="735"/>
      <c r="I181" s="738"/>
      <c r="J181" s="737"/>
      <c r="K181" s="738"/>
      <c r="L181" s="739"/>
      <c r="N181" s="739"/>
    </row>
    <row r="182" spans="1:14" ht="3" customHeight="1"/>
    <row r="183" spans="1:14" s="725" customFormat="1" ht="18.95" customHeight="1">
      <c r="A183" s="731"/>
      <c r="B183" s="732"/>
      <c r="C183" s="767"/>
      <c r="D183" s="770" t="s">
        <v>63</v>
      </c>
      <c r="E183" s="768" t="s">
        <v>285</v>
      </c>
      <c r="F183" s="768"/>
      <c r="G183" s="768"/>
      <c r="H183" s="768"/>
      <c r="I183" s="768"/>
      <c r="J183" s="768"/>
      <c r="K183" s="768"/>
      <c r="M183" s="726"/>
    </row>
    <row r="184" spans="1:14" s="725" customFormat="1" ht="18.95" customHeight="1">
      <c r="A184" s="731"/>
      <c r="B184" s="732"/>
      <c r="C184" s="732"/>
      <c r="D184" s="770" t="s">
        <v>63</v>
      </c>
      <c r="E184" s="768" t="s">
        <v>375</v>
      </c>
      <c r="F184" s="768"/>
      <c r="G184" s="768"/>
      <c r="H184" s="768"/>
      <c r="I184" s="768"/>
      <c r="J184" s="768"/>
      <c r="K184" s="768"/>
      <c r="M184" s="726"/>
    </row>
    <row r="185" spans="1:14" s="725" customFormat="1" ht="24" customHeight="1">
      <c r="A185" s="731"/>
      <c r="B185" s="732"/>
      <c r="C185" s="732"/>
      <c r="D185" s="770" t="s">
        <v>63</v>
      </c>
      <c r="E185" s="768" t="s">
        <v>288</v>
      </c>
      <c r="F185" s="768"/>
      <c r="G185" s="768"/>
      <c r="H185" s="768"/>
      <c r="I185" s="768"/>
      <c r="J185" s="768"/>
      <c r="K185" s="768"/>
      <c r="M185" s="726"/>
    </row>
    <row r="186" spans="1:14" s="725" customFormat="1" ht="18.95" customHeight="1">
      <c r="A186" s="731"/>
      <c r="B186" s="732"/>
      <c r="C186" s="767"/>
      <c r="D186" s="770" t="s">
        <v>63</v>
      </c>
      <c r="E186" s="768" t="s">
        <v>290</v>
      </c>
      <c r="F186" s="768"/>
      <c r="G186" s="768"/>
      <c r="H186" s="768"/>
      <c r="I186" s="768"/>
      <c r="J186" s="768"/>
      <c r="K186" s="768"/>
      <c r="M186" s="726"/>
    </row>
    <row r="187" spans="1:14" s="725" customFormat="1" ht="18.95" customHeight="1">
      <c r="A187" s="731"/>
      <c r="B187" s="732"/>
      <c r="C187" s="732"/>
      <c r="D187" s="770" t="s">
        <v>63</v>
      </c>
      <c r="E187" s="1850" t="s">
        <v>376</v>
      </c>
      <c r="F187" s="1850"/>
      <c r="G187" s="1850"/>
      <c r="H187" s="1850"/>
      <c r="I187" s="1850"/>
      <c r="J187" s="1850"/>
      <c r="K187" s="1850"/>
      <c r="M187" s="726"/>
    </row>
    <row r="188" spans="1:14" s="725" customFormat="1" ht="18.95" customHeight="1">
      <c r="A188" s="731"/>
      <c r="B188" s="732"/>
      <c r="C188" s="732"/>
      <c r="D188" s="768"/>
      <c r="E188" s="1850"/>
      <c r="F188" s="1850"/>
      <c r="G188" s="1850"/>
      <c r="H188" s="1850"/>
      <c r="I188" s="1850"/>
      <c r="J188" s="1850"/>
      <c r="K188" s="1850"/>
      <c r="M188" s="726"/>
    </row>
    <row r="189" spans="1:14" s="725" customFormat="1" ht="18.95" customHeight="1">
      <c r="A189" s="731"/>
      <c r="B189" s="732"/>
      <c r="C189" s="732"/>
      <c r="D189" s="770" t="s">
        <v>63</v>
      </c>
      <c r="E189" s="1850" t="s">
        <v>377</v>
      </c>
      <c r="F189" s="1850"/>
      <c r="G189" s="1850"/>
      <c r="H189" s="1850"/>
      <c r="I189" s="1850"/>
      <c r="J189" s="1850"/>
      <c r="K189" s="1850"/>
      <c r="M189" s="726"/>
    </row>
    <row r="190" spans="1:14" s="725" customFormat="1" ht="18.95" customHeight="1">
      <c r="A190" s="731"/>
      <c r="B190" s="732"/>
      <c r="C190" s="767"/>
      <c r="D190" s="768"/>
      <c r="E190" s="1850"/>
      <c r="F190" s="1850"/>
      <c r="G190" s="1850"/>
      <c r="H190" s="1850"/>
      <c r="I190" s="1850"/>
      <c r="J190" s="1850"/>
      <c r="K190" s="1850"/>
      <c r="M190" s="726"/>
    </row>
    <row r="191" spans="1:14" s="725" customFormat="1" ht="18.95" customHeight="1">
      <c r="A191" s="731"/>
      <c r="B191" s="732"/>
      <c r="C191" s="732"/>
      <c r="D191" s="770" t="s">
        <v>63</v>
      </c>
      <c r="E191" s="1850" t="s">
        <v>378</v>
      </c>
      <c r="F191" s="1850"/>
      <c r="G191" s="1850"/>
      <c r="H191" s="1850"/>
      <c r="I191" s="1850"/>
      <c r="J191" s="1850"/>
      <c r="K191" s="1850"/>
      <c r="M191" s="726"/>
    </row>
    <row r="192" spans="1:14" s="725" customFormat="1" ht="18.95" customHeight="1">
      <c r="A192" s="731"/>
      <c r="B192" s="732"/>
      <c r="C192" s="732"/>
      <c r="D192" s="770"/>
      <c r="E192" s="1850"/>
      <c r="F192" s="1850"/>
      <c r="G192" s="1850"/>
      <c r="H192" s="1850"/>
      <c r="I192" s="1850"/>
      <c r="J192" s="1850"/>
      <c r="K192" s="1850"/>
      <c r="M192" s="726"/>
    </row>
    <row r="193" spans="1:14" s="725" customFormat="1" ht="18.95" customHeight="1">
      <c r="A193" s="731"/>
      <c r="B193" s="732"/>
      <c r="C193" s="732"/>
      <c r="D193" s="768"/>
      <c r="E193" s="1850"/>
      <c r="F193" s="1850"/>
      <c r="G193" s="1850"/>
      <c r="H193" s="1850"/>
      <c r="I193" s="1850"/>
      <c r="J193" s="1850"/>
      <c r="K193" s="1850"/>
      <c r="M193" s="726"/>
    </row>
    <row r="194" spans="1:14" s="725" customFormat="1" ht="18.95" customHeight="1">
      <c r="A194" s="731"/>
      <c r="B194" s="732"/>
      <c r="C194" s="732"/>
      <c r="D194" s="768"/>
      <c r="E194" s="771"/>
      <c r="F194" s="771"/>
      <c r="G194" s="771"/>
      <c r="H194" s="771"/>
      <c r="I194" s="771"/>
      <c r="J194" s="771"/>
      <c r="K194" s="771"/>
      <c r="M194" s="726"/>
    </row>
    <row r="195" spans="1:14" s="725" customFormat="1" ht="18.95" customHeight="1">
      <c r="A195" s="731"/>
      <c r="B195" s="732"/>
      <c r="C195" s="732"/>
      <c r="D195" s="768"/>
      <c r="E195" s="771"/>
      <c r="F195" s="771"/>
      <c r="G195" s="771"/>
      <c r="H195" s="771"/>
      <c r="I195" s="771"/>
      <c r="J195" s="771"/>
      <c r="K195" s="771"/>
      <c r="M195" s="726"/>
    </row>
    <row r="196" spans="1:14" s="740" customFormat="1" ht="18.95" customHeight="1">
      <c r="A196" s="735"/>
      <c r="B196" s="736" t="s">
        <v>221</v>
      </c>
      <c r="C196" s="736" t="s">
        <v>74</v>
      </c>
      <c r="D196" s="736"/>
      <c r="E196" s="735"/>
      <c r="F196" s="735"/>
      <c r="G196" s="737"/>
      <c r="H196" s="735"/>
      <c r="I196" s="738"/>
      <c r="J196" s="737"/>
      <c r="K196" s="738"/>
      <c r="L196" s="739"/>
      <c r="N196" s="739"/>
    </row>
    <row r="197" spans="1:14" ht="3" customHeight="1"/>
    <row r="198" spans="1:14" ht="18.95" customHeight="1">
      <c r="C198" s="1848" t="s">
        <v>420</v>
      </c>
      <c r="D198" s="1848"/>
      <c r="E198" s="1848"/>
      <c r="F198" s="1848"/>
      <c r="G198" s="1848"/>
      <c r="H198" s="1848"/>
      <c r="I198" s="1848"/>
      <c r="J198" s="1848"/>
      <c r="K198" s="1848"/>
    </row>
    <row r="199" spans="1:14" ht="18.95" customHeight="1">
      <c r="C199" s="1848"/>
      <c r="D199" s="1848"/>
      <c r="E199" s="1848"/>
      <c r="F199" s="1848"/>
      <c r="G199" s="1848"/>
      <c r="H199" s="1848"/>
      <c r="I199" s="1848"/>
      <c r="J199" s="1848"/>
      <c r="K199" s="1848"/>
    </row>
    <row r="200" spans="1:14" ht="10.5" customHeight="1">
      <c r="C200" s="1848"/>
      <c r="D200" s="1848"/>
      <c r="E200" s="1848"/>
      <c r="F200" s="1848"/>
      <c r="G200" s="1848"/>
      <c r="H200" s="1848"/>
      <c r="I200" s="1848"/>
      <c r="J200" s="1848"/>
      <c r="K200" s="1848"/>
    </row>
    <row r="201" spans="1:14" ht="18.95" customHeight="1"/>
    <row r="202" spans="1:14" ht="18.95" customHeight="1"/>
    <row r="203" spans="1:14" s="740" customFormat="1" ht="18.95" customHeight="1">
      <c r="A203" s="735"/>
      <c r="B203" s="736" t="s">
        <v>226</v>
      </c>
      <c r="C203" s="736" t="s">
        <v>421</v>
      </c>
      <c r="D203" s="736"/>
      <c r="E203" s="735"/>
      <c r="F203" s="735"/>
      <c r="G203" s="737"/>
      <c r="H203" s="735"/>
      <c r="I203" s="738"/>
      <c r="J203" s="737"/>
      <c r="K203" s="738"/>
      <c r="L203" s="739"/>
      <c r="N203" s="739"/>
    </row>
    <row r="204" spans="1:14" ht="3" customHeight="1"/>
    <row r="205" spans="1:14" ht="18.95" customHeight="1">
      <c r="C205" s="1848" t="s">
        <v>422</v>
      </c>
      <c r="D205" s="1848"/>
      <c r="E205" s="1848"/>
      <c r="F205" s="1848"/>
      <c r="G205" s="1848"/>
      <c r="H205" s="1848"/>
      <c r="I205" s="1848"/>
      <c r="J205" s="1848"/>
      <c r="K205" s="1848"/>
    </row>
    <row r="206" spans="1:14" ht="12" customHeight="1">
      <c r="C206" s="1848"/>
      <c r="D206" s="1848"/>
      <c r="E206" s="1848"/>
      <c r="F206" s="1848"/>
      <c r="G206" s="1848"/>
      <c r="H206" s="1848"/>
      <c r="I206" s="1848"/>
      <c r="J206" s="1848"/>
      <c r="K206" s="1848"/>
    </row>
    <row r="207" spans="1:14" ht="18.95" customHeight="1">
      <c r="C207" s="769"/>
      <c r="D207" s="769"/>
      <c r="E207" s="769"/>
      <c r="F207" s="769"/>
      <c r="G207" s="769"/>
      <c r="H207" s="769"/>
      <c r="I207" s="769"/>
      <c r="J207" s="769"/>
      <c r="K207" s="769"/>
    </row>
    <row r="208" spans="1:14" ht="18.95" customHeight="1">
      <c r="C208" s="769"/>
      <c r="D208" s="769"/>
      <c r="E208" s="769"/>
      <c r="F208" s="769"/>
      <c r="G208" s="769"/>
      <c r="H208" s="769"/>
      <c r="I208" s="769"/>
      <c r="J208" s="769"/>
      <c r="K208" s="769"/>
    </row>
    <row r="209" spans="1:15" s="740" customFormat="1" ht="18.95" customHeight="1">
      <c r="A209" s="735"/>
      <c r="B209" s="736" t="s">
        <v>227</v>
      </c>
      <c r="C209" s="736" t="s">
        <v>423</v>
      </c>
      <c r="D209" s="736"/>
      <c r="E209" s="735"/>
      <c r="F209" s="735"/>
      <c r="G209" s="737"/>
      <c r="H209" s="735"/>
      <c r="I209" s="738"/>
      <c r="J209" s="737"/>
      <c r="K209" s="738"/>
      <c r="L209" s="772"/>
      <c r="M209" s="739"/>
      <c r="O209" s="739"/>
    </row>
    <row r="210" spans="1:15" ht="3" customHeight="1">
      <c r="L210" s="741"/>
      <c r="M210" s="725"/>
      <c r="N210" s="726"/>
      <c r="O210" s="725"/>
    </row>
    <row r="211" spans="1:15" ht="18.95" customHeight="1">
      <c r="C211" s="1848" t="s">
        <v>424</v>
      </c>
      <c r="D211" s="1848"/>
      <c r="E211" s="1848"/>
      <c r="F211" s="1848"/>
      <c r="G211" s="1848"/>
      <c r="H211" s="1848"/>
      <c r="I211" s="1848"/>
      <c r="J211" s="1848"/>
      <c r="K211" s="1848"/>
      <c r="L211" s="741"/>
      <c r="M211" s="725"/>
      <c r="N211" s="726"/>
      <c r="O211" s="725"/>
    </row>
    <row r="212" spans="1:15" ht="18.95" customHeight="1">
      <c r="C212" s="1848"/>
      <c r="D212" s="1848"/>
      <c r="E212" s="1848"/>
      <c r="F212" s="1848"/>
      <c r="G212" s="1848"/>
      <c r="H212" s="1848"/>
      <c r="I212" s="1848"/>
      <c r="J212" s="1848"/>
      <c r="K212" s="1848"/>
      <c r="L212" s="741"/>
      <c r="M212" s="725"/>
      <c r="N212" s="726"/>
      <c r="O212" s="725"/>
    </row>
    <row r="213" spans="1:15" ht="18.95" customHeight="1">
      <c r="C213" s="769"/>
      <c r="D213" s="769"/>
      <c r="E213" s="769"/>
      <c r="F213" s="769"/>
      <c r="G213" s="769"/>
      <c r="H213" s="769"/>
      <c r="I213" s="769"/>
      <c r="J213" s="769"/>
      <c r="K213" s="769"/>
    </row>
    <row r="214" spans="1:15" ht="18.95" customHeight="1">
      <c r="C214" s="769"/>
      <c r="D214" s="769"/>
      <c r="E214" s="769"/>
      <c r="F214" s="769"/>
      <c r="G214" s="769"/>
      <c r="H214" s="769"/>
      <c r="I214" s="769"/>
      <c r="J214" s="769"/>
      <c r="K214" s="769"/>
    </row>
    <row r="215" spans="1:15" s="740" customFormat="1" ht="18.95" customHeight="1">
      <c r="A215" s="735"/>
      <c r="B215" s="736" t="s">
        <v>230</v>
      </c>
      <c r="C215" s="736" t="s">
        <v>383</v>
      </c>
      <c r="D215" s="736"/>
      <c r="E215" s="735"/>
      <c r="F215" s="735"/>
      <c r="G215" s="737"/>
      <c r="H215" s="735"/>
      <c r="I215" s="738"/>
      <c r="J215" s="737"/>
      <c r="K215" s="738"/>
      <c r="L215" s="739"/>
      <c r="N215" s="739"/>
    </row>
    <row r="216" spans="1:15" ht="3" customHeight="1"/>
    <row r="217" spans="1:15" ht="18.95" customHeight="1">
      <c r="C217" s="1848" t="s">
        <v>425</v>
      </c>
      <c r="D217" s="1848"/>
      <c r="E217" s="1848"/>
      <c r="F217" s="1848"/>
      <c r="G217" s="1848"/>
      <c r="H217" s="1848"/>
      <c r="I217" s="1848"/>
      <c r="J217" s="1848"/>
      <c r="K217" s="1848"/>
    </row>
    <row r="218" spans="1:15" ht="14.25" customHeight="1">
      <c r="C218" s="1848"/>
      <c r="D218" s="1848"/>
      <c r="E218" s="1848"/>
      <c r="F218" s="1848"/>
      <c r="G218" s="1848"/>
      <c r="H218" s="1848"/>
      <c r="I218" s="1848"/>
      <c r="J218" s="1848"/>
      <c r="K218" s="1848"/>
    </row>
    <row r="219" spans="1:15" ht="18.95" customHeight="1"/>
    <row r="220" spans="1:15" ht="18.95" customHeight="1"/>
    <row r="221" spans="1:15" ht="18.95" customHeight="1"/>
    <row r="222" spans="1:15" ht="18.95" customHeight="1"/>
    <row r="223" spans="1:15" ht="18.95" customHeight="1"/>
    <row r="224" spans="1:15" ht="18.95" customHeight="1"/>
    <row r="225" spans="1:14" ht="18.95" customHeight="1"/>
    <row r="226" spans="1:14" ht="18.95" customHeight="1"/>
    <row r="227" spans="1:14" ht="18.95" customHeight="1"/>
    <row r="228" spans="1:14" ht="18.95" customHeight="1"/>
    <row r="229" spans="1:14" s="715" customFormat="1" ht="21">
      <c r="A229" s="711" t="e">
        <f>+A173</f>
        <v>#REF!</v>
      </c>
      <c r="B229" s="711"/>
      <c r="C229" s="711"/>
      <c r="D229" s="711"/>
      <c r="E229" s="711"/>
      <c r="F229" s="711"/>
      <c r="G229" s="712"/>
      <c r="H229" s="711"/>
      <c r="I229" s="713"/>
      <c r="J229" s="711"/>
      <c r="K229" s="713"/>
      <c r="L229" s="714"/>
      <c r="N229" s="714"/>
    </row>
    <row r="230" spans="1:14" s="720" customFormat="1" ht="18">
      <c r="A230" s="716" t="s">
        <v>214</v>
      </c>
      <c r="B230" s="716"/>
      <c r="C230" s="716"/>
      <c r="D230" s="716"/>
      <c r="E230" s="716"/>
      <c r="F230" s="716"/>
      <c r="G230" s="717"/>
      <c r="H230" s="716"/>
      <c r="I230" s="718"/>
      <c r="J230" s="716"/>
      <c r="K230" s="718"/>
      <c r="L230" s="719"/>
      <c r="N230" s="719"/>
    </row>
    <row r="231" spans="1:14">
      <c r="A231" s="721" t="e">
        <f>+A175</f>
        <v>#REF!</v>
      </c>
      <c r="B231" s="722"/>
      <c r="C231" s="722"/>
      <c r="D231" s="722"/>
      <c r="E231" s="722"/>
      <c r="F231" s="722"/>
      <c r="G231" s="723"/>
      <c r="H231" s="722"/>
      <c r="I231" s="724"/>
      <c r="J231" s="722"/>
      <c r="K231" s="724"/>
    </row>
    <row r="232" spans="1:14">
      <c r="A232" s="721" t="str">
        <f>+A176</f>
        <v>SERTA UNTUK TAHUN-TAHUN YANG BERAKHIR PADA TANGGAL TERSEBUT</v>
      </c>
      <c r="B232" s="722"/>
      <c r="C232" s="722"/>
      <c r="D232" s="722"/>
      <c r="E232" s="722"/>
      <c r="F232" s="722"/>
      <c r="G232" s="723"/>
      <c r="H232" s="722"/>
      <c r="I232" s="724"/>
      <c r="J232" s="722"/>
      <c r="K232" s="724"/>
    </row>
    <row r="233" spans="1:14" ht="5.0999999999999996" customHeight="1">
      <c r="A233" s="749"/>
      <c r="B233" s="750"/>
      <c r="C233" s="750"/>
      <c r="D233" s="750"/>
      <c r="E233" s="749"/>
      <c r="F233" s="749"/>
      <c r="G233" s="751"/>
      <c r="H233" s="749"/>
      <c r="I233" s="752"/>
      <c r="J233" s="751"/>
      <c r="K233" s="752"/>
    </row>
    <row r="234" spans="1:14" ht="18.95" customHeight="1"/>
    <row r="235" spans="1:14" s="740" customFormat="1" ht="18.95" customHeight="1">
      <c r="A235" s="735" t="s">
        <v>146</v>
      </c>
      <c r="B235" s="736" t="s">
        <v>418</v>
      </c>
      <c r="C235" s="736"/>
      <c r="D235" s="736"/>
      <c r="E235" s="735"/>
      <c r="F235" s="735"/>
      <c r="G235" s="737"/>
      <c r="H235" s="735"/>
      <c r="I235" s="738"/>
      <c r="J235" s="737"/>
      <c r="K235" s="738"/>
      <c r="L235" s="739"/>
      <c r="N235" s="739"/>
    </row>
    <row r="236" spans="1:14" ht="18.95" customHeight="1"/>
    <row r="237" spans="1:14" s="740" customFormat="1" ht="18.75" customHeight="1">
      <c r="A237" s="735"/>
      <c r="B237" s="736" t="s">
        <v>237</v>
      </c>
      <c r="C237" s="736" t="s">
        <v>231</v>
      </c>
      <c r="D237" s="763"/>
      <c r="E237" s="735"/>
      <c r="F237" s="735"/>
      <c r="G237" s="737"/>
      <c r="H237" s="735"/>
      <c r="I237" s="738"/>
      <c r="J237" s="737"/>
      <c r="K237" s="738"/>
      <c r="L237" s="739"/>
      <c r="N237" s="739"/>
    </row>
    <row r="238" spans="1:14" ht="3" customHeight="1"/>
    <row r="239" spans="1:14" ht="18.95" customHeight="1">
      <c r="C239" s="1848" t="s">
        <v>426</v>
      </c>
      <c r="D239" s="1848"/>
      <c r="E239" s="1848"/>
      <c r="F239" s="1848"/>
      <c r="G239" s="1848"/>
      <c r="H239" s="1848"/>
      <c r="I239" s="1848"/>
      <c r="J239" s="1848"/>
      <c r="K239" s="1848"/>
    </row>
    <row r="240" spans="1:14" ht="18.95" customHeight="1">
      <c r="C240" s="1848"/>
      <c r="D240" s="1848"/>
      <c r="E240" s="1848"/>
      <c r="F240" s="1848"/>
      <c r="G240" s="1848"/>
      <c r="H240" s="1848"/>
      <c r="I240" s="1848"/>
      <c r="J240" s="1848"/>
      <c r="K240" s="1848"/>
    </row>
    <row r="241" spans="1:14" ht="18.95" customHeight="1">
      <c r="C241" s="1848"/>
      <c r="D241" s="1848"/>
      <c r="E241" s="1848"/>
      <c r="F241" s="1848"/>
      <c r="G241" s="1848"/>
      <c r="H241" s="1848"/>
      <c r="I241" s="1848"/>
      <c r="J241" s="1848"/>
      <c r="K241" s="1848"/>
    </row>
    <row r="242" spans="1:14" ht="14.25" customHeight="1">
      <c r="C242" s="1848"/>
      <c r="D242" s="1848"/>
      <c r="E242" s="1848"/>
      <c r="F242" s="1848"/>
      <c r="G242" s="1848"/>
      <c r="H242" s="1848"/>
      <c r="I242" s="1848"/>
      <c r="J242" s="1848"/>
      <c r="K242" s="1848"/>
    </row>
    <row r="243" spans="1:14" ht="18.95" customHeight="1"/>
    <row r="244" spans="1:14" ht="3" customHeight="1"/>
    <row r="245" spans="1:14" s="776" customFormat="1" ht="18.95" customHeight="1">
      <c r="A245" s="773"/>
      <c r="B245" s="774"/>
      <c r="C245" s="1849" t="s">
        <v>232</v>
      </c>
      <c r="D245" s="1849"/>
      <c r="E245" s="1849"/>
      <c r="F245" s="1849"/>
      <c r="G245" s="1849"/>
      <c r="H245" s="774"/>
      <c r="I245" s="757" t="s">
        <v>233</v>
      </c>
      <c r="J245" s="774"/>
      <c r="K245" s="757" t="s">
        <v>90</v>
      </c>
      <c r="L245" s="775"/>
      <c r="N245" s="775"/>
    </row>
    <row r="246" spans="1:14" s="776" customFormat="1" ht="18.95" customHeight="1">
      <c r="A246" s="773"/>
      <c r="B246" s="774"/>
      <c r="C246" s="774"/>
      <c r="D246" s="774"/>
      <c r="E246" s="774"/>
      <c r="F246" s="774"/>
      <c r="G246" s="774"/>
      <c r="H246" s="774"/>
      <c r="I246" s="755"/>
      <c r="J246" s="774"/>
      <c r="K246" s="755"/>
      <c r="L246" s="775"/>
      <c r="N246" s="775"/>
    </row>
    <row r="247" spans="1:14" s="776" customFormat="1" ht="18.95" customHeight="1">
      <c r="A247" s="773"/>
      <c r="B247" s="774"/>
      <c r="C247" s="766" t="s">
        <v>167</v>
      </c>
      <c r="D247" s="774"/>
      <c r="E247" s="774"/>
      <c r="F247" s="774"/>
      <c r="G247" s="774"/>
      <c r="H247" s="774"/>
      <c r="I247" s="755" t="s">
        <v>63</v>
      </c>
      <c r="J247" s="774"/>
      <c r="K247" s="755" t="s">
        <v>427</v>
      </c>
      <c r="L247" s="775"/>
      <c r="N247" s="775"/>
    </row>
    <row r="248" spans="1:14" s="776" customFormat="1" ht="18.95" customHeight="1">
      <c r="A248" s="773"/>
      <c r="B248" s="774"/>
      <c r="C248" s="766" t="s">
        <v>234</v>
      </c>
      <c r="D248" s="774"/>
      <c r="E248" s="774"/>
      <c r="F248" s="774"/>
      <c r="G248" s="774"/>
      <c r="H248" s="774"/>
      <c r="I248" s="755" t="s">
        <v>235</v>
      </c>
      <c r="J248" s="774"/>
      <c r="K248" s="777">
        <v>0.05</v>
      </c>
      <c r="L248" s="775"/>
      <c r="N248" s="775"/>
    </row>
    <row r="249" spans="1:14" s="776" customFormat="1" ht="18.95" customHeight="1">
      <c r="A249" s="773"/>
      <c r="B249" s="774"/>
      <c r="C249" s="766" t="s">
        <v>428</v>
      </c>
      <c r="D249" s="774"/>
      <c r="E249" s="774"/>
      <c r="F249" s="774"/>
      <c r="G249" s="774"/>
      <c r="H249" s="774"/>
      <c r="I249" s="755" t="s">
        <v>379</v>
      </c>
      <c r="J249" s="774"/>
      <c r="K249" s="777">
        <v>0.125</v>
      </c>
      <c r="L249" s="775"/>
      <c r="N249" s="775"/>
    </row>
    <row r="250" spans="1:14" s="776" customFormat="1" ht="18.95" customHeight="1">
      <c r="A250" s="773"/>
      <c r="B250" s="774"/>
      <c r="C250" s="766" t="s">
        <v>429</v>
      </c>
      <c r="D250" s="774"/>
      <c r="E250" s="774"/>
      <c r="F250" s="774"/>
      <c r="G250" s="774"/>
      <c r="H250" s="774"/>
      <c r="I250" s="755" t="s">
        <v>379</v>
      </c>
      <c r="J250" s="774"/>
      <c r="K250" s="777">
        <v>0.125</v>
      </c>
      <c r="L250" s="775"/>
      <c r="N250" s="775"/>
    </row>
    <row r="251" spans="1:14" s="776" customFormat="1" ht="18.95" customHeight="1">
      <c r="A251" s="773"/>
      <c r="B251" s="774"/>
      <c r="C251" s="766" t="s">
        <v>168</v>
      </c>
      <c r="D251" s="774"/>
      <c r="E251" s="774"/>
      <c r="F251" s="774"/>
      <c r="G251" s="774"/>
      <c r="H251" s="774"/>
      <c r="I251" s="755" t="s">
        <v>236</v>
      </c>
      <c r="J251" s="774"/>
      <c r="K251" s="777">
        <v>0.25</v>
      </c>
      <c r="L251" s="775"/>
      <c r="N251" s="775"/>
    </row>
    <row r="252" spans="1:14" s="740" customFormat="1" ht="3" customHeight="1">
      <c r="A252" s="735"/>
      <c r="B252" s="736"/>
      <c r="C252" s="736"/>
      <c r="D252" s="736"/>
      <c r="E252" s="735"/>
      <c r="F252" s="735"/>
      <c r="G252" s="737"/>
      <c r="H252" s="735"/>
      <c r="I252" s="738"/>
      <c r="J252" s="737"/>
      <c r="K252" s="738"/>
      <c r="L252" s="739"/>
      <c r="N252" s="739"/>
    </row>
    <row r="253" spans="1:14" ht="18.95" customHeight="1">
      <c r="C253" s="1848" t="s">
        <v>430</v>
      </c>
      <c r="D253" s="1848"/>
      <c r="E253" s="1848"/>
      <c r="F253" s="1848"/>
      <c r="G253" s="1848"/>
      <c r="H253" s="1848"/>
      <c r="I253" s="1848"/>
      <c r="J253" s="1848"/>
      <c r="K253" s="1848"/>
    </row>
    <row r="254" spans="1:14" ht="18.95" customHeight="1">
      <c r="C254" s="1848"/>
      <c r="D254" s="1848"/>
      <c r="E254" s="1848"/>
      <c r="F254" s="1848"/>
      <c r="G254" s="1848"/>
      <c r="H254" s="1848"/>
      <c r="I254" s="1848"/>
      <c r="J254" s="1848"/>
      <c r="K254" s="1848"/>
    </row>
    <row r="255" spans="1:14" ht="18.95" customHeight="1">
      <c r="C255" s="1848"/>
      <c r="D255" s="1848"/>
      <c r="E255" s="1848"/>
      <c r="F255" s="1848"/>
      <c r="G255" s="1848"/>
      <c r="H255" s="1848"/>
      <c r="I255" s="1848"/>
      <c r="J255" s="1848"/>
      <c r="K255" s="1848"/>
    </row>
    <row r="256" spans="1:14" ht="18.95" customHeight="1">
      <c r="C256" s="1848"/>
      <c r="D256" s="1848"/>
      <c r="E256" s="1848"/>
      <c r="F256" s="1848"/>
      <c r="G256" s="1848"/>
      <c r="H256" s="1848"/>
      <c r="I256" s="1848"/>
      <c r="J256" s="1848"/>
      <c r="K256" s="1848"/>
    </row>
    <row r="257" spans="1:14" ht="10.5" customHeight="1">
      <c r="C257" s="1848"/>
      <c r="D257" s="1848"/>
      <c r="E257" s="1848"/>
      <c r="F257" s="1848"/>
      <c r="G257" s="1848"/>
      <c r="H257" s="1848"/>
      <c r="I257" s="1848"/>
      <c r="J257" s="1848"/>
      <c r="K257" s="1848"/>
    </row>
    <row r="258" spans="1:14" s="776" customFormat="1" ht="18.95" customHeight="1">
      <c r="A258" s="773"/>
      <c r="B258" s="774"/>
      <c r="C258" s="742"/>
      <c r="D258" s="742"/>
      <c r="E258" s="742"/>
      <c r="F258" s="742"/>
      <c r="G258" s="742"/>
      <c r="H258" s="742"/>
      <c r="I258" s="742"/>
      <c r="J258" s="742"/>
      <c r="K258" s="742"/>
      <c r="L258" s="775"/>
      <c r="N258" s="775"/>
    </row>
    <row r="259" spans="1:14" s="776" customFormat="1" ht="18.95" customHeight="1">
      <c r="A259" s="773"/>
      <c r="B259" s="774"/>
      <c r="C259" s="742"/>
      <c r="D259" s="742"/>
      <c r="E259" s="742"/>
      <c r="F259" s="742"/>
      <c r="G259" s="742"/>
      <c r="H259" s="742"/>
      <c r="I259" s="742"/>
      <c r="J259" s="742"/>
      <c r="K259" s="742"/>
      <c r="L259" s="775"/>
      <c r="N259" s="775"/>
    </row>
    <row r="260" spans="1:14" s="740" customFormat="1" ht="18.95" customHeight="1">
      <c r="A260" s="735"/>
      <c r="B260" s="736" t="s">
        <v>239</v>
      </c>
      <c r="C260" s="736" t="s">
        <v>431</v>
      </c>
      <c r="D260" s="736"/>
      <c r="E260" s="735"/>
      <c r="F260" s="735"/>
      <c r="G260" s="737"/>
      <c r="H260" s="735"/>
      <c r="I260" s="738"/>
      <c r="J260" s="737"/>
      <c r="K260" s="738"/>
      <c r="L260" s="739"/>
      <c r="N260" s="739"/>
    </row>
    <row r="261" spans="1:14" s="740" customFormat="1" ht="3" customHeight="1">
      <c r="A261" s="735"/>
      <c r="B261" s="736"/>
      <c r="C261" s="736"/>
      <c r="D261" s="736"/>
      <c r="E261" s="735"/>
      <c r="F261" s="735"/>
      <c r="G261" s="737"/>
      <c r="H261" s="735"/>
      <c r="I261" s="738"/>
      <c r="J261" s="737"/>
      <c r="K261" s="738"/>
      <c r="L261" s="739"/>
      <c r="N261" s="739"/>
    </row>
    <row r="262" spans="1:14" ht="18.95" customHeight="1">
      <c r="C262" s="1848" t="s">
        <v>432</v>
      </c>
      <c r="D262" s="1848"/>
      <c r="E262" s="1848"/>
      <c r="F262" s="1848"/>
      <c r="G262" s="1848"/>
      <c r="H262" s="1848"/>
      <c r="I262" s="1848"/>
      <c r="J262" s="1848"/>
      <c r="K262" s="1848"/>
    </row>
    <row r="263" spans="1:14" ht="18.95" customHeight="1">
      <c r="C263" s="1848"/>
      <c r="D263" s="1848"/>
      <c r="E263" s="1848"/>
      <c r="F263" s="1848"/>
      <c r="G263" s="1848"/>
      <c r="H263" s="1848"/>
      <c r="I263" s="1848"/>
      <c r="J263" s="1848"/>
      <c r="K263" s="1848"/>
    </row>
    <row r="264" spans="1:14" ht="18.95" customHeight="1">
      <c r="C264" s="1848"/>
      <c r="D264" s="1848"/>
      <c r="E264" s="1848"/>
      <c r="F264" s="1848"/>
      <c r="G264" s="1848"/>
      <c r="H264" s="1848"/>
      <c r="I264" s="1848"/>
      <c r="J264" s="1848"/>
      <c r="K264" s="1848"/>
    </row>
    <row r="265" spans="1:14" ht="10.5" customHeight="1">
      <c r="C265" s="1848"/>
      <c r="D265" s="1848"/>
      <c r="E265" s="1848"/>
      <c r="F265" s="1848"/>
      <c r="G265" s="1848"/>
      <c r="H265" s="1848"/>
      <c r="I265" s="1848"/>
      <c r="J265" s="1848"/>
      <c r="K265" s="1848"/>
    </row>
    <row r="266" spans="1:14" s="776" customFormat="1" ht="18.95" customHeight="1">
      <c r="A266" s="773"/>
      <c r="B266" s="774"/>
      <c r="C266" s="742"/>
      <c r="D266" s="742"/>
      <c r="E266" s="742"/>
      <c r="F266" s="742"/>
      <c r="G266" s="742"/>
      <c r="H266" s="742"/>
      <c r="I266" s="742"/>
      <c r="J266" s="742"/>
      <c r="K266" s="742"/>
      <c r="L266" s="775"/>
      <c r="N266" s="775"/>
    </row>
    <row r="267" spans="1:14" s="776" customFormat="1" ht="18.95" customHeight="1">
      <c r="A267" s="773"/>
      <c r="B267" s="774"/>
      <c r="C267" s="742"/>
      <c r="D267" s="742"/>
      <c r="E267" s="742"/>
      <c r="F267" s="742"/>
      <c r="G267" s="742"/>
      <c r="H267" s="742"/>
      <c r="I267" s="742"/>
      <c r="J267" s="742"/>
      <c r="K267" s="742"/>
      <c r="L267" s="775"/>
      <c r="N267" s="775"/>
    </row>
    <row r="268" spans="1:14" s="740" customFormat="1" ht="18.95" customHeight="1">
      <c r="A268" s="735"/>
      <c r="B268" s="736" t="s">
        <v>240</v>
      </c>
      <c r="C268" s="736" t="s">
        <v>433</v>
      </c>
      <c r="D268" s="736"/>
      <c r="E268" s="735"/>
      <c r="F268" s="735"/>
      <c r="G268" s="737"/>
      <c r="H268" s="735"/>
      <c r="I268" s="738"/>
      <c r="J268" s="737"/>
      <c r="K268" s="738"/>
      <c r="L268" s="739"/>
      <c r="N268" s="739"/>
    </row>
    <row r="269" spans="1:14" ht="3" customHeight="1"/>
    <row r="270" spans="1:14" s="776" customFormat="1" ht="18.95" customHeight="1">
      <c r="A270" s="773"/>
      <c r="B270" s="774"/>
      <c r="C270" s="1848" t="s">
        <v>382</v>
      </c>
      <c r="D270" s="1848"/>
      <c r="E270" s="1848"/>
      <c r="F270" s="1848"/>
      <c r="G270" s="1848"/>
      <c r="H270" s="1848"/>
      <c r="I270" s="1848"/>
      <c r="J270" s="1848"/>
      <c r="K270" s="1848"/>
      <c r="L270" s="775"/>
      <c r="N270" s="775"/>
    </row>
    <row r="271" spans="1:14" s="776" customFormat="1" ht="18.95" customHeight="1">
      <c r="A271" s="773"/>
      <c r="B271" s="774"/>
      <c r="C271" s="1848"/>
      <c r="D271" s="1848"/>
      <c r="E271" s="1848"/>
      <c r="F271" s="1848"/>
      <c r="G271" s="1848"/>
      <c r="H271" s="1848"/>
      <c r="I271" s="1848"/>
      <c r="J271" s="1848"/>
      <c r="K271" s="1848"/>
      <c r="L271" s="775"/>
      <c r="N271" s="775"/>
    </row>
    <row r="272" spans="1:14" s="776" customFormat="1" ht="18.95" customHeight="1">
      <c r="A272" s="773"/>
      <c r="B272" s="774"/>
      <c r="C272" s="1848"/>
      <c r="D272" s="1848"/>
      <c r="E272" s="1848"/>
      <c r="F272" s="1848"/>
      <c r="G272" s="1848"/>
      <c r="H272" s="1848"/>
      <c r="I272" s="1848"/>
      <c r="J272" s="1848"/>
      <c r="K272" s="1848"/>
      <c r="L272" s="775"/>
      <c r="N272" s="775"/>
    </row>
    <row r="273" spans="1:14" s="776" customFormat="1" ht="18.95" customHeight="1">
      <c r="A273" s="773"/>
      <c r="B273" s="774"/>
      <c r="C273" s="1848"/>
      <c r="D273" s="1848"/>
      <c r="E273" s="1848"/>
      <c r="F273" s="1848"/>
      <c r="G273" s="1848"/>
      <c r="H273" s="1848"/>
      <c r="I273" s="1848"/>
      <c r="J273" s="1848"/>
      <c r="K273" s="1848"/>
      <c r="L273" s="775"/>
      <c r="N273" s="775"/>
    </row>
    <row r="274" spans="1:14" s="776" customFormat="1" ht="18.95" customHeight="1">
      <c r="A274" s="773"/>
      <c r="B274" s="774"/>
      <c r="C274" s="1848"/>
      <c r="D274" s="1848"/>
      <c r="E274" s="1848"/>
      <c r="F274" s="1848"/>
      <c r="G274" s="1848"/>
      <c r="H274" s="1848"/>
      <c r="I274" s="1848"/>
      <c r="J274" s="1848"/>
      <c r="K274" s="1848"/>
      <c r="L274" s="775"/>
      <c r="N274" s="775"/>
    </row>
    <row r="275" spans="1:14" s="776" customFormat="1" ht="18.95" customHeight="1">
      <c r="A275" s="773"/>
      <c r="B275" s="774"/>
      <c r="C275" s="1848"/>
      <c r="D275" s="1848"/>
      <c r="E275" s="1848"/>
      <c r="F275" s="1848"/>
      <c r="G275" s="1848"/>
      <c r="H275" s="1848"/>
      <c r="I275" s="1848"/>
      <c r="J275" s="1848"/>
      <c r="K275" s="1848"/>
      <c r="L275" s="775"/>
      <c r="N275" s="775"/>
    </row>
    <row r="276" spans="1:14" s="776" customFormat="1">
      <c r="A276" s="773"/>
      <c r="B276" s="774"/>
      <c r="C276" s="1848"/>
      <c r="D276" s="1848"/>
      <c r="E276" s="1848"/>
      <c r="F276" s="1848"/>
      <c r="G276" s="1848"/>
      <c r="H276" s="1848"/>
      <c r="I276" s="1848"/>
      <c r="J276" s="1848"/>
      <c r="K276" s="1848"/>
      <c r="L276" s="775"/>
      <c r="N276" s="775"/>
    </row>
    <row r="277" spans="1:14" ht="18.95" customHeight="1">
      <c r="I277" s="743"/>
      <c r="J277" s="778"/>
      <c r="K277" s="743"/>
    </row>
    <row r="278" spans="1:14" ht="18.95" customHeight="1">
      <c r="I278" s="743"/>
      <c r="J278" s="778"/>
      <c r="K278" s="743"/>
    </row>
    <row r="279" spans="1:14" ht="18.95" customHeight="1">
      <c r="I279" s="743"/>
      <c r="J279" s="778"/>
      <c r="K279" s="743"/>
    </row>
    <row r="280" spans="1:14" ht="18.95" customHeight="1">
      <c r="I280" s="743"/>
      <c r="J280" s="778"/>
      <c r="K280" s="743"/>
    </row>
    <row r="281" spans="1:14" ht="18.95" customHeight="1">
      <c r="I281" s="743"/>
      <c r="J281" s="778"/>
      <c r="K281" s="743"/>
    </row>
    <row r="282" spans="1:14" ht="18.95" customHeight="1">
      <c r="I282" s="743"/>
      <c r="J282" s="778"/>
      <c r="K282" s="743"/>
    </row>
    <row r="283" spans="1:14" ht="18.95" customHeight="1">
      <c r="I283" s="743"/>
      <c r="J283" s="778"/>
      <c r="K283" s="743"/>
    </row>
    <row r="284" spans="1:14" ht="18.95" customHeight="1">
      <c r="I284" s="743"/>
      <c r="J284" s="778"/>
      <c r="K284" s="743"/>
    </row>
    <row r="285" spans="1:14" s="715" customFormat="1" ht="21">
      <c r="A285" s="711" t="e">
        <f>+A229</f>
        <v>#REF!</v>
      </c>
      <c r="B285" s="711"/>
      <c r="C285" s="711"/>
      <c r="D285" s="711"/>
      <c r="E285" s="711"/>
      <c r="F285" s="711"/>
      <c r="G285" s="712"/>
      <c r="H285" s="711"/>
      <c r="I285" s="713"/>
      <c r="J285" s="711"/>
      <c r="K285" s="713"/>
      <c r="L285" s="714"/>
      <c r="N285" s="714"/>
    </row>
    <row r="286" spans="1:14" s="720" customFormat="1" ht="18">
      <c r="A286" s="716" t="s">
        <v>214</v>
      </c>
      <c r="B286" s="716"/>
      <c r="C286" s="716"/>
      <c r="D286" s="716"/>
      <c r="E286" s="716"/>
      <c r="F286" s="716"/>
      <c r="G286" s="717"/>
      <c r="H286" s="716"/>
      <c r="I286" s="718"/>
      <c r="J286" s="716"/>
      <c r="K286" s="718"/>
      <c r="L286" s="719"/>
      <c r="N286" s="719"/>
    </row>
    <row r="287" spans="1:14">
      <c r="A287" s="721" t="e">
        <f>+A231</f>
        <v>#REF!</v>
      </c>
      <c r="B287" s="722"/>
      <c r="C287" s="722"/>
      <c r="D287" s="722"/>
      <c r="E287" s="722"/>
      <c r="F287" s="722"/>
      <c r="G287" s="723"/>
      <c r="H287" s="722"/>
      <c r="I287" s="724"/>
      <c r="J287" s="722"/>
      <c r="K287" s="724"/>
    </row>
    <row r="288" spans="1:14">
      <c r="A288" s="721" t="str">
        <f>+A232</f>
        <v>SERTA UNTUK TAHUN-TAHUN YANG BERAKHIR PADA TANGGAL TERSEBUT</v>
      </c>
      <c r="B288" s="722"/>
      <c r="C288" s="722"/>
      <c r="D288" s="722"/>
      <c r="E288" s="722"/>
      <c r="F288" s="722"/>
      <c r="G288" s="723"/>
      <c r="H288" s="722"/>
      <c r="I288" s="724"/>
      <c r="J288" s="722"/>
      <c r="K288" s="724"/>
    </row>
    <row r="289" spans="1:14" ht="5.0999999999999996" customHeight="1">
      <c r="A289" s="749"/>
      <c r="B289" s="750"/>
      <c r="C289" s="750"/>
      <c r="D289" s="750"/>
      <c r="E289" s="749"/>
      <c r="F289" s="749"/>
      <c r="G289" s="751"/>
      <c r="H289" s="749"/>
      <c r="I289" s="752"/>
      <c r="J289" s="751"/>
      <c r="K289" s="752"/>
    </row>
    <row r="290" spans="1:14" ht="18.95" customHeight="1"/>
    <row r="291" spans="1:14" s="740" customFormat="1" ht="18.95" customHeight="1">
      <c r="A291" s="735" t="s">
        <v>146</v>
      </c>
      <c r="B291" s="736" t="s">
        <v>418</v>
      </c>
      <c r="C291" s="736"/>
      <c r="D291" s="736"/>
      <c r="E291" s="735"/>
      <c r="F291" s="735"/>
      <c r="G291" s="737"/>
      <c r="H291" s="735"/>
      <c r="I291" s="738"/>
      <c r="J291" s="737"/>
      <c r="K291" s="738"/>
      <c r="L291" s="739"/>
      <c r="N291" s="739"/>
    </row>
    <row r="292" spans="1:14" ht="18.95" customHeight="1">
      <c r="I292" s="743"/>
      <c r="J292" s="778"/>
      <c r="K292" s="743"/>
    </row>
    <row r="293" spans="1:14" ht="18.95" customHeight="1">
      <c r="B293" s="736" t="s">
        <v>241</v>
      </c>
      <c r="C293" s="736" t="s">
        <v>434</v>
      </c>
      <c r="I293" s="779"/>
      <c r="J293" s="779"/>
      <c r="K293" s="779"/>
    </row>
    <row r="294" spans="1:14" ht="18.95" customHeight="1">
      <c r="C294" s="1848" t="s">
        <v>435</v>
      </c>
      <c r="D294" s="1848"/>
      <c r="E294" s="1848"/>
      <c r="F294" s="1848"/>
      <c r="G294" s="1848"/>
      <c r="H294" s="1848"/>
      <c r="I294" s="1848"/>
      <c r="J294" s="1848"/>
      <c r="K294" s="1848"/>
    </row>
    <row r="295" spans="1:14" ht="18.95" customHeight="1">
      <c r="C295" s="1848"/>
      <c r="D295" s="1848"/>
      <c r="E295" s="1848"/>
      <c r="F295" s="1848"/>
      <c r="G295" s="1848"/>
      <c r="H295" s="1848"/>
      <c r="I295" s="1848"/>
      <c r="J295" s="1848"/>
      <c r="K295" s="1848"/>
    </row>
    <row r="296" spans="1:14" ht="30" customHeight="1">
      <c r="C296" s="1848"/>
      <c r="D296" s="1848"/>
      <c r="E296" s="1848"/>
      <c r="F296" s="1848"/>
      <c r="G296" s="1848"/>
      <c r="H296" s="1848"/>
      <c r="I296" s="1848"/>
      <c r="J296" s="1848"/>
      <c r="K296" s="1848"/>
    </row>
    <row r="297" spans="1:14" ht="18.95" customHeight="1">
      <c r="C297" s="742"/>
      <c r="D297" s="742"/>
      <c r="E297" s="742"/>
      <c r="F297" s="742"/>
      <c r="G297" s="742"/>
      <c r="H297" s="742"/>
      <c r="I297" s="742"/>
      <c r="J297" s="742"/>
      <c r="K297" s="742"/>
    </row>
    <row r="298" spans="1:14" ht="18.95" customHeight="1">
      <c r="I298" s="779"/>
      <c r="J298" s="779"/>
      <c r="K298" s="779"/>
    </row>
    <row r="299" spans="1:14" s="740" customFormat="1" ht="18.95" customHeight="1">
      <c r="A299" s="735"/>
      <c r="B299" s="736" t="s">
        <v>242</v>
      </c>
      <c r="C299" s="736" t="s">
        <v>238</v>
      </c>
      <c r="D299" s="736"/>
      <c r="E299" s="735"/>
      <c r="F299" s="735"/>
      <c r="G299" s="737"/>
      <c r="H299" s="735"/>
      <c r="I299" s="738"/>
      <c r="J299" s="737"/>
      <c r="K299" s="738"/>
      <c r="L299" s="739"/>
      <c r="N299" s="739"/>
    </row>
    <row r="300" spans="1:14" ht="3" customHeight="1"/>
    <row r="301" spans="1:14" ht="18.95" customHeight="1">
      <c r="C301" s="1848" t="s">
        <v>436</v>
      </c>
      <c r="D301" s="1848"/>
      <c r="E301" s="1848"/>
      <c r="F301" s="1848"/>
      <c r="G301" s="1848"/>
      <c r="H301" s="1848"/>
      <c r="I301" s="1848"/>
      <c r="J301" s="1848"/>
      <c r="K301" s="1848"/>
    </row>
    <row r="302" spans="1:14" ht="13.5" customHeight="1">
      <c r="C302" s="1848"/>
      <c r="D302" s="1848"/>
      <c r="E302" s="1848"/>
      <c r="F302" s="1848"/>
      <c r="G302" s="1848"/>
      <c r="H302" s="1848"/>
      <c r="I302" s="1848"/>
      <c r="J302" s="1848"/>
      <c r="K302" s="1848"/>
    </row>
    <row r="303" spans="1:14" ht="18.95" customHeight="1"/>
    <row r="304" spans="1:14" ht="18.75" customHeight="1"/>
    <row r="305" spans="1:14" s="740" customFormat="1" ht="3" customHeight="1">
      <c r="A305" s="735"/>
      <c r="B305" s="736"/>
      <c r="C305" s="736"/>
      <c r="D305" s="736"/>
      <c r="E305" s="735"/>
      <c r="F305" s="735"/>
      <c r="G305" s="737"/>
      <c r="H305" s="735"/>
      <c r="I305" s="738"/>
      <c r="J305" s="737"/>
      <c r="K305" s="738"/>
      <c r="L305" s="739"/>
      <c r="N305" s="739"/>
    </row>
    <row r="306" spans="1:14" s="740" customFormat="1" ht="18.95" customHeight="1">
      <c r="A306" s="735"/>
      <c r="B306" s="736" t="s">
        <v>437</v>
      </c>
      <c r="C306" s="736" t="s">
        <v>438</v>
      </c>
      <c r="D306" s="736"/>
      <c r="E306" s="735"/>
      <c r="F306" s="735"/>
      <c r="G306" s="737"/>
      <c r="H306" s="735"/>
      <c r="I306" s="738"/>
      <c r="J306" s="737"/>
      <c r="K306" s="738"/>
      <c r="L306" s="739"/>
      <c r="N306" s="739"/>
    </row>
    <row r="307" spans="1:14" ht="3" customHeight="1"/>
    <row r="308" spans="1:14" ht="18.95" customHeight="1">
      <c r="C308" s="1848" t="s">
        <v>439</v>
      </c>
      <c r="D308" s="1848"/>
      <c r="E308" s="1848"/>
      <c r="F308" s="1848"/>
      <c r="G308" s="1848"/>
      <c r="H308" s="1848"/>
      <c r="I308" s="1848"/>
      <c r="J308" s="1848"/>
      <c r="K308" s="1848"/>
    </row>
    <row r="309" spans="1:14" ht="18.95" customHeight="1">
      <c r="C309" s="1848"/>
      <c r="D309" s="1848"/>
      <c r="E309" s="1848"/>
      <c r="F309" s="1848"/>
      <c r="G309" s="1848"/>
      <c r="H309" s="1848"/>
      <c r="I309" s="1848"/>
      <c r="J309" s="1848"/>
      <c r="K309" s="1848"/>
    </row>
    <row r="310" spans="1:14" ht="18.95" customHeight="1">
      <c r="C310" s="1848"/>
      <c r="D310" s="1848"/>
      <c r="E310" s="1848"/>
      <c r="F310" s="1848"/>
      <c r="G310" s="1848"/>
      <c r="H310" s="1848"/>
      <c r="I310" s="1848"/>
      <c r="J310" s="1848"/>
      <c r="K310" s="1848"/>
    </row>
    <row r="311" spans="1:14" ht="18.95" customHeight="1">
      <c r="C311" s="1848"/>
      <c r="D311" s="1848"/>
      <c r="E311" s="1848"/>
      <c r="F311" s="1848"/>
      <c r="G311" s="1848"/>
      <c r="H311" s="1848"/>
      <c r="I311" s="1848"/>
      <c r="J311" s="1848"/>
      <c r="K311" s="1848"/>
    </row>
    <row r="312" spans="1:14" ht="9.75" customHeight="1">
      <c r="C312" s="1848"/>
      <c r="D312" s="1848"/>
      <c r="E312" s="1848"/>
      <c r="F312" s="1848"/>
      <c r="G312" s="1848"/>
      <c r="H312" s="1848"/>
      <c r="I312" s="1848"/>
      <c r="J312" s="1848"/>
      <c r="K312" s="1848"/>
    </row>
    <row r="313" spans="1:14">
      <c r="C313" s="742"/>
      <c r="D313" s="742"/>
      <c r="E313" s="742"/>
      <c r="F313" s="742"/>
      <c r="G313" s="742"/>
      <c r="H313" s="742"/>
      <c r="I313" s="742"/>
      <c r="J313" s="742"/>
      <c r="K313" s="742"/>
    </row>
    <row r="314" spans="1:14">
      <c r="C314" s="742"/>
      <c r="D314" s="742"/>
      <c r="E314" s="742"/>
      <c r="F314" s="742"/>
      <c r="G314" s="742"/>
      <c r="H314" s="742"/>
      <c r="I314" s="742"/>
      <c r="J314" s="742"/>
      <c r="K314" s="742"/>
    </row>
    <row r="315" spans="1:14" s="740" customFormat="1" ht="18.95" customHeight="1">
      <c r="A315" s="735"/>
      <c r="B315" s="736" t="s">
        <v>440</v>
      </c>
      <c r="C315" s="736" t="s">
        <v>243</v>
      </c>
      <c r="D315" s="736"/>
      <c r="E315" s="735"/>
      <c r="F315" s="735"/>
      <c r="G315" s="737"/>
      <c r="H315" s="735"/>
      <c r="I315" s="738"/>
      <c r="J315" s="737"/>
      <c r="K315" s="738"/>
      <c r="L315" s="739"/>
      <c r="N315" s="739"/>
    </row>
    <row r="316" spans="1:14" ht="3" customHeight="1"/>
    <row r="317" spans="1:14" ht="18.95" customHeight="1">
      <c r="C317" s="1848" t="s">
        <v>441</v>
      </c>
      <c r="D317" s="1848"/>
      <c r="E317" s="1848"/>
      <c r="F317" s="1848"/>
      <c r="G317" s="1848"/>
      <c r="H317" s="1848"/>
      <c r="I317" s="1848"/>
      <c r="J317" s="1848"/>
      <c r="K317" s="1848"/>
    </row>
    <row r="318" spans="1:14" ht="18.95" customHeight="1">
      <c r="C318" s="1848"/>
      <c r="D318" s="1848"/>
      <c r="E318" s="1848"/>
      <c r="F318" s="1848"/>
      <c r="G318" s="1848"/>
      <c r="H318" s="1848"/>
      <c r="I318" s="1848"/>
      <c r="J318" s="1848"/>
      <c r="K318" s="1848"/>
    </row>
    <row r="319" spans="1:14" ht="18.95" customHeight="1">
      <c r="C319" s="1848"/>
      <c r="D319" s="1848"/>
      <c r="E319" s="1848"/>
      <c r="F319" s="1848"/>
      <c r="G319" s="1848"/>
      <c r="H319" s="1848"/>
      <c r="I319" s="1848"/>
      <c r="J319" s="1848"/>
      <c r="K319" s="1848"/>
    </row>
    <row r="320" spans="1:14" ht="18.95" customHeight="1">
      <c r="C320" s="1848"/>
      <c r="D320" s="1848"/>
      <c r="E320" s="1848"/>
      <c r="F320" s="1848"/>
      <c r="G320" s="1848"/>
      <c r="H320" s="1848"/>
      <c r="I320" s="1848"/>
      <c r="J320" s="1848"/>
      <c r="K320" s="1848"/>
    </row>
    <row r="321" spans="1:13" ht="11.25" customHeight="1">
      <c r="C321" s="1848"/>
      <c r="D321" s="1848"/>
      <c r="E321" s="1848"/>
      <c r="F321" s="1848"/>
      <c r="G321" s="1848"/>
      <c r="H321" s="1848"/>
      <c r="I321" s="1848"/>
      <c r="J321" s="1848"/>
      <c r="K321" s="1848"/>
    </row>
    <row r="322" spans="1:13" ht="18.95" customHeight="1">
      <c r="C322" s="742"/>
      <c r="D322" s="742"/>
      <c r="E322" s="742"/>
      <c r="F322" s="742"/>
      <c r="G322" s="742"/>
      <c r="H322" s="742"/>
      <c r="I322" s="742"/>
      <c r="J322" s="742"/>
      <c r="K322" s="742"/>
    </row>
    <row r="323" spans="1:13" ht="18.95" customHeight="1">
      <c r="C323" s="742"/>
      <c r="D323" s="742"/>
      <c r="E323" s="742"/>
      <c r="F323" s="742"/>
      <c r="G323" s="742"/>
      <c r="H323" s="742"/>
      <c r="I323" s="742"/>
      <c r="J323" s="742"/>
      <c r="K323" s="742"/>
    </row>
    <row r="324" spans="1:13" ht="18.95" customHeight="1">
      <c r="B324" s="736" t="s">
        <v>442</v>
      </c>
      <c r="C324" s="736" t="s">
        <v>244</v>
      </c>
      <c r="D324" s="742"/>
      <c r="E324" s="742"/>
      <c r="F324" s="742"/>
      <c r="G324" s="742"/>
      <c r="H324" s="742"/>
      <c r="I324" s="742"/>
      <c r="J324" s="742"/>
      <c r="K324" s="742"/>
    </row>
    <row r="325" spans="1:13" ht="3" customHeight="1">
      <c r="C325" s="742"/>
      <c r="D325" s="742"/>
      <c r="E325" s="742"/>
      <c r="F325" s="742"/>
      <c r="G325" s="742"/>
      <c r="H325" s="742"/>
      <c r="I325" s="742"/>
      <c r="J325" s="742"/>
      <c r="K325" s="742"/>
    </row>
    <row r="326" spans="1:13" ht="18.95" customHeight="1">
      <c r="C326" s="1848" t="s">
        <v>443</v>
      </c>
      <c r="D326" s="1848"/>
      <c r="E326" s="1848"/>
      <c r="F326" s="1848"/>
      <c r="G326" s="1848"/>
      <c r="H326" s="1848"/>
      <c r="I326" s="1848"/>
      <c r="J326" s="1848"/>
      <c r="K326" s="1848"/>
    </row>
    <row r="327" spans="1:13" s="725" customFormat="1" ht="18.95" customHeight="1">
      <c r="A327" s="731"/>
      <c r="B327" s="732"/>
      <c r="C327" s="1848"/>
      <c r="D327" s="1848"/>
      <c r="E327" s="1848"/>
      <c r="F327" s="1848"/>
      <c r="G327" s="1848"/>
      <c r="H327" s="1848"/>
      <c r="I327" s="1848"/>
      <c r="J327" s="1848"/>
      <c r="K327" s="1848"/>
      <c r="M327" s="726"/>
    </row>
    <row r="328" spans="1:13" s="725" customFormat="1" ht="13.5" customHeight="1">
      <c r="A328" s="731"/>
      <c r="B328" s="732"/>
      <c r="C328" s="1848"/>
      <c r="D328" s="1848"/>
      <c r="E328" s="1848"/>
      <c r="F328" s="1848"/>
      <c r="G328" s="1848"/>
      <c r="H328" s="1848"/>
      <c r="I328" s="1848"/>
      <c r="J328" s="1848"/>
      <c r="K328" s="1848"/>
      <c r="M328" s="726"/>
    </row>
    <row r="329" spans="1:13" s="725" customFormat="1" ht="18.95" customHeight="1">
      <c r="A329" s="731"/>
      <c r="B329" s="732"/>
      <c r="C329" s="732"/>
      <c r="D329" s="732"/>
      <c r="E329" s="731"/>
      <c r="F329" s="731"/>
      <c r="G329" s="733"/>
      <c r="H329" s="731"/>
      <c r="I329" s="734"/>
      <c r="J329" s="733"/>
      <c r="K329" s="734"/>
      <c r="M329" s="726"/>
    </row>
  </sheetData>
  <mergeCells count="38">
    <mergeCell ref="D39:K41"/>
    <mergeCell ref="C11:K16"/>
    <mergeCell ref="C21:K22"/>
    <mergeCell ref="D24:K27"/>
    <mergeCell ref="D29:K34"/>
    <mergeCell ref="D36:K37"/>
    <mergeCell ref="C147:K149"/>
    <mergeCell ref="D43:K46"/>
    <mergeCell ref="D48:K49"/>
    <mergeCell ref="D51:K52"/>
    <mergeCell ref="C73:K76"/>
    <mergeCell ref="C82:K83"/>
    <mergeCell ref="C88:K90"/>
    <mergeCell ref="C94:E94"/>
    <mergeCell ref="C128:K131"/>
    <mergeCell ref="C133:K136"/>
    <mergeCell ref="C138:K140"/>
    <mergeCell ref="C142:K145"/>
    <mergeCell ref="C245:G245"/>
    <mergeCell ref="C151:K152"/>
    <mergeCell ref="C157:K164"/>
    <mergeCell ref="E167:K168"/>
    <mergeCell ref="E187:K188"/>
    <mergeCell ref="E189:K190"/>
    <mergeCell ref="E191:K193"/>
    <mergeCell ref="C198:K200"/>
    <mergeCell ref="C205:K206"/>
    <mergeCell ref="C211:K212"/>
    <mergeCell ref="C217:K218"/>
    <mergeCell ref="C239:K242"/>
    <mergeCell ref="C317:K321"/>
    <mergeCell ref="C326:K328"/>
    <mergeCell ref="C253:K257"/>
    <mergeCell ref="C262:K265"/>
    <mergeCell ref="C270:K276"/>
    <mergeCell ref="C294:K296"/>
    <mergeCell ref="C301:K302"/>
    <mergeCell ref="C308:K312"/>
  </mergeCells>
  <pageMargins left="0.51181102362204722" right="0.31496062992125984" top="0.59055118110236227" bottom="0.70866141732283472" header="0.19685039370078741" footer="0.51181102362204722"/>
  <pageSetup paperSize="9" scale="81" orientation="portrait" horizontalDpi="4294967293" verticalDpi="4294967293"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1"/>
  </sheetPr>
  <dimension ref="A1:U291"/>
  <sheetViews>
    <sheetView showGridLines="0" view="pageBreakPreview" topLeftCell="A245" zoomScaleSheetLayoutView="100" workbookViewId="0">
      <selection activeCell="B285" sqref="B285"/>
    </sheetView>
  </sheetViews>
  <sheetFormatPr defaultColWidth="9.16796875" defaultRowHeight="14.25"/>
  <cols>
    <col min="1" max="2" width="3.37109375" style="986" customWidth="1"/>
    <col min="3" max="3" width="4.98828125" style="987" customWidth="1"/>
    <col min="4" max="6" width="2.6953125" style="987" customWidth="1"/>
    <col min="7" max="7" width="9.3046875" style="980" customWidth="1"/>
    <col min="8" max="8" width="9.16796875" style="980"/>
    <col min="9" max="9" width="3.1015625" style="980" customWidth="1"/>
    <col min="10" max="10" width="8.22265625" style="980" customWidth="1"/>
    <col min="11" max="11" width="5.93359375" style="980" customWidth="1"/>
    <col min="12" max="12" width="17.80078125" style="980" bestFit="1" customWidth="1"/>
    <col min="13" max="13" width="2.6953125" style="980" customWidth="1"/>
    <col min="14" max="17" width="9.16796875" style="980"/>
    <col min="18" max="18" width="18.7421875" style="980" bestFit="1" customWidth="1"/>
    <col min="19" max="19" width="9.16796875" style="980"/>
    <col min="20" max="21" width="11.0546875" style="980" bestFit="1" customWidth="1"/>
    <col min="22" max="16384" width="9.16796875" style="980"/>
  </cols>
  <sheetData>
    <row r="1" spans="1:16" ht="17.25">
      <c r="A1" s="1857" t="str">
        <f>[368]DAPUR!$E$6</f>
        <v>PT BANUA KARYA UTAMA</v>
      </c>
      <c r="B1" s="1857"/>
      <c r="C1" s="1857"/>
      <c r="D1" s="1857"/>
      <c r="E1" s="1857"/>
      <c r="F1" s="1857"/>
      <c r="G1" s="1857"/>
      <c r="H1" s="1857"/>
      <c r="I1" s="1857"/>
      <c r="J1" s="1857"/>
      <c r="K1" s="1857"/>
      <c r="L1" s="1857"/>
      <c r="M1" s="1857"/>
      <c r="N1" s="1857"/>
      <c r="O1" s="1857"/>
      <c r="P1" s="1857"/>
    </row>
    <row r="2" spans="1:16" ht="17.25">
      <c r="A2" s="1857" t="s">
        <v>214</v>
      </c>
      <c r="B2" s="1857"/>
      <c r="C2" s="1857"/>
      <c r="D2" s="1857"/>
      <c r="E2" s="1857"/>
      <c r="F2" s="1857"/>
      <c r="G2" s="1857"/>
      <c r="H2" s="1857"/>
      <c r="I2" s="1857"/>
      <c r="J2" s="1857"/>
      <c r="K2" s="1857"/>
      <c r="L2" s="1857"/>
      <c r="M2" s="1857"/>
      <c r="N2" s="1857"/>
      <c r="O2" s="1857"/>
      <c r="P2" s="1857"/>
    </row>
    <row r="3" spans="1:16" ht="15">
      <c r="A3" s="1860" t="s">
        <v>1596</v>
      </c>
      <c r="B3" s="1860"/>
      <c r="C3" s="1861"/>
      <c r="D3" s="1861"/>
      <c r="E3" s="1861"/>
      <c r="F3" s="1861"/>
      <c r="G3" s="1861"/>
      <c r="H3" s="1861"/>
      <c r="I3" s="1861"/>
      <c r="J3" s="1861"/>
      <c r="K3" s="1861"/>
      <c r="L3" s="1861"/>
      <c r="M3" s="1861"/>
      <c r="N3" s="1861"/>
      <c r="O3" s="1861"/>
      <c r="P3" s="1861"/>
    </row>
    <row r="4" spans="1:16" ht="15">
      <c r="A4" s="1398" t="s">
        <v>215</v>
      </c>
      <c r="B4" s="1398"/>
      <c r="C4" s="1399"/>
      <c r="D4" s="1399"/>
      <c r="E4" s="1399"/>
      <c r="F4" s="1399"/>
      <c r="G4" s="1399"/>
      <c r="H4" s="1399"/>
      <c r="I4" s="1399"/>
      <c r="J4" s="1399"/>
      <c r="K4" s="1399"/>
      <c r="L4" s="1399"/>
      <c r="M4" s="1399"/>
      <c r="N4" s="1399"/>
      <c r="O4" s="1399"/>
      <c r="P4" s="1399"/>
    </row>
    <row r="5" spans="1:16" ht="5.0999999999999996" customHeight="1">
      <c r="A5" s="981"/>
      <c r="B5" s="981"/>
      <c r="C5" s="982"/>
      <c r="D5" s="982"/>
      <c r="E5" s="982"/>
      <c r="F5" s="982"/>
      <c r="G5" s="982"/>
      <c r="H5" s="982"/>
      <c r="I5" s="982"/>
      <c r="J5" s="982"/>
      <c r="K5" s="982"/>
      <c r="L5" s="982"/>
      <c r="M5" s="982"/>
      <c r="N5" s="982"/>
      <c r="O5" s="982"/>
      <c r="P5" s="982"/>
    </row>
    <row r="7" spans="1:16">
      <c r="A7" s="983" t="s">
        <v>145</v>
      </c>
      <c r="B7" s="984" t="s">
        <v>216</v>
      </c>
      <c r="C7" s="984"/>
      <c r="D7" s="984"/>
      <c r="E7" s="984"/>
      <c r="F7" s="984"/>
      <c r="G7" s="984"/>
      <c r="H7" s="984"/>
      <c r="I7" s="984"/>
      <c r="J7" s="984"/>
      <c r="K7" s="984"/>
      <c r="L7" s="984"/>
      <c r="M7" s="984"/>
      <c r="N7" s="984"/>
      <c r="O7" s="984"/>
      <c r="P7" s="985"/>
    </row>
    <row r="8" spans="1:16">
      <c r="A8" s="983"/>
      <c r="B8" s="983"/>
      <c r="C8" s="984"/>
      <c r="D8" s="984"/>
      <c r="E8" s="984"/>
      <c r="F8" s="984"/>
      <c r="G8" s="984"/>
      <c r="H8" s="984"/>
      <c r="I8" s="984"/>
      <c r="J8" s="984"/>
      <c r="K8" s="984"/>
      <c r="L8" s="984"/>
      <c r="M8" s="984"/>
      <c r="N8" s="984"/>
      <c r="O8" s="984"/>
      <c r="P8" s="984"/>
    </row>
    <row r="9" spans="1:16">
      <c r="A9" s="983"/>
      <c r="B9" s="983" t="s">
        <v>217</v>
      </c>
      <c r="C9" s="984" t="s">
        <v>218</v>
      </c>
      <c r="D9" s="984"/>
      <c r="E9" s="984"/>
      <c r="F9" s="984"/>
      <c r="G9" s="984"/>
      <c r="H9" s="984"/>
      <c r="I9" s="984"/>
      <c r="J9" s="984"/>
      <c r="K9" s="984"/>
      <c r="L9" s="984"/>
      <c r="M9" s="984"/>
      <c r="N9" s="984"/>
      <c r="O9" s="984"/>
      <c r="P9" s="984"/>
    </row>
    <row r="10" spans="1:16" ht="5.25" customHeight="1"/>
    <row r="11" spans="1:16">
      <c r="C11" s="1870" t="s">
        <v>1462</v>
      </c>
      <c r="D11" s="1870"/>
      <c r="E11" s="1870"/>
      <c r="F11" s="1870"/>
      <c r="G11" s="1870"/>
      <c r="H11" s="1870"/>
      <c r="I11" s="1870"/>
      <c r="J11" s="1870"/>
      <c r="K11" s="1870"/>
      <c r="L11" s="1870"/>
      <c r="M11" s="1870"/>
      <c r="N11" s="1870"/>
      <c r="O11" s="1870"/>
      <c r="P11" s="1870"/>
    </row>
    <row r="12" spans="1:16">
      <c r="C12" s="1870"/>
      <c r="D12" s="1870"/>
      <c r="E12" s="1870"/>
      <c r="F12" s="1870"/>
      <c r="G12" s="1870"/>
      <c r="H12" s="1870"/>
      <c r="I12" s="1870"/>
      <c r="J12" s="1870"/>
      <c r="K12" s="1870"/>
      <c r="L12" s="1870"/>
      <c r="M12" s="1870"/>
      <c r="N12" s="1870"/>
      <c r="O12" s="1870"/>
      <c r="P12" s="1870"/>
    </row>
    <row r="13" spans="1:16">
      <c r="C13" s="1870"/>
      <c r="D13" s="1870"/>
      <c r="E13" s="1870"/>
      <c r="F13" s="1870"/>
      <c r="G13" s="1870"/>
      <c r="H13" s="1870"/>
      <c r="I13" s="1870"/>
      <c r="J13" s="1870"/>
      <c r="K13" s="1870"/>
      <c r="L13" s="1870"/>
      <c r="M13" s="1870"/>
      <c r="N13" s="1870"/>
      <c r="O13" s="1870"/>
      <c r="P13" s="1870"/>
    </row>
    <row r="14" spans="1:16">
      <c r="C14" s="1870"/>
      <c r="D14" s="1870"/>
      <c r="E14" s="1870"/>
      <c r="F14" s="1870"/>
      <c r="G14" s="1870"/>
      <c r="H14" s="1870"/>
      <c r="I14" s="1870"/>
      <c r="J14" s="1870"/>
      <c r="K14" s="1870"/>
      <c r="L14" s="1870"/>
      <c r="M14" s="1870"/>
      <c r="N14" s="1870"/>
      <c r="O14" s="1870"/>
      <c r="P14" s="1870"/>
    </row>
    <row r="15" spans="1:16">
      <c r="C15" s="1870"/>
      <c r="D15" s="1870"/>
      <c r="E15" s="1870"/>
      <c r="F15" s="1870"/>
      <c r="G15" s="1870"/>
      <c r="H15" s="1870"/>
      <c r="I15" s="1870"/>
      <c r="J15" s="1870"/>
      <c r="K15" s="1870"/>
      <c r="L15" s="1870"/>
      <c r="M15" s="1870"/>
      <c r="N15" s="1870"/>
      <c r="O15" s="1870"/>
      <c r="P15" s="1870"/>
    </row>
    <row r="16" spans="1:16">
      <c r="C16" s="1870"/>
      <c r="D16" s="1870"/>
      <c r="E16" s="1870"/>
      <c r="F16" s="1870"/>
      <c r="G16" s="1870"/>
      <c r="H16" s="1870"/>
      <c r="I16" s="1870"/>
      <c r="J16" s="1870"/>
      <c r="K16" s="1870"/>
      <c r="L16" s="1870"/>
      <c r="M16" s="1870"/>
      <c r="N16" s="1870"/>
      <c r="O16" s="1870"/>
      <c r="P16" s="1870"/>
    </row>
    <row r="17" spans="2:21">
      <c r="C17" s="1870"/>
      <c r="D17" s="1870"/>
      <c r="E17" s="1870"/>
      <c r="F17" s="1870"/>
      <c r="G17" s="1870"/>
      <c r="H17" s="1870"/>
      <c r="I17" s="1870"/>
      <c r="J17" s="1870"/>
      <c r="K17" s="1870"/>
      <c r="L17" s="1870"/>
      <c r="M17" s="1870"/>
      <c r="N17" s="1870"/>
      <c r="O17" s="1870"/>
      <c r="P17" s="1870"/>
    </row>
    <row r="18" spans="2:21">
      <c r="C18" s="1403"/>
      <c r="D18" s="1403"/>
      <c r="E18" s="1403"/>
      <c r="F18" s="1403"/>
      <c r="G18" s="1403"/>
      <c r="H18" s="1403"/>
      <c r="I18" s="1403"/>
      <c r="J18" s="1403"/>
      <c r="K18" s="1403"/>
      <c r="L18" s="1403"/>
      <c r="M18" s="1403"/>
      <c r="N18" s="1403"/>
      <c r="O18" s="1403"/>
      <c r="P18" s="1403"/>
    </row>
    <row r="19" spans="2:21">
      <c r="C19" s="1403"/>
      <c r="D19" s="1403"/>
      <c r="E19" s="1403"/>
      <c r="F19" s="1403"/>
      <c r="G19" s="1403"/>
      <c r="H19" s="1403"/>
      <c r="I19" s="1403"/>
      <c r="J19" s="1403"/>
      <c r="K19" s="1403"/>
      <c r="L19" s="1403"/>
      <c r="M19" s="1403"/>
      <c r="N19" s="1403"/>
      <c r="O19" s="1403"/>
      <c r="P19" s="1403"/>
    </row>
    <row r="20" spans="2:21">
      <c r="B20" s="988" t="s">
        <v>219</v>
      </c>
      <c r="C20" s="989" t="s">
        <v>220</v>
      </c>
      <c r="D20" s="1401"/>
      <c r="E20" s="1401"/>
      <c r="F20" s="1401"/>
      <c r="G20" s="1401"/>
      <c r="H20" s="1401"/>
      <c r="I20" s="1401"/>
      <c r="J20" s="1401"/>
      <c r="K20" s="1401"/>
      <c r="L20" s="1401"/>
      <c r="M20" s="1401"/>
      <c r="N20" s="1401"/>
      <c r="O20" s="1401"/>
      <c r="P20" s="1401"/>
    </row>
    <row r="21" spans="2:21" ht="4.5" customHeight="1">
      <c r="C21" s="989"/>
      <c r="D21" s="1401"/>
      <c r="E21" s="1401"/>
      <c r="F21" s="1401"/>
      <c r="G21" s="1401"/>
      <c r="H21" s="1401"/>
      <c r="I21" s="1401"/>
      <c r="J21" s="1401"/>
      <c r="K21" s="1401"/>
      <c r="L21" s="1401"/>
      <c r="M21" s="1401"/>
      <c r="N21" s="1401"/>
      <c r="O21" s="1401"/>
      <c r="P21" s="1401"/>
    </row>
    <row r="22" spans="2:21">
      <c r="C22" s="1871" t="s">
        <v>1442</v>
      </c>
      <c r="D22" s="1871"/>
      <c r="E22" s="1871"/>
      <c r="F22" s="1871"/>
      <c r="G22" s="1871"/>
      <c r="H22" s="1871"/>
      <c r="I22" s="1871"/>
      <c r="J22" s="1871"/>
      <c r="K22" s="1871"/>
      <c r="L22" s="1871"/>
      <c r="M22" s="1871"/>
      <c r="N22" s="1871"/>
      <c r="O22" s="1871"/>
      <c r="P22" s="1871"/>
    </row>
    <row r="23" spans="2:21">
      <c r="C23" s="1871"/>
      <c r="D23" s="1871"/>
      <c r="E23" s="1871"/>
      <c r="F23" s="1871"/>
      <c r="G23" s="1871"/>
      <c r="H23" s="1871"/>
      <c r="I23" s="1871"/>
      <c r="J23" s="1871"/>
      <c r="K23" s="1871"/>
      <c r="L23" s="1871"/>
      <c r="M23" s="1871"/>
      <c r="N23" s="1871"/>
      <c r="O23" s="1871"/>
      <c r="P23" s="1871"/>
    </row>
    <row r="24" spans="2:21">
      <c r="C24" s="1871"/>
      <c r="D24" s="1871"/>
      <c r="E24" s="1871"/>
      <c r="F24" s="1871"/>
      <c r="G24" s="1871"/>
      <c r="H24" s="1871"/>
      <c r="I24" s="1871"/>
      <c r="J24" s="1871"/>
      <c r="K24" s="1871"/>
      <c r="L24" s="1871"/>
      <c r="M24" s="1871"/>
      <c r="N24" s="1871"/>
      <c r="O24" s="1871"/>
      <c r="P24" s="1871"/>
    </row>
    <row r="25" spans="2:21">
      <c r="C25" s="1408" t="s">
        <v>63</v>
      </c>
      <c r="D25" s="990" t="s">
        <v>1443</v>
      </c>
      <c r="E25" s="990"/>
      <c r="F25" s="990"/>
      <c r="G25" s="990"/>
      <c r="H25" s="990"/>
      <c r="I25" s="990"/>
      <c r="J25" s="990"/>
      <c r="K25" s="990"/>
      <c r="L25" s="990"/>
      <c r="M25" s="990"/>
      <c r="N25" s="990"/>
      <c r="O25" s="990"/>
      <c r="P25" s="990"/>
    </row>
    <row r="26" spans="2:21">
      <c r="D26" s="1872" t="s">
        <v>1444</v>
      </c>
      <c r="E26" s="1872"/>
      <c r="F26" s="1872"/>
      <c r="G26" s="1872"/>
      <c r="H26" s="1872"/>
      <c r="I26" s="1872"/>
      <c r="J26" s="1872"/>
      <c r="K26" s="1872"/>
      <c r="L26" s="1872"/>
      <c r="M26" s="1872"/>
      <c r="N26" s="1872"/>
      <c r="O26" s="1872"/>
      <c r="P26" s="1872"/>
    </row>
    <row r="27" spans="2:21">
      <c r="D27" s="1872"/>
      <c r="E27" s="1872"/>
      <c r="F27" s="1872"/>
      <c r="G27" s="1872"/>
      <c r="H27" s="1872"/>
      <c r="I27" s="1872"/>
      <c r="J27" s="1872"/>
      <c r="K27" s="1872"/>
      <c r="L27" s="1872"/>
      <c r="M27" s="1872"/>
      <c r="N27" s="1872"/>
      <c r="O27" s="1872"/>
      <c r="P27" s="1872"/>
    </row>
    <row r="28" spans="2:21">
      <c r="D28" s="1872"/>
      <c r="E28" s="1872"/>
      <c r="F28" s="1872"/>
      <c r="G28" s="1872"/>
      <c r="H28" s="1872"/>
      <c r="I28" s="1872"/>
      <c r="J28" s="1872"/>
      <c r="K28" s="1872"/>
      <c r="L28" s="1872"/>
      <c r="M28" s="1872"/>
      <c r="N28" s="1872"/>
      <c r="O28" s="1872"/>
      <c r="P28" s="1872"/>
    </row>
    <row r="29" spans="2:21">
      <c r="D29" s="1872" t="s">
        <v>1445</v>
      </c>
      <c r="E29" s="1872"/>
      <c r="F29" s="1872"/>
      <c r="G29" s="1872"/>
      <c r="H29" s="1872"/>
      <c r="I29" s="1872"/>
      <c r="J29" s="1872"/>
      <c r="K29" s="1872"/>
      <c r="L29" s="1872"/>
      <c r="M29" s="1872"/>
      <c r="N29" s="1872"/>
      <c r="O29" s="1872"/>
      <c r="P29" s="1872"/>
    </row>
    <row r="30" spans="2:21">
      <c r="D30" s="1872"/>
      <c r="E30" s="1872"/>
      <c r="F30" s="1872"/>
      <c r="G30" s="1872"/>
      <c r="H30" s="1872"/>
      <c r="I30" s="1872"/>
      <c r="J30" s="1872"/>
      <c r="K30" s="1872"/>
      <c r="L30" s="1872"/>
      <c r="M30" s="1872"/>
      <c r="N30" s="1872"/>
      <c r="O30" s="1872"/>
      <c r="P30" s="1872"/>
    </row>
    <row r="31" spans="2:21">
      <c r="D31" s="1872"/>
      <c r="E31" s="1872"/>
      <c r="F31" s="1872"/>
      <c r="G31" s="1872"/>
      <c r="H31" s="1872"/>
      <c r="I31" s="1872"/>
      <c r="J31" s="1872"/>
      <c r="K31" s="1872"/>
      <c r="L31" s="1872"/>
      <c r="M31" s="1872"/>
      <c r="N31" s="1872"/>
      <c r="O31" s="1872"/>
      <c r="P31" s="1872"/>
    </row>
    <row r="32" spans="2:21">
      <c r="C32" s="1409" t="s">
        <v>63</v>
      </c>
      <c r="D32" s="1870" t="s">
        <v>1446</v>
      </c>
      <c r="E32" s="1870"/>
      <c r="F32" s="1870"/>
      <c r="G32" s="1870"/>
      <c r="H32" s="1870"/>
      <c r="I32" s="1870"/>
      <c r="J32" s="1870"/>
      <c r="K32" s="1870"/>
      <c r="L32" s="1870"/>
      <c r="M32" s="1870"/>
      <c r="N32" s="1870"/>
      <c r="O32" s="1870"/>
      <c r="P32" s="1870"/>
      <c r="T32" s="1671"/>
      <c r="U32" s="1671"/>
    </row>
    <row r="33" spans="2:16" ht="16.5" customHeight="1">
      <c r="C33" s="1301"/>
      <c r="D33" s="1872" t="s">
        <v>1447</v>
      </c>
      <c r="E33" s="1872"/>
      <c r="F33" s="1872"/>
      <c r="G33" s="1872"/>
      <c r="H33" s="1872"/>
      <c r="I33" s="1872"/>
      <c r="J33" s="1872"/>
      <c r="K33" s="1872"/>
      <c r="L33" s="1872"/>
      <c r="M33" s="1872"/>
      <c r="N33" s="1872"/>
      <c r="O33" s="1872"/>
      <c r="P33" s="1872"/>
    </row>
    <row r="34" spans="2:16">
      <c r="C34" s="1301"/>
      <c r="D34" s="1872"/>
      <c r="E34" s="1872"/>
      <c r="F34" s="1872"/>
      <c r="G34" s="1872"/>
      <c r="H34" s="1872"/>
      <c r="I34" s="1872"/>
      <c r="J34" s="1872"/>
      <c r="K34" s="1872"/>
      <c r="L34" s="1872"/>
      <c r="M34" s="1872"/>
      <c r="N34" s="1872"/>
      <c r="O34" s="1872"/>
      <c r="P34" s="1872"/>
    </row>
    <row r="35" spans="2:16">
      <c r="C35" s="1301"/>
      <c r="D35" s="1872"/>
      <c r="E35" s="1872"/>
      <c r="F35" s="1872"/>
      <c r="G35" s="1872"/>
      <c r="H35" s="1872"/>
      <c r="I35" s="1872"/>
      <c r="J35" s="1872"/>
      <c r="K35" s="1872"/>
      <c r="L35" s="1872"/>
      <c r="M35" s="1872"/>
      <c r="N35" s="1872"/>
      <c r="O35" s="1872"/>
      <c r="P35" s="1872"/>
    </row>
    <row r="36" spans="2:16">
      <c r="C36" s="1301"/>
      <c r="D36" s="1872"/>
      <c r="E36" s="1872"/>
      <c r="F36" s="1872"/>
      <c r="G36" s="1872"/>
      <c r="H36" s="1872"/>
      <c r="I36" s="1872"/>
      <c r="J36" s="1872"/>
      <c r="K36" s="1872"/>
      <c r="L36" s="1872"/>
      <c r="M36" s="1872"/>
      <c r="N36" s="1872"/>
      <c r="O36" s="1872"/>
      <c r="P36" s="1872"/>
    </row>
    <row r="37" spans="2:16">
      <c r="C37" s="1301"/>
      <c r="D37" s="1872"/>
      <c r="E37" s="1872"/>
      <c r="F37" s="1872"/>
      <c r="G37" s="1872"/>
      <c r="H37" s="1872"/>
      <c r="I37" s="1872"/>
      <c r="J37" s="1872"/>
      <c r="K37" s="1872"/>
      <c r="L37" s="1872"/>
      <c r="M37" s="1872"/>
      <c r="N37" s="1872"/>
      <c r="O37" s="1872"/>
      <c r="P37" s="1872"/>
    </row>
    <row r="38" spans="2:16">
      <c r="C38" s="1301"/>
      <c r="D38" s="1670"/>
      <c r="E38" s="1670"/>
      <c r="F38" s="1670"/>
      <c r="G38" s="1670"/>
      <c r="H38" s="1670"/>
      <c r="I38" s="1670"/>
      <c r="J38" s="1670"/>
      <c r="K38" s="1670"/>
      <c r="L38" s="1670"/>
      <c r="M38" s="1670"/>
      <c r="N38" s="1670"/>
      <c r="O38" s="1670"/>
      <c r="P38" s="1670"/>
    </row>
    <row r="39" spans="2:16">
      <c r="C39" s="1301"/>
      <c r="D39" s="1670"/>
      <c r="E39" s="1670"/>
      <c r="F39" s="1670"/>
      <c r="G39" s="1670"/>
      <c r="H39" s="1670"/>
      <c r="I39" s="1670"/>
      <c r="J39" s="1670"/>
      <c r="K39" s="1670"/>
      <c r="L39" s="1670"/>
      <c r="M39" s="1670"/>
      <c r="N39" s="1670"/>
      <c r="O39" s="1670"/>
      <c r="P39" s="1670"/>
    </row>
    <row r="40" spans="2:16">
      <c r="B40" s="988" t="s">
        <v>221</v>
      </c>
      <c r="C40" s="989" t="s">
        <v>222</v>
      </c>
      <c r="D40" s="1401"/>
      <c r="E40" s="1401"/>
      <c r="F40" s="1401"/>
      <c r="G40" s="1401"/>
      <c r="H40" s="1401"/>
      <c r="I40" s="1401"/>
      <c r="J40" s="1401"/>
      <c r="K40" s="1401"/>
      <c r="L40" s="1401"/>
      <c r="M40" s="1401"/>
      <c r="N40" s="1401"/>
      <c r="O40" s="1401"/>
      <c r="P40" s="1401"/>
    </row>
    <row r="41" spans="2:16" ht="5.0999999999999996" customHeight="1">
      <c r="C41" s="989"/>
      <c r="D41" s="1401"/>
      <c r="E41" s="1401"/>
      <c r="F41" s="1401"/>
      <c r="G41" s="1401"/>
      <c r="H41" s="1401"/>
      <c r="I41" s="1401"/>
      <c r="J41" s="1401"/>
      <c r="K41" s="1401"/>
      <c r="L41" s="1401"/>
      <c r="M41" s="1401"/>
      <c r="N41" s="1401"/>
      <c r="O41" s="1401"/>
      <c r="P41" s="1401"/>
    </row>
    <row r="42" spans="2:16">
      <c r="C42" s="1870" t="s">
        <v>1448</v>
      </c>
      <c r="D42" s="1870"/>
      <c r="E42" s="1870"/>
      <c r="F42" s="1870"/>
      <c r="G42" s="1870"/>
      <c r="H42" s="1870"/>
      <c r="I42" s="1870"/>
      <c r="J42" s="1870"/>
      <c r="K42" s="1870"/>
      <c r="L42" s="1870"/>
      <c r="M42" s="1870"/>
      <c r="N42" s="1870"/>
      <c r="O42" s="1870"/>
      <c r="P42" s="1870"/>
    </row>
    <row r="43" spans="2:16">
      <c r="C43" s="1870"/>
      <c r="D43" s="1870"/>
      <c r="E43" s="1870"/>
      <c r="F43" s="1870"/>
      <c r="G43" s="1870"/>
      <c r="H43" s="1870"/>
      <c r="I43" s="1870"/>
      <c r="J43" s="1870"/>
      <c r="K43" s="1870"/>
      <c r="L43" s="1870"/>
      <c r="M43" s="1870"/>
      <c r="N43" s="1870"/>
      <c r="O43" s="1870"/>
      <c r="P43" s="1870"/>
    </row>
    <row r="44" spans="2:16">
      <c r="C44" s="1870"/>
      <c r="D44" s="1870"/>
      <c r="E44" s="1870"/>
      <c r="F44" s="1870"/>
      <c r="G44" s="1870"/>
      <c r="H44" s="1870"/>
      <c r="I44" s="1870"/>
      <c r="J44" s="1870"/>
      <c r="K44" s="1870"/>
      <c r="L44" s="1870"/>
      <c r="M44" s="1870"/>
      <c r="N44" s="1870"/>
      <c r="O44" s="1870"/>
      <c r="P44" s="1870"/>
    </row>
    <row r="45" spans="2:16">
      <c r="C45" s="1870"/>
      <c r="D45" s="1870"/>
      <c r="E45" s="1870"/>
      <c r="F45" s="1870"/>
      <c r="G45" s="1870"/>
      <c r="H45" s="1870"/>
      <c r="I45" s="1870"/>
      <c r="J45" s="1870"/>
      <c r="K45" s="1870"/>
      <c r="L45" s="1870"/>
      <c r="M45" s="1870"/>
      <c r="N45" s="1870"/>
      <c r="O45" s="1870"/>
      <c r="P45" s="1870"/>
    </row>
    <row r="46" spans="2:16">
      <c r="C46" s="1301" t="s">
        <v>63</v>
      </c>
      <c r="D46" s="980" t="s">
        <v>1449</v>
      </c>
      <c r="E46" s="1403"/>
      <c r="F46" s="1403"/>
      <c r="G46" s="1403"/>
      <c r="H46" s="1403"/>
      <c r="I46" s="1403"/>
      <c r="J46" s="1403"/>
      <c r="K46" s="1403"/>
      <c r="L46" s="1403"/>
      <c r="M46" s="1403"/>
      <c r="N46" s="1403"/>
      <c r="O46" s="1403"/>
      <c r="P46" s="1403"/>
    </row>
    <row r="47" spans="2:16">
      <c r="C47" s="1403"/>
      <c r="D47" s="1302" t="s">
        <v>63</v>
      </c>
      <c r="E47" s="980" t="s">
        <v>1190</v>
      </c>
      <c r="F47" s="1403"/>
      <c r="G47" s="1403"/>
      <c r="H47" s="991" t="s">
        <v>9</v>
      </c>
      <c r="I47" s="992" t="s">
        <v>1214</v>
      </c>
      <c r="J47" s="1403"/>
      <c r="K47" s="1403"/>
      <c r="L47" s="1403"/>
      <c r="M47" s="1403"/>
      <c r="N47" s="1403"/>
      <c r="O47" s="1403"/>
      <c r="P47" s="1403"/>
    </row>
    <row r="48" spans="2:16">
      <c r="C48" s="1403"/>
      <c r="D48" s="1302" t="s">
        <v>63</v>
      </c>
      <c r="E48" s="980" t="s">
        <v>1192</v>
      </c>
      <c r="F48" s="1401"/>
      <c r="G48" s="1401"/>
      <c r="H48" s="991" t="s">
        <v>9</v>
      </c>
      <c r="I48" s="1669" t="s">
        <v>63</v>
      </c>
      <c r="J48" s="992" t="s">
        <v>1450</v>
      </c>
      <c r="K48" s="1403"/>
      <c r="L48" s="1403"/>
      <c r="M48" s="1403"/>
      <c r="N48" s="1403"/>
      <c r="O48" s="1403"/>
      <c r="P48" s="1403"/>
    </row>
    <row r="49" spans="1:16">
      <c r="C49" s="1403"/>
      <c r="D49" s="1302"/>
      <c r="E49" s="980"/>
      <c r="F49" s="1401"/>
      <c r="G49" s="1401"/>
      <c r="H49" s="991"/>
      <c r="I49" s="1669" t="s">
        <v>63</v>
      </c>
      <c r="J49" s="992" t="s">
        <v>1194</v>
      </c>
      <c r="K49" s="1403"/>
      <c r="L49" s="1403"/>
      <c r="M49" s="1403"/>
      <c r="N49" s="1403"/>
      <c r="O49" s="1403"/>
      <c r="P49" s="1403"/>
    </row>
    <row r="50" spans="1:16">
      <c r="C50" s="1403"/>
      <c r="D50" s="1302"/>
      <c r="E50" s="980"/>
      <c r="F50" s="1401"/>
      <c r="G50" s="1401"/>
      <c r="H50" s="991"/>
      <c r="I50" s="1669" t="s">
        <v>63</v>
      </c>
      <c r="J50" s="992" t="s">
        <v>1430</v>
      </c>
      <c r="K50" s="1403"/>
      <c r="L50" s="1403"/>
      <c r="M50" s="1403"/>
      <c r="N50" s="1403"/>
      <c r="O50" s="1403"/>
      <c r="P50" s="1403"/>
    </row>
    <row r="51" spans="1:16">
      <c r="C51" s="1654"/>
      <c r="D51" s="1302" t="s">
        <v>63</v>
      </c>
      <c r="E51" s="980" t="s">
        <v>224</v>
      </c>
      <c r="F51" s="1655"/>
      <c r="G51" s="1655"/>
      <c r="H51" s="991" t="s">
        <v>9</v>
      </c>
      <c r="I51" s="992" t="s">
        <v>1195</v>
      </c>
      <c r="J51" s="992"/>
      <c r="K51" s="1654"/>
      <c r="L51" s="1654"/>
      <c r="M51" s="1654"/>
      <c r="N51" s="1654"/>
      <c r="O51" s="1654"/>
      <c r="P51" s="1654"/>
    </row>
    <row r="52" spans="1:16">
      <c r="C52" s="1654"/>
      <c r="D52" s="1302" t="s">
        <v>63</v>
      </c>
      <c r="E52" s="980" t="s">
        <v>1451</v>
      </c>
      <c r="F52" s="1655"/>
      <c r="G52" s="1655"/>
      <c r="H52" s="991" t="s">
        <v>9</v>
      </c>
      <c r="I52" s="992" t="s">
        <v>1215</v>
      </c>
      <c r="J52" s="992"/>
      <c r="K52" s="1654"/>
      <c r="L52" s="1654"/>
      <c r="M52" s="1654"/>
      <c r="N52" s="1654"/>
      <c r="O52" s="1654"/>
      <c r="P52" s="1654"/>
    </row>
    <row r="53" spans="1:16">
      <c r="C53" s="1654"/>
      <c r="D53" s="1302"/>
      <c r="E53" s="980"/>
      <c r="F53" s="1655"/>
      <c r="G53" s="1655"/>
      <c r="H53" s="991"/>
      <c r="I53" s="1669"/>
      <c r="J53" s="992"/>
      <c r="K53" s="1654"/>
      <c r="L53" s="1654"/>
      <c r="M53" s="1654"/>
      <c r="N53" s="1654"/>
      <c r="O53" s="1654"/>
      <c r="P53" s="1654"/>
    </row>
    <row r="54" spans="1:16">
      <c r="C54" s="1301"/>
      <c r="D54" s="980"/>
      <c r="E54" s="990"/>
      <c r="F54" s="990"/>
      <c r="G54" s="990"/>
      <c r="H54" s="991"/>
      <c r="I54" s="992"/>
      <c r="J54" s="990"/>
      <c r="K54" s="990"/>
      <c r="L54" s="990"/>
      <c r="M54" s="990"/>
      <c r="N54" s="990"/>
      <c r="O54" s="990"/>
      <c r="P54" s="990"/>
    </row>
    <row r="55" spans="1:16" ht="17.25">
      <c r="A55" s="1857" t="str">
        <f>+$A$1</f>
        <v>PT BANUA KARYA UTAMA</v>
      </c>
      <c r="B55" s="1857"/>
      <c r="C55" s="1857"/>
      <c r="D55" s="1857"/>
      <c r="E55" s="1857"/>
      <c r="F55" s="1857"/>
      <c r="G55" s="1857"/>
      <c r="H55" s="1857"/>
      <c r="I55" s="1857"/>
      <c r="J55" s="1857"/>
      <c r="K55" s="1857"/>
      <c r="L55" s="1857"/>
      <c r="M55" s="1857"/>
      <c r="N55" s="1857"/>
      <c r="O55" s="1857"/>
      <c r="P55" s="1857"/>
    </row>
    <row r="56" spans="1:16" ht="17.25">
      <c r="A56" s="1857" t="s">
        <v>214</v>
      </c>
      <c r="B56" s="1857"/>
      <c r="C56" s="1857"/>
      <c r="D56" s="1857"/>
      <c r="E56" s="1857"/>
      <c r="F56" s="1857"/>
      <c r="G56" s="1857"/>
      <c r="H56" s="1857"/>
      <c r="I56" s="1857"/>
      <c r="J56" s="1857"/>
      <c r="K56" s="1857"/>
      <c r="L56" s="1857"/>
      <c r="M56" s="1857"/>
      <c r="N56" s="1857"/>
      <c r="O56" s="1857"/>
      <c r="P56" s="1857"/>
    </row>
    <row r="57" spans="1:16" ht="15">
      <c r="A57" s="1860" t="str">
        <f>+A3</f>
        <v>31 DESEMBER 2019 DAN 31 DESEMBER 2018</v>
      </c>
      <c r="B57" s="1860"/>
      <c r="C57" s="1861"/>
      <c r="D57" s="1861"/>
      <c r="E57" s="1861"/>
      <c r="F57" s="1861"/>
      <c r="G57" s="1861"/>
      <c r="H57" s="1861"/>
      <c r="I57" s="1861"/>
      <c r="J57" s="1861"/>
      <c r="K57" s="1861"/>
      <c r="L57" s="1861"/>
      <c r="M57" s="1861"/>
      <c r="N57" s="1861"/>
      <c r="O57" s="1861"/>
      <c r="P57" s="1861"/>
    </row>
    <row r="58" spans="1:16" ht="15">
      <c r="A58" s="1398" t="str">
        <f>+A4</f>
        <v>SERTA UNTUK TAHUN-TAHUN YANG BERAKHIR PADA TANGGAL TERSEBUT</v>
      </c>
      <c r="B58" s="1398"/>
      <c r="C58" s="1399"/>
      <c r="D58" s="1399"/>
      <c r="E58" s="1399"/>
      <c r="F58" s="1399"/>
      <c r="G58" s="1399"/>
      <c r="H58" s="1399"/>
      <c r="I58" s="1399"/>
      <c r="J58" s="1399"/>
      <c r="K58" s="1399"/>
      <c r="L58" s="1399"/>
      <c r="M58" s="1399"/>
      <c r="N58" s="1399"/>
      <c r="O58" s="1399"/>
      <c r="P58" s="1399"/>
    </row>
    <row r="59" spans="1:16" ht="5.0999999999999996" customHeight="1">
      <c r="A59" s="981"/>
      <c r="B59" s="981"/>
      <c r="C59" s="982"/>
      <c r="D59" s="982"/>
      <c r="E59" s="982"/>
      <c r="F59" s="982"/>
      <c r="G59" s="982"/>
      <c r="H59" s="982"/>
      <c r="I59" s="982"/>
      <c r="J59" s="982"/>
      <c r="K59" s="982"/>
      <c r="L59" s="982"/>
      <c r="M59" s="982"/>
      <c r="N59" s="982"/>
      <c r="O59" s="982"/>
      <c r="P59" s="982"/>
    </row>
    <row r="61" spans="1:16">
      <c r="A61" s="983" t="s">
        <v>145</v>
      </c>
      <c r="B61" s="984" t="s">
        <v>1189</v>
      </c>
      <c r="C61" s="984"/>
      <c r="D61" s="984"/>
      <c r="E61" s="984"/>
      <c r="F61" s="984"/>
      <c r="G61" s="984"/>
      <c r="H61" s="984"/>
      <c r="I61" s="984"/>
      <c r="J61" s="984"/>
      <c r="K61" s="984"/>
      <c r="L61" s="984"/>
      <c r="M61" s="984"/>
      <c r="N61" s="984"/>
      <c r="O61" s="984"/>
      <c r="P61" s="985"/>
    </row>
    <row r="62" spans="1:16" ht="8.25" customHeight="1">
      <c r="A62" s="983"/>
      <c r="B62" s="983"/>
      <c r="C62" s="984"/>
      <c r="D62" s="984"/>
      <c r="E62" s="984"/>
      <c r="F62" s="984"/>
      <c r="G62" s="984"/>
      <c r="H62" s="984"/>
      <c r="I62" s="984"/>
      <c r="J62" s="984"/>
      <c r="K62" s="984"/>
      <c r="L62" s="984"/>
      <c r="M62" s="984"/>
      <c r="N62" s="984"/>
      <c r="O62" s="984"/>
      <c r="P62" s="984"/>
    </row>
    <row r="63" spans="1:16">
      <c r="B63" s="988" t="s">
        <v>221</v>
      </c>
      <c r="C63" s="989" t="s">
        <v>1213</v>
      </c>
      <c r="D63" s="1500"/>
      <c r="E63" s="1500"/>
      <c r="F63" s="1500"/>
      <c r="G63" s="1500"/>
      <c r="H63" s="1500"/>
      <c r="I63" s="1500"/>
      <c r="J63" s="1500"/>
      <c r="K63" s="1500"/>
      <c r="L63" s="1500"/>
      <c r="M63" s="1500"/>
      <c r="N63" s="1500"/>
      <c r="O63" s="1500"/>
      <c r="P63" s="1500"/>
    </row>
    <row r="64" spans="1:16" ht="4.5" customHeight="1">
      <c r="B64" s="988"/>
      <c r="C64" s="989"/>
      <c r="D64" s="1500"/>
      <c r="E64" s="1500"/>
      <c r="F64" s="1500"/>
      <c r="G64" s="1500"/>
      <c r="H64" s="1500"/>
      <c r="I64" s="1500"/>
      <c r="J64" s="1500"/>
      <c r="K64" s="1500"/>
      <c r="L64" s="1500"/>
      <c r="M64" s="1500"/>
      <c r="N64" s="1500"/>
      <c r="O64" s="1500"/>
      <c r="P64" s="1500"/>
    </row>
    <row r="65" spans="1:16">
      <c r="C65" s="1301" t="s">
        <v>63</v>
      </c>
      <c r="D65" s="980" t="s">
        <v>1193</v>
      </c>
      <c r="E65" s="1401"/>
      <c r="F65" s="1401"/>
      <c r="G65" s="1401"/>
      <c r="H65" s="991"/>
      <c r="I65" s="992"/>
      <c r="J65" s="992"/>
      <c r="K65" s="1403"/>
      <c r="L65" s="1403"/>
      <c r="M65" s="1403"/>
      <c r="N65" s="1403"/>
      <c r="O65" s="1403"/>
      <c r="P65" s="1403"/>
    </row>
    <row r="66" spans="1:16">
      <c r="C66" s="1301"/>
      <c r="D66" s="1302" t="s">
        <v>63</v>
      </c>
      <c r="E66" s="980" t="s">
        <v>1190</v>
      </c>
      <c r="F66" s="1403"/>
      <c r="G66" s="1403"/>
      <c r="H66" s="991" t="s">
        <v>9</v>
      </c>
      <c r="I66" s="992" t="s">
        <v>1191</v>
      </c>
      <c r="J66" s="1403"/>
      <c r="K66" s="1403"/>
      <c r="L66" s="1403"/>
      <c r="M66" s="1403"/>
      <c r="N66" s="1403"/>
      <c r="O66" s="1403"/>
      <c r="P66" s="1403"/>
    </row>
    <row r="67" spans="1:16">
      <c r="C67" s="1301"/>
      <c r="D67" s="1302" t="s">
        <v>63</v>
      </c>
      <c r="E67" s="980" t="s">
        <v>1192</v>
      </c>
      <c r="F67" s="1401"/>
      <c r="G67" s="1401"/>
      <c r="H67" s="991" t="s">
        <v>9</v>
      </c>
      <c r="I67" s="992" t="s">
        <v>1194</v>
      </c>
      <c r="J67" s="1401"/>
      <c r="K67" s="1403"/>
      <c r="L67" s="1403"/>
      <c r="M67" s="1403"/>
      <c r="N67" s="1403"/>
      <c r="O67" s="1403"/>
      <c r="P67" s="1403"/>
    </row>
    <row r="68" spans="1:16">
      <c r="C68" s="1301"/>
      <c r="D68" s="1302" t="s">
        <v>63</v>
      </c>
      <c r="E68" s="980" t="s">
        <v>225</v>
      </c>
      <c r="F68" s="1401"/>
      <c r="G68" s="1401"/>
      <c r="H68" s="991" t="s">
        <v>9</v>
      </c>
      <c r="I68" s="992" t="s">
        <v>1195</v>
      </c>
      <c r="J68" s="992"/>
      <c r="K68" s="1403"/>
      <c r="L68" s="1403"/>
      <c r="M68" s="1403"/>
      <c r="N68" s="1403"/>
      <c r="O68" s="1403"/>
      <c r="P68" s="1403"/>
    </row>
    <row r="69" spans="1:16">
      <c r="C69" s="1499"/>
      <c r="D69" s="1499"/>
      <c r="E69" s="1499"/>
      <c r="F69" s="1499"/>
      <c r="G69" s="1499"/>
      <c r="H69" s="1499"/>
      <c r="I69" s="1499"/>
      <c r="J69" s="1499"/>
      <c r="K69" s="1499"/>
      <c r="L69" s="1499"/>
      <c r="M69" s="1499"/>
      <c r="N69" s="1499"/>
      <c r="O69" s="1499"/>
      <c r="P69" s="1499"/>
    </row>
    <row r="70" spans="1:16">
      <c r="C70" s="1499"/>
      <c r="D70" s="1499"/>
      <c r="E70" s="1499"/>
      <c r="F70" s="1499"/>
      <c r="G70" s="1499"/>
      <c r="H70" s="1499"/>
      <c r="I70" s="1499"/>
      <c r="J70" s="1499"/>
      <c r="K70" s="1499"/>
      <c r="L70" s="1499"/>
      <c r="M70" s="1499"/>
      <c r="N70" s="1499"/>
      <c r="O70" s="1499"/>
      <c r="P70" s="1499"/>
    </row>
    <row r="71" spans="1:16">
      <c r="B71" s="988" t="s">
        <v>226</v>
      </c>
      <c r="C71" s="989" t="s">
        <v>488</v>
      </c>
      <c r="D71" s="1401"/>
      <c r="E71" s="1401"/>
      <c r="F71" s="1401"/>
      <c r="G71" s="1401"/>
      <c r="H71" s="1401"/>
      <c r="I71" s="1401"/>
      <c r="J71" s="1401"/>
      <c r="K71" s="1401"/>
      <c r="L71" s="1401"/>
      <c r="M71" s="1401"/>
      <c r="N71" s="1401"/>
      <c r="O71" s="1401"/>
      <c r="P71" s="1401"/>
    </row>
    <row r="72" spans="1:16" ht="5.0999999999999996" customHeight="1">
      <c r="C72" s="989"/>
      <c r="D72" s="1401"/>
      <c r="E72" s="1401"/>
      <c r="F72" s="1401"/>
      <c r="G72" s="1401"/>
      <c r="H72" s="1401"/>
      <c r="I72" s="1401"/>
      <c r="J72" s="1401"/>
      <c r="K72" s="1401"/>
      <c r="L72" s="1401"/>
      <c r="M72" s="1401"/>
      <c r="N72" s="1401"/>
      <c r="O72" s="1401"/>
      <c r="P72" s="1401"/>
    </row>
    <row r="73" spans="1:16">
      <c r="C73" s="1870" t="s">
        <v>1452</v>
      </c>
      <c r="D73" s="1870"/>
      <c r="E73" s="1870"/>
      <c r="F73" s="1870"/>
      <c r="G73" s="1870"/>
      <c r="H73" s="1870"/>
      <c r="I73" s="1870"/>
      <c r="J73" s="1870"/>
      <c r="K73" s="1870"/>
      <c r="L73" s="1870"/>
      <c r="M73" s="1870"/>
      <c r="N73" s="1870"/>
      <c r="O73" s="1870"/>
      <c r="P73" s="1870"/>
    </row>
    <row r="74" spans="1:16">
      <c r="C74" s="1404"/>
      <c r="D74" s="1404"/>
      <c r="E74" s="1404"/>
      <c r="F74" s="1404"/>
      <c r="G74" s="1404"/>
      <c r="H74" s="1404"/>
      <c r="I74" s="1404"/>
      <c r="J74" s="1404"/>
      <c r="K74" s="1404"/>
      <c r="L74" s="1404"/>
      <c r="M74" s="1404"/>
      <c r="N74" s="1404"/>
      <c r="O74" s="1404"/>
      <c r="P74" s="1404"/>
    </row>
    <row r="75" spans="1:16">
      <c r="C75" s="1404"/>
      <c r="D75" s="1404"/>
      <c r="E75" s="1404"/>
      <c r="F75" s="1404"/>
      <c r="G75" s="1404"/>
      <c r="H75" s="1404"/>
      <c r="I75" s="1404"/>
      <c r="J75" s="1404"/>
      <c r="K75" s="1404"/>
      <c r="L75" s="1404"/>
      <c r="M75" s="1404"/>
      <c r="N75" s="1404"/>
      <c r="O75" s="1404"/>
      <c r="P75" s="1404"/>
    </row>
    <row r="76" spans="1:16">
      <c r="A76" s="983" t="s">
        <v>146</v>
      </c>
      <c r="B76" s="984" t="s">
        <v>493</v>
      </c>
      <c r="C76" s="984"/>
      <c r="D76" s="984"/>
      <c r="E76" s="984"/>
      <c r="F76" s="984"/>
      <c r="G76" s="984"/>
      <c r="H76" s="984"/>
      <c r="I76" s="984"/>
      <c r="J76" s="984"/>
      <c r="K76" s="984"/>
      <c r="L76" s="984"/>
      <c r="M76" s="984"/>
      <c r="N76" s="984"/>
      <c r="O76" s="984"/>
      <c r="P76" s="985"/>
    </row>
    <row r="77" spans="1:16" ht="9.75" customHeight="1">
      <c r="A77" s="983"/>
      <c r="B77" s="983"/>
      <c r="C77" s="984"/>
      <c r="D77" s="984"/>
      <c r="E77" s="984"/>
      <c r="F77" s="984"/>
      <c r="G77" s="984"/>
      <c r="H77" s="984"/>
      <c r="I77" s="984"/>
      <c r="J77" s="984"/>
      <c r="K77" s="984"/>
      <c r="L77" s="984"/>
      <c r="M77" s="984"/>
      <c r="N77" s="984"/>
      <c r="O77" s="984"/>
      <c r="P77" s="984"/>
    </row>
    <row r="78" spans="1:16">
      <c r="B78" s="993" t="s">
        <v>217</v>
      </c>
      <c r="C78" s="993" t="s">
        <v>229</v>
      </c>
      <c r="D78" s="980"/>
      <c r="E78" s="993"/>
      <c r="F78" s="993"/>
      <c r="G78" s="996"/>
      <c r="H78" s="996"/>
      <c r="I78" s="996"/>
    </row>
    <row r="79" spans="1:16" ht="5.0999999999999996" customHeight="1">
      <c r="C79" s="993"/>
      <c r="D79" s="993"/>
      <c r="E79" s="993"/>
      <c r="F79" s="993"/>
      <c r="G79" s="996"/>
      <c r="H79" s="996"/>
      <c r="I79" s="996"/>
    </row>
    <row r="80" spans="1:16">
      <c r="C80" s="1856" t="s">
        <v>1453</v>
      </c>
      <c r="D80" s="1856"/>
      <c r="E80" s="1856"/>
      <c r="F80" s="1856"/>
      <c r="G80" s="1856"/>
      <c r="H80" s="1856"/>
      <c r="I80" s="1856"/>
      <c r="J80" s="1856"/>
      <c r="K80" s="1856"/>
      <c r="L80" s="1856"/>
      <c r="M80" s="1856"/>
      <c r="N80" s="1856"/>
      <c r="O80" s="1856"/>
      <c r="P80" s="1856"/>
    </row>
    <row r="81" spans="3:16">
      <c r="C81" s="1856"/>
      <c r="D81" s="1856"/>
      <c r="E81" s="1856"/>
      <c r="F81" s="1856"/>
      <c r="G81" s="1856"/>
      <c r="H81" s="1856"/>
      <c r="I81" s="1856"/>
      <c r="J81" s="1856"/>
      <c r="K81" s="1856"/>
      <c r="L81" s="1856"/>
      <c r="M81" s="1856"/>
      <c r="N81" s="1856"/>
      <c r="O81" s="1856"/>
      <c r="P81" s="1856"/>
    </row>
    <row r="82" spans="3:16" ht="16.5" customHeight="1">
      <c r="C82" s="1856"/>
      <c r="D82" s="1856"/>
      <c r="E82" s="1856"/>
      <c r="F82" s="1856"/>
      <c r="G82" s="1856"/>
      <c r="H82" s="1856"/>
      <c r="I82" s="1856"/>
      <c r="J82" s="1856"/>
      <c r="K82" s="1856"/>
      <c r="L82" s="1856"/>
      <c r="M82" s="1856"/>
      <c r="N82" s="1856"/>
      <c r="O82" s="1856"/>
      <c r="P82" s="1856"/>
    </row>
    <row r="83" spans="3:16" ht="16.5" customHeight="1">
      <c r="C83" s="1856"/>
      <c r="D83" s="1856"/>
      <c r="E83" s="1856"/>
      <c r="F83" s="1856"/>
      <c r="G83" s="1856"/>
      <c r="H83" s="1856"/>
      <c r="I83" s="1856"/>
      <c r="J83" s="1856"/>
      <c r="K83" s="1856"/>
      <c r="L83" s="1856"/>
      <c r="M83" s="1856"/>
      <c r="N83" s="1856"/>
      <c r="O83" s="1856"/>
      <c r="P83" s="1856"/>
    </row>
    <row r="84" spans="3:16">
      <c r="C84" s="1856" t="s">
        <v>366</v>
      </c>
      <c r="D84" s="1856"/>
      <c r="E84" s="1856"/>
      <c r="F84" s="1856"/>
      <c r="G84" s="1856"/>
      <c r="H84" s="1856"/>
      <c r="I84" s="1856"/>
      <c r="J84" s="1856"/>
      <c r="K84" s="1856"/>
      <c r="L84" s="1856"/>
      <c r="M84" s="1856"/>
      <c r="N84" s="1856"/>
      <c r="O84" s="1856"/>
      <c r="P84" s="1856"/>
    </row>
    <row r="85" spans="3:16">
      <c r="C85" s="1856"/>
      <c r="D85" s="1856"/>
      <c r="E85" s="1856"/>
      <c r="F85" s="1856"/>
      <c r="G85" s="1856"/>
      <c r="H85" s="1856"/>
      <c r="I85" s="1856"/>
      <c r="J85" s="1856"/>
      <c r="K85" s="1856"/>
      <c r="L85" s="1856"/>
      <c r="M85" s="1856"/>
      <c r="N85" s="1856"/>
      <c r="O85" s="1856"/>
      <c r="P85" s="1856"/>
    </row>
    <row r="86" spans="3:16">
      <c r="C86" s="1856"/>
      <c r="D86" s="1856"/>
      <c r="E86" s="1856"/>
      <c r="F86" s="1856"/>
      <c r="G86" s="1856"/>
      <c r="H86" s="1856"/>
      <c r="I86" s="1856"/>
      <c r="J86" s="1856"/>
      <c r="K86" s="1856"/>
      <c r="L86" s="1856"/>
      <c r="M86" s="1856"/>
      <c r="N86" s="1856"/>
      <c r="O86" s="1856"/>
      <c r="P86" s="1856"/>
    </row>
    <row r="87" spans="3:16">
      <c r="C87" s="1856"/>
      <c r="D87" s="1856"/>
      <c r="E87" s="1856"/>
      <c r="F87" s="1856"/>
      <c r="G87" s="1856"/>
      <c r="H87" s="1856"/>
      <c r="I87" s="1856"/>
      <c r="J87" s="1856"/>
      <c r="K87" s="1856"/>
      <c r="L87" s="1856"/>
      <c r="M87" s="1856"/>
      <c r="N87" s="1856"/>
      <c r="O87" s="1856"/>
      <c r="P87" s="1856"/>
    </row>
    <row r="88" spans="3:16">
      <c r="C88" s="1856" t="s">
        <v>367</v>
      </c>
      <c r="D88" s="1856"/>
      <c r="E88" s="1856"/>
      <c r="F88" s="1856"/>
      <c r="G88" s="1856"/>
      <c r="H88" s="1856"/>
      <c r="I88" s="1856"/>
      <c r="J88" s="1856"/>
      <c r="K88" s="1856"/>
      <c r="L88" s="1856"/>
      <c r="M88" s="1856"/>
      <c r="N88" s="1856"/>
      <c r="O88" s="1856"/>
      <c r="P88" s="1856"/>
    </row>
    <row r="89" spans="3:16">
      <c r="C89" s="1856"/>
      <c r="D89" s="1856"/>
      <c r="E89" s="1856"/>
      <c r="F89" s="1856"/>
      <c r="G89" s="1856"/>
      <c r="H89" s="1856"/>
      <c r="I89" s="1856"/>
      <c r="J89" s="1856"/>
      <c r="K89" s="1856"/>
      <c r="L89" s="1856"/>
      <c r="M89" s="1856"/>
      <c r="N89" s="1856"/>
      <c r="O89" s="1856"/>
      <c r="P89" s="1856"/>
    </row>
    <row r="90" spans="3:16">
      <c r="C90" s="1856"/>
      <c r="D90" s="1856"/>
      <c r="E90" s="1856"/>
      <c r="F90" s="1856"/>
      <c r="G90" s="1856"/>
      <c r="H90" s="1856"/>
      <c r="I90" s="1856"/>
      <c r="J90" s="1856"/>
      <c r="K90" s="1856"/>
      <c r="L90" s="1856"/>
      <c r="M90" s="1856"/>
      <c r="N90" s="1856"/>
      <c r="O90" s="1856"/>
      <c r="P90" s="1856"/>
    </row>
    <row r="91" spans="3:16" ht="16.5" customHeight="1">
      <c r="C91" s="1856"/>
      <c r="D91" s="1856"/>
      <c r="E91" s="1856"/>
      <c r="F91" s="1856"/>
      <c r="G91" s="1856"/>
      <c r="H91" s="1856"/>
      <c r="I91" s="1856"/>
      <c r="J91" s="1856"/>
      <c r="K91" s="1856"/>
      <c r="L91" s="1856"/>
      <c r="M91" s="1856"/>
      <c r="N91" s="1856"/>
      <c r="O91" s="1856"/>
      <c r="P91" s="1856"/>
    </row>
    <row r="92" spans="3:16" ht="16.5" customHeight="1">
      <c r="C92" s="1856" t="s">
        <v>369</v>
      </c>
      <c r="D92" s="1856"/>
      <c r="E92" s="1856"/>
      <c r="F92" s="1856"/>
      <c r="G92" s="1856"/>
      <c r="H92" s="1856"/>
      <c r="I92" s="1856"/>
      <c r="J92" s="1856"/>
      <c r="K92" s="1856"/>
      <c r="L92" s="1856"/>
      <c r="M92" s="1856"/>
      <c r="N92" s="1856"/>
      <c r="O92" s="1856"/>
      <c r="P92" s="1856"/>
    </row>
    <row r="93" spans="3:16" ht="16.5" customHeight="1">
      <c r="C93" s="1856"/>
      <c r="D93" s="1856"/>
      <c r="E93" s="1856"/>
      <c r="F93" s="1856"/>
      <c r="G93" s="1856"/>
      <c r="H93" s="1856"/>
      <c r="I93" s="1856"/>
      <c r="J93" s="1856"/>
      <c r="K93" s="1856"/>
      <c r="L93" s="1856"/>
      <c r="M93" s="1856"/>
      <c r="N93" s="1856"/>
      <c r="O93" s="1856"/>
      <c r="P93" s="1856"/>
    </row>
    <row r="94" spans="3:16">
      <c r="C94" s="1856"/>
      <c r="D94" s="1856"/>
      <c r="E94" s="1856"/>
      <c r="F94" s="1856"/>
      <c r="G94" s="1856"/>
      <c r="H94" s="1856"/>
      <c r="I94" s="1856"/>
      <c r="J94" s="1856"/>
      <c r="K94" s="1856"/>
      <c r="L94" s="1856"/>
      <c r="M94" s="1856"/>
      <c r="N94" s="1856"/>
      <c r="O94" s="1856"/>
      <c r="P94" s="1856"/>
    </row>
    <row r="95" spans="3:16" ht="3" customHeight="1">
      <c r="C95" s="995"/>
      <c r="D95" s="995"/>
      <c r="E95" s="995"/>
      <c r="F95" s="995"/>
      <c r="G95" s="995"/>
      <c r="H95" s="995"/>
      <c r="I95" s="995"/>
      <c r="J95" s="995"/>
      <c r="K95" s="995"/>
      <c r="L95" s="995"/>
      <c r="M95" s="995"/>
      <c r="N95" s="995"/>
      <c r="O95" s="995"/>
      <c r="P95" s="995"/>
    </row>
    <row r="96" spans="3:16" ht="16.5" customHeight="1">
      <c r="C96" s="1856" t="s">
        <v>370</v>
      </c>
      <c r="D96" s="1856"/>
      <c r="E96" s="1856"/>
      <c r="F96" s="1856"/>
      <c r="G96" s="1856"/>
      <c r="H96" s="1856"/>
      <c r="I96" s="1856"/>
      <c r="J96" s="1856"/>
      <c r="K96" s="1856"/>
      <c r="L96" s="1856"/>
      <c r="M96" s="1856"/>
      <c r="N96" s="1856"/>
      <c r="O96" s="1856"/>
      <c r="P96" s="1856"/>
    </row>
    <row r="97" spans="1:16">
      <c r="C97" s="1856"/>
      <c r="D97" s="1856"/>
      <c r="E97" s="1856"/>
      <c r="F97" s="1856"/>
      <c r="G97" s="1856"/>
      <c r="H97" s="1856"/>
      <c r="I97" s="1856"/>
      <c r="J97" s="1856"/>
      <c r="K97" s="1856"/>
      <c r="L97" s="1856"/>
      <c r="M97" s="1856"/>
      <c r="N97" s="1856"/>
      <c r="O97" s="1856"/>
      <c r="P97" s="1856"/>
    </row>
    <row r="98" spans="1:16" ht="16.5" customHeight="1">
      <c r="C98" s="995"/>
      <c r="D98" s="995"/>
      <c r="E98" s="995"/>
      <c r="F98" s="995"/>
      <c r="G98" s="995"/>
      <c r="H98" s="995"/>
      <c r="I98" s="995"/>
      <c r="J98" s="995"/>
      <c r="K98" s="995"/>
      <c r="L98" s="995"/>
      <c r="M98" s="995"/>
      <c r="N98" s="995"/>
      <c r="O98" s="995"/>
      <c r="P98" s="995"/>
    </row>
    <row r="111" spans="1:16" ht="17.25">
      <c r="A111" s="1857" t="str">
        <f>+$A$1</f>
        <v>PT BANUA KARYA UTAMA</v>
      </c>
      <c r="B111" s="1857"/>
      <c r="C111" s="1857"/>
      <c r="D111" s="1857"/>
      <c r="E111" s="1857"/>
      <c r="F111" s="1857"/>
      <c r="G111" s="1857"/>
      <c r="H111" s="1857"/>
      <c r="I111" s="1857"/>
      <c r="J111" s="1857"/>
      <c r="K111" s="1857"/>
      <c r="L111" s="1857"/>
      <c r="M111" s="1857"/>
      <c r="N111" s="1857"/>
      <c r="O111" s="1857"/>
      <c r="P111" s="1857"/>
    </row>
    <row r="112" spans="1:16" ht="17.25">
      <c r="A112" s="1857" t="s">
        <v>214</v>
      </c>
      <c r="B112" s="1857"/>
      <c r="C112" s="1857"/>
      <c r="D112" s="1857"/>
      <c r="E112" s="1857"/>
      <c r="F112" s="1857"/>
      <c r="G112" s="1857"/>
      <c r="H112" s="1857"/>
      <c r="I112" s="1857"/>
      <c r="J112" s="1857"/>
      <c r="K112" s="1857"/>
      <c r="L112" s="1857"/>
      <c r="M112" s="1857"/>
      <c r="N112" s="1857"/>
      <c r="O112" s="1857"/>
      <c r="P112" s="1857"/>
    </row>
    <row r="113" spans="1:16" ht="15">
      <c r="A113" s="1860" t="str">
        <f>+A57</f>
        <v>31 DESEMBER 2019 DAN 31 DESEMBER 2018</v>
      </c>
      <c r="B113" s="1860"/>
      <c r="C113" s="1861"/>
      <c r="D113" s="1861"/>
      <c r="E113" s="1861"/>
      <c r="F113" s="1861"/>
      <c r="G113" s="1861"/>
      <c r="H113" s="1861"/>
      <c r="I113" s="1861"/>
      <c r="J113" s="1861"/>
      <c r="K113" s="1861"/>
      <c r="L113" s="1861"/>
      <c r="M113" s="1861"/>
      <c r="N113" s="1861"/>
      <c r="O113" s="1861"/>
      <c r="P113" s="1861"/>
    </row>
    <row r="114" spans="1:16" ht="15">
      <c r="A114" s="1398" t="str">
        <f>+A58</f>
        <v>SERTA UNTUK TAHUN-TAHUN YANG BERAKHIR PADA TANGGAL TERSEBUT</v>
      </c>
      <c r="B114" s="1398"/>
      <c r="C114" s="1399"/>
      <c r="D114" s="1399"/>
      <c r="E114" s="1399"/>
      <c r="F114" s="1399"/>
      <c r="G114" s="1399"/>
      <c r="H114" s="1399"/>
      <c r="I114" s="1399"/>
      <c r="J114" s="1399"/>
      <c r="K114" s="1399"/>
      <c r="L114" s="1399"/>
      <c r="M114" s="1399"/>
      <c r="N114" s="1399"/>
      <c r="O114" s="1399"/>
      <c r="P114" s="1399"/>
    </row>
    <row r="115" spans="1:16" ht="5.0999999999999996" customHeight="1">
      <c r="A115" s="981"/>
      <c r="B115" s="981"/>
      <c r="C115" s="982"/>
      <c r="D115" s="982"/>
      <c r="E115" s="982"/>
      <c r="F115" s="982"/>
      <c r="G115" s="982"/>
      <c r="H115" s="982"/>
      <c r="I115" s="982"/>
      <c r="J115" s="982"/>
      <c r="K115" s="982"/>
      <c r="L115" s="982"/>
      <c r="M115" s="982"/>
      <c r="N115" s="982"/>
      <c r="O115" s="982"/>
      <c r="P115" s="982"/>
    </row>
    <row r="117" spans="1:16">
      <c r="A117" s="983" t="s">
        <v>146</v>
      </c>
      <c r="B117" s="984" t="s">
        <v>368</v>
      </c>
      <c r="C117" s="984"/>
      <c r="D117" s="984"/>
      <c r="E117" s="984"/>
      <c r="F117" s="984"/>
      <c r="G117" s="984"/>
      <c r="H117" s="984"/>
      <c r="I117" s="984"/>
      <c r="J117" s="984"/>
      <c r="K117" s="984"/>
      <c r="L117" s="984"/>
      <c r="M117" s="984"/>
      <c r="N117" s="984"/>
      <c r="O117" s="984"/>
      <c r="P117" s="985"/>
    </row>
    <row r="118" spans="1:16">
      <c r="A118" s="983"/>
      <c r="B118" s="983"/>
      <c r="C118" s="984"/>
      <c r="D118" s="984"/>
      <c r="E118" s="984"/>
      <c r="F118" s="984"/>
      <c r="G118" s="984"/>
      <c r="H118" s="984"/>
      <c r="I118" s="984"/>
      <c r="J118" s="984"/>
      <c r="K118" s="984"/>
      <c r="L118" s="984"/>
      <c r="M118" s="984"/>
      <c r="N118" s="984"/>
      <c r="O118" s="984"/>
      <c r="P118" s="984"/>
    </row>
    <row r="119" spans="1:16">
      <c r="B119" s="988" t="s">
        <v>219</v>
      </c>
      <c r="C119" s="993" t="s">
        <v>74</v>
      </c>
      <c r="D119" s="980"/>
      <c r="E119" s="993"/>
    </row>
    <row r="120" spans="1:16" ht="3.75" customHeight="1">
      <c r="B120" s="988"/>
      <c r="C120" s="993"/>
      <c r="D120" s="980"/>
      <c r="E120" s="993"/>
    </row>
    <row r="121" spans="1:16">
      <c r="C121" s="1856" t="s">
        <v>567</v>
      </c>
      <c r="D121" s="1856"/>
      <c r="E121" s="1856"/>
      <c r="F121" s="1856"/>
      <c r="G121" s="1856"/>
      <c r="H121" s="1856"/>
      <c r="I121" s="1856"/>
      <c r="J121" s="1856"/>
      <c r="K121" s="1856"/>
      <c r="L121" s="1856"/>
      <c r="M121" s="1856"/>
      <c r="N121" s="1856"/>
      <c r="O121" s="1856"/>
      <c r="P121" s="1856"/>
    </row>
    <row r="122" spans="1:16">
      <c r="C122" s="1856"/>
      <c r="D122" s="1856"/>
      <c r="E122" s="1856"/>
      <c r="F122" s="1856"/>
      <c r="G122" s="1856"/>
      <c r="H122" s="1856"/>
      <c r="I122" s="1856"/>
      <c r="J122" s="1856"/>
      <c r="K122" s="1856"/>
      <c r="L122" s="1856"/>
      <c r="M122" s="1856"/>
      <c r="N122" s="1856"/>
      <c r="O122" s="1856"/>
      <c r="P122" s="1856"/>
    </row>
    <row r="123" spans="1:16">
      <c r="C123" s="995"/>
      <c r="D123" s="995"/>
      <c r="E123" s="995"/>
      <c r="F123" s="995"/>
      <c r="G123" s="995"/>
      <c r="H123" s="995"/>
      <c r="I123" s="995"/>
      <c r="J123" s="995"/>
      <c r="K123" s="995"/>
      <c r="L123" s="995"/>
      <c r="M123" s="995"/>
      <c r="N123" s="995"/>
      <c r="O123" s="995"/>
      <c r="P123" s="995"/>
    </row>
    <row r="124" spans="1:16">
      <c r="C124" s="995"/>
      <c r="D124" s="995"/>
      <c r="E124" s="995"/>
      <c r="F124" s="995"/>
      <c r="G124" s="995"/>
      <c r="H124" s="995"/>
      <c r="I124" s="995"/>
      <c r="J124" s="995"/>
      <c r="K124" s="995"/>
      <c r="L124" s="995"/>
      <c r="M124" s="995"/>
      <c r="N124" s="995"/>
      <c r="O124" s="995"/>
      <c r="P124" s="995"/>
    </row>
    <row r="125" spans="1:16">
      <c r="B125" s="988" t="s">
        <v>221</v>
      </c>
      <c r="C125" s="993" t="s">
        <v>421</v>
      </c>
      <c r="D125" s="980"/>
      <c r="E125" s="993"/>
    </row>
    <row r="126" spans="1:16" ht="3" customHeight="1">
      <c r="B126" s="988"/>
      <c r="C126" s="993"/>
      <c r="D126" s="980"/>
      <c r="E126" s="993"/>
    </row>
    <row r="127" spans="1:16">
      <c r="C127" s="1856" t="s">
        <v>489</v>
      </c>
      <c r="D127" s="1856"/>
      <c r="E127" s="1856"/>
      <c r="F127" s="1856"/>
      <c r="G127" s="1856"/>
      <c r="H127" s="1856"/>
      <c r="I127" s="1856"/>
      <c r="J127" s="1856"/>
      <c r="K127" s="1856"/>
      <c r="L127" s="1856"/>
      <c r="M127" s="1856"/>
      <c r="N127" s="1856"/>
      <c r="O127" s="1856"/>
      <c r="P127" s="1856"/>
    </row>
    <row r="128" spans="1:16">
      <c r="C128" s="1856"/>
      <c r="D128" s="1856"/>
      <c r="E128" s="1856"/>
      <c r="F128" s="1856"/>
      <c r="G128" s="1856"/>
      <c r="H128" s="1856"/>
      <c r="I128" s="1856"/>
      <c r="J128" s="1856"/>
      <c r="K128" s="1856"/>
      <c r="L128" s="1856"/>
      <c r="M128" s="1856"/>
      <c r="N128" s="1856"/>
      <c r="O128" s="1856"/>
      <c r="P128" s="1856"/>
    </row>
    <row r="129" spans="2:16">
      <c r="C129" s="995"/>
      <c r="D129" s="995"/>
      <c r="E129" s="995"/>
      <c r="F129" s="995"/>
      <c r="G129" s="995"/>
      <c r="H129" s="995"/>
      <c r="I129" s="995"/>
      <c r="J129" s="995"/>
      <c r="K129" s="995"/>
      <c r="L129" s="995"/>
      <c r="M129" s="995"/>
      <c r="N129" s="995"/>
      <c r="O129" s="995"/>
      <c r="P129" s="995"/>
    </row>
    <row r="130" spans="2:16">
      <c r="C130" s="997"/>
      <c r="D130" s="997"/>
      <c r="E130" s="997"/>
      <c r="F130" s="997"/>
      <c r="G130" s="997"/>
      <c r="H130" s="997"/>
      <c r="I130" s="997"/>
      <c r="J130" s="997"/>
      <c r="K130" s="997"/>
      <c r="L130" s="997"/>
      <c r="M130" s="997"/>
      <c r="N130" s="997"/>
      <c r="O130" s="997"/>
      <c r="P130" s="997"/>
    </row>
    <row r="131" spans="2:16">
      <c r="B131" s="988" t="s">
        <v>226</v>
      </c>
      <c r="C131" s="993" t="s">
        <v>446</v>
      </c>
      <c r="D131" s="980"/>
      <c r="E131" s="993"/>
    </row>
    <row r="132" spans="2:16" ht="3" customHeight="1">
      <c r="B132" s="988"/>
      <c r="C132" s="993"/>
      <c r="D132" s="980"/>
      <c r="E132" s="993"/>
    </row>
    <row r="133" spans="2:16">
      <c r="B133" s="988"/>
      <c r="C133" s="1856" t="s">
        <v>511</v>
      </c>
      <c r="D133" s="1856"/>
      <c r="E133" s="1856"/>
      <c r="F133" s="1856"/>
      <c r="G133" s="1856"/>
      <c r="H133" s="1856"/>
      <c r="I133" s="1856"/>
      <c r="J133" s="1856"/>
      <c r="K133" s="1856"/>
      <c r="L133" s="1856"/>
      <c r="M133" s="1856"/>
      <c r="N133" s="1856"/>
      <c r="O133" s="1856"/>
      <c r="P133" s="1856"/>
    </row>
    <row r="134" spans="2:16">
      <c r="C134" s="1401"/>
      <c r="D134" s="1401"/>
      <c r="E134" s="1401"/>
      <c r="F134" s="1401"/>
      <c r="G134" s="1401"/>
      <c r="H134" s="1401"/>
      <c r="I134" s="1401"/>
      <c r="J134" s="1401"/>
      <c r="K134" s="1401"/>
      <c r="L134" s="1401"/>
      <c r="M134" s="1401"/>
      <c r="N134" s="1401"/>
      <c r="O134" s="1401"/>
      <c r="P134" s="1401"/>
    </row>
    <row r="135" spans="2:16">
      <c r="C135" s="1401"/>
      <c r="D135" s="1401"/>
      <c r="E135" s="1401"/>
      <c r="F135" s="1401"/>
      <c r="G135" s="1401"/>
      <c r="H135" s="1401"/>
      <c r="I135" s="1401"/>
      <c r="J135" s="1401"/>
      <c r="K135" s="1401"/>
      <c r="L135" s="1401"/>
      <c r="M135" s="1401"/>
      <c r="N135" s="1401"/>
      <c r="O135" s="1401"/>
      <c r="P135" s="1401"/>
    </row>
    <row r="136" spans="2:16">
      <c r="B136" s="988" t="s">
        <v>227</v>
      </c>
      <c r="C136" s="993" t="s">
        <v>383</v>
      </c>
      <c r="D136" s="980"/>
      <c r="E136" s="993"/>
    </row>
    <row r="137" spans="2:16" ht="3" customHeight="1">
      <c r="B137" s="988"/>
      <c r="C137" s="993"/>
      <c r="D137" s="980"/>
      <c r="E137" s="993"/>
    </row>
    <row r="138" spans="2:16">
      <c r="B138" s="988"/>
      <c r="C138" s="1856" t="s">
        <v>425</v>
      </c>
      <c r="D138" s="1856"/>
      <c r="E138" s="1856"/>
      <c r="F138" s="1856"/>
      <c r="G138" s="1856"/>
      <c r="H138" s="1856"/>
      <c r="I138" s="1856"/>
      <c r="J138" s="1856"/>
      <c r="K138" s="1856"/>
      <c r="L138" s="1856"/>
      <c r="M138" s="1856"/>
      <c r="N138" s="1856"/>
      <c r="O138" s="1856"/>
      <c r="P138" s="1856"/>
    </row>
    <row r="139" spans="2:16">
      <c r="B139" s="988"/>
      <c r="C139" s="1500"/>
      <c r="D139" s="1500"/>
      <c r="E139" s="1500"/>
      <c r="F139" s="1500"/>
      <c r="G139" s="1500"/>
      <c r="H139" s="1500"/>
      <c r="I139" s="1500"/>
      <c r="J139" s="1500"/>
      <c r="K139" s="1500"/>
      <c r="L139" s="1500"/>
      <c r="M139" s="1500"/>
      <c r="N139" s="1500"/>
      <c r="O139" s="1500"/>
      <c r="P139" s="1500"/>
    </row>
    <row r="140" spans="2:16">
      <c r="B140" s="988"/>
      <c r="C140" s="1500"/>
      <c r="D140" s="1500"/>
      <c r="E140" s="1500"/>
      <c r="F140" s="1500"/>
      <c r="G140" s="1500"/>
      <c r="H140" s="1500"/>
      <c r="I140" s="1500"/>
      <c r="J140" s="1500"/>
      <c r="K140" s="1500"/>
      <c r="L140" s="1500"/>
      <c r="M140" s="1500"/>
      <c r="N140" s="1500"/>
      <c r="O140" s="1500"/>
      <c r="P140" s="1500"/>
    </row>
    <row r="141" spans="2:16">
      <c r="B141" s="988" t="s">
        <v>230</v>
      </c>
      <c r="C141" s="993" t="s">
        <v>494</v>
      </c>
      <c r="D141" s="980"/>
      <c r="E141" s="993"/>
      <c r="F141" s="993"/>
      <c r="G141" s="996"/>
      <c r="H141" s="996"/>
      <c r="I141" s="996"/>
    </row>
    <row r="142" spans="2:16" ht="5.0999999999999996" customHeight="1">
      <c r="B142" s="988"/>
      <c r="C142" s="993"/>
      <c r="D142" s="980"/>
      <c r="E142" s="993"/>
      <c r="F142" s="993"/>
      <c r="G142" s="996"/>
      <c r="H142" s="996"/>
      <c r="I142" s="996"/>
    </row>
    <row r="143" spans="2:16">
      <c r="C143" s="1856" t="s">
        <v>371</v>
      </c>
      <c r="D143" s="1856"/>
      <c r="E143" s="1856"/>
      <c r="F143" s="1856"/>
      <c r="G143" s="1856"/>
      <c r="H143" s="1856"/>
      <c r="I143" s="1856"/>
      <c r="J143" s="1856"/>
      <c r="K143" s="1856"/>
      <c r="L143" s="1856"/>
      <c r="M143" s="1856"/>
      <c r="N143" s="1856"/>
      <c r="O143" s="1856"/>
      <c r="P143" s="1856"/>
    </row>
    <row r="144" spans="2:16">
      <c r="C144" s="1856"/>
      <c r="D144" s="1856"/>
      <c r="E144" s="1856"/>
      <c r="F144" s="1856"/>
      <c r="G144" s="1856"/>
      <c r="H144" s="1856"/>
      <c r="I144" s="1856"/>
      <c r="J144" s="1856"/>
      <c r="K144" s="1856"/>
      <c r="L144" s="1856"/>
      <c r="M144" s="1856"/>
      <c r="N144" s="1856"/>
      <c r="O144" s="1856"/>
      <c r="P144" s="1856"/>
    </row>
    <row r="145" spans="3:16">
      <c r="C145" s="1856"/>
      <c r="D145" s="1856"/>
      <c r="E145" s="1856"/>
      <c r="F145" s="1856"/>
      <c r="G145" s="1856"/>
      <c r="H145" s="1856"/>
      <c r="I145" s="1856"/>
      <c r="J145" s="1856"/>
      <c r="K145" s="1856"/>
      <c r="L145" s="1856"/>
      <c r="M145" s="1856"/>
      <c r="N145" s="1856"/>
      <c r="O145" s="1856"/>
      <c r="P145" s="1856"/>
    </row>
    <row r="146" spans="3:16">
      <c r="C146" s="1856"/>
      <c r="D146" s="1856"/>
      <c r="E146" s="1856"/>
      <c r="F146" s="1856"/>
      <c r="G146" s="1856"/>
      <c r="H146" s="1856"/>
      <c r="I146" s="1856"/>
      <c r="J146" s="1856"/>
      <c r="K146" s="1856"/>
      <c r="L146" s="1856"/>
      <c r="M146" s="1856"/>
      <c r="N146" s="1856"/>
      <c r="O146" s="1856"/>
      <c r="P146" s="1856"/>
    </row>
    <row r="147" spans="3:16">
      <c r="C147" s="1856"/>
      <c r="D147" s="1856"/>
      <c r="E147" s="1856"/>
      <c r="F147" s="1856"/>
      <c r="G147" s="1856"/>
      <c r="H147" s="1856"/>
      <c r="I147" s="1856"/>
      <c r="J147" s="1856"/>
      <c r="K147" s="1856"/>
      <c r="L147" s="1856"/>
      <c r="M147" s="1856"/>
      <c r="N147" s="1856"/>
      <c r="O147" s="1856"/>
      <c r="P147" s="1856"/>
    </row>
    <row r="148" spans="3:16">
      <c r="C148" s="1856"/>
      <c r="D148" s="1856"/>
      <c r="E148" s="1856"/>
      <c r="F148" s="1856"/>
      <c r="G148" s="1856"/>
      <c r="H148" s="1856"/>
      <c r="I148" s="1856"/>
      <c r="J148" s="1856"/>
      <c r="K148" s="1856"/>
      <c r="L148" s="1856"/>
      <c r="M148" s="1856"/>
      <c r="N148" s="1856"/>
      <c r="O148" s="1856"/>
      <c r="P148" s="1856"/>
    </row>
    <row r="149" spans="3:16">
      <c r="C149" s="998" t="s">
        <v>281</v>
      </c>
      <c r="D149" s="995"/>
      <c r="E149" s="995"/>
      <c r="F149" s="995"/>
      <c r="G149" s="995"/>
      <c r="H149" s="995"/>
      <c r="I149" s="995"/>
      <c r="J149" s="995"/>
      <c r="K149" s="995"/>
      <c r="L149" s="995"/>
      <c r="M149" s="995"/>
      <c r="N149" s="995"/>
      <c r="O149" s="995"/>
      <c r="P149" s="995"/>
    </row>
    <row r="150" spans="3:16">
      <c r="C150" s="1401" t="s">
        <v>282</v>
      </c>
      <c r="D150" s="1856" t="s">
        <v>372</v>
      </c>
      <c r="E150" s="1856"/>
      <c r="F150" s="1856"/>
      <c r="G150" s="1856"/>
      <c r="H150" s="1856"/>
      <c r="I150" s="1856"/>
      <c r="J150" s="1856"/>
      <c r="K150" s="1856"/>
      <c r="L150" s="1856"/>
      <c r="M150" s="1856"/>
      <c r="N150" s="1856"/>
      <c r="O150" s="1856"/>
      <c r="P150" s="1856"/>
    </row>
    <row r="151" spans="3:16">
      <c r="D151" s="997" t="s">
        <v>217</v>
      </c>
      <c r="E151" s="1856" t="s">
        <v>571</v>
      </c>
      <c r="F151" s="1856"/>
      <c r="G151" s="1856"/>
      <c r="H151" s="1856"/>
      <c r="I151" s="1856"/>
      <c r="J151" s="1856"/>
      <c r="K151" s="1856"/>
      <c r="L151" s="1856"/>
      <c r="M151" s="1856"/>
      <c r="N151" s="1856"/>
      <c r="O151" s="1856"/>
      <c r="P151" s="1856"/>
    </row>
    <row r="152" spans="3:16">
      <c r="D152" s="999"/>
      <c r="E152" s="1856"/>
      <c r="F152" s="1856"/>
      <c r="G152" s="1856"/>
      <c r="H152" s="1856"/>
      <c r="I152" s="1856"/>
      <c r="J152" s="1856"/>
      <c r="K152" s="1856"/>
      <c r="L152" s="1856"/>
      <c r="M152" s="1856"/>
      <c r="N152" s="1856"/>
      <c r="O152" s="1856"/>
      <c r="P152" s="1856"/>
    </row>
    <row r="153" spans="3:16">
      <c r="D153" s="997" t="s">
        <v>219</v>
      </c>
      <c r="E153" s="999" t="s">
        <v>374</v>
      </c>
      <c r="F153" s="999"/>
      <c r="G153" s="999"/>
      <c r="H153" s="999"/>
      <c r="I153" s="999"/>
      <c r="J153" s="999"/>
      <c r="K153" s="999"/>
      <c r="L153" s="999"/>
      <c r="M153" s="999"/>
      <c r="N153" s="999"/>
      <c r="O153" s="999"/>
      <c r="P153" s="999"/>
    </row>
    <row r="154" spans="3:16">
      <c r="D154" s="997" t="s">
        <v>221</v>
      </c>
      <c r="E154" s="999" t="s">
        <v>283</v>
      </c>
      <c r="F154" s="999"/>
      <c r="G154" s="999"/>
      <c r="H154" s="999"/>
      <c r="I154" s="999"/>
      <c r="J154" s="999"/>
      <c r="K154" s="999"/>
      <c r="L154" s="999"/>
      <c r="M154" s="999"/>
      <c r="N154" s="999"/>
      <c r="O154" s="999"/>
      <c r="P154" s="999"/>
    </row>
    <row r="155" spans="3:16">
      <c r="C155" s="1401" t="s">
        <v>284</v>
      </c>
      <c r="D155" s="997"/>
      <c r="E155" s="999" t="s">
        <v>285</v>
      </c>
      <c r="F155" s="999"/>
      <c r="G155" s="999"/>
      <c r="H155" s="999"/>
      <c r="I155" s="999"/>
      <c r="J155" s="999"/>
      <c r="K155" s="999"/>
      <c r="L155" s="999"/>
      <c r="M155" s="999"/>
      <c r="N155" s="999"/>
      <c r="O155" s="999"/>
      <c r="P155" s="999"/>
    </row>
    <row r="156" spans="3:16">
      <c r="C156" s="1401" t="s">
        <v>286</v>
      </c>
      <c r="D156" s="997"/>
      <c r="E156" s="999" t="s">
        <v>572</v>
      </c>
      <c r="F156" s="999"/>
      <c r="G156" s="999"/>
      <c r="H156" s="999"/>
      <c r="I156" s="999"/>
      <c r="J156" s="999"/>
      <c r="K156" s="999"/>
      <c r="L156" s="999"/>
      <c r="M156" s="999"/>
      <c r="N156" s="999"/>
      <c r="O156" s="999"/>
      <c r="P156" s="999"/>
    </row>
    <row r="157" spans="3:16" ht="14.25" customHeight="1">
      <c r="C157" s="1401" t="s">
        <v>287</v>
      </c>
      <c r="D157" s="997"/>
      <c r="E157" s="999" t="s">
        <v>288</v>
      </c>
      <c r="F157" s="999"/>
      <c r="G157" s="999"/>
      <c r="H157" s="999"/>
      <c r="I157" s="999"/>
      <c r="J157" s="999"/>
      <c r="K157" s="999"/>
      <c r="L157" s="999"/>
      <c r="M157" s="999"/>
      <c r="N157" s="999"/>
      <c r="O157" s="999"/>
      <c r="P157" s="999"/>
    </row>
    <row r="158" spans="3:16" ht="14.25" customHeight="1">
      <c r="C158" s="1401" t="s">
        <v>289</v>
      </c>
      <c r="D158" s="997"/>
      <c r="E158" s="999" t="s">
        <v>290</v>
      </c>
      <c r="F158" s="999"/>
      <c r="G158" s="999"/>
      <c r="H158" s="999"/>
      <c r="I158" s="999"/>
      <c r="J158" s="999"/>
      <c r="K158" s="999"/>
      <c r="L158" s="999"/>
      <c r="M158" s="999"/>
      <c r="N158" s="999"/>
      <c r="O158" s="999"/>
      <c r="P158" s="999"/>
    </row>
    <row r="159" spans="3:16" ht="14.25" customHeight="1">
      <c r="C159" s="1401" t="s">
        <v>291</v>
      </c>
      <c r="D159" s="997"/>
      <c r="E159" s="1856" t="s">
        <v>376</v>
      </c>
      <c r="F159" s="1856"/>
      <c r="G159" s="1856"/>
      <c r="H159" s="1856"/>
      <c r="I159" s="1856"/>
      <c r="J159" s="1856"/>
      <c r="K159" s="1856"/>
      <c r="L159" s="1856"/>
      <c r="M159" s="1856"/>
      <c r="N159" s="1856"/>
      <c r="O159" s="1856"/>
      <c r="P159" s="1856"/>
    </row>
    <row r="160" spans="3:16" ht="14.25" customHeight="1">
      <c r="D160" s="999"/>
      <c r="E160" s="1856"/>
      <c r="F160" s="1856"/>
      <c r="G160" s="1856"/>
      <c r="H160" s="1856"/>
      <c r="I160" s="1856"/>
      <c r="J160" s="1856"/>
      <c r="K160" s="1856"/>
      <c r="L160" s="1856"/>
      <c r="M160" s="1856"/>
      <c r="N160" s="1856"/>
      <c r="O160" s="1856"/>
      <c r="P160" s="1856"/>
    </row>
    <row r="161" spans="1:16" ht="14.25" customHeight="1">
      <c r="C161" s="1401" t="s">
        <v>292</v>
      </c>
      <c r="D161" s="997"/>
      <c r="E161" s="1856" t="s">
        <v>377</v>
      </c>
      <c r="F161" s="1856"/>
      <c r="G161" s="1856"/>
      <c r="H161" s="1856"/>
      <c r="I161" s="1856"/>
      <c r="J161" s="1856"/>
      <c r="K161" s="1856"/>
      <c r="L161" s="1856"/>
      <c r="M161" s="1856"/>
      <c r="N161" s="1856"/>
      <c r="O161" s="1856"/>
      <c r="P161" s="1856"/>
    </row>
    <row r="162" spans="1:16" ht="14.25" customHeight="1">
      <c r="D162" s="999"/>
      <c r="E162" s="1856"/>
      <c r="F162" s="1856"/>
      <c r="G162" s="1856"/>
      <c r="H162" s="1856"/>
      <c r="I162" s="1856"/>
      <c r="J162" s="1856"/>
      <c r="K162" s="1856"/>
      <c r="L162" s="1856"/>
      <c r="M162" s="1856"/>
      <c r="N162" s="1856"/>
      <c r="O162" s="1856"/>
      <c r="P162" s="1856"/>
    </row>
    <row r="163" spans="1:16" ht="14.25" customHeight="1">
      <c r="C163" s="1868" t="s">
        <v>378</v>
      </c>
      <c r="D163" s="1868"/>
      <c r="E163" s="1868"/>
      <c r="F163" s="1868"/>
      <c r="G163" s="1868"/>
      <c r="H163" s="1868"/>
      <c r="I163" s="1868"/>
      <c r="J163" s="1868"/>
      <c r="K163" s="1868"/>
      <c r="L163" s="1868"/>
      <c r="M163" s="1868"/>
      <c r="N163" s="1868"/>
      <c r="O163" s="1868"/>
      <c r="P163" s="1868"/>
    </row>
    <row r="164" spans="1:16" ht="18" customHeight="1">
      <c r="C164" s="1868"/>
      <c r="D164" s="1868"/>
      <c r="E164" s="1868"/>
      <c r="F164" s="1868"/>
      <c r="G164" s="1868"/>
      <c r="H164" s="1868"/>
      <c r="I164" s="1868"/>
      <c r="J164" s="1868"/>
      <c r="K164" s="1868"/>
      <c r="L164" s="1868"/>
      <c r="M164" s="1868"/>
      <c r="N164" s="1868"/>
      <c r="O164" s="1868"/>
      <c r="P164" s="1868"/>
    </row>
    <row r="165" spans="1:16">
      <c r="C165" s="1402"/>
      <c r="D165" s="1402"/>
      <c r="E165" s="1402"/>
      <c r="F165" s="1402"/>
      <c r="G165" s="1402"/>
      <c r="H165" s="1402"/>
      <c r="I165" s="1402"/>
      <c r="J165" s="1402"/>
      <c r="K165" s="1402"/>
      <c r="L165" s="1402"/>
      <c r="M165" s="1402"/>
      <c r="N165" s="1402"/>
      <c r="O165" s="1402"/>
      <c r="P165" s="1402"/>
    </row>
    <row r="166" spans="1:16">
      <c r="C166" s="1402"/>
      <c r="D166" s="1402"/>
      <c r="E166" s="1402"/>
      <c r="F166" s="1402"/>
      <c r="G166" s="1402"/>
      <c r="H166" s="1402"/>
      <c r="I166" s="1402"/>
      <c r="J166" s="1402"/>
      <c r="K166" s="1402"/>
      <c r="L166" s="1402"/>
      <c r="M166" s="1402"/>
      <c r="N166" s="1402"/>
      <c r="O166" s="1402"/>
      <c r="P166" s="1402"/>
    </row>
    <row r="167" spans="1:16">
      <c r="C167" s="999"/>
      <c r="D167" s="999"/>
      <c r="E167" s="999"/>
      <c r="F167" s="999"/>
      <c r="G167" s="999"/>
      <c r="H167" s="999"/>
      <c r="I167" s="999"/>
      <c r="J167" s="999"/>
      <c r="K167" s="999"/>
      <c r="L167" s="999"/>
      <c r="M167" s="999"/>
      <c r="N167" s="999"/>
      <c r="O167" s="999"/>
      <c r="P167" s="999"/>
    </row>
    <row r="168" spans="1:16" ht="17.25">
      <c r="A168" s="1857" t="str">
        <f>+$A$1</f>
        <v>PT BANUA KARYA UTAMA</v>
      </c>
      <c r="B168" s="1857"/>
      <c r="C168" s="1857"/>
      <c r="D168" s="1857"/>
      <c r="E168" s="1857"/>
      <c r="F168" s="1857"/>
      <c r="G168" s="1857"/>
      <c r="H168" s="1857"/>
      <c r="I168" s="1857"/>
      <c r="J168" s="1857"/>
      <c r="K168" s="1857"/>
      <c r="L168" s="1857"/>
      <c r="M168" s="1857"/>
      <c r="N168" s="1857"/>
      <c r="O168" s="1857"/>
      <c r="P168" s="1857"/>
    </row>
    <row r="169" spans="1:16" ht="17.25">
      <c r="A169" s="1857" t="s">
        <v>214</v>
      </c>
      <c r="B169" s="1857"/>
      <c r="C169" s="1857"/>
      <c r="D169" s="1857"/>
      <c r="E169" s="1857"/>
      <c r="F169" s="1857"/>
      <c r="G169" s="1857"/>
      <c r="H169" s="1857"/>
      <c r="I169" s="1857"/>
      <c r="J169" s="1857"/>
      <c r="K169" s="1857"/>
      <c r="L169" s="1857"/>
      <c r="M169" s="1857"/>
      <c r="N169" s="1857"/>
      <c r="O169" s="1857"/>
      <c r="P169" s="1857"/>
    </row>
    <row r="170" spans="1:16" ht="15">
      <c r="A170" s="1860" t="str">
        <f>+A113</f>
        <v>31 DESEMBER 2019 DAN 31 DESEMBER 2018</v>
      </c>
      <c r="B170" s="1860"/>
      <c r="C170" s="1861"/>
      <c r="D170" s="1861"/>
      <c r="E170" s="1861"/>
      <c r="F170" s="1861"/>
      <c r="G170" s="1861"/>
      <c r="H170" s="1861"/>
      <c r="I170" s="1861"/>
      <c r="J170" s="1861"/>
      <c r="K170" s="1861"/>
      <c r="L170" s="1861"/>
      <c r="M170" s="1861"/>
      <c r="N170" s="1861"/>
      <c r="O170" s="1861"/>
      <c r="P170" s="1861"/>
    </row>
    <row r="171" spans="1:16" ht="15">
      <c r="A171" s="1398" t="str">
        <f>+A114</f>
        <v>SERTA UNTUK TAHUN-TAHUN YANG BERAKHIR PADA TANGGAL TERSEBUT</v>
      </c>
      <c r="B171" s="1398"/>
      <c r="C171" s="1399"/>
      <c r="D171" s="1399"/>
      <c r="E171" s="1399"/>
      <c r="F171" s="1399"/>
      <c r="G171" s="1399"/>
      <c r="H171" s="1399"/>
      <c r="I171" s="1399"/>
      <c r="J171" s="1399"/>
      <c r="K171" s="1399"/>
      <c r="L171" s="1399"/>
      <c r="M171" s="1399"/>
      <c r="N171" s="1399"/>
      <c r="O171" s="1399"/>
      <c r="P171" s="1399"/>
    </row>
    <row r="172" spans="1:16" ht="5.0999999999999996" customHeight="1">
      <c r="A172" s="981"/>
      <c r="B172" s="981"/>
      <c r="C172" s="982"/>
      <c r="D172" s="982"/>
      <c r="E172" s="982"/>
      <c r="F172" s="982"/>
      <c r="G172" s="982"/>
      <c r="H172" s="982"/>
      <c r="I172" s="982"/>
      <c r="J172" s="982"/>
      <c r="K172" s="982"/>
      <c r="L172" s="982"/>
      <c r="M172" s="982"/>
      <c r="N172" s="982"/>
      <c r="O172" s="982"/>
      <c r="P172" s="982"/>
    </row>
    <row r="174" spans="1:16">
      <c r="A174" s="983" t="s">
        <v>146</v>
      </c>
      <c r="B174" s="984" t="s">
        <v>368</v>
      </c>
      <c r="C174" s="984"/>
      <c r="D174" s="984"/>
      <c r="E174" s="984"/>
      <c r="F174" s="984"/>
      <c r="G174" s="984"/>
      <c r="H174" s="984"/>
      <c r="I174" s="984"/>
      <c r="J174" s="984"/>
      <c r="K174" s="984"/>
      <c r="L174" s="984"/>
      <c r="M174" s="984"/>
      <c r="N174" s="984"/>
      <c r="O174" s="984"/>
      <c r="P174" s="985"/>
    </row>
    <row r="175" spans="1:16">
      <c r="C175" s="997"/>
      <c r="D175" s="997"/>
      <c r="E175" s="997"/>
      <c r="F175" s="997"/>
      <c r="G175" s="997"/>
      <c r="H175" s="997"/>
      <c r="I175" s="997"/>
      <c r="J175" s="997"/>
      <c r="K175" s="994"/>
      <c r="L175" s="994"/>
      <c r="M175" s="994"/>
      <c r="N175" s="994"/>
      <c r="O175" s="994"/>
      <c r="P175" s="994"/>
    </row>
    <row r="176" spans="1:16">
      <c r="B176" s="988" t="s">
        <v>237</v>
      </c>
      <c r="C176" s="993" t="s">
        <v>231</v>
      </c>
      <c r="D176" s="980"/>
    </row>
    <row r="177" spans="2:16" ht="5.0999999999999996" customHeight="1">
      <c r="B177" s="988"/>
      <c r="C177" s="993"/>
      <c r="D177" s="980"/>
    </row>
    <row r="178" spans="2:16">
      <c r="B178" s="988"/>
      <c r="C178" s="1856" t="s">
        <v>573</v>
      </c>
      <c r="D178" s="1856"/>
      <c r="E178" s="1856"/>
      <c r="F178" s="1856"/>
      <c r="G178" s="1856"/>
      <c r="H178" s="1856"/>
      <c r="I178" s="1856"/>
      <c r="J178" s="1856"/>
      <c r="K178" s="1856"/>
      <c r="L178" s="1856"/>
      <c r="M178" s="1856"/>
      <c r="N178" s="1856"/>
      <c r="O178" s="1856"/>
      <c r="P178" s="1856"/>
    </row>
    <row r="179" spans="2:16">
      <c r="B179" s="988"/>
      <c r="C179" s="1856"/>
      <c r="D179" s="1856"/>
      <c r="E179" s="1856"/>
      <c r="F179" s="1856"/>
      <c r="G179" s="1856"/>
      <c r="H179" s="1856"/>
      <c r="I179" s="1856"/>
      <c r="J179" s="1856"/>
      <c r="K179" s="1856"/>
      <c r="L179" s="1856"/>
      <c r="M179" s="1856"/>
      <c r="N179" s="1856"/>
      <c r="O179" s="1856"/>
      <c r="P179" s="1856"/>
    </row>
    <row r="180" spans="2:16">
      <c r="B180" s="988"/>
      <c r="C180" s="1856"/>
      <c r="D180" s="1856"/>
      <c r="E180" s="1856"/>
      <c r="F180" s="1856"/>
      <c r="G180" s="1856"/>
      <c r="H180" s="1856"/>
      <c r="I180" s="1856"/>
      <c r="J180" s="1856"/>
      <c r="K180" s="1856"/>
      <c r="L180" s="1856"/>
      <c r="M180" s="1856"/>
      <c r="N180" s="1856"/>
      <c r="O180" s="1856"/>
      <c r="P180" s="1856"/>
    </row>
    <row r="181" spans="2:16">
      <c r="B181" s="988"/>
      <c r="C181" s="1856"/>
      <c r="D181" s="1856"/>
      <c r="E181" s="1856"/>
      <c r="F181" s="1856"/>
      <c r="G181" s="1856"/>
      <c r="H181" s="1856"/>
      <c r="I181" s="1856"/>
      <c r="J181" s="1856"/>
      <c r="K181" s="1856"/>
      <c r="L181" s="1856"/>
      <c r="M181" s="1856"/>
      <c r="N181" s="1856"/>
      <c r="O181" s="1856"/>
      <c r="P181" s="1856"/>
    </row>
    <row r="182" spans="2:16">
      <c r="B182" s="988"/>
      <c r="C182" s="1401"/>
      <c r="D182" s="1869" t="s">
        <v>232</v>
      </c>
      <c r="E182" s="1869"/>
      <c r="F182" s="1869"/>
      <c r="G182" s="1869"/>
      <c r="H182" s="1869"/>
      <c r="I182" s="1869"/>
      <c r="J182" s="1401"/>
      <c r="K182" s="1869" t="s">
        <v>233</v>
      </c>
      <c r="L182" s="1869"/>
      <c r="M182" s="1280"/>
      <c r="N182" s="1869" t="s">
        <v>90</v>
      </c>
      <c r="O182" s="1869"/>
      <c r="P182" s="1869"/>
    </row>
    <row r="183" spans="2:16">
      <c r="B183" s="988"/>
      <c r="C183" s="1401"/>
      <c r="D183" s="1280"/>
      <c r="E183" s="1280"/>
      <c r="F183" s="1280"/>
      <c r="G183" s="1280"/>
      <c r="H183" s="1280"/>
      <c r="I183" s="1280"/>
      <c r="J183" s="1401"/>
      <c r="K183" s="1280"/>
      <c r="L183" s="1280"/>
      <c r="M183" s="1280"/>
      <c r="N183" s="1280"/>
      <c r="O183" s="1280"/>
      <c r="P183" s="1280"/>
    </row>
    <row r="184" spans="2:16">
      <c r="B184" s="988"/>
      <c r="C184" s="1401"/>
      <c r="D184" s="1401" t="s">
        <v>63</v>
      </c>
      <c r="E184" s="999" t="s">
        <v>234</v>
      </c>
      <c r="F184" s="1280"/>
      <c r="G184" s="1280"/>
      <c r="H184" s="1280"/>
      <c r="I184" s="1280"/>
      <c r="J184" s="1401"/>
      <c r="K184" s="1853" t="s">
        <v>235</v>
      </c>
      <c r="L184" s="1853"/>
      <c r="M184" s="1280"/>
      <c r="N184" s="1867">
        <v>0.05</v>
      </c>
      <c r="O184" s="1867"/>
      <c r="P184" s="1867"/>
    </row>
    <row r="185" spans="2:16">
      <c r="B185" s="988"/>
      <c r="C185" s="1401"/>
      <c r="D185" s="1401" t="s">
        <v>63</v>
      </c>
      <c r="E185" s="999" t="s">
        <v>428</v>
      </c>
      <c r="F185" s="1401"/>
      <c r="G185" s="1401"/>
      <c r="H185" s="1401"/>
      <c r="I185" s="1401"/>
      <c r="J185" s="1401"/>
      <c r="K185" s="1853" t="s">
        <v>379</v>
      </c>
      <c r="L185" s="1853"/>
      <c r="M185" s="1400"/>
      <c r="N185" s="1867">
        <v>0.125</v>
      </c>
      <c r="O185" s="1867"/>
      <c r="P185" s="1867"/>
    </row>
    <row r="186" spans="2:16">
      <c r="B186" s="988"/>
      <c r="C186" s="1401"/>
      <c r="D186" s="1401" t="s">
        <v>63</v>
      </c>
      <c r="E186" s="999" t="s">
        <v>554</v>
      </c>
      <c r="F186" s="1401"/>
      <c r="G186" s="1401"/>
      <c r="H186" s="1401"/>
      <c r="I186" s="1401"/>
      <c r="J186" s="1401"/>
      <c r="K186" s="1853" t="s">
        <v>379</v>
      </c>
      <c r="L186" s="1853"/>
      <c r="M186" s="1400"/>
      <c r="N186" s="1867">
        <v>0.125</v>
      </c>
      <c r="O186" s="1867"/>
      <c r="P186" s="1867"/>
    </row>
    <row r="187" spans="2:16">
      <c r="B187" s="988"/>
      <c r="C187" s="1401"/>
      <c r="D187" s="1401" t="s">
        <v>63</v>
      </c>
      <c r="E187" s="999" t="s">
        <v>447</v>
      </c>
      <c r="F187" s="1401"/>
      <c r="G187" s="1401"/>
      <c r="H187" s="1401"/>
      <c r="I187" s="1401"/>
      <c r="J187" s="1401"/>
      <c r="K187" s="1853" t="s">
        <v>236</v>
      </c>
      <c r="L187" s="1853"/>
      <c r="M187" s="1400"/>
      <c r="N187" s="1854">
        <v>0.25</v>
      </c>
      <c r="O187" s="1855"/>
      <c r="P187" s="1855"/>
    </row>
    <row r="188" spans="2:16" ht="5.25" customHeight="1">
      <c r="B188" s="988"/>
      <c r="C188" s="1401"/>
      <c r="D188" s="1401"/>
      <c r="E188" s="999"/>
      <c r="F188" s="1401"/>
      <c r="G188" s="1401"/>
      <c r="H188" s="1401"/>
      <c r="I188" s="1401"/>
      <c r="J188" s="1401"/>
      <c r="K188" s="1401"/>
      <c r="L188" s="1401"/>
      <c r="M188" s="1401"/>
      <c r="N188" s="1400"/>
      <c r="O188" s="1400"/>
      <c r="P188" s="1401"/>
    </row>
    <row r="189" spans="2:16">
      <c r="B189" s="988"/>
      <c r="C189" s="1856" t="s">
        <v>380</v>
      </c>
      <c r="D189" s="1856"/>
      <c r="E189" s="1856"/>
      <c r="F189" s="1856"/>
      <c r="G189" s="1856"/>
      <c r="H189" s="1856"/>
      <c r="I189" s="1856"/>
      <c r="J189" s="1856"/>
      <c r="K189" s="1856"/>
      <c r="L189" s="1856"/>
      <c r="M189" s="1856"/>
      <c r="N189" s="1856"/>
      <c r="O189" s="1856"/>
      <c r="P189" s="1856"/>
    </row>
    <row r="190" spans="2:16">
      <c r="B190" s="988"/>
      <c r="C190" s="1856"/>
      <c r="D190" s="1856"/>
      <c r="E190" s="1856"/>
      <c r="F190" s="1856"/>
      <c r="G190" s="1856"/>
      <c r="H190" s="1856"/>
      <c r="I190" s="1856"/>
      <c r="J190" s="1856"/>
      <c r="K190" s="1856"/>
      <c r="L190" s="1856"/>
      <c r="M190" s="1856"/>
      <c r="N190" s="1856"/>
      <c r="O190" s="1856"/>
      <c r="P190" s="1856"/>
    </row>
    <row r="191" spans="2:16">
      <c r="B191" s="988"/>
      <c r="C191" s="1856"/>
      <c r="D191" s="1856"/>
      <c r="E191" s="1856"/>
      <c r="F191" s="1856"/>
      <c r="G191" s="1856"/>
      <c r="H191" s="1856"/>
      <c r="I191" s="1856"/>
      <c r="J191" s="1856"/>
      <c r="K191" s="1856"/>
      <c r="L191" s="1856"/>
      <c r="M191" s="1856"/>
      <c r="N191" s="1856"/>
      <c r="O191" s="1856"/>
      <c r="P191" s="1856"/>
    </row>
    <row r="192" spans="2:16">
      <c r="B192" s="988"/>
      <c r="C192" s="1856"/>
      <c r="D192" s="1856"/>
      <c r="E192" s="1856"/>
      <c r="F192" s="1856"/>
      <c r="G192" s="1856"/>
      <c r="H192" s="1856"/>
      <c r="I192" s="1856"/>
      <c r="J192" s="1856"/>
      <c r="K192" s="1856"/>
      <c r="L192" s="1856"/>
      <c r="M192" s="1856"/>
      <c r="N192" s="1856"/>
      <c r="O192" s="1856"/>
      <c r="P192" s="1856"/>
    </row>
    <row r="193" spans="2:16">
      <c r="B193" s="988"/>
      <c r="C193" s="1500"/>
      <c r="D193" s="1500"/>
      <c r="E193" s="1500"/>
      <c r="F193" s="1500"/>
      <c r="G193" s="1500"/>
      <c r="H193" s="1500"/>
      <c r="I193" s="1500"/>
      <c r="J193" s="1500"/>
      <c r="K193" s="1500"/>
      <c r="L193" s="1500"/>
      <c r="M193" s="1500"/>
      <c r="N193" s="1500"/>
      <c r="O193" s="1500"/>
      <c r="P193" s="1500"/>
    </row>
    <row r="194" spans="2:16">
      <c r="B194" s="988"/>
      <c r="C194" s="1500"/>
      <c r="D194" s="1500"/>
      <c r="E194" s="1500"/>
      <c r="F194" s="1500"/>
      <c r="G194" s="1500"/>
      <c r="H194" s="1500"/>
      <c r="I194" s="1500"/>
      <c r="J194" s="1500"/>
      <c r="K194" s="1500"/>
      <c r="L194" s="1500"/>
      <c r="M194" s="1500"/>
      <c r="N194" s="1500"/>
      <c r="O194" s="1500"/>
      <c r="P194" s="1500"/>
    </row>
    <row r="195" spans="2:16">
      <c r="B195" s="988" t="s">
        <v>239</v>
      </c>
      <c r="C195" s="993" t="s">
        <v>381</v>
      </c>
      <c r="D195" s="995"/>
      <c r="E195" s="995"/>
      <c r="F195" s="995"/>
      <c r="G195" s="995"/>
      <c r="H195" s="995"/>
      <c r="I195" s="995"/>
      <c r="J195" s="995"/>
      <c r="K195" s="995"/>
      <c r="L195" s="995"/>
      <c r="M195" s="995"/>
      <c r="N195" s="995"/>
      <c r="O195" s="995"/>
      <c r="P195" s="995"/>
    </row>
    <row r="196" spans="2:16" ht="3" customHeight="1">
      <c r="C196" s="995"/>
      <c r="D196" s="995"/>
      <c r="E196" s="995"/>
      <c r="F196" s="995"/>
      <c r="G196" s="995"/>
      <c r="H196" s="995"/>
      <c r="I196" s="995"/>
      <c r="J196" s="995"/>
      <c r="K196" s="995"/>
      <c r="L196" s="995"/>
      <c r="M196" s="995"/>
      <c r="N196" s="995"/>
      <c r="O196" s="995"/>
      <c r="P196" s="995"/>
    </row>
    <row r="197" spans="2:16">
      <c r="C197" s="1856" t="s">
        <v>512</v>
      </c>
      <c r="D197" s="1856"/>
      <c r="E197" s="1856"/>
      <c r="F197" s="1856"/>
      <c r="G197" s="1856"/>
      <c r="H197" s="1856"/>
      <c r="I197" s="1856"/>
      <c r="J197" s="1856"/>
      <c r="K197" s="1856"/>
      <c r="L197" s="1856"/>
      <c r="M197" s="1856"/>
      <c r="N197" s="1856"/>
      <c r="O197" s="1856"/>
      <c r="P197" s="1856"/>
    </row>
    <row r="198" spans="2:16">
      <c r="C198" s="1856"/>
      <c r="D198" s="1856"/>
      <c r="E198" s="1856"/>
      <c r="F198" s="1856"/>
      <c r="G198" s="1856"/>
      <c r="H198" s="1856"/>
      <c r="I198" s="1856"/>
      <c r="J198" s="1856"/>
      <c r="K198" s="1856"/>
      <c r="L198" s="1856"/>
      <c r="M198" s="1856"/>
      <c r="N198" s="1856"/>
      <c r="O198" s="1856"/>
      <c r="P198" s="1856"/>
    </row>
    <row r="199" spans="2:16">
      <c r="C199" s="1856"/>
      <c r="D199" s="1856"/>
      <c r="E199" s="1856"/>
      <c r="F199" s="1856"/>
      <c r="G199" s="1856"/>
      <c r="H199" s="1856"/>
      <c r="I199" s="1856"/>
      <c r="J199" s="1856"/>
      <c r="K199" s="1856"/>
      <c r="L199" s="1856"/>
      <c r="M199" s="1856"/>
      <c r="N199" s="1856"/>
      <c r="O199" s="1856"/>
      <c r="P199" s="1856"/>
    </row>
    <row r="200" spans="2:16">
      <c r="C200" s="1856"/>
      <c r="D200" s="1856"/>
      <c r="E200" s="1856"/>
      <c r="F200" s="1856"/>
      <c r="G200" s="1856"/>
      <c r="H200" s="1856"/>
      <c r="I200" s="1856"/>
      <c r="J200" s="1856"/>
      <c r="K200" s="1856"/>
      <c r="L200" s="1856"/>
      <c r="M200" s="1856"/>
      <c r="N200" s="1856"/>
      <c r="O200" s="1856"/>
      <c r="P200" s="1856"/>
    </row>
    <row r="201" spans="2:16">
      <c r="C201" s="1856"/>
      <c r="D201" s="1856"/>
      <c r="E201" s="1856"/>
      <c r="F201" s="1856"/>
      <c r="G201" s="1856"/>
      <c r="H201" s="1856"/>
      <c r="I201" s="1856"/>
      <c r="J201" s="1856"/>
      <c r="K201" s="1856"/>
      <c r="L201" s="1856"/>
      <c r="M201" s="1856"/>
      <c r="N201" s="1856"/>
      <c r="O201" s="1856"/>
      <c r="P201" s="1856"/>
    </row>
    <row r="202" spans="2:16">
      <c r="C202" s="1856"/>
      <c r="D202" s="1856"/>
      <c r="E202" s="1856"/>
      <c r="F202" s="1856"/>
      <c r="G202" s="1856"/>
      <c r="H202" s="1856"/>
      <c r="I202" s="1856"/>
      <c r="J202" s="1856"/>
      <c r="K202" s="1856"/>
      <c r="L202" s="1856"/>
      <c r="M202" s="1856"/>
      <c r="N202" s="1856"/>
      <c r="O202" s="1856"/>
      <c r="P202" s="1856"/>
    </row>
    <row r="203" spans="2:16">
      <c r="C203" s="1856"/>
      <c r="D203" s="1856"/>
      <c r="E203" s="1856"/>
      <c r="F203" s="1856"/>
      <c r="G203" s="1856"/>
      <c r="H203" s="1856"/>
      <c r="I203" s="1856"/>
      <c r="J203" s="1856"/>
      <c r="K203" s="1856"/>
      <c r="L203" s="1856"/>
      <c r="M203" s="1856"/>
      <c r="N203" s="1856"/>
      <c r="O203" s="1856"/>
      <c r="P203" s="1856"/>
    </row>
    <row r="204" spans="2:16">
      <c r="C204" s="1401"/>
      <c r="D204" s="1401"/>
      <c r="E204" s="1401"/>
      <c r="F204" s="1401"/>
      <c r="G204" s="1401"/>
      <c r="H204" s="1401"/>
      <c r="I204" s="1401"/>
      <c r="J204" s="1401"/>
      <c r="K204" s="1401"/>
      <c r="L204" s="1401"/>
      <c r="M204" s="1401"/>
      <c r="N204" s="1401"/>
      <c r="O204" s="1401"/>
      <c r="P204" s="1401"/>
    </row>
    <row r="205" spans="2:16">
      <c r="C205" s="995"/>
      <c r="D205" s="995"/>
      <c r="E205" s="995"/>
      <c r="F205" s="995"/>
      <c r="G205" s="995"/>
      <c r="H205" s="995"/>
      <c r="I205" s="995"/>
      <c r="J205" s="995"/>
      <c r="K205" s="995"/>
      <c r="L205" s="995"/>
      <c r="M205" s="995"/>
      <c r="N205" s="995"/>
      <c r="O205" s="995"/>
      <c r="P205" s="995"/>
    </row>
    <row r="206" spans="2:16">
      <c r="B206" s="988" t="s">
        <v>240</v>
      </c>
      <c r="C206" s="993" t="s">
        <v>1381</v>
      </c>
      <c r="D206" s="995"/>
      <c r="E206" s="995"/>
      <c r="F206" s="995"/>
      <c r="G206" s="995"/>
      <c r="H206" s="995"/>
      <c r="I206" s="995"/>
      <c r="J206" s="995"/>
      <c r="K206" s="995"/>
      <c r="L206" s="995"/>
      <c r="M206" s="995"/>
      <c r="N206" s="995"/>
      <c r="O206" s="995"/>
      <c r="P206" s="995"/>
    </row>
    <row r="207" spans="2:16" ht="3" customHeight="1">
      <c r="C207" s="995"/>
      <c r="D207" s="995"/>
      <c r="E207" s="995"/>
      <c r="F207" s="995"/>
      <c r="G207" s="995"/>
      <c r="H207" s="995"/>
      <c r="I207" s="995"/>
      <c r="J207" s="995"/>
      <c r="K207" s="995"/>
      <c r="L207" s="995"/>
      <c r="M207" s="995"/>
      <c r="N207" s="995"/>
      <c r="O207" s="995"/>
      <c r="P207" s="995"/>
    </row>
    <row r="208" spans="2:16">
      <c r="C208" s="1856" t="s">
        <v>1461</v>
      </c>
      <c r="D208" s="1856"/>
      <c r="E208" s="1856"/>
      <c r="F208" s="1856"/>
      <c r="G208" s="1856"/>
      <c r="H208" s="1856"/>
      <c r="I208" s="1856"/>
      <c r="J208" s="1856"/>
      <c r="K208" s="1856"/>
      <c r="L208" s="1856"/>
      <c r="M208" s="1856"/>
      <c r="N208" s="1856"/>
      <c r="O208" s="1856"/>
      <c r="P208" s="1856"/>
    </row>
    <row r="209" spans="1:16">
      <c r="C209" s="1856"/>
      <c r="D209" s="1856"/>
      <c r="E209" s="1856"/>
      <c r="F209" s="1856"/>
      <c r="G209" s="1856"/>
      <c r="H209" s="1856"/>
      <c r="I209" s="1856"/>
      <c r="J209" s="1856"/>
      <c r="K209" s="1856"/>
      <c r="L209" s="1856"/>
      <c r="M209" s="1856"/>
      <c r="N209" s="1856"/>
      <c r="O209" s="1856"/>
      <c r="P209" s="1856"/>
    </row>
    <row r="210" spans="1:16">
      <c r="C210" s="1856" t="s">
        <v>518</v>
      </c>
      <c r="D210" s="1856"/>
      <c r="E210" s="1856"/>
      <c r="F210" s="1856"/>
      <c r="G210" s="1856"/>
      <c r="H210" s="1856"/>
      <c r="I210" s="1856"/>
      <c r="J210" s="1856"/>
      <c r="K210" s="1856"/>
      <c r="L210" s="1856"/>
      <c r="M210" s="1856"/>
      <c r="N210" s="1856"/>
      <c r="O210" s="1856"/>
      <c r="P210" s="1856"/>
    </row>
    <row r="211" spans="1:16">
      <c r="C211" s="1856"/>
      <c r="D211" s="1856"/>
      <c r="E211" s="1856"/>
      <c r="F211" s="1856"/>
      <c r="G211" s="1856"/>
      <c r="H211" s="1856"/>
      <c r="I211" s="1856"/>
      <c r="J211" s="1856"/>
      <c r="K211" s="1856"/>
      <c r="L211" s="1856"/>
      <c r="M211" s="1856"/>
      <c r="N211" s="1856"/>
      <c r="O211" s="1856"/>
      <c r="P211" s="1856"/>
    </row>
    <row r="212" spans="1:16">
      <c r="C212" s="1856"/>
      <c r="D212" s="1856"/>
      <c r="E212" s="1856"/>
      <c r="F212" s="1856"/>
      <c r="G212" s="1856"/>
      <c r="H212" s="1856"/>
      <c r="I212" s="1856"/>
      <c r="J212" s="1856"/>
      <c r="K212" s="1856"/>
      <c r="L212" s="1856"/>
      <c r="M212" s="1856"/>
      <c r="N212" s="1856"/>
      <c r="O212" s="1856"/>
      <c r="P212" s="1856"/>
    </row>
    <row r="213" spans="1:16">
      <c r="C213" s="995"/>
      <c r="D213" s="995"/>
      <c r="E213" s="995"/>
      <c r="F213" s="995"/>
      <c r="G213" s="995"/>
      <c r="H213" s="995"/>
      <c r="I213" s="995"/>
      <c r="J213" s="995"/>
      <c r="K213" s="995"/>
      <c r="L213" s="995"/>
      <c r="M213" s="995"/>
      <c r="N213" s="995"/>
      <c r="O213" s="995"/>
      <c r="P213" s="995"/>
    </row>
    <row r="214" spans="1:16">
      <c r="C214" s="995"/>
      <c r="D214" s="995"/>
      <c r="E214" s="995"/>
      <c r="F214" s="995"/>
      <c r="G214" s="995"/>
      <c r="H214" s="995"/>
      <c r="I214" s="995"/>
      <c r="J214" s="995"/>
      <c r="K214" s="995"/>
      <c r="L214" s="995"/>
      <c r="M214" s="995"/>
      <c r="N214" s="995"/>
      <c r="O214" s="995"/>
      <c r="P214" s="995"/>
    </row>
    <row r="215" spans="1:16">
      <c r="C215" s="1673"/>
      <c r="D215" s="1673"/>
      <c r="E215" s="1673"/>
      <c r="F215" s="1673"/>
      <c r="G215" s="1673"/>
      <c r="H215" s="1673"/>
      <c r="I215" s="1673"/>
      <c r="J215" s="1673"/>
      <c r="K215" s="1673"/>
      <c r="L215" s="1673"/>
      <c r="M215" s="1673"/>
      <c r="N215" s="1673"/>
      <c r="O215" s="1673"/>
      <c r="P215" s="1673"/>
    </row>
    <row r="216" spans="1:16">
      <c r="C216" s="1673"/>
      <c r="D216" s="1673"/>
      <c r="E216" s="1673"/>
      <c r="F216" s="1673"/>
      <c r="G216" s="1673"/>
      <c r="H216" s="1673"/>
      <c r="I216" s="1673"/>
      <c r="J216" s="1673"/>
      <c r="K216" s="1673"/>
      <c r="L216" s="1673"/>
      <c r="M216" s="1673"/>
      <c r="N216" s="1673"/>
      <c r="O216" s="1673"/>
      <c r="P216" s="1673"/>
    </row>
    <row r="217" spans="1:16">
      <c r="C217" s="1673"/>
      <c r="D217" s="1673"/>
      <c r="E217" s="1673"/>
      <c r="F217" s="1673"/>
      <c r="G217" s="1673"/>
      <c r="H217" s="1673"/>
      <c r="I217" s="1673"/>
      <c r="J217" s="1673"/>
      <c r="K217" s="1673"/>
      <c r="L217" s="1673"/>
      <c r="M217" s="1673"/>
      <c r="N217" s="1673"/>
      <c r="O217" s="1673"/>
      <c r="P217" s="1673"/>
    </row>
    <row r="218" spans="1:16">
      <c r="C218" s="1673"/>
      <c r="D218" s="1673"/>
      <c r="E218" s="1673"/>
      <c r="F218" s="1673"/>
      <c r="G218" s="1673"/>
      <c r="H218" s="1673"/>
      <c r="I218" s="1673"/>
      <c r="J218" s="1673"/>
      <c r="K218" s="1673"/>
      <c r="L218" s="1673"/>
      <c r="M218" s="1673"/>
      <c r="N218" s="1673"/>
      <c r="O218" s="1673"/>
      <c r="P218" s="1673"/>
    </row>
    <row r="219" spans="1:16">
      <c r="C219" s="1673"/>
      <c r="D219" s="1673"/>
      <c r="E219" s="1673"/>
      <c r="F219" s="1673"/>
      <c r="G219" s="1673"/>
      <c r="H219" s="1673"/>
      <c r="I219" s="1673"/>
      <c r="J219" s="1673"/>
      <c r="K219" s="1673"/>
      <c r="L219" s="1673"/>
      <c r="M219" s="1673"/>
      <c r="N219" s="1673"/>
      <c r="O219" s="1673"/>
      <c r="P219" s="1673"/>
    </row>
    <row r="220" spans="1:16">
      <c r="C220" s="1673"/>
      <c r="D220" s="1673"/>
      <c r="E220" s="1673"/>
      <c r="F220" s="1673"/>
      <c r="G220" s="1673"/>
      <c r="H220" s="1673"/>
      <c r="I220" s="1673"/>
      <c r="J220" s="1673"/>
      <c r="K220" s="1673"/>
      <c r="L220" s="1673"/>
      <c r="M220" s="1673"/>
      <c r="N220" s="1673"/>
      <c r="O220" s="1673"/>
      <c r="P220" s="1673"/>
    </row>
    <row r="221" spans="1:16">
      <c r="C221" s="1673"/>
      <c r="D221" s="1673"/>
      <c r="E221" s="1673"/>
      <c r="F221" s="1673"/>
      <c r="G221" s="1673"/>
      <c r="H221" s="1673"/>
      <c r="I221" s="1673"/>
      <c r="J221" s="1673"/>
      <c r="K221" s="1673"/>
      <c r="L221" s="1673"/>
      <c r="M221" s="1673"/>
      <c r="N221" s="1673"/>
      <c r="O221" s="1673"/>
      <c r="P221" s="1673"/>
    </row>
    <row r="222" spans="1:16">
      <c r="C222" s="1673"/>
      <c r="D222" s="1673"/>
      <c r="E222" s="1673"/>
      <c r="F222" s="1673"/>
      <c r="G222" s="1673"/>
      <c r="H222" s="1673"/>
      <c r="I222" s="1673"/>
      <c r="J222" s="1673"/>
      <c r="K222" s="1673"/>
      <c r="L222" s="1673"/>
      <c r="M222" s="1673"/>
      <c r="N222" s="1673"/>
      <c r="O222" s="1673"/>
      <c r="P222" s="1673"/>
    </row>
    <row r="223" spans="1:16" ht="17.25">
      <c r="A223" s="1857" t="str">
        <f>+$A$1</f>
        <v>PT BANUA KARYA UTAMA</v>
      </c>
      <c r="B223" s="1857"/>
      <c r="C223" s="1857"/>
      <c r="D223" s="1857"/>
      <c r="E223" s="1857"/>
      <c r="F223" s="1857"/>
      <c r="G223" s="1857"/>
      <c r="H223" s="1857"/>
      <c r="I223" s="1857"/>
      <c r="J223" s="1857"/>
      <c r="K223" s="1857"/>
      <c r="L223" s="1857"/>
      <c r="M223" s="1857"/>
      <c r="N223" s="1857"/>
      <c r="O223" s="1857"/>
      <c r="P223" s="1857"/>
    </row>
    <row r="224" spans="1:16" ht="17.25">
      <c r="A224" s="1857" t="s">
        <v>214</v>
      </c>
      <c r="B224" s="1857"/>
      <c r="C224" s="1857"/>
      <c r="D224" s="1857"/>
      <c r="E224" s="1857"/>
      <c r="F224" s="1857"/>
      <c r="G224" s="1857"/>
      <c r="H224" s="1857"/>
      <c r="I224" s="1857"/>
      <c r="J224" s="1857"/>
      <c r="K224" s="1857"/>
      <c r="L224" s="1857"/>
      <c r="M224" s="1857"/>
      <c r="N224" s="1857"/>
      <c r="O224" s="1857"/>
      <c r="P224" s="1857"/>
    </row>
    <row r="225" spans="1:18" ht="15">
      <c r="A225" s="1860" t="str">
        <f>+A170</f>
        <v>31 DESEMBER 2019 DAN 31 DESEMBER 2018</v>
      </c>
      <c r="B225" s="1860"/>
      <c r="C225" s="1861"/>
      <c r="D225" s="1861"/>
      <c r="E225" s="1861"/>
      <c r="F225" s="1861"/>
      <c r="G225" s="1861"/>
      <c r="H225" s="1861"/>
      <c r="I225" s="1861"/>
      <c r="J225" s="1861"/>
      <c r="K225" s="1861"/>
      <c r="L225" s="1861"/>
      <c r="M225" s="1861"/>
      <c r="N225" s="1861"/>
      <c r="O225" s="1861"/>
      <c r="P225" s="1861"/>
    </row>
    <row r="226" spans="1:18" ht="15">
      <c r="A226" s="1497" t="str">
        <f>+A171</f>
        <v>SERTA UNTUK TAHUN-TAHUN YANG BERAKHIR PADA TANGGAL TERSEBUT</v>
      </c>
      <c r="B226" s="1497"/>
      <c r="C226" s="1498"/>
      <c r="D226" s="1498"/>
      <c r="E226" s="1498"/>
      <c r="F226" s="1498"/>
      <c r="G226" s="1498"/>
      <c r="H226" s="1498"/>
      <c r="I226" s="1498"/>
      <c r="J226" s="1498"/>
      <c r="K226" s="1498"/>
      <c r="L226" s="1498"/>
      <c r="M226" s="1498"/>
      <c r="N226" s="1498"/>
      <c r="O226" s="1498"/>
      <c r="P226" s="1498"/>
    </row>
    <row r="227" spans="1:18" ht="5.0999999999999996" customHeight="1">
      <c r="A227" s="981"/>
      <c r="B227" s="981"/>
      <c r="C227" s="982"/>
      <c r="D227" s="982"/>
      <c r="E227" s="982"/>
      <c r="F227" s="982"/>
      <c r="G227" s="982"/>
      <c r="H227" s="982"/>
      <c r="I227" s="982"/>
      <c r="J227" s="982"/>
      <c r="K227" s="982"/>
      <c r="L227" s="982"/>
      <c r="M227" s="982"/>
      <c r="N227" s="982"/>
      <c r="O227" s="982"/>
      <c r="P227" s="982"/>
    </row>
    <row r="229" spans="1:18">
      <c r="A229" s="983" t="s">
        <v>146</v>
      </c>
      <c r="B229" s="984" t="s">
        <v>368</v>
      </c>
      <c r="C229" s="984"/>
      <c r="D229" s="984"/>
      <c r="E229" s="984"/>
      <c r="F229" s="984"/>
      <c r="G229" s="984"/>
      <c r="H229" s="984"/>
      <c r="I229" s="984"/>
      <c r="J229" s="984"/>
      <c r="K229" s="984"/>
      <c r="L229" s="984"/>
      <c r="M229" s="984"/>
      <c r="N229" s="984"/>
      <c r="O229" s="984"/>
      <c r="P229" s="985"/>
    </row>
    <row r="230" spans="1:18">
      <c r="C230" s="997"/>
      <c r="D230" s="997"/>
      <c r="E230" s="997"/>
      <c r="F230" s="997"/>
      <c r="G230" s="997"/>
      <c r="H230" s="997"/>
      <c r="I230" s="997"/>
      <c r="J230" s="997"/>
      <c r="K230" s="994"/>
      <c r="L230" s="994"/>
      <c r="M230" s="994"/>
      <c r="N230" s="994"/>
      <c r="O230" s="994"/>
      <c r="P230" s="994"/>
    </row>
    <row r="231" spans="1:18" s="1680" customFormat="1">
      <c r="A231" s="1676"/>
      <c r="B231" s="1677" t="s">
        <v>241</v>
      </c>
      <c r="C231" s="1678" t="s">
        <v>1382</v>
      </c>
      <c r="D231" s="1679"/>
      <c r="E231" s="1679"/>
      <c r="F231" s="1679"/>
      <c r="G231" s="1679"/>
      <c r="H231" s="1679"/>
      <c r="I231" s="1679"/>
      <c r="J231" s="1679"/>
      <c r="K231" s="1679"/>
      <c r="L231" s="1679"/>
      <c r="M231" s="1679"/>
      <c r="N231" s="1679"/>
      <c r="O231" s="1679"/>
      <c r="P231" s="1679"/>
    </row>
    <row r="232" spans="1:18" s="1680" customFormat="1" ht="3" customHeight="1">
      <c r="A232" s="1676"/>
      <c r="B232" s="1676"/>
      <c r="C232" s="1679"/>
      <c r="D232" s="1679"/>
      <c r="E232" s="1679"/>
      <c r="F232" s="1679"/>
      <c r="G232" s="1679"/>
      <c r="H232" s="1679"/>
      <c r="I232" s="1679"/>
      <c r="J232" s="1679"/>
      <c r="K232" s="1679"/>
      <c r="L232" s="1679"/>
      <c r="M232" s="1679"/>
      <c r="N232" s="1679"/>
      <c r="O232" s="1679"/>
      <c r="P232" s="1679"/>
    </row>
    <row r="233" spans="1:18" s="1681" customFormat="1" ht="15.75" customHeight="1">
      <c r="B233" s="1682"/>
      <c r="C233" s="1862" t="s">
        <v>1486</v>
      </c>
      <c r="D233" s="1862"/>
      <c r="E233" s="1862"/>
      <c r="F233" s="1862"/>
      <c r="G233" s="1862"/>
      <c r="H233" s="1862"/>
      <c r="I233" s="1862"/>
      <c r="J233" s="1862"/>
      <c r="K233" s="1862"/>
      <c r="L233" s="1862"/>
      <c r="M233" s="1862"/>
      <c r="N233" s="1862"/>
      <c r="O233" s="1862"/>
      <c r="P233" s="1862"/>
      <c r="R233" s="1683"/>
    </row>
    <row r="234" spans="1:18" s="1681" customFormat="1">
      <c r="B234" s="1682"/>
      <c r="C234" s="1862"/>
      <c r="D234" s="1862"/>
      <c r="E234" s="1862"/>
      <c r="F234" s="1862"/>
      <c r="G234" s="1862"/>
      <c r="H234" s="1862"/>
      <c r="I234" s="1862"/>
      <c r="J234" s="1862"/>
      <c r="K234" s="1862"/>
      <c r="L234" s="1862"/>
      <c r="M234" s="1862"/>
      <c r="N234" s="1862"/>
      <c r="O234" s="1862"/>
      <c r="P234" s="1862"/>
      <c r="R234" s="1683">
        <f>+PJL!L128</f>
        <v>7411407137</v>
      </c>
    </row>
    <row r="235" spans="1:18" s="1681" customFormat="1">
      <c r="B235" s="1682"/>
      <c r="C235" s="1684" t="s">
        <v>217</v>
      </c>
      <c r="D235" s="1694" t="s">
        <v>1383</v>
      </c>
      <c r="E235" s="1684"/>
      <c r="F235" s="1684"/>
      <c r="G235" s="1684"/>
      <c r="H235" s="1684"/>
      <c r="I235" s="1684"/>
      <c r="J235" s="1684"/>
      <c r="K235" s="1684"/>
      <c r="L235" s="1684"/>
      <c r="M235" s="1684"/>
      <c r="N235" s="1684"/>
      <c r="O235" s="1684"/>
      <c r="P235" s="1684"/>
      <c r="R235" s="1683"/>
    </row>
    <row r="236" spans="1:18" s="1681" customFormat="1" ht="15.75" customHeight="1">
      <c r="B236" s="1682"/>
      <c r="C236" s="1684"/>
      <c r="D236" s="1694" t="s">
        <v>1487</v>
      </c>
      <c r="E236" s="1682"/>
      <c r="F236" s="1684"/>
      <c r="G236" s="1684"/>
      <c r="I236" s="1685" t="s">
        <v>9</v>
      </c>
      <c r="J236" s="1864" t="s">
        <v>1488</v>
      </c>
      <c r="K236" s="1864"/>
      <c r="L236" s="1864"/>
      <c r="M236" s="1864"/>
      <c r="N236" s="1695"/>
      <c r="O236" s="1696"/>
      <c r="P236" s="1697"/>
      <c r="R236" s="1683"/>
    </row>
    <row r="237" spans="1:18" s="1681" customFormat="1">
      <c r="B237" s="1682"/>
      <c r="C237" s="1686"/>
      <c r="D237" s="1694" t="s">
        <v>11</v>
      </c>
      <c r="E237" s="1682"/>
      <c r="F237" s="1684"/>
      <c r="G237" s="1684"/>
      <c r="I237" s="1685" t="s">
        <v>9</v>
      </c>
      <c r="J237" s="1698" t="s">
        <v>1489</v>
      </c>
      <c r="K237" s="1695"/>
      <c r="L237" s="1695"/>
      <c r="M237" s="1695"/>
      <c r="N237" s="1695"/>
      <c r="O237" s="1696"/>
      <c r="P237" s="1697"/>
      <c r="R237" s="1683"/>
    </row>
    <row r="238" spans="1:18" s="1681" customFormat="1">
      <c r="B238" s="1682"/>
      <c r="C238" s="1686"/>
      <c r="D238" s="1694" t="s">
        <v>1490</v>
      </c>
      <c r="E238" s="1682"/>
      <c r="F238" s="1684"/>
      <c r="G238" s="1684"/>
      <c r="I238" s="1685" t="s">
        <v>9</v>
      </c>
      <c r="J238" s="1698" t="s">
        <v>1480</v>
      </c>
      <c r="K238" s="1695"/>
      <c r="L238" s="1695"/>
      <c r="M238" s="1695"/>
      <c r="N238" s="1695"/>
      <c r="O238" s="1696"/>
      <c r="P238" s="1697"/>
      <c r="R238" s="1683"/>
    </row>
    <row r="239" spans="1:18" s="1681" customFormat="1">
      <c r="B239" s="1682"/>
      <c r="C239" s="1686"/>
      <c r="D239" s="1694" t="s">
        <v>1491</v>
      </c>
      <c r="E239" s="1682"/>
      <c r="F239" s="1684"/>
      <c r="G239" s="1684"/>
      <c r="I239" s="1685" t="s">
        <v>9</v>
      </c>
      <c r="J239" s="1698" t="s">
        <v>1492</v>
      </c>
      <c r="K239" s="1695"/>
      <c r="L239" s="1695"/>
      <c r="M239" s="1695"/>
      <c r="N239" s="1695"/>
      <c r="O239" s="1696"/>
      <c r="P239" s="1697"/>
      <c r="R239" s="1683"/>
    </row>
    <row r="240" spans="1:18" s="1681" customFormat="1" ht="15.75" customHeight="1">
      <c r="B240" s="1682"/>
      <c r="C240" s="1686"/>
      <c r="D240" s="1694" t="s">
        <v>1481</v>
      </c>
      <c r="E240" s="1682"/>
      <c r="F240" s="1684"/>
      <c r="G240" s="1684"/>
      <c r="I240" s="1685" t="s">
        <v>9</v>
      </c>
      <c r="J240" s="1865" t="s">
        <v>1493</v>
      </c>
      <c r="K240" s="1865"/>
      <c r="L240" s="1865"/>
      <c r="M240" s="1695"/>
      <c r="N240" s="1695"/>
      <c r="O240" s="1696"/>
      <c r="P240" s="1697"/>
      <c r="R240" s="1683"/>
    </row>
    <row r="241" spans="2:18" s="1681" customFormat="1" ht="15.75" customHeight="1">
      <c r="B241" s="1682"/>
      <c r="C241" s="1686"/>
      <c r="D241" s="1694" t="s">
        <v>1498</v>
      </c>
      <c r="E241" s="1682"/>
      <c r="F241" s="1684"/>
      <c r="G241" s="1684"/>
      <c r="I241" s="1685" t="s">
        <v>9</v>
      </c>
      <c r="J241" s="1865" t="s">
        <v>1499</v>
      </c>
      <c r="K241" s="1865"/>
      <c r="L241" s="1865"/>
      <c r="M241" s="1695"/>
      <c r="N241" s="1695"/>
      <c r="O241" s="1696"/>
      <c r="P241" s="1697"/>
      <c r="R241" s="1683"/>
    </row>
    <row r="242" spans="2:18" s="1681" customFormat="1">
      <c r="C242" s="1687"/>
      <c r="D242" s="1694" t="s">
        <v>1482</v>
      </c>
      <c r="F242" s="1689"/>
      <c r="G242" s="1689"/>
      <c r="I242" s="1690" t="s">
        <v>9</v>
      </c>
      <c r="J242" s="1863" t="s">
        <v>1494</v>
      </c>
      <c r="K242" s="1863"/>
      <c r="L242" s="1863"/>
      <c r="M242" s="1863"/>
      <c r="N242" s="1863"/>
      <c r="O242" s="1696"/>
      <c r="P242" s="1697"/>
      <c r="R242" s="1683"/>
    </row>
    <row r="243" spans="2:18" s="1681" customFormat="1">
      <c r="C243" s="1687"/>
      <c r="D243" s="1694" t="s">
        <v>1483</v>
      </c>
      <c r="F243" s="1689"/>
      <c r="G243" s="1689"/>
      <c r="I243" s="1690" t="s">
        <v>9</v>
      </c>
      <c r="J243" s="1699" t="s">
        <v>1495</v>
      </c>
      <c r="K243" s="1695"/>
      <c r="L243" s="1695"/>
      <c r="M243" s="1695"/>
      <c r="N243" s="1695"/>
      <c r="O243" s="1696"/>
      <c r="P243" s="1697"/>
      <c r="R243" s="1683"/>
    </row>
    <row r="244" spans="2:18" s="1681" customFormat="1">
      <c r="C244" s="1687"/>
      <c r="D244" s="1694" t="s">
        <v>1484</v>
      </c>
      <c r="F244" s="1689"/>
      <c r="G244" s="1689"/>
      <c r="I244" s="1690" t="s">
        <v>9</v>
      </c>
      <c r="J244" s="1698" t="s">
        <v>1496</v>
      </c>
      <c r="K244" s="1695"/>
      <c r="L244" s="1695"/>
      <c r="M244" s="1695"/>
      <c r="N244" s="1695"/>
      <c r="O244" s="1696"/>
      <c r="P244" s="1697"/>
      <c r="R244" s="1683"/>
    </row>
    <row r="245" spans="2:18" s="1681" customFormat="1" ht="15.75" customHeight="1">
      <c r="C245" s="1687"/>
      <c r="D245" s="1694" t="s">
        <v>1485</v>
      </c>
      <c r="F245" s="1689"/>
      <c r="G245" s="1689"/>
      <c r="I245" s="1690" t="s">
        <v>9</v>
      </c>
      <c r="J245" s="1866" t="s">
        <v>1497</v>
      </c>
      <c r="K245" s="1866"/>
      <c r="L245" s="1866"/>
      <c r="M245" s="1866"/>
      <c r="N245" s="1866"/>
      <c r="O245" s="1866"/>
      <c r="P245" s="1866"/>
      <c r="R245" s="1683"/>
    </row>
    <row r="246" spans="2:18" s="1681" customFormat="1" ht="15.75" customHeight="1">
      <c r="C246" s="1687"/>
      <c r="D246" s="1688"/>
      <c r="F246" s="1689"/>
      <c r="G246" s="1689"/>
      <c r="I246" s="1690"/>
      <c r="J246" s="1866"/>
      <c r="K246" s="1866"/>
      <c r="L246" s="1866"/>
      <c r="M246" s="1866"/>
      <c r="N246" s="1866"/>
      <c r="O246" s="1866"/>
      <c r="P246" s="1866"/>
      <c r="R246" s="1683"/>
    </row>
    <row r="247" spans="2:18" s="1681" customFormat="1" ht="15.75" customHeight="1">
      <c r="C247" s="1687"/>
      <c r="D247" s="1688"/>
      <c r="F247" s="1689"/>
      <c r="G247" s="1689"/>
      <c r="I247" s="1690"/>
      <c r="J247" s="1866"/>
      <c r="K247" s="1866"/>
      <c r="L247" s="1866"/>
      <c r="M247" s="1866"/>
      <c r="N247" s="1866"/>
      <c r="O247" s="1866"/>
      <c r="P247" s="1866"/>
      <c r="R247" s="1683"/>
    </row>
    <row r="248" spans="2:18" s="1681" customFormat="1" ht="13.5">
      <c r="C248" s="1687"/>
      <c r="D248" s="1689"/>
      <c r="E248" s="1689"/>
      <c r="F248" s="1689"/>
      <c r="G248" s="1689"/>
      <c r="H248" s="1689"/>
      <c r="I248" s="1689"/>
      <c r="J248" s="1866"/>
      <c r="K248" s="1866"/>
      <c r="L248" s="1866"/>
      <c r="M248" s="1866"/>
      <c r="N248" s="1866"/>
      <c r="O248" s="1866"/>
      <c r="P248" s="1866"/>
      <c r="R248" s="1683"/>
    </row>
    <row r="249" spans="2:18">
      <c r="C249" s="999"/>
      <c r="D249" s="999"/>
      <c r="E249" s="999"/>
      <c r="F249" s="999"/>
      <c r="G249" s="999"/>
      <c r="H249" s="999"/>
      <c r="I249" s="999"/>
      <c r="J249" s="999"/>
      <c r="K249" s="999"/>
      <c r="L249" s="999"/>
      <c r="M249" s="999"/>
      <c r="N249" s="999"/>
      <c r="O249" s="999"/>
      <c r="P249" s="999"/>
    </row>
    <row r="250" spans="2:18">
      <c r="C250" s="1691" t="s">
        <v>219</v>
      </c>
      <c r="D250" s="1694" t="s">
        <v>1404</v>
      </c>
      <c r="E250" s="1691"/>
      <c r="F250" s="1691"/>
      <c r="G250" s="999"/>
      <c r="H250" s="999"/>
      <c r="I250" s="999"/>
      <c r="J250" s="999"/>
      <c r="K250" s="999"/>
      <c r="L250" s="999"/>
      <c r="M250" s="999"/>
      <c r="N250" s="999"/>
      <c r="O250" s="999"/>
      <c r="P250" s="999"/>
    </row>
    <row r="251" spans="2:18">
      <c r="C251" s="1776"/>
      <c r="D251" s="1694" t="s">
        <v>1490</v>
      </c>
      <c r="E251" s="1776"/>
      <c r="F251" s="1776"/>
      <c r="G251" s="999"/>
      <c r="H251" s="999"/>
      <c r="I251" s="1690" t="s">
        <v>9</v>
      </c>
      <c r="J251" s="999" t="s">
        <v>1604</v>
      </c>
      <c r="K251" s="999"/>
      <c r="L251" s="999"/>
      <c r="M251" s="999"/>
      <c r="N251" s="999"/>
      <c r="O251" s="999"/>
      <c r="P251" s="999"/>
    </row>
    <row r="252" spans="2:18">
      <c r="C252" s="1776"/>
      <c r="D252" s="1694" t="s">
        <v>1606</v>
      </c>
      <c r="E252" s="1776"/>
      <c r="F252" s="1776"/>
      <c r="G252" s="999"/>
      <c r="H252" s="999"/>
      <c r="I252" s="1690" t="s">
        <v>9</v>
      </c>
      <c r="J252" s="1863" t="s">
        <v>1607</v>
      </c>
      <c r="K252" s="1863"/>
      <c r="L252" s="1863"/>
      <c r="M252" s="999"/>
      <c r="N252" s="999"/>
      <c r="O252" s="999"/>
      <c r="P252" s="999"/>
    </row>
    <row r="253" spans="2:18" ht="16.5" customHeight="1">
      <c r="C253" s="999"/>
      <c r="D253" s="1694" t="s">
        <v>1498</v>
      </c>
      <c r="E253" s="999"/>
      <c r="F253" s="999"/>
      <c r="G253" s="999"/>
      <c r="H253" s="999"/>
      <c r="I253" s="1690" t="s">
        <v>9</v>
      </c>
      <c r="J253" s="1865" t="s">
        <v>1505</v>
      </c>
      <c r="K253" s="1865"/>
      <c r="L253" s="1865"/>
      <c r="M253" s="999"/>
      <c r="N253" s="999"/>
      <c r="O253" s="999"/>
      <c r="P253" s="999"/>
    </row>
    <row r="254" spans="2:18" ht="16.5" customHeight="1">
      <c r="C254" s="999"/>
      <c r="D254" s="1694" t="s">
        <v>1484</v>
      </c>
      <c r="E254" s="999"/>
      <c r="F254" s="999"/>
      <c r="G254" s="999"/>
      <c r="H254" s="999"/>
      <c r="I254" s="1690" t="s">
        <v>9</v>
      </c>
      <c r="J254" s="1698" t="s">
        <v>1605</v>
      </c>
      <c r="K254" s="1701"/>
      <c r="L254" s="1701"/>
      <c r="M254" s="999"/>
      <c r="N254" s="999"/>
      <c r="O254" s="999"/>
      <c r="P254" s="999"/>
    </row>
    <row r="255" spans="2:18" ht="16.5" customHeight="1">
      <c r="C255" s="999"/>
      <c r="D255" s="1694" t="s">
        <v>505</v>
      </c>
      <c r="E255" s="999"/>
      <c r="F255" s="999"/>
      <c r="G255" s="999"/>
      <c r="H255" s="999"/>
      <c r="I255" s="1690" t="s">
        <v>9</v>
      </c>
      <c r="J255" s="1698" t="s">
        <v>1617</v>
      </c>
      <c r="K255" s="1773"/>
      <c r="L255" s="1773"/>
      <c r="M255" s="999"/>
      <c r="N255" s="999"/>
      <c r="O255" s="999"/>
      <c r="P255" s="999"/>
    </row>
    <row r="256" spans="2:18" ht="16.5" customHeight="1">
      <c r="C256" s="999"/>
      <c r="D256" s="1694"/>
      <c r="E256" s="999"/>
      <c r="F256" s="999"/>
      <c r="G256" s="999"/>
      <c r="H256" s="999"/>
      <c r="I256" s="1690"/>
      <c r="J256" s="1698"/>
      <c r="K256" s="1773"/>
      <c r="L256" s="1773"/>
      <c r="M256" s="999"/>
      <c r="N256" s="999"/>
      <c r="O256" s="999"/>
      <c r="P256" s="999"/>
    </row>
    <row r="257" spans="2:16">
      <c r="C257" s="999"/>
      <c r="D257" s="999"/>
      <c r="E257" s="999"/>
      <c r="F257" s="999"/>
      <c r="G257" s="999"/>
      <c r="H257" s="999"/>
      <c r="I257" s="999"/>
      <c r="J257" s="1700"/>
      <c r="K257" s="1700"/>
      <c r="L257" s="1700"/>
      <c r="M257" s="999"/>
      <c r="N257" s="999"/>
      <c r="O257" s="999"/>
      <c r="P257" s="999"/>
    </row>
    <row r="258" spans="2:16">
      <c r="B258" s="1000" t="s">
        <v>242</v>
      </c>
      <c r="C258" s="1000" t="s">
        <v>238</v>
      </c>
      <c r="D258" s="1406"/>
      <c r="E258" s="1406"/>
      <c r="F258" s="1406"/>
      <c r="G258" s="1406"/>
      <c r="H258" s="1406"/>
      <c r="I258" s="1406"/>
      <c r="J258" s="1406"/>
      <c r="K258" s="1406"/>
      <c r="L258" s="1406"/>
      <c r="M258" s="1406"/>
      <c r="N258" s="1406"/>
      <c r="O258" s="1406"/>
    </row>
    <row r="259" spans="2:16" ht="5.0999999999999996" customHeight="1">
      <c r="B259" s="1000"/>
      <c r="C259" s="1000"/>
      <c r="D259" s="1406"/>
      <c r="E259" s="1406"/>
      <c r="F259" s="1406"/>
      <c r="G259" s="1406"/>
      <c r="H259" s="1406"/>
      <c r="I259" s="1406"/>
      <c r="J259" s="1406"/>
      <c r="K259" s="1406"/>
      <c r="L259" s="1406"/>
      <c r="M259" s="1406"/>
      <c r="N259" s="1406"/>
      <c r="O259" s="1406"/>
    </row>
    <row r="260" spans="2:16">
      <c r="B260" s="1001"/>
      <c r="C260" s="1859" t="s">
        <v>555</v>
      </c>
      <c r="D260" s="1859"/>
      <c r="E260" s="1859"/>
      <c r="F260" s="1859"/>
      <c r="G260" s="1859"/>
      <c r="H260" s="1859"/>
      <c r="I260" s="1859"/>
      <c r="J260" s="1859"/>
      <c r="K260" s="1859"/>
      <c r="L260" s="1859"/>
      <c r="M260" s="1859"/>
      <c r="N260" s="1859"/>
      <c r="O260" s="1859"/>
      <c r="P260" s="1859"/>
    </row>
    <row r="261" spans="2:16">
      <c r="B261" s="1001"/>
      <c r="C261" s="1859"/>
      <c r="D261" s="1859"/>
      <c r="E261" s="1859"/>
      <c r="F261" s="1859"/>
      <c r="G261" s="1859"/>
      <c r="H261" s="1859"/>
      <c r="I261" s="1859"/>
      <c r="J261" s="1859"/>
      <c r="K261" s="1859"/>
      <c r="L261" s="1859"/>
      <c r="M261" s="1859"/>
      <c r="N261" s="1859"/>
      <c r="O261" s="1859"/>
      <c r="P261" s="1859"/>
    </row>
    <row r="262" spans="2:16">
      <c r="B262" s="1001"/>
      <c r="C262" s="1405"/>
      <c r="D262" s="1405"/>
      <c r="E262" s="1405"/>
      <c r="F262" s="1405"/>
      <c r="G262" s="1405"/>
      <c r="H262" s="1405"/>
      <c r="I262" s="1405"/>
      <c r="J262" s="1405"/>
      <c r="K262" s="1405"/>
      <c r="L262" s="1405"/>
      <c r="M262" s="1405"/>
      <c r="N262" s="1405"/>
      <c r="O262" s="1405"/>
      <c r="P262" s="1405"/>
    </row>
    <row r="263" spans="2:16">
      <c r="B263" s="1001"/>
      <c r="C263" s="1501"/>
      <c r="D263" s="1501"/>
      <c r="E263" s="1501"/>
      <c r="F263" s="1501"/>
      <c r="G263" s="1501"/>
      <c r="H263" s="1501"/>
      <c r="I263" s="1501"/>
      <c r="J263" s="1501"/>
      <c r="K263" s="1501"/>
      <c r="L263" s="1501"/>
      <c r="M263" s="1501"/>
      <c r="N263" s="1501"/>
      <c r="O263" s="1501"/>
      <c r="P263" s="1501"/>
    </row>
    <row r="264" spans="2:16">
      <c r="B264" s="1000" t="s">
        <v>437</v>
      </c>
      <c r="C264" s="1000" t="s">
        <v>448</v>
      </c>
      <c r="D264" s="1406"/>
      <c r="E264" s="1406"/>
      <c r="F264" s="1406"/>
      <c r="G264" s="1406"/>
      <c r="H264" s="1406"/>
      <c r="I264" s="1406"/>
      <c r="J264" s="1406"/>
      <c r="K264" s="1406"/>
      <c r="L264" s="1406"/>
      <c r="M264" s="1406"/>
      <c r="N264" s="1406"/>
      <c r="O264" s="1406"/>
    </row>
    <row r="265" spans="2:16" ht="5.0999999999999996" customHeight="1">
      <c r="B265" s="1000"/>
      <c r="C265" s="1000"/>
      <c r="D265" s="1406"/>
      <c r="E265" s="1406"/>
      <c r="F265" s="1406"/>
      <c r="G265" s="1406"/>
      <c r="H265" s="1406"/>
      <c r="I265" s="1406"/>
      <c r="J265" s="1406"/>
      <c r="K265" s="1406"/>
      <c r="L265" s="1406"/>
      <c r="M265" s="1406"/>
      <c r="N265" s="1406"/>
      <c r="O265" s="1406"/>
    </row>
    <row r="266" spans="2:16">
      <c r="B266" s="1001"/>
      <c r="C266" s="1858" t="s">
        <v>556</v>
      </c>
      <c r="D266" s="1858"/>
      <c r="E266" s="1858"/>
      <c r="F266" s="1858"/>
      <c r="G266" s="1858"/>
      <c r="H266" s="1858"/>
      <c r="I266" s="1858"/>
      <c r="J266" s="1858"/>
      <c r="K266" s="1858"/>
      <c r="L266" s="1858"/>
      <c r="M266" s="1858"/>
      <c r="N266" s="1858"/>
      <c r="O266" s="1858"/>
      <c r="P266" s="1858"/>
    </row>
    <row r="267" spans="2:16">
      <c r="B267" s="1001"/>
      <c r="C267" s="1858"/>
      <c r="D267" s="1858"/>
      <c r="E267" s="1858"/>
      <c r="F267" s="1858"/>
      <c r="G267" s="1858"/>
      <c r="H267" s="1858"/>
      <c r="I267" s="1858"/>
      <c r="J267" s="1858"/>
      <c r="K267" s="1858"/>
      <c r="L267" s="1858"/>
      <c r="M267" s="1858"/>
      <c r="N267" s="1858"/>
      <c r="O267" s="1858"/>
      <c r="P267" s="1858"/>
    </row>
    <row r="268" spans="2:16">
      <c r="B268" s="1001"/>
      <c r="C268" s="1858"/>
      <c r="D268" s="1858"/>
      <c r="E268" s="1858"/>
      <c r="F268" s="1858"/>
      <c r="G268" s="1858"/>
      <c r="H268" s="1858"/>
      <c r="I268" s="1858"/>
      <c r="J268" s="1858"/>
      <c r="K268" s="1858"/>
      <c r="L268" s="1858"/>
      <c r="M268" s="1858"/>
      <c r="N268" s="1858"/>
      <c r="O268" s="1858"/>
      <c r="P268" s="1858"/>
    </row>
    <row r="269" spans="2:16">
      <c r="B269" s="1001"/>
      <c r="C269" s="1858"/>
      <c r="D269" s="1858"/>
      <c r="E269" s="1858"/>
      <c r="F269" s="1858"/>
      <c r="G269" s="1858"/>
      <c r="H269" s="1858"/>
      <c r="I269" s="1858"/>
      <c r="J269" s="1858"/>
      <c r="K269" s="1858"/>
      <c r="L269" s="1858"/>
      <c r="M269" s="1858"/>
      <c r="N269" s="1858"/>
      <c r="O269" s="1858"/>
      <c r="P269" s="1858"/>
    </row>
    <row r="270" spans="2:16">
      <c r="B270" s="1001"/>
      <c r="C270" s="1405"/>
      <c r="D270" s="1405"/>
      <c r="E270" s="1405"/>
      <c r="F270" s="1405"/>
      <c r="G270" s="1405"/>
      <c r="H270" s="1405"/>
      <c r="I270" s="1405"/>
      <c r="J270" s="1405"/>
      <c r="K270" s="1405"/>
      <c r="L270" s="1405"/>
      <c r="M270" s="1405"/>
      <c r="N270" s="1405"/>
      <c r="O270" s="1405"/>
      <c r="P270" s="1405"/>
    </row>
    <row r="271" spans="2:16">
      <c r="B271" s="1001"/>
      <c r="C271" s="1405"/>
      <c r="D271" s="1405"/>
      <c r="E271" s="1405"/>
      <c r="F271" s="1405"/>
      <c r="G271" s="1405"/>
      <c r="H271" s="1405"/>
      <c r="I271" s="1405"/>
      <c r="J271" s="1405"/>
      <c r="K271" s="1405"/>
      <c r="L271" s="1405"/>
      <c r="M271" s="1405"/>
      <c r="N271" s="1405"/>
      <c r="O271" s="1405"/>
      <c r="P271" s="1405"/>
    </row>
    <row r="272" spans="2:16">
      <c r="B272" s="1000" t="s">
        <v>440</v>
      </c>
      <c r="C272" s="1000" t="s">
        <v>243</v>
      </c>
      <c r="D272" s="1406"/>
      <c r="E272" s="1406"/>
      <c r="F272" s="1406"/>
      <c r="G272" s="1406"/>
      <c r="H272" s="1406"/>
      <c r="I272" s="1406"/>
      <c r="J272" s="1406"/>
      <c r="K272" s="1406"/>
      <c r="L272" s="1406"/>
      <c r="M272" s="1406"/>
      <c r="N272" s="1406"/>
      <c r="O272" s="1406"/>
    </row>
    <row r="273" spans="1:16" ht="5.0999999999999996" customHeight="1">
      <c r="B273" s="1000"/>
      <c r="C273" s="1000"/>
      <c r="D273" s="1406"/>
      <c r="E273" s="1406"/>
      <c r="F273" s="1406"/>
      <c r="G273" s="1406"/>
      <c r="H273" s="1406"/>
      <c r="I273" s="1406"/>
      <c r="J273" s="1406"/>
      <c r="K273" s="1406"/>
      <c r="L273" s="1406"/>
      <c r="M273" s="1406"/>
      <c r="N273" s="1406"/>
      <c r="O273" s="1406"/>
    </row>
    <row r="274" spans="1:16">
      <c r="B274" s="1001"/>
      <c r="C274" s="1858" t="s">
        <v>574</v>
      </c>
      <c r="D274" s="1858"/>
      <c r="E274" s="1858"/>
      <c r="F274" s="1858"/>
      <c r="G274" s="1858"/>
      <c r="H274" s="1858"/>
      <c r="I274" s="1858"/>
      <c r="J274" s="1858"/>
      <c r="K274" s="1858"/>
      <c r="L274" s="1858"/>
      <c r="M274" s="1858"/>
      <c r="N274" s="1858"/>
      <c r="O274" s="1858"/>
      <c r="P274" s="1858"/>
    </row>
    <row r="275" spans="1:16">
      <c r="B275" s="1001"/>
      <c r="C275" s="1858"/>
      <c r="D275" s="1858"/>
      <c r="E275" s="1858"/>
      <c r="F275" s="1858"/>
      <c r="G275" s="1858"/>
      <c r="H275" s="1858"/>
      <c r="I275" s="1858"/>
      <c r="J275" s="1858"/>
      <c r="K275" s="1858"/>
      <c r="L275" s="1858"/>
      <c r="M275" s="1858"/>
      <c r="N275" s="1858"/>
      <c r="O275" s="1858"/>
      <c r="P275" s="1858"/>
    </row>
    <row r="276" spans="1:16">
      <c r="B276" s="1001"/>
      <c r="C276" s="1858"/>
      <c r="D276" s="1858"/>
      <c r="E276" s="1858"/>
      <c r="F276" s="1858"/>
      <c r="G276" s="1858"/>
      <c r="H276" s="1858"/>
      <c r="I276" s="1858"/>
      <c r="J276" s="1858"/>
      <c r="K276" s="1858"/>
      <c r="L276" s="1858"/>
      <c r="M276" s="1858"/>
      <c r="N276" s="1858"/>
      <c r="O276" s="1858"/>
      <c r="P276" s="1858"/>
    </row>
    <row r="278" spans="1:16" ht="17.25">
      <c r="A278" s="1857" t="str">
        <f>+$A$1</f>
        <v>PT BANUA KARYA UTAMA</v>
      </c>
      <c r="B278" s="1857"/>
      <c r="C278" s="1857"/>
      <c r="D278" s="1857"/>
      <c r="E278" s="1857"/>
      <c r="F278" s="1857"/>
      <c r="G278" s="1857"/>
      <c r="H278" s="1857"/>
      <c r="I278" s="1857"/>
      <c r="J278" s="1857"/>
      <c r="K278" s="1857"/>
      <c r="L278" s="1857"/>
      <c r="M278" s="1857"/>
      <c r="N278" s="1857"/>
      <c r="O278" s="1857"/>
      <c r="P278" s="1857"/>
    </row>
    <row r="279" spans="1:16" ht="17.25">
      <c r="A279" s="1857" t="s">
        <v>214</v>
      </c>
      <c r="B279" s="1857"/>
      <c r="C279" s="1857"/>
      <c r="D279" s="1857"/>
      <c r="E279" s="1857"/>
      <c r="F279" s="1857"/>
      <c r="G279" s="1857"/>
      <c r="H279" s="1857"/>
      <c r="I279" s="1857"/>
      <c r="J279" s="1857"/>
      <c r="K279" s="1857"/>
      <c r="L279" s="1857"/>
      <c r="M279" s="1857"/>
      <c r="N279" s="1857"/>
      <c r="O279" s="1857"/>
      <c r="P279" s="1857"/>
    </row>
    <row r="280" spans="1:16" ht="15">
      <c r="A280" s="1860" t="str">
        <f>+A225</f>
        <v>31 DESEMBER 2019 DAN 31 DESEMBER 2018</v>
      </c>
      <c r="B280" s="1860"/>
      <c r="C280" s="1861"/>
      <c r="D280" s="1861"/>
      <c r="E280" s="1861"/>
      <c r="F280" s="1861"/>
      <c r="G280" s="1861"/>
      <c r="H280" s="1861"/>
      <c r="I280" s="1861"/>
      <c r="J280" s="1861"/>
      <c r="K280" s="1861"/>
      <c r="L280" s="1861"/>
      <c r="M280" s="1861"/>
      <c r="N280" s="1861"/>
      <c r="O280" s="1861"/>
      <c r="P280" s="1861"/>
    </row>
    <row r="281" spans="1:16" ht="15">
      <c r="A281" s="1774" t="str">
        <f>+A226</f>
        <v>SERTA UNTUK TAHUN-TAHUN YANG BERAKHIR PADA TANGGAL TERSEBUT</v>
      </c>
      <c r="B281" s="1774"/>
      <c r="C281" s="1775"/>
      <c r="D281" s="1775"/>
      <c r="E281" s="1775"/>
      <c r="F281" s="1775"/>
      <c r="G281" s="1775"/>
      <c r="H281" s="1775"/>
      <c r="I281" s="1775"/>
      <c r="J281" s="1775"/>
      <c r="K281" s="1775"/>
      <c r="L281" s="1775"/>
      <c r="M281" s="1775"/>
      <c r="N281" s="1775"/>
      <c r="O281" s="1775"/>
      <c r="P281" s="1775"/>
    </row>
    <row r="282" spans="1:16" ht="5.0999999999999996" customHeight="1">
      <c r="A282" s="981"/>
      <c r="B282" s="981"/>
      <c r="C282" s="982"/>
      <c r="D282" s="982"/>
      <c r="E282" s="982"/>
      <c r="F282" s="982"/>
      <c r="G282" s="982"/>
      <c r="H282" s="982"/>
      <c r="I282" s="982"/>
      <c r="J282" s="982"/>
      <c r="K282" s="982"/>
      <c r="L282" s="982"/>
      <c r="M282" s="982"/>
      <c r="N282" s="982"/>
      <c r="O282" s="982"/>
      <c r="P282" s="982"/>
    </row>
    <row r="284" spans="1:16">
      <c r="A284" s="983" t="s">
        <v>146</v>
      </c>
      <c r="B284" s="984" t="s">
        <v>368</v>
      </c>
      <c r="C284" s="984"/>
      <c r="D284" s="984"/>
      <c r="E284" s="984"/>
      <c r="F284" s="984"/>
      <c r="G284" s="984"/>
      <c r="H284" s="984"/>
      <c r="I284" s="984"/>
      <c r="J284" s="984"/>
      <c r="K284" s="984"/>
      <c r="L284" s="984"/>
      <c r="M284" s="984"/>
      <c r="N284" s="984"/>
      <c r="O284" s="984"/>
      <c r="P284" s="985"/>
    </row>
    <row r="286" spans="1:16">
      <c r="B286" s="1000" t="s">
        <v>442</v>
      </c>
      <c r="C286" s="1000" t="s">
        <v>244</v>
      </c>
      <c r="D286" s="1406"/>
      <c r="E286" s="1406"/>
      <c r="F286" s="1406"/>
      <c r="G286" s="1406"/>
      <c r="H286" s="1406"/>
      <c r="I286" s="1406"/>
      <c r="J286" s="1406"/>
      <c r="K286" s="1406"/>
      <c r="L286" s="1406"/>
      <c r="M286" s="1406"/>
      <c r="N286" s="1406"/>
      <c r="O286" s="1406"/>
    </row>
    <row r="287" spans="1:16" ht="5.0999999999999996" customHeight="1">
      <c r="B287" s="1000"/>
      <c r="C287" s="1000"/>
      <c r="D287" s="1406"/>
      <c r="E287" s="1406"/>
      <c r="F287" s="1406"/>
      <c r="G287" s="1406"/>
      <c r="H287" s="1406"/>
      <c r="I287" s="1406"/>
      <c r="J287" s="1406"/>
      <c r="K287" s="1406"/>
      <c r="L287" s="1406"/>
      <c r="M287" s="1406"/>
      <c r="N287" s="1406"/>
      <c r="O287" s="1406"/>
    </row>
    <row r="288" spans="1:16">
      <c r="B288" s="1001"/>
      <c r="C288" s="1858" t="s">
        <v>1468</v>
      </c>
      <c r="D288" s="1858"/>
      <c r="E288" s="1858"/>
      <c r="F288" s="1858"/>
      <c r="G288" s="1858"/>
      <c r="H288" s="1858"/>
      <c r="I288" s="1858"/>
      <c r="J288" s="1858"/>
      <c r="K288" s="1858"/>
      <c r="L288" s="1858"/>
      <c r="M288" s="1858"/>
      <c r="N288" s="1858"/>
      <c r="O288" s="1858"/>
      <c r="P288" s="1858"/>
    </row>
    <row r="289" spans="1:16">
      <c r="B289" s="1001"/>
      <c r="C289" s="1858"/>
      <c r="D289" s="1858"/>
      <c r="E289" s="1858"/>
      <c r="F289" s="1858"/>
      <c r="G289" s="1858"/>
      <c r="H289" s="1858"/>
      <c r="I289" s="1858"/>
      <c r="J289" s="1858"/>
      <c r="K289" s="1858"/>
      <c r="L289" s="1858"/>
      <c r="M289" s="1858"/>
      <c r="N289" s="1858"/>
      <c r="O289" s="1858"/>
      <c r="P289" s="1858"/>
    </row>
    <row r="290" spans="1:16">
      <c r="B290" s="1001"/>
      <c r="C290" s="1318"/>
      <c r="D290" s="1405"/>
      <c r="E290" s="1405"/>
      <c r="F290" s="1405"/>
      <c r="G290" s="1405"/>
      <c r="H290" s="1405"/>
      <c r="I290" s="1405"/>
      <c r="J290" s="1405"/>
      <c r="K290" s="1405"/>
      <c r="L290" s="1405"/>
      <c r="M290" s="1405"/>
      <c r="N290" s="1405"/>
      <c r="O290" s="1405"/>
      <c r="P290" s="1405"/>
    </row>
    <row r="291" spans="1:16" s="987" customFormat="1">
      <c r="A291" s="986"/>
      <c r="B291" s="986"/>
      <c r="C291" s="1318"/>
      <c r="G291" s="980"/>
      <c r="H291" s="980"/>
      <c r="I291" s="980"/>
      <c r="J291" s="980"/>
      <c r="K291" s="980"/>
      <c r="L291" s="980"/>
      <c r="M291" s="980"/>
      <c r="N291" s="980"/>
      <c r="O291" s="980"/>
      <c r="P291" s="980"/>
    </row>
  </sheetData>
  <mergeCells count="69">
    <mergeCell ref="A279:P279"/>
    <mergeCell ref="A280:P280"/>
    <mergeCell ref="A56:P56"/>
    <mergeCell ref="J253:L253"/>
    <mergeCell ref="D26:P28"/>
    <mergeCell ref="D29:P31"/>
    <mergeCell ref="D33:P37"/>
    <mergeCell ref="D32:P32"/>
    <mergeCell ref="A55:P55"/>
    <mergeCell ref="C42:P45"/>
    <mergeCell ref="A57:P57"/>
    <mergeCell ref="C80:P83"/>
    <mergeCell ref="C84:P87"/>
    <mergeCell ref="C88:P91"/>
    <mergeCell ref="C73:P73"/>
    <mergeCell ref="E151:P152"/>
    <mergeCell ref="C92:P94"/>
    <mergeCell ref="C96:P97"/>
    <mergeCell ref="A1:P1"/>
    <mergeCell ref="A2:P2"/>
    <mergeCell ref="A3:P3"/>
    <mergeCell ref="C11:P17"/>
    <mergeCell ref="C22:P24"/>
    <mergeCell ref="C121:P122"/>
    <mergeCell ref="C127:P128"/>
    <mergeCell ref="C133:P133"/>
    <mergeCell ref="C138:P138"/>
    <mergeCell ref="A111:P111"/>
    <mergeCell ref="A112:P112"/>
    <mergeCell ref="A113:P113"/>
    <mergeCell ref="C143:P148"/>
    <mergeCell ref="D150:P150"/>
    <mergeCell ref="K184:L184"/>
    <mergeCell ref="N184:P184"/>
    <mergeCell ref="K185:L185"/>
    <mergeCell ref="N185:P185"/>
    <mergeCell ref="K186:L186"/>
    <mergeCell ref="N186:P186"/>
    <mergeCell ref="E159:P160"/>
    <mergeCell ref="E161:P162"/>
    <mergeCell ref="C163:P164"/>
    <mergeCell ref="C178:P181"/>
    <mergeCell ref="D182:I182"/>
    <mergeCell ref="K182:L182"/>
    <mergeCell ref="N182:P182"/>
    <mergeCell ref="A168:P168"/>
    <mergeCell ref="A169:P169"/>
    <mergeCell ref="A170:P170"/>
    <mergeCell ref="C288:P289"/>
    <mergeCell ref="C197:P203"/>
    <mergeCell ref="C208:P209"/>
    <mergeCell ref="C210:P212"/>
    <mergeCell ref="C260:P261"/>
    <mergeCell ref="C266:P269"/>
    <mergeCell ref="C274:P276"/>
    <mergeCell ref="A225:P225"/>
    <mergeCell ref="C233:P234"/>
    <mergeCell ref="J242:N242"/>
    <mergeCell ref="J236:M236"/>
    <mergeCell ref="J240:L240"/>
    <mergeCell ref="J245:P248"/>
    <mergeCell ref="J241:L241"/>
    <mergeCell ref="J252:L252"/>
    <mergeCell ref="A278:P278"/>
    <mergeCell ref="K187:L187"/>
    <mergeCell ref="N187:P187"/>
    <mergeCell ref="C189:P192"/>
    <mergeCell ref="A223:P223"/>
    <mergeCell ref="A224:P224"/>
  </mergeCells>
  <pageMargins left="0.78740157480314965" right="0.39370078740157483" top="0.78740157480314965" bottom="0.78740157480314965" header="0.35433070866141736" footer="0.51181102362204722"/>
  <pageSetup paperSize="9" scale="88" firstPageNumber="6" orientation="portrait" useFirstPageNumber="1" horizontalDpi="4294967293" verticalDpi="4294967293" r:id="rId1"/>
  <headerFooter alignWithMargins="0">
    <oddFooter>&amp;C&amp;P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1"/>
  </sheetPr>
  <dimension ref="A1:R246"/>
  <sheetViews>
    <sheetView showGridLines="0" view="pageBreakPreview" topLeftCell="A121" zoomScale="90" zoomScaleNormal="75" zoomScaleSheetLayoutView="90" workbookViewId="0">
      <selection activeCell="J152" sqref="J152"/>
    </sheetView>
  </sheetViews>
  <sheetFormatPr defaultColWidth="9.16796875" defaultRowHeight="14.25"/>
  <cols>
    <col min="1" max="1" width="4.1796875" style="1063" customWidth="1"/>
    <col min="2" max="2" width="3.50390625" style="1064" customWidth="1"/>
    <col min="3" max="3" width="3.1015625" style="1064" customWidth="1"/>
    <col min="4" max="4" width="3.7734375" style="1064" customWidth="1"/>
    <col min="5" max="5" width="2.55859375" style="1063" customWidth="1"/>
    <col min="6" max="6" width="2.828125" style="1063" customWidth="1"/>
    <col min="7" max="7" width="12.80859375" style="1063" customWidth="1"/>
    <col min="8" max="8" width="18.609375" style="1063" customWidth="1"/>
    <col min="9" max="9" width="1.48046875" style="1063" customWidth="1"/>
    <col min="10" max="10" width="18.609375" style="1065" customWidth="1"/>
    <col min="11" max="11" width="1.34765625" style="1063" customWidth="1"/>
    <col min="12" max="12" width="18.609375" style="1066" customWidth="1"/>
    <col min="13" max="13" width="1.88671875" style="1065" customWidth="1"/>
    <col min="14" max="14" width="18.609375" style="1066" customWidth="1"/>
    <col min="15" max="15" width="0.5390625" style="1056" customWidth="1"/>
    <col min="16" max="16" width="22.7890625" style="1057" customWidth="1"/>
    <col min="17" max="17" width="19.6875" style="1058" customWidth="1"/>
    <col min="18" max="18" width="13.484375" style="1058" customWidth="1"/>
    <col min="19" max="16384" width="9.16796875" style="1058"/>
  </cols>
  <sheetData>
    <row r="1" spans="1:16" s="1007" customFormat="1" ht="18">
      <c r="A1" s="1002" t="str">
        <f>DAPUR!$E$6</f>
        <v>PT BANUA KARYA UTAMA</v>
      </c>
      <c r="B1" s="1002"/>
      <c r="C1" s="1002"/>
      <c r="D1" s="1002"/>
      <c r="E1" s="1002"/>
      <c r="F1" s="1002"/>
      <c r="G1" s="1002"/>
      <c r="H1" s="1002"/>
      <c r="I1" s="1002"/>
      <c r="J1" s="1003"/>
      <c r="K1" s="1002"/>
      <c r="L1" s="1004"/>
      <c r="M1" s="1002"/>
      <c r="N1" s="1004"/>
      <c r="O1" s="1005"/>
      <c r="P1" s="1006"/>
    </row>
    <row r="2" spans="1:16" s="1007" customFormat="1" ht="18">
      <c r="A2" s="1002" t="s">
        <v>214</v>
      </c>
      <c r="B2" s="1002"/>
      <c r="C2" s="1002"/>
      <c r="D2" s="1002"/>
      <c r="E2" s="1002"/>
      <c r="F2" s="1002"/>
      <c r="G2" s="1002"/>
      <c r="H2" s="1002"/>
      <c r="I2" s="1002"/>
      <c r="J2" s="1003"/>
      <c r="K2" s="1002"/>
      <c r="L2" s="1004"/>
      <c r="M2" s="1002"/>
      <c r="N2" s="1004"/>
      <c r="O2" s="1005"/>
      <c r="P2" s="1006"/>
    </row>
    <row r="3" spans="1:16" s="1007" customFormat="1" ht="18">
      <c r="A3" s="1008" t="str">
        <f>DAPUR!$E$8</f>
        <v>31 DESEMBER 2019 DAN 31 DESEMBER 2018</v>
      </c>
      <c r="B3" s="1009"/>
      <c r="C3" s="1009"/>
      <c r="D3" s="1009"/>
      <c r="E3" s="1009"/>
      <c r="F3" s="1009"/>
      <c r="G3" s="1009"/>
      <c r="H3" s="1009"/>
      <c r="I3" s="1009"/>
      <c r="J3" s="1010"/>
      <c r="K3" s="1009"/>
      <c r="L3" s="1011"/>
      <c r="M3" s="1009"/>
      <c r="N3" s="1011"/>
      <c r="O3" s="1005"/>
      <c r="P3" s="1006"/>
    </row>
    <row r="4" spans="1:16" s="1007" customFormat="1" ht="18">
      <c r="A4" s="1008" t="s">
        <v>215</v>
      </c>
      <c r="B4" s="1009"/>
      <c r="C4" s="1009"/>
      <c r="D4" s="1009"/>
      <c r="E4" s="1009"/>
      <c r="F4" s="1009"/>
      <c r="G4" s="1009"/>
      <c r="H4" s="1009"/>
      <c r="I4" s="1009"/>
      <c r="J4" s="1010"/>
      <c r="K4" s="1009"/>
      <c r="L4" s="1011"/>
      <c r="M4" s="1009"/>
      <c r="N4" s="1011"/>
      <c r="O4" s="1005"/>
      <c r="P4" s="1006"/>
    </row>
    <row r="5" spans="1:16" ht="8.1" customHeight="1">
      <c r="A5" s="1059"/>
      <c r="B5" s="1060"/>
      <c r="C5" s="1060"/>
      <c r="D5" s="1060"/>
      <c r="E5" s="1059"/>
      <c r="F5" s="1059"/>
      <c r="G5" s="1059"/>
      <c r="H5" s="1059"/>
      <c r="I5" s="1059"/>
      <c r="J5" s="1061"/>
      <c r="K5" s="1059"/>
      <c r="L5" s="1062"/>
      <c r="M5" s="1061"/>
      <c r="N5" s="1062"/>
    </row>
    <row r="6" spans="1:16" ht="19.5" customHeight="1"/>
    <row r="7" spans="1:16" ht="18.95" customHeight="1">
      <c r="L7" s="1161" t="str">
        <f>DAPUR!$E$18</f>
        <v>31 DESEMBER  2019</v>
      </c>
      <c r="M7" s="1054"/>
      <c r="N7" s="1161" t="str">
        <f>DAPUR!$E$19</f>
        <v>31 DESEMBER 2018</v>
      </c>
    </row>
    <row r="8" spans="1:16" ht="18.95" customHeight="1"/>
    <row r="9" spans="1:16" s="1069" customFormat="1" ht="18.95" customHeight="1">
      <c r="A9" s="1067" t="s">
        <v>147</v>
      </c>
      <c r="B9" s="1053" t="s">
        <v>74</v>
      </c>
      <c r="C9" s="1053"/>
      <c r="D9" s="1068"/>
      <c r="E9" s="1068"/>
      <c r="J9" s="1054"/>
      <c r="K9" s="1068"/>
      <c r="L9" s="1055"/>
      <c r="M9" s="1054"/>
      <c r="N9" s="1055"/>
      <c r="O9" s="1070"/>
      <c r="P9" s="1071"/>
    </row>
    <row r="10" spans="1:16" s="1069" customFormat="1">
      <c r="A10" s="1067"/>
      <c r="B10" s="1053" t="s">
        <v>495</v>
      </c>
      <c r="C10" s="1053"/>
      <c r="D10" s="1068"/>
      <c r="E10" s="1068"/>
      <c r="J10" s="1054"/>
      <c r="K10" s="1068"/>
      <c r="L10" s="1055"/>
      <c r="M10" s="1054"/>
      <c r="N10" s="1055"/>
      <c r="O10" s="1070"/>
      <c r="P10" s="1071"/>
    </row>
    <row r="11" spans="1:16" ht="18.95" customHeight="1">
      <c r="A11" s="1064"/>
      <c r="B11" s="1072" t="s">
        <v>63</v>
      </c>
      <c r="C11" s="1053" t="s">
        <v>245</v>
      </c>
      <c r="D11" s="1063"/>
      <c r="F11" s="1058"/>
      <c r="G11" s="1058"/>
      <c r="H11" s="1058"/>
      <c r="I11" s="1058"/>
      <c r="M11" s="1054"/>
    </row>
    <row r="12" spans="1:16" ht="18.95" customHeight="1">
      <c r="A12" s="1064"/>
      <c r="C12" s="1072" t="s">
        <v>63</v>
      </c>
      <c r="D12" s="1073" t="str">
        <f>+A!B19</f>
        <v>Kas Kecil</v>
      </c>
      <c r="F12" s="1058"/>
      <c r="G12" s="1058"/>
      <c r="H12" s="1058"/>
      <c r="I12" s="1058"/>
      <c r="L12" s="1066">
        <f>+A!N19</f>
        <v>15826641</v>
      </c>
      <c r="M12" s="1054"/>
      <c r="N12" s="1066">
        <f>+A!R19</f>
        <v>14692000</v>
      </c>
    </row>
    <row r="13" spans="1:16" ht="18.95" customHeight="1">
      <c r="A13" s="1064"/>
      <c r="B13" s="1074"/>
      <c r="C13" s="1075"/>
      <c r="E13" s="1068" t="s">
        <v>92</v>
      </c>
      <c r="F13" s="1058"/>
      <c r="G13" s="1058"/>
      <c r="H13" s="1058"/>
      <c r="I13" s="1058"/>
      <c r="J13" s="1076"/>
      <c r="K13" s="1077"/>
      <c r="L13" s="1078">
        <f>+SUM(L12:L12)</f>
        <v>15826641</v>
      </c>
      <c r="M13" s="1054"/>
      <c r="N13" s="1078">
        <f>+SUM(N12:N12)</f>
        <v>14692000</v>
      </c>
      <c r="P13" s="856"/>
    </row>
    <row r="14" spans="1:16" ht="18.95" customHeight="1">
      <c r="A14" s="1053"/>
      <c r="B14" s="1053"/>
      <c r="D14" s="1063"/>
      <c r="F14" s="1058"/>
      <c r="G14" s="1058"/>
      <c r="H14" s="1058"/>
      <c r="I14" s="1058"/>
      <c r="M14" s="1054"/>
      <c r="P14" s="856"/>
    </row>
    <row r="15" spans="1:16" ht="18.95" customHeight="1">
      <c r="A15" s="1064"/>
      <c r="B15" s="1072" t="s">
        <v>63</v>
      </c>
      <c r="C15" s="1053" t="s">
        <v>170</v>
      </c>
      <c r="D15" s="1063"/>
      <c r="F15" s="1058"/>
      <c r="G15" s="1058"/>
      <c r="H15" s="1058"/>
      <c r="I15" s="1058"/>
      <c r="M15" s="1054"/>
    </row>
    <row r="16" spans="1:16" ht="18.95" customHeight="1">
      <c r="A16" s="1064"/>
      <c r="C16" s="1072" t="s">
        <v>63</v>
      </c>
      <c r="D16" s="1063" t="s">
        <v>1218</v>
      </c>
      <c r="F16" s="1058"/>
      <c r="G16" s="1058"/>
      <c r="H16" s="1058"/>
      <c r="I16" s="1058"/>
      <c r="L16" s="1066">
        <f>+A!N23</f>
        <v>9556000</v>
      </c>
      <c r="M16" s="1054"/>
      <c r="N16" s="1066">
        <f>+A!R23</f>
        <v>11828000</v>
      </c>
    </row>
    <row r="17" spans="1:17" ht="18.95" customHeight="1">
      <c r="A17" s="1064"/>
      <c r="C17" s="1072" t="s">
        <v>63</v>
      </c>
      <c r="D17" s="1063" t="s">
        <v>1397</v>
      </c>
      <c r="F17" s="1058"/>
      <c r="G17" s="1058"/>
      <c r="H17" s="1058"/>
      <c r="I17" s="1058"/>
      <c r="L17" s="1066">
        <f>+A!N27</f>
        <v>4592779103</v>
      </c>
      <c r="M17" s="1054"/>
      <c r="N17" s="1066">
        <f>+A!R27</f>
        <v>1134641</v>
      </c>
    </row>
    <row r="18" spans="1:17" ht="18.95" customHeight="1">
      <c r="A18" s="1064"/>
      <c r="C18" s="1072" t="s">
        <v>63</v>
      </c>
      <c r="D18" s="1063" t="s">
        <v>1398</v>
      </c>
      <c r="F18" s="1058"/>
      <c r="G18" s="1058"/>
      <c r="H18" s="1058"/>
      <c r="I18" s="1058"/>
      <c r="L18" s="1066">
        <f>+A!N28</f>
        <v>5530575745</v>
      </c>
      <c r="M18" s="1054"/>
      <c r="N18" s="1066">
        <f>+A!R28</f>
        <v>0</v>
      </c>
    </row>
    <row r="19" spans="1:17" ht="18.95" customHeight="1">
      <c r="A19" s="1064"/>
      <c r="B19" s="1074"/>
      <c r="E19" s="1068" t="s">
        <v>92</v>
      </c>
      <c r="F19" s="1058"/>
      <c r="G19" s="1058"/>
      <c r="H19" s="1058"/>
      <c r="I19" s="1058"/>
      <c r="J19" s="1076"/>
      <c r="K19" s="1077"/>
      <c r="L19" s="1078">
        <f>+SUM(L16:L18)</f>
        <v>10132910848</v>
      </c>
      <c r="M19" s="1054"/>
      <c r="N19" s="1078">
        <f>+SUM(N16:N18)</f>
        <v>12962641</v>
      </c>
    </row>
    <row r="20" spans="1:17" ht="18.95" customHeight="1">
      <c r="A20" s="1064"/>
      <c r="D20" s="1063"/>
      <c r="F20" s="1058"/>
      <c r="G20" s="1058"/>
      <c r="H20" s="1073"/>
      <c r="I20" s="1058"/>
      <c r="M20" s="1054"/>
    </row>
    <row r="21" spans="1:17" ht="18.95" customHeight="1" thickBot="1">
      <c r="A21" s="1064"/>
      <c r="B21" s="1058"/>
      <c r="E21" s="1074" t="s">
        <v>175</v>
      </c>
      <c r="F21" s="1058"/>
      <c r="G21" s="1058"/>
      <c r="H21" s="1058"/>
      <c r="I21" s="1058"/>
      <c r="J21" s="1076"/>
      <c r="K21" s="1077"/>
      <c r="L21" s="1363">
        <f>+L13+L19</f>
        <v>10148737489</v>
      </c>
      <c r="M21" s="1054"/>
      <c r="N21" s="1363">
        <f>+N13+N19</f>
        <v>27654641</v>
      </c>
      <c r="P21" s="1080">
        <f>+NRC!D10</f>
        <v>10148852912</v>
      </c>
      <c r="Q21" s="1080">
        <f>+NRC!F10</f>
        <v>27654641</v>
      </c>
    </row>
    <row r="22" spans="1:17" ht="18.95" customHeight="1" thickTop="1">
      <c r="A22" s="1064"/>
      <c r="D22" s="1063"/>
      <c r="F22" s="1058"/>
      <c r="G22" s="1058"/>
      <c r="H22" s="1058"/>
      <c r="I22" s="1058"/>
      <c r="M22" s="1054"/>
      <c r="P22" s="1081">
        <f>+L21-P21</f>
        <v>-115423</v>
      </c>
      <c r="Q22" s="1081">
        <f>+N21-Q21</f>
        <v>0</v>
      </c>
    </row>
    <row r="23" spans="1:17" ht="13.5" customHeight="1">
      <c r="A23" s="1064"/>
      <c r="D23" s="1063"/>
      <c r="F23" s="1058"/>
      <c r="G23" s="1058"/>
      <c r="H23" s="1058"/>
      <c r="I23" s="1058"/>
      <c r="M23" s="1054"/>
    </row>
    <row r="24" spans="1:17" ht="18.75" customHeight="1">
      <c r="A24" s="1067" t="s">
        <v>148</v>
      </c>
      <c r="B24" s="1053" t="s">
        <v>1388</v>
      </c>
      <c r="D24" s="1063"/>
      <c r="F24" s="1058"/>
      <c r="G24" s="1058"/>
      <c r="H24" s="1058"/>
      <c r="I24" s="1058"/>
      <c r="M24" s="1054"/>
    </row>
    <row r="25" spans="1:17" ht="18.95" customHeight="1">
      <c r="A25" s="1064"/>
      <c r="B25" s="1072" t="s">
        <v>63</v>
      </c>
      <c r="C25" s="1063" t="str">
        <f>+B!C20</f>
        <v>PT Bank Negara Indonesia (Persero), Tbk</v>
      </c>
      <c r="D25" s="1058"/>
      <c r="F25" s="1058"/>
      <c r="G25" s="1058"/>
      <c r="H25" s="1058"/>
      <c r="I25" s="1058"/>
      <c r="L25" s="1066">
        <f>+B!N20</f>
        <v>225529440</v>
      </c>
      <c r="M25" s="1054"/>
      <c r="N25" s="1066">
        <f>+B!R20</f>
        <v>0</v>
      </c>
    </row>
    <row r="26" spans="1:17" ht="18.95" customHeight="1" thickBot="1">
      <c r="A26" s="1064"/>
      <c r="B26" s="1072"/>
      <c r="C26" s="1063"/>
      <c r="E26" s="1068" t="s">
        <v>92</v>
      </c>
      <c r="F26" s="1058"/>
      <c r="G26" s="1058"/>
      <c r="H26" s="1058"/>
      <c r="I26" s="1058"/>
      <c r="J26" s="1076"/>
      <c r="K26" s="1077"/>
      <c r="L26" s="1363">
        <f>+SUM(L25:L25)</f>
        <v>225529440</v>
      </c>
      <c r="M26" s="1054"/>
      <c r="N26" s="1363">
        <f>+SUM(N25:N25)</f>
        <v>0</v>
      </c>
      <c r="P26" s="1080">
        <f>+NRC!D11</f>
        <v>225529440</v>
      </c>
      <c r="Q26" s="1080">
        <f>+NRC!F11</f>
        <v>0</v>
      </c>
    </row>
    <row r="27" spans="1:17" ht="18.95" customHeight="1" thickTop="1">
      <c r="A27" s="1064"/>
      <c r="B27" s="1072"/>
      <c r="C27" s="1063"/>
      <c r="D27" s="1063"/>
      <c r="F27" s="1058"/>
      <c r="G27" s="1058"/>
      <c r="H27" s="1058"/>
      <c r="I27" s="1058"/>
      <c r="M27" s="1054"/>
      <c r="P27" s="1081">
        <f>+L26-P26</f>
        <v>0</v>
      </c>
      <c r="Q27" s="1081">
        <f>+N26-Q26</f>
        <v>0</v>
      </c>
    </row>
    <row r="28" spans="1:17" ht="18.95" customHeight="1">
      <c r="A28" s="1064"/>
      <c r="B28" s="1072"/>
      <c r="C28" s="1063"/>
      <c r="D28" s="1063"/>
      <c r="F28" s="1058"/>
      <c r="G28" s="1058"/>
      <c r="H28" s="1058"/>
      <c r="I28" s="1058"/>
      <c r="M28" s="1054"/>
      <c r="P28" s="856"/>
      <c r="Q28" s="856"/>
    </row>
    <row r="29" spans="1:17" ht="18.95" customHeight="1">
      <c r="A29" s="1067" t="s">
        <v>149</v>
      </c>
      <c r="B29" s="1053" t="s">
        <v>110</v>
      </c>
      <c r="D29" s="1063"/>
      <c r="F29" s="1058"/>
      <c r="G29" s="1058"/>
      <c r="H29" s="1058"/>
      <c r="I29" s="1058"/>
      <c r="M29" s="1054"/>
    </row>
    <row r="30" spans="1:17" ht="18.95" customHeight="1">
      <c r="A30" s="1064"/>
      <c r="B30" s="1072" t="s">
        <v>63</v>
      </c>
      <c r="C30" s="1073" t="str">
        <f>+'C'!C19</f>
        <v>PT Pupuk Kalimantan Timur</v>
      </c>
      <c r="D30" s="1058"/>
      <c r="F30" s="1058"/>
      <c r="G30" s="1058"/>
      <c r="H30" s="1058"/>
      <c r="I30" s="1058"/>
      <c r="L30" s="1066">
        <f>+'C'!N19</f>
        <v>0</v>
      </c>
      <c r="M30" s="1054"/>
      <c r="N30" s="1066">
        <f>+'C'!R19</f>
        <v>3925634000</v>
      </c>
    </row>
    <row r="31" spans="1:17" ht="18.95" customHeight="1" thickBot="1">
      <c r="A31" s="1064"/>
      <c r="B31" s="1072"/>
      <c r="C31" s="1063"/>
      <c r="E31" s="1068" t="s">
        <v>92</v>
      </c>
      <c r="F31" s="1058"/>
      <c r="G31" s="1058"/>
      <c r="H31" s="1058"/>
      <c r="I31" s="1058"/>
      <c r="J31" s="1076"/>
      <c r="K31" s="1077"/>
      <c r="L31" s="1363">
        <f>+SUM(L30:L30)</f>
        <v>0</v>
      </c>
      <c r="M31" s="1054"/>
      <c r="N31" s="1363">
        <f>+SUM(N30:N30)</f>
        <v>3925634000</v>
      </c>
      <c r="P31" s="1080">
        <f>+NRC!D4</f>
        <v>0</v>
      </c>
      <c r="Q31" s="1080">
        <f>+NRC!F12</f>
        <v>3925634000</v>
      </c>
    </row>
    <row r="32" spans="1:17" ht="18.95" customHeight="1" thickTop="1">
      <c r="A32" s="1064"/>
      <c r="B32" s="1072"/>
      <c r="C32" s="1063"/>
      <c r="D32" s="1063"/>
      <c r="F32" s="1058"/>
      <c r="G32" s="1058"/>
      <c r="H32" s="1058"/>
      <c r="I32" s="1058"/>
      <c r="M32" s="1054"/>
      <c r="P32" s="1081">
        <f>+L31-P31</f>
        <v>0</v>
      </c>
      <c r="Q32" s="1081">
        <f>+N31-Q31</f>
        <v>0</v>
      </c>
    </row>
    <row r="33" spans="1:17" ht="18.95" customHeight="1">
      <c r="A33" s="1064"/>
      <c r="B33" s="1072"/>
      <c r="C33" s="1063"/>
      <c r="D33" s="1063"/>
      <c r="F33" s="1058"/>
      <c r="G33" s="1058"/>
      <c r="H33" s="1058"/>
      <c r="I33" s="1058"/>
      <c r="M33" s="1054"/>
      <c r="P33" s="856"/>
      <c r="Q33" s="856"/>
    </row>
    <row r="34" spans="1:17" ht="18.95" customHeight="1">
      <c r="A34" s="1067" t="s">
        <v>150</v>
      </c>
      <c r="B34" s="1053" t="s">
        <v>1242</v>
      </c>
      <c r="D34" s="1063"/>
      <c r="F34" s="1058"/>
      <c r="G34" s="1058"/>
      <c r="H34" s="1058"/>
      <c r="I34" s="1058"/>
      <c r="M34" s="1054"/>
    </row>
    <row r="35" spans="1:17" ht="18.95" customHeight="1">
      <c r="A35" s="1064"/>
      <c r="B35" s="1072" t="s">
        <v>63</v>
      </c>
      <c r="C35" s="1073" t="str">
        <f>+D!C19</f>
        <v>Iwanudin</v>
      </c>
      <c r="D35" s="1058"/>
      <c r="F35" s="1058"/>
      <c r="G35" s="1058"/>
      <c r="H35" s="1058"/>
      <c r="I35" s="1058"/>
      <c r="L35" s="1066">
        <f>+D!N19</f>
        <v>110000000</v>
      </c>
      <c r="M35" s="1054"/>
      <c r="N35" s="1066">
        <f>+D!R19</f>
        <v>0</v>
      </c>
    </row>
    <row r="36" spans="1:17" ht="18.95" customHeight="1">
      <c r="A36" s="1064"/>
      <c r="B36" s="1072" t="s">
        <v>63</v>
      </c>
      <c r="C36" s="1073" t="str">
        <f>+D!C20</f>
        <v>Joni</v>
      </c>
      <c r="D36" s="1058"/>
      <c r="F36" s="1058"/>
      <c r="G36" s="1058"/>
      <c r="H36" s="1058"/>
      <c r="I36" s="1058"/>
      <c r="L36" s="1066">
        <f>+D!N20</f>
        <v>2592527813</v>
      </c>
      <c r="M36" s="1054"/>
      <c r="N36" s="1066">
        <f>+D!R20</f>
        <v>0</v>
      </c>
    </row>
    <row r="37" spans="1:17" ht="18.95" customHeight="1">
      <c r="A37" s="1064"/>
      <c r="B37" s="1072" t="s">
        <v>63</v>
      </c>
      <c r="C37" s="1073" t="str">
        <f>+D!C21</f>
        <v>Direksi</v>
      </c>
      <c r="D37" s="1058"/>
      <c r="F37" s="1058"/>
      <c r="G37" s="1058"/>
      <c r="H37" s="1058"/>
      <c r="I37" s="1058"/>
      <c r="L37" s="1066">
        <f>+D!N21</f>
        <v>3033977555</v>
      </c>
      <c r="M37" s="1054"/>
      <c r="N37" s="1066">
        <v>0</v>
      </c>
    </row>
    <row r="38" spans="1:17" ht="18.95" customHeight="1" thickBot="1">
      <c r="A38" s="1064"/>
      <c r="B38" s="1072"/>
      <c r="C38" s="1063"/>
      <c r="E38" s="1068" t="s">
        <v>92</v>
      </c>
      <c r="F38" s="1058"/>
      <c r="G38" s="1058"/>
      <c r="H38" s="1058"/>
      <c r="I38" s="1058"/>
      <c r="J38" s="1076"/>
      <c r="K38" s="1077"/>
      <c r="L38" s="1363">
        <f>+SUM(L35:L37)</f>
        <v>5736505368</v>
      </c>
      <c r="M38" s="1054"/>
      <c r="N38" s="1363">
        <f>+SUM(N35:N36)</f>
        <v>0</v>
      </c>
      <c r="P38" s="1080">
        <f>+NRC!D13</f>
        <v>5736505368</v>
      </c>
      <c r="Q38" s="1080">
        <f>+NRC!F13</f>
        <v>0</v>
      </c>
    </row>
    <row r="39" spans="1:17" ht="18.95" customHeight="1" thickTop="1">
      <c r="A39" s="1064"/>
      <c r="B39" s="1072"/>
      <c r="C39" s="1063"/>
      <c r="D39" s="1063"/>
      <c r="F39" s="1058"/>
      <c r="G39" s="1058"/>
      <c r="H39" s="1058"/>
      <c r="I39" s="1058"/>
      <c r="M39" s="1054"/>
      <c r="P39" s="1081">
        <f>+L38-P38</f>
        <v>0</v>
      </c>
      <c r="Q39" s="1081">
        <f>+N38-Q38</f>
        <v>0</v>
      </c>
    </row>
    <row r="40" spans="1:17" ht="18.95" customHeight="1">
      <c r="A40" s="1064"/>
      <c r="B40" s="1072"/>
      <c r="C40" s="1063"/>
      <c r="D40" s="1063"/>
      <c r="F40" s="1058"/>
      <c r="G40" s="1058"/>
      <c r="H40" s="1058"/>
      <c r="I40" s="1058"/>
      <c r="M40" s="1054"/>
      <c r="P40" s="856"/>
      <c r="Q40" s="856"/>
    </row>
    <row r="41" spans="1:17" ht="18.95" customHeight="1">
      <c r="A41" s="1067" t="s">
        <v>151</v>
      </c>
      <c r="B41" s="1053" t="s">
        <v>1164</v>
      </c>
      <c r="D41" s="1063"/>
      <c r="F41" s="1058"/>
      <c r="G41" s="1058"/>
      <c r="H41" s="1058"/>
      <c r="I41" s="1058"/>
      <c r="M41" s="1054"/>
    </row>
    <row r="42" spans="1:17" ht="18.95" customHeight="1">
      <c r="A42" s="1064"/>
      <c r="B42" s="1072" t="s">
        <v>63</v>
      </c>
      <c r="C42" s="1073" t="str">
        <f>+E!C20</f>
        <v>KDM Argo Energy</v>
      </c>
      <c r="D42" s="1058"/>
      <c r="F42" s="1058"/>
      <c r="G42" s="1058"/>
      <c r="H42" s="1058"/>
      <c r="I42" s="1058"/>
      <c r="L42" s="1066">
        <f>+E!N20</f>
        <v>0</v>
      </c>
      <c r="M42" s="1054"/>
      <c r="N42" s="1066">
        <f>+E!R20</f>
        <v>9970644323</v>
      </c>
    </row>
    <row r="43" spans="1:17" ht="18.95" customHeight="1">
      <c r="A43" s="1064"/>
      <c r="B43" s="1072" t="s">
        <v>63</v>
      </c>
      <c r="C43" s="1073" t="str">
        <f>+E!C21</f>
        <v>PT Insani Bara Perkasa</v>
      </c>
      <c r="D43" s="1058"/>
      <c r="F43" s="1058"/>
      <c r="G43" s="1058"/>
      <c r="H43" s="1058"/>
      <c r="I43" s="1058"/>
      <c r="L43" s="1066">
        <f>+E!N21</f>
        <v>25589591290</v>
      </c>
      <c r="M43" s="1054"/>
      <c r="N43" s="1066">
        <f>+E!R21</f>
        <v>0</v>
      </c>
    </row>
    <row r="44" spans="1:17" ht="18.95" customHeight="1" thickBot="1">
      <c r="A44" s="1064"/>
      <c r="B44" s="1072"/>
      <c r="C44" s="1063"/>
      <c r="E44" s="1068" t="s">
        <v>92</v>
      </c>
      <c r="F44" s="1058"/>
      <c r="G44" s="1058"/>
      <c r="H44" s="1058"/>
      <c r="I44" s="1058"/>
      <c r="J44" s="1076"/>
      <c r="K44" s="1077"/>
      <c r="L44" s="1363">
        <f>+SUM(L42:L43)</f>
        <v>25589591290</v>
      </c>
      <c r="M44" s="1054"/>
      <c r="N44" s="1363">
        <f>+SUM(N42:N43)</f>
        <v>9970644323</v>
      </c>
      <c r="P44" s="1080">
        <f>+NRC!D14</f>
        <v>25589591290</v>
      </c>
      <c r="Q44" s="1080">
        <f>+NRC!F14</f>
        <v>9970644323</v>
      </c>
    </row>
    <row r="45" spans="1:17" ht="18.95" customHeight="1" thickTop="1">
      <c r="A45" s="1064"/>
      <c r="B45" s="1072"/>
      <c r="C45" s="1063"/>
      <c r="D45" s="1063"/>
      <c r="F45" s="1058"/>
      <c r="G45" s="1058"/>
      <c r="H45" s="1058"/>
      <c r="I45" s="1058"/>
      <c r="M45" s="1054"/>
      <c r="P45" s="1081">
        <f>+L44-P44</f>
        <v>0</v>
      </c>
      <c r="Q45" s="1081">
        <f>+N44-Q44</f>
        <v>0</v>
      </c>
    </row>
    <row r="46" spans="1:17" ht="15.75" customHeight="1">
      <c r="A46" s="1064"/>
      <c r="B46" s="1072"/>
      <c r="C46" s="1063"/>
      <c r="D46" s="1063"/>
      <c r="F46" s="1058"/>
      <c r="G46" s="1058"/>
      <c r="H46" s="1058"/>
      <c r="I46" s="1058"/>
      <c r="M46" s="1054"/>
      <c r="P46" s="856"/>
      <c r="Q46" s="856"/>
    </row>
    <row r="47" spans="1:17" ht="15.75" customHeight="1">
      <c r="A47" s="1064"/>
      <c r="B47" s="1072"/>
      <c r="C47" s="1063"/>
      <c r="D47" s="1063"/>
      <c r="F47" s="1058"/>
      <c r="G47" s="1058"/>
      <c r="H47" s="1058"/>
      <c r="I47" s="1058"/>
      <c r="M47" s="1054"/>
      <c r="P47" s="856"/>
      <c r="Q47" s="856"/>
    </row>
    <row r="48" spans="1:17" ht="15.75" customHeight="1">
      <c r="A48" s="1064"/>
      <c r="B48" s="1072"/>
      <c r="C48" s="1063"/>
      <c r="D48" s="1063"/>
      <c r="F48" s="1058"/>
      <c r="G48" s="1058"/>
      <c r="H48" s="1058"/>
      <c r="I48" s="1058"/>
      <c r="M48" s="1054"/>
      <c r="P48" s="856"/>
      <c r="Q48" s="856"/>
    </row>
    <row r="49" spans="1:17" ht="15.75" customHeight="1">
      <c r="A49" s="1064"/>
      <c r="B49" s="1072"/>
      <c r="C49" s="1063"/>
      <c r="D49" s="1063"/>
      <c r="F49" s="1058"/>
      <c r="G49" s="1058"/>
      <c r="H49" s="1058"/>
      <c r="I49" s="1058"/>
      <c r="M49" s="1054"/>
      <c r="P49" s="856"/>
      <c r="Q49" s="856"/>
    </row>
    <row r="50" spans="1:17" ht="15.75" customHeight="1">
      <c r="A50" s="1064"/>
      <c r="B50" s="1072"/>
      <c r="C50" s="1063"/>
      <c r="D50" s="1063"/>
      <c r="F50" s="1058"/>
      <c r="G50" s="1058"/>
      <c r="H50" s="1058"/>
      <c r="I50" s="1058"/>
      <c r="M50" s="1054"/>
      <c r="P50" s="856"/>
      <c r="Q50" s="856"/>
    </row>
    <row r="51" spans="1:17" ht="15.75" customHeight="1">
      <c r="A51" s="1064"/>
      <c r="B51" s="1072"/>
      <c r="C51" s="1063"/>
      <c r="D51" s="1063"/>
      <c r="F51" s="1058"/>
      <c r="G51" s="1058"/>
      <c r="H51" s="1058"/>
      <c r="I51" s="1058"/>
      <c r="M51" s="1054"/>
      <c r="P51" s="856"/>
      <c r="Q51" s="856"/>
    </row>
    <row r="52" spans="1:17" ht="15.75" customHeight="1">
      <c r="A52" s="1064"/>
      <c r="B52" s="1072"/>
      <c r="C52" s="1063"/>
      <c r="D52" s="1063"/>
      <c r="F52" s="1058"/>
      <c r="G52" s="1058"/>
      <c r="H52" s="1058"/>
      <c r="I52" s="1058"/>
      <c r="M52" s="1054"/>
      <c r="P52" s="856"/>
      <c r="Q52" s="856"/>
    </row>
    <row r="53" spans="1:17" s="1007" customFormat="1" ht="18">
      <c r="A53" s="1002" t="str">
        <f>DAPUR!$E$6</f>
        <v>PT BANUA KARYA UTAMA</v>
      </c>
      <c r="B53" s="1002"/>
      <c r="C53" s="1002"/>
      <c r="D53" s="1002"/>
      <c r="E53" s="1002"/>
      <c r="F53" s="1002"/>
      <c r="G53" s="1002"/>
      <c r="H53" s="1002"/>
      <c r="I53" s="1002"/>
      <c r="J53" s="1003"/>
      <c r="K53" s="1002"/>
      <c r="L53" s="1004"/>
      <c r="M53" s="1002"/>
      <c r="N53" s="1004"/>
      <c r="O53" s="1005"/>
      <c r="P53" s="1006"/>
    </row>
    <row r="54" spans="1:17" s="1007" customFormat="1" ht="18">
      <c r="A54" s="1002" t="s">
        <v>214</v>
      </c>
      <c r="B54" s="1002"/>
      <c r="C54" s="1002"/>
      <c r="D54" s="1002"/>
      <c r="E54" s="1002"/>
      <c r="F54" s="1002"/>
      <c r="G54" s="1002"/>
      <c r="H54" s="1002"/>
      <c r="I54" s="1002"/>
      <c r="J54" s="1003"/>
      <c r="K54" s="1002"/>
      <c r="L54" s="1004"/>
      <c r="M54" s="1002"/>
      <c r="N54" s="1004"/>
      <c r="O54" s="1005"/>
      <c r="P54" s="1006"/>
    </row>
    <row r="55" spans="1:17" s="1007" customFormat="1" ht="18">
      <c r="A55" s="1008" t="str">
        <f>DAPUR!$E$8</f>
        <v>31 DESEMBER 2019 DAN 31 DESEMBER 2018</v>
      </c>
      <c r="B55" s="1009"/>
      <c r="C55" s="1009"/>
      <c r="D55" s="1009"/>
      <c r="E55" s="1009"/>
      <c r="F55" s="1009"/>
      <c r="G55" s="1009"/>
      <c r="H55" s="1009"/>
      <c r="I55" s="1009"/>
      <c r="J55" s="1010"/>
      <c r="K55" s="1009"/>
      <c r="L55" s="1011"/>
      <c r="M55" s="1009"/>
      <c r="N55" s="1011"/>
      <c r="O55" s="1005"/>
      <c r="P55" s="1006"/>
    </row>
    <row r="56" spans="1:17" s="1007" customFormat="1" ht="18">
      <c r="A56" s="1008" t="s">
        <v>215</v>
      </c>
      <c r="B56" s="1009"/>
      <c r="C56" s="1009"/>
      <c r="D56" s="1009"/>
      <c r="E56" s="1009"/>
      <c r="F56" s="1009"/>
      <c r="G56" s="1009"/>
      <c r="H56" s="1009"/>
      <c r="I56" s="1009"/>
      <c r="J56" s="1010"/>
      <c r="K56" s="1009"/>
      <c r="L56" s="1011"/>
      <c r="M56" s="1009"/>
      <c r="N56" s="1011"/>
      <c r="O56" s="1005"/>
      <c r="P56" s="1006"/>
    </row>
    <row r="57" spans="1:17" ht="8.1" customHeight="1">
      <c r="A57" s="1059"/>
      <c r="B57" s="1060"/>
      <c r="C57" s="1060"/>
      <c r="D57" s="1060"/>
      <c r="E57" s="1059"/>
      <c r="F57" s="1059"/>
      <c r="G57" s="1059"/>
      <c r="H57" s="1059"/>
      <c r="I57" s="1059"/>
      <c r="J57" s="1061"/>
      <c r="K57" s="1059"/>
      <c r="L57" s="1062"/>
      <c r="M57" s="1061"/>
      <c r="N57" s="1062"/>
    </row>
    <row r="58" spans="1:17" ht="15.75" customHeight="1">
      <c r="A58" s="1064"/>
      <c r="B58" s="1072"/>
      <c r="C58" s="1063"/>
      <c r="D58" s="1063"/>
      <c r="F58" s="1058"/>
      <c r="G58" s="1058"/>
      <c r="H58" s="1058"/>
      <c r="I58" s="1058"/>
      <c r="M58" s="1054"/>
      <c r="P58" s="856"/>
      <c r="Q58" s="856"/>
    </row>
    <row r="59" spans="1:17" ht="18.75" customHeight="1">
      <c r="A59" s="1085" t="s">
        <v>152</v>
      </c>
      <c r="B59" s="1053" t="s">
        <v>35</v>
      </c>
      <c r="D59" s="1063"/>
      <c r="F59" s="1058"/>
      <c r="G59" s="1058"/>
      <c r="H59" s="1058"/>
      <c r="I59" s="1058"/>
      <c r="L59" s="1079"/>
      <c r="M59" s="1086"/>
      <c r="N59" s="1079"/>
    </row>
    <row r="60" spans="1:17" ht="3" customHeight="1">
      <c r="A60" s="1053"/>
      <c r="B60" s="1053"/>
      <c r="D60" s="1063"/>
      <c r="F60" s="1058"/>
      <c r="G60" s="1058"/>
      <c r="H60" s="1058"/>
      <c r="I60" s="1058"/>
      <c r="M60" s="1054"/>
    </row>
    <row r="61" spans="1:17" ht="18.95" customHeight="1">
      <c r="A61" s="1064"/>
      <c r="B61" s="1087"/>
      <c r="C61" s="1088"/>
      <c r="D61" s="864"/>
      <c r="E61" s="864"/>
      <c r="F61" s="855"/>
      <c r="G61" s="1873" t="str">
        <f>+DAPUR!E18</f>
        <v>31 DESEMBER  2019</v>
      </c>
      <c r="H61" s="1873"/>
      <c r="I61" s="1873"/>
      <c r="J61" s="1873"/>
      <c r="K61" s="1873"/>
      <c r="L61" s="1873"/>
      <c r="M61" s="1873"/>
      <c r="N61" s="1873"/>
    </row>
    <row r="62" spans="1:17" ht="18.95" customHeight="1">
      <c r="A62" s="1064"/>
      <c r="B62" s="1087"/>
      <c r="C62" s="1088"/>
      <c r="D62" s="864"/>
      <c r="E62" s="864"/>
      <c r="F62" s="855"/>
      <c r="G62" s="1058"/>
      <c r="H62" s="1091" t="s">
        <v>246</v>
      </c>
      <c r="I62" s="1091"/>
      <c r="J62" s="1091" t="s">
        <v>139</v>
      </c>
      <c r="K62" s="864"/>
      <c r="L62" s="1091" t="s">
        <v>140</v>
      </c>
      <c r="M62" s="1086"/>
      <c r="N62" s="1091" t="s">
        <v>247</v>
      </c>
    </row>
    <row r="63" spans="1:17" ht="18.95" customHeight="1">
      <c r="A63" s="1064"/>
      <c r="B63" s="1087"/>
      <c r="C63" s="1088"/>
      <c r="D63" s="864"/>
      <c r="E63" s="864"/>
      <c r="F63" s="855"/>
      <c r="G63" s="1058"/>
      <c r="H63" s="1292" t="s">
        <v>623</v>
      </c>
      <c r="I63" s="1091"/>
      <c r="J63" s="1291"/>
      <c r="K63" s="864"/>
      <c r="L63" s="1291"/>
      <c r="M63" s="1086"/>
      <c r="N63" s="1292" t="s">
        <v>1375</v>
      </c>
    </row>
    <row r="64" spans="1:17" ht="18.95" customHeight="1">
      <c r="A64" s="1064"/>
      <c r="B64" s="1087"/>
      <c r="C64" s="1088"/>
      <c r="D64" s="864"/>
      <c r="E64" s="864"/>
      <c r="F64" s="855"/>
      <c r="G64" s="855"/>
      <c r="H64" s="855"/>
      <c r="I64" s="855"/>
      <c r="J64" s="1089"/>
      <c r="K64" s="864"/>
      <c r="L64" s="1079"/>
      <c r="M64" s="1086"/>
      <c r="N64" s="1079"/>
    </row>
    <row r="65" spans="1:18" ht="18.95" customHeight="1">
      <c r="A65" s="1064"/>
      <c r="B65" s="1092" t="s">
        <v>138</v>
      </c>
      <c r="C65" s="1088"/>
      <c r="D65" s="864"/>
      <c r="E65" s="864"/>
      <c r="F65" s="855"/>
      <c r="G65" s="855"/>
      <c r="H65" s="855"/>
      <c r="I65" s="855"/>
      <c r="J65" s="1089"/>
      <c r="K65" s="864"/>
      <c r="L65" s="1079"/>
      <c r="M65" s="1086"/>
      <c r="N65" s="1079"/>
    </row>
    <row r="66" spans="1:18" ht="18.95" customHeight="1">
      <c r="A66" s="1064"/>
      <c r="B66" s="1087" t="str">
        <f>+B86</f>
        <v>Tanah</v>
      </c>
      <c r="C66" s="1088"/>
      <c r="D66" s="864"/>
      <c r="E66" s="864"/>
      <c r="F66" s="855"/>
      <c r="G66" s="855"/>
      <c r="H66" s="1093">
        <f>+N86</f>
        <v>500000000</v>
      </c>
      <c r="I66" s="1093"/>
      <c r="J66" s="1094">
        <f>+'PENY Des 19'!G11</f>
        <v>0</v>
      </c>
      <c r="K66" s="1093"/>
      <c r="L66" s="1095">
        <v>0</v>
      </c>
      <c r="M66" s="1096"/>
      <c r="N66" s="1095">
        <f t="shared" ref="N66:N70" si="0">+H66+J66-L66</f>
        <v>500000000</v>
      </c>
      <c r="R66" s="1097"/>
    </row>
    <row r="67" spans="1:18" ht="18.95" customHeight="1">
      <c r="A67" s="1064"/>
      <c r="B67" s="1087" t="str">
        <f t="shared" ref="B67:B70" si="1">+B87</f>
        <v>Bangunan</v>
      </c>
      <c r="C67" s="1088"/>
      <c r="D67" s="864"/>
      <c r="E67" s="864"/>
      <c r="F67" s="855"/>
      <c r="G67" s="855"/>
      <c r="H67" s="1093">
        <f t="shared" ref="H67:H70" si="2">+N87</f>
        <v>1450000000</v>
      </c>
      <c r="I67" s="1093"/>
      <c r="J67" s="1094">
        <f>+'PENY Des 19'!G15</f>
        <v>0</v>
      </c>
      <c r="K67" s="1093"/>
      <c r="L67" s="1095">
        <v>0</v>
      </c>
      <c r="M67" s="1096"/>
      <c r="N67" s="1095">
        <f t="shared" si="0"/>
        <v>1450000000</v>
      </c>
      <c r="R67" s="1097"/>
    </row>
    <row r="68" spans="1:18" ht="18.95" customHeight="1">
      <c r="A68" s="1064"/>
      <c r="B68" s="1087" t="str">
        <f t="shared" si="1"/>
        <v>Kendaraan</v>
      </c>
      <c r="C68" s="1088"/>
      <c r="D68" s="864"/>
      <c r="E68" s="864"/>
      <c r="F68" s="855"/>
      <c r="G68" s="855"/>
      <c r="H68" s="1093">
        <f t="shared" si="2"/>
        <v>205000000</v>
      </c>
      <c r="I68" s="1093"/>
      <c r="J68" s="1094">
        <f>+'PENY Des 19'!G19</f>
        <v>0</v>
      </c>
      <c r="K68" s="1093"/>
      <c r="L68" s="1095">
        <v>0</v>
      </c>
      <c r="M68" s="1096"/>
      <c r="N68" s="1095">
        <f t="shared" si="0"/>
        <v>205000000</v>
      </c>
      <c r="R68" s="1097"/>
    </row>
    <row r="69" spans="1:18" ht="18.95" customHeight="1">
      <c r="A69" s="1064"/>
      <c r="B69" s="1087" t="str">
        <f t="shared" si="1"/>
        <v>Mesin dan Peralatan</v>
      </c>
      <c r="C69" s="1088"/>
      <c r="D69" s="864"/>
      <c r="E69" s="864"/>
      <c r="F69" s="855"/>
      <c r="G69" s="855"/>
      <c r="H69" s="1093">
        <f t="shared" si="2"/>
        <v>150000000</v>
      </c>
      <c r="I69" s="1093"/>
      <c r="J69" s="1094">
        <f>+'PENY Des 19'!G23</f>
        <v>0</v>
      </c>
      <c r="K69" s="1093"/>
      <c r="L69" s="1095">
        <v>0</v>
      </c>
      <c r="M69" s="1096"/>
      <c r="N69" s="1095">
        <f t="shared" si="0"/>
        <v>150000000</v>
      </c>
      <c r="R69" s="1097"/>
    </row>
    <row r="70" spans="1:18" ht="18.95" customHeight="1">
      <c r="A70" s="1064"/>
      <c r="B70" s="1087" t="str">
        <f t="shared" si="1"/>
        <v>Inventaris Kantor</v>
      </c>
      <c r="C70" s="1088"/>
      <c r="D70" s="864"/>
      <c r="E70" s="864"/>
      <c r="F70" s="855"/>
      <c r="G70" s="855"/>
      <c r="H70" s="1093">
        <f t="shared" si="2"/>
        <v>50000000</v>
      </c>
      <c r="I70" s="1093"/>
      <c r="J70" s="1094">
        <f>+'PENY Des 19'!G34</f>
        <v>0</v>
      </c>
      <c r="K70" s="1093"/>
      <c r="L70" s="1095">
        <v>0</v>
      </c>
      <c r="M70" s="1096"/>
      <c r="N70" s="1095">
        <f t="shared" si="0"/>
        <v>50000000</v>
      </c>
      <c r="R70" s="1097"/>
    </row>
    <row r="71" spans="1:18" ht="18.95" customHeight="1">
      <c r="A71" s="1064"/>
      <c r="B71" s="1087"/>
      <c r="C71" s="1088"/>
      <c r="D71" s="864"/>
      <c r="E71" s="864"/>
      <c r="F71" s="855"/>
      <c r="G71" s="855"/>
      <c r="H71" s="1098">
        <f>+SUM(H66:H70)</f>
        <v>2355000000</v>
      </c>
      <c r="I71" s="1093"/>
      <c r="J71" s="1098">
        <f>+SUM(J66:J70)</f>
        <v>0</v>
      </c>
      <c r="K71" s="1093"/>
      <c r="L71" s="1098">
        <f>+SUM(L66:L70)</f>
        <v>0</v>
      </c>
      <c r="M71" s="1096"/>
      <c r="N71" s="1098">
        <f>+SUM(N66:N70)</f>
        <v>2355000000</v>
      </c>
      <c r="Q71" s="1073"/>
    </row>
    <row r="72" spans="1:18" ht="6" customHeight="1">
      <c r="A72" s="1064"/>
      <c r="B72" s="1087"/>
      <c r="C72" s="1088"/>
      <c r="D72" s="864"/>
      <c r="E72" s="864"/>
      <c r="F72" s="855"/>
      <c r="G72" s="855"/>
      <c r="H72" s="855"/>
      <c r="I72" s="855"/>
      <c r="J72" s="1089"/>
      <c r="K72" s="864"/>
      <c r="L72" s="1079"/>
      <c r="M72" s="1086"/>
      <c r="N72" s="1079"/>
    </row>
    <row r="73" spans="1:18" ht="18.95" customHeight="1">
      <c r="A73" s="1064"/>
      <c r="B73" s="1092" t="s">
        <v>94</v>
      </c>
      <c r="D73" s="1063"/>
      <c r="F73" s="1058"/>
      <c r="G73" s="1058"/>
      <c r="H73" s="1058"/>
      <c r="I73" s="1058"/>
      <c r="M73" s="1054"/>
    </row>
    <row r="74" spans="1:18" ht="18.95" customHeight="1">
      <c r="A74" s="1064"/>
      <c r="B74" s="1087" t="str">
        <f>+B67</f>
        <v>Bangunan</v>
      </c>
      <c r="D74" s="1063"/>
      <c r="F74" s="1058"/>
      <c r="G74" s="1058"/>
      <c r="H74" s="1097">
        <f>+N94</f>
        <v>580000000</v>
      </c>
      <c r="I74" s="1097"/>
      <c r="J74" s="1099">
        <f>+'PENY Des 19'!K15</f>
        <v>72500000</v>
      </c>
      <c r="K74" s="1097"/>
      <c r="L74" s="1100">
        <v>0</v>
      </c>
      <c r="M74" s="1101"/>
      <c r="N74" s="1100">
        <f t="shared" ref="N74:N77" si="3">+H74+J74-L74</f>
        <v>652500000</v>
      </c>
      <c r="Q74" s="1097"/>
    </row>
    <row r="75" spans="1:18" ht="18.95" customHeight="1">
      <c r="A75" s="1064"/>
      <c r="B75" s="1087" t="str">
        <f t="shared" ref="B75:B77" si="4">+B68</f>
        <v>Kendaraan</v>
      </c>
      <c r="D75" s="1063"/>
      <c r="F75" s="1058"/>
      <c r="G75" s="1058"/>
      <c r="H75" s="1097">
        <f t="shared" ref="H75:H77" si="5">+N95</f>
        <v>153750000</v>
      </c>
      <c r="I75" s="1097"/>
      <c r="J75" s="1099">
        <f>+'PENY Des 19'!K19</f>
        <v>25625000</v>
      </c>
      <c r="K75" s="1097"/>
      <c r="L75" s="1100">
        <v>0</v>
      </c>
      <c r="M75" s="1101"/>
      <c r="N75" s="1100">
        <f t="shared" si="3"/>
        <v>179375000</v>
      </c>
      <c r="Q75" s="1097"/>
    </row>
    <row r="76" spans="1:18" ht="18.95" customHeight="1">
      <c r="A76" s="1064"/>
      <c r="B76" s="1087" t="str">
        <f t="shared" si="4"/>
        <v>Mesin dan Peralatan</v>
      </c>
      <c r="D76" s="1063"/>
      <c r="F76" s="1058"/>
      <c r="G76" s="1058"/>
      <c r="H76" s="1097">
        <f t="shared" si="5"/>
        <v>120000000</v>
      </c>
      <c r="I76" s="1097"/>
      <c r="J76" s="1099">
        <f>+'PENY Des 19'!K23</f>
        <v>18750000</v>
      </c>
      <c r="K76" s="1097"/>
      <c r="L76" s="1100">
        <v>0</v>
      </c>
      <c r="M76" s="1101"/>
      <c r="N76" s="1100">
        <f t="shared" si="3"/>
        <v>138750000</v>
      </c>
      <c r="Q76" s="1097"/>
    </row>
    <row r="77" spans="1:18" ht="18.95" customHeight="1">
      <c r="A77" s="1064"/>
      <c r="B77" s="1087" t="str">
        <f t="shared" si="4"/>
        <v>Inventaris Kantor</v>
      </c>
      <c r="D77" s="1063"/>
      <c r="F77" s="1058"/>
      <c r="G77" s="1058"/>
      <c r="H77" s="1097">
        <f t="shared" si="5"/>
        <v>50000000</v>
      </c>
      <c r="I77" s="1097"/>
      <c r="J77" s="1099">
        <f>+'PENY Des 19'!K34</f>
        <v>0</v>
      </c>
      <c r="K77" s="1097"/>
      <c r="L77" s="1100">
        <v>0</v>
      </c>
      <c r="M77" s="1101"/>
      <c r="N77" s="1100">
        <f t="shared" si="3"/>
        <v>50000000</v>
      </c>
    </row>
    <row r="78" spans="1:18" s="1057" customFormat="1" ht="18.95" customHeight="1">
      <c r="A78" s="1064"/>
      <c r="B78" s="1082"/>
      <c r="C78" s="1064"/>
      <c r="D78" s="1063"/>
      <c r="E78" s="1063"/>
      <c r="F78" s="1058"/>
      <c r="G78" s="1058"/>
      <c r="H78" s="1098">
        <f>+SUM(H74:H77)</f>
        <v>903750000</v>
      </c>
      <c r="I78" s="1097"/>
      <c r="J78" s="1098">
        <f>+SUM(J74:J77)</f>
        <v>116875000</v>
      </c>
      <c r="K78" s="1097"/>
      <c r="L78" s="1098">
        <f>+SUM(L74:L77)</f>
        <v>0</v>
      </c>
      <c r="M78" s="1101"/>
      <c r="N78" s="1098">
        <f>+SUM(N74:N77)</f>
        <v>1020625000</v>
      </c>
      <c r="O78" s="1056"/>
    </row>
    <row r="79" spans="1:18" s="1057" customFormat="1" ht="18.95" customHeight="1" thickBot="1">
      <c r="A79" s="1064"/>
      <c r="B79" s="1102" t="s">
        <v>69</v>
      </c>
      <c r="C79" s="1064"/>
      <c r="D79" s="1063"/>
      <c r="E79" s="1063"/>
      <c r="F79" s="1058"/>
      <c r="G79" s="1058"/>
      <c r="H79" s="1103">
        <f>+H71-H78</f>
        <v>1451250000</v>
      </c>
      <c r="I79" s="1097"/>
      <c r="J79" s="1104"/>
      <c r="K79" s="1093"/>
      <c r="L79" s="1104"/>
      <c r="M79" s="1101"/>
      <c r="N79" s="1103">
        <f>+N71-N78</f>
        <v>1334375000</v>
      </c>
      <c r="O79" s="1056"/>
      <c r="P79" s="1057">
        <f>+NRC!D21</f>
        <v>1334375000</v>
      </c>
    </row>
    <row r="80" spans="1:18" s="1057" customFormat="1" ht="18.95" customHeight="1" thickTop="1">
      <c r="A80" s="1064"/>
      <c r="B80" s="1102"/>
      <c r="C80" s="1064"/>
      <c r="D80" s="1063"/>
      <c r="E80" s="1063"/>
      <c r="F80" s="1058"/>
      <c r="G80" s="1058"/>
      <c r="H80" s="1104"/>
      <c r="I80" s="1097"/>
      <c r="J80" s="1104"/>
      <c r="K80" s="1093"/>
      <c r="L80" s="1104"/>
      <c r="M80" s="1101"/>
      <c r="N80" s="1104"/>
      <c r="O80" s="1056"/>
    </row>
    <row r="81" spans="1:16" ht="18.95" customHeight="1">
      <c r="A81" s="1064"/>
      <c r="B81" s="1087"/>
      <c r="C81" s="1088"/>
      <c r="D81" s="864"/>
      <c r="E81" s="864"/>
      <c r="F81" s="855"/>
      <c r="G81" s="1873" t="s">
        <v>624</v>
      </c>
      <c r="H81" s="1873"/>
      <c r="I81" s="1873"/>
      <c r="J81" s="1873"/>
      <c r="K81" s="1873"/>
      <c r="L81" s="1873"/>
      <c r="M81" s="1873"/>
      <c r="N81" s="1873"/>
    </row>
    <row r="82" spans="1:16" ht="18.95" customHeight="1">
      <c r="A82" s="1064"/>
      <c r="B82" s="1087"/>
      <c r="C82" s="1088"/>
      <c r="D82" s="864"/>
      <c r="E82" s="864"/>
      <c r="F82" s="855"/>
      <c r="G82" s="855"/>
      <c r="H82" s="855"/>
      <c r="I82" s="855"/>
      <c r="J82" s="1089"/>
      <c r="K82" s="864"/>
      <c r="L82" s="1079"/>
      <c r="M82" s="1086"/>
      <c r="N82" s="1079"/>
    </row>
    <row r="83" spans="1:16" ht="18.95" customHeight="1">
      <c r="A83" s="1064"/>
      <c r="B83" s="1087"/>
      <c r="C83" s="1088"/>
      <c r="D83" s="864"/>
      <c r="E83" s="864"/>
      <c r="F83" s="855"/>
      <c r="G83" s="1058"/>
      <c r="H83" s="1090" t="s">
        <v>246</v>
      </c>
      <c r="I83" s="1091"/>
      <c r="J83" s="1090" t="s">
        <v>139</v>
      </c>
      <c r="K83" s="864"/>
      <c r="L83" s="1090" t="s">
        <v>140</v>
      </c>
      <c r="M83" s="1086"/>
      <c r="N83" s="1090" t="s">
        <v>247</v>
      </c>
    </row>
    <row r="84" spans="1:16" ht="18.95" customHeight="1">
      <c r="A84" s="1064"/>
      <c r="B84" s="1087"/>
      <c r="C84" s="1088"/>
      <c r="D84" s="864"/>
      <c r="E84" s="864"/>
      <c r="F84" s="855"/>
      <c r="G84" s="855"/>
      <c r="H84" s="855"/>
      <c r="I84" s="855"/>
      <c r="J84" s="1089"/>
      <c r="K84" s="864"/>
      <c r="L84" s="1079"/>
      <c r="M84" s="1086"/>
      <c r="N84" s="1079"/>
    </row>
    <row r="85" spans="1:16" ht="18.95" customHeight="1">
      <c r="A85" s="1064"/>
      <c r="B85" s="1092" t="s">
        <v>138</v>
      </c>
      <c r="C85" s="1088"/>
      <c r="D85" s="864"/>
      <c r="E85" s="864"/>
      <c r="F85" s="855"/>
      <c r="G85" s="855"/>
      <c r="H85" s="855"/>
      <c r="I85" s="855"/>
      <c r="J85" s="1089"/>
      <c r="K85" s="864"/>
      <c r="L85" s="1079"/>
      <c r="M85" s="1086"/>
      <c r="N85" s="1079"/>
    </row>
    <row r="86" spans="1:16" s="1056" customFormat="1" ht="18.95" customHeight="1">
      <c r="A86" s="1064"/>
      <c r="B86" s="1087" t="s">
        <v>167</v>
      </c>
      <c r="C86" s="1088"/>
      <c r="D86" s="864"/>
      <c r="E86" s="864"/>
      <c r="F86" s="855"/>
      <c r="G86" s="855"/>
      <c r="H86" s="1093">
        <v>500000000</v>
      </c>
      <c r="I86" s="1093"/>
      <c r="J86" s="1094">
        <v>0</v>
      </c>
      <c r="K86" s="1093"/>
      <c r="L86" s="1095">
        <v>0</v>
      </c>
      <c r="M86" s="1096"/>
      <c r="N86" s="1095">
        <f>+H86+J86-L86</f>
        <v>500000000</v>
      </c>
      <c r="P86" s="1057"/>
    </row>
    <row r="87" spans="1:16" s="1056" customFormat="1" ht="18.95" customHeight="1">
      <c r="A87" s="1064"/>
      <c r="B87" s="1087" t="s">
        <v>234</v>
      </c>
      <c r="C87" s="1088"/>
      <c r="D87" s="864"/>
      <c r="E87" s="864"/>
      <c r="F87" s="855"/>
      <c r="G87" s="855"/>
      <c r="H87" s="1093">
        <v>1450000000</v>
      </c>
      <c r="I87" s="1093"/>
      <c r="J87" s="1094">
        <v>0</v>
      </c>
      <c r="K87" s="1093"/>
      <c r="L87" s="1095">
        <v>0</v>
      </c>
      <c r="M87" s="1096"/>
      <c r="N87" s="1095">
        <f t="shared" ref="N87:N90" si="6">+H87+J87-L87</f>
        <v>1450000000</v>
      </c>
      <c r="P87" s="1057"/>
    </row>
    <row r="88" spans="1:16" s="1056" customFormat="1" ht="18.95" customHeight="1">
      <c r="A88" s="1064"/>
      <c r="B88" s="1087" t="s">
        <v>428</v>
      </c>
      <c r="C88" s="1088"/>
      <c r="D88" s="864"/>
      <c r="E88" s="864"/>
      <c r="F88" s="855"/>
      <c r="G88" s="855"/>
      <c r="H88" s="1093">
        <v>205000000</v>
      </c>
      <c r="I88" s="1093"/>
      <c r="J88" s="1094">
        <v>0</v>
      </c>
      <c r="K88" s="1093"/>
      <c r="L88" s="1095">
        <v>0</v>
      </c>
      <c r="M88" s="1096"/>
      <c r="N88" s="1095">
        <f t="shared" si="6"/>
        <v>205000000</v>
      </c>
      <c r="P88" s="1057"/>
    </row>
    <row r="89" spans="1:16" s="1056" customFormat="1" ht="18.95" customHeight="1">
      <c r="A89" s="1064"/>
      <c r="B89" s="1087" t="s">
        <v>1165</v>
      </c>
      <c r="C89" s="1088"/>
      <c r="D89" s="864"/>
      <c r="E89" s="864"/>
      <c r="F89" s="855"/>
      <c r="G89" s="855"/>
      <c r="H89" s="1093">
        <v>150000000</v>
      </c>
      <c r="I89" s="1093"/>
      <c r="J89" s="1094">
        <v>0</v>
      </c>
      <c r="K89" s="1093"/>
      <c r="L89" s="1095">
        <v>0</v>
      </c>
      <c r="M89" s="1096"/>
      <c r="N89" s="1095">
        <f t="shared" si="6"/>
        <v>150000000</v>
      </c>
      <c r="P89" s="1057"/>
    </row>
    <row r="90" spans="1:16" s="1056" customFormat="1" ht="18.95" customHeight="1">
      <c r="A90" s="1064"/>
      <c r="B90" s="1087" t="s">
        <v>168</v>
      </c>
      <c r="C90" s="1088"/>
      <c r="D90" s="864"/>
      <c r="E90" s="864"/>
      <c r="F90" s="855"/>
      <c r="G90" s="855"/>
      <c r="H90" s="1093">
        <v>50000000</v>
      </c>
      <c r="I90" s="1093"/>
      <c r="J90" s="1094">
        <v>0</v>
      </c>
      <c r="K90" s="1093"/>
      <c r="L90" s="1095">
        <v>0</v>
      </c>
      <c r="M90" s="1096"/>
      <c r="N90" s="1095">
        <f t="shared" si="6"/>
        <v>50000000</v>
      </c>
      <c r="P90" s="1057"/>
    </row>
    <row r="91" spans="1:16" s="1056" customFormat="1" ht="18.95" customHeight="1">
      <c r="A91" s="1064"/>
      <c r="B91" s="1087"/>
      <c r="C91" s="1088"/>
      <c r="D91" s="864"/>
      <c r="E91" s="864"/>
      <c r="F91" s="855"/>
      <c r="G91" s="855"/>
      <c r="H91" s="1098">
        <f>+SUM(H86:H90)</f>
        <v>2355000000</v>
      </c>
      <c r="I91" s="1093"/>
      <c r="J91" s="1098">
        <f>+SUM(J86:J90)</f>
        <v>0</v>
      </c>
      <c r="K91" s="1093"/>
      <c r="L91" s="1098">
        <f>+SUM(L86:L90)</f>
        <v>0</v>
      </c>
      <c r="M91" s="1096"/>
      <c r="N91" s="1098">
        <f>+SUM(N86:N90)</f>
        <v>2355000000</v>
      </c>
      <c r="P91" s="1057"/>
    </row>
    <row r="92" spans="1:16" s="1056" customFormat="1" ht="12" customHeight="1">
      <c r="A92" s="1064"/>
      <c r="B92" s="1082"/>
      <c r="C92" s="1064"/>
      <c r="D92" s="1063"/>
      <c r="E92" s="1063"/>
      <c r="F92" s="1058"/>
      <c r="G92" s="1058"/>
      <c r="H92" s="1058"/>
      <c r="I92" s="1058"/>
      <c r="J92" s="1065"/>
      <c r="K92" s="1063"/>
      <c r="L92" s="1066"/>
      <c r="M92" s="1054"/>
      <c r="N92" s="1066"/>
      <c r="P92" s="1057"/>
    </row>
    <row r="93" spans="1:16" s="1056" customFormat="1" ht="18.95" customHeight="1">
      <c r="A93" s="1064"/>
      <c r="B93" s="1092" t="s">
        <v>94</v>
      </c>
      <c r="C93" s="1064"/>
      <c r="D93" s="1063"/>
      <c r="E93" s="1063"/>
      <c r="F93" s="1058"/>
      <c r="G93" s="1058"/>
      <c r="H93" s="1058"/>
      <c r="I93" s="1058"/>
      <c r="J93" s="1065"/>
      <c r="K93" s="1063"/>
      <c r="L93" s="1066"/>
      <c r="M93" s="1054"/>
      <c r="N93" s="1066"/>
      <c r="P93" s="1057"/>
    </row>
    <row r="94" spans="1:16" s="1056" customFormat="1" ht="18.95" customHeight="1">
      <c r="A94" s="1064"/>
      <c r="B94" s="1087" t="str">
        <f>+B87</f>
        <v>Bangunan</v>
      </c>
      <c r="C94" s="1064"/>
      <c r="D94" s="1063"/>
      <c r="E94" s="1063"/>
      <c r="F94" s="1058"/>
      <c r="G94" s="1058"/>
      <c r="H94" s="1097">
        <v>507500000</v>
      </c>
      <c r="I94" s="1097"/>
      <c r="J94" s="1099">
        <v>72500000</v>
      </c>
      <c r="K94" s="1097"/>
      <c r="L94" s="1100">
        <v>0</v>
      </c>
      <c r="M94" s="1101"/>
      <c r="N94" s="1100">
        <f t="shared" ref="N94:N97" si="7">+H94+J94-L94</f>
        <v>580000000</v>
      </c>
      <c r="P94" s="1057"/>
    </row>
    <row r="95" spans="1:16" s="1056" customFormat="1" ht="18.95" customHeight="1">
      <c r="A95" s="1064"/>
      <c r="B95" s="1087" t="str">
        <f t="shared" ref="B95:B97" si="8">+B88</f>
        <v>Kendaraan</v>
      </c>
      <c r="C95" s="1064"/>
      <c r="D95" s="1063"/>
      <c r="E95" s="1063"/>
      <c r="F95" s="1058"/>
      <c r="G95" s="1058"/>
      <c r="H95" s="1097">
        <v>128125000</v>
      </c>
      <c r="I95" s="1097"/>
      <c r="J95" s="1099">
        <v>25625000</v>
      </c>
      <c r="K95" s="1097"/>
      <c r="L95" s="1100">
        <v>0</v>
      </c>
      <c r="M95" s="1101"/>
      <c r="N95" s="1100">
        <f t="shared" si="7"/>
        <v>153750000</v>
      </c>
      <c r="P95" s="1057"/>
    </row>
    <row r="96" spans="1:16" s="1056" customFormat="1" ht="18.95" customHeight="1">
      <c r="A96" s="1064"/>
      <c r="B96" s="1087" t="str">
        <f t="shared" si="8"/>
        <v>Mesin dan Peralatan</v>
      </c>
      <c r="C96" s="1064"/>
      <c r="D96" s="1063"/>
      <c r="E96" s="1063"/>
      <c r="F96" s="1058"/>
      <c r="G96" s="1058"/>
      <c r="H96" s="1097">
        <v>101250000</v>
      </c>
      <c r="I96" s="1097"/>
      <c r="J96" s="1099">
        <v>18750000</v>
      </c>
      <c r="K96" s="1097"/>
      <c r="L96" s="1100">
        <v>0</v>
      </c>
      <c r="M96" s="1101"/>
      <c r="N96" s="1100">
        <f t="shared" si="7"/>
        <v>120000000</v>
      </c>
      <c r="P96" s="1057"/>
    </row>
    <row r="97" spans="1:16" s="1056" customFormat="1" ht="18.95" customHeight="1">
      <c r="A97" s="1064"/>
      <c r="B97" s="1087" t="str">
        <f t="shared" si="8"/>
        <v>Inventaris Kantor</v>
      </c>
      <c r="C97" s="1064"/>
      <c r="D97" s="1063"/>
      <c r="E97" s="1063"/>
      <c r="F97" s="1058"/>
      <c r="G97" s="1058"/>
      <c r="H97" s="1097">
        <v>50000000</v>
      </c>
      <c r="I97" s="1097"/>
      <c r="J97" s="1099">
        <v>0</v>
      </c>
      <c r="K97" s="1097"/>
      <c r="L97" s="1100">
        <v>0</v>
      </c>
      <c r="M97" s="1101"/>
      <c r="N97" s="1100">
        <f t="shared" si="7"/>
        <v>50000000</v>
      </c>
      <c r="P97" s="1057"/>
    </row>
    <row r="98" spans="1:16" s="1057" customFormat="1" ht="18.95" customHeight="1">
      <c r="A98" s="1064"/>
      <c r="B98" s="1082"/>
      <c r="C98" s="1064"/>
      <c r="D98" s="1063"/>
      <c r="E98" s="1063"/>
      <c r="F98" s="1058"/>
      <c r="G98" s="1058"/>
      <c r="H98" s="1098">
        <f>+SUM(H94:H97)</f>
        <v>786875000</v>
      </c>
      <c r="I98" s="1093"/>
      <c r="J98" s="1098">
        <f>+SUM(J94:J97)</f>
        <v>116875000</v>
      </c>
      <c r="K98" s="1093"/>
      <c r="L98" s="1098">
        <f>+SUM(L94:L97)</f>
        <v>0</v>
      </c>
      <c r="M98" s="1096"/>
      <c r="N98" s="1098">
        <f>+SUM(N94:N97)</f>
        <v>903750000</v>
      </c>
      <c r="O98" s="1056"/>
    </row>
    <row r="99" spans="1:16" s="1057" customFormat="1" ht="18.95" customHeight="1" thickBot="1">
      <c r="A99" s="1064"/>
      <c r="B99" s="1102" t="s">
        <v>69</v>
      </c>
      <c r="C99" s="1064"/>
      <c r="D99" s="1063"/>
      <c r="E99" s="1063"/>
      <c r="F99" s="1058"/>
      <c r="G99" s="1058"/>
      <c r="H99" s="1105">
        <f>+H91-H98</f>
        <v>1568125000</v>
      </c>
      <c r="I99" s="1058"/>
      <c r="J99" s="1106"/>
      <c r="K99" s="864"/>
      <c r="L99" s="1106"/>
      <c r="M99" s="1054"/>
      <c r="N99" s="1105">
        <f>+N91-N98</f>
        <v>1451250000</v>
      </c>
      <c r="O99" s="1056"/>
      <c r="P99" s="1057">
        <f>+NRC!F21</f>
        <v>1451250000</v>
      </c>
    </row>
    <row r="100" spans="1:16" s="1057" customFormat="1" ht="18.95" customHeight="1" thickTop="1">
      <c r="A100" s="1064"/>
      <c r="B100" s="1102"/>
      <c r="C100" s="1064"/>
      <c r="D100" s="1063"/>
      <c r="E100" s="1063"/>
      <c r="F100" s="1058"/>
      <c r="G100" s="1058"/>
      <c r="H100" s="1106"/>
      <c r="I100" s="1058"/>
      <c r="J100" s="1106"/>
      <c r="K100" s="864"/>
      <c r="L100" s="1106"/>
      <c r="M100" s="1054"/>
      <c r="N100" s="1106"/>
      <c r="O100" s="1056"/>
      <c r="P100" s="1057">
        <f>+N99-P99</f>
        <v>0</v>
      </c>
    </row>
    <row r="101" spans="1:16" s="1057" customFormat="1" ht="18.95" customHeight="1">
      <c r="A101" s="1064"/>
      <c r="B101" s="1102"/>
      <c r="C101" s="1064"/>
      <c r="D101" s="1063"/>
      <c r="E101" s="1063"/>
      <c r="F101" s="1058"/>
      <c r="G101" s="1058"/>
      <c r="H101" s="1106"/>
      <c r="I101" s="1058"/>
      <c r="J101" s="1106"/>
      <c r="K101" s="864"/>
      <c r="O101" s="1056"/>
    </row>
    <row r="102" spans="1:16" s="1057" customFormat="1" ht="18.95" customHeight="1">
      <c r="A102" s="1064"/>
      <c r="B102" s="1102"/>
      <c r="C102" s="1064"/>
      <c r="D102" s="1063"/>
      <c r="E102" s="1063"/>
      <c r="F102" s="1058"/>
      <c r="G102" s="1058"/>
      <c r="H102" s="1106"/>
      <c r="I102" s="1058"/>
      <c r="J102" s="1106"/>
      <c r="K102" s="864"/>
      <c r="O102" s="1056"/>
    </row>
    <row r="103" spans="1:16" s="1057" customFormat="1" ht="18.95" customHeight="1">
      <c r="A103" s="1064"/>
      <c r="B103" s="1102"/>
      <c r="C103" s="1064"/>
      <c r="D103" s="1063"/>
      <c r="E103" s="1063"/>
      <c r="F103" s="1058"/>
      <c r="G103" s="1058"/>
      <c r="H103" s="1106"/>
      <c r="I103" s="1058"/>
      <c r="J103" s="1106"/>
      <c r="K103" s="864"/>
      <c r="O103" s="1056"/>
    </row>
    <row r="104" spans="1:16" s="1057" customFormat="1" ht="18.95" customHeight="1">
      <c r="A104" s="1064"/>
      <c r="B104" s="1102"/>
      <c r="C104" s="1064"/>
      <c r="D104" s="1063"/>
      <c r="E104" s="1063"/>
      <c r="F104" s="1058"/>
      <c r="G104" s="1058"/>
      <c r="H104" s="1106"/>
      <c r="I104" s="1058"/>
      <c r="J104" s="1106"/>
      <c r="K104" s="864"/>
      <c r="O104" s="1056"/>
    </row>
    <row r="105" spans="1:16" s="1057" customFormat="1" ht="18.95" customHeight="1">
      <c r="A105" s="1064"/>
      <c r="B105" s="1102"/>
      <c r="C105" s="1064"/>
      <c r="D105" s="1063"/>
      <c r="E105" s="1063"/>
      <c r="F105" s="1058"/>
      <c r="G105" s="1058"/>
      <c r="H105" s="1106"/>
      <c r="I105" s="1058"/>
      <c r="J105" s="1106"/>
      <c r="K105" s="864"/>
      <c r="O105" s="1056"/>
    </row>
    <row r="106" spans="1:16" s="1007" customFormat="1" ht="18">
      <c r="A106" s="1002" t="str">
        <f>DAPUR!$E$6</f>
        <v>PT BANUA KARYA UTAMA</v>
      </c>
      <c r="B106" s="1002"/>
      <c r="C106" s="1002"/>
      <c r="D106" s="1002"/>
      <c r="E106" s="1002"/>
      <c r="F106" s="1002"/>
      <c r="G106" s="1002"/>
      <c r="H106" s="1002"/>
      <c r="I106" s="1002"/>
      <c r="J106" s="1003"/>
      <c r="K106" s="1002"/>
      <c r="L106" s="1004"/>
      <c r="M106" s="1002"/>
      <c r="N106" s="1004"/>
      <c r="O106" s="1005"/>
      <c r="P106" s="1006"/>
    </row>
    <row r="107" spans="1:16" s="1007" customFormat="1" ht="18">
      <c r="A107" s="1002" t="s">
        <v>214</v>
      </c>
      <c r="B107" s="1002"/>
      <c r="C107" s="1002"/>
      <c r="D107" s="1002"/>
      <c r="E107" s="1002"/>
      <c r="F107" s="1002"/>
      <c r="G107" s="1002"/>
      <c r="H107" s="1002"/>
      <c r="I107" s="1002"/>
      <c r="J107" s="1003"/>
      <c r="K107" s="1002"/>
      <c r="L107" s="1004"/>
      <c r="M107" s="1002"/>
      <c r="N107" s="1004"/>
      <c r="O107" s="1005"/>
      <c r="P107" s="1006"/>
    </row>
    <row r="108" spans="1:16" s="1007" customFormat="1" ht="18">
      <c r="A108" s="1008" t="str">
        <f>DAPUR!$E$8</f>
        <v>31 DESEMBER 2019 DAN 31 DESEMBER 2018</v>
      </c>
      <c r="B108" s="1009"/>
      <c r="C108" s="1009"/>
      <c r="D108" s="1009"/>
      <c r="E108" s="1009"/>
      <c r="F108" s="1009"/>
      <c r="G108" s="1009"/>
      <c r="H108" s="1009"/>
      <c r="I108" s="1009"/>
      <c r="J108" s="1010"/>
      <c r="K108" s="1009"/>
      <c r="L108" s="1011"/>
      <c r="M108" s="1009"/>
      <c r="N108" s="1011"/>
      <c r="O108" s="1005"/>
      <c r="P108" s="1006"/>
    </row>
    <row r="109" spans="1:16" s="1007" customFormat="1" ht="18">
      <c r="A109" s="1008" t="s">
        <v>215</v>
      </c>
      <c r="B109" s="1009"/>
      <c r="C109" s="1009"/>
      <c r="D109" s="1009"/>
      <c r="E109" s="1009"/>
      <c r="F109" s="1009"/>
      <c r="G109" s="1009"/>
      <c r="H109" s="1009"/>
      <c r="I109" s="1009"/>
      <c r="J109" s="1010"/>
      <c r="K109" s="1009"/>
      <c r="L109" s="1011"/>
      <c r="M109" s="1009"/>
      <c r="N109" s="1011"/>
      <c r="O109" s="1005"/>
      <c r="P109" s="1006"/>
    </row>
    <row r="110" spans="1:16" ht="8.1" customHeight="1">
      <c r="A110" s="1059"/>
      <c r="B110" s="1060"/>
      <c r="C110" s="1060"/>
      <c r="D110" s="1060"/>
      <c r="E110" s="1059"/>
      <c r="F110" s="1059"/>
      <c r="G110" s="1059"/>
      <c r="H110" s="1059"/>
      <c r="I110" s="1059"/>
      <c r="J110" s="1061"/>
      <c r="K110" s="1059"/>
      <c r="L110" s="1062"/>
      <c r="M110" s="1061"/>
      <c r="N110" s="1062"/>
    </row>
    <row r="111" spans="1:16" ht="19.5" customHeight="1"/>
    <row r="112" spans="1:16" ht="18.95" customHeight="1">
      <c r="L112" s="1161" t="str">
        <f>DAPUR!$E$18</f>
        <v>31 DESEMBER  2019</v>
      </c>
      <c r="M112" s="1054"/>
      <c r="N112" s="1161" t="str">
        <f>DAPUR!$E$19</f>
        <v>31 DESEMBER 2018</v>
      </c>
    </row>
    <row r="113" spans="1:17" s="1057" customFormat="1" ht="18.95" customHeight="1">
      <c r="A113" s="1064"/>
      <c r="B113" s="1102"/>
      <c r="C113" s="1064"/>
      <c r="D113" s="1063"/>
      <c r="E113" s="1063"/>
      <c r="F113" s="1058"/>
      <c r="G113" s="1058"/>
      <c r="H113" s="1106"/>
      <c r="I113" s="1058"/>
      <c r="J113" s="1106"/>
      <c r="K113" s="864"/>
      <c r="O113" s="1056"/>
    </row>
    <row r="114" spans="1:17" ht="18.95" customHeight="1">
      <c r="A114" s="1085" t="s">
        <v>153</v>
      </c>
      <c r="B114" s="1053" t="s">
        <v>1380</v>
      </c>
      <c r="D114" s="1063"/>
      <c r="F114" s="1058"/>
      <c r="G114" s="1058"/>
      <c r="H114" s="1058"/>
      <c r="I114" s="1058"/>
      <c r="M114" s="1054"/>
    </row>
    <row r="115" spans="1:17" ht="18.95" customHeight="1">
      <c r="A115" s="1085"/>
      <c r="B115" s="1109" t="s">
        <v>63</v>
      </c>
      <c r="C115" s="1107" t="str">
        <f>+J!C20</f>
        <v>PT Indra Sakti Sejahtera</v>
      </c>
      <c r="D115" s="1063"/>
      <c r="F115" s="1058"/>
      <c r="G115" s="1058"/>
      <c r="H115" s="1058"/>
      <c r="I115" s="1058"/>
      <c r="L115" s="1066">
        <f>+J!N20</f>
        <v>19248140516</v>
      </c>
      <c r="M115" s="1054"/>
      <c r="N115" s="1066">
        <f>+J!R20</f>
        <v>0</v>
      </c>
    </row>
    <row r="116" spans="1:17" ht="18.95" customHeight="1">
      <c r="A116" s="1064"/>
      <c r="B116" s="1109" t="s">
        <v>63</v>
      </c>
      <c r="C116" s="1107" t="str">
        <f>+J!C21</f>
        <v>Tuan Hendra Irawan</v>
      </c>
      <c r="D116" s="1063"/>
      <c r="F116" s="1058"/>
      <c r="G116" s="1058"/>
      <c r="H116" s="1058"/>
      <c r="I116" s="1058"/>
      <c r="L116" s="1066">
        <f>+J!N21</f>
        <v>0</v>
      </c>
      <c r="M116" s="1054"/>
      <c r="N116" s="1066">
        <f>+J!R21</f>
        <v>102200035</v>
      </c>
    </row>
    <row r="117" spans="1:17" ht="18.95" customHeight="1" thickBot="1">
      <c r="A117" s="1064"/>
      <c r="B117" s="1058"/>
      <c r="D117" s="1063"/>
      <c r="E117" s="1074" t="s">
        <v>92</v>
      </c>
      <c r="F117" s="1058"/>
      <c r="G117" s="1058"/>
      <c r="H117" s="1058"/>
      <c r="I117" s="1058"/>
      <c r="J117" s="1076"/>
      <c r="K117" s="1077"/>
      <c r="L117" s="1363">
        <f>+SUM(L115:L116)</f>
        <v>19248140516</v>
      </c>
      <c r="M117" s="1054"/>
      <c r="N117" s="1363">
        <f>+SUM(N115:N116)</f>
        <v>102200035</v>
      </c>
      <c r="P117" s="1080">
        <f>+NRC!D56</f>
        <v>19248140516</v>
      </c>
      <c r="Q117" s="1080">
        <f>+NRC!F56</f>
        <v>102200035</v>
      </c>
    </row>
    <row r="118" spans="1:17" ht="18.95" customHeight="1" thickTop="1">
      <c r="A118" s="1064"/>
      <c r="B118" s="1058"/>
      <c r="D118" s="1063"/>
      <c r="E118" s="1074"/>
      <c r="F118" s="1058"/>
      <c r="G118" s="1058"/>
      <c r="H118" s="1058"/>
      <c r="I118" s="1058"/>
      <c r="J118" s="1076"/>
      <c r="K118" s="1077"/>
      <c r="L118" s="1079"/>
      <c r="M118" s="1054"/>
      <c r="N118" s="1079"/>
      <c r="P118" s="1081">
        <f>+L117-P117</f>
        <v>0</v>
      </c>
      <c r="Q118" s="1081">
        <f>+N117-Q117</f>
        <v>0</v>
      </c>
    </row>
    <row r="119" spans="1:17" ht="18.95" customHeight="1">
      <c r="L119" s="1108"/>
      <c r="M119" s="1054"/>
      <c r="N119" s="1108"/>
    </row>
    <row r="120" spans="1:17" ht="18.95" customHeight="1">
      <c r="A120" s="1085" t="s">
        <v>154</v>
      </c>
      <c r="B120" s="1053" t="s">
        <v>1381</v>
      </c>
      <c r="D120" s="1063"/>
      <c r="F120" s="1058"/>
      <c r="G120" s="1058"/>
      <c r="H120" s="1058"/>
      <c r="I120" s="1058"/>
      <c r="M120" s="1054"/>
    </row>
    <row r="121" spans="1:17" ht="18.95" customHeight="1">
      <c r="A121" s="1064"/>
      <c r="B121" s="1109" t="s">
        <v>63</v>
      </c>
      <c r="C121" s="1107" t="s">
        <v>513</v>
      </c>
      <c r="D121" s="1063"/>
      <c r="F121" s="1058"/>
      <c r="G121" s="1058"/>
      <c r="H121" s="1058"/>
      <c r="I121" s="1058"/>
      <c r="L121" s="1066">
        <f>+K!N21</f>
        <v>4824955</v>
      </c>
      <c r="M121" s="1054"/>
      <c r="N121" s="1066">
        <f>+K!R21</f>
        <v>804268631.41189551</v>
      </c>
    </row>
    <row r="122" spans="1:17" ht="18.95" customHeight="1" thickBot="1">
      <c r="A122" s="1064"/>
      <c r="B122" s="1058"/>
      <c r="D122" s="1063"/>
      <c r="E122" s="1074" t="s">
        <v>92</v>
      </c>
      <c r="F122" s="1058"/>
      <c r="G122" s="1058"/>
      <c r="H122" s="1058"/>
      <c r="I122" s="1058"/>
      <c r="J122" s="1076"/>
      <c r="K122" s="1077"/>
      <c r="L122" s="1363">
        <f>+SUM(L121:L121)</f>
        <v>4824955</v>
      </c>
      <c r="M122" s="1054"/>
      <c r="N122" s="1363">
        <f>+SUM(N121:N121)</f>
        <v>804268631.41189551</v>
      </c>
      <c r="P122" s="1080">
        <f>+NRC!D57</f>
        <v>4824955</v>
      </c>
      <c r="Q122" s="1080">
        <f>+NRC!F57</f>
        <v>804268631.41189551</v>
      </c>
    </row>
    <row r="123" spans="1:17" ht="18.95" customHeight="1" thickTop="1">
      <c r="A123" s="1064"/>
      <c r="B123" s="1058"/>
      <c r="D123" s="1063"/>
      <c r="E123" s="1074"/>
      <c r="F123" s="1058"/>
      <c r="G123" s="1058"/>
      <c r="H123" s="1058"/>
      <c r="I123" s="1058"/>
      <c r="J123" s="1076"/>
      <c r="K123" s="1077"/>
      <c r="L123" s="1079"/>
      <c r="M123" s="1054"/>
      <c r="N123" s="1079"/>
      <c r="P123" s="1081">
        <f>+L122-P122</f>
        <v>0</v>
      </c>
      <c r="Q123" s="1081">
        <f>+N122-Q122</f>
        <v>0</v>
      </c>
    </row>
    <row r="124" spans="1:17" ht="18.95" customHeight="1">
      <c r="A124" s="1064"/>
      <c r="B124" s="1058"/>
      <c r="D124" s="1063"/>
      <c r="E124" s="1074"/>
      <c r="F124" s="1058"/>
      <c r="G124" s="1058"/>
      <c r="H124" s="1058"/>
      <c r="I124" s="1058"/>
      <c r="J124" s="1076"/>
      <c r="K124" s="1077"/>
      <c r="L124" s="1079"/>
      <c r="M124" s="1054"/>
      <c r="N124" s="1079"/>
      <c r="P124" s="856"/>
      <c r="Q124" s="856"/>
    </row>
    <row r="125" spans="1:17" ht="18.95" customHeight="1">
      <c r="A125" s="1085" t="s">
        <v>248</v>
      </c>
      <c r="B125" s="1053" t="s">
        <v>1382</v>
      </c>
      <c r="D125" s="1063"/>
      <c r="F125" s="1058"/>
      <c r="G125" s="1058"/>
      <c r="H125" s="1058"/>
      <c r="I125" s="1058"/>
      <c r="M125" s="1054"/>
    </row>
    <row r="126" spans="1:17" ht="18.95" customHeight="1">
      <c r="A126" s="1064"/>
      <c r="B126" s="1109" t="s">
        <v>63</v>
      </c>
      <c r="C126" s="1107" t="str">
        <f>+L!C19</f>
        <v>PT Bank Negara Indonesia (Persero), Tbk</v>
      </c>
      <c r="D126" s="1063"/>
      <c r="F126" s="1058"/>
      <c r="G126" s="1058"/>
      <c r="H126" s="1058"/>
      <c r="I126" s="1058"/>
      <c r="L126" s="1066">
        <f>+L!N19</f>
        <v>4400000000</v>
      </c>
      <c r="M126" s="1054"/>
      <c r="N126" s="1066">
        <f>+L!R19</f>
        <v>0</v>
      </c>
    </row>
    <row r="127" spans="1:17" ht="18.95" customHeight="1">
      <c r="A127" s="1064"/>
      <c r="B127" s="1109" t="s">
        <v>63</v>
      </c>
      <c r="C127" s="1107" t="str">
        <f>+L!C20</f>
        <v>PT Bank Rakyat Indonesia (Persero), Tbk</v>
      </c>
      <c r="D127" s="1063"/>
      <c r="F127" s="1058"/>
      <c r="G127" s="1058"/>
      <c r="H127" s="1058"/>
      <c r="I127" s="1058"/>
      <c r="L127" s="1066">
        <f>+L!N20</f>
        <v>3011407137</v>
      </c>
      <c r="M127" s="1054"/>
      <c r="N127" s="1066">
        <f>+L!R20</f>
        <v>0</v>
      </c>
    </row>
    <row r="128" spans="1:17" ht="18.95" customHeight="1" thickBot="1">
      <c r="A128" s="1064"/>
      <c r="B128" s="1058"/>
      <c r="D128" s="1063"/>
      <c r="E128" s="1074" t="s">
        <v>92</v>
      </c>
      <c r="F128" s="1058"/>
      <c r="G128" s="1058"/>
      <c r="H128" s="1058"/>
      <c r="I128" s="1058"/>
      <c r="J128" s="1076"/>
      <c r="K128" s="1077"/>
      <c r="L128" s="1363">
        <f>+SUM(L126:L127)</f>
        <v>7411407137</v>
      </c>
      <c r="M128" s="1054"/>
      <c r="N128" s="1363">
        <f>+SUM(N126:N127)</f>
        <v>0</v>
      </c>
      <c r="P128" s="1080">
        <f>+NRC!D58</f>
        <v>7411407137</v>
      </c>
      <c r="Q128" s="1080">
        <f>+NRC!F58</f>
        <v>0</v>
      </c>
    </row>
    <row r="129" spans="1:17" ht="18.95" customHeight="1" thickTop="1">
      <c r="A129" s="1064"/>
      <c r="B129" s="1058"/>
      <c r="D129" s="1063"/>
      <c r="E129" s="1074"/>
      <c r="F129" s="1058"/>
      <c r="G129" s="1058"/>
      <c r="H129" s="1058"/>
      <c r="I129" s="1058"/>
      <c r="J129" s="1076"/>
      <c r="K129" s="1077"/>
      <c r="L129" s="1079"/>
      <c r="M129" s="1054"/>
      <c r="N129" s="1079"/>
      <c r="P129" s="1081">
        <f>+L128-P128</f>
        <v>0</v>
      </c>
      <c r="Q129" s="1081">
        <f>+N128-Q128</f>
        <v>0</v>
      </c>
    </row>
    <row r="130" spans="1:17" ht="18.95" customHeight="1">
      <c r="A130" s="1064"/>
      <c r="B130" s="1058"/>
      <c r="D130" s="1063"/>
      <c r="E130" s="1074"/>
      <c r="F130" s="1058"/>
      <c r="G130" s="1058"/>
      <c r="H130" s="1058"/>
      <c r="I130" s="1058"/>
      <c r="J130" s="1076"/>
      <c r="K130" s="1077"/>
      <c r="L130" s="1079"/>
      <c r="M130" s="1054"/>
      <c r="N130" s="1079"/>
      <c r="P130" s="856"/>
      <c r="Q130" s="856"/>
    </row>
    <row r="131" spans="1:17" ht="18.95" customHeight="1">
      <c r="A131" s="1085" t="s">
        <v>121</v>
      </c>
      <c r="B131" s="1053" t="s">
        <v>251</v>
      </c>
      <c r="D131" s="1063"/>
      <c r="F131" s="1058"/>
      <c r="G131" s="1058"/>
      <c r="H131" s="1058"/>
      <c r="I131" s="1058"/>
      <c r="M131" s="1054"/>
    </row>
    <row r="132" spans="1:17" ht="18.95" customHeight="1">
      <c r="A132" s="1064"/>
      <c r="B132" s="1109" t="s">
        <v>63</v>
      </c>
      <c r="C132" s="1107" t="str">
        <f>+B131</f>
        <v>Kewajiban Tidak Lancar</v>
      </c>
      <c r="D132" s="1063"/>
      <c r="F132" s="1058"/>
      <c r="G132" s="1058"/>
      <c r="H132" s="1058"/>
      <c r="I132" s="1058"/>
      <c r="L132" s="1066">
        <f>+J!N26</f>
        <v>0</v>
      </c>
      <c r="M132" s="1054"/>
      <c r="N132" s="1066">
        <f>+J!R26</f>
        <v>0</v>
      </c>
    </row>
    <row r="133" spans="1:17" ht="18.95" customHeight="1" thickBot="1">
      <c r="A133" s="1064"/>
      <c r="B133" s="1058"/>
      <c r="D133" s="1063"/>
      <c r="E133" s="1074" t="s">
        <v>92</v>
      </c>
      <c r="F133" s="1058"/>
      <c r="G133" s="1058"/>
      <c r="H133" s="1058"/>
      <c r="I133" s="1058"/>
      <c r="J133" s="1076"/>
      <c r="K133" s="1077"/>
      <c r="L133" s="1363">
        <f>+SUM(L132:L132)</f>
        <v>0</v>
      </c>
      <c r="M133" s="1054"/>
      <c r="N133" s="1363">
        <f>+SUM(N132:N132)</f>
        <v>0</v>
      </c>
      <c r="P133" s="1080">
        <f>+NRC!D63</f>
        <v>0</v>
      </c>
      <c r="Q133" s="1080">
        <f>+NRC!F63</f>
        <v>0</v>
      </c>
    </row>
    <row r="134" spans="1:17" ht="18.95" customHeight="1" thickTop="1">
      <c r="A134" s="1064"/>
      <c r="B134" s="1058"/>
      <c r="D134" s="1063"/>
      <c r="E134" s="1074"/>
      <c r="F134" s="1058"/>
      <c r="G134" s="1058"/>
      <c r="H134" s="1058"/>
      <c r="I134" s="1058"/>
      <c r="J134" s="1076"/>
      <c r="K134" s="1077"/>
      <c r="L134" s="1079"/>
      <c r="M134" s="1054"/>
      <c r="N134" s="1079"/>
      <c r="P134" s="1081">
        <f>+L133-P133</f>
        <v>0</v>
      </c>
      <c r="Q134" s="1081">
        <f>+N133-Q133</f>
        <v>0</v>
      </c>
    </row>
    <row r="135" spans="1:17" ht="18.95" customHeight="1">
      <c r="A135" s="1064"/>
      <c r="D135" s="1063"/>
      <c r="F135" s="1058"/>
      <c r="G135" s="1058"/>
      <c r="H135" s="1058"/>
      <c r="I135" s="1058"/>
      <c r="M135" s="1054"/>
      <c r="P135" s="856"/>
    </row>
    <row r="136" spans="1:17" ht="18.95" customHeight="1">
      <c r="A136" s="1085" t="s">
        <v>249</v>
      </c>
      <c r="B136" s="1053" t="s">
        <v>253</v>
      </c>
      <c r="D136" s="1063"/>
      <c r="F136" s="1058"/>
      <c r="G136" s="1058"/>
      <c r="H136" s="1058"/>
      <c r="I136" s="1058"/>
      <c r="M136" s="1054"/>
    </row>
    <row r="137" spans="1:17" ht="18.95" customHeight="1">
      <c r="A137" s="1085"/>
      <c r="B137" s="1876" t="s">
        <v>1478</v>
      </c>
      <c r="C137" s="1876"/>
      <c r="D137" s="1876"/>
      <c r="E137" s="1876"/>
      <c r="F137" s="1876"/>
      <c r="G137" s="1876"/>
      <c r="H137" s="1876"/>
      <c r="I137" s="1876"/>
      <c r="J137" s="1876"/>
      <c r="K137" s="1876"/>
      <c r="L137" s="1876"/>
      <c r="M137" s="1876"/>
      <c r="N137" s="1876"/>
    </row>
    <row r="138" spans="1:17" ht="18.95" customHeight="1">
      <c r="A138" s="1085"/>
      <c r="B138" s="1876"/>
      <c r="C138" s="1876"/>
      <c r="D138" s="1876"/>
      <c r="E138" s="1876"/>
      <c r="F138" s="1876"/>
      <c r="G138" s="1876"/>
      <c r="H138" s="1876"/>
      <c r="I138" s="1876"/>
      <c r="J138" s="1876"/>
      <c r="K138" s="1876"/>
      <c r="L138" s="1876"/>
      <c r="M138" s="1876"/>
      <c r="N138" s="1876"/>
    </row>
    <row r="139" spans="1:17" ht="18.95" customHeight="1">
      <c r="A139" s="1085"/>
      <c r="B139" s="1876"/>
      <c r="C139" s="1876"/>
      <c r="D139" s="1876"/>
      <c r="E139" s="1876"/>
      <c r="F139" s="1876"/>
      <c r="G139" s="1876"/>
      <c r="H139" s="1876"/>
      <c r="I139" s="1876"/>
      <c r="J139" s="1876"/>
      <c r="K139" s="1876"/>
      <c r="L139" s="1876"/>
      <c r="M139" s="1876"/>
      <c r="N139" s="1876"/>
    </row>
    <row r="140" spans="1:17" ht="18.95" customHeight="1">
      <c r="A140" s="1085"/>
      <c r="B140" s="1876"/>
      <c r="C140" s="1876"/>
      <c r="D140" s="1876"/>
      <c r="E140" s="1876"/>
      <c r="F140" s="1876"/>
      <c r="G140" s="1876"/>
      <c r="H140" s="1876"/>
      <c r="I140" s="1876"/>
      <c r="J140" s="1876"/>
      <c r="K140" s="1876"/>
      <c r="L140" s="1876"/>
      <c r="M140" s="1876"/>
      <c r="N140" s="1876"/>
    </row>
    <row r="141" spans="1:17" ht="18.95" customHeight="1">
      <c r="A141" s="1085"/>
      <c r="B141" s="1876"/>
      <c r="C141" s="1876"/>
      <c r="D141" s="1876"/>
      <c r="E141" s="1876"/>
      <c r="F141" s="1876"/>
      <c r="G141" s="1876"/>
      <c r="H141" s="1876"/>
      <c r="I141" s="1876"/>
      <c r="J141" s="1876"/>
      <c r="K141" s="1876"/>
      <c r="L141" s="1876"/>
      <c r="M141" s="1876"/>
      <c r="N141" s="1876"/>
    </row>
    <row r="142" spans="1:17" ht="18.95" customHeight="1">
      <c r="A142" s="1085"/>
      <c r="D142" s="1063"/>
      <c r="F142" s="1058"/>
      <c r="G142" s="1058"/>
      <c r="H142" s="1058"/>
      <c r="I142" s="1058"/>
      <c r="M142" s="1054"/>
    </row>
    <row r="143" spans="1:17" ht="18.95" customHeight="1">
      <c r="A143" s="1085"/>
      <c r="B143" s="1874" t="s">
        <v>408</v>
      </c>
      <c r="C143" s="1874"/>
      <c r="D143" s="1874"/>
      <c r="E143" s="1874"/>
      <c r="F143" s="1874"/>
      <c r="G143" s="1874"/>
      <c r="H143" s="1874"/>
      <c r="I143" s="1058"/>
      <c r="J143" s="1175" t="s">
        <v>491</v>
      </c>
      <c r="L143" s="1176" t="s">
        <v>1162</v>
      </c>
      <c r="M143" s="1054"/>
      <c r="N143" s="1176" t="s">
        <v>350</v>
      </c>
    </row>
    <row r="144" spans="1:17" ht="18.95" customHeight="1">
      <c r="A144" s="1085"/>
      <c r="B144" s="1875"/>
      <c r="C144" s="1875"/>
      <c r="D144" s="1875"/>
      <c r="E144" s="1875"/>
      <c r="F144" s="1875"/>
      <c r="G144" s="1875"/>
      <c r="H144" s="1875"/>
      <c r="I144" s="1058"/>
      <c r="J144" s="1170" t="s">
        <v>492</v>
      </c>
      <c r="L144" s="1171" t="s">
        <v>410</v>
      </c>
      <c r="M144" s="1054"/>
      <c r="N144" s="1171" t="s">
        <v>404</v>
      </c>
    </row>
    <row r="145" spans="1:16" ht="18.95" customHeight="1">
      <c r="A145" s="1085"/>
      <c r="B145" s="1177"/>
      <c r="C145" s="1177"/>
      <c r="D145" s="1177"/>
      <c r="E145" s="1177"/>
      <c r="F145" s="1177"/>
      <c r="G145" s="1177"/>
      <c r="H145" s="1177"/>
      <c r="I145" s="1058"/>
      <c r="J145" s="1178"/>
      <c r="L145" s="1179"/>
      <c r="M145" s="1054"/>
      <c r="N145" s="1179"/>
    </row>
    <row r="146" spans="1:16" ht="18.95" customHeight="1">
      <c r="A146" s="1064"/>
      <c r="B146" s="1109" t="s">
        <v>63</v>
      </c>
      <c r="C146" s="1107" t="s">
        <v>1214</v>
      </c>
      <c r="D146" s="1063"/>
      <c r="F146" s="1058"/>
      <c r="G146" s="1058"/>
      <c r="H146" s="1058"/>
      <c r="I146" s="1058"/>
      <c r="J146" s="1131">
        <v>63</v>
      </c>
      <c r="L146" s="1173">
        <f>+J146/J152</f>
        <v>0.504</v>
      </c>
      <c r="M146" s="1054"/>
      <c r="N146" s="1066">
        <f>+J146*1000000</f>
        <v>63000000</v>
      </c>
      <c r="P146" s="1057">
        <f>+N146/J146</f>
        <v>1000000</v>
      </c>
    </row>
    <row r="147" spans="1:16" ht="18.95" customHeight="1">
      <c r="A147" s="1064"/>
      <c r="B147" s="1109" t="s">
        <v>63</v>
      </c>
      <c r="C147" s="1107" t="s">
        <v>1450</v>
      </c>
      <c r="D147" s="1063"/>
      <c r="F147" s="1058"/>
      <c r="G147" s="1058"/>
      <c r="H147" s="1058"/>
      <c r="I147" s="1058"/>
      <c r="J147" s="1131">
        <v>56</v>
      </c>
      <c r="L147" s="1173">
        <f>+J147/J152</f>
        <v>0.44800000000000001</v>
      </c>
      <c r="M147" s="1054"/>
      <c r="N147" s="1066">
        <f t="shared" ref="N147:N151" si="9">+J147*1000000</f>
        <v>56000000</v>
      </c>
    </row>
    <row r="148" spans="1:16" ht="18.95" customHeight="1">
      <c r="A148" s="1064"/>
      <c r="B148" s="1109" t="s">
        <v>63</v>
      </c>
      <c r="C148" s="1107" t="s">
        <v>1195</v>
      </c>
      <c r="D148" s="1063"/>
      <c r="F148" s="1058"/>
      <c r="G148" s="1058"/>
      <c r="H148" s="1058"/>
      <c r="I148" s="1058"/>
      <c r="J148" s="1131">
        <v>3</v>
      </c>
      <c r="L148" s="1173">
        <f>+J148/J152</f>
        <v>2.4E-2</v>
      </c>
      <c r="M148" s="1054"/>
      <c r="N148" s="1066">
        <f t="shared" si="9"/>
        <v>3000000</v>
      </c>
    </row>
    <row r="149" spans="1:16" ht="18.95" customHeight="1">
      <c r="A149" s="1064"/>
      <c r="B149" s="1109" t="s">
        <v>63</v>
      </c>
      <c r="C149" s="1107" t="s">
        <v>1430</v>
      </c>
      <c r="D149" s="1063"/>
      <c r="F149" s="1058"/>
      <c r="G149" s="1058"/>
      <c r="H149" s="1058"/>
      <c r="I149" s="1058"/>
      <c r="J149" s="1131">
        <v>1</v>
      </c>
      <c r="L149" s="1173">
        <f>+J149/J152</f>
        <v>8.0000000000000002E-3</v>
      </c>
      <c r="M149" s="1054"/>
      <c r="N149" s="1066">
        <f t="shared" si="9"/>
        <v>1000000</v>
      </c>
    </row>
    <row r="150" spans="1:16" ht="18.95" customHeight="1">
      <c r="A150" s="1064"/>
      <c r="B150" s="1109" t="s">
        <v>63</v>
      </c>
      <c r="C150" s="1107" t="s">
        <v>1194</v>
      </c>
      <c r="D150" s="1063"/>
      <c r="F150" s="1058"/>
      <c r="G150" s="1058"/>
      <c r="H150" s="1058"/>
      <c r="I150" s="1058"/>
      <c r="J150" s="1131">
        <v>1</v>
      </c>
      <c r="L150" s="1173">
        <f>+J150/J152</f>
        <v>8.0000000000000002E-3</v>
      </c>
      <c r="M150" s="1054"/>
      <c r="N150" s="1066">
        <f t="shared" si="9"/>
        <v>1000000</v>
      </c>
    </row>
    <row r="151" spans="1:16" ht="18.95" customHeight="1">
      <c r="A151" s="1064"/>
      <c r="B151" s="1109" t="s">
        <v>63</v>
      </c>
      <c r="C151" s="1107" t="s">
        <v>1479</v>
      </c>
      <c r="D151" s="1063"/>
      <c r="F151" s="1058"/>
      <c r="G151" s="1058"/>
      <c r="H151" s="1058"/>
      <c r="I151" s="1058"/>
      <c r="J151" s="1131">
        <v>1</v>
      </c>
      <c r="L151" s="1173">
        <f>+J151/J152</f>
        <v>8.0000000000000002E-3</v>
      </c>
      <c r="M151" s="1054"/>
      <c r="N151" s="1066">
        <f t="shared" si="9"/>
        <v>1000000</v>
      </c>
    </row>
    <row r="152" spans="1:16" ht="18.95" customHeight="1" thickBot="1">
      <c r="A152" s="1064"/>
      <c r="B152" s="1058"/>
      <c r="D152" s="1063"/>
      <c r="E152" s="1074" t="s">
        <v>92</v>
      </c>
      <c r="F152" s="1058"/>
      <c r="G152" s="1058"/>
      <c r="H152" s="1058"/>
      <c r="I152" s="1058"/>
      <c r="J152" s="1172">
        <f>SUM(J146:J151)</f>
        <v>125</v>
      </c>
      <c r="K152" s="1077"/>
      <c r="L152" s="1174">
        <f>SUM(L146:L151)</f>
        <v>1</v>
      </c>
      <c r="N152" s="1276">
        <f>SUM(N146:N151)</f>
        <v>125000000</v>
      </c>
      <c r="P152" s="856"/>
    </row>
    <row r="153" spans="1:16" ht="18.95" customHeight="1" thickTop="1">
      <c r="A153" s="1064"/>
      <c r="B153" s="1058"/>
      <c r="D153" s="1063"/>
      <c r="E153" s="1074"/>
      <c r="F153" s="1058"/>
      <c r="G153" s="1058"/>
      <c r="H153" s="1058"/>
      <c r="I153" s="1058"/>
      <c r="J153" s="1486"/>
      <c r="K153" s="1077"/>
      <c r="L153" s="1487"/>
      <c r="N153" s="1488"/>
      <c r="P153" s="856"/>
    </row>
    <row r="154" spans="1:16" ht="18.95" customHeight="1">
      <c r="A154" s="1064"/>
      <c r="B154" s="1058"/>
      <c r="D154" s="1063"/>
      <c r="E154" s="1074"/>
      <c r="F154" s="1058"/>
      <c r="G154" s="1058"/>
      <c r="H154" s="1058"/>
      <c r="I154" s="1058"/>
      <c r="J154" s="1486"/>
      <c r="K154" s="1077"/>
      <c r="L154" s="1487"/>
      <c r="N154" s="1488"/>
      <c r="P154" s="856"/>
    </row>
    <row r="155" spans="1:16" ht="18.95" customHeight="1">
      <c r="A155" s="1064"/>
      <c r="B155" s="1058"/>
      <c r="D155" s="1063"/>
      <c r="E155" s="1074"/>
      <c r="F155" s="1058"/>
      <c r="G155" s="1058"/>
      <c r="H155" s="1058"/>
      <c r="I155" s="1058"/>
      <c r="J155" s="1486"/>
      <c r="K155" s="1077"/>
      <c r="L155" s="1487"/>
      <c r="N155" s="1488"/>
      <c r="P155" s="856"/>
    </row>
    <row r="156" spans="1:16" ht="18.95" customHeight="1">
      <c r="A156" s="1064"/>
      <c r="B156" s="1058"/>
      <c r="D156" s="1063"/>
      <c r="E156" s="1074"/>
      <c r="F156" s="1058"/>
      <c r="G156" s="1058"/>
      <c r="H156" s="1058"/>
      <c r="I156" s="1058"/>
      <c r="J156" s="1486"/>
      <c r="K156" s="1077"/>
      <c r="L156" s="1487"/>
      <c r="N156" s="1488"/>
      <c r="P156" s="856"/>
    </row>
    <row r="157" spans="1:16" s="1007" customFormat="1" ht="18">
      <c r="A157" s="1002" t="str">
        <f>DAPUR!$E$6</f>
        <v>PT BANUA KARYA UTAMA</v>
      </c>
      <c r="B157" s="1002"/>
      <c r="C157" s="1002"/>
      <c r="D157" s="1002"/>
      <c r="E157" s="1002"/>
      <c r="F157" s="1002"/>
      <c r="G157" s="1002"/>
      <c r="H157" s="1002"/>
      <c r="I157" s="1002"/>
      <c r="J157" s="1003"/>
      <c r="K157" s="1002"/>
      <c r="L157" s="1004"/>
      <c r="M157" s="1002"/>
      <c r="N157" s="1004"/>
      <c r="O157" s="1005"/>
      <c r="P157" s="1006"/>
    </row>
    <row r="158" spans="1:16" s="1007" customFormat="1" ht="18">
      <c r="A158" s="1002" t="s">
        <v>214</v>
      </c>
      <c r="B158" s="1002"/>
      <c r="C158" s="1002"/>
      <c r="D158" s="1002"/>
      <c r="E158" s="1002"/>
      <c r="F158" s="1002"/>
      <c r="G158" s="1002"/>
      <c r="H158" s="1002"/>
      <c r="I158" s="1002"/>
      <c r="J158" s="1003"/>
      <c r="K158" s="1002"/>
      <c r="L158" s="1004"/>
      <c r="M158" s="1002"/>
      <c r="N158" s="1004"/>
      <c r="O158" s="1005"/>
      <c r="P158" s="1006"/>
    </row>
    <row r="159" spans="1:16" s="1007" customFormat="1" ht="18">
      <c r="A159" s="1008" t="str">
        <f>DAPUR!$E$8</f>
        <v>31 DESEMBER 2019 DAN 31 DESEMBER 2018</v>
      </c>
      <c r="B159" s="1009"/>
      <c r="C159" s="1009"/>
      <c r="D159" s="1009"/>
      <c r="E159" s="1009"/>
      <c r="F159" s="1009"/>
      <c r="G159" s="1009"/>
      <c r="H159" s="1009"/>
      <c r="I159" s="1009"/>
      <c r="J159" s="1010"/>
      <c r="K159" s="1009"/>
      <c r="L159" s="1011"/>
      <c r="M159" s="1009"/>
      <c r="N159" s="1011"/>
      <c r="O159" s="1005"/>
      <c r="P159" s="1006"/>
    </row>
    <row r="160" spans="1:16" s="1007" customFormat="1" ht="18">
      <c r="A160" s="1008" t="s">
        <v>215</v>
      </c>
      <c r="B160" s="1009"/>
      <c r="C160" s="1009"/>
      <c r="D160" s="1009"/>
      <c r="E160" s="1009"/>
      <c r="F160" s="1009"/>
      <c r="G160" s="1009"/>
      <c r="H160" s="1009"/>
      <c r="I160" s="1009"/>
      <c r="J160" s="1010"/>
      <c r="K160" s="1009"/>
      <c r="L160" s="1011"/>
      <c r="M160" s="1009"/>
      <c r="N160" s="1011"/>
      <c r="O160" s="1005"/>
      <c r="P160" s="1006"/>
    </row>
    <row r="161" spans="1:17" ht="8.1" customHeight="1">
      <c r="A161" s="1059"/>
      <c r="B161" s="1060"/>
      <c r="C161" s="1060"/>
      <c r="D161" s="1060"/>
      <c r="E161" s="1059"/>
      <c r="F161" s="1059"/>
      <c r="G161" s="1059"/>
      <c r="H161" s="1059"/>
      <c r="I161" s="1059"/>
      <c r="J161" s="1061"/>
      <c r="K161" s="1059"/>
      <c r="L161" s="1062"/>
      <c r="M161" s="1061"/>
      <c r="N161" s="1062"/>
    </row>
    <row r="162" spans="1:17" ht="18.95" customHeight="1">
      <c r="A162" s="1064"/>
      <c r="D162" s="1063"/>
      <c r="F162" s="1058"/>
      <c r="G162" s="1058"/>
      <c r="H162" s="1058"/>
      <c r="I162" s="1058"/>
      <c r="M162" s="1054"/>
    </row>
    <row r="163" spans="1:17" ht="18.95" customHeight="1">
      <c r="A163" s="1064"/>
      <c r="B163" s="1058"/>
      <c r="D163" s="1063"/>
      <c r="E163" s="1074"/>
      <c r="F163" s="1058"/>
      <c r="G163" s="1058"/>
      <c r="H163" s="1058"/>
      <c r="I163" s="1058"/>
      <c r="J163" s="1486"/>
      <c r="K163" s="1077"/>
      <c r="L163" s="1161" t="str">
        <f>DAPUR!$E$18</f>
        <v>31 DESEMBER  2019</v>
      </c>
      <c r="M163" s="1054"/>
      <c r="N163" s="1161" t="str">
        <f>DAPUR!$E$19</f>
        <v>31 DESEMBER 2018</v>
      </c>
      <c r="P163" s="856"/>
    </row>
    <row r="164" spans="1:17" ht="18.95" customHeight="1">
      <c r="A164" s="1064"/>
      <c r="B164" s="1058"/>
      <c r="D164" s="1063"/>
      <c r="E164" s="1074"/>
      <c r="F164" s="1058"/>
      <c r="G164" s="1058"/>
      <c r="H164" s="1058"/>
      <c r="I164" s="1058"/>
      <c r="J164" s="1486"/>
      <c r="K164" s="1077"/>
      <c r="L164" s="1487"/>
      <c r="N164" s="1488"/>
      <c r="P164" s="856"/>
    </row>
    <row r="165" spans="1:17" ht="18.95" customHeight="1">
      <c r="A165" s="1085" t="s">
        <v>444</v>
      </c>
      <c r="B165" s="1053" t="s">
        <v>254</v>
      </c>
      <c r="D165" s="1063"/>
      <c r="F165" s="1058"/>
      <c r="G165" s="1058"/>
      <c r="H165" s="1058"/>
      <c r="I165" s="1058"/>
      <c r="M165" s="1054"/>
    </row>
    <row r="166" spans="1:17" ht="18.95" customHeight="1">
      <c r="A166" s="1064"/>
      <c r="B166" s="1109" t="s">
        <v>63</v>
      </c>
      <c r="C166" s="1064" t="s">
        <v>254</v>
      </c>
      <c r="D166" s="1063"/>
      <c r="F166" s="1058"/>
      <c r="G166" s="1058"/>
      <c r="H166" s="1058"/>
      <c r="I166" s="1058"/>
      <c r="L166" s="1066">
        <f>+NRC!D69</f>
        <v>16245481401.91441</v>
      </c>
      <c r="M166" s="1054"/>
      <c r="N166" s="1066">
        <f>+NRC!F69</f>
        <v>14343714298.288105</v>
      </c>
    </row>
    <row r="167" spans="1:17" ht="18.95" customHeight="1" thickBot="1">
      <c r="A167" s="1064"/>
      <c r="B167" s="1058"/>
      <c r="D167" s="1063"/>
      <c r="E167" s="1074" t="s">
        <v>92</v>
      </c>
      <c r="F167" s="1058"/>
      <c r="G167" s="1058"/>
      <c r="H167" s="1058"/>
      <c r="I167" s="1058"/>
      <c r="J167" s="1076"/>
      <c r="K167" s="1077"/>
      <c r="L167" s="1363">
        <f>SUM(L166)</f>
        <v>16245481401.91441</v>
      </c>
      <c r="N167" s="1363">
        <f>SUM(N166)</f>
        <v>14343714298.288105</v>
      </c>
      <c r="P167" s="1080">
        <f>+NRC!D69</f>
        <v>16245481401.91441</v>
      </c>
      <c r="Q167" s="1080">
        <f>+NRC!F69</f>
        <v>14343714298.288105</v>
      </c>
    </row>
    <row r="168" spans="1:17" ht="18.95" customHeight="1" thickTop="1">
      <c r="A168" s="1064"/>
      <c r="B168" s="1110"/>
      <c r="C168" s="1063"/>
      <c r="D168" s="1063"/>
      <c r="F168" s="1058"/>
      <c r="G168" s="1058"/>
      <c r="H168" s="1058"/>
      <c r="I168" s="1058"/>
      <c r="M168" s="1054"/>
      <c r="P168" s="1081">
        <f>+L167-P167</f>
        <v>0</v>
      </c>
      <c r="Q168" s="1081">
        <f>+N166-Q167</f>
        <v>0</v>
      </c>
    </row>
    <row r="169" spans="1:17" ht="18.95" customHeight="1">
      <c r="L169" s="1407"/>
      <c r="M169" s="1054"/>
      <c r="N169" s="1407"/>
    </row>
    <row r="170" spans="1:17">
      <c r="A170" s="1085" t="s">
        <v>445</v>
      </c>
      <c r="B170" s="1053" t="s">
        <v>162</v>
      </c>
      <c r="D170" s="1063"/>
      <c r="F170" s="1058"/>
      <c r="G170" s="1058"/>
      <c r="H170" s="1058"/>
      <c r="I170" s="1058"/>
      <c r="M170" s="1054"/>
    </row>
    <row r="171" spans="1:17" ht="18.95" customHeight="1">
      <c r="A171" s="1064"/>
      <c r="B171" s="1109" t="s">
        <v>63</v>
      </c>
      <c r="C171" s="1107" t="str">
        <f>+AA!B19</f>
        <v>Penjualan Batubara</v>
      </c>
      <c r="D171" s="1063"/>
      <c r="F171" s="1058"/>
      <c r="G171" s="1058"/>
      <c r="H171" s="1058"/>
      <c r="I171" s="1058"/>
      <c r="L171" s="1066">
        <f>+AA!N19</f>
        <v>45180586462.626305</v>
      </c>
      <c r="M171" s="1054"/>
      <c r="N171" s="1066">
        <f>+AA!R19</f>
        <v>49052027000</v>
      </c>
    </row>
    <row r="172" spans="1:17" ht="18.95" customHeight="1" thickBot="1">
      <c r="A172" s="1064"/>
      <c r="B172" s="1058"/>
      <c r="D172" s="1063"/>
      <c r="E172" s="1074" t="s">
        <v>92</v>
      </c>
      <c r="F172" s="1058"/>
      <c r="G172" s="1058"/>
      <c r="H172" s="1058"/>
      <c r="I172" s="1058"/>
      <c r="J172" s="1076"/>
      <c r="K172" s="1077"/>
      <c r="L172" s="1363">
        <f>+SUM(L171:L171)</f>
        <v>45180586462.626305</v>
      </c>
      <c r="N172" s="1363">
        <f>+SUM(N171:N171)</f>
        <v>49052027000</v>
      </c>
      <c r="P172" s="1080">
        <f>+'L-R'!E9</f>
        <v>45180586462.626305</v>
      </c>
      <c r="Q172" s="1080">
        <f>+'L-R'!G9</f>
        <v>49052027000</v>
      </c>
    </row>
    <row r="173" spans="1:17" ht="15" thickTop="1">
      <c r="D173" s="1082"/>
      <c r="M173" s="1054"/>
      <c r="P173" s="1081">
        <f>+L171-P172</f>
        <v>0</v>
      </c>
      <c r="Q173" s="1081">
        <f>+N171-Q172</f>
        <v>0</v>
      </c>
    </row>
    <row r="174" spans="1:17" ht="9" customHeight="1">
      <c r="D174" s="1082"/>
      <c r="M174" s="1054"/>
      <c r="P174" s="856"/>
      <c r="Q174" s="856"/>
    </row>
    <row r="175" spans="1:17" ht="18.95" customHeight="1">
      <c r="A175" s="1085" t="s">
        <v>250</v>
      </c>
      <c r="B175" s="1053" t="s">
        <v>255</v>
      </c>
      <c r="D175" s="1063"/>
      <c r="F175" s="1058"/>
      <c r="G175" s="1058"/>
      <c r="H175" s="1058"/>
      <c r="I175" s="1058"/>
      <c r="M175" s="1054"/>
    </row>
    <row r="176" spans="1:17" s="1069" customFormat="1">
      <c r="A176" s="1067"/>
      <c r="B176" s="1053" t="s">
        <v>495</v>
      </c>
      <c r="C176" s="1053"/>
      <c r="D176" s="1068"/>
      <c r="E176" s="1068"/>
      <c r="J176" s="1054"/>
      <c r="K176" s="1068"/>
      <c r="L176" s="1055"/>
      <c r="M176" s="1054"/>
      <c r="N176" s="1055"/>
      <c r="O176" s="1070"/>
      <c r="P176" s="1071"/>
    </row>
    <row r="177" spans="1:17" ht="18.95" customHeight="1">
      <c r="A177" s="1064"/>
      <c r="B177" s="1109" t="s">
        <v>63</v>
      </c>
      <c r="C177" s="1064" t="str">
        <f>+BB!C19</f>
        <v>Persediaan Awal</v>
      </c>
      <c r="D177" s="1063"/>
      <c r="F177" s="1058"/>
      <c r="G177" s="1058"/>
      <c r="H177" s="1058"/>
      <c r="I177" s="1058"/>
      <c r="L177" s="1066">
        <f>BB!N19</f>
        <v>0</v>
      </c>
      <c r="M177" s="1054"/>
      <c r="N177" s="1066">
        <f>BB!R19</f>
        <v>0</v>
      </c>
    </row>
    <row r="178" spans="1:17" ht="18.95" customHeight="1">
      <c r="A178" s="1064"/>
      <c r="B178" s="1109" t="s">
        <v>63</v>
      </c>
      <c r="C178" s="1064" t="str">
        <f>+BB!C20</f>
        <v>Pembelian</v>
      </c>
      <c r="D178" s="1063"/>
      <c r="F178" s="1058"/>
      <c r="G178" s="1058"/>
      <c r="H178" s="1058"/>
      <c r="I178" s="1058"/>
      <c r="L178" s="1066">
        <f>-BB!N20</f>
        <v>-34162773805</v>
      </c>
      <c r="M178" s="1054"/>
      <c r="N178" s="1066">
        <f>-BB!R20</f>
        <v>-41226613000</v>
      </c>
    </row>
    <row r="179" spans="1:17" ht="18.95" customHeight="1">
      <c r="A179" s="1064"/>
      <c r="B179" s="1109" t="s">
        <v>63</v>
      </c>
      <c r="C179" s="1064" t="str">
        <f>+BB!C21</f>
        <v>Persediaan Akhir</v>
      </c>
      <c r="D179" s="1063"/>
      <c r="F179" s="1058"/>
      <c r="G179" s="1058"/>
      <c r="H179" s="1058"/>
      <c r="I179" s="1058"/>
      <c r="L179" s="1066">
        <f>BB!N21</f>
        <v>0</v>
      </c>
      <c r="M179" s="1054"/>
      <c r="N179" s="1066">
        <f>BB!R21</f>
        <v>0</v>
      </c>
    </row>
    <row r="180" spans="1:17" ht="18.95" customHeight="1">
      <c r="A180" s="1064"/>
      <c r="B180" s="1109" t="s">
        <v>63</v>
      </c>
      <c r="C180" s="1064" t="str">
        <f>+BB!C22</f>
        <v>Beban Langsung :</v>
      </c>
      <c r="D180" s="1063"/>
      <c r="F180" s="1058"/>
      <c r="G180" s="1058"/>
      <c r="H180" s="1058"/>
      <c r="I180" s="1058"/>
      <c r="M180" s="1054"/>
    </row>
    <row r="181" spans="1:17" ht="18.95" customHeight="1">
      <c r="A181" s="1064"/>
      <c r="B181" s="1109"/>
      <c r="C181" s="1603" t="str">
        <f>+BB!C23</f>
        <v>Beban Bongkar Muat</v>
      </c>
      <c r="D181" s="1063"/>
      <c r="F181" s="1058"/>
      <c r="G181" s="1058"/>
      <c r="H181" s="1058"/>
      <c r="I181" s="1058"/>
      <c r="L181" s="1066">
        <f>-BB!N23</f>
        <v>-463487739</v>
      </c>
      <c r="M181" s="1054"/>
      <c r="N181" s="1066">
        <f>-BB!R23</f>
        <v>0</v>
      </c>
    </row>
    <row r="182" spans="1:17" ht="18.95" customHeight="1">
      <c r="A182" s="1064"/>
      <c r="B182" s="1109"/>
      <c r="C182" s="1603" t="str">
        <f>+BB!C24</f>
        <v>Beban Sampling</v>
      </c>
      <c r="D182" s="1063"/>
      <c r="F182" s="1058"/>
      <c r="G182" s="1058"/>
      <c r="H182" s="1058"/>
      <c r="I182" s="1058"/>
      <c r="L182" s="1066">
        <f>-BB!N24</f>
        <v>0</v>
      </c>
      <c r="M182" s="1054"/>
      <c r="N182" s="1066">
        <f>-BB!R24</f>
        <v>-348560000</v>
      </c>
    </row>
    <row r="183" spans="1:17" ht="18.95" customHeight="1">
      <c r="A183" s="1064"/>
      <c r="B183" s="1109"/>
      <c r="C183" s="1603" t="str">
        <f>+BB!C25</f>
        <v>Beban Stevedoring</v>
      </c>
      <c r="D183" s="1063"/>
      <c r="F183" s="1058"/>
      <c r="G183" s="1058"/>
      <c r="H183" s="1058"/>
      <c r="I183" s="1058"/>
      <c r="L183" s="1066">
        <f>-BB!N25</f>
        <v>0</v>
      </c>
      <c r="M183" s="1054"/>
      <c r="N183" s="1066">
        <f>-BB!R25</f>
        <v>-345863000</v>
      </c>
    </row>
    <row r="184" spans="1:17" ht="18.95" customHeight="1">
      <c r="A184" s="1064"/>
      <c r="B184" s="1109"/>
      <c r="C184" s="1603" t="str">
        <f>+BB!C29</f>
        <v>Beban Pemasaran</v>
      </c>
      <c r="D184" s="1063"/>
      <c r="F184" s="1058"/>
      <c r="G184" s="1058"/>
      <c r="H184" s="1058"/>
      <c r="I184" s="1058"/>
      <c r="L184" s="1066">
        <f>-BB!N29</f>
        <v>-2037249811</v>
      </c>
      <c r="M184" s="1054"/>
      <c r="N184" s="1066">
        <f>-BB!R29</f>
        <v>0</v>
      </c>
    </row>
    <row r="185" spans="1:17" ht="18.95" customHeight="1">
      <c r="A185" s="1064"/>
      <c r="B185" s="1109"/>
      <c r="C185" s="1603" t="str">
        <f>+BB!C30</f>
        <v>Beban Sewa Tongkang</v>
      </c>
      <c r="D185" s="1063"/>
      <c r="F185" s="1058"/>
      <c r="G185" s="1058"/>
      <c r="H185" s="1058"/>
      <c r="I185" s="1058"/>
      <c r="L185" s="1066">
        <f>-BB!N30</f>
        <v>-5265292510</v>
      </c>
      <c r="M185" s="1054"/>
      <c r="N185" s="1066">
        <f>-BB!R30</f>
        <v>0</v>
      </c>
    </row>
    <row r="186" spans="1:17" ht="18.95" customHeight="1">
      <c r="A186" s="1064"/>
      <c r="B186" s="1109"/>
      <c r="C186" s="1603" t="str">
        <f>+BB!C33</f>
        <v>Beban Asuransi</v>
      </c>
      <c r="D186" s="1063"/>
      <c r="F186" s="1058"/>
      <c r="G186" s="1058"/>
      <c r="H186" s="1058"/>
      <c r="I186" s="1058"/>
      <c r="L186" s="1066">
        <f>-BB!N33</f>
        <v>-40076000</v>
      </c>
      <c r="M186" s="1054"/>
      <c r="N186" s="1066">
        <f>-BB!R33</f>
        <v>0</v>
      </c>
    </row>
    <row r="187" spans="1:17" ht="18.95" customHeight="1">
      <c r="A187" s="1064"/>
      <c r="B187" s="1109"/>
      <c r="C187" s="1603" t="str">
        <f>+BB!C34</f>
        <v>Beban Lainnya</v>
      </c>
      <c r="D187" s="1063"/>
      <c r="F187" s="1058"/>
      <c r="G187" s="1058"/>
      <c r="H187" s="1058"/>
      <c r="I187" s="1058"/>
      <c r="L187" s="1066">
        <f>-BB!N34</f>
        <v>-57153000</v>
      </c>
      <c r="M187" s="1054"/>
      <c r="N187" s="1066">
        <f>-BB!R34</f>
        <v>0</v>
      </c>
    </row>
    <row r="188" spans="1:17" ht="18.95" customHeight="1" thickBot="1">
      <c r="A188" s="1064"/>
      <c r="B188" s="1058"/>
      <c r="D188" s="1063"/>
      <c r="E188" s="1074" t="s">
        <v>92</v>
      </c>
      <c r="F188" s="1058"/>
      <c r="G188" s="1058"/>
      <c r="H188" s="1058"/>
      <c r="I188" s="1058"/>
      <c r="J188" s="1076"/>
      <c r="K188" s="1077"/>
      <c r="L188" s="1363">
        <f>+SUM(L177:L187)</f>
        <v>-42026032865</v>
      </c>
      <c r="N188" s="1363">
        <f>+SUM(N177:N187)</f>
        <v>-41921036000</v>
      </c>
      <c r="P188" s="1080">
        <f>+'L-R'!E11</f>
        <v>-42026032865</v>
      </c>
      <c r="Q188" s="1080">
        <f>+'L-R'!G11</f>
        <v>-41921036000</v>
      </c>
    </row>
    <row r="189" spans="1:17" ht="18.95" customHeight="1" thickTop="1">
      <c r="A189" s="1064"/>
      <c r="B189" s="1111"/>
      <c r="C189" s="1082"/>
      <c r="D189" s="1112"/>
      <c r="F189" s="1058"/>
      <c r="G189" s="1058"/>
      <c r="H189" s="1058"/>
      <c r="I189" s="1058"/>
      <c r="J189" s="1113"/>
      <c r="K189" s="1112"/>
      <c r="M189" s="1054"/>
      <c r="P189" s="1081">
        <f>+L188-P188</f>
        <v>0</v>
      </c>
      <c r="Q189" s="1081">
        <f>+N188-Q188</f>
        <v>0</v>
      </c>
    </row>
    <row r="190" spans="1:17" ht="14.25" customHeight="1">
      <c r="A190" s="1064"/>
      <c r="B190" s="1111"/>
      <c r="C190" s="1082"/>
      <c r="D190" s="1112"/>
      <c r="F190" s="1058"/>
      <c r="G190" s="1058"/>
      <c r="H190" s="1058"/>
      <c r="I190" s="1058"/>
      <c r="J190" s="1113"/>
      <c r="K190" s="1112"/>
      <c r="M190" s="1054"/>
      <c r="P190" s="856"/>
    </row>
    <row r="191" spans="1:17" ht="18.95" customHeight="1">
      <c r="A191" s="1085" t="s">
        <v>252</v>
      </c>
      <c r="B191" s="1053" t="s">
        <v>47</v>
      </c>
      <c r="D191" s="1063"/>
      <c r="F191" s="1058"/>
      <c r="G191" s="1058"/>
      <c r="H191" s="1058"/>
      <c r="I191" s="1058"/>
      <c r="M191" s="1054"/>
    </row>
    <row r="192" spans="1:17" s="1069" customFormat="1">
      <c r="A192" s="1067"/>
      <c r="B192" s="1053" t="s">
        <v>495</v>
      </c>
      <c r="C192" s="1053"/>
      <c r="D192" s="1068"/>
      <c r="E192" s="1068"/>
      <c r="J192" s="1054"/>
      <c r="K192" s="1068"/>
      <c r="L192" s="1055"/>
      <c r="M192" s="1054"/>
      <c r="N192" s="1055"/>
      <c r="O192" s="1070"/>
      <c r="P192" s="1071"/>
    </row>
    <row r="193" spans="1:17" ht="18.95" customHeight="1">
      <c r="A193" s="1067"/>
      <c r="B193" s="1109" t="s">
        <v>63</v>
      </c>
      <c r="C193" s="1064" t="str">
        <f>+CC!C20</f>
        <v>Beban Gaji</v>
      </c>
      <c r="D193" s="1063"/>
      <c r="F193" s="1058"/>
      <c r="G193" s="1058"/>
      <c r="H193" s="1058"/>
      <c r="I193" s="1058"/>
      <c r="L193" s="1066">
        <f>-CC!N20</f>
        <v>0</v>
      </c>
      <c r="M193" s="1054"/>
      <c r="N193" s="1066">
        <f>-CC!R20</f>
        <v>-590020000</v>
      </c>
      <c r="P193" s="1057">
        <v>432500000</v>
      </c>
    </row>
    <row r="194" spans="1:17" ht="18.95" customHeight="1">
      <c r="A194" s="1067"/>
      <c r="B194" s="1109" t="s">
        <v>63</v>
      </c>
      <c r="C194" s="1064" t="str">
        <f>+CC!C21</f>
        <v>Tunjangan Hari Raya</v>
      </c>
      <c r="D194" s="1063"/>
      <c r="F194" s="1058"/>
      <c r="G194" s="1058"/>
      <c r="H194" s="1058"/>
      <c r="I194" s="1058"/>
      <c r="L194" s="1066">
        <f>-CC!N21</f>
        <v>0</v>
      </c>
      <c r="M194" s="1054"/>
      <c r="N194" s="1066">
        <f>-CC!R21</f>
        <v>-47502000</v>
      </c>
      <c r="P194" s="1057">
        <f>+L194+L193</f>
        <v>0</v>
      </c>
    </row>
    <row r="195" spans="1:17" s="1056" customFormat="1" ht="18.95" customHeight="1">
      <c r="A195" s="1064"/>
      <c r="B195" s="1109" t="s">
        <v>63</v>
      </c>
      <c r="C195" s="1064" t="str">
        <f>+CC!C22</f>
        <v>Beban Alat Tulis Kantor</v>
      </c>
      <c r="D195" s="1114"/>
      <c r="E195" s="1115"/>
      <c r="F195" s="1058"/>
      <c r="G195" s="1058"/>
      <c r="H195" s="1058"/>
      <c r="I195" s="1058"/>
      <c r="J195" s="1065"/>
      <c r="K195" s="1063"/>
      <c r="L195" s="1066">
        <f>-CC!N22</f>
        <v>0</v>
      </c>
      <c r="M195" s="1054"/>
      <c r="N195" s="1066">
        <f>-CC!R22</f>
        <v>-10335150</v>
      </c>
      <c r="P195" s="1057">
        <f>+P193+P194</f>
        <v>432500000</v>
      </c>
    </row>
    <row r="196" spans="1:17" s="1056" customFormat="1" ht="18.95" customHeight="1">
      <c r="A196" s="1064"/>
      <c r="B196" s="1109" t="s">
        <v>63</v>
      </c>
      <c r="C196" s="1064" t="str">
        <f>+CC!C23</f>
        <v>Beban Konsumsi Kantor</v>
      </c>
      <c r="D196" s="1114"/>
      <c r="E196" s="1115"/>
      <c r="F196" s="1058"/>
      <c r="G196" s="1058"/>
      <c r="H196" s="1058"/>
      <c r="I196" s="1058"/>
      <c r="J196" s="1065"/>
      <c r="K196" s="1063"/>
      <c r="L196" s="1066">
        <f>-CC!N23</f>
        <v>0</v>
      </c>
      <c r="M196" s="1054"/>
      <c r="N196" s="1066">
        <f>-CC!R23</f>
        <v>-6976000</v>
      </c>
      <c r="P196" s="1057"/>
    </row>
    <row r="197" spans="1:17" s="1056" customFormat="1" ht="18.95" customHeight="1">
      <c r="A197" s="1064"/>
      <c r="B197" s="1109" t="s">
        <v>63</v>
      </c>
      <c r="C197" s="1064" t="str">
        <f>+CC!C24</f>
        <v>Beban Perjalanan Dinas</v>
      </c>
      <c r="D197" s="1114"/>
      <c r="E197" s="1115"/>
      <c r="F197" s="1058"/>
      <c r="G197" s="1058"/>
      <c r="H197" s="1058"/>
      <c r="I197" s="1058"/>
      <c r="J197" s="1065"/>
      <c r="K197" s="1063"/>
      <c r="L197" s="1066">
        <f>-CC!N24</f>
        <v>0</v>
      </c>
      <c r="M197" s="1054"/>
      <c r="N197" s="1066">
        <f>-CC!R24</f>
        <v>-129850000</v>
      </c>
      <c r="P197" s="1057"/>
    </row>
    <row r="198" spans="1:17" s="1056" customFormat="1" ht="18.95" customHeight="1">
      <c r="A198" s="1064"/>
      <c r="B198" s="1109" t="s">
        <v>63</v>
      </c>
      <c r="C198" s="1064" t="str">
        <f>+CC!C25</f>
        <v>Beban Listrik, Air dan Telepon</v>
      </c>
      <c r="D198" s="1114"/>
      <c r="E198" s="1115"/>
      <c r="F198" s="1058"/>
      <c r="G198" s="1058"/>
      <c r="H198" s="1058"/>
      <c r="I198" s="1058"/>
      <c r="J198" s="1065"/>
      <c r="K198" s="1063"/>
      <c r="L198" s="1066">
        <f>-CC!N25</f>
        <v>0</v>
      </c>
      <c r="M198" s="1054"/>
      <c r="N198" s="1066">
        <f>-CC!R25</f>
        <v>-39555599.799999997</v>
      </c>
      <c r="P198" s="1057"/>
    </row>
    <row r="199" spans="1:17" s="1056" customFormat="1" ht="18.95" customHeight="1">
      <c r="A199" s="1064"/>
      <c r="B199" s="1109" t="s">
        <v>63</v>
      </c>
      <c r="C199" s="1064" t="str">
        <f>+CC!C26</f>
        <v>Beban Kirim</v>
      </c>
      <c r="D199" s="1114"/>
      <c r="E199" s="1115"/>
      <c r="F199" s="1058"/>
      <c r="G199" s="1058"/>
      <c r="H199" s="1058"/>
      <c r="I199" s="1058"/>
      <c r="J199" s="1065"/>
      <c r="K199" s="1063"/>
      <c r="L199" s="1066">
        <f>-CC!N26</f>
        <v>0</v>
      </c>
      <c r="M199" s="1054"/>
      <c r="N199" s="1066">
        <f>-CC!R26</f>
        <v>-2458000</v>
      </c>
      <c r="P199" s="1057"/>
    </row>
    <row r="200" spans="1:17" s="1056" customFormat="1" ht="18.95" customHeight="1">
      <c r="A200" s="1064"/>
      <c r="B200" s="1109" t="s">
        <v>63</v>
      </c>
      <c r="C200" s="1064" t="str">
        <f>+CC!C27</f>
        <v>Beban Pemeliharaan Aset Tetap</v>
      </c>
      <c r="D200" s="1114"/>
      <c r="E200" s="1115"/>
      <c r="F200" s="1058"/>
      <c r="G200" s="1058"/>
      <c r="H200" s="1058"/>
      <c r="I200" s="1058"/>
      <c r="J200" s="1065"/>
      <c r="K200" s="1063"/>
      <c r="L200" s="1066">
        <f>-CC!N27</f>
        <v>0</v>
      </c>
      <c r="M200" s="1054"/>
      <c r="N200" s="1066">
        <f>-CC!R27</f>
        <v>-43218750</v>
      </c>
      <c r="P200" s="1057"/>
    </row>
    <row r="201" spans="1:17" s="1056" customFormat="1" ht="18.95" customHeight="1">
      <c r="A201" s="1064"/>
      <c r="B201" s="1109" t="s">
        <v>63</v>
      </c>
      <c r="C201" s="1064" t="str">
        <f>+CC!C28</f>
        <v>Beban Penyusutan Bangunan</v>
      </c>
      <c r="D201" s="1114"/>
      <c r="E201" s="1115"/>
      <c r="F201" s="1058"/>
      <c r="G201" s="1058"/>
      <c r="H201" s="1058"/>
      <c r="I201" s="1058"/>
      <c r="J201" s="1065"/>
      <c r="K201" s="1063"/>
      <c r="L201" s="1066">
        <f>-CC!N28</f>
        <v>-72500000</v>
      </c>
      <c r="M201" s="1054"/>
      <c r="N201" s="1066">
        <f>-CC!R28</f>
        <v>-72500000</v>
      </c>
      <c r="P201" s="1057"/>
    </row>
    <row r="202" spans="1:17" s="1056" customFormat="1" ht="18.95" customHeight="1">
      <c r="A202" s="1064"/>
      <c r="B202" s="1109" t="s">
        <v>63</v>
      </c>
      <c r="C202" s="1064" t="str">
        <f>+CC!C29</f>
        <v>Beban Penyusutan Kendaraan</v>
      </c>
      <c r="D202" s="1114"/>
      <c r="E202" s="1115"/>
      <c r="F202" s="1058"/>
      <c r="G202" s="1058"/>
      <c r="H202" s="1058"/>
      <c r="I202" s="1058"/>
      <c r="J202" s="1065"/>
      <c r="K202" s="1063"/>
      <c r="L202" s="1066">
        <f>-CC!N29</f>
        <v>-25625000</v>
      </c>
      <c r="M202" s="1054"/>
      <c r="N202" s="1066">
        <f>-CC!R29</f>
        <v>-25625000</v>
      </c>
      <c r="P202" s="1057"/>
    </row>
    <row r="203" spans="1:17" s="1056" customFormat="1" ht="18.95" customHeight="1">
      <c r="A203" s="1064"/>
      <c r="B203" s="1109" t="s">
        <v>63</v>
      </c>
      <c r="C203" s="1064" t="str">
        <f>+CC!C30</f>
        <v>Beban Penyusutan Mesin dan Peralatan</v>
      </c>
      <c r="D203" s="1114"/>
      <c r="E203" s="1115"/>
      <c r="F203" s="1058"/>
      <c r="G203" s="1058"/>
      <c r="H203" s="1058"/>
      <c r="I203" s="1058"/>
      <c r="J203" s="1065"/>
      <c r="K203" s="1063"/>
      <c r="L203" s="1066">
        <f>-CC!N30</f>
        <v>-18750000</v>
      </c>
      <c r="M203" s="1054"/>
      <c r="N203" s="1066">
        <f>-CC!R30</f>
        <v>-18750000</v>
      </c>
      <c r="P203" s="1057"/>
    </row>
    <row r="204" spans="1:17" s="1056" customFormat="1" ht="18.95" customHeight="1">
      <c r="A204" s="1064"/>
      <c r="B204" s="1109" t="s">
        <v>63</v>
      </c>
      <c r="C204" s="1064" t="str">
        <f>+CC!C31</f>
        <v>Beban Penyusutan Inventaris Kantor</v>
      </c>
      <c r="D204" s="1114"/>
      <c r="E204" s="1115"/>
      <c r="F204" s="1058"/>
      <c r="G204" s="1058"/>
      <c r="H204" s="1058"/>
      <c r="I204" s="1058"/>
      <c r="J204" s="1065"/>
      <c r="K204" s="1063"/>
      <c r="L204" s="1066">
        <f>-CC!N31</f>
        <v>0</v>
      </c>
      <c r="M204" s="1054"/>
      <c r="N204" s="1066">
        <f>-CC!R31</f>
        <v>0</v>
      </c>
      <c r="P204" s="1057"/>
    </row>
    <row r="205" spans="1:17" s="1056" customFormat="1" ht="18.95" customHeight="1">
      <c r="A205" s="1064"/>
      <c r="B205" s="1109" t="s">
        <v>63</v>
      </c>
      <c r="C205" s="1064" t="str">
        <f>+CC!C32</f>
        <v>Beban Surat Ijin Perusahaan</v>
      </c>
      <c r="D205" s="1114"/>
      <c r="E205" s="1115"/>
      <c r="F205" s="1058"/>
      <c r="G205" s="1058"/>
      <c r="H205" s="1058"/>
      <c r="I205" s="1058"/>
      <c r="J205" s="1065"/>
      <c r="K205" s="1063"/>
      <c r="L205" s="1066">
        <f>-CC!N32</f>
        <v>0</v>
      </c>
      <c r="M205" s="1054"/>
      <c r="N205" s="1066">
        <f>-CC!R32</f>
        <v>-34217850</v>
      </c>
      <c r="P205" s="1057"/>
    </row>
    <row r="206" spans="1:17" s="1056" customFormat="1" ht="18.95" customHeight="1">
      <c r="A206" s="1064"/>
      <c r="B206" s="1109" t="s">
        <v>63</v>
      </c>
      <c r="C206" s="1064" t="str">
        <f>+CC!C33</f>
        <v>Beban Lain-lain</v>
      </c>
      <c r="D206" s="1114"/>
      <c r="E206" s="1115"/>
      <c r="F206" s="1058"/>
      <c r="G206" s="1058"/>
      <c r="H206" s="1058"/>
      <c r="I206" s="1058"/>
      <c r="J206" s="1065"/>
      <c r="K206" s="1063"/>
      <c r="L206" s="1066">
        <f>-CC!N33</f>
        <v>0</v>
      </c>
      <c r="M206" s="1054"/>
      <c r="N206" s="1066">
        <f>-CC!R33</f>
        <v>-14218650</v>
      </c>
      <c r="P206" s="1057"/>
    </row>
    <row r="207" spans="1:17" ht="18.95" customHeight="1" thickBot="1">
      <c r="A207" s="1064"/>
      <c r="B207" s="1109"/>
      <c r="C207" s="1058"/>
      <c r="D207" s="1114"/>
      <c r="E207" s="1053" t="s">
        <v>92</v>
      </c>
      <c r="F207" s="1058"/>
      <c r="G207" s="1058"/>
      <c r="H207" s="1058"/>
      <c r="I207" s="1058"/>
      <c r="J207" s="1076"/>
      <c r="K207" s="1077"/>
      <c r="L207" s="1363">
        <f>+SUM(L193:L206)</f>
        <v>-116875000</v>
      </c>
      <c r="M207" s="1363"/>
      <c r="N207" s="1363">
        <f>+SUM(N193:N206)</f>
        <v>-1035226999.8</v>
      </c>
      <c r="P207" s="1080">
        <f>+'L-R'!E16</f>
        <v>-116875000</v>
      </c>
      <c r="Q207" s="1080">
        <f>+'L-R'!G16</f>
        <v>-1035226999.8</v>
      </c>
    </row>
    <row r="208" spans="1:17" ht="18.95" customHeight="1" thickTop="1">
      <c r="A208" s="1064"/>
      <c r="B208" s="1109"/>
      <c r="C208" s="1058"/>
      <c r="D208" s="1114"/>
      <c r="E208" s="1107"/>
      <c r="F208" s="1058"/>
      <c r="G208" s="1058"/>
      <c r="H208" s="1058"/>
      <c r="I208" s="1058"/>
      <c r="M208" s="1054"/>
      <c r="P208" s="1081">
        <f>+L207-P207</f>
        <v>0</v>
      </c>
      <c r="Q208" s="1081">
        <f>+N207-Q207</f>
        <v>0</v>
      </c>
    </row>
    <row r="209" spans="1:16" s="1007" customFormat="1" ht="18">
      <c r="A209" s="1002" t="str">
        <f>DAPUR!$E$6</f>
        <v>PT BANUA KARYA UTAMA</v>
      </c>
      <c r="B209" s="1002"/>
      <c r="C209" s="1002"/>
      <c r="D209" s="1002"/>
      <c r="E209" s="1002"/>
      <c r="F209" s="1002"/>
      <c r="G209" s="1002"/>
      <c r="H209" s="1002"/>
      <c r="I209" s="1002"/>
      <c r="J209" s="1003"/>
      <c r="K209" s="1002"/>
      <c r="L209" s="1004"/>
      <c r="M209" s="1002"/>
      <c r="N209" s="1004"/>
      <c r="O209" s="1005"/>
      <c r="P209" s="1006"/>
    </row>
    <row r="210" spans="1:16" s="1007" customFormat="1" ht="18">
      <c r="A210" s="1002" t="s">
        <v>214</v>
      </c>
      <c r="B210" s="1002"/>
      <c r="C210" s="1002"/>
      <c r="D210" s="1002"/>
      <c r="E210" s="1002"/>
      <c r="F210" s="1002"/>
      <c r="G210" s="1002"/>
      <c r="H210" s="1002"/>
      <c r="I210" s="1002"/>
      <c r="J210" s="1003"/>
      <c r="K210" s="1002"/>
      <c r="L210" s="1004"/>
      <c r="M210" s="1002"/>
      <c r="N210" s="1004"/>
      <c r="O210" s="1005"/>
      <c r="P210" s="1006"/>
    </row>
    <row r="211" spans="1:16" s="1007" customFormat="1" ht="18">
      <c r="A211" s="1008" t="str">
        <f>DAPUR!$E$8</f>
        <v>31 DESEMBER 2019 DAN 31 DESEMBER 2018</v>
      </c>
      <c r="B211" s="1009"/>
      <c r="C211" s="1009"/>
      <c r="D211" s="1009"/>
      <c r="E211" s="1009"/>
      <c r="F211" s="1009"/>
      <c r="G211" s="1009"/>
      <c r="H211" s="1009"/>
      <c r="I211" s="1009"/>
      <c r="J211" s="1010"/>
      <c r="K211" s="1009"/>
      <c r="L211" s="1011"/>
      <c r="M211" s="1009"/>
      <c r="N211" s="1011"/>
      <c r="O211" s="1005"/>
      <c r="P211" s="1006"/>
    </row>
    <row r="212" spans="1:16" s="1007" customFormat="1" ht="18">
      <c r="A212" s="1008" t="s">
        <v>215</v>
      </c>
      <c r="B212" s="1009"/>
      <c r="C212" s="1009"/>
      <c r="D212" s="1009"/>
      <c r="E212" s="1009"/>
      <c r="F212" s="1009"/>
      <c r="G212" s="1009"/>
      <c r="H212" s="1009"/>
      <c r="I212" s="1009"/>
      <c r="J212" s="1010"/>
      <c r="K212" s="1009"/>
      <c r="L212" s="1011"/>
      <c r="M212" s="1009"/>
      <c r="N212" s="1011"/>
      <c r="O212" s="1005"/>
      <c r="P212" s="1006"/>
    </row>
    <row r="213" spans="1:16" ht="8.1" customHeight="1">
      <c r="A213" s="1059"/>
      <c r="B213" s="1060"/>
      <c r="C213" s="1060"/>
      <c r="D213" s="1060"/>
      <c r="E213" s="1059"/>
      <c r="F213" s="1059"/>
      <c r="G213" s="1059"/>
      <c r="H213" s="1059"/>
      <c r="I213" s="1059"/>
      <c r="J213" s="1061"/>
      <c r="K213" s="1059"/>
      <c r="L213" s="1062"/>
      <c r="M213" s="1061"/>
      <c r="N213" s="1062"/>
    </row>
    <row r="214" spans="1:16" ht="18.95" customHeight="1">
      <c r="A214" s="1064"/>
      <c r="D214" s="1063"/>
      <c r="F214" s="1058"/>
      <c r="G214" s="1058"/>
      <c r="H214" s="1058"/>
      <c r="I214" s="1058"/>
      <c r="M214" s="1054"/>
    </row>
    <row r="215" spans="1:16" ht="18.95" customHeight="1">
      <c r="A215" s="1064"/>
      <c r="B215" s="1058"/>
      <c r="D215" s="1063"/>
      <c r="E215" s="1074"/>
      <c r="F215" s="1058"/>
      <c r="G215" s="1058"/>
      <c r="H215" s="1058"/>
      <c r="I215" s="1058"/>
      <c r="J215" s="1486"/>
      <c r="K215" s="1077"/>
      <c r="L215" s="1161" t="str">
        <f>DAPUR!$E$18</f>
        <v>31 DESEMBER  2019</v>
      </c>
      <c r="M215" s="1054"/>
      <c r="N215" s="1161" t="str">
        <f>DAPUR!$E$19</f>
        <v>31 DESEMBER 2018</v>
      </c>
      <c r="P215" s="856"/>
    </row>
    <row r="216" spans="1:16" ht="18.95" customHeight="1">
      <c r="A216" s="1064"/>
      <c r="B216" s="1109"/>
      <c r="C216" s="1058"/>
      <c r="D216" s="1114"/>
      <c r="E216" s="1107"/>
      <c r="F216" s="1058"/>
      <c r="G216" s="1058"/>
      <c r="H216" s="1058"/>
      <c r="I216" s="1058"/>
      <c r="M216" s="1054"/>
    </row>
    <row r="217" spans="1:16" ht="18.95" customHeight="1">
      <c r="A217" s="1085" t="s">
        <v>1206</v>
      </c>
      <c r="B217" s="1053" t="s">
        <v>256</v>
      </c>
      <c r="D217" s="1063"/>
      <c r="F217" s="1058"/>
      <c r="G217" s="1058"/>
      <c r="H217" s="1058"/>
      <c r="I217" s="1058"/>
      <c r="M217" s="1054"/>
    </row>
    <row r="218" spans="1:16" s="1069" customFormat="1">
      <c r="A218" s="1067"/>
      <c r="B218" s="1053" t="s">
        <v>495</v>
      </c>
      <c r="C218" s="1053"/>
      <c r="D218" s="1068"/>
      <c r="E218" s="1068"/>
      <c r="J218" s="1054"/>
      <c r="K218" s="1068"/>
      <c r="L218" s="1055"/>
      <c r="M218" s="1054"/>
      <c r="N218" s="1055"/>
      <c r="O218" s="1070"/>
      <c r="P218" s="1071"/>
    </row>
    <row r="219" spans="1:16" ht="18.95" customHeight="1">
      <c r="A219" s="1064"/>
      <c r="B219" s="1109" t="s">
        <v>63</v>
      </c>
      <c r="C219" s="1053" t="s">
        <v>176</v>
      </c>
      <c r="D219" s="1063"/>
      <c r="F219" s="1058"/>
      <c r="G219" s="1058"/>
      <c r="H219" s="1058"/>
      <c r="I219" s="1058"/>
      <c r="M219" s="1054"/>
    </row>
    <row r="220" spans="1:16" ht="18.95" customHeight="1">
      <c r="A220" s="1064"/>
      <c r="B220" s="1058"/>
      <c r="C220" s="1116" t="s">
        <v>63</v>
      </c>
      <c r="D220" s="1073" t="str">
        <f>+DD!C20</f>
        <v>Jasa Giro Bank</v>
      </c>
      <c r="F220" s="1058"/>
      <c r="G220" s="1058"/>
      <c r="H220" s="1058"/>
      <c r="I220" s="1058"/>
      <c r="L220" s="1066">
        <f>+DD!N20</f>
        <v>38238654</v>
      </c>
      <c r="M220" s="1054"/>
      <c r="N220" s="1066">
        <f>+DD!R20</f>
        <v>1917832.5</v>
      </c>
    </row>
    <row r="221" spans="1:16" ht="18.95" customHeight="1">
      <c r="A221" s="1064"/>
      <c r="B221" s="1058"/>
      <c r="D221" s="1063"/>
      <c r="E221" s="1074" t="s">
        <v>92</v>
      </c>
      <c r="F221" s="1058"/>
      <c r="G221" s="1058"/>
      <c r="H221" s="1058"/>
      <c r="I221" s="1058"/>
      <c r="J221" s="1076"/>
      <c r="K221" s="1077"/>
      <c r="L221" s="1078">
        <f>+SUM(L220:L220)</f>
        <v>38238654</v>
      </c>
      <c r="N221" s="1078">
        <f>+SUM(N220:N220)</f>
        <v>1917832.5</v>
      </c>
      <c r="P221" s="856">
        <f>+'L-R'!G21</f>
        <v>1917832.5</v>
      </c>
    </row>
    <row r="222" spans="1:16" ht="18.95" customHeight="1">
      <c r="A222" s="1064"/>
      <c r="B222" s="1058"/>
      <c r="D222" s="1063"/>
      <c r="E222" s="1074"/>
      <c r="F222" s="1058"/>
      <c r="G222" s="1058"/>
      <c r="H222" s="1058"/>
      <c r="I222" s="1058"/>
      <c r="J222" s="1076"/>
      <c r="K222" s="1077"/>
      <c r="L222" s="1079"/>
      <c r="N222" s="1079"/>
      <c r="P222" s="856"/>
    </row>
    <row r="223" spans="1:16" ht="18.95" customHeight="1">
      <c r="A223" s="1064"/>
      <c r="B223" s="1109" t="s">
        <v>63</v>
      </c>
      <c r="C223" s="1053" t="s">
        <v>177</v>
      </c>
      <c r="D223" s="1068"/>
      <c r="F223" s="1058"/>
      <c r="G223" s="1058"/>
      <c r="H223" s="1058"/>
      <c r="I223" s="1058"/>
      <c r="J223" s="1054"/>
      <c r="K223" s="1068"/>
      <c r="M223" s="1054"/>
    </row>
    <row r="224" spans="1:16" ht="18.95" customHeight="1">
      <c r="A224" s="1064"/>
      <c r="B224" s="1058"/>
      <c r="C224" s="1117" t="s">
        <v>63</v>
      </c>
      <c r="D224" s="1073" t="str">
        <f>+DD!C25</f>
        <v>PPh Jasa Giro</v>
      </c>
      <c r="F224" s="1058"/>
      <c r="G224" s="1058"/>
      <c r="H224" s="1058"/>
      <c r="I224" s="1058"/>
      <c r="L224" s="1066">
        <f>-DD!N25</f>
        <v>-7647794</v>
      </c>
      <c r="M224" s="1054"/>
      <c r="N224" s="1066">
        <f>-DD!R25</f>
        <v>-383566.5</v>
      </c>
    </row>
    <row r="225" spans="1:17" ht="18.95" customHeight="1">
      <c r="A225" s="1064"/>
      <c r="B225" s="1058"/>
      <c r="C225" s="1117" t="s">
        <v>63</v>
      </c>
      <c r="D225" s="1073" t="str">
        <f>+DD!C26</f>
        <v>Beban Administrasi Bank</v>
      </c>
      <c r="F225" s="1058"/>
      <c r="G225" s="1058"/>
      <c r="H225" s="1058"/>
      <c r="I225" s="1058"/>
      <c r="L225" s="1066">
        <f>-DD!N26</f>
        <v>-30000000</v>
      </c>
      <c r="M225" s="1054"/>
      <c r="N225" s="1066">
        <f>-DD!R26</f>
        <v>-786000</v>
      </c>
    </row>
    <row r="226" spans="1:17" ht="18.95" customHeight="1">
      <c r="A226" s="1064"/>
      <c r="B226" s="1058"/>
      <c r="C226" s="1117" t="s">
        <v>63</v>
      </c>
      <c r="D226" s="1073" t="str">
        <f>+DD!C30</f>
        <v>Beban Provisi Bank</v>
      </c>
      <c r="F226" s="1058"/>
      <c r="G226" s="1058"/>
      <c r="H226" s="1058"/>
      <c r="I226" s="1058"/>
      <c r="L226" s="1066">
        <f>-DD!N30</f>
        <v>-86833333</v>
      </c>
      <c r="M226" s="1054"/>
      <c r="N226" s="1066">
        <f>-DD!R30</f>
        <v>0</v>
      </c>
    </row>
    <row r="227" spans="1:17" ht="18.95" customHeight="1">
      <c r="A227" s="1064"/>
      <c r="B227" s="1058"/>
      <c r="C227" s="1117" t="s">
        <v>63</v>
      </c>
      <c r="D227" s="1073" t="str">
        <f>+DD!C33</f>
        <v>Beban Bunga Bank</v>
      </c>
      <c r="F227" s="1058"/>
      <c r="G227" s="1058"/>
      <c r="H227" s="1058"/>
      <c r="I227" s="1058"/>
      <c r="L227" s="1066">
        <f>-DD!N33</f>
        <v>-387549110</v>
      </c>
      <c r="M227" s="1054"/>
      <c r="N227" s="1066">
        <f>-DD!R33</f>
        <v>0</v>
      </c>
    </row>
    <row r="228" spans="1:17" ht="18.95" customHeight="1">
      <c r="A228" s="1064"/>
      <c r="B228" s="1058"/>
      <c r="D228" s="1063"/>
      <c r="E228" s="1074" t="s">
        <v>92</v>
      </c>
      <c r="F228" s="1058"/>
      <c r="G228" s="1058"/>
      <c r="H228" s="1058"/>
      <c r="I228" s="1058"/>
      <c r="J228" s="1076"/>
      <c r="K228" s="1077"/>
      <c r="L228" s="1078">
        <f>+SUM(L224:L227)</f>
        <v>-512030237</v>
      </c>
      <c r="N228" s="1078">
        <f>+SUM(N224:N227)</f>
        <v>-1169566.5</v>
      </c>
    </row>
    <row r="229" spans="1:17" ht="18.95" customHeight="1">
      <c r="A229" s="1064"/>
      <c r="B229" s="1084"/>
      <c r="C229" s="1084"/>
      <c r="D229" s="1074"/>
      <c r="F229" s="1058"/>
      <c r="G229" s="1058"/>
      <c r="H229" s="1058"/>
      <c r="I229" s="1058"/>
      <c r="J229" s="1083"/>
      <c r="K229" s="1074"/>
      <c r="L229" s="1118"/>
      <c r="N229" s="1118"/>
    </row>
    <row r="230" spans="1:17" ht="18.95" customHeight="1" thickBot="1">
      <c r="A230" s="1064"/>
      <c r="B230" s="1058"/>
      <c r="D230" s="1063"/>
      <c r="E230" s="1074" t="s">
        <v>175</v>
      </c>
      <c r="F230" s="1058"/>
      <c r="G230" s="1058"/>
      <c r="H230" s="1058"/>
      <c r="I230" s="1058"/>
      <c r="J230" s="1076"/>
      <c r="K230" s="1077"/>
      <c r="L230" s="1363">
        <f>+L221+L228</f>
        <v>-473791583</v>
      </c>
      <c r="N230" s="1363">
        <f>+N221+N228</f>
        <v>748266</v>
      </c>
      <c r="P230" s="1080">
        <f>+'L-R'!E23</f>
        <v>-473791583</v>
      </c>
      <c r="Q230" s="1080">
        <f>+'L-R'!G23</f>
        <v>748266</v>
      </c>
    </row>
    <row r="231" spans="1:17" ht="18.95" customHeight="1" thickTop="1">
      <c r="A231" s="1064"/>
      <c r="D231" s="1063"/>
      <c r="F231" s="1058"/>
      <c r="G231" s="1058"/>
      <c r="H231" s="1058"/>
      <c r="I231" s="1058"/>
      <c r="P231" s="1081">
        <f>+L230-P230</f>
        <v>0</v>
      </c>
      <c r="Q231" s="1081">
        <f>+N230-Q230</f>
        <v>0</v>
      </c>
    </row>
    <row r="232" spans="1:17" ht="18.75" customHeight="1"/>
    <row r="233" spans="1:17" ht="18.95" customHeight="1">
      <c r="A233" s="1085" t="s">
        <v>1400</v>
      </c>
      <c r="B233" s="1053" t="s">
        <v>210</v>
      </c>
      <c r="D233" s="1063"/>
      <c r="F233" s="1058"/>
      <c r="G233" s="1058"/>
      <c r="H233" s="1058"/>
      <c r="I233" s="1058"/>
      <c r="M233" s="1054"/>
    </row>
    <row r="234" spans="1:17" ht="18.95" customHeight="1">
      <c r="A234" s="1064"/>
      <c r="B234" s="1109" t="s">
        <v>63</v>
      </c>
      <c r="C234" s="1064" t="s">
        <v>210</v>
      </c>
      <c r="D234" s="1063"/>
      <c r="F234" s="1058"/>
      <c r="G234" s="1058"/>
      <c r="H234" s="1058"/>
      <c r="I234" s="1058"/>
      <c r="L234" s="1066">
        <f>'L-R'!E25</f>
        <v>2563887014.6263046</v>
      </c>
      <c r="M234" s="1054"/>
      <c r="N234" s="1066">
        <f>'L-R'!G25</f>
        <v>6096512266.1999998</v>
      </c>
    </row>
    <row r="235" spans="1:17" ht="18.95" customHeight="1" thickBot="1">
      <c r="A235" s="1064"/>
      <c r="B235" s="1058"/>
      <c r="C235" s="1119"/>
      <c r="D235" s="1119"/>
      <c r="E235" s="1074" t="s">
        <v>92</v>
      </c>
      <c r="F235" s="1119"/>
      <c r="G235" s="1119"/>
      <c r="H235" s="1119"/>
      <c r="I235" s="1119"/>
      <c r="J235" s="1119"/>
      <c r="K235" s="1077"/>
      <c r="L235" s="1363">
        <f>SUM(L234)</f>
        <v>2563887014.6263046</v>
      </c>
      <c r="N235" s="1363">
        <f>SUM(N234)</f>
        <v>6096512266.1999998</v>
      </c>
      <c r="P235" s="1080">
        <f>+'L-R'!E25</f>
        <v>2563887014.6263046</v>
      </c>
      <c r="Q235" s="1080">
        <f>+'L-R'!G25</f>
        <v>6096512266.1999998</v>
      </c>
    </row>
    <row r="236" spans="1:17" ht="18.95" customHeight="1" thickTop="1">
      <c r="A236" s="1064"/>
      <c r="B236" s="1119"/>
      <c r="C236" s="1119"/>
      <c r="D236" s="1119"/>
      <c r="E236" s="1119"/>
      <c r="F236" s="1119"/>
      <c r="G236" s="1119"/>
      <c r="H236" s="1119"/>
      <c r="I236" s="1119"/>
      <c r="J236" s="1119"/>
      <c r="K236" s="1077"/>
      <c r="L236" s="1079"/>
      <c r="N236" s="1079"/>
      <c r="P236" s="1081">
        <f>+L235-P235</f>
        <v>0</v>
      </c>
      <c r="Q236" s="1081">
        <f>+N235-Q235</f>
        <v>0</v>
      </c>
    </row>
    <row r="237" spans="1:17" ht="18.95" customHeight="1">
      <c r="A237" s="1064"/>
      <c r="D237" s="1063"/>
      <c r="F237" s="1058"/>
      <c r="G237" s="1058"/>
      <c r="H237" s="1058"/>
      <c r="I237" s="1058"/>
      <c r="P237" s="856"/>
    </row>
    <row r="238" spans="1:17" ht="18.95" customHeight="1">
      <c r="A238" s="1085" t="s">
        <v>1401</v>
      </c>
      <c r="B238" s="1053" t="s">
        <v>1188</v>
      </c>
      <c r="D238" s="1063"/>
      <c r="F238" s="1058"/>
      <c r="G238" s="1058"/>
      <c r="H238" s="1058"/>
      <c r="I238" s="1058"/>
      <c r="M238" s="1054"/>
    </row>
    <row r="239" spans="1:17" ht="18.95" customHeight="1">
      <c r="A239" s="1064"/>
      <c r="B239" s="1109" t="s">
        <v>63</v>
      </c>
      <c r="C239" s="1064" t="str">
        <f>+B238</f>
        <v>Taksiran Pajak Penghasilan</v>
      </c>
      <c r="D239" s="1063"/>
      <c r="F239" s="1058"/>
      <c r="G239" s="1058"/>
      <c r="H239" s="1058"/>
      <c r="I239" s="1058"/>
      <c r="L239" s="1066">
        <f>+'L-R'!E27</f>
        <v>-682533752</v>
      </c>
      <c r="M239" s="1054"/>
      <c r="N239" s="1066">
        <f>+'L-R'!G27</f>
        <v>-1449556011.4118955</v>
      </c>
    </row>
    <row r="240" spans="1:17" ht="18.95" customHeight="1" thickBot="1">
      <c r="A240" s="1064"/>
      <c r="B240" s="1058"/>
      <c r="C240" s="1119"/>
      <c r="D240" s="1119"/>
      <c r="E240" s="1074" t="s">
        <v>92</v>
      </c>
      <c r="F240" s="1119"/>
      <c r="G240" s="1119"/>
      <c r="H240" s="1119"/>
      <c r="I240" s="1119"/>
      <c r="J240" s="1119"/>
      <c r="K240" s="1077"/>
      <c r="L240" s="1363">
        <f>SUM(L239)</f>
        <v>-682533752</v>
      </c>
      <c r="N240" s="1363">
        <f>SUM(N239)</f>
        <v>-1449556011.4118955</v>
      </c>
      <c r="P240" s="1080">
        <f>+'L-R'!E27</f>
        <v>-682533752</v>
      </c>
      <c r="Q240" s="1080">
        <f>+'L-R'!G27</f>
        <v>-1449556011.4118955</v>
      </c>
    </row>
    <row r="241" spans="1:17" ht="18.95" customHeight="1" thickTop="1">
      <c r="A241" s="1064"/>
      <c r="B241" s="1058"/>
      <c r="C241" s="1119"/>
      <c r="D241" s="1119"/>
      <c r="E241" s="1074"/>
      <c r="F241" s="1119"/>
      <c r="G241" s="1119"/>
      <c r="H241" s="1119"/>
      <c r="I241" s="1119"/>
      <c r="J241" s="1119"/>
      <c r="K241" s="1077"/>
      <c r="L241" s="1079"/>
      <c r="N241" s="1079"/>
      <c r="P241" s="1080"/>
      <c r="Q241" s="1080"/>
    </row>
    <row r="242" spans="1:17" ht="18.95" customHeight="1">
      <c r="A242" s="1064"/>
      <c r="B242" s="1119"/>
      <c r="C242" s="1119"/>
      <c r="D242" s="1119"/>
      <c r="E242" s="1119"/>
      <c r="F242" s="1119"/>
      <c r="G242" s="1119"/>
      <c r="H242" s="1119"/>
      <c r="I242" s="1119"/>
      <c r="J242" s="1119"/>
      <c r="K242" s="1077"/>
      <c r="L242" s="1079"/>
      <c r="N242" s="1079"/>
      <c r="P242" s="1081">
        <f>+L240-P240</f>
        <v>0</v>
      </c>
      <c r="Q242" s="1081">
        <f>+N240-Q240</f>
        <v>0</v>
      </c>
    </row>
    <row r="243" spans="1:17" ht="18.95" customHeight="1">
      <c r="A243" s="1085" t="s">
        <v>1402</v>
      </c>
      <c r="B243" s="1053" t="s">
        <v>328</v>
      </c>
      <c r="D243" s="1063"/>
      <c r="F243" s="1058"/>
      <c r="G243" s="1058"/>
      <c r="H243" s="1058"/>
      <c r="I243" s="1058"/>
      <c r="M243" s="1054"/>
    </row>
    <row r="244" spans="1:17" ht="18.95" customHeight="1">
      <c r="A244" s="1064"/>
      <c r="B244" s="1109" t="s">
        <v>63</v>
      </c>
      <c r="C244" s="1064" t="s">
        <v>328</v>
      </c>
      <c r="D244" s="1063"/>
      <c r="F244" s="1058"/>
      <c r="G244" s="1058"/>
      <c r="H244" s="1058"/>
      <c r="I244" s="1058"/>
      <c r="L244" s="1066">
        <f>+'L-R'!E29</f>
        <v>1881353262.6263046</v>
      </c>
      <c r="M244" s="1054"/>
      <c r="N244" s="1066">
        <f>+'L-R'!G29</f>
        <v>4646956254.7881041</v>
      </c>
    </row>
    <row r="245" spans="1:17" ht="18.95" customHeight="1" thickBot="1">
      <c r="A245" s="1064"/>
      <c r="B245" s="1058"/>
      <c r="C245" s="1119"/>
      <c r="D245" s="1119"/>
      <c r="E245" s="1074" t="s">
        <v>92</v>
      </c>
      <c r="F245" s="1119"/>
      <c r="G245" s="1119"/>
      <c r="H245" s="1119"/>
      <c r="I245" s="1119"/>
      <c r="J245" s="1119"/>
      <c r="K245" s="1077"/>
      <c r="L245" s="1363">
        <f>SUM(L244)</f>
        <v>1881353262.6263046</v>
      </c>
      <c r="N245" s="1363">
        <f>SUM(N244)</f>
        <v>4646956254.7881041</v>
      </c>
      <c r="P245" s="1080">
        <f>+'L-R'!E29</f>
        <v>1881353262.6263046</v>
      </c>
      <c r="Q245" s="1080">
        <f>+'L-R'!G29</f>
        <v>4646956254.7881041</v>
      </c>
    </row>
    <row r="246" spans="1:17" ht="18.95" customHeight="1" thickTop="1">
      <c r="A246" s="1064"/>
      <c r="B246" s="1119"/>
      <c r="C246" s="1119"/>
      <c r="D246" s="1119"/>
      <c r="E246" s="1119"/>
      <c r="F246" s="1119"/>
      <c r="G246" s="1119"/>
      <c r="H246" s="1119"/>
      <c r="I246" s="1119"/>
      <c r="J246" s="1119"/>
      <c r="K246" s="1077"/>
      <c r="L246" s="1079"/>
      <c r="N246" s="1079"/>
      <c r="P246" s="1081">
        <f>+L245-P245</f>
        <v>0</v>
      </c>
      <c r="Q246" s="1081">
        <f>+N245-Q245</f>
        <v>0</v>
      </c>
    </row>
  </sheetData>
  <mergeCells count="4">
    <mergeCell ref="G61:N61"/>
    <mergeCell ref="G81:N81"/>
    <mergeCell ref="B143:H144"/>
    <mergeCell ref="B137:N141"/>
  </mergeCells>
  <pageMargins left="0.82677165354330717" right="0.27559055118110237" top="0.78740157480314965" bottom="0.6692913385826772" header="0.19685039370078741" footer="0.51181102362204722"/>
  <pageSetup paperSize="9" scale="80" firstPageNumber="11" orientation="portrait" useFirstPageNumber="1" horizontalDpi="4294967293" verticalDpi="4294967293" r:id="rId1"/>
  <headerFooter alignWithMargins="0">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0">
    <tabColor theme="1"/>
  </sheetPr>
  <dimension ref="A1:R89"/>
  <sheetViews>
    <sheetView showGridLines="0" view="pageBreakPreview" topLeftCell="A58" zoomScale="82" zoomScaleNormal="75" zoomScaleSheetLayoutView="82" workbookViewId="0">
      <selection activeCell="H9" sqref="H9"/>
    </sheetView>
  </sheetViews>
  <sheetFormatPr defaultColWidth="9.16796875" defaultRowHeight="14.25"/>
  <cols>
    <col min="1" max="1" width="4.1796875" style="1063" customWidth="1"/>
    <col min="2" max="2" width="3.50390625" style="1064" customWidth="1"/>
    <col min="3" max="3" width="3.1015625" style="1064" customWidth="1"/>
    <col min="4" max="4" width="3.7734375" style="1064" customWidth="1"/>
    <col min="5" max="5" width="2.55859375" style="1063" customWidth="1"/>
    <col min="6" max="6" width="2.828125" style="1063" customWidth="1"/>
    <col min="7" max="7" width="12.80859375" style="1063" customWidth="1"/>
    <col min="8" max="8" width="19.6875" style="1063" customWidth="1"/>
    <col min="9" max="9" width="1.48046875" style="1063" customWidth="1"/>
    <col min="10" max="10" width="5.12109375" style="1065" customWidth="1"/>
    <col min="11" max="11" width="1.34765625" style="1063" customWidth="1"/>
    <col min="12" max="12" width="21.84375" style="1066" customWidth="1"/>
    <col min="13" max="13" width="1.88671875" style="1065" customWidth="1"/>
    <col min="14" max="14" width="22.3828125" style="1066" customWidth="1"/>
    <col min="15" max="15" width="0.5390625" style="1056" customWidth="1"/>
    <col min="16" max="16" width="22.7890625" style="856" customWidth="1"/>
    <col min="17" max="17" width="1.078125" style="1057" customWidth="1"/>
    <col min="18" max="18" width="22.7890625" style="1057" customWidth="1"/>
    <col min="19" max="19" width="19.6875" style="1058" customWidth="1"/>
    <col min="20" max="20" width="13.484375" style="1058" customWidth="1"/>
    <col min="21" max="16384" width="9.16796875" style="1058"/>
  </cols>
  <sheetData>
    <row r="1" spans="1:18" s="1007" customFormat="1" ht="18">
      <c r="A1" s="1002" t="str">
        <f>DAPUR!$E$6</f>
        <v>PT BANUA KARYA UTAMA</v>
      </c>
      <c r="B1" s="1002"/>
      <c r="C1" s="1002"/>
      <c r="D1" s="1002"/>
      <c r="E1" s="1002"/>
      <c r="F1" s="1002"/>
      <c r="G1" s="1002"/>
      <c r="H1" s="1002"/>
      <c r="I1" s="1002"/>
      <c r="J1" s="1003"/>
      <c r="K1" s="1002"/>
      <c r="L1" s="1004"/>
      <c r="M1" s="1002"/>
      <c r="N1" s="1004"/>
      <c r="O1" s="1005"/>
      <c r="P1" s="886"/>
      <c r="Q1" s="1006"/>
      <c r="R1" s="1006"/>
    </row>
    <row r="2" spans="1:18" s="1007" customFormat="1" ht="18">
      <c r="A2" s="1002" t="s">
        <v>471</v>
      </c>
      <c r="B2" s="1002"/>
      <c r="C2" s="1002"/>
      <c r="D2" s="1002"/>
      <c r="E2" s="1002"/>
      <c r="F2" s="1002"/>
      <c r="G2" s="1002"/>
      <c r="H2" s="1002"/>
      <c r="I2" s="1002"/>
      <c r="J2" s="1003"/>
      <c r="K2" s="1002"/>
      <c r="L2" s="1004"/>
      <c r="M2" s="1002"/>
      <c r="N2" s="1004"/>
      <c r="O2" s="1005"/>
      <c r="P2" s="886"/>
      <c r="Q2" s="1006"/>
      <c r="R2" s="1006"/>
    </row>
    <row r="3" spans="1:18" s="1007" customFormat="1" ht="18">
      <c r="A3" s="1008" t="str">
        <f>+PJL!A3</f>
        <v>31 DESEMBER 2019 DAN 31 DESEMBER 2018</v>
      </c>
      <c r="B3" s="1009"/>
      <c r="C3" s="1009"/>
      <c r="D3" s="1009"/>
      <c r="E3" s="1009"/>
      <c r="F3" s="1009"/>
      <c r="G3" s="1009"/>
      <c r="H3" s="1009"/>
      <c r="I3" s="1009"/>
      <c r="J3" s="1010"/>
      <c r="K3" s="1009"/>
      <c r="L3" s="1011"/>
      <c r="M3" s="1009"/>
      <c r="N3" s="1011"/>
      <c r="O3" s="1005"/>
      <c r="P3" s="886"/>
      <c r="Q3" s="1006"/>
      <c r="R3" s="1006"/>
    </row>
    <row r="4" spans="1:18" s="1007" customFormat="1" ht="18">
      <c r="A4" s="1008" t="str">
        <f>+PJL!A4</f>
        <v>SERTA UNTUK TAHUN-TAHUN YANG BERAKHIR PADA TANGGAL TERSEBUT</v>
      </c>
      <c r="B4" s="1009"/>
      <c r="C4" s="1009"/>
      <c r="D4" s="1009"/>
      <c r="E4" s="1009"/>
      <c r="F4" s="1009"/>
      <c r="G4" s="1009"/>
      <c r="H4" s="1009"/>
      <c r="I4" s="1009"/>
      <c r="J4" s="1010"/>
      <c r="K4" s="1009"/>
      <c r="L4" s="1011"/>
      <c r="M4" s="1009"/>
      <c r="N4" s="1011"/>
      <c r="O4" s="1005"/>
      <c r="P4" s="886"/>
      <c r="Q4" s="1006"/>
      <c r="R4" s="1006"/>
    </row>
    <row r="5" spans="1:18" ht="8.1" customHeight="1">
      <c r="A5" s="1059"/>
      <c r="B5" s="1060"/>
      <c r="C5" s="1060"/>
      <c r="D5" s="1060"/>
      <c r="E5" s="1059"/>
      <c r="F5" s="1059"/>
      <c r="G5" s="1059"/>
      <c r="H5" s="1059"/>
      <c r="I5" s="1059"/>
      <c r="J5" s="1061"/>
      <c r="K5" s="1059"/>
      <c r="L5" s="1062"/>
      <c r="M5" s="1061"/>
      <c r="N5" s="1062"/>
    </row>
    <row r="6" spans="1:18" ht="18.75" customHeight="1"/>
    <row r="7" spans="1:18" ht="18.95" customHeight="1">
      <c r="L7" s="1161" t="str">
        <f>DAPUR!E18</f>
        <v>31 DESEMBER  2019</v>
      </c>
      <c r="M7" s="1054"/>
      <c r="N7" s="1161" t="str">
        <f>+DAPUR!E19</f>
        <v>31 DESEMBER 2018</v>
      </c>
    </row>
    <row r="8" spans="1:18" ht="18.95" customHeight="1"/>
    <row r="9" spans="1:18" s="856" customFormat="1" ht="18.95" customHeight="1">
      <c r="A9" s="1120" t="s">
        <v>257</v>
      </c>
      <c r="B9" s="1121" t="s">
        <v>258</v>
      </c>
      <c r="C9" s="1122"/>
      <c r="D9" s="1122"/>
      <c r="E9" s="1122"/>
      <c r="F9" s="1058"/>
      <c r="G9" s="1058"/>
      <c r="H9" s="1058"/>
      <c r="I9" s="1058"/>
      <c r="J9" s="1065"/>
      <c r="K9" s="1065"/>
      <c r="L9" s="1066"/>
      <c r="M9" s="1056"/>
      <c r="N9" s="1066"/>
      <c r="O9" s="1058"/>
      <c r="Q9" s="1057"/>
      <c r="R9" s="1057"/>
    </row>
    <row r="10" spans="1:18" s="856" customFormat="1" ht="18.95" customHeight="1">
      <c r="A10" s="1122"/>
      <c r="B10" s="1122"/>
      <c r="C10" s="1122"/>
      <c r="D10" s="1122"/>
      <c r="E10" s="1122"/>
      <c r="F10" s="1058"/>
      <c r="G10" s="1058"/>
      <c r="H10" s="1058"/>
      <c r="I10" s="1058"/>
      <c r="J10" s="1065"/>
      <c r="K10" s="1065"/>
      <c r="L10" s="1066"/>
      <c r="M10" s="1056"/>
      <c r="N10" s="1066"/>
      <c r="O10" s="1058"/>
      <c r="Q10" s="1057"/>
      <c r="R10" s="1057"/>
    </row>
    <row r="11" spans="1:18" s="856" customFormat="1" ht="18.95" customHeight="1">
      <c r="A11" s="1122"/>
      <c r="B11" s="1121" t="s">
        <v>259</v>
      </c>
      <c r="C11" s="1064"/>
      <c r="D11" s="1122"/>
      <c r="E11" s="1122"/>
      <c r="F11" s="1058"/>
      <c r="G11" s="1058"/>
      <c r="H11" s="1058"/>
      <c r="I11" s="1058"/>
      <c r="J11" s="1065"/>
      <c r="K11" s="1065"/>
      <c r="L11" s="1066"/>
      <c r="M11" s="1056"/>
      <c r="N11" s="1066"/>
      <c r="O11" s="1058"/>
      <c r="Q11" s="1057"/>
      <c r="R11" s="1057"/>
    </row>
    <row r="12" spans="1:18" s="856" customFormat="1" ht="18.95" customHeight="1">
      <c r="A12" s="1122"/>
      <c r="B12" s="1122" t="s">
        <v>260</v>
      </c>
      <c r="C12" s="1064"/>
      <c r="D12" s="1122"/>
      <c r="E12" s="1122"/>
      <c r="F12" s="1058"/>
      <c r="G12" s="1058"/>
      <c r="H12" s="1058"/>
      <c r="I12" s="1058"/>
      <c r="J12" s="1058"/>
      <c r="K12" s="1058"/>
      <c r="L12" s="1123">
        <f>+NRC!D15</f>
        <v>41700479010</v>
      </c>
      <c r="M12" s="1065"/>
      <c r="N12" s="1123">
        <f>+NRC!F15</f>
        <v>13923932964</v>
      </c>
      <c r="O12" s="1058"/>
      <c r="Q12" s="1057"/>
      <c r="R12" s="1057"/>
    </row>
    <row r="13" spans="1:18" s="856" customFormat="1" ht="18.95" customHeight="1">
      <c r="A13" s="1122"/>
      <c r="B13" s="1122" t="s">
        <v>261</v>
      </c>
      <c r="C13" s="1063"/>
      <c r="D13" s="1063"/>
      <c r="E13" s="1122"/>
      <c r="F13" s="1058"/>
      <c r="G13" s="1058"/>
      <c r="H13" s="1058"/>
      <c r="I13" s="1058"/>
      <c r="J13" s="1058"/>
      <c r="K13" s="1058"/>
      <c r="L13" s="1123">
        <f>+NRC!D59</f>
        <v>26664372608</v>
      </c>
      <c r="M13" s="1065"/>
      <c r="N13" s="1123">
        <f>+NRC!F59</f>
        <v>906468666.41189551</v>
      </c>
      <c r="O13" s="1058"/>
      <c r="Q13" s="1057"/>
      <c r="R13" s="1057"/>
    </row>
    <row r="14" spans="1:18" s="856" customFormat="1" ht="18.95" customHeight="1" thickBot="1">
      <c r="A14" s="1122"/>
      <c r="B14" s="1063"/>
      <c r="C14" s="1064"/>
      <c r="D14" s="1063"/>
      <c r="E14" s="1122"/>
      <c r="F14" s="1058"/>
      <c r="G14" s="1058"/>
      <c r="H14" s="1058"/>
      <c r="I14" s="1058"/>
      <c r="J14" s="1058"/>
      <c r="K14" s="1058"/>
      <c r="L14" s="1124">
        <f>+L12/L13</f>
        <v>1.5639025010282364</v>
      </c>
      <c r="M14" s="1065"/>
      <c r="N14" s="1125">
        <f>+N12/N13</f>
        <v>15.360633500014465</v>
      </c>
      <c r="O14" s="1058"/>
      <c r="Q14" s="1057"/>
      <c r="R14" s="1057"/>
    </row>
    <row r="15" spans="1:18" s="856" customFormat="1" ht="18.95" customHeight="1" thickTop="1">
      <c r="A15" s="1122"/>
      <c r="B15" s="1122"/>
      <c r="C15" s="1064"/>
      <c r="D15" s="1122"/>
      <c r="E15" s="1122"/>
      <c r="F15" s="1058"/>
      <c r="G15" s="1058"/>
      <c r="H15" s="1058"/>
      <c r="I15" s="1058"/>
      <c r="J15" s="1058"/>
      <c r="K15" s="1058"/>
      <c r="L15" s="1123"/>
      <c r="M15" s="1065"/>
      <c r="N15" s="1123"/>
      <c r="O15" s="1058"/>
      <c r="Q15" s="1057"/>
      <c r="R15" s="1057"/>
    </row>
    <row r="16" spans="1:18" s="856" customFormat="1" ht="18.95" customHeight="1">
      <c r="A16" s="1122"/>
      <c r="B16" s="1121" t="s">
        <v>262</v>
      </c>
      <c r="C16" s="1064"/>
      <c r="D16" s="1122"/>
      <c r="E16" s="1122"/>
      <c r="F16" s="1058"/>
      <c r="G16" s="1058"/>
      <c r="H16" s="1058"/>
      <c r="I16" s="1058"/>
      <c r="J16" s="1058"/>
      <c r="K16" s="1058"/>
      <c r="L16" s="1123"/>
      <c r="M16" s="1065"/>
      <c r="N16" s="1123"/>
      <c r="O16" s="1058"/>
      <c r="Q16" s="1057"/>
      <c r="R16" s="1057"/>
    </row>
    <row r="17" spans="1:18" s="856" customFormat="1" ht="18.95" customHeight="1">
      <c r="A17" s="1122"/>
      <c r="B17" s="1122" t="s">
        <v>74</v>
      </c>
      <c r="C17" s="1064"/>
      <c r="D17" s="1122"/>
      <c r="E17" s="1122"/>
      <c r="F17" s="1058"/>
      <c r="G17" s="1058"/>
      <c r="H17" s="1058"/>
      <c r="I17" s="1058"/>
      <c r="J17" s="1058"/>
      <c r="K17" s="1058"/>
      <c r="L17" s="1123">
        <f>+NRC!D10</f>
        <v>10148852912</v>
      </c>
      <c r="M17" s="1065"/>
      <c r="N17" s="1123">
        <f>+NRC!F10</f>
        <v>27654641</v>
      </c>
      <c r="O17" s="1058"/>
      <c r="Q17" s="1057"/>
      <c r="R17" s="1057"/>
    </row>
    <row r="18" spans="1:18" s="856" customFormat="1" ht="18.95" customHeight="1">
      <c r="A18" s="1122"/>
      <c r="B18" s="1122" t="s">
        <v>261</v>
      </c>
      <c r="C18" s="1064"/>
      <c r="D18" s="1063"/>
      <c r="E18" s="1122"/>
      <c r="F18" s="1058"/>
      <c r="G18" s="1058"/>
      <c r="H18" s="1058"/>
      <c r="I18" s="1058"/>
      <c r="J18" s="1058"/>
      <c r="K18" s="1058"/>
      <c r="L18" s="1123">
        <f>+L13</f>
        <v>26664372608</v>
      </c>
      <c r="M18" s="1065"/>
      <c r="N18" s="1123">
        <f>+N13</f>
        <v>906468666.41189551</v>
      </c>
      <c r="O18" s="1058"/>
      <c r="Q18" s="1057"/>
      <c r="R18" s="1057"/>
    </row>
    <row r="19" spans="1:18" s="856" customFormat="1" ht="18.95" customHeight="1" thickBot="1">
      <c r="A19" s="1122"/>
      <c r="B19" s="1063"/>
      <c r="C19" s="1064"/>
      <c r="D19" s="1063"/>
      <c r="E19" s="1122"/>
      <c r="F19" s="1058"/>
      <c r="G19" s="1058"/>
      <c r="H19" s="1058"/>
      <c r="I19" s="1058"/>
      <c r="J19" s="1058"/>
      <c r="K19" s="1058"/>
      <c r="L19" s="1125">
        <f>+L17/L18</f>
        <v>0.38061472741927865</v>
      </c>
      <c r="M19" s="1065"/>
      <c r="N19" s="1125">
        <f>+N17/N18</f>
        <v>3.0508104719676927E-2</v>
      </c>
      <c r="O19" s="1058"/>
      <c r="Q19" s="1057"/>
      <c r="R19" s="1057"/>
    </row>
    <row r="20" spans="1:18" s="856" customFormat="1" ht="18.95" customHeight="1" thickTop="1">
      <c r="A20" s="1122"/>
      <c r="B20" s="1122"/>
      <c r="C20" s="1064"/>
      <c r="D20" s="1122"/>
      <c r="E20" s="1122"/>
      <c r="F20" s="1058"/>
      <c r="G20" s="1058"/>
      <c r="H20" s="1058"/>
      <c r="I20" s="1058"/>
      <c r="J20" s="1058"/>
      <c r="K20" s="1058"/>
      <c r="L20" s="1123"/>
      <c r="M20" s="1065"/>
      <c r="N20" s="1123"/>
      <c r="O20" s="1058"/>
      <c r="Q20" s="1057"/>
      <c r="R20" s="1057"/>
    </row>
    <row r="21" spans="1:18" s="856" customFormat="1" ht="18.95" customHeight="1">
      <c r="A21" s="1122"/>
      <c r="B21" s="1121" t="s">
        <v>263</v>
      </c>
      <c r="C21" s="1064"/>
      <c r="D21" s="1122"/>
      <c r="E21" s="1122"/>
      <c r="F21" s="1058"/>
      <c r="G21" s="1058"/>
      <c r="H21" s="1058"/>
      <c r="I21" s="1058"/>
      <c r="J21" s="1058"/>
      <c r="K21" s="1058"/>
      <c r="L21" s="1123"/>
      <c r="M21" s="1065"/>
      <c r="N21" s="1123"/>
      <c r="O21" s="1058"/>
      <c r="Q21" s="1057"/>
      <c r="R21" s="1057"/>
    </row>
    <row r="22" spans="1:18" s="856" customFormat="1" ht="18.95" customHeight="1">
      <c r="A22" s="1122"/>
      <c r="B22" s="1122" t="s">
        <v>260</v>
      </c>
      <c r="C22" s="1064"/>
      <c r="D22" s="1122"/>
      <c r="E22" s="1122"/>
      <c r="F22" s="1058"/>
      <c r="G22" s="1058"/>
      <c r="H22" s="1058"/>
      <c r="I22" s="1058"/>
      <c r="J22" s="1058"/>
      <c r="K22" s="1058"/>
      <c r="L22" s="1123">
        <f>+L12</f>
        <v>41700479010</v>
      </c>
      <c r="M22" s="1065"/>
      <c r="N22" s="1123">
        <f>+N12</f>
        <v>13923932964</v>
      </c>
      <c r="O22" s="1058"/>
      <c r="Q22" s="1057"/>
      <c r="R22" s="1057"/>
    </row>
    <row r="23" spans="1:18" s="856" customFormat="1" ht="18.95" customHeight="1">
      <c r="A23" s="1122"/>
      <c r="B23" s="1122" t="s">
        <v>1200</v>
      </c>
      <c r="C23" s="1064"/>
      <c r="D23" s="1122"/>
      <c r="E23" s="1122"/>
      <c r="F23" s="1058"/>
      <c r="G23" s="1058"/>
      <c r="H23" s="1058"/>
      <c r="I23" s="1058"/>
      <c r="J23" s="1058"/>
      <c r="K23" s="1058"/>
      <c r="L23" s="1123">
        <v>0</v>
      </c>
      <c r="M23" s="1065"/>
      <c r="N23" s="1123">
        <v>0</v>
      </c>
      <c r="O23" s="1058"/>
      <c r="Q23" s="1057"/>
      <c r="R23" s="1057"/>
    </row>
    <row r="24" spans="1:18" s="856" customFormat="1" ht="18.95" customHeight="1">
      <c r="A24" s="1122"/>
      <c r="B24" s="1122" t="s">
        <v>261</v>
      </c>
      <c r="C24" s="1064"/>
      <c r="D24" s="1063"/>
      <c r="E24" s="1122"/>
      <c r="F24" s="1058"/>
      <c r="G24" s="1058"/>
      <c r="H24" s="1058"/>
      <c r="I24" s="1058"/>
      <c r="J24" s="1058"/>
      <c r="K24" s="1058"/>
      <c r="L24" s="1123">
        <f>+-L18</f>
        <v>-26664372608</v>
      </c>
      <c r="M24" s="1065"/>
      <c r="N24" s="1123">
        <f>+-N18</f>
        <v>-906468666.41189551</v>
      </c>
      <c r="O24" s="1058"/>
      <c r="Q24" s="1057"/>
      <c r="R24" s="1057"/>
    </row>
    <row r="25" spans="1:18" s="856" customFormat="1" ht="18.95" customHeight="1" thickBot="1">
      <c r="A25" s="1122"/>
      <c r="B25" s="1122"/>
      <c r="C25" s="1063"/>
      <c r="D25" s="1063"/>
      <c r="E25" s="1122"/>
      <c r="F25" s="1058"/>
      <c r="G25" s="1058"/>
      <c r="H25" s="1058"/>
      <c r="I25" s="1058"/>
      <c r="J25" s="1058"/>
      <c r="K25" s="1058"/>
      <c r="L25" s="1126">
        <f>SUM(L22:L24)</f>
        <v>15036106402</v>
      </c>
      <c r="M25" s="1065"/>
      <c r="N25" s="1126">
        <f>SUM(N22:N24)</f>
        <v>13017464297.588104</v>
      </c>
      <c r="O25" s="1058"/>
      <c r="Q25" s="1057"/>
      <c r="R25" s="1057"/>
    </row>
    <row r="26" spans="1:18" s="856" customFormat="1" ht="18.95" customHeight="1" thickTop="1">
      <c r="A26" s="1122"/>
      <c r="B26" s="1122"/>
      <c r="C26" s="1122"/>
      <c r="D26" s="1122"/>
      <c r="E26" s="1122"/>
      <c r="F26" s="1058"/>
      <c r="G26" s="1058"/>
      <c r="H26" s="1058"/>
      <c r="I26" s="1058"/>
      <c r="J26" s="1058"/>
      <c r="K26" s="1058"/>
      <c r="L26" s="1123"/>
      <c r="M26" s="1065"/>
      <c r="N26" s="1123"/>
      <c r="O26" s="1058"/>
      <c r="Q26" s="1057"/>
      <c r="R26" s="1057"/>
    </row>
    <row r="27" spans="1:18" s="856" customFormat="1" ht="18.95" customHeight="1">
      <c r="A27" s="1122"/>
      <c r="B27" s="1122"/>
      <c r="C27" s="1122"/>
      <c r="D27" s="1122"/>
      <c r="E27" s="1122"/>
      <c r="F27" s="1058"/>
      <c r="G27" s="1058"/>
      <c r="H27" s="1058"/>
      <c r="I27" s="1058"/>
      <c r="J27" s="1058"/>
      <c r="K27" s="1058"/>
      <c r="L27" s="1123"/>
      <c r="M27" s="1065"/>
      <c r="N27" s="1123"/>
      <c r="O27" s="1058"/>
      <c r="Q27" s="1057"/>
      <c r="R27" s="1057"/>
    </row>
    <row r="28" spans="1:18" s="856" customFormat="1" ht="18.95" customHeight="1">
      <c r="A28" s="1120" t="s">
        <v>264</v>
      </c>
      <c r="B28" s="1121" t="s">
        <v>265</v>
      </c>
      <c r="C28" s="1122"/>
      <c r="D28" s="1122"/>
      <c r="E28" s="1122"/>
      <c r="F28" s="1058"/>
      <c r="G28" s="1058"/>
      <c r="H28" s="1058"/>
      <c r="I28" s="1058"/>
      <c r="J28" s="1058"/>
      <c r="K28" s="1058"/>
      <c r="L28" s="1123"/>
      <c r="M28" s="1065"/>
      <c r="N28" s="1123"/>
      <c r="O28" s="1058"/>
      <c r="Q28" s="1057"/>
      <c r="R28" s="1057"/>
    </row>
    <row r="29" spans="1:18" s="856" customFormat="1" ht="18.95" customHeight="1">
      <c r="A29" s="1122"/>
      <c r="B29" s="1122"/>
      <c r="C29" s="1122"/>
      <c r="D29" s="1122"/>
      <c r="E29" s="1122"/>
      <c r="F29" s="1058"/>
      <c r="G29" s="1058"/>
      <c r="H29" s="1058"/>
      <c r="I29" s="1058"/>
      <c r="J29" s="1058"/>
      <c r="K29" s="1058"/>
      <c r="L29" s="1123"/>
      <c r="M29" s="1054"/>
      <c r="N29" s="1123"/>
      <c r="O29" s="1058"/>
      <c r="Q29" s="1057"/>
      <c r="R29" s="1057"/>
    </row>
    <row r="30" spans="1:18" s="856" customFormat="1" ht="18.95" customHeight="1">
      <c r="A30" s="1122"/>
      <c r="B30" s="1121" t="s">
        <v>266</v>
      </c>
      <c r="C30" s="1064"/>
      <c r="D30" s="1122"/>
      <c r="E30" s="1122"/>
      <c r="F30" s="1058"/>
      <c r="G30" s="1058"/>
      <c r="H30" s="1058"/>
      <c r="I30" s="1058"/>
      <c r="J30" s="1065"/>
      <c r="K30" s="1065"/>
      <c r="L30" s="1123"/>
      <c r="M30" s="1056"/>
      <c r="N30" s="1123"/>
      <c r="O30" s="1058"/>
      <c r="Q30" s="1057"/>
      <c r="R30" s="1057"/>
    </row>
    <row r="31" spans="1:18" s="856" customFormat="1" ht="18.95" customHeight="1">
      <c r="A31" s="1122"/>
      <c r="B31" s="1122" t="s">
        <v>267</v>
      </c>
      <c r="C31" s="1064"/>
      <c r="D31" s="1122"/>
      <c r="E31" s="1122"/>
      <c r="F31" s="1058"/>
      <c r="G31" s="1058"/>
      <c r="H31" s="1058"/>
      <c r="I31" s="1058"/>
      <c r="J31" s="1065"/>
      <c r="K31" s="1065"/>
      <c r="L31" s="1123">
        <f>+NRC!D25</f>
        <v>43034854010</v>
      </c>
      <c r="M31" s="1056"/>
      <c r="N31" s="1123">
        <f>+NRC!F25</f>
        <v>15375182964</v>
      </c>
      <c r="O31" s="1058"/>
      <c r="Q31" s="1057"/>
      <c r="R31" s="1057"/>
    </row>
    <row r="32" spans="1:18" s="856" customFormat="1" ht="18.95" customHeight="1">
      <c r="A32" s="1122"/>
      <c r="B32" s="1122" t="s">
        <v>199</v>
      </c>
      <c r="C32" s="1064"/>
      <c r="D32" s="1063"/>
      <c r="E32" s="1122"/>
      <c r="F32" s="1058"/>
      <c r="G32" s="1058"/>
      <c r="H32" s="1058"/>
      <c r="I32" s="1058"/>
      <c r="J32" s="1065"/>
      <c r="K32" s="1065"/>
      <c r="L32" s="1123">
        <f>+NRC!D59+NRC!D61</f>
        <v>26664372608</v>
      </c>
      <c r="M32" s="1056"/>
      <c r="N32" s="1123">
        <f>+NRC!F59+NRC!F61</f>
        <v>906468666.41189551</v>
      </c>
      <c r="O32" s="1058"/>
      <c r="Q32" s="1057"/>
      <c r="R32" s="1057"/>
    </row>
    <row r="33" spans="1:18" s="856" customFormat="1" ht="18.95" customHeight="1" thickBot="1">
      <c r="A33" s="1122"/>
      <c r="B33" s="1063"/>
      <c r="C33" s="1064"/>
      <c r="D33" s="1063"/>
      <c r="E33" s="1122"/>
      <c r="F33" s="1058"/>
      <c r="G33" s="1058"/>
      <c r="H33" s="1058"/>
      <c r="I33" s="1058"/>
      <c r="J33" s="1065"/>
      <c r="K33" s="1065"/>
      <c r="L33" s="1125">
        <f>+L31/L32</f>
        <v>1.6139458686190289</v>
      </c>
      <c r="M33" s="1056"/>
      <c r="N33" s="1125">
        <f>+N31/N32</f>
        <v>16.961626511438158</v>
      </c>
      <c r="O33" s="1058"/>
      <c r="Q33" s="1057"/>
      <c r="R33" s="1057"/>
    </row>
    <row r="34" spans="1:18" s="856" customFormat="1" ht="18.95" customHeight="1" thickTop="1">
      <c r="A34" s="1122"/>
      <c r="B34" s="1122"/>
      <c r="C34" s="1064"/>
      <c r="D34" s="1122"/>
      <c r="E34" s="1122"/>
      <c r="F34" s="1058"/>
      <c r="G34" s="1058"/>
      <c r="H34" s="1058"/>
      <c r="I34" s="1058"/>
      <c r="J34" s="1065"/>
      <c r="K34" s="1065"/>
      <c r="L34" s="1123"/>
      <c r="M34" s="1056"/>
      <c r="N34" s="1123"/>
      <c r="O34" s="1058"/>
      <c r="Q34" s="1057"/>
      <c r="R34" s="1057"/>
    </row>
    <row r="35" spans="1:18" s="856" customFormat="1" ht="18.95" customHeight="1">
      <c r="A35" s="1122"/>
      <c r="B35" s="1122"/>
      <c r="C35" s="1064"/>
      <c r="D35" s="1122"/>
      <c r="E35" s="1122"/>
      <c r="F35" s="1058"/>
      <c r="G35" s="1058"/>
      <c r="H35" s="1058"/>
      <c r="I35" s="1058"/>
      <c r="J35" s="1058"/>
      <c r="K35" s="1058"/>
      <c r="L35" s="1123"/>
      <c r="M35" s="1065"/>
      <c r="N35" s="1123"/>
      <c r="O35" s="1058"/>
      <c r="Q35" s="1057"/>
      <c r="R35" s="1057"/>
    </row>
    <row r="36" spans="1:18" s="856" customFormat="1" ht="18.95" customHeight="1">
      <c r="A36" s="1122"/>
      <c r="B36" s="1121" t="s">
        <v>268</v>
      </c>
      <c r="C36" s="1064"/>
      <c r="D36" s="1122"/>
      <c r="E36" s="1122"/>
      <c r="F36" s="1058"/>
      <c r="G36" s="1058"/>
      <c r="H36" s="1058"/>
      <c r="I36" s="1058"/>
      <c r="J36" s="1058"/>
      <c r="K36" s="1058"/>
      <c r="L36" s="1123"/>
      <c r="M36" s="1065"/>
      <c r="N36" s="1123"/>
      <c r="O36" s="1058"/>
      <c r="Q36" s="1057"/>
      <c r="R36" s="1057"/>
    </row>
    <row r="37" spans="1:18" s="856" customFormat="1" ht="18.95" customHeight="1">
      <c r="A37" s="1122"/>
      <c r="B37" s="1122" t="s">
        <v>261</v>
      </c>
      <c r="C37" s="1064"/>
      <c r="D37" s="1122"/>
      <c r="E37" s="1122"/>
      <c r="F37" s="1058"/>
      <c r="G37" s="1058"/>
      <c r="H37" s="1058"/>
      <c r="I37" s="1058"/>
      <c r="J37" s="1058"/>
      <c r="K37" s="1058"/>
      <c r="L37" s="1123">
        <f>+L18</f>
        <v>26664372608</v>
      </c>
      <c r="M37" s="1054"/>
      <c r="N37" s="1123">
        <f>+N18</f>
        <v>906468666.41189551</v>
      </c>
      <c r="O37" s="1058"/>
      <c r="Q37" s="1057"/>
      <c r="R37" s="1057"/>
    </row>
    <row r="38" spans="1:18" s="856" customFormat="1" ht="18.95" customHeight="1">
      <c r="A38" s="1122"/>
      <c r="B38" s="1122" t="s">
        <v>251</v>
      </c>
      <c r="C38" s="1064"/>
      <c r="D38" s="1063"/>
      <c r="E38" s="1122"/>
      <c r="F38" s="1058"/>
      <c r="G38" s="1058"/>
      <c r="H38" s="1058"/>
      <c r="I38" s="1058"/>
      <c r="J38" s="1058"/>
      <c r="K38" s="1058"/>
      <c r="L38" s="1127">
        <f>+NRC!D61</f>
        <v>0</v>
      </c>
      <c r="M38" s="1065"/>
      <c r="N38" s="1127">
        <f>+NRC!F61</f>
        <v>0</v>
      </c>
      <c r="O38" s="1058"/>
      <c r="Q38" s="1057"/>
      <c r="R38" s="1057"/>
    </row>
    <row r="39" spans="1:18" s="856" customFormat="1" ht="18.95" customHeight="1">
      <c r="A39" s="1122"/>
      <c r="B39" s="1122"/>
      <c r="C39" s="1064"/>
      <c r="D39" s="1063"/>
      <c r="E39" s="1122"/>
      <c r="F39" s="1058"/>
      <c r="G39" s="1058"/>
      <c r="H39" s="1058"/>
      <c r="I39" s="1058"/>
      <c r="J39" s="1058"/>
      <c r="K39" s="1058"/>
      <c r="L39" s="1123">
        <f>SUM(L37:L38)</f>
        <v>26664372608</v>
      </c>
      <c r="M39" s="1065"/>
      <c r="N39" s="1123">
        <f>SUM(N37:N38)</f>
        <v>906468666.41189551</v>
      </c>
      <c r="O39" s="1058"/>
      <c r="Q39" s="1057"/>
      <c r="R39" s="1057"/>
    </row>
    <row r="40" spans="1:18" s="856" customFormat="1" ht="18.95" customHeight="1">
      <c r="A40" s="1122"/>
      <c r="B40" s="1122" t="s">
        <v>269</v>
      </c>
      <c r="C40" s="1064"/>
      <c r="D40" s="1063"/>
      <c r="E40" s="1122"/>
      <c r="F40" s="1058"/>
      <c r="G40" s="1058"/>
      <c r="H40" s="1058"/>
      <c r="I40" s="1058"/>
      <c r="J40" s="1058"/>
      <c r="K40" s="1058"/>
      <c r="L40" s="1123">
        <f>+NRC!D70</f>
        <v>16370481401.91441</v>
      </c>
      <c r="M40" s="1065"/>
      <c r="N40" s="1123">
        <f>+NRC!F70</f>
        <v>14468714298.288105</v>
      </c>
      <c r="O40" s="1058"/>
      <c r="Q40" s="1057"/>
      <c r="R40" s="1057"/>
    </row>
    <row r="41" spans="1:18" ht="18.95" customHeight="1" thickBot="1">
      <c r="A41" s="1122"/>
      <c r="B41" s="1122"/>
      <c r="C41" s="1063"/>
      <c r="D41" s="1063"/>
      <c r="E41" s="1122"/>
      <c r="F41" s="1058"/>
      <c r="G41" s="1058"/>
      <c r="H41" s="1058"/>
      <c r="I41" s="1058"/>
      <c r="J41" s="1058"/>
      <c r="K41" s="1058"/>
      <c r="L41" s="1125">
        <f>+L39/L40</f>
        <v>1.6288080938708249</v>
      </c>
      <c r="N41" s="1125">
        <f>+N39/N40</f>
        <v>6.2650256804030344E-2</v>
      </c>
      <c r="O41" s="1058"/>
    </row>
    <row r="42" spans="1:18" ht="18.95" customHeight="1" thickTop="1">
      <c r="A42" s="1122"/>
      <c r="B42" s="1122"/>
      <c r="C42" s="1122"/>
      <c r="D42" s="1122"/>
      <c r="E42" s="1122"/>
      <c r="F42" s="1058"/>
      <c r="G42" s="1058"/>
      <c r="H42" s="1058"/>
      <c r="I42" s="1058"/>
      <c r="J42" s="1058"/>
      <c r="K42" s="1058"/>
      <c r="L42" s="1123"/>
      <c r="N42" s="1123"/>
      <c r="O42" s="1058"/>
    </row>
    <row r="43" spans="1:18" ht="18.95" customHeight="1">
      <c r="A43" s="1122"/>
      <c r="B43" s="1122"/>
      <c r="C43" s="1122"/>
      <c r="D43" s="1122"/>
      <c r="E43" s="1122"/>
      <c r="F43" s="1058"/>
      <c r="G43" s="1058"/>
      <c r="H43" s="1058"/>
      <c r="I43" s="1058"/>
      <c r="J43" s="1058"/>
      <c r="K43" s="1058"/>
      <c r="L43" s="1123"/>
      <c r="N43" s="1123"/>
      <c r="O43" s="1058"/>
    </row>
    <row r="44" spans="1:18" ht="18.95" customHeight="1">
      <c r="A44" s="1122"/>
      <c r="B44" s="1122"/>
      <c r="C44" s="1122"/>
      <c r="D44" s="1122"/>
      <c r="E44" s="1122"/>
      <c r="F44" s="1058"/>
      <c r="G44" s="1058"/>
      <c r="H44" s="1058"/>
      <c r="I44" s="1058"/>
      <c r="J44" s="1058"/>
      <c r="K44" s="1058"/>
      <c r="L44" s="1123"/>
      <c r="N44" s="1123"/>
      <c r="O44" s="1058"/>
    </row>
    <row r="45" spans="1:18" ht="18.95" customHeight="1">
      <c r="A45" s="1122"/>
      <c r="B45" s="1122"/>
      <c r="C45" s="1122"/>
      <c r="D45" s="1122"/>
      <c r="E45" s="1122"/>
      <c r="F45" s="1058"/>
      <c r="G45" s="1058"/>
      <c r="H45" s="1058"/>
      <c r="I45" s="1058"/>
      <c r="J45" s="1058"/>
      <c r="K45" s="1058"/>
      <c r="L45" s="1123"/>
      <c r="N45" s="1123"/>
      <c r="O45" s="1058"/>
    </row>
    <row r="46" spans="1:18" ht="18.95" customHeight="1">
      <c r="A46" s="1122"/>
      <c r="B46" s="1122"/>
      <c r="C46" s="1122"/>
      <c r="D46" s="1122"/>
      <c r="E46" s="1122"/>
      <c r="F46" s="1058"/>
      <c r="G46" s="1058"/>
      <c r="H46" s="1058"/>
      <c r="I46" s="1058"/>
      <c r="J46" s="1058"/>
      <c r="K46" s="1058"/>
      <c r="L46" s="1123"/>
      <c r="N46" s="1123"/>
      <c r="O46" s="1058"/>
    </row>
    <row r="47" spans="1:18" ht="15.75" customHeight="1">
      <c r="A47" s="1122"/>
      <c r="B47" s="1122"/>
      <c r="C47" s="1122"/>
      <c r="D47" s="1122"/>
      <c r="E47" s="1122"/>
      <c r="F47" s="1058"/>
      <c r="G47" s="1058"/>
      <c r="H47" s="1058"/>
      <c r="I47" s="1058"/>
      <c r="J47" s="1058"/>
      <c r="K47" s="1058"/>
      <c r="L47" s="1123"/>
      <c r="N47" s="1123"/>
      <c r="O47" s="1058"/>
    </row>
    <row r="48" spans="1:18" ht="18.95" customHeight="1">
      <c r="A48" s="1122"/>
      <c r="B48" s="1122"/>
      <c r="C48" s="1122"/>
      <c r="D48" s="1122"/>
      <c r="E48" s="1122"/>
      <c r="F48" s="1058"/>
      <c r="G48" s="1058"/>
      <c r="H48" s="1058"/>
      <c r="I48" s="1058"/>
      <c r="J48" s="1058"/>
      <c r="K48" s="1058"/>
      <c r="L48" s="1123"/>
      <c r="N48" s="1123"/>
      <c r="O48" s="1058"/>
    </row>
    <row r="49" spans="1:18" s="1007" customFormat="1" ht="18">
      <c r="A49" s="1002" t="str">
        <f>DAPUR!$E$6</f>
        <v>PT BANUA KARYA UTAMA</v>
      </c>
      <c r="B49" s="1002"/>
      <c r="C49" s="1002"/>
      <c r="D49" s="1002"/>
      <c r="E49" s="1002"/>
      <c r="F49" s="1002"/>
      <c r="G49" s="1002"/>
      <c r="H49" s="1002"/>
      <c r="I49" s="1002"/>
      <c r="J49" s="1003"/>
      <c r="K49" s="1002"/>
      <c r="L49" s="1004"/>
      <c r="M49" s="1002"/>
      <c r="N49" s="1004"/>
      <c r="O49" s="1005"/>
      <c r="P49" s="886"/>
      <c r="Q49" s="1006"/>
      <c r="R49" s="1006"/>
    </row>
    <row r="50" spans="1:18" s="1007" customFormat="1" ht="18">
      <c r="A50" s="1002" t="s">
        <v>214</v>
      </c>
      <c r="B50" s="1002"/>
      <c r="C50" s="1002"/>
      <c r="D50" s="1002"/>
      <c r="E50" s="1002"/>
      <c r="F50" s="1002"/>
      <c r="G50" s="1002"/>
      <c r="H50" s="1002"/>
      <c r="I50" s="1002"/>
      <c r="J50" s="1003"/>
      <c r="K50" s="1002"/>
      <c r="L50" s="1004"/>
      <c r="M50" s="1002"/>
      <c r="N50" s="1004"/>
      <c r="O50" s="1005"/>
      <c r="P50" s="886"/>
      <c r="Q50" s="1006"/>
      <c r="R50" s="1006"/>
    </row>
    <row r="51" spans="1:18" s="1007" customFormat="1" ht="18">
      <c r="A51" s="1008" t="str">
        <f>+A3</f>
        <v>31 DESEMBER 2019 DAN 31 DESEMBER 2018</v>
      </c>
      <c r="B51" s="1009"/>
      <c r="C51" s="1009"/>
      <c r="D51" s="1009"/>
      <c r="E51" s="1009"/>
      <c r="F51" s="1009"/>
      <c r="G51" s="1009"/>
      <c r="H51" s="1009"/>
      <c r="I51" s="1009"/>
      <c r="J51" s="1010"/>
      <c r="K51" s="1009"/>
      <c r="L51" s="1011"/>
      <c r="M51" s="1009"/>
      <c r="N51" s="1011"/>
      <c r="O51" s="1005"/>
      <c r="P51" s="886"/>
      <c r="Q51" s="1006"/>
      <c r="R51" s="1006"/>
    </row>
    <row r="52" spans="1:18" s="1007" customFormat="1" ht="18">
      <c r="A52" s="1008" t="str">
        <f>+A4</f>
        <v>SERTA UNTUK TAHUN-TAHUN YANG BERAKHIR PADA TANGGAL TERSEBUT</v>
      </c>
      <c r="B52" s="1009"/>
      <c r="C52" s="1009"/>
      <c r="D52" s="1009"/>
      <c r="E52" s="1009"/>
      <c r="F52" s="1009"/>
      <c r="G52" s="1009"/>
      <c r="H52" s="1009"/>
      <c r="I52" s="1009"/>
      <c r="J52" s="1010"/>
      <c r="K52" s="1009"/>
      <c r="L52" s="1011"/>
      <c r="M52" s="1009"/>
      <c r="N52" s="1011"/>
      <c r="O52" s="1005"/>
      <c r="P52" s="886"/>
      <c r="Q52" s="1006"/>
      <c r="R52" s="1006"/>
    </row>
    <row r="53" spans="1:18" ht="8.1" customHeight="1">
      <c r="A53" s="1059"/>
      <c r="B53" s="1060"/>
      <c r="C53" s="1060"/>
      <c r="D53" s="1060"/>
      <c r="E53" s="1059"/>
      <c r="F53" s="1059"/>
      <c r="G53" s="1059"/>
      <c r="H53" s="1059"/>
      <c r="I53" s="1059"/>
      <c r="J53" s="1061"/>
      <c r="K53" s="1059"/>
      <c r="L53" s="1062"/>
      <c r="M53" s="1061"/>
      <c r="N53" s="1062"/>
    </row>
    <row r="54" spans="1:18" ht="18.75" customHeight="1"/>
    <row r="55" spans="1:18" ht="18.95" customHeight="1">
      <c r="L55" s="1161" t="str">
        <f>+L7</f>
        <v>31 DESEMBER  2019</v>
      </c>
      <c r="M55" s="1054"/>
      <c r="N55" s="1161" t="str">
        <f>+N7</f>
        <v>31 DESEMBER 2018</v>
      </c>
    </row>
    <row r="56" spans="1:18" ht="18.95" customHeight="1"/>
    <row r="57" spans="1:18" s="856" customFormat="1" ht="18.95" customHeight="1">
      <c r="A57" s="1120" t="s">
        <v>270</v>
      </c>
      <c r="B57" s="1121" t="s">
        <v>271</v>
      </c>
      <c r="C57" s="1122"/>
      <c r="D57" s="1122"/>
      <c r="E57" s="1122"/>
      <c r="F57" s="1058"/>
      <c r="G57" s="1058"/>
      <c r="H57" s="1058"/>
      <c r="I57" s="1058"/>
      <c r="J57" s="1058"/>
      <c r="K57" s="1058"/>
      <c r="L57" s="1066"/>
      <c r="M57" s="1054"/>
      <c r="N57" s="1123"/>
      <c r="O57" s="1058"/>
      <c r="Q57" s="1057"/>
      <c r="R57" s="1057"/>
    </row>
    <row r="58" spans="1:18" s="856" customFormat="1" ht="18.95" customHeight="1">
      <c r="A58" s="1122"/>
      <c r="B58" s="1122"/>
      <c r="C58" s="1122"/>
      <c r="D58" s="1122"/>
      <c r="E58" s="1122"/>
      <c r="F58" s="1058"/>
      <c r="G58" s="1058"/>
      <c r="H58" s="1058"/>
      <c r="I58" s="1058"/>
      <c r="J58" s="1065"/>
      <c r="K58" s="1065"/>
      <c r="L58" s="1066"/>
      <c r="M58" s="1056"/>
      <c r="N58" s="1123"/>
      <c r="O58" s="1058"/>
      <c r="Q58" s="1057"/>
      <c r="R58" s="1057"/>
    </row>
    <row r="59" spans="1:18" s="856" customFormat="1" ht="18.95" customHeight="1">
      <c r="A59" s="1122"/>
      <c r="B59" s="1121" t="s">
        <v>272</v>
      </c>
      <c r="C59" s="1064"/>
      <c r="D59" s="1122"/>
      <c r="E59" s="1122"/>
      <c r="F59" s="1058"/>
      <c r="G59" s="1058"/>
      <c r="H59" s="1058"/>
      <c r="I59" s="1058"/>
      <c r="J59" s="1065"/>
      <c r="K59" s="1065"/>
      <c r="L59" s="1066"/>
      <c r="M59" s="1056"/>
      <c r="N59" s="1123"/>
      <c r="O59" s="1058"/>
      <c r="Q59" s="1057"/>
      <c r="R59" s="1057"/>
    </row>
    <row r="60" spans="1:18" s="856" customFormat="1" ht="18.95" customHeight="1">
      <c r="A60" s="1122"/>
      <c r="B60" s="1122" t="s">
        <v>273</v>
      </c>
      <c r="C60" s="1064"/>
      <c r="D60" s="1122"/>
      <c r="E60" s="1122"/>
      <c r="F60" s="1058"/>
      <c r="G60" s="1058"/>
      <c r="H60" s="1058"/>
      <c r="I60" s="1058"/>
      <c r="J60" s="1065"/>
      <c r="K60" s="1065"/>
      <c r="L60" s="1187">
        <f>+'L-R'!E9/'L-R'!E9</f>
        <v>1</v>
      </c>
      <c r="M60" s="1188"/>
      <c r="N60" s="1187">
        <f>+'L-R'!G9/'L-R'!G9</f>
        <v>1</v>
      </c>
      <c r="O60" s="1058"/>
      <c r="Q60" s="1057"/>
      <c r="R60" s="1057"/>
    </row>
    <row r="61" spans="1:18" s="856" customFormat="1" ht="18.95" customHeight="1">
      <c r="A61" s="1122"/>
      <c r="B61" s="1122" t="s">
        <v>255</v>
      </c>
      <c r="C61" s="1064"/>
      <c r="D61" s="1063"/>
      <c r="E61" s="1122"/>
      <c r="F61" s="1058"/>
      <c r="G61" s="1058"/>
      <c r="H61" s="1058"/>
      <c r="I61" s="1058"/>
      <c r="J61" s="1058"/>
      <c r="K61" s="1058"/>
      <c r="L61" s="1187">
        <f>+'L-R'!E11/'L-R'!E9</f>
        <v>-0.93017900287248878</v>
      </c>
      <c r="M61" s="1188"/>
      <c r="N61" s="1187">
        <f>+'L-R'!G11/'L-R'!G9</f>
        <v>-0.8546239281813981</v>
      </c>
      <c r="O61" s="1058"/>
      <c r="Q61" s="1057"/>
      <c r="R61" s="1057"/>
    </row>
    <row r="62" spans="1:18" s="856" customFormat="1" ht="18.95" customHeight="1">
      <c r="A62" s="1122"/>
      <c r="B62" s="1122" t="s">
        <v>47</v>
      </c>
      <c r="C62" s="1064"/>
      <c r="D62" s="1063"/>
      <c r="E62" s="1122"/>
      <c r="F62" s="1058"/>
      <c r="G62" s="1058"/>
      <c r="H62" s="1058"/>
      <c r="I62" s="1058"/>
      <c r="J62" s="1058"/>
      <c r="K62" s="1058"/>
      <c r="L62" s="1187">
        <f>+'L-R'!E16/'L-R'!E9</f>
        <v>-2.5868411446292273E-3</v>
      </c>
      <c r="M62" s="1188"/>
      <c r="N62" s="1187">
        <f>+'L-R'!G16/'L-R'!G9</f>
        <v>-2.1104673203413183E-2</v>
      </c>
      <c r="O62" s="1058"/>
      <c r="Q62" s="1057"/>
      <c r="R62" s="1057"/>
    </row>
    <row r="63" spans="1:18" s="856" customFormat="1" ht="18.95" customHeight="1">
      <c r="A63" s="1122"/>
      <c r="B63" s="1122" t="s">
        <v>274</v>
      </c>
      <c r="C63" s="1064"/>
      <c r="D63" s="1063"/>
      <c r="E63" s="1122"/>
      <c r="F63" s="1058"/>
      <c r="G63" s="1058"/>
      <c r="H63" s="1058"/>
      <c r="I63" s="1058"/>
      <c r="J63" s="1058" t="s">
        <v>449</v>
      </c>
      <c r="K63" s="1058"/>
      <c r="L63" s="1187">
        <f>+'L-R'!E23/'L-R'!E9</f>
        <v>-1.0486618702745785E-2</v>
      </c>
      <c r="M63" s="1189"/>
      <c r="N63" s="1187">
        <f>+'L-R'!G23/'L-R'!G9</f>
        <v>1.5254537799222854E-5</v>
      </c>
      <c r="O63" s="1058"/>
      <c r="Q63" s="1057"/>
      <c r="R63" s="1057"/>
    </row>
    <row r="64" spans="1:18" s="856" customFormat="1" ht="18.95" customHeight="1">
      <c r="A64" s="1122"/>
      <c r="B64" s="1122" t="s">
        <v>1188</v>
      </c>
      <c r="C64" s="1064"/>
      <c r="D64" s="1063"/>
      <c r="E64" s="1122"/>
      <c r="F64" s="1058"/>
      <c r="G64" s="1058"/>
      <c r="H64" s="1058"/>
      <c r="I64" s="1058"/>
      <c r="J64" s="1058"/>
      <c r="K64" s="1058"/>
      <c r="L64" s="1190">
        <f>+'L-R'!E27/'L-R'!E9</f>
        <v>-1.5106792661148758E-2</v>
      </c>
      <c r="M64" s="1189"/>
      <c r="N64" s="1190">
        <f>+'L-R'!G27/'L-R'!G9</f>
        <v>-2.9551398791570743E-2</v>
      </c>
      <c r="O64" s="1058"/>
      <c r="Q64" s="1057"/>
      <c r="R64" s="1057"/>
    </row>
    <row r="65" spans="1:18" s="856" customFormat="1" ht="18.95" customHeight="1">
      <c r="A65" s="1122"/>
      <c r="B65" s="1122" t="s">
        <v>328</v>
      </c>
      <c r="C65" s="1064"/>
      <c r="D65" s="1063"/>
      <c r="E65" s="1122"/>
      <c r="F65" s="1058"/>
      <c r="G65" s="1058"/>
      <c r="H65" s="1058"/>
      <c r="I65" s="1058"/>
      <c r="J65" s="1058"/>
      <c r="K65" s="1058"/>
      <c r="L65" s="1193">
        <f>+'L-R'!E29/'L-R'!E9</f>
        <v>4.1640744618987473E-2</v>
      </c>
      <c r="M65" s="1192"/>
      <c r="N65" s="1193">
        <f>+'L-R'!G29/'L-R'!G9</f>
        <v>9.4735254361417193E-2</v>
      </c>
      <c r="O65" s="1058"/>
      <c r="Q65" s="1057"/>
      <c r="R65" s="1057"/>
    </row>
    <row r="66" spans="1:18" s="856" customFormat="1" ht="18.95" customHeight="1">
      <c r="A66" s="1122"/>
      <c r="B66" s="1122"/>
      <c r="C66" s="1064"/>
      <c r="D66" s="1063"/>
      <c r="E66" s="1122"/>
      <c r="F66" s="1058"/>
      <c r="G66" s="1058"/>
      <c r="H66" s="1058"/>
      <c r="I66" s="1058"/>
      <c r="J66" s="1058"/>
      <c r="K66" s="1058"/>
      <c r="L66" s="1191"/>
      <c r="M66" s="1192"/>
      <c r="N66" s="1191"/>
      <c r="O66" s="1058"/>
      <c r="Q66" s="1057"/>
      <c r="R66" s="1057"/>
    </row>
    <row r="67" spans="1:18" s="856" customFormat="1" ht="18.95" customHeight="1">
      <c r="A67" s="1122"/>
      <c r="B67" s="1122"/>
      <c r="C67" s="1064"/>
      <c r="D67" s="1063"/>
      <c r="E67" s="1122"/>
      <c r="F67" s="1058"/>
      <c r="G67" s="1058"/>
      <c r="H67" s="1058"/>
      <c r="I67" s="1058"/>
      <c r="J67" s="1058"/>
      <c r="K67" s="1058"/>
      <c r="L67" s="1123"/>
      <c r="M67" s="1065"/>
      <c r="N67" s="1123"/>
      <c r="O67" s="1058"/>
      <c r="Q67" s="1057"/>
      <c r="R67" s="1057"/>
    </row>
    <row r="68" spans="1:18" s="856" customFormat="1" ht="18.95" customHeight="1">
      <c r="A68" s="1122"/>
      <c r="B68" s="1121" t="s">
        <v>275</v>
      </c>
      <c r="C68" s="1064"/>
      <c r="D68" s="1122"/>
      <c r="E68" s="1122"/>
      <c r="F68" s="1058"/>
      <c r="G68" s="1058"/>
      <c r="H68" s="1058"/>
      <c r="I68" s="1058"/>
      <c r="J68" s="1058"/>
      <c r="K68" s="1058"/>
      <c r="L68" s="1123"/>
      <c r="M68" s="1065"/>
      <c r="N68" s="1123"/>
      <c r="O68" s="1058"/>
      <c r="Q68" s="1057"/>
      <c r="R68" s="1057"/>
    </row>
    <row r="69" spans="1:18" s="856" customFormat="1" ht="18.95" customHeight="1">
      <c r="A69" s="1122"/>
      <c r="B69" s="1122" t="s">
        <v>276</v>
      </c>
      <c r="C69" s="1064"/>
      <c r="D69" s="1122"/>
      <c r="E69" s="1122"/>
      <c r="F69" s="1058"/>
      <c r="G69" s="1058"/>
      <c r="H69" s="1058"/>
      <c r="I69" s="1058"/>
      <c r="J69" s="1058"/>
      <c r="K69" s="1058"/>
      <c r="L69" s="1123">
        <f>+'L-R'!E29</f>
        <v>1881353262.6263046</v>
      </c>
      <c r="M69" s="1065"/>
      <c r="N69" s="1123">
        <f>+'L-R'!G29</f>
        <v>4646956254.7881041</v>
      </c>
      <c r="O69" s="1058"/>
      <c r="Q69" s="1057"/>
      <c r="R69" s="1057"/>
    </row>
    <row r="70" spans="1:18" s="856" customFormat="1" ht="18.95" customHeight="1">
      <c r="A70" s="1122"/>
      <c r="B70" s="1122" t="s">
        <v>269</v>
      </c>
      <c r="C70" s="1064"/>
      <c r="D70" s="1122"/>
      <c r="E70" s="1122"/>
      <c r="F70" s="1058"/>
      <c r="G70" s="1058"/>
      <c r="H70" s="1058"/>
      <c r="I70" s="1058"/>
      <c r="J70" s="1058"/>
      <c r="K70" s="1058"/>
      <c r="L70" s="1123">
        <f>+L40</f>
        <v>16370481401.91441</v>
      </c>
      <c r="M70" s="1065"/>
      <c r="N70" s="1123">
        <f>+N40</f>
        <v>14468714298.288105</v>
      </c>
      <c r="O70" s="1058"/>
      <c r="Q70" s="1057"/>
      <c r="R70" s="1057"/>
    </row>
    <row r="71" spans="1:18" s="856" customFormat="1" ht="18.95" customHeight="1" thickBot="1">
      <c r="A71" s="1122"/>
      <c r="B71" s="1122"/>
      <c r="C71" s="1063"/>
      <c r="D71" s="1122"/>
      <c r="E71" s="1122"/>
      <c r="F71" s="1058"/>
      <c r="G71" s="1058"/>
      <c r="H71" s="1058"/>
      <c r="I71" s="1058"/>
      <c r="J71" s="1058"/>
      <c r="K71" s="1058"/>
      <c r="L71" s="1125">
        <f>+L69/L70</f>
        <v>0.11492351485804772</v>
      </c>
      <c r="M71" s="1065"/>
      <c r="N71" s="1125">
        <f>+N69/N70</f>
        <v>0.32117271507240402</v>
      </c>
      <c r="O71" s="1058"/>
      <c r="Q71" s="1057"/>
      <c r="R71" s="1057"/>
    </row>
    <row r="72" spans="1:18" s="856" customFormat="1" ht="18.95" customHeight="1" thickTop="1">
      <c r="A72" s="1122"/>
      <c r="B72" s="1122"/>
      <c r="C72" s="1122"/>
      <c r="D72" s="1122"/>
      <c r="E72" s="1122"/>
      <c r="F72" s="1058"/>
      <c r="G72" s="1058"/>
      <c r="H72" s="1058"/>
      <c r="I72" s="1058"/>
      <c r="J72" s="1058"/>
      <c r="K72" s="1058"/>
      <c r="L72" s="1123"/>
      <c r="M72" s="1065"/>
      <c r="N72" s="1123"/>
      <c r="O72" s="1058"/>
      <c r="Q72" s="1057"/>
      <c r="R72" s="1057"/>
    </row>
    <row r="73" spans="1:18" s="856" customFormat="1" ht="18.95" customHeight="1">
      <c r="A73" s="1122"/>
      <c r="B73" s="1121" t="s">
        <v>272</v>
      </c>
      <c r="C73" s="1064"/>
      <c r="D73" s="1122"/>
      <c r="E73" s="1122"/>
      <c r="F73" s="1058"/>
      <c r="G73" s="1058"/>
      <c r="H73" s="1058"/>
      <c r="I73" s="1058"/>
      <c r="J73" s="1058"/>
      <c r="K73" s="1058"/>
      <c r="L73" s="1123"/>
      <c r="M73" s="1065"/>
      <c r="N73" s="1123"/>
      <c r="O73" s="1058"/>
      <c r="Q73" s="1057"/>
      <c r="R73" s="1057"/>
    </row>
    <row r="74" spans="1:18" s="856" customFormat="1" ht="18.95" customHeight="1">
      <c r="A74" s="1122"/>
      <c r="B74" s="1121"/>
      <c r="C74" s="1064"/>
      <c r="D74" s="1122"/>
      <c r="E74" s="1122"/>
      <c r="F74" s="1058"/>
      <c r="G74" s="1058"/>
      <c r="H74" s="1058"/>
      <c r="I74" s="1058"/>
      <c r="J74" s="1058"/>
      <c r="K74" s="1058"/>
      <c r="L74" s="1130"/>
      <c r="M74" s="1065"/>
      <c r="N74" s="1130"/>
      <c r="O74" s="1058"/>
      <c r="Q74" s="1057"/>
      <c r="R74" s="1057"/>
    </row>
    <row r="75" spans="1:18" s="856" customFormat="1" ht="18.95" customHeight="1">
      <c r="A75" s="1121"/>
      <c r="B75" s="1121" t="s">
        <v>277</v>
      </c>
      <c r="C75" s="1064"/>
      <c r="D75" s="1064"/>
      <c r="E75" s="1121"/>
      <c r="F75" s="1058"/>
      <c r="G75" s="1058"/>
      <c r="H75" s="1058"/>
      <c r="I75" s="1058"/>
      <c r="J75" s="1058"/>
      <c r="K75" s="1058"/>
      <c r="L75" s="1123"/>
      <c r="M75" s="1131"/>
      <c r="N75" s="1123"/>
      <c r="O75" s="1058"/>
      <c r="Q75" s="1057"/>
      <c r="R75" s="1057"/>
    </row>
    <row r="76" spans="1:18" s="856" customFormat="1" ht="18.95" customHeight="1">
      <c r="A76" s="1122"/>
      <c r="B76" s="1122" t="s">
        <v>278</v>
      </c>
      <c r="C76" s="1064"/>
      <c r="D76" s="1064"/>
      <c r="E76" s="1122"/>
      <c r="F76" s="1058"/>
      <c r="G76" s="1058"/>
      <c r="H76" s="1058"/>
      <c r="I76" s="1058"/>
      <c r="J76" s="1058"/>
      <c r="K76" s="1058"/>
      <c r="L76" s="1123">
        <f>+L69</f>
        <v>1881353262.6263046</v>
      </c>
      <c r="M76" s="1132"/>
      <c r="N76" s="1123">
        <f>+N69</f>
        <v>4646956254.7881041</v>
      </c>
      <c r="O76" s="1058"/>
      <c r="Q76" s="1057"/>
      <c r="R76" s="1057"/>
    </row>
    <row r="77" spans="1:18" s="856" customFormat="1" ht="18.95" customHeight="1">
      <c r="A77" s="1122"/>
      <c r="B77" s="1122" t="s">
        <v>189</v>
      </c>
      <c r="C77" s="1064"/>
      <c r="D77" s="1064"/>
      <c r="E77" s="1063"/>
      <c r="F77" s="1058"/>
      <c r="G77" s="1058"/>
      <c r="H77" s="1058"/>
      <c r="I77" s="1058"/>
      <c r="J77" s="1058"/>
      <c r="K77" s="1058"/>
      <c r="L77" s="1127">
        <f>+'L-R'!E9</f>
        <v>45180586462.626305</v>
      </c>
      <c r="M77" s="1065"/>
      <c r="N77" s="1127">
        <f>+'L-R'!G9</f>
        <v>49052027000</v>
      </c>
      <c r="O77" s="1058"/>
      <c r="Q77" s="1057"/>
      <c r="R77" s="1057"/>
    </row>
    <row r="78" spans="1:18" s="856" customFormat="1" ht="18.95" customHeight="1" thickBot="1">
      <c r="A78" s="1122"/>
      <c r="B78" s="1122"/>
      <c r="C78" s="1063"/>
      <c r="D78" s="1064"/>
      <c r="E78" s="1063"/>
      <c r="F78" s="1058"/>
      <c r="G78" s="1058"/>
      <c r="H78" s="1058"/>
      <c r="I78" s="1058"/>
      <c r="J78" s="1058"/>
      <c r="K78" s="1058"/>
      <c r="L78" s="1125">
        <f>+L76/L77</f>
        <v>4.1640744618987473E-2</v>
      </c>
      <c r="M78" s="1065"/>
      <c r="N78" s="1125">
        <f>+N76/N77</f>
        <v>9.4735254361417193E-2</v>
      </c>
      <c r="O78" s="1058"/>
      <c r="Q78" s="1057"/>
      <c r="R78" s="1057"/>
    </row>
    <row r="79" spans="1:18" s="856" customFormat="1" ht="18.95" customHeight="1" thickTop="1">
      <c r="A79" s="1122"/>
      <c r="B79" s="1122"/>
      <c r="C79" s="1133"/>
      <c r="D79" s="1064"/>
      <c r="E79" s="1122"/>
      <c r="F79" s="1058"/>
      <c r="G79" s="1058"/>
      <c r="H79" s="1058"/>
      <c r="I79" s="1058"/>
      <c r="J79" s="1058"/>
      <c r="K79" s="1058"/>
      <c r="L79" s="1134"/>
      <c r="M79" s="1065"/>
      <c r="N79" s="1134"/>
      <c r="O79" s="1058"/>
      <c r="Q79" s="1057"/>
      <c r="R79" s="1057"/>
    </row>
    <row r="80" spans="1:18" s="856" customFormat="1" ht="18.95" customHeight="1">
      <c r="A80" s="1121"/>
      <c r="B80" s="1121" t="s">
        <v>279</v>
      </c>
      <c r="C80" s="1064"/>
      <c r="D80" s="1064"/>
      <c r="E80" s="1121"/>
      <c r="F80" s="1058"/>
      <c r="G80" s="1058"/>
      <c r="H80" s="1058"/>
      <c r="I80" s="1058"/>
      <c r="J80" s="1058"/>
      <c r="K80" s="1058"/>
      <c r="L80" s="1123"/>
      <c r="M80" s="1065"/>
      <c r="N80" s="1123"/>
      <c r="O80" s="1058"/>
      <c r="Q80" s="1057"/>
      <c r="R80" s="1057"/>
    </row>
    <row r="81" spans="1:18" s="856" customFormat="1" ht="18.95" customHeight="1">
      <c r="A81" s="1122"/>
      <c r="B81" s="1122" t="s">
        <v>189</v>
      </c>
      <c r="C81" s="1064"/>
      <c r="D81" s="1064"/>
      <c r="E81" s="1122"/>
      <c r="F81" s="1058"/>
      <c r="G81" s="1058"/>
      <c r="H81" s="1058"/>
      <c r="I81" s="1058"/>
      <c r="J81" s="1058"/>
      <c r="K81" s="1058"/>
      <c r="L81" s="1123">
        <f>+L77</f>
        <v>45180586462.626305</v>
      </c>
      <c r="M81" s="1131"/>
      <c r="N81" s="1123">
        <f>+N77</f>
        <v>49052027000</v>
      </c>
      <c r="O81" s="1058"/>
      <c r="Q81" s="1057"/>
      <c r="R81" s="1057"/>
    </row>
    <row r="82" spans="1:18" s="856" customFormat="1" ht="18.95" customHeight="1">
      <c r="A82" s="1122"/>
      <c r="B82" s="1122" t="s">
        <v>267</v>
      </c>
      <c r="C82" s="1064"/>
      <c r="D82" s="1064"/>
      <c r="E82" s="1063"/>
      <c r="F82" s="1058"/>
      <c r="G82" s="1058"/>
      <c r="H82" s="1058"/>
      <c r="I82" s="1058"/>
      <c r="J82" s="1058"/>
      <c r="K82" s="1058"/>
      <c r="L82" s="1127">
        <f>+L31</f>
        <v>43034854010</v>
      </c>
      <c r="M82" s="1131"/>
      <c r="N82" s="1127">
        <f>+N31</f>
        <v>15375182964</v>
      </c>
      <c r="O82" s="1058"/>
      <c r="Q82" s="1057"/>
      <c r="R82" s="1057"/>
    </row>
    <row r="83" spans="1:18" s="856" customFormat="1" ht="18.95" customHeight="1" thickBot="1">
      <c r="A83" s="1122"/>
      <c r="B83" s="1063"/>
      <c r="C83" s="1064"/>
      <c r="D83" s="1064"/>
      <c r="E83" s="1063"/>
      <c r="F83" s="1058"/>
      <c r="G83" s="1058"/>
      <c r="H83" s="1058"/>
      <c r="I83" s="1058"/>
      <c r="J83" s="1058"/>
      <c r="K83" s="1058"/>
      <c r="L83" s="1125">
        <f>+L81/L82</f>
        <v>1.0498603399962203</v>
      </c>
      <c r="M83" s="1131"/>
      <c r="N83" s="1125">
        <f>+N81/N82</f>
        <v>3.1903377745066295</v>
      </c>
      <c r="O83" s="1058"/>
      <c r="Q83" s="1057"/>
      <c r="R83" s="1057"/>
    </row>
    <row r="84" spans="1:18" s="856" customFormat="1" ht="18.95" customHeight="1" thickTop="1">
      <c r="A84" s="1122"/>
      <c r="B84" s="1133"/>
      <c r="C84" s="1064"/>
      <c r="D84" s="1064"/>
      <c r="E84" s="1122"/>
      <c r="F84" s="1058"/>
      <c r="G84" s="1058"/>
      <c r="H84" s="1058"/>
      <c r="I84" s="1058"/>
      <c r="J84" s="1065"/>
      <c r="K84" s="1065"/>
      <c r="L84" s="1123"/>
      <c r="M84" s="1056"/>
      <c r="N84" s="1123"/>
      <c r="O84" s="1058"/>
      <c r="Q84" s="1057"/>
      <c r="R84" s="1057"/>
    </row>
    <row r="85" spans="1:18" s="856" customFormat="1" ht="18.95" customHeight="1">
      <c r="A85" s="1121"/>
      <c r="B85" s="1121" t="s">
        <v>280</v>
      </c>
      <c r="C85" s="1064"/>
      <c r="D85" s="1064"/>
      <c r="E85" s="1121"/>
      <c r="F85" s="1058"/>
      <c r="G85" s="1058"/>
      <c r="H85" s="1058"/>
      <c r="I85" s="1058"/>
      <c r="J85" s="1065"/>
      <c r="K85" s="1065"/>
      <c r="L85" s="1123"/>
      <c r="M85" s="1056"/>
      <c r="N85" s="1123"/>
      <c r="O85" s="1058"/>
      <c r="Q85" s="1057"/>
      <c r="R85" s="1057"/>
    </row>
    <row r="86" spans="1:18" s="856" customFormat="1" ht="18.95" customHeight="1">
      <c r="A86" s="1122"/>
      <c r="B86" s="1122" t="str">
        <f>+B75</f>
        <v>Profit Margin</v>
      </c>
      <c r="C86" s="1064"/>
      <c r="D86" s="1064"/>
      <c r="E86" s="1122"/>
      <c r="F86" s="1058"/>
      <c r="G86" s="1058"/>
      <c r="H86" s="1058"/>
      <c r="I86" s="1058"/>
      <c r="J86" s="1065"/>
      <c r="K86" s="1065"/>
      <c r="L86" s="1129">
        <f>+L78</f>
        <v>4.1640744618987473E-2</v>
      </c>
      <c r="M86" s="1128"/>
      <c r="N86" s="1129">
        <f>+N78</f>
        <v>9.4735254361417193E-2</v>
      </c>
      <c r="O86" s="1058"/>
      <c r="Q86" s="1057"/>
      <c r="R86" s="1057"/>
    </row>
    <row r="87" spans="1:18" s="856" customFormat="1" ht="18.95" customHeight="1">
      <c r="A87" s="1122"/>
      <c r="B87" s="1122" t="str">
        <f>+B80</f>
        <v>Aset Turnover</v>
      </c>
      <c r="C87" s="1064"/>
      <c r="D87" s="1064"/>
      <c r="E87" s="1063"/>
      <c r="F87" s="1058"/>
      <c r="G87" s="1058"/>
      <c r="H87" s="1058"/>
      <c r="I87" s="1058"/>
      <c r="J87" s="1058"/>
      <c r="K87" s="1058"/>
      <c r="L87" s="1135">
        <f>+L83</f>
        <v>1.0498603399962203</v>
      </c>
      <c r="M87" s="1128"/>
      <c r="N87" s="1135">
        <f>+N83</f>
        <v>3.1903377745066295</v>
      </c>
      <c r="O87" s="1058"/>
      <c r="Q87" s="1057"/>
      <c r="R87" s="1057"/>
    </row>
    <row r="88" spans="1:18" s="856" customFormat="1" ht="18.95" customHeight="1" thickBot="1">
      <c r="A88" s="1122"/>
      <c r="B88" s="1122"/>
      <c r="C88" s="1133"/>
      <c r="D88" s="1063"/>
      <c r="E88" s="1063"/>
      <c r="F88" s="1058"/>
      <c r="G88" s="1058"/>
      <c r="H88" s="1058"/>
      <c r="I88" s="1058"/>
      <c r="J88" s="1058"/>
      <c r="K88" s="1058"/>
      <c r="L88" s="1125">
        <f>+L86*L87</f>
        <v>4.3716966303385972E-2</v>
      </c>
      <c r="M88" s="1128"/>
      <c r="N88" s="1125">
        <f>+N86*N87</f>
        <v>0.30223746056672318</v>
      </c>
      <c r="O88" s="1058"/>
      <c r="Q88" s="1057"/>
      <c r="R88" s="1057"/>
    </row>
    <row r="89" spans="1:18" s="856" customFormat="1" ht="15" thickTop="1">
      <c r="A89" s="1063"/>
      <c r="B89" s="1064"/>
      <c r="C89" s="1064"/>
      <c r="D89" s="1064"/>
      <c r="E89" s="1063"/>
      <c r="F89" s="1063"/>
      <c r="G89" s="1063"/>
      <c r="H89" s="1063"/>
      <c r="I89" s="1063"/>
      <c r="J89" s="1065"/>
      <c r="K89" s="1063"/>
      <c r="L89" s="1066"/>
      <c r="M89" s="1065"/>
      <c r="N89" s="1066"/>
      <c r="O89" s="1056"/>
      <c r="Q89" s="1057"/>
      <c r="R89" s="1057"/>
    </row>
  </sheetData>
  <pageMargins left="0.82677165354330717" right="0.27559055118110237" top="0.78740157480314965" bottom="0.6692913385826772" header="0.19685039370078741" footer="0.51181102362204722"/>
  <pageSetup paperSize="9" scale="85" firstPageNumber="16" orientation="portrait" useFirstPageNumber="1" horizontalDpi="4294967293" verticalDpi="4294967293" r:id="rId1"/>
  <headerFooter alignWithMargins="0">
    <oddFooter>&amp;C&amp;P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sheetPr>
  <dimension ref="A1:N40"/>
  <sheetViews>
    <sheetView showGridLines="0" view="pageBreakPreview" topLeftCell="A13" zoomScale="76" zoomScaleNormal="75" zoomScaleSheetLayoutView="76" workbookViewId="0">
      <selection activeCell="F10" sqref="F10"/>
    </sheetView>
  </sheetViews>
  <sheetFormatPr defaultRowHeight="15"/>
  <cols>
    <col min="1" max="1" width="5.390625" style="821" customWidth="1"/>
    <col min="2" max="2" width="29.125" style="1019" customWidth="1"/>
    <col min="3" max="3" width="8.76171875" style="821" customWidth="1"/>
    <col min="4" max="4" width="9.9765625" style="1012" customWidth="1"/>
    <col min="5" max="5" width="7.4140625" style="821" customWidth="1"/>
    <col min="6" max="6" width="16.5859375" style="821" customWidth="1"/>
    <col min="7" max="7" width="19.6875" style="821" customWidth="1"/>
    <col min="8" max="8" width="16.5859375" style="821" customWidth="1"/>
    <col min="9" max="9" width="15.23828125" style="821" customWidth="1"/>
    <col min="10" max="10" width="15.640625" style="821" customWidth="1"/>
    <col min="11" max="12" width="16.046875" style="821" customWidth="1"/>
    <col min="13" max="13" width="16.71875" style="821" customWidth="1"/>
    <col min="14" max="14" width="16.1796875" style="821" customWidth="1"/>
    <col min="15" max="15" width="30.33984375" style="821" customWidth="1"/>
    <col min="16" max="16" width="12.67578125" style="821" bestFit="1" customWidth="1"/>
    <col min="17" max="17" width="10.3828125" style="821" bestFit="1" customWidth="1"/>
    <col min="18" max="18" width="18.203125" style="821" bestFit="1" customWidth="1"/>
    <col min="19" max="255" width="9.16796875" style="821"/>
    <col min="256" max="256" width="5.390625" style="821" customWidth="1"/>
    <col min="257" max="257" width="44.5" style="821" customWidth="1"/>
    <col min="258" max="258" width="10.11328125" style="821" customWidth="1"/>
    <col min="259" max="259" width="10.65234375" style="821" customWidth="1"/>
    <col min="260" max="260" width="9.9765625" style="821" customWidth="1"/>
    <col min="261" max="270" width="20.90234375" style="821" customWidth="1"/>
    <col min="271" max="271" width="11.59375" style="821" bestFit="1" customWidth="1"/>
    <col min="272" max="272" width="12.67578125" style="821" bestFit="1" customWidth="1"/>
    <col min="273" max="273" width="10.3828125" style="821" bestFit="1" customWidth="1"/>
    <col min="274" max="274" width="18.203125" style="821" bestFit="1" customWidth="1"/>
    <col min="275" max="511" width="9.16796875" style="821"/>
    <col min="512" max="512" width="5.390625" style="821" customWidth="1"/>
    <col min="513" max="513" width="44.5" style="821" customWidth="1"/>
    <col min="514" max="514" width="10.11328125" style="821" customWidth="1"/>
    <col min="515" max="515" width="10.65234375" style="821" customWidth="1"/>
    <col min="516" max="516" width="9.9765625" style="821" customWidth="1"/>
    <col min="517" max="526" width="20.90234375" style="821" customWidth="1"/>
    <col min="527" max="527" width="11.59375" style="821" bestFit="1" customWidth="1"/>
    <col min="528" max="528" width="12.67578125" style="821" bestFit="1" customWidth="1"/>
    <col min="529" max="529" width="10.3828125" style="821" bestFit="1" customWidth="1"/>
    <col min="530" max="530" width="18.203125" style="821" bestFit="1" customWidth="1"/>
    <col min="531" max="767" width="9.16796875" style="821"/>
    <col min="768" max="768" width="5.390625" style="821" customWidth="1"/>
    <col min="769" max="769" width="44.5" style="821" customWidth="1"/>
    <col min="770" max="770" width="10.11328125" style="821" customWidth="1"/>
    <col min="771" max="771" width="10.65234375" style="821" customWidth="1"/>
    <col min="772" max="772" width="9.9765625" style="821" customWidth="1"/>
    <col min="773" max="782" width="20.90234375" style="821" customWidth="1"/>
    <col min="783" max="783" width="11.59375" style="821" bestFit="1" customWidth="1"/>
    <col min="784" max="784" width="12.67578125" style="821" bestFit="1" customWidth="1"/>
    <col min="785" max="785" width="10.3828125" style="821" bestFit="1" customWidth="1"/>
    <col min="786" max="786" width="18.203125" style="821" bestFit="1" customWidth="1"/>
    <col min="787" max="1023" width="9.16796875" style="821"/>
    <col min="1024" max="1024" width="5.390625" style="821" customWidth="1"/>
    <col min="1025" max="1025" width="44.5" style="821" customWidth="1"/>
    <col min="1026" max="1026" width="10.11328125" style="821" customWidth="1"/>
    <col min="1027" max="1027" width="10.65234375" style="821" customWidth="1"/>
    <col min="1028" max="1028" width="9.9765625" style="821" customWidth="1"/>
    <col min="1029" max="1038" width="20.90234375" style="821" customWidth="1"/>
    <col min="1039" max="1039" width="11.59375" style="821" bestFit="1" customWidth="1"/>
    <col min="1040" max="1040" width="12.67578125" style="821" bestFit="1" customWidth="1"/>
    <col min="1041" max="1041" width="10.3828125" style="821" bestFit="1" customWidth="1"/>
    <col min="1042" max="1042" width="18.203125" style="821" bestFit="1" customWidth="1"/>
    <col min="1043" max="1279" width="9.16796875" style="821"/>
    <col min="1280" max="1280" width="5.390625" style="821" customWidth="1"/>
    <col min="1281" max="1281" width="44.5" style="821" customWidth="1"/>
    <col min="1282" max="1282" width="10.11328125" style="821" customWidth="1"/>
    <col min="1283" max="1283" width="10.65234375" style="821" customWidth="1"/>
    <col min="1284" max="1284" width="9.9765625" style="821" customWidth="1"/>
    <col min="1285" max="1294" width="20.90234375" style="821" customWidth="1"/>
    <col min="1295" max="1295" width="11.59375" style="821" bestFit="1" customWidth="1"/>
    <col min="1296" max="1296" width="12.67578125" style="821" bestFit="1" customWidth="1"/>
    <col min="1297" max="1297" width="10.3828125" style="821" bestFit="1" customWidth="1"/>
    <col min="1298" max="1298" width="18.203125" style="821" bestFit="1" customWidth="1"/>
    <col min="1299" max="1535" width="9.16796875" style="821"/>
    <col min="1536" max="1536" width="5.390625" style="821" customWidth="1"/>
    <col min="1537" max="1537" width="44.5" style="821" customWidth="1"/>
    <col min="1538" max="1538" width="10.11328125" style="821" customWidth="1"/>
    <col min="1539" max="1539" width="10.65234375" style="821" customWidth="1"/>
    <col min="1540" max="1540" width="9.9765625" style="821" customWidth="1"/>
    <col min="1541" max="1550" width="20.90234375" style="821" customWidth="1"/>
    <col min="1551" max="1551" width="11.59375" style="821" bestFit="1" customWidth="1"/>
    <col min="1552" max="1552" width="12.67578125" style="821" bestFit="1" customWidth="1"/>
    <col min="1553" max="1553" width="10.3828125" style="821" bestFit="1" customWidth="1"/>
    <col min="1554" max="1554" width="18.203125" style="821" bestFit="1" customWidth="1"/>
    <col min="1555" max="1791" width="9.16796875" style="821"/>
    <col min="1792" max="1792" width="5.390625" style="821" customWidth="1"/>
    <col min="1793" max="1793" width="44.5" style="821" customWidth="1"/>
    <col min="1794" max="1794" width="10.11328125" style="821" customWidth="1"/>
    <col min="1795" max="1795" width="10.65234375" style="821" customWidth="1"/>
    <col min="1796" max="1796" width="9.9765625" style="821" customWidth="1"/>
    <col min="1797" max="1806" width="20.90234375" style="821" customWidth="1"/>
    <col min="1807" max="1807" width="11.59375" style="821" bestFit="1" customWidth="1"/>
    <col min="1808" max="1808" width="12.67578125" style="821" bestFit="1" customWidth="1"/>
    <col min="1809" max="1809" width="10.3828125" style="821" bestFit="1" customWidth="1"/>
    <col min="1810" max="1810" width="18.203125" style="821" bestFit="1" customWidth="1"/>
    <col min="1811" max="2047" width="9.16796875" style="821"/>
    <col min="2048" max="2048" width="5.390625" style="821" customWidth="1"/>
    <col min="2049" max="2049" width="44.5" style="821" customWidth="1"/>
    <col min="2050" max="2050" width="10.11328125" style="821" customWidth="1"/>
    <col min="2051" max="2051" width="10.65234375" style="821" customWidth="1"/>
    <col min="2052" max="2052" width="9.9765625" style="821" customWidth="1"/>
    <col min="2053" max="2062" width="20.90234375" style="821" customWidth="1"/>
    <col min="2063" max="2063" width="11.59375" style="821" bestFit="1" customWidth="1"/>
    <col min="2064" max="2064" width="12.67578125" style="821" bestFit="1" customWidth="1"/>
    <col min="2065" max="2065" width="10.3828125" style="821" bestFit="1" customWidth="1"/>
    <col min="2066" max="2066" width="18.203125" style="821" bestFit="1" customWidth="1"/>
    <col min="2067" max="2303" width="9.16796875" style="821"/>
    <col min="2304" max="2304" width="5.390625" style="821" customWidth="1"/>
    <col min="2305" max="2305" width="44.5" style="821" customWidth="1"/>
    <col min="2306" max="2306" width="10.11328125" style="821" customWidth="1"/>
    <col min="2307" max="2307" width="10.65234375" style="821" customWidth="1"/>
    <col min="2308" max="2308" width="9.9765625" style="821" customWidth="1"/>
    <col min="2309" max="2318" width="20.90234375" style="821" customWidth="1"/>
    <col min="2319" max="2319" width="11.59375" style="821" bestFit="1" customWidth="1"/>
    <col min="2320" max="2320" width="12.67578125" style="821" bestFit="1" customWidth="1"/>
    <col min="2321" max="2321" width="10.3828125" style="821" bestFit="1" customWidth="1"/>
    <col min="2322" max="2322" width="18.203125" style="821" bestFit="1" customWidth="1"/>
    <col min="2323" max="2559" width="9.16796875" style="821"/>
    <col min="2560" max="2560" width="5.390625" style="821" customWidth="1"/>
    <col min="2561" max="2561" width="44.5" style="821" customWidth="1"/>
    <col min="2562" max="2562" width="10.11328125" style="821" customWidth="1"/>
    <col min="2563" max="2563" width="10.65234375" style="821" customWidth="1"/>
    <col min="2564" max="2564" width="9.9765625" style="821" customWidth="1"/>
    <col min="2565" max="2574" width="20.90234375" style="821" customWidth="1"/>
    <col min="2575" max="2575" width="11.59375" style="821" bestFit="1" customWidth="1"/>
    <col min="2576" max="2576" width="12.67578125" style="821" bestFit="1" customWidth="1"/>
    <col min="2577" max="2577" width="10.3828125" style="821" bestFit="1" customWidth="1"/>
    <col min="2578" max="2578" width="18.203125" style="821" bestFit="1" customWidth="1"/>
    <col min="2579" max="2815" width="9.16796875" style="821"/>
    <col min="2816" max="2816" width="5.390625" style="821" customWidth="1"/>
    <col min="2817" max="2817" width="44.5" style="821" customWidth="1"/>
    <col min="2818" max="2818" width="10.11328125" style="821" customWidth="1"/>
    <col min="2819" max="2819" width="10.65234375" style="821" customWidth="1"/>
    <col min="2820" max="2820" width="9.9765625" style="821" customWidth="1"/>
    <col min="2821" max="2830" width="20.90234375" style="821" customWidth="1"/>
    <col min="2831" max="2831" width="11.59375" style="821" bestFit="1" customWidth="1"/>
    <col min="2832" max="2832" width="12.67578125" style="821" bestFit="1" customWidth="1"/>
    <col min="2833" max="2833" width="10.3828125" style="821" bestFit="1" customWidth="1"/>
    <col min="2834" max="2834" width="18.203125" style="821" bestFit="1" customWidth="1"/>
    <col min="2835" max="3071" width="9.16796875" style="821"/>
    <col min="3072" max="3072" width="5.390625" style="821" customWidth="1"/>
    <col min="3073" max="3073" width="44.5" style="821" customWidth="1"/>
    <col min="3074" max="3074" width="10.11328125" style="821" customWidth="1"/>
    <col min="3075" max="3075" width="10.65234375" style="821" customWidth="1"/>
    <col min="3076" max="3076" width="9.9765625" style="821" customWidth="1"/>
    <col min="3077" max="3086" width="20.90234375" style="821" customWidth="1"/>
    <col min="3087" max="3087" width="11.59375" style="821" bestFit="1" customWidth="1"/>
    <col min="3088" max="3088" width="12.67578125" style="821" bestFit="1" customWidth="1"/>
    <col min="3089" max="3089" width="10.3828125" style="821" bestFit="1" customWidth="1"/>
    <col min="3090" max="3090" width="18.203125" style="821" bestFit="1" customWidth="1"/>
    <col min="3091" max="3327" width="9.16796875" style="821"/>
    <col min="3328" max="3328" width="5.390625" style="821" customWidth="1"/>
    <col min="3329" max="3329" width="44.5" style="821" customWidth="1"/>
    <col min="3330" max="3330" width="10.11328125" style="821" customWidth="1"/>
    <col min="3331" max="3331" width="10.65234375" style="821" customWidth="1"/>
    <col min="3332" max="3332" width="9.9765625" style="821" customWidth="1"/>
    <col min="3333" max="3342" width="20.90234375" style="821" customWidth="1"/>
    <col min="3343" max="3343" width="11.59375" style="821" bestFit="1" customWidth="1"/>
    <col min="3344" max="3344" width="12.67578125" style="821" bestFit="1" customWidth="1"/>
    <col min="3345" max="3345" width="10.3828125" style="821" bestFit="1" customWidth="1"/>
    <col min="3346" max="3346" width="18.203125" style="821" bestFit="1" customWidth="1"/>
    <col min="3347" max="3583" width="9.16796875" style="821"/>
    <col min="3584" max="3584" width="5.390625" style="821" customWidth="1"/>
    <col min="3585" max="3585" width="44.5" style="821" customWidth="1"/>
    <col min="3586" max="3586" width="10.11328125" style="821" customWidth="1"/>
    <col min="3587" max="3587" width="10.65234375" style="821" customWidth="1"/>
    <col min="3588" max="3588" width="9.9765625" style="821" customWidth="1"/>
    <col min="3589" max="3598" width="20.90234375" style="821" customWidth="1"/>
    <col min="3599" max="3599" width="11.59375" style="821" bestFit="1" customWidth="1"/>
    <col min="3600" max="3600" width="12.67578125" style="821" bestFit="1" customWidth="1"/>
    <col min="3601" max="3601" width="10.3828125" style="821" bestFit="1" customWidth="1"/>
    <col min="3602" max="3602" width="18.203125" style="821" bestFit="1" customWidth="1"/>
    <col min="3603" max="3839" width="9.16796875" style="821"/>
    <col min="3840" max="3840" width="5.390625" style="821" customWidth="1"/>
    <col min="3841" max="3841" width="44.5" style="821" customWidth="1"/>
    <col min="3842" max="3842" width="10.11328125" style="821" customWidth="1"/>
    <col min="3843" max="3843" width="10.65234375" style="821" customWidth="1"/>
    <col min="3844" max="3844" width="9.9765625" style="821" customWidth="1"/>
    <col min="3845" max="3854" width="20.90234375" style="821" customWidth="1"/>
    <col min="3855" max="3855" width="11.59375" style="821" bestFit="1" customWidth="1"/>
    <col min="3856" max="3856" width="12.67578125" style="821" bestFit="1" customWidth="1"/>
    <col min="3857" max="3857" width="10.3828125" style="821" bestFit="1" customWidth="1"/>
    <col min="3858" max="3858" width="18.203125" style="821" bestFit="1" customWidth="1"/>
    <col min="3859" max="4095" width="9.16796875" style="821"/>
    <col min="4096" max="4096" width="5.390625" style="821" customWidth="1"/>
    <col min="4097" max="4097" width="44.5" style="821" customWidth="1"/>
    <col min="4098" max="4098" width="10.11328125" style="821" customWidth="1"/>
    <col min="4099" max="4099" width="10.65234375" style="821" customWidth="1"/>
    <col min="4100" max="4100" width="9.9765625" style="821" customWidth="1"/>
    <col min="4101" max="4110" width="20.90234375" style="821" customWidth="1"/>
    <col min="4111" max="4111" width="11.59375" style="821" bestFit="1" customWidth="1"/>
    <col min="4112" max="4112" width="12.67578125" style="821" bestFit="1" customWidth="1"/>
    <col min="4113" max="4113" width="10.3828125" style="821" bestFit="1" customWidth="1"/>
    <col min="4114" max="4114" width="18.203125" style="821" bestFit="1" customWidth="1"/>
    <col min="4115" max="4351" width="9.16796875" style="821"/>
    <col min="4352" max="4352" width="5.390625" style="821" customWidth="1"/>
    <col min="4353" max="4353" width="44.5" style="821" customWidth="1"/>
    <col min="4354" max="4354" width="10.11328125" style="821" customWidth="1"/>
    <col min="4355" max="4355" width="10.65234375" style="821" customWidth="1"/>
    <col min="4356" max="4356" width="9.9765625" style="821" customWidth="1"/>
    <col min="4357" max="4366" width="20.90234375" style="821" customWidth="1"/>
    <col min="4367" max="4367" width="11.59375" style="821" bestFit="1" customWidth="1"/>
    <col min="4368" max="4368" width="12.67578125" style="821" bestFit="1" customWidth="1"/>
    <col min="4369" max="4369" width="10.3828125" style="821" bestFit="1" customWidth="1"/>
    <col min="4370" max="4370" width="18.203125" style="821" bestFit="1" customWidth="1"/>
    <col min="4371" max="4607" width="9.16796875" style="821"/>
    <col min="4608" max="4608" width="5.390625" style="821" customWidth="1"/>
    <col min="4609" max="4609" width="44.5" style="821" customWidth="1"/>
    <col min="4610" max="4610" width="10.11328125" style="821" customWidth="1"/>
    <col min="4611" max="4611" width="10.65234375" style="821" customWidth="1"/>
    <col min="4612" max="4612" width="9.9765625" style="821" customWidth="1"/>
    <col min="4613" max="4622" width="20.90234375" style="821" customWidth="1"/>
    <col min="4623" max="4623" width="11.59375" style="821" bestFit="1" customWidth="1"/>
    <col min="4624" max="4624" width="12.67578125" style="821" bestFit="1" customWidth="1"/>
    <col min="4625" max="4625" width="10.3828125" style="821" bestFit="1" customWidth="1"/>
    <col min="4626" max="4626" width="18.203125" style="821" bestFit="1" customWidth="1"/>
    <col min="4627" max="4863" width="9.16796875" style="821"/>
    <col min="4864" max="4864" width="5.390625" style="821" customWidth="1"/>
    <col min="4865" max="4865" width="44.5" style="821" customWidth="1"/>
    <col min="4866" max="4866" width="10.11328125" style="821" customWidth="1"/>
    <col min="4867" max="4867" width="10.65234375" style="821" customWidth="1"/>
    <col min="4868" max="4868" width="9.9765625" style="821" customWidth="1"/>
    <col min="4869" max="4878" width="20.90234375" style="821" customWidth="1"/>
    <col min="4879" max="4879" width="11.59375" style="821" bestFit="1" customWidth="1"/>
    <col min="4880" max="4880" width="12.67578125" style="821" bestFit="1" customWidth="1"/>
    <col min="4881" max="4881" width="10.3828125" style="821" bestFit="1" customWidth="1"/>
    <col min="4882" max="4882" width="18.203125" style="821" bestFit="1" customWidth="1"/>
    <col min="4883" max="5119" width="9.16796875" style="821"/>
    <col min="5120" max="5120" width="5.390625" style="821" customWidth="1"/>
    <col min="5121" max="5121" width="44.5" style="821" customWidth="1"/>
    <col min="5122" max="5122" width="10.11328125" style="821" customWidth="1"/>
    <col min="5123" max="5123" width="10.65234375" style="821" customWidth="1"/>
    <col min="5124" max="5124" width="9.9765625" style="821" customWidth="1"/>
    <col min="5125" max="5134" width="20.90234375" style="821" customWidth="1"/>
    <col min="5135" max="5135" width="11.59375" style="821" bestFit="1" customWidth="1"/>
    <col min="5136" max="5136" width="12.67578125" style="821" bestFit="1" customWidth="1"/>
    <col min="5137" max="5137" width="10.3828125" style="821" bestFit="1" customWidth="1"/>
    <col min="5138" max="5138" width="18.203125" style="821" bestFit="1" customWidth="1"/>
    <col min="5139" max="5375" width="9.16796875" style="821"/>
    <col min="5376" max="5376" width="5.390625" style="821" customWidth="1"/>
    <col min="5377" max="5377" width="44.5" style="821" customWidth="1"/>
    <col min="5378" max="5378" width="10.11328125" style="821" customWidth="1"/>
    <col min="5379" max="5379" width="10.65234375" style="821" customWidth="1"/>
    <col min="5380" max="5380" width="9.9765625" style="821" customWidth="1"/>
    <col min="5381" max="5390" width="20.90234375" style="821" customWidth="1"/>
    <col min="5391" max="5391" width="11.59375" style="821" bestFit="1" customWidth="1"/>
    <col min="5392" max="5392" width="12.67578125" style="821" bestFit="1" customWidth="1"/>
    <col min="5393" max="5393" width="10.3828125" style="821" bestFit="1" customWidth="1"/>
    <col min="5394" max="5394" width="18.203125" style="821" bestFit="1" customWidth="1"/>
    <col min="5395" max="5631" width="9.16796875" style="821"/>
    <col min="5632" max="5632" width="5.390625" style="821" customWidth="1"/>
    <col min="5633" max="5633" width="44.5" style="821" customWidth="1"/>
    <col min="5634" max="5634" width="10.11328125" style="821" customWidth="1"/>
    <col min="5635" max="5635" width="10.65234375" style="821" customWidth="1"/>
    <col min="5636" max="5636" width="9.9765625" style="821" customWidth="1"/>
    <col min="5637" max="5646" width="20.90234375" style="821" customWidth="1"/>
    <col min="5647" max="5647" width="11.59375" style="821" bestFit="1" customWidth="1"/>
    <col min="5648" max="5648" width="12.67578125" style="821" bestFit="1" customWidth="1"/>
    <col min="5649" max="5649" width="10.3828125" style="821" bestFit="1" customWidth="1"/>
    <col min="5650" max="5650" width="18.203125" style="821" bestFit="1" customWidth="1"/>
    <col min="5651" max="5887" width="9.16796875" style="821"/>
    <col min="5888" max="5888" width="5.390625" style="821" customWidth="1"/>
    <col min="5889" max="5889" width="44.5" style="821" customWidth="1"/>
    <col min="5890" max="5890" width="10.11328125" style="821" customWidth="1"/>
    <col min="5891" max="5891" width="10.65234375" style="821" customWidth="1"/>
    <col min="5892" max="5892" width="9.9765625" style="821" customWidth="1"/>
    <col min="5893" max="5902" width="20.90234375" style="821" customWidth="1"/>
    <col min="5903" max="5903" width="11.59375" style="821" bestFit="1" customWidth="1"/>
    <col min="5904" max="5904" width="12.67578125" style="821" bestFit="1" customWidth="1"/>
    <col min="5905" max="5905" width="10.3828125" style="821" bestFit="1" customWidth="1"/>
    <col min="5906" max="5906" width="18.203125" style="821" bestFit="1" customWidth="1"/>
    <col min="5907" max="6143" width="9.16796875" style="821"/>
    <col min="6144" max="6144" width="5.390625" style="821" customWidth="1"/>
    <col min="6145" max="6145" width="44.5" style="821" customWidth="1"/>
    <col min="6146" max="6146" width="10.11328125" style="821" customWidth="1"/>
    <col min="6147" max="6147" width="10.65234375" style="821" customWidth="1"/>
    <col min="6148" max="6148" width="9.9765625" style="821" customWidth="1"/>
    <col min="6149" max="6158" width="20.90234375" style="821" customWidth="1"/>
    <col min="6159" max="6159" width="11.59375" style="821" bestFit="1" customWidth="1"/>
    <col min="6160" max="6160" width="12.67578125" style="821" bestFit="1" customWidth="1"/>
    <col min="6161" max="6161" width="10.3828125" style="821" bestFit="1" customWidth="1"/>
    <col min="6162" max="6162" width="18.203125" style="821" bestFit="1" customWidth="1"/>
    <col min="6163" max="6399" width="9.16796875" style="821"/>
    <col min="6400" max="6400" width="5.390625" style="821" customWidth="1"/>
    <col min="6401" max="6401" width="44.5" style="821" customWidth="1"/>
    <col min="6402" max="6402" width="10.11328125" style="821" customWidth="1"/>
    <col min="6403" max="6403" width="10.65234375" style="821" customWidth="1"/>
    <col min="6404" max="6404" width="9.9765625" style="821" customWidth="1"/>
    <col min="6405" max="6414" width="20.90234375" style="821" customWidth="1"/>
    <col min="6415" max="6415" width="11.59375" style="821" bestFit="1" customWidth="1"/>
    <col min="6416" max="6416" width="12.67578125" style="821" bestFit="1" customWidth="1"/>
    <col min="6417" max="6417" width="10.3828125" style="821" bestFit="1" customWidth="1"/>
    <col min="6418" max="6418" width="18.203125" style="821" bestFit="1" customWidth="1"/>
    <col min="6419" max="6655" width="9.16796875" style="821"/>
    <col min="6656" max="6656" width="5.390625" style="821" customWidth="1"/>
    <col min="6657" max="6657" width="44.5" style="821" customWidth="1"/>
    <col min="6658" max="6658" width="10.11328125" style="821" customWidth="1"/>
    <col min="6659" max="6659" width="10.65234375" style="821" customWidth="1"/>
    <col min="6660" max="6660" width="9.9765625" style="821" customWidth="1"/>
    <col min="6661" max="6670" width="20.90234375" style="821" customWidth="1"/>
    <col min="6671" max="6671" width="11.59375" style="821" bestFit="1" customWidth="1"/>
    <col min="6672" max="6672" width="12.67578125" style="821" bestFit="1" customWidth="1"/>
    <col min="6673" max="6673" width="10.3828125" style="821" bestFit="1" customWidth="1"/>
    <col min="6674" max="6674" width="18.203125" style="821" bestFit="1" customWidth="1"/>
    <col min="6675" max="6911" width="9.16796875" style="821"/>
    <col min="6912" max="6912" width="5.390625" style="821" customWidth="1"/>
    <col min="6913" max="6913" width="44.5" style="821" customWidth="1"/>
    <col min="6914" max="6914" width="10.11328125" style="821" customWidth="1"/>
    <col min="6915" max="6915" width="10.65234375" style="821" customWidth="1"/>
    <col min="6916" max="6916" width="9.9765625" style="821" customWidth="1"/>
    <col min="6917" max="6926" width="20.90234375" style="821" customWidth="1"/>
    <col min="6927" max="6927" width="11.59375" style="821" bestFit="1" customWidth="1"/>
    <col min="6928" max="6928" width="12.67578125" style="821" bestFit="1" customWidth="1"/>
    <col min="6929" max="6929" width="10.3828125" style="821" bestFit="1" customWidth="1"/>
    <col min="6930" max="6930" width="18.203125" style="821" bestFit="1" customWidth="1"/>
    <col min="6931" max="7167" width="9.16796875" style="821"/>
    <col min="7168" max="7168" width="5.390625" style="821" customWidth="1"/>
    <col min="7169" max="7169" width="44.5" style="821" customWidth="1"/>
    <col min="7170" max="7170" width="10.11328125" style="821" customWidth="1"/>
    <col min="7171" max="7171" width="10.65234375" style="821" customWidth="1"/>
    <col min="7172" max="7172" width="9.9765625" style="821" customWidth="1"/>
    <col min="7173" max="7182" width="20.90234375" style="821" customWidth="1"/>
    <col min="7183" max="7183" width="11.59375" style="821" bestFit="1" customWidth="1"/>
    <col min="7184" max="7184" width="12.67578125" style="821" bestFit="1" customWidth="1"/>
    <col min="7185" max="7185" width="10.3828125" style="821" bestFit="1" customWidth="1"/>
    <col min="7186" max="7186" width="18.203125" style="821" bestFit="1" customWidth="1"/>
    <col min="7187" max="7423" width="9.16796875" style="821"/>
    <col min="7424" max="7424" width="5.390625" style="821" customWidth="1"/>
    <col min="7425" max="7425" width="44.5" style="821" customWidth="1"/>
    <col min="7426" max="7426" width="10.11328125" style="821" customWidth="1"/>
    <col min="7427" max="7427" width="10.65234375" style="821" customWidth="1"/>
    <col min="7428" max="7428" width="9.9765625" style="821" customWidth="1"/>
    <col min="7429" max="7438" width="20.90234375" style="821" customWidth="1"/>
    <col min="7439" max="7439" width="11.59375" style="821" bestFit="1" customWidth="1"/>
    <col min="7440" max="7440" width="12.67578125" style="821" bestFit="1" customWidth="1"/>
    <col min="7441" max="7441" width="10.3828125" style="821" bestFit="1" customWidth="1"/>
    <col min="7442" max="7442" width="18.203125" style="821" bestFit="1" customWidth="1"/>
    <col min="7443" max="7679" width="9.16796875" style="821"/>
    <col min="7680" max="7680" width="5.390625" style="821" customWidth="1"/>
    <col min="7681" max="7681" width="44.5" style="821" customWidth="1"/>
    <col min="7682" max="7682" width="10.11328125" style="821" customWidth="1"/>
    <col min="7683" max="7683" width="10.65234375" style="821" customWidth="1"/>
    <col min="7684" max="7684" width="9.9765625" style="821" customWidth="1"/>
    <col min="7685" max="7694" width="20.90234375" style="821" customWidth="1"/>
    <col min="7695" max="7695" width="11.59375" style="821" bestFit="1" customWidth="1"/>
    <col min="7696" max="7696" width="12.67578125" style="821" bestFit="1" customWidth="1"/>
    <col min="7697" max="7697" width="10.3828125" style="821" bestFit="1" customWidth="1"/>
    <col min="7698" max="7698" width="18.203125" style="821" bestFit="1" customWidth="1"/>
    <col min="7699" max="7935" width="9.16796875" style="821"/>
    <col min="7936" max="7936" width="5.390625" style="821" customWidth="1"/>
    <col min="7937" max="7937" width="44.5" style="821" customWidth="1"/>
    <col min="7938" max="7938" width="10.11328125" style="821" customWidth="1"/>
    <col min="7939" max="7939" width="10.65234375" style="821" customWidth="1"/>
    <col min="7940" max="7940" width="9.9765625" style="821" customWidth="1"/>
    <col min="7941" max="7950" width="20.90234375" style="821" customWidth="1"/>
    <col min="7951" max="7951" width="11.59375" style="821" bestFit="1" customWidth="1"/>
    <col min="7952" max="7952" width="12.67578125" style="821" bestFit="1" customWidth="1"/>
    <col min="7953" max="7953" width="10.3828125" style="821" bestFit="1" customWidth="1"/>
    <col min="7954" max="7954" width="18.203125" style="821" bestFit="1" customWidth="1"/>
    <col min="7955" max="8191" width="9.16796875" style="821"/>
    <col min="8192" max="8192" width="5.390625" style="821" customWidth="1"/>
    <col min="8193" max="8193" width="44.5" style="821" customWidth="1"/>
    <col min="8194" max="8194" width="10.11328125" style="821" customWidth="1"/>
    <col min="8195" max="8195" width="10.65234375" style="821" customWidth="1"/>
    <col min="8196" max="8196" width="9.9765625" style="821" customWidth="1"/>
    <col min="8197" max="8206" width="20.90234375" style="821" customWidth="1"/>
    <col min="8207" max="8207" width="11.59375" style="821" bestFit="1" customWidth="1"/>
    <col min="8208" max="8208" width="12.67578125" style="821" bestFit="1" customWidth="1"/>
    <col min="8209" max="8209" width="10.3828125" style="821" bestFit="1" customWidth="1"/>
    <col min="8210" max="8210" width="18.203125" style="821" bestFit="1" customWidth="1"/>
    <col min="8211" max="8447" width="9.16796875" style="821"/>
    <col min="8448" max="8448" width="5.390625" style="821" customWidth="1"/>
    <col min="8449" max="8449" width="44.5" style="821" customWidth="1"/>
    <col min="8450" max="8450" width="10.11328125" style="821" customWidth="1"/>
    <col min="8451" max="8451" width="10.65234375" style="821" customWidth="1"/>
    <col min="8452" max="8452" width="9.9765625" style="821" customWidth="1"/>
    <col min="8453" max="8462" width="20.90234375" style="821" customWidth="1"/>
    <col min="8463" max="8463" width="11.59375" style="821" bestFit="1" customWidth="1"/>
    <col min="8464" max="8464" width="12.67578125" style="821" bestFit="1" customWidth="1"/>
    <col min="8465" max="8465" width="10.3828125" style="821" bestFit="1" customWidth="1"/>
    <col min="8466" max="8466" width="18.203125" style="821" bestFit="1" customWidth="1"/>
    <col min="8467" max="8703" width="9.16796875" style="821"/>
    <col min="8704" max="8704" width="5.390625" style="821" customWidth="1"/>
    <col min="8705" max="8705" width="44.5" style="821" customWidth="1"/>
    <col min="8706" max="8706" width="10.11328125" style="821" customWidth="1"/>
    <col min="8707" max="8707" width="10.65234375" style="821" customWidth="1"/>
    <col min="8708" max="8708" width="9.9765625" style="821" customWidth="1"/>
    <col min="8709" max="8718" width="20.90234375" style="821" customWidth="1"/>
    <col min="8719" max="8719" width="11.59375" style="821" bestFit="1" customWidth="1"/>
    <col min="8720" max="8720" width="12.67578125" style="821" bestFit="1" customWidth="1"/>
    <col min="8721" max="8721" width="10.3828125" style="821" bestFit="1" customWidth="1"/>
    <col min="8722" max="8722" width="18.203125" style="821" bestFit="1" customWidth="1"/>
    <col min="8723" max="8959" width="9.16796875" style="821"/>
    <col min="8960" max="8960" width="5.390625" style="821" customWidth="1"/>
    <col min="8961" max="8961" width="44.5" style="821" customWidth="1"/>
    <col min="8962" max="8962" width="10.11328125" style="821" customWidth="1"/>
    <col min="8963" max="8963" width="10.65234375" style="821" customWidth="1"/>
    <col min="8964" max="8964" width="9.9765625" style="821" customWidth="1"/>
    <col min="8965" max="8974" width="20.90234375" style="821" customWidth="1"/>
    <col min="8975" max="8975" width="11.59375" style="821" bestFit="1" customWidth="1"/>
    <col min="8976" max="8976" width="12.67578125" style="821" bestFit="1" customWidth="1"/>
    <col min="8977" max="8977" width="10.3828125" style="821" bestFit="1" customWidth="1"/>
    <col min="8978" max="8978" width="18.203125" style="821" bestFit="1" customWidth="1"/>
    <col min="8979" max="9215" width="9.16796875" style="821"/>
    <col min="9216" max="9216" width="5.390625" style="821" customWidth="1"/>
    <col min="9217" max="9217" width="44.5" style="821" customWidth="1"/>
    <col min="9218" max="9218" width="10.11328125" style="821" customWidth="1"/>
    <col min="9219" max="9219" width="10.65234375" style="821" customWidth="1"/>
    <col min="9220" max="9220" width="9.9765625" style="821" customWidth="1"/>
    <col min="9221" max="9230" width="20.90234375" style="821" customWidth="1"/>
    <col min="9231" max="9231" width="11.59375" style="821" bestFit="1" customWidth="1"/>
    <col min="9232" max="9232" width="12.67578125" style="821" bestFit="1" customWidth="1"/>
    <col min="9233" max="9233" width="10.3828125" style="821" bestFit="1" customWidth="1"/>
    <col min="9234" max="9234" width="18.203125" style="821" bestFit="1" customWidth="1"/>
    <col min="9235" max="9471" width="9.16796875" style="821"/>
    <col min="9472" max="9472" width="5.390625" style="821" customWidth="1"/>
    <col min="9473" max="9473" width="44.5" style="821" customWidth="1"/>
    <col min="9474" max="9474" width="10.11328125" style="821" customWidth="1"/>
    <col min="9475" max="9475" width="10.65234375" style="821" customWidth="1"/>
    <col min="9476" max="9476" width="9.9765625" style="821" customWidth="1"/>
    <col min="9477" max="9486" width="20.90234375" style="821" customWidth="1"/>
    <col min="9487" max="9487" width="11.59375" style="821" bestFit="1" customWidth="1"/>
    <col min="9488" max="9488" width="12.67578125" style="821" bestFit="1" customWidth="1"/>
    <col min="9489" max="9489" width="10.3828125" style="821" bestFit="1" customWidth="1"/>
    <col min="9490" max="9490" width="18.203125" style="821" bestFit="1" customWidth="1"/>
    <col min="9491" max="9727" width="9.16796875" style="821"/>
    <col min="9728" max="9728" width="5.390625" style="821" customWidth="1"/>
    <col min="9729" max="9729" width="44.5" style="821" customWidth="1"/>
    <col min="9730" max="9730" width="10.11328125" style="821" customWidth="1"/>
    <col min="9731" max="9731" width="10.65234375" style="821" customWidth="1"/>
    <col min="9732" max="9732" width="9.9765625" style="821" customWidth="1"/>
    <col min="9733" max="9742" width="20.90234375" style="821" customWidth="1"/>
    <col min="9743" max="9743" width="11.59375" style="821" bestFit="1" customWidth="1"/>
    <col min="9744" max="9744" width="12.67578125" style="821" bestFit="1" customWidth="1"/>
    <col min="9745" max="9745" width="10.3828125" style="821" bestFit="1" customWidth="1"/>
    <col min="9746" max="9746" width="18.203125" style="821" bestFit="1" customWidth="1"/>
    <col min="9747" max="9983" width="9.16796875" style="821"/>
    <col min="9984" max="9984" width="5.390625" style="821" customWidth="1"/>
    <col min="9985" max="9985" width="44.5" style="821" customWidth="1"/>
    <col min="9986" max="9986" width="10.11328125" style="821" customWidth="1"/>
    <col min="9987" max="9987" width="10.65234375" style="821" customWidth="1"/>
    <col min="9988" max="9988" width="9.9765625" style="821" customWidth="1"/>
    <col min="9989" max="9998" width="20.90234375" style="821" customWidth="1"/>
    <col min="9999" max="9999" width="11.59375" style="821" bestFit="1" customWidth="1"/>
    <col min="10000" max="10000" width="12.67578125" style="821" bestFit="1" customWidth="1"/>
    <col min="10001" max="10001" width="10.3828125" style="821" bestFit="1" customWidth="1"/>
    <col min="10002" max="10002" width="18.203125" style="821" bestFit="1" customWidth="1"/>
    <col min="10003" max="10239" width="9.16796875" style="821"/>
    <col min="10240" max="10240" width="5.390625" style="821" customWidth="1"/>
    <col min="10241" max="10241" width="44.5" style="821" customWidth="1"/>
    <col min="10242" max="10242" width="10.11328125" style="821" customWidth="1"/>
    <col min="10243" max="10243" width="10.65234375" style="821" customWidth="1"/>
    <col min="10244" max="10244" width="9.9765625" style="821" customWidth="1"/>
    <col min="10245" max="10254" width="20.90234375" style="821" customWidth="1"/>
    <col min="10255" max="10255" width="11.59375" style="821" bestFit="1" customWidth="1"/>
    <col min="10256" max="10256" width="12.67578125" style="821" bestFit="1" customWidth="1"/>
    <col min="10257" max="10257" width="10.3828125" style="821" bestFit="1" customWidth="1"/>
    <col min="10258" max="10258" width="18.203125" style="821" bestFit="1" customWidth="1"/>
    <col min="10259" max="10495" width="9.16796875" style="821"/>
    <col min="10496" max="10496" width="5.390625" style="821" customWidth="1"/>
    <col min="10497" max="10497" width="44.5" style="821" customWidth="1"/>
    <col min="10498" max="10498" width="10.11328125" style="821" customWidth="1"/>
    <col min="10499" max="10499" width="10.65234375" style="821" customWidth="1"/>
    <col min="10500" max="10500" width="9.9765625" style="821" customWidth="1"/>
    <col min="10501" max="10510" width="20.90234375" style="821" customWidth="1"/>
    <col min="10511" max="10511" width="11.59375" style="821" bestFit="1" customWidth="1"/>
    <col min="10512" max="10512" width="12.67578125" style="821" bestFit="1" customWidth="1"/>
    <col min="10513" max="10513" width="10.3828125" style="821" bestFit="1" customWidth="1"/>
    <col min="10514" max="10514" width="18.203125" style="821" bestFit="1" customWidth="1"/>
    <col min="10515" max="10751" width="9.16796875" style="821"/>
    <col min="10752" max="10752" width="5.390625" style="821" customWidth="1"/>
    <col min="10753" max="10753" width="44.5" style="821" customWidth="1"/>
    <col min="10754" max="10754" width="10.11328125" style="821" customWidth="1"/>
    <col min="10755" max="10755" width="10.65234375" style="821" customWidth="1"/>
    <col min="10756" max="10756" width="9.9765625" style="821" customWidth="1"/>
    <col min="10757" max="10766" width="20.90234375" style="821" customWidth="1"/>
    <col min="10767" max="10767" width="11.59375" style="821" bestFit="1" customWidth="1"/>
    <col min="10768" max="10768" width="12.67578125" style="821" bestFit="1" customWidth="1"/>
    <col min="10769" max="10769" width="10.3828125" style="821" bestFit="1" customWidth="1"/>
    <col min="10770" max="10770" width="18.203125" style="821" bestFit="1" customWidth="1"/>
    <col min="10771" max="11007" width="9.16796875" style="821"/>
    <col min="11008" max="11008" width="5.390625" style="821" customWidth="1"/>
    <col min="11009" max="11009" width="44.5" style="821" customWidth="1"/>
    <col min="11010" max="11010" width="10.11328125" style="821" customWidth="1"/>
    <col min="11011" max="11011" width="10.65234375" style="821" customWidth="1"/>
    <col min="11012" max="11012" width="9.9765625" style="821" customWidth="1"/>
    <col min="11013" max="11022" width="20.90234375" style="821" customWidth="1"/>
    <col min="11023" max="11023" width="11.59375" style="821" bestFit="1" customWidth="1"/>
    <col min="11024" max="11024" width="12.67578125" style="821" bestFit="1" customWidth="1"/>
    <col min="11025" max="11025" width="10.3828125" style="821" bestFit="1" customWidth="1"/>
    <col min="11026" max="11026" width="18.203125" style="821" bestFit="1" customWidth="1"/>
    <col min="11027" max="11263" width="9.16796875" style="821"/>
    <col min="11264" max="11264" width="5.390625" style="821" customWidth="1"/>
    <col min="11265" max="11265" width="44.5" style="821" customWidth="1"/>
    <col min="11266" max="11266" width="10.11328125" style="821" customWidth="1"/>
    <col min="11267" max="11267" width="10.65234375" style="821" customWidth="1"/>
    <col min="11268" max="11268" width="9.9765625" style="821" customWidth="1"/>
    <col min="11269" max="11278" width="20.90234375" style="821" customWidth="1"/>
    <col min="11279" max="11279" width="11.59375" style="821" bestFit="1" customWidth="1"/>
    <col min="11280" max="11280" width="12.67578125" style="821" bestFit="1" customWidth="1"/>
    <col min="11281" max="11281" width="10.3828125" style="821" bestFit="1" customWidth="1"/>
    <col min="11282" max="11282" width="18.203125" style="821" bestFit="1" customWidth="1"/>
    <col min="11283" max="11519" width="9.16796875" style="821"/>
    <col min="11520" max="11520" width="5.390625" style="821" customWidth="1"/>
    <col min="11521" max="11521" width="44.5" style="821" customWidth="1"/>
    <col min="11522" max="11522" width="10.11328125" style="821" customWidth="1"/>
    <col min="11523" max="11523" width="10.65234375" style="821" customWidth="1"/>
    <col min="11524" max="11524" width="9.9765625" style="821" customWidth="1"/>
    <col min="11525" max="11534" width="20.90234375" style="821" customWidth="1"/>
    <col min="11535" max="11535" width="11.59375" style="821" bestFit="1" customWidth="1"/>
    <col min="11536" max="11536" width="12.67578125" style="821" bestFit="1" customWidth="1"/>
    <col min="11537" max="11537" width="10.3828125" style="821" bestFit="1" customWidth="1"/>
    <col min="11538" max="11538" width="18.203125" style="821" bestFit="1" customWidth="1"/>
    <col min="11539" max="11775" width="9.16796875" style="821"/>
    <col min="11776" max="11776" width="5.390625" style="821" customWidth="1"/>
    <col min="11777" max="11777" width="44.5" style="821" customWidth="1"/>
    <col min="11778" max="11778" width="10.11328125" style="821" customWidth="1"/>
    <col min="11779" max="11779" width="10.65234375" style="821" customWidth="1"/>
    <col min="11780" max="11780" width="9.9765625" style="821" customWidth="1"/>
    <col min="11781" max="11790" width="20.90234375" style="821" customWidth="1"/>
    <col min="11791" max="11791" width="11.59375" style="821" bestFit="1" customWidth="1"/>
    <col min="11792" max="11792" width="12.67578125" style="821" bestFit="1" customWidth="1"/>
    <col min="11793" max="11793" width="10.3828125" style="821" bestFit="1" customWidth="1"/>
    <col min="11794" max="11794" width="18.203125" style="821" bestFit="1" customWidth="1"/>
    <col min="11795" max="12031" width="9.16796875" style="821"/>
    <col min="12032" max="12032" width="5.390625" style="821" customWidth="1"/>
    <col min="12033" max="12033" width="44.5" style="821" customWidth="1"/>
    <col min="12034" max="12034" width="10.11328125" style="821" customWidth="1"/>
    <col min="12035" max="12035" width="10.65234375" style="821" customWidth="1"/>
    <col min="12036" max="12036" width="9.9765625" style="821" customWidth="1"/>
    <col min="12037" max="12046" width="20.90234375" style="821" customWidth="1"/>
    <col min="12047" max="12047" width="11.59375" style="821" bestFit="1" customWidth="1"/>
    <col min="12048" max="12048" width="12.67578125" style="821" bestFit="1" customWidth="1"/>
    <col min="12049" max="12049" width="10.3828125" style="821" bestFit="1" customWidth="1"/>
    <col min="12050" max="12050" width="18.203125" style="821" bestFit="1" customWidth="1"/>
    <col min="12051" max="12287" width="9.16796875" style="821"/>
    <col min="12288" max="12288" width="5.390625" style="821" customWidth="1"/>
    <col min="12289" max="12289" width="44.5" style="821" customWidth="1"/>
    <col min="12290" max="12290" width="10.11328125" style="821" customWidth="1"/>
    <col min="12291" max="12291" width="10.65234375" style="821" customWidth="1"/>
    <col min="12292" max="12292" width="9.9765625" style="821" customWidth="1"/>
    <col min="12293" max="12302" width="20.90234375" style="821" customWidth="1"/>
    <col min="12303" max="12303" width="11.59375" style="821" bestFit="1" customWidth="1"/>
    <col min="12304" max="12304" width="12.67578125" style="821" bestFit="1" customWidth="1"/>
    <col min="12305" max="12305" width="10.3828125" style="821" bestFit="1" customWidth="1"/>
    <col min="12306" max="12306" width="18.203125" style="821" bestFit="1" customWidth="1"/>
    <col min="12307" max="12543" width="9.16796875" style="821"/>
    <col min="12544" max="12544" width="5.390625" style="821" customWidth="1"/>
    <col min="12545" max="12545" width="44.5" style="821" customWidth="1"/>
    <col min="12546" max="12546" width="10.11328125" style="821" customWidth="1"/>
    <col min="12547" max="12547" width="10.65234375" style="821" customWidth="1"/>
    <col min="12548" max="12548" width="9.9765625" style="821" customWidth="1"/>
    <col min="12549" max="12558" width="20.90234375" style="821" customWidth="1"/>
    <col min="12559" max="12559" width="11.59375" style="821" bestFit="1" customWidth="1"/>
    <col min="12560" max="12560" width="12.67578125" style="821" bestFit="1" customWidth="1"/>
    <col min="12561" max="12561" width="10.3828125" style="821" bestFit="1" customWidth="1"/>
    <col min="12562" max="12562" width="18.203125" style="821" bestFit="1" customWidth="1"/>
    <col min="12563" max="12799" width="9.16796875" style="821"/>
    <col min="12800" max="12800" width="5.390625" style="821" customWidth="1"/>
    <col min="12801" max="12801" width="44.5" style="821" customWidth="1"/>
    <col min="12802" max="12802" width="10.11328125" style="821" customWidth="1"/>
    <col min="12803" max="12803" width="10.65234375" style="821" customWidth="1"/>
    <col min="12804" max="12804" width="9.9765625" style="821" customWidth="1"/>
    <col min="12805" max="12814" width="20.90234375" style="821" customWidth="1"/>
    <col min="12815" max="12815" width="11.59375" style="821" bestFit="1" customWidth="1"/>
    <col min="12816" max="12816" width="12.67578125" style="821" bestFit="1" customWidth="1"/>
    <col min="12817" max="12817" width="10.3828125" style="821" bestFit="1" customWidth="1"/>
    <col min="12818" max="12818" width="18.203125" style="821" bestFit="1" customWidth="1"/>
    <col min="12819" max="13055" width="9.16796875" style="821"/>
    <col min="13056" max="13056" width="5.390625" style="821" customWidth="1"/>
    <col min="13057" max="13057" width="44.5" style="821" customWidth="1"/>
    <col min="13058" max="13058" width="10.11328125" style="821" customWidth="1"/>
    <col min="13059" max="13059" width="10.65234375" style="821" customWidth="1"/>
    <col min="13060" max="13060" width="9.9765625" style="821" customWidth="1"/>
    <col min="13061" max="13070" width="20.90234375" style="821" customWidth="1"/>
    <col min="13071" max="13071" width="11.59375" style="821" bestFit="1" customWidth="1"/>
    <col min="13072" max="13072" width="12.67578125" style="821" bestFit="1" customWidth="1"/>
    <col min="13073" max="13073" width="10.3828125" style="821" bestFit="1" customWidth="1"/>
    <col min="13074" max="13074" width="18.203125" style="821" bestFit="1" customWidth="1"/>
    <col min="13075" max="13311" width="9.16796875" style="821"/>
    <col min="13312" max="13312" width="5.390625" style="821" customWidth="1"/>
    <col min="13313" max="13313" width="44.5" style="821" customWidth="1"/>
    <col min="13314" max="13314" width="10.11328125" style="821" customWidth="1"/>
    <col min="13315" max="13315" width="10.65234375" style="821" customWidth="1"/>
    <col min="13316" max="13316" width="9.9765625" style="821" customWidth="1"/>
    <col min="13317" max="13326" width="20.90234375" style="821" customWidth="1"/>
    <col min="13327" max="13327" width="11.59375" style="821" bestFit="1" customWidth="1"/>
    <col min="13328" max="13328" width="12.67578125" style="821" bestFit="1" customWidth="1"/>
    <col min="13329" max="13329" width="10.3828125" style="821" bestFit="1" customWidth="1"/>
    <col min="13330" max="13330" width="18.203125" style="821" bestFit="1" customWidth="1"/>
    <col min="13331" max="13567" width="9.16796875" style="821"/>
    <col min="13568" max="13568" width="5.390625" style="821" customWidth="1"/>
    <col min="13569" max="13569" width="44.5" style="821" customWidth="1"/>
    <col min="13570" max="13570" width="10.11328125" style="821" customWidth="1"/>
    <col min="13571" max="13571" width="10.65234375" style="821" customWidth="1"/>
    <col min="13572" max="13572" width="9.9765625" style="821" customWidth="1"/>
    <col min="13573" max="13582" width="20.90234375" style="821" customWidth="1"/>
    <col min="13583" max="13583" width="11.59375" style="821" bestFit="1" customWidth="1"/>
    <col min="13584" max="13584" width="12.67578125" style="821" bestFit="1" customWidth="1"/>
    <col min="13585" max="13585" width="10.3828125" style="821" bestFit="1" customWidth="1"/>
    <col min="13586" max="13586" width="18.203125" style="821" bestFit="1" customWidth="1"/>
    <col min="13587" max="13823" width="9.16796875" style="821"/>
    <col min="13824" max="13824" width="5.390625" style="821" customWidth="1"/>
    <col min="13825" max="13825" width="44.5" style="821" customWidth="1"/>
    <col min="13826" max="13826" width="10.11328125" style="821" customWidth="1"/>
    <col min="13827" max="13827" width="10.65234375" style="821" customWidth="1"/>
    <col min="13828" max="13828" width="9.9765625" style="821" customWidth="1"/>
    <col min="13829" max="13838" width="20.90234375" style="821" customWidth="1"/>
    <col min="13839" max="13839" width="11.59375" style="821" bestFit="1" customWidth="1"/>
    <col min="13840" max="13840" width="12.67578125" style="821" bestFit="1" customWidth="1"/>
    <col min="13841" max="13841" width="10.3828125" style="821" bestFit="1" customWidth="1"/>
    <col min="13842" max="13842" width="18.203125" style="821" bestFit="1" customWidth="1"/>
    <col min="13843" max="14079" width="9.16796875" style="821"/>
    <col min="14080" max="14080" width="5.390625" style="821" customWidth="1"/>
    <col min="14081" max="14081" width="44.5" style="821" customWidth="1"/>
    <col min="14082" max="14082" width="10.11328125" style="821" customWidth="1"/>
    <col min="14083" max="14083" width="10.65234375" style="821" customWidth="1"/>
    <col min="14084" max="14084" width="9.9765625" style="821" customWidth="1"/>
    <col min="14085" max="14094" width="20.90234375" style="821" customWidth="1"/>
    <col min="14095" max="14095" width="11.59375" style="821" bestFit="1" customWidth="1"/>
    <col min="14096" max="14096" width="12.67578125" style="821" bestFit="1" customWidth="1"/>
    <col min="14097" max="14097" width="10.3828125" style="821" bestFit="1" customWidth="1"/>
    <col min="14098" max="14098" width="18.203125" style="821" bestFit="1" customWidth="1"/>
    <col min="14099" max="14335" width="9.16796875" style="821"/>
    <col min="14336" max="14336" width="5.390625" style="821" customWidth="1"/>
    <col min="14337" max="14337" width="44.5" style="821" customWidth="1"/>
    <col min="14338" max="14338" width="10.11328125" style="821" customWidth="1"/>
    <col min="14339" max="14339" width="10.65234375" style="821" customWidth="1"/>
    <col min="14340" max="14340" width="9.9765625" style="821" customWidth="1"/>
    <col min="14341" max="14350" width="20.90234375" style="821" customWidth="1"/>
    <col min="14351" max="14351" width="11.59375" style="821" bestFit="1" customWidth="1"/>
    <col min="14352" max="14352" width="12.67578125" style="821" bestFit="1" customWidth="1"/>
    <col min="14353" max="14353" width="10.3828125" style="821" bestFit="1" customWidth="1"/>
    <col min="14354" max="14354" width="18.203125" style="821" bestFit="1" customWidth="1"/>
    <col min="14355" max="14591" width="9.16796875" style="821"/>
    <col min="14592" max="14592" width="5.390625" style="821" customWidth="1"/>
    <col min="14593" max="14593" width="44.5" style="821" customWidth="1"/>
    <col min="14594" max="14594" width="10.11328125" style="821" customWidth="1"/>
    <col min="14595" max="14595" width="10.65234375" style="821" customWidth="1"/>
    <col min="14596" max="14596" width="9.9765625" style="821" customWidth="1"/>
    <col min="14597" max="14606" width="20.90234375" style="821" customWidth="1"/>
    <col min="14607" max="14607" width="11.59375" style="821" bestFit="1" customWidth="1"/>
    <col min="14608" max="14608" width="12.67578125" style="821" bestFit="1" customWidth="1"/>
    <col min="14609" max="14609" width="10.3828125" style="821" bestFit="1" customWidth="1"/>
    <col min="14610" max="14610" width="18.203125" style="821" bestFit="1" customWidth="1"/>
    <col min="14611" max="14847" width="9.16796875" style="821"/>
    <col min="14848" max="14848" width="5.390625" style="821" customWidth="1"/>
    <col min="14849" max="14849" width="44.5" style="821" customWidth="1"/>
    <col min="14850" max="14850" width="10.11328125" style="821" customWidth="1"/>
    <col min="14851" max="14851" width="10.65234375" style="821" customWidth="1"/>
    <col min="14852" max="14852" width="9.9765625" style="821" customWidth="1"/>
    <col min="14853" max="14862" width="20.90234375" style="821" customWidth="1"/>
    <col min="14863" max="14863" width="11.59375" style="821" bestFit="1" customWidth="1"/>
    <col min="14864" max="14864" width="12.67578125" style="821" bestFit="1" customWidth="1"/>
    <col min="14865" max="14865" width="10.3828125" style="821" bestFit="1" customWidth="1"/>
    <col min="14866" max="14866" width="18.203125" style="821" bestFit="1" customWidth="1"/>
    <col min="14867" max="15103" width="9.16796875" style="821"/>
    <col min="15104" max="15104" width="5.390625" style="821" customWidth="1"/>
    <col min="15105" max="15105" width="44.5" style="821" customWidth="1"/>
    <col min="15106" max="15106" width="10.11328125" style="821" customWidth="1"/>
    <col min="15107" max="15107" width="10.65234375" style="821" customWidth="1"/>
    <col min="15108" max="15108" width="9.9765625" style="821" customWidth="1"/>
    <col min="15109" max="15118" width="20.90234375" style="821" customWidth="1"/>
    <col min="15119" max="15119" width="11.59375" style="821" bestFit="1" customWidth="1"/>
    <col min="15120" max="15120" width="12.67578125" style="821" bestFit="1" customWidth="1"/>
    <col min="15121" max="15121" width="10.3828125" style="821" bestFit="1" customWidth="1"/>
    <col min="15122" max="15122" width="18.203125" style="821" bestFit="1" customWidth="1"/>
    <col min="15123" max="15359" width="9.16796875" style="821"/>
    <col min="15360" max="15360" width="5.390625" style="821" customWidth="1"/>
    <col min="15361" max="15361" width="44.5" style="821" customWidth="1"/>
    <col min="15362" max="15362" width="10.11328125" style="821" customWidth="1"/>
    <col min="15363" max="15363" width="10.65234375" style="821" customWidth="1"/>
    <col min="15364" max="15364" width="9.9765625" style="821" customWidth="1"/>
    <col min="15365" max="15374" width="20.90234375" style="821" customWidth="1"/>
    <col min="15375" max="15375" width="11.59375" style="821" bestFit="1" customWidth="1"/>
    <col min="15376" max="15376" width="12.67578125" style="821" bestFit="1" customWidth="1"/>
    <col min="15377" max="15377" width="10.3828125" style="821" bestFit="1" customWidth="1"/>
    <col min="15378" max="15378" width="18.203125" style="821" bestFit="1" customWidth="1"/>
    <col min="15379" max="15615" width="9.16796875" style="821"/>
    <col min="15616" max="15616" width="5.390625" style="821" customWidth="1"/>
    <col min="15617" max="15617" width="44.5" style="821" customWidth="1"/>
    <col min="15618" max="15618" width="10.11328125" style="821" customWidth="1"/>
    <col min="15619" max="15619" width="10.65234375" style="821" customWidth="1"/>
    <col min="15620" max="15620" width="9.9765625" style="821" customWidth="1"/>
    <col min="15621" max="15630" width="20.90234375" style="821" customWidth="1"/>
    <col min="15631" max="15631" width="11.59375" style="821" bestFit="1" customWidth="1"/>
    <col min="15632" max="15632" width="12.67578125" style="821" bestFit="1" customWidth="1"/>
    <col min="15633" max="15633" width="10.3828125" style="821" bestFit="1" customWidth="1"/>
    <col min="15634" max="15634" width="18.203125" style="821" bestFit="1" customWidth="1"/>
    <col min="15635" max="15871" width="9.16796875" style="821"/>
    <col min="15872" max="15872" width="5.390625" style="821" customWidth="1"/>
    <col min="15873" max="15873" width="44.5" style="821" customWidth="1"/>
    <col min="15874" max="15874" width="10.11328125" style="821" customWidth="1"/>
    <col min="15875" max="15875" width="10.65234375" style="821" customWidth="1"/>
    <col min="15876" max="15876" width="9.9765625" style="821" customWidth="1"/>
    <col min="15877" max="15886" width="20.90234375" style="821" customWidth="1"/>
    <col min="15887" max="15887" width="11.59375" style="821" bestFit="1" customWidth="1"/>
    <col min="15888" max="15888" width="12.67578125" style="821" bestFit="1" customWidth="1"/>
    <col min="15889" max="15889" width="10.3828125" style="821" bestFit="1" customWidth="1"/>
    <col min="15890" max="15890" width="18.203125" style="821" bestFit="1" customWidth="1"/>
    <col min="15891" max="16127" width="9.16796875" style="821"/>
    <col min="16128" max="16128" width="5.390625" style="821" customWidth="1"/>
    <col min="16129" max="16129" width="44.5" style="821" customWidth="1"/>
    <col min="16130" max="16130" width="10.11328125" style="821" customWidth="1"/>
    <col min="16131" max="16131" width="10.65234375" style="821" customWidth="1"/>
    <col min="16132" max="16132" width="9.9765625" style="821" customWidth="1"/>
    <col min="16133" max="16142" width="20.90234375" style="821" customWidth="1"/>
    <col min="16143" max="16143" width="11.59375" style="821" bestFit="1" customWidth="1"/>
    <col min="16144" max="16144" width="12.67578125" style="821" bestFit="1" customWidth="1"/>
    <col min="16145" max="16145" width="10.3828125" style="821" bestFit="1" customWidth="1"/>
    <col min="16146" max="16146" width="18.203125" style="821" bestFit="1" customWidth="1"/>
    <col min="16147" max="16384" width="9.16796875" style="821"/>
  </cols>
  <sheetData>
    <row r="1" spans="1:14" ht="22.5">
      <c r="A1" s="1880" t="str">
        <f>+NRC!$A$1</f>
        <v>PT BANUA KARYA UTAMA</v>
      </c>
      <c r="B1" s="1880"/>
      <c r="C1" s="1880"/>
      <c r="D1" s="1880"/>
      <c r="E1" s="1880"/>
      <c r="F1" s="1880"/>
      <c r="G1" s="1880"/>
      <c r="H1" s="1880"/>
      <c r="I1" s="1880"/>
      <c r="J1" s="1880"/>
      <c r="K1" s="1880"/>
      <c r="L1" s="1880"/>
      <c r="M1" s="1880"/>
      <c r="N1" s="1880"/>
    </row>
    <row r="2" spans="1:14" ht="19.5">
      <c r="A2" s="1881" t="s">
        <v>384</v>
      </c>
      <c r="B2" s="1881"/>
      <c r="C2" s="1881"/>
      <c r="D2" s="1881"/>
      <c r="E2" s="1881"/>
      <c r="F2" s="1881"/>
      <c r="G2" s="1881"/>
      <c r="H2" s="1881"/>
      <c r="I2" s="1881"/>
      <c r="J2" s="1881"/>
      <c r="K2" s="1881"/>
      <c r="L2" s="1881"/>
      <c r="M2" s="1881"/>
      <c r="N2" s="1881"/>
    </row>
    <row r="3" spans="1:14" ht="17.25">
      <c r="A3" s="1882" t="s">
        <v>520</v>
      </c>
      <c r="B3" s="1883"/>
      <c r="C3" s="1883"/>
      <c r="D3" s="1883"/>
      <c r="E3" s="1883"/>
      <c r="F3" s="1883"/>
      <c r="G3" s="1883"/>
      <c r="H3" s="1883"/>
      <c r="I3" s="1883"/>
      <c r="J3" s="1883"/>
      <c r="K3" s="1883"/>
      <c r="L3" s="1883"/>
      <c r="M3" s="1883"/>
      <c r="N3" s="1883"/>
    </row>
    <row r="4" spans="1:14">
      <c r="A4" s="1015"/>
      <c r="B4" s="1016"/>
      <c r="C4" s="1015"/>
      <c r="D4" s="1017"/>
      <c r="E4" s="1015"/>
      <c r="F4" s="1015"/>
      <c r="G4" s="1015"/>
      <c r="H4" s="1015"/>
      <c r="I4" s="1015"/>
      <c r="J4" s="1015"/>
      <c r="K4" s="1015"/>
      <c r="L4" s="1015"/>
      <c r="M4" s="1015"/>
      <c r="N4" s="1018"/>
    </row>
    <row r="5" spans="1:14" s="1025" customFormat="1" ht="14.25">
      <c r="A5" s="1022"/>
      <c r="B5" s="1023"/>
      <c r="C5" s="1022"/>
      <c r="D5" s="1024" t="s">
        <v>179</v>
      </c>
      <c r="E5" s="1022" t="s">
        <v>137</v>
      </c>
      <c r="F5" s="1884" t="s">
        <v>180</v>
      </c>
      <c r="G5" s="1884"/>
      <c r="H5" s="1884"/>
      <c r="I5" s="1022" t="s">
        <v>181</v>
      </c>
      <c r="J5" s="1884" t="s">
        <v>359</v>
      </c>
      <c r="K5" s="1884"/>
      <c r="L5" s="1884"/>
      <c r="M5" s="1884"/>
      <c r="N5" s="1022" t="s">
        <v>181</v>
      </c>
    </row>
    <row r="6" spans="1:14" s="1025" customFormat="1" ht="14.25">
      <c r="A6" s="1026" t="s">
        <v>182</v>
      </c>
      <c r="B6" s="1027" t="s">
        <v>183</v>
      </c>
      <c r="C6" s="1026" t="s">
        <v>185</v>
      </c>
      <c r="D6" s="1028" t="s">
        <v>184</v>
      </c>
      <c r="E6" s="1026" t="s">
        <v>360</v>
      </c>
      <c r="F6" s="1026" t="s">
        <v>357</v>
      </c>
      <c r="G6" s="1885" t="s">
        <v>532</v>
      </c>
      <c r="H6" s="1026" t="s">
        <v>357</v>
      </c>
      <c r="I6" s="1026" t="s">
        <v>186</v>
      </c>
      <c r="J6" s="1026" t="s">
        <v>357</v>
      </c>
      <c r="K6" s="1887" t="s">
        <v>529</v>
      </c>
      <c r="L6" s="1888"/>
      <c r="M6" s="1026" t="s">
        <v>357</v>
      </c>
      <c r="N6" s="1029" t="s">
        <v>358</v>
      </c>
    </row>
    <row r="7" spans="1:14" s="1025" customFormat="1" ht="14.25">
      <c r="A7" s="1030"/>
      <c r="B7" s="1031"/>
      <c r="C7" s="1030"/>
      <c r="D7" s="1032" t="s">
        <v>187</v>
      </c>
      <c r="E7" s="1033" t="s">
        <v>361</v>
      </c>
      <c r="F7" s="1034">
        <v>42735</v>
      </c>
      <c r="G7" s="1886"/>
      <c r="H7" s="1034">
        <v>43100</v>
      </c>
      <c r="I7" s="1034" t="s">
        <v>529</v>
      </c>
      <c r="J7" s="1034">
        <f>+F7</f>
        <v>42735</v>
      </c>
      <c r="K7" s="1375" t="s">
        <v>576</v>
      </c>
      <c r="L7" s="1375" t="s">
        <v>542</v>
      </c>
      <c r="M7" s="1034">
        <f>+H7</f>
        <v>43100</v>
      </c>
      <c r="N7" s="1034">
        <f>+M7</f>
        <v>43100</v>
      </c>
    </row>
    <row r="8" spans="1:14" s="1025" customFormat="1" ht="14.25">
      <c r="A8" s="1035"/>
      <c r="B8" s="1036"/>
      <c r="C8" s="1037"/>
      <c r="D8" s="1038"/>
      <c r="E8" s="1037"/>
      <c r="F8" s="1037"/>
      <c r="G8" s="1037"/>
      <c r="H8" s="1039"/>
      <c r="I8" s="1040"/>
      <c r="J8" s="1037"/>
      <c r="K8" s="1037"/>
      <c r="L8" s="1037"/>
      <c r="M8" s="1037"/>
      <c r="N8" s="1041"/>
    </row>
    <row r="9" spans="1:14" s="1025" customFormat="1" ht="14.25">
      <c r="A9" s="1042" t="s">
        <v>141</v>
      </c>
      <c r="B9" s="1043" t="s">
        <v>524</v>
      </c>
      <c r="C9" s="1044"/>
      <c r="D9" s="1045"/>
      <c r="E9" s="1044"/>
      <c r="F9" s="1014"/>
      <c r="G9" s="1014"/>
      <c r="H9" s="1014"/>
      <c r="I9" s="1014"/>
      <c r="J9" s="1014"/>
      <c r="K9" s="1014"/>
      <c r="L9" s="1014"/>
      <c r="M9" s="1014"/>
      <c r="N9" s="1014"/>
    </row>
    <row r="10" spans="1:14" s="1025" customFormat="1" ht="14.25">
      <c r="A10" s="1042"/>
      <c r="B10" s="1046" t="s">
        <v>167</v>
      </c>
      <c r="C10" s="1044">
        <f>4*22</f>
        <v>88</v>
      </c>
      <c r="D10" s="1052">
        <v>40909</v>
      </c>
      <c r="E10" s="1293">
        <v>0</v>
      </c>
      <c r="F10" s="1014">
        <v>500000000</v>
      </c>
      <c r="G10" s="1014">
        <v>0</v>
      </c>
      <c r="H10" s="1049">
        <f>+F10+G10</f>
        <v>500000000</v>
      </c>
      <c r="I10" s="1014">
        <f t="shared" ref="I10" si="0">+(H10-J10)</f>
        <v>500000000</v>
      </c>
      <c r="J10" s="1014">
        <v>0</v>
      </c>
      <c r="K10" s="1014">
        <v>0</v>
      </c>
      <c r="L10" s="1014"/>
      <c r="M10" s="1014">
        <f>+SUM(J10:K10)</f>
        <v>0</v>
      </c>
      <c r="N10" s="1014">
        <f>+H10-M10</f>
        <v>500000000</v>
      </c>
    </row>
    <row r="11" spans="1:14" s="1025" customFormat="1" ht="14.25">
      <c r="A11" s="1042"/>
      <c r="B11" s="1889" t="s">
        <v>92</v>
      </c>
      <c r="C11" s="1890"/>
      <c r="D11" s="1890"/>
      <c r="E11" s="1891"/>
      <c r="F11" s="1050">
        <f t="shared" ref="F11:N11" si="1">SUM(F10:F10)</f>
        <v>500000000</v>
      </c>
      <c r="G11" s="1050">
        <f t="shared" si="1"/>
        <v>0</v>
      </c>
      <c r="H11" s="1050">
        <f t="shared" si="1"/>
        <v>500000000</v>
      </c>
      <c r="I11" s="1050">
        <f t="shared" si="1"/>
        <v>500000000</v>
      </c>
      <c r="J11" s="1050">
        <f t="shared" si="1"/>
        <v>0</v>
      </c>
      <c r="K11" s="1050">
        <f t="shared" si="1"/>
        <v>0</v>
      </c>
      <c r="L11" s="1050">
        <f t="shared" si="1"/>
        <v>0</v>
      </c>
      <c r="M11" s="1050">
        <f t="shared" si="1"/>
        <v>0</v>
      </c>
      <c r="N11" s="1050">
        <f t="shared" si="1"/>
        <v>500000000</v>
      </c>
    </row>
    <row r="12" spans="1:14" s="1025" customFormat="1" ht="14.25">
      <c r="A12" s="1042"/>
      <c r="B12" s="1046"/>
      <c r="C12" s="1044"/>
      <c r="D12" s="1047"/>
      <c r="E12" s="1048"/>
      <c r="F12" s="1014"/>
      <c r="G12" s="1014"/>
      <c r="H12" s="1049"/>
      <c r="I12" s="1014"/>
      <c r="J12" s="1014"/>
      <c r="K12" s="1014"/>
      <c r="L12" s="1014"/>
      <c r="M12" s="1014"/>
      <c r="N12" s="1014"/>
    </row>
    <row r="13" spans="1:14" s="1025" customFormat="1" ht="14.25">
      <c r="A13" s="1042" t="s">
        <v>468</v>
      </c>
      <c r="B13" s="1043" t="s">
        <v>525</v>
      </c>
      <c r="C13" s="1044"/>
      <c r="D13" s="1047"/>
      <c r="E13" s="1048"/>
      <c r="F13" s="1014"/>
      <c r="G13" s="1014"/>
      <c r="H13" s="1049"/>
      <c r="I13" s="1049"/>
      <c r="J13" s="1049"/>
      <c r="K13" s="1049"/>
      <c r="L13" s="1049"/>
      <c r="M13" s="1049"/>
      <c r="N13" s="1049"/>
    </row>
    <row r="14" spans="1:14" s="1025" customFormat="1" ht="14.25">
      <c r="A14" s="1042"/>
      <c r="B14" s="1046" t="s">
        <v>234</v>
      </c>
      <c r="C14" s="1044">
        <v>150</v>
      </c>
      <c r="D14" s="1052">
        <v>40909</v>
      </c>
      <c r="E14" s="1048">
        <v>0.05</v>
      </c>
      <c r="F14" s="1014">
        <v>1450000000</v>
      </c>
      <c r="G14" s="1014">
        <v>0</v>
      </c>
      <c r="H14" s="1049">
        <f>+F14+G14</f>
        <v>1450000000</v>
      </c>
      <c r="I14" s="1014">
        <f t="shared" ref="I14:I22" si="2">+(H14-J14)</f>
        <v>1015000000</v>
      </c>
      <c r="J14" s="1014">
        <f>+'PENY 16'!M14</f>
        <v>435000000</v>
      </c>
      <c r="K14" s="1014">
        <f>+E14*H14</f>
        <v>72500000</v>
      </c>
      <c r="L14" s="1014">
        <v>0</v>
      </c>
      <c r="M14" s="1014">
        <f>+J14+K14-L14</f>
        <v>507500000</v>
      </c>
      <c r="N14" s="1014">
        <f>+H14-M14</f>
        <v>942500000</v>
      </c>
    </row>
    <row r="15" spans="1:14" s="1025" customFormat="1" ht="14.25">
      <c r="A15" s="1042"/>
      <c r="B15" s="1889" t="s">
        <v>92</v>
      </c>
      <c r="C15" s="1890"/>
      <c r="D15" s="1890"/>
      <c r="E15" s="1891"/>
      <c r="F15" s="1050">
        <f t="shared" ref="F15:N15" si="3">SUM(F14:F14)</f>
        <v>1450000000</v>
      </c>
      <c r="G15" s="1050">
        <f t="shared" si="3"/>
        <v>0</v>
      </c>
      <c r="H15" s="1050">
        <f t="shared" si="3"/>
        <v>1450000000</v>
      </c>
      <c r="I15" s="1050">
        <f t="shared" si="3"/>
        <v>1015000000</v>
      </c>
      <c r="J15" s="1050">
        <f t="shared" si="3"/>
        <v>435000000</v>
      </c>
      <c r="K15" s="1050">
        <f t="shared" si="3"/>
        <v>72500000</v>
      </c>
      <c r="L15" s="1050">
        <f t="shared" si="3"/>
        <v>0</v>
      </c>
      <c r="M15" s="1050">
        <f t="shared" si="3"/>
        <v>507500000</v>
      </c>
      <c r="N15" s="1050">
        <f t="shared" si="3"/>
        <v>942500000</v>
      </c>
    </row>
    <row r="16" spans="1:14" s="1025" customFormat="1" ht="14.25">
      <c r="A16" s="1042"/>
      <c r="B16" s="1046"/>
      <c r="C16" s="1044"/>
      <c r="D16" s="1052"/>
      <c r="E16" s="1048"/>
      <c r="F16" s="1014"/>
      <c r="G16" s="1014"/>
      <c r="H16" s="1049"/>
      <c r="I16" s="1014"/>
      <c r="J16" s="1014"/>
      <c r="K16" s="1014"/>
      <c r="L16" s="1014"/>
      <c r="M16" s="1014"/>
      <c r="N16" s="1014"/>
    </row>
    <row r="17" spans="1:14" s="1025" customFormat="1" ht="14.25">
      <c r="A17" s="1042" t="s">
        <v>526</v>
      </c>
      <c r="B17" s="1043" t="s">
        <v>528</v>
      </c>
      <c r="C17" s="1044"/>
      <c r="D17" s="1047"/>
      <c r="E17" s="1048"/>
      <c r="F17" s="1014"/>
      <c r="G17" s="1014"/>
      <c r="H17" s="1049"/>
      <c r="I17" s="1049"/>
      <c r="J17" s="1049"/>
      <c r="K17" s="1049"/>
      <c r="L17" s="1049"/>
      <c r="M17" s="1049"/>
      <c r="N17" s="1049"/>
    </row>
    <row r="18" spans="1:14" s="1025" customFormat="1" ht="14.25">
      <c r="A18" s="1042"/>
      <c r="B18" s="1046" t="s">
        <v>1166</v>
      </c>
      <c r="C18" s="1044" t="s">
        <v>387</v>
      </c>
      <c r="D18" s="1052">
        <v>41640</v>
      </c>
      <c r="E18" s="1278">
        <v>0.125</v>
      </c>
      <c r="F18" s="1014">
        <v>205000000</v>
      </c>
      <c r="G18" s="1014">
        <v>0</v>
      </c>
      <c r="H18" s="1049">
        <f t="shared" ref="H18" si="4">+F18+G18</f>
        <v>205000000</v>
      </c>
      <c r="I18" s="1014">
        <f>+H18-J18</f>
        <v>102500000</v>
      </c>
      <c r="J18" s="1014">
        <f>+'PENY 16'!M18</f>
        <v>102500000</v>
      </c>
      <c r="K18" s="1014">
        <f>+E18*H18</f>
        <v>25625000</v>
      </c>
      <c r="L18" s="1014"/>
      <c r="M18" s="1014">
        <f>+J18+K18-L18</f>
        <v>128125000</v>
      </c>
      <c r="N18" s="1014">
        <f>+H18-M18</f>
        <v>76875000</v>
      </c>
    </row>
    <row r="19" spans="1:14" s="1025" customFormat="1" ht="14.25">
      <c r="A19" s="1042"/>
      <c r="B19" s="1889" t="s">
        <v>92</v>
      </c>
      <c r="C19" s="1890"/>
      <c r="D19" s="1890"/>
      <c r="E19" s="1891"/>
      <c r="F19" s="1050">
        <f t="shared" ref="F19:N19" si="5">SUM(F17:F18)</f>
        <v>205000000</v>
      </c>
      <c r="G19" s="1050">
        <f t="shared" si="5"/>
        <v>0</v>
      </c>
      <c r="H19" s="1050">
        <f t="shared" si="5"/>
        <v>205000000</v>
      </c>
      <c r="I19" s="1050">
        <f t="shared" si="5"/>
        <v>102500000</v>
      </c>
      <c r="J19" s="1050">
        <f t="shared" si="5"/>
        <v>102500000</v>
      </c>
      <c r="K19" s="1050">
        <f t="shared" si="5"/>
        <v>25625000</v>
      </c>
      <c r="L19" s="1050">
        <f t="shared" si="5"/>
        <v>0</v>
      </c>
      <c r="M19" s="1050">
        <f t="shared" si="5"/>
        <v>128125000</v>
      </c>
      <c r="N19" s="1050">
        <f t="shared" si="5"/>
        <v>76875000</v>
      </c>
    </row>
    <row r="20" spans="1:14" s="1025" customFormat="1" ht="14.25">
      <c r="A20" s="1042"/>
      <c r="B20" s="1046"/>
      <c r="C20" s="1044"/>
      <c r="D20" s="1052"/>
      <c r="E20" s="1048"/>
      <c r="F20" s="1014"/>
      <c r="G20" s="1014"/>
      <c r="H20" s="1049"/>
      <c r="I20" s="1014"/>
      <c r="J20" s="1014"/>
      <c r="K20" s="1014"/>
      <c r="L20" s="1014"/>
      <c r="M20" s="1014"/>
      <c r="N20" s="1014"/>
    </row>
    <row r="21" spans="1:14" s="1025" customFormat="1" ht="14.25">
      <c r="A21" s="1042" t="s">
        <v>527</v>
      </c>
      <c r="B21" s="1043" t="s">
        <v>1167</v>
      </c>
      <c r="C21" s="1044"/>
      <c r="D21" s="1047"/>
      <c r="E21" s="1278"/>
      <c r="F21" s="1014"/>
      <c r="G21" s="1014"/>
      <c r="H21" s="1049">
        <f t="shared" ref="H21:H22" si="6">+F21+G21</f>
        <v>0</v>
      </c>
      <c r="I21" s="1014"/>
      <c r="J21" s="1014"/>
      <c r="K21" s="1014"/>
      <c r="L21" s="1014"/>
      <c r="M21" s="1014"/>
      <c r="N21" s="1014"/>
    </row>
    <row r="22" spans="1:14" s="1025" customFormat="1" ht="14.25">
      <c r="A22" s="1042"/>
      <c r="B22" s="1380" t="s">
        <v>1168</v>
      </c>
      <c r="C22" s="1381" t="s">
        <v>387</v>
      </c>
      <c r="D22" s="1382">
        <v>41821</v>
      </c>
      <c r="E22" s="1278">
        <v>0.125</v>
      </c>
      <c r="F22" s="1387">
        <v>150000000</v>
      </c>
      <c r="G22" s="1014">
        <v>0</v>
      </c>
      <c r="H22" s="1049">
        <f t="shared" si="6"/>
        <v>150000000</v>
      </c>
      <c r="I22" s="1014">
        <f t="shared" si="2"/>
        <v>67500000</v>
      </c>
      <c r="J22" s="1014">
        <f>+'PENY 16'!M23</f>
        <v>82500000</v>
      </c>
      <c r="K22" s="1014">
        <f>+E22*H22</f>
        <v>18750000</v>
      </c>
      <c r="L22" s="1014">
        <v>0</v>
      </c>
      <c r="M22" s="1014">
        <f>+SUM(J22:K22)</f>
        <v>101250000</v>
      </c>
      <c r="N22" s="1014">
        <f>+H22-M22</f>
        <v>48750000</v>
      </c>
    </row>
    <row r="23" spans="1:14" s="1025" customFormat="1" ht="14.25">
      <c r="A23" s="1042"/>
      <c r="B23" s="1889" t="s">
        <v>92</v>
      </c>
      <c r="C23" s="1890"/>
      <c r="D23" s="1890"/>
      <c r="E23" s="1891"/>
      <c r="F23" s="1050">
        <f t="shared" ref="F23:N23" si="7">+SUM(F22:F22)</f>
        <v>150000000</v>
      </c>
      <c r="G23" s="1050">
        <f t="shared" si="7"/>
        <v>0</v>
      </c>
      <c r="H23" s="1050">
        <f t="shared" si="7"/>
        <v>150000000</v>
      </c>
      <c r="I23" s="1050">
        <f t="shared" si="7"/>
        <v>67500000</v>
      </c>
      <c r="J23" s="1050">
        <f t="shared" si="7"/>
        <v>82500000</v>
      </c>
      <c r="K23" s="1050">
        <f t="shared" si="7"/>
        <v>18750000</v>
      </c>
      <c r="L23" s="1050">
        <f t="shared" si="7"/>
        <v>0</v>
      </c>
      <c r="M23" s="1050">
        <f t="shared" si="7"/>
        <v>101250000</v>
      </c>
      <c r="N23" s="1050">
        <f t="shared" si="7"/>
        <v>48750000</v>
      </c>
    </row>
    <row r="24" spans="1:14" s="1025" customFormat="1" ht="14.25">
      <c r="A24" s="1042"/>
      <c r="B24" s="1377"/>
      <c r="C24" s="1379"/>
      <c r="D24" s="1379"/>
      <c r="E24" s="1378"/>
      <c r="F24" s="1014"/>
      <c r="G24" s="1014"/>
      <c r="H24" s="1014"/>
      <c r="I24" s="1014"/>
      <c r="J24" s="1014"/>
      <c r="K24" s="1014"/>
      <c r="L24" s="1014"/>
      <c r="M24" s="1014"/>
      <c r="N24" s="1014"/>
    </row>
    <row r="25" spans="1:14" s="1025" customFormat="1" ht="14.25">
      <c r="A25" s="1042" t="s">
        <v>527</v>
      </c>
      <c r="B25" s="1043" t="s">
        <v>386</v>
      </c>
      <c r="C25" s="1044"/>
      <c r="D25" s="1047"/>
      <c r="E25" s="1048"/>
      <c r="F25" s="1014"/>
      <c r="G25" s="1014"/>
      <c r="H25" s="1049"/>
      <c r="I25" s="1014"/>
      <c r="J25" s="1014"/>
      <c r="K25" s="1014"/>
      <c r="L25" s="1014"/>
      <c r="M25" s="1014"/>
      <c r="N25" s="1014"/>
    </row>
    <row r="26" spans="1:14">
      <c r="A26" s="1042"/>
      <c r="B26" s="1383" t="s">
        <v>1169</v>
      </c>
      <c r="C26" s="1381" t="s">
        <v>530</v>
      </c>
      <c r="D26" s="1047">
        <v>41640</v>
      </c>
      <c r="E26" s="1384">
        <v>0.25</v>
      </c>
      <c r="F26" s="1380">
        <f>750000*5</f>
        <v>3750000</v>
      </c>
      <c r="G26" s="1387">
        <v>0</v>
      </c>
      <c r="H26" s="1049">
        <f t="shared" ref="H26:H32" si="8">+F26+G26</f>
        <v>3750000</v>
      </c>
      <c r="I26" s="1014">
        <f t="shared" ref="I26:I32" si="9">+(H26-J26)</f>
        <v>937500</v>
      </c>
      <c r="J26" s="1014">
        <v>2812500</v>
      </c>
      <c r="K26" s="1014">
        <f t="shared" ref="K26:K32" si="10">+E26*H26</f>
        <v>937500</v>
      </c>
      <c r="L26" s="1014">
        <v>0</v>
      </c>
      <c r="M26" s="1014">
        <f t="shared" ref="M26:M32" si="11">+SUM(J26:K26)</f>
        <v>3750000</v>
      </c>
      <c r="N26" s="1014">
        <f>+H26-M26</f>
        <v>0</v>
      </c>
    </row>
    <row r="27" spans="1:14">
      <c r="A27" s="1042"/>
      <c r="B27" s="1383" t="s">
        <v>1170</v>
      </c>
      <c r="C27" s="1381" t="s">
        <v>530</v>
      </c>
      <c r="D27" s="1047">
        <v>41640</v>
      </c>
      <c r="E27" s="1384">
        <v>0.25</v>
      </c>
      <c r="F27" s="1380">
        <v>2500000</v>
      </c>
      <c r="G27" s="1387">
        <v>0</v>
      </c>
      <c r="H27" s="1049">
        <f t="shared" si="8"/>
        <v>2500000</v>
      </c>
      <c r="I27" s="1014">
        <f t="shared" si="9"/>
        <v>625000</v>
      </c>
      <c r="J27" s="1014">
        <v>1875000</v>
      </c>
      <c r="K27" s="1014">
        <f t="shared" si="10"/>
        <v>625000</v>
      </c>
      <c r="L27" s="1014">
        <v>0</v>
      </c>
      <c r="M27" s="1014">
        <f t="shared" si="11"/>
        <v>2500000</v>
      </c>
      <c r="N27" s="1014">
        <f t="shared" ref="N27:N32" si="12">+H27-M27</f>
        <v>0</v>
      </c>
    </row>
    <row r="28" spans="1:14">
      <c r="A28" s="1042"/>
      <c r="B28" s="1383" t="s">
        <v>1175</v>
      </c>
      <c r="C28" s="1381" t="s">
        <v>531</v>
      </c>
      <c r="D28" s="1047">
        <v>41640</v>
      </c>
      <c r="E28" s="1384">
        <v>0.25</v>
      </c>
      <c r="F28" s="1380">
        <v>11250000</v>
      </c>
      <c r="G28" s="1387">
        <v>0</v>
      </c>
      <c r="H28" s="1049">
        <f t="shared" si="8"/>
        <v>11250000</v>
      </c>
      <c r="I28" s="1014">
        <f t="shared" si="9"/>
        <v>2812500</v>
      </c>
      <c r="J28" s="1014">
        <v>8437500</v>
      </c>
      <c r="K28" s="1014">
        <f t="shared" si="10"/>
        <v>2812500</v>
      </c>
      <c r="L28" s="1014">
        <v>0</v>
      </c>
      <c r="M28" s="1014">
        <f t="shared" si="11"/>
        <v>11250000</v>
      </c>
      <c r="N28" s="1014">
        <f t="shared" si="12"/>
        <v>0</v>
      </c>
    </row>
    <row r="29" spans="1:14">
      <c r="A29" s="1042"/>
      <c r="B29" s="1383" t="s">
        <v>1171</v>
      </c>
      <c r="C29" s="1381" t="s">
        <v>467</v>
      </c>
      <c r="D29" s="1047">
        <v>41640</v>
      </c>
      <c r="E29" s="1384">
        <v>0.25</v>
      </c>
      <c r="F29" s="1380">
        <v>12000000</v>
      </c>
      <c r="G29" s="1387">
        <v>0</v>
      </c>
      <c r="H29" s="1049">
        <f t="shared" si="8"/>
        <v>12000000</v>
      </c>
      <c r="I29" s="1014">
        <f t="shared" si="9"/>
        <v>3000000</v>
      </c>
      <c r="J29" s="1014">
        <v>9000000</v>
      </c>
      <c r="K29" s="1014">
        <f t="shared" si="10"/>
        <v>3000000</v>
      </c>
      <c r="L29" s="1014">
        <v>0</v>
      </c>
      <c r="M29" s="1014">
        <f t="shared" si="11"/>
        <v>12000000</v>
      </c>
      <c r="N29" s="1014">
        <f t="shared" si="12"/>
        <v>0</v>
      </c>
    </row>
    <row r="30" spans="1:14">
      <c r="A30" s="1042"/>
      <c r="B30" s="1383" t="s">
        <v>1173</v>
      </c>
      <c r="C30" s="1381" t="s">
        <v>387</v>
      </c>
      <c r="D30" s="1047">
        <v>41640</v>
      </c>
      <c r="E30" s="1384">
        <v>0.25</v>
      </c>
      <c r="F30" s="1380">
        <v>12500000</v>
      </c>
      <c r="G30" s="1387">
        <v>0</v>
      </c>
      <c r="H30" s="1049">
        <f t="shared" si="8"/>
        <v>12500000</v>
      </c>
      <c r="I30" s="1014">
        <f t="shared" si="9"/>
        <v>3125000</v>
      </c>
      <c r="J30" s="1014">
        <v>9375000</v>
      </c>
      <c r="K30" s="1014">
        <f t="shared" si="10"/>
        <v>3125000</v>
      </c>
      <c r="L30" s="1014">
        <v>0</v>
      </c>
      <c r="M30" s="1014">
        <f t="shared" si="11"/>
        <v>12500000</v>
      </c>
      <c r="N30" s="1014">
        <f t="shared" si="12"/>
        <v>0</v>
      </c>
    </row>
    <row r="31" spans="1:14">
      <c r="A31" s="1042"/>
      <c r="B31" s="1383" t="s">
        <v>1172</v>
      </c>
      <c r="C31" s="1381" t="s">
        <v>467</v>
      </c>
      <c r="D31" s="1047">
        <v>41640</v>
      </c>
      <c r="E31" s="1384">
        <v>0.25</v>
      </c>
      <c r="F31" s="1380">
        <v>2500000</v>
      </c>
      <c r="G31" s="1387">
        <v>0</v>
      </c>
      <c r="H31" s="1049">
        <f t="shared" si="8"/>
        <v>2500000</v>
      </c>
      <c r="I31" s="1014">
        <f t="shared" si="9"/>
        <v>625000</v>
      </c>
      <c r="J31" s="1014">
        <v>1875000</v>
      </c>
      <c r="K31" s="1014">
        <f t="shared" si="10"/>
        <v>625000</v>
      </c>
      <c r="L31" s="1014">
        <v>0</v>
      </c>
      <c r="M31" s="1014">
        <f t="shared" si="11"/>
        <v>2500000</v>
      </c>
      <c r="N31" s="1014">
        <f t="shared" si="12"/>
        <v>0</v>
      </c>
    </row>
    <row r="32" spans="1:14">
      <c r="A32" s="1042"/>
      <c r="B32" s="1383" t="s">
        <v>1174</v>
      </c>
      <c r="C32" s="1381" t="s">
        <v>387</v>
      </c>
      <c r="D32" s="1047">
        <v>41640</v>
      </c>
      <c r="E32" s="1384">
        <v>0.25</v>
      </c>
      <c r="F32" s="1380">
        <v>5500000</v>
      </c>
      <c r="G32" s="1387">
        <v>0</v>
      </c>
      <c r="H32" s="1049">
        <f t="shared" si="8"/>
        <v>5500000</v>
      </c>
      <c r="I32" s="1014">
        <f t="shared" si="9"/>
        <v>1375000</v>
      </c>
      <c r="J32" s="1014">
        <v>4125000</v>
      </c>
      <c r="K32" s="1014">
        <f t="shared" si="10"/>
        <v>1375000</v>
      </c>
      <c r="L32" s="1014">
        <v>0</v>
      </c>
      <c r="M32" s="1014">
        <f t="shared" si="11"/>
        <v>5500000</v>
      </c>
      <c r="N32" s="1014">
        <f t="shared" si="12"/>
        <v>0</v>
      </c>
    </row>
    <row r="33" spans="1:14">
      <c r="A33" s="1042"/>
      <c r="B33" s="1383"/>
      <c r="C33" s="1385"/>
      <c r="D33" s="1386"/>
      <c r="E33" s="1384"/>
      <c r="F33" s="1380"/>
      <c r="G33" s="1387"/>
      <c r="H33" s="1049"/>
      <c r="I33" s="1014"/>
      <c r="J33" s="1014"/>
      <c r="K33" s="1014"/>
      <c r="L33" s="1014"/>
      <c r="M33" s="1014"/>
      <c r="N33" s="1014"/>
    </row>
    <row r="34" spans="1:14">
      <c r="A34" s="1042"/>
      <c r="B34" s="1889" t="s">
        <v>470</v>
      </c>
      <c r="C34" s="1890"/>
      <c r="D34" s="1890"/>
      <c r="E34" s="1891"/>
      <c r="F34" s="1050">
        <f>+SUM(F26:F33)</f>
        <v>50000000</v>
      </c>
      <c r="G34" s="1050">
        <f t="shared" ref="G34:N34" si="13">+SUM(G26:G33)</f>
        <v>0</v>
      </c>
      <c r="H34" s="1050">
        <f t="shared" si="13"/>
        <v>50000000</v>
      </c>
      <c r="I34" s="1050">
        <f t="shared" si="13"/>
        <v>12500000</v>
      </c>
      <c r="J34" s="1050">
        <f t="shared" si="13"/>
        <v>37500000</v>
      </c>
      <c r="K34" s="1050">
        <f t="shared" si="13"/>
        <v>12500000</v>
      </c>
      <c r="L34" s="1050">
        <f t="shared" si="13"/>
        <v>0</v>
      </c>
      <c r="M34" s="1050">
        <f t="shared" si="13"/>
        <v>50000000</v>
      </c>
      <c r="N34" s="1050">
        <f t="shared" si="13"/>
        <v>0</v>
      </c>
    </row>
    <row r="35" spans="1:14" ht="15.75" thickBot="1">
      <c r="A35" s="1388"/>
      <c r="B35" s="1877" t="s">
        <v>469</v>
      </c>
      <c r="C35" s="1878"/>
      <c r="D35" s="1878"/>
      <c r="E35" s="1879"/>
      <c r="F35" s="1314">
        <f>+F11+F15+F19+F23+F34</f>
        <v>2355000000</v>
      </c>
      <c r="G35" s="1314">
        <f t="shared" ref="G35:N35" si="14">+G11+G15+G19+G23+G34</f>
        <v>0</v>
      </c>
      <c r="H35" s="1314">
        <f t="shared" si="14"/>
        <v>2355000000</v>
      </c>
      <c r="I35" s="1314">
        <f t="shared" si="14"/>
        <v>1697500000</v>
      </c>
      <c r="J35" s="1314">
        <f t="shared" si="14"/>
        <v>657500000</v>
      </c>
      <c r="K35" s="1314">
        <f t="shared" si="14"/>
        <v>129375000</v>
      </c>
      <c r="L35" s="1314">
        <f t="shared" si="14"/>
        <v>0</v>
      </c>
      <c r="M35" s="1314">
        <f>+M11+M15+M19+M23+M34</f>
        <v>786875000</v>
      </c>
      <c r="N35" s="1314">
        <f t="shared" si="14"/>
        <v>1568125000</v>
      </c>
    </row>
    <row r="36" spans="1:14" ht="15.75" thickTop="1">
      <c r="F36" s="1020"/>
      <c r="G36" s="1013"/>
      <c r="H36" s="1020"/>
      <c r="J36" s="1020"/>
      <c r="M36" s="1013"/>
      <c r="N36" s="1051">
        <f>+H35-M35</f>
        <v>1568125000</v>
      </c>
    </row>
    <row r="37" spans="1:14">
      <c r="F37" s="1020"/>
      <c r="H37" s="1020"/>
      <c r="I37" s="1020"/>
      <c r="J37" s="1020">
        <f>+'PENY 16'!M37</f>
        <v>657500000</v>
      </c>
      <c r="M37" s="1020"/>
      <c r="N37" s="1153"/>
    </row>
    <row r="38" spans="1:14">
      <c r="G38" s="1021"/>
      <c r="I38" s="1020"/>
      <c r="J38" s="1020">
        <f>+J35-J37</f>
        <v>0</v>
      </c>
      <c r="M38" s="1020"/>
      <c r="N38" s="1467">
        <f>+NRC!F21</f>
        <v>1451250000</v>
      </c>
    </row>
    <row r="39" spans="1:14">
      <c r="N39" s="1467">
        <f>+N35-N38</f>
        <v>116875000</v>
      </c>
    </row>
    <row r="40" spans="1:14">
      <c r="I40" s="1020"/>
    </row>
  </sheetData>
  <mergeCells count="13">
    <mergeCell ref="B35:E35"/>
    <mergeCell ref="A1:N1"/>
    <mergeCell ref="A2:N2"/>
    <mergeCell ref="A3:N3"/>
    <mergeCell ref="F5:H5"/>
    <mergeCell ref="J5:M5"/>
    <mergeCell ref="G6:G7"/>
    <mergeCell ref="K6:L6"/>
    <mergeCell ref="B11:E11"/>
    <mergeCell ref="B15:E15"/>
    <mergeCell ref="B19:E19"/>
    <mergeCell ref="B23:E23"/>
    <mergeCell ref="B34:E34"/>
  </mergeCells>
  <pageMargins left="0.47244094488188981" right="0.19685039370078741" top="0.70866141732283472" bottom="0.47244094488188981" header="0.23622047244094491" footer="0.35433070866141736"/>
  <pageSetup paperSize="9" scale="68" firstPageNumber="18" orientation="landscape" useFirstPageNumber="1" horizontalDpi="4294967293" verticalDpi="360" r:id="rId1"/>
  <headerFooter alignWithMargins="0">
    <oddFooter>&amp;C&amp;P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1"/>
  </sheetPr>
  <dimension ref="A1:N40"/>
  <sheetViews>
    <sheetView showGridLines="0" view="pageBreakPreview" topLeftCell="A16" zoomScale="76" zoomScaleNormal="75" zoomScaleSheetLayoutView="76" workbookViewId="0">
      <selection activeCell="M22" sqref="M22"/>
    </sheetView>
  </sheetViews>
  <sheetFormatPr defaultRowHeight="15"/>
  <cols>
    <col min="1" max="1" width="5.390625" style="821" customWidth="1"/>
    <col min="2" max="2" width="29.125" style="1019" customWidth="1"/>
    <col min="3" max="3" width="8.76171875" style="821" customWidth="1"/>
    <col min="4" max="4" width="9.9765625" style="1012" customWidth="1"/>
    <col min="5" max="5" width="7.4140625" style="821" customWidth="1"/>
    <col min="6" max="6" width="16.5859375" style="821" customWidth="1"/>
    <col min="7" max="7" width="19.6875" style="821" customWidth="1"/>
    <col min="8" max="8" width="16.5859375" style="821" customWidth="1"/>
    <col min="9" max="9" width="15.23828125" style="821" customWidth="1"/>
    <col min="10" max="10" width="15.640625" style="821" customWidth="1"/>
    <col min="11" max="12" width="16.046875" style="821" customWidth="1"/>
    <col min="13" max="13" width="16.71875" style="821" customWidth="1"/>
    <col min="14" max="14" width="14.5625" style="821" customWidth="1"/>
    <col min="15" max="15" width="30.33984375" style="821" customWidth="1"/>
    <col min="16" max="16" width="12.67578125" style="821" bestFit="1" customWidth="1"/>
    <col min="17" max="17" width="10.3828125" style="821" bestFit="1" customWidth="1"/>
    <col min="18" max="18" width="18.203125" style="821" bestFit="1" customWidth="1"/>
    <col min="19" max="255" width="9.16796875" style="821"/>
    <col min="256" max="256" width="5.390625" style="821" customWidth="1"/>
    <col min="257" max="257" width="44.5" style="821" customWidth="1"/>
    <col min="258" max="258" width="10.11328125" style="821" customWidth="1"/>
    <col min="259" max="259" width="10.65234375" style="821" customWidth="1"/>
    <col min="260" max="260" width="9.9765625" style="821" customWidth="1"/>
    <col min="261" max="270" width="20.90234375" style="821" customWidth="1"/>
    <col min="271" max="271" width="11.59375" style="821" bestFit="1" customWidth="1"/>
    <col min="272" max="272" width="12.67578125" style="821" bestFit="1" customWidth="1"/>
    <col min="273" max="273" width="10.3828125" style="821" bestFit="1" customWidth="1"/>
    <col min="274" max="274" width="18.203125" style="821" bestFit="1" customWidth="1"/>
    <col min="275" max="511" width="9.16796875" style="821"/>
    <col min="512" max="512" width="5.390625" style="821" customWidth="1"/>
    <col min="513" max="513" width="44.5" style="821" customWidth="1"/>
    <col min="514" max="514" width="10.11328125" style="821" customWidth="1"/>
    <col min="515" max="515" width="10.65234375" style="821" customWidth="1"/>
    <col min="516" max="516" width="9.9765625" style="821" customWidth="1"/>
    <col min="517" max="526" width="20.90234375" style="821" customWidth="1"/>
    <col min="527" max="527" width="11.59375" style="821" bestFit="1" customWidth="1"/>
    <col min="528" max="528" width="12.67578125" style="821" bestFit="1" customWidth="1"/>
    <col min="529" max="529" width="10.3828125" style="821" bestFit="1" customWidth="1"/>
    <col min="530" max="530" width="18.203125" style="821" bestFit="1" customWidth="1"/>
    <col min="531" max="767" width="9.16796875" style="821"/>
    <col min="768" max="768" width="5.390625" style="821" customWidth="1"/>
    <col min="769" max="769" width="44.5" style="821" customWidth="1"/>
    <col min="770" max="770" width="10.11328125" style="821" customWidth="1"/>
    <col min="771" max="771" width="10.65234375" style="821" customWidth="1"/>
    <col min="772" max="772" width="9.9765625" style="821" customWidth="1"/>
    <col min="773" max="782" width="20.90234375" style="821" customWidth="1"/>
    <col min="783" max="783" width="11.59375" style="821" bestFit="1" customWidth="1"/>
    <col min="784" max="784" width="12.67578125" style="821" bestFit="1" customWidth="1"/>
    <col min="785" max="785" width="10.3828125" style="821" bestFit="1" customWidth="1"/>
    <col min="786" max="786" width="18.203125" style="821" bestFit="1" customWidth="1"/>
    <col min="787" max="1023" width="9.16796875" style="821"/>
    <col min="1024" max="1024" width="5.390625" style="821" customWidth="1"/>
    <col min="1025" max="1025" width="44.5" style="821" customWidth="1"/>
    <col min="1026" max="1026" width="10.11328125" style="821" customWidth="1"/>
    <col min="1027" max="1027" width="10.65234375" style="821" customWidth="1"/>
    <col min="1028" max="1028" width="9.9765625" style="821" customWidth="1"/>
    <col min="1029" max="1038" width="20.90234375" style="821" customWidth="1"/>
    <col min="1039" max="1039" width="11.59375" style="821" bestFit="1" customWidth="1"/>
    <col min="1040" max="1040" width="12.67578125" style="821" bestFit="1" customWidth="1"/>
    <col min="1041" max="1041" width="10.3828125" style="821" bestFit="1" customWidth="1"/>
    <col min="1042" max="1042" width="18.203125" style="821" bestFit="1" customWidth="1"/>
    <col min="1043" max="1279" width="9.16796875" style="821"/>
    <col min="1280" max="1280" width="5.390625" style="821" customWidth="1"/>
    <col min="1281" max="1281" width="44.5" style="821" customWidth="1"/>
    <col min="1282" max="1282" width="10.11328125" style="821" customWidth="1"/>
    <col min="1283" max="1283" width="10.65234375" style="821" customWidth="1"/>
    <col min="1284" max="1284" width="9.9765625" style="821" customWidth="1"/>
    <col min="1285" max="1294" width="20.90234375" style="821" customWidth="1"/>
    <col min="1295" max="1295" width="11.59375" style="821" bestFit="1" customWidth="1"/>
    <col min="1296" max="1296" width="12.67578125" style="821" bestFit="1" customWidth="1"/>
    <col min="1297" max="1297" width="10.3828125" style="821" bestFit="1" customWidth="1"/>
    <col min="1298" max="1298" width="18.203125" style="821" bestFit="1" customWidth="1"/>
    <col min="1299" max="1535" width="9.16796875" style="821"/>
    <col min="1536" max="1536" width="5.390625" style="821" customWidth="1"/>
    <col min="1537" max="1537" width="44.5" style="821" customWidth="1"/>
    <col min="1538" max="1538" width="10.11328125" style="821" customWidth="1"/>
    <col min="1539" max="1539" width="10.65234375" style="821" customWidth="1"/>
    <col min="1540" max="1540" width="9.9765625" style="821" customWidth="1"/>
    <col min="1541" max="1550" width="20.90234375" style="821" customWidth="1"/>
    <col min="1551" max="1551" width="11.59375" style="821" bestFit="1" customWidth="1"/>
    <col min="1552" max="1552" width="12.67578125" style="821" bestFit="1" customWidth="1"/>
    <col min="1553" max="1553" width="10.3828125" style="821" bestFit="1" customWidth="1"/>
    <col min="1554" max="1554" width="18.203125" style="821" bestFit="1" customWidth="1"/>
    <col min="1555" max="1791" width="9.16796875" style="821"/>
    <col min="1792" max="1792" width="5.390625" style="821" customWidth="1"/>
    <col min="1793" max="1793" width="44.5" style="821" customWidth="1"/>
    <col min="1794" max="1794" width="10.11328125" style="821" customWidth="1"/>
    <col min="1795" max="1795" width="10.65234375" style="821" customWidth="1"/>
    <col min="1796" max="1796" width="9.9765625" style="821" customWidth="1"/>
    <col min="1797" max="1806" width="20.90234375" style="821" customWidth="1"/>
    <col min="1807" max="1807" width="11.59375" style="821" bestFit="1" customWidth="1"/>
    <col min="1808" max="1808" width="12.67578125" style="821" bestFit="1" customWidth="1"/>
    <col min="1809" max="1809" width="10.3828125" style="821" bestFit="1" customWidth="1"/>
    <col min="1810" max="1810" width="18.203125" style="821" bestFit="1" customWidth="1"/>
    <col min="1811" max="2047" width="9.16796875" style="821"/>
    <col min="2048" max="2048" width="5.390625" style="821" customWidth="1"/>
    <col min="2049" max="2049" width="44.5" style="821" customWidth="1"/>
    <col min="2050" max="2050" width="10.11328125" style="821" customWidth="1"/>
    <col min="2051" max="2051" width="10.65234375" style="821" customWidth="1"/>
    <col min="2052" max="2052" width="9.9765625" style="821" customWidth="1"/>
    <col min="2053" max="2062" width="20.90234375" style="821" customWidth="1"/>
    <col min="2063" max="2063" width="11.59375" style="821" bestFit="1" customWidth="1"/>
    <col min="2064" max="2064" width="12.67578125" style="821" bestFit="1" customWidth="1"/>
    <col min="2065" max="2065" width="10.3828125" style="821" bestFit="1" customWidth="1"/>
    <col min="2066" max="2066" width="18.203125" style="821" bestFit="1" customWidth="1"/>
    <col min="2067" max="2303" width="9.16796875" style="821"/>
    <col min="2304" max="2304" width="5.390625" style="821" customWidth="1"/>
    <col min="2305" max="2305" width="44.5" style="821" customWidth="1"/>
    <col min="2306" max="2306" width="10.11328125" style="821" customWidth="1"/>
    <col min="2307" max="2307" width="10.65234375" style="821" customWidth="1"/>
    <col min="2308" max="2308" width="9.9765625" style="821" customWidth="1"/>
    <col min="2309" max="2318" width="20.90234375" style="821" customWidth="1"/>
    <col min="2319" max="2319" width="11.59375" style="821" bestFit="1" customWidth="1"/>
    <col min="2320" max="2320" width="12.67578125" style="821" bestFit="1" customWidth="1"/>
    <col min="2321" max="2321" width="10.3828125" style="821" bestFit="1" customWidth="1"/>
    <col min="2322" max="2322" width="18.203125" style="821" bestFit="1" customWidth="1"/>
    <col min="2323" max="2559" width="9.16796875" style="821"/>
    <col min="2560" max="2560" width="5.390625" style="821" customWidth="1"/>
    <col min="2561" max="2561" width="44.5" style="821" customWidth="1"/>
    <col min="2562" max="2562" width="10.11328125" style="821" customWidth="1"/>
    <col min="2563" max="2563" width="10.65234375" style="821" customWidth="1"/>
    <col min="2564" max="2564" width="9.9765625" style="821" customWidth="1"/>
    <col min="2565" max="2574" width="20.90234375" style="821" customWidth="1"/>
    <col min="2575" max="2575" width="11.59375" style="821" bestFit="1" customWidth="1"/>
    <col min="2576" max="2576" width="12.67578125" style="821" bestFit="1" customWidth="1"/>
    <col min="2577" max="2577" width="10.3828125" style="821" bestFit="1" customWidth="1"/>
    <col min="2578" max="2578" width="18.203125" style="821" bestFit="1" customWidth="1"/>
    <col min="2579" max="2815" width="9.16796875" style="821"/>
    <col min="2816" max="2816" width="5.390625" style="821" customWidth="1"/>
    <col min="2817" max="2817" width="44.5" style="821" customWidth="1"/>
    <col min="2818" max="2818" width="10.11328125" style="821" customWidth="1"/>
    <col min="2819" max="2819" width="10.65234375" style="821" customWidth="1"/>
    <col min="2820" max="2820" width="9.9765625" style="821" customWidth="1"/>
    <col min="2821" max="2830" width="20.90234375" style="821" customWidth="1"/>
    <col min="2831" max="2831" width="11.59375" style="821" bestFit="1" customWidth="1"/>
    <col min="2832" max="2832" width="12.67578125" style="821" bestFit="1" customWidth="1"/>
    <col min="2833" max="2833" width="10.3828125" style="821" bestFit="1" customWidth="1"/>
    <col min="2834" max="2834" width="18.203125" style="821" bestFit="1" customWidth="1"/>
    <col min="2835" max="3071" width="9.16796875" style="821"/>
    <col min="3072" max="3072" width="5.390625" style="821" customWidth="1"/>
    <col min="3073" max="3073" width="44.5" style="821" customWidth="1"/>
    <col min="3074" max="3074" width="10.11328125" style="821" customWidth="1"/>
    <col min="3075" max="3075" width="10.65234375" style="821" customWidth="1"/>
    <col min="3076" max="3076" width="9.9765625" style="821" customWidth="1"/>
    <col min="3077" max="3086" width="20.90234375" style="821" customWidth="1"/>
    <col min="3087" max="3087" width="11.59375" style="821" bestFit="1" customWidth="1"/>
    <col min="3088" max="3088" width="12.67578125" style="821" bestFit="1" customWidth="1"/>
    <col min="3089" max="3089" width="10.3828125" style="821" bestFit="1" customWidth="1"/>
    <col min="3090" max="3090" width="18.203125" style="821" bestFit="1" customWidth="1"/>
    <col min="3091" max="3327" width="9.16796875" style="821"/>
    <col min="3328" max="3328" width="5.390625" style="821" customWidth="1"/>
    <col min="3329" max="3329" width="44.5" style="821" customWidth="1"/>
    <col min="3330" max="3330" width="10.11328125" style="821" customWidth="1"/>
    <col min="3331" max="3331" width="10.65234375" style="821" customWidth="1"/>
    <col min="3332" max="3332" width="9.9765625" style="821" customWidth="1"/>
    <col min="3333" max="3342" width="20.90234375" style="821" customWidth="1"/>
    <col min="3343" max="3343" width="11.59375" style="821" bestFit="1" customWidth="1"/>
    <col min="3344" max="3344" width="12.67578125" style="821" bestFit="1" customWidth="1"/>
    <col min="3345" max="3345" width="10.3828125" style="821" bestFit="1" customWidth="1"/>
    <col min="3346" max="3346" width="18.203125" style="821" bestFit="1" customWidth="1"/>
    <col min="3347" max="3583" width="9.16796875" style="821"/>
    <col min="3584" max="3584" width="5.390625" style="821" customWidth="1"/>
    <col min="3585" max="3585" width="44.5" style="821" customWidth="1"/>
    <col min="3586" max="3586" width="10.11328125" style="821" customWidth="1"/>
    <col min="3587" max="3587" width="10.65234375" style="821" customWidth="1"/>
    <col min="3588" max="3588" width="9.9765625" style="821" customWidth="1"/>
    <col min="3589" max="3598" width="20.90234375" style="821" customWidth="1"/>
    <col min="3599" max="3599" width="11.59375" style="821" bestFit="1" customWidth="1"/>
    <col min="3600" max="3600" width="12.67578125" style="821" bestFit="1" customWidth="1"/>
    <col min="3601" max="3601" width="10.3828125" style="821" bestFit="1" customWidth="1"/>
    <col min="3602" max="3602" width="18.203125" style="821" bestFit="1" customWidth="1"/>
    <col min="3603" max="3839" width="9.16796875" style="821"/>
    <col min="3840" max="3840" width="5.390625" style="821" customWidth="1"/>
    <col min="3841" max="3841" width="44.5" style="821" customWidth="1"/>
    <col min="3842" max="3842" width="10.11328125" style="821" customWidth="1"/>
    <col min="3843" max="3843" width="10.65234375" style="821" customWidth="1"/>
    <col min="3844" max="3844" width="9.9765625" style="821" customWidth="1"/>
    <col min="3845" max="3854" width="20.90234375" style="821" customWidth="1"/>
    <col min="3855" max="3855" width="11.59375" style="821" bestFit="1" customWidth="1"/>
    <col min="3856" max="3856" width="12.67578125" style="821" bestFit="1" customWidth="1"/>
    <col min="3857" max="3857" width="10.3828125" style="821" bestFit="1" customWidth="1"/>
    <col min="3858" max="3858" width="18.203125" style="821" bestFit="1" customWidth="1"/>
    <col min="3859" max="4095" width="9.16796875" style="821"/>
    <col min="4096" max="4096" width="5.390625" style="821" customWidth="1"/>
    <col min="4097" max="4097" width="44.5" style="821" customWidth="1"/>
    <col min="4098" max="4098" width="10.11328125" style="821" customWidth="1"/>
    <col min="4099" max="4099" width="10.65234375" style="821" customWidth="1"/>
    <col min="4100" max="4100" width="9.9765625" style="821" customWidth="1"/>
    <col min="4101" max="4110" width="20.90234375" style="821" customWidth="1"/>
    <col min="4111" max="4111" width="11.59375" style="821" bestFit="1" customWidth="1"/>
    <col min="4112" max="4112" width="12.67578125" style="821" bestFit="1" customWidth="1"/>
    <col min="4113" max="4113" width="10.3828125" style="821" bestFit="1" customWidth="1"/>
    <col min="4114" max="4114" width="18.203125" style="821" bestFit="1" customWidth="1"/>
    <col min="4115" max="4351" width="9.16796875" style="821"/>
    <col min="4352" max="4352" width="5.390625" style="821" customWidth="1"/>
    <col min="4353" max="4353" width="44.5" style="821" customWidth="1"/>
    <col min="4354" max="4354" width="10.11328125" style="821" customWidth="1"/>
    <col min="4355" max="4355" width="10.65234375" style="821" customWidth="1"/>
    <col min="4356" max="4356" width="9.9765625" style="821" customWidth="1"/>
    <col min="4357" max="4366" width="20.90234375" style="821" customWidth="1"/>
    <col min="4367" max="4367" width="11.59375" style="821" bestFit="1" customWidth="1"/>
    <col min="4368" max="4368" width="12.67578125" style="821" bestFit="1" customWidth="1"/>
    <col min="4369" max="4369" width="10.3828125" style="821" bestFit="1" customWidth="1"/>
    <col min="4370" max="4370" width="18.203125" style="821" bestFit="1" customWidth="1"/>
    <col min="4371" max="4607" width="9.16796875" style="821"/>
    <col min="4608" max="4608" width="5.390625" style="821" customWidth="1"/>
    <col min="4609" max="4609" width="44.5" style="821" customWidth="1"/>
    <col min="4610" max="4610" width="10.11328125" style="821" customWidth="1"/>
    <col min="4611" max="4611" width="10.65234375" style="821" customWidth="1"/>
    <col min="4612" max="4612" width="9.9765625" style="821" customWidth="1"/>
    <col min="4613" max="4622" width="20.90234375" style="821" customWidth="1"/>
    <col min="4623" max="4623" width="11.59375" style="821" bestFit="1" customWidth="1"/>
    <col min="4624" max="4624" width="12.67578125" style="821" bestFit="1" customWidth="1"/>
    <col min="4625" max="4625" width="10.3828125" style="821" bestFit="1" customWidth="1"/>
    <col min="4626" max="4626" width="18.203125" style="821" bestFit="1" customWidth="1"/>
    <col min="4627" max="4863" width="9.16796875" style="821"/>
    <col min="4864" max="4864" width="5.390625" style="821" customWidth="1"/>
    <col min="4865" max="4865" width="44.5" style="821" customWidth="1"/>
    <col min="4866" max="4866" width="10.11328125" style="821" customWidth="1"/>
    <col min="4867" max="4867" width="10.65234375" style="821" customWidth="1"/>
    <col min="4868" max="4868" width="9.9765625" style="821" customWidth="1"/>
    <col min="4869" max="4878" width="20.90234375" style="821" customWidth="1"/>
    <col min="4879" max="4879" width="11.59375" style="821" bestFit="1" customWidth="1"/>
    <col min="4880" max="4880" width="12.67578125" style="821" bestFit="1" customWidth="1"/>
    <col min="4881" max="4881" width="10.3828125" style="821" bestFit="1" customWidth="1"/>
    <col min="4882" max="4882" width="18.203125" style="821" bestFit="1" customWidth="1"/>
    <col min="4883" max="5119" width="9.16796875" style="821"/>
    <col min="5120" max="5120" width="5.390625" style="821" customWidth="1"/>
    <col min="5121" max="5121" width="44.5" style="821" customWidth="1"/>
    <col min="5122" max="5122" width="10.11328125" style="821" customWidth="1"/>
    <col min="5123" max="5123" width="10.65234375" style="821" customWidth="1"/>
    <col min="5124" max="5124" width="9.9765625" style="821" customWidth="1"/>
    <col min="5125" max="5134" width="20.90234375" style="821" customWidth="1"/>
    <col min="5135" max="5135" width="11.59375" style="821" bestFit="1" customWidth="1"/>
    <col min="5136" max="5136" width="12.67578125" style="821" bestFit="1" customWidth="1"/>
    <col min="5137" max="5137" width="10.3828125" style="821" bestFit="1" customWidth="1"/>
    <col min="5138" max="5138" width="18.203125" style="821" bestFit="1" customWidth="1"/>
    <col min="5139" max="5375" width="9.16796875" style="821"/>
    <col min="5376" max="5376" width="5.390625" style="821" customWidth="1"/>
    <col min="5377" max="5377" width="44.5" style="821" customWidth="1"/>
    <col min="5378" max="5378" width="10.11328125" style="821" customWidth="1"/>
    <col min="5379" max="5379" width="10.65234375" style="821" customWidth="1"/>
    <col min="5380" max="5380" width="9.9765625" style="821" customWidth="1"/>
    <col min="5381" max="5390" width="20.90234375" style="821" customWidth="1"/>
    <col min="5391" max="5391" width="11.59375" style="821" bestFit="1" customWidth="1"/>
    <col min="5392" max="5392" width="12.67578125" style="821" bestFit="1" customWidth="1"/>
    <col min="5393" max="5393" width="10.3828125" style="821" bestFit="1" customWidth="1"/>
    <col min="5394" max="5394" width="18.203125" style="821" bestFit="1" customWidth="1"/>
    <col min="5395" max="5631" width="9.16796875" style="821"/>
    <col min="5632" max="5632" width="5.390625" style="821" customWidth="1"/>
    <col min="5633" max="5633" width="44.5" style="821" customWidth="1"/>
    <col min="5634" max="5634" width="10.11328125" style="821" customWidth="1"/>
    <col min="5635" max="5635" width="10.65234375" style="821" customWidth="1"/>
    <col min="5636" max="5636" width="9.9765625" style="821" customWidth="1"/>
    <col min="5637" max="5646" width="20.90234375" style="821" customWidth="1"/>
    <col min="5647" max="5647" width="11.59375" style="821" bestFit="1" customWidth="1"/>
    <col min="5648" max="5648" width="12.67578125" style="821" bestFit="1" customWidth="1"/>
    <col min="5649" max="5649" width="10.3828125" style="821" bestFit="1" customWidth="1"/>
    <col min="5650" max="5650" width="18.203125" style="821" bestFit="1" customWidth="1"/>
    <col min="5651" max="5887" width="9.16796875" style="821"/>
    <col min="5888" max="5888" width="5.390625" style="821" customWidth="1"/>
    <col min="5889" max="5889" width="44.5" style="821" customWidth="1"/>
    <col min="5890" max="5890" width="10.11328125" style="821" customWidth="1"/>
    <col min="5891" max="5891" width="10.65234375" style="821" customWidth="1"/>
    <col min="5892" max="5892" width="9.9765625" style="821" customWidth="1"/>
    <col min="5893" max="5902" width="20.90234375" style="821" customWidth="1"/>
    <col min="5903" max="5903" width="11.59375" style="821" bestFit="1" customWidth="1"/>
    <col min="5904" max="5904" width="12.67578125" style="821" bestFit="1" customWidth="1"/>
    <col min="5905" max="5905" width="10.3828125" style="821" bestFit="1" customWidth="1"/>
    <col min="5906" max="5906" width="18.203125" style="821" bestFit="1" customWidth="1"/>
    <col min="5907" max="6143" width="9.16796875" style="821"/>
    <col min="6144" max="6144" width="5.390625" style="821" customWidth="1"/>
    <col min="6145" max="6145" width="44.5" style="821" customWidth="1"/>
    <col min="6146" max="6146" width="10.11328125" style="821" customWidth="1"/>
    <col min="6147" max="6147" width="10.65234375" style="821" customWidth="1"/>
    <col min="6148" max="6148" width="9.9765625" style="821" customWidth="1"/>
    <col min="6149" max="6158" width="20.90234375" style="821" customWidth="1"/>
    <col min="6159" max="6159" width="11.59375" style="821" bestFit="1" customWidth="1"/>
    <col min="6160" max="6160" width="12.67578125" style="821" bestFit="1" customWidth="1"/>
    <col min="6161" max="6161" width="10.3828125" style="821" bestFit="1" customWidth="1"/>
    <col min="6162" max="6162" width="18.203125" style="821" bestFit="1" customWidth="1"/>
    <col min="6163" max="6399" width="9.16796875" style="821"/>
    <col min="6400" max="6400" width="5.390625" style="821" customWidth="1"/>
    <col min="6401" max="6401" width="44.5" style="821" customWidth="1"/>
    <col min="6402" max="6402" width="10.11328125" style="821" customWidth="1"/>
    <col min="6403" max="6403" width="10.65234375" style="821" customWidth="1"/>
    <col min="6404" max="6404" width="9.9765625" style="821" customWidth="1"/>
    <col min="6405" max="6414" width="20.90234375" style="821" customWidth="1"/>
    <col min="6415" max="6415" width="11.59375" style="821" bestFit="1" customWidth="1"/>
    <col min="6416" max="6416" width="12.67578125" style="821" bestFit="1" customWidth="1"/>
    <col min="6417" max="6417" width="10.3828125" style="821" bestFit="1" customWidth="1"/>
    <col min="6418" max="6418" width="18.203125" style="821" bestFit="1" customWidth="1"/>
    <col min="6419" max="6655" width="9.16796875" style="821"/>
    <col min="6656" max="6656" width="5.390625" style="821" customWidth="1"/>
    <col min="6657" max="6657" width="44.5" style="821" customWidth="1"/>
    <col min="6658" max="6658" width="10.11328125" style="821" customWidth="1"/>
    <col min="6659" max="6659" width="10.65234375" style="821" customWidth="1"/>
    <col min="6660" max="6660" width="9.9765625" style="821" customWidth="1"/>
    <col min="6661" max="6670" width="20.90234375" style="821" customWidth="1"/>
    <col min="6671" max="6671" width="11.59375" style="821" bestFit="1" customWidth="1"/>
    <col min="6672" max="6672" width="12.67578125" style="821" bestFit="1" customWidth="1"/>
    <col min="6673" max="6673" width="10.3828125" style="821" bestFit="1" customWidth="1"/>
    <col min="6674" max="6674" width="18.203125" style="821" bestFit="1" customWidth="1"/>
    <col min="6675" max="6911" width="9.16796875" style="821"/>
    <col min="6912" max="6912" width="5.390625" style="821" customWidth="1"/>
    <col min="6913" max="6913" width="44.5" style="821" customWidth="1"/>
    <col min="6914" max="6914" width="10.11328125" style="821" customWidth="1"/>
    <col min="6915" max="6915" width="10.65234375" style="821" customWidth="1"/>
    <col min="6916" max="6916" width="9.9765625" style="821" customWidth="1"/>
    <col min="6917" max="6926" width="20.90234375" style="821" customWidth="1"/>
    <col min="6927" max="6927" width="11.59375" style="821" bestFit="1" customWidth="1"/>
    <col min="6928" max="6928" width="12.67578125" style="821" bestFit="1" customWidth="1"/>
    <col min="6929" max="6929" width="10.3828125" style="821" bestFit="1" customWidth="1"/>
    <col min="6930" max="6930" width="18.203125" style="821" bestFit="1" customWidth="1"/>
    <col min="6931" max="7167" width="9.16796875" style="821"/>
    <col min="7168" max="7168" width="5.390625" style="821" customWidth="1"/>
    <col min="7169" max="7169" width="44.5" style="821" customWidth="1"/>
    <col min="7170" max="7170" width="10.11328125" style="821" customWidth="1"/>
    <col min="7171" max="7171" width="10.65234375" style="821" customWidth="1"/>
    <col min="7172" max="7172" width="9.9765625" style="821" customWidth="1"/>
    <col min="7173" max="7182" width="20.90234375" style="821" customWidth="1"/>
    <col min="7183" max="7183" width="11.59375" style="821" bestFit="1" customWidth="1"/>
    <col min="7184" max="7184" width="12.67578125" style="821" bestFit="1" customWidth="1"/>
    <col min="7185" max="7185" width="10.3828125" style="821" bestFit="1" customWidth="1"/>
    <col min="7186" max="7186" width="18.203125" style="821" bestFit="1" customWidth="1"/>
    <col min="7187" max="7423" width="9.16796875" style="821"/>
    <col min="7424" max="7424" width="5.390625" style="821" customWidth="1"/>
    <col min="7425" max="7425" width="44.5" style="821" customWidth="1"/>
    <col min="7426" max="7426" width="10.11328125" style="821" customWidth="1"/>
    <col min="7427" max="7427" width="10.65234375" style="821" customWidth="1"/>
    <col min="7428" max="7428" width="9.9765625" style="821" customWidth="1"/>
    <col min="7429" max="7438" width="20.90234375" style="821" customWidth="1"/>
    <col min="7439" max="7439" width="11.59375" style="821" bestFit="1" customWidth="1"/>
    <col min="7440" max="7440" width="12.67578125" style="821" bestFit="1" customWidth="1"/>
    <col min="7441" max="7441" width="10.3828125" style="821" bestFit="1" customWidth="1"/>
    <col min="7442" max="7442" width="18.203125" style="821" bestFit="1" customWidth="1"/>
    <col min="7443" max="7679" width="9.16796875" style="821"/>
    <col min="7680" max="7680" width="5.390625" style="821" customWidth="1"/>
    <col min="7681" max="7681" width="44.5" style="821" customWidth="1"/>
    <col min="7682" max="7682" width="10.11328125" style="821" customWidth="1"/>
    <col min="7683" max="7683" width="10.65234375" style="821" customWidth="1"/>
    <col min="7684" max="7684" width="9.9765625" style="821" customWidth="1"/>
    <col min="7685" max="7694" width="20.90234375" style="821" customWidth="1"/>
    <col min="7695" max="7695" width="11.59375" style="821" bestFit="1" customWidth="1"/>
    <col min="7696" max="7696" width="12.67578125" style="821" bestFit="1" customWidth="1"/>
    <col min="7697" max="7697" width="10.3828125" style="821" bestFit="1" customWidth="1"/>
    <col min="7698" max="7698" width="18.203125" style="821" bestFit="1" customWidth="1"/>
    <col min="7699" max="7935" width="9.16796875" style="821"/>
    <col min="7936" max="7936" width="5.390625" style="821" customWidth="1"/>
    <col min="7937" max="7937" width="44.5" style="821" customWidth="1"/>
    <col min="7938" max="7938" width="10.11328125" style="821" customWidth="1"/>
    <col min="7939" max="7939" width="10.65234375" style="821" customWidth="1"/>
    <col min="7940" max="7940" width="9.9765625" style="821" customWidth="1"/>
    <col min="7941" max="7950" width="20.90234375" style="821" customWidth="1"/>
    <col min="7951" max="7951" width="11.59375" style="821" bestFit="1" customWidth="1"/>
    <col min="7952" max="7952" width="12.67578125" style="821" bestFit="1" customWidth="1"/>
    <col min="7953" max="7953" width="10.3828125" style="821" bestFit="1" customWidth="1"/>
    <col min="7954" max="7954" width="18.203125" style="821" bestFit="1" customWidth="1"/>
    <col min="7955" max="8191" width="9.16796875" style="821"/>
    <col min="8192" max="8192" width="5.390625" style="821" customWidth="1"/>
    <col min="8193" max="8193" width="44.5" style="821" customWidth="1"/>
    <col min="8194" max="8194" width="10.11328125" style="821" customWidth="1"/>
    <col min="8195" max="8195" width="10.65234375" style="821" customWidth="1"/>
    <col min="8196" max="8196" width="9.9765625" style="821" customWidth="1"/>
    <col min="8197" max="8206" width="20.90234375" style="821" customWidth="1"/>
    <col min="8207" max="8207" width="11.59375" style="821" bestFit="1" customWidth="1"/>
    <col min="8208" max="8208" width="12.67578125" style="821" bestFit="1" customWidth="1"/>
    <col min="8209" max="8209" width="10.3828125" style="821" bestFit="1" customWidth="1"/>
    <col min="8210" max="8210" width="18.203125" style="821" bestFit="1" customWidth="1"/>
    <col min="8211" max="8447" width="9.16796875" style="821"/>
    <col min="8448" max="8448" width="5.390625" style="821" customWidth="1"/>
    <col min="8449" max="8449" width="44.5" style="821" customWidth="1"/>
    <col min="8450" max="8450" width="10.11328125" style="821" customWidth="1"/>
    <col min="8451" max="8451" width="10.65234375" style="821" customWidth="1"/>
    <col min="8452" max="8452" width="9.9765625" style="821" customWidth="1"/>
    <col min="8453" max="8462" width="20.90234375" style="821" customWidth="1"/>
    <col min="8463" max="8463" width="11.59375" style="821" bestFit="1" customWidth="1"/>
    <col min="8464" max="8464" width="12.67578125" style="821" bestFit="1" customWidth="1"/>
    <col min="8465" max="8465" width="10.3828125" style="821" bestFit="1" customWidth="1"/>
    <col min="8466" max="8466" width="18.203125" style="821" bestFit="1" customWidth="1"/>
    <col min="8467" max="8703" width="9.16796875" style="821"/>
    <col min="8704" max="8704" width="5.390625" style="821" customWidth="1"/>
    <col min="8705" max="8705" width="44.5" style="821" customWidth="1"/>
    <col min="8706" max="8706" width="10.11328125" style="821" customWidth="1"/>
    <col min="8707" max="8707" width="10.65234375" style="821" customWidth="1"/>
    <col min="8708" max="8708" width="9.9765625" style="821" customWidth="1"/>
    <col min="8709" max="8718" width="20.90234375" style="821" customWidth="1"/>
    <col min="8719" max="8719" width="11.59375" style="821" bestFit="1" customWidth="1"/>
    <col min="8720" max="8720" width="12.67578125" style="821" bestFit="1" customWidth="1"/>
    <col min="8721" max="8721" width="10.3828125" style="821" bestFit="1" customWidth="1"/>
    <col min="8722" max="8722" width="18.203125" style="821" bestFit="1" customWidth="1"/>
    <col min="8723" max="8959" width="9.16796875" style="821"/>
    <col min="8960" max="8960" width="5.390625" style="821" customWidth="1"/>
    <col min="8961" max="8961" width="44.5" style="821" customWidth="1"/>
    <col min="8962" max="8962" width="10.11328125" style="821" customWidth="1"/>
    <col min="8963" max="8963" width="10.65234375" style="821" customWidth="1"/>
    <col min="8964" max="8964" width="9.9765625" style="821" customWidth="1"/>
    <col min="8965" max="8974" width="20.90234375" style="821" customWidth="1"/>
    <col min="8975" max="8975" width="11.59375" style="821" bestFit="1" customWidth="1"/>
    <col min="8976" max="8976" width="12.67578125" style="821" bestFit="1" customWidth="1"/>
    <col min="8977" max="8977" width="10.3828125" style="821" bestFit="1" customWidth="1"/>
    <col min="8978" max="8978" width="18.203125" style="821" bestFit="1" customWidth="1"/>
    <col min="8979" max="9215" width="9.16796875" style="821"/>
    <col min="9216" max="9216" width="5.390625" style="821" customWidth="1"/>
    <col min="9217" max="9217" width="44.5" style="821" customWidth="1"/>
    <col min="9218" max="9218" width="10.11328125" style="821" customWidth="1"/>
    <col min="9219" max="9219" width="10.65234375" style="821" customWidth="1"/>
    <col min="9220" max="9220" width="9.9765625" style="821" customWidth="1"/>
    <col min="9221" max="9230" width="20.90234375" style="821" customWidth="1"/>
    <col min="9231" max="9231" width="11.59375" style="821" bestFit="1" customWidth="1"/>
    <col min="9232" max="9232" width="12.67578125" style="821" bestFit="1" customWidth="1"/>
    <col min="9233" max="9233" width="10.3828125" style="821" bestFit="1" customWidth="1"/>
    <col min="9234" max="9234" width="18.203125" style="821" bestFit="1" customWidth="1"/>
    <col min="9235" max="9471" width="9.16796875" style="821"/>
    <col min="9472" max="9472" width="5.390625" style="821" customWidth="1"/>
    <col min="9473" max="9473" width="44.5" style="821" customWidth="1"/>
    <col min="9474" max="9474" width="10.11328125" style="821" customWidth="1"/>
    <col min="9475" max="9475" width="10.65234375" style="821" customWidth="1"/>
    <col min="9476" max="9476" width="9.9765625" style="821" customWidth="1"/>
    <col min="9477" max="9486" width="20.90234375" style="821" customWidth="1"/>
    <col min="9487" max="9487" width="11.59375" style="821" bestFit="1" customWidth="1"/>
    <col min="9488" max="9488" width="12.67578125" style="821" bestFit="1" customWidth="1"/>
    <col min="9489" max="9489" width="10.3828125" style="821" bestFit="1" customWidth="1"/>
    <col min="9490" max="9490" width="18.203125" style="821" bestFit="1" customWidth="1"/>
    <col min="9491" max="9727" width="9.16796875" style="821"/>
    <col min="9728" max="9728" width="5.390625" style="821" customWidth="1"/>
    <col min="9729" max="9729" width="44.5" style="821" customWidth="1"/>
    <col min="9730" max="9730" width="10.11328125" style="821" customWidth="1"/>
    <col min="9731" max="9731" width="10.65234375" style="821" customWidth="1"/>
    <col min="9732" max="9732" width="9.9765625" style="821" customWidth="1"/>
    <col min="9733" max="9742" width="20.90234375" style="821" customWidth="1"/>
    <col min="9743" max="9743" width="11.59375" style="821" bestFit="1" customWidth="1"/>
    <col min="9744" max="9744" width="12.67578125" style="821" bestFit="1" customWidth="1"/>
    <col min="9745" max="9745" width="10.3828125" style="821" bestFit="1" customWidth="1"/>
    <col min="9746" max="9746" width="18.203125" style="821" bestFit="1" customWidth="1"/>
    <col min="9747" max="9983" width="9.16796875" style="821"/>
    <col min="9984" max="9984" width="5.390625" style="821" customWidth="1"/>
    <col min="9985" max="9985" width="44.5" style="821" customWidth="1"/>
    <col min="9986" max="9986" width="10.11328125" style="821" customWidth="1"/>
    <col min="9987" max="9987" width="10.65234375" style="821" customWidth="1"/>
    <col min="9988" max="9988" width="9.9765625" style="821" customWidth="1"/>
    <col min="9989" max="9998" width="20.90234375" style="821" customWidth="1"/>
    <col min="9999" max="9999" width="11.59375" style="821" bestFit="1" customWidth="1"/>
    <col min="10000" max="10000" width="12.67578125" style="821" bestFit="1" customWidth="1"/>
    <col min="10001" max="10001" width="10.3828125" style="821" bestFit="1" customWidth="1"/>
    <col min="10002" max="10002" width="18.203125" style="821" bestFit="1" customWidth="1"/>
    <col min="10003" max="10239" width="9.16796875" style="821"/>
    <col min="10240" max="10240" width="5.390625" style="821" customWidth="1"/>
    <col min="10241" max="10241" width="44.5" style="821" customWidth="1"/>
    <col min="10242" max="10242" width="10.11328125" style="821" customWidth="1"/>
    <col min="10243" max="10243" width="10.65234375" style="821" customWidth="1"/>
    <col min="10244" max="10244" width="9.9765625" style="821" customWidth="1"/>
    <col min="10245" max="10254" width="20.90234375" style="821" customWidth="1"/>
    <col min="10255" max="10255" width="11.59375" style="821" bestFit="1" customWidth="1"/>
    <col min="10256" max="10256" width="12.67578125" style="821" bestFit="1" customWidth="1"/>
    <col min="10257" max="10257" width="10.3828125" style="821" bestFit="1" customWidth="1"/>
    <col min="10258" max="10258" width="18.203125" style="821" bestFit="1" customWidth="1"/>
    <col min="10259" max="10495" width="9.16796875" style="821"/>
    <col min="10496" max="10496" width="5.390625" style="821" customWidth="1"/>
    <col min="10497" max="10497" width="44.5" style="821" customWidth="1"/>
    <col min="10498" max="10498" width="10.11328125" style="821" customWidth="1"/>
    <col min="10499" max="10499" width="10.65234375" style="821" customWidth="1"/>
    <col min="10500" max="10500" width="9.9765625" style="821" customWidth="1"/>
    <col min="10501" max="10510" width="20.90234375" style="821" customWidth="1"/>
    <col min="10511" max="10511" width="11.59375" style="821" bestFit="1" customWidth="1"/>
    <col min="10512" max="10512" width="12.67578125" style="821" bestFit="1" customWidth="1"/>
    <col min="10513" max="10513" width="10.3828125" style="821" bestFit="1" customWidth="1"/>
    <col min="10514" max="10514" width="18.203125" style="821" bestFit="1" customWidth="1"/>
    <col min="10515" max="10751" width="9.16796875" style="821"/>
    <col min="10752" max="10752" width="5.390625" style="821" customWidth="1"/>
    <col min="10753" max="10753" width="44.5" style="821" customWidth="1"/>
    <col min="10754" max="10754" width="10.11328125" style="821" customWidth="1"/>
    <col min="10755" max="10755" width="10.65234375" style="821" customWidth="1"/>
    <col min="10756" max="10756" width="9.9765625" style="821" customWidth="1"/>
    <col min="10757" max="10766" width="20.90234375" style="821" customWidth="1"/>
    <col min="10767" max="10767" width="11.59375" style="821" bestFit="1" customWidth="1"/>
    <col min="10768" max="10768" width="12.67578125" style="821" bestFit="1" customWidth="1"/>
    <col min="10769" max="10769" width="10.3828125" style="821" bestFit="1" customWidth="1"/>
    <col min="10770" max="10770" width="18.203125" style="821" bestFit="1" customWidth="1"/>
    <col min="10771" max="11007" width="9.16796875" style="821"/>
    <col min="11008" max="11008" width="5.390625" style="821" customWidth="1"/>
    <col min="11009" max="11009" width="44.5" style="821" customWidth="1"/>
    <col min="11010" max="11010" width="10.11328125" style="821" customWidth="1"/>
    <col min="11011" max="11011" width="10.65234375" style="821" customWidth="1"/>
    <col min="11012" max="11012" width="9.9765625" style="821" customWidth="1"/>
    <col min="11013" max="11022" width="20.90234375" style="821" customWidth="1"/>
    <col min="11023" max="11023" width="11.59375" style="821" bestFit="1" customWidth="1"/>
    <col min="11024" max="11024" width="12.67578125" style="821" bestFit="1" customWidth="1"/>
    <col min="11025" max="11025" width="10.3828125" style="821" bestFit="1" customWidth="1"/>
    <col min="11026" max="11026" width="18.203125" style="821" bestFit="1" customWidth="1"/>
    <col min="11027" max="11263" width="9.16796875" style="821"/>
    <col min="11264" max="11264" width="5.390625" style="821" customWidth="1"/>
    <col min="11265" max="11265" width="44.5" style="821" customWidth="1"/>
    <col min="11266" max="11266" width="10.11328125" style="821" customWidth="1"/>
    <col min="11267" max="11267" width="10.65234375" style="821" customWidth="1"/>
    <col min="11268" max="11268" width="9.9765625" style="821" customWidth="1"/>
    <col min="11269" max="11278" width="20.90234375" style="821" customWidth="1"/>
    <col min="11279" max="11279" width="11.59375" style="821" bestFit="1" customWidth="1"/>
    <col min="11280" max="11280" width="12.67578125" style="821" bestFit="1" customWidth="1"/>
    <col min="11281" max="11281" width="10.3828125" style="821" bestFit="1" customWidth="1"/>
    <col min="11282" max="11282" width="18.203125" style="821" bestFit="1" customWidth="1"/>
    <col min="11283" max="11519" width="9.16796875" style="821"/>
    <col min="11520" max="11520" width="5.390625" style="821" customWidth="1"/>
    <col min="11521" max="11521" width="44.5" style="821" customWidth="1"/>
    <col min="11522" max="11522" width="10.11328125" style="821" customWidth="1"/>
    <col min="11523" max="11523" width="10.65234375" style="821" customWidth="1"/>
    <col min="11524" max="11524" width="9.9765625" style="821" customWidth="1"/>
    <col min="11525" max="11534" width="20.90234375" style="821" customWidth="1"/>
    <col min="11535" max="11535" width="11.59375" style="821" bestFit="1" customWidth="1"/>
    <col min="11536" max="11536" width="12.67578125" style="821" bestFit="1" customWidth="1"/>
    <col min="11537" max="11537" width="10.3828125" style="821" bestFit="1" customWidth="1"/>
    <col min="11538" max="11538" width="18.203125" style="821" bestFit="1" customWidth="1"/>
    <col min="11539" max="11775" width="9.16796875" style="821"/>
    <col min="11776" max="11776" width="5.390625" style="821" customWidth="1"/>
    <col min="11777" max="11777" width="44.5" style="821" customWidth="1"/>
    <col min="11778" max="11778" width="10.11328125" style="821" customWidth="1"/>
    <col min="11779" max="11779" width="10.65234375" style="821" customWidth="1"/>
    <col min="11780" max="11780" width="9.9765625" style="821" customWidth="1"/>
    <col min="11781" max="11790" width="20.90234375" style="821" customWidth="1"/>
    <col min="11791" max="11791" width="11.59375" style="821" bestFit="1" customWidth="1"/>
    <col min="11792" max="11792" width="12.67578125" style="821" bestFit="1" customWidth="1"/>
    <col min="11793" max="11793" width="10.3828125" style="821" bestFit="1" customWidth="1"/>
    <col min="11794" max="11794" width="18.203125" style="821" bestFit="1" customWidth="1"/>
    <col min="11795" max="12031" width="9.16796875" style="821"/>
    <col min="12032" max="12032" width="5.390625" style="821" customWidth="1"/>
    <col min="12033" max="12033" width="44.5" style="821" customWidth="1"/>
    <col min="12034" max="12034" width="10.11328125" style="821" customWidth="1"/>
    <col min="12035" max="12035" width="10.65234375" style="821" customWidth="1"/>
    <col min="12036" max="12036" width="9.9765625" style="821" customWidth="1"/>
    <col min="12037" max="12046" width="20.90234375" style="821" customWidth="1"/>
    <col min="12047" max="12047" width="11.59375" style="821" bestFit="1" customWidth="1"/>
    <col min="12048" max="12048" width="12.67578125" style="821" bestFit="1" customWidth="1"/>
    <col min="12049" max="12049" width="10.3828125" style="821" bestFit="1" customWidth="1"/>
    <col min="12050" max="12050" width="18.203125" style="821" bestFit="1" customWidth="1"/>
    <col min="12051" max="12287" width="9.16796875" style="821"/>
    <col min="12288" max="12288" width="5.390625" style="821" customWidth="1"/>
    <col min="12289" max="12289" width="44.5" style="821" customWidth="1"/>
    <col min="12290" max="12290" width="10.11328125" style="821" customWidth="1"/>
    <col min="12291" max="12291" width="10.65234375" style="821" customWidth="1"/>
    <col min="12292" max="12292" width="9.9765625" style="821" customWidth="1"/>
    <col min="12293" max="12302" width="20.90234375" style="821" customWidth="1"/>
    <col min="12303" max="12303" width="11.59375" style="821" bestFit="1" customWidth="1"/>
    <col min="12304" max="12304" width="12.67578125" style="821" bestFit="1" customWidth="1"/>
    <col min="12305" max="12305" width="10.3828125" style="821" bestFit="1" customWidth="1"/>
    <col min="12306" max="12306" width="18.203125" style="821" bestFit="1" customWidth="1"/>
    <col min="12307" max="12543" width="9.16796875" style="821"/>
    <col min="12544" max="12544" width="5.390625" style="821" customWidth="1"/>
    <col min="12545" max="12545" width="44.5" style="821" customWidth="1"/>
    <col min="12546" max="12546" width="10.11328125" style="821" customWidth="1"/>
    <col min="12547" max="12547" width="10.65234375" style="821" customWidth="1"/>
    <col min="12548" max="12548" width="9.9765625" style="821" customWidth="1"/>
    <col min="12549" max="12558" width="20.90234375" style="821" customWidth="1"/>
    <col min="12559" max="12559" width="11.59375" style="821" bestFit="1" customWidth="1"/>
    <col min="12560" max="12560" width="12.67578125" style="821" bestFit="1" customWidth="1"/>
    <col min="12561" max="12561" width="10.3828125" style="821" bestFit="1" customWidth="1"/>
    <col min="12562" max="12562" width="18.203125" style="821" bestFit="1" customWidth="1"/>
    <col min="12563" max="12799" width="9.16796875" style="821"/>
    <col min="12800" max="12800" width="5.390625" style="821" customWidth="1"/>
    <col min="12801" max="12801" width="44.5" style="821" customWidth="1"/>
    <col min="12802" max="12802" width="10.11328125" style="821" customWidth="1"/>
    <col min="12803" max="12803" width="10.65234375" style="821" customWidth="1"/>
    <col min="12804" max="12804" width="9.9765625" style="821" customWidth="1"/>
    <col min="12805" max="12814" width="20.90234375" style="821" customWidth="1"/>
    <col min="12815" max="12815" width="11.59375" style="821" bestFit="1" customWidth="1"/>
    <col min="12816" max="12816" width="12.67578125" style="821" bestFit="1" customWidth="1"/>
    <col min="12817" max="12817" width="10.3828125" style="821" bestFit="1" customWidth="1"/>
    <col min="12818" max="12818" width="18.203125" style="821" bestFit="1" customWidth="1"/>
    <col min="12819" max="13055" width="9.16796875" style="821"/>
    <col min="13056" max="13056" width="5.390625" style="821" customWidth="1"/>
    <col min="13057" max="13057" width="44.5" style="821" customWidth="1"/>
    <col min="13058" max="13058" width="10.11328125" style="821" customWidth="1"/>
    <col min="13059" max="13059" width="10.65234375" style="821" customWidth="1"/>
    <col min="13060" max="13060" width="9.9765625" style="821" customWidth="1"/>
    <col min="13061" max="13070" width="20.90234375" style="821" customWidth="1"/>
    <col min="13071" max="13071" width="11.59375" style="821" bestFit="1" customWidth="1"/>
    <col min="13072" max="13072" width="12.67578125" style="821" bestFit="1" customWidth="1"/>
    <col min="13073" max="13073" width="10.3828125" style="821" bestFit="1" customWidth="1"/>
    <col min="13074" max="13074" width="18.203125" style="821" bestFit="1" customWidth="1"/>
    <col min="13075" max="13311" width="9.16796875" style="821"/>
    <col min="13312" max="13312" width="5.390625" style="821" customWidth="1"/>
    <col min="13313" max="13313" width="44.5" style="821" customWidth="1"/>
    <col min="13314" max="13314" width="10.11328125" style="821" customWidth="1"/>
    <col min="13315" max="13315" width="10.65234375" style="821" customWidth="1"/>
    <col min="13316" max="13316" width="9.9765625" style="821" customWidth="1"/>
    <col min="13317" max="13326" width="20.90234375" style="821" customWidth="1"/>
    <col min="13327" max="13327" width="11.59375" style="821" bestFit="1" customWidth="1"/>
    <col min="13328" max="13328" width="12.67578125" style="821" bestFit="1" customWidth="1"/>
    <col min="13329" max="13329" width="10.3828125" style="821" bestFit="1" customWidth="1"/>
    <col min="13330" max="13330" width="18.203125" style="821" bestFit="1" customWidth="1"/>
    <col min="13331" max="13567" width="9.16796875" style="821"/>
    <col min="13568" max="13568" width="5.390625" style="821" customWidth="1"/>
    <col min="13569" max="13569" width="44.5" style="821" customWidth="1"/>
    <col min="13570" max="13570" width="10.11328125" style="821" customWidth="1"/>
    <col min="13571" max="13571" width="10.65234375" style="821" customWidth="1"/>
    <col min="13572" max="13572" width="9.9765625" style="821" customWidth="1"/>
    <col min="13573" max="13582" width="20.90234375" style="821" customWidth="1"/>
    <col min="13583" max="13583" width="11.59375" style="821" bestFit="1" customWidth="1"/>
    <col min="13584" max="13584" width="12.67578125" style="821" bestFit="1" customWidth="1"/>
    <col min="13585" max="13585" width="10.3828125" style="821" bestFit="1" customWidth="1"/>
    <col min="13586" max="13586" width="18.203125" style="821" bestFit="1" customWidth="1"/>
    <col min="13587" max="13823" width="9.16796875" style="821"/>
    <col min="13824" max="13824" width="5.390625" style="821" customWidth="1"/>
    <col min="13825" max="13825" width="44.5" style="821" customWidth="1"/>
    <col min="13826" max="13826" width="10.11328125" style="821" customWidth="1"/>
    <col min="13827" max="13827" width="10.65234375" style="821" customWidth="1"/>
    <col min="13828" max="13828" width="9.9765625" style="821" customWidth="1"/>
    <col min="13829" max="13838" width="20.90234375" style="821" customWidth="1"/>
    <col min="13839" max="13839" width="11.59375" style="821" bestFit="1" customWidth="1"/>
    <col min="13840" max="13840" width="12.67578125" style="821" bestFit="1" customWidth="1"/>
    <col min="13841" max="13841" width="10.3828125" style="821" bestFit="1" customWidth="1"/>
    <col min="13842" max="13842" width="18.203125" style="821" bestFit="1" customWidth="1"/>
    <col min="13843" max="14079" width="9.16796875" style="821"/>
    <col min="14080" max="14080" width="5.390625" style="821" customWidth="1"/>
    <col min="14081" max="14081" width="44.5" style="821" customWidth="1"/>
    <col min="14082" max="14082" width="10.11328125" style="821" customWidth="1"/>
    <col min="14083" max="14083" width="10.65234375" style="821" customWidth="1"/>
    <col min="14084" max="14084" width="9.9765625" style="821" customWidth="1"/>
    <col min="14085" max="14094" width="20.90234375" style="821" customWidth="1"/>
    <col min="14095" max="14095" width="11.59375" style="821" bestFit="1" customWidth="1"/>
    <col min="14096" max="14096" width="12.67578125" style="821" bestFit="1" customWidth="1"/>
    <col min="14097" max="14097" width="10.3828125" style="821" bestFit="1" customWidth="1"/>
    <col min="14098" max="14098" width="18.203125" style="821" bestFit="1" customWidth="1"/>
    <col min="14099" max="14335" width="9.16796875" style="821"/>
    <col min="14336" max="14336" width="5.390625" style="821" customWidth="1"/>
    <col min="14337" max="14337" width="44.5" style="821" customWidth="1"/>
    <col min="14338" max="14338" width="10.11328125" style="821" customWidth="1"/>
    <col min="14339" max="14339" width="10.65234375" style="821" customWidth="1"/>
    <col min="14340" max="14340" width="9.9765625" style="821" customWidth="1"/>
    <col min="14341" max="14350" width="20.90234375" style="821" customWidth="1"/>
    <col min="14351" max="14351" width="11.59375" style="821" bestFit="1" customWidth="1"/>
    <col min="14352" max="14352" width="12.67578125" style="821" bestFit="1" customWidth="1"/>
    <col min="14353" max="14353" width="10.3828125" style="821" bestFit="1" customWidth="1"/>
    <col min="14354" max="14354" width="18.203125" style="821" bestFit="1" customWidth="1"/>
    <col min="14355" max="14591" width="9.16796875" style="821"/>
    <col min="14592" max="14592" width="5.390625" style="821" customWidth="1"/>
    <col min="14593" max="14593" width="44.5" style="821" customWidth="1"/>
    <col min="14594" max="14594" width="10.11328125" style="821" customWidth="1"/>
    <col min="14595" max="14595" width="10.65234375" style="821" customWidth="1"/>
    <col min="14596" max="14596" width="9.9765625" style="821" customWidth="1"/>
    <col min="14597" max="14606" width="20.90234375" style="821" customWidth="1"/>
    <col min="14607" max="14607" width="11.59375" style="821" bestFit="1" customWidth="1"/>
    <col min="14608" max="14608" width="12.67578125" style="821" bestFit="1" customWidth="1"/>
    <col min="14609" max="14609" width="10.3828125" style="821" bestFit="1" customWidth="1"/>
    <col min="14610" max="14610" width="18.203125" style="821" bestFit="1" customWidth="1"/>
    <col min="14611" max="14847" width="9.16796875" style="821"/>
    <col min="14848" max="14848" width="5.390625" style="821" customWidth="1"/>
    <col min="14849" max="14849" width="44.5" style="821" customWidth="1"/>
    <col min="14850" max="14850" width="10.11328125" style="821" customWidth="1"/>
    <col min="14851" max="14851" width="10.65234375" style="821" customWidth="1"/>
    <col min="14852" max="14852" width="9.9765625" style="821" customWidth="1"/>
    <col min="14853" max="14862" width="20.90234375" style="821" customWidth="1"/>
    <col min="14863" max="14863" width="11.59375" style="821" bestFit="1" customWidth="1"/>
    <col min="14864" max="14864" width="12.67578125" style="821" bestFit="1" customWidth="1"/>
    <col min="14865" max="14865" width="10.3828125" style="821" bestFit="1" customWidth="1"/>
    <col min="14866" max="14866" width="18.203125" style="821" bestFit="1" customWidth="1"/>
    <col min="14867" max="15103" width="9.16796875" style="821"/>
    <col min="15104" max="15104" width="5.390625" style="821" customWidth="1"/>
    <col min="15105" max="15105" width="44.5" style="821" customWidth="1"/>
    <col min="15106" max="15106" width="10.11328125" style="821" customWidth="1"/>
    <col min="15107" max="15107" width="10.65234375" style="821" customWidth="1"/>
    <col min="15108" max="15108" width="9.9765625" style="821" customWidth="1"/>
    <col min="15109" max="15118" width="20.90234375" style="821" customWidth="1"/>
    <col min="15119" max="15119" width="11.59375" style="821" bestFit="1" customWidth="1"/>
    <col min="15120" max="15120" width="12.67578125" style="821" bestFit="1" customWidth="1"/>
    <col min="15121" max="15121" width="10.3828125" style="821" bestFit="1" customWidth="1"/>
    <col min="15122" max="15122" width="18.203125" style="821" bestFit="1" customWidth="1"/>
    <col min="15123" max="15359" width="9.16796875" style="821"/>
    <col min="15360" max="15360" width="5.390625" style="821" customWidth="1"/>
    <col min="15361" max="15361" width="44.5" style="821" customWidth="1"/>
    <col min="15362" max="15362" width="10.11328125" style="821" customWidth="1"/>
    <col min="15363" max="15363" width="10.65234375" style="821" customWidth="1"/>
    <col min="15364" max="15364" width="9.9765625" style="821" customWidth="1"/>
    <col min="15365" max="15374" width="20.90234375" style="821" customWidth="1"/>
    <col min="15375" max="15375" width="11.59375" style="821" bestFit="1" customWidth="1"/>
    <col min="15376" max="15376" width="12.67578125" style="821" bestFit="1" customWidth="1"/>
    <col min="15377" max="15377" width="10.3828125" style="821" bestFit="1" customWidth="1"/>
    <col min="15378" max="15378" width="18.203125" style="821" bestFit="1" customWidth="1"/>
    <col min="15379" max="15615" width="9.16796875" style="821"/>
    <col min="15616" max="15616" width="5.390625" style="821" customWidth="1"/>
    <col min="15617" max="15617" width="44.5" style="821" customWidth="1"/>
    <col min="15618" max="15618" width="10.11328125" style="821" customWidth="1"/>
    <col min="15619" max="15619" width="10.65234375" style="821" customWidth="1"/>
    <col min="15620" max="15620" width="9.9765625" style="821" customWidth="1"/>
    <col min="15621" max="15630" width="20.90234375" style="821" customWidth="1"/>
    <col min="15631" max="15631" width="11.59375" style="821" bestFit="1" customWidth="1"/>
    <col min="15632" max="15632" width="12.67578125" style="821" bestFit="1" customWidth="1"/>
    <col min="15633" max="15633" width="10.3828125" style="821" bestFit="1" customWidth="1"/>
    <col min="15634" max="15634" width="18.203125" style="821" bestFit="1" customWidth="1"/>
    <col min="15635" max="15871" width="9.16796875" style="821"/>
    <col min="15872" max="15872" width="5.390625" style="821" customWidth="1"/>
    <col min="15873" max="15873" width="44.5" style="821" customWidth="1"/>
    <col min="15874" max="15874" width="10.11328125" style="821" customWidth="1"/>
    <col min="15875" max="15875" width="10.65234375" style="821" customWidth="1"/>
    <col min="15876" max="15876" width="9.9765625" style="821" customWidth="1"/>
    <col min="15877" max="15886" width="20.90234375" style="821" customWidth="1"/>
    <col min="15887" max="15887" width="11.59375" style="821" bestFit="1" customWidth="1"/>
    <col min="15888" max="15888" width="12.67578125" style="821" bestFit="1" customWidth="1"/>
    <col min="15889" max="15889" width="10.3828125" style="821" bestFit="1" customWidth="1"/>
    <col min="15890" max="15890" width="18.203125" style="821" bestFit="1" customWidth="1"/>
    <col min="15891" max="16127" width="9.16796875" style="821"/>
    <col min="16128" max="16128" width="5.390625" style="821" customWidth="1"/>
    <col min="16129" max="16129" width="44.5" style="821" customWidth="1"/>
    <col min="16130" max="16130" width="10.11328125" style="821" customWidth="1"/>
    <col min="16131" max="16131" width="10.65234375" style="821" customWidth="1"/>
    <col min="16132" max="16132" width="9.9765625" style="821" customWidth="1"/>
    <col min="16133" max="16142" width="20.90234375" style="821" customWidth="1"/>
    <col min="16143" max="16143" width="11.59375" style="821" bestFit="1" customWidth="1"/>
    <col min="16144" max="16144" width="12.67578125" style="821" bestFit="1" customWidth="1"/>
    <col min="16145" max="16145" width="10.3828125" style="821" bestFit="1" customWidth="1"/>
    <col min="16146" max="16146" width="18.203125" style="821" bestFit="1" customWidth="1"/>
    <col min="16147" max="16384" width="9.16796875" style="821"/>
  </cols>
  <sheetData>
    <row r="1" spans="1:14" ht="22.5">
      <c r="A1" s="1880" t="str">
        <f>+NRC!$A$1</f>
        <v>PT BANUA KARYA UTAMA</v>
      </c>
      <c r="B1" s="1880"/>
      <c r="C1" s="1880"/>
      <c r="D1" s="1880"/>
      <c r="E1" s="1880"/>
      <c r="F1" s="1880"/>
      <c r="G1" s="1880"/>
      <c r="H1" s="1880"/>
      <c r="I1" s="1880"/>
      <c r="J1" s="1880"/>
      <c r="K1" s="1880"/>
      <c r="L1" s="1880"/>
      <c r="M1" s="1880"/>
      <c r="N1" s="1880"/>
    </row>
    <row r="2" spans="1:14" ht="19.5">
      <c r="A2" s="1881" t="s">
        <v>384</v>
      </c>
      <c r="B2" s="1881"/>
      <c r="C2" s="1881"/>
      <c r="D2" s="1881"/>
      <c r="E2" s="1881"/>
      <c r="F2" s="1881"/>
      <c r="G2" s="1881"/>
      <c r="H2" s="1881"/>
      <c r="I2" s="1881"/>
      <c r="J2" s="1881"/>
      <c r="K2" s="1881"/>
      <c r="L2" s="1881"/>
      <c r="M2" s="1881"/>
      <c r="N2" s="1881"/>
    </row>
    <row r="3" spans="1:14" ht="17.25">
      <c r="A3" s="1882" t="s">
        <v>385</v>
      </c>
      <c r="B3" s="1883"/>
      <c r="C3" s="1883"/>
      <c r="D3" s="1883"/>
      <c r="E3" s="1883"/>
      <c r="F3" s="1883"/>
      <c r="G3" s="1883"/>
      <c r="H3" s="1883"/>
      <c r="I3" s="1883"/>
      <c r="J3" s="1883"/>
      <c r="K3" s="1883"/>
      <c r="L3" s="1883"/>
      <c r="M3" s="1883"/>
      <c r="N3" s="1883"/>
    </row>
    <row r="4" spans="1:14">
      <c r="A4" s="1015"/>
      <c r="B4" s="1016"/>
      <c r="C4" s="1015"/>
      <c r="D4" s="1017"/>
      <c r="E4" s="1015"/>
      <c r="F4" s="1015"/>
      <c r="G4" s="1015"/>
      <c r="H4" s="1015"/>
      <c r="I4" s="1015"/>
      <c r="J4" s="1015"/>
      <c r="K4" s="1015"/>
      <c r="L4" s="1015"/>
      <c r="M4" s="1015"/>
      <c r="N4" s="1018"/>
    </row>
    <row r="5" spans="1:14" s="1025" customFormat="1" ht="14.25">
      <c r="A5" s="1022"/>
      <c r="B5" s="1023"/>
      <c r="C5" s="1022"/>
      <c r="D5" s="1024" t="s">
        <v>179</v>
      </c>
      <c r="E5" s="1022" t="s">
        <v>137</v>
      </c>
      <c r="F5" s="1884" t="s">
        <v>180</v>
      </c>
      <c r="G5" s="1884"/>
      <c r="H5" s="1884"/>
      <c r="I5" s="1022" t="s">
        <v>181</v>
      </c>
      <c r="J5" s="1884" t="s">
        <v>359</v>
      </c>
      <c r="K5" s="1884"/>
      <c r="L5" s="1884"/>
      <c r="M5" s="1884"/>
      <c r="N5" s="1022" t="s">
        <v>181</v>
      </c>
    </row>
    <row r="6" spans="1:14" s="1025" customFormat="1" ht="14.25">
      <c r="A6" s="1026" t="s">
        <v>182</v>
      </c>
      <c r="B6" s="1027" t="s">
        <v>183</v>
      </c>
      <c r="C6" s="1026" t="s">
        <v>185</v>
      </c>
      <c r="D6" s="1028" t="s">
        <v>184</v>
      </c>
      <c r="E6" s="1026" t="s">
        <v>360</v>
      </c>
      <c r="F6" s="1026" t="s">
        <v>357</v>
      </c>
      <c r="G6" s="1885" t="s">
        <v>553</v>
      </c>
      <c r="H6" s="1026" t="s">
        <v>357</v>
      </c>
      <c r="I6" s="1026" t="s">
        <v>186</v>
      </c>
      <c r="J6" s="1026" t="s">
        <v>357</v>
      </c>
      <c r="K6" s="1887" t="s">
        <v>625</v>
      </c>
      <c r="L6" s="1888"/>
      <c r="M6" s="1026" t="s">
        <v>357</v>
      </c>
      <c r="N6" s="1029" t="s">
        <v>358</v>
      </c>
    </row>
    <row r="7" spans="1:14" s="1025" customFormat="1" ht="14.25">
      <c r="A7" s="1030"/>
      <c r="B7" s="1031"/>
      <c r="C7" s="1030"/>
      <c r="D7" s="1032" t="s">
        <v>187</v>
      </c>
      <c r="E7" s="1033" t="s">
        <v>361</v>
      </c>
      <c r="F7" s="1034">
        <v>42369</v>
      </c>
      <c r="G7" s="1886"/>
      <c r="H7" s="1034">
        <v>42735</v>
      </c>
      <c r="I7" s="1034" t="s">
        <v>575</v>
      </c>
      <c r="J7" s="1034">
        <f>+F7</f>
        <v>42369</v>
      </c>
      <c r="K7" s="1375" t="s">
        <v>576</v>
      </c>
      <c r="L7" s="1375" t="s">
        <v>542</v>
      </c>
      <c r="M7" s="1034">
        <f>+H7</f>
        <v>42735</v>
      </c>
      <c r="N7" s="1034">
        <f>+M7</f>
        <v>42735</v>
      </c>
    </row>
    <row r="8" spans="1:14" s="1025" customFormat="1" ht="14.25">
      <c r="A8" s="1035"/>
      <c r="B8" s="1036"/>
      <c r="C8" s="1037"/>
      <c r="D8" s="1038"/>
      <c r="E8" s="1037"/>
      <c r="F8" s="1037"/>
      <c r="G8" s="1037"/>
      <c r="H8" s="1039"/>
      <c r="I8" s="1040"/>
      <c r="J8" s="1037"/>
      <c r="K8" s="1037"/>
      <c r="L8" s="1037"/>
      <c r="M8" s="1037"/>
      <c r="N8" s="1041"/>
    </row>
    <row r="9" spans="1:14" s="1025" customFormat="1" ht="14.25">
      <c r="A9" s="1042" t="s">
        <v>141</v>
      </c>
      <c r="B9" s="1043" t="s">
        <v>524</v>
      </c>
      <c r="C9" s="1044"/>
      <c r="D9" s="1045"/>
      <c r="E9" s="1044"/>
      <c r="F9" s="1014"/>
      <c r="G9" s="1014"/>
      <c r="H9" s="1014"/>
      <c r="I9" s="1014"/>
      <c r="J9" s="1014"/>
      <c r="K9" s="1014"/>
      <c r="L9" s="1014"/>
      <c r="M9" s="1014"/>
      <c r="N9" s="1014"/>
    </row>
    <row r="10" spans="1:14" s="1025" customFormat="1" ht="14.25">
      <c r="A10" s="1042"/>
      <c r="B10" s="1046" t="s">
        <v>167</v>
      </c>
      <c r="C10" s="1044">
        <f>4*22</f>
        <v>88</v>
      </c>
      <c r="D10" s="1052">
        <v>40544</v>
      </c>
      <c r="E10" s="1293">
        <v>0</v>
      </c>
      <c r="F10" s="1014">
        <v>500000000</v>
      </c>
      <c r="G10" s="1014">
        <v>0</v>
      </c>
      <c r="H10" s="1049">
        <f>+F10+G10</f>
        <v>500000000</v>
      </c>
      <c r="I10" s="1014">
        <f t="shared" ref="I10" si="0">+(H10-J10)</f>
        <v>500000000</v>
      </c>
      <c r="J10" s="1014">
        <v>0</v>
      </c>
      <c r="K10" s="1014">
        <v>0</v>
      </c>
      <c r="L10" s="1014"/>
      <c r="M10" s="1014">
        <f>+SUM(J10:K10)</f>
        <v>0</v>
      </c>
      <c r="N10" s="1014">
        <f>+H10-M10</f>
        <v>500000000</v>
      </c>
    </row>
    <row r="11" spans="1:14" s="1025" customFormat="1" ht="14.25">
      <c r="A11" s="1042"/>
      <c r="B11" s="1889" t="s">
        <v>92</v>
      </c>
      <c r="C11" s="1890"/>
      <c r="D11" s="1890"/>
      <c r="E11" s="1891"/>
      <c r="F11" s="1050">
        <f t="shared" ref="F11:N11" si="1">SUM(F10:F10)</f>
        <v>500000000</v>
      </c>
      <c r="G11" s="1050">
        <f t="shared" si="1"/>
        <v>0</v>
      </c>
      <c r="H11" s="1050">
        <f t="shared" si="1"/>
        <v>500000000</v>
      </c>
      <c r="I11" s="1050">
        <f t="shared" si="1"/>
        <v>500000000</v>
      </c>
      <c r="J11" s="1050">
        <f t="shared" si="1"/>
        <v>0</v>
      </c>
      <c r="K11" s="1050">
        <f t="shared" si="1"/>
        <v>0</v>
      </c>
      <c r="L11" s="1050">
        <f t="shared" si="1"/>
        <v>0</v>
      </c>
      <c r="M11" s="1050">
        <f t="shared" si="1"/>
        <v>0</v>
      </c>
      <c r="N11" s="1050">
        <f t="shared" si="1"/>
        <v>500000000</v>
      </c>
    </row>
    <row r="12" spans="1:14" s="1025" customFormat="1" ht="14.25">
      <c r="A12" s="1042"/>
      <c r="B12" s="1046"/>
      <c r="C12" s="1044"/>
      <c r="D12" s="1047"/>
      <c r="E12" s="1048"/>
      <c r="F12" s="1014"/>
      <c r="G12" s="1014"/>
      <c r="H12" s="1049"/>
      <c r="I12" s="1014"/>
      <c r="J12" s="1014"/>
      <c r="K12" s="1014"/>
      <c r="L12" s="1014"/>
      <c r="M12" s="1014"/>
      <c r="N12" s="1014"/>
    </row>
    <row r="13" spans="1:14" s="1025" customFormat="1" ht="14.25">
      <c r="A13" s="1042" t="s">
        <v>468</v>
      </c>
      <c r="B13" s="1043" t="s">
        <v>525</v>
      </c>
      <c r="C13" s="1044"/>
      <c r="D13" s="1047"/>
      <c r="E13" s="1048"/>
      <c r="F13" s="1014"/>
      <c r="G13" s="1014"/>
      <c r="H13" s="1049"/>
      <c r="I13" s="1049"/>
      <c r="J13" s="1049"/>
      <c r="K13" s="1049"/>
      <c r="L13" s="1049"/>
      <c r="M13" s="1049"/>
      <c r="N13" s="1049"/>
    </row>
    <row r="14" spans="1:14" s="1025" customFormat="1" ht="14.25">
      <c r="A14" s="1042"/>
      <c r="B14" s="1046" t="s">
        <v>234</v>
      </c>
      <c r="C14" s="1044">
        <v>150</v>
      </c>
      <c r="D14" s="1052">
        <v>40544</v>
      </c>
      <c r="E14" s="1048">
        <v>0.05</v>
      </c>
      <c r="F14" s="1014">
        <v>1450000000</v>
      </c>
      <c r="G14" s="1014">
        <v>0</v>
      </c>
      <c r="H14" s="1049">
        <f>+F14+G14</f>
        <v>1450000000</v>
      </c>
      <c r="I14" s="1014">
        <f t="shared" ref="I14:I22" si="2">+(H14-J14)</f>
        <v>1087500000</v>
      </c>
      <c r="J14" s="1014">
        <f>+E14*F14*5</f>
        <v>362500000</v>
      </c>
      <c r="K14" s="1014">
        <f>+E14*H14</f>
        <v>72500000</v>
      </c>
      <c r="L14" s="1014">
        <v>0</v>
      </c>
      <c r="M14" s="1014">
        <f>+J14+K14-L14</f>
        <v>435000000</v>
      </c>
      <c r="N14" s="1014">
        <f>+H14-M14</f>
        <v>1015000000</v>
      </c>
    </row>
    <row r="15" spans="1:14" s="1025" customFormat="1" ht="14.25">
      <c r="A15" s="1042"/>
      <c r="B15" s="1889" t="s">
        <v>92</v>
      </c>
      <c r="C15" s="1890"/>
      <c r="D15" s="1890"/>
      <c r="E15" s="1891"/>
      <c r="F15" s="1050">
        <f t="shared" ref="F15:N15" si="3">SUM(F14:F14)</f>
        <v>1450000000</v>
      </c>
      <c r="G15" s="1050">
        <f t="shared" si="3"/>
        <v>0</v>
      </c>
      <c r="H15" s="1050">
        <f t="shared" si="3"/>
        <v>1450000000</v>
      </c>
      <c r="I15" s="1050">
        <f t="shared" si="3"/>
        <v>1087500000</v>
      </c>
      <c r="J15" s="1050">
        <f t="shared" si="3"/>
        <v>362500000</v>
      </c>
      <c r="K15" s="1050">
        <f t="shared" si="3"/>
        <v>72500000</v>
      </c>
      <c r="L15" s="1050">
        <f t="shared" si="3"/>
        <v>0</v>
      </c>
      <c r="M15" s="1050">
        <f t="shared" si="3"/>
        <v>435000000</v>
      </c>
      <c r="N15" s="1050">
        <f t="shared" si="3"/>
        <v>1015000000</v>
      </c>
    </row>
    <row r="16" spans="1:14" s="1025" customFormat="1" ht="14.25">
      <c r="A16" s="1042"/>
      <c r="B16" s="1046"/>
      <c r="C16" s="1044"/>
      <c r="D16" s="1052"/>
      <c r="E16" s="1048"/>
      <c r="F16" s="1014"/>
      <c r="G16" s="1014"/>
      <c r="H16" s="1049"/>
      <c r="I16" s="1014"/>
      <c r="J16" s="1014"/>
      <c r="K16" s="1014"/>
      <c r="L16" s="1014"/>
      <c r="M16" s="1014"/>
      <c r="N16" s="1014"/>
    </row>
    <row r="17" spans="1:14" s="1025" customFormat="1" ht="14.25">
      <c r="A17" s="1042" t="s">
        <v>526</v>
      </c>
      <c r="B17" s="1043" t="s">
        <v>528</v>
      </c>
      <c r="C17" s="1044"/>
      <c r="D17" s="1047"/>
      <c r="E17" s="1048"/>
      <c r="F17" s="1014"/>
      <c r="G17" s="1014"/>
      <c r="H17" s="1049"/>
      <c r="I17" s="1049"/>
      <c r="J17" s="1049"/>
      <c r="K17" s="1049"/>
      <c r="L17" s="1049"/>
      <c r="M17" s="1049"/>
      <c r="N17" s="1049"/>
    </row>
    <row r="18" spans="1:14" s="1025" customFormat="1" ht="14.25">
      <c r="A18" s="1042"/>
      <c r="B18" s="1046" t="s">
        <v>1166</v>
      </c>
      <c r="C18" s="1044" t="s">
        <v>387</v>
      </c>
      <c r="D18" s="1052">
        <v>41275</v>
      </c>
      <c r="E18" s="1278">
        <v>0.125</v>
      </c>
      <c r="F18" s="1014">
        <v>205000000</v>
      </c>
      <c r="G18" s="1014">
        <v>0</v>
      </c>
      <c r="H18" s="1049">
        <f t="shared" ref="H18" si="4">+F18+G18</f>
        <v>205000000</v>
      </c>
      <c r="I18" s="1014">
        <f>+H18-J18</f>
        <v>128125000</v>
      </c>
      <c r="J18" s="1014">
        <f>+E18*F18*3</f>
        <v>76875000</v>
      </c>
      <c r="K18" s="1014">
        <f>+E18*H18</f>
        <v>25625000</v>
      </c>
      <c r="L18" s="1014"/>
      <c r="M18" s="1014">
        <f>+J18+K18-L18</f>
        <v>102500000</v>
      </c>
      <c r="N18" s="1014">
        <f>+H18-M18</f>
        <v>102500000</v>
      </c>
    </row>
    <row r="19" spans="1:14" s="1025" customFormat="1" ht="14.25">
      <c r="A19" s="1042"/>
      <c r="B19" s="1889" t="s">
        <v>92</v>
      </c>
      <c r="C19" s="1890"/>
      <c r="D19" s="1890"/>
      <c r="E19" s="1891"/>
      <c r="F19" s="1050">
        <f t="shared" ref="F19:N19" si="5">SUM(F17:F18)</f>
        <v>205000000</v>
      </c>
      <c r="G19" s="1050">
        <f t="shared" si="5"/>
        <v>0</v>
      </c>
      <c r="H19" s="1050">
        <f t="shared" si="5"/>
        <v>205000000</v>
      </c>
      <c r="I19" s="1050">
        <f t="shared" si="5"/>
        <v>128125000</v>
      </c>
      <c r="J19" s="1050">
        <f t="shared" si="5"/>
        <v>76875000</v>
      </c>
      <c r="K19" s="1050">
        <f t="shared" si="5"/>
        <v>25625000</v>
      </c>
      <c r="L19" s="1050">
        <f t="shared" si="5"/>
        <v>0</v>
      </c>
      <c r="M19" s="1050">
        <f t="shared" si="5"/>
        <v>102500000</v>
      </c>
      <c r="N19" s="1050">
        <f t="shared" si="5"/>
        <v>102500000</v>
      </c>
    </row>
    <row r="20" spans="1:14" s="1025" customFormat="1" ht="14.25">
      <c r="A20" s="1042"/>
      <c r="B20" s="1046"/>
      <c r="C20" s="1044"/>
      <c r="D20" s="1052"/>
      <c r="E20" s="1048"/>
      <c r="F20" s="1014"/>
      <c r="G20" s="1014"/>
      <c r="H20" s="1049"/>
      <c r="I20" s="1014"/>
      <c r="J20" s="1014"/>
      <c r="K20" s="1014"/>
      <c r="L20" s="1014"/>
      <c r="M20" s="1014"/>
      <c r="N20" s="1014"/>
    </row>
    <row r="21" spans="1:14" s="1025" customFormat="1" ht="14.25">
      <c r="A21" s="1042" t="s">
        <v>527</v>
      </c>
      <c r="B21" s="1043" t="s">
        <v>1167</v>
      </c>
      <c r="C21" s="1044"/>
      <c r="D21" s="1047"/>
      <c r="E21" s="1278"/>
      <c r="F21" s="1014"/>
      <c r="G21" s="1014"/>
      <c r="H21" s="1049">
        <f t="shared" ref="H21:H22" si="6">+F21+G21</f>
        <v>0</v>
      </c>
      <c r="I21" s="1014"/>
      <c r="J21" s="1014"/>
      <c r="K21" s="1014"/>
      <c r="L21" s="1014"/>
      <c r="M21" s="1014"/>
      <c r="N21" s="1014"/>
    </row>
    <row r="22" spans="1:14" s="1025" customFormat="1" ht="14.25">
      <c r="A22" s="1042"/>
      <c r="B22" s="1380" t="s">
        <v>1168</v>
      </c>
      <c r="C22" s="1381" t="s">
        <v>387</v>
      </c>
      <c r="D22" s="1382">
        <v>41487</v>
      </c>
      <c r="E22" s="1278">
        <v>0.125</v>
      </c>
      <c r="F22" s="1387">
        <v>150000000</v>
      </c>
      <c r="G22" s="1014">
        <v>0</v>
      </c>
      <c r="H22" s="1049">
        <f t="shared" si="6"/>
        <v>150000000</v>
      </c>
      <c r="I22" s="1014">
        <f t="shared" si="2"/>
        <v>86250000</v>
      </c>
      <c r="J22" s="1014">
        <v>63750000</v>
      </c>
      <c r="K22" s="1014">
        <f>+E22*H22</f>
        <v>18750000</v>
      </c>
      <c r="L22" s="1014">
        <v>0</v>
      </c>
      <c r="M22" s="1014">
        <f>+SUM(J22:K22)</f>
        <v>82500000</v>
      </c>
      <c r="N22" s="1014">
        <f>+H22-M22</f>
        <v>67500000</v>
      </c>
    </row>
    <row r="23" spans="1:14" s="1025" customFormat="1" ht="14.25">
      <c r="A23" s="1042"/>
      <c r="B23" s="1889" t="s">
        <v>92</v>
      </c>
      <c r="C23" s="1890"/>
      <c r="D23" s="1890"/>
      <c r="E23" s="1891"/>
      <c r="F23" s="1050">
        <f t="shared" ref="F23:N23" si="7">+SUM(F22:F22)</f>
        <v>150000000</v>
      </c>
      <c r="G23" s="1050">
        <f t="shared" si="7"/>
        <v>0</v>
      </c>
      <c r="H23" s="1050">
        <f t="shared" si="7"/>
        <v>150000000</v>
      </c>
      <c r="I23" s="1050">
        <f t="shared" si="7"/>
        <v>86250000</v>
      </c>
      <c r="J23" s="1050">
        <f t="shared" si="7"/>
        <v>63750000</v>
      </c>
      <c r="K23" s="1050">
        <f t="shared" si="7"/>
        <v>18750000</v>
      </c>
      <c r="L23" s="1050">
        <f t="shared" si="7"/>
        <v>0</v>
      </c>
      <c r="M23" s="1050">
        <f t="shared" si="7"/>
        <v>82500000</v>
      </c>
      <c r="N23" s="1050">
        <f t="shared" si="7"/>
        <v>67500000</v>
      </c>
    </row>
    <row r="24" spans="1:14" s="1025" customFormat="1" ht="14.25">
      <c r="A24" s="1042"/>
      <c r="B24" s="1377"/>
      <c r="C24" s="1379"/>
      <c r="D24" s="1379"/>
      <c r="E24" s="1378"/>
      <c r="F24" s="1014"/>
      <c r="G24" s="1014"/>
      <c r="H24" s="1014"/>
      <c r="I24" s="1014"/>
      <c r="J24" s="1014"/>
      <c r="K24" s="1014"/>
      <c r="L24" s="1014"/>
      <c r="M24" s="1014"/>
      <c r="N24" s="1014"/>
    </row>
    <row r="25" spans="1:14" s="1025" customFormat="1" ht="14.25">
      <c r="A25" s="1042" t="s">
        <v>527</v>
      </c>
      <c r="B25" s="1043" t="s">
        <v>386</v>
      </c>
      <c r="C25" s="1044"/>
      <c r="D25" s="1047"/>
      <c r="E25" s="1048"/>
      <c r="F25" s="1014"/>
      <c r="G25" s="1014"/>
      <c r="H25" s="1049"/>
      <c r="I25" s="1014"/>
      <c r="J25" s="1014"/>
      <c r="K25" s="1014"/>
      <c r="L25" s="1014"/>
      <c r="M25" s="1014"/>
      <c r="N25" s="1014"/>
    </row>
    <row r="26" spans="1:14">
      <c r="A26" s="1042"/>
      <c r="B26" s="1383" t="s">
        <v>1169</v>
      </c>
      <c r="C26" s="1381" t="s">
        <v>530</v>
      </c>
      <c r="D26" s="1047">
        <v>41640</v>
      </c>
      <c r="E26" s="1384">
        <v>0.25</v>
      </c>
      <c r="F26" s="1380">
        <f>750000*5</f>
        <v>3750000</v>
      </c>
      <c r="G26" s="1387">
        <v>0</v>
      </c>
      <c r="H26" s="1049">
        <f t="shared" ref="H26:H32" si="8">+F26+G26</f>
        <v>3750000</v>
      </c>
      <c r="I26" s="1014">
        <f t="shared" ref="I26:I32" si="9">+(H26-J26)</f>
        <v>1875000</v>
      </c>
      <c r="J26" s="1014">
        <f>+E26*F26*2</f>
        <v>1875000</v>
      </c>
      <c r="K26" s="1014">
        <f t="shared" ref="K26:K32" si="10">+E26*H26</f>
        <v>937500</v>
      </c>
      <c r="L26" s="1014">
        <v>0</v>
      </c>
      <c r="M26" s="1014">
        <f t="shared" ref="M26:M32" si="11">+SUM(J26:K26)</f>
        <v>2812500</v>
      </c>
      <c r="N26" s="1014">
        <f t="shared" ref="N26:N32" si="12">+H26-M26</f>
        <v>937500</v>
      </c>
    </row>
    <row r="27" spans="1:14">
      <c r="A27" s="1042"/>
      <c r="B27" s="1383" t="s">
        <v>1170</v>
      </c>
      <c r="C27" s="1381" t="s">
        <v>530</v>
      </c>
      <c r="D27" s="1047">
        <v>41640</v>
      </c>
      <c r="E27" s="1384">
        <v>0.25</v>
      </c>
      <c r="F27" s="1380">
        <v>2500000</v>
      </c>
      <c r="G27" s="1387">
        <v>0</v>
      </c>
      <c r="H27" s="1049">
        <f t="shared" si="8"/>
        <v>2500000</v>
      </c>
      <c r="I27" s="1014">
        <f t="shared" si="9"/>
        <v>1250000</v>
      </c>
      <c r="J27" s="1014">
        <f t="shared" ref="J27:J32" si="13">+E27*F27*2</f>
        <v>1250000</v>
      </c>
      <c r="K27" s="1014">
        <f t="shared" si="10"/>
        <v>625000</v>
      </c>
      <c r="L27" s="1014">
        <v>0</v>
      </c>
      <c r="M27" s="1014">
        <f t="shared" si="11"/>
        <v>1875000</v>
      </c>
      <c r="N27" s="1014">
        <f t="shared" si="12"/>
        <v>625000</v>
      </c>
    </row>
    <row r="28" spans="1:14">
      <c r="A28" s="1042"/>
      <c r="B28" s="1383" t="s">
        <v>1175</v>
      </c>
      <c r="C28" s="1381" t="s">
        <v>531</v>
      </c>
      <c r="D28" s="1047">
        <v>41640</v>
      </c>
      <c r="E28" s="1384">
        <v>0.25</v>
      </c>
      <c r="F28" s="1380">
        <v>11250000</v>
      </c>
      <c r="G28" s="1387">
        <v>0</v>
      </c>
      <c r="H28" s="1049">
        <f t="shared" si="8"/>
        <v>11250000</v>
      </c>
      <c r="I28" s="1014">
        <f t="shared" si="9"/>
        <v>5625000</v>
      </c>
      <c r="J28" s="1014">
        <f t="shared" si="13"/>
        <v>5625000</v>
      </c>
      <c r="K28" s="1014">
        <f t="shared" si="10"/>
        <v>2812500</v>
      </c>
      <c r="L28" s="1014">
        <v>0</v>
      </c>
      <c r="M28" s="1014">
        <f t="shared" si="11"/>
        <v>8437500</v>
      </c>
      <c r="N28" s="1014">
        <f t="shared" si="12"/>
        <v>2812500</v>
      </c>
    </row>
    <row r="29" spans="1:14">
      <c r="A29" s="1042"/>
      <c r="B29" s="1383" t="s">
        <v>1171</v>
      </c>
      <c r="C29" s="1381" t="s">
        <v>467</v>
      </c>
      <c r="D29" s="1047">
        <v>41640</v>
      </c>
      <c r="E29" s="1384">
        <v>0.25</v>
      </c>
      <c r="F29" s="1380">
        <v>12000000</v>
      </c>
      <c r="G29" s="1387">
        <v>0</v>
      </c>
      <c r="H29" s="1049">
        <f t="shared" si="8"/>
        <v>12000000</v>
      </c>
      <c r="I29" s="1014">
        <f t="shared" si="9"/>
        <v>6000000</v>
      </c>
      <c r="J29" s="1014">
        <f t="shared" si="13"/>
        <v>6000000</v>
      </c>
      <c r="K29" s="1014">
        <f t="shared" si="10"/>
        <v>3000000</v>
      </c>
      <c r="L29" s="1014">
        <v>0</v>
      </c>
      <c r="M29" s="1014">
        <f t="shared" si="11"/>
        <v>9000000</v>
      </c>
      <c r="N29" s="1014">
        <f t="shared" si="12"/>
        <v>3000000</v>
      </c>
    </row>
    <row r="30" spans="1:14">
      <c r="A30" s="1042"/>
      <c r="B30" s="1383" t="s">
        <v>1173</v>
      </c>
      <c r="C30" s="1381" t="s">
        <v>387</v>
      </c>
      <c r="D30" s="1047">
        <v>41640</v>
      </c>
      <c r="E30" s="1384">
        <v>0.25</v>
      </c>
      <c r="F30" s="1380">
        <v>12500000</v>
      </c>
      <c r="G30" s="1387">
        <v>0</v>
      </c>
      <c r="H30" s="1049">
        <f t="shared" si="8"/>
        <v>12500000</v>
      </c>
      <c r="I30" s="1014">
        <f t="shared" si="9"/>
        <v>6250000</v>
      </c>
      <c r="J30" s="1014">
        <f t="shared" si="13"/>
        <v>6250000</v>
      </c>
      <c r="K30" s="1014">
        <f t="shared" si="10"/>
        <v>3125000</v>
      </c>
      <c r="L30" s="1014">
        <v>0</v>
      </c>
      <c r="M30" s="1014">
        <f t="shared" si="11"/>
        <v>9375000</v>
      </c>
      <c r="N30" s="1014">
        <f t="shared" si="12"/>
        <v>3125000</v>
      </c>
    </row>
    <row r="31" spans="1:14">
      <c r="A31" s="1042"/>
      <c r="B31" s="1383" t="s">
        <v>1172</v>
      </c>
      <c r="C31" s="1381" t="s">
        <v>467</v>
      </c>
      <c r="D31" s="1047">
        <v>41640</v>
      </c>
      <c r="E31" s="1384">
        <v>0.25</v>
      </c>
      <c r="F31" s="1380">
        <v>2500000</v>
      </c>
      <c r="G31" s="1387">
        <v>0</v>
      </c>
      <c r="H31" s="1049">
        <f t="shared" si="8"/>
        <v>2500000</v>
      </c>
      <c r="I31" s="1014">
        <f t="shared" si="9"/>
        <v>1250000</v>
      </c>
      <c r="J31" s="1014">
        <f t="shared" si="13"/>
        <v>1250000</v>
      </c>
      <c r="K31" s="1014">
        <f t="shared" si="10"/>
        <v>625000</v>
      </c>
      <c r="L31" s="1014">
        <v>0</v>
      </c>
      <c r="M31" s="1014">
        <f t="shared" si="11"/>
        <v>1875000</v>
      </c>
      <c r="N31" s="1014">
        <f t="shared" si="12"/>
        <v>625000</v>
      </c>
    </row>
    <row r="32" spans="1:14">
      <c r="A32" s="1042"/>
      <c r="B32" s="1383" t="s">
        <v>1174</v>
      </c>
      <c r="C32" s="1381" t="s">
        <v>387</v>
      </c>
      <c r="D32" s="1047">
        <v>41640</v>
      </c>
      <c r="E32" s="1384">
        <v>0.25</v>
      </c>
      <c r="F32" s="1380">
        <v>5500000</v>
      </c>
      <c r="G32" s="1387">
        <v>0</v>
      </c>
      <c r="H32" s="1049">
        <f t="shared" si="8"/>
        <v>5500000</v>
      </c>
      <c r="I32" s="1014">
        <f t="shared" si="9"/>
        <v>2750000</v>
      </c>
      <c r="J32" s="1014">
        <f t="shared" si="13"/>
        <v>2750000</v>
      </c>
      <c r="K32" s="1014">
        <f t="shared" si="10"/>
        <v>1375000</v>
      </c>
      <c r="L32" s="1014">
        <v>0</v>
      </c>
      <c r="M32" s="1014">
        <f t="shared" si="11"/>
        <v>4125000</v>
      </c>
      <c r="N32" s="1014">
        <f t="shared" si="12"/>
        <v>1375000</v>
      </c>
    </row>
    <row r="33" spans="1:14">
      <c r="A33" s="1042"/>
      <c r="B33" s="1383"/>
      <c r="C33" s="1385"/>
      <c r="D33" s="1386"/>
      <c r="E33" s="1384"/>
      <c r="F33" s="1380"/>
      <c r="G33" s="1387"/>
      <c r="H33" s="1049"/>
      <c r="I33" s="1014"/>
      <c r="J33" s="1014"/>
      <c r="K33" s="1014"/>
      <c r="L33" s="1014"/>
      <c r="M33" s="1014"/>
      <c r="N33" s="1014"/>
    </row>
    <row r="34" spans="1:14">
      <c r="A34" s="1042"/>
      <c r="B34" s="1889" t="s">
        <v>470</v>
      </c>
      <c r="C34" s="1890"/>
      <c r="D34" s="1890"/>
      <c r="E34" s="1891"/>
      <c r="F34" s="1050">
        <f>+SUM(F26:F33)</f>
        <v>50000000</v>
      </c>
      <c r="G34" s="1050">
        <f t="shared" ref="G34:N34" si="14">+SUM(G26:G33)</f>
        <v>0</v>
      </c>
      <c r="H34" s="1050">
        <f t="shared" si="14"/>
        <v>50000000</v>
      </c>
      <c r="I34" s="1050">
        <f t="shared" si="14"/>
        <v>25000000</v>
      </c>
      <c r="J34" s="1050">
        <f t="shared" si="14"/>
        <v>25000000</v>
      </c>
      <c r="K34" s="1050">
        <f t="shared" si="14"/>
        <v>12500000</v>
      </c>
      <c r="L34" s="1050">
        <f t="shared" si="14"/>
        <v>0</v>
      </c>
      <c r="M34" s="1050">
        <f t="shared" si="14"/>
        <v>37500000</v>
      </c>
      <c r="N34" s="1050">
        <f t="shared" si="14"/>
        <v>12500000</v>
      </c>
    </row>
    <row r="35" spans="1:14" ht="15.75" thickBot="1">
      <c r="A35" s="1388"/>
      <c r="B35" s="1877" t="s">
        <v>469</v>
      </c>
      <c r="C35" s="1878"/>
      <c r="D35" s="1878"/>
      <c r="E35" s="1879"/>
      <c r="F35" s="1314">
        <f>+F11+F15+F19+F23+F34</f>
        <v>2355000000</v>
      </c>
      <c r="G35" s="1314">
        <f t="shared" ref="G35:N35" si="15">+G11+G15+G19+G23+G34</f>
        <v>0</v>
      </c>
      <c r="H35" s="1314">
        <f t="shared" si="15"/>
        <v>2355000000</v>
      </c>
      <c r="I35" s="1314">
        <f t="shared" si="15"/>
        <v>1826875000</v>
      </c>
      <c r="J35" s="1314">
        <f t="shared" si="15"/>
        <v>528125000</v>
      </c>
      <c r="K35" s="1314">
        <f t="shared" si="15"/>
        <v>129375000</v>
      </c>
      <c r="L35" s="1314">
        <f t="shared" si="15"/>
        <v>0</v>
      </c>
      <c r="M35" s="1314">
        <f>+M11+M15+M19+M23+M34</f>
        <v>657500000</v>
      </c>
      <c r="N35" s="1314">
        <f t="shared" si="15"/>
        <v>1697500000</v>
      </c>
    </row>
    <row r="36" spans="1:14" ht="15.75" thickTop="1">
      <c r="F36" s="1020"/>
      <c r="G36" s="1013"/>
      <c r="H36" s="1020"/>
      <c r="J36" s="1020"/>
      <c r="M36" s="1013"/>
      <c r="N36" s="1051">
        <f>+H35-M35</f>
        <v>1697500000</v>
      </c>
    </row>
    <row r="37" spans="1:14">
      <c r="F37" s="1020"/>
      <c r="H37" s="1020"/>
      <c r="I37" s="1020"/>
      <c r="J37" s="1020"/>
      <c r="M37" s="1020">
        <v>657500000</v>
      </c>
      <c r="N37" s="1153"/>
    </row>
    <row r="38" spans="1:14">
      <c r="G38" s="1021"/>
      <c r="I38" s="1020"/>
      <c r="J38" s="1020"/>
      <c r="M38" s="1020">
        <f>+M35-M37</f>
        <v>0</v>
      </c>
    </row>
    <row r="40" spans="1:14">
      <c r="I40" s="1020"/>
    </row>
  </sheetData>
  <mergeCells count="13">
    <mergeCell ref="A1:N1"/>
    <mergeCell ref="A2:N2"/>
    <mergeCell ref="A3:N3"/>
    <mergeCell ref="F5:H5"/>
    <mergeCell ref="J5:M5"/>
    <mergeCell ref="B23:E23"/>
    <mergeCell ref="B34:E34"/>
    <mergeCell ref="B35:E35"/>
    <mergeCell ref="G6:G7"/>
    <mergeCell ref="K6:L6"/>
    <mergeCell ref="B11:E11"/>
    <mergeCell ref="B15:E15"/>
    <mergeCell ref="B19:E19"/>
  </mergeCells>
  <pageMargins left="0.47244094488188981" right="0.19685039370078741" top="0.70866141732283472" bottom="0.47244094488188981" header="0.23622047244094491" footer="0.35433070866141736"/>
  <pageSetup paperSize="9" scale="68" firstPageNumber="18" orientation="landscape" useFirstPageNumber="1" horizontalDpi="4294967293" verticalDpi="360" r:id="rId1"/>
  <headerFooter alignWithMargins="0">
    <oddFooter>&amp;C&amp;P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1"/>
  </sheetPr>
  <dimension ref="A1:N40"/>
  <sheetViews>
    <sheetView showGridLines="0" view="pageBreakPreview" topLeftCell="A13" zoomScale="76" zoomScaleNormal="75" zoomScaleSheetLayoutView="76" workbookViewId="0">
      <selection activeCell="G28" sqref="G28"/>
    </sheetView>
  </sheetViews>
  <sheetFormatPr defaultRowHeight="15"/>
  <cols>
    <col min="1" max="1" width="5.390625" style="821" customWidth="1"/>
    <col min="2" max="2" width="29.125" style="1019" customWidth="1"/>
    <col min="3" max="3" width="8.76171875" style="821" customWidth="1"/>
    <col min="4" max="4" width="9.9765625" style="1012" customWidth="1"/>
    <col min="5" max="5" width="7.4140625" style="821" customWidth="1"/>
    <col min="6" max="6" width="16.5859375" style="821" customWidth="1"/>
    <col min="7" max="7" width="19.6875" style="821" customWidth="1"/>
    <col min="8" max="8" width="16.5859375" style="821" customWidth="1"/>
    <col min="9" max="9" width="15.23828125" style="821" customWidth="1"/>
    <col min="10" max="10" width="15.640625" style="821" customWidth="1"/>
    <col min="11" max="12" width="16.046875" style="821" customWidth="1"/>
    <col min="13" max="13" width="16.71875" style="821" customWidth="1"/>
    <col min="14" max="14" width="14.5625" style="821" customWidth="1"/>
    <col min="15" max="15" width="30.33984375" style="821" customWidth="1"/>
    <col min="16" max="16" width="12.67578125" style="821" bestFit="1" customWidth="1"/>
    <col min="17" max="17" width="10.3828125" style="821" bestFit="1" customWidth="1"/>
    <col min="18" max="18" width="18.203125" style="821" bestFit="1" customWidth="1"/>
    <col min="19" max="255" width="9.16796875" style="821"/>
    <col min="256" max="256" width="5.390625" style="821" customWidth="1"/>
    <col min="257" max="257" width="44.5" style="821" customWidth="1"/>
    <col min="258" max="258" width="10.11328125" style="821" customWidth="1"/>
    <col min="259" max="259" width="10.65234375" style="821" customWidth="1"/>
    <col min="260" max="260" width="9.9765625" style="821" customWidth="1"/>
    <col min="261" max="270" width="20.90234375" style="821" customWidth="1"/>
    <col min="271" max="271" width="11.59375" style="821" bestFit="1" customWidth="1"/>
    <col min="272" max="272" width="12.67578125" style="821" bestFit="1" customWidth="1"/>
    <col min="273" max="273" width="10.3828125" style="821" bestFit="1" customWidth="1"/>
    <col min="274" max="274" width="18.203125" style="821" bestFit="1" customWidth="1"/>
    <col min="275" max="511" width="9.16796875" style="821"/>
    <col min="512" max="512" width="5.390625" style="821" customWidth="1"/>
    <col min="513" max="513" width="44.5" style="821" customWidth="1"/>
    <col min="514" max="514" width="10.11328125" style="821" customWidth="1"/>
    <col min="515" max="515" width="10.65234375" style="821" customWidth="1"/>
    <col min="516" max="516" width="9.9765625" style="821" customWidth="1"/>
    <col min="517" max="526" width="20.90234375" style="821" customWidth="1"/>
    <col min="527" max="527" width="11.59375" style="821" bestFit="1" customWidth="1"/>
    <col min="528" max="528" width="12.67578125" style="821" bestFit="1" customWidth="1"/>
    <col min="529" max="529" width="10.3828125" style="821" bestFit="1" customWidth="1"/>
    <col min="530" max="530" width="18.203125" style="821" bestFit="1" customWidth="1"/>
    <col min="531" max="767" width="9.16796875" style="821"/>
    <col min="768" max="768" width="5.390625" style="821" customWidth="1"/>
    <col min="769" max="769" width="44.5" style="821" customWidth="1"/>
    <col min="770" max="770" width="10.11328125" style="821" customWidth="1"/>
    <col min="771" max="771" width="10.65234375" style="821" customWidth="1"/>
    <col min="772" max="772" width="9.9765625" style="821" customWidth="1"/>
    <col min="773" max="782" width="20.90234375" style="821" customWidth="1"/>
    <col min="783" max="783" width="11.59375" style="821" bestFit="1" customWidth="1"/>
    <col min="784" max="784" width="12.67578125" style="821" bestFit="1" customWidth="1"/>
    <col min="785" max="785" width="10.3828125" style="821" bestFit="1" customWidth="1"/>
    <col min="786" max="786" width="18.203125" style="821" bestFit="1" customWidth="1"/>
    <col min="787" max="1023" width="9.16796875" style="821"/>
    <col min="1024" max="1024" width="5.390625" style="821" customWidth="1"/>
    <col min="1025" max="1025" width="44.5" style="821" customWidth="1"/>
    <col min="1026" max="1026" width="10.11328125" style="821" customWidth="1"/>
    <col min="1027" max="1027" width="10.65234375" style="821" customWidth="1"/>
    <col min="1028" max="1028" width="9.9765625" style="821" customWidth="1"/>
    <col min="1029" max="1038" width="20.90234375" style="821" customWidth="1"/>
    <col min="1039" max="1039" width="11.59375" style="821" bestFit="1" customWidth="1"/>
    <col min="1040" max="1040" width="12.67578125" style="821" bestFit="1" customWidth="1"/>
    <col min="1041" max="1041" width="10.3828125" style="821" bestFit="1" customWidth="1"/>
    <col min="1042" max="1042" width="18.203125" style="821" bestFit="1" customWidth="1"/>
    <col min="1043" max="1279" width="9.16796875" style="821"/>
    <col min="1280" max="1280" width="5.390625" style="821" customWidth="1"/>
    <col min="1281" max="1281" width="44.5" style="821" customWidth="1"/>
    <col min="1282" max="1282" width="10.11328125" style="821" customWidth="1"/>
    <col min="1283" max="1283" width="10.65234375" style="821" customWidth="1"/>
    <col min="1284" max="1284" width="9.9765625" style="821" customWidth="1"/>
    <col min="1285" max="1294" width="20.90234375" style="821" customWidth="1"/>
    <col min="1295" max="1295" width="11.59375" style="821" bestFit="1" customWidth="1"/>
    <col min="1296" max="1296" width="12.67578125" style="821" bestFit="1" customWidth="1"/>
    <col min="1297" max="1297" width="10.3828125" style="821" bestFit="1" customWidth="1"/>
    <col min="1298" max="1298" width="18.203125" style="821" bestFit="1" customWidth="1"/>
    <col min="1299" max="1535" width="9.16796875" style="821"/>
    <col min="1536" max="1536" width="5.390625" style="821" customWidth="1"/>
    <col min="1537" max="1537" width="44.5" style="821" customWidth="1"/>
    <col min="1538" max="1538" width="10.11328125" style="821" customWidth="1"/>
    <col min="1539" max="1539" width="10.65234375" style="821" customWidth="1"/>
    <col min="1540" max="1540" width="9.9765625" style="821" customWidth="1"/>
    <col min="1541" max="1550" width="20.90234375" style="821" customWidth="1"/>
    <col min="1551" max="1551" width="11.59375" style="821" bestFit="1" customWidth="1"/>
    <col min="1552" max="1552" width="12.67578125" style="821" bestFit="1" customWidth="1"/>
    <col min="1553" max="1553" width="10.3828125" style="821" bestFit="1" customWidth="1"/>
    <col min="1554" max="1554" width="18.203125" style="821" bestFit="1" customWidth="1"/>
    <col min="1555" max="1791" width="9.16796875" style="821"/>
    <col min="1792" max="1792" width="5.390625" style="821" customWidth="1"/>
    <col min="1793" max="1793" width="44.5" style="821" customWidth="1"/>
    <col min="1794" max="1794" width="10.11328125" style="821" customWidth="1"/>
    <col min="1795" max="1795" width="10.65234375" style="821" customWidth="1"/>
    <col min="1796" max="1796" width="9.9765625" style="821" customWidth="1"/>
    <col min="1797" max="1806" width="20.90234375" style="821" customWidth="1"/>
    <col min="1807" max="1807" width="11.59375" style="821" bestFit="1" customWidth="1"/>
    <col min="1808" max="1808" width="12.67578125" style="821" bestFit="1" customWidth="1"/>
    <col min="1809" max="1809" width="10.3828125" style="821" bestFit="1" customWidth="1"/>
    <col min="1810" max="1810" width="18.203125" style="821" bestFit="1" customWidth="1"/>
    <col min="1811" max="2047" width="9.16796875" style="821"/>
    <col min="2048" max="2048" width="5.390625" style="821" customWidth="1"/>
    <col min="2049" max="2049" width="44.5" style="821" customWidth="1"/>
    <col min="2050" max="2050" width="10.11328125" style="821" customWidth="1"/>
    <col min="2051" max="2051" width="10.65234375" style="821" customWidth="1"/>
    <col min="2052" max="2052" width="9.9765625" style="821" customWidth="1"/>
    <col min="2053" max="2062" width="20.90234375" style="821" customWidth="1"/>
    <col min="2063" max="2063" width="11.59375" style="821" bestFit="1" customWidth="1"/>
    <col min="2064" max="2064" width="12.67578125" style="821" bestFit="1" customWidth="1"/>
    <col min="2065" max="2065" width="10.3828125" style="821" bestFit="1" customWidth="1"/>
    <col min="2066" max="2066" width="18.203125" style="821" bestFit="1" customWidth="1"/>
    <col min="2067" max="2303" width="9.16796875" style="821"/>
    <col min="2304" max="2304" width="5.390625" style="821" customWidth="1"/>
    <col min="2305" max="2305" width="44.5" style="821" customWidth="1"/>
    <col min="2306" max="2306" width="10.11328125" style="821" customWidth="1"/>
    <col min="2307" max="2307" width="10.65234375" style="821" customWidth="1"/>
    <col min="2308" max="2308" width="9.9765625" style="821" customWidth="1"/>
    <col min="2309" max="2318" width="20.90234375" style="821" customWidth="1"/>
    <col min="2319" max="2319" width="11.59375" style="821" bestFit="1" customWidth="1"/>
    <col min="2320" max="2320" width="12.67578125" style="821" bestFit="1" customWidth="1"/>
    <col min="2321" max="2321" width="10.3828125" style="821" bestFit="1" customWidth="1"/>
    <col min="2322" max="2322" width="18.203125" style="821" bestFit="1" customWidth="1"/>
    <col min="2323" max="2559" width="9.16796875" style="821"/>
    <col min="2560" max="2560" width="5.390625" style="821" customWidth="1"/>
    <col min="2561" max="2561" width="44.5" style="821" customWidth="1"/>
    <col min="2562" max="2562" width="10.11328125" style="821" customWidth="1"/>
    <col min="2563" max="2563" width="10.65234375" style="821" customWidth="1"/>
    <col min="2564" max="2564" width="9.9765625" style="821" customWidth="1"/>
    <col min="2565" max="2574" width="20.90234375" style="821" customWidth="1"/>
    <col min="2575" max="2575" width="11.59375" style="821" bestFit="1" customWidth="1"/>
    <col min="2576" max="2576" width="12.67578125" style="821" bestFit="1" customWidth="1"/>
    <col min="2577" max="2577" width="10.3828125" style="821" bestFit="1" customWidth="1"/>
    <col min="2578" max="2578" width="18.203125" style="821" bestFit="1" customWidth="1"/>
    <col min="2579" max="2815" width="9.16796875" style="821"/>
    <col min="2816" max="2816" width="5.390625" style="821" customWidth="1"/>
    <col min="2817" max="2817" width="44.5" style="821" customWidth="1"/>
    <col min="2818" max="2818" width="10.11328125" style="821" customWidth="1"/>
    <col min="2819" max="2819" width="10.65234375" style="821" customWidth="1"/>
    <col min="2820" max="2820" width="9.9765625" style="821" customWidth="1"/>
    <col min="2821" max="2830" width="20.90234375" style="821" customWidth="1"/>
    <col min="2831" max="2831" width="11.59375" style="821" bestFit="1" customWidth="1"/>
    <col min="2832" max="2832" width="12.67578125" style="821" bestFit="1" customWidth="1"/>
    <col min="2833" max="2833" width="10.3828125" style="821" bestFit="1" customWidth="1"/>
    <col min="2834" max="2834" width="18.203125" style="821" bestFit="1" customWidth="1"/>
    <col min="2835" max="3071" width="9.16796875" style="821"/>
    <col min="3072" max="3072" width="5.390625" style="821" customWidth="1"/>
    <col min="3073" max="3073" width="44.5" style="821" customWidth="1"/>
    <col min="3074" max="3074" width="10.11328125" style="821" customWidth="1"/>
    <col min="3075" max="3075" width="10.65234375" style="821" customWidth="1"/>
    <col min="3076" max="3076" width="9.9765625" style="821" customWidth="1"/>
    <col min="3077" max="3086" width="20.90234375" style="821" customWidth="1"/>
    <col min="3087" max="3087" width="11.59375" style="821" bestFit="1" customWidth="1"/>
    <col min="3088" max="3088" width="12.67578125" style="821" bestFit="1" customWidth="1"/>
    <col min="3089" max="3089" width="10.3828125" style="821" bestFit="1" customWidth="1"/>
    <col min="3090" max="3090" width="18.203125" style="821" bestFit="1" customWidth="1"/>
    <col min="3091" max="3327" width="9.16796875" style="821"/>
    <col min="3328" max="3328" width="5.390625" style="821" customWidth="1"/>
    <col min="3329" max="3329" width="44.5" style="821" customWidth="1"/>
    <col min="3330" max="3330" width="10.11328125" style="821" customWidth="1"/>
    <col min="3331" max="3331" width="10.65234375" style="821" customWidth="1"/>
    <col min="3332" max="3332" width="9.9765625" style="821" customWidth="1"/>
    <col min="3333" max="3342" width="20.90234375" style="821" customWidth="1"/>
    <col min="3343" max="3343" width="11.59375" style="821" bestFit="1" customWidth="1"/>
    <col min="3344" max="3344" width="12.67578125" style="821" bestFit="1" customWidth="1"/>
    <col min="3345" max="3345" width="10.3828125" style="821" bestFit="1" customWidth="1"/>
    <col min="3346" max="3346" width="18.203125" style="821" bestFit="1" customWidth="1"/>
    <col min="3347" max="3583" width="9.16796875" style="821"/>
    <col min="3584" max="3584" width="5.390625" style="821" customWidth="1"/>
    <col min="3585" max="3585" width="44.5" style="821" customWidth="1"/>
    <col min="3586" max="3586" width="10.11328125" style="821" customWidth="1"/>
    <col min="3587" max="3587" width="10.65234375" style="821" customWidth="1"/>
    <col min="3588" max="3588" width="9.9765625" style="821" customWidth="1"/>
    <col min="3589" max="3598" width="20.90234375" style="821" customWidth="1"/>
    <col min="3599" max="3599" width="11.59375" style="821" bestFit="1" customWidth="1"/>
    <col min="3600" max="3600" width="12.67578125" style="821" bestFit="1" customWidth="1"/>
    <col min="3601" max="3601" width="10.3828125" style="821" bestFit="1" customWidth="1"/>
    <col min="3602" max="3602" width="18.203125" style="821" bestFit="1" customWidth="1"/>
    <col min="3603" max="3839" width="9.16796875" style="821"/>
    <col min="3840" max="3840" width="5.390625" style="821" customWidth="1"/>
    <col min="3841" max="3841" width="44.5" style="821" customWidth="1"/>
    <col min="3842" max="3842" width="10.11328125" style="821" customWidth="1"/>
    <col min="3843" max="3843" width="10.65234375" style="821" customWidth="1"/>
    <col min="3844" max="3844" width="9.9765625" style="821" customWidth="1"/>
    <col min="3845" max="3854" width="20.90234375" style="821" customWidth="1"/>
    <col min="3855" max="3855" width="11.59375" style="821" bestFit="1" customWidth="1"/>
    <col min="3856" max="3856" width="12.67578125" style="821" bestFit="1" customWidth="1"/>
    <col min="3857" max="3857" width="10.3828125" style="821" bestFit="1" customWidth="1"/>
    <col min="3858" max="3858" width="18.203125" style="821" bestFit="1" customWidth="1"/>
    <col min="3859" max="4095" width="9.16796875" style="821"/>
    <col min="4096" max="4096" width="5.390625" style="821" customWidth="1"/>
    <col min="4097" max="4097" width="44.5" style="821" customWidth="1"/>
    <col min="4098" max="4098" width="10.11328125" style="821" customWidth="1"/>
    <col min="4099" max="4099" width="10.65234375" style="821" customWidth="1"/>
    <col min="4100" max="4100" width="9.9765625" style="821" customWidth="1"/>
    <col min="4101" max="4110" width="20.90234375" style="821" customWidth="1"/>
    <col min="4111" max="4111" width="11.59375" style="821" bestFit="1" customWidth="1"/>
    <col min="4112" max="4112" width="12.67578125" style="821" bestFit="1" customWidth="1"/>
    <col min="4113" max="4113" width="10.3828125" style="821" bestFit="1" customWidth="1"/>
    <col min="4114" max="4114" width="18.203125" style="821" bestFit="1" customWidth="1"/>
    <col min="4115" max="4351" width="9.16796875" style="821"/>
    <col min="4352" max="4352" width="5.390625" style="821" customWidth="1"/>
    <col min="4353" max="4353" width="44.5" style="821" customWidth="1"/>
    <col min="4354" max="4354" width="10.11328125" style="821" customWidth="1"/>
    <col min="4355" max="4355" width="10.65234375" style="821" customWidth="1"/>
    <col min="4356" max="4356" width="9.9765625" style="821" customWidth="1"/>
    <col min="4357" max="4366" width="20.90234375" style="821" customWidth="1"/>
    <col min="4367" max="4367" width="11.59375" style="821" bestFit="1" customWidth="1"/>
    <col min="4368" max="4368" width="12.67578125" style="821" bestFit="1" customWidth="1"/>
    <col min="4369" max="4369" width="10.3828125" style="821" bestFit="1" customWidth="1"/>
    <col min="4370" max="4370" width="18.203125" style="821" bestFit="1" customWidth="1"/>
    <col min="4371" max="4607" width="9.16796875" style="821"/>
    <col min="4608" max="4608" width="5.390625" style="821" customWidth="1"/>
    <col min="4609" max="4609" width="44.5" style="821" customWidth="1"/>
    <col min="4610" max="4610" width="10.11328125" style="821" customWidth="1"/>
    <col min="4611" max="4611" width="10.65234375" style="821" customWidth="1"/>
    <col min="4612" max="4612" width="9.9765625" style="821" customWidth="1"/>
    <col min="4613" max="4622" width="20.90234375" style="821" customWidth="1"/>
    <col min="4623" max="4623" width="11.59375" style="821" bestFit="1" customWidth="1"/>
    <col min="4624" max="4624" width="12.67578125" style="821" bestFit="1" customWidth="1"/>
    <col min="4625" max="4625" width="10.3828125" style="821" bestFit="1" customWidth="1"/>
    <col min="4626" max="4626" width="18.203125" style="821" bestFit="1" customWidth="1"/>
    <col min="4627" max="4863" width="9.16796875" style="821"/>
    <col min="4864" max="4864" width="5.390625" style="821" customWidth="1"/>
    <col min="4865" max="4865" width="44.5" style="821" customWidth="1"/>
    <col min="4866" max="4866" width="10.11328125" style="821" customWidth="1"/>
    <col min="4867" max="4867" width="10.65234375" style="821" customWidth="1"/>
    <col min="4868" max="4868" width="9.9765625" style="821" customWidth="1"/>
    <col min="4869" max="4878" width="20.90234375" style="821" customWidth="1"/>
    <col min="4879" max="4879" width="11.59375" style="821" bestFit="1" customWidth="1"/>
    <col min="4880" max="4880" width="12.67578125" style="821" bestFit="1" customWidth="1"/>
    <col min="4881" max="4881" width="10.3828125" style="821" bestFit="1" customWidth="1"/>
    <col min="4882" max="4882" width="18.203125" style="821" bestFit="1" customWidth="1"/>
    <col min="4883" max="5119" width="9.16796875" style="821"/>
    <col min="5120" max="5120" width="5.390625" style="821" customWidth="1"/>
    <col min="5121" max="5121" width="44.5" style="821" customWidth="1"/>
    <col min="5122" max="5122" width="10.11328125" style="821" customWidth="1"/>
    <col min="5123" max="5123" width="10.65234375" style="821" customWidth="1"/>
    <col min="5124" max="5124" width="9.9765625" style="821" customWidth="1"/>
    <col min="5125" max="5134" width="20.90234375" style="821" customWidth="1"/>
    <col min="5135" max="5135" width="11.59375" style="821" bestFit="1" customWidth="1"/>
    <col min="5136" max="5136" width="12.67578125" style="821" bestFit="1" customWidth="1"/>
    <col min="5137" max="5137" width="10.3828125" style="821" bestFit="1" customWidth="1"/>
    <col min="5138" max="5138" width="18.203125" style="821" bestFit="1" customWidth="1"/>
    <col min="5139" max="5375" width="9.16796875" style="821"/>
    <col min="5376" max="5376" width="5.390625" style="821" customWidth="1"/>
    <col min="5377" max="5377" width="44.5" style="821" customWidth="1"/>
    <col min="5378" max="5378" width="10.11328125" style="821" customWidth="1"/>
    <col min="5379" max="5379" width="10.65234375" style="821" customWidth="1"/>
    <col min="5380" max="5380" width="9.9765625" style="821" customWidth="1"/>
    <col min="5381" max="5390" width="20.90234375" style="821" customWidth="1"/>
    <col min="5391" max="5391" width="11.59375" style="821" bestFit="1" customWidth="1"/>
    <col min="5392" max="5392" width="12.67578125" style="821" bestFit="1" customWidth="1"/>
    <col min="5393" max="5393" width="10.3828125" style="821" bestFit="1" customWidth="1"/>
    <col min="5394" max="5394" width="18.203125" style="821" bestFit="1" customWidth="1"/>
    <col min="5395" max="5631" width="9.16796875" style="821"/>
    <col min="5632" max="5632" width="5.390625" style="821" customWidth="1"/>
    <col min="5633" max="5633" width="44.5" style="821" customWidth="1"/>
    <col min="5634" max="5634" width="10.11328125" style="821" customWidth="1"/>
    <col min="5635" max="5635" width="10.65234375" style="821" customWidth="1"/>
    <col min="5636" max="5636" width="9.9765625" style="821" customWidth="1"/>
    <col min="5637" max="5646" width="20.90234375" style="821" customWidth="1"/>
    <col min="5647" max="5647" width="11.59375" style="821" bestFit="1" customWidth="1"/>
    <col min="5648" max="5648" width="12.67578125" style="821" bestFit="1" customWidth="1"/>
    <col min="5649" max="5649" width="10.3828125" style="821" bestFit="1" customWidth="1"/>
    <col min="5650" max="5650" width="18.203125" style="821" bestFit="1" customWidth="1"/>
    <col min="5651" max="5887" width="9.16796875" style="821"/>
    <col min="5888" max="5888" width="5.390625" style="821" customWidth="1"/>
    <col min="5889" max="5889" width="44.5" style="821" customWidth="1"/>
    <col min="5890" max="5890" width="10.11328125" style="821" customWidth="1"/>
    <col min="5891" max="5891" width="10.65234375" style="821" customWidth="1"/>
    <col min="5892" max="5892" width="9.9765625" style="821" customWidth="1"/>
    <col min="5893" max="5902" width="20.90234375" style="821" customWidth="1"/>
    <col min="5903" max="5903" width="11.59375" style="821" bestFit="1" customWidth="1"/>
    <col min="5904" max="5904" width="12.67578125" style="821" bestFit="1" customWidth="1"/>
    <col min="5905" max="5905" width="10.3828125" style="821" bestFit="1" customWidth="1"/>
    <col min="5906" max="5906" width="18.203125" style="821" bestFit="1" customWidth="1"/>
    <col min="5907" max="6143" width="9.16796875" style="821"/>
    <col min="6144" max="6144" width="5.390625" style="821" customWidth="1"/>
    <col min="6145" max="6145" width="44.5" style="821" customWidth="1"/>
    <col min="6146" max="6146" width="10.11328125" style="821" customWidth="1"/>
    <col min="6147" max="6147" width="10.65234375" style="821" customWidth="1"/>
    <col min="6148" max="6148" width="9.9765625" style="821" customWidth="1"/>
    <col min="6149" max="6158" width="20.90234375" style="821" customWidth="1"/>
    <col min="6159" max="6159" width="11.59375" style="821" bestFit="1" customWidth="1"/>
    <col min="6160" max="6160" width="12.67578125" style="821" bestFit="1" customWidth="1"/>
    <col min="6161" max="6161" width="10.3828125" style="821" bestFit="1" customWidth="1"/>
    <col min="6162" max="6162" width="18.203125" style="821" bestFit="1" customWidth="1"/>
    <col min="6163" max="6399" width="9.16796875" style="821"/>
    <col min="6400" max="6400" width="5.390625" style="821" customWidth="1"/>
    <col min="6401" max="6401" width="44.5" style="821" customWidth="1"/>
    <col min="6402" max="6402" width="10.11328125" style="821" customWidth="1"/>
    <col min="6403" max="6403" width="10.65234375" style="821" customWidth="1"/>
    <col min="6404" max="6404" width="9.9765625" style="821" customWidth="1"/>
    <col min="6405" max="6414" width="20.90234375" style="821" customWidth="1"/>
    <col min="6415" max="6415" width="11.59375" style="821" bestFit="1" customWidth="1"/>
    <col min="6416" max="6416" width="12.67578125" style="821" bestFit="1" customWidth="1"/>
    <col min="6417" max="6417" width="10.3828125" style="821" bestFit="1" customWidth="1"/>
    <col min="6418" max="6418" width="18.203125" style="821" bestFit="1" customWidth="1"/>
    <col min="6419" max="6655" width="9.16796875" style="821"/>
    <col min="6656" max="6656" width="5.390625" style="821" customWidth="1"/>
    <col min="6657" max="6657" width="44.5" style="821" customWidth="1"/>
    <col min="6658" max="6658" width="10.11328125" style="821" customWidth="1"/>
    <col min="6659" max="6659" width="10.65234375" style="821" customWidth="1"/>
    <col min="6660" max="6660" width="9.9765625" style="821" customWidth="1"/>
    <col min="6661" max="6670" width="20.90234375" style="821" customWidth="1"/>
    <col min="6671" max="6671" width="11.59375" style="821" bestFit="1" customWidth="1"/>
    <col min="6672" max="6672" width="12.67578125" style="821" bestFit="1" customWidth="1"/>
    <col min="6673" max="6673" width="10.3828125" style="821" bestFit="1" customWidth="1"/>
    <col min="6674" max="6674" width="18.203125" style="821" bestFit="1" customWidth="1"/>
    <col min="6675" max="6911" width="9.16796875" style="821"/>
    <col min="6912" max="6912" width="5.390625" style="821" customWidth="1"/>
    <col min="6913" max="6913" width="44.5" style="821" customWidth="1"/>
    <col min="6914" max="6914" width="10.11328125" style="821" customWidth="1"/>
    <col min="6915" max="6915" width="10.65234375" style="821" customWidth="1"/>
    <col min="6916" max="6916" width="9.9765625" style="821" customWidth="1"/>
    <col min="6917" max="6926" width="20.90234375" style="821" customWidth="1"/>
    <col min="6927" max="6927" width="11.59375" style="821" bestFit="1" customWidth="1"/>
    <col min="6928" max="6928" width="12.67578125" style="821" bestFit="1" customWidth="1"/>
    <col min="6929" max="6929" width="10.3828125" style="821" bestFit="1" customWidth="1"/>
    <col min="6930" max="6930" width="18.203125" style="821" bestFit="1" customWidth="1"/>
    <col min="6931" max="7167" width="9.16796875" style="821"/>
    <col min="7168" max="7168" width="5.390625" style="821" customWidth="1"/>
    <col min="7169" max="7169" width="44.5" style="821" customWidth="1"/>
    <col min="7170" max="7170" width="10.11328125" style="821" customWidth="1"/>
    <col min="7171" max="7171" width="10.65234375" style="821" customWidth="1"/>
    <col min="7172" max="7172" width="9.9765625" style="821" customWidth="1"/>
    <col min="7173" max="7182" width="20.90234375" style="821" customWidth="1"/>
    <col min="7183" max="7183" width="11.59375" style="821" bestFit="1" customWidth="1"/>
    <col min="7184" max="7184" width="12.67578125" style="821" bestFit="1" customWidth="1"/>
    <col min="7185" max="7185" width="10.3828125" style="821" bestFit="1" customWidth="1"/>
    <col min="7186" max="7186" width="18.203125" style="821" bestFit="1" customWidth="1"/>
    <col min="7187" max="7423" width="9.16796875" style="821"/>
    <col min="7424" max="7424" width="5.390625" style="821" customWidth="1"/>
    <col min="7425" max="7425" width="44.5" style="821" customWidth="1"/>
    <col min="7426" max="7426" width="10.11328125" style="821" customWidth="1"/>
    <col min="7427" max="7427" width="10.65234375" style="821" customWidth="1"/>
    <col min="7428" max="7428" width="9.9765625" style="821" customWidth="1"/>
    <col min="7429" max="7438" width="20.90234375" style="821" customWidth="1"/>
    <col min="7439" max="7439" width="11.59375" style="821" bestFit="1" customWidth="1"/>
    <col min="7440" max="7440" width="12.67578125" style="821" bestFit="1" customWidth="1"/>
    <col min="7441" max="7441" width="10.3828125" style="821" bestFit="1" customWidth="1"/>
    <col min="7442" max="7442" width="18.203125" style="821" bestFit="1" customWidth="1"/>
    <col min="7443" max="7679" width="9.16796875" style="821"/>
    <col min="7680" max="7680" width="5.390625" style="821" customWidth="1"/>
    <col min="7681" max="7681" width="44.5" style="821" customWidth="1"/>
    <col min="7682" max="7682" width="10.11328125" style="821" customWidth="1"/>
    <col min="7683" max="7683" width="10.65234375" style="821" customWidth="1"/>
    <col min="7684" max="7684" width="9.9765625" style="821" customWidth="1"/>
    <col min="7685" max="7694" width="20.90234375" style="821" customWidth="1"/>
    <col min="7695" max="7695" width="11.59375" style="821" bestFit="1" customWidth="1"/>
    <col min="7696" max="7696" width="12.67578125" style="821" bestFit="1" customWidth="1"/>
    <col min="7697" max="7697" width="10.3828125" style="821" bestFit="1" customWidth="1"/>
    <col min="7698" max="7698" width="18.203125" style="821" bestFit="1" customWidth="1"/>
    <col min="7699" max="7935" width="9.16796875" style="821"/>
    <col min="7936" max="7936" width="5.390625" style="821" customWidth="1"/>
    <col min="7937" max="7937" width="44.5" style="821" customWidth="1"/>
    <col min="7938" max="7938" width="10.11328125" style="821" customWidth="1"/>
    <col min="7939" max="7939" width="10.65234375" style="821" customWidth="1"/>
    <col min="7940" max="7940" width="9.9765625" style="821" customWidth="1"/>
    <col min="7941" max="7950" width="20.90234375" style="821" customWidth="1"/>
    <col min="7951" max="7951" width="11.59375" style="821" bestFit="1" customWidth="1"/>
    <col min="7952" max="7952" width="12.67578125" style="821" bestFit="1" customWidth="1"/>
    <col min="7953" max="7953" width="10.3828125" style="821" bestFit="1" customWidth="1"/>
    <col min="7954" max="7954" width="18.203125" style="821" bestFit="1" customWidth="1"/>
    <col min="7955" max="8191" width="9.16796875" style="821"/>
    <col min="8192" max="8192" width="5.390625" style="821" customWidth="1"/>
    <col min="8193" max="8193" width="44.5" style="821" customWidth="1"/>
    <col min="8194" max="8194" width="10.11328125" style="821" customWidth="1"/>
    <col min="8195" max="8195" width="10.65234375" style="821" customWidth="1"/>
    <col min="8196" max="8196" width="9.9765625" style="821" customWidth="1"/>
    <col min="8197" max="8206" width="20.90234375" style="821" customWidth="1"/>
    <col min="8207" max="8207" width="11.59375" style="821" bestFit="1" customWidth="1"/>
    <col min="8208" max="8208" width="12.67578125" style="821" bestFit="1" customWidth="1"/>
    <col min="8209" max="8209" width="10.3828125" style="821" bestFit="1" customWidth="1"/>
    <col min="8210" max="8210" width="18.203125" style="821" bestFit="1" customWidth="1"/>
    <col min="8211" max="8447" width="9.16796875" style="821"/>
    <col min="8448" max="8448" width="5.390625" style="821" customWidth="1"/>
    <col min="8449" max="8449" width="44.5" style="821" customWidth="1"/>
    <col min="8450" max="8450" width="10.11328125" style="821" customWidth="1"/>
    <col min="8451" max="8451" width="10.65234375" style="821" customWidth="1"/>
    <col min="8452" max="8452" width="9.9765625" style="821" customWidth="1"/>
    <col min="8453" max="8462" width="20.90234375" style="821" customWidth="1"/>
    <col min="8463" max="8463" width="11.59375" style="821" bestFit="1" customWidth="1"/>
    <col min="8464" max="8464" width="12.67578125" style="821" bestFit="1" customWidth="1"/>
    <col min="8465" max="8465" width="10.3828125" style="821" bestFit="1" customWidth="1"/>
    <col min="8466" max="8466" width="18.203125" style="821" bestFit="1" customWidth="1"/>
    <col min="8467" max="8703" width="9.16796875" style="821"/>
    <col min="8704" max="8704" width="5.390625" style="821" customWidth="1"/>
    <col min="8705" max="8705" width="44.5" style="821" customWidth="1"/>
    <col min="8706" max="8706" width="10.11328125" style="821" customWidth="1"/>
    <col min="8707" max="8707" width="10.65234375" style="821" customWidth="1"/>
    <col min="8708" max="8708" width="9.9765625" style="821" customWidth="1"/>
    <col min="8709" max="8718" width="20.90234375" style="821" customWidth="1"/>
    <col min="8719" max="8719" width="11.59375" style="821" bestFit="1" customWidth="1"/>
    <col min="8720" max="8720" width="12.67578125" style="821" bestFit="1" customWidth="1"/>
    <col min="8721" max="8721" width="10.3828125" style="821" bestFit="1" customWidth="1"/>
    <col min="8722" max="8722" width="18.203125" style="821" bestFit="1" customWidth="1"/>
    <col min="8723" max="8959" width="9.16796875" style="821"/>
    <col min="8960" max="8960" width="5.390625" style="821" customWidth="1"/>
    <col min="8961" max="8961" width="44.5" style="821" customWidth="1"/>
    <col min="8962" max="8962" width="10.11328125" style="821" customWidth="1"/>
    <col min="8963" max="8963" width="10.65234375" style="821" customWidth="1"/>
    <col min="8964" max="8964" width="9.9765625" style="821" customWidth="1"/>
    <col min="8965" max="8974" width="20.90234375" style="821" customWidth="1"/>
    <col min="8975" max="8975" width="11.59375" style="821" bestFit="1" customWidth="1"/>
    <col min="8976" max="8976" width="12.67578125" style="821" bestFit="1" customWidth="1"/>
    <col min="8977" max="8977" width="10.3828125" style="821" bestFit="1" customWidth="1"/>
    <col min="8978" max="8978" width="18.203125" style="821" bestFit="1" customWidth="1"/>
    <col min="8979" max="9215" width="9.16796875" style="821"/>
    <col min="9216" max="9216" width="5.390625" style="821" customWidth="1"/>
    <col min="9217" max="9217" width="44.5" style="821" customWidth="1"/>
    <col min="9218" max="9218" width="10.11328125" style="821" customWidth="1"/>
    <col min="9219" max="9219" width="10.65234375" style="821" customWidth="1"/>
    <col min="9220" max="9220" width="9.9765625" style="821" customWidth="1"/>
    <col min="9221" max="9230" width="20.90234375" style="821" customWidth="1"/>
    <col min="9231" max="9231" width="11.59375" style="821" bestFit="1" customWidth="1"/>
    <col min="9232" max="9232" width="12.67578125" style="821" bestFit="1" customWidth="1"/>
    <col min="9233" max="9233" width="10.3828125" style="821" bestFit="1" customWidth="1"/>
    <col min="9234" max="9234" width="18.203125" style="821" bestFit="1" customWidth="1"/>
    <col min="9235" max="9471" width="9.16796875" style="821"/>
    <col min="9472" max="9472" width="5.390625" style="821" customWidth="1"/>
    <col min="9473" max="9473" width="44.5" style="821" customWidth="1"/>
    <col min="9474" max="9474" width="10.11328125" style="821" customWidth="1"/>
    <col min="9475" max="9475" width="10.65234375" style="821" customWidth="1"/>
    <col min="9476" max="9476" width="9.9765625" style="821" customWidth="1"/>
    <col min="9477" max="9486" width="20.90234375" style="821" customWidth="1"/>
    <col min="9487" max="9487" width="11.59375" style="821" bestFit="1" customWidth="1"/>
    <col min="9488" max="9488" width="12.67578125" style="821" bestFit="1" customWidth="1"/>
    <col min="9489" max="9489" width="10.3828125" style="821" bestFit="1" customWidth="1"/>
    <col min="9490" max="9490" width="18.203125" style="821" bestFit="1" customWidth="1"/>
    <col min="9491" max="9727" width="9.16796875" style="821"/>
    <col min="9728" max="9728" width="5.390625" style="821" customWidth="1"/>
    <col min="9729" max="9729" width="44.5" style="821" customWidth="1"/>
    <col min="9730" max="9730" width="10.11328125" style="821" customWidth="1"/>
    <col min="9731" max="9731" width="10.65234375" style="821" customWidth="1"/>
    <col min="9732" max="9732" width="9.9765625" style="821" customWidth="1"/>
    <col min="9733" max="9742" width="20.90234375" style="821" customWidth="1"/>
    <col min="9743" max="9743" width="11.59375" style="821" bestFit="1" customWidth="1"/>
    <col min="9744" max="9744" width="12.67578125" style="821" bestFit="1" customWidth="1"/>
    <col min="9745" max="9745" width="10.3828125" style="821" bestFit="1" customWidth="1"/>
    <col min="9746" max="9746" width="18.203125" style="821" bestFit="1" customWidth="1"/>
    <col min="9747" max="9983" width="9.16796875" style="821"/>
    <col min="9984" max="9984" width="5.390625" style="821" customWidth="1"/>
    <col min="9985" max="9985" width="44.5" style="821" customWidth="1"/>
    <col min="9986" max="9986" width="10.11328125" style="821" customWidth="1"/>
    <col min="9987" max="9987" width="10.65234375" style="821" customWidth="1"/>
    <col min="9988" max="9988" width="9.9765625" style="821" customWidth="1"/>
    <col min="9989" max="9998" width="20.90234375" style="821" customWidth="1"/>
    <col min="9999" max="9999" width="11.59375" style="821" bestFit="1" customWidth="1"/>
    <col min="10000" max="10000" width="12.67578125" style="821" bestFit="1" customWidth="1"/>
    <col min="10001" max="10001" width="10.3828125" style="821" bestFit="1" customWidth="1"/>
    <col min="10002" max="10002" width="18.203125" style="821" bestFit="1" customWidth="1"/>
    <col min="10003" max="10239" width="9.16796875" style="821"/>
    <col min="10240" max="10240" width="5.390625" style="821" customWidth="1"/>
    <col min="10241" max="10241" width="44.5" style="821" customWidth="1"/>
    <col min="10242" max="10242" width="10.11328125" style="821" customWidth="1"/>
    <col min="10243" max="10243" width="10.65234375" style="821" customWidth="1"/>
    <col min="10244" max="10244" width="9.9765625" style="821" customWidth="1"/>
    <col min="10245" max="10254" width="20.90234375" style="821" customWidth="1"/>
    <col min="10255" max="10255" width="11.59375" style="821" bestFit="1" customWidth="1"/>
    <col min="10256" max="10256" width="12.67578125" style="821" bestFit="1" customWidth="1"/>
    <col min="10257" max="10257" width="10.3828125" style="821" bestFit="1" customWidth="1"/>
    <col min="10258" max="10258" width="18.203125" style="821" bestFit="1" customWidth="1"/>
    <col min="10259" max="10495" width="9.16796875" style="821"/>
    <col min="10496" max="10496" width="5.390625" style="821" customWidth="1"/>
    <col min="10497" max="10497" width="44.5" style="821" customWidth="1"/>
    <col min="10498" max="10498" width="10.11328125" style="821" customWidth="1"/>
    <col min="10499" max="10499" width="10.65234375" style="821" customWidth="1"/>
    <col min="10500" max="10500" width="9.9765625" style="821" customWidth="1"/>
    <col min="10501" max="10510" width="20.90234375" style="821" customWidth="1"/>
    <col min="10511" max="10511" width="11.59375" style="821" bestFit="1" customWidth="1"/>
    <col min="10512" max="10512" width="12.67578125" style="821" bestFit="1" customWidth="1"/>
    <col min="10513" max="10513" width="10.3828125" style="821" bestFit="1" customWidth="1"/>
    <col min="10514" max="10514" width="18.203125" style="821" bestFit="1" customWidth="1"/>
    <col min="10515" max="10751" width="9.16796875" style="821"/>
    <col min="10752" max="10752" width="5.390625" style="821" customWidth="1"/>
    <col min="10753" max="10753" width="44.5" style="821" customWidth="1"/>
    <col min="10754" max="10754" width="10.11328125" style="821" customWidth="1"/>
    <col min="10755" max="10755" width="10.65234375" style="821" customWidth="1"/>
    <col min="10756" max="10756" width="9.9765625" style="821" customWidth="1"/>
    <col min="10757" max="10766" width="20.90234375" style="821" customWidth="1"/>
    <col min="10767" max="10767" width="11.59375" style="821" bestFit="1" customWidth="1"/>
    <col min="10768" max="10768" width="12.67578125" style="821" bestFit="1" customWidth="1"/>
    <col min="10769" max="10769" width="10.3828125" style="821" bestFit="1" customWidth="1"/>
    <col min="10770" max="10770" width="18.203125" style="821" bestFit="1" customWidth="1"/>
    <col min="10771" max="11007" width="9.16796875" style="821"/>
    <col min="11008" max="11008" width="5.390625" style="821" customWidth="1"/>
    <col min="11009" max="11009" width="44.5" style="821" customWidth="1"/>
    <col min="11010" max="11010" width="10.11328125" style="821" customWidth="1"/>
    <col min="11011" max="11011" width="10.65234375" style="821" customWidth="1"/>
    <col min="11012" max="11012" width="9.9765625" style="821" customWidth="1"/>
    <col min="11013" max="11022" width="20.90234375" style="821" customWidth="1"/>
    <col min="11023" max="11023" width="11.59375" style="821" bestFit="1" customWidth="1"/>
    <col min="11024" max="11024" width="12.67578125" style="821" bestFit="1" customWidth="1"/>
    <col min="11025" max="11025" width="10.3828125" style="821" bestFit="1" customWidth="1"/>
    <col min="11026" max="11026" width="18.203125" style="821" bestFit="1" customWidth="1"/>
    <col min="11027" max="11263" width="9.16796875" style="821"/>
    <col min="11264" max="11264" width="5.390625" style="821" customWidth="1"/>
    <col min="11265" max="11265" width="44.5" style="821" customWidth="1"/>
    <col min="11266" max="11266" width="10.11328125" style="821" customWidth="1"/>
    <col min="11267" max="11267" width="10.65234375" style="821" customWidth="1"/>
    <col min="11268" max="11268" width="9.9765625" style="821" customWidth="1"/>
    <col min="11269" max="11278" width="20.90234375" style="821" customWidth="1"/>
    <col min="11279" max="11279" width="11.59375" style="821" bestFit="1" customWidth="1"/>
    <col min="11280" max="11280" width="12.67578125" style="821" bestFit="1" customWidth="1"/>
    <col min="11281" max="11281" width="10.3828125" style="821" bestFit="1" customWidth="1"/>
    <col min="11282" max="11282" width="18.203125" style="821" bestFit="1" customWidth="1"/>
    <col min="11283" max="11519" width="9.16796875" style="821"/>
    <col min="11520" max="11520" width="5.390625" style="821" customWidth="1"/>
    <col min="11521" max="11521" width="44.5" style="821" customWidth="1"/>
    <col min="11522" max="11522" width="10.11328125" style="821" customWidth="1"/>
    <col min="11523" max="11523" width="10.65234375" style="821" customWidth="1"/>
    <col min="11524" max="11524" width="9.9765625" style="821" customWidth="1"/>
    <col min="11525" max="11534" width="20.90234375" style="821" customWidth="1"/>
    <col min="11535" max="11535" width="11.59375" style="821" bestFit="1" customWidth="1"/>
    <col min="11536" max="11536" width="12.67578125" style="821" bestFit="1" customWidth="1"/>
    <col min="11537" max="11537" width="10.3828125" style="821" bestFit="1" customWidth="1"/>
    <col min="11538" max="11538" width="18.203125" style="821" bestFit="1" customWidth="1"/>
    <col min="11539" max="11775" width="9.16796875" style="821"/>
    <col min="11776" max="11776" width="5.390625" style="821" customWidth="1"/>
    <col min="11777" max="11777" width="44.5" style="821" customWidth="1"/>
    <col min="11778" max="11778" width="10.11328125" style="821" customWidth="1"/>
    <col min="11779" max="11779" width="10.65234375" style="821" customWidth="1"/>
    <col min="11780" max="11780" width="9.9765625" style="821" customWidth="1"/>
    <col min="11781" max="11790" width="20.90234375" style="821" customWidth="1"/>
    <col min="11791" max="11791" width="11.59375" style="821" bestFit="1" customWidth="1"/>
    <col min="11792" max="11792" width="12.67578125" style="821" bestFit="1" customWidth="1"/>
    <col min="11793" max="11793" width="10.3828125" style="821" bestFit="1" customWidth="1"/>
    <col min="11794" max="11794" width="18.203125" style="821" bestFit="1" customWidth="1"/>
    <col min="11795" max="12031" width="9.16796875" style="821"/>
    <col min="12032" max="12032" width="5.390625" style="821" customWidth="1"/>
    <col min="12033" max="12033" width="44.5" style="821" customWidth="1"/>
    <col min="12034" max="12034" width="10.11328125" style="821" customWidth="1"/>
    <col min="12035" max="12035" width="10.65234375" style="821" customWidth="1"/>
    <col min="12036" max="12036" width="9.9765625" style="821" customWidth="1"/>
    <col min="12037" max="12046" width="20.90234375" style="821" customWidth="1"/>
    <col min="12047" max="12047" width="11.59375" style="821" bestFit="1" customWidth="1"/>
    <col min="12048" max="12048" width="12.67578125" style="821" bestFit="1" customWidth="1"/>
    <col min="12049" max="12049" width="10.3828125" style="821" bestFit="1" customWidth="1"/>
    <col min="12050" max="12050" width="18.203125" style="821" bestFit="1" customWidth="1"/>
    <col min="12051" max="12287" width="9.16796875" style="821"/>
    <col min="12288" max="12288" width="5.390625" style="821" customWidth="1"/>
    <col min="12289" max="12289" width="44.5" style="821" customWidth="1"/>
    <col min="12290" max="12290" width="10.11328125" style="821" customWidth="1"/>
    <col min="12291" max="12291" width="10.65234375" style="821" customWidth="1"/>
    <col min="12292" max="12292" width="9.9765625" style="821" customWidth="1"/>
    <col min="12293" max="12302" width="20.90234375" style="821" customWidth="1"/>
    <col min="12303" max="12303" width="11.59375" style="821" bestFit="1" customWidth="1"/>
    <col min="12304" max="12304" width="12.67578125" style="821" bestFit="1" customWidth="1"/>
    <col min="12305" max="12305" width="10.3828125" style="821" bestFit="1" customWidth="1"/>
    <col min="12306" max="12306" width="18.203125" style="821" bestFit="1" customWidth="1"/>
    <col min="12307" max="12543" width="9.16796875" style="821"/>
    <col min="12544" max="12544" width="5.390625" style="821" customWidth="1"/>
    <col min="12545" max="12545" width="44.5" style="821" customWidth="1"/>
    <col min="12546" max="12546" width="10.11328125" style="821" customWidth="1"/>
    <col min="12547" max="12547" width="10.65234375" style="821" customWidth="1"/>
    <col min="12548" max="12548" width="9.9765625" style="821" customWidth="1"/>
    <col min="12549" max="12558" width="20.90234375" style="821" customWidth="1"/>
    <col min="12559" max="12559" width="11.59375" style="821" bestFit="1" customWidth="1"/>
    <col min="12560" max="12560" width="12.67578125" style="821" bestFit="1" customWidth="1"/>
    <col min="12561" max="12561" width="10.3828125" style="821" bestFit="1" customWidth="1"/>
    <col min="12562" max="12562" width="18.203125" style="821" bestFit="1" customWidth="1"/>
    <col min="12563" max="12799" width="9.16796875" style="821"/>
    <col min="12800" max="12800" width="5.390625" style="821" customWidth="1"/>
    <col min="12801" max="12801" width="44.5" style="821" customWidth="1"/>
    <col min="12802" max="12802" width="10.11328125" style="821" customWidth="1"/>
    <col min="12803" max="12803" width="10.65234375" style="821" customWidth="1"/>
    <col min="12804" max="12804" width="9.9765625" style="821" customWidth="1"/>
    <col min="12805" max="12814" width="20.90234375" style="821" customWidth="1"/>
    <col min="12815" max="12815" width="11.59375" style="821" bestFit="1" customWidth="1"/>
    <col min="12816" max="12816" width="12.67578125" style="821" bestFit="1" customWidth="1"/>
    <col min="12817" max="12817" width="10.3828125" style="821" bestFit="1" customWidth="1"/>
    <col min="12818" max="12818" width="18.203125" style="821" bestFit="1" customWidth="1"/>
    <col min="12819" max="13055" width="9.16796875" style="821"/>
    <col min="13056" max="13056" width="5.390625" style="821" customWidth="1"/>
    <col min="13057" max="13057" width="44.5" style="821" customWidth="1"/>
    <col min="13058" max="13058" width="10.11328125" style="821" customWidth="1"/>
    <col min="13059" max="13059" width="10.65234375" style="821" customWidth="1"/>
    <col min="13060" max="13060" width="9.9765625" style="821" customWidth="1"/>
    <col min="13061" max="13070" width="20.90234375" style="821" customWidth="1"/>
    <col min="13071" max="13071" width="11.59375" style="821" bestFit="1" customWidth="1"/>
    <col min="13072" max="13072" width="12.67578125" style="821" bestFit="1" customWidth="1"/>
    <col min="13073" max="13073" width="10.3828125" style="821" bestFit="1" customWidth="1"/>
    <col min="13074" max="13074" width="18.203125" style="821" bestFit="1" customWidth="1"/>
    <col min="13075" max="13311" width="9.16796875" style="821"/>
    <col min="13312" max="13312" width="5.390625" style="821" customWidth="1"/>
    <col min="13313" max="13313" width="44.5" style="821" customWidth="1"/>
    <col min="13314" max="13314" width="10.11328125" style="821" customWidth="1"/>
    <col min="13315" max="13315" width="10.65234375" style="821" customWidth="1"/>
    <col min="13316" max="13316" width="9.9765625" style="821" customWidth="1"/>
    <col min="13317" max="13326" width="20.90234375" style="821" customWidth="1"/>
    <col min="13327" max="13327" width="11.59375" style="821" bestFit="1" customWidth="1"/>
    <col min="13328" max="13328" width="12.67578125" style="821" bestFit="1" customWidth="1"/>
    <col min="13329" max="13329" width="10.3828125" style="821" bestFit="1" customWidth="1"/>
    <col min="13330" max="13330" width="18.203125" style="821" bestFit="1" customWidth="1"/>
    <col min="13331" max="13567" width="9.16796875" style="821"/>
    <col min="13568" max="13568" width="5.390625" style="821" customWidth="1"/>
    <col min="13569" max="13569" width="44.5" style="821" customWidth="1"/>
    <col min="13570" max="13570" width="10.11328125" style="821" customWidth="1"/>
    <col min="13571" max="13571" width="10.65234375" style="821" customWidth="1"/>
    <col min="13572" max="13572" width="9.9765625" style="821" customWidth="1"/>
    <col min="13573" max="13582" width="20.90234375" style="821" customWidth="1"/>
    <col min="13583" max="13583" width="11.59375" style="821" bestFit="1" customWidth="1"/>
    <col min="13584" max="13584" width="12.67578125" style="821" bestFit="1" customWidth="1"/>
    <col min="13585" max="13585" width="10.3828125" style="821" bestFit="1" customWidth="1"/>
    <col min="13586" max="13586" width="18.203125" style="821" bestFit="1" customWidth="1"/>
    <col min="13587" max="13823" width="9.16796875" style="821"/>
    <col min="13824" max="13824" width="5.390625" style="821" customWidth="1"/>
    <col min="13825" max="13825" width="44.5" style="821" customWidth="1"/>
    <col min="13826" max="13826" width="10.11328125" style="821" customWidth="1"/>
    <col min="13827" max="13827" width="10.65234375" style="821" customWidth="1"/>
    <col min="13828" max="13828" width="9.9765625" style="821" customWidth="1"/>
    <col min="13829" max="13838" width="20.90234375" style="821" customWidth="1"/>
    <col min="13839" max="13839" width="11.59375" style="821" bestFit="1" customWidth="1"/>
    <col min="13840" max="13840" width="12.67578125" style="821" bestFit="1" customWidth="1"/>
    <col min="13841" max="13841" width="10.3828125" style="821" bestFit="1" customWidth="1"/>
    <col min="13842" max="13842" width="18.203125" style="821" bestFit="1" customWidth="1"/>
    <col min="13843" max="14079" width="9.16796875" style="821"/>
    <col min="14080" max="14080" width="5.390625" style="821" customWidth="1"/>
    <col min="14081" max="14081" width="44.5" style="821" customWidth="1"/>
    <col min="14082" max="14082" width="10.11328125" style="821" customWidth="1"/>
    <col min="14083" max="14083" width="10.65234375" style="821" customWidth="1"/>
    <col min="14084" max="14084" width="9.9765625" style="821" customWidth="1"/>
    <col min="14085" max="14094" width="20.90234375" style="821" customWidth="1"/>
    <col min="14095" max="14095" width="11.59375" style="821" bestFit="1" customWidth="1"/>
    <col min="14096" max="14096" width="12.67578125" style="821" bestFit="1" customWidth="1"/>
    <col min="14097" max="14097" width="10.3828125" style="821" bestFit="1" customWidth="1"/>
    <col min="14098" max="14098" width="18.203125" style="821" bestFit="1" customWidth="1"/>
    <col min="14099" max="14335" width="9.16796875" style="821"/>
    <col min="14336" max="14336" width="5.390625" style="821" customWidth="1"/>
    <col min="14337" max="14337" width="44.5" style="821" customWidth="1"/>
    <col min="14338" max="14338" width="10.11328125" style="821" customWidth="1"/>
    <col min="14339" max="14339" width="10.65234375" style="821" customWidth="1"/>
    <col min="14340" max="14340" width="9.9765625" style="821" customWidth="1"/>
    <col min="14341" max="14350" width="20.90234375" style="821" customWidth="1"/>
    <col min="14351" max="14351" width="11.59375" style="821" bestFit="1" customWidth="1"/>
    <col min="14352" max="14352" width="12.67578125" style="821" bestFit="1" customWidth="1"/>
    <col min="14353" max="14353" width="10.3828125" style="821" bestFit="1" customWidth="1"/>
    <col min="14354" max="14354" width="18.203125" style="821" bestFit="1" customWidth="1"/>
    <col min="14355" max="14591" width="9.16796875" style="821"/>
    <col min="14592" max="14592" width="5.390625" style="821" customWidth="1"/>
    <col min="14593" max="14593" width="44.5" style="821" customWidth="1"/>
    <col min="14594" max="14594" width="10.11328125" style="821" customWidth="1"/>
    <col min="14595" max="14595" width="10.65234375" style="821" customWidth="1"/>
    <col min="14596" max="14596" width="9.9765625" style="821" customWidth="1"/>
    <col min="14597" max="14606" width="20.90234375" style="821" customWidth="1"/>
    <col min="14607" max="14607" width="11.59375" style="821" bestFit="1" customWidth="1"/>
    <col min="14608" max="14608" width="12.67578125" style="821" bestFit="1" customWidth="1"/>
    <col min="14609" max="14609" width="10.3828125" style="821" bestFit="1" customWidth="1"/>
    <col min="14610" max="14610" width="18.203125" style="821" bestFit="1" customWidth="1"/>
    <col min="14611" max="14847" width="9.16796875" style="821"/>
    <col min="14848" max="14848" width="5.390625" style="821" customWidth="1"/>
    <col min="14849" max="14849" width="44.5" style="821" customWidth="1"/>
    <col min="14850" max="14850" width="10.11328125" style="821" customWidth="1"/>
    <col min="14851" max="14851" width="10.65234375" style="821" customWidth="1"/>
    <col min="14852" max="14852" width="9.9765625" style="821" customWidth="1"/>
    <col min="14853" max="14862" width="20.90234375" style="821" customWidth="1"/>
    <col min="14863" max="14863" width="11.59375" style="821" bestFit="1" customWidth="1"/>
    <col min="14864" max="14864" width="12.67578125" style="821" bestFit="1" customWidth="1"/>
    <col min="14865" max="14865" width="10.3828125" style="821" bestFit="1" customWidth="1"/>
    <col min="14866" max="14866" width="18.203125" style="821" bestFit="1" customWidth="1"/>
    <col min="14867" max="15103" width="9.16796875" style="821"/>
    <col min="15104" max="15104" width="5.390625" style="821" customWidth="1"/>
    <col min="15105" max="15105" width="44.5" style="821" customWidth="1"/>
    <col min="15106" max="15106" width="10.11328125" style="821" customWidth="1"/>
    <col min="15107" max="15107" width="10.65234375" style="821" customWidth="1"/>
    <col min="15108" max="15108" width="9.9765625" style="821" customWidth="1"/>
    <col min="15109" max="15118" width="20.90234375" style="821" customWidth="1"/>
    <col min="15119" max="15119" width="11.59375" style="821" bestFit="1" customWidth="1"/>
    <col min="15120" max="15120" width="12.67578125" style="821" bestFit="1" customWidth="1"/>
    <col min="15121" max="15121" width="10.3828125" style="821" bestFit="1" customWidth="1"/>
    <col min="15122" max="15122" width="18.203125" style="821" bestFit="1" customWidth="1"/>
    <col min="15123" max="15359" width="9.16796875" style="821"/>
    <col min="15360" max="15360" width="5.390625" style="821" customWidth="1"/>
    <col min="15361" max="15361" width="44.5" style="821" customWidth="1"/>
    <col min="15362" max="15362" width="10.11328125" style="821" customWidth="1"/>
    <col min="15363" max="15363" width="10.65234375" style="821" customWidth="1"/>
    <col min="15364" max="15364" width="9.9765625" style="821" customWidth="1"/>
    <col min="15365" max="15374" width="20.90234375" style="821" customWidth="1"/>
    <col min="15375" max="15375" width="11.59375" style="821" bestFit="1" customWidth="1"/>
    <col min="15376" max="15376" width="12.67578125" style="821" bestFit="1" customWidth="1"/>
    <col min="15377" max="15377" width="10.3828125" style="821" bestFit="1" customWidth="1"/>
    <col min="15378" max="15378" width="18.203125" style="821" bestFit="1" customWidth="1"/>
    <col min="15379" max="15615" width="9.16796875" style="821"/>
    <col min="15616" max="15616" width="5.390625" style="821" customWidth="1"/>
    <col min="15617" max="15617" width="44.5" style="821" customWidth="1"/>
    <col min="15618" max="15618" width="10.11328125" style="821" customWidth="1"/>
    <col min="15619" max="15619" width="10.65234375" style="821" customWidth="1"/>
    <col min="15620" max="15620" width="9.9765625" style="821" customWidth="1"/>
    <col min="15621" max="15630" width="20.90234375" style="821" customWidth="1"/>
    <col min="15631" max="15631" width="11.59375" style="821" bestFit="1" customWidth="1"/>
    <col min="15632" max="15632" width="12.67578125" style="821" bestFit="1" customWidth="1"/>
    <col min="15633" max="15633" width="10.3828125" style="821" bestFit="1" customWidth="1"/>
    <col min="15634" max="15634" width="18.203125" style="821" bestFit="1" customWidth="1"/>
    <col min="15635" max="15871" width="9.16796875" style="821"/>
    <col min="15872" max="15872" width="5.390625" style="821" customWidth="1"/>
    <col min="15873" max="15873" width="44.5" style="821" customWidth="1"/>
    <col min="15874" max="15874" width="10.11328125" style="821" customWidth="1"/>
    <col min="15875" max="15875" width="10.65234375" style="821" customWidth="1"/>
    <col min="15876" max="15876" width="9.9765625" style="821" customWidth="1"/>
    <col min="15877" max="15886" width="20.90234375" style="821" customWidth="1"/>
    <col min="15887" max="15887" width="11.59375" style="821" bestFit="1" customWidth="1"/>
    <col min="15888" max="15888" width="12.67578125" style="821" bestFit="1" customWidth="1"/>
    <col min="15889" max="15889" width="10.3828125" style="821" bestFit="1" customWidth="1"/>
    <col min="15890" max="15890" width="18.203125" style="821" bestFit="1" customWidth="1"/>
    <col min="15891" max="16127" width="9.16796875" style="821"/>
    <col min="16128" max="16128" width="5.390625" style="821" customWidth="1"/>
    <col min="16129" max="16129" width="44.5" style="821" customWidth="1"/>
    <col min="16130" max="16130" width="10.11328125" style="821" customWidth="1"/>
    <col min="16131" max="16131" width="10.65234375" style="821" customWidth="1"/>
    <col min="16132" max="16132" width="9.9765625" style="821" customWidth="1"/>
    <col min="16133" max="16142" width="20.90234375" style="821" customWidth="1"/>
    <col min="16143" max="16143" width="11.59375" style="821" bestFit="1" customWidth="1"/>
    <col min="16144" max="16144" width="12.67578125" style="821" bestFit="1" customWidth="1"/>
    <col min="16145" max="16145" width="10.3828125" style="821" bestFit="1" customWidth="1"/>
    <col min="16146" max="16146" width="18.203125" style="821" bestFit="1" customWidth="1"/>
    <col min="16147" max="16384" width="9.16796875" style="821"/>
  </cols>
  <sheetData>
    <row r="1" spans="1:14" ht="22.5">
      <c r="A1" s="1880" t="str">
        <f>+NRC!$A$1</f>
        <v>PT BANUA KARYA UTAMA</v>
      </c>
      <c r="B1" s="1880"/>
      <c r="C1" s="1880"/>
      <c r="D1" s="1880"/>
      <c r="E1" s="1880"/>
      <c r="F1" s="1880"/>
      <c r="G1" s="1880"/>
      <c r="H1" s="1880"/>
      <c r="I1" s="1880"/>
      <c r="J1" s="1880"/>
      <c r="K1" s="1880"/>
      <c r="L1" s="1880"/>
      <c r="M1" s="1880"/>
      <c r="N1" s="1880"/>
    </row>
    <row r="2" spans="1:14" ht="19.5">
      <c r="A2" s="1881" t="s">
        <v>384</v>
      </c>
      <c r="B2" s="1881"/>
      <c r="C2" s="1881"/>
      <c r="D2" s="1881"/>
      <c r="E2" s="1881"/>
      <c r="F2" s="1881"/>
      <c r="G2" s="1881"/>
      <c r="H2" s="1881"/>
      <c r="I2" s="1881"/>
      <c r="J2" s="1881"/>
      <c r="K2" s="1881"/>
      <c r="L2" s="1881"/>
      <c r="M2" s="1881"/>
      <c r="N2" s="1881"/>
    </row>
    <row r="3" spans="1:14" ht="17.25">
      <c r="A3" s="1882" t="s">
        <v>1385</v>
      </c>
      <c r="B3" s="1883"/>
      <c r="C3" s="1883"/>
      <c r="D3" s="1883"/>
      <c r="E3" s="1883"/>
      <c r="F3" s="1883"/>
      <c r="G3" s="1883"/>
      <c r="H3" s="1883"/>
      <c r="I3" s="1883"/>
      <c r="J3" s="1883"/>
      <c r="K3" s="1883"/>
      <c r="L3" s="1883"/>
      <c r="M3" s="1883"/>
      <c r="N3" s="1883"/>
    </row>
    <row r="4" spans="1:14">
      <c r="A4" s="1015"/>
      <c r="B4" s="1016"/>
      <c r="C4" s="1015"/>
      <c r="D4" s="1017"/>
      <c r="E4" s="1015"/>
      <c r="F4" s="1015"/>
      <c r="G4" s="1015"/>
      <c r="H4" s="1015"/>
      <c r="I4" s="1015"/>
      <c r="J4" s="1015"/>
      <c r="K4" s="1015"/>
      <c r="L4" s="1015"/>
      <c r="M4" s="1015"/>
      <c r="N4" s="1018"/>
    </row>
    <row r="5" spans="1:14" s="1025" customFormat="1" ht="14.25">
      <c r="A5" s="1022"/>
      <c r="B5" s="1023"/>
      <c r="C5" s="1022"/>
      <c r="D5" s="1024" t="s">
        <v>179</v>
      </c>
      <c r="E5" s="1022" t="s">
        <v>137</v>
      </c>
      <c r="F5" s="1884" t="s">
        <v>180</v>
      </c>
      <c r="G5" s="1884"/>
      <c r="H5" s="1884"/>
      <c r="I5" s="1022" t="s">
        <v>181</v>
      </c>
      <c r="J5" s="1884" t="s">
        <v>359</v>
      </c>
      <c r="K5" s="1884"/>
      <c r="L5" s="1884"/>
      <c r="M5" s="1884"/>
      <c r="N5" s="1022" t="s">
        <v>181</v>
      </c>
    </row>
    <row r="6" spans="1:14" s="1025" customFormat="1" ht="14.25">
      <c r="A6" s="1026" t="s">
        <v>182</v>
      </c>
      <c r="B6" s="1027" t="s">
        <v>183</v>
      </c>
      <c r="C6" s="1026" t="s">
        <v>185</v>
      </c>
      <c r="D6" s="1028" t="s">
        <v>184</v>
      </c>
      <c r="E6" s="1026" t="s">
        <v>360</v>
      </c>
      <c r="F6" s="1026" t="s">
        <v>357</v>
      </c>
      <c r="G6" s="1885" t="s">
        <v>1221</v>
      </c>
      <c r="H6" s="1026" t="s">
        <v>357</v>
      </c>
      <c r="I6" s="1026" t="s">
        <v>186</v>
      </c>
      <c r="J6" s="1026" t="s">
        <v>357</v>
      </c>
      <c r="K6" s="1887" t="s">
        <v>1222</v>
      </c>
      <c r="L6" s="1888"/>
      <c r="M6" s="1026" t="s">
        <v>357</v>
      </c>
      <c r="N6" s="1029" t="s">
        <v>358</v>
      </c>
    </row>
    <row r="7" spans="1:14" s="1025" customFormat="1" ht="14.25">
      <c r="A7" s="1030"/>
      <c r="B7" s="1031"/>
      <c r="C7" s="1030"/>
      <c r="D7" s="1032" t="s">
        <v>187</v>
      </c>
      <c r="E7" s="1033" t="s">
        <v>361</v>
      </c>
      <c r="F7" s="1034">
        <v>43465</v>
      </c>
      <c r="G7" s="1886"/>
      <c r="H7" s="1034">
        <v>43830</v>
      </c>
      <c r="I7" s="1034" t="s">
        <v>625</v>
      </c>
      <c r="J7" s="1034">
        <f>+F7</f>
        <v>43465</v>
      </c>
      <c r="K7" s="1397" t="s">
        <v>576</v>
      </c>
      <c r="L7" s="1397" t="s">
        <v>542</v>
      </c>
      <c r="M7" s="1034">
        <f>+H7</f>
        <v>43830</v>
      </c>
      <c r="N7" s="1034">
        <f>+M7</f>
        <v>43830</v>
      </c>
    </row>
    <row r="8" spans="1:14" s="1025" customFormat="1" ht="14.25">
      <c r="A8" s="1035"/>
      <c r="B8" s="1036"/>
      <c r="C8" s="1037"/>
      <c r="D8" s="1038"/>
      <c r="E8" s="1037"/>
      <c r="F8" s="1037"/>
      <c r="G8" s="1037"/>
      <c r="H8" s="1039"/>
      <c r="I8" s="1040"/>
      <c r="J8" s="1037"/>
      <c r="K8" s="1037"/>
      <c r="L8" s="1037"/>
      <c r="M8" s="1037"/>
      <c r="N8" s="1041"/>
    </row>
    <row r="9" spans="1:14" s="1025" customFormat="1" ht="14.25">
      <c r="A9" s="1042" t="s">
        <v>141</v>
      </c>
      <c r="B9" s="1043" t="s">
        <v>524</v>
      </c>
      <c r="C9" s="1044"/>
      <c r="D9" s="1045"/>
      <c r="E9" s="1044"/>
      <c r="F9" s="1014"/>
      <c r="G9" s="1014"/>
      <c r="H9" s="1014"/>
      <c r="I9" s="1014"/>
      <c r="J9" s="1014"/>
      <c r="K9" s="1014"/>
      <c r="L9" s="1014"/>
      <c r="M9" s="1014"/>
      <c r="N9" s="1014"/>
    </row>
    <row r="10" spans="1:14" s="1025" customFormat="1" ht="14.25">
      <c r="A10" s="1042"/>
      <c r="B10" s="1046" t="s">
        <v>167</v>
      </c>
      <c r="C10" s="1044">
        <f>4*22</f>
        <v>88</v>
      </c>
      <c r="D10" s="1052">
        <v>40909</v>
      </c>
      <c r="E10" s="1293">
        <v>0</v>
      </c>
      <c r="F10" s="1014">
        <v>500000000</v>
      </c>
      <c r="G10" s="1014">
        <v>0</v>
      </c>
      <c r="H10" s="1049">
        <f>+F10+G10</f>
        <v>500000000</v>
      </c>
      <c r="I10" s="1014">
        <f t="shared" ref="I10" si="0">+(H10-J10)</f>
        <v>500000000</v>
      </c>
      <c r="J10" s="1014">
        <v>0</v>
      </c>
      <c r="K10" s="1014">
        <v>0</v>
      </c>
      <c r="L10" s="1014"/>
      <c r="M10" s="1014">
        <f>+SUM(J10:K10)</f>
        <v>0</v>
      </c>
      <c r="N10" s="1014">
        <f>+H10-M10</f>
        <v>500000000</v>
      </c>
    </row>
    <row r="11" spans="1:14" s="1025" customFormat="1" ht="14.25">
      <c r="A11" s="1042"/>
      <c r="B11" s="1889" t="s">
        <v>92</v>
      </c>
      <c r="C11" s="1890"/>
      <c r="D11" s="1890"/>
      <c r="E11" s="1891"/>
      <c r="F11" s="1050">
        <f t="shared" ref="F11:N11" si="1">SUM(F10:F10)</f>
        <v>500000000</v>
      </c>
      <c r="G11" s="1050">
        <f t="shared" si="1"/>
        <v>0</v>
      </c>
      <c r="H11" s="1050">
        <f t="shared" si="1"/>
        <v>500000000</v>
      </c>
      <c r="I11" s="1050">
        <f t="shared" si="1"/>
        <v>500000000</v>
      </c>
      <c r="J11" s="1050">
        <f t="shared" si="1"/>
        <v>0</v>
      </c>
      <c r="K11" s="1050">
        <f t="shared" si="1"/>
        <v>0</v>
      </c>
      <c r="L11" s="1050">
        <f t="shared" si="1"/>
        <v>0</v>
      </c>
      <c r="M11" s="1050">
        <f t="shared" si="1"/>
        <v>0</v>
      </c>
      <c r="N11" s="1050">
        <f t="shared" si="1"/>
        <v>500000000</v>
      </c>
    </row>
    <row r="12" spans="1:14" s="1025" customFormat="1" ht="14.25">
      <c r="A12" s="1042"/>
      <c r="B12" s="1046"/>
      <c r="C12" s="1044"/>
      <c r="D12" s="1047"/>
      <c r="E12" s="1048"/>
      <c r="F12" s="1014"/>
      <c r="G12" s="1014"/>
      <c r="H12" s="1049"/>
      <c r="I12" s="1014"/>
      <c r="J12" s="1014"/>
      <c r="K12" s="1014"/>
      <c r="L12" s="1014"/>
      <c r="M12" s="1014"/>
      <c r="N12" s="1014"/>
    </row>
    <row r="13" spans="1:14" s="1025" customFormat="1" ht="14.25">
      <c r="A13" s="1042" t="s">
        <v>468</v>
      </c>
      <c r="B13" s="1043" t="s">
        <v>525</v>
      </c>
      <c r="C13" s="1044"/>
      <c r="D13" s="1047"/>
      <c r="E13" s="1048"/>
      <c r="F13" s="1014"/>
      <c r="G13" s="1014"/>
      <c r="H13" s="1049"/>
      <c r="I13" s="1049"/>
      <c r="J13" s="1049"/>
      <c r="K13" s="1049"/>
      <c r="L13" s="1049"/>
      <c r="M13" s="1049"/>
      <c r="N13" s="1049"/>
    </row>
    <row r="14" spans="1:14" s="1025" customFormat="1" ht="14.25">
      <c r="A14" s="1042"/>
      <c r="B14" s="1046" t="s">
        <v>234</v>
      </c>
      <c r="C14" s="1044">
        <v>150</v>
      </c>
      <c r="D14" s="1052">
        <v>40909</v>
      </c>
      <c r="E14" s="1048">
        <v>0.05</v>
      </c>
      <c r="F14" s="1014">
        <v>1450000000</v>
      </c>
      <c r="G14" s="1014">
        <v>0</v>
      </c>
      <c r="H14" s="1049">
        <f>+F14+G14</f>
        <v>1450000000</v>
      </c>
      <c r="I14" s="1014">
        <f t="shared" ref="I14:I22" si="2">+(H14-J14)</f>
        <v>870000000</v>
      </c>
      <c r="J14" s="1014">
        <v>580000000</v>
      </c>
      <c r="K14" s="1014">
        <f>+E14*H14</f>
        <v>72500000</v>
      </c>
      <c r="L14" s="1014">
        <v>0</v>
      </c>
      <c r="M14" s="1014">
        <f>+J14+K14-L14</f>
        <v>652500000</v>
      </c>
      <c r="N14" s="1014">
        <f>+H14-M14</f>
        <v>797500000</v>
      </c>
    </row>
    <row r="15" spans="1:14" s="1025" customFormat="1" ht="14.25">
      <c r="A15" s="1042"/>
      <c r="B15" s="1889" t="s">
        <v>92</v>
      </c>
      <c r="C15" s="1890"/>
      <c r="D15" s="1890"/>
      <c r="E15" s="1891"/>
      <c r="F15" s="1050">
        <f t="shared" ref="F15:N15" si="3">SUM(F14:F14)</f>
        <v>1450000000</v>
      </c>
      <c r="G15" s="1050">
        <f t="shared" si="3"/>
        <v>0</v>
      </c>
      <c r="H15" s="1050">
        <f t="shared" si="3"/>
        <v>1450000000</v>
      </c>
      <c r="I15" s="1050">
        <f t="shared" si="3"/>
        <v>870000000</v>
      </c>
      <c r="J15" s="1050">
        <f t="shared" si="3"/>
        <v>580000000</v>
      </c>
      <c r="K15" s="1050">
        <f t="shared" si="3"/>
        <v>72500000</v>
      </c>
      <c r="L15" s="1050">
        <f t="shared" si="3"/>
        <v>0</v>
      </c>
      <c r="M15" s="1050">
        <f t="shared" si="3"/>
        <v>652500000</v>
      </c>
      <c r="N15" s="1050">
        <f t="shared" si="3"/>
        <v>797500000</v>
      </c>
    </row>
    <row r="16" spans="1:14" s="1025" customFormat="1" ht="14.25">
      <c r="A16" s="1042"/>
      <c r="B16" s="1046"/>
      <c r="C16" s="1044"/>
      <c r="D16" s="1052"/>
      <c r="E16" s="1048"/>
      <c r="F16" s="1014"/>
      <c r="G16" s="1014"/>
      <c r="H16" s="1049"/>
      <c r="I16" s="1014"/>
      <c r="J16" s="1014"/>
      <c r="K16" s="1014"/>
      <c r="L16" s="1014"/>
      <c r="M16" s="1014"/>
      <c r="N16" s="1014"/>
    </row>
    <row r="17" spans="1:14" s="1025" customFormat="1" ht="14.25">
      <c r="A17" s="1042" t="s">
        <v>526</v>
      </c>
      <c r="B17" s="1043" t="s">
        <v>528</v>
      </c>
      <c r="C17" s="1044"/>
      <c r="D17" s="1047"/>
      <c r="E17" s="1048"/>
      <c r="F17" s="1014"/>
      <c r="G17" s="1014"/>
      <c r="H17" s="1049"/>
      <c r="I17" s="1049"/>
      <c r="J17" s="1049"/>
      <c r="K17" s="1049"/>
      <c r="L17" s="1049"/>
      <c r="M17" s="1049"/>
      <c r="N17" s="1049"/>
    </row>
    <row r="18" spans="1:14" s="1025" customFormat="1" ht="14.25">
      <c r="A18" s="1042"/>
      <c r="B18" s="1046" t="s">
        <v>1166</v>
      </c>
      <c r="C18" s="1044" t="s">
        <v>387</v>
      </c>
      <c r="D18" s="1052">
        <v>41640</v>
      </c>
      <c r="E18" s="1278">
        <v>0.125</v>
      </c>
      <c r="F18" s="1014">
        <v>205000000</v>
      </c>
      <c r="G18" s="1014">
        <v>0</v>
      </c>
      <c r="H18" s="1049">
        <f t="shared" ref="H18" si="4">+F18+G18</f>
        <v>205000000</v>
      </c>
      <c r="I18" s="1014">
        <f>+H18-J18</f>
        <v>51250000</v>
      </c>
      <c r="J18" s="1014">
        <v>153750000</v>
      </c>
      <c r="K18" s="1014">
        <f>+E18*H18</f>
        <v>25625000</v>
      </c>
      <c r="L18" s="1014"/>
      <c r="M18" s="1014">
        <f>+J18+K18-L18</f>
        <v>179375000</v>
      </c>
      <c r="N18" s="1014">
        <f>+H18-M18</f>
        <v>25625000</v>
      </c>
    </row>
    <row r="19" spans="1:14" s="1025" customFormat="1" ht="14.25">
      <c r="A19" s="1042"/>
      <c r="B19" s="1889" t="s">
        <v>92</v>
      </c>
      <c r="C19" s="1890"/>
      <c r="D19" s="1890"/>
      <c r="E19" s="1891"/>
      <c r="F19" s="1050">
        <f t="shared" ref="F19:N19" si="5">SUM(F17:F18)</f>
        <v>205000000</v>
      </c>
      <c r="G19" s="1050">
        <f t="shared" si="5"/>
        <v>0</v>
      </c>
      <c r="H19" s="1050">
        <f t="shared" si="5"/>
        <v>205000000</v>
      </c>
      <c r="I19" s="1050">
        <f t="shared" si="5"/>
        <v>51250000</v>
      </c>
      <c r="J19" s="1050">
        <f t="shared" si="5"/>
        <v>153750000</v>
      </c>
      <c r="K19" s="1050">
        <f t="shared" si="5"/>
        <v>25625000</v>
      </c>
      <c r="L19" s="1050">
        <f t="shared" si="5"/>
        <v>0</v>
      </c>
      <c r="M19" s="1050">
        <f t="shared" si="5"/>
        <v>179375000</v>
      </c>
      <c r="N19" s="1050">
        <f t="shared" si="5"/>
        <v>25625000</v>
      </c>
    </row>
    <row r="20" spans="1:14" s="1025" customFormat="1" ht="14.25">
      <c r="A20" s="1042"/>
      <c r="B20" s="1046"/>
      <c r="C20" s="1044"/>
      <c r="D20" s="1052"/>
      <c r="E20" s="1048"/>
      <c r="F20" s="1014"/>
      <c r="G20" s="1014"/>
      <c r="H20" s="1049"/>
      <c r="I20" s="1014"/>
      <c r="J20" s="1014"/>
      <c r="K20" s="1014"/>
      <c r="L20" s="1014"/>
      <c r="M20" s="1014"/>
      <c r="N20" s="1014"/>
    </row>
    <row r="21" spans="1:14" s="1025" customFormat="1" ht="14.25">
      <c r="A21" s="1042" t="s">
        <v>527</v>
      </c>
      <c r="B21" s="1043" t="s">
        <v>1167</v>
      </c>
      <c r="C21" s="1044"/>
      <c r="D21" s="1047"/>
      <c r="E21" s="1278"/>
      <c r="F21" s="1014"/>
      <c r="G21" s="1014"/>
      <c r="H21" s="1049">
        <f t="shared" ref="H21:H22" si="6">+F21+G21</f>
        <v>0</v>
      </c>
      <c r="I21" s="1014"/>
      <c r="J21" s="1014"/>
      <c r="K21" s="1014"/>
      <c r="L21" s="1014"/>
      <c r="M21" s="1014"/>
      <c r="N21" s="1014"/>
    </row>
    <row r="22" spans="1:14" s="1025" customFormat="1" ht="14.25">
      <c r="A22" s="1042"/>
      <c r="B22" s="1380" t="s">
        <v>1168</v>
      </c>
      <c r="C22" s="1381" t="s">
        <v>387</v>
      </c>
      <c r="D22" s="1382">
        <v>41821</v>
      </c>
      <c r="E22" s="1278">
        <v>0.125</v>
      </c>
      <c r="F22" s="1387">
        <v>150000000</v>
      </c>
      <c r="G22" s="1014">
        <v>0</v>
      </c>
      <c r="H22" s="1049">
        <f t="shared" si="6"/>
        <v>150000000</v>
      </c>
      <c r="I22" s="1014">
        <f t="shared" si="2"/>
        <v>30000000</v>
      </c>
      <c r="J22" s="1014">
        <v>120000000</v>
      </c>
      <c r="K22" s="1014">
        <f>+E22*H22</f>
        <v>18750000</v>
      </c>
      <c r="L22" s="1014">
        <v>0</v>
      </c>
      <c r="M22" s="1014">
        <f>+SUM(J22:K22)</f>
        <v>138750000</v>
      </c>
      <c r="N22" s="1014">
        <f>+H22-M22</f>
        <v>11250000</v>
      </c>
    </row>
    <row r="23" spans="1:14" s="1025" customFormat="1" ht="14.25">
      <c r="A23" s="1042"/>
      <c r="B23" s="1889" t="s">
        <v>92</v>
      </c>
      <c r="C23" s="1890"/>
      <c r="D23" s="1890"/>
      <c r="E23" s="1891"/>
      <c r="F23" s="1050">
        <f t="shared" ref="F23:N23" si="7">+SUM(F22:F22)</f>
        <v>150000000</v>
      </c>
      <c r="G23" s="1050">
        <f t="shared" si="7"/>
        <v>0</v>
      </c>
      <c r="H23" s="1050">
        <f t="shared" si="7"/>
        <v>150000000</v>
      </c>
      <c r="I23" s="1050">
        <f t="shared" si="7"/>
        <v>30000000</v>
      </c>
      <c r="J23" s="1050">
        <f t="shared" si="7"/>
        <v>120000000</v>
      </c>
      <c r="K23" s="1050">
        <f t="shared" si="7"/>
        <v>18750000</v>
      </c>
      <c r="L23" s="1050">
        <f t="shared" si="7"/>
        <v>0</v>
      </c>
      <c r="M23" s="1050">
        <f t="shared" si="7"/>
        <v>138750000</v>
      </c>
      <c r="N23" s="1050">
        <f t="shared" si="7"/>
        <v>11250000</v>
      </c>
    </row>
    <row r="24" spans="1:14" s="1025" customFormat="1" ht="14.25">
      <c r="A24" s="1042"/>
      <c r="B24" s="1377"/>
      <c r="C24" s="1379"/>
      <c r="D24" s="1379"/>
      <c r="E24" s="1378"/>
      <c r="F24" s="1014"/>
      <c r="G24" s="1014"/>
      <c r="H24" s="1014"/>
      <c r="I24" s="1014"/>
      <c r="J24" s="1014"/>
      <c r="K24" s="1014"/>
      <c r="L24" s="1014"/>
      <c r="M24" s="1014"/>
      <c r="N24" s="1014"/>
    </row>
    <row r="25" spans="1:14" s="1025" customFormat="1" ht="14.25">
      <c r="A25" s="1042" t="s">
        <v>527</v>
      </c>
      <c r="B25" s="1043" t="s">
        <v>386</v>
      </c>
      <c r="C25" s="1044"/>
      <c r="D25" s="1047"/>
      <c r="E25" s="1048"/>
      <c r="F25" s="1014"/>
      <c r="G25" s="1014"/>
      <c r="H25" s="1049"/>
      <c r="I25" s="1014"/>
      <c r="J25" s="1014"/>
      <c r="K25" s="1014"/>
      <c r="L25" s="1014"/>
      <c r="M25" s="1014"/>
      <c r="N25" s="1014"/>
    </row>
    <row r="26" spans="1:14">
      <c r="A26" s="1042"/>
      <c r="B26" s="1383" t="s">
        <v>1169</v>
      </c>
      <c r="C26" s="1381" t="s">
        <v>530</v>
      </c>
      <c r="D26" s="1047">
        <v>41640</v>
      </c>
      <c r="E26" s="1384">
        <v>0.25</v>
      </c>
      <c r="F26" s="1380">
        <f>750000*5</f>
        <v>3750000</v>
      </c>
      <c r="G26" s="1387">
        <v>0</v>
      </c>
      <c r="H26" s="1049">
        <f t="shared" ref="H26:H32" si="8">+F26+G26</f>
        <v>3750000</v>
      </c>
      <c r="I26" s="1014">
        <f t="shared" ref="I26:I32" si="9">+(H26-J26)</f>
        <v>0</v>
      </c>
      <c r="J26" s="1014">
        <v>3750000</v>
      </c>
      <c r="K26" s="1014">
        <v>0</v>
      </c>
      <c r="L26" s="1014">
        <v>0</v>
      </c>
      <c r="M26" s="1014">
        <f t="shared" ref="M26:M32" si="10">+SUM(J26:K26)</f>
        <v>3750000</v>
      </c>
      <c r="N26" s="1014">
        <f>+H26-M26</f>
        <v>0</v>
      </c>
    </row>
    <row r="27" spans="1:14">
      <c r="A27" s="1042"/>
      <c r="B27" s="1383" t="s">
        <v>1170</v>
      </c>
      <c r="C27" s="1381" t="s">
        <v>530</v>
      </c>
      <c r="D27" s="1047">
        <v>41640</v>
      </c>
      <c r="E27" s="1384">
        <v>0.25</v>
      </c>
      <c r="F27" s="1380">
        <v>2500000</v>
      </c>
      <c r="G27" s="1387">
        <v>0</v>
      </c>
      <c r="H27" s="1049">
        <f t="shared" si="8"/>
        <v>2500000</v>
      </c>
      <c r="I27" s="1014">
        <f t="shared" si="9"/>
        <v>0</v>
      </c>
      <c r="J27" s="1014">
        <v>2500000</v>
      </c>
      <c r="K27" s="1014">
        <v>0</v>
      </c>
      <c r="L27" s="1014">
        <v>0</v>
      </c>
      <c r="M27" s="1014">
        <f t="shared" si="10"/>
        <v>2500000</v>
      </c>
      <c r="N27" s="1014">
        <f t="shared" ref="N27:N32" si="11">+H27-M27</f>
        <v>0</v>
      </c>
    </row>
    <row r="28" spans="1:14">
      <c r="A28" s="1042"/>
      <c r="B28" s="1383" t="s">
        <v>1175</v>
      </c>
      <c r="C28" s="1381" t="s">
        <v>531</v>
      </c>
      <c r="D28" s="1047">
        <v>41640</v>
      </c>
      <c r="E28" s="1384">
        <v>0.25</v>
      </c>
      <c r="F28" s="1380">
        <v>11250000</v>
      </c>
      <c r="G28" s="1387">
        <v>0</v>
      </c>
      <c r="H28" s="1049">
        <f t="shared" si="8"/>
        <v>11250000</v>
      </c>
      <c r="I28" s="1014">
        <f t="shared" si="9"/>
        <v>0</v>
      </c>
      <c r="J28" s="1014">
        <v>11250000</v>
      </c>
      <c r="K28" s="1014">
        <v>0</v>
      </c>
      <c r="L28" s="1014">
        <v>0</v>
      </c>
      <c r="M28" s="1014">
        <f t="shared" si="10"/>
        <v>11250000</v>
      </c>
      <c r="N28" s="1014">
        <f t="shared" si="11"/>
        <v>0</v>
      </c>
    </row>
    <row r="29" spans="1:14">
      <c r="A29" s="1042"/>
      <c r="B29" s="1383" t="s">
        <v>1171</v>
      </c>
      <c r="C29" s="1381" t="s">
        <v>467</v>
      </c>
      <c r="D29" s="1047">
        <v>41640</v>
      </c>
      <c r="E29" s="1384">
        <v>0.25</v>
      </c>
      <c r="F29" s="1380">
        <v>12000000</v>
      </c>
      <c r="G29" s="1387">
        <v>0</v>
      </c>
      <c r="H29" s="1049">
        <f t="shared" si="8"/>
        <v>12000000</v>
      </c>
      <c r="I29" s="1014">
        <f t="shared" si="9"/>
        <v>0</v>
      </c>
      <c r="J29" s="1014">
        <v>12000000</v>
      </c>
      <c r="K29" s="1014">
        <v>0</v>
      </c>
      <c r="L29" s="1014">
        <v>0</v>
      </c>
      <c r="M29" s="1014">
        <f t="shared" si="10"/>
        <v>12000000</v>
      </c>
      <c r="N29" s="1014">
        <f t="shared" si="11"/>
        <v>0</v>
      </c>
    </row>
    <row r="30" spans="1:14">
      <c r="A30" s="1042"/>
      <c r="B30" s="1383" t="s">
        <v>1173</v>
      </c>
      <c r="C30" s="1381" t="s">
        <v>387</v>
      </c>
      <c r="D30" s="1047">
        <v>41640</v>
      </c>
      <c r="E30" s="1384">
        <v>0.25</v>
      </c>
      <c r="F30" s="1380">
        <v>12500000</v>
      </c>
      <c r="G30" s="1387">
        <v>0</v>
      </c>
      <c r="H30" s="1049">
        <f t="shared" si="8"/>
        <v>12500000</v>
      </c>
      <c r="I30" s="1014">
        <f t="shared" si="9"/>
        <v>0</v>
      </c>
      <c r="J30" s="1014">
        <v>12500000</v>
      </c>
      <c r="K30" s="1014">
        <v>0</v>
      </c>
      <c r="L30" s="1014">
        <v>0</v>
      </c>
      <c r="M30" s="1014">
        <f t="shared" si="10"/>
        <v>12500000</v>
      </c>
      <c r="N30" s="1014">
        <f t="shared" si="11"/>
        <v>0</v>
      </c>
    </row>
    <row r="31" spans="1:14">
      <c r="A31" s="1042"/>
      <c r="B31" s="1383" t="s">
        <v>1172</v>
      </c>
      <c r="C31" s="1381" t="s">
        <v>467</v>
      </c>
      <c r="D31" s="1047">
        <v>41640</v>
      </c>
      <c r="E31" s="1384">
        <v>0.25</v>
      </c>
      <c r="F31" s="1380">
        <v>2500000</v>
      </c>
      <c r="G31" s="1387">
        <v>0</v>
      </c>
      <c r="H31" s="1049">
        <f t="shared" si="8"/>
        <v>2500000</v>
      </c>
      <c r="I31" s="1014">
        <f t="shared" si="9"/>
        <v>0</v>
      </c>
      <c r="J31" s="1014">
        <v>2500000</v>
      </c>
      <c r="K31" s="1014">
        <v>0</v>
      </c>
      <c r="L31" s="1014">
        <v>0</v>
      </c>
      <c r="M31" s="1014">
        <f t="shared" si="10"/>
        <v>2500000</v>
      </c>
      <c r="N31" s="1014">
        <f t="shared" si="11"/>
        <v>0</v>
      </c>
    </row>
    <row r="32" spans="1:14">
      <c r="A32" s="1042"/>
      <c r="B32" s="1383" t="s">
        <v>1174</v>
      </c>
      <c r="C32" s="1381" t="s">
        <v>387</v>
      </c>
      <c r="D32" s="1047">
        <v>41640</v>
      </c>
      <c r="E32" s="1384">
        <v>0.25</v>
      </c>
      <c r="F32" s="1380">
        <v>5500000</v>
      </c>
      <c r="G32" s="1387">
        <v>0</v>
      </c>
      <c r="H32" s="1049">
        <f t="shared" si="8"/>
        <v>5500000</v>
      </c>
      <c r="I32" s="1014">
        <f t="shared" si="9"/>
        <v>0</v>
      </c>
      <c r="J32" s="1014">
        <v>5500000</v>
      </c>
      <c r="K32" s="1014">
        <v>0</v>
      </c>
      <c r="L32" s="1014">
        <v>0</v>
      </c>
      <c r="M32" s="1014">
        <f t="shared" si="10"/>
        <v>5500000</v>
      </c>
      <c r="N32" s="1014">
        <f t="shared" si="11"/>
        <v>0</v>
      </c>
    </row>
    <row r="33" spans="1:14">
      <c r="A33" s="1042"/>
      <c r="B33" s="1383"/>
      <c r="C33" s="1385"/>
      <c r="D33" s="1386"/>
      <c r="E33" s="1384"/>
      <c r="F33" s="1380"/>
      <c r="G33" s="1387"/>
      <c r="H33" s="1049"/>
      <c r="I33" s="1014"/>
      <c r="J33" s="1014"/>
      <c r="K33" s="1014"/>
      <c r="L33" s="1014"/>
      <c r="M33" s="1014"/>
      <c r="N33" s="1014"/>
    </row>
    <row r="34" spans="1:14">
      <c r="A34" s="1042"/>
      <c r="B34" s="1889" t="s">
        <v>470</v>
      </c>
      <c r="C34" s="1890"/>
      <c r="D34" s="1890"/>
      <c r="E34" s="1891"/>
      <c r="F34" s="1050">
        <f>+SUM(F26:F33)</f>
        <v>50000000</v>
      </c>
      <c r="G34" s="1050">
        <f t="shared" ref="G34:N34" si="12">+SUM(G26:G33)</f>
        <v>0</v>
      </c>
      <c r="H34" s="1050">
        <f t="shared" si="12"/>
        <v>50000000</v>
      </c>
      <c r="I34" s="1050">
        <f t="shared" si="12"/>
        <v>0</v>
      </c>
      <c r="J34" s="1050">
        <f t="shared" si="12"/>
        <v>50000000</v>
      </c>
      <c r="K34" s="1050">
        <f t="shared" si="12"/>
        <v>0</v>
      </c>
      <c r="L34" s="1050">
        <f t="shared" si="12"/>
        <v>0</v>
      </c>
      <c r="M34" s="1050">
        <f t="shared" si="12"/>
        <v>50000000</v>
      </c>
      <c r="N34" s="1050">
        <f t="shared" si="12"/>
        <v>0</v>
      </c>
    </row>
    <row r="35" spans="1:14" ht="15.75" thickBot="1">
      <c r="A35" s="1388"/>
      <c r="B35" s="1877" t="s">
        <v>469</v>
      </c>
      <c r="C35" s="1878"/>
      <c r="D35" s="1878"/>
      <c r="E35" s="1879"/>
      <c r="F35" s="1314">
        <f>+F11+F15+F19+F23+F34</f>
        <v>2355000000</v>
      </c>
      <c r="G35" s="1314">
        <f t="shared" ref="G35:N35" si="13">+G11+G15+G19+G23+G34</f>
        <v>0</v>
      </c>
      <c r="H35" s="1314">
        <f t="shared" si="13"/>
        <v>2355000000</v>
      </c>
      <c r="I35" s="1314">
        <f t="shared" si="13"/>
        <v>1451250000</v>
      </c>
      <c r="J35" s="1314">
        <f t="shared" si="13"/>
        <v>903750000</v>
      </c>
      <c r="K35" s="1314">
        <f t="shared" si="13"/>
        <v>116875000</v>
      </c>
      <c r="L35" s="1314">
        <f t="shared" si="13"/>
        <v>0</v>
      </c>
      <c r="M35" s="1314">
        <f>+M11+M15+M19+M23+M34</f>
        <v>1020625000</v>
      </c>
      <c r="N35" s="1314">
        <f t="shared" si="13"/>
        <v>1334375000</v>
      </c>
    </row>
    <row r="36" spans="1:14" ht="15.75" thickTop="1">
      <c r="F36" s="1020"/>
      <c r="G36" s="1013"/>
      <c r="H36" s="1020"/>
      <c r="J36" s="1020"/>
      <c r="M36" s="1013"/>
      <c r="N36" s="1051">
        <f>+NRC!D21</f>
        <v>1334375000</v>
      </c>
    </row>
    <row r="37" spans="1:14">
      <c r="F37" s="1020"/>
      <c r="H37" s="1020"/>
      <c r="I37" s="1020"/>
      <c r="J37" s="1020"/>
      <c r="M37" s="1020"/>
      <c r="N37" s="1153">
        <f>+N35-N36</f>
        <v>0</v>
      </c>
    </row>
    <row r="38" spans="1:14">
      <c r="G38" s="1021"/>
      <c r="I38" s="1020"/>
      <c r="J38" s="1020"/>
      <c r="M38" s="1020"/>
    </row>
    <row r="40" spans="1:14">
      <c r="I40" s="1020"/>
    </row>
  </sheetData>
  <mergeCells count="13">
    <mergeCell ref="B35:E35"/>
    <mergeCell ref="A1:N1"/>
    <mergeCell ref="A2:N2"/>
    <mergeCell ref="A3:N3"/>
    <mergeCell ref="F5:H5"/>
    <mergeCell ref="J5:M5"/>
    <mergeCell ref="G6:G7"/>
    <mergeCell ref="K6:L6"/>
    <mergeCell ref="B11:E11"/>
    <mergeCell ref="B15:E15"/>
    <mergeCell ref="B19:E19"/>
    <mergeCell ref="B23:E23"/>
    <mergeCell ref="B34:E34"/>
  </mergeCells>
  <pageMargins left="0.47244094488188981" right="0.19685039370078741" top="0.70866141732283472" bottom="0.47244094488188981" header="0.23622047244094491" footer="0.35433070866141736"/>
  <pageSetup paperSize="9" scale="68" firstPageNumber="18" orientation="landscape" useFirstPageNumber="1" horizontalDpi="4294967293" verticalDpi="360" r:id="rId1"/>
  <headerFooter alignWithMargins="0">
    <oddFooter>&amp;C&amp;P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1"/>
  </sheetPr>
  <dimension ref="B2:J43"/>
  <sheetViews>
    <sheetView view="pageBreakPreview" topLeftCell="A4" zoomScale="85" zoomScaleNormal="80" zoomScaleSheetLayoutView="85" workbookViewId="0">
      <selection activeCell="C21" sqref="C21"/>
    </sheetView>
  </sheetViews>
  <sheetFormatPr defaultColWidth="4.71875" defaultRowHeight="18" customHeight="1"/>
  <cols>
    <col min="1" max="1" width="3.91015625" style="455" customWidth="1"/>
    <col min="2" max="2" width="4.71875" style="455" customWidth="1"/>
    <col min="3" max="3" width="2.6953125" style="455" customWidth="1"/>
    <col min="4" max="4" width="65.26953125" style="455" customWidth="1"/>
    <col min="5" max="5" width="4.04296875" style="455" customWidth="1"/>
    <col min="6" max="6" width="21.44140625" style="455" customWidth="1"/>
    <col min="7" max="7" width="2.15625" style="455" customWidth="1"/>
    <col min="8" max="8" width="42.34375" style="455" customWidth="1"/>
    <col min="9" max="9" width="4.71875" style="455" customWidth="1"/>
    <col min="10" max="10" width="19.55078125" style="456" customWidth="1"/>
    <col min="11" max="13" width="4.71875" style="455"/>
    <col min="14" max="14" width="17.93359375" style="455" customWidth="1"/>
    <col min="15" max="16384" width="4.71875" style="455"/>
  </cols>
  <sheetData>
    <row r="2" spans="2:8" ht="18" customHeight="1">
      <c r="B2" s="453"/>
      <c r="C2" s="453"/>
      <c r="D2" s="453"/>
      <c r="E2" s="453"/>
      <c r="F2" s="454"/>
      <c r="G2" s="453"/>
      <c r="H2" s="453"/>
    </row>
    <row r="3" spans="2:8" ht="18" customHeight="1">
      <c r="B3" s="453"/>
      <c r="C3" s="457"/>
      <c r="D3" s="453"/>
      <c r="E3" s="453"/>
      <c r="F3" s="458"/>
      <c r="G3" s="453"/>
      <c r="H3" s="459"/>
    </row>
    <row r="4" spans="2:8" ht="18" customHeight="1" thickBot="1">
      <c r="B4" s="460"/>
      <c r="C4" s="460"/>
      <c r="D4" s="460"/>
      <c r="E4" s="460"/>
      <c r="F4" s="461"/>
      <c r="G4" s="460"/>
      <c r="H4" s="462"/>
    </row>
    <row r="5" spans="2:8" ht="18" customHeight="1" thickTop="1">
      <c r="B5" s="453"/>
      <c r="C5" s="453"/>
      <c r="D5" s="453"/>
      <c r="E5" s="453"/>
      <c r="F5" s="454"/>
      <c r="G5" s="453"/>
      <c r="H5" s="453"/>
    </row>
    <row r="6" spans="2:8" ht="18" customHeight="1">
      <c r="B6" s="463" t="s">
        <v>163</v>
      </c>
      <c r="C6" s="463"/>
      <c r="D6" s="463"/>
      <c r="E6" s="463"/>
      <c r="F6" s="464"/>
      <c r="G6" s="463"/>
      <c r="H6" s="463"/>
    </row>
    <row r="7" spans="2:8" ht="9.75" customHeight="1">
      <c r="B7" s="463"/>
      <c r="C7" s="463"/>
      <c r="D7" s="463"/>
      <c r="E7" s="463"/>
      <c r="F7" s="464"/>
      <c r="G7" s="463"/>
      <c r="H7" s="463"/>
    </row>
    <row r="8" spans="2:8" ht="18" customHeight="1">
      <c r="B8" s="453"/>
      <c r="C8" s="453" t="s">
        <v>131</v>
      </c>
      <c r="D8" s="453"/>
      <c r="E8" s="457" t="s">
        <v>9</v>
      </c>
      <c r="F8" s="465" t="str">
        <f>+DAPUR!E6</f>
        <v>PT BANUA KARYA UTAMA</v>
      </c>
      <c r="G8" s="453"/>
      <c r="H8" s="453"/>
    </row>
    <row r="9" spans="2:8" ht="18" customHeight="1">
      <c r="B9" s="453"/>
      <c r="C9" s="453" t="s">
        <v>132</v>
      </c>
      <c r="D9" s="453"/>
      <c r="E9" s="457" t="s">
        <v>9</v>
      </c>
      <c r="F9" s="466" t="str">
        <f>+DAPUR!E18</f>
        <v>31 DESEMBER  2019</v>
      </c>
      <c r="G9" s="453"/>
      <c r="H9" s="453"/>
    </row>
    <row r="10" spans="2:8" ht="18" customHeight="1">
      <c r="B10" s="453"/>
      <c r="C10" s="453" t="s">
        <v>133</v>
      </c>
      <c r="D10" s="453"/>
      <c r="E10" s="457" t="s">
        <v>9</v>
      </c>
      <c r="F10" s="454" t="s">
        <v>1601</v>
      </c>
      <c r="G10" s="453"/>
      <c r="H10" s="453"/>
    </row>
    <row r="11" spans="2:8" ht="18" customHeight="1">
      <c r="B11" s="453"/>
      <c r="C11" s="453"/>
      <c r="D11" s="453"/>
      <c r="E11" s="457"/>
      <c r="F11" s="454"/>
      <c r="G11" s="453"/>
      <c r="H11" s="502"/>
    </row>
    <row r="12" spans="2:8" ht="4.5" customHeight="1">
      <c r="B12" s="457"/>
      <c r="C12" s="457"/>
      <c r="D12" s="457"/>
      <c r="E12" s="457"/>
      <c r="F12" s="467"/>
      <c r="G12" s="457"/>
      <c r="H12" s="457"/>
    </row>
    <row r="13" spans="2:8" ht="18" customHeight="1">
      <c r="B13" s="468" t="s">
        <v>129</v>
      </c>
      <c r="C13" s="1892" t="s">
        <v>130</v>
      </c>
      <c r="D13" s="1893"/>
      <c r="E13" s="469"/>
      <c r="F13" s="470" t="s">
        <v>92</v>
      </c>
      <c r="G13" s="469"/>
      <c r="H13" s="471" t="s">
        <v>134</v>
      </c>
    </row>
    <row r="14" spans="2:8" ht="6.75" customHeight="1">
      <c r="B14" s="472"/>
      <c r="C14" s="473"/>
      <c r="D14" s="474"/>
      <c r="E14" s="475"/>
      <c r="F14" s="476"/>
      <c r="G14" s="475"/>
      <c r="H14" s="477"/>
    </row>
    <row r="15" spans="2:8" ht="18" customHeight="1">
      <c r="B15" s="478">
        <v>1</v>
      </c>
      <c r="C15" s="621" t="str">
        <f>+A!C36</f>
        <v>Saldo Laba (Rugi)</v>
      </c>
      <c r="E15" s="481"/>
      <c r="F15" s="700">
        <f>+A!N36</f>
        <v>2272000</v>
      </c>
      <c r="G15" s="481"/>
      <c r="H15" s="1894" t="str">
        <f>+A!C38</f>
        <v>Koreksi atas saldo bank perusahaan yang tidak sesuai dengan hasil konfirmasi bank</v>
      </c>
    </row>
    <row r="16" spans="2:8" ht="15.75" customHeight="1">
      <c r="B16" s="478"/>
      <c r="C16" s="479"/>
      <c r="D16" s="1502" t="str">
        <f>+A!C37</f>
        <v>PT Bank Rakyat Indonesia (Persero), Tbk Rek. No. 0333-01-001690-30-4</v>
      </c>
      <c r="E16" s="481"/>
      <c r="F16" s="496">
        <f>+A!R37</f>
        <v>2272000</v>
      </c>
      <c r="G16" s="481"/>
      <c r="H16" s="1894"/>
    </row>
    <row r="17" spans="2:8" ht="15.75" customHeight="1">
      <c r="B17" s="478"/>
      <c r="C17" s="479"/>
      <c r="D17" s="1345"/>
      <c r="E17" s="481"/>
      <c r="F17" s="496"/>
      <c r="G17" s="481"/>
      <c r="H17" s="1495"/>
    </row>
    <row r="18" spans="2:8" ht="15.75" customHeight="1">
      <c r="B18" s="478">
        <f>+B15+1</f>
        <v>2</v>
      </c>
      <c r="C18" s="1502" t="str">
        <f>+A!C40</f>
        <v>PT Bank Rakyat Indonesia (Persero), Tbk Rek. No. 0333-01-001689-30-3</v>
      </c>
      <c r="E18" s="481"/>
      <c r="F18" s="496">
        <f>+A!N40</f>
        <v>115423</v>
      </c>
      <c r="G18" s="481"/>
      <c r="H18" s="1894" t="str">
        <f>+A!C42</f>
        <v>Koreksi atas saldo bank perusahaan yang belum dicatat oleh perusahaan</v>
      </c>
    </row>
    <row r="19" spans="2:8" ht="15.75" customHeight="1">
      <c r="B19" s="478"/>
      <c r="C19" s="479"/>
      <c r="D19" s="1502" t="str">
        <f>+A!C41</f>
        <v>Saldo Laba (Rugi)</v>
      </c>
      <c r="E19" s="481"/>
      <c r="F19" s="496">
        <f>+A!R41</f>
        <v>115423</v>
      </c>
      <c r="G19" s="481"/>
      <c r="H19" s="1894"/>
    </row>
    <row r="20" spans="2:8" ht="15.75" customHeight="1">
      <c r="B20" s="478"/>
      <c r="C20" s="479"/>
      <c r="D20" s="1345"/>
      <c r="E20" s="481"/>
      <c r="F20" s="496"/>
      <c r="G20" s="481"/>
      <c r="H20" s="1495"/>
    </row>
    <row r="21" spans="2:8" ht="15.75" customHeight="1">
      <c r="B21" s="478" t="s">
        <v>147</v>
      </c>
      <c r="C21" s="1703"/>
      <c r="D21" s="1345"/>
      <c r="E21" s="481"/>
      <c r="F21" s="496"/>
      <c r="G21" s="481"/>
      <c r="H21" s="1894"/>
    </row>
    <row r="22" spans="2:8" ht="15.75" customHeight="1">
      <c r="B22" s="478"/>
      <c r="C22" s="479"/>
      <c r="D22" s="1502"/>
      <c r="E22" s="481"/>
      <c r="F22" s="496"/>
      <c r="G22" s="481"/>
      <c r="H22" s="1894"/>
    </row>
    <row r="23" spans="2:8" ht="15.75" customHeight="1">
      <c r="B23" s="478"/>
      <c r="C23" s="479"/>
      <c r="D23" s="1502"/>
      <c r="E23" s="481"/>
      <c r="F23" s="496"/>
      <c r="G23" s="481"/>
      <c r="H23" s="1894"/>
    </row>
    <row r="24" spans="2:8" ht="15.75" customHeight="1">
      <c r="B24" s="478"/>
      <c r="C24" s="479"/>
      <c r="D24" s="1345"/>
      <c r="E24" s="481"/>
      <c r="F24" s="496"/>
      <c r="G24" s="481"/>
      <c r="H24" s="1702"/>
    </row>
    <row r="25" spans="2:8" ht="18" customHeight="1">
      <c r="B25" s="482"/>
      <c r="C25" s="483"/>
      <c r="D25" s="484"/>
      <c r="E25" s="485"/>
      <c r="F25" s="486"/>
      <c r="G25" s="485"/>
      <c r="H25" s="487"/>
    </row>
    <row r="26" spans="2:8" ht="18" customHeight="1">
      <c r="B26" s="488"/>
      <c r="C26" s="488"/>
      <c r="D26" s="480"/>
      <c r="E26" s="480"/>
      <c r="F26" s="489"/>
      <c r="G26" s="480"/>
      <c r="H26" s="490"/>
    </row>
    <row r="27" spans="2:8" ht="18" customHeight="1">
      <c r="B27" s="491" t="str">
        <f>F8</f>
        <v>PT BANUA KARYA UTAMA</v>
      </c>
      <c r="C27" s="457"/>
      <c r="E27" s="453"/>
      <c r="G27" s="453" t="s">
        <v>1511</v>
      </c>
      <c r="H27" s="453"/>
    </row>
    <row r="28" spans="2:8" ht="18" customHeight="1">
      <c r="B28" s="453" t="s">
        <v>135</v>
      </c>
      <c r="C28" s="457"/>
      <c r="E28" s="453"/>
      <c r="F28" s="492"/>
      <c r="G28" s="453"/>
      <c r="H28" s="453"/>
    </row>
    <row r="29" spans="2:8" ht="18" customHeight="1">
      <c r="B29" s="453"/>
      <c r="C29" s="457"/>
      <c r="D29" s="453"/>
      <c r="E29" s="453"/>
      <c r="F29" s="454"/>
      <c r="G29" s="453"/>
      <c r="H29" s="453"/>
    </row>
    <row r="30" spans="2:8" ht="18" hidden="1" customHeight="1">
      <c r="B30" s="453"/>
      <c r="C30" s="457"/>
      <c r="D30" s="453"/>
      <c r="E30" s="453"/>
      <c r="F30" s="454"/>
      <c r="G30" s="453"/>
      <c r="H30" s="453"/>
    </row>
    <row r="31" spans="2:8" ht="18" hidden="1" customHeight="1">
      <c r="B31" s="453"/>
      <c r="C31" s="457"/>
      <c r="D31" s="453"/>
      <c r="E31" s="453"/>
      <c r="F31" s="454"/>
      <c r="G31" s="453"/>
      <c r="H31" s="453"/>
    </row>
    <row r="32" spans="2:8" ht="18" customHeight="1">
      <c r="B32" s="453"/>
      <c r="C32" s="457"/>
      <c r="D32" s="453"/>
      <c r="E32" s="453"/>
      <c r="F32" s="454"/>
      <c r="G32" s="453"/>
      <c r="H32" s="453"/>
    </row>
    <row r="33" spans="2:10" ht="18" customHeight="1">
      <c r="B33" s="453"/>
      <c r="C33" s="457"/>
      <c r="D33" s="453"/>
      <c r="E33" s="453"/>
      <c r="F33" s="454"/>
      <c r="G33" s="453"/>
      <c r="H33" s="453"/>
    </row>
    <row r="34" spans="2:10" ht="18" customHeight="1">
      <c r="B34" s="1704" t="str">
        <f>+NRC!A83</f>
        <v>H. Iwanudin</v>
      </c>
      <c r="C34" s="457"/>
      <c r="E34" s="453"/>
      <c r="G34" s="493" t="s">
        <v>569</v>
      </c>
      <c r="H34" s="493"/>
    </row>
    <row r="35" spans="2:10" ht="18" customHeight="1">
      <c r="B35" s="491" t="str">
        <f>+NRC!A84</f>
        <v>Direktur Utama</v>
      </c>
      <c r="C35" s="457"/>
      <c r="E35" s="453"/>
      <c r="G35" s="453" t="s">
        <v>136</v>
      </c>
      <c r="H35" s="453"/>
    </row>
    <row r="38" spans="2:10" ht="18" customHeight="1">
      <c r="J38" s="494"/>
    </row>
    <row r="39" spans="2:10" ht="18" customHeight="1">
      <c r="B39" s="495"/>
    </row>
    <row r="40" spans="2:10" ht="18" customHeight="1">
      <c r="B40" s="495"/>
    </row>
    <row r="41" spans="2:10" ht="18" customHeight="1">
      <c r="B41" s="495"/>
      <c r="H41" s="496"/>
    </row>
    <row r="42" spans="2:10" ht="18" customHeight="1">
      <c r="B42" s="495"/>
      <c r="H42" s="496"/>
    </row>
    <row r="43" spans="2:10" ht="18" customHeight="1">
      <c r="B43" s="495"/>
    </row>
  </sheetData>
  <mergeCells count="4">
    <mergeCell ref="C13:D13"/>
    <mergeCell ref="H15:H16"/>
    <mergeCell ref="H18:H19"/>
    <mergeCell ref="H21:H23"/>
  </mergeCells>
  <pageMargins left="0.59055118110236227" right="0.31496062992125984" top="0.70866141732283472" bottom="0.39370078740157483" header="0.15748031496062992" footer="0.31496062992125984"/>
  <pageSetup paperSize="9" scale="65" orientation="portrait" horizontalDpi="4294967293"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
  <dimension ref="B1:Y119"/>
  <sheetViews>
    <sheetView view="pageBreakPreview" topLeftCell="A21" zoomScale="60" zoomScaleNormal="60" workbookViewId="0">
      <selection activeCell="D21" sqref="D21"/>
    </sheetView>
  </sheetViews>
  <sheetFormatPr defaultColWidth="2.6953125" defaultRowHeight="24.95" customHeight="1"/>
  <cols>
    <col min="1" max="1" width="9.16796875" customWidth="1"/>
    <col min="2" max="2" width="6.60546875" customWidth="1"/>
    <col min="3" max="3" width="75.24609375" customWidth="1"/>
    <col min="4" max="4" width="10.11328125" customWidth="1"/>
    <col min="5" max="5" width="2.6953125" customWidth="1"/>
    <col min="6" max="6" width="21.57421875" bestFit="1" customWidth="1"/>
    <col min="7" max="9" width="2.6953125" customWidth="1"/>
    <col min="10" max="10" width="20.6328125" customWidth="1"/>
    <col min="11" max="13" width="2.6953125" customWidth="1"/>
    <col min="14" max="14" width="21.7109375" customWidth="1"/>
    <col min="15" max="17" width="2.6953125" customWidth="1"/>
    <col min="18" max="18" width="21.98046875" customWidth="1"/>
    <col min="19" max="21" width="2.6953125" customWidth="1"/>
    <col min="22" max="22" width="2.6953125" style="227" customWidth="1"/>
    <col min="23" max="23" width="22.65234375" style="266" customWidth="1"/>
    <col min="24" max="25" width="2.6953125" style="269"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1911" t="s">
        <v>52</v>
      </c>
      <c r="N4" s="1911"/>
      <c r="O4" s="1911"/>
      <c r="P4" s="1911"/>
      <c r="Q4" s="1911"/>
      <c r="R4" s="1911"/>
      <c r="S4" s="1911"/>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
        <v>1207</v>
      </c>
      <c r="N6" s="1896"/>
      <c r="O6" s="1896"/>
      <c r="P6" s="1896"/>
      <c r="Q6" s="1896"/>
      <c r="R6" s="1896"/>
      <c r="S6" s="1896"/>
      <c r="T6" s="28"/>
    </row>
    <row r="7" spans="2:20" ht="24.95" customHeight="1">
      <c r="C7" s="4"/>
      <c r="D7" s="1"/>
      <c r="E7" s="4"/>
      <c r="F7" s="4"/>
      <c r="G7" s="56" t="s">
        <v>11</v>
      </c>
      <c r="H7" s="25"/>
      <c r="I7" s="25"/>
      <c r="J7" s="25"/>
      <c r="K7" s="25"/>
      <c r="L7" s="26" t="s">
        <v>9</v>
      </c>
      <c r="M7" s="1912" t="s">
        <v>1435</v>
      </c>
      <c r="N7" s="1913"/>
      <c r="O7" s="1913"/>
      <c r="P7" s="1913"/>
      <c r="Q7" s="1913"/>
      <c r="R7" s="1913"/>
      <c r="S7" s="1913"/>
      <c r="T7" s="28"/>
    </row>
    <row r="8" spans="2:20" ht="24.95" customHeight="1">
      <c r="D8" s="3"/>
      <c r="E8" s="11"/>
      <c r="F8" s="11"/>
      <c r="G8" s="56" t="s">
        <v>19</v>
      </c>
      <c r="H8" s="25"/>
      <c r="I8" s="25"/>
      <c r="J8" s="25"/>
      <c r="K8" s="25"/>
      <c r="L8" s="26" t="s">
        <v>9</v>
      </c>
      <c r="M8" s="1896" t="s">
        <v>1208</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+NRC!$A$1</f>
        <v>PT BANUA KARYA UTAMA</v>
      </c>
      <c r="C11" s="1902"/>
      <c r="E11" s="23"/>
      <c r="F11" s="24"/>
      <c r="G11" s="29"/>
      <c r="H11" s="30"/>
      <c r="I11" s="30"/>
      <c r="J11" s="30"/>
      <c r="K11" s="30"/>
      <c r="L11" s="31"/>
      <c r="M11" s="37"/>
      <c r="N11" s="37"/>
      <c r="O11" s="37"/>
      <c r="P11" s="30"/>
      <c r="Q11" s="30"/>
      <c r="R11" s="30"/>
      <c r="S11" s="30"/>
      <c r="T11" s="30"/>
    </row>
    <row r="12" spans="2:20" ht="24.95" customHeight="1">
      <c r="B12" s="1902" t="s">
        <v>50</v>
      </c>
      <c r="C12" s="1902"/>
      <c r="E12" s="23"/>
      <c r="F12" s="24"/>
      <c r="G12" s="29"/>
      <c r="H12" s="30"/>
      <c r="I12" s="30"/>
      <c r="J12" s="30"/>
      <c r="K12" s="30"/>
      <c r="L12" s="31"/>
      <c r="M12" s="30"/>
      <c r="N12" s="30"/>
      <c r="O12" s="30"/>
      <c r="P12" s="30"/>
      <c r="Q12" s="30"/>
      <c r="R12" s="30"/>
      <c r="S12" s="30"/>
      <c r="T12" s="30"/>
    </row>
    <row r="13" spans="2:20" ht="24.95" customHeight="1">
      <c r="B13" s="1903" t="s">
        <v>1375</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
        <v>1219</v>
      </c>
      <c r="F15" s="1906"/>
      <c r="G15" s="1906"/>
      <c r="H15" s="1907"/>
      <c r="I15" s="1905" t="s">
        <v>26</v>
      </c>
      <c r="J15" s="1906"/>
      <c r="K15" s="1906"/>
      <c r="L15" s="1907"/>
      <c r="M15" s="1905" t="s">
        <v>1220</v>
      </c>
      <c r="N15" s="1906"/>
      <c r="O15" s="1906"/>
      <c r="P15" s="1907"/>
      <c r="Q15" s="1905">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4"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4" ht="12" customHeight="1">
      <c r="B18" s="54"/>
      <c r="C18" s="29"/>
      <c r="D18" s="55"/>
      <c r="E18" s="50"/>
      <c r="F18" s="51"/>
      <c r="G18" s="51"/>
      <c r="H18" s="52"/>
      <c r="I18" s="51"/>
      <c r="J18" s="51"/>
      <c r="K18" s="53"/>
      <c r="L18" s="52"/>
      <c r="M18" s="51"/>
      <c r="N18" s="51"/>
      <c r="O18" s="53"/>
      <c r="P18" s="52"/>
      <c r="Q18" s="51"/>
      <c r="R18" s="51"/>
      <c r="S18" s="53"/>
      <c r="T18" s="52"/>
    </row>
    <row r="19" spans="2:24" ht="20.100000000000001" customHeight="1">
      <c r="B19" s="1897" t="s">
        <v>72</v>
      </c>
      <c r="C19" s="1898"/>
      <c r="D19" s="86"/>
      <c r="E19" s="41"/>
      <c r="F19" s="98"/>
      <c r="G19" s="98"/>
      <c r="H19" s="99"/>
      <c r="I19" s="98"/>
      <c r="J19" s="98"/>
      <c r="K19" s="100"/>
      <c r="L19" s="99"/>
      <c r="M19" s="98"/>
      <c r="N19" s="98"/>
      <c r="O19" s="100"/>
      <c r="P19" s="99"/>
      <c r="Q19" s="98"/>
      <c r="R19" s="98"/>
      <c r="S19" s="100"/>
      <c r="T19" s="99"/>
    </row>
    <row r="20" spans="2:24" ht="12.75" customHeight="1">
      <c r="B20" s="214"/>
      <c r="C20" s="215"/>
      <c r="D20" s="87"/>
      <c r="E20" s="106"/>
      <c r="F20" s="107"/>
      <c r="G20" s="107"/>
      <c r="H20" s="108"/>
      <c r="I20" s="107"/>
      <c r="J20" s="107"/>
      <c r="K20" s="109"/>
      <c r="L20" s="108"/>
      <c r="M20" s="107"/>
      <c r="N20" s="107"/>
      <c r="O20" s="109"/>
      <c r="P20" s="108"/>
      <c r="Q20" s="107"/>
      <c r="R20" s="107"/>
      <c r="S20" s="109"/>
      <c r="T20" s="99"/>
    </row>
    <row r="21" spans="2:24" ht="20.100000000000001" customHeight="1">
      <c r="B21" s="214" t="s">
        <v>73</v>
      </c>
      <c r="C21" s="215"/>
      <c r="D21" s="87"/>
      <c r="E21" s="110"/>
      <c r="F21" s="111"/>
      <c r="G21" s="111"/>
      <c r="H21" s="112"/>
      <c r="I21" s="111"/>
      <c r="J21" s="111"/>
      <c r="K21" s="113"/>
      <c r="L21" s="112"/>
      <c r="M21" s="111"/>
      <c r="N21" s="111"/>
      <c r="O21" s="113"/>
      <c r="P21" s="112"/>
      <c r="Q21" s="111"/>
      <c r="R21" s="111"/>
      <c r="S21" s="113"/>
      <c r="T21" s="101"/>
    </row>
    <row r="22" spans="2:24" ht="11.25" customHeight="1">
      <c r="B22" s="214"/>
      <c r="C22" s="215"/>
      <c r="D22" s="87"/>
      <c r="E22" s="110"/>
      <c r="F22" s="111"/>
      <c r="G22" s="111"/>
      <c r="H22" s="112"/>
      <c r="I22" s="111"/>
      <c r="J22" s="111"/>
      <c r="K22" s="113"/>
      <c r="L22" s="112"/>
      <c r="M22" s="111"/>
      <c r="N22" s="111"/>
      <c r="O22" s="113"/>
      <c r="P22" s="112"/>
      <c r="Q22" s="111"/>
      <c r="R22" s="111"/>
      <c r="S22" s="113"/>
      <c r="T22" s="101"/>
    </row>
    <row r="23" spans="2:24" ht="20.100000000000001" customHeight="1">
      <c r="B23" s="214" t="s">
        <v>74</v>
      </c>
      <c r="C23" s="215"/>
      <c r="D23" s="87" t="str">
        <f>A!M4</f>
        <v>A</v>
      </c>
      <c r="E23" s="110"/>
      <c r="F23" s="111">
        <f>A!F32</f>
        <v>10151009489</v>
      </c>
      <c r="G23" s="111"/>
      <c r="H23" s="412" t="s">
        <v>111</v>
      </c>
      <c r="I23" s="111"/>
      <c r="J23" s="111">
        <f t="shared" ref="J23:J26" si="0">N23-F23</f>
        <v>-2156577</v>
      </c>
      <c r="K23" s="111"/>
      <c r="L23" s="252"/>
      <c r="M23" s="111"/>
      <c r="N23" s="111">
        <f>A!N32</f>
        <v>10148852912</v>
      </c>
      <c r="O23" s="111"/>
      <c r="P23" s="220"/>
      <c r="Q23" s="111"/>
      <c r="R23" s="111">
        <f>A!R32</f>
        <v>27654641</v>
      </c>
      <c r="S23" s="113"/>
      <c r="T23" s="101"/>
      <c r="X23" s="408"/>
    </row>
    <row r="24" spans="2:24" ht="20.100000000000001" customHeight="1">
      <c r="B24" s="92" t="s">
        <v>1348</v>
      </c>
      <c r="C24" s="93"/>
      <c r="D24" s="87" t="str">
        <f>B!M4</f>
        <v>B</v>
      </c>
      <c r="E24" s="110"/>
      <c r="F24" s="111">
        <f>B!F22</f>
        <v>225529440</v>
      </c>
      <c r="G24" s="111"/>
      <c r="H24" s="412" t="s">
        <v>111</v>
      </c>
      <c r="I24" s="111"/>
      <c r="J24" s="111">
        <f t="shared" si="0"/>
        <v>0</v>
      </c>
      <c r="K24" s="113"/>
      <c r="L24" s="112"/>
      <c r="M24" s="111"/>
      <c r="N24" s="111">
        <f>B!N22</f>
        <v>225529440</v>
      </c>
      <c r="O24" s="111"/>
      <c r="P24" s="220"/>
      <c r="Q24" s="111"/>
      <c r="R24" s="111">
        <f>B!R22</f>
        <v>0</v>
      </c>
      <c r="S24" s="113"/>
      <c r="T24" s="101"/>
      <c r="X24" s="408"/>
    </row>
    <row r="25" spans="2:24" ht="20.100000000000001" customHeight="1">
      <c r="B25" s="504" t="s">
        <v>110</v>
      </c>
      <c r="C25" s="505"/>
      <c r="D25" s="87" t="str">
        <f>+'C'!M4</f>
        <v>C</v>
      </c>
      <c r="E25" s="110"/>
      <c r="F25" s="111">
        <f>+'C'!F22</f>
        <v>0</v>
      </c>
      <c r="G25" s="111"/>
      <c r="H25" s="412" t="s">
        <v>111</v>
      </c>
      <c r="I25" s="111"/>
      <c r="J25" s="111">
        <f>N25-F25</f>
        <v>0</v>
      </c>
      <c r="K25" s="113"/>
      <c r="L25" s="112"/>
      <c r="M25" s="111"/>
      <c r="N25" s="111">
        <f>+'C'!N22</f>
        <v>0</v>
      </c>
      <c r="O25" s="111"/>
      <c r="P25" s="220"/>
      <c r="Q25" s="111"/>
      <c r="R25" s="111">
        <f>+'C'!R22</f>
        <v>3925634000</v>
      </c>
      <c r="S25" s="113"/>
      <c r="T25" s="101"/>
      <c r="X25" s="408"/>
    </row>
    <row r="26" spans="2:24" ht="20.100000000000001" customHeight="1">
      <c r="B26" s="504" t="s">
        <v>1242</v>
      </c>
      <c r="C26" s="505"/>
      <c r="D26" s="87" t="str">
        <f>+D!M4</f>
        <v>D</v>
      </c>
      <c r="E26" s="110"/>
      <c r="F26" s="111">
        <f>+D!F25</f>
        <v>5736505368</v>
      </c>
      <c r="G26" s="111"/>
      <c r="H26" s="412" t="s">
        <v>111</v>
      </c>
      <c r="I26" s="111"/>
      <c r="J26" s="111">
        <f t="shared" si="0"/>
        <v>0</v>
      </c>
      <c r="K26" s="113"/>
      <c r="L26" s="112"/>
      <c r="M26" s="111"/>
      <c r="N26" s="111">
        <f>+D!N25</f>
        <v>5736505368</v>
      </c>
      <c r="O26" s="111"/>
      <c r="P26" s="220"/>
      <c r="Q26" s="111"/>
      <c r="R26" s="111">
        <f>+D!R25</f>
        <v>0</v>
      </c>
      <c r="S26" s="113"/>
      <c r="T26" s="101"/>
      <c r="X26" s="408"/>
    </row>
    <row r="27" spans="2:24" ht="20.100000000000001" customHeight="1">
      <c r="B27" s="214" t="s">
        <v>1164</v>
      </c>
      <c r="C27" s="215"/>
      <c r="D27" s="87" t="str">
        <f>E!M4</f>
        <v>E</v>
      </c>
      <c r="E27" s="110"/>
      <c r="F27" s="111">
        <f>E!F24</f>
        <v>25589591290</v>
      </c>
      <c r="G27" s="111"/>
      <c r="H27" s="412" t="s">
        <v>111</v>
      </c>
      <c r="I27" s="111"/>
      <c r="J27" s="111">
        <f>N27-F27</f>
        <v>0</v>
      </c>
      <c r="K27" s="113"/>
      <c r="L27" s="112"/>
      <c r="M27" s="111"/>
      <c r="N27" s="111">
        <f>E!N24</f>
        <v>25589591290</v>
      </c>
      <c r="O27" s="113"/>
      <c r="P27" s="220"/>
      <c r="Q27" s="111"/>
      <c r="R27" s="111">
        <f>E!R24</f>
        <v>9970644323</v>
      </c>
      <c r="S27" s="113"/>
      <c r="T27" s="101"/>
    </row>
    <row r="28" spans="2:24" ht="20.100000000000001" customHeight="1">
      <c r="B28" s="214" t="s">
        <v>32</v>
      </c>
      <c r="C28" s="215"/>
      <c r="D28" s="87" t="str">
        <f>F!M4</f>
        <v>F</v>
      </c>
      <c r="E28" s="110"/>
      <c r="F28" s="111">
        <f>+F!F22</f>
        <v>0</v>
      </c>
      <c r="G28" s="111"/>
      <c r="H28" s="412" t="s">
        <v>111</v>
      </c>
      <c r="I28" s="111"/>
      <c r="J28" s="111">
        <f>N28-F28</f>
        <v>0</v>
      </c>
      <c r="K28" s="113"/>
      <c r="L28" s="112"/>
      <c r="M28" s="111"/>
      <c r="N28" s="111">
        <f>+F!N22</f>
        <v>0</v>
      </c>
      <c r="O28" s="113"/>
      <c r="P28" s="220"/>
      <c r="Q28" s="111"/>
      <c r="R28" s="111">
        <f>+F!R22</f>
        <v>0</v>
      </c>
      <c r="S28" s="113"/>
      <c r="T28" s="101"/>
    </row>
    <row r="29" spans="2:24" ht="20.100000000000001" customHeight="1">
      <c r="B29" s="214" t="s">
        <v>383</v>
      </c>
      <c r="C29" s="215"/>
      <c r="D29" s="87" t="str">
        <f>G!M4</f>
        <v>G</v>
      </c>
      <c r="E29" s="110"/>
      <c r="F29" s="111">
        <f>+G!F21</f>
        <v>0</v>
      </c>
      <c r="G29" s="111"/>
      <c r="H29" s="412" t="s">
        <v>111</v>
      </c>
      <c r="I29" s="111"/>
      <c r="J29" s="111">
        <f>N29-F29</f>
        <v>0</v>
      </c>
      <c r="K29" s="113"/>
      <c r="L29" s="112"/>
      <c r="M29" s="111"/>
      <c r="N29" s="111">
        <f>+G!N21</f>
        <v>0</v>
      </c>
      <c r="O29" s="113"/>
      <c r="P29" s="220"/>
      <c r="Q29" s="111"/>
      <c r="R29" s="111">
        <f>+G!R21</f>
        <v>0</v>
      </c>
      <c r="S29" s="113"/>
      <c r="T29" s="101"/>
    </row>
    <row r="30" spans="2:24" ht="13.5" customHeight="1" thickBot="1">
      <c r="B30" s="214"/>
      <c r="C30" s="215"/>
      <c r="D30" s="87"/>
      <c r="E30" s="114"/>
      <c r="F30" s="115"/>
      <c r="G30" s="115"/>
      <c r="H30" s="116"/>
      <c r="I30" s="115"/>
      <c r="J30" s="115"/>
      <c r="K30" s="117"/>
      <c r="L30" s="116"/>
      <c r="M30" s="115"/>
      <c r="N30" s="115"/>
      <c r="O30" s="117"/>
      <c r="P30" s="116"/>
      <c r="Q30" s="115"/>
      <c r="R30" s="115"/>
      <c r="S30" s="117"/>
      <c r="T30" s="103"/>
    </row>
    <row r="31" spans="2:24" ht="20.100000000000001" customHeight="1" thickBot="1">
      <c r="B31" s="214" t="s">
        <v>75</v>
      </c>
      <c r="C31" s="215"/>
      <c r="D31" s="87"/>
      <c r="E31" s="118"/>
      <c r="F31" s="119">
        <f>SUM(F23:F30)</f>
        <v>41702635587</v>
      </c>
      <c r="G31" s="119"/>
      <c r="H31" s="120"/>
      <c r="I31" s="119"/>
      <c r="J31" s="119">
        <f>SUM(J23:J30)</f>
        <v>-2156577</v>
      </c>
      <c r="K31" s="121"/>
      <c r="L31" s="120"/>
      <c r="M31" s="119"/>
      <c r="N31" s="119">
        <f>SUM(N23:N30)</f>
        <v>41700479010</v>
      </c>
      <c r="O31" s="121"/>
      <c r="P31" s="120"/>
      <c r="Q31" s="119"/>
      <c r="R31" s="119">
        <f>SUM(R23:R30)</f>
        <v>13923932964</v>
      </c>
      <c r="S31" s="121"/>
      <c r="T31" s="104"/>
    </row>
    <row r="32" spans="2:24" ht="20.100000000000001" customHeight="1">
      <c r="B32" s="214"/>
      <c r="C32" s="215"/>
      <c r="D32" s="87"/>
      <c r="E32" s="106"/>
      <c r="F32" s="229" t="s">
        <v>105</v>
      </c>
      <c r="G32" s="107"/>
      <c r="H32" s="108"/>
      <c r="I32" s="107"/>
      <c r="J32" s="229" t="s">
        <v>105</v>
      </c>
      <c r="K32" s="109"/>
      <c r="L32" s="108"/>
      <c r="M32" s="107"/>
      <c r="N32" s="229" t="s">
        <v>105</v>
      </c>
      <c r="O32" s="109"/>
      <c r="P32" s="108"/>
      <c r="Q32" s="107"/>
      <c r="R32" s="229" t="s">
        <v>105</v>
      </c>
      <c r="S32" s="109"/>
      <c r="T32" s="99"/>
    </row>
    <row r="33" spans="2:24" ht="20.100000000000001" customHeight="1">
      <c r="B33" s="214" t="s">
        <v>76</v>
      </c>
      <c r="C33" s="215"/>
      <c r="D33" s="87"/>
      <c r="E33" s="110"/>
      <c r="F33" s="111"/>
      <c r="G33" s="111"/>
      <c r="H33" s="112"/>
      <c r="I33" s="111"/>
      <c r="J33" s="111"/>
      <c r="K33" s="113"/>
      <c r="L33" s="112"/>
      <c r="M33" s="111"/>
      <c r="N33" s="111"/>
      <c r="O33" s="113"/>
      <c r="P33" s="112"/>
      <c r="Q33" s="111"/>
      <c r="R33" s="111"/>
      <c r="S33" s="113"/>
      <c r="T33" s="101"/>
    </row>
    <row r="34" spans="2:24" ht="12" customHeight="1">
      <c r="B34" s="214"/>
      <c r="C34" s="215"/>
      <c r="D34" s="87"/>
      <c r="E34" s="110"/>
      <c r="F34" s="111"/>
      <c r="G34" s="111"/>
      <c r="H34" s="112"/>
      <c r="I34" s="111"/>
      <c r="J34" s="111"/>
      <c r="K34" s="113"/>
      <c r="L34" s="112"/>
      <c r="M34" s="111"/>
      <c r="N34" s="111"/>
      <c r="O34" s="113"/>
      <c r="P34" s="112"/>
      <c r="Q34" s="111"/>
      <c r="R34" s="111"/>
      <c r="S34" s="113"/>
      <c r="T34" s="101"/>
    </row>
    <row r="35" spans="2:24" ht="20.25" customHeight="1">
      <c r="B35" s="1919" t="s">
        <v>158</v>
      </c>
      <c r="C35" s="1920"/>
      <c r="D35" s="87" t="str">
        <f>H!M4</f>
        <v>H</v>
      </c>
      <c r="E35" s="110"/>
      <c r="F35" s="111">
        <f>+H!F36</f>
        <v>1334375000</v>
      </c>
      <c r="G35" s="111"/>
      <c r="H35" s="412" t="s">
        <v>111</v>
      </c>
      <c r="I35" s="111"/>
      <c r="J35" s="418">
        <f>N35-F35</f>
        <v>0</v>
      </c>
      <c r="K35" s="113"/>
      <c r="L35" s="112"/>
      <c r="M35" s="111"/>
      <c r="N35" s="368">
        <f>H!N36</f>
        <v>1334375000</v>
      </c>
      <c r="O35" s="113"/>
      <c r="P35" s="112"/>
      <c r="Q35" s="111"/>
      <c r="R35" s="111">
        <f>H!R36</f>
        <v>1451250000</v>
      </c>
      <c r="S35" s="113"/>
      <c r="T35" s="101"/>
      <c r="W35" s="267"/>
      <c r="X35" s="267"/>
    </row>
    <row r="36" spans="2:24" ht="21.95" customHeight="1">
      <c r="B36" s="214" t="s">
        <v>37</v>
      </c>
      <c r="C36" s="215"/>
      <c r="D36" s="87" t="str">
        <f>I!M4</f>
        <v>I</v>
      </c>
      <c r="E36" s="110"/>
      <c r="F36" s="111">
        <f>+I!F24</f>
        <v>0</v>
      </c>
      <c r="G36" s="111"/>
      <c r="H36" s="412" t="s">
        <v>111</v>
      </c>
      <c r="I36" s="111"/>
      <c r="J36" s="418">
        <f>N36-F36</f>
        <v>0</v>
      </c>
      <c r="K36" s="113"/>
      <c r="L36" s="112"/>
      <c r="M36" s="111"/>
      <c r="N36" s="111">
        <f>I!N24</f>
        <v>0</v>
      </c>
      <c r="O36" s="113"/>
      <c r="P36" s="112"/>
      <c r="Q36" s="111"/>
      <c r="R36" s="111">
        <f>I!R24</f>
        <v>0</v>
      </c>
      <c r="S36" s="113"/>
      <c r="T36" s="101"/>
      <c r="X36" s="267"/>
    </row>
    <row r="37" spans="2:24" ht="14.25" customHeight="1" thickBot="1">
      <c r="B37" s="214"/>
      <c r="C37" s="215"/>
      <c r="D37" s="87"/>
      <c r="E37" s="114"/>
      <c r="F37" s="115"/>
      <c r="G37" s="115"/>
      <c r="H37" s="116"/>
      <c r="I37" s="115"/>
      <c r="J37" s="419"/>
      <c r="K37" s="117"/>
      <c r="L37" s="116"/>
      <c r="M37" s="115"/>
      <c r="N37" s="115"/>
      <c r="O37" s="117"/>
      <c r="P37" s="116"/>
      <c r="Q37" s="115"/>
      <c r="R37" s="115"/>
      <c r="S37" s="117"/>
      <c r="T37" s="103"/>
      <c r="X37" s="268"/>
    </row>
    <row r="38" spans="2:24" ht="21.95" customHeight="1" thickBot="1">
      <c r="B38" s="214" t="s">
        <v>77</v>
      </c>
      <c r="C38" s="215"/>
      <c r="D38" s="87"/>
      <c r="E38" s="118"/>
      <c r="F38" s="119">
        <f>SUM(F35:F37)</f>
        <v>1334375000</v>
      </c>
      <c r="G38" s="119"/>
      <c r="H38" s="120"/>
      <c r="I38" s="119"/>
      <c r="J38" s="420">
        <f>SUM(J35:J37)</f>
        <v>0</v>
      </c>
      <c r="K38" s="121"/>
      <c r="L38" s="120"/>
      <c r="M38" s="119"/>
      <c r="N38" s="119">
        <f>SUM(N35:N37)</f>
        <v>1334375000</v>
      </c>
      <c r="O38" s="121"/>
      <c r="P38" s="120"/>
      <c r="Q38" s="119"/>
      <c r="R38" s="119">
        <f>SUM(R35:R37)</f>
        <v>1451250000</v>
      </c>
      <c r="S38" s="121"/>
      <c r="T38" s="104"/>
    </row>
    <row r="39" spans="2:24" ht="14.25" customHeight="1">
      <c r="B39" s="214"/>
      <c r="C39" s="215"/>
      <c r="D39" s="87"/>
      <c r="E39" s="106"/>
      <c r="F39" s="229" t="s">
        <v>105</v>
      </c>
      <c r="G39" s="107"/>
      <c r="H39" s="108"/>
      <c r="I39" s="107"/>
      <c r="J39" s="421" t="s">
        <v>105</v>
      </c>
      <c r="K39" s="109"/>
      <c r="L39" s="108"/>
      <c r="M39" s="107"/>
      <c r="N39" s="229" t="s">
        <v>105</v>
      </c>
      <c r="O39" s="109"/>
      <c r="P39" s="108"/>
      <c r="Q39" s="107"/>
      <c r="R39" s="229" t="s">
        <v>105</v>
      </c>
      <c r="S39" s="109"/>
      <c r="T39" s="99"/>
    </row>
    <row r="40" spans="2:24" ht="21.95" customHeight="1" thickBot="1">
      <c r="B40" s="214" t="s">
        <v>78</v>
      </c>
      <c r="C40" s="215"/>
      <c r="D40" s="87"/>
      <c r="E40" s="122"/>
      <c r="F40" s="123">
        <f>F31+F38</f>
        <v>43037010587</v>
      </c>
      <c r="G40" s="123"/>
      <c r="H40" s="124"/>
      <c r="I40" s="123"/>
      <c r="J40" s="422">
        <f>J31+J38</f>
        <v>-2156577</v>
      </c>
      <c r="K40" s="125"/>
      <c r="L40" s="124"/>
      <c r="M40" s="123"/>
      <c r="N40" s="123">
        <f>N31+N38</f>
        <v>43034854010</v>
      </c>
      <c r="O40" s="125"/>
      <c r="P40" s="124"/>
      <c r="Q40" s="123"/>
      <c r="R40" s="123">
        <f>R31+R38</f>
        <v>15375182964</v>
      </c>
      <c r="S40" s="125"/>
      <c r="T40" s="105"/>
    </row>
    <row r="41" spans="2:24" ht="15" customHeight="1" thickTop="1">
      <c r="B41" s="214"/>
      <c r="C41" s="215"/>
      <c r="D41" s="87"/>
      <c r="E41" s="106"/>
      <c r="F41" s="229" t="s">
        <v>105</v>
      </c>
      <c r="G41" s="107"/>
      <c r="H41" s="108"/>
      <c r="I41" s="107"/>
      <c r="J41" s="229" t="s">
        <v>105</v>
      </c>
      <c r="K41" s="109"/>
      <c r="L41" s="108"/>
      <c r="M41" s="107"/>
      <c r="N41" s="229" t="s">
        <v>105</v>
      </c>
      <c r="O41" s="109"/>
      <c r="P41" s="108"/>
      <c r="Q41" s="107"/>
      <c r="R41" s="229" t="s">
        <v>105</v>
      </c>
      <c r="S41" s="109"/>
      <c r="T41" s="99"/>
    </row>
    <row r="42" spans="2:24" ht="20.100000000000001" customHeight="1">
      <c r="B42" s="214"/>
      <c r="C42" s="367"/>
      <c r="D42" s="87"/>
      <c r="E42" s="110"/>
      <c r="F42" s="111"/>
      <c r="G42" s="111"/>
      <c r="H42" s="112"/>
      <c r="I42" s="111"/>
      <c r="J42" s="111"/>
      <c r="K42" s="113"/>
      <c r="L42" s="112"/>
      <c r="M42" s="111"/>
      <c r="N42" s="111"/>
      <c r="O42" s="113"/>
      <c r="P42" s="112"/>
      <c r="Q42" s="111"/>
      <c r="R42" s="111"/>
      <c r="S42" s="113"/>
      <c r="T42" s="101"/>
    </row>
    <row r="43" spans="2:24" ht="20.100000000000001" customHeight="1">
      <c r="B43" s="1897" t="s">
        <v>79</v>
      </c>
      <c r="C43" s="1898"/>
      <c r="D43" s="87"/>
      <c r="E43" s="110"/>
      <c r="F43" s="111"/>
      <c r="G43" s="111"/>
      <c r="H43" s="112"/>
      <c r="I43" s="111"/>
      <c r="J43" s="111"/>
      <c r="K43" s="113"/>
      <c r="L43" s="112"/>
      <c r="M43" s="111"/>
      <c r="N43" s="111"/>
      <c r="O43" s="113"/>
      <c r="P43" s="112"/>
      <c r="Q43" s="111"/>
      <c r="R43" s="111"/>
      <c r="S43" s="113"/>
      <c r="T43" s="101"/>
    </row>
    <row r="44" spans="2:24" ht="20.100000000000001" customHeight="1">
      <c r="B44" s="214"/>
      <c r="C44" s="215"/>
      <c r="D44" s="87"/>
      <c r="E44" s="110"/>
      <c r="F44" s="111"/>
      <c r="G44" s="111"/>
      <c r="H44" s="112"/>
      <c r="I44" s="111"/>
      <c r="J44" s="111"/>
      <c r="K44" s="113"/>
      <c r="L44" s="112"/>
      <c r="M44" s="111"/>
      <c r="N44" s="111"/>
      <c r="O44" s="113"/>
      <c r="P44" s="112"/>
      <c r="Q44" s="111"/>
      <c r="R44" s="111"/>
      <c r="S44" s="113"/>
      <c r="T44" s="101"/>
    </row>
    <row r="45" spans="2:24" ht="20.100000000000001" customHeight="1">
      <c r="B45" s="214" t="s">
        <v>80</v>
      </c>
      <c r="C45" s="215"/>
      <c r="D45" s="87"/>
      <c r="E45" s="110"/>
      <c r="F45" s="111"/>
      <c r="G45" s="111"/>
      <c r="H45" s="112"/>
      <c r="I45" s="111"/>
      <c r="J45" s="111"/>
      <c r="K45" s="113"/>
      <c r="L45" s="112"/>
      <c r="M45" s="111"/>
      <c r="N45" s="111"/>
      <c r="O45" s="113"/>
      <c r="P45" s="112"/>
      <c r="Q45" s="111"/>
      <c r="R45" s="111"/>
      <c r="S45" s="113"/>
      <c r="T45" s="101"/>
    </row>
    <row r="46" spans="2:24" ht="11.25" customHeight="1">
      <c r="B46" s="214"/>
      <c r="C46" s="215"/>
      <c r="D46" s="87"/>
      <c r="E46" s="110"/>
      <c r="F46" s="111"/>
      <c r="G46" s="111"/>
      <c r="H46" s="112"/>
      <c r="I46" s="111"/>
      <c r="J46" s="111"/>
      <c r="K46" s="113"/>
      <c r="L46" s="112"/>
      <c r="M46" s="111"/>
      <c r="N46" s="111"/>
      <c r="O46" s="113"/>
      <c r="P46" s="112"/>
      <c r="Q46" s="111"/>
      <c r="R46" s="111"/>
      <c r="S46" s="113"/>
      <c r="T46" s="101"/>
    </row>
    <row r="47" spans="2:24" ht="20.100000000000001" customHeight="1">
      <c r="B47" s="214" t="s">
        <v>1380</v>
      </c>
      <c r="C47" s="215"/>
      <c r="D47" s="87" t="str">
        <f>J!M4</f>
        <v>J</v>
      </c>
      <c r="E47" s="114"/>
      <c r="F47" s="111">
        <f>J!F23</f>
        <v>19248140516</v>
      </c>
      <c r="G47" s="111"/>
      <c r="H47" s="412" t="s">
        <v>111</v>
      </c>
      <c r="I47" s="111"/>
      <c r="J47" s="111">
        <f t="shared" ref="J47:J50" si="1">N47-F47</f>
        <v>0</v>
      </c>
      <c r="K47" s="113"/>
      <c r="L47" s="112"/>
      <c r="M47" s="111"/>
      <c r="N47" s="111">
        <f>J!N23</f>
        <v>19248140516</v>
      </c>
      <c r="O47" s="113"/>
      <c r="P47" s="112"/>
      <c r="Q47" s="111"/>
      <c r="R47" s="111">
        <f>J!R23</f>
        <v>102200035</v>
      </c>
      <c r="S47" s="113"/>
      <c r="T47" s="103"/>
    </row>
    <row r="48" spans="2:24" ht="20.100000000000001" customHeight="1">
      <c r="B48" s="214" t="s">
        <v>1381</v>
      </c>
      <c r="C48" s="215"/>
      <c r="D48" s="87" t="str">
        <f>+K!M4</f>
        <v>K</v>
      </c>
      <c r="E48" s="110"/>
      <c r="F48" s="111">
        <f>+K!F24</f>
        <v>4824955</v>
      </c>
      <c r="G48" s="111"/>
      <c r="H48" s="412" t="s">
        <v>111</v>
      </c>
      <c r="I48" s="111"/>
      <c r="J48" s="111">
        <f>N48-F48</f>
        <v>0</v>
      </c>
      <c r="K48" s="113"/>
      <c r="L48" s="112"/>
      <c r="M48" s="111"/>
      <c r="N48" s="111">
        <f>+K!N24</f>
        <v>4824955</v>
      </c>
      <c r="O48" s="113"/>
      <c r="P48" s="112"/>
      <c r="Q48" s="111"/>
      <c r="R48" s="111">
        <f>+K!R24</f>
        <v>804268631.41189551</v>
      </c>
      <c r="S48" s="113"/>
      <c r="T48" s="101"/>
    </row>
    <row r="49" spans="2:23" ht="19.5" customHeight="1">
      <c r="B49" s="214" t="s">
        <v>1382</v>
      </c>
      <c r="C49" s="215"/>
      <c r="D49" s="87" t="str">
        <f>+L!M4</f>
        <v>L</v>
      </c>
      <c r="E49" s="110"/>
      <c r="F49" s="111">
        <f>L!F22</f>
        <v>7433977555</v>
      </c>
      <c r="G49" s="111"/>
      <c r="H49" s="412" t="s">
        <v>111</v>
      </c>
      <c r="I49" s="111"/>
      <c r="J49" s="111">
        <f>N49-F49</f>
        <v>-22570418</v>
      </c>
      <c r="K49" s="113"/>
      <c r="L49" s="112"/>
      <c r="M49" s="111"/>
      <c r="N49" s="111">
        <f>L!N22</f>
        <v>7411407137</v>
      </c>
      <c r="O49" s="113"/>
      <c r="P49" s="112"/>
      <c r="Q49" s="111"/>
      <c r="R49" s="111">
        <f>+L!R22</f>
        <v>0</v>
      </c>
      <c r="S49" s="113"/>
      <c r="T49" s="101"/>
    </row>
    <row r="50" spans="2:23" ht="20.100000000000001" customHeight="1">
      <c r="B50" s="214" t="s">
        <v>482</v>
      </c>
      <c r="C50" s="215"/>
      <c r="D50" s="87" t="str">
        <f>+M!M4</f>
        <v>M</v>
      </c>
      <c r="E50" s="110"/>
      <c r="F50" s="111">
        <f>M!F26</f>
        <v>0</v>
      </c>
      <c r="G50" s="111"/>
      <c r="H50" s="412" t="s">
        <v>111</v>
      </c>
      <c r="I50" s="111"/>
      <c r="J50" s="111">
        <f t="shared" si="1"/>
        <v>0</v>
      </c>
      <c r="K50" s="113"/>
      <c r="L50" s="112"/>
      <c r="M50" s="111"/>
      <c r="N50" s="111">
        <f>M!N26</f>
        <v>0</v>
      </c>
      <c r="O50" s="113"/>
      <c r="P50" s="112"/>
      <c r="Q50" s="111"/>
      <c r="R50" s="111">
        <f>+M!R26</f>
        <v>0</v>
      </c>
      <c r="S50" s="113"/>
      <c r="T50" s="101"/>
    </row>
    <row r="51" spans="2:23" ht="11.25" customHeight="1" thickBot="1">
      <c r="B51" s="214"/>
      <c r="C51" s="215"/>
      <c r="D51" s="87"/>
      <c r="E51" s="114"/>
      <c r="F51" s="115"/>
      <c r="G51" s="115"/>
      <c r="H51" s="116"/>
      <c r="I51" s="115"/>
      <c r="J51" s="115"/>
      <c r="K51" s="117"/>
      <c r="L51" s="116"/>
      <c r="M51" s="115"/>
      <c r="N51" s="115"/>
      <c r="O51" s="117"/>
      <c r="P51" s="116"/>
      <c r="Q51" s="115"/>
      <c r="R51" s="115"/>
      <c r="S51" s="117"/>
      <c r="T51" s="103"/>
    </row>
    <row r="52" spans="2:23" ht="21.95" customHeight="1" thickBot="1">
      <c r="B52" s="214" t="s">
        <v>81</v>
      </c>
      <c r="C52" s="215"/>
      <c r="D52" s="87"/>
      <c r="E52" s="118"/>
      <c r="F52" s="119">
        <f>SUM(F47:F51)</f>
        <v>26686943026</v>
      </c>
      <c r="G52" s="119"/>
      <c r="H52" s="120"/>
      <c r="I52" s="119"/>
      <c r="J52" s="119">
        <f>SUM(J47:J51)</f>
        <v>-22570418</v>
      </c>
      <c r="K52" s="121"/>
      <c r="L52" s="120"/>
      <c r="M52" s="119"/>
      <c r="N52" s="119">
        <f>SUM(N47:N51)</f>
        <v>26664372608</v>
      </c>
      <c r="O52" s="121"/>
      <c r="P52" s="120"/>
      <c r="Q52" s="119"/>
      <c r="R52" s="119">
        <f>SUM(R47:R51)</f>
        <v>906468666.41189551</v>
      </c>
      <c r="S52" s="121"/>
      <c r="T52" s="104"/>
    </row>
    <row r="53" spans="2:23" ht="21.95" customHeight="1">
      <c r="B53" s="214"/>
      <c r="C53" s="215"/>
      <c r="D53" s="87"/>
      <c r="E53" s="106"/>
      <c r="F53" s="229" t="s">
        <v>105</v>
      </c>
      <c r="G53" s="107"/>
      <c r="H53" s="108"/>
      <c r="I53" s="107"/>
      <c r="J53" s="229" t="s">
        <v>105</v>
      </c>
      <c r="K53" s="109"/>
      <c r="L53" s="108"/>
      <c r="M53" s="107"/>
      <c r="N53" s="229" t="s">
        <v>105</v>
      </c>
      <c r="O53" s="109"/>
      <c r="P53" s="108"/>
      <c r="Q53" s="107"/>
      <c r="R53" s="229" t="s">
        <v>105</v>
      </c>
      <c r="S53" s="109"/>
      <c r="T53" s="99"/>
    </row>
    <row r="54" spans="2:23" ht="21.95" customHeight="1">
      <c r="B54" s="214" t="s">
        <v>82</v>
      </c>
      <c r="C54" s="215"/>
      <c r="D54" s="87"/>
      <c r="E54" s="110"/>
      <c r="F54" s="111"/>
      <c r="G54" s="111"/>
      <c r="H54" s="112"/>
      <c r="I54" s="111"/>
      <c r="J54" s="111"/>
      <c r="K54" s="113"/>
      <c r="L54" s="112"/>
      <c r="M54" s="111"/>
      <c r="N54" s="111"/>
      <c r="O54" s="113"/>
      <c r="P54" s="112"/>
      <c r="Q54" s="111"/>
      <c r="R54" s="111"/>
      <c r="S54" s="113"/>
      <c r="T54" s="101"/>
    </row>
    <row r="55" spans="2:23" ht="12.75" customHeight="1">
      <c r="B55" s="211"/>
      <c r="C55" s="212"/>
      <c r="D55" s="87"/>
      <c r="E55" s="110"/>
      <c r="F55" s="111"/>
      <c r="G55" s="111"/>
      <c r="H55" s="112"/>
      <c r="I55" s="111"/>
      <c r="J55" s="111"/>
      <c r="K55" s="113"/>
      <c r="L55" s="112"/>
      <c r="M55" s="111"/>
      <c r="N55" s="111"/>
      <c r="O55" s="113"/>
      <c r="P55" s="112"/>
      <c r="Q55" s="111"/>
      <c r="R55" s="111"/>
      <c r="S55" s="113"/>
      <c r="T55" s="101"/>
    </row>
    <row r="56" spans="2:23" ht="46.5" customHeight="1">
      <c r="B56" s="1914" t="s">
        <v>483</v>
      </c>
      <c r="C56" s="1921"/>
      <c r="D56" s="87" t="str">
        <f>N!M4</f>
        <v>N</v>
      </c>
      <c r="E56" s="110"/>
      <c r="F56" s="111">
        <f>N!F22</f>
        <v>0</v>
      </c>
      <c r="G56" s="111"/>
      <c r="H56" s="412" t="s">
        <v>111</v>
      </c>
      <c r="I56" s="111"/>
      <c r="J56" s="111">
        <f>N56-F56</f>
        <v>0</v>
      </c>
      <c r="K56" s="113"/>
      <c r="L56" s="112"/>
      <c r="M56" s="111"/>
      <c r="N56" s="111">
        <f>+N!N22</f>
        <v>0</v>
      </c>
      <c r="O56" s="113"/>
      <c r="P56" s="112"/>
      <c r="Q56" s="111"/>
      <c r="R56" s="111">
        <f>+N!R22</f>
        <v>0</v>
      </c>
      <c r="S56" s="113"/>
      <c r="T56" s="101"/>
    </row>
    <row r="57" spans="2:23" ht="24" customHeight="1">
      <c r="B57" s="1922" t="s">
        <v>473</v>
      </c>
      <c r="C57" s="1923"/>
      <c r="D57" s="87" t="str">
        <f>+O!M4</f>
        <v>O</v>
      </c>
      <c r="E57" s="114"/>
      <c r="F57" s="115">
        <f>+O!F22</f>
        <v>0</v>
      </c>
      <c r="G57" s="115"/>
      <c r="H57" s="412" t="s">
        <v>111</v>
      </c>
      <c r="I57" s="115"/>
      <c r="J57" s="498">
        <f>N57-F57</f>
        <v>0</v>
      </c>
      <c r="K57" s="117"/>
      <c r="L57" s="116"/>
      <c r="M57" s="115"/>
      <c r="N57" s="115">
        <f>+O!N22</f>
        <v>0</v>
      </c>
      <c r="O57" s="117"/>
      <c r="P57" s="116"/>
      <c r="Q57" s="115"/>
      <c r="R57" s="115">
        <f>+O!R22</f>
        <v>0</v>
      </c>
      <c r="S57" s="117"/>
      <c r="T57" s="103"/>
    </row>
    <row r="58" spans="2:23" ht="15" customHeight="1" thickBot="1">
      <c r="B58" s="214"/>
      <c r="C58" s="215"/>
      <c r="D58" s="87"/>
      <c r="E58" s="114"/>
      <c r="F58" s="115"/>
      <c r="G58" s="115"/>
      <c r="H58" s="116"/>
      <c r="I58" s="115"/>
      <c r="J58" s="115"/>
      <c r="K58" s="117"/>
      <c r="L58" s="116"/>
      <c r="M58" s="115"/>
      <c r="N58" s="115"/>
      <c r="O58" s="117"/>
      <c r="P58" s="116"/>
      <c r="Q58" s="115"/>
      <c r="R58" s="115"/>
      <c r="S58" s="117"/>
      <c r="T58" s="103"/>
    </row>
    <row r="59" spans="2:23" ht="20.100000000000001" customHeight="1" thickBot="1">
      <c r="B59" s="214" t="s">
        <v>83</v>
      </c>
      <c r="C59" s="215"/>
      <c r="D59" s="87"/>
      <c r="E59" s="118"/>
      <c r="F59" s="119">
        <f>SUM(F56:F58)</f>
        <v>0</v>
      </c>
      <c r="G59" s="119"/>
      <c r="H59" s="120"/>
      <c r="I59" s="119"/>
      <c r="J59" s="497">
        <f>SUM(J56:J58)</f>
        <v>0</v>
      </c>
      <c r="K59" s="121"/>
      <c r="L59" s="120"/>
      <c r="M59" s="119"/>
      <c r="N59" s="119">
        <f>SUM(N56:N58)</f>
        <v>0</v>
      </c>
      <c r="O59" s="121"/>
      <c r="P59" s="120"/>
      <c r="Q59" s="119"/>
      <c r="R59" s="119">
        <f>SUM(R56:R58)</f>
        <v>0</v>
      </c>
      <c r="S59" s="121"/>
      <c r="T59" s="104"/>
    </row>
    <row r="60" spans="2:23" ht="15" customHeight="1">
      <c r="B60" s="214"/>
      <c r="C60" s="215"/>
      <c r="D60" s="87"/>
      <c r="E60" s="106"/>
      <c r="F60" s="229" t="s">
        <v>105</v>
      </c>
      <c r="G60" s="107"/>
      <c r="H60" s="108"/>
      <c r="I60" s="107"/>
      <c r="J60" s="229" t="s">
        <v>105</v>
      </c>
      <c r="K60" s="109"/>
      <c r="L60" s="108"/>
      <c r="M60" s="107"/>
      <c r="N60" s="229" t="s">
        <v>105</v>
      </c>
      <c r="O60" s="109"/>
      <c r="P60" s="108"/>
      <c r="Q60" s="107"/>
      <c r="R60" s="229" t="s">
        <v>105</v>
      </c>
      <c r="S60" s="109"/>
      <c r="T60" s="99"/>
    </row>
    <row r="61" spans="2:23" ht="20.100000000000001" customHeight="1">
      <c r="B61" s="214" t="s">
        <v>84</v>
      </c>
      <c r="C61" s="215"/>
      <c r="D61" s="87"/>
      <c r="E61" s="114"/>
      <c r="F61" s="115"/>
      <c r="G61" s="115"/>
      <c r="H61" s="116"/>
      <c r="I61" s="115"/>
      <c r="J61" s="115"/>
      <c r="K61" s="117"/>
      <c r="L61" s="116"/>
      <c r="M61" s="115"/>
      <c r="N61" s="115"/>
      <c r="O61" s="117"/>
      <c r="P61" s="116"/>
      <c r="Q61" s="115"/>
      <c r="R61" s="115"/>
      <c r="S61" s="117"/>
      <c r="T61" s="103"/>
    </row>
    <row r="62" spans="2:23" ht="20.100000000000001" customHeight="1">
      <c r="B62" s="214"/>
      <c r="C62" s="215"/>
      <c r="D62" s="87"/>
      <c r="E62" s="110"/>
      <c r="F62" s="111"/>
      <c r="G62" s="111"/>
      <c r="H62" s="112"/>
      <c r="I62" s="111"/>
      <c r="J62" s="111"/>
      <c r="K62" s="113"/>
      <c r="L62" s="112"/>
      <c r="M62" s="111"/>
      <c r="N62" s="111"/>
      <c r="O62" s="113"/>
      <c r="P62" s="112"/>
      <c r="Q62" s="111"/>
      <c r="R62" s="111"/>
      <c r="S62" s="113"/>
      <c r="T62" s="101"/>
    </row>
    <row r="63" spans="2:23" ht="60.75" customHeight="1">
      <c r="B63" s="1914" t="s">
        <v>1209</v>
      </c>
      <c r="C63" s="1915"/>
      <c r="D63" s="87" t="str">
        <f>P!M4</f>
        <v>P</v>
      </c>
      <c r="E63" s="106"/>
      <c r="F63" s="111">
        <f>P!F26</f>
        <v>125000000</v>
      </c>
      <c r="G63" s="111"/>
      <c r="H63" s="412" t="s">
        <v>111</v>
      </c>
      <c r="I63" s="111"/>
      <c r="J63" s="418">
        <f>N63-F63</f>
        <v>0</v>
      </c>
      <c r="K63" s="113"/>
      <c r="L63" s="112"/>
      <c r="M63" s="111"/>
      <c r="N63" s="111">
        <f>P!N26</f>
        <v>125000000</v>
      </c>
      <c r="O63" s="113"/>
      <c r="P63" s="112"/>
      <c r="Q63" s="111"/>
      <c r="R63" s="111">
        <f>P!R26</f>
        <v>125000000</v>
      </c>
      <c r="S63" s="109"/>
      <c r="T63" s="99"/>
      <c r="W63" s="424"/>
    </row>
    <row r="64" spans="2:23" ht="20.25">
      <c r="B64" s="214" t="s">
        <v>484</v>
      </c>
      <c r="C64" s="1151"/>
      <c r="D64" s="87" t="str">
        <f>+Q!M4</f>
        <v>Q</v>
      </c>
      <c r="E64" s="106"/>
      <c r="F64" s="111">
        <f>+Q!F19</f>
        <v>0</v>
      </c>
      <c r="G64" s="111"/>
      <c r="H64" s="412" t="s">
        <v>111</v>
      </c>
      <c r="I64" s="111"/>
      <c r="J64" s="418">
        <f>N64-F64</f>
        <v>0</v>
      </c>
      <c r="K64" s="113"/>
      <c r="L64" s="112"/>
      <c r="M64" s="111"/>
      <c r="N64" s="111">
        <f>+Q!N19</f>
        <v>0</v>
      </c>
      <c r="O64" s="113"/>
      <c r="P64" s="112"/>
      <c r="Q64" s="111"/>
      <c r="R64" s="111">
        <f>+Q!R19</f>
        <v>0</v>
      </c>
      <c r="S64" s="109"/>
      <c r="T64" s="99"/>
      <c r="W64" s="424"/>
    </row>
    <row r="65" spans="2:23" ht="20.100000000000001" customHeight="1">
      <c r="B65" s="214" t="s">
        <v>161</v>
      </c>
      <c r="C65" s="215"/>
      <c r="D65" s="87" t="str">
        <f>+'R'!M4</f>
        <v>R</v>
      </c>
      <c r="E65" s="110"/>
      <c r="F65" s="442">
        <f>+'R'!F26</f>
        <v>16225067561.41441</v>
      </c>
      <c r="G65" s="111"/>
      <c r="H65" s="412" t="s">
        <v>111</v>
      </c>
      <c r="I65" s="111"/>
      <c r="J65" s="418">
        <f>N65-F65</f>
        <v>20413841</v>
      </c>
      <c r="K65" s="113"/>
      <c r="L65" s="112"/>
      <c r="M65" s="111"/>
      <c r="N65" s="442">
        <f>+'R'!N26</f>
        <v>16245481402.41441</v>
      </c>
      <c r="O65" s="113"/>
      <c r="P65" s="112"/>
      <c r="Q65" s="111"/>
      <c r="R65" s="442">
        <f>+'R'!R26</f>
        <v>14343714298.788105</v>
      </c>
      <c r="S65" s="113"/>
      <c r="T65" s="101"/>
      <c r="W65" s="266">
        <f>+NRC!F69</f>
        <v>14343714298.288105</v>
      </c>
    </row>
    <row r="66" spans="2:23" ht="20.100000000000001" customHeight="1" thickBot="1">
      <c r="B66" s="214"/>
      <c r="C66" s="246"/>
      <c r="D66" s="87"/>
      <c r="E66" s="114"/>
      <c r="F66" s="115"/>
      <c r="G66" s="115"/>
      <c r="H66" s="116"/>
      <c r="I66" s="115"/>
      <c r="J66" s="115"/>
      <c r="K66" s="117"/>
      <c r="L66" s="116"/>
      <c r="M66" s="115"/>
      <c r="N66" s="115"/>
      <c r="O66" s="117"/>
      <c r="P66" s="116"/>
      <c r="Q66" s="115"/>
      <c r="R66" s="115"/>
      <c r="S66" s="117"/>
      <c r="T66" s="103"/>
    </row>
    <row r="67" spans="2:23" ht="20.100000000000001" customHeight="1" thickBot="1">
      <c r="B67" s="214" t="s">
        <v>85</v>
      </c>
      <c r="C67" s="215"/>
      <c r="D67" s="87"/>
      <c r="E67" s="118"/>
      <c r="F67" s="420">
        <f>SUM(F63:F66)</f>
        <v>16350067561.41441</v>
      </c>
      <c r="G67" s="119"/>
      <c r="H67" s="120"/>
      <c r="I67" s="119"/>
      <c r="J67" s="420">
        <f>SUM(J63:J66)</f>
        <v>20413841</v>
      </c>
      <c r="K67" s="121"/>
      <c r="L67" s="120"/>
      <c r="M67" s="119"/>
      <c r="N67" s="420">
        <f>SUM(N63:N66)</f>
        <v>16370481402.41441</v>
      </c>
      <c r="O67" s="121"/>
      <c r="P67" s="120"/>
      <c r="Q67" s="119"/>
      <c r="R67" s="420">
        <f>SUM(R63:R66)</f>
        <v>14468714298.788105</v>
      </c>
      <c r="S67" s="121"/>
      <c r="T67" s="104"/>
    </row>
    <row r="68" spans="2:23" ht="13.5" customHeight="1">
      <c r="B68" s="214"/>
      <c r="C68" s="215"/>
      <c r="D68" s="35"/>
      <c r="E68" s="106"/>
      <c r="F68" s="229" t="s">
        <v>105</v>
      </c>
      <c r="G68" s="107"/>
      <c r="H68" s="108"/>
      <c r="I68" s="107"/>
      <c r="J68" s="229" t="s">
        <v>105</v>
      </c>
      <c r="K68" s="109"/>
      <c r="L68" s="108"/>
      <c r="M68" s="107"/>
      <c r="N68" s="229" t="s">
        <v>105</v>
      </c>
      <c r="O68" s="109"/>
      <c r="P68" s="108"/>
      <c r="Q68" s="107"/>
      <c r="R68" s="229" t="s">
        <v>105</v>
      </c>
      <c r="S68" s="109"/>
      <c r="T68" s="99"/>
    </row>
    <row r="69" spans="2:23" ht="20.100000000000001" customHeight="1" thickBot="1">
      <c r="B69" s="247" t="s">
        <v>66</v>
      </c>
      <c r="C69" s="248"/>
      <c r="D69" s="85"/>
      <c r="E69" s="122"/>
      <c r="F69" s="123">
        <f>F52+F59+F67</f>
        <v>43037010587.414413</v>
      </c>
      <c r="G69" s="123"/>
      <c r="H69" s="124"/>
      <c r="I69" s="123"/>
      <c r="J69" s="422">
        <f>J52+J59+J67</f>
        <v>-2156577</v>
      </c>
      <c r="K69" s="125"/>
      <c r="L69" s="124"/>
      <c r="M69" s="123"/>
      <c r="N69" s="422">
        <f>N52+N59+N67</f>
        <v>43034854010.414413</v>
      </c>
      <c r="O69" s="125"/>
      <c r="P69" s="124"/>
      <c r="Q69" s="123"/>
      <c r="R69" s="422">
        <f>R52+R59+R67</f>
        <v>15375182965.200001</v>
      </c>
      <c r="S69" s="125"/>
      <c r="T69" s="105"/>
    </row>
    <row r="70" spans="2:23" ht="21.95" customHeight="1" thickTop="1">
      <c r="B70" s="218"/>
      <c r="C70" s="219"/>
      <c r="D70" s="219"/>
      <c r="E70" s="219"/>
      <c r="F70" s="221" t="s">
        <v>105</v>
      </c>
      <c r="G70" s="219"/>
      <c r="H70" s="413"/>
      <c r="I70" s="219"/>
      <c r="J70" s="221" t="s">
        <v>105</v>
      </c>
      <c r="K70" s="219"/>
      <c r="L70" s="219"/>
      <c r="M70" s="219"/>
      <c r="N70" s="221" t="s">
        <v>105</v>
      </c>
      <c r="O70" s="219"/>
      <c r="P70" s="219"/>
      <c r="Q70" s="219"/>
      <c r="R70" s="221" t="s">
        <v>105</v>
      </c>
      <c r="S70" s="219"/>
      <c r="T70" s="60"/>
    </row>
    <row r="71" spans="2:23" ht="21.95" customHeight="1">
      <c r="B71" s="222"/>
      <c r="C71" s="223"/>
      <c r="D71" s="223"/>
      <c r="E71" s="223"/>
      <c r="F71" s="1283">
        <f>F40-F69</f>
        <v>-0.4144134521484375</v>
      </c>
      <c r="G71" s="415"/>
      <c r="H71" s="415"/>
      <c r="I71" s="415"/>
      <c r="J71" s="415">
        <f>J40-J69</f>
        <v>0</v>
      </c>
      <c r="K71" s="360"/>
      <c r="L71" s="360"/>
      <c r="M71" s="360"/>
      <c r="N71" s="415">
        <f>N40-N69</f>
        <v>-0.4144134521484375</v>
      </c>
      <c r="O71" s="360"/>
      <c r="P71" s="360"/>
      <c r="Q71" s="360"/>
      <c r="R71" s="415">
        <f>R40-R69</f>
        <v>-1.2000007629394531</v>
      </c>
      <c r="S71" s="223"/>
      <c r="T71" s="60"/>
    </row>
    <row r="72" spans="2:23" ht="21.95" customHeight="1">
      <c r="B72" s="90"/>
      <c r="C72" s="91"/>
      <c r="D72" s="91"/>
      <c r="E72" s="91"/>
      <c r="F72" s="442"/>
      <c r="G72" s="91"/>
      <c r="H72" s="414"/>
      <c r="I72" s="91"/>
      <c r="J72" s="91"/>
      <c r="K72" s="91"/>
      <c r="L72" s="91"/>
      <c r="M72" s="91"/>
      <c r="N72" s="443"/>
      <c r="O72" s="91"/>
      <c r="P72" s="91"/>
      <c r="Q72" s="91"/>
      <c r="R72" s="91"/>
      <c r="S72" s="91"/>
      <c r="T72" s="60"/>
    </row>
    <row r="73" spans="2:23" ht="21.95" customHeight="1">
      <c r="B73" s="222"/>
      <c r="C73" s="223"/>
      <c r="D73" s="223"/>
      <c r="E73" s="223"/>
      <c r="F73" s="428"/>
      <c r="G73" s="223"/>
      <c r="H73" s="223"/>
      <c r="I73" s="223"/>
      <c r="J73" s="223"/>
      <c r="K73" s="223"/>
      <c r="L73" s="223"/>
      <c r="M73" s="223"/>
      <c r="N73" s="223"/>
      <c r="O73" s="223"/>
      <c r="P73" s="223"/>
      <c r="Q73" s="223"/>
      <c r="R73" s="223"/>
      <c r="S73" s="223"/>
      <c r="T73" s="60"/>
    </row>
    <row r="74" spans="2:23" ht="21.95" customHeight="1" thickBot="1">
      <c r="B74" s="231"/>
      <c r="C74" s="232"/>
      <c r="D74" s="232"/>
      <c r="E74" s="232"/>
      <c r="F74" s="232"/>
      <c r="G74" s="232"/>
      <c r="H74" s="232"/>
      <c r="I74" s="232"/>
      <c r="J74" s="232"/>
      <c r="K74" s="232"/>
      <c r="L74" s="232"/>
      <c r="M74" s="232"/>
      <c r="N74" s="232"/>
      <c r="O74" s="232"/>
      <c r="P74" s="232"/>
      <c r="Q74" s="232"/>
      <c r="R74" s="232"/>
      <c r="S74" s="232"/>
      <c r="T74" s="60"/>
    </row>
    <row r="75" spans="2:23" ht="24.95" customHeight="1">
      <c r="B75" s="12" t="s">
        <v>12</v>
      </c>
      <c r="C75" s="13"/>
      <c r="D75" s="14"/>
      <c r="E75" s="14"/>
      <c r="F75" s="14"/>
      <c r="G75" s="14"/>
      <c r="H75" s="14"/>
      <c r="I75" s="14"/>
      <c r="J75" s="14"/>
      <c r="K75" s="14"/>
      <c r="L75" s="14"/>
      <c r="M75" s="14"/>
      <c r="N75" s="14"/>
      <c r="O75" s="14"/>
      <c r="P75" s="14"/>
      <c r="Q75" s="14"/>
      <c r="R75" s="14"/>
      <c r="S75" s="14"/>
      <c r="T75" s="15"/>
    </row>
    <row r="76" spans="2:23" ht="24.95" customHeight="1">
      <c r="B76" s="236" t="s">
        <v>111</v>
      </c>
      <c r="C76" s="257" t="s">
        <v>13</v>
      </c>
      <c r="D76" s="18"/>
      <c r="E76" s="19" t="s">
        <v>18</v>
      </c>
      <c r="F76" s="19"/>
      <c r="G76" s="18"/>
      <c r="H76" s="18" t="s">
        <v>9</v>
      </c>
      <c r="I76" s="88" t="s">
        <v>63</v>
      </c>
      <c r="J76" s="1924" t="s">
        <v>348</v>
      </c>
      <c r="K76" s="1924"/>
      <c r="L76" s="1924"/>
      <c r="M76" s="1924"/>
      <c r="N76" s="1924"/>
      <c r="O76" s="1924"/>
      <c r="P76" s="1924"/>
      <c r="Q76" s="1924"/>
      <c r="R76" s="1924"/>
      <c r="S76" s="1924"/>
      <c r="T76" s="20"/>
    </row>
    <row r="77" spans="2:23" ht="24.95" customHeight="1">
      <c r="B77" s="236"/>
      <c r="C77" s="257" t="s">
        <v>14</v>
      </c>
      <c r="D77" s="18"/>
      <c r="E77" s="18"/>
      <c r="F77" s="18"/>
      <c r="G77" s="18"/>
      <c r="H77" s="18"/>
      <c r="I77" s="18"/>
      <c r="J77" s="1924"/>
      <c r="K77" s="1924"/>
      <c r="L77" s="1924"/>
      <c r="M77" s="1924"/>
      <c r="N77" s="1924"/>
      <c r="O77" s="1924"/>
      <c r="P77" s="1924"/>
      <c r="Q77" s="1924"/>
      <c r="R77" s="1924"/>
      <c r="S77" s="1924"/>
      <c r="T77" s="20"/>
    </row>
    <row r="78" spans="2:23" ht="24.95" customHeight="1">
      <c r="B78" s="236"/>
      <c r="C78" s="257" t="s">
        <v>15</v>
      </c>
      <c r="D78" s="18"/>
      <c r="E78" s="18"/>
      <c r="F78" s="18"/>
      <c r="G78" s="18"/>
      <c r="H78" s="18"/>
      <c r="I78" s="18"/>
      <c r="J78" s="1924"/>
      <c r="K78" s="1924"/>
      <c r="L78" s="1924"/>
      <c r="M78" s="1924"/>
      <c r="N78" s="1924"/>
      <c r="O78" s="1924"/>
      <c r="P78" s="1924"/>
      <c r="Q78" s="1924"/>
      <c r="R78" s="1924"/>
      <c r="S78" s="1924"/>
      <c r="T78" s="20"/>
    </row>
    <row r="79" spans="2:23" ht="24.95" customHeight="1">
      <c r="B79" s="238" t="s">
        <v>105</v>
      </c>
      <c r="C79" s="258" t="s">
        <v>16</v>
      </c>
      <c r="D79" s="18"/>
      <c r="E79" s="18"/>
      <c r="F79" s="18"/>
      <c r="G79" s="18"/>
      <c r="H79" s="18"/>
      <c r="I79" s="18"/>
      <c r="J79" s="1924"/>
      <c r="K79" s="1924"/>
      <c r="L79" s="1924"/>
      <c r="M79" s="1924"/>
      <c r="N79" s="1924"/>
      <c r="O79" s="1924"/>
      <c r="P79" s="1924"/>
      <c r="Q79" s="1924"/>
      <c r="R79" s="1924"/>
      <c r="S79" s="1924"/>
      <c r="T79" s="20"/>
    </row>
    <row r="80" spans="2:23" ht="24.95" customHeight="1">
      <c r="B80" s="236"/>
      <c r="C80" s="21"/>
      <c r="D80" s="18"/>
      <c r="F80" s="19"/>
      <c r="G80" s="19"/>
      <c r="H80" s="18"/>
      <c r="I80" s="18"/>
      <c r="J80" s="1924"/>
      <c r="K80" s="1924"/>
      <c r="L80" s="1924"/>
      <c r="M80" s="1924"/>
      <c r="N80" s="1924"/>
      <c r="O80" s="1924"/>
      <c r="P80" s="1924"/>
      <c r="Q80" s="1924"/>
      <c r="R80" s="1924"/>
      <c r="S80" s="1924"/>
      <c r="T80" s="20"/>
    </row>
    <row r="81" spans="2:20" ht="24.95" customHeight="1">
      <c r="B81" s="250"/>
      <c r="C81" s="21"/>
      <c r="D81" s="18"/>
      <c r="E81" s="18"/>
      <c r="F81" s="18"/>
      <c r="G81" s="18"/>
      <c r="H81" s="18"/>
      <c r="I81" s="18"/>
      <c r="J81" s="1924"/>
      <c r="K81" s="1924"/>
      <c r="L81" s="1924"/>
      <c r="M81" s="1924"/>
      <c r="N81" s="1924"/>
      <c r="O81" s="1924"/>
      <c r="P81" s="1924"/>
      <c r="Q81" s="1924"/>
      <c r="R81" s="1924"/>
      <c r="S81" s="1924"/>
      <c r="T81" s="20"/>
    </row>
    <row r="82" spans="2:20" ht="24.95" customHeight="1">
      <c r="B82" s="251"/>
      <c r="C82" s="10"/>
      <c r="D82" s="3"/>
      <c r="E82" s="3"/>
      <c r="F82" s="3"/>
      <c r="G82" s="3"/>
      <c r="H82" s="3"/>
      <c r="I82" s="3"/>
      <c r="J82" s="3"/>
      <c r="K82" s="3"/>
      <c r="L82" s="3"/>
      <c r="M82" s="3"/>
      <c r="N82" s="3"/>
      <c r="O82" s="3"/>
      <c r="P82" s="3"/>
      <c r="Q82" s="3"/>
      <c r="R82" s="3"/>
      <c r="S82" s="3"/>
      <c r="T82" s="2"/>
    </row>
    <row r="87" spans="2:20" ht="14.25"/>
    <row r="88" spans="2:20" ht="14.25"/>
    <row r="89" spans="2:20" ht="14.25"/>
    <row r="90" spans="2:20" ht="14.25"/>
    <row r="91" spans="2:20" ht="14.25"/>
    <row r="92" spans="2:20" ht="14.25"/>
    <row r="93" spans="2:20" ht="14.25"/>
    <row r="94" spans="2:20" ht="14.25"/>
    <row r="95" spans="2:20" ht="14.25"/>
    <row r="96" spans="2:20" ht="14.25"/>
    <row r="97" ht="14.25"/>
    <row r="98" ht="14.25"/>
    <row r="99" ht="14.25"/>
    <row r="100" ht="14.25"/>
    <row r="101" ht="14.25"/>
    <row r="102" ht="14.25"/>
    <row r="103" ht="14.25"/>
    <row r="104" ht="14.25"/>
    <row r="105" ht="14.25"/>
    <row r="106" ht="14.25"/>
    <row r="107" ht="14.25"/>
    <row r="108" ht="14.25"/>
    <row r="109" ht="14.25"/>
    <row r="110" ht="14.25"/>
    <row r="111" ht="14.25"/>
    <row r="112" ht="14.25"/>
    <row r="113" ht="14.25"/>
    <row r="114" ht="14.25"/>
    <row r="115" ht="14.25"/>
    <row r="116" ht="14.25"/>
    <row r="117" ht="14.25"/>
    <row r="118" ht="14.25"/>
    <row r="119" ht="14.25"/>
  </sheetData>
  <mergeCells count="33">
    <mergeCell ref="J81:S81"/>
    <mergeCell ref="J76:S76"/>
    <mergeCell ref="J80:S80"/>
    <mergeCell ref="J77:S77"/>
    <mergeCell ref="J78:S78"/>
    <mergeCell ref="J79:S79"/>
    <mergeCell ref="B63:C63"/>
    <mergeCell ref="D15:D17"/>
    <mergeCell ref="B15:C17"/>
    <mergeCell ref="E17:H17"/>
    <mergeCell ref="B35:C35"/>
    <mergeCell ref="B56:C56"/>
    <mergeCell ref="B57:C57"/>
    <mergeCell ref="E15:H16"/>
    <mergeCell ref="B19:C19"/>
    <mergeCell ref="M4:S4"/>
    <mergeCell ref="M5:S5"/>
    <mergeCell ref="M6:S6"/>
    <mergeCell ref="M7:S7"/>
    <mergeCell ref="M9:S9"/>
    <mergeCell ref="R13:T13"/>
    <mergeCell ref="M13:P13"/>
    <mergeCell ref="M8:S8"/>
    <mergeCell ref="B43:C43"/>
    <mergeCell ref="I17:L17"/>
    <mergeCell ref="Q17:T17"/>
    <mergeCell ref="M17:P17"/>
    <mergeCell ref="B11:C11"/>
    <mergeCell ref="B12:C12"/>
    <mergeCell ref="B13:C13"/>
    <mergeCell ref="I15:L16"/>
    <mergeCell ref="M15:P16"/>
    <mergeCell ref="Q15:T16"/>
  </mergeCells>
  <phoneticPr fontId="31" type="noConversion"/>
  <printOptions horizontalCentered="1"/>
  <pageMargins left="0.74803149606299213" right="0.28000000000000003" top="0.45" bottom="0.43" header="0.23622047244094491" footer="0.23622047244094491"/>
  <pageSetup paperSize="9" scale="44" orientation="portrait" horizontalDpi="4294967293"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5"/>
  <dimension ref="B1:W72"/>
  <sheetViews>
    <sheetView view="pageBreakPreview" topLeftCell="A31" zoomScale="60" zoomScaleNormal="65" workbookViewId="0">
      <selection activeCell="N48" sqref="N48"/>
    </sheetView>
  </sheetViews>
  <sheetFormatPr defaultRowHeight="24.95" customHeight="1"/>
  <cols>
    <col min="2" max="2" width="6.60546875" customWidth="1"/>
    <col min="3" max="3" width="75.24609375" customWidth="1"/>
    <col min="4" max="4" width="10.11328125" customWidth="1"/>
    <col min="5" max="5" width="2.6953125" customWidth="1"/>
    <col min="6" max="6" width="21.98046875" customWidth="1"/>
    <col min="7" max="9" width="2.6953125" customWidth="1"/>
    <col min="10" max="10" width="22.3828125" customWidth="1"/>
    <col min="11" max="13" width="2.6953125" customWidth="1"/>
    <col min="14" max="14" width="22.3828125" customWidth="1"/>
    <col min="15" max="17" width="2.6953125" customWidth="1"/>
    <col min="18" max="18" width="21.44140625" customWidth="1"/>
    <col min="19" max="20" width="2.6953125" customWidth="1"/>
    <col min="21" max="21" width="14.83203125" customWidth="1"/>
    <col min="22" max="22" width="13.75390625" customWidth="1"/>
    <col min="23" max="23" width="39.3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1911" t="s">
        <v>51</v>
      </c>
      <c r="N4" s="1911"/>
      <c r="O4" s="1911"/>
      <c r="P4" s="1911"/>
      <c r="Q4" s="1911"/>
      <c r="R4" s="1911"/>
      <c r="S4" s="1911"/>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49</v>
      </c>
      <c r="C12" s="1902"/>
      <c r="E12" s="23"/>
      <c r="F12" s="24"/>
      <c r="G12" s="29"/>
      <c r="H12" s="30"/>
      <c r="I12" s="30"/>
      <c r="J12" s="30"/>
      <c r="K12" s="30"/>
      <c r="L12" s="31"/>
      <c r="M12" s="30"/>
      <c r="N12" s="30"/>
      <c r="O12" s="30"/>
      <c r="P12" s="30"/>
      <c r="Q12" s="30"/>
      <c r="R12" s="30"/>
      <c r="S12" s="30"/>
      <c r="T12" s="30"/>
    </row>
    <row r="13" spans="2:20" ht="24.95" customHeight="1">
      <c r="B13" s="1925" t="s">
        <v>1376</v>
      </c>
      <c r="C13" s="1925"/>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2"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2" ht="24.95" customHeight="1">
      <c r="B18" s="54"/>
      <c r="C18" s="29"/>
      <c r="D18" s="55"/>
      <c r="E18" s="50"/>
      <c r="F18" s="51"/>
      <c r="G18" s="51"/>
      <c r="H18" s="52"/>
      <c r="I18" s="51"/>
      <c r="J18" s="51"/>
      <c r="K18" s="53"/>
      <c r="L18" s="52"/>
      <c r="M18" s="51"/>
      <c r="N18" s="51"/>
      <c r="O18" s="53"/>
      <c r="P18" s="52"/>
      <c r="Q18" s="51"/>
      <c r="R18" s="51"/>
      <c r="S18" s="53"/>
      <c r="T18" s="52"/>
    </row>
    <row r="19" spans="2:22" ht="24.95" customHeight="1">
      <c r="B19" s="214" t="s">
        <v>203</v>
      </c>
      <c r="C19" s="215"/>
      <c r="D19" s="87" t="str">
        <f>AA!M4</f>
        <v>AA</v>
      </c>
      <c r="E19" s="142"/>
      <c r="F19" s="107">
        <f>+AA!F23</f>
        <v>45180586462.626305</v>
      </c>
      <c r="G19" s="107"/>
      <c r="H19" s="411" t="s">
        <v>111</v>
      </c>
      <c r="I19" s="107"/>
      <c r="J19" s="107">
        <f>N19-F19</f>
        <v>0</v>
      </c>
      <c r="K19" s="109"/>
      <c r="L19" s="108"/>
      <c r="M19" s="107"/>
      <c r="N19" s="107">
        <f>+AA!N23</f>
        <v>45180586462.626305</v>
      </c>
      <c r="O19" s="109"/>
      <c r="P19" s="108"/>
      <c r="Q19" s="107"/>
      <c r="R19" s="107">
        <f>+AA!R23</f>
        <v>49052027000</v>
      </c>
      <c r="S19" s="100"/>
      <c r="T19" s="43"/>
    </row>
    <row r="20" spans="2:22" ht="24.95" customHeight="1">
      <c r="B20" s="214"/>
      <c r="C20" s="215"/>
      <c r="D20" s="87"/>
      <c r="E20" s="142"/>
      <c r="F20" s="107"/>
      <c r="G20" s="107"/>
      <c r="H20" s="108"/>
      <c r="I20" s="107"/>
      <c r="J20" s="107"/>
      <c r="K20" s="109"/>
      <c r="L20" s="108"/>
      <c r="M20" s="107"/>
      <c r="N20" s="107"/>
      <c r="O20" s="109"/>
      <c r="P20" s="108"/>
      <c r="Q20" s="107"/>
      <c r="R20" s="107"/>
      <c r="S20" s="100"/>
      <c r="T20" s="43"/>
    </row>
    <row r="21" spans="2:22" ht="24.95" customHeight="1">
      <c r="B21" s="214" t="s">
        <v>174</v>
      </c>
      <c r="C21" s="215"/>
      <c r="D21" s="87" t="str">
        <f>BB!M4</f>
        <v>BB</v>
      </c>
      <c r="E21" s="143"/>
      <c r="F21" s="107">
        <f>+BB!F37</f>
        <v>42026032865</v>
      </c>
      <c r="G21" s="107"/>
      <c r="H21" s="411" t="s">
        <v>111</v>
      </c>
      <c r="I21" s="107"/>
      <c r="J21" s="107">
        <f>N21-F21</f>
        <v>0</v>
      </c>
      <c r="K21" s="109"/>
      <c r="L21" s="108"/>
      <c r="M21" s="107"/>
      <c r="N21" s="107">
        <f>+BB!N37</f>
        <v>42026032865</v>
      </c>
      <c r="O21" s="109"/>
      <c r="P21" s="108"/>
      <c r="Q21" s="107"/>
      <c r="R21" s="107">
        <f>+BB!R37</f>
        <v>41921036000</v>
      </c>
      <c r="S21" s="102"/>
      <c r="T21" s="39"/>
    </row>
    <row r="22" spans="2:22" ht="24.95" customHeight="1">
      <c r="B22" s="214"/>
      <c r="C22" s="215"/>
      <c r="D22" s="87"/>
      <c r="E22" s="143"/>
      <c r="F22" s="111"/>
      <c r="G22" s="111"/>
      <c r="H22" s="112"/>
      <c r="I22" s="111"/>
      <c r="J22" s="111"/>
      <c r="K22" s="113"/>
      <c r="L22" s="112"/>
      <c r="M22" s="111"/>
      <c r="N22" s="111"/>
      <c r="O22" s="113"/>
      <c r="P22" s="112"/>
      <c r="Q22" s="111"/>
      <c r="R22" s="111"/>
      <c r="S22" s="102"/>
      <c r="T22" s="39"/>
    </row>
    <row r="23" spans="2:22" ht="24.95" customHeight="1" thickBot="1">
      <c r="B23" s="214" t="s">
        <v>3</v>
      </c>
      <c r="C23" s="215"/>
      <c r="D23" s="87"/>
      <c r="E23" s="153"/>
      <c r="F23" s="154">
        <f>F19-F21</f>
        <v>3154553597.6263046</v>
      </c>
      <c r="G23" s="154"/>
      <c r="H23" s="155"/>
      <c r="I23" s="154"/>
      <c r="J23" s="154">
        <f>N23-F23</f>
        <v>0</v>
      </c>
      <c r="K23" s="156"/>
      <c r="L23" s="155"/>
      <c r="M23" s="154"/>
      <c r="N23" s="154">
        <f>N19-N21</f>
        <v>3154553597.6263046</v>
      </c>
      <c r="O23" s="156"/>
      <c r="P23" s="155"/>
      <c r="Q23" s="154"/>
      <c r="R23" s="154">
        <f>R19-R21</f>
        <v>7130991000</v>
      </c>
      <c r="S23" s="157"/>
      <c r="T23" s="158"/>
    </row>
    <row r="24" spans="2:22" ht="24.95" customHeight="1">
      <c r="B24" s="214"/>
      <c r="C24" s="215"/>
      <c r="D24" s="87"/>
      <c r="E24" s="142"/>
      <c r="F24" s="229" t="s">
        <v>105</v>
      </c>
      <c r="G24" s="107"/>
      <c r="H24" s="108"/>
      <c r="I24" s="107"/>
      <c r="J24" s="229" t="s">
        <v>105</v>
      </c>
      <c r="K24" s="109"/>
      <c r="L24" s="108"/>
      <c r="M24" s="107"/>
      <c r="N24" s="229" t="s">
        <v>105</v>
      </c>
      <c r="O24" s="109"/>
      <c r="P24" s="108"/>
      <c r="Q24" s="107"/>
      <c r="R24" s="229" t="s">
        <v>105</v>
      </c>
      <c r="S24" s="100"/>
      <c r="T24" s="43"/>
    </row>
    <row r="25" spans="2:22" ht="24.95" customHeight="1">
      <c r="B25" s="214" t="s">
        <v>4</v>
      </c>
      <c r="C25" s="215"/>
      <c r="D25" s="87" t="str">
        <f>CC!M4</f>
        <v>CC</v>
      </c>
      <c r="E25" s="143"/>
      <c r="F25" s="107">
        <f>+CC!F37</f>
        <v>116875000</v>
      </c>
      <c r="G25" s="107"/>
      <c r="H25" s="411" t="s">
        <v>111</v>
      </c>
      <c r="I25" s="107"/>
      <c r="J25" s="107">
        <f>N25-F25</f>
        <v>0</v>
      </c>
      <c r="K25" s="109"/>
      <c r="L25" s="108"/>
      <c r="M25" s="107"/>
      <c r="N25" s="107">
        <f>+CC!N35</f>
        <v>116875000</v>
      </c>
      <c r="O25" s="109"/>
      <c r="P25" s="108"/>
      <c r="Q25" s="107"/>
      <c r="R25" s="107">
        <f>+CC!R37</f>
        <v>1035226999.8</v>
      </c>
      <c r="S25" s="102"/>
      <c r="T25" s="39"/>
    </row>
    <row r="26" spans="2:22" ht="24.95" customHeight="1">
      <c r="B26" s="214"/>
      <c r="C26" s="215"/>
      <c r="D26" s="87"/>
      <c r="E26" s="143"/>
      <c r="F26" s="111"/>
      <c r="G26" s="111"/>
      <c r="H26" s="112"/>
      <c r="I26" s="111"/>
      <c r="J26" s="111"/>
      <c r="K26" s="113"/>
      <c r="L26" s="112"/>
      <c r="M26" s="111"/>
      <c r="N26" s="111"/>
      <c r="O26" s="113"/>
      <c r="P26" s="112"/>
      <c r="Q26" s="111"/>
      <c r="R26" s="111"/>
      <c r="S26" s="102"/>
      <c r="T26" s="39"/>
    </row>
    <row r="27" spans="2:22" ht="24.95" customHeight="1" thickBot="1">
      <c r="B27" s="214" t="s">
        <v>155</v>
      </c>
      <c r="C27" s="215"/>
      <c r="D27" s="87"/>
      <c r="E27" s="148"/>
      <c r="F27" s="149">
        <f>F23-F25</f>
        <v>3037678597.6263046</v>
      </c>
      <c r="G27" s="149"/>
      <c r="H27" s="150"/>
      <c r="I27" s="149"/>
      <c r="J27" s="149">
        <f>J23-J25</f>
        <v>0</v>
      </c>
      <c r="K27" s="151"/>
      <c r="L27" s="150"/>
      <c r="M27" s="149"/>
      <c r="N27" s="149">
        <f>N23-N25</f>
        <v>3037678597.6263046</v>
      </c>
      <c r="O27" s="151"/>
      <c r="P27" s="150"/>
      <c r="Q27" s="149"/>
      <c r="R27" s="149">
        <f>R23-R25</f>
        <v>6095764000.1999998</v>
      </c>
      <c r="S27" s="152"/>
      <c r="T27" s="58"/>
      <c r="V27" s="782">
        <f>+F27/F19</f>
        <v>6.7234155982882016E-2</v>
      </c>
    </row>
    <row r="28" spans="2:22" ht="24.95" customHeight="1">
      <c r="B28" s="214"/>
      <c r="C28" s="215"/>
      <c r="D28" s="87"/>
      <c r="E28" s="142"/>
      <c r="F28" s="229" t="s">
        <v>105</v>
      </c>
      <c r="G28" s="107"/>
      <c r="H28" s="108"/>
      <c r="I28" s="107"/>
      <c r="J28" s="229" t="s">
        <v>105</v>
      </c>
      <c r="K28" s="109"/>
      <c r="L28" s="108"/>
      <c r="M28" s="107"/>
      <c r="N28" s="229" t="s">
        <v>105</v>
      </c>
      <c r="O28" s="109"/>
      <c r="P28" s="108"/>
      <c r="Q28" s="107"/>
      <c r="R28" s="229" t="s">
        <v>105</v>
      </c>
      <c r="S28" s="100"/>
      <c r="T28" s="43"/>
    </row>
    <row r="29" spans="2:22" ht="24.95" customHeight="1">
      <c r="B29" s="214" t="s">
        <v>5</v>
      </c>
      <c r="C29" s="215"/>
      <c r="D29" s="87" t="str">
        <f>DD!M4</f>
        <v>DD</v>
      </c>
      <c r="E29" s="143"/>
      <c r="F29" s="111"/>
      <c r="G29" s="111"/>
      <c r="H29" s="112"/>
      <c r="I29" s="111"/>
      <c r="J29" s="111"/>
      <c r="K29" s="113"/>
      <c r="L29" s="112"/>
      <c r="M29" s="111"/>
      <c r="N29" s="111"/>
      <c r="O29" s="113"/>
      <c r="P29" s="112"/>
      <c r="Q29" s="111"/>
      <c r="R29" s="111"/>
      <c r="S29" s="102"/>
      <c r="T29" s="39"/>
    </row>
    <row r="30" spans="2:22" ht="24.95" customHeight="1">
      <c r="B30" s="452" t="s">
        <v>63</v>
      </c>
      <c r="C30" s="215" t="str">
        <f>+DD!C20</f>
        <v>Jasa Giro Bank</v>
      </c>
      <c r="D30" s="87"/>
      <c r="E30" s="144"/>
      <c r="F30" s="107">
        <f>+DD!F20</f>
        <v>38238654</v>
      </c>
      <c r="G30" s="107"/>
      <c r="H30" s="411" t="s">
        <v>111</v>
      </c>
      <c r="I30" s="107"/>
      <c r="J30" s="107">
        <f>N30-F30</f>
        <v>0</v>
      </c>
      <c r="K30" s="109"/>
      <c r="L30" s="108"/>
      <c r="M30" s="107"/>
      <c r="N30" s="107">
        <f>+DD!N20</f>
        <v>38238654</v>
      </c>
      <c r="O30" s="109"/>
      <c r="P30" s="108"/>
      <c r="Q30" s="107"/>
      <c r="R30" s="107">
        <f>+DD!R20</f>
        <v>1917832.5</v>
      </c>
      <c r="S30" s="145"/>
      <c r="T30" s="46"/>
    </row>
    <row r="31" spans="2:22" ht="24.95" customHeight="1">
      <c r="B31" s="452" t="s">
        <v>63</v>
      </c>
      <c r="C31" s="215" t="str">
        <f>+DD!C21</f>
        <v>Pendapatan Lain-lain</v>
      </c>
      <c r="D31" s="87"/>
      <c r="E31" s="144"/>
      <c r="F31" s="107">
        <f>+DD!F21</f>
        <v>0</v>
      </c>
      <c r="G31" s="107"/>
      <c r="H31" s="411" t="s">
        <v>111</v>
      </c>
      <c r="I31" s="107"/>
      <c r="J31" s="107">
        <f t="shared" ref="J31:J43" si="0">N31-F31</f>
        <v>0</v>
      </c>
      <c r="K31" s="109"/>
      <c r="L31" s="108"/>
      <c r="M31" s="107"/>
      <c r="N31" s="107">
        <f>+DD!N21</f>
        <v>0</v>
      </c>
      <c r="O31" s="109"/>
      <c r="P31" s="108"/>
      <c r="Q31" s="107"/>
      <c r="R31" s="107">
        <f>+DD!R21</f>
        <v>0</v>
      </c>
      <c r="S31" s="145"/>
      <c r="T31" s="46"/>
    </row>
    <row r="32" spans="2:22" ht="24.95" customHeight="1">
      <c r="B32" s="452" t="s">
        <v>63</v>
      </c>
      <c r="C32" s="509" t="str">
        <f>+DD!C25</f>
        <v>PPh Jasa Giro</v>
      </c>
      <c r="D32" s="510"/>
      <c r="E32" s="144"/>
      <c r="F32" s="107">
        <f>-DD!F25</f>
        <v>-7647794</v>
      </c>
      <c r="G32" s="175"/>
      <c r="H32" s="416" t="s">
        <v>111</v>
      </c>
      <c r="I32" s="175"/>
      <c r="J32" s="107">
        <f t="shared" si="0"/>
        <v>0</v>
      </c>
      <c r="K32" s="109"/>
      <c r="L32" s="108"/>
      <c r="M32" s="107"/>
      <c r="N32" s="107">
        <f>-DD!N25</f>
        <v>-7647794</v>
      </c>
      <c r="O32" s="109"/>
      <c r="P32" s="108"/>
      <c r="Q32" s="107"/>
      <c r="R32" s="107">
        <f>-DD!R25</f>
        <v>-383566.5</v>
      </c>
      <c r="S32" s="145"/>
      <c r="T32" s="46"/>
      <c r="U32" s="233">
        <f>+SUM(N32:N43)</f>
        <v>-512030237</v>
      </c>
    </row>
    <row r="33" spans="2:22" ht="24.95" customHeight="1">
      <c r="B33" s="452" t="s">
        <v>63</v>
      </c>
      <c r="C33" s="509" t="str">
        <f>+DD!C26</f>
        <v>Beban Administrasi Bank</v>
      </c>
      <c r="D33" s="510"/>
      <c r="E33" s="144"/>
      <c r="F33" s="107">
        <f>-DD!F26</f>
        <v>0</v>
      </c>
      <c r="G33" s="175"/>
      <c r="H33" s="416"/>
      <c r="I33" s="175"/>
      <c r="J33" s="107">
        <f t="shared" si="0"/>
        <v>-30000000</v>
      </c>
      <c r="K33" s="109"/>
      <c r="L33" s="108"/>
      <c r="M33" s="107"/>
      <c r="N33" s="107">
        <f>-DD!N26</f>
        <v>-30000000</v>
      </c>
      <c r="O33" s="109"/>
      <c r="P33" s="108"/>
      <c r="Q33" s="107"/>
      <c r="R33" s="107">
        <f>-DD!R26</f>
        <v>-786000</v>
      </c>
      <c r="S33" s="145"/>
      <c r="T33" s="46"/>
      <c r="U33" s="233"/>
    </row>
    <row r="34" spans="2:22" ht="24.95" customHeight="1">
      <c r="B34" s="452" t="s">
        <v>63</v>
      </c>
      <c r="C34" s="509" t="str">
        <f>+DD!C27</f>
        <v>Beban Administrasi PT Bank Negara Indonesia 46 (Persero), Tbk</v>
      </c>
      <c r="D34" s="87"/>
      <c r="E34" s="143"/>
      <c r="F34" s="107">
        <f>-DD!F27</f>
        <v>-25000000</v>
      </c>
      <c r="G34" s="111"/>
      <c r="H34" s="416" t="s">
        <v>111</v>
      </c>
      <c r="I34" s="111"/>
      <c r="J34" s="107">
        <f t="shared" si="0"/>
        <v>25000000</v>
      </c>
      <c r="K34" s="109"/>
      <c r="L34" s="108"/>
      <c r="M34" s="107"/>
      <c r="N34" s="107">
        <f>-DD!N27</f>
        <v>0</v>
      </c>
      <c r="O34" s="109"/>
      <c r="P34" s="108"/>
      <c r="Q34" s="107"/>
      <c r="R34" s="107">
        <f>-DD!R27</f>
        <v>0</v>
      </c>
      <c r="S34" s="145"/>
      <c r="T34" s="46"/>
      <c r="U34" s="233"/>
    </row>
    <row r="35" spans="2:22" ht="24.95" customHeight="1">
      <c r="B35" s="452" t="s">
        <v>63</v>
      </c>
      <c r="C35" s="509" t="str">
        <f>+DD!C28</f>
        <v>Beban Administrasi PT Bank Rakyat Indonesia (Persero), Tbk</v>
      </c>
      <c r="D35" s="87"/>
      <c r="E35" s="143"/>
      <c r="F35" s="107">
        <f>-DD!F28</f>
        <v>-5000000</v>
      </c>
      <c r="G35" s="111"/>
      <c r="H35" s="416"/>
      <c r="I35" s="111"/>
      <c r="J35" s="107">
        <f t="shared" si="0"/>
        <v>5000000</v>
      </c>
      <c r="K35" s="109"/>
      <c r="L35" s="108"/>
      <c r="M35" s="107"/>
      <c r="N35" s="107">
        <f>-DD!N28</f>
        <v>0</v>
      </c>
      <c r="O35" s="109"/>
      <c r="P35" s="108"/>
      <c r="Q35" s="107"/>
      <c r="R35" s="107">
        <f>-DD!R28</f>
        <v>0</v>
      </c>
      <c r="S35" s="145"/>
      <c r="T35" s="46"/>
      <c r="U35" s="233"/>
    </row>
    <row r="36" spans="2:22" ht="24.95" customHeight="1">
      <c r="B36" s="452" t="s">
        <v>63</v>
      </c>
      <c r="C36" s="509" t="str">
        <f>+DD!C29</f>
        <v>Beban Materai</v>
      </c>
      <c r="D36" s="87"/>
      <c r="E36" s="143"/>
      <c r="F36" s="107">
        <f>-DD!F29</f>
        <v>0</v>
      </c>
      <c r="G36" s="111"/>
      <c r="H36" s="416" t="s">
        <v>111</v>
      </c>
      <c r="I36" s="111"/>
      <c r="J36" s="107">
        <f t="shared" si="0"/>
        <v>0</v>
      </c>
      <c r="K36" s="109"/>
      <c r="L36" s="108"/>
      <c r="M36" s="107"/>
      <c r="N36" s="107">
        <f>-DD!N29</f>
        <v>0</v>
      </c>
      <c r="O36" s="109"/>
      <c r="P36" s="108"/>
      <c r="Q36" s="107"/>
      <c r="R36" s="107">
        <f>-DD!R29</f>
        <v>0</v>
      </c>
      <c r="S36" s="145"/>
      <c r="T36" s="46"/>
      <c r="U36" s="233"/>
    </row>
    <row r="37" spans="2:22" ht="24.95" customHeight="1">
      <c r="B37" s="452" t="s">
        <v>63</v>
      </c>
      <c r="C37" s="509" t="str">
        <f>+DD!C30</f>
        <v>Beban Provisi Bank</v>
      </c>
      <c r="D37" s="87"/>
      <c r="E37" s="143"/>
      <c r="F37" s="107">
        <f>-DD!F30</f>
        <v>0</v>
      </c>
      <c r="G37" s="111"/>
      <c r="H37" s="416"/>
      <c r="I37" s="111"/>
      <c r="J37" s="107">
        <f t="shared" si="0"/>
        <v>-86833333</v>
      </c>
      <c r="K37" s="109"/>
      <c r="L37" s="108"/>
      <c r="M37" s="107"/>
      <c r="N37" s="107">
        <f>-DD!N30</f>
        <v>-86833333</v>
      </c>
      <c r="O37" s="109"/>
      <c r="P37" s="108"/>
      <c r="Q37" s="107"/>
      <c r="R37" s="107">
        <f>-DD!R30</f>
        <v>0</v>
      </c>
      <c r="S37" s="145"/>
      <c r="T37" s="46"/>
      <c r="U37" s="233"/>
    </row>
    <row r="38" spans="2:22" ht="24.95" customHeight="1">
      <c r="B38" s="452" t="s">
        <v>63</v>
      </c>
      <c r="C38" s="509" t="str">
        <f>+DD!C31</f>
        <v>Beban Provisi PT Bank Negara Indonesia 46 (Persero), Tbk</v>
      </c>
      <c r="D38" s="87"/>
      <c r="E38" s="143"/>
      <c r="F38" s="107">
        <f>-DD!F31</f>
        <v>-83333333</v>
      </c>
      <c r="G38" s="111"/>
      <c r="H38" s="416" t="s">
        <v>111</v>
      </c>
      <c r="I38" s="111"/>
      <c r="J38" s="107">
        <f t="shared" si="0"/>
        <v>83333333</v>
      </c>
      <c r="K38" s="109"/>
      <c r="L38" s="108"/>
      <c r="M38" s="107"/>
      <c r="N38" s="107">
        <f>-DD!N31</f>
        <v>0</v>
      </c>
      <c r="O38" s="109"/>
      <c r="P38" s="108"/>
      <c r="Q38" s="107"/>
      <c r="R38" s="107">
        <f>-DD!R31</f>
        <v>0</v>
      </c>
      <c r="S38" s="145"/>
      <c r="T38" s="46"/>
      <c r="U38" s="233"/>
    </row>
    <row r="39" spans="2:22" ht="24.95" customHeight="1">
      <c r="B39" s="452" t="s">
        <v>63</v>
      </c>
      <c r="C39" s="509" t="str">
        <f>+DD!C32</f>
        <v>Beban Provisi PT Bank Rakyat Indonesia (Persero), Tbk</v>
      </c>
      <c r="D39" s="87"/>
      <c r="E39" s="143"/>
      <c r="F39" s="107">
        <f>-DD!F32</f>
        <v>-3500000</v>
      </c>
      <c r="G39" s="111"/>
      <c r="H39" s="416"/>
      <c r="I39" s="111"/>
      <c r="J39" s="107">
        <f t="shared" si="0"/>
        <v>3500000</v>
      </c>
      <c r="K39" s="109"/>
      <c r="L39" s="108"/>
      <c r="M39" s="107"/>
      <c r="N39" s="107">
        <f>-DD!N32</f>
        <v>0</v>
      </c>
      <c r="O39" s="109"/>
      <c r="P39" s="108"/>
      <c r="Q39" s="107"/>
      <c r="R39" s="107">
        <f>-DD!R32</f>
        <v>0</v>
      </c>
      <c r="S39" s="145"/>
      <c r="T39" s="46"/>
      <c r="U39" s="233"/>
    </row>
    <row r="40" spans="2:22" ht="24.95" customHeight="1">
      <c r="B40" s="452" t="s">
        <v>63</v>
      </c>
      <c r="C40" s="509" t="str">
        <f>+DD!C33</f>
        <v>Beban Bunga Bank</v>
      </c>
      <c r="D40" s="87"/>
      <c r="E40" s="143"/>
      <c r="F40" s="107">
        <f>-DD!F33</f>
        <v>0</v>
      </c>
      <c r="G40" s="111"/>
      <c r="H40" s="416"/>
      <c r="I40" s="111"/>
      <c r="J40" s="107">
        <f t="shared" si="0"/>
        <v>-387549110</v>
      </c>
      <c r="K40" s="109"/>
      <c r="L40" s="108"/>
      <c r="M40" s="107"/>
      <c r="N40" s="107">
        <f>-DD!N33</f>
        <v>-387549110</v>
      </c>
      <c r="O40" s="109"/>
      <c r="P40" s="108"/>
      <c r="Q40" s="107"/>
      <c r="R40" s="107">
        <f>-DD!R33</f>
        <v>0</v>
      </c>
      <c r="S40" s="145"/>
      <c r="T40" s="46"/>
      <c r="U40" s="233"/>
    </row>
    <row r="41" spans="2:22" ht="24.95" customHeight="1">
      <c r="B41" s="452" t="s">
        <v>63</v>
      </c>
      <c r="C41" s="509" t="str">
        <f>+DD!C34</f>
        <v>Beban Bunga Bank PT Bank Negara Indonesia 46 (Persero), Tbk</v>
      </c>
      <c r="D41" s="87"/>
      <c r="E41" s="143"/>
      <c r="F41" s="107">
        <f>-DD!F34</f>
        <v>-95882444</v>
      </c>
      <c r="G41" s="111"/>
      <c r="H41" s="416"/>
      <c r="I41" s="111"/>
      <c r="J41" s="107">
        <f t="shared" si="0"/>
        <v>95882444</v>
      </c>
      <c r="K41" s="109"/>
      <c r="L41" s="108"/>
      <c r="M41" s="107"/>
      <c r="N41" s="107">
        <f>-DD!N34</f>
        <v>0</v>
      </c>
      <c r="O41" s="109"/>
      <c r="P41" s="108"/>
      <c r="Q41" s="107"/>
      <c r="R41" s="107">
        <f>-DD!R34</f>
        <v>0</v>
      </c>
      <c r="S41" s="145"/>
      <c r="T41" s="46"/>
      <c r="U41" s="233"/>
    </row>
    <row r="42" spans="2:22" ht="24.95" customHeight="1">
      <c r="B42" s="452" t="s">
        <v>63</v>
      </c>
      <c r="C42" s="509" t="str">
        <f>+DD!C35</f>
        <v>Beban Bunga Bank PT Bank Rakyat Indonesia (Persero), Tbk</v>
      </c>
      <c r="D42" s="87"/>
      <c r="E42" s="143"/>
      <c r="F42" s="107">
        <f>-DD!F35</f>
        <v>-291666666</v>
      </c>
      <c r="G42" s="111"/>
      <c r="H42" s="416"/>
      <c r="I42" s="111"/>
      <c r="J42" s="107">
        <f t="shared" si="0"/>
        <v>291666666</v>
      </c>
      <c r="K42" s="109"/>
      <c r="L42" s="108"/>
      <c r="M42" s="107"/>
      <c r="N42" s="107">
        <f>-DD!N35</f>
        <v>0</v>
      </c>
      <c r="O42" s="109"/>
      <c r="P42" s="108"/>
      <c r="Q42" s="107"/>
      <c r="R42" s="107">
        <f>-DD!R35</f>
        <v>0</v>
      </c>
      <c r="S42" s="145"/>
      <c r="T42" s="46"/>
      <c r="U42" s="233"/>
    </row>
    <row r="43" spans="2:22" ht="24.95" customHeight="1" thickBot="1">
      <c r="B43" s="452" t="s">
        <v>63</v>
      </c>
      <c r="C43" s="509" t="str">
        <f>+DD!C36</f>
        <v>Beban Lain-lain</v>
      </c>
      <c r="D43" s="87"/>
      <c r="E43" s="143"/>
      <c r="F43" s="107">
        <f>-DD!F36</f>
        <v>0</v>
      </c>
      <c r="G43" s="111"/>
      <c r="H43" s="416" t="s">
        <v>111</v>
      </c>
      <c r="I43" s="111"/>
      <c r="J43" s="107">
        <f t="shared" si="0"/>
        <v>0</v>
      </c>
      <c r="K43" s="109"/>
      <c r="L43" s="108"/>
      <c r="M43" s="107"/>
      <c r="N43" s="107">
        <f>-DD!N36</f>
        <v>0</v>
      </c>
      <c r="O43" s="109"/>
      <c r="P43" s="108"/>
      <c r="Q43" s="107"/>
      <c r="R43" s="107">
        <f>-DD!R36</f>
        <v>0</v>
      </c>
      <c r="S43" s="145"/>
      <c r="T43" s="46"/>
      <c r="U43" s="233"/>
    </row>
    <row r="44" spans="2:22" ht="24.95" customHeight="1" thickBot="1">
      <c r="B44" s="214" t="s">
        <v>6</v>
      </c>
      <c r="C44" s="215"/>
      <c r="D44" s="87"/>
      <c r="E44" s="146"/>
      <c r="F44" s="119">
        <f>SUM(F30:F43)</f>
        <v>-473791583</v>
      </c>
      <c r="G44" s="119"/>
      <c r="H44" s="120"/>
      <c r="I44" s="119"/>
      <c r="J44" s="119">
        <f>SUM(J30:J43)</f>
        <v>0</v>
      </c>
      <c r="K44" s="121"/>
      <c r="L44" s="120"/>
      <c r="M44" s="119"/>
      <c r="N44" s="119">
        <f>SUM(N30:N43)</f>
        <v>-473791583</v>
      </c>
      <c r="O44" s="121"/>
      <c r="P44" s="120"/>
      <c r="Q44" s="119"/>
      <c r="R44" s="119">
        <f>SUM(R30:R43)</f>
        <v>748266</v>
      </c>
      <c r="S44" s="147"/>
      <c r="T44" s="72"/>
    </row>
    <row r="45" spans="2:22" ht="24.95" customHeight="1">
      <c r="B45" s="214"/>
      <c r="C45" s="215"/>
      <c r="D45" s="87"/>
      <c r="E45" s="142"/>
      <c r="F45" s="229" t="s">
        <v>105</v>
      </c>
      <c r="G45" s="107"/>
      <c r="H45" s="108"/>
      <c r="I45" s="107"/>
      <c r="J45" s="229" t="s">
        <v>105</v>
      </c>
      <c r="K45" s="109"/>
      <c r="L45" s="108"/>
      <c r="M45" s="107"/>
      <c r="N45" s="229" t="s">
        <v>105</v>
      </c>
      <c r="O45" s="109"/>
      <c r="P45" s="108"/>
      <c r="Q45" s="107"/>
      <c r="R45" s="229" t="s">
        <v>105</v>
      </c>
      <c r="S45" s="100"/>
      <c r="T45" s="43"/>
    </row>
    <row r="46" spans="2:22" ht="24.95" customHeight="1" thickBot="1">
      <c r="B46" s="214" t="s">
        <v>156</v>
      </c>
      <c r="C46" s="215"/>
      <c r="D46" s="87"/>
      <c r="E46" s="148"/>
      <c r="F46" s="149">
        <f>F27+F44</f>
        <v>2563887014.6263046</v>
      </c>
      <c r="G46" s="149"/>
      <c r="H46" s="150"/>
      <c r="I46" s="149"/>
      <c r="J46" s="149">
        <f>J27+J44</f>
        <v>0</v>
      </c>
      <c r="K46" s="151"/>
      <c r="L46" s="150"/>
      <c r="M46" s="149"/>
      <c r="N46" s="149">
        <f>N27+N44</f>
        <v>2563887014.6263046</v>
      </c>
      <c r="O46" s="151"/>
      <c r="P46" s="150"/>
      <c r="Q46" s="149"/>
      <c r="R46" s="149">
        <f>R27+R44</f>
        <v>6096512266.1999998</v>
      </c>
      <c r="S46" s="152"/>
      <c r="T46" s="58"/>
      <c r="U46" s="1505">
        <f>+N46/N19</f>
        <v>5.6747537280136234E-2</v>
      </c>
      <c r="V46">
        <f>+R46/R19</f>
        <v>0.12428665315298794</v>
      </c>
    </row>
    <row r="47" spans="2:22" ht="24.95" customHeight="1">
      <c r="B47" s="214"/>
      <c r="C47" s="215"/>
      <c r="D47" s="87"/>
      <c r="E47" s="142"/>
      <c r="F47" s="107"/>
      <c r="G47" s="107"/>
      <c r="H47" s="108"/>
      <c r="I47" s="107"/>
      <c r="J47" s="107"/>
      <c r="K47" s="109"/>
      <c r="L47" s="108"/>
      <c r="M47" s="107"/>
      <c r="N47" s="107"/>
      <c r="O47" s="109"/>
      <c r="P47" s="108"/>
      <c r="Q47" s="107"/>
      <c r="R47" s="107"/>
      <c r="S47" s="100"/>
      <c r="T47" s="43"/>
    </row>
    <row r="48" spans="2:22" ht="24.95" customHeight="1">
      <c r="B48" s="214" t="s">
        <v>514</v>
      </c>
      <c r="C48" s="215"/>
      <c r="D48" s="87" t="str">
        <f>+EE!M4</f>
        <v>EE</v>
      </c>
      <c r="E48" s="143"/>
      <c r="F48" s="107">
        <f>+EE!F24</f>
        <v>0</v>
      </c>
      <c r="G48" s="107"/>
      <c r="H48" s="411" t="s">
        <v>111</v>
      </c>
      <c r="I48" s="107"/>
      <c r="J48" s="107">
        <f>+N48-F48</f>
        <v>-682533752</v>
      </c>
      <c r="K48" s="109"/>
      <c r="L48" s="108"/>
      <c r="M48" s="107"/>
      <c r="N48" s="107">
        <f>+EE!N24</f>
        <v>-682533752</v>
      </c>
      <c r="O48" s="109"/>
      <c r="P48" s="108"/>
      <c r="Q48" s="107"/>
      <c r="R48" s="107">
        <f>+EE!R24</f>
        <v>-1449556011.4118955</v>
      </c>
      <c r="S48" s="102"/>
      <c r="T48" s="39"/>
      <c r="U48" s="1146"/>
    </row>
    <row r="49" spans="2:23" ht="24.95" customHeight="1">
      <c r="B49" s="214"/>
      <c r="C49" s="215"/>
      <c r="D49" s="87"/>
      <c r="E49" s="144"/>
      <c r="F49" s="107"/>
      <c r="G49" s="175"/>
      <c r="H49" s="416"/>
      <c r="I49" s="175"/>
      <c r="J49" s="107"/>
      <c r="K49" s="177"/>
      <c r="L49" s="176"/>
      <c r="M49" s="175"/>
      <c r="N49" s="107"/>
      <c r="O49" s="177"/>
      <c r="P49" s="176"/>
      <c r="Q49" s="175"/>
      <c r="R49" s="107"/>
      <c r="S49" s="145"/>
      <c r="T49" s="46"/>
      <c r="U49" s="1146"/>
    </row>
    <row r="50" spans="2:23" ht="24.95" customHeight="1">
      <c r="B50" s="214" t="s">
        <v>515</v>
      </c>
      <c r="C50" s="215"/>
      <c r="D50" s="87"/>
      <c r="E50" s="144"/>
      <c r="F50" s="107"/>
      <c r="G50" s="107"/>
      <c r="H50" s="411" t="s">
        <v>111</v>
      </c>
      <c r="I50" s="175"/>
      <c r="J50" s="107">
        <f>+N50-F50</f>
        <v>0</v>
      </c>
      <c r="K50" s="177"/>
      <c r="L50" s="176"/>
      <c r="M50" s="175"/>
      <c r="N50" s="107"/>
      <c r="O50" s="177"/>
      <c r="P50" s="176"/>
      <c r="Q50" s="175"/>
      <c r="R50" s="107">
        <v>0</v>
      </c>
      <c r="S50" s="145"/>
      <c r="T50" s="46"/>
      <c r="U50" s="1146"/>
    </row>
    <row r="51" spans="2:23" ht="24.95" customHeight="1">
      <c r="B51" s="214"/>
      <c r="C51" s="215"/>
      <c r="D51" s="32"/>
      <c r="E51" s="144"/>
      <c r="F51" s="229" t="s">
        <v>105</v>
      </c>
      <c r="G51" s="115"/>
      <c r="H51" s="116"/>
      <c r="I51" s="115"/>
      <c r="J51" s="229" t="s">
        <v>105</v>
      </c>
      <c r="K51" s="117"/>
      <c r="L51" s="116"/>
      <c r="M51" s="115"/>
      <c r="N51" s="229" t="s">
        <v>105</v>
      </c>
      <c r="O51" s="117"/>
      <c r="P51" s="116"/>
      <c r="Q51" s="115"/>
      <c r="R51" s="229" t="s">
        <v>105</v>
      </c>
      <c r="S51" s="145"/>
      <c r="T51" s="46"/>
    </row>
    <row r="52" spans="2:23" ht="24.95" customHeight="1" thickBot="1">
      <c r="B52" s="247" t="s">
        <v>157</v>
      </c>
      <c r="C52" s="248"/>
      <c r="D52" s="65"/>
      <c r="E52" s="159"/>
      <c r="F52" s="160">
        <f>+F46+F48+F50</f>
        <v>2563887014.6263046</v>
      </c>
      <c r="G52" s="160"/>
      <c r="H52" s="161"/>
      <c r="I52" s="160"/>
      <c r="J52" s="160">
        <f>+J46+J48+J50</f>
        <v>-682533752</v>
      </c>
      <c r="K52" s="162"/>
      <c r="L52" s="161"/>
      <c r="M52" s="160"/>
      <c r="N52" s="160">
        <f>+N46+N48+N50</f>
        <v>1881353262.6263046</v>
      </c>
      <c r="O52" s="162"/>
      <c r="P52" s="161"/>
      <c r="Q52" s="160"/>
      <c r="R52" s="160">
        <f>+R46+R48+R50</f>
        <v>4646956254.7881041</v>
      </c>
      <c r="S52" s="163"/>
      <c r="T52" s="83"/>
      <c r="W52" s="227"/>
    </row>
    <row r="53" spans="2:23" ht="24.95" customHeight="1" thickTop="1">
      <c r="B53" s="218"/>
      <c r="C53" s="219"/>
      <c r="D53" s="219"/>
      <c r="E53" s="219"/>
      <c r="F53" s="221" t="s">
        <v>105</v>
      </c>
      <c r="G53" s="219"/>
      <c r="H53" s="219"/>
      <c r="I53" s="219"/>
      <c r="J53" s="221" t="s">
        <v>105</v>
      </c>
      <c r="K53" s="219"/>
      <c r="L53" s="219"/>
      <c r="M53" s="219"/>
      <c r="N53" s="221" t="s">
        <v>105</v>
      </c>
      <c r="O53" s="219"/>
      <c r="P53" s="219"/>
      <c r="Q53" s="219"/>
      <c r="R53" s="221" t="s">
        <v>105</v>
      </c>
      <c r="S53" s="219"/>
      <c r="T53" s="60"/>
      <c r="W53" s="233"/>
    </row>
    <row r="54" spans="2:23" ht="24.95" customHeight="1">
      <c r="B54" s="435"/>
      <c r="C54" s="436"/>
      <c r="D54" s="436"/>
      <c r="E54" s="436"/>
      <c r="F54" s="444"/>
      <c r="G54" s="436"/>
      <c r="H54" s="436"/>
      <c r="I54" s="436"/>
      <c r="J54" s="437"/>
      <c r="K54" s="436"/>
      <c r="L54" s="436"/>
      <c r="M54" s="436"/>
      <c r="N54" s="445"/>
      <c r="O54" s="436"/>
      <c r="P54" s="436"/>
      <c r="Q54" s="436"/>
      <c r="R54" s="444"/>
      <c r="S54" s="436"/>
      <c r="T54" s="60"/>
      <c r="W54" s="233"/>
    </row>
    <row r="55" spans="2:23" ht="24.95" customHeight="1">
      <c r="B55" s="435"/>
      <c r="C55" s="436"/>
      <c r="D55" s="436"/>
      <c r="E55" s="436"/>
      <c r="F55" s="437"/>
      <c r="G55" s="436"/>
      <c r="H55" s="436"/>
      <c r="I55" s="436"/>
      <c r="J55" s="437"/>
      <c r="K55" s="436"/>
      <c r="L55" s="436"/>
      <c r="M55" s="436"/>
      <c r="N55" s="437"/>
      <c r="O55" s="436"/>
      <c r="P55" s="436"/>
      <c r="Q55" s="436"/>
      <c r="R55" s="444"/>
      <c r="S55" s="436"/>
      <c r="T55" s="60"/>
      <c r="W55" s="233"/>
    </row>
    <row r="56" spans="2:23" ht="24.95" customHeight="1">
      <c r="B56" s="435"/>
      <c r="C56" s="436"/>
      <c r="D56" s="436"/>
      <c r="E56" s="436"/>
      <c r="F56" s="437"/>
      <c r="G56" s="436"/>
      <c r="H56" s="436"/>
      <c r="I56" s="436"/>
      <c r="J56" s="437"/>
      <c r="K56" s="436"/>
      <c r="L56" s="436"/>
      <c r="M56" s="436"/>
      <c r="N56" s="437"/>
      <c r="O56" s="436"/>
      <c r="P56" s="436"/>
      <c r="Q56" s="436"/>
      <c r="R56" s="444"/>
      <c r="S56" s="436"/>
      <c r="T56" s="60"/>
      <c r="W56" s="233"/>
    </row>
    <row r="57" spans="2:23" ht="24.95" customHeight="1">
      <c r="B57" s="435"/>
      <c r="C57" s="436"/>
      <c r="D57" s="436"/>
      <c r="E57" s="436"/>
      <c r="F57" s="437"/>
      <c r="G57" s="436"/>
      <c r="H57" s="436"/>
      <c r="I57" s="436"/>
      <c r="J57" s="437"/>
      <c r="K57" s="436"/>
      <c r="L57" s="436"/>
      <c r="M57" s="436"/>
      <c r="N57" s="437"/>
      <c r="O57" s="436"/>
      <c r="P57" s="436"/>
      <c r="Q57" s="436"/>
      <c r="R57" s="437"/>
      <c r="S57" s="436"/>
      <c r="T57" s="60"/>
      <c r="W57" s="233"/>
    </row>
    <row r="58" spans="2:23" ht="24.95" customHeight="1">
      <c r="B58" s="435"/>
      <c r="C58" s="436"/>
      <c r="D58" s="436"/>
      <c r="E58" s="436"/>
      <c r="F58" s="437"/>
      <c r="G58" s="436"/>
      <c r="H58" s="436"/>
      <c r="I58" s="436"/>
      <c r="J58" s="437"/>
      <c r="K58" s="436"/>
      <c r="L58" s="436"/>
      <c r="M58" s="436"/>
      <c r="N58" s="437"/>
      <c r="O58" s="436"/>
      <c r="P58" s="436"/>
      <c r="Q58" s="436"/>
      <c r="R58" s="437"/>
      <c r="S58" s="436"/>
      <c r="T58" s="60"/>
      <c r="W58" s="233"/>
    </row>
    <row r="59" spans="2:23" ht="24.95" customHeight="1">
      <c r="B59" s="222"/>
      <c r="C59" s="223"/>
      <c r="D59" s="223"/>
      <c r="E59" s="223"/>
      <c r="F59" s="223"/>
      <c r="G59" s="223"/>
      <c r="H59" s="223"/>
      <c r="I59" s="223"/>
      <c r="J59" s="223"/>
      <c r="K59" s="223"/>
      <c r="L59" s="223"/>
      <c r="M59" s="223"/>
      <c r="N59" s="223"/>
      <c r="O59" s="223"/>
      <c r="P59" s="223"/>
      <c r="Q59" s="223"/>
      <c r="R59" s="223"/>
      <c r="S59" s="223"/>
      <c r="T59" s="60"/>
    </row>
    <row r="60" spans="2:23" ht="24.95" customHeight="1">
      <c r="B60" s="90"/>
      <c r="C60" s="91"/>
      <c r="D60" s="91"/>
      <c r="E60" s="91"/>
      <c r="F60" s="429"/>
      <c r="G60" s="91"/>
      <c r="H60" s="91"/>
      <c r="I60" s="91"/>
      <c r="J60" s="91"/>
      <c r="K60" s="91"/>
      <c r="L60" s="91"/>
      <c r="M60" s="91"/>
      <c r="N60" s="91"/>
      <c r="O60" s="91"/>
      <c r="P60" s="91"/>
      <c r="Q60" s="91"/>
      <c r="R60" s="91"/>
      <c r="S60" s="91"/>
      <c r="T60" s="60"/>
    </row>
    <row r="61" spans="2:23" ht="24.95" customHeight="1">
      <c r="B61" s="222"/>
      <c r="C61" s="223"/>
      <c r="D61" s="223"/>
      <c r="E61" s="223"/>
      <c r="F61" s="223"/>
      <c r="G61" s="223"/>
      <c r="H61" s="223"/>
      <c r="I61" s="223"/>
      <c r="J61" s="223"/>
      <c r="K61" s="223"/>
      <c r="L61" s="223"/>
      <c r="M61" s="223"/>
      <c r="N61" s="223"/>
      <c r="O61" s="223"/>
      <c r="P61" s="223"/>
      <c r="Q61" s="223"/>
      <c r="R61" s="223"/>
      <c r="S61" s="223"/>
      <c r="T61" s="60"/>
    </row>
    <row r="62" spans="2:23" ht="24.95" customHeight="1" thickBot="1">
      <c r="B62" s="231"/>
      <c r="C62" s="232"/>
      <c r="D62" s="232"/>
      <c r="E62" s="232"/>
      <c r="F62" s="232"/>
      <c r="G62" s="232"/>
      <c r="H62" s="232"/>
      <c r="I62" s="232"/>
      <c r="J62" s="232"/>
      <c r="K62" s="232"/>
      <c r="L62" s="232"/>
      <c r="M62" s="232"/>
      <c r="N62" s="232"/>
      <c r="O62" s="232"/>
      <c r="P62" s="232"/>
      <c r="Q62" s="232"/>
      <c r="R62" s="232"/>
      <c r="S62" s="232"/>
      <c r="T62" s="60"/>
    </row>
    <row r="63" spans="2:23" ht="24.95" customHeight="1">
      <c r="B63" s="12" t="s">
        <v>12</v>
      </c>
      <c r="C63" s="13"/>
      <c r="D63" s="14"/>
      <c r="E63" s="14"/>
      <c r="F63" s="14"/>
      <c r="G63" s="14"/>
      <c r="H63" s="14"/>
      <c r="I63" s="14"/>
      <c r="J63" s="14"/>
      <c r="K63" s="14"/>
      <c r="L63" s="14"/>
      <c r="M63" s="14"/>
      <c r="N63" s="14"/>
      <c r="O63" s="14"/>
      <c r="P63" s="14"/>
      <c r="Q63" s="14"/>
      <c r="R63" s="14"/>
      <c r="S63" s="14"/>
      <c r="T63" s="15"/>
    </row>
    <row r="64" spans="2:23" ht="24.95" customHeight="1">
      <c r="B64" s="236" t="s">
        <v>111</v>
      </c>
      <c r="C64" s="257" t="s">
        <v>13</v>
      </c>
      <c r="D64" s="18"/>
      <c r="E64" s="19" t="s">
        <v>18</v>
      </c>
      <c r="F64" s="19"/>
      <c r="G64" s="18"/>
      <c r="H64" s="18" t="s">
        <v>9</v>
      </c>
      <c r="I64" s="88" t="s">
        <v>63</v>
      </c>
      <c r="J64" s="1924" t="s">
        <v>65</v>
      </c>
      <c r="K64" s="1924"/>
      <c r="L64" s="1924"/>
      <c r="M64" s="1924"/>
      <c r="N64" s="1924"/>
      <c r="O64" s="1924"/>
      <c r="P64" s="1924"/>
      <c r="Q64" s="1924"/>
      <c r="R64" s="1924"/>
      <c r="S64" s="1924"/>
      <c r="T64" s="20"/>
    </row>
    <row r="65" spans="2:20" ht="24.95" customHeight="1">
      <c r="B65" s="16"/>
      <c r="C65" s="257" t="s">
        <v>14</v>
      </c>
      <c r="D65" s="18"/>
      <c r="E65" s="18"/>
      <c r="F65" s="18"/>
      <c r="G65" s="18"/>
      <c r="H65" s="18"/>
      <c r="I65" s="18"/>
      <c r="J65" s="1924"/>
      <c r="K65" s="1924"/>
      <c r="L65" s="1924"/>
      <c r="M65" s="1924"/>
      <c r="N65" s="1924"/>
      <c r="O65" s="1924"/>
      <c r="P65" s="1924"/>
      <c r="Q65" s="1924"/>
      <c r="R65" s="1924"/>
      <c r="S65" s="1924"/>
      <c r="T65" s="20"/>
    </row>
    <row r="66" spans="2:20" ht="24.95" customHeight="1">
      <c r="B66" s="16"/>
      <c r="C66" s="257" t="s">
        <v>15</v>
      </c>
      <c r="D66" s="18"/>
      <c r="E66" s="18"/>
      <c r="F66" s="18"/>
      <c r="G66" s="18"/>
      <c r="H66" s="18"/>
      <c r="I66" s="18"/>
      <c r="J66" s="1924"/>
      <c r="K66" s="1924"/>
      <c r="L66" s="1924"/>
      <c r="M66" s="1924"/>
      <c r="N66" s="1924"/>
      <c r="O66" s="1924"/>
      <c r="P66" s="1924"/>
      <c r="Q66" s="1924"/>
      <c r="R66" s="1924"/>
      <c r="S66" s="1924"/>
      <c r="T66" s="20"/>
    </row>
    <row r="67" spans="2:20" ht="24.95" customHeight="1">
      <c r="B67" s="238" t="s">
        <v>105</v>
      </c>
      <c r="C67" s="258" t="s">
        <v>16</v>
      </c>
      <c r="D67" s="18"/>
      <c r="E67" s="18"/>
      <c r="F67" s="18"/>
      <c r="G67" s="18"/>
      <c r="H67" s="18"/>
      <c r="I67" s="18"/>
      <c r="J67" s="1924"/>
      <c r="K67" s="1924"/>
      <c r="L67" s="1924"/>
      <c r="M67" s="1924"/>
      <c r="N67" s="1924"/>
      <c r="O67" s="1924"/>
      <c r="P67" s="1924"/>
      <c r="Q67" s="1924"/>
      <c r="R67" s="1924"/>
      <c r="S67" s="1924"/>
      <c r="T67" s="20"/>
    </row>
    <row r="68" spans="2:20" ht="24.95" customHeight="1">
      <c r="B68" s="16"/>
      <c r="C68" s="21"/>
      <c r="D68" s="18"/>
      <c r="F68" s="19"/>
      <c r="G68" s="19"/>
      <c r="H68" s="18"/>
      <c r="I68" s="18"/>
      <c r="J68" s="1924"/>
      <c r="K68" s="1924"/>
      <c r="L68" s="1924"/>
      <c r="M68" s="1924"/>
      <c r="N68" s="1924"/>
      <c r="O68" s="1924"/>
      <c r="P68" s="1924"/>
      <c r="Q68" s="1924"/>
      <c r="R68" s="1924"/>
      <c r="S68" s="1924"/>
      <c r="T68" s="20"/>
    </row>
    <row r="69" spans="2:20" ht="24.95" customHeight="1">
      <c r="B69" s="16"/>
      <c r="C69" s="21"/>
      <c r="D69" s="18"/>
      <c r="E69" s="18"/>
      <c r="F69" s="18"/>
      <c r="G69" s="18"/>
      <c r="H69" s="18"/>
      <c r="I69" s="18"/>
      <c r="J69" s="1924"/>
      <c r="K69" s="1924"/>
      <c r="L69" s="1924"/>
      <c r="M69" s="1924"/>
      <c r="N69" s="1924"/>
      <c r="O69" s="1924"/>
      <c r="P69" s="1924"/>
      <c r="Q69" s="1924"/>
      <c r="R69" s="1924"/>
      <c r="S69" s="1924"/>
      <c r="T69" s="20"/>
    </row>
    <row r="70" spans="2:20" ht="24.95" customHeight="1">
      <c r="B70" s="9"/>
      <c r="C70" s="10"/>
      <c r="D70" s="3"/>
      <c r="E70" s="3"/>
      <c r="F70" s="3"/>
      <c r="G70" s="3"/>
      <c r="H70" s="3"/>
      <c r="I70" s="3"/>
      <c r="J70" s="3"/>
      <c r="K70" s="3"/>
      <c r="L70" s="3"/>
      <c r="M70" s="3"/>
      <c r="N70" s="3"/>
      <c r="O70" s="3"/>
      <c r="P70" s="3"/>
      <c r="Q70" s="3"/>
      <c r="R70" s="3"/>
      <c r="S70" s="3"/>
      <c r="T70" s="2"/>
    </row>
    <row r="71" spans="2:20" ht="24.95" customHeight="1" thickBot="1">
      <c r="B71" s="6"/>
      <c r="C71" s="7"/>
      <c r="D71" s="7"/>
      <c r="E71" s="7"/>
      <c r="F71" s="7"/>
      <c r="G71" s="7"/>
      <c r="H71" s="7"/>
      <c r="I71" s="7"/>
      <c r="J71" s="7"/>
      <c r="K71" s="7"/>
      <c r="L71" s="7"/>
      <c r="M71" s="7"/>
      <c r="N71" s="7"/>
      <c r="O71" s="7"/>
      <c r="P71" s="7"/>
      <c r="Q71" s="7"/>
      <c r="R71" s="7"/>
      <c r="S71" s="7"/>
      <c r="T71" s="8"/>
    </row>
    <row r="72" spans="2:20" ht="24.95" customHeight="1" thickTop="1"/>
  </sheetData>
  <mergeCells count="27">
    <mergeCell ref="J68:S68"/>
    <mergeCell ref="J69:S69"/>
    <mergeCell ref="J64:S64"/>
    <mergeCell ref="J65:S65"/>
    <mergeCell ref="J66:S66"/>
    <mergeCell ref="J67:S67"/>
    <mergeCell ref="B11:C11"/>
    <mergeCell ref="M8:S8"/>
    <mergeCell ref="M15:P16"/>
    <mergeCell ref="Q15:T16"/>
    <mergeCell ref="B12:C12"/>
    <mergeCell ref="B13:C13"/>
    <mergeCell ref="M13:P13"/>
    <mergeCell ref="B15:C17"/>
    <mergeCell ref="M17:P17"/>
    <mergeCell ref="D15:D17"/>
    <mergeCell ref="R13:T13"/>
    <mergeCell ref="I15:L16"/>
    <mergeCell ref="Q17:T17"/>
    <mergeCell ref="I17:L17"/>
    <mergeCell ref="E15:H16"/>
    <mergeCell ref="E17:H17"/>
    <mergeCell ref="M4:S4"/>
    <mergeCell ref="M5:S5"/>
    <mergeCell ref="M6:S6"/>
    <mergeCell ref="M7:S7"/>
    <mergeCell ref="M9:S9"/>
  </mergeCells>
  <phoneticPr fontId="31" type="noConversion"/>
  <printOptions horizontalCentered="1"/>
  <pageMargins left="0.74803149606299213" right="0.31496062992125984" top="0.74803149606299213" bottom="0.47244094488188981" header="0.23622047244094491" footer="0.23622047244094491"/>
  <pageSetup paperSize="9" scale="44" orientation="portrait" horizontalDpi="4294967293"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7"/>
  <dimension ref="A1:IV83"/>
  <sheetViews>
    <sheetView view="pageBreakPreview" topLeftCell="A65" zoomScale="60" zoomScaleNormal="60" workbookViewId="0">
      <selection activeCell="U91" sqref="U91"/>
    </sheetView>
  </sheetViews>
  <sheetFormatPr defaultRowHeight="24.95" customHeight="1"/>
  <cols>
    <col min="2" max="2" width="6.60546875" customWidth="1"/>
    <col min="3" max="3" width="70.2578125" customWidth="1"/>
    <col min="4" max="4" width="10.11328125" customWidth="1"/>
    <col min="5" max="5" width="2.6953125" customWidth="1"/>
    <col min="6" max="6" width="19.6875" style="417" customWidth="1"/>
    <col min="7" max="9" width="2.6953125" customWidth="1"/>
    <col min="10" max="10" width="19.6875" customWidth="1"/>
    <col min="11" max="13" width="2.6953125" customWidth="1"/>
    <col min="14" max="14" width="19.6875" customWidth="1"/>
    <col min="15" max="17" width="2.6953125" customWidth="1"/>
    <col min="18" max="18" width="19.6875" customWidth="1"/>
    <col min="19" max="20" width="2.6953125" customWidth="1"/>
    <col min="21" max="21" width="25.08203125" style="1157" customWidth="1"/>
    <col min="22" max="22" width="20.6328125" style="1159" customWidth="1"/>
    <col min="23" max="23" width="20.2265625" customWidth="1"/>
    <col min="24" max="24" width="36.2734375" customWidth="1"/>
    <col min="25" max="25" width="3.91015625" customWidth="1"/>
    <col min="26" max="28" width="18.7421875" customWidth="1"/>
    <col min="29" max="29" width="2.6953125" customWidth="1"/>
    <col min="30" max="30" width="18.7421875" customWidth="1"/>
  </cols>
  <sheetData>
    <row r="1" spans="2:20" ht="24.95" customHeight="1">
      <c r="B1" s="57">
        <v>5.86</v>
      </c>
      <c r="C1" s="57">
        <v>74.569999999999993</v>
      </c>
      <c r="D1" s="57">
        <v>9.43</v>
      </c>
      <c r="E1" s="57">
        <v>2</v>
      </c>
      <c r="F1" s="57">
        <v>19</v>
      </c>
      <c r="G1" s="57">
        <v>2</v>
      </c>
      <c r="H1" s="57">
        <v>2</v>
      </c>
      <c r="I1" s="57">
        <v>2</v>
      </c>
      <c r="J1" s="57">
        <v>19</v>
      </c>
      <c r="K1" s="57">
        <v>2</v>
      </c>
      <c r="L1" s="57">
        <v>2</v>
      </c>
      <c r="M1" s="57">
        <v>2</v>
      </c>
      <c r="N1" s="57">
        <v>19</v>
      </c>
      <c r="O1" s="57">
        <v>2</v>
      </c>
      <c r="P1" s="57">
        <v>2</v>
      </c>
      <c r="Q1" s="57">
        <v>2</v>
      </c>
      <c r="R1" s="57">
        <v>19</v>
      </c>
      <c r="S1" s="57">
        <v>2</v>
      </c>
      <c r="T1" s="57">
        <v>2</v>
      </c>
    </row>
    <row r="3" spans="2:20" ht="24.95" customHeight="1">
      <c r="C3" s="4"/>
      <c r="D3" s="1"/>
      <c r="E3" s="1"/>
      <c r="F3" s="675"/>
      <c r="Q3" s="3"/>
      <c r="R3" s="3"/>
      <c r="S3" s="3"/>
    </row>
    <row r="4" spans="2:20" ht="24.95" customHeight="1">
      <c r="C4" s="5"/>
      <c r="D4" s="1"/>
      <c r="E4" s="11"/>
      <c r="F4" s="11"/>
      <c r="G4" s="56" t="s">
        <v>8</v>
      </c>
      <c r="H4" s="25"/>
      <c r="I4" s="25"/>
      <c r="J4" s="25"/>
      <c r="K4" s="25"/>
      <c r="L4" s="26" t="s">
        <v>9</v>
      </c>
      <c r="M4" s="84" t="s">
        <v>24</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677"/>
      <c r="G9" s="56" t="s">
        <v>11</v>
      </c>
      <c r="H9" s="25"/>
      <c r="I9" s="25"/>
      <c r="J9" s="25"/>
      <c r="K9" s="25"/>
      <c r="L9" s="26" t="s">
        <v>9</v>
      </c>
      <c r="M9" s="1896"/>
      <c r="N9" s="1896"/>
      <c r="O9" s="1896"/>
      <c r="P9" s="1896"/>
      <c r="Q9" s="1896"/>
      <c r="R9" s="1896"/>
      <c r="S9" s="1896"/>
      <c r="T9" s="28"/>
    </row>
    <row r="10" spans="2:20" ht="24.95" customHeight="1">
      <c r="B10" s="26"/>
      <c r="E10" s="23"/>
      <c r="F10" s="677"/>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677"/>
      <c r="G11" s="29"/>
      <c r="H11" s="30"/>
      <c r="I11" s="30"/>
      <c r="J11" s="30"/>
      <c r="K11" s="30"/>
      <c r="L11" s="31"/>
      <c r="M11" s="37"/>
      <c r="N11" s="37"/>
      <c r="O11" s="37"/>
      <c r="P11" s="30"/>
      <c r="Q11" s="30"/>
      <c r="R11" s="30"/>
      <c r="S11" s="30"/>
      <c r="T11" s="30"/>
    </row>
    <row r="12" spans="2:20" ht="24.95" customHeight="1">
      <c r="B12" s="1902" t="s">
        <v>70</v>
      </c>
      <c r="C12" s="1902"/>
      <c r="E12" s="23"/>
      <c r="F12" s="677"/>
      <c r="G12" s="29"/>
      <c r="H12" s="30"/>
      <c r="I12" s="30"/>
      <c r="J12" s="30"/>
      <c r="K12" s="30"/>
      <c r="L12" s="31"/>
      <c r="M12" s="30"/>
      <c r="N12" s="30"/>
      <c r="O12" s="30"/>
      <c r="P12" s="30"/>
      <c r="Q12" s="30"/>
      <c r="R12" s="30"/>
      <c r="S12" s="30"/>
      <c r="T12" s="30"/>
    </row>
    <row r="13" spans="2:20" ht="24.95" customHeight="1">
      <c r="B13" s="1904" t="str">
        <f>WBS!B$13</f>
        <v>31 Desember 2019</v>
      </c>
      <c r="C13" s="1904"/>
      <c r="E13" s="23"/>
      <c r="F13" s="677"/>
      <c r="G13" s="29"/>
      <c r="H13" s="30"/>
      <c r="I13" s="30"/>
      <c r="J13" s="30"/>
      <c r="K13" s="30"/>
      <c r="L13" s="31"/>
      <c r="M13" s="1895" t="s">
        <v>21</v>
      </c>
      <c r="N13" s="1895"/>
      <c r="O13" s="1895"/>
      <c r="P13" s="1895"/>
      <c r="Q13" s="30"/>
      <c r="R13" s="1895" t="s">
        <v>22</v>
      </c>
      <c r="S13" s="1895"/>
      <c r="T13" s="1895"/>
    </row>
    <row r="14" spans="2:20" ht="24.95" customHeight="1" thickBot="1">
      <c r="B14" s="26"/>
      <c r="E14" s="23"/>
      <c r="F14" s="677"/>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6.7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5"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5" ht="24.95" customHeight="1">
      <c r="B18" s="54"/>
      <c r="C18" s="29"/>
      <c r="D18" s="55"/>
      <c r="E18" s="50"/>
      <c r="F18" s="166"/>
      <c r="G18" s="166"/>
      <c r="H18" s="167"/>
      <c r="I18" s="166"/>
      <c r="J18" s="166"/>
      <c r="K18" s="168"/>
      <c r="L18" s="167"/>
      <c r="M18" s="166"/>
      <c r="N18" s="166"/>
      <c r="O18" s="168"/>
      <c r="P18" s="167"/>
      <c r="Q18" s="166"/>
      <c r="R18" s="166"/>
      <c r="S18" s="168"/>
      <c r="T18" s="52"/>
    </row>
    <row r="19" spans="2:25" ht="24.95" customHeight="1" thickBot="1">
      <c r="B19" s="214" t="s">
        <v>351</v>
      </c>
      <c r="C19" s="215"/>
      <c r="D19" s="87"/>
      <c r="E19" s="41"/>
      <c r="F19" s="111">
        <f>+NLM!G10</f>
        <v>15826641</v>
      </c>
      <c r="G19" s="107"/>
      <c r="H19" s="411" t="s">
        <v>111</v>
      </c>
      <c r="I19" s="107"/>
      <c r="J19" s="368">
        <v>0</v>
      </c>
      <c r="K19" s="109"/>
      <c r="L19" s="108"/>
      <c r="M19" s="107"/>
      <c r="N19" s="111">
        <f t="shared" ref="N19" si="0">+F19+J19</f>
        <v>15826641</v>
      </c>
      <c r="O19" s="109"/>
      <c r="P19" s="112"/>
      <c r="Q19" s="107"/>
      <c r="R19" s="107">
        <v>14692000</v>
      </c>
      <c r="S19" s="100"/>
      <c r="T19" s="39"/>
    </row>
    <row r="20" spans="2:25" s="417" customFormat="1" ht="24.95" customHeight="1" thickBot="1">
      <c r="B20" s="1926" t="s">
        <v>350</v>
      </c>
      <c r="C20" s="1927"/>
      <c r="D20" s="87"/>
      <c r="E20" s="71"/>
      <c r="F20" s="265">
        <f>SUM(F15:F19)</f>
        <v>15826641</v>
      </c>
      <c r="G20" s="136"/>
      <c r="H20" s="137"/>
      <c r="I20" s="136"/>
      <c r="J20" s="265">
        <f>SUM(J15:J19)</f>
        <v>0</v>
      </c>
      <c r="K20" s="138"/>
      <c r="L20" s="137"/>
      <c r="M20" s="136"/>
      <c r="N20" s="265">
        <f>SUM(N15:N19)</f>
        <v>15826641</v>
      </c>
      <c r="O20" s="138"/>
      <c r="P20" s="137"/>
      <c r="Q20" s="136"/>
      <c r="R20" s="136">
        <f>SUM(R15:R19)</f>
        <v>14692000</v>
      </c>
      <c r="S20" s="138"/>
      <c r="T20" s="76"/>
      <c r="U20" s="1157"/>
      <c r="V20" s="1159"/>
      <c r="W20" s="540"/>
      <c r="Y20" s="542"/>
    </row>
    <row r="21" spans="2:25" ht="13.5" customHeight="1">
      <c r="B21" s="214"/>
      <c r="C21" s="215"/>
      <c r="D21" s="87"/>
      <c r="E21" s="41"/>
      <c r="F21" s="107"/>
      <c r="G21" s="107"/>
      <c r="H21" s="108"/>
      <c r="I21" s="107"/>
      <c r="J21" s="368"/>
      <c r="K21" s="109"/>
      <c r="L21" s="108"/>
      <c r="M21" s="107"/>
      <c r="N21" s="107"/>
      <c r="O21" s="109"/>
      <c r="P21" s="108"/>
      <c r="Q21" s="107"/>
      <c r="R21" s="107"/>
      <c r="S21" s="100"/>
      <c r="T21" s="43"/>
    </row>
    <row r="22" spans="2:25" ht="24.95" customHeight="1">
      <c r="B22" s="214" t="s">
        <v>1217</v>
      </c>
      <c r="C22" s="215"/>
      <c r="D22" s="87"/>
      <c r="E22" s="41"/>
      <c r="F22" s="111"/>
      <c r="G22" s="111"/>
      <c r="H22" s="112"/>
      <c r="I22" s="111"/>
      <c r="J22" s="368"/>
      <c r="K22" s="113"/>
      <c r="L22" s="112"/>
      <c r="M22" s="111"/>
      <c r="N22" s="111"/>
      <c r="O22" s="113"/>
      <c r="P22" s="112"/>
      <c r="Q22" s="111"/>
      <c r="R22" s="111"/>
      <c r="S22" s="100"/>
      <c r="T22" s="43"/>
      <c r="W22" s="228"/>
    </row>
    <row r="23" spans="2:25" ht="24.95" customHeight="1">
      <c r="B23" s="214" t="s">
        <v>1608</v>
      </c>
      <c r="C23" s="215"/>
      <c r="D23" s="87"/>
      <c r="E23" s="41"/>
      <c r="F23" s="111">
        <v>11828000</v>
      </c>
      <c r="G23" s="111"/>
      <c r="H23" s="411" t="s">
        <v>111</v>
      </c>
      <c r="I23" s="111"/>
      <c r="J23" s="368">
        <f>-R37</f>
        <v>-2272000</v>
      </c>
      <c r="K23" s="113"/>
      <c r="L23" s="112"/>
      <c r="M23" s="111"/>
      <c r="N23" s="111">
        <f t="shared" ref="N23:N28" si="1">+F23+J23</f>
        <v>9556000</v>
      </c>
      <c r="O23" s="113"/>
      <c r="P23" s="112" t="s">
        <v>107</v>
      </c>
      <c r="Q23" s="111"/>
      <c r="R23" s="111">
        <v>11828000</v>
      </c>
      <c r="S23" s="100"/>
      <c r="T23" s="43"/>
      <c r="W23" s="228"/>
    </row>
    <row r="24" spans="2:25" ht="24.95" customHeight="1">
      <c r="B24" s="214" t="s">
        <v>1217</v>
      </c>
      <c r="C24" s="215"/>
      <c r="D24" s="87"/>
      <c r="E24" s="41"/>
      <c r="F24" s="111"/>
      <c r="G24" s="111"/>
      <c r="H24" s="411"/>
      <c r="I24" s="111"/>
      <c r="J24" s="368"/>
      <c r="K24" s="113"/>
      <c r="L24" s="112"/>
      <c r="M24" s="111"/>
      <c r="N24" s="111"/>
      <c r="O24" s="113"/>
      <c r="P24" s="112"/>
      <c r="Q24" s="111"/>
      <c r="R24" s="111"/>
      <c r="S24" s="100"/>
      <c r="T24" s="43"/>
      <c r="W24" s="228"/>
    </row>
    <row r="25" spans="2:25" ht="24.95" customHeight="1">
      <c r="B25" s="214" t="s">
        <v>1609</v>
      </c>
      <c r="C25" s="215"/>
      <c r="D25" s="87"/>
      <c r="E25" s="41"/>
      <c r="F25" s="111"/>
      <c r="G25" s="111"/>
      <c r="H25" s="411"/>
      <c r="I25" s="111"/>
      <c r="J25" s="368">
        <f>+N40</f>
        <v>115423</v>
      </c>
      <c r="K25" s="113"/>
      <c r="L25" s="112"/>
      <c r="M25" s="111"/>
      <c r="N25" s="111">
        <f t="shared" si="1"/>
        <v>115423</v>
      </c>
      <c r="O25" s="113"/>
      <c r="P25" s="112"/>
      <c r="Q25" s="111"/>
      <c r="R25" s="111"/>
      <c r="S25" s="100"/>
      <c r="T25" s="43"/>
      <c r="W25" s="228"/>
    </row>
    <row r="26" spans="2:25" ht="19.5" customHeight="1">
      <c r="B26" s="214" t="s">
        <v>1216</v>
      </c>
      <c r="C26" s="215"/>
      <c r="D26" s="87"/>
      <c r="E26" s="41"/>
      <c r="F26" s="111"/>
      <c r="G26" s="111"/>
      <c r="H26" s="411"/>
      <c r="I26" s="111"/>
      <c r="J26" s="368"/>
      <c r="K26" s="113"/>
      <c r="L26" s="112"/>
      <c r="M26" s="111"/>
      <c r="N26" s="111"/>
      <c r="O26" s="113"/>
      <c r="P26" s="112"/>
      <c r="Q26" s="111"/>
      <c r="R26" s="111"/>
      <c r="S26" s="100"/>
      <c r="T26" s="43"/>
      <c r="W26" s="228"/>
    </row>
    <row r="27" spans="2:25" ht="19.5" customHeight="1">
      <c r="B27" s="214" t="s">
        <v>1377</v>
      </c>
      <c r="C27" s="215"/>
      <c r="D27" s="87"/>
      <c r="E27" s="41"/>
      <c r="F27" s="111">
        <v>4592779103</v>
      </c>
      <c r="G27" s="111"/>
      <c r="H27" s="411" t="s">
        <v>111</v>
      </c>
      <c r="I27" s="111"/>
      <c r="J27" s="368"/>
      <c r="K27" s="113"/>
      <c r="L27" s="112"/>
      <c r="M27" s="111"/>
      <c r="N27" s="111">
        <f t="shared" si="1"/>
        <v>4592779103</v>
      </c>
      <c r="O27" s="113"/>
      <c r="P27" s="112" t="s">
        <v>107</v>
      </c>
      <c r="Q27" s="111"/>
      <c r="R27" s="111">
        <v>1134641</v>
      </c>
      <c r="S27" s="100"/>
      <c r="T27" s="43"/>
      <c r="U27" s="1157">
        <v>4592779103</v>
      </c>
      <c r="V27" s="1159">
        <f>+F27-U27</f>
        <v>0</v>
      </c>
      <c r="W27" s="228"/>
    </row>
    <row r="28" spans="2:25" ht="19.5" customHeight="1">
      <c r="B28" s="214" t="s">
        <v>1378</v>
      </c>
      <c r="C28" s="215"/>
      <c r="D28" s="87"/>
      <c r="E28" s="41"/>
      <c r="F28" s="111">
        <v>5530575745</v>
      </c>
      <c r="G28" s="111"/>
      <c r="H28" s="411" t="s">
        <v>111</v>
      </c>
      <c r="I28" s="111"/>
      <c r="J28" s="368"/>
      <c r="K28" s="113"/>
      <c r="L28" s="112"/>
      <c r="M28" s="111"/>
      <c r="N28" s="111">
        <f t="shared" si="1"/>
        <v>5530575745</v>
      </c>
      <c r="O28" s="113"/>
      <c r="P28" s="112" t="s">
        <v>107</v>
      </c>
      <c r="Q28" s="111"/>
      <c r="R28" s="111"/>
      <c r="S28" s="100"/>
      <c r="T28" s="43"/>
      <c r="U28" s="1157">
        <v>5530575745</v>
      </c>
      <c r="V28" s="1159">
        <f>+F28-U28</f>
        <v>0</v>
      </c>
      <c r="W28" s="228"/>
    </row>
    <row r="29" spans="2:25" ht="19.5" customHeight="1" thickBot="1">
      <c r="B29" s="214"/>
      <c r="C29" s="215"/>
      <c r="D29" s="87"/>
      <c r="E29" s="41"/>
      <c r="F29" s="111"/>
      <c r="G29" s="111"/>
      <c r="H29" s="411"/>
      <c r="I29" s="111"/>
      <c r="J29" s="368"/>
      <c r="K29" s="113"/>
      <c r="L29" s="112"/>
      <c r="M29" s="111"/>
      <c r="N29" s="111"/>
      <c r="O29" s="113"/>
      <c r="P29" s="239"/>
      <c r="Q29" s="111"/>
      <c r="R29" s="111"/>
      <c r="S29" s="100"/>
      <c r="T29" s="43"/>
      <c r="W29" s="228"/>
    </row>
    <row r="30" spans="2:25" s="417" customFormat="1" ht="24.95" customHeight="1" thickBot="1">
      <c r="B30" s="1926" t="s">
        <v>350</v>
      </c>
      <c r="C30" s="1927"/>
      <c r="D30" s="87"/>
      <c r="E30" s="71"/>
      <c r="F30" s="265">
        <f>SUM(F23:F28)</f>
        <v>10135182848</v>
      </c>
      <c r="G30" s="136"/>
      <c r="H30" s="137"/>
      <c r="I30" s="136"/>
      <c r="J30" s="265">
        <f>SUM(J23:J28)</f>
        <v>-2156577</v>
      </c>
      <c r="K30" s="138"/>
      <c r="L30" s="137"/>
      <c r="M30" s="136"/>
      <c r="N30" s="265">
        <f>SUM(N23:N28)</f>
        <v>10133026271</v>
      </c>
      <c r="O30" s="138"/>
      <c r="P30" s="137"/>
      <c r="Q30" s="136"/>
      <c r="R30" s="265">
        <f>SUM(R23:R28)</f>
        <v>12962641</v>
      </c>
      <c r="S30" s="138"/>
      <c r="T30" s="76"/>
      <c r="U30" s="1157"/>
      <c r="V30" s="1159"/>
      <c r="W30" s="540"/>
      <c r="Y30" s="542"/>
    </row>
    <row r="31" spans="2:25" ht="24.95" customHeight="1" thickBot="1">
      <c r="B31" s="214"/>
      <c r="C31" s="215"/>
      <c r="D31" s="87"/>
      <c r="E31" s="77"/>
      <c r="F31" s="175"/>
      <c r="G31" s="175"/>
      <c r="H31" s="176"/>
      <c r="I31" s="175"/>
      <c r="J31" s="175"/>
      <c r="K31" s="177"/>
      <c r="L31" s="176"/>
      <c r="M31" s="175"/>
      <c r="N31" s="175"/>
      <c r="O31" s="177"/>
      <c r="P31" s="176"/>
      <c r="Q31" s="175"/>
      <c r="R31" s="175"/>
      <c r="S31" s="171"/>
      <c r="T31" s="66"/>
    </row>
    <row r="32" spans="2:25" ht="24.95" customHeight="1" thickBot="1">
      <c r="B32" s="1930" t="s">
        <v>67</v>
      </c>
      <c r="C32" s="1931"/>
      <c r="D32" s="89"/>
      <c r="E32" s="68"/>
      <c r="F32" s="178">
        <f>+F20+F30</f>
        <v>10151009489</v>
      </c>
      <c r="G32" s="178"/>
      <c r="H32" s="179"/>
      <c r="I32" s="178"/>
      <c r="J32" s="178">
        <f>+J20+J30</f>
        <v>-2156577</v>
      </c>
      <c r="K32" s="180"/>
      <c r="L32" s="179"/>
      <c r="M32" s="178"/>
      <c r="N32" s="178">
        <f>+N20+N30</f>
        <v>10148852912</v>
      </c>
      <c r="O32" s="180"/>
      <c r="P32" s="179"/>
      <c r="Q32" s="178"/>
      <c r="R32" s="178">
        <f>+R20+R30</f>
        <v>27654641</v>
      </c>
      <c r="S32" s="174"/>
      <c r="T32" s="69"/>
    </row>
    <row r="33" spans="1:256" ht="24.95" customHeight="1" thickTop="1">
      <c r="B33" s="218"/>
      <c r="C33" s="219"/>
      <c r="D33" s="219"/>
      <c r="E33" s="219"/>
      <c r="F33" s="410" t="s">
        <v>105</v>
      </c>
      <c r="G33" s="219"/>
      <c r="H33" s="219"/>
      <c r="I33" s="219"/>
      <c r="J33" s="410" t="s">
        <v>105</v>
      </c>
      <c r="K33" s="219"/>
      <c r="L33" s="219"/>
      <c r="M33" s="219"/>
      <c r="N33" s="410" t="s">
        <v>105</v>
      </c>
      <c r="O33" s="219"/>
      <c r="P33" s="219"/>
      <c r="Q33" s="219"/>
      <c r="R33" s="410" t="s">
        <v>105</v>
      </c>
      <c r="S33" s="219"/>
      <c r="T33" s="59"/>
    </row>
    <row r="34" spans="1:256" ht="24.95" customHeight="1">
      <c r="B34" s="222"/>
      <c r="C34" s="223"/>
      <c r="D34" s="223"/>
      <c r="E34" s="223"/>
      <c r="F34" s="223"/>
      <c r="G34" s="223"/>
      <c r="H34" s="223"/>
      <c r="I34" s="223"/>
      <c r="J34" s="223"/>
      <c r="K34" s="223"/>
      <c r="L34" s="224"/>
      <c r="M34" s="223"/>
      <c r="N34" s="223"/>
      <c r="O34" s="223"/>
      <c r="P34" s="223"/>
      <c r="Q34" s="223"/>
      <c r="R34" s="223"/>
      <c r="S34" s="223"/>
      <c r="T34" s="60"/>
    </row>
    <row r="35" spans="1:256" ht="24.95" customHeight="1">
      <c r="B35" s="222"/>
      <c r="C35" s="223"/>
      <c r="D35" s="223"/>
      <c r="E35" s="223"/>
      <c r="F35" s="223"/>
      <c r="G35" s="223"/>
      <c r="H35" s="223"/>
      <c r="I35" s="223"/>
      <c r="J35" s="223"/>
      <c r="K35" s="223"/>
      <c r="L35" s="225" t="s">
        <v>0</v>
      </c>
      <c r="M35" s="223"/>
      <c r="N35" s="223"/>
      <c r="O35" s="223"/>
      <c r="P35" s="223"/>
      <c r="Q35" s="223"/>
      <c r="R35" s="223"/>
      <c r="S35" s="223"/>
      <c r="T35" s="60"/>
    </row>
    <row r="36" spans="1:256" ht="24.95" customHeight="1">
      <c r="B36" s="1777" t="s">
        <v>145</v>
      </c>
      <c r="C36" s="1928" t="s">
        <v>254</v>
      </c>
      <c r="D36" s="1928"/>
      <c r="E36" s="1928"/>
      <c r="F36" s="1928"/>
      <c r="G36" s="223"/>
      <c r="H36" s="223"/>
      <c r="I36" s="223"/>
      <c r="J36" s="223"/>
      <c r="K36" s="223"/>
      <c r="L36" s="225"/>
      <c r="M36" s="223"/>
      <c r="N36" s="223">
        <f>+F23-9556000</f>
        <v>2272000</v>
      </c>
      <c r="O36" s="223"/>
      <c r="P36" s="223"/>
      <c r="Q36" s="223"/>
      <c r="R36" s="223"/>
      <c r="S36" s="223"/>
      <c r="T36" s="59"/>
    </row>
    <row r="37" spans="1:256" ht="24.95" customHeight="1">
      <c r="B37" s="1777"/>
      <c r="C37" s="1929" t="s">
        <v>1612</v>
      </c>
      <c r="D37" s="1929"/>
      <c r="E37" s="1929"/>
      <c r="F37" s="1929"/>
      <c r="G37" s="223"/>
      <c r="H37" s="223"/>
      <c r="I37" s="223"/>
      <c r="J37" s="223"/>
      <c r="K37" s="223"/>
      <c r="L37" s="225"/>
      <c r="M37" s="223"/>
      <c r="N37" s="223"/>
      <c r="O37" s="223"/>
      <c r="P37" s="223"/>
      <c r="Q37" s="223"/>
      <c r="R37" s="223">
        <f>+N36</f>
        <v>2272000</v>
      </c>
      <c r="S37" s="223"/>
      <c r="T37" s="59"/>
    </row>
    <row r="38" spans="1:256" ht="24.95" customHeight="1">
      <c r="B38" s="1777"/>
      <c r="C38" s="1928" t="s">
        <v>1613</v>
      </c>
      <c r="D38" s="1928"/>
      <c r="E38" s="1928"/>
      <c r="F38" s="1928"/>
      <c r="G38" s="1928"/>
      <c r="H38" s="1928"/>
      <c r="I38" s="1928"/>
      <c r="J38" s="1928"/>
      <c r="K38" s="223"/>
      <c r="L38" s="225"/>
      <c r="M38" s="223"/>
      <c r="N38" s="223"/>
      <c r="O38" s="223"/>
      <c r="P38" s="223"/>
      <c r="Q38" s="223"/>
      <c r="R38" s="223"/>
      <c r="S38" s="223"/>
      <c r="T38" s="59"/>
    </row>
    <row r="39" spans="1:256" ht="24.95" customHeight="1">
      <c r="B39" s="1777"/>
      <c r="C39" s="223"/>
      <c r="D39" s="223"/>
      <c r="E39" s="223"/>
      <c r="F39" s="223"/>
      <c r="G39" s="223"/>
      <c r="H39" s="223"/>
      <c r="I39" s="223"/>
      <c r="J39" s="223"/>
      <c r="K39" s="223"/>
      <c r="L39" s="225"/>
      <c r="M39" s="223"/>
      <c r="N39" s="223"/>
      <c r="O39" s="223"/>
      <c r="P39" s="223"/>
      <c r="Q39" s="223"/>
      <c r="R39" s="223"/>
      <c r="S39" s="223"/>
      <c r="T39" s="59"/>
    </row>
    <row r="40" spans="1:256" ht="24.95" customHeight="1">
      <c r="B40" s="374" t="s">
        <v>146</v>
      </c>
      <c r="C40" s="1928" t="s">
        <v>1610</v>
      </c>
      <c r="D40" s="1928"/>
      <c r="E40" s="1928"/>
      <c r="F40" s="1928"/>
      <c r="G40" s="223"/>
      <c r="H40" s="223"/>
      <c r="I40" s="223"/>
      <c r="J40" s="223"/>
      <c r="K40" s="223"/>
      <c r="L40" s="225"/>
      <c r="M40" s="223"/>
      <c r="N40" s="223">
        <v>115423</v>
      </c>
      <c r="O40" s="223"/>
      <c r="P40" s="223"/>
      <c r="Q40" s="223"/>
      <c r="R40" s="223"/>
      <c r="S40" s="223"/>
      <c r="T40" s="59"/>
    </row>
    <row r="41" spans="1:256" ht="24.95" customHeight="1">
      <c r="B41" s="1150"/>
      <c r="C41" s="620" t="s">
        <v>254</v>
      </c>
      <c r="D41" s="223"/>
      <c r="E41" s="223"/>
      <c r="F41" s="223"/>
      <c r="G41" s="223"/>
      <c r="H41" s="223"/>
      <c r="I41" s="223"/>
      <c r="J41" s="223"/>
      <c r="K41" s="223"/>
      <c r="L41" s="225"/>
      <c r="M41" s="223"/>
      <c r="N41" s="223"/>
      <c r="O41" s="223"/>
      <c r="P41" s="223"/>
      <c r="Q41" s="223"/>
      <c r="R41" s="223">
        <f>+N40</f>
        <v>115423</v>
      </c>
      <c r="S41" s="223"/>
      <c r="T41" s="59"/>
    </row>
    <row r="42" spans="1:256" ht="24.95" customHeight="1">
      <c r="B42" s="1150"/>
      <c r="C42" s="243" t="s">
        <v>1611</v>
      </c>
      <c r="D42" s="223"/>
      <c r="E42" s="223"/>
      <c r="F42" s="223"/>
      <c r="G42" s="223"/>
      <c r="H42" s="223"/>
      <c r="I42" s="223"/>
      <c r="J42" s="223"/>
      <c r="K42" s="223"/>
      <c r="L42" s="225"/>
      <c r="M42" s="223"/>
      <c r="N42" s="223"/>
      <c r="O42" s="223"/>
      <c r="P42" s="223"/>
      <c r="Q42" s="223"/>
      <c r="R42" s="223"/>
      <c r="S42" s="223"/>
      <c r="T42" s="59"/>
    </row>
    <row r="43" spans="1:256" ht="24.95" customHeight="1">
      <c r="B43" s="684"/>
      <c r="C43" s="223"/>
      <c r="D43" s="223"/>
      <c r="E43" s="223"/>
      <c r="F43" s="223"/>
      <c r="G43" s="223"/>
      <c r="H43" s="223"/>
      <c r="I43" s="223"/>
      <c r="J43" s="223"/>
      <c r="K43" s="223"/>
      <c r="L43" s="223"/>
      <c r="M43" s="223"/>
      <c r="N43" s="223"/>
      <c r="O43" s="223"/>
      <c r="P43" s="223"/>
      <c r="Q43" s="223"/>
      <c r="R43" s="223"/>
      <c r="S43" s="223"/>
      <c r="T43" s="59"/>
    </row>
    <row r="44" spans="1:256" ht="24.95" customHeight="1">
      <c r="B44" s="1777"/>
      <c r="C44" s="223"/>
      <c r="D44" s="223"/>
      <c r="E44" s="223"/>
      <c r="F44" s="223"/>
      <c r="G44" s="223"/>
      <c r="H44" s="223"/>
      <c r="I44" s="223"/>
      <c r="J44" s="223"/>
      <c r="K44" s="223"/>
      <c r="L44" s="223"/>
      <c r="M44" s="223"/>
      <c r="N44" s="223"/>
      <c r="O44" s="223"/>
      <c r="P44" s="223"/>
      <c r="Q44" s="223"/>
      <c r="R44" s="223"/>
      <c r="S44" s="223"/>
      <c r="T44" s="59"/>
    </row>
    <row r="45" spans="1:256" ht="24.95" customHeight="1">
      <c r="B45" s="1777"/>
      <c r="C45" s="223"/>
      <c r="D45" s="223"/>
      <c r="E45" s="223"/>
      <c r="F45" s="223"/>
      <c r="G45" s="223"/>
      <c r="H45" s="223"/>
      <c r="I45" s="223"/>
      <c r="J45" s="223"/>
      <c r="K45" s="223"/>
      <c r="L45" s="223"/>
      <c r="M45" s="223"/>
      <c r="N45" s="223"/>
      <c r="O45" s="223"/>
      <c r="P45" s="223"/>
      <c r="Q45" s="223"/>
      <c r="R45" s="223"/>
      <c r="S45" s="223"/>
      <c r="T45" s="59"/>
    </row>
    <row r="46" spans="1:256" s="22" customFormat="1" ht="24.95" customHeight="1">
      <c r="A46"/>
      <c r="B46" s="222"/>
      <c r="C46" s="685"/>
      <c r="D46" s="223"/>
      <c r="E46" s="223"/>
      <c r="F46" s="223"/>
      <c r="G46" s="223"/>
      <c r="H46" s="223"/>
      <c r="I46" s="223"/>
      <c r="J46" s="223"/>
      <c r="K46" s="223"/>
      <c r="L46" s="223"/>
      <c r="M46" s="223"/>
      <c r="N46" s="223"/>
      <c r="O46" s="223"/>
      <c r="P46" s="223"/>
      <c r="Q46" s="223"/>
      <c r="R46" s="223"/>
      <c r="S46" s="223"/>
      <c r="T46" s="59"/>
      <c r="U46" s="1158"/>
      <c r="V46" s="702"/>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row>
    <row r="47" spans="1:256" ht="24.95" customHeight="1" thickBot="1">
      <c r="A47" s="25"/>
      <c r="B47" s="231"/>
      <c r="C47" s="232"/>
      <c r="D47" s="232"/>
      <c r="E47" s="232"/>
      <c r="F47" s="232"/>
      <c r="G47" s="232"/>
      <c r="H47" s="232"/>
      <c r="I47" s="232"/>
      <c r="J47" s="232"/>
      <c r="K47" s="232"/>
      <c r="L47" s="232"/>
      <c r="M47" s="232"/>
      <c r="N47" s="232"/>
      <c r="O47" s="232"/>
      <c r="P47" s="232"/>
      <c r="Q47" s="232"/>
      <c r="R47" s="232"/>
      <c r="S47" s="232"/>
      <c r="T47" s="60"/>
    </row>
    <row r="48" spans="1:256" ht="24.95" customHeight="1">
      <c r="B48" s="12" t="s">
        <v>12</v>
      </c>
      <c r="C48" s="13"/>
      <c r="D48" s="14"/>
      <c r="E48" s="14"/>
      <c r="F48" s="14"/>
      <c r="G48" s="14"/>
      <c r="H48" s="14"/>
      <c r="I48" s="14"/>
      <c r="J48" s="14"/>
      <c r="K48" s="14"/>
      <c r="L48" s="14"/>
      <c r="M48" s="14"/>
      <c r="N48" s="14"/>
      <c r="O48" s="14"/>
      <c r="P48" s="14"/>
      <c r="Q48" s="14"/>
      <c r="R48" s="14"/>
      <c r="S48" s="14"/>
      <c r="T48" s="15"/>
    </row>
    <row r="49" spans="2:20" ht="24.95" customHeight="1">
      <c r="B49" s="236" t="s">
        <v>111</v>
      </c>
      <c r="C49" s="257" t="s">
        <v>13</v>
      </c>
      <c r="D49" s="18"/>
      <c r="E49" s="19" t="s">
        <v>18</v>
      </c>
      <c r="F49" s="19"/>
      <c r="G49" s="18"/>
      <c r="H49" s="18" t="s">
        <v>9</v>
      </c>
      <c r="I49" s="88" t="s">
        <v>63</v>
      </c>
      <c r="J49" s="1924" t="s">
        <v>64</v>
      </c>
      <c r="K49" s="1924"/>
      <c r="L49" s="1924"/>
      <c r="M49" s="1924"/>
      <c r="N49" s="1924"/>
      <c r="O49" s="1924"/>
      <c r="P49" s="1924"/>
      <c r="Q49" s="1924"/>
      <c r="R49" s="1924"/>
      <c r="S49" s="1924"/>
      <c r="T49" s="20"/>
    </row>
    <row r="50" spans="2:20" ht="24.95" customHeight="1">
      <c r="B50" s="16"/>
      <c r="C50" s="257" t="s">
        <v>14</v>
      </c>
      <c r="D50" s="18"/>
      <c r="E50" s="18"/>
      <c r="F50" s="18"/>
      <c r="G50" s="18"/>
      <c r="H50" s="18"/>
      <c r="I50" s="18"/>
      <c r="J50" s="1924"/>
      <c r="K50" s="1924"/>
      <c r="L50" s="1924"/>
      <c r="M50" s="1924"/>
      <c r="N50" s="1924"/>
      <c r="O50" s="1924"/>
      <c r="P50" s="1924"/>
      <c r="Q50" s="1924"/>
      <c r="R50" s="1924"/>
      <c r="S50" s="1924"/>
      <c r="T50" s="20"/>
    </row>
    <row r="51" spans="2:20" ht="24.95" customHeight="1">
      <c r="B51" s="16"/>
      <c r="C51" s="257" t="s">
        <v>15</v>
      </c>
      <c r="D51" s="18"/>
      <c r="E51" s="18"/>
      <c r="F51" s="18"/>
      <c r="G51" s="18"/>
      <c r="H51" s="18"/>
      <c r="I51" s="18"/>
      <c r="J51" s="1924"/>
      <c r="K51" s="1924"/>
      <c r="L51" s="1924"/>
      <c r="M51" s="1924"/>
      <c r="N51" s="1924"/>
      <c r="O51" s="1924"/>
      <c r="P51" s="1924"/>
      <c r="Q51" s="1924"/>
      <c r="R51" s="1924"/>
      <c r="S51" s="1924"/>
      <c r="T51" s="20"/>
    </row>
    <row r="52" spans="2:20" ht="24.95" customHeight="1">
      <c r="B52" s="238" t="s">
        <v>105</v>
      </c>
      <c r="C52" s="258" t="s">
        <v>16</v>
      </c>
      <c r="D52" s="18"/>
      <c r="E52" s="18"/>
      <c r="F52" s="18"/>
      <c r="G52" s="18"/>
      <c r="H52" s="18"/>
      <c r="I52" s="18"/>
      <c r="J52" s="1924"/>
      <c r="K52" s="1924"/>
      <c r="L52" s="1924"/>
      <c r="M52" s="1924"/>
      <c r="N52" s="1924"/>
      <c r="O52" s="1924"/>
      <c r="P52" s="1924"/>
      <c r="Q52" s="1924"/>
      <c r="R52" s="1924"/>
      <c r="S52" s="1924"/>
      <c r="T52" s="20"/>
    </row>
    <row r="53" spans="2:20" ht="24.95" customHeight="1">
      <c r="B53" s="255" t="s">
        <v>106</v>
      </c>
      <c r="C53" s="258" t="s">
        <v>53</v>
      </c>
      <c r="D53" s="18"/>
      <c r="E53" s="18"/>
      <c r="F53" s="18"/>
      <c r="G53" s="18"/>
      <c r="H53" s="18"/>
      <c r="I53" s="18"/>
      <c r="J53" s="1924"/>
      <c r="K53" s="1924"/>
      <c r="L53" s="1924"/>
      <c r="M53" s="1924"/>
      <c r="N53" s="1924"/>
      <c r="O53" s="1924"/>
      <c r="P53" s="1924"/>
      <c r="Q53" s="1924"/>
      <c r="R53" s="1924"/>
      <c r="S53" s="1924"/>
      <c r="T53" s="20"/>
    </row>
    <row r="54" spans="2:20" ht="24.95" customHeight="1">
      <c r="B54" s="237" t="s">
        <v>107</v>
      </c>
      <c r="C54" s="258" t="s">
        <v>54</v>
      </c>
      <c r="D54" s="18"/>
      <c r="E54" s="18"/>
      <c r="F54" s="18"/>
      <c r="G54" s="18"/>
      <c r="H54" s="18"/>
      <c r="I54" s="18"/>
      <c r="J54" s="1924"/>
      <c r="K54" s="1924"/>
      <c r="L54" s="1924"/>
      <c r="M54" s="1924"/>
      <c r="N54" s="1924"/>
      <c r="O54" s="1924"/>
      <c r="P54" s="1924"/>
      <c r="Q54" s="1924"/>
      <c r="R54" s="1924"/>
      <c r="S54" s="1924"/>
      <c r="T54" s="20"/>
    </row>
    <row r="55" spans="2:20" ht="24.95" customHeight="1">
      <c r="B55" s="255" t="s">
        <v>108</v>
      </c>
      <c r="C55" s="258" t="s">
        <v>55</v>
      </c>
      <c r="D55" s="18"/>
      <c r="F55" s="19"/>
      <c r="G55" s="19"/>
      <c r="H55" s="18"/>
      <c r="I55" s="18"/>
      <c r="J55" s="1924"/>
      <c r="K55" s="1924"/>
      <c r="L55" s="1924"/>
      <c r="M55" s="1924"/>
      <c r="N55" s="1924"/>
      <c r="O55" s="1924"/>
      <c r="P55" s="1924"/>
      <c r="Q55" s="1924"/>
      <c r="R55" s="1924"/>
      <c r="S55" s="1924"/>
      <c r="T55" s="20"/>
    </row>
    <row r="56" spans="2:20" ht="24.95" customHeight="1">
      <c r="B56" s="16"/>
      <c r="C56" s="258" t="s">
        <v>56</v>
      </c>
      <c r="D56" s="18"/>
      <c r="E56" s="18"/>
      <c r="F56" s="18"/>
      <c r="G56" s="18"/>
      <c r="H56" s="18"/>
      <c r="I56" s="18"/>
      <c r="J56" s="1924"/>
      <c r="K56" s="1924"/>
      <c r="L56" s="1924"/>
      <c r="M56" s="1924"/>
      <c r="N56" s="1924"/>
      <c r="O56" s="1924"/>
      <c r="P56" s="1924"/>
      <c r="Q56" s="1924"/>
      <c r="R56" s="1924"/>
      <c r="S56" s="1924"/>
      <c r="T56" s="20"/>
    </row>
    <row r="57" spans="2:20" ht="24.95" customHeight="1">
      <c r="B57" s="9"/>
      <c r="C57" s="10"/>
      <c r="D57" s="3"/>
      <c r="E57" s="3"/>
      <c r="F57" s="676"/>
      <c r="G57" s="3"/>
      <c r="H57" s="3"/>
      <c r="I57" s="3"/>
      <c r="J57" s="3"/>
      <c r="K57" s="3"/>
      <c r="L57" s="3"/>
      <c r="M57" s="3"/>
      <c r="N57" s="3"/>
      <c r="O57" s="3"/>
      <c r="P57" s="3"/>
      <c r="Q57" s="3"/>
      <c r="R57" s="3"/>
      <c r="S57" s="3"/>
      <c r="T57" s="2"/>
    </row>
    <row r="58" spans="2:20" ht="24.95" customHeight="1" thickBot="1">
      <c r="B58" s="6"/>
      <c r="C58" s="7"/>
      <c r="D58" s="7"/>
      <c r="E58" s="7"/>
      <c r="F58" s="681"/>
      <c r="G58" s="7"/>
      <c r="H58" s="7"/>
      <c r="I58" s="7"/>
      <c r="J58" s="7"/>
      <c r="K58" s="7"/>
      <c r="L58" s="7"/>
      <c r="M58" s="7"/>
      <c r="N58" s="7"/>
      <c r="O58" s="7"/>
      <c r="P58" s="7"/>
      <c r="Q58" s="7"/>
      <c r="R58" s="7"/>
      <c r="S58" s="7"/>
      <c r="T58" s="8"/>
    </row>
    <row r="59" spans="2:20" ht="24.95" customHeight="1" thickTop="1"/>
    <row r="61" spans="2:20" ht="14.25"/>
    <row r="62" spans="2:20" ht="14.25"/>
    <row r="63" spans="2:20" ht="14.25"/>
    <row r="64" spans="2:20" ht="14.25"/>
    <row r="65" ht="14.25"/>
    <row r="66" ht="14.25"/>
    <row r="67" ht="14.25"/>
    <row r="68" ht="14.25"/>
    <row r="69" ht="14.25"/>
    <row r="70" ht="14.25"/>
    <row r="71" ht="14.25"/>
    <row r="72" ht="14.25"/>
    <row r="73" ht="14.25"/>
    <row r="74" ht="14.25"/>
    <row r="75" ht="14.25"/>
    <row r="76" ht="14.25"/>
    <row r="77" ht="14.25"/>
    <row r="78" ht="14.25"/>
    <row r="79" ht="14.25"/>
    <row r="80" ht="14.25"/>
    <row r="81" ht="14.25"/>
    <row r="82" ht="14.25"/>
    <row r="83" ht="14.25"/>
  </sheetData>
  <mergeCells count="35">
    <mergeCell ref="B12:C12"/>
    <mergeCell ref="B11:C11"/>
    <mergeCell ref="B32:C32"/>
    <mergeCell ref="J53:S53"/>
    <mergeCell ref="J54:S54"/>
    <mergeCell ref="B13:C13"/>
    <mergeCell ref="R13:T13"/>
    <mergeCell ref="Q15:T16"/>
    <mergeCell ref="Q17:T17"/>
    <mergeCell ref="I17:L17"/>
    <mergeCell ref="B15:C17"/>
    <mergeCell ref="M15:P16"/>
    <mergeCell ref="I15:L16"/>
    <mergeCell ref="D15:D17"/>
    <mergeCell ref="M17:P17"/>
    <mergeCell ref="E17:H17"/>
    <mergeCell ref="M5:S5"/>
    <mergeCell ref="M6:S6"/>
    <mergeCell ref="M7:S7"/>
    <mergeCell ref="M8:S8"/>
    <mergeCell ref="E15:H16"/>
    <mergeCell ref="M9:S9"/>
    <mergeCell ref="M13:P13"/>
    <mergeCell ref="B20:C20"/>
    <mergeCell ref="B30:C30"/>
    <mergeCell ref="J56:S56"/>
    <mergeCell ref="J49:S49"/>
    <mergeCell ref="J50:S50"/>
    <mergeCell ref="J51:S51"/>
    <mergeCell ref="J52:S52"/>
    <mergeCell ref="J55:S55"/>
    <mergeCell ref="C40:F40"/>
    <mergeCell ref="C36:F36"/>
    <mergeCell ref="C37:F37"/>
    <mergeCell ref="C38:J38"/>
  </mergeCells>
  <phoneticPr fontId="0" type="noConversion"/>
  <printOptions horizontalCentered="1"/>
  <pageMargins left="0.75" right="0.25" top="0.75" bottom="1.5" header="0.25" footer="0.25"/>
  <pageSetup paperSize="5" scale="46" orientation="portrait" horizontalDpi="4294967293" verticalDpi="300"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55"/>
  <sheetViews>
    <sheetView showGridLines="0" view="pageBreakPreview" topLeftCell="A20" zoomScale="60" zoomScaleNormal="60" workbookViewId="0">
      <selection activeCell="E42" sqref="E42"/>
    </sheetView>
  </sheetViews>
  <sheetFormatPr defaultColWidth="9.16796875" defaultRowHeight="24.95" customHeight="1"/>
  <cols>
    <col min="1" max="1" width="9.16796875" style="1202"/>
    <col min="2" max="2" width="6.60546875" style="1202" customWidth="1"/>
    <col min="3" max="3" width="42.34375" style="1202" customWidth="1"/>
    <col min="4" max="4" width="24.00390625" style="1202" customWidth="1"/>
    <col min="5" max="5" width="20.90234375" style="1202" bestFit="1" customWidth="1"/>
    <col min="6" max="6" width="21.44140625" style="1202" customWidth="1"/>
    <col min="7" max="7" width="19.6875" style="1202" customWidth="1"/>
    <col min="8" max="8" width="30.74609375" style="1202" customWidth="1"/>
    <col min="9" max="9" width="18.7421875" style="1202" customWidth="1"/>
    <col min="10" max="10" width="33.171875" style="1202" customWidth="1"/>
    <col min="11" max="11" width="23.4609375" style="1202" customWidth="1"/>
    <col min="12" max="12" width="19.6875" style="1202" customWidth="1"/>
    <col min="13" max="13" width="9.16796875" style="1202"/>
    <col min="14" max="15" width="22.51953125" style="1231" customWidth="1"/>
    <col min="16" max="16" width="3.91015625" style="1202" customWidth="1"/>
    <col min="17" max="19" width="18.7421875" style="1202" customWidth="1"/>
    <col min="20" max="20" width="2.6953125" style="1202" customWidth="1"/>
    <col min="21" max="21" width="18.7421875" style="1202" customWidth="1"/>
    <col min="22" max="16384" width="9.16796875" style="1202"/>
  </cols>
  <sheetData>
    <row r="1" spans="2:12" ht="24.95" customHeight="1">
      <c r="B1" s="1201">
        <v>5.86</v>
      </c>
      <c r="C1" s="1201">
        <v>74.569999999999993</v>
      </c>
      <c r="D1" s="1201"/>
      <c r="E1" s="1201">
        <v>19</v>
      </c>
      <c r="F1" s="1201"/>
      <c r="G1" s="1201"/>
      <c r="H1" s="1201"/>
      <c r="I1" s="1201">
        <v>2</v>
      </c>
      <c r="J1" s="1201">
        <v>2</v>
      </c>
      <c r="K1" s="1201">
        <v>19</v>
      </c>
      <c r="L1" s="1201">
        <v>19</v>
      </c>
    </row>
    <row r="3" spans="2:12" ht="24.95" customHeight="1">
      <c r="C3" s="1203"/>
      <c r="D3" s="1204"/>
      <c r="E3" s="1204"/>
      <c r="F3" s="1204"/>
      <c r="G3" s="1204"/>
      <c r="H3" s="1204"/>
    </row>
    <row r="4" spans="2:12" ht="24.95" customHeight="1">
      <c r="C4" s="1205"/>
      <c r="D4" s="1204"/>
      <c r="E4" s="1206"/>
      <c r="F4" s="1206"/>
      <c r="G4" s="1206"/>
      <c r="H4" s="1206"/>
      <c r="I4" s="1207" t="s">
        <v>8</v>
      </c>
      <c r="J4" s="1208"/>
      <c r="K4" s="1210" t="s">
        <v>499</v>
      </c>
      <c r="L4" s="1210"/>
    </row>
    <row r="5" spans="2:12" ht="24.95" customHeight="1">
      <c r="C5" s="1203"/>
      <c r="D5" s="1204"/>
      <c r="E5" s="1203"/>
      <c r="F5" s="1203"/>
      <c r="G5" s="1203"/>
      <c r="H5" s="1203"/>
      <c r="I5" s="1207" t="s">
        <v>10</v>
      </c>
      <c r="J5" s="1208"/>
      <c r="K5" s="1208"/>
      <c r="L5" s="1264"/>
    </row>
    <row r="6" spans="2:12" ht="24.95" customHeight="1">
      <c r="C6" s="1203"/>
      <c r="D6" s="1204"/>
      <c r="E6" s="1206"/>
      <c r="F6" s="1206"/>
      <c r="G6" s="1206"/>
      <c r="H6" s="1206"/>
      <c r="I6" s="1207" t="s">
        <v>20</v>
      </c>
      <c r="J6" s="1208"/>
      <c r="K6" s="1211" t="str">
        <f>+WBS!M6</f>
        <v>Ronny Hidayat</v>
      </c>
      <c r="L6" s="1212"/>
    </row>
    <row r="7" spans="2:12" ht="24.95" customHeight="1">
      <c r="C7" s="1203"/>
      <c r="D7" s="1204"/>
      <c r="E7" s="1203"/>
      <c r="F7" s="1203"/>
      <c r="G7" s="1203"/>
      <c r="H7" s="1203"/>
      <c r="I7" s="1207" t="s">
        <v>11</v>
      </c>
      <c r="J7" s="1208"/>
      <c r="K7" s="1213" t="str">
        <f>+WBS!M7</f>
        <v>04 Juni 2020</v>
      </c>
      <c r="L7" s="1214"/>
    </row>
    <row r="8" spans="2:12" ht="24.95" customHeight="1">
      <c r="D8" s="1215"/>
      <c r="E8" s="1206"/>
      <c r="F8" s="1206"/>
      <c r="G8" s="1206"/>
      <c r="H8" s="1206"/>
      <c r="I8" s="1207" t="s">
        <v>19</v>
      </c>
      <c r="J8" s="1208"/>
      <c r="K8" s="1216" t="str">
        <f>+WBS!M8</f>
        <v>Tenni Ginting, SE., Ak, CA, CPA</v>
      </c>
      <c r="L8" s="1217"/>
    </row>
    <row r="9" spans="2:12" ht="24.95" customHeight="1">
      <c r="B9" s="1209" t="s">
        <v>17</v>
      </c>
      <c r="E9" s="1218"/>
      <c r="F9" s="1218"/>
      <c r="G9" s="1218"/>
      <c r="H9" s="1218"/>
      <c r="I9" s="1207" t="s">
        <v>11</v>
      </c>
      <c r="J9" s="1208"/>
      <c r="K9" s="1216"/>
      <c r="L9" s="1217"/>
    </row>
    <row r="10" spans="2:12" ht="24.95" customHeight="1">
      <c r="B10" s="1209"/>
      <c r="E10" s="1218"/>
      <c r="F10" s="1218"/>
      <c r="G10" s="1218"/>
      <c r="H10" s="1218"/>
      <c r="I10" s="1219"/>
      <c r="J10" s="1208"/>
      <c r="K10" s="1208"/>
      <c r="L10" s="1220"/>
    </row>
    <row r="11" spans="2:12" ht="24.95" customHeight="1">
      <c r="B11" s="1937" t="str">
        <f>+DAPUR!E6</f>
        <v>PT BANUA KARYA UTAMA</v>
      </c>
      <c r="C11" s="1937"/>
      <c r="D11" s="1937"/>
      <c r="E11" s="1218"/>
      <c r="F11" s="1218"/>
      <c r="G11" s="1218"/>
      <c r="H11" s="1218"/>
      <c r="I11" s="1221"/>
      <c r="J11" s="1222"/>
      <c r="K11" s="1222"/>
      <c r="L11" s="1223"/>
    </row>
    <row r="12" spans="2:12" ht="24.95" customHeight="1">
      <c r="B12" s="1937" t="s">
        <v>500</v>
      </c>
      <c r="C12" s="1937"/>
      <c r="E12" s="1218"/>
      <c r="F12" s="1218"/>
      <c r="G12" s="1218"/>
      <c r="H12" s="1218"/>
      <c r="I12" s="1221"/>
      <c r="J12" s="1222"/>
      <c r="K12" s="1222"/>
      <c r="L12" s="1222"/>
    </row>
    <row r="13" spans="2:12" ht="24.95" customHeight="1">
      <c r="B13" s="1938" t="str">
        <f>+DAPUR!E18</f>
        <v>31 DESEMBER  2019</v>
      </c>
      <c r="C13" s="1938"/>
      <c r="E13" s="1218"/>
      <c r="F13" s="1218"/>
      <c r="G13" s="1218"/>
      <c r="H13" s="1218"/>
      <c r="I13" s="1221"/>
      <c r="J13" s="1222"/>
      <c r="K13" s="1222"/>
      <c r="L13" s="1265"/>
    </row>
    <row r="14" spans="2:12" ht="24.95" customHeight="1" thickBot="1">
      <c r="B14" s="1209"/>
      <c r="E14" s="1218"/>
      <c r="F14" s="1218"/>
      <c r="G14" s="1218"/>
      <c r="H14" s="1218"/>
      <c r="I14" s="1221"/>
      <c r="J14" s="1222"/>
      <c r="K14" s="1222"/>
      <c r="L14" s="1222"/>
    </row>
    <row r="15" spans="2:12" ht="24.95" customHeight="1" thickTop="1">
      <c r="B15" s="1939" t="s">
        <v>130</v>
      </c>
      <c r="C15" s="1940"/>
      <c r="D15" s="1945" t="s">
        <v>501</v>
      </c>
      <c r="E15" s="1259" t="s">
        <v>509</v>
      </c>
      <c r="F15" s="1258" t="s">
        <v>502</v>
      </c>
      <c r="G15" s="1945" t="s">
        <v>503</v>
      </c>
      <c r="H15" s="1224" t="s">
        <v>130</v>
      </c>
      <c r="I15" s="1939" t="s">
        <v>504</v>
      </c>
      <c r="J15" s="1940"/>
      <c r="K15" s="1263" t="s">
        <v>11</v>
      </c>
      <c r="L15" s="1934" t="s">
        <v>505</v>
      </c>
    </row>
    <row r="16" spans="2:12" ht="6.75" customHeight="1" thickBot="1">
      <c r="B16" s="1941"/>
      <c r="C16" s="1942"/>
      <c r="D16" s="1946"/>
      <c r="E16" s="1226"/>
      <c r="F16" s="1225"/>
      <c r="G16" s="1946"/>
      <c r="H16" s="1226"/>
      <c r="I16" s="1943"/>
      <c r="J16" s="1944"/>
      <c r="K16" s="1260"/>
      <c r="L16" s="1935"/>
    </row>
    <row r="17" spans="1:21" ht="24.95" customHeight="1" thickBot="1">
      <c r="B17" s="1943"/>
      <c r="C17" s="1944"/>
      <c r="D17" s="1947"/>
      <c r="E17" s="1262" t="s">
        <v>25</v>
      </c>
      <c r="F17" s="1227" t="s">
        <v>504</v>
      </c>
      <c r="G17" s="1947"/>
      <c r="H17" s="1228" t="s">
        <v>503</v>
      </c>
      <c r="I17" s="1229" t="s">
        <v>11</v>
      </c>
      <c r="J17" s="1230" t="s">
        <v>506</v>
      </c>
      <c r="K17" s="1262" t="s">
        <v>507</v>
      </c>
      <c r="L17" s="1936"/>
    </row>
    <row r="18" spans="1:21" ht="24.95" customHeight="1">
      <c r="B18" s="1232"/>
      <c r="C18" s="1221"/>
      <c r="D18" s="1260"/>
      <c r="E18" s="1646"/>
      <c r="F18" s="1647"/>
      <c r="G18" s="1646"/>
      <c r="H18" s="1648"/>
      <c r="I18" s="1649"/>
      <c r="J18" s="1646"/>
      <c r="K18" s="1648"/>
      <c r="L18" s="1648"/>
    </row>
    <row r="19" spans="1:21" s="1231" customFormat="1" ht="24.95" customHeight="1">
      <c r="A19" s="1202"/>
      <c r="B19" s="1640" t="s">
        <v>1419</v>
      </c>
      <c r="C19" s="1650"/>
      <c r="D19" s="1651" t="s">
        <v>1420</v>
      </c>
      <c r="E19" s="1356">
        <f>+A!N23</f>
        <v>9556000</v>
      </c>
      <c r="F19" s="1357">
        <v>0</v>
      </c>
      <c r="G19" s="1356">
        <f>+E19-F19</f>
        <v>9556000</v>
      </c>
      <c r="H19" s="1358"/>
      <c r="I19" s="1652"/>
      <c r="J19" s="1359"/>
      <c r="K19" s="1360"/>
      <c r="L19" s="1652"/>
      <c r="M19" s="1202"/>
      <c r="P19" s="1202"/>
      <c r="Q19" s="1202"/>
      <c r="R19" s="1202"/>
      <c r="S19" s="1202"/>
      <c r="T19" s="1202"/>
      <c r="U19" s="1202"/>
    </row>
    <row r="20" spans="1:21" s="1231" customFormat="1" ht="24.95" customHeight="1">
      <c r="A20" s="1202"/>
      <c r="B20" s="1640" t="s">
        <v>1421</v>
      </c>
      <c r="C20" s="1650"/>
      <c r="D20" s="1651" t="s">
        <v>1420</v>
      </c>
      <c r="E20" s="1356">
        <f>+A!N27</f>
        <v>4592779103</v>
      </c>
      <c r="F20" s="1357">
        <v>4592779103</v>
      </c>
      <c r="G20" s="1356">
        <f t="shared" ref="G20:G21" si="0">+E20-F20</f>
        <v>0</v>
      </c>
      <c r="H20" s="1358"/>
      <c r="I20" s="1652" t="s">
        <v>1469</v>
      </c>
      <c r="J20" s="1359" t="s">
        <v>1470</v>
      </c>
      <c r="K20" s="1652" t="s">
        <v>1471</v>
      </c>
      <c r="L20" s="1359" t="s">
        <v>1472</v>
      </c>
      <c r="M20" s="1202"/>
      <c r="P20" s="1202"/>
      <c r="Q20" s="1202"/>
      <c r="R20" s="1202"/>
      <c r="S20" s="1202"/>
      <c r="T20" s="1202"/>
      <c r="U20" s="1202"/>
    </row>
    <row r="21" spans="1:21" s="1231" customFormat="1" ht="24.95" customHeight="1">
      <c r="A21" s="1202"/>
      <c r="B21" s="1640" t="s">
        <v>1422</v>
      </c>
      <c r="C21" s="1650"/>
      <c r="D21" s="1651" t="s">
        <v>1420</v>
      </c>
      <c r="E21" s="1356">
        <f>+A!N28</f>
        <v>5530575745</v>
      </c>
      <c r="F21" s="1357">
        <v>5530575745</v>
      </c>
      <c r="G21" s="1356">
        <f t="shared" si="0"/>
        <v>0</v>
      </c>
      <c r="H21" s="1358"/>
      <c r="I21" s="1652" t="s">
        <v>1469</v>
      </c>
      <c r="J21" s="1359" t="s">
        <v>1470</v>
      </c>
      <c r="K21" s="1652" t="s">
        <v>1471</v>
      </c>
      <c r="L21" s="1359" t="s">
        <v>1472</v>
      </c>
      <c r="M21" s="1202"/>
      <c r="P21" s="1202"/>
      <c r="Q21" s="1202"/>
      <c r="R21" s="1202"/>
      <c r="S21" s="1202"/>
      <c r="T21" s="1202"/>
      <c r="U21" s="1202"/>
    </row>
    <row r="22" spans="1:21" s="1231" customFormat="1" ht="24.95" customHeight="1" thickBot="1">
      <c r="A22" s="1202"/>
      <c r="B22" s="1239"/>
      <c r="C22" s="1240"/>
      <c r="D22" s="1261"/>
      <c r="E22" s="1241"/>
      <c r="F22" s="175"/>
      <c r="G22" s="1241"/>
      <c r="H22" s="1269"/>
      <c r="I22" s="1266"/>
      <c r="J22" s="1241"/>
      <c r="K22" s="1269"/>
      <c r="L22" s="1269"/>
      <c r="M22" s="1202"/>
      <c r="P22" s="1202"/>
      <c r="Q22" s="1202"/>
      <c r="R22" s="1202"/>
      <c r="S22" s="1202"/>
      <c r="T22" s="1202"/>
      <c r="U22" s="1202"/>
    </row>
    <row r="23" spans="1:21" s="1231" customFormat="1" ht="24.95" customHeight="1" thickBot="1">
      <c r="A23" s="1202"/>
      <c r="B23" s="1932" t="s">
        <v>67</v>
      </c>
      <c r="C23" s="1933"/>
      <c r="D23" s="1242"/>
      <c r="E23" s="1244">
        <f>SUM(E19:E22)</f>
        <v>10132910848</v>
      </c>
      <c r="F23" s="1243">
        <f>SUM(F19:F22)</f>
        <v>10123354848</v>
      </c>
      <c r="G23" s="1244">
        <f>SUM(G19:G22)</f>
        <v>9556000</v>
      </c>
      <c r="H23" s="1244"/>
      <c r="I23" s="1245"/>
      <c r="J23" s="1244"/>
      <c r="K23" s="1244"/>
      <c r="L23" s="1270"/>
      <c r="M23" s="1202"/>
      <c r="P23" s="1202"/>
      <c r="Q23" s="1202"/>
      <c r="R23" s="1202"/>
      <c r="S23" s="1202"/>
      <c r="T23" s="1202"/>
      <c r="U23" s="1202"/>
    </row>
    <row r="24" spans="1:21" s="1231" customFormat="1" ht="24.95" customHeight="1" thickTop="1">
      <c r="A24" s="1202"/>
      <c r="B24" s="1246"/>
      <c r="C24" s="1247"/>
      <c r="D24" s="1247"/>
      <c r="E24" s="410"/>
      <c r="F24" s="410"/>
      <c r="G24" s="410"/>
      <c r="H24" s="410"/>
      <c r="I24" s="1247"/>
      <c r="J24" s="1247"/>
      <c r="K24" s="410"/>
      <c r="L24" s="410"/>
      <c r="M24" s="1202"/>
      <c r="P24" s="1202"/>
      <c r="Q24" s="1202"/>
      <c r="R24" s="1202"/>
      <c r="S24" s="1202"/>
      <c r="T24" s="1202"/>
      <c r="U24" s="1202"/>
    </row>
    <row r="25" spans="1:21" s="1231" customFormat="1" ht="24.95" customHeight="1">
      <c r="A25" s="1202"/>
      <c r="B25" s="1248"/>
      <c r="C25" s="1249"/>
      <c r="D25" s="1249"/>
      <c r="E25" s="1249"/>
      <c r="F25" s="1249"/>
      <c r="G25" s="1249"/>
      <c r="H25" s="1249"/>
      <c r="I25" s="1249"/>
      <c r="J25" s="1249"/>
      <c r="K25" s="1249"/>
      <c r="L25" s="1249"/>
      <c r="M25" s="1202"/>
      <c r="N25" s="1250"/>
      <c r="P25" s="1202"/>
      <c r="Q25" s="1202"/>
      <c r="R25" s="1202"/>
      <c r="S25" s="1202"/>
      <c r="T25" s="1202"/>
      <c r="U25" s="1202"/>
    </row>
    <row r="26" spans="1:21" s="1231" customFormat="1" ht="24.95" customHeight="1">
      <c r="A26" s="1202"/>
      <c r="B26" s="1251"/>
      <c r="C26" s="1249"/>
      <c r="D26" s="1249"/>
      <c r="E26" s="1249"/>
      <c r="F26" s="1249"/>
      <c r="G26" s="1249"/>
      <c r="H26" s="1249"/>
      <c r="I26" s="1249"/>
      <c r="J26" s="1249"/>
      <c r="K26" s="1249"/>
      <c r="L26" s="1249"/>
      <c r="M26" s="1202"/>
      <c r="P26" s="1202"/>
      <c r="Q26" s="1202"/>
      <c r="R26" s="1202"/>
      <c r="S26" s="1202"/>
      <c r="T26" s="1202"/>
      <c r="U26" s="1202"/>
    </row>
    <row r="27" spans="1:21" s="1231" customFormat="1" ht="24.95" customHeight="1">
      <c r="A27" s="1202"/>
      <c r="B27" s="1252" t="s">
        <v>508</v>
      </c>
      <c r="C27" s="1249"/>
      <c r="D27" s="1249"/>
      <c r="E27" s="1249"/>
      <c r="F27" s="1249"/>
      <c r="G27" s="1249"/>
      <c r="H27" s="1249"/>
      <c r="I27" s="1249"/>
      <c r="J27" s="1249"/>
      <c r="K27" s="1249"/>
      <c r="L27" s="1249"/>
      <c r="M27" s="1202"/>
      <c r="P27" s="1202"/>
      <c r="Q27" s="1202"/>
      <c r="R27" s="1202"/>
      <c r="S27" s="1202"/>
      <c r="T27" s="1202"/>
      <c r="U27" s="1202"/>
    </row>
    <row r="28" spans="1:21" s="1231" customFormat="1" ht="24.95" customHeight="1">
      <c r="A28" s="1202"/>
      <c r="B28" s="1235"/>
      <c r="C28" s="1253" t="s">
        <v>1429</v>
      </c>
      <c r="D28" s="1249"/>
      <c r="E28" s="1249"/>
      <c r="F28" s="1249"/>
      <c r="G28" s="1249"/>
      <c r="H28" s="1249"/>
      <c r="I28" s="1249"/>
      <c r="J28" s="1249"/>
      <c r="K28" s="1249"/>
      <c r="L28" s="1249"/>
      <c r="M28" s="1202"/>
      <c r="P28" s="1202"/>
      <c r="Q28" s="1202"/>
      <c r="R28" s="1202"/>
      <c r="S28" s="1202"/>
      <c r="T28" s="1202"/>
      <c r="U28" s="1202"/>
    </row>
    <row r="29" spans="1:21" s="1231" customFormat="1" ht="24.95" customHeight="1">
      <c r="A29" s="1202"/>
      <c r="B29" s="1248"/>
      <c r="C29" s="1254"/>
      <c r="D29" s="1249"/>
      <c r="E29" s="1249"/>
      <c r="F29" s="1249"/>
      <c r="G29" s="1249"/>
      <c r="H29" s="1249"/>
      <c r="I29" s="1249"/>
      <c r="J29" s="1249"/>
      <c r="K29" s="1249"/>
      <c r="L29" s="1249"/>
      <c r="M29" s="1202"/>
      <c r="P29" s="1202"/>
      <c r="Q29" s="1202"/>
      <c r="R29" s="1202"/>
      <c r="S29" s="1202"/>
      <c r="T29" s="1202"/>
      <c r="U29" s="1202"/>
    </row>
    <row r="30" spans="1:21" s="1231" customFormat="1" ht="24.95" customHeight="1" thickBot="1">
      <c r="A30" s="1202"/>
      <c r="B30" s="1255"/>
      <c r="C30" s="1256"/>
      <c r="D30" s="1256"/>
      <c r="E30" s="1256"/>
      <c r="F30" s="1256"/>
      <c r="G30" s="1256"/>
      <c r="H30" s="1256"/>
      <c r="I30" s="1256"/>
      <c r="J30" s="1256"/>
      <c r="K30" s="1256"/>
      <c r="L30" s="1256"/>
      <c r="M30" s="1202"/>
      <c r="P30" s="1202"/>
      <c r="Q30" s="1202"/>
      <c r="R30" s="1202"/>
      <c r="S30" s="1202"/>
      <c r="T30" s="1202"/>
      <c r="U30" s="1202"/>
    </row>
    <row r="31" spans="1:21" ht="24.95" customHeight="1" thickTop="1"/>
    <row r="33" ht="14.25"/>
    <row r="34" ht="14.25"/>
    <row r="35" ht="14.25"/>
    <row r="36" ht="14.25"/>
    <row r="37" ht="14.25"/>
    <row r="38" ht="14.25"/>
    <row r="39" ht="14.25"/>
    <row r="40" ht="14.25"/>
    <row r="41" ht="14.25"/>
    <row r="42" ht="14.25"/>
    <row r="43" ht="14.25"/>
    <row r="44" ht="14.25"/>
    <row r="45" ht="14.25"/>
    <row r="46" ht="14.25"/>
    <row r="47" ht="14.25"/>
    <row r="48" ht="14.25"/>
    <row r="49" ht="14.25"/>
    <row r="50" ht="14.25"/>
    <row r="51" ht="14.25"/>
    <row r="52" ht="14.25"/>
    <row r="53" ht="14.25"/>
    <row r="54" ht="14.25"/>
    <row r="55" ht="14.25"/>
  </sheetData>
  <mergeCells count="9">
    <mergeCell ref="B23:C23"/>
    <mergeCell ref="L15:L17"/>
    <mergeCell ref="B11:D11"/>
    <mergeCell ref="B12:C12"/>
    <mergeCell ref="B13:C13"/>
    <mergeCell ref="B15:C17"/>
    <mergeCell ref="D15:D17"/>
    <mergeCell ref="G15:G17"/>
    <mergeCell ref="I15:J16"/>
  </mergeCells>
  <pageMargins left="0.47244094488188981" right="0.23622047244094491" top="0.74803149606299213" bottom="0.35433070866141736" header="0.23622047244094491" footer="0.23622047244094491"/>
  <pageSetup paperSize="9" scale="53" orientation="landscape" horizontalDpi="4294967293" verticalDpi="300"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8"/>
  <dimension ref="B1:V65"/>
  <sheetViews>
    <sheetView view="pageBreakPreview" zoomScale="60" zoomScaleNormal="60" workbookViewId="0">
      <selection activeCell="J20" sqref="J20"/>
    </sheetView>
  </sheetViews>
  <sheetFormatPr defaultColWidth="9.16796875" defaultRowHeight="24.95" customHeight="1"/>
  <cols>
    <col min="1" max="1" width="9.16796875" style="417"/>
    <col min="2" max="2" width="6.60546875" style="417" customWidth="1"/>
    <col min="3" max="3" width="73.08984375" style="417" customWidth="1"/>
    <col min="4" max="4" width="10.11328125" style="417" customWidth="1"/>
    <col min="5" max="5" width="2.6953125" style="417" customWidth="1"/>
    <col min="6" max="6" width="21.44140625" style="417" customWidth="1"/>
    <col min="7" max="9" width="2.6953125" style="417" customWidth="1"/>
    <col min="10" max="10" width="19.6875" style="417" customWidth="1"/>
    <col min="11" max="13" width="2.6953125" style="417" customWidth="1"/>
    <col min="14" max="14" width="22.51953125" style="417" customWidth="1"/>
    <col min="15" max="17" width="2.6953125" style="417" customWidth="1"/>
    <col min="18" max="18" width="21.44140625" style="417" customWidth="1"/>
    <col min="19" max="20" width="2.6953125" style="417" customWidth="1"/>
    <col min="21" max="21" width="16.85546875" style="417" bestFit="1" customWidth="1"/>
    <col min="22" max="22" width="14.0234375" style="417" bestFit="1" customWidth="1"/>
    <col min="23" max="23" width="7.68359375" style="417" customWidth="1"/>
    <col min="24" max="24" width="34.65625" style="417" customWidth="1"/>
    <col min="25" max="25" width="4.44921875" style="417" customWidth="1"/>
    <col min="26" max="28" width="18.7421875" style="417" customWidth="1"/>
    <col min="29" max="29" width="3.7734375" style="417" customWidth="1"/>
    <col min="30" max="30" width="18.7421875" style="417" customWidth="1"/>
    <col min="31" max="16384" width="9.16796875" style="417"/>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675"/>
      <c r="E3" s="675"/>
      <c r="F3" s="675"/>
      <c r="Q3" s="676"/>
      <c r="R3" s="676"/>
      <c r="S3" s="676"/>
    </row>
    <row r="4" spans="2:20" ht="24.95" customHeight="1">
      <c r="C4" s="5"/>
      <c r="D4" s="675"/>
      <c r="E4" s="11"/>
      <c r="F4" s="11"/>
      <c r="G4" s="56" t="s">
        <v>8</v>
      </c>
      <c r="H4" s="25"/>
      <c r="I4" s="25"/>
      <c r="J4" s="25"/>
      <c r="K4" s="25"/>
      <c r="L4" s="26" t="s">
        <v>9</v>
      </c>
      <c r="M4" s="84" t="s">
        <v>27</v>
      </c>
      <c r="N4" s="84"/>
      <c r="O4" s="84"/>
      <c r="P4" s="84"/>
      <c r="Q4" s="84"/>
      <c r="R4" s="84"/>
      <c r="S4" s="84"/>
      <c r="T4" s="28"/>
    </row>
    <row r="5" spans="2:20" ht="24.95" customHeight="1">
      <c r="C5" s="4"/>
      <c r="D5" s="675"/>
      <c r="E5" s="4"/>
      <c r="F5" s="4"/>
      <c r="G5" s="56" t="s">
        <v>10</v>
      </c>
      <c r="H5" s="25"/>
      <c r="I5" s="25"/>
      <c r="J5" s="25"/>
      <c r="K5" s="25"/>
      <c r="L5" s="26" t="s">
        <v>9</v>
      </c>
      <c r="M5" s="1896"/>
      <c r="N5" s="1896"/>
      <c r="O5" s="1896"/>
      <c r="P5" s="1896"/>
      <c r="Q5" s="1896"/>
      <c r="R5" s="1896"/>
      <c r="S5" s="1896"/>
      <c r="T5" s="28"/>
    </row>
    <row r="6" spans="2:20" ht="24.95" customHeight="1">
      <c r="C6" s="4"/>
      <c r="D6" s="675"/>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675"/>
      <c r="E7" s="4"/>
      <c r="F7" s="4"/>
      <c r="G7" s="56" t="s">
        <v>11</v>
      </c>
      <c r="H7" s="25"/>
      <c r="I7" s="25"/>
      <c r="J7" s="25"/>
      <c r="K7" s="25"/>
      <c r="L7" s="26" t="s">
        <v>9</v>
      </c>
      <c r="M7" s="1913" t="str">
        <f>WBS!M$7</f>
        <v>04 Juni 2020</v>
      </c>
      <c r="N7" s="1913"/>
      <c r="O7" s="1913"/>
      <c r="P7" s="1913"/>
      <c r="Q7" s="1913"/>
      <c r="R7" s="1913"/>
      <c r="S7" s="1913"/>
      <c r="T7" s="28"/>
    </row>
    <row r="8" spans="2:20" ht="24.95" customHeight="1">
      <c r="D8" s="676"/>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677"/>
      <c r="G9" s="56" t="s">
        <v>11</v>
      </c>
      <c r="H9" s="25"/>
      <c r="I9" s="25"/>
      <c r="J9" s="25"/>
      <c r="K9" s="25"/>
      <c r="L9" s="26" t="s">
        <v>9</v>
      </c>
      <c r="M9" s="1896"/>
      <c r="N9" s="1896"/>
      <c r="O9" s="1896"/>
      <c r="P9" s="1896"/>
      <c r="Q9" s="1896"/>
      <c r="R9" s="1896"/>
      <c r="S9" s="1896"/>
      <c r="T9" s="28"/>
    </row>
    <row r="10" spans="2:20" ht="24.95" customHeight="1">
      <c r="B10" s="26"/>
      <c r="E10" s="23"/>
      <c r="F10" s="677"/>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677"/>
      <c r="G11" s="29"/>
      <c r="H11" s="30"/>
      <c r="I11" s="30"/>
      <c r="J11" s="30"/>
      <c r="K11" s="30"/>
      <c r="L11" s="31"/>
      <c r="M11" s="37"/>
      <c r="N11" s="37"/>
      <c r="O11" s="37"/>
      <c r="P11" s="30"/>
      <c r="Q11" s="30"/>
      <c r="R11" s="30"/>
      <c r="S11" s="30"/>
      <c r="T11" s="30"/>
    </row>
    <row r="12" spans="2:20" ht="24.95" customHeight="1">
      <c r="B12" s="1902" t="s">
        <v>1348</v>
      </c>
      <c r="C12" s="1902"/>
      <c r="E12" s="23"/>
      <c r="F12" s="677"/>
      <c r="G12" s="29"/>
      <c r="H12" s="30"/>
      <c r="I12" s="30"/>
      <c r="J12" s="30"/>
      <c r="K12" s="30"/>
      <c r="L12" s="31"/>
      <c r="M12" s="30"/>
      <c r="N12" s="30"/>
      <c r="O12" s="30"/>
      <c r="P12" s="30"/>
      <c r="Q12" s="30"/>
      <c r="R12" s="30"/>
      <c r="S12" s="30"/>
      <c r="T12" s="30"/>
    </row>
    <row r="13" spans="2:20" ht="24.95" customHeight="1">
      <c r="B13" s="1904" t="str">
        <f>WBS!B$13</f>
        <v>31 Desember 2019</v>
      </c>
      <c r="C13" s="1904"/>
      <c r="E13" s="23"/>
      <c r="F13" s="677"/>
      <c r="G13" s="29"/>
      <c r="H13" s="30"/>
      <c r="I13" s="30"/>
      <c r="J13" s="30"/>
      <c r="K13" s="30"/>
      <c r="L13" s="31"/>
      <c r="M13" s="1895" t="s">
        <v>21</v>
      </c>
      <c r="N13" s="1895"/>
      <c r="O13" s="1895"/>
      <c r="P13" s="1895"/>
      <c r="Q13" s="30"/>
      <c r="R13" s="1895" t="s">
        <v>22</v>
      </c>
      <c r="S13" s="1895"/>
      <c r="T13" s="1895"/>
    </row>
    <row r="14" spans="2:20" ht="24.95" customHeight="1" thickBot="1">
      <c r="B14" s="26"/>
      <c r="E14" s="23"/>
      <c r="F14" s="677"/>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2"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2" ht="24.95" customHeight="1">
      <c r="B18" s="54"/>
      <c r="C18" s="29"/>
      <c r="D18" s="55"/>
      <c r="E18" s="50"/>
      <c r="F18" s="51"/>
      <c r="G18" s="51"/>
      <c r="H18" s="52"/>
      <c r="I18" s="51"/>
      <c r="J18" s="51"/>
      <c r="K18" s="53"/>
      <c r="L18" s="52"/>
      <c r="M18" s="51"/>
      <c r="N18" s="51"/>
      <c r="O18" s="53"/>
      <c r="P18" s="52"/>
      <c r="Q18" s="51"/>
      <c r="R18" s="51"/>
      <c r="S18" s="53"/>
      <c r="T18" s="52"/>
    </row>
    <row r="19" spans="2:22" ht="24.95" customHeight="1">
      <c r="B19" s="541" t="s">
        <v>1348</v>
      </c>
      <c r="C19" s="574"/>
      <c r="D19" s="575"/>
      <c r="E19" s="541"/>
      <c r="F19" s="263"/>
      <c r="G19" s="263"/>
      <c r="H19" s="577"/>
      <c r="I19" s="263"/>
      <c r="J19" s="263"/>
      <c r="K19" s="1478"/>
      <c r="L19" s="1479"/>
      <c r="M19" s="263"/>
      <c r="N19" s="263"/>
      <c r="O19" s="1480"/>
      <c r="P19" s="1481"/>
      <c r="Q19" s="263"/>
      <c r="R19" s="263"/>
      <c r="S19" s="1482"/>
      <c r="T19" s="1483"/>
      <c r="V19" s="542"/>
    </row>
    <row r="20" spans="2:22" ht="24.95" customHeight="1">
      <c r="B20" s="1484" t="s">
        <v>63</v>
      </c>
      <c r="C20" s="574" t="s">
        <v>1383</v>
      </c>
      <c r="D20" s="575"/>
      <c r="E20" s="541"/>
      <c r="F20" s="263">
        <f>+NLM!G16</f>
        <v>225529440</v>
      </c>
      <c r="G20" s="263"/>
      <c r="H20" s="577" t="s">
        <v>111</v>
      </c>
      <c r="I20" s="263"/>
      <c r="J20" s="263">
        <v>0</v>
      </c>
      <c r="K20" s="1478"/>
      <c r="L20" s="1479"/>
      <c r="M20" s="263"/>
      <c r="N20" s="263">
        <f>F20+J20</f>
        <v>225529440</v>
      </c>
      <c r="O20" s="1480"/>
      <c r="P20" s="1485"/>
      <c r="Q20" s="263"/>
      <c r="R20" s="263">
        <v>0</v>
      </c>
      <c r="S20" s="1482"/>
      <c r="T20" s="1483"/>
      <c r="V20" s="542"/>
    </row>
    <row r="21" spans="2:22" ht="24.95" customHeight="1">
      <c r="B21" s="1468"/>
      <c r="C21" s="1469"/>
      <c r="D21" s="1470"/>
      <c r="E21" s="1471"/>
      <c r="F21" s="1472"/>
      <c r="G21" s="1472"/>
      <c r="H21" s="1473"/>
      <c r="I21" s="1472"/>
      <c r="J21" s="1472"/>
      <c r="K21" s="1474"/>
      <c r="L21" s="1475"/>
      <c r="M21" s="1472"/>
      <c r="N21" s="1472"/>
      <c r="O21" s="1474"/>
      <c r="P21" s="1475"/>
      <c r="Q21" s="1472"/>
      <c r="R21" s="1472"/>
      <c r="S21" s="1476"/>
      <c r="T21" s="1477"/>
      <c r="V21" s="678"/>
    </row>
    <row r="22" spans="2:22" ht="24.95" customHeight="1" thickBot="1">
      <c r="B22" s="1948" t="s">
        <v>67</v>
      </c>
      <c r="C22" s="1949"/>
      <c r="D22" s="1294"/>
      <c r="E22" s="1295"/>
      <c r="F22" s="1296">
        <f>SUM(F20:F21)</f>
        <v>225529440</v>
      </c>
      <c r="G22" s="1296"/>
      <c r="H22" s="1297"/>
      <c r="I22" s="1296"/>
      <c r="J22" s="1296">
        <f>SUM(J20:J21)</f>
        <v>0</v>
      </c>
      <c r="K22" s="1298"/>
      <c r="L22" s="1297"/>
      <c r="M22" s="1296"/>
      <c r="N22" s="1296">
        <f>SUM(N20:N21)</f>
        <v>225529440</v>
      </c>
      <c r="O22" s="1298"/>
      <c r="P22" s="1297"/>
      <c r="Q22" s="1296"/>
      <c r="R22" s="1296">
        <f>SUM(R20:R21)</f>
        <v>0</v>
      </c>
      <c r="S22" s="1299"/>
      <c r="T22" s="1300"/>
      <c r="U22" s="701"/>
    </row>
    <row r="23" spans="2:22" ht="24.95" customHeight="1" thickTop="1">
      <c r="B23" s="218"/>
      <c r="C23" s="219"/>
      <c r="D23" s="219"/>
      <c r="E23" s="219"/>
      <c r="F23" s="410" t="s">
        <v>105</v>
      </c>
      <c r="G23" s="219"/>
      <c r="H23" s="219"/>
      <c r="I23" s="219"/>
      <c r="J23" s="410" t="s">
        <v>105</v>
      </c>
      <c r="K23" s="219"/>
      <c r="L23" s="219"/>
      <c r="M23" s="219"/>
      <c r="N23" s="410" t="s">
        <v>105</v>
      </c>
      <c r="O23" s="219"/>
      <c r="P23" s="219"/>
      <c r="Q23" s="219"/>
      <c r="R23" s="410" t="s">
        <v>105</v>
      </c>
      <c r="S23" s="219"/>
      <c r="T23" s="60"/>
    </row>
    <row r="24" spans="2:22" ht="24.95" customHeight="1">
      <c r="B24" s="669"/>
      <c r="C24" s="223"/>
      <c r="D24" s="223"/>
      <c r="E24" s="223"/>
      <c r="F24" s="223"/>
      <c r="G24" s="223"/>
      <c r="H24" s="223"/>
      <c r="I24" s="223"/>
      <c r="J24" s="223"/>
      <c r="K24" s="223"/>
      <c r="L24" s="223"/>
      <c r="M24" s="223"/>
      <c r="N24" s="223"/>
      <c r="O24" s="223"/>
      <c r="P24" s="223"/>
      <c r="Q24" s="223"/>
      <c r="R24" s="223"/>
      <c r="S24" s="223"/>
      <c r="T24" s="59"/>
    </row>
    <row r="25" spans="2:22" ht="24.95" customHeight="1">
      <c r="B25" s="669"/>
      <c r="C25" s="223"/>
      <c r="D25" s="223"/>
      <c r="E25" s="223"/>
      <c r="F25" s="223"/>
      <c r="G25" s="223"/>
      <c r="H25" s="223"/>
      <c r="I25" s="223"/>
      <c r="J25" s="223"/>
      <c r="K25" s="223"/>
      <c r="L25" s="225" t="str">
        <f>A!L35</f>
        <v>to WBS</v>
      </c>
      <c r="M25" s="223"/>
      <c r="N25" s="223"/>
      <c r="O25" s="223"/>
      <c r="P25" s="223"/>
      <c r="Q25" s="223"/>
      <c r="R25" s="223"/>
      <c r="S25" s="223"/>
      <c r="T25" s="60"/>
    </row>
    <row r="26" spans="2:22" ht="24.95" customHeight="1">
      <c r="B26" s="669"/>
      <c r="C26" s="223"/>
      <c r="D26" s="223"/>
      <c r="E26" s="223"/>
      <c r="F26" s="223"/>
      <c r="G26" s="223"/>
      <c r="H26" s="223"/>
      <c r="I26" s="223"/>
      <c r="J26" s="223"/>
      <c r="K26" s="223"/>
      <c r="L26" s="223"/>
      <c r="M26" s="223"/>
      <c r="N26" s="223"/>
      <c r="O26" s="223"/>
      <c r="P26" s="223"/>
      <c r="Q26" s="223"/>
      <c r="R26" s="223"/>
      <c r="S26" s="223"/>
      <c r="T26" s="60"/>
    </row>
    <row r="27" spans="2:22" ht="24.95" customHeight="1">
      <c r="B27" s="669"/>
      <c r="C27" s="620"/>
      <c r="D27" s="223"/>
      <c r="E27" s="223"/>
      <c r="F27" s="223"/>
      <c r="G27" s="223"/>
      <c r="H27" s="223"/>
      <c r="I27" s="223"/>
      <c r="J27" s="223"/>
      <c r="K27" s="223"/>
      <c r="L27" s="223"/>
      <c r="M27" s="223"/>
      <c r="N27" s="223"/>
      <c r="O27" s="223"/>
      <c r="P27" s="223"/>
      <c r="Q27" s="223"/>
      <c r="R27" s="223"/>
      <c r="S27" s="223"/>
      <c r="T27" s="60"/>
      <c r="U27" s="689"/>
    </row>
    <row r="28" spans="2:22" ht="24.95" customHeight="1">
      <c r="B28" s="372"/>
      <c r="C28" s="620"/>
      <c r="D28" s="223"/>
      <c r="E28" s="223"/>
      <c r="F28" s="223"/>
      <c r="G28" s="223"/>
      <c r="H28" s="223"/>
      <c r="I28" s="223"/>
      <c r="J28" s="223"/>
      <c r="K28" s="223"/>
      <c r="L28" s="223"/>
      <c r="M28" s="223"/>
      <c r="N28" s="223"/>
      <c r="O28" s="223"/>
      <c r="P28" s="223"/>
      <c r="Q28" s="223"/>
      <c r="R28" s="223"/>
      <c r="S28" s="223"/>
      <c r="T28" s="60"/>
    </row>
    <row r="29" spans="2:22" ht="24.95" customHeight="1">
      <c r="B29" s="669"/>
      <c r="C29" s="620"/>
      <c r="D29" s="223"/>
      <c r="E29" s="223"/>
      <c r="F29" s="223"/>
      <c r="G29" s="223"/>
      <c r="H29" s="223"/>
      <c r="I29" s="223"/>
      <c r="J29" s="223"/>
      <c r="K29" s="223"/>
      <c r="L29" s="223"/>
      <c r="M29" s="223"/>
      <c r="N29" s="223"/>
      <c r="O29" s="223"/>
      <c r="P29" s="223"/>
      <c r="Q29" s="223"/>
      <c r="R29" s="223"/>
      <c r="S29" s="223"/>
      <c r="T29" s="59"/>
    </row>
    <row r="30" spans="2:22" ht="24.95" customHeight="1">
      <c r="B30" s="669"/>
      <c r="C30" s="223"/>
      <c r="D30" s="223"/>
      <c r="E30" s="223"/>
      <c r="F30" s="223"/>
      <c r="G30" s="223"/>
      <c r="H30" s="223"/>
      <c r="I30" s="223"/>
      <c r="J30" s="223"/>
      <c r="K30" s="223"/>
      <c r="L30" s="223"/>
      <c r="M30" s="223"/>
      <c r="N30" s="223"/>
      <c r="O30" s="223"/>
      <c r="P30" s="223"/>
      <c r="Q30" s="223"/>
      <c r="R30" s="223"/>
      <c r="S30" s="223"/>
      <c r="T30" s="59"/>
    </row>
    <row r="31" spans="2:22" ht="24.95" customHeight="1" thickBot="1">
      <c r="B31" s="231"/>
      <c r="C31" s="232"/>
      <c r="D31" s="232"/>
      <c r="E31" s="232"/>
      <c r="F31" s="232"/>
      <c r="G31" s="232"/>
      <c r="H31" s="232"/>
      <c r="I31" s="232"/>
      <c r="J31" s="232"/>
      <c r="K31" s="232"/>
      <c r="L31" s="232"/>
      <c r="M31" s="232"/>
      <c r="N31" s="232"/>
      <c r="O31" s="232"/>
      <c r="P31" s="232"/>
      <c r="Q31" s="232"/>
      <c r="R31" s="232"/>
      <c r="S31" s="232"/>
      <c r="T31" s="60"/>
    </row>
    <row r="32" spans="2:22" ht="24.95" customHeight="1">
      <c r="B32" s="12" t="s">
        <v>12</v>
      </c>
      <c r="C32" s="13"/>
      <c r="D32" s="14"/>
      <c r="E32" s="14"/>
      <c r="F32" s="14"/>
      <c r="G32" s="14"/>
      <c r="H32" s="14"/>
      <c r="I32" s="14"/>
      <c r="J32" s="14"/>
      <c r="K32" s="14"/>
      <c r="L32" s="14"/>
      <c r="M32" s="14"/>
      <c r="N32" s="14"/>
      <c r="O32" s="14"/>
      <c r="P32" s="14"/>
      <c r="Q32" s="14"/>
      <c r="R32" s="14"/>
      <c r="S32" s="14"/>
      <c r="T32" s="15"/>
    </row>
    <row r="33" spans="2:20" ht="24.95" customHeight="1">
      <c r="B33" s="236" t="s">
        <v>111</v>
      </c>
      <c r="C33" s="257" t="s">
        <v>13</v>
      </c>
      <c r="D33" s="18"/>
      <c r="E33" s="19" t="s">
        <v>18</v>
      </c>
      <c r="F33" s="19"/>
      <c r="G33" s="18"/>
      <c r="H33" s="18" t="s">
        <v>9</v>
      </c>
      <c r="I33" s="88" t="s">
        <v>63</v>
      </c>
      <c r="J33" s="1924" t="s">
        <v>64</v>
      </c>
      <c r="K33" s="1924"/>
      <c r="L33" s="1924"/>
      <c r="M33" s="1924"/>
      <c r="N33" s="1924"/>
      <c r="O33" s="1924"/>
      <c r="P33" s="1924"/>
      <c r="Q33" s="1924"/>
      <c r="R33" s="1924"/>
      <c r="S33" s="1924"/>
      <c r="T33" s="20"/>
    </row>
    <row r="34" spans="2:20" ht="24.95" customHeight="1">
      <c r="B34" s="16"/>
      <c r="C34" s="257" t="s">
        <v>14</v>
      </c>
      <c r="D34" s="18"/>
      <c r="E34" s="18"/>
      <c r="F34" s="18"/>
      <c r="G34" s="18"/>
      <c r="H34" s="18"/>
      <c r="I34" s="18"/>
      <c r="J34" s="1924"/>
      <c r="K34" s="1924"/>
      <c r="L34" s="1924"/>
      <c r="M34" s="1924"/>
      <c r="N34" s="1924"/>
      <c r="O34" s="1924"/>
      <c r="P34" s="1924"/>
      <c r="Q34" s="1924"/>
      <c r="R34" s="1924"/>
      <c r="S34" s="1924"/>
      <c r="T34" s="20"/>
    </row>
    <row r="35" spans="2:20" ht="24.95" customHeight="1">
      <c r="B35" s="16"/>
      <c r="C35" s="257" t="s">
        <v>15</v>
      </c>
      <c r="D35" s="18"/>
      <c r="E35" s="18"/>
      <c r="F35" s="18"/>
      <c r="G35" s="18"/>
      <c r="H35" s="18"/>
      <c r="I35" s="18"/>
      <c r="J35" s="1924"/>
      <c r="K35" s="1924"/>
      <c r="L35" s="1924"/>
      <c r="M35" s="1924"/>
      <c r="N35" s="1924"/>
      <c r="O35" s="1924"/>
      <c r="P35" s="1924"/>
      <c r="Q35" s="1924"/>
      <c r="R35" s="1924"/>
      <c r="S35" s="1924"/>
      <c r="T35" s="20"/>
    </row>
    <row r="36" spans="2:20" ht="24.95" customHeight="1">
      <c r="B36" s="238" t="s">
        <v>105</v>
      </c>
      <c r="C36" s="258" t="s">
        <v>16</v>
      </c>
      <c r="D36" s="18"/>
      <c r="E36" s="18"/>
      <c r="F36" s="18"/>
      <c r="G36" s="18"/>
      <c r="H36" s="18"/>
      <c r="I36" s="18"/>
      <c r="J36" s="1924"/>
      <c r="K36" s="1924"/>
      <c r="L36" s="1924"/>
      <c r="M36" s="1924"/>
      <c r="N36" s="1924"/>
      <c r="O36" s="1924"/>
      <c r="P36" s="1924"/>
      <c r="Q36" s="1924"/>
      <c r="R36" s="1924"/>
      <c r="S36" s="1924"/>
      <c r="T36" s="20"/>
    </row>
    <row r="37" spans="2:20" ht="24.95" customHeight="1">
      <c r="B37" s="255" t="s">
        <v>106</v>
      </c>
      <c r="C37" s="258" t="s">
        <v>53</v>
      </c>
      <c r="D37" s="18"/>
      <c r="E37" s="18"/>
      <c r="F37" s="18"/>
      <c r="G37" s="18"/>
      <c r="H37" s="18"/>
      <c r="I37" s="18"/>
      <c r="J37" s="1924"/>
      <c r="K37" s="1924"/>
      <c r="L37" s="1924"/>
      <c r="M37" s="1924"/>
      <c r="N37" s="1924"/>
      <c r="O37" s="1924"/>
      <c r="P37" s="1924"/>
      <c r="Q37" s="1924"/>
      <c r="R37" s="1924"/>
      <c r="S37" s="1924"/>
      <c r="T37" s="20"/>
    </row>
    <row r="38" spans="2:20" ht="24.95" customHeight="1">
      <c r="B38" s="16"/>
      <c r="C38" s="258" t="s">
        <v>60</v>
      </c>
      <c r="D38" s="18"/>
      <c r="E38" s="18"/>
      <c r="F38" s="18"/>
      <c r="G38" s="18"/>
      <c r="H38" s="18"/>
      <c r="I38" s="18"/>
      <c r="J38" s="1924"/>
      <c r="K38" s="1924"/>
      <c r="L38" s="1924"/>
      <c r="M38" s="1924"/>
      <c r="N38" s="1924"/>
      <c r="O38" s="1924"/>
      <c r="P38" s="1924"/>
      <c r="Q38" s="1924"/>
      <c r="R38" s="1924"/>
      <c r="S38" s="1924"/>
      <c r="T38" s="20"/>
    </row>
    <row r="42" spans="2:20" ht="12.75"/>
    <row r="43" spans="2:20" ht="12.75"/>
    <row r="44" spans="2:20" ht="12.75"/>
    <row r="45" spans="2:20" ht="12.75"/>
    <row r="46" spans="2:20" ht="12.75"/>
    <row r="47" spans="2:20" ht="12.75"/>
    <row r="48" spans="2:20" ht="12.75"/>
    <row r="49" ht="12.75"/>
    <row r="50" ht="12.75"/>
    <row r="51" ht="12.75"/>
    <row r="52" ht="12.75"/>
    <row r="53" ht="12.75"/>
    <row r="54" ht="12.75"/>
    <row r="55" ht="12.75"/>
    <row r="56" ht="12.75"/>
    <row r="57" ht="12.75"/>
    <row r="58" ht="12.75"/>
    <row r="59" ht="12.75"/>
    <row r="60" ht="12.75"/>
    <row r="61" ht="12.75"/>
    <row r="62" ht="12.75"/>
    <row r="63" ht="12.75"/>
    <row r="64" ht="14.25" customHeight="1"/>
    <row r="65" ht="12.75"/>
  </sheetData>
  <mergeCells count="27">
    <mergeCell ref="E17:H17"/>
    <mergeCell ref="I15:L16"/>
    <mergeCell ref="M15:P16"/>
    <mergeCell ref="Q15:T16"/>
    <mergeCell ref="E15:H16"/>
    <mergeCell ref="I17:L17"/>
    <mergeCell ref="M17:P17"/>
    <mergeCell ref="Q17:T17"/>
    <mergeCell ref="J38:S38"/>
    <mergeCell ref="M5:S5"/>
    <mergeCell ref="M6:S6"/>
    <mergeCell ref="M7:S7"/>
    <mergeCell ref="M8:S8"/>
    <mergeCell ref="M9:S9"/>
    <mergeCell ref="M13:P13"/>
    <mergeCell ref="R13:T13"/>
    <mergeCell ref="J33:S33"/>
    <mergeCell ref="J34:S34"/>
    <mergeCell ref="J35:S35"/>
    <mergeCell ref="J36:S36"/>
    <mergeCell ref="J37:S37"/>
    <mergeCell ref="B11:C11"/>
    <mergeCell ref="B15:C17"/>
    <mergeCell ref="D15:D17"/>
    <mergeCell ref="B22:C22"/>
    <mergeCell ref="B12:C12"/>
    <mergeCell ref="B13:C13"/>
  </mergeCells>
  <phoneticPr fontId="46" type="noConversion"/>
  <printOptions horizontalCentered="1"/>
  <pageMargins left="0.75" right="0.5" top="0.75" bottom="1.5" header="0.25" footer="0.25"/>
  <pageSetup paperSize="5" scale="44" orientation="portrait" horizontalDpi="4294967293"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T49"/>
  <sheetViews>
    <sheetView showGridLines="0" view="pageBreakPreview" zoomScale="60" zoomScaleNormal="60" workbookViewId="0">
      <selection activeCell="E14" sqref="E14"/>
    </sheetView>
  </sheetViews>
  <sheetFormatPr defaultColWidth="9.16796875" defaultRowHeight="24.95" customHeight="1"/>
  <cols>
    <col min="1" max="1" width="9.16796875" style="1202"/>
    <col min="2" max="2" width="6.60546875" style="1202" customWidth="1"/>
    <col min="3" max="3" width="42.34375" style="1202" customWidth="1"/>
    <col min="4" max="4" width="23.05859375" style="1202" customWidth="1"/>
    <col min="5" max="5" width="21.44140625" style="1202" customWidth="1"/>
    <col min="6" max="6" width="21.57421875" style="1202" bestFit="1" customWidth="1"/>
    <col min="7" max="7" width="36.140625" style="1202" bestFit="1" customWidth="1"/>
    <col min="8" max="8" width="18.7421875" style="1202" customWidth="1"/>
    <col min="9" max="9" width="30.609375" style="1202" bestFit="1" customWidth="1"/>
    <col min="10" max="10" width="29.80078125" style="1202" customWidth="1"/>
    <col min="11" max="11" width="19.6875" style="1202" customWidth="1"/>
    <col min="12" max="12" width="9.16796875" style="1202"/>
    <col min="13" max="14" width="22.51953125" style="1231" customWidth="1"/>
    <col min="15" max="15" width="3.91015625" style="1202" customWidth="1"/>
    <col min="16" max="18" width="18.7421875" style="1202" customWidth="1"/>
    <col min="19" max="19" width="2.6953125" style="1202" customWidth="1"/>
    <col min="20" max="20" width="18.7421875" style="1202" customWidth="1"/>
    <col min="21" max="16384" width="9.16796875" style="1202"/>
  </cols>
  <sheetData>
    <row r="1" spans="2:11" ht="24.95" customHeight="1">
      <c r="C1" s="1205"/>
      <c r="D1" s="1206"/>
      <c r="E1" s="1206"/>
      <c r="F1" s="1206"/>
      <c r="G1" s="1206"/>
      <c r="H1" s="1207" t="s">
        <v>8</v>
      </c>
      <c r="I1" s="1208"/>
      <c r="J1" s="1210" t="s">
        <v>582</v>
      </c>
      <c r="K1" s="1210"/>
    </row>
    <row r="2" spans="2:11" ht="24.95" customHeight="1">
      <c r="C2" s="1203"/>
      <c r="D2" s="1203"/>
      <c r="E2" s="1203"/>
      <c r="F2" s="1203"/>
      <c r="G2" s="1203"/>
      <c r="H2" s="1207" t="s">
        <v>10</v>
      </c>
      <c r="I2" s="1208"/>
      <c r="J2" s="1208"/>
      <c r="K2" s="1264"/>
    </row>
    <row r="3" spans="2:11" ht="24.95" customHeight="1">
      <c r="C3" s="1203"/>
      <c r="D3" s="1206"/>
      <c r="E3" s="1206"/>
      <c r="F3" s="1206"/>
      <c r="G3" s="1206"/>
      <c r="H3" s="1207" t="s">
        <v>20</v>
      </c>
      <c r="I3" s="1208"/>
      <c r="J3" s="1211" t="str">
        <f>+WBS!M6</f>
        <v>Ronny Hidayat</v>
      </c>
      <c r="K3" s="1212"/>
    </row>
    <row r="4" spans="2:11" ht="24.95" customHeight="1">
      <c r="C4" s="1203"/>
      <c r="D4" s="1203"/>
      <c r="E4" s="1203"/>
      <c r="F4" s="1203"/>
      <c r="G4" s="1203"/>
      <c r="H4" s="1207" t="s">
        <v>11</v>
      </c>
      <c r="I4" s="1208"/>
      <c r="J4" s="1213" t="str">
        <f>+WBS!M7</f>
        <v>04 Juni 2020</v>
      </c>
      <c r="K4" s="1214"/>
    </row>
    <row r="5" spans="2:11" ht="24.95" customHeight="1">
      <c r="D5" s="1206"/>
      <c r="E5" s="1206"/>
      <c r="F5" s="1206"/>
      <c r="G5" s="1206"/>
      <c r="H5" s="1207" t="s">
        <v>19</v>
      </c>
      <c r="I5" s="1208"/>
      <c r="J5" s="1216" t="str">
        <f>+WBS!M8</f>
        <v>Tenni Ginting, SE., Ak, CA, CPA</v>
      </c>
      <c r="K5" s="1217"/>
    </row>
    <row r="6" spans="2:11" ht="24.95" customHeight="1">
      <c r="B6" s="1209" t="s">
        <v>17</v>
      </c>
      <c r="D6" s="1218"/>
      <c r="E6" s="1218"/>
      <c r="F6" s="1218"/>
      <c r="G6" s="1218"/>
      <c r="H6" s="1207" t="s">
        <v>11</v>
      </c>
      <c r="I6" s="1208"/>
      <c r="J6" s="1216"/>
      <c r="K6" s="1217"/>
    </row>
    <row r="7" spans="2:11" ht="24.95" customHeight="1">
      <c r="B7" s="1209"/>
      <c r="D7" s="1218"/>
      <c r="E7" s="1218"/>
      <c r="F7" s="1218"/>
      <c r="G7" s="1218"/>
      <c r="H7" s="1219"/>
      <c r="I7" s="1208"/>
      <c r="J7" s="1208"/>
      <c r="K7" s="1220"/>
    </row>
    <row r="8" spans="2:11" ht="24.95" customHeight="1">
      <c r="B8" s="1937" t="str">
        <f>+DAPUR!E6</f>
        <v>PT BANUA KARYA UTAMA</v>
      </c>
      <c r="C8" s="1937"/>
      <c r="D8" s="1218"/>
      <c r="E8" s="1218"/>
      <c r="F8" s="1218"/>
      <c r="G8" s="1218"/>
      <c r="H8" s="1221"/>
      <c r="I8" s="1222"/>
      <c r="J8" s="1222"/>
      <c r="K8" s="1223"/>
    </row>
    <row r="9" spans="2:11" ht="24.95" customHeight="1">
      <c r="B9" s="1272" t="s">
        <v>1418</v>
      </c>
      <c r="C9" s="1272"/>
      <c r="D9" s="1218"/>
      <c r="E9" s="1218"/>
      <c r="F9" s="1218"/>
      <c r="G9" s="1218"/>
      <c r="H9" s="1221"/>
      <c r="I9" s="1222"/>
      <c r="J9" s="1222"/>
      <c r="K9" s="1222"/>
    </row>
    <row r="10" spans="2:11" ht="24.95" customHeight="1">
      <c r="B10" s="1938" t="str">
        <f>+DAPUR!E18</f>
        <v>31 DESEMBER  2019</v>
      </c>
      <c r="C10" s="1938"/>
      <c r="D10" s="1218"/>
      <c r="E10" s="1218"/>
      <c r="F10" s="1218"/>
      <c r="G10" s="1218"/>
      <c r="H10" s="1221"/>
      <c r="I10" s="1222"/>
      <c r="J10" s="1222"/>
      <c r="K10" s="1265"/>
    </row>
    <row r="11" spans="2:11" ht="24.95" customHeight="1" thickBot="1">
      <c r="B11" s="1209"/>
      <c r="D11" s="1218"/>
      <c r="E11" s="1218"/>
      <c r="F11" s="1218"/>
      <c r="G11" s="1218"/>
      <c r="H11" s="1221"/>
      <c r="I11" s="1222"/>
      <c r="J11" s="1222"/>
      <c r="K11" s="1222"/>
    </row>
    <row r="12" spans="2:11" ht="24.95" customHeight="1">
      <c r="B12" s="1950" t="s">
        <v>130</v>
      </c>
      <c r="C12" s="1951"/>
      <c r="D12" s="1364" t="s">
        <v>509</v>
      </c>
      <c r="E12" s="1373" t="s">
        <v>502</v>
      </c>
      <c r="F12" s="1954" t="s">
        <v>503</v>
      </c>
      <c r="G12" s="1374" t="s">
        <v>130</v>
      </c>
      <c r="H12" s="1950" t="s">
        <v>504</v>
      </c>
      <c r="I12" s="1951"/>
      <c r="J12" s="1364" t="s">
        <v>11</v>
      </c>
      <c r="K12" s="1934" t="s">
        <v>505</v>
      </c>
    </row>
    <row r="13" spans="2:11" ht="6.75" customHeight="1" thickBot="1">
      <c r="B13" s="1941"/>
      <c r="C13" s="1942"/>
      <c r="D13" s="1226"/>
      <c r="E13" s="1225"/>
      <c r="F13" s="1946"/>
      <c r="G13" s="1226"/>
      <c r="H13" s="1943"/>
      <c r="I13" s="1944"/>
      <c r="J13" s="1260"/>
      <c r="K13" s="1935"/>
    </row>
    <row r="14" spans="2:11" ht="24.95" customHeight="1" thickBot="1">
      <c r="B14" s="1943"/>
      <c r="C14" s="1944"/>
      <c r="D14" s="1365" t="s">
        <v>25</v>
      </c>
      <c r="E14" s="1227" t="s">
        <v>504</v>
      </c>
      <c r="F14" s="1947"/>
      <c r="G14" s="1367" t="s">
        <v>503</v>
      </c>
      <c r="H14" s="1366" t="s">
        <v>11</v>
      </c>
      <c r="I14" s="1230" t="s">
        <v>506</v>
      </c>
      <c r="J14" s="1365" t="s">
        <v>507</v>
      </c>
      <c r="K14" s="1936"/>
    </row>
    <row r="15" spans="2:11" ht="24.95" customHeight="1">
      <c r="B15" s="1348"/>
      <c r="C15" s="1349"/>
      <c r="D15" s="1350"/>
      <c r="E15" s="1351"/>
      <c r="F15" s="1350"/>
      <c r="G15" s="1352"/>
      <c r="H15" s="1353"/>
      <c r="I15" s="1350"/>
      <c r="J15" s="1352"/>
      <c r="K15" s="1352"/>
    </row>
    <row r="16" spans="2:11" ht="24.95" customHeight="1">
      <c r="B16" s="1354" t="s">
        <v>63</v>
      </c>
      <c r="C16" s="1355" t="str">
        <f>+B!C20</f>
        <v>PT Bank Negara Indonesia (Persero), Tbk</v>
      </c>
      <c r="D16" s="1356">
        <f>+B!N20</f>
        <v>225529440</v>
      </c>
      <c r="E16" s="1357">
        <f>+D16</f>
        <v>225529440</v>
      </c>
      <c r="F16" s="1356">
        <f>+D16-E16</f>
        <v>0</v>
      </c>
      <c r="G16" s="1358"/>
      <c r="H16" s="1652" t="s">
        <v>1469</v>
      </c>
      <c r="I16" s="1359" t="s">
        <v>1470</v>
      </c>
      <c r="J16" s="1652" t="s">
        <v>1471</v>
      </c>
      <c r="K16" s="1359" t="s">
        <v>1472</v>
      </c>
    </row>
    <row r="17" spans="1:20" s="1231" customFormat="1" ht="24.95" customHeight="1" thickBot="1">
      <c r="A17" s="1202"/>
      <c r="B17" s="1354"/>
      <c r="C17" s="1355"/>
      <c r="D17" s="1692"/>
      <c r="E17" s="1357"/>
      <c r="F17" s="1356"/>
      <c r="G17" s="1358"/>
      <c r="H17" s="1362"/>
      <c r="I17" s="1359"/>
      <c r="J17" s="1360"/>
      <c r="K17" s="1359"/>
      <c r="L17" s="1202"/>
      <c r="O17" s="1202"/>
      <c r="P17" s="1202"/>
      <c r="Q17" s="1202"/>
      <c r="R17" s="1202"/>
      <c r="S17" s="1202"/>
      <c r="T17" s="1202"/>
    </row>
    <row r="18" spans="1:20" s="1231" customFormat="1" ht="24.95" customHeight="1" thickBot="1">
      <c r="A18" s="1202"/>
      <c r="B18" s="1952" t="s">
        <v>67</v>
      </c>
      <c r="C18" s="1953"/>
      <c r="D18" s="1347">
        <f>SUM(D16:D17)</f>
        <v>225529440</v>
      </c>
      <c r="E18" s="1243">
        <f>SUM(E16:E17)</f>
        <v>225529440</v>
      </c>
      <c r="F18" s="1244">
        <f>SUM(F16:F17)</f>
        <v>0</v>
      </c>
      <c r="G18" s="1244"/>
      <c r="H18" s="1245"/>
      <c r="I18" s="1244"/>
      <c r="J18" s="1244"/>
      <c r="K18" s="1270"/>
      <c r="L18" s="1202"/>
      <c r="O18" s="1202"/>
      <c r="P18" s="1202"/>
      <c r="Q18" s="1202"/>
      <c r="R18" s="1202"/>
      <c r="S18" s="1202"/>
      <c r="T18" s="1202"/>
    </row>
    <row r="19" spans="1:20" s="1231" customFormat="1" ht="24.95" customHeight="1" thickTop="1">
      <c r="A19" s="1202"/>
      <c r="B19" s="1246"/>
      <c r="C19" s="1247"/>
      <c r="D19" s="410"/>
      <c r="E19" s="410"/>
      <c r="F19" s="410"/>
      <c r="G19" s="410"/>
      <c r="H19" s="1247"/>
      <c r="I19" s="1247"/>
      <c r="J19" s="410"/>
      <c r="K19" s="410"/>
      <c r="L19" s="1202"/>
      <c r="O19" s="1202"/>
      <c r="P19" s="1202"/>
      <c r="Q19" s="1202"/>
      <c r="R19" s="1202"/>
      <c r="S19" s="1202"/>
      <c r="T19" s="1202"/>
    </row>
    <row r="20" spans="1:20" s="1231" customFormat="1" ht="24.95" customHeight="1">
      <c r="A20" s="1202"/>
      <c r="B20" s="1248"/>
      <c r="C20" s="1249"/>
      <c r="D20" s="1249"/>
      <c r="E20" s="1249"/>
      <c r="F20" s="1249"/>
      <c r="G20" s="1249"/>
      <c r="H20" s="1249"/>
      <c r="I20" s="1249"/>
      <c r="J20" s="1249"/>
      <c r="K20" s="1249"/>
      <c r="L20" s="1202"/>
      <c r="M20" s="1250"/>
      <c r="O20" s="1202"/>
      <c r="P20" s="1202"/>
      <c r="Q20" s="1202"/>
      <c r="R20" s="1202"/>
      <c r="S20" s="1202"/>
      <c r="T20" s="1202"/>
    </row>
    <row r="21" spans="1:20" s="1231" customFormat="1" ht="24.95" customHeight="1">
      <c r="A21" s="1202"/>
      <c r="B21" s="1251"/>
      <c r="C21" s="1249"/>
      <c r="D21" s="1249"/>
      <c r="E21" s="1249"/>
      <c r="F21" s="1249"/>
      <c r="G21" s="1249"/>
      <c r="H21" s="1249"/>
      <c r="I21" s="1249"/>
      <c r="J21" s="1249"/>
      <c r="K21" s="1249"/>
      <c r="L21" s="1202"/>
      <c r="O21" s="1202"/>
      <c r="P21" s="1202"/>
      <c r="Q21" s="1202"/>
      <c r="R21" s="1202"/>
      <c r="S21" s="1202"/>
      <c r="T21" s="1202"/>
    </row>
    <row r="22" spans="1:20" s="1231" customFormat="1" ht="24.95" customHeight="1">
      <c r="A22" s="1202"/>
      <c r="B22" s="1252" t="s">
        <v>508</v>
      </c>
      <c r="C22" s="1249"/>
      <c r="D22" s="1249"/>
      <c r="E22" s="1249"/>
      <c r="F22" s="1249"/>
      <c r="G22" s="1249"/>
      <c r="H22" s="1249"/>
      <c r="I22" s="1249"/>
      <c r="J22" s="1249"/>
      <c r="K22" s="1249"/>
      <c r="L22" s="1202"/>
      <c r="O22" s="1202"/>
      <c r="P22" s="1202"/>
      <c r="Q22" s="1202"/>
      <c r="R22" s="1202"/>
      <c r="S22" s="1202"/>
      <c r="T22" s="1202"/>
    </row>
    <row r="23" spans="1:20" s="1231" customFormat="1" ht="24.95" customHeight="1">
      <c r="A23" s="1202"/>
      <c r="B23" s="1235"/>
      <c r="C23" s="1253" t="s">
        <v>1429</v>
      </c>
      <c r="D23" s="1249"/>
      <c r="E23" s="1249"/>
      <c r="F23" s="1249"/>
      <c r="G23" s="1249"/>
      <c r="H23" s="1249"/>
      <c r="I23" s="1249"/>
      <c r="J23" s="1249"/>
      <c r="K23" s="1249"/>
      <c r="L23" s="1202"/>
      <c r="O23" s="1202"/>
      <c r="P23" s="1202"/>
      <c r="Q23" s="1202"/>
      <c r="R23" s="1202"/>
      <c r="S23" s="1202"/>
      <c r="T23" s="1202"/>
    </row>
    <row r="24" spans="1:20" s="1231" customFormat="1" ht="24.95" customHeight="1">
      <c r="A24" s="1202"/>
      <c r="B24" s="1248"/>
      <c r="C24" s="1254"/>
      <c r="D24" s="1249"/>
      <c r="E24" s="1249"/>
      <c r="F24" s="1249"/>
      <c r="G24" s="1249"/>
      <c r="H24" s="1249"/>
      <c r="I24" s="1249"/>
      <c r="J24" s="1249"/>
      <c r="K24" s="1249"/>
      <c r="L24" s="1202"/>
      <c r="O24" s="1202"/>
      <c r="P24" s="1202"/>
      <c r="Q24" s="1202"/>
      <c r="R24" s="1202"/>
      <c r="S24" s="1202"/>
      <c r="T24" s="1202"/>
    </row>
    <row r="27" spans="1:20" ht="14.25"/>
    <row r="28" spans="1:20" ht="14.25"/>
    <row r="29" spans="1:20" ht="14.25"/>
    <row r="30" spans="1:20" ht="14.25"/>
    <row r="31" spans="1:20" ht="14.25"/>
    <row r="32" spans="1:20" ht="14.25"/>
    <row r="33" ht="14.25"/>
    <row r="34" ht="14.25"/>
    <row r="35" ht="14.25"/>
    <row r="36" ht="14.25"/>
    <row r="37" ht="14.25"/>
    <row r="38" ht="14.25"/>
    <row r="39" ht="14.25"/>
    <row r="40" ht="14.25"/>
    <row r="41" ht="14.25"/>
    <row r="42" ht="14.25"/>
    <row r="43" ht="14.25"/>
    <row r="44" ht="14.25"/>
    <row r="45" ht="14.25"/>
    <row r="46" ht="14.25"/>
    <row r="47" ht="14.25"/>
    <row r="48" ht="14.25"/>
    <row r="49" ht="14.25"/>
  </sheetData>
  <mergeCells count="7">
    <mergeCell ref="H12:I13"/>
    <mergeCell ref="K12:K14"/>
    <mergeCell ref="B18:C18"/>
    <mergeCell ref="B8:C8"/>
    <mergeCell ref="B10:C10"/>
    <mergeCell ref="B12:C14"/>
    <mergeCell ref="F12:F14"/>
  </mergeCells>
  <pageMargins left="0.47244094488188981" right="0.23622047244094491" top="0.74803149606299213" bottom="0.35433070866141736" header="0.23622047244094491" footer="0.23622047244094491"/>
  <pageSetup paperSize="9" scale="55" orientation="landscape" horizontalDpi="4294967293" verticalDpi="300"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dimension ref="B1:V70"/>
  <sheetViews>
    <sheetView view="pageBreakPreview" topLeftCell="A13" zoomScale="60" zoomScaleNormal="60" workbookViewId="0">
      <selection activeCell="K29" sqref="K29"/>
    </sheetView>
  </sheetViews>
  <sheetFormatPr defaultRowHeight="24.95" customHeight="1"/>
  <cols>
    <col min="2" max="2" width="6.60546875" customWidth="1"/>
    <col min="3" max="3" width="75.24609375" customWidth="1"/>
    <col min="4" max="4" width="10.11328125" customWidth="1"/>
    <col min="5" max="5" width="2.6953125" customWidth="1"/>
    <col min="6" max="6" width="21.44140625" customWidth="1"/>
    <col min="7" max="9" width="2.6953125" customWidth="1"/>
    <col min="10" max="10" width="19.6875" customWidth="1"/>
    <col min="11" max="13" width="2.6953125" customWidth="1"/>
    <col min="14" max="14" width="22.51953125" customWidth="1"/>
    <col min="15" max="17" width="2.6953125" customWidth="1"/>
    <col min="18" max="18" width="21.44140625" customWidth="1"/>
    <col min="19" max="20" width="2.6953125" customWidth="1"/>
    <col min="22" max="22" width="14.0234375" bestFit="1" customWidth="1"/>
    <col min="23" max="23" width="7.68359375" customWidth="1"/>
    <col min="24" max="24" width="34.65625" customWidth="1"/>
    <col min="25" max="25" width="4.44921875" customWidth="1"/>
    <col min="26" max="28" width="18.7421875" customWidth="1"/>
    <col min="29" max="29" width="3.7734375" customWidth="1"/>
    <col min="30" max="30"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28</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110</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2"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2" ht="24.95" customHeight="1">
      <c r="B18" s="214"/>
      <c r="C18" s="29"/>
      <c r="D18" s="55"/>
      <c r="E18" s="50"/>
      <c r="F18" s="51"/>
      <c r="G18" s="51"/>
      <c r="H18" s="52"/>
      <c r="I18" s="51"/>
      <c r="J18" s="51"/>
      <c r="K18" s="53"/>
      <c r="L18" s="52"/>
      <c r="M18" s="51"/>
      <c r="N18" s="51"/>
      <c r="O18" s="53"/>
      <c r="P18" s="52"/>
      <c r="Q18" s="51"/>
      <c r="R18" s="51"/>
      <c r="S18" s="53"/>
      <c r="T18" s="52"/>
    </row>
    <row r="19" spans="2:22" ht="24.95" customHeight="1">
      <c r="B19" s="452" t="s">
        <v>63</v>
      </c>
      <c r="C19" s="367" t="str">
        <f>+NLM!B19</f>
        <v>PT Pupuk Kalimantan Timur</v>
      </c>
      <c r="D19" s="87"/>
      <c r="E19" s="126"/>
      <c r="F19" s="127">
        <v>0</v>
      </c>
      <c r="G19" s="127"/>
      <c r="H19" s="411" t="s">
        <v>111</v>
      </c>
      <c r="I19" s="127"/>
      <c r="J19" s="130">
        <f>-R27</f>
        <v>0</v>
      </c>
      <c r="K19" s="378"/>
      <c r="L19" s="370"/>
      <c r="M19" s="127"/>
      <c r="N19" s="127">
        <f>F19+J19</f>
        <v>0</v>
      </c>
      <c r="O19" s="129"/>
      <c r="P19" s="112"/>
      <c r="Q19" s="127"/>
      <c r="R19" s="127">
        <v>3925634000</v>
      </c>
      <c r="S19" s="96"/>
      <c r="T19" s="95"/>
      <c r="V19" s="227"/>
    </row>
    <row r="20" spans="2:22" ht="24.95" customHeight="1">
      <c r="B20" s="452" t="s">
        <v>63</v>
      </c>
      <c r="C20" s="215"/>
      <c r="D20" s="87"/>
      <c r="E20" s="181"/>
      <c r="F20" s="127"/>
      <c r="G20" s="127"/>
      <c r="H20" s="411" t="s">
        <v>111</v>
      </c>
      <c r="I20" s="127"/>
      <c r="J20" s="130"/>
      <c r="K20" s="378"/>
      <c r="L20" s="370"/>
      <c r="M20" s="127"/>
      <c r="N20" s="127">
        <f t="shared" ref="N20" si="0">F20+J20</f>
        <v>0</v>
      </c>
      <c r="O20" s="129"/>
      <c r="P20" s="112"/>
      <c r="Q20" s="127"/>
      <c r="R20" s="127"/>
      <c r="S20" s="96"/>
      <c r="T20" s="95"/>
      <c r="V20" s="227"/>
    </row>
    <row r="21" spans="2:22" ht="24.95" customHeight="1" thickBot="1">
      <c r="B21" s="1955"/>
      <c r="C21" s="1956"/>
      <c r="D21" s="32"/>
      <c r="E21" s="355"/>
      <c r="F21" s="203"/>
      <c r="G21" s="203"/>
      <c r="H21" s="204"/>
      <c r="I21" s="203"/>
      <c r="J21" s="203"/>
      <c r="K21" s="205"/>
      <c r="L21" s="204"/>
      <c r="M21" s="203"/>
      <c r="N21" s="203"/>
      <c r="O21" s="205"/>
      <c r="P21" s="204"/>
      <c r="Q21" s="203"/>
      <c r="R21" s="203"/>
      <c r="S21" s="356"/>
      <c r="T21" s="357"/>
      <c r="V21" s="226"/>
    </row>
    <row r="22" spans="2:22" ht="24.95" customHeight="1" thickBot="1">
      <c r="B22" s="1930" t="s">
        <v>67</v>
      </c>
      <c r="C22" s="1931"/>
      <c r="D22" s="65"/>
      <c r="E22" s="182"/>
      <c r="F22" s="188">
        <f>SUM(F19:F21)</f>
        <v>0</v>
      </c>
      <c r="G22" s="188"/>
      <c r="H22" s="189"/>
      <c r="I22" s="188"/>
      <c r="J22" s="188">
        <f>SUM(J19:J21)</f>
        <v>0</v>
      </c>
      <c r="K22" s="190"/>
      <c r="L22" s="189"/>
      <c r="M22" s="188"/>
      <c r="N22" s="188">
        <f>SUM(N19:N21)</f>
        <v>0</v>
      </c>
      <c r="O22" s="190"/>
      <c r="P22" s="189"/>
      <c r="Q22" s="188"/>
      <c r="R22" s="188">
        <f>SUM(R19:R21)</f>
        <v>3925634000</v>
      </c>
      <c r="S22" s="184"/>
      <c r="T22" s="183"/>
    </row>
    <row r="23" spans="2:22" ht="24.95" customHeight="1" thickTop="1">
      <c r="B23" s="218"/>
      <c r="C23" s="219"/>
      <c r="D23" s="219"/>
      <c r="E23" s="219"/>
      <c r="F23" s="410" t="s">
        <v>105</v>
      </c>
      <c r="G23" s="219"/>
      <c r="H23" s="219"/>
      <c r="I23" s="219"/>
      <c r="J23" s="410" t="s">
        <v>105</v>
      </c>
      <c r="K23" s="219"/>
      <c r="L23" s="219"/>
      <c r="M23" s="219"/>
      <c r="N23" s="410" t="s">
        <v>105</v>
      </c>
      <c r="O23" s="219"/>
      <c r="P23" s="219"/>
      <c r="Q23" s="219"/>
      <c r="R23" s="410" t="s">
        <v>105</v>
      </c>
      <c r="S23" s="219"/>
      <c r="T23" s="60"/>
    </row>
    <row r="24" spans="2:22" ht="24.95" customHeight="1">
      <c r="B24" s="503"/>
      <c r="C24" s="223"/>
      <c r="D24" s="223"/>
      <c r="E24" s="223"/>
      <c r="F24" s="223"/>
      <c r="G24" s="223"/>
      <c r="H24" s="223"/>
      <c r="I24" s="223"/>
      <c r="J24" s="223"/>
      <c r="K24" s="223"/>
      <c r="L24" s="223"/>
      <c r="M24" s="223"/>
      <c r="N24" s="223"/>
      <c r="O24" s="223"/>
      <c r="P24" s="223"/>
      <c r="Q24" s="223"/>
      <c r="R24" s="223"/>
      <c r="S24" s="223"/>
      <c r="T24" s="59"/>
    </row>
    <row r="25" spans="2:22" ht="24.95" customHeight="1">
      <c r="B25" s="503"/>
      <c r="C25" s="223"/>
      <c r="D25" s="223"/>
      <c r="E25" s="223"/>
      <c r="F25" s="223"/>
      <c r="G25" s="223"/>
      <c r="H25" s="223"/>
      <c r="I25" s="223"/>
      <c r="J25" s="223"/>
      <c r="K25" s="223"/>
      <c r="L25" s="225" t="str">
        <f>A!L35</f>
        <v>to WBS</v>
      </c>
      <c r="M25" s="223"/>
      <c r="N25" s="223"/>
      <c r="O25" s="223"/>
      <c r="P25" s="223"/>
      <c r="Q25" s="223"/>
      <c r="R25" s="223"/>
      <c r="S25" s="223"/>
      <c r="T25" s="60"/>
    </row>
    <row r="26" spans="2:22" ht="24.95" customHeight="1">
      <c r="B26" s="672"/>
      <c r="C26" s="223"/>
      <c r="D26" s="223"/>
      <c r="E26" s="223"/>
      <c r="F26" s="223"/>
      <c r="G26" s="223"/>
      <c r="H26" s="223"/>
      <c r="I26" s="223"/>
      <c r="J26" s="223"/>
      <c r="K26" s="223"/>
      <c r="L26" s="225"/>
      <c r="M26" s="223"/>
      <c r="N26" s="223"/>
      <c r="O26" s="223"/>
      <c r="P26" s="223"/>
      <c r="Q26" s="223"/>
      <c r="R26" s="223"/>
      <c r="S26" s="223"/>
      <c r="T26" s="59"/>
    </row>
    <row r="27" spans="2:22" ht="24.95" customHeight="1">
      <c r="B27" s="672"/>
      <c r="C27" s="620"/>
      <c r="D27" s="223"/>
      <c r="E27" s="223"/>
      <c r="F27" s="223"/>
      <c r="G27" s="223"/>
      <c r="H27" s="223"/>
      <c r="I27" s="223"/>
      <c r="J27" s="223"/>
      <c r="K27" s="223"/>
      <c r="L27" s="225"/>
      <c r="M27" s="223"/>
      <c r="N27" s="223"/>
      <c r="O27" s="223"/>
      <c r="P27" s="223"/>
      <c r="Q27" s="223"/>
      <c r="R27" s="223"/>
      <c r="S27" s="223"/>
      <c r="T27" s="59"/>
    </row>
    <row r="28" spans="2:22" ht="24.95" customHeight="1">
      <c r="B28" s="503"/>
      <c r="C28" s="620"/>
      <c r="D28" s="223"/>
      <c r="E28" s="223"/>
      <c r="F28" s="223"/>
      <c r="G28" s="223"/>
      <c r="H28" s="223"/>
      <c r="I28" s="223"/>
      <c r="J28" s="223"/>
      <c r="K28" s="223"/>
      <c r="L28" s="223"/>
      <c r="M28" s="223"/>
      <c r="N28" s="223"/>
      <c r="O28" s="223"/>
      <c r="P28" s="223"/>
      <c r="Q28" s="223"/>
      <c r="R28" s="223"/>
      <c r="S28" s="223"/>
      <c r="T28" s="59"/>
    </row>
    <row r="29" spans="2:22" ht="24.95" customHeight="1">
      <c r="B29" s="503"/>
      <c r="C29" s="223"/>
      <c r="D29" s="223"/>
      <c r="E29" s="223"/>
      <c r="F29" s="223"/>
      <c r="G29" s="223"/>
      <c r="H29" s="223"/>
      <c r="I29" s="223"/>
      <c r="J29" s="223"/>
      <c r="K29" s="223"/>
      <c r="L29" s="223"/>
      <c r="M29" s="223"/>
      <c r="N29" s="223"/>
      <c r="O29" s="223"/>
      <c r="P29" s="223"/>
      <c r="Q29" s="223"/>
      <c r="R29" s="223"/>
      <c r="S29" s="223"/>
      <c r="T29" s="59"/>
    </row>
    <row r="30" spans="2:22" ht="24.95" customHeight="1">
      <c r="B30" s="503"/>
      <c r="C30" s="223"/>
      <c r="D30" s="223"/>
      <c r="E30" s="223"/>
      <c r="F30" s="223"/>
      <c r="G30" s="223"/>
      <c r="H30" s="223"/>
      <c r="I30" s="223"/>
      <c r="J30" s="223"/>
      <c r="K30" s="223"/>
      <c r="L30" s="223"/>
      <c r="M30" s="223"/>
      <c r="N30" s="223"/>
      <c r="O30" s="223"/>
      <c r="P30" s="223"/>
      <c r="Q30" s="223"/>
      <c r="R30" s="223"/>
      <c r="S30" s="223"/>
      <c r="T30" s="59"/>
    </row>
    <row r="31" spans="2:22" ht="24.95" customHeight="1">
      <c r="B31" s="503"/>
      <c r="C31" s="223"/>
      <c r="D31" s="223"/>
      <c r="E31" s="223"/>
      <c r="F31" s="223"/>
      <c r="G31" s="223"/>
      <c r="H31" s="223"/>
      <c r="I31" s="223"/>
      <c r="J31" s="223"/>
      <c r="K31" s="223"/>
      <c r="L31" s="223"/>
      <c r="M31" s="223"/>
      <c r="N31" s="223"/>
      <c r="O31" s="223"/>
      <c r="P31" s="223"/>
      <c r="Q31" s="223"/>
      <c r="R31" s="223"/>
      <c r="S31" s="223"/>
      <c r="T31" s="59"/>
    </row>
    <row r="32" spans="2:22" ht="24.95" customHeight="1" thickBot="1">
      <c r="B32" s="231"/>
      <c r="C32" s="232"/>
      <c r="D32" s="232"/>
      <c r="E32" s="232"/>
      <c r="F32" s="232"/>
      <c r="G32" s="232"/>
      <c r="H32" s="232"/>
      <c r="I32" s="232"/>
      <c r="J32" s="232"/>
      <c r="K32" s="232"/>
      <c r="L32" s="232"/>
      <c r="M32" s="232"/>
      <c r="N32" s="232"/>
      <c r="O32" s="232"/>
      <c r="P32" s="232"/>
      <c r="Q32" s="232"/>
      <c r="R32" s="232"/>
      <c r="S32" s="232"/>
      <c r="T32" s="60"/>
    </row>
    <row r="33" spans="2:20" ht="24.95" customHeight="1">
      <c r="B33" s="12" t="s">
        <v>12</v>
      </c>
      <c r="C33" s="13"/>
      <c r="D33" s="14"/>
      <c r="E33" s="14"/>
      <c r="F33" s="14"/>
      <c r="G33" s="14"/>
      <c r="H33" s="14"/>
      <c r="I33" s="14"/>
      <c r="J33" s="14"/>
      <c r="K33" s="14"/>
      <c r="L33" s="14"/>
      <c r="M33" s="14"/>
      <c r="N33" s="14"/>
      <c r="O33" s="14"/>
      <c r="P33" s="14"/>
      <c r="Q33" s="14"/>
      <c r="R33" s="14"/>
      <c r="S33" s="14"/>
      <c r="T33" s="15"/>
    </row>
    <row r="34" spans="2:20" ht="24.95" customHeight="1">
      <c r="B34" s="236" t="s">
        <v>111</v>
      </c>
      <c r="C34" s="257" t="s">
        <v>13</v>
      </c>
      <c r="D34" s="18"/>
      <c r="E34" s="19" t="s">
        <v>18</v>
      </c>
      <c r="F34" s="19"/>
      <c r="G34" s="18"/>
      <c r="H34" s="18" t="s">
        <v>9</v>
      </c>
      <c r="I34" s="88" t="s">
        <v>63</v>
      </c>
      <c r="J34" s="1924" t="s">
        <v>64</v>
      </c>
      <c r="K34" s="1924"/>
      <c r="L34" s="1924"/>
      <c r="M34" s="1924"/>
      <c r="N34" s="1924"/>
      <c r="O34" s="1924"/>
      <c r="P34" s="1924"/>
      <c r="Q34" s="1924"/>
      <c r="R34" s="1924"/>
      <c r="S34" s="1924"/>
      <c r="T34" s="20"/>
    </row>
    <row r="35" spans="2:20" ht="24.95" customHeight="1">
      <c r="B35" s="16"/>
      <c r="C35" s="257" t="s">
        <v>14</v>
      </c>
      <c r="D35" s="18"/>
      <c r="E35" s="18"/>
      <c r="F35" s="18"/>
      <c r="G35" s="18"/>
      <c r="H35" s="18"/>
      <c r="I35" s="18"/>
      <c r="J35" s="1924"/>
      <c r="K35" s="1924"/>
      <c r="L35" s="1924"/>
      <c r="M35" s="1924"/>
      <c r="N35" s="1924"/>
      <c r="O35" s="1924"/>
      <c r="P35" s="1924"/>
      <c r="Q35" s="1924"/>
      <c r="R35" s="1924"/>
      <c r="S35" s="1924"/>
      <c r="T35" s="20"/>
    </row>
    <row r="36" spans="2:20" ht="24.95" customHeight="1">
      <c r="B36" s="16"/>
      <c r="C36" s="257" t="s">
        <v>15</v>
      </c>
      <c r="D36" s="18"/>
      <c r="E36" s="18"/>
      <c r="F36" s="18"/>
      <c r="G36" s="18"/>
      <c r="H36" s="18"/>
      <c r="I36" s="18"/>
      <c r="J36" s="1924"/>
      <c r="K36" s="1924"/>
      <c r="L36" s="1924"/>
      <c r="M36" s="1924"/>
      <c r="N36" s="1924"/>
      <c r="O36" s="1924"/>
      <c r="P36" s="1924"/>
      <c r="Q36" s="1924"/>
      <c r="R36" s="1924"/>
      <c r="S36" s="1924"/>
      <c r="T36" s="20"/>
    </row>
    <row r="37" spans="2:20" ht="24.95" customHeight="1">
      <c r="B37" s="238" t="s">
        <v>105</v>
      </c>
      <c r="C37" s="258" t="s">
        <v>16</v>
      </c>
      <c r="D37" s="18"/>
      <c r="E37" s="18"/>
      <c r="F37" s="18"/>
      <c r="G37" s="18"/>
      <c r="H37" s="18"/>
      <c r="I37" s="18"/>
      <c r="J37" s="1924"/>
      <c r="K37" s="1924"/>
      <c r="L37" s="1924"/>
      <c r="M37" s="1924"/>
      <c r="N37" s="1924"/>
      <c r="O37" s="1924"/>
      <c r="P37" s="1924"/>
      <c r="Q37" s="1924"/>
      <c r="R37" s="1924"/>
      <c r="S37" s="1924"/>
      <c r="T37" s="20"/>
    </row>
    <row r="38" spans="2:20" ht="24.95" customHeight="1">
      <c r="B38" s="255" t="s">
        <v>106</v>
      </c>
      <c r="C38" s="258" t="s">
        <v>53</v>
      </c>
      <c r="D38" s="18"/>
      <c r="E38" s="18"/>
      <c r="F38" s="18"/>
      <c r="G38" s="18"/>
      <c r="H38" s="18"/>
      <c r="I38" s="18"/>
      <c r="J38" s="1924"/>
      <c r="K38" s="1924"/>
      <c r="L38" s="1924"/>
      <c r="M38" s="1924"/>
      <c r="N38" s="1924"/>
      <c r="O38" s="1924"/>
      <c r="P38" s="1924"/>
      <c r="Q38" s="1924"/>
      <c r="R38" s="1924"/>
      <c r="S38" s="1924"/>
      <c r="T38" s="20"/>
    </row>
    <row r="39" spans="2:20" ht="24.95" customHeight="1">
      <c r="B39" s="16"/>
      <c r="C39" s="258" t="s">
        <v>60</v>
      </c>
      <c r="D39" s="18"/>
      <c r="E39" s="18"/>
      <c r="F39" s="18"/>
      <c r="G39" s="18"/>
      <c r="H39" s="18"/>
      <c r="I39" s="18"/>
      <c r="J39" s="1924"/>
      <c r="K39" s="1924"/>
      <c r="L39" s="1924"/>
      <c r="M39" s="1924"/>
      <c r="N39" s="1924"/>
      <c r="O39" s="1924"/>
      <c r="P39" s="1924"/>
      <c r="Q39" s="1924"/>
      <c r="R39" s="1924"/>
      <c r="S39" s="1924"/>
      <c r="T39" s="20"/>
    </row>
    <row r="40" spans="2:20" ht="24.95" customHeight="1">
      <c r="B40" s="16"/>
      <c r="C40" s="21"/>
      <c r="D40" s="18"/>
      <c r="F40" s="19"/>
      <c r="G40" s="19"/>
      <c r="H40" s="18"/>
      <c r="I40" s="18"/>
      <c r="J40" s="1924"/>
      <c r="K40" s="1924"/>
      <c r="L40" s="1924"/>
      <c r="M40" s="1924"/>
      <c r="N40" s="1924"/>
      <c r="O40" s="1924"/>
      <c r="P40" s="1924"/>
      <c r="Q40" s="1924"/>
      <c r="R40" s="1924"/>
      <c r="S40" s="1924"/>
      <c r="T40" s="20"/>
    </row>
    <row r="41" spans="2:20" ht="24.95" customHeight="1">
      <c r="B41" s="16"/>
      <c r="C41" s="21"/>
      <c r="D41" s="18"/>
      <c r="E41" s="18"/>
      <c r="F41" s="18"/>
      <c r="G41" s="18"/>
      <c r="H41" s="18"/>
      <c r="I41" s="18"/>
      <c r="J41" s="1924"/>
      <c r="K41" s="1924"/>
      <c r="L41" s="1924"/>
      <c r="M41" s="1924"/>
      <c r="N41" s="1924"/>
      <c r="O41" s="1924"/>
      <c r="P41" s="1924"/>
      <c r="Q41" s="1924"/>
      <c r="R41" s="1924"/>
      <c r="S41" s="1924"/>
      <c r="T41" s="20"/>
    </row>
    <row r="42" spans="2:20" ht="24.95" customHeight="1">
      <c r="B42" s="9"/>
      <c r="C42" s="10"/>
      <c r="D42" s="3"/>
      <c r="E42" s="3"/>
      <c r="F42" s="3"/>
      <c r="G42" s="3"/>
      <c r="H42" s="3"/>
      <c r="I42" s="3"/>
      <c r="J42" s="3"/>
      <c r="K42" s="3"/>
      <c r="L42" s="3"/>
      <c r="M42" s="3"/>
      <c r="N42" s="3"/>
      <c r="O42" s="3"/>
      <c r="P42" s="3"/>
      <c r="Q42" s="3"/>
      <c r="R42" s="3"/>
      <c r="S42" s="3"/>
      <c r="T42" s="2"/>
    </row>
    <row r="43" spans="2:20" ht="24.95" customHeight="1" thickBot="1">
      <c r="B43" s="6"/>
      <c r="C43" s="7"/>
      <c r="D43" s="7"/>
      <c r="E43" s="7"/>
      <c r="F43" s="7"/>
      <c r="G43" s="7"/>
      <c r="H43" s="7"/>
      <c r="I43" s="7"/>
      <c r="J43" s="7"/>
      <c r="K43" s="7"/>
      <c r="L43" s="7"/>
      <c r="M43" s="7"/>
      <c r="N43" s="7"/>
      <c r="O43" s="7"/>
      <c r="P43" s="7"/>
      <c r="Q43" s="7"/>
      <c r="R43" s="7"/>
      <c r="S43" s="7"/>
      <c r="T43" s="8"/>
    </row>
    <row r="44" spans="2:20" ht="24.95" customHeight="1" thickTop="1"/>
    <row r="47" spans="2:20" ht="12.75"/>
    <row r="48" spans="2:20" ht="12.75"/>
    <row r="49" ht="12.75"/>
    <row r="50" ht="12.75"/>
    <row r="51" ht="12.75"/>
    <row r="52" ht="12.75"/>
    <row r="53" ht="12.75"/>
    <row r="54" ht="12.75"/>
    <row r="55" ht="12.75"/>
    <row r="56" ht="12.75"/>
    <row r="57" ht="12.75"/>
    <row r="58" ht="12.75"/>
    <row r="59" ht="12.75"/>
    <row r="60" ht="12.75"/>
    <row r="61" ht="12.75"/>
    <row r="62" ht="12.75"/>
    <row r="63" ht="12.75"/>
    <row r="64" ht="12.75"/>
    <row r="65" ht="12.75"/>
    <row r="66" ht="12.75"/>
    <row r="67" ht="12.75"/>
    <row r="68" ht="12.75"/>
    <row r="69" ht="14.25" customHeight="1"/>
    <row r="70" ht="12.75"/>
  </sheetData>
  <mergeCells count="30">
    <mergeCell ref="B11:C11"/>
    <mergeCell ref="M5:S5"/>
    <mergeCell ref="M6:S6"/>
    <mergeCell ref="M7:S7"/>
    <mergeCell ref="M8:S8"/>
    <mergeCell ref="M9:S9"/>
    <mergeCell ref="B22:C22"/>
    <mergeCell ref="B12:C12"/>
    <mergeCell ref="B13:C13"/>
    <mergeCell ref="M13:P13"/>
    <mergeCell ref="R13:T13"/>
    <mergeCell ref="B15:C17"/>
    <mergeCell ref="D15:D17"/>
    <mergeCell ref="E15:H16"/>
    <mergeCell ref="I15:L16"/>
    <mergeCell ref="M15:P16"/>
    <mergeCell ref="Q15:T16"/>
    <mergeCell ref="E17:H17"/>
    <mergeCell ref="I17:L17"/>
    <mergeCell ref="M17:P17"/>
    <mergeCell ref="Q17:T17"/>
    <mergeCell ref="B21:C21"/>
    <mergeCell ref="J40:S40"/>
    <mergeCell ref="J41:S41"/>
    <mergeCell ref="J34:S34"/>
    <mergeCell ref="J35:S35"/>
    <mergeCell ref="J36:S36"/>
    <mergeCell ref="J37:S37"/>
    <mergeCell ref="J38:S38"/>
    <mergeCell ref="J39:S39"/>
  </mergeCells>
  <pageMargins left="0.74803149606299213" right="0.28000000000000003" top="0.74803149606299213" bottom="0.55118110236220474" header="0.23622047244094491" footer="0.23622047244094491"/>
  <pageSetup paperSize="9" scale="44" orientation="portrait" horizontalDpi="4294967293"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B1:V71"/>
  <sheetViews>
    <sheetView view="pageBreakPreview" topLeftCell="A15" zoomScale="60" zoomScaleNormal="60" workbookViewId="0">
      <selection activeCell="I15" sqref="I15:L16"/>
    </sheetView>
  </sheetViews>
  <sheetFormatPr defaultColWidth="9.16796875" defaultRowHeight="24.95" customHeight="1"/>
  <cols>
    <col min="1" max="1" width="9.16796875" style="417"/>
    <col min="2" max="2" width="6.60546875" style="417" customWidth="1"/>
    <col min="3" max="3" width="75.24609375" style="417" customWidth="1"/>
    <col min="4" max="4" width="10.11328125" style="417" customWidth="1"/>
    <col min="5" max="5" width="2.6953125" style="417" customWidth="1"/>
    <col min="6" max="6" width="21.44140625" style="417" customWidth="1"/>
    <col min="7" max="9" width="2.6953125" style="417" customWidth="1"/>
    <col min="10" max="10" width="19.6875" style="417" customWidth="1"/>
    <col min="11" max="13" width="2.6953125" style="417" customWidth="1"/>
    <col min="14" max="14" width="22.51953125" style="417" customWidth="1"/>
    <col min="15" max="17" width="2.6953125" style="417" customWidth="1"/>
    <col min="18" max="18" width="21.44140625" style="417" customWidth="1"/>
    <col min="19" max="20" width="2.6953125" style="417" customWidth="1"/>
    <col min="21" max="21" width="10.65234375" style="417" bestFit="1" customWidth="1"/>
    <col min="22" max="22" width="14.0234375" style="417" bestFit="1" customWidth="1"/>
    <col min="23" max="23" width="7.68359375" style="417" customWidth="1"/>
    <col min="24" max="24" width="34.65625" style="417" customWidth="1"/>
    <col min="25" max="25" width="4.44921875" style="417" customWidth="1"/>
    <col min="26" max="28" width="18.7421875" style="417" customWidth="1"/>
    <col min="29" max="29" width="3.7734375" style="417" customWidth="1"/>
    <col min="30" max="30" width="18.7421875" style="417" customWidth="1"/>
    <col min="31" max="16384" width="9.16796875" style="417"/>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675"/>
      <c r="E3" s="675"/>
      <c r="F3" s="675"/>
      <c r="Q3" s="676"/>
      <c r="R3" s="676"/>
      <c r="S3" s="676"/>
    </row>
    <row r="4" spans="2:20" ht="24.95" customHeight="1">
      <c r="C4" s="5"/>
      <c r="D4" s="675"/>
      <c r="E4" s="11"/>
      <c r="F4" s="11"/>
      <c r="G4" s="56" t="s">
        <v>8</v>
      </c>
      <c r="H4" s="25"/>
      <c r="I4" s="25"/>
      <c r="J4" s="25"/>
      <c r="K4" s="25"/>
      <c r="L4" s="26" t="s">
        <v>9</v>
      </c>
      <c r="M4" s="84" t="s">
        <v>29</v>
      </c>
      <c r="N4" s="84"/>
      <c r="O4" s="84"/>
      <c r="P4" s="84"/>
      <c r="Q4" s="84"/>
      <c r="R4" s="84"/>
      <c r="S4" s="84"/>
      <c r="T4" s="28"/>
    </row>
    <row r="5" spans="2:20" ht="24.95" customHeight="1">
      <c r="C5" s="4"/>
      <c r="D5" s="675"/>
      <c r="E5" s="4"/>
      <c r="F5" s="4"/>
      <c r="G5" s="56" t="s">
        <v>10</v>
      </c>
      <c r="H5" s="25"/>
      <c r="I5" s="25"/>
      <c r="J5" s="25"/>
      <c r="K5" s="25"/>
      <c r="L5" s="26" t="s">
        <v>9</v>
      </c>
      <c r="M5" s="1896"/>
      <c r="N5" s="1896"/>
      <c r="O5" s="1896"/>
      <c r="P5" s="1896"/>
      <c r="Q5" s="1896"/>
      <c r="R5" s="1896"/>
      <c r="S5" s="1896"/>
      <c r="T5" s="28"/>
    </row>
    <row r="6" spans="2:20" ht="24.95" customHeight="1">
      <c r="C6" s="4"/>
      <c r="D6" s="675"/>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675"/>
      <c r="E7" s="4"/>
      <c r="F7" s="4"/>
      <c r="G7" s="56" t="s">
        <v>11</v>
      </c>
      <c r="H7" s="25"/>
      <c r="I7" s="25"/>
      <c r="J7" s="25"/>
      <c r="K7" s="25"/>
      <c r="L7" s="26" t="s">
        <v>9</v>
      </c>
      <c r="M7" s="1913" t="str">
        <f>WBS!M$7</f>
        <v>04 Juni 2020</v>
      </c>
      <c r="N7" s="1913"/>
      <c r="O7" s="1913"/>
      <c r="P7" s="1913"/>
      <c r="Q7" s="1913"/>
      <c r="R7" s="1913"/>
      <c r="S7" s="1913"/>
      <c r="T7" s="28"/>
    </row>
    <row r="8" spans="2:20" ht="24.95" customHeight="1">
      <c r="D8" s="676"/>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677"/>
      <c r="G9" s="56" t="s">
        <v>11</v>
      </c>
      <c r="H9" s="25"/>
      <c r="I9" s="25"/>
      <c r="J9" s="25"/>
      <c r="K9" s="25"/>
      <c r="L9" s="26" t="s">
        <v>9</v>
      </c>
      <c r="M9" s="1896"/>
      <c r="N9" s="1896"/>
      <c r="O9" s="1896"/>
      <c r="P9" s="1896"/>
      <c r="Q9" s="1896"/>
      <c r="R9" s="1896"/>
      <c r="S9" s="1896"/>
      <c r="T9" s="28"/>
    </row>
    <row r="10" spans="2:20" ht="24.95" customHeight="1">
      <c r="B10" s="26"/>
      <c r="E10" s="23"/>
      <c r="F10" s="677"/>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677"/>
      <c r="G11" s="29"/>
      <c r="H11" s="30"/>
      <c r="I11" s="30"/>
      <c r="J11" s="30"/>
      <c r="K11" s="30"/>
      <c r="L11" s="31"/>
      <c r="M11" s="37"/>
      <c r="N11" s="37"/>
      <c r="O11" s="37"/>
      <c r="P11" s="30"/>
      <c r="Q11" s="30"/>
      <c r="R11" s="30"/>
      <c r="S11" s="30"/>
      <c r="T11" s="30"/>
    </row>
    <row r="12" spans="2:20" ht="24.95" customHeight="1">
      <c r="B12" s="1902" t="s">
        <v>1242</v>
      </c>
      <c r="C12" s="1902"/>
      <c r="E12" s="23"/>
      <c r="F12" s="677"/>
      <c r="G12" s="29"/>
      <c r="H12" s="30"/>
      <c r="I12" s="30"/>
      <c r="J12" s="30"/>
      <c r="K12" s="30"/>
      <c r="L12" s="31"/>
      <c r="M12" s="30"/>
      <c r="N12" s="30"/>
      <c r="O12" s="30"/>
      <c r="P12" s="30"/>
      <c r="Q12" s="30"/>
      <c r="R12" s="30"/>
      <c r="S12" s="30"/>
      <c r="T12" s="30"/>
    </row>
    <row r="13" spans="2:20" ht="24.95" customHeight="1">
      <c r="B13" s="1904" t="str">
        <f>WBS!B$13</f>
        <v>31 Desember 2019</v>
      </c>
      <c r="C13" s="1904"/>
      <c r="E13" s="23"/>
      <c r="F13" s="677"/>
      <c r="G13" s="29"/>
      <c r="H13" s="30"/>
      <c r="I13" s="30"/>
      <c r="J13" s="30"/>
      <c r="K13" s="30"/>
      <c r="L13" s="31"/>
      <c r="M13" s="1895" t="s">
        <v>21</v>
      </c>
      <c r="N13" s="1895"/>
      <c r="O13" s="1895"/>
      <c r="P13" s="1895"/>
      <c r="Q13" s="30"/>
      <c r="R13" s="1895" t="s">
        <v>22</v>
      </c>
      <c r="S13" s="1895"/>
      <c r="T13" s="1895"/>
    </row>
    <row r="14" spans="2:20" ht="24.95" customHeight="1" thickBot="1">
      <c r="B14" s="26"/>
      <c r="E14" s="23"/>
      <c r="F14" s="677"/>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2"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2" ht="24.95" customHeight="1">
      <c r="B18" s="54"/>
      <c r="C18" s="29"/>
      <c r="D18" s="55"/>
      <c r="E18" s="50"/>
      <c r="F18" s="51"/>
      <c r="G18" s="51"/>
      <c r="H18" s="52"/>
      <c r="I18" s="51"/>
      <c r="J18" s="51"/>
      <c r="K18" s="53"/>
      <c r="L18" s="52"/>
      <c r="M18" s="51"/>
      <c r="N18" s="51"/>
      <c r="O18" s="53"/>
      <c r="P18" s="52"/>
      <c r="Q18" s="51"/>
      <c r="R18" s="51"/>
      <c r="S18" s="53"/>
      <c r="T18" s="52"/>
    </row>
    <row r="19" spans="2:22" ht="24.95" customHeight="1">
      <c r="B19" s="1628" t="s">
        <v>63</v>
      </c>
      <c r="C19" s="1629" t="str">
        <f>+NLM!B24</f>
        <v>Iwanudin</v>
      </c>
      <c r="D19" s="1630"/>
      <c r="E19" s="1631"/>
      <c r="F19" s="1632">
        <v>110000000</v>
      </c>
      <c r="G19" s="1632"/>
      <c r="H19" s="1582" t="s">
        <v>111</v>
      </c>
      <c r="I19" s="1632"/>
      <c r="J19" s="1632"/>
      <c r="K19" s="1633"/>
      <c r="L19" s="1584"/>
      <c r="M19" s="1632"/>
      <c r="N19" s="1632">
        <f>F19+J19</f>
        <v>110000000</v>
      </c>
      <c r="O19" s="1634"/>
      <c r="P19" s="1586"/>
      <c r="Q19" s="1632"/>
      <c r="R19" s="1632"/>
      <c r="S19" s="1635"/>
      <c r="T19" s="1636"/>
      <c r="U19" s="689">
        <f>+J19</f>
        <v>0</v>
      </c>
      <c r="V19" s="542"/>
    </row>
    <row r="20" spans="2:22" ht="24.95" customHeight="1">
      <c r="B20" s="1637" t="s">
        <v>63</v>
      </c>
      <c r="C20" s="1638" t="str">
        <f>+NLM!B25</f>
        <v>Joni</v>
      </c>
      <c r="D20" s="1639"/>
      <c r="E20" s="1640"/>
      <c r="F20" s="1641">
        <f>+NLM!G25</f>
        <v>2592527813</v>
      </c>
      <c r="G20" s="1641"/>
      <c r="H20" s="1593" t="s">
        <v>111</v>
      </c>
      <c r="I20" s="1641"/>
      <c r="J20" s="1641"/>
      <c r="K20" s="1642"/>
      <c r="L20" s="1595"/>
      <c r="M20" s="1641"/>
      <c r="N20" s="1641">
        <f t="shared" ref="N20:N21" si="0">F20+J20</f>
        <v>2592527813</v>
      </c>
      <c r="O20" s="1643"/>
      <c r="P20" s="1597"/>
      <c r="Q20" s="1641"/>
      <c r="R20" s="1641"/>
      <c r="S20" s="1644"/>
      <c r="T20" s="1645"/>
      <c r="U20" s="689">
        <f t="shared" ref="U20" si="1">+J20</f>
        <v>0</v>
      </c>
      <c r="V20" s="542"/>
    </row>
    <row r="21" spans="2:22" ht="24.95" customHeight="1">
      <c r="B21" s="1637" t="s">
        <v>63</v>
      </c>
      <c r="C21" s="1638" t="s">
        <v>1403</v>
      </c>
      <c r="D21" s="1639"/>
      <c r="E21" s="1640"/>
      <c r="F21" s="1641">
        <v>3033977555</v>
      </c>
      <c r="G21" s="1641"/>
      <c r="H21" s="1593"/>
      <c r="I21" s="1641"/>
      <c r="J21" s="1641"/>
      <c r="K21" s="1642"/>
      <c r="L21" s="1595"/>
      <c r="M21" s="1641"/>
      <c r="N21" s="1641">
        <f t="shared" si="0"/>
        <v>3033977555</v>
      </c>
      <c r="O21" s="1643"/>
      <c r="P21" s="1597"/>
      <c r="Q21" s="1641"/>
      <c r="R21" s="1641"/>
      <c r="S21" s="1644"/>
      <c r="T21" s="1645"/>
      <c r="U21" s="689"/>
      <c r="V21" s="542"/>
    </row>
    <row r="22" spans="2:22" ht="24.95" customHeight="1" thickBot="1">
      <c r="B22" s="536"/>
      <c r="C22" s="537"/>
      <c r="D22" s="538"/>
      <c r="E22" s="181"/>
      <c r="F22" s="185"/>
      <c r="G22" s="185"/>
      <c r="H22" s="533"/>
      <c r="I22" s="185"/>
      <c r="J22" s="185"/>
      <c r="K22" s="534"/>
      <c r="L22" s="535"/>
      <c r="M22" s="185"/>
      <c r="N22" s="185"/>
      <c r="O22" s="187"/>
      <c r="P22" s="186"/>
      <c r="Q22" s="185"/>
      <c r="R22" s="185"/>
      <c r="S22" s="165"/>
      <c r="T22" s="164"/>
      <c r="V22" s="542"/>
    </row>
    <row r="23" spans="2:22" ht="24.95" customHeight="1" thickBot="1">
      <c r="B23" s="214"/>
      <c r="C23" s="508" t="s">
        <v>352</v>
      </c>
      <c r="D23" s="87"/>
      <c r="E23" s="515"/>
      <c r="F23" s="136">
        <f>+SUM(F19:F22)</f>
        <v>5736505368</v>
      </c>
      <c r="G23" s="136"/>
      <c r="H23" s="516"/>
      <c r="I23" s="136"/>
      <c r="J23" s="136">
        <f>+SUM(J19:J22)</f>
        <v>0</v>
      </c>
      <c r="K23" s="518"/>
      <c r="L23" s="519"/>
      <c r="M23" s="136"/>
      <c r="N23" s="136">
        <f>+SUM(N19:N22)</f>
        <v>5736505368</v>
      </c>
      <c r="O23" s="138"/>
      <c r="P23" s="137"/>
      <c r="Q23" s="136"/>
      <c r="R23" s="136">
        <f>+SUM(R19:R22)</f>
        <v>0</v>
      </c>
      <c r="S23" s="213"/>
      <c r="T23" s="517"/>
      <c r="V23" s="542"/>
    </row>
    <row r="24" spans="2:22" ht="24.95" customHeight="1" thickBot="1">
      <c r="B24" s="1957"/>
      <c r="C24" s="1958"/>
      <c r="D24" s="513"/>
      <c r="E24" s="520"/>
      <c r="F24" s="521"/>
      <c r="G24" s="521"/>
      <c r="H24" s="522"/>
      <c r="I24" s="521"/>
      <c r="J24" s="521"/>
      <c r="K24" s="523"/>
      <c r="L24" s="522"/>
      <c r="M24" s="521"/>
      <c r="N24" s="521"/>
      <c r="O24" s="523"/>
      <c r="P24" s="522"/>
      <c r="Q24" s="521"/>
      <c r="R24" s="521"/>
      <c r="S24" s="524"/>
      <c r="T24" s="525"/>
      <c r="V24" s="678"/>
    </row>
    <row r="25" spans="2:22" ht="24.95" customHeight="1" thickBot="1">
      <c r="B25" s="1930" t="s">
        <v>67</v>
      </c>
      <c r="C25" s="1931"/>
      <c r="D25" s="65"/>
      <c r="E25" s="182"/>
      <c r="F25" s="188">
        <f>+F23</f>
        <v>5736505368</v>
      </c>
      <c r="G25" s="188"/>
      <c r="H25" s="189"/>
      <c r="I25" s="188"/>
      <c r="J25" s="188">
        <f>+J23</f>
        <v>0</v>
      </c>
      <c r="K25" s="190"/>
      <c r="L25" s="189"/>
      <c r="M25" s="188"/>
      <c r="N25" s="188">
        <f>+N23</f>
        <v>5736505368</v>
      </c>
      <c r="O25" s="190"/>
      <c r="P25" s="189"/>
      <c r="Q25" s="188"/>
      <c r="R25" s="188">
        <f>+R23</f>
        <v>0</v>
      </c>
      <c r="S25" s="184"/>
      <c r="T25" s="183"/>
      <c r="U25" s="689">
        <f>SUM(U22:U23)</f>
        <v>0</v>
      </c>
    </row>
    <row r="26" spans="2:22" ht="24.95" customHeight="1" thickTop="1">
      <c r="B26" s="218"/>
      <c r="C26" s="219"/>
      <c r="D26" s="219"/>
      <c r="E26" s="219"/>
      <c r="F26" s="410" t="s">
        <v>105</v>
      </c>
      <c r="G26" s="219"/>
      <c r="H26" s="219"/>
      <c r="I26" s="219"/>
      <c r="J26" s="410" t="s">
        <v>105</v>
      </c>
      <c r="K26" s="219"/>
      <c r="L26" s="219"/>
      <c r="M26" s="219"/>
      <c r="N26" s="410" t="s">
        <v>105</v>
      </c>
      <c r="O26" s="219"/>
      <c r="P26" s="219"/>
      <c r="Q26" s="219"/>
      <c r="R26" s="410" t="s">
        <v>105</v>
      </c>
      <c r="S26" s="219"/>
      <c r="T26" s="60"/>
    </row>
    <row r="27" spans="2:22" ht="24.95" customHeight="1">
      <c r="B27" s="669"/>
      <c r="C27" s="223"/>
      <c r="D27" s="223"/>
      <c r="E27" s="223"/>
      <c r="F27" s="223"/>
      <c r="G27" s="223"/>
      <c r="H27" s="223"/>
      <c r="I27" s="223"/>
      <c r="J27" s="223"/>
      <c r="K27" s="223"/>
      <c r="L27" s="223"/>
      <c r="M27" s="223"/>
      <c r="N27" s="223"/>
      <c r="O27" s="223"/>
      <c r="P27" s="223"/>
      <c r="Q27" s="223"/>
      <c r="R27" s="223"/>
      <c r="S27" s="223"/>
      <c r="T27" s="59"/>
    </row>
    <row r="28" spans="2:22" ht="24.95" customHeight="1">
      <c r="B28" s="669"/>
      <c r="C28" s="223"/>
      <c r="D28" s="223"/>
      <c r="E28" s="223"/>
      <c r="F28" s="223"/>
      <c r="G28" s="223"/>
      <c r="H28" s="223"/>
      <c r="I28" s="223"/>
      <c r="J28" s="223"/>
      <c r="K28" s="223"/>
      <c r="L28" s="225" t="str">
        <f>A!L35</f>
        <v>to WBS</v>
      </c>
      <c r="M28" s="223"/>
      <c r="N28" s="223"/>
      <c r="O28" s="223"/>
      <c r="P28" s="223"/>
      <c r="Q28" s="223"/>
      <c r="R28" s="223"/>
      <c r="S28" s="223"/>
      <c r="T28" s="60"/>
    </row>
    <row r="29" spans="2:22" ht="24.95" customHeight="1">
      <c r="B29" s="669"/>
      <c r="C29" s="223"/>
      <c r="D29" s="223"/>
      <c r="E29" s="223"/>
      <c r="F29" s="223"/>
      <c r="G29" s="223"/>
      <c r="H29" s="223"/>
      <c r="I29" s="223"/>
      <c r="J29" s="223"/>
      <c r="K29" s="223"/>
      <c r="L29" s="223"/>
      <c r="M29" s="223"/>
      <c r="N29" s="223"/>
      <c r="O29" s="223"/>
      <c r="P29" s="223"/>
      <c r="Q29" s="223"/>
      <c r="R29" s="223"/>
      <c r="S29" s="223"/>
      <c r="T29" s="60"/>
    </row>
    <row r="30" spans="2:22" ht="24.95" customHeight="1">
      <c r="B30" s="669"/>
      <c r="C30" s="620"/>
      <c r="D30" s="223"/>
      <c r="E30" s="223"/>
      <c r="F30" s="223"/>
      <c r="G30" s="223"/>
      <c r="H30" s="223"/>
      <c r="I30" s="223"/>
      <c r="J30" s="223"/>
      <c r="K30" s="223"/>
      <c r="L30" s="223"/>
      <c r="M30" s="223"/>
      <c r="N30" s="223"/>
      <c r="O30" s="223"/>
      <c r="P30" s="223"/>
      <c r="Q30" s="223"/>
      <c r="R30" s="223"/>
      <c r="S30" s="223"/>
      <c r="T30" s="60"/>
    </row>
    <row r="31" spans="2:22" ht="24.95" customHeight="1">
      <c r="B31" s="669"/>
      <c r="C31" s="223"/>
      <c r="D31" s="223"/>
      <c r="E31" s="223"/>
      <c r="F31" s="223"/>
      <c r="G31" s="223"/>
      <c r="H31" s="223"/>
      <c r="I31" s="223"/>
      <c r="J31" s="223"/>
      <c r="K31" s="223"/>
      <c r="L31" s="223"/>
      <c r="M31" s="223"/>
      <c r="N31" s="223"/>
      <c r="O31" s="223"/>
      <c r="P31" s="223"/>
      <c r="Q31" s="223"/>
      <c r="R31" s="223"/>
      <c r="S31" s="223"/>
      <c r="T31" s="59"/>
    </row>
    <row r="32" spans="2:22" ht="24.95" customHeight="1">
      <c r="B32" s="669"/>
      <c r="C32" s="223"/>
      <c r="D32" s="223"/>
      <c r="E32" s="223"/>
      <c r="F32" s="223"/>
      <c r="G32" s="223"/>
      <c r="H32" s="223"/>
      <c r="I32" s="223"/>
      <c r="J32" s="223"/>
      <c r="K32" s="223"/>
      <c r="L32" s="223"/>
      <c r="M32" s="223"/>
      <c r="N32" s="223"/>
      <c r="O32" s="223"/>
      <c r="P32" s="223"/>
      <c r="Q32" s="223"/>
      <c r="R32" s="223"/>
      <c r="S32" s="223"/>
      <c r="T32" s="59"/>
    </row>
    <row r="33" spans="2:20" ht="24.95" customHeight="1" thickBot="1">
      <c r="B33" s="231"/>
      <c r="C33" s="232"/>
      <c r="D33" s="232"/>
      <c r="E33" s="232"/>
      <c r="F33" s="232"/>
      <c r="G33" s="232"/>
      <c r="H33" s="232"/>
      <c r="I33" s="232"/>
      <c r="J33" s="232"/>
      <c r="K33" s="232"/>
      <c r="L33" s="232"/>
      <c r="M33" s="232"/>
      <c r="N33" s="232"/>
      <c r="O33" s="232"/>
      <c r="P33" s="232"/>
      <c r="Q33" s="232"/>
      <c r="R33" s="232"/>
      <c r="S33" s="232"/>
      <c r="T33" s="60"/>
    </row>
    <row r="34" spans="2:20" ht="24.95" customHeight="1">
      <c r="B34" s="12" t="s">
        <v>12</v>
      </c>
      <c r="C34" s="13"/>
      <c r="D34" s="14"/>
      <c r="E34" s="14"/>
      <c r="F34" s="14"/>
      <c r="G34" s="14"/>
      <c r="H34" s="14"/>
      <c r="I34" s="14"/>
      <c r="J34" s="14"/>
      <c r="K34" s="14"/>
      <c r="L34" s="14"/>
      <c r="M34" s="14"/>
      <c r="N34" s="14"/>
      <c r="O34" s="14"/>
      <c r="P34" s="14"/>
      <c r="Q34" s="14"/>
      <c r="R34" s="14"/>
      <c r="S34" s="14"/>
      <c r="T34" s="15"/>
    </row>
    <row r="35" spans="2:20" ht="24.95" customHeight="1">
      <c r="B35" s="236" t="s">
        <v>111</v>
      </c>
      <c r="C35" s="257" t="s">
        <v>13</v>
      </c>
      <c r="D35" s="18"/>
      <c r="E35" s="19" t="s">
        <v>18</v>
      </c>
      <c r="F35" s="19"/>
      <c r="G35" s="18"/>
      <c r="H35" s="18" t="s">
        <v>9</v>
      </c>
      <c r="I35" s="88" t="s">
        <v>63</v>
      </c>
      <c r="J35" s="1924" t="s">
        <v>64</v>
      </c>
      <c r="K35" s="1924"/>
      <c r="L35" s="1924"/>
      <c r="M35" s="1924"/>
      <c r="N35" s="1924"/>
      <c r="O35" s="1924"/>
      <c r="P35" s="1924"/>
      <c r="Q35" s="1924"/>
      <c r="R35" s="1924"/>
      <c r="S35" s="1924"/>
      <c r="T35" s="20"/>
    </row>
    <row r="36" spans="2:20" ht="24.95" customHeight="1">
      <c r="B36" s="16"/>
      <c r="C36" s="257" t="s">
        <v>14</v>
      </c>
      <c r="D36" s="18"/>
      <c r="E36" s="18"/>
      <c r="F36" s="18"/>
      <c r="G36" s="18"/>
      <c r="H36" s="18"/>
      <c r="I36" s="18"/>
      <c r="J36" s="1924"/>
      <c r="K36" s="1924"/>
      <c r="L36" s="1924"/>
      <c r="M36" s="1924"/>
      <c r="N36" s="1924"/>
      <c r="O36" s="1924"/>
      <c r="P36" s="1924"/>
      <c r="Q36" s="1924"/>
      <c r="R36" s="1924"/>
      <c r="S36" s="1924"/>
      <c r="T36" s="20"/>
    </row>
    <row r="37" spans="2:20" ht="24.95" customHeight="1">
      <c r="B37" s="16"/>
      <c r="C37" s="257" t="s">
        <v>15</v>
      </c>
      <c r="D37" s="18"/>
      <c r="E37" s="18"/>
      <c r="F37" s="18"/>
      <c r="G37" s="18"/>
      <c r="H37" s="18"/>
      <c r="I37" s="18"/>
      <c r="J37" s="1924"/>
      <c r="K37" s="1924"/>
      <c r="L37" s="1924"/>
      <c r="M37" s="1924"/>
      <c r="N37" s="1924"/>
      <c r="O37" s="1924"/>
      <c r="P37" s="1924"/>
      <c r="Q37" s="1924"/>
      <c r="R37" s="1924"/>
      <c r="S37" s="1924"/>
      <c r="T37" s="20"/>
    </row>
    <row r="38" spans="2:20" ht="24.95" customHeight="1">
      <c r="B38" s="238" t="s">
        <v>105</v>
      </c>
      <c r="C38" s="258" t="s">
        <v>16</v>
      </c>
      <c r="D38" s="18"/>
      <c r="E38" s="18"/>
      <c r="F38" s="18"/>
      <c r="G38" s="18"/>
      <c r="H38" s="18"/>
      <c r="I38" s="18"/>
      <c r="J38" s="1924"/>
      <c r="K38" s="1924"/>
      <c r="L38" s="1924"/>
      <c r="M38" s="1924"/>
      <c r="N38" s="1924"/>
      <c r="O38" s="1924"/>
      <c r="P38" s="1924"/>
      <c r="Q38" s="1924"/>
      <c r="R38" s="1924"/>
      <c r="S38" s="1924"/>
      <c r="T38" s="20"/>
    </row>
    <row r="39" spans="2:20" ht="24.95" customHeight="1">
      <c r="B39" s="255" t="s">
        <v>106</v>
      </c>
      <c r="C39" s="258" t="s">
        <v>53</v>
      </c>
      <c r="D39" s="18"/>
      <c r="E39" s="18"/>
      <c r="F39" s="18"/>
      <c r="G39" s="18"/>
      <c r="H39" s="18"/>
      <c r="I39" s="18"/>
      <c r="J39" s="1924"/>
      <c r="K39" s="1924"/>
      <c r="L39" s="1924"/>
      <c r="M39" s="1924"/>
      <c r="N39" s="1924"/>
      <c r="O39" s="1924"/>
      <c r="P39" s="1924"/>
      <c r="Q39" s="1924"/>
      <c r="R39" s="1924"/>
      <c r="S39" s="1924"/>
      <c r="T39" s="20"/>
    </row>
    <row r="40" spans="2:20" ht="24.95" customHeight="1">
      <c r="B40" s="16"/>
      <c r="C40" s="258" t="s">
        <v>60</v>
      </c>
      <c r="D40" s="18"/>
      <c r="E40" s="18"/>
      <c r="F40" s="18"/>
      <c r="G40" s="18"/>
      <c r="H40" s="18"/>
      <c r="I40" s="18"/>
      <c r="J40" s="1924"/>
      <c r="K40" s="1924"/>
      <c r="L40" s="1924"/>
      <c r="M40" s="1924"/>
      <c r="N40" s="1924"/>
      <c r="O40" s="1924"/>
      <c r="P40" s="1924"/>
      <c r="Q40" s="1924"/>
      <c r="R40" s="1924"/>
      <c r="S40" s="1924"/>
      <c r="T40" s="20"/>
    </row>
    <row r="41" spans="2:20" ht="24.95" customHeight="1">
      <c r="B41" s="16"/>
      <c r="C41" s="21"/>
      <c r="D41" s="18"/>
      <c r="F41" s="19"/>
      <c r="G41" s="19"/>
      <c r="H41" s="18"/>
      <c r="I41" s="18"/>
      <c r="J41" s="1924"/>
      <c r="K41" s="1924"/>
      <c r="L41" s="1924"/>
      <c r="M41" s="1924"/>
      <c r="N41" s="1924"/>
      <c r="O41" s="1924"/>
      <c r="P41" s="1924"/>
      <c r="Q41" s="1924"/>
      <c r="R41" s="1924"/>
      <c r="S41" s="1924"/>
      <c r="T41" s="20"/>
    </row>
    <row r="42" spans="2:20" ht="24.95" customHeight="1">
      <c r="B42" s="16"/>
      <c r="C42" s="21"/>
      <c r="D42" s="18"/>
      <c r="E42" s="18"/>
      <c r="F42" s="18"/>
      <c r="G42" s="18"/>
      <c r="H42" s="18"/>
      <c r="I42" s="18"/>
      <c r="J42" s="1924"/>
      <c r="K42" s="1924"/>
      <c r="L42" s="1924"/>
      <c r="M42" s="1924"/>
      <c r="N42" s="1924"/>
      <c r="O42" s="1924"/>
      <c r="P42" s="1924"/>
      <c r="Q42" s="1924"/>
      <c r="R42" s="1924"/>
      <c r="S42" s="1924"/>
      <c r="T42" s="20"/>
    </row>
    <row r="43" spans="2:20" ht="24.95" customHeight="1">
      <c r="B43" s="9"/>
      <c r="C43" s="10"/>
      <c r="D43" s="676"/>
      <c r="E43" s="676"/>
      <c r="F43" s="676"/>
      <c r="G43" s="676"/>
      <c r="H43" s="676"/>
      <c r="I43" s="676"/>
      <c r="J43" s="676"/>
      <c r="K43" s="676"/>
      <c r="L43" s="676"/>
      <c r="M43" s="676"/>
      <c r="N43" s="676"/>
      <c r="O43" s="676"/>
      <c r="P43" s="676"/>
      <c r="Q43" s="676"/>
      <c r="R43" s="676"/>
      <c r="S43" s="676"/>
      <c r="T43" s="679"/>
    </row>
    <row r="44" spans="2:20" ht="24.95" customHeight="1" thickBot="1">
      <c r="B44" s="680"/>
      <c r="C44" s="681"/>
      <c r="D44" s="681"/>
      <c r="E44" s="681"/>
      <c r="F44" s="681"/>
      <c r="G44" s="681"/>
      <c r="H44" s="681"/>
      <c r="I44" s="681"/>
      <c r="J44" s="681"/>
      <c r="K44" s="681"/>
      <c r="L44" s="681"/>
      <c r="M44" s="681"/>
      <c r="N44" s="681"/>
      <c r="O44" s="681"/>
      <c r="P44" s="681"/>
      <c r="Q44" s="681"/>
      <c r="R44" s="681"/>
      <c r="S44" s="681"/>
      <c r="T44" s="682"/>
    </row>
    <row r="45" spans="2:20" ht="24.95" customHeight="1" thickTop="1"/>
    <row r="48" spans="2:20" ht="12.75"/>
    <row r="49" ht="12.75"/>
    <row r="50" ht="12.75"/>
    <row r="51" ht="12.75"/>
    <row r="52" ht="12.75"/>
    <row r="53" ht="12.75"/>
    <row r="54" ht="12.75"/>
    <row r="55" ht="12.75"/>
    <row r="56" ht="12.75"/>
    <row r="57" ht="12.75"/>
    <row r="58" ht="12.75"/>
    <row r="59" ht="12.75"/>
    <row r="60" ht="12.75"/>
    <row r="61" ht="12.75"/>
    <row r="62" ht="12.75"/>
    <row r="63" ht="12.75"/>
    <row r="64" ht="12.75"/>
    <row r="65" ht="12.75"/>
    <row r="66" ht="12.75"/>
    <row r="67" ht="12.75"/>
    <row r="68" ht="12.75"/>
    <row r="69" ht="12.75"/>
    <row r="70" ht="14.25" customHeight="1"/>
    <row r="71" ht="12.75"/>
  </sheetData>
  <mergeCells count="30">
    <mergeCell ref="B11:C11"/>
    <mergeCell ref="M5:S5"/>
    <mergeCell ref="M6:S6"/>
    <mergeCell ref="M7:S7"/>
    <mergeCell ref="M8:S8"/>
    <mergeCell ref="M9:S9"/>
    <mergeCell ref="B25:C25"/>
    <mergeCell ref="B12:C12"/>
    <mergeCell ref="B13:C13"/>
    <mergeCell ref="M13:P13"/>
    <mergeCell ref="R13:T13"/>
    <mergeCell ref="B15:C17"/>
    <mergeCell ref="D15:D17"/>
    <mergeCell ref="E15:H16"/>
    <mergeCell ref="I15:L16"/>
    <mergeCell ref="M15:P16"/>
    <mergeCell ref="Q15:T16"/>
    <mergeCell ref="E17:H17"/>
    <mergeCell ref="I17:L17"/>
    <mergeCell ref="M17:P17"/>
    <mergeCell ref="Q17:T17"/>
    <mergeCell ref="B24:C24"/>
    <mergeCell ref="J41:S41"/>
    <mergeCell ref="J42:S42"/>
    <mergeCell ref="J35:S35"/>
    <mergeCell ref="J36:S36"/>
    <mergeCell ref="J37:S37"/>
    <mergeCell ref="J38:S38"/>
    <mergeCell ref="J39:S39"/>
    <mergeCell ref="J40:S40"/>
  </mergeCells>
  <pageMargins left="0.74803149606299213" right="0.23622047244094491" top="0.74803149606299213" bottom="0.37" header="0.23622047244094491" footer="0.23622047244094491"/>
  <pageSetup paperSize="9" scale="44" orientation="portrait" horizontalDpi="4294967293"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51"/>
  <sheetViews>
    <sheetView showGridLines="0" view="pageBreakPreview" topLeftCell="A7" zoomScale="60" zoomScaleNormal="60" workbookViewId="0">
      <selection activeCell="K19" sqref="K19"/>
    </sheetView>
  </sheetViews>
  <sheetFormatPr defaultColWidth="9.16796875" defaultRowHeight="24.95" customHeight="1"/>
  <cols>
    <col min="1" max="1" width="9.16796875" style="1202"/>
    <col min="2" max="2" width="6.60546875" style="1202" customWidth="1"/>
    <col min="3" max="3" width="42.34375" style="1202" customWidth="1"/>
    <col min="4" max="4" width="23.05859375" style="1202" customWidth="1"/>
    <col min="5" max="5" width="21.44140625" style="1202" customWidth="1"/>
    <col min="6" max="6" width="21.57421875" style="1202" bestFit="1" customWidth="1"/>
    <col min="7" max="7" width="32.09375" style="1202" customWidth="1"/>
    <col min="8" max="8" width="18.7421875" style="1202" customWidth="1"/>
    <col min="9" max="9" width="35.87109375" style="1202" customWidth="1"/>
    <col min="10" max="10" width="29.80078125" style="1202" customWidth="1"/>
    <col min="11" max="11" width="19.6875" style="1202" customWidth="1"/>
    <col min="12" max="12" width="9.16796875" style="1202"/>
    <col min="13" max="14" width="22.51953125" style="1231" customWidth="1"/>
    <col min="15" max="15" width="3.91015625" style="1202" customWidth="1"/>
    <col min="16" max="18" width="18.7421875" style="1202" customWidth="1"/>
    <col min="19" max="19" width="2.6953125" style="1202" customWidth="1"/>
    <col min="20" max="20" width="18.7421875" style="1202" customWidth="1"/>
    <col min="21" max="16384" width="9.16796875" style="1202"/>
  </cols>
  <sheetData>
    <row r="1" spans="2:11" ht="24.95" customHeight="1">
      <c r="C1" s="1205"/>
      <c r="D1" s="1206"/>
      <c r="E1" s="1206"/>
      <c r="F1" s="1206"/>
      <c r="G1" s="1206"/>
      <c r="H1" s="1207" t="s">
        <v>8</v>
      </c>
      <c r="I1" s="1208"/>
      <c r="J1" s="1210" t="s">
        <v>1426</v>
      </c>
      <c r="K1" s="1210"/>
    </row>
    <row r="2" spans="2:11" ht="24.95" customHeight="1">
      <c r="C2" s="1203"/>
      <c r="D2" s="1203"/>
      <c r="E2" s="1203"/>
      <c r="F2" s="1203"/>
      <c r="G2" s="1203"/>
      <c r="H2" s="1207" t="s">
        <v>10</v>
      </c>
      <c r="I2" s="1208"/>
      <c r="J2" s="1208"/>
      <c r="K2" s="1264"/>
    </row>
    <row r="3" spans="2:11" ht="24.95" customHeight="1">
      <c r="C3" s="1203"/>
      <c r="D3" s="1206"/>
      <c r="E3" s="1206"/>
      <c r="F3" s="1206"/>
      <c r="G3" s="1206"/>
      <c r="H3" s="1207" t="s">
        <v>20</v>
      </c>
      <c r="I3" s="1208"/>
      <c r="J3" s="1211" t="str">
        <f>+WBS!M6</f>
        <v>Ronny Hidayat</v>
      </c>
      <c r="K3" s="1212"/>
    </row>
    <row r="4" spans="2:11" ht="24.95" customHeight="1">
      <c r="C4" s="1203"/>
      <c r="D4" s="1203"/>
      <c r="E4" s="1203"/>
      <c r="F4" s="1203"/>
      <c r="G4" s="1203"/>
      <c r="H4" s="1207" t="s">
        <v>11</v>
      </c>
      <c r="I4" s="1208"/>
      <c r="J4" s="1213" t="str">
        <f>+WBS!M7</f>
        <v>04 Juni 2020</v>
      </c>
      <c r="K4" s="1214"/>
    </row>
    <row r="5" spans="2:11" ht="24.95" customHeight="1">
      <c r="D5" s="1206"/>
      <c r="E5" s="1206"/>
      <c r="F5" s="1206"/>
      <c r="G5" s="1206"/>
      <c r="H5" s="1207" t="s">
        <v>19</v>
      </c>
      <c r="I5" s="1208"/>
      <c r="J5" s="1216" t="str">
        <f>+WBS!M8</f>
        <v>Tenni Ginting, SE., Ak, CA, CPA</v>
      </c>
      <c r="K5" s="1217"/>
    </row>
    <row r="6" spans="2:11" ht="24.95" customHeight="1">
      <c r="B6" s="1209" t="s">
        <v>17</v>
      </c>
      <c r="D6" s="1218"/>
      <c r="E6" s="1218"/>
      <c r="F6" s="1218"/>
      <c r="G6" s="1218"/>
      <c r="H6" s="1207" t="s">
        <v>11</v>
      </c>
      <c r="I6" s="1208"/>
      <c r="J6" s="1216"/>
      <c r="K6" s="1217"/>
    </row>
    <row r="7" spans="2:11" ht="24.95" customHeight="1">
      <c r="B7" s="1209"/>
      <c r="D7" s="1218"/>
      <c r="E7" s="1218"/>
      <c r="F7" s="1218"/>
      <c r="G7" s="1218"/>
      <c r="H7" s="1219"/>
      <c r="I7" s="1208"/>
      <c r="J7" s="1208"/>
      <c r="K7" s="1220"/>
    </row>
    <row r="8" spans="2:11" ht="24.95" customHeight="1">
      <c r="B8" s="1937" t="str">
        <f>+DAPUR!E6</f>
        <v>PT BANUA KARYA UTAMA</v>
      </c>
      <c r="C8" s="1937"/>
      <c r="D8" s="1218"/>
      <c r="E8" s="1218"/>
      <c r="F8" s="1218"/>
      <c r="G8" s="1218"/>
      <c r="H8" s="1221"/>
      <c r="I8" s="1222"/>
      <c r="J8" s="1222"/>
      <c r="K8" s="1223"/>
    </row>
    <row r="9" spans="2:11" ht="24.95" customHeight="1">
      <c r="B9" s="1272" t="s">
        <v>1423</v>
      </c>
      <c r="C9" s="1272"/>
      <c r="D9" s="1218"/>
      <c r="E9" s="1218"/>
      <c r="F9" s="1218"/>
      <c r="G9" s="1218"/>
      <c r="H9" s="1221"/>
      <c r="I9" s="1222"/>
      <c r="J9" s="1222"/>
      <c r="K9" s="1222"/>
    </row>
    <row r="10" spans="2:11" ht="24.95" customHeight="1">
      <c r="B10" s="1938" t="str">
        <f>+DAPUR!E18</f>
        <v>31 DESEMBER  2019</v>
      </c>
      <c r="C10" s="1938"/>
      <c r="D10" s="1218"/>
      <c r="E10" s="1218"/>
      <c r="F10" s="1218"/>
      <c r="G10" s="1218"/>
      <c r="H10" s="1221"/>
      <c r="I10" s="1222"/>
      <c r="J10" s="1222"/>
      <c r="K10" s="1265"/>
    </row>
    <row r="11" spans="2:11" ht="24.95" customHeight="1" thickBot="1">
      <c r="B11" s="1209"/>
      <c r="D11" s="1218"/>
      <c r="E11" s="1218"/>
      <c r="F11" s="1218"/>
      <c r="G11" s="1218"/>
      <c r="H11" s="1221"/>
      <c r="I11" s="1222"/>
      <c r="J11" s="1222"/>
      <c r="K11" s="1222"/>
    </row>
    <row r="12" spans="2:11" ht="24.95" customHeight="1">
      <c r="B12" s="1950" t="s">
        <v>130</v>
      </c>
      <c r="C12" s="1951"/>
      <c r="D12" s="1622" t="s">
        <v>509</v>
      </c>
      <c r="E12" s="1373" t="s">
        <v>502</v>
      </c>
      <c r="F12" s="1954" t="s">
        <v>503</v>
      </c>
      <c r="G12" s="1627" t="s">
        <v>130</v>
      </c>
      <c r="H12" s="1950" t="s">
        <v>504</v>
      </c>
      <c r="I12" s="1951"/>
      <c r="J12" s="1622" t="s">
        <v>11</v>
      </c>
      <c r="K12" s="1934" t="s">
        <v>505</v>
      </c>
    </row>
    <row r="13" spans="2:11" ht="6.75" customHeight="1" thickBot="1">
      <c r="B13" s="1941"/>
      <c r="C13" s="1942"/>
      <c r="D13" s="1226"/>
      <c r="E13" s="1225"/>
      <c r="F13" s="1946"/>
      <c r="G13" s="1226"/>
      <c r="H13" s="1943"/>
      <c r="I13" s="1944"/>
      <c r="J13" s="1260"/>
      <c r="K13" s="1935"/>
    </row>
    <row r="14" spans="2:11" ht="24.95" customHeight="1" thickBot="1">
      <c r="B14" s="1943"/>
      <c r="C14" s="1944"/>
      <c r="D14" s="1623" t="s">
        <v>25</v>
      </c>
      <c r="E14" s="1227" t="s">
        <v>504</v>
      </c>
      <c r="F14" s="1947"/>
      <c r="G14" s="1626" t="s">
        <v>503</v>
      </c>
      <c r="H14" s="1624" t="s">
        <v>11</v>
      </c>
      <c r="I14" s="1230" t="s">
        <v>506</v>
      </c>
      <c r="J14" s="1623" t="s">
        <v>507</v>
      </c>
      <c r="K14" s="1936"/>
    </row>
    <row r="15" spans="2:11" ht="24.95" customHeight="1">
      <c r="B15" s="1348"/>
      <c r="C15" s="1349"/>
      <c r="D15" s="1350"/>
      <c r="E15" s="1351"/>
      <c r="F15" s="1350"/>
      <c r="G15" s="1352"/>
      <c r="H15" s="1353"/>
      <c r="I15" s="1350"/>
      <c r="J15" s="1352"/>
      <c r="K15" s="1352"/>
    </row>
    <row r="16" spans="2:11" ht="24.95" customHeight="1">
      <c r="B16" s="1354" t="s">
        <v>63</v>
      </c>
      <c r="C16" s="1355" t="str">
        <f>+D!C19</f>
        <v>Iwanudin</v>
      </c>
      <c r="D16" s="1356">
        <f>+D!N19</f>
        <v>110000000</v>
      </c>
      <c r="E16" s="1357">
        <f>+D16</f>
        <v>110000000</v>
      </c>
      <c r="F16" s="1356">
        <f>+D16-E16</f>
        <v>0</v>
      </c>
      <c r="G16" s="1358"/>
      <c r="H16" s="1652" t="s">
        <v>1469</v>
      </c>
      <c r="I16" s="1358" t="s">
        <v>1473</v>
      </c>
      <c r="J16" s="1360" t="s">
        <v>1471</v>
      </c>
      <c r="K16" s="1359" t="s">
        <v>1472</v>
      </c>
    </row>
    <row r="17" spans="1:20" ht="24.95" customHeight="1">
      <c r="B17" s="1354" t="s">
        <v>63</v>
      </c>
      <c r="C17" s="1355" t="str">
        <f>+D!C20</f>
        <v>Joni</v>
      </c>
      <c r="D17" s="1356">
        <f>+D!N20</f>
        <v>2592527813</v>
      </c>
      <c r="E17" s="1357">
        <f>+D17</f>
        <v>2592527813</v>
      </c>
      <c r="F17" s="1356">
        <f t="shared" ref="F17:F18" si="0">+D17-E17</f>
        <v>0</v>
      </c>
      <c r="G17" s="1358"/>
      <c r="H17" s="1652" t="s">
        <v>1469</v>
      </c>
      <c r="I17" s="1358" t="s">
        <v>1474</v>
      </c>
      <c r="J17" s="1360" t="s">
        <v>1471</v>
      </c>
      <c r="K17" s="1359" t="s">
        <v>1472</v>
      </c>
    </row>
    <row r="18" spans="1:20" ht="24.95" customHeight="1">
      <c r="B18" s="1354" t="s">
        <v>63</v>
      </c>
      <c r="C18" s="1355" t="str">
        <f>+D!C21</f>
        <v>Direksi</v>
      </c>
      <c r="D18" s="1356">
        <f>+D!N21</f>
        <v>3033977555</v>
      </c>
      <c r="E18" s="1357">
        <f>+D18</f>
        <v>3033977555</v>
      </c>
      <c r="F18" s="1356">
        <f t="shared" si="0"/>
        <v>0</v>
      </c>
      <c r="G18" s="1358"/>
      <c r="H18" s="1652" t="s">
        <v>1469</v>
      </c>
      <c r="I18" s="1358" t="s">
        <v>1475</v>
      </c>
      <c r="J18" s="1360" t="s">
        <v>1471</v>
      </c>
      <c r="K18" s="1359" t="s">
        <v>1472</v>
      </c>
    </row>
    <row r="19" spans="1:20" s="1231" customFormat="1" ht="24.95" customHeight="1" thickBot="1">
      <c r="A19" s="1202"/>
      <c r="B19" s="1354"/>
      <c r="C19" s="1355"/>
      <c r="D19" s="1356"/>
      <c r="E19" s="1357"/>
      <c r="F19" s="1356"/>
      <c r="G19" s="1358"/>
      <c r="H19" s="1362"/>
      <c r="I19" s="1359"/>
      <c r="J19" s="1360"/>
      <c r="K19" s="1359"/>
      <c r="L19" s="1202"/>
      <c r="O19" s="1202"/>
      <c r="P19" s="1202"/>
      <c r="Q19" s="1202"/>
      <c r="R19" s="1202"/>
      <c r="S19" s="1202"/>
      <c r="T19" s="1202"/>
    </row>
    <row r="20" spans="1:20" s="1231" customFormat="1" ht="24.95" customHeight="1" thickBot="1">
      <c r="A20" s="1202"/>
      <c r="B20" s="1952" t="s">
        <v>67</v>
      </c>
      <c r="C20" s="1953"/>
      <c r="D20" s="1243">
        <f>SUM(D16:D19)</f>
        <v>5736505368</v>
      </c>
      <c r="E20" s="1243">
        <f t="shared" ref="E20:F20" si="1">SUM(E16:E19)</f>
        <v>5736505368</v>
      </c>
      <c r="F20" s="1243">
        <f t="shared" si="1"/>
        <v>0</v>
      </c>
      <c r="G20" s="1244"/>
      <c r="H20" s="1245"/>
      <c r="I20" s="1244"/>
      <c r="J20" s="1244"/>
      <c r="K20" s="1270"/>
      <c r="L20" s="1202"/>
      <c r="O20" s="1202"/>
      <c r="P20" s="1202"/>
      <c r="Q20" s="1202"/>
      <c r="R20" s="1202"/>
      <c r="S20" s="1202"/>
      <c r="T20" s="1202"/>
    </row>
    <row r="21" spans="1:20" s="1231" customFormat="1" ht="24.95" customHeight="1" thickTop="1">
      <c r="A21" s="1202"/>
      <c r="B21" s="1246"/>
      <c r="C21" s="1247"/>
      <c r="D21" s="410"/>
      <c r="E21" s="410"/>
      <c r="F21" s="410"/>
      <c r="G21" s="410"/>
      <c r="H21" s="1247"/>
      <c r="I21" s="1247"/>
      <c r="J21" s="410"/>
      <c r="K21" s="410"/>
      <c r="L21" s="1202"/>
      <c r="O21" s="1202"/>
      <c r="P21" s="1202"/>
      <c r="Q21" s="1202"/>
      <c r="R21" s="1202"/>
      <c r="S21" s="1202"/>
      <c r="T21" s="1202"/>
    </row>
    <row r="22" spans="1:20" s="1231" customFormat="1" ht="24.95" customHeight="1">
      <c r="A22" s="1202"/>
      <c r="B22" s="1248"/>
      <c r="C22" s="1249"/>
      <c r="D22" s="1249"/>
      <c r="E22" s="1249"/>
      <c r="F22" s="1249"/>
      <c r="G22" s="1249"/>
      <c r="H22" s="1249"/>
      <c r="I22" s="1249"/>
      <c r="J22" s="1249"/>
      <c r="K22" s="1249"/>
      <c r="L22" s="1202"/>
      <c r="M22" s="1250"/>
      <c r="O22" s="1202"/>
      <c r="P22" s="1202"/>
      <c r="Q22" s="1202"/>
      <c r="R22" s="1202"/>
      <c r="S22" s="1202"/>
      <c r="T22" s="1202"/>
    </row>
    <row r="23" spans="1:20" s="1231" customFormat="1" ht="24.95" customHeight="1">
      <c r="A23" s="1202"/>
      <c r="B23" s="1251"/>
      <c r="C23" s="1249"/>
      <c r="D23" s="1249"/>
      <c r="E23" s="1249"/>
      <c r="F23" s="1249"/>
      <c r="G23" s="1249"/>
      <c r="H23" s="1249"/>
      <c r="I23" s="1249"/>
      <c r="J23" s="1249"/>
      <c r="K23" s="1249"/>
      <c r="L23" s="1202"/>
      <c r="O23" s="1202"/>
      <c r="P23" s="1202"/>
      <c r="Q23" s="1202"/>
      <c r="R23" s="1202"/>
      <c r="S23" s="1202"/>
      <c r="T23" s="1202"/>
    </row>
    <row r="24" spans="1:20" s="1231" customFormat="1" ht="24.95" customHeight="1">
      <c r="A24" s="1202"/>
      <c r="B24" s="1252" t="s">
        <v>508</v>
      </c>
      <c r="C24" s="1249"/>
      <c r="D24" s="1249"/>
      <c r="E24" s="1249"/>
      <c r="F24" s="1249"/>
      <c r="G24" s="1249"/>
      <c r="H24" s="1249"/>
      <c r="I24" s="1249"/>
      <c r="J24" s="1249"/>
      <c r="K24" s="1249"/>
      <c r="L24" s="1202"/>
      <c r="O24" s="1202"/>
      <c r="P24" s="1202"/>
      <c r="Q24" s="1202"/>
      <c r="R24" s="1202"/>
      <c r="S24" s="1202"/>
      <c r="T24" s="1202"/>
    </row>
    <row r="25" spans="1:20" s="1231" customFormat="1" ht="24.95" customHeight="1">
      <c r="A25" s="1202"/>
      <c r="B25" s="1235"/>
      <c r="C25" s="1253" t="s">
        <v>1159</v>
      </c>
      <c r="D25" s="1249"/>
      <c r="E25" s="1249"/>
      <c r="F25" s="1249"/>
      <c r="G25" s="1249"/>
      <c r="H25" s="1249"/>
      <c r="I25" s="1249"/>
      <c r="J25" s="1249"/>
      <c r="K25" s="1249"/>
      <c r="L25" s="1202"/>
      <c r="O25" s="1202"/>
      <c r="P25" s="1202"/>
      <c r="Q25" s="1202"/>
      <c r="R25" s="1202"/>
      <c r="S25" s="1202"/>
      <c r="T25" s="1202"/>
    </row>
    <row r="26" spans="1:20" s="1231" customFormat="1" ht="24.95" customHeight="1">
      <c r="A26" s="1202"/>
      <c r="B26" s="1248"/>
      <c r="C26" s="1254"/>
      <c r="D26" s="1249"/>
      <c r="E26" s="1249"/>
      <c r="F26" s="1249"/>
      <c r="G26" s="1249"/>
      <c r="H26" s="1249"/>
      <c r="I26" s="1249"/>
      <c r="J26" s="1249"/>
      <c r="K26" s="1249"/>
      <c r="L26" s="1202"/>
      <c r="O26" s="1202"/>
      <c r="P26" s="1202"/>
      <c r="Q26" s="1202"/>
      <c r="R26" s="1202"/>
      <c r="S26" s="1202"/>
      <c r="T26" s="1202"/>
    </row>
    <row r="29" spans="1:20" ht="14.25"/>
    <row r="30" spans="1:20" ht="14.25"/>
    <row r="31" spans="1:20" ht="14.25"/>
    <row r="32" spans="1:20" ht="14.25"/>
    <row r="33" ht="14.25"/>
    <row r="34" ht="14.25"/>
    <row r="35" ht="14.25"/>
    <row r="36" ht="14.25"/>
    <row r="37" ht="14.25"/>
    <row r="38" ht="14.25"/>
    <row r="39" ht="14.25"/>
    <row r="40" ht="14.25"/>
    <row r="41" ht="14.25"/>
    <row r="42" ht="14.25"/>
    <row r="43" ht="14.25"/>
    <row r="44" ht="14.25"/>
    <row r="45" ht="14.25"/>
    <row r="46" ht="14.25"/>
    <row r="47" ht="14.25"/>
    <row r="48" ht="14.25"/>
    <row r="49" ht="14.25"/>
    <row r="50" ht="14.25"/>
    <row r="51" ht="14.25"/>
  </sheetData>
  <mergeCells count="7">
    <mergeCell ref="H12:I13"/>
    <mergeCell ref="K12:K14"/>
    <mergeCell ref="B20:C20"/>
    <mergeCell ref="B8:C8"/>
    <mergeCell ref="B10:C10"/>
    <mergeCell ref="B12:C14"/>
    <mergeCell ref="F12:F14"/>
  </mergeCells>
  <pageMargins left="0.47244094488188981" right="0.23622047244094491" top="0.74803149606299213" bottom="0.35433070866141736" header="0.23622047244094491" footer="0.23622047244094491"/>
  <pageSetup paperSize="9" scale="55" orientation="landscape" horizontalDpi="4294967293" verticalDpi="300"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1"/>
  <dimension ref="B1:X60"/>
  <sheetViews>
    <sheetView view="pageBreakPreview" topLeftCell="A10" zoomScale="60" zoomScaleNormal="65" workbookViewId="0">
      <selection activeCell="J22" sqref="J22"/>
    </sheetView>
  </sheetViews>
  <sheetFormatPr defaultRowHeight="24.95" customHeight="1"/>
  <cols>
    <col min="2" max="2" width="6.60546875" customWidth="1"/>
    <col min="3" max="3" width="75.24609375" customWidth="1"/>
    <col min="4" max="4" width="10.11328125" customWidth="1"/>
    <col min="5" max="5" width="2.6953125" customWidth="1"/>
    <col min="6" max="6" width="21.3046875" customWidth="1"/>
    <col min="7" max="9" width="2.6953125" customWidth="1"/>
    <col min="10" max="10" width="20.359375" customWidth="1"/>
    <col min="11" max="13" width="2.6953125" customWidth="1"/>
    <col min="14" max="14" width="21.3046875" customWidth="1"/>
    <col min="15" max="17" width="2.6953125" customWidth="1"/>
    <col min="18" max="18" width="19.6875" customWidth="1"/>
    <col min="19" max="20" width="2.6953125" customWidth="1"/>
    <col min="23" max="23" width="6.7421875" customWidth="1"/>
    <col min="24" max="24" width="41.265625" customWidth="1"/>
    <col min="25" max="25" width="4.8515625" customWidth="1"/>
    <col min="26" max="28" width="18.7421875" customWidth="1"/>
    <col min="29" max="29" width="3.234375" customWidth="1"/>
    <col min="30" max="30"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30</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1164</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4"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4" ht="24.95" customHeight="1">
      <c r="B18" s="54"/>
      <c r="C18" s="29"/>
      <c r="D18" s="55"/>
      <c r="E18" s="50"/>
      <c r="F18" s="51"/>
      <c r="G18" s="51"/>
      <c r="H18" s="52"/>
      <c r="I18" s="51"/>
      <c r="J18" s="51"/>
      <c r="K18" s="53"/>
      <c r="L18" s="52"/>
      <c r="M18" s="51"/>
      <c r="N18" s="51"/>
      <c r="O18" s="53"/>
      <c r="P18" s="52"/>
      <c r="Q18" s="51"/>
      <c r="R18" s="51"/>
      <c r="S18" s="53"/>
      <c r="T18" s="52"/>
    </row>
    <row r="19" spans="2:24" ht="24.95" customHeight="1">
      <c r="B19" s="1577" t="s">
        <v>63</v>
      </c>
      <c r="C19" s="1578" t="s">
        <v>1223</v>
      </c>
      <c r="D19" s="1579"/>
      <c r="E19" s="1580"/>
      <c r="F19" s="1581">
        <f>+NLM!G30</f>
        <v>0</v>
      </c>
      <c r="G19" s="1581"/>
      <c r="H19" s="1582" t="s">
        <v>111</v>
      </c>
      <c r="I19" s="1581"/>
      <c r="J19" s="1581"/>
      <c r="K19" s="1583"/>
      <c r="L19" s="1584"/>
      <c r="M19" s="1581"/>
      <c r="N19" s="1581">
        <f>+F19+J19</f>
        <v>0</v>
      </c>
      <c r="O19" s="1585"/>
      <c r="P19" s="1586"/>
      <c r="Q19" s="1581"/>
      <c r="R19" s="1581">
        <v>0</v>
      </c>
      <c r="S19" s="1587"/>
      <c r="T19" s="1588"/>
    </row>
    <row r="20" spans="2:24" ht="24.95" customHeight="1">
      <c r="B20" s="1354" t="s">
        <v>63</v>
      </c>
      <c r="C20" s="1589" t="s">
        <v>1197</v>
      </c>
      <c r="D20" s="1590"/>
      <c r="E20" s="1591"/>
      <c r="F20" s="1592">
        <v>0</v>
      </c>
      <c r="G20" s="1592"/>
      <c r="H20" s="1593" t="s">
        <v>111</v>
      </c>
      <c r="I20" s="1592"/>
      <c r="J20" s="1592">
        <f>-R30</f>
        <v>0</v>
      </c>
      <c r="K20" s="1594"/>
      <c r="L20" s="1595"/>
      <c r="M20" s="1592"/>
      <c r="N20" s="1592">
        <f t="shared" ref="N20:N22" si="0">+F20+J20</f>
        <v>0</v>
      </c>
      <c r="O20" s="1596"/>
      <c r="P20" s="1597"/>
      <c r="Q20" s="1592"/>
      <c r="R20" s="1592">
        <v>9970644323</v>
      </c>
      <c r="S20" s="1598"/>
      <c r="T20" s="1599"/>
      <c r="X20" s="233">
        <f>+BB!N20</f>
        <v>34162773805</v>
      </c>
    </row>
    <row r="21" spans="2:24" ht="24.95" customHeight="1">
      <c r="B21" s="1354" t="s">
        <v>63</v>
      </c>
      <c r="C21" s="1589" t="str">
        <f>+NLM!B32</f>
        <v>PT Insani Bara Perkasa</v>
      </c>
      <c r="D21" s="1590"/>
      <c r="E21" s="1591"/>
      <c r="F21" s="1592">
        <v>25589591290</v>
      </c>
      <c r="G21" s="1592"/>
      <c r="H21" s="1593" t="s">
        <v>111</v>
      </c>
      <c r="I21" s="1592"/>
      <c r="J21" s="1592">
        <v>0</v>
      </c>
      <c r="K21" s="1594"/>
      <c r="L21" s="1595"/>
      <c r="M21" s="1592"/>
      <c r="N21" s="1592">
        <f t="shared" si="0"/>
        <v>25589591290</v>
      </c>
      <c r="O21" s="1596"/>
      <c r="P21" s="1597"/>
      <c r="Q21" s="1592"/>
      <c r="R21" s="1592"/>
      <c r="S21" s="1598"/>
      <c r="T21" s="1599"/>
      <c r="X21" s="233"/>
    </row>
    <row r="22" spans="2:24" ht="24.95" customHeight="1">
      <c r="B22" s="1354" t="s">
        <v>63</v>
      </c>
      <c r="C22" s="1589" t="str">
        <f>+NLM!B33</f>
        <v>PT Batubara Energy Prima</v>
      </c>
      <c r="D22" s="1590"/>
      <c r="E22" s="1591"/>
      <c r="F22" s="1592">
        <v>0</v>
      </c>
      <c r="G22" s="1592"/>
      <c r="H22" s="1593" t="s">
        <v>111</v>
      </c>
      <c r="I22" s="1592"/>
      <c r="J22" s="1592">
        <f>-R32</f>
        <v>0</v>
      </c>
      <c r="K22" s="1594"/>
      <c r="L22" s="1595"/>
      <c r="M22" s="1592"/>
      <c r="N22" s="1592">
        <f t="shared" si="0"/>
        <v>0</v>
      </c>
      <c r="O22" s="1596"/>
      <c r="P22" s="1597"/>
      <c r="Q22" s="1592"/>
      <c r="R22" s="1592"/>
      <c r="S22" s="1598"/>
      <c r="T22" s="1599"/>
      <c r="X22" s="233"/>
    </row>
    <row r="23" spans="2:24" ht="24.95" customHeight="1" thickBot="1">
      <c r="B23" s="1957"/>
      <c r="C23" s="1958"/>
      <c r="D23" s="513"/>
      <c r="E23" s="407"/>
      <c r="F23" s="154"/>
      <c r="G23" s="154"/>
      <c r="H23" s="155"/>
      <c r="I23" s="154"/>
      <c r="J23" s="154"/>
      <c r="K23" s="156"/>
      <c r="L23" s="155"/>
      <c r="M23" s="154"/>
      <c r="N23" s="154"/>
      <c r="O23" s="156"/>
      <c r="P23" s="155"/>
      <c r="Q23" s="154"/>
      <c r="R23" s="154"/>
      <c r="S23" s="406"/>
      <c r="T23" s="158"/>
    </row>
    <row r="24" spans="2:24" ht="24.95" customHeight="1" thickBot="1">
      <c r="B24" s="1930" t="s">
        <v>67</v>
      </c>
      <c r="C24" s="1931"/>
      <c r="D24" s="65"/>
      <c r="E24" s="68"/>
      <c r="F24" s="178">
        <f>SUM(F19:F23)</f>
        <v>25589591290</v>
      </c>
      <c r="G24" s="178"/>
      <c r="H24" s="179"/>
      <c r="I24" s="178"/>
      <c r="J24" s="178">
        <f>SUM(J19:J23)</f>
        <v>0</v>
      </c>
      <c r="K24" s="180"/>
      <c r="L24" s="179"/>
      <c r="M24" s="178"/>
      <c r="N24" s="178">
        <f>SUM(N19:N23)</f>
        <v>25589591290</v>
      </c>
      <c r="O24" s="180"/>
      <c r="P24" s="179"/>
      <c r="Q24" s="178"/>
      <c r="R24" s="178">
        <f>SUM(R19:R23)</f>
        <v>9970644323</v>
      </c>
      <c r="S24" s="208"/>
      <c r="T24" s="69"/>
      <c r="X24" s="233"/>
    </row>
    <row r="25" spans="2:24" ht="24.95" customHeight="1" thickTop="1">
      <c r="B25" s="218"/>
      <c r="C25" s="219"/>
      <c r="D25" s="219"/>
      <c r="E25" s="219"/>
      <c r="F25" s="410" t="s">
        <v>105</v>
      </c>
      <c r="G25" s="219"/>
      <c r="H25" s="219"/>
      <c r="I25" s="219"/>
      <c r="J25" s="410" t="s">
        <v>105</v>
      </c>
      <c r="K25" s="219"/>
      <c r="L25" s="219"/>
      <c r="M25" s="219"/>
      <c r="N25" s="410" t="s">
        <v>105</v>
      </c>
      <c r="O25" s="219"/>
      <c r="P25" s="219"/>
      <c r="Q25" s="219"/>
      <c r="R25" s="410" t="s">
        <v>105</v>
      </c>
      <c r="S25" s="219"/>
      <c r="T25" s="60"/>
      <c r="X25" s="233"/>
    </row>
    <row r="26" spans="2:24" ht="24.95" customHeight="1">
      <c r="B26" s="222"/>
      <c r="C26" s="223"/>
      <c r="D26" s="223"/>
      <c r="E26" s="223"/>
      <c r="F26" s="223"/>
      <c r="G26" s="223"/>
      <c r="H26" s="223"/>
      <c r="I26" s="223"/>
      <c r="J26" s="223"/>
      <c r="K26" s="223"/>
      <c r="L26" s="223"/>
      <c r="M26" s="223"/>
      <c r="N26" s="223"/>
      <c r="O26" s="223"/>
      <c r="P26" s="223"/>
      <c r="Q26" s="223"/>
      <c r="R26" s="223"/>
      <c r="S26" s="223"/>
      <c r="T26" s="60"/>
      <c r="X26" s="233"/>
    </row>
    <row r="27" spans="2:24" ht="24.95" customHeight="1">
      <c r="B27" s="222"/>
      <c r="C27" s="223"/>
      <c r="D27" s="223"/>
      <c r="E27" s="223"/>
      <c r="F27" s="223"/>
      <c r="G27" s="223"/>
      <c r="H27" s="223"/>
      <c r="I27" s="223"/>
      <c r="J27" s="223"/>
      <c r="K27" s="223"/>
      <c r="L27" s="224" t="str">
        <f>A!L35</f>
        <v>to WBS</v>
      </c>
      <c r="M27" s="223"/>
      <c r="N27" s="223"/>
      <c r="O27" s="223"/>
      <c r="P27" s="223"/>
      <c r="Q27" s="223"/>
      <c r="R27" s="223"/>
      <c r="S27" s="223"/>
      <c r="T27" s="60"/>
    </row>
    <row r="28" spans="2:24" ht="24.95" customHeight="1">
      <c r="B28" s="1162"/>
      <c r="C28" s="223"/>
      <c r="D28" s="223"/>
      <c r="E28" s="223"/>
      <c r="F28" s="223"/>
      <c r="G28" s="223"/>
      <c r="H28" s="223"/>
      <c r="I28" s="223"/>
      <c r="J28" s="223"/>
      <c r="K28" s="223"/>
      <c r="L28" s="224"/>
      <c r="M28" s="223"/>
      <c r="N28" s="223"/>
      <c r="O28" s="223"/>
      <c r="P28" s="223"/>
      <c r="Q28" s="223"/>
      <c r="R28" s="223"/>
      <c r="S28" s="223"/>
      <c r="T28" s="60"/>
    </row>
    <row r="29" spans="2:24" ht="24.95" customHeight="1">
      <c r="B29" s="374"/>
      <c r="C29" s="620"/>
      <c r="D29" s="223"/>
      <c r="E29" s="223"/>
      <c r="F29" s="223"/>
      <c r="G29" s="223"/>
      <c r="H29" s="223"/>
      <c r="I29" s="223"/>
      <c r="J29" s="223"/>
      <c r="K29" s="223"/>
      <c r="L29" s="224"/>
      <c r="M29" s="223"/>
      <c r="N29" s="223"/>
      <c r="O29" s="223"/>
      <c r="P29" s="223"/>
      <c r="Q29" s="223"/>
      <c r="R29" s="223"/>
      <c r="S29" s="223"/>
      <c r="T29" s="60"/>
    </row>
    <row r="30" spans="2:24" ht="24.95" customHeight="1">
      <c r="B30" s="1162"/>
      <c r="C30" s="620"/>
      <c r="D30" s="223"/>
      <c r="E30" s="223"/>
      <c r="F30" s="223"/>
      <c r="G30" s="223"/>
      <c r="H30" s="223"/>
      <c r="I30" s="223"/>
      <c r="J30" s="223"/>
      <c r="K30" s="223"/>
      <c r="L30" s="224"/>
      <c r="M30" s="223"/>
      <c r="N30" s="223"/>
      <c r="O30" s="223"/>
      <c r="P30" s="223"/>
      <c r="Q30" s="223"/>
      <c r="R30" s="223"/>
      <c r="S30" s="223"/>
      <c r="T30" s="60"/>
    </row>
    <row r="31" spans="2:24" ht="24.95" customHeight="1">
      <c r="B31" s="1162"/>
      <c r="C31" s="620"/>
      <c r="D31" s="223"/>
      <c r="E31" s="223"/>
      <c r="F31" s="223"/>
      <c r="G31" s="223"/>
      <c r="H31" s="223"/>
      <c r="I31" s="223"/>
      <c r="J31" s="223"/>
      <c r="K31" s="223"/>
      <c r="L31" s="224"/>
      <c r="M31" s="223"/>
      <c r="N31" s="223"/>
      <c r="O31" s="223"/>
      <c r="P31" s="223"/>
      <c r="Q31" s="223"/>
      <c r="R31" s="223"/>
      <c r="S31" s="223"/>
      <c r="T31" s="60"/>
    </row>
    <row r="32" spans="2:24" ht="24.95" customHeight="1">
      <c r="B32" s="222"/>
      <c r="C32" s="223"/>
      <c r="D32" s="223"/>
      <c r="E32" s="223"/>
      <c r="F32" s="223"/>
      <c r="G32" s="223"/>
      <c r="H32" s="223"/>
      <c r="I32" s="223"/>
      <c r="J32" s="223"/>
      <c r="K32" s="223"/>
      <c r="L32" s="223"/>
      <c r="M32" s="223"/>
      <c r="N32" s="223"/>
      <c r="O32" s="223"/>
      <c r="P32" s="223"/>
      <c r="Q32" s="223"/>
      <c r="R32" s="223"/>
      <c r="S32" s="223"/>
      <c r="T32" s="60"/>
    </row>
    <row r="33" spans="2:20" ht="24.95" customHeight="1">
      <c r="B33" s="222"/>
      <c r="C33" s="223"/>
      <c r="D33" s="223"/>
      <c r="E33" s="223"/>
      <c r="F33" s="223"/>
      <c r="G33" s="223"/>
      <c r="H33" s="223"/>
      <c r="I33" s="223"/>
      <c r="J33" s="223"/>
      <c r="K33" s="223"/>
      <c r="L33" s="223"/>
      <c r="M33" s="223"/>
      <c r="N33" s="223"/>
      <c r="O33" s="223"/>
      <c r="P33" s="223"/>
      <c r="Q33" s="223"/>
      <c r="R33" s="223"/>
      <c r="S33" s="223"/>
      <c r="T33" s="60"/>
    </row>
    <row r="34" spans="2:20" ht="24.95" customHeight="1">
      <c r="B34" s="222"/>
      <c r="C34" s="223"/>
      <c r="D34" s="223"/>
      <c r="E34" s="223"/>
      <c r="F34" s="223"/>
      <c r="G34" s="223"/>
      <c r="H34" s="223"/>
      <c r="I34" s="223"/>
      <c r="J34" s="223"/>
      <c r="K34" s="223"/>
      <c r="L34" s="223"/>
      <c r="M34" s="223"/>
      <c r="N34" s="223"/>
      <c r="O34" s="223"/>
      <c r="P34" s="223"/>
      <c r="Q34" s="223"/>
      <c r="R34" s="223"/>
      <c r="S34" s="223"/>
      <c r="T34" s="59"/>
    </row>
    <row r="35" spans="2:20" ht="24.95" customHeight="1" thickBot="1">
      <c r="B35" s="231"/>
      <c r="C35" s="232"/>
      <c r="D35" s="232"/>
      <c r="E35" s="232"/>
      <c r="F35" s="232"/>
      <c r="G35" s="232"/>
      <c r="H35" s="232"/>
      <c r="I35" s="232"/>
      <c r="J35" s="232"/>
      <c r="K35" s="232"/>
      <c r="L35" s="232"/>
      <c r="M35" s="232"/>
      <c r="N35" s="232"/>
      <c r="O35" s="232"/>
      <c r="P35" s="232"/>
      <c r="Q35" s="232"/>
      <c r="R35" s="232"/>
      <c r="S35" s="232"/>
      <c r="T35" s="60"/>
    </row>
    <row r="36" spans="2:20" ht="24.95" customHeight="1">
      <c r="B36" s="12" t="s">
        <v>12</v>
      </c>
      <c r="C36" s="13"/>
      <c r="D36" s="14"/>
      <c r="E36" s="14"/>
      <c r="F36" s="14"/>
      <c r="G36" s="14"/>
      <c r="H36" s="14"/>
      <c r="I36" s="14"/>
      <c r="J36" s="14"/>
      <c r="K36" s="14"/>
      <c r="L36" s="14"/>
      <c r="M36" s="14"/>
      <c r="N36" s="14"/>
      <c r="O36" s="14"/>
      <c r="P36" s="14"/>
      <c r="Q36" s="14"/>
      <c r="R36" s="14"/>
      <c r="S36" s="14"/>
      <c r="T36" s="15"/>
    </row>
    <row r="37" spans="2:20" ht="24.95" customHeight="1">
      <c r="B37" s="236" t="s">
        <v>111</v>
      </c>
      <c r="C37" s="257" t="s">
        <v>13</v>
      </c>
      <c r="D37" s="18"/>
      <c r="E37" s="19" t="s">
        <v>18</v>
      </c>
      <c r="F37" s="19"/>
      <c r="G37" s="18"/>
      <c r="H37" s="18" t="s">
        <v>9</v>
      </c>
      <c r="I37" s="88" t="s">
        <v>63</v>
      </c>
      <c r="J37" s="1924" t="s">
        <v>64</v>
      </c>
      <c r="K37" s="1924"/>
      <c r="L37" s="1924"/>
      <c r="M37" s="1924"/>
      <c r="N37" s="1924"/>
      <c r="O37" s="1924"/>
      <c r="P37" s="1924"/>
      <c r="Q37" s="1924"/>
      <c r="R37" s="1924"/>
      <c r="S37" s="1924"/>
      <c r="T37" s="20"/>
    </row>
    <row r="38" spans="2:20" ht="24.95" customHeight="1">
      <c r="B38" s="16"/>
      <c r="C38" s="257" t="s">
        <v>14</v>
      </c>
      <c r="D38" s="18"/>
      <c r="E38" s="18"/>
      <c r="F38" s="18"/>
      <c r="G38" s="18"/>
      <c r="H38" s="18"/>
      <c r="I38" s="18"/>
      <c r="J38" s="1924"/>
      <c r="K38" s="1924"/>
      <c r="L38" s="1924"/>
      <c r="M38" s="1924"/>
      <c r="N38" s="1924"/>
      <c r="O38" s="1924"/>
      <c r="P38" s="1924"/>
      <c r="Q38" s="1924"/>
      <c r="R38" s="1924"/>
      <c r="S38" s="1924"/>
      <c r="T38" s="20"/>
    </row>
    <row r="39" spans="2:20" ht="24.95" customHeight="1">
      <c r="B39" s="16"/>
      <c r="C39" s="257" t="s">
        <v>15</v>
      </c>
      <c r="D39" s="18"/>
      <c r="E39" s="18"/>
      <c r="F39" s="18"/>
      <c r="G39" s="18"/>
      <c r="H39" s="18"/>
      <c r="I39" s="18"/>
      <c r="J39" s="1924"/>
      <c r="K39" s="1924"/>
      <c r="L39" s="1924"/>
      <c r="M39" s="1924"/>
      <c r="N39" s="1924"/>
      <c r="O39" s="1924"/>
      <c r="P39" s="1924"/>
      <c r="Q39" s="1924"/>
      <c r="R39" s="1924"/>
      <c r="S39" s="1924"/>
      <c r="T39" s="20"/>
    </row>
    <row r="40" spans="2:20" ht="24.95" customHeight="1">
      <c r="B40" s="238" t="s">
        <v>105</v>
      </c>
      <c r="C40" s="258" t="s">
        <v>16</v>
      </c>
      <c r="D40" s="18"/>
      <c r="E40" s="18"/>
      <c r="F40" s="18"/>
      <c r="G40" s="18"/>
      <c r="H40" s="18"/>
      <c r="I40" s="18"/>
      <c r="J40" s="1924"/>
      <c r="K40" s="1924"/>
      <c r="L40" s="1924"/>
      <c r="M40" s="1924"/>
      <c r="N40" s="1924"/>
      <c r="O40" s="1924"/>
      <c r="P40" s="1924"/>
      <c r="Q40" s="1924"/>
      <c r="R40" s="1924"/>
      <c r="S40" s="1924"/>
      <c r="T40" s="20"/>
    </row>
    <row r="41" spans="2:20" ht="24.95" customHeight="1">
      <c r="B41" s="255" t="s">
        <v>106</v>
      </c>
      <c r="C41" s="258" t="s">
        <v>53</v>
      </c>
      <c r="D41" s="18"/>
      <c r="E41" s="18"/>
      <c r="F41" s="18"/>
      <c r="G41" s="18"/>
      <c r="H41" s="18"/>
      <c r="I41" s="18"/>
      <c r="J41" s="1924"/>
      <c r="K41" s="1924"/>
      <c r="L41" s="1924"/>
      <c r="M41" s="1924"/>
      <c r="N41" s="1924"/>
      <c r="O41" s="1924"/>
      <c r="P41" s="1924"/>
      <c r="Q41" s="1924"/>
      <c r="R41" s="1924"/>
      <c r="S41" s="1924"/>
      <c r="T41" s="20"/>
    </row>
    <row r="42" spans="2:20" ht="24.95" customHeight="1">
      <c r="B42" s="255" t="s">
        <v>108</v>
      </c>
      <c r="C42" s="258" t="s">
        <v>55</v>
      </c>
      <c r="D42" s="18"/>
      <c r="E42" s="18"/>
      <c r="F42" s="18"/>
      <c r="G42" s="18"/>
      <c r="H42" s="18"/>
      <c r="I42" s="18"/>
      <c r="J42" s="1924"/>
      <c r="K42" s="1924"/>
      <c r="L42" s="1924"/>
      <c r="M42" s="1924"/>
      <c r="N42" s="1924"/>
      <c r="O42" s="1924"/>
      <c r="P42" s="1924"/>
      <c r="Q42" s="1924"/>
      <c r="R42" s="1924"/>
      <c r="S42" s="1924"/>
      <c r="T42" s="20"/>
    </row>
    <row r="43" spans="2:20" ht="24.95" customHeight="1">
      <c r="B43" s="16"/>
      <c r="C43" s="258" t="s">
        <v>60</v>
      </c>
      <c r="D43" s="18"/>
      <c r="F43" s="19"/>
      <c r="G43" s="19"/>
      <c r="H43" s="18"/>
      <c r="I43" s="18"/>
      <c r="J43" s="1924"/>
      <c r="K43" s="1924"/>
      <c r="L43" s="1924"/>
      <c r="M43" s="1924"/>
      <c r="N43" s="1924"/>
      <c r="O43" s="1924"/>
      <c r="P43" s="1924"/>
      <c r="Q43" s="1924"/>
      <c r="R43" s="1924"/>
      <c r="S43" s="1924"/>
      <c r="T43" s="20"/>
    </row>
    <row r="44" spans="2:20" ht="24.95" customHeight="1">
      <c r="B44" s="16"/>
      <c r="C44" s="21"/>
      <c r="D44" s="18"/>
      <c r="E44" s="18"/>
      <c r="F44" s="18"/>
      <c r="G44" s="18"/>
      <c r="H44" s="18"/>
      <c r="I44" s="18"/>
      <c r="J44" s="1924"/>
      <c r="K44" s="1924"/>
      <c r="L44" s="1924"/>
      <c r="M44" s="1924"/>
      <c r="N44" s="1924"/>
      <c r="O44" s="1924"/>
      <c r="P44" s="1924"/>
      <c r="Q44" s="1924"/>
      <c r="R44" s="1924"/>
      <c r="S44" s="1924"/>
      <c r="T44" s="20"/>
    </row>
    <row r="45" spans="2:20" ht="24.95" customHeight="1">
      <c r="B45" s="9"/>
      <c r="C45" s="10"/>
      <c r="D45" s="3"/>
      <c r="E45" s="3"/>
      <c r="F45" s="3"/>
      <c r="G45" s="3"/>
      <c r="H45" s="3"/>
      <c r="I45" s="3"/>
      <c r="J45" s="3"/>
      <c r="K45" s="3"/>
      <c r="L45" s="3"/>
      <c r="M45" s="3"/>
      <c r="N45" s="3"/>
      <c r="O45" s="3"/>
      <c r="P45" s="3"/>
      <c r="Q45" s="3"/>
      <c r="R45" s="3"/>
      <c r="S45" s="3"/>
      <c r="T45" s="2"/>
    </row>
    <row r="46" spans="2:20" ht="24.95" customHeight="1" thickBot="1">
      <c r="B46" s="6"/>
      <c r="C46" s="7"/>
      <c r="D46" s="7"/>
      <c r="E46" s="7"/>
      <c r="F46" s="7"/>
      <c r="G46" s="7"/>
      <c r="H46" s="7"/>
      <c r="I46" s="7"/>
      <c r="J46" s="7"/>
      <c r="K46" s="7"/>
      <c r="L46" s="7"/>
      <c r="M46" s="7"/>
      <c r="N46" s="7"/>
      <c r="O46" s="7"/>
      <c r="P46" s="7"/>
      <c r="Q46" s="7"/>
      <c r="R46" s="7"/>
      <c r="S46" s="7"/>
      <c r="T46" s="8"/>
    </row>
    <row r="47" spans="2:20" ht="24.95" customHeight="1" thickTop="1"/>
    <row r="49" ht="12.75"/>
    <row r="50" ht="12.75"/>
    <row r="51" ht="12.75"/>
    <row r="52" ht="12.75"/>
    <row r="53" ht="12.75"/>
    <row r="54" ht="12.75"/>
    <row r="55" ht="12.75"/>
    <row r="56" ht="12.75"/>
    <row r="57" ht="12.75"/>
    <row r="58" ht="42.75" customHeight="1"/>
    <row r="59" ht="12.75"/>
    <row r="60" ht="12.75"/>
  </sheetData>
  <mergeCells count="30">
    <mergeCell ref="B24:C24"/>
    <mergeCell ref="D15:D17"/>
    <mergeCell ref="E15:H16"/>
    <mergeCell ref="B15:C17"/>
    <mergeCell ref="Q17:T17"/>
    <mergeCell ref="B23:C23"/>
    <mergeCell ref="E17:H17"/>
    <mergeCell ref="I17:L17"/>
    <mergeCell ref="M17:P17"/>
    <mergeCell ref="J44:S44"/>
    <mergeCell ref="J37:S37"/>
    <mergeCell ref="J38:S38"/>
    <mergeCell ref="J39:S39"/>
    <mergeCell ref="J40:S40"/>
    <mergeCell ref="J41:S41"/>
    <mergeCell ref="J42:S42"/>
    <mergeCell ref="J43:S43"/>
    <mergeCell ref="M9:S9"/>
    <mergeCell ref="M5:S5"/>
    <mergeCell ref="M6:S6"/>
    <mergeCell ref="M7:S7"/>
    <mergeCell ref="M8:S8"/>
    <mergeCell ref="B11:C11"/>
    <mergeCell ref="R13:T13"/>
    <mergeCell ref="M13:P13"/>
    <mergeCell ref="M15:P16"/>
    <mergeCell ref="B12:C12"/>
    <mergeCell ref="B13:C13"/>
    <mergeCell ref="I15:L16"/>
    <mergeCell ref="Q15:T16"/>
  </mergeCells>
  <phoneticPr fontId="31" type="noConversion"/>
  <pageMargins left="0.74803149606299213" right="0.18" top="0.74803149606299213" bottom="0.62992125984251968" header="0.23622047244094491" footer="0.23622047244094491"/>
  <pageSetup paperSize="9" scale="44"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T49"/>
  <sheetViews>
    <sheetView showGridLines="0" view="pageBreakPreview" topLeftCell="A7" zoomScale="60" zoomScaleNormal="60" workbookViewId="0">
      <selection activeCell="G16" sqref="G16"/>
    </sheetView>
  </sheetViews>
  <sheetFormatPr defaultColWidth="9.16796875" defaultRowHeight="24.95" customHeight="1"/>
  <cols>
    <col min="1" max="1" width="9.16796875" style="1202"/>
    <col min="2" max="2" width="6.60546875" style="1202" customWidth="1"/>
    <col min="3" max="3" width="42.34375" style="1202" customWidth="1"/>
    <col min="4" max="4" width="23.05859375" style="1202" customWidth="1"/>
    <col min="5" max="5" width="21.44140625" style="1202" customWidth="1"/>
    <col min="6" max="6" width="21.57421875" style="1202" bestFit="1" customWidth="1"/>
    <col min="7" max="7" width="33.0390625" style="1202" customWidth="1"/>
    <col min="8" max="8" width="18.7421875" style="1202" customWidth="1"/>
    <col min="9" max="9" width="34.51953125" style="1202" customWidth="1"/>
    <col min="10" max="10" width="29.80078125" style="1202" customWidth="1"/>
    <col min="11" max="11" width="19.6875" style="1202" customWidth="1"/>
    <col min="12" max="12" width="9.16796875" style="1202"/>
    <col min="13" max="14" width="22.51953125" style="1231" customWidth="1"/>
    <col min="15" max="15" width="3.91015625" style="1202" customWidth="1"/>
    <col min="16" max="18" width="18.7421875" style="1202" customWidth="1"/>
    <col min="19" max="19" width="2.6953125" style="1202" customWidth="1"/>
    <col min="20" max="20" width="18.7421875" style="1202" customWidth="1"/>
    <col min="21" max="16384" width="9.16796875" style="1202"/>
  </cols>
  <sheetData>
    <row r="1" spans="2:11" ht="24.95" customHeight="1">
      <c r="C1" s="1205"/>
      <c r="D1" s="1206"/>
      <c r="E1" s="1206"/>
      <c r="F1" s="1206"/>
      <c r="G1" s="1206"/>
      <c r="H1" s="1207" t="s">
        <v>8</v>
      </c>
      <c r="I1" s="1208"/>
      <c r="J1" s="1210" t="s">
        <v>1425</v>
      </c>
      <c r="K1" s="1210"/>
    </row>
    <row r="2" spans="2:11" ht="24.95" customHeight="1">
      <c r="C2" s="1203"/>
      <c r="D2" s="1203"/>
      <c r="E2" s="1203"/>
      <c r="F2" s="1203"/>
      <c r="G2" s="1203"/>
      <c r="H2" s="1207" t="s">
        <v>10</v>
      </c>
      <c r="I2" s="1208"/>
      <c r="J2" s="1208"/>
      <c r="K2" s="1264"/>
    </row>
    <row r="3" spans="2:11" ht="24.95" customHeight="1">
      <c r="C3" s="1203"/>
      <c r="D3" s="1206"/>
      <c r="E3" s="1206"/>
      <c r="F3" s="1206"/>
      <c r="G3" s="1206"/>
      <c r="H3" s="1207" t="s">
        <v>20</v>
      </c>
      <c r="I3" s="1208"/>
      <c r="J3" s="1211" t="str">
        <f>+WBS!M6</f>
        <v>Ronny Hidayat</v>
      </c>
      <c r="K3" s="1212"/>
    </row>
    <row r="4" spans="2:11" ht="24.95" customHeight="1">
      <c r="C4" s="1203"/>
      <c r="D4" s="1203"/>
      <c r="E4" s="1203"/>
      <c r="F4" s="1203"/>
      <c r="G4" s="1203"/>
      <c r="H4" s="1207" t="s">
        <v>11</v>
      </c>
      <c r="I4" s="1208"/>
      <c r="J4" s="1213" t="str">
        <f>+WBS!M7</f>
        <v>04 Juni 2020</v>
      </c>
      <c r="K4" s="1214"/>
    </row>
    <row r="5" spans="2:11" ht="24.95" customHeight="1">
      <c r="D5" s="1206"/>
      <c r="E5" s="1206"/>
      <c r="F5" s="1206"/>
      <c r="G5" s="1206"/>
      <c r="H5" s="1207" t="s">
        <v>19</v>
      </c>
      <c r="I5" s="1208"/>
      <c r="J5" s="1216" t="str">
        <f>+WBS!M8</f>
        <v>Tenni Ginting, SE., Ak, CA, CPA</v>
      </c>
      <c r="K5" s="1217"/>
    </row>
    <row r="6" spans="2:11" ht="24.95" customHeight="1">
      <c r="B6" s="1209" t="s">
        <v>17</v>
      </c>
      <c r="D6" s="1218"/>
      <c r="E6" s="1218"/>
      <c r="F6" s="1218"/>
      <c r="G6" s="1218"/>
      <c r="H6" s="1207" t="s">
        <v>11</v>
      </c>
      <c r="I6" s="1208"/>
      <c r="J6" s="1216"/>
      <c r="K6" s="1217"/>
    </row>
    <row r="7" spans="2:11" ht="24.95" customHeight="1">
      <c r="B7" s="1209"/>
      <c r="D7" s="1218"/>
      <c r="E7" s="1218"/>
      <c r="F7" s="1218"/>
      <c r="G7" s="1218"/>
      <c r="H7" s="1219"/>
      <c r="I7" s="1208"/>
      <c r="J7" s="1208"/>
      <c r="K7" s="1220"/>
    </row>
    <row r="8" spans="2:11" ht="24.95" customHeight="1">
      <c r="B8" s="1937" t="str">
        <f>+DAPUR!E6</f>
        <v>PT BANUA KARYA UTAMA</v>
      </c>
      <c r="C8" s="1937"/>
      <c r="D8" s="1218"/>
      <c r="E8" s="1218"/>
      <c r="F8" s="1218"/>
      <c r="G8" s="1218"/>
      <c r="H8" s="1221"/>
      <c r="I8" s="1222"/>
      <c r="J8" s="1222"/>
      <c r="K8" s="1223"/>
    </row>
    <row r="9" spans="2:11" ht="24.95" customHeight="1">
      <c r="B9" s="1272" t="s">
        <v>1424</v>
      </c>
      <c r="C9" s="1272"/>
      <c r="D9" s="1218"/>
      <c r="E9" s="1218"/>
      <c r="F9" s="1218"/>
      <c r="G9" s="1218"/>
      <c r="H9" s="1221"/>
      <c r="I9" s="1222"/>
      <c r="J9" s="1222"/>
      <c r="K9" s="1222"/>
    </row>
    <row r="10" spans="2:11" ht="24.95" customHeight="1">
      <c r="B10" s="1938" t="str">
        <f>+DAPUR!E18</f>
        <v>31 DESEMBER  2019</v>
      </c>
      <c r="C10" s="1938"/>
      <c r="D10" s="1218"/>
      <c r="E10" s="1218"/>
      <c r="F10" s="1218"/>
      <c r="G10" s="1218"/>
      <c r="H10" s="1221"/>
      <c r="I10" s="1222"/>
      <c r="J10" s="1222"/>
      <c r="K10" s="1265"/>
    </row>
    <row r="11" spans="2:11" ht="24.95" customHeight="1" thickBot="1">
      <c r="B11" s="1209"/>
      <c r="D11" s="1218"/>
      <c r="E11" s="1218"/>
      <c r="F11" s="1218"/>
      <c r="G11" s="1218"/>
      <c r="H11" s="1221"/>
      <c r="I11" s="1222"/>
      <c r="J11" s="1222"/>
      <c r="K11" s="1222"/>
    </row>
    <row r="12" spans="2:11" ht="24.95" customHeight="1">
      <c r="B12" s="1950" t="s">
        <v>130</v>
      </c>
      <c r="C12" s="1951"/>
      <c r="D12" s="1622" t="s">
        <v>509</v>
      </c>
      <c r="E12" s="1373" t="s">
        <v>502</v>
      </c>
      <c r="F12" s="1954" t="s">
        <v>503</v>
      </c>
      <c r="G12" s="1627" t="s">
        <v>130</v>
      </c>
      <c r="H12" s="1950" t="s">
        <v>504</v>
      </c>
      <c r="I12" s="1951"/>
      <c r="J12" s="1622" t="s">
        <v>11</v>
      </c>
      <c r="K12" s="1934" t="s">
        <v>505</v>
      </c>
    </row>
    <row r="13" spans="2:11" ht="6.75" customHeight="1" thickBot="1">
      <c r="B13" s="1941"/>
      <c r="C13" s="1942"/>
      <c r="D13" s="1226"/>
      <c r="E13" s="1225"/>
      <c r="F13" s="1946"/>
      <c r="G13" s="1226"/>
      <c r="H13" s="1943"/>
      <c r="I13" s="1944"/>
      <c r="J13" s="1260"/>
      <c r="K13" s="1935"/>
    </row>
    <row r="14" spans="2:11" ht="24.95" customHeight="1" thickBot="1">
      <c r="B14" s="1943"/>
      <c r="C14" s="1944"/>
      <c r="D14" s="1623" t="s">
        <v>25</v>
      </c>
      <c r="E14" s="1227" t="s">
        <v>504</v>
      </c>
      <c r="F14" s="1947"/>
      <c r="G14" s="1626" t="s">
        <v>503</v>
      </c>
      <c r="H14" s="1624" t="s">
        <v>11</v>
      </c>
      <c r="I14" s="1230" t="s">
        <v>506</v>
      </c>
      <c r="J14" s="1623" t="s">
        <v>507</v>
      </c>
      <c r="K14" s="1936"/>
    </row>
    <row r="15" spans="2:11" ht="24.95" customHeight="1">
      <c r="B15" s="1348"/>
      <c r="C15" s="1349"/>
      <c r="D15" s="1350"/>
      <c r="E15" s="1351"/>
      <c r="F15" s="1350"/>
      <c r="G15" s="1352"/>
      <c r="H15" s="1353"/>
      <c r="I15" s="1350"/>
      <c r="J15" s="1352"/>
      <c r="K15" s="1352"/>
    </row>
    <row r="16" spans="2:11" ht="24.95" customHeight="1">
      <c r="B16" s="1354" t="s">
        <v>63</v>
      </c>
      <c r="C16" s="1355" t="str">
        <f>+E!C21</f>
        <v>PT Insani Bara Perkasa</v>
      </c>
      <c r="D16" s="1356">
        <f>+E!N21</f>
        <v>25589591290</v>
      </c>
      <c r="E16" s="1357">
        <f>+D16</f>
        <v>25589591290</v>
      </c>
      <c r="F16" s="1356">
        <f>+D16-E16</f>
        <v>0</v>
      </c>
      <c r="G16" s="1358"/>
      <c r="H16" s="1238" t="s">
        <v>1513</v>
      </c>
      <c r="I16" s="1238" t="s">
        <v>1512</v>
      </c>
      <c r="J16" s="1271" t="s">
        <v>1514</v>
      </c>
      <c r="K16" s="1271" t="s">
        <v>1514</v>
      </c>
    </row>
    <row r="17" spans="1:20" s="1231" customFormat="1" ht="24.95" customHeight="1" thickBot="1">
      <c r="A17" s="1202"/>
      <c r="B17" s="1354"/>
      <c r="C17" s="1355"/>
      <c r="D17" s="1356"/>
      <c r="E17" s="1357"/>
      <c r="F17" s="1356"/>
      <c r="G17" s="1358"/>
      <c r="H17" s="1362"/>
      <c r="I17" s="1359"/>
      <c r="J17" s="1360"/>
      <c r="K17" s="1359"/>
      <c r="L17" s="1202"/>
      <c r="O17" s="1202"/>
      <c r="P17" s="1202"/>
      <c r="Q17" s="1202"/>
      <c r="R17" s="1202"/>
      <c r="S17" s="1202"/>
      <c r="T17" s="1202"/>
    </row>
    <row r="18" spans="1:20" s="1231" customFormat="1" ht="24.95" customHeight="1" thickBot="1">
      <c r="A18" s="1202"/>
      <c r="B18" s="1952" t="s">
        <v>67</v>
      </c>
      <c r="C18" s="1953"/>
      <c r="D18" s="1243">
        <f>SUM(D16:D17)</f>
        <v>25589591290</v>
      </c>
      <c r="E18" s="1243">
        <f>SUM(E16:E17)</f>
        <v>25589591290</v>
      </c>
      <c r="F18" s="1243">
        <f>SUM(F16:F17)</f>
        <v>0</v>
      </c>
      <c r="G18" s="1244"/>
      <c r="H18" s="1245"/>
      <c r="I18" s="1244"/>
      <c r="J18" s="1244"/>
      <c r="K18" s="1270"/>
      <c r="L18" s="1202"/>
      <c r="O18" s="1202"/>
      <c r="P18" s="1202"/>
      <c r="Q18" s="1202"/>
      <c r="R18" s="1202"/>
      <c r="S18" s="1202"/>
      <c r="T18" s="1202"/>
    </row>
    <row r="19" spans="1:20" s="1231" customFormat="1" ht="24.95" customHeight="1" thickTop="1">
      <c r="A19" s="1202"/>
      <c r="B19" s="1246"/>
      <c r="C19" s="1247"/>
      <c r="D19" s="410"/>
      <c r="E19" s="410"/>
      <c r="F19" s="410"/>
      <c r="G19" s="410"/>
      <c r="H19" s="1247"/>
      <c r="I19" s="1247"/>
      <c r="J19" s="410"/>
      <c r="K19" s="410"/>
      <c r="L19" s="1202"/>
      <c r="O19" s="1202"/>
      <c r="P19" s="1202"/>
      <c r="Q19" s="1202"/>
      <c r="R19" s="1202"/>
      <c r="S19" s="1202"/>
      <c r="T19" s="1202"/>
    </row>
    <row r="20" spans="1:20" s="1231" customFormat="1" ht="24.95" customHeight="1">
      <c r="A20" s="1202"/>
      <c r="B20" s="1248"/>
      <c r="C20" s="1249"/>
      <c r="D20" s="1249"/>
      <c r="E20" s="1249"/>
      <c r="F20" s="1249"/>
      <c r="G20" s="1249"/>
      <c r="H20" s="1249"/>
      <c r="I20" s="1249"/>
      <c r="J20" s="1249"/>
      <c r="K20" s="1249"/>
      <c r="L20" s="1202"/>
      <c r="M20" s="1250"/>
      <c r="O20" s="1202"/>
      <c r="P20" s="1202"/>
      <c r="Q20" s="1202"/>
      <c r="R20" s="1202"/>
      <c r="S20" s="1202"/>
      <c r="T20" s="1202"/>
    </row>
    <row r="21" spans="1:20" s="1231" customFormat="1" ht="24.95" customHeight="1">
      <c r="A21" s="1202"/>
      <c r="B21" s="1251"/>
      <c r="C21" s="1249"/>
      <c r="D21" s="1249"/>
      <c r="E21" s="1249"/>
      <c r="F21" s="1249"/>
      <c r="G21" s="1249"/>
      <c r="H21" s="1249"/>
      <c r="I21" s="1249"/>
      <c r="J21" s="1249"/>
      <c r="K21" s="1249"/>
      <c r="L21" s="1202"/>
      <c r="O21" s="1202"/>
      <c r="P21" s="1202"/>
      <c r="Q21" s="1202"/>
      <c r="R21" s="1202"/>
      <c r="S21" s="1202"/>
      <c r="T21" s="1202"/>
    </row>
    <row r="22" spans="1:20" s="1231" customFormat="1" ht="24.95" customHeight="1">
      <c r="A22" s="1202"/>
      <c r="B22" s="1252" t="s">
        <v>508</v>
      </c>
      <c r="C22" s="1249"/>
      <c r="D22" s="1249"/>
      <c r="E22" s="1249"/>
      <c r="F22" s="1249"/>
      <c r="G22" s="1249"/>
      <c r="H22" s="1249"/>
      <c r="I22" s="1249"/>
      <c r="J22" s="1249"/>
      <c r="K22" s="1249"/>
      <c r="L22" s="1202"/>
      <c r="O22" s="1202"/>
      <c r="P22" s="1202"/>
      <c r="Q22" s="1202"/>
      <c r="R22" s="1202"/>
      <c r="S22" s="1202"/>
      <c r="T22" s="1202"/>
    </row>
    <row r="23" spans="1:20" s="1231" customFormat="1" ht="24.95" customHeight="1">
      <c r="A23" s="1202"/>
      <c r="B23" s="1235"/>
      <c r="C23" s="1253" t="s">
        <v>1429</v>
      </c>
      <c r="D23" s="1249"/>
      <c r="E23" s="1249"/>
      <c r="F23" s="1249"/>
      <c r="G23" s="1249"/>
      <c r="H23" s="1249"/>
      <c r="I23" s="1249"/>
      <c r="J23" s="1249"/>
      <c r="K23" s="1249"/>
      <c r="L23" s="1202"/>
      <c r="O23" s="1202"/>
      <c r="P23" s="1202"/>
      <c r="Q23" s="1202"/>
      <c r="R23" s="1202"/>
      <c r="S23" s="1202"/>
      <c r="T23" s="1202"/>
    </row>
    <row r="24" spans="1:20" s="1231" customFormat="1" ht="24.95" customHeight="1">
      <c r="A24" s="1202"/>
      <c r="B24" s="1248"/>
      <c r="C24" s="1254"/>
      <c r="D24" s="1249"/>
      <c r="E24" s="1249"/>
      <c r="F24" s="1249"/>
      <c r="G24" s="1249"/>
      <c r="H24" s="1249"/>
      <c r="I24" s="1249"/>
      <c r="J24" s="1249"/>
      <c r="K24" s="1249"/>
      <c r="L24" s="1202"/>
      <c r="O24" s="1202"/>
      <c r="P24" s="1202"/>
      <c r="Q24" s="1202"/>
      <c r="R24" s="1202"/>
      <c r="S24" s="1202"/>
      <c r="T24" s="1202"/>
    </row>
    <row r="27" spans="1:20" ht="14.25"/>
    <row r="28" spans="1:20" ht="14.25"/>
    <row r="29" spans="1:20" ht="14.25"/>
    <row r="30" spans="1:20" ht="14.25"/>
    <row r="31" spans="1:20" ht="14.25"/>
    <row r="32" spans="1:20" ht="14.25"/>
    <row r="33" ht="14.25"/>
    <row r="34" ht="14.25"/>
    <row r="35" ht="14.25"/>
    <row r="36" ht="14.25"/>
    <row r="37" ht="14.25"/>
    <row r="38" ht="14.25"/>
    <row r="39" ht="14.25"/>
    <row r="40" ht="14.25"/>
    <row r="41" ht="14.25"/>
    <row r="42" ht="14.25"/>
    <row r="43" ht="14.25"/>
    <row r="44" ht="14.25"/>
    <row r="45" ht="14.25"/>
    <row r="46" ht="14.25"/>
    <row r="47" ht="14.25"/>
    <row r="48" ht="14.25"/>
    <row r="49" ht="14.25"/>
  </sheetData>
  <mergeCells count="7">
    <mergeCell ref="H12:I13"/>
    <mergeCell ref="K12:K14"/>
    <mergeCell ref="B18:C18"/>
    <mergeCell ref="B8:C8"/>
    <mergeCell ref="B10:C10"/>
    <mergeCell ref="B12:C14"/>
    <mergeCell ref="F12:F14"/>
  </mergeCells>
  <pageMargins left="0.47244094488188981" right="0.23622047244094491" top="0.74803149606299213" bottom="0.35433070866141736" header="0.23622047244094491" footer="0.23622047244094491"/>
  <pageSetup paperSize="9" scale="55" orientation="landscape" horizontalDpi="4294967293" verticalDpi="300"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2"/>
  <dimension ref="B1:T64"/>
  <sheetViews>
    <sheetView view="pageBreakPreview" topLeftCell="A14" zoomScale="60" zoomScaleNormal="65" workbookViewId="0">
      <selection activeCell="C32" sqref="C32:S32"/>
    </sheetView>
  </sheetViews>
  <sheetFormatPr defaultRowHeight="24.95" customHeight="1"/>
  <cols>
    <col min="2" max="2" width="6.60546875" customWidth="1"/>
    <col min="3" max="3" width="75.24609375" customWidth="1"/>
    <col min="4" max="4" width="10.11328125" customWidth="1"/>
    <col min="5" max="5" width="2.6953125" customWidth="1"/>
    <col min="6" max="6" width="19.6875" customWidth="1"/>
    <col min="7" max="9" width="2.6953125" customWidth="1"/>
    <col min="10" max="10" width="19.6875" customWidth="1"/>
    <col min="11" max="13" width="2.6953125" customWidth="1"/>
    <col min="14" max="14" width="19.6875" customWidth="1"/>
    <col min="15" max="17" width="2.6953125" customWidth="1"/>
    <col min="18" max="18" width="19.6875" customWidth="1"/>
    <col min="19" max="20" width="2.6953125" customWidth="1"/>
    <col min="23" max="23" width="6.7421875" customWidth="1"/>
    <col min="24" max="24" width="35.1953125" customWidth="1"/>
    <col min="25" max="25" width="3.37109375" customWidth="1"/>
    <col min="26" max="28" width="18.7421875" customWidth="1"/>
    <col min="29" max="29" width="3.37109375" customWidth="1"/>
    <col min="30" max="31"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31</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32</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0"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0" ht="24.95" customHeight="1">
      <c r="B18" s="54"/>
      <c r="C18" s="29"/>
      <c r="D18" s="55"/>
      <c r="E18" s="271"/>
      <c r="F18" s="272"/>
      <c r="G18" s="272"/>
      <c r="H18" s="273"/>
      <c r="I18" s="272"/>
      <c r="J18" s="272"/>
      <c r="K18" s="274"/>
      <c r="L18" s="273"/>
      <c r="M18" s="272"/>
      <c r="N18" s="272"/>
      <c r="O18" s="274"/>
      <c r="P18" s="273"/>
      <c r="Q18" s="272"/>
      <c r="R18" s="272"/>
      <c r="S18" s="274"/>
      <c r="T18" s="273"/>
    </row>
    <row r="19" spans="2:20" ht="24.95" customHeight="1">
      <c r="B19" s="452" t="s">
        <v>63</v>
      </c>
      <c r="C19" s="215" t="s">
        <v>322</v>
      </c>
      <c r="D19" s="210"/>
      <c r="E19" s="38"/>
      <c r="F19" s="1489">
        <v>0</v>
      </c>
      <c r="G19" s="1490"/>
      <c r="H19" s="411" t="s">
        <v>111</v>
      </c>
      <c r="I19" s="1490"/>
      <c r="J19" s="1489">
        <v>0</v>
      </c>
      <c r="K19" s="1490"/>
      <c r="L19" s="39"/>
      <c r="M19" s="1490"/>
      <c r="N19" s="1489">
        <f>+F19+J19</f>
        <v>0</v>
      </c>
      <c r="O19" s="1490"/>
      <c r="P19" s="101"/>
      <c r="Q19" s="1490"/>
      <c r="R19" s="1489">
        <v>0</v>
      </c>
      <c r="S19" s="40"/>
      <c r="T19" s="39"/>
    </row>
    <row r="20" spans="2:20" ht="24.95" customHeight="1">
      <c r="B20" s="452" t="s">
        <v>63</v>
      </c>
      <c r="C20" s="215" t="s">
        <v>354</v>
      </c>
      <c r="D20" s="32"/>
      <c r="E20" s="38"/>
      <c r="F20" s="1489">
        <v>0</v>
      </c>
      <c r="G20" s="1489"/>
      <c r="H20" s="411" t="s">
        <v>111</v>
      </c>
      <c r="I20" s="1489"/>
      <c r="J20" s="1489">
        <v>0</v>
      </c>
      <c r="K20" s="507"/>
      <c r="L20" s="370"/>
      <c r="M20" s="1489"/>
      <c r="N20" s="1489">
        <f>+F20+J20</f>
        <v>0</v>
      </c>
      <c r="O20" s="1489"/>
      <c r="P20" s="101"/>
      <c r="Q20" s="1489"/>
      <c r="R20" s="1489">
        <v>0</v>
      </c>
      <c r="S20" s="102"/>
      <c r="T20" s="39"/>
    </row>
    <row r="21" spans="2:20" ht="24.95" customHeight="1" thickBot="1">
      <c r="B21" s="214"/>
      <c r="C21" s="215"/>
      <c r="D21" s="32"/>
      <c r="E21" s="77"/>
      <c r="F21" s="169"/>
      <c r="G21" s="169"/>
      <c r="H21" s="170"/>
      <c r="I21" s="169"/>
      <c r="J21" s="169"/>
      <c r="K21" s="171"/>
      <c r="L21" s="170"/>
      <c r="M21" s="169"/>
      <c r="N21" s="169"/>
      <c r="O21" s="171"/>
      <c r="P21" s="170"/>
      <c r="Q21" s="169"/>
      <c r="R21" s="169"/>
      <c r="S21" s="171"/>
      <c r="T21" s="66"/>
    </row>
    <row r="22" spans="2:20" ht="24.95" customHeight="1" thickBot="1">
      <c r="B22" s="1930" t="s">
        <v>67</v>
      </c>
      <c r="C22" s="1931"/>
      <c r="D22" s="65"/>
      <c r="E22" s="68"/>
      <c r="F22" s="172">
        <f>SUM(F19:F21)</f>
        <v>0</v>
      </c>
      <c r="G22" s="172"/>
      <c r="H22" s="173"/>
      <c r="I22" s="172"/>
      <c r="J22" s="172">
        <f>SUM(J19:J21)</f>
        <v>0</v>
      </c>
      <c r="K22" s="174"/>
      <c r="L22" s="173"/>
      <c r="M22" s="172"/>
      <c r="N22" s="172">
        <f>SUM(N19:N21)</f>
        <v>0</v>
      </c>
      <c r="O22" s="174"/>
      <c r="P22" s="173"/>
      <c r="Q22" s="172"/>
      <c r="R22" s="172">
        <f>SUM(R19:R21)</f>
        <v>0</v>
      </c>
      <c r="S22" s="174"/>
      <c r="T22" s="69"/>
    </row>
    <row r="23" spans="2:20" ht="24.95" customHeight="1" thickTop="1">
      <c r="B23" s="218"/>
      <c r="C23" s="219"/>
      <c r="D23" s="219"/>
      <c r="E23" s="219"/>
      <c r="F23" s="410" t="s">
        <v>105</v>
      </c>
      <c r="G23" s="219"/>
      <c r="H23" s="219"/>
      <c r="I23" s="219"/>
      <c r="J23" s="410" t="s">
        <v>105</v>
      </c>
      <c r="K23" s="219"/>
      <c r="L23" s="219"/>
      <c r="M23" s="219"/>
      <c r="N23" s="410" t="s">
        <v>105</v>
      </c>
      <c r="O23" s="219"/>
      <c r="P23" s="219"/>
      <c r="Q23" s="219"/>
      <c r="R23" s="410" t="s">
        <v>105</v>
      </c>
      <c r="S23" s="244"/>
      <c r="T23" s="60"/>
    </row>
    <row r="24" spans="2:20" ht="24.95" customHeight="1">
      <c r="B24" s="222"/>
      <c r="C24" s="223"/>
      <c r="D24" s="223"/>
      <c r="E24" s="223"/>
      <c r="F24" s="223"/>
      <c r="G24" s="223"/>
      <c r="H24" s="223"/>
      <c r="I24" s="223"/>
      <c r="J24" s="223"/>
      <c r="K24" s="223"/>
      <c r="L24" s="223"/>
      <c r="M24" s="223"/>
      <c r="N24" s="223"/>
      <c r="O24" s="223"/>
      <c r="P24" s="223"/>
      <c r="Q24" s="223"/>
      <c r="R24" s="223"/>
      <c r="S24" s="223"/>
      <c r="T24" s="60"/>
    </row>
    <row r="25" spans="2:20" ht="27.75">
      <c r="B25" s="240"/>
      <c r="C25" s="241"/>
      <c r="D25" s="241"/>
      <c r="E25" s="241"/>
      <c r="F25" s="241"/>
      <c r="G25" s="241"/>
      <c r="H25" s="241"/>
      <c r="I25" s="241"/>
      <c r="J25" s="241"/>
      <c r="K25" s="241"/>
      <c r="L25" s="225" t="str">
        <f>A!L35</f>
        <v>to WBS</v>
      </c>
      <c r="M25" s="241"/>
      <c r="N25" s="241"/>
      <c r="O25" s="241"/>
      <c r="P25" s="241"/>
      <c r="Q25" s="241"/>
      <c r="R25" s="241"/>
      <c r="S25" s="241"/>
      <c r="T25" s="242"/>
    </row>
    <row r="26" spans="2:20" ht="27.75">
      <c r="B26" s="240"/>
      <c r="C26" s="241"/>
      <c r="D26" s="241"/>
      <c r="E26" s="241"/>
      <c r="F26" s="241"/>
      <c r="G26" s="241"/>
      <c r="H26" s="241"/>
      <c r="I26" s="241"/>
      <c r="J26" s="241"/>
      <c r="K26" s="241"/>
      <c r="L26" s="225"/>
      <c r="M26" s="241"/>
      <c r="N26" s="241"/>
      <c r="O26" s="241"/>
      <c r="P26" s="241"/>
      <c r="Q26" s="241"/>
      <c r="R26" s="241"/>
      <c r="S26" s="241"/>
      <c r="T26" s="242"/>
    </row>
    <row r="27" spans="2:20" ht="27.75">
      <c r="B27" s="240"/>
      <c r="C27" s="241"/>
      <c r="D27" s="241"/>
      <c r="E27" s="241"/>
      <c r="F27" s="241"/>
      <c r="G27" s="241"/>
      <c r="H27" s="241"/>
      <c r="I27" s="241"/>
      <c r="J27" s="241"/>
      <c r="K27" s="241"/>
      <c r="L27" s="225"/>
      <c r="M27" s="241"/>
      <c r="N27" s="241"/>
      <c r="O27" s="241"/>
      <c r="P27" s="241"/>
      <c r="Q27" s="241"/>
      <c r="R27" s="241"/>
      <c r="S27" s="241"/>
      <c r="T27" s="242"/>
    </row>
    <row r="28" spans="2:20" ht="27.75">
      <c r="B28" s="240"/>
      <c r="C28" s="241"/>
      <c r="D28" s="241"/>
      <c r="E28" s="241"/>
      <c r="F28" s="241"/>
      <c r="G28" s="241"/>
      <c r="H28" s="241"/>
      <c r="I28" s="241"/>
      <c r="J28" s="241"/>
      <c r="K28" s="241"/>
      <c r="L28" s="225"/>
      <c r="M28" s="241"/>
      <c r="N28" s="241"/>
      <c r="O28" s="241"/>
      <c r="P28" s="241"/>
      <c r="Q28" s="241"/>
      <c r="R28" s="241"/>
      <c r="S28" s="241"/>
      <c r="T28" s="242"/>
    </row>
    <row r="29" spans="2:20" ht="27.75">
      <c r="B29" s="1491"/>
      <c r="C29" s="241"/>
      <c r="D29" s="241"/>
      <c r="E29" s="241"/>
      <c r="F29" s="241"/>
      <c r="G29" s="241"/>
      <c r="H29" s="241"/>
      <c r="I29" s="241"/>
      <c r="J29" s="241"/>
      <c r="K29" s="241"/>
      <c r="L29" s="225"/>
      <c r="M29" s="241"/>
      <c r="N29" s="241"/>
      <c r="O29" s="241"/>
      <c r="P29" s="241"/>
      <c r="Q29" s="241"/>
      <c r="R29" s="241"/>
      <c r="S29" s="241"/>
      <c r="T29" s="242"/>
    </row>
    <row r="30" spans="2:20" ht="27.75">
      <c r="B30" s="1491"/>
      <c r="C30" s="622"/>
      <c r="D30" s="241"/>
      <c r="E30" s="241"/>
      <c r="F30" s="241"/>
      <c r="G30" s="241"/>
      <c r="H30" s="241"/>
      <c r="I30" s="241"/>
      <c r="J30" s="241"/>
      <c r="K30" s="241"/>
      <c r="L30" s="225"/>
      <c r="M30" s="241"/>
      <c r="N30" s="241"/>
      <c r="O30" s="241"/>
      <c r="P30" s="241"/>
      <c r="Q30" s="241"/>
      <c r="R30" s="241"/>
      <c r="S30" s="241"/>
      <c r="T30" s="242"/>
    </row>
    <row r="31" spans="2:20" ht="24.95" customHeight="1">
      <c r="B31" s="1412"/>
      <c r="C31" s="622"/>
      <c r="D31" s="223"/>
      <c r="E31" s="223"/>
      <c r="F31" s="223"/>
      <c r="G31" s="223"/>
      <c r="H31" s="223"/>
      <c r="I31" s="223"/>
      <c r="J31" s="223"/>
      <c r="K31" s="223"/>
      <c r="L31" s="223"/>
      <c r="M31" s="223"/>
      <c r="N31" s="223"/>
      <c r="O31" s="223"/>
      <c r="P31" s="223"/>
      <c r="Q31" s="223"/>
      <c r="R31" s="223"/>
      <c r="S31" s="223"/>
      <c r="T31" s="60"/>
    </row>
    <row r="32" spans="2:20" ht="24.95" customHeight="1">
      <c r="B32" s="1412"/>
      <c r="C32" s="1959"/>
      <c r="D32" s="1959"/>
      <c r="E32" s="1959"/>
      <c r="F32" s="1959"/>
      <c r="G32" s="1959"/>
      <c r="H32" s="1959"/>
      <c r="I32" s="1959"/>
      <c r="J32" s="1959"/>
      <c r="K32" s="1959"/>
      <c r="L32" s="1959"/>
      <c r="M32" s="1959"/>
      <c r="N32" s="1959"/>
      <c r="O32" s="1959"/>
      <c r="P32" s="1959"/>
      <c r="Q32" s="1959"/>
      <c r="R32" s="1959"/>
      <c r="S32" s="1959"/>
      <c r="T32" s="60"/>
    </row>
    <row r="33" spans="2:20" ht="24.95" customHeight="1">
      <c r="B33" s="1412"/>
      <c r="C33" s="223"/>
      <c r="D33" s="223"/>
      <c r="E33" s="223"/>
      <c r="F33" s="223"/>
      <c r="G33" s="223"/>
      <c r="H33" s="223"/>
      <c r="I33" s="223"/>
      <c r="J33" s="223"/>
      <c r="K33" s="223"/>
      <c r="L33" s="223"/>
      <c r="M33" s="223"/>
      <c r="N33" s="223"/>
      <c r="O33" s="223"/>
      <c r="P33" s="223"/>
      <c r="Q33" s="223"/>
      <c r="R33" s="223"/>
      <c r="S33" s="223"/>
      <c r="T33" s="60"/>
    </row>
    <row r="34" spans="2:20" ht="24.95" customHeight="1">
      <c r="B34" s="222"/>
      <c r="C34" s="223"/>
      <c r="D34" s="223"/>
      <c r="E34" s="223"/>
      <c r="F34" s="223"/>
      <c r="G34" s="223"/>
      <c r="H34" s="223"/>
      <c r="I34" s="223"/>
      <c r="J34" s="223"/>
      <c r="K34" s="223"/>
      <c r="L34" s="223"/>
      <c r="M34" s="223"/>
      <c r="N34" s="223"/>
      <c r="O34" s="223"/>
      <c r="P34" s="223"/>
      <c r="Q34" s="223"/>
      <c r="R34" s="223"/>
      <c r="S34" s="223"/>
      <c r="T34" s="60"/>
    </row>
    <row r="35" spans="2:20" ht="24.95" customHeight="1" thickBot="1">
      <c r="B35" s="231"/>
      <c r="C35" s="232"/>
      <c r="D35" s="232"/>
      <c r="E35" s="232"/>
      <c r="F35" s="232"/>
      <c r="G35" s="232"/>
      <c r="H35" s="232"/>
      <c r="I35" s="232"/>
      <c r="J35" s="232"/>
      <c r="K35" s="232"/>
      <c r="L35" s="232"/>
      <c r="M35" s="232"/>
      <c r="N35" s="232"/>
      <c r="O35" s="232"/>
      <c r="P35" s="232"/>
      <c r="Q35" s="232"/>
      <c r="R35" s="232"/>
      <c r="S35" s="232"/>
      <c r="T35" s="60"/>
    </row>
    <row r="36" spans="2:20" ht="24.95" customHeight="1">
      <c r="B36" s="12" t="s">
        <v>12</v>
      </c>
      <c r="C36" s="13"/>
      <c r="D36" s="14"/>
      <c r="E36" s="14"/>
      <c r="F36" s="14"/>
      <c r="G36" s="14"/>
      <c r="H36" s="14"/>
      <c r="I36" s="14"/>
      <c r="J36" s="14"/>
      <c r="K36" s="14"/>
      <c r="L36" s="14"/>
      <c r="M36" s="14"/>
      <c r="N36" s="14"/>
      <c r="O36" s="14"/>
      <c r="P36" s="14"/>
      <c r="Q36" s="14"/>
      <c r="R36" s="14"/>
      <c r="S36" s="14"/>
      <c r="T36" s="15"/>
    </row>
    <row r="37" spans="2:20" ht="24.95" customHeight="1">
      <c r="B37" s="236" t="s">
        <v>111</v>
      </c>
      <c r="C37" s="257" t="s">
        <v>13</v>
      </c>
      <c r="D37" s="18"/>
      <c r="E37" s="19" t="s">
        <v>18</v>
      </c>
      <c r="F37" s="19"/>
      <c r="G37" s="18"/>
      <c r="H37" s="18" t="s">
        <v>9</v>
      </c>
      <c r="I37" s="88" t="s">
        <v>63</v>
      </c>
      <c r="J37" s="1924" t="s">
        <v>64</v>
      </c>
      <c r="K37" s="1924"/>
      <c r="L37" s="1924"/>
      <c r="M37" s="1924"/>
      <c r="N37" s="1924"/>
      <c r="O37" s="1924"/>
      <c r="P37" s="1924"/>
      <c r="Q37" s="1924"/>
      <c r="R37" s="1924"/>
      <c r="S37" s="1924"/>
      <c r="T37" s="20"/>
    </row>
    <row r="38" spans="2:20" ht="24.95" customHeight="1">
      <c r="B38" s="16"/>
      <c r="C38" s="257" t="s">
        <v>14</v>
      </c>
      <c r="D38" s="18"/>
      <c r="E38" s="18"/>
      <c r="F38" s="18"/>
      <c r="G38" s="18"/>
      <c r="H38" s="18"/>
      <c r="I38" s="18"/>
      <c r="J38" s="1924"/>
      <c r="K38" s="1924"/>
      <c r="L38" s="1924"/>
      <c r="M38" s="1924"/>
      <c r="N38" s="1924"/>
      <c r="O38" s="1924"/>
      <c r="P38" s="1924"/>
      <c r="Q38" s="1924"/>
      <c r="R38" s="1924"/>
      <c r="S38" s="1924"/>
      <c r="T38" s="20"/>
    </row>
    <row r="39" spans="2:20" ht="24.95" customHeight="1">
      <c r="B39" s="16"/>
      <c r="C39" s="257" t="s">
        <v>15</v>
      </c>
      <c r="D39" s="18"/>
      <c r="E39" s="18"/>
      <c r="F39" s="18"/>
      <c r="G39" s="18"/>
      <c r="H39" s="18"/>
      <c r="I39" s="18"/>
      <c r="J39" s="1924"/>
      <c r="K39" s="1924"/>
      <c r="L39" s="1924"/>
      <c r="M39" s="1924"/>
      <c r="N39" s="1924"/>
      <c r="O39" s="1924"/>
      <c r="P39" s="1924"/>
      <c r="Q39" s="1924"/>
      <c r="R39" s="1924"/>
      <c r="S39" s="1924"/>
      <c r="T39" s="20"/>
    </row>
    <row r="40" spans="2:20" ht="24.95" customHeight="1">
      <c r="B40" s="238" t="s">
        <v>105</v>
      </c>
      <c r="C40" s="258" t="s">
        <v>16</v>
      </c>
      <c r="D40" s="18"/>
      <c r="E40" s="18"/>
      <c r="F40" s="18"/>
      <c r="G40" s="18"/>
      <c r="H40" s="18"/>
      <c r="I40" s="18"/>
      <c r="J40" s="1924"/>
      <c r="K40" s="1924"/>
      <c r="L40" s="1924"/>
      <c r="M40" s="1924"/>
      <c r="N40" s="1924"/>
      <c r="O40" s="1924"/>
      <c r="P40" s="1924"/>
      <c r="Q40" s="1924"/>
      <c r="R40" s="1924"/>
      <c r="S40" s="1924"/>
      <c r="T40" s="20"/>
    </row>
    <row r="41" spans="2:20" ht="24.95" customHeight="1">
      <c r="B41" s="255" t="s">
        <v>106</v>
      </c>
      <c r="C41" s="258" t="s">
        <v>53</v>
      </c>
      <c r="D41" s="18"/>
      <c r="E41" s="18"/>
      <c r="F41" s="18"/>
      <c r="G41" s="18"/>
      <c r="H41" s="18"/>
      <c r="I41" s="18"/>
      <c r="J41" s="1924"/>
      <c r="K41" s="1924"/>
      <c r="L41" s="1924"/>
      <c r="M41" s="1924"/>
      <c r="N41" s="1924"/>
      <c r="O41" s="1924"/>
      <c r="P41" s="1924"/>
      <c r="Q41" s="1924"/>
      <c r="R41" s="1924"/>
      <c r="S41" s="1924"/>
      <c r="T41" s="20"/>
    </row>
    <row r="42" spans="2:20" ht="24.95" customHeight="1">
      <c r="B42" s="255" t="s">
        <v>109</v>
      </c>
      <c r="C42" s="258" t="s">
        <v>61</v>
      </c>
      <c r="D42" s="18"/>
      <c r="E42" s="18"/>
      <c r="F42" s="18"/>
      <c r="G42" s="18"/>
      <c r="H42" s="18"/>
      <c r="I42" s="18"/>
      <c r="J42" s="1924"/>
      <c r="K42" s="1924"/>
      <c r="L42" s="1924"/>
      <c r="M42" s="1924"/>
      <c r="N42" s="1924"/>
      <c r="O42" s="1924"/>
      <c r="P42" s="1924"/>
      <c r="Q42" s="1924"/>
      <c r="R42" s="1924"/>
      <c r="S42" s="1924"/>
      <c r="T42" s="20"/>
    </row>
    <row r="43" spans="2:20" ht="24.95" customHeight="1">
      <c r="B43" s="16"/>
      <c r="C43" s="258" t="s">
        <v>60</v>
      </c>
      <c r="D43" s="18"/>
      <c r="F43" s="19"/>
      <c r="G43" s="19"/>
      <c r="H43" s="18"/>
      <c r="I43" s="18"/>
      <c r="J43" s="1924"/>
      <c r="K43" s="1924"/>
      <c r="L43" s="1924"/>
      <c r="M43" s="1924"/>
      <c r="N43" s="1924"/>
      <c r="O43" s="1924"/>
      <c r="P43" s="1924"/>
      <c r="Q43" s="1924"/>
      <c r="R43" s="1924"/>
      <c r="S43" s="1924"/>
      <c r="T43" s="20"/>
    </row>
    <row r="44" spans="2:20" ht="24.95" customHeight="1">
      <c r="B44" s="16"/>
      <c r="C44" s="21"/>
      <c r="D44" s="18"/>
      <c r="E44" s="18"/>
      <c r="F44" s="18"/>
      <c r="G44" s="18"/>
      <c r="H44" s="18"/>
      <c r="I44" s="18"/>
      <c r="J44" s="1924"/>
      <c r="K44" s="1924"/>
      <c r="L44" s="1924"/>
      <c r="M44" s="1924"/>
      <c r="N44" s="1924"/>
      <c r="O44" s="1924"/>
      <c r="P44" s="1924"/>
      <c r="Q44" s="1924"/>
      <c r="R44" s="1924"/>
      <c r="S44" s="1924"/>
      <c r="T44" s="20"/>
    </row>
    <row r="45" spans="2:20" ht="24.95" customHeight="1">
      <c r="B45" s="9"/>
      <c r="C45" s="10"/>
      <c r="D45" s="3"/>
      <c r="E45" s="3"/>
      <c r="F45" s="3"/>
      <c r="G45" s="3"/>
      <c r="H45" s="3"/>
      <c r="I45" s="3"/>
      <c r="J45" s="3"/>
      <c r="K45" s="3"/>
      <c r="L45" s="3"/>
      <c r="M45" s="3"/>
      <c r="N45" s="3"/>
      <c r="O45" s="3"/>
      <c r="P45" s="3"/>
      <c r="Q45" s="3"/>
      <c r="R45" s="3"/>
      <c r="S45" s="3"/>
      <c r="T45" s="2"/>
    </row>
    <row r="46" spans="2:20" ht="24.95" customHeight="1" thickBot="1">
      <c r="B46" s="6"/>
      <c r="C46" s="7"/>
      <c r="D46" s="7"/>
      <c r="E46" s="7"/>
      <c r="F46" s="7"/>
      <c r="G46" s="7"/>
      <c r="H46" s="7"/>
      <c r="I46" s="7"/>
      <c r="J46" s="7"/>
      <c r="K46" s="7"/>
      <c r="L46" s="7"/>
      <c r="M46" s="7"/>
      <c r="N46" s="7"/>
      <c r="O46" s="7"/>
      <c r="P46" s="7"/>
      <c r="Q46" s="7"/>
      <c r="R46" s="7"/>
      <c r="S46" s="7"/>
      <c r="T46" s="8"/>
    </row>
    <row r="47" spans="2:20" ht="24.95" customHeight="1" thickTop="1"/>
    <row r="49" ht="12.75"/>
    <row r="50" ht="12.75"/>
    <row r="51" ht="12.75"/>
    <row r="52" ht="12.75"/>
    <row r="53" ht="12.75"/>
    <row r="54" ht="12.75"/>
    <row r="55" ht="12.75"/>
    <row r="56" ht="12.75"/>
    <row r="57" ht="12.75"/>
    <row r="58" ht="12.75"/>
    <row r="59" ht="12.75"/>
    <row r="60" ht="48" customHeight="1"/>
    <row r="61" ht="12.75"/>
    <row r="62" ht="12.75"/>
    <row r="63" ht="12.75"/>
    <row r="64" ht="12.75"/>
  </sheetData>
  <mergeCells count="30">
    <mergeCell ref="C32:S32"/>
    <mergeCell ref="J44:S44"/>
    <mergeCell ref="J37:S37"/>
    <mergeCell ref="J38:S38"/>
    <mergeCell ref="J39:S39"/>
    <mergeCell ref="J40:S40"/>
    <mergeCell ref="J41:S41"/>
    <mergeCell ref="J42:S42"/>
    <mergeCell ref="J43:S43"/>
    <mergeCell ref="B22:C22"/>
    <mergeCell ref="B11:C11"/>
    <mergeCell ref="B12:C12"/>
    <mergeCell ref="B13:C13"/>
    <mergeCell ref="M17:P17"/>
    <mergeCell ref="D15:D17"/>
    <mergeCell ref="E15:H16"/>
    <mergeCell ref="I17:L17"/>
    <mergeCell ref="I15:L16"/>
    <mergeCell ref="B15:C17"/>
    <mergeCell ref="M5:S5"/>
    <mergeCell ref="M6:S6"/>
    <mergeCell ref="M7:S7"/>
    <mergeCell ref="M8:S8"/>
    <mergeCell ref="E17:H17"/>
    <mergeCell ref="Q17:T17"/>
    <mergeCell ref="M9:S9"/>
    <mergeCell ref="R13:T13"/>
    <mergeCell ref="M13:P13"/>
    <mergeCell ref="Q15:T16"/>
    <mergeCell ref="M15:P16"/>
  </mergeCells>
  <phoneticPr fontId="31" type="noConversion"/>
  <pageMargins left="0.74803149606299213" right="0.23622047244094491" top="0.74803149606299213" bottom="0.55118110236220474" header="0.23622047244094491" footer="0.23622047244094491"/>
  <pageSetup paperSize="9" scale="45"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3"/>
  <dimension ref="B1:X55"/>
  <sheetViews>
    <sheetView view="pageBreakPreview" topLeftCell="A19" zoomScale="60" zoomScaleNormal="65" workbookViewId="0">
      <selection activeCell="C20" sqref="C20"/>
    </sheetView>
  </sheetViews>
  <sheetFormatPr defaultRowHeight="24.95" customHeight="1"/>
  <cols>
    <col min="2" max="2" width="6.60546875" customWidth="1"/>
    <col min="3" max="3" width="75.24609375" customWidth="1"/>
    <col min="4" max="4" width="10.11328125" customWidth="1"/>
    <col min="5" max="5" width="2.6953125" customWidth="1"/>
    <col min="6" max="6" width="19.6875" customWidth="1"/>
    <col min="7" max="9" width="2.6953125" customWidth="1"/>
    <col min="10" max="10" width="19.6875" customWidth="1"/>
    <col min="11" max="13" width="2.6953125" customWidth="1"/>
    <col min="14" max="14" width="19.6875" customWidth="1"/>
    <col min="15" max="17" width="2.6953125" customWidth="1"/>
    <col min="18" max="18" width="19.6875" customWidth="1"/>
    <col min="19" max="20" width="2.6953125" customWidth="1"/>
    <col min="21" max="21" width="18.203125" customWidth="1"/>
    <col min="23" max="23" width="6.3359375" customWidth="1"/>
    <col min="24" max="24" width="37.48828125" customWidth="1"/>
    <col min="25" max="25" width="3.37109375" customWidth="1"/>
    <col min="26" max="28" width="18.7421875" customWidth="1"/>
    <col min="29" max="29" width="3.7734375" customWidth="1"/>
    <col min="30" max="30"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33</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383</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4"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4" ht="24.95" customHeight="1">
      <c r="B18" s="54"/>
      <c r="C18" s="29"/>
      <c r="D18" s="55"/>
      <c r="E18" s="50"/>
      <c r="F18" s="51"/>
      <c r="G18" s="51"/>
      <c r="H18" s="52"/>
      <c r="I18" s="51"/>
      <c r="J18" s="51"/>
      <c r="K18" s="53"/>
      <c r="L18" s="52"/>
      <c r="M18" s="51"/>
      <c r="N18" s="51"/>
      <c r="O18" s="53"/>
      <c r="P18" s="52"/>
      <c r="Q18" s="51"/>
      <c r="R18" s="51"/>
      <c r="S18" s="53"/>
      <c r="T18" s="52"/>
    </row>
    <row r="19" spans="2:24" ht="24.95" customHeight="1">
      <c r="B19" s="452" t="s">
        <v>63</v>
      </c>
      <c r="C19" s="243" t="s">
        <v>383</v>
      </c>
      <c r="D19" s="32"/>
      <c r="E19" s="41"/>
      <c r="F19" s="98"/>
      <c r="G19" s="98"/>
      <c r="H19" s="411" t="s">
        <v>111</v>
      </c>
      <c r="I19" s="98"/>
      <c r="J19" s="98"/>
      <c r="K19" s="378"/>
      <c r="L19" s="370"/>
      <c r="M19" s="98"/>
      <c r="N19" s="379">
        <f>+F19+J19</f>
        <v>0</v>
      </c>
      <c r="O19" s="100"/>
      <c r="P19" s="99"/>
      <c r="Q19" s="98"/>
      <c r="R19" s="98">
        <v>0</v>
      </c>
      <c r="S19" s="100"/>
      <c r="T19" s="43"/>
      <c r="U19" s="233"/>
    </row>
    <row r="20" spans="2:24" ht="24.95" customHeight="1" thickBot="1">
      <c r="B20" s="126"/>
      <c r="C20" s="511"/>
      <c r="D20" s="513"/>
      <c r="E20" s="38"/>
      <c r="F20" s="98"/>
      <c r="G20" s="98"/>
      <c r="H20" s="411"/>
      <c r="I20" s="98"/>
      <c r="J20" s="98"/>
      <c r="K20" s="378"/>
      <c r="L20" s="370"/>
      <c r="M20" s="98"/>
      <c r="N20" s="379"/>
      <c r="O20" s="100"/>
      <c r="P20" s="99"/>
      <c r="Q20" s="98"/>
      <c r="R20" s="98"/>
      <c r="S20" s="102"/>
      <c r="T20" s="39"/>
      <c r="U20" s="233"/>
    </row>
    <row r="21" spans="2:24" ht="24.95" customHeight="1" thickBot="1">
      <c r="B21" s="1930" t="s">
        <v>67</v>
      </c>
      <c r="C21" s="1931"/>
      <c r="D21" s="65"/>
      <c r="E21" s="68"/>
      <c r="F21" s="172">
        <f>SUM(F19:F20)</f>
        <v>0</v>
      </c>
      <c r="G21" s="172"/>
      <c r="H21" s="173"/>
      <c r="I21" s="172"/>
      <c r="J21" s="172">
        <f>SUM(J19:J20)</f>
        <v>0</v>
      </c>
      <c r="K21" s="174"/>
      <c r="L21" s="173"/>
      <c r="M21" s="172"/>
      <c r="N21" s="172">
        <f>SUM(N19:N20)</f>
        <v>0</v>
      </c>
      <c r="O21" s="174"/>
      <c r="P21" s="173"/>
      <c r="Q21" s="172"/>
      <c r="R21" s="172">
        <f>SUM(R19:R20)</f>
        <v>0</v>
      </c>
      <c r="S21" s="174"/>
      <c r="T21" s="69"/>
      <c r="U21" s="233"/>
    </row>
    <row r="22" spans="2:24" ht="24.95" customHeight="1" thickTop="1">
      <c r="B22" s="218"/>
      <c r="C22" s="219"/>
      <c r="D22" s="219"/>
      <c r="E22" s="219"/>
      <c r="F22" s="410" t="s">
        <v>105</v>
      </c>
      <c r="G22" s="219"/>
      <c r="H22" s="219"/>
      <c r="I22" s="219"/>
      <c r="J22" s="410" t="s">
        <v>105</v>
      </c>
      <c r="K22" s="219"/>
      <c r="L22" s="219"/>
      <c r="M22" s="219"/>
      <c r="N22" s="410" t="s">
        <v>105</v>
      </c>
      <c r="O22" s="219"/>
      <c r="P22" s="219"/>
      <c r="Q22" s="219"/>
      <c r="R22" s="410" t="s">
        <v>105</v>
      </c>
      <c r="S22" s="219"/>
      <c r="T22" s="60"/>
    </row>
    <row r="23" spans="2:24" ht="24.95" customHeight="1">
      <c r="B23" s="222"/>
      <c r="C23" s="223"/>
      <c r="D23" s="223"/>
      <c r="E23" s="223"/>
      <c r="F23" s="223"/>
      <c r="G23" s="223"/>
      <c r="H23" s="223"/>
      <c r="I23" s="223"/>
      <c r="J23" s="223"/>
      <c r="K23" s="223"/>
      <c r="L23" s="225"/>
      <c r="M23" s="223"/>
      <c r="N23" s="223"/>
      <c r="O23" s="223"/>
      <c r="P23" s="223"/>
      <c r="Q23" s="223"/>
      <c r="R23" s="223"/>
      <c r="S23" s="223"/>
      <c r="T23" s="60"/>
    </row>
    <row r="24" spans="2:24" ht="24.95" customHeight="1">
      <c r="B24" s="222"/>
      <c r="C24" s="223"/>
      <c r="D24" s="223"/>
      <c r="E24" s="223"/>
      <c r="F24" s="223"/>
      <c r="G24" s="223"/>
      <c r="H24" s="223"/>
      <c r="I24" s="223"/>
      <c r="J24" s="223"/>
      <c r="K24" s="223"/>
      <c r="L24" s="225" t="str">
        <f>A!L35</f>
        <v>to WBS</v>
      </c>
      <c r="M24" s="223"/>
      <c r="N24" s="223"/>
      <c r="O24" s="223"/>
      <c r="P24" s="223"/>
      <c r="Q24" s="223"/>
      <c r="R24" s="223"/>
      <c r="S24" s="223"/>
      <c r="T24" s="59"/>
      <c r="U24" s="233"/>
    </row>
    <row r="25" spans="2:24" ht="24.95" customHeight="1">
      <c r="B25" s="222"/>
      <c r="C25" s="223"/>
      <c r="D25" s="223"/>
      <c r="E25" s="223"/>
      <c r="F25" s="223"/>
      <c r="G25" s="223"/>
      <c r="H25" s="223"/>
      <c r="I25" s="223"/>
      <c r="J25" s="223"/>
      <c r="K25" s="223"/>
      <c r="L25" s="223"/>
      <c r="M25" s="223"/>
      <c r="N25" s="223"/>
      <c r="O25" s="223"/>
      <c r="P25" s="223"/>
      <c r="Q25" s="223"/>
      <c r="R25" s="223"/>
      <c r="S25" s="223"/>
      <c r="T25" s="60"/>
    </row>
    <row r="26" spans="2:24" ht="24.95" customHeight="1">
      <c r="B26" s="222"/>
      <c r="C26" s="698"/>
      <c r="D26" s="223"/>
      <c r="E26" s="223"/>
      <c r="F26" s="223"/>
      <c r="G26" s="223"/>
      <c r="H26" s="223"/>
      <c r="I26" s="223"/>
      <c r="J26" s="223"/>
      <c r="K26" s="223"/>
      <c r="L26" s="223"/>
      <c r="M26" s="223"/>
      <c r="N26" s="223"/>
      <c r="O26" s="223"/>
      <c r="P26" s="223"/>
      <c r="Q26" s="223"/>
      <c r="R26" s="223"/>
      <c r="S26" s="223"/>
      <c r="T26" s="60"/>
      <c r="X26" s="686"/>
    </row>
    <row r="27" spans="2:24" ht="24.95" customHeight="1">
      <c r="B27" s="687"/>
      <c r="C27" s="691"/>
      <c r="D27" s="688"/>
      <c r="E27" s="688"/>
      <c r="F27" s="688"/>
      <c r="G27" s="688"/>
      <c r="H27" s="688"/>
      <c r="I27" s="688"/>
      <c r="J27" s="688"/>
      <c r="K27" s="688"/>
      <c r="L27" s="688"/>
      <c r="M27" s="688"/>
      <c r="N27" s="688"/>
      <c r="O27" s="688"/>
      <c r="P27" s="688"/>
      <c r="Q27" s="688"/>
      <c r="R27" s="688"/>
      <c r="S27" s="688"/>
      <c r="T27" s="60"/>
    </row>
    <row r="28" spans="2:24" ht="24.95" customHeight="1">
      <c r="B28" s="687"/>
      <c r="C28" s="691"/>
      <c r="D28" s="688"/>
      <c r="E28" s="688"/>
      <c r="F28" s="688"/>
      <c r="G28" s="688"/>
      <c r="H28" s="688"/>
      <c r="I28" s="688"/>
      <c r="J28" s="688"/>
      <c r="K28" s="688"/>
      <c r="L28" s="688"/>
      <c r="M28" s="688"/>
      <c r="N28" s="688"/>
      <c r="O28" s="688"/>
      <c r="P28" s="688"/>
      <c r="Q28" s="688"/>
      <c r="R28" s="688"/>
      <c r="S28" s="688"/>
      <c r="T28" s="60"/>
    </row>
    <row r="29" spans="2:24" ht="24.95" customHeight="1">
      <c r="B29" s="687"/>
      <c r="C29" s="691"/>
      <c r="D29" s="688"/>
      <c r="E29" s="688"/>
      <c r="F29" s="688"/>
      <c r="G29" s="688"/>
      <c r="H29" s="688"/>
      <c r="I29" s="688"/>
      <c r="J29" s="688"/>
      <c r="K29" s="688"/>
      <c r="L29" s="688"/>
      <c r="M29" s="688"/>
      <c r="N29" s="688"/>
      <c r="O29" s="688"/>
      <c r="P29" s="688"/>
      <c r="Q29" s="688"/>
      <c r="R29" s="688"/>
      <c r="S29" s="688"/>
      <c r="T29" s="60"/>
    </row>
    <row r="30" spans="2:24" ht="24.95" customHeight="1">
      <c r="B30" s="687"/>
      <c r="C30" s="688"/>
      <c r="D30" s="688"/>
      <c r="E30" s="688"/>
      <c r="F30" s="688"/>
      <c r="G30" s="688"/>
      <c r="H30" s="688"/>
      <c r="I30" s="688"/>
      <c r="J30" s="688"/>
      <c r="K30" s="688"/>
      <c r="L30" s="688"/>
      <c r="M30" s="688"/>
      <c r="N30" s="688"/>
      <c r="O30" s="688"/>
      <c r="P30" s="688"/>
      <c r="Q30" s="688"/>
      <c r="R30" s="688"/>
      <c r="S30" s="688"/>
      <c r="T30" s="60"/>
    </row>
    <row r="31" spans="2:24" ht="24.95" customHeight="1" thickBot="1">
      <c r="B31" s="231"/>
      <c r="C31" s="232"/>
      <c r="D31" s="232"/>
      <c r="E31" s="232"/>
      <c r="F31" s="232"/>
      <c r="G31" s="232"/>
      <c r="H31" s="232"/>
      <c r="I31" s="232"/>
      <c r="J31" s="232"/>
      <c r="K31" s="232"/>
      <c r="L31" s="232"/>
      <c r="M31" s="232"/>
      <c r="N31" s="232"/>
      <c r="O31" s="232"/>
      <c r="P31" s="232"/>
      <c r="Q31" s="232"/>
      <c r="R31" s="232"/>
      <c r="S31" s="232"/>
      <c r="T31" s="60"/>
    </row>
    <row r="32" spans="2:24" ht="24.95" customHeight="1">
      <c r="B32" s="12" t="s">
        <v>12</v>
      </c>
      <c r="C32" s="13"/>
      <c r="D32" s="14"/>
      <c r="E32" s="14"/>
      <c r="F32" s="14"/>
      <c r="G32" s="14"/>
      <c r="H32" s="14"/>
      <c r="I32" s="14"/>
      <c r="J32" s="14"/>
      <c r="K32" s="14"/>
      <c r="L32" s="14"/>
      <c r="M32" s="14"/>
      <c r="N32" s="14"/>
      <c r="O32" s="14"/>
      <c r="P32" s="14"/>
      <c r="Q32" s="14"/>
      <c r="R32" s="14"/>
      <c r="S32" s="14"/>
      <c r="T32" s="15"/>
    </row>
    <row r="33" spans="2:20" ht="24.95" customHeight="1">
      <c r="B33" s="236" t="s">
        <v>111</v>
      </c>
      <c r="C33" s="257" t="s">
        <v>13</v>
      </c>
      <c r="D33" s="18"/>
      <c r="E33" s="19" t="s">
        <v>18</v>
      </c>
      <c r="F33" s="19"/>
      <c r="G33" s="18"/>
      <c r="H33" s="18" t="s">
        <v>9</v>
      </c>
      <c r="I33" s="88" t="s">
        <v>63</v>
      </c>
      <c r="J33" s="1924" t="s">
        <v>64</v>
      </c>
      <c r="K33" s="1924"/>
      <c r="L33" s="1924"/>
      <c r="M33" s="1924"/>
      <c r="N33" s="1924"/>
      <c r="O33" s="1924"/>
      <c r="P33" s="1924"/>
      <c r="Q33" s="1924"/>
      <c r="R33" s="1924"/>
      <c r="S33" s="1924"/>
      <c r="T33" s="20"/>
    </row>
    <row r="34" spans="2:20" ht="24.95" customHeight="1">
      <c r="B34" s="16"/>
      <c r="C34" s="257" t="s">
        <v>14</v>
      </c>
      <c r="D34" s="18"/>
      <c r="E34" s="18"/>
      <c r="F34" s="18"/>
      <c r="G34" s="18"/>
      <c r="H34" s="18"/>
      <c r="I34" s="18"/>
      <c r="J34" s="1924"/>
      <c r="K34" s="1924"/>
      <c r="L34" s="1924"/>
      <c r="M34" s="1924"/>
      <c r="N34" s="1924"/>
      <c r="O34" s="1924"/>
      <c r="P34" s="1924"/>
      <c r="Q34" s="1924"/>
      <c r="R34" s="1924"/>
      <c r="S34" s="1924"/>
      <c r="T34" s="20"/>
    </row>
    <row r="35" spans="2:20" ht="24.95" customHeight="1">
      <c r="B35" s="16"/>
      <c r="C35" s="257" t="s">
        <v>15</v>
      </c>
      <c r="D35" s="18"/>
      <c r="E35" s="18"/>
      <c r="F35" s="18"/>
      <c r="G35" s="18"/>
      <c r="H35" s="18"/>
      <c r="I35" s="18"/>
      <c r="J35" s="1924"/>
      <c r="K35" s="1924"/>
      <c r="L35" s="1924"/>
      <c r="M35" s="1924"/>
      <c r="N35" s="1924"/>
      <c r="O35" s="1924"/>
      <c r="P35" s="1924"/>
      <c r="Q35" s="1924"/>
      <c r="R35" s="1924"/>
      <c r="S35" s="1924"/>
      <c r="T35" s="20"/>
    </row>
    <row r="36" spans="2:20" ht="24.95" customHeight="1">
      <c r="B36" s="238" t="s">
        <v>105</v>
      </c>
      <c r="C36" s="258" t="s">
        <v>16</v>
      </c>
      <c r="D36" s="18"/>
      <c r="E36" s="18"/>
      <c r="F36" s="18"/>
      <c r="G36" s="18"/>
      <c r="H36" s="18"/>
      <c r="I36" s="18"/>
      <c r="J36" s="1924"/>
      <c r="K36" s="1924"/>
      <c r="L36" s="1924"/>
      <c r="M36" s="1924"/>
      <c r="N36" s="1924"/>
      <c r="O36" s="1924"/>
      <c r="P36" s="1924"/>
      <c r="Q36" s="1924"/>
      <c r="R36" s="1924"/>
      <c r="S36" s="1924"/>
      <c r="T36" s="20"/>
    </row>
    <row r="37" spans="2:20" ht="24.95" customHeight="1">
      <c r="B37" s="255" t="s">
        <v>106</v>
      </c>
      <c r="C37" s="258" t="s">
        <v>53</v>
      </c>
      <c r="D37" s="18"/>
      <c r="E37" s="18"/>
      <c r="F37" s="18"/>
      <c r="G37" s="18"/>
      <c r="H37" s="18"/>
      <c r="I37" s="18"/>
      <c r="J37" s="1924"/>
      <c r="K37" s="1924"/>
      <c r="L37" s="1924"/>
      <c r="M37" s="1924"/>
      <c r="N37" s="1924"/>
      <c r="O37" s="1924"/>
      <c r="P37" s="1924"/>
      <c r="Q37" s="1924"/>
      <c r="R37" s="1924"/>
      <c r="S37" s="1924"/>
      <c r="T37" s="20"/>
    </row>
    <row r="38" spans="2:20" ht="24.95" customHeight="1">
      <c r="B38" s="255" t="s">
        <v>109</v>
      </c>
      <c r="C38" s="258" t="s">
        <v>61</v>
      </c>
      <c r="D38" s="18"/>
      <c r="E38" s="18"/>
      <c r="F38" s="18"/>
      <c r="G38" s="18"/>
      <c r="H38" s="18"/>
      <c r="I38" s="18"/>
      <c r="J38" s="1924"/>
      <c r="K38" s="1924"/>
      <c r="L38" s="1924"/>
      <c r="M38" s="1924"/>
      <c r="N38" s="1924"/>
      <c r="O38" s="1924"/>
      <c r="P38" s="1924"/>
      <c r="Q38" s="1924"/>
      <c r="R38" s="1924"/>
      <c r="S38" s="1924"/>
      <c r="T38" s="20"/>
    </row>
    <row r="39" spans="2:20" ht="24.95" customHeight="1">
      <c r="B39" s="16"/>
      <c r="C39" s="258" t="s">
        <v>60</v>
      </c>
      <c r="D39" s="18"/>
      <c r="F39" s="19"/>
      <c r="G39" s="19"/>
      <c r="H39" s="18"/>
      <c r="I39" s="18"/>
      <c r="J39" s="1924"/>
      <c r="K39" s="1924"/>
      <c r="L39" s="1924"/>
      <c r="M39" s="1924"/>
      <c r="N39" s="1924"/>
      <c r="O39" s="1924"/>
      <c r="P39" s="1924"/>
      <c r="Q39" s="1924"/>
      <c r="R39" s="1924"/>
      <c r="S39" s="1924"/>
      <c r="T39" s="20"/>
    </row>
    <row r="40" spans="2:20" ht="24.95" customHeight="1">
      <c r="B40" s="16"/>
      <c r="C40" s="21"/>
      <c r="D40" s="18"/>
      <c r="E40" s="18"/>
      <c r="F40" s="18"/>
      <c r="G40" s="18"/>
      <c r="H40" s="18"/>
      <c r="I40" s="18"/>
      <c r="J40" s="1924"/>
      <c r="K40" s="1924"/>
      <c r="L40" s="1924"/>
      <c r="M40" s="1924"/>
      <c r="N40" s="1924"/>
      <c r="O40" s="1924"/>
      <c r="P40" s="1924"/>
      <c r="Q40" s="1924"/>
      <c r="R40" s="1924"/>
      <c r="S40" s="1924"/>
      <c r="T40" s="20"/>
    </row>
    <row r="41" spans="2:20" ht="24.95" customHeight="1">
      <c r="B41" s="9"/>
      <c r="C41" s="10"/>
      <c r="D41" s="3"/>
      <c r="E41" s="3"/>
      <c r="F41" s="3"/>
      <c r="G41" s="3"/>
      <c r="H41" s="3"/>
      <c r="I41" s="3"/>
      <c r="J41" s="3"/>
      <c r="K41" s="3"/>
      <c r="L41" s="3"/>
      <c r="M41" s="3"/>
      <c r="N41" s="3"/>
      <c r="O41" s="3"/>
      <c r="P41" s="3"/>
      <c r="Q41" s="3"/>
      <c r="R41" s="3"/>
      <c r="S41" s="3"/>
      <c r="T41" s="2"/>
    </row>
    <row r="42" spans="2:20" ht="24.95" customHeight="1" thickBot="1">
      <c r="B42" s="6"/>
      <c r="C42" s="7"/>
      <c r="D42" s="7"/>
      <c r="E42" s="7"/>
      <c r="F42" s="7"/>
      <c r="G42" s="7"/>
      <c r="H42" s="7"/>
      <c r="I42" s="7"/>
      <c r="J42" s="7"/>
      <c r="K42" s="7"/>
      <c r="L42" s="7"/>
      <c r="M42" s="7"/>
      <c r="N42" s="7"/>
      <c r="O42" s="7"/>
      <c r="P42" s="7"/>
      <c r="Q42" s="7"/>
      <c r="R42" s="7"/>
      <c r="S42" s="7"/>
      <c r="T42" s="8"/>
    </row>
    <row r="43" spans="2:20" ht="24.95" customHeight="1" thickTop="1"/>
    <row r="44" spans="2:20" ht="12.75"/>
    <row r="45" spans="2:20" ht="12.75"/>
    <row r="46" spans="2:20" ht="12.75"/>
    <row r="47" spans="2:20" ht="12.75"/>
    <row r="48" spans="2:20" ht="12.75"/>
    <row r="49" ht="12.75"/>
    <row r="50" ht="12.75"/>
    <row r="51" ht="12.75"/>
    <row r="52" ht="12.75"/>
    <row r="53" ht="12.75"/>
    <row r="54" ht="12.75"/>
    <row r="55" ht="12.75"/>
  </sheetData>
  <mergeCells count="29">
    <mergeCell ref="J38:S38"/>
    <mergeCell ref="J39:S39"/>
    <mergeCell ref="J40:S40"/>
    <mergeCell ref="J33:S33"/>
    <mergeCell ref="J34:S34"/>
    <mergeCell ref="J35:S35"/>
    <mergeCell ref="J36:S36"/>
    <mergeCell ref="J37:S37"/>
    <mergeCell ref="Q17:T17"/>
    <mergeCell ref="M5:S5"/>
    <mergeCell ref="M6:S6"/>
    <mergeCell ref="M7:S7"/>
    <mergeCell ref="M8:S8"/>
    <mergeCell ref="M9:S9"/>
    <mergeCell ref="R13:T13"/>
    <mergeCell ref="Q15:T16"/>
    <mergeCell ref="M13:P13"/>
    <mergeCell ref="D15:D17"/>
    <mergeCell ref="E17:H17"/>
    <mergeCell ref="M15:P16"/>
    <mergeCell ref="I17:L17"/>
    <mergeCell ref="I15:L16"/>
    <mergeCell ref="E15:H16"/>
    <mergeCell ref="M17:P17"/>
    <mergeCell ref="B21:C21"/>
    <mergeCell ref="B11:C11"/>
    <mergeCell ref="B12:C12"/>
    <mergeCell ref="B13:C13"/>
    <mergeCell ref="B15:C17"/>
  </mergeCells>
  <phoneticPr fontId="31" type="noConversion"/>
  <pageMargins left="0.74803149606299213" right="0.18" top="0.74803149606299213" bottom="0.47244094488188981" header="0.23622047244094491" footer="0.23622047244094491"/>
  <pageSetup paperSize="9" scale="45"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4"/>
  <dimension ref="B1:Y60"/>
  <sheetViews>
    <sheetView view="pageBreakPreview" topLeftCell="A24" zoomScale="60" zoomScaleNormal="60" workbookViewId="0">
      <selection activeCell="D42" sqref="D42:D43"/>
    </sheetView>
  </sheetViews>
  <sheetFormatPr defaultColWidth="9.16796875" defaultRowHeight="14.25"/>
  <cols>
    <col min="1" max="1" width="9.16796875" style="417" customWidth="1"/>
    <col min="2" max="2" width="6.60546875" style="417" customWidth="1"/>
    <col min="3" max="3" width="75.24609375" style="417" customWidth="1"/>
    <col min="4" max="4" width="10.11328125" style="417" customWidth="1"/>
    <col min="5" max="5" width="2.6953125" style="417" customWidth="1"/>
    <col min="6" max="6" width="21.44140625" style="417" customWidth="1"/>
    <col min="7" max="9" width="2.6953125" style="417" customWidth="1"/>
    <col min="10" max="10" width="21.57421875" style="417" customWidth="1"/>
    <col min="11" max="13" width="2.6953125" style="417" customWidth="1"/>
    <col min="14" max="14" width="21.84375" style="417" customWidth="1"/>
    <col min="15" max="17" width="2.6953125" style="417" customWidth="1"/>
    <col min="18" max="18" width="21.84375" style="417" customWidth="1"/>
    <col min="19" max="20" width="2.6953125" style="417" customWidth="1"/>
    <col min="21" max="21" width="9.16796875" style="417"/>
    <col min="22" max="23" width="32.76953125" style="540" customWidth="1"/>
    <col min="24" max="24" width="7.28125" style="417" customWidth="1"/>
    <col min="25" max="25" width="52.7265625" style="542" customWidth="1"/>
    <col min="26" max="44" width="18.7421875" style="417" customWidth="1"/>
    <col min="45" max="57" width="9.16796875" style="417"/>
    <col min="58" max="58" width="4.8515625" style="417" customWidth="1"/>
    <col min="59" max="65" width="16.71875" style="417" customWidth="1"/>
    <col min="66" max="66" width="4.98828125" style="417" customWidth="1"/>
    <col min="67" max="75" width="16.71875" style="417" customWidth="1"/>
    <col min="76" max="16384" width="9.16796875" style="417"/>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2" spans="2:20" ht="24.95" customHeight="1"/>
    <row r="3" spans="2:20" ht="24.95" customHeight="1">
      <c r="C3" s="4"/>
      <c r="D3" s="675"/>
      <c r="E3" s="675"/>
      <c r="F3" s="675"/>
      <c r="Q3" s="676"/>
      <c r="R3" s="676"/>
      <c r="S3" s="676"/>
    </row>
    <row r="4" spans="2:20" ht="24.95" customHeight="1">
      <c r="C4" s="5"/>
      <c r="D4" s="675"/>
      <c r="E4" s="11"/>
      <c r="F4" s="11"/>
      <c r="G4" s="56" t="s">
        <v>8</v>
      </c>
      <c r="H4" s="25"/>
      <c r="I4" s="25"/>
      <c r="J4" s="25"/>
      <c r="K4" s="25"/>
      <c r="L4" s="26" t="s">
        <v>9</v>
      </c>
      <c r="M4" s="84" t="s">
        <v>34</v>
      </c>
      <c r="N4" s="84"/>
      <c r="O4" s="84"/>
      <c r="P4" s="84"/>
      <c r="Q4" s="84"/>
      <c r="R4" s="84"/>
      <c r="S4" s="84"/>
      <c r="T4" s="28"/>
    </row>
    <row r="5" spans="2:20" ht="24.95" customHeight="1">
      <c r="C5" s="4"/>
      <c r="D5" s="675"/>
      <c r="E5" s="4"/>
      <c r="F5" s="4"/>
      <c r="G5" s="56" t="s">
        <v>10</v>
      </c>
      <c r="H5" s="25"/>
      <c r="I5" s="25"/>
      <c r="J5" s="25"/>
      <c r="K5" s="25"/>
      <c r="L5" s="26" t="s">
        <v>9</v>
      </c>
      <c r="M5" s="1896"/>
      <c r="N5" s="1896"/>
      <c r="O5" s="1896"/>
      <c r="P5" s="1896"/>
      <c r="Q5" s="1896"/>
      <c r="R5" s="1896"/>
      <c r="S5" s="1896"/>
      <c r="T5" s="28"/>
    </row>
    <row r="6" spans="2:20" ht="24.95" customHeight="1">
      <c r="C6" s="4"/>
      <c r="D6" s="675"/>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675"/>
      <c r="E7" s="4"/>
      <c r="F7" s="4"/>
      <c r="G7" s="56" t="s">
        <v>11</v>
      </c>
      <c r="H7" s="25"/>
      <c r="I7" s="25"/>
      <c r="J7" s="25"/>
      <c r="K7" s="25"/>
      <c r="L7" s="26" t="s">
        <v>9</v>
      </c>
      <c r="M7" s="1913" t="str">
        <f>WBS!M$7</f>
        <v>04 Juni 2020</v>
      </c>
      <c r="N7" s="1913"/>
      <c r="O7" s="1913"/>
      <c r="P7" s="1913"/>
      <c r="Q7" s="1913"/>
      <c r="R7" s="1913"/>
      <c r="S7" s="1913"/>
      <c r="T7" s="28"/>
    </row>
    <row r="8" spans="2:20" ht="24.95" customHeight="1">
      <c r="D8" s="676"/>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677"/>
      <c r="G9" s="56" t="s">
        <v>11</v>
      </c>
      <c r="H9" s="25"/>
      <c r="I9" s="25"/>
      <c r="J9" s="25"/>
      <c r="K9" s="25"/>
      <c r="L9" s="26" t="s">
        <v>9</v>
      </c>
      <c r="M9" s="1896"/>
      <c r="N9" s="1896"/>
      <c r="O9" s="1896"/>
      <c r="P9" s="1896"/>
      <c r="Q9" s="1896"/>
      <c r="R9" s="1896"/>
      <c r="S9" s="1896"/>
      <c r="T9" s="28"/>
    </row>
    <row r="10" spans="2:20" ht="24.95" customHeight="1">
      <c r="B10" s="26"/>
      <c r="E10" s="23"/>
      <c r="F10" s="677"/>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677"/>
      <c r="G11" s="29"/>
      <c r="H11" s="30"/>
      <c r="I11" s="30"/>
      <c r="J11" s="30"/>
      <c r="K11" s="30"/>
      <c r="L11" s="31"/>
      <c r="M11" s="37"/>
      <c r="N11" s="37"/>
      <c r="O11" s="37"/>
      <c r="P11" s="30"/>
      <c r="Q11" s="30"/>
      <c r="R11" s="30"/>
      <c r="S11" s="30"/>
      <c r="T11" s="30"/>
    </row>
    <row r="12" spans="2:20" ht="24.95" customHeight="1">
      <c r="B12" s="1902" t="s">
        <v>35</v>
      </c>
      <c r="C12" s="1902"/>
      <c r="E12" s="23"/>
      <c r="F12" s="677"/>
      <c r="G12" s="29"/>
      <c r="H12" s="30"/>
      <c r="I12" s="30"/>
      <c r="J12" s="30"/>
      <c r="K12" s="30"/>
      <c r="L12" s="31"/>
      <c r="M12" s="30"/>
      <c r="N12" s="30"/>
      <c r="O12" s="30"/>
      <c r="P12" s="30"/>
      <c r="Q12" s="30"/>
      <c r="R12" s="30"/>
      <c r="S12" s="30"/>
      <c r="T12" s="30"/>
    </row>
    <row r="13" spans="2:20" ht="24.95" customHeight="1">
      <c r="B13" s="1904" t="str">
        <f>WBS!B$13</f>
        <v>31 Desember 2019</v>
      </c>
      <c r="C13" s="1904"/>
      <c r="E13" s="23"/>
      <c r="F13" s="677"/>
      <c r="G13" s="29"/>
      <c r="H13" s="30"/>
      <c r="I13" s="30"/>
      <c r="J13" s="30"/>
      <c r="K13" s="30"/>
      <c r="L13" s="31"/>
      <c r="M13" s="1895" t="s">
        <v>21</v>
      </c>
      <c r="N13" s="1895"/>
      <c r="O13" s="1895"/>
      <c r="P13" s="1895"/>
      <c r="Q13" s="30"/>
      <c r="R13" s="1895" t="s">
        <v>22</v>
      </c>
      <c r="S13" s="1895"/>
      <c r="T13" s="1895"/>
    </row>
    <row r="14" spans="2:20" ht="24.95" customHeight="1" thickBot="1">
      <c r="B14" s="26"/>
      <c r="E14" s="23"/>
      <c r="F14" s="677"/>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3"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3" ht="24.95" customHeight="1">
      <c r="B18" s="54"/>
      <c r="C18" s="191"/>
      <c r="D18" s="55"/>
      <c r="E18" s="50"/>
      <c r="F18" s="51"/>
      <c r="G18" s="51"/>
      <c r="H18" s="52"/>
      <c r="I18" s="51"/>
      <c r="J18" s="51"/>
      <c r="K18" s="53"/>
      <c r="L18" s="52"/>
      <c r="M18" s="51"/>
      <c r="N18" s="51"/>
      <c r="O18" s="53"/>
      <c r="P18" s="52"/>
      <c r="Q18" s="51"/>
      <c r="R18" s="51"/>
      <c r="S18" s="53"/>
      <c r="T18" s="52"/>
    </row>
    <row r="19" spans="2:23" ht="24.95" customHeight="1">
      <c r="B19" s="1962" t="s">
        <v>93</v>
      </c>
      <c r="C19" s="1963"/>
      <c r="D19" s="32"/>
      <c r="E19" s="41"/>
      <c r="F19" s="94"/>
      <c r="G19" s="94"/>
      <c r="H19" s="95"/>
      <c r="I19" s="94"/>
      <c r="J19" s="94"/>
      <c r="K19" s="96"/>
      <c r="L19" s="95"/>
      <c r="M19" s="94"/>
      <c r="N19" s="94"/>
      <c r="O19" s="96"/>
      <c r="P19" s="95"/>
      <c r="Q19" s="94"/>
      <c r="R19" s="94"/>
      <c r="S19" s="96"/>
      <c r="T19" s="43"/>
    </row>
    <row r="20" spans="2:23" ht="24.95" customHeight="1">
      <c r="B20" s="452" t="s">
        <v>63</v>
      </c>
      <c r="C20" s="243" t="s">
        <v>167</v>
      </c>
      <c r="D20" s="87"/>
      <c r="E20" s="38"/>
      <c r="F20" s="130">
        <f>+NLM!G38</f>
        <v>500000000</v>
      </c>
      <c r="G20" s="130"/>
      <c r="H20" s="411" t="s">
        <v>111</v>
      </c>
      <c r="I20" s="130"/>
      <c r="J20" s="263"/>
      <c r="K20" s="132"/>
      <c r="L20" s="131"/>
      <c r="M20" s="130"/>
      <c r="N20" s="130">
        <f t="shared" ref="N20:N24" si="0">+F20+J20</f>
        <v>500000000</v>
      </c>
      <c r="O20" s="132"/>
      <c r="P20" s="131"/>
      <c r="Q20" s="130"/>
      <c r="R20" s="130">
        <v>500000000</v>
      </c>
      <c r="S20" s="130"/>
      <c r="T20" s="74"/>
      <c r="V20" s="1136"/>
      <c r="W20" s="702"/>
    </row>
    <row r="21" spans="2:23" ht="24.95" customHeight="1">
      <c r="B21" s="452" t="s">
        <v>63</v>
      </c>
      <c r="C21" s="243" t="s">
        <v>234</v>
      </c>
      <c r="D21" s="87"/>
      <c r="E21" s="38"/>
      <c r="F21" s="130">
        <f>+NLM!G39</f>
        <v>1450000000</v>
      </c>
      <c r="G21" s="130"/>
      <c r="H21" s="411" t="s">
        <v>111</v>
      </c>
      <c r="I21" s="130"/>
      <c r="J21" s="263"/>
      <c r="K21" s="132"/>
      <c r="L21" s="131"/>
      <c r="M21" s="130"/>
      <c r="N21" s="130">
        <f t="shared" si="0"/>
        <v>1450000000</v>
      </c>
      <c r="O21" s="132"/>
      <c r="P21" s="131"/>
      <c r="Q21" s="130"/>
      <c r="R21" s="130">
        <v>1450000000</v>
      </c>
      <c r="S21" s="132"/>
      <c r="T21" s="74"/>
      <c r="V21" s="1136"/>
      <c r="W21" s="702"/>
    </row>
    <row r="22" spans="2:23" ht="24.95" customHeight="1">
      <c r="B22" s="452" t="s">
        <v>63</v>
      </c>
      <c r="C22" s="243" t="s">
        <v>428</v>
      </c>
      <c r="D22" s="87"/>
      <c r="E22" s="38"/>
      <c r="F22" s="130">
        <f>+NLM!G40</f>
        <v>205000000</v>
      </c>
      <c r="G22" s="130"/>
      <c r="H22" s="411" t="s">
        <v>111</v>
      </c>
      <c r="I22" s="130"/>
      <c r="J22" s="263"/>
      <c r="K22" s="132"/>
      <c r="L22" s="131"/>
      <c r="M22" s="130"/>
      <c r="N22" s="130">
        <f t="shared" si="0"/>
        <v>205000000</v>
      </c>
      <c r="O22" s="132"/>
      <c r="P22" s="131"/>
      <c r="Q22" s="130"/>
      <c r="R22" s="130">
        <v>205000000</v>
      </c>
      <c r="S22" s="132"/>
      <c r="T22" s="74"/>
      <c r="V22" s="1136"/>
      <c r="W22" s="702"/>
    </row>
    <row r="23" spans="2:23" ht="24.95" customHeight="1">
      <c r="B23" s="452" t="s">
        <v>63</v>
      </c>
      <c r="C23" s="243" t="s">
        <v>1165</v>
      </c>
      <c r="D23" s="87"/>
      <c r="E23" s="38"/>
      <c r="F23" s="130">
        <f>+NLM!G41</f>
        <v>150000000</v>
      </c>
      <c r="G23" s="130"/>
      <c r="H23" s="411" t="s">
        <v>111</v>
      </c>
      <c r="I23" s="130"/>
      <c r="J23" s="263"/>
      <c r="K23" s="132"/>
      <c r="L23" s="131"/>
      <c r="M23" s="130"/>
      <c r="N23" s="130">
        <f t="shared" si="0"/>
        <v>150000000</v>
      </c>
      <c r="O23" s="132"/>
      <c r="P23" s="131"/>
      <c r="Q23" s="130"/>
      <c r="R23" s="130">
        <v>150000000</v>
      </c>
      <c r="S23" s="132"/>
      <c r="T23" s="74"/>
      <c r="V23" s="1136"/>
      <c r="W23" s="702"/>
    </row>
    <row r="24" spans="2:23" ht="24.95" customHeight="1" thickBot="1">
      <c r="B24" s="452" t="s">
        <v>63</v>
      </c>
      <c r="C24" s="243" t="s">
        <v>168</v>
      </c>
      <c r="D24" s="87"/>
      <c r="E24" s="38"/>
      <c r="F24" s="130">
        <f>+NLM!G42</f>
        <v>50000000</v>
      </c>
      <c r="G24" s="130"/>
      <c r="H24" s="411" t="s">
        <v>111</v>
      </c>
      <c r="I24" s="130"/>
      <c r="J24" s="263"/>
      <c r="K24" s="132"/>
      <c r="L24" s="131"/>
      <c r="M24" s="130"/>
      <c r="N24" s="130">
        <f t="shared" si="0"/>
        <v>50000000</v>
      </c>
      <c r="O24" s="132"/>
      <c r="P24" s="131"/>
      <c r="Q24" s="130"/>
      <c r="R24" s="130">
        <v>50000000</v>
      </c>
      <c r="S24" s="132"/>
      <c r="T24" s="74"/>
      <c r="V24" s="1136"/>
      <c r="W24" s="702"/>
    </row>
    <row r="25" spans="2:23" ht="24.95" customHeight="1" thickBot="1">
      <c r="B25" s="1960" t="s">
        <v>350</v>
      </c>
      <c r="C25" s="1961"/>
      <c r="D25" s="87"/>
      <c r="E25" s="71"/>
      <c r="F25" s="253">
        <f>SUM(F20:F24)</f>
        <v>2355000000</v>
      </c>
      <c r="G25" s="136"/>
      <c r="H25" s="137"/>
      <c r="I25" s="136"/>
      <c r="J25" s="265">
        <f>SUM(J20:J24)</f>
        <v>0</v>
      </c>
      <c r="K25" s="138"/>
      <c r="L25" s="137"/>
      <c r="M25" s="136"/>
      <c r="N25" s="265">
        <f>SUM(N20:N24)</f>
        <v>2355000000</v>
      </c>
      <c r="O25" s="138"/>
      <c r="P25" s="137"/>
      <c r="Q25" s="136"/>
      <c r="R25" s="136">
        <f>SUM(R20:R24)</f>
        <v>2355000000</v>
      </c>
      <c r="S25" s="138"/>
      <c r="T25" s="76"/>
      <c r="V25" s="1136"/>
    </row>
    <row r="26" spans="2:23" ht="25.5">
      <c r="B26" s="1955"/>
      <c r="C26" s="1956"/>
      <c r="D26" s="87"/>
      <c r="E26" s="41"/>
      <c r="F26" s="254" t="s">
        <v>105</v>
      </c>
      <c r="G26" s="127"/>
      <c r="H26" s="128"/>
      <c r="I26" s="127"/>
      <c r="J26" s="254" t="s">
        <v>105</v>
      </c>
      <c r="K26" s="129"/>
      <c r="L26" s="128"/>
      <c r="M26" s="127"/>
      <c r="N26" s="254" t="s">
        <v>105</v>
      </c>
      <c r="O26" s="129"/>
      <c r="P26" s="128"/>
      <c r="Q26" s="127"/>
      <c r="R26" s="254" t="s">
        <v>105</v>
      </c>
      <c r="S26" s="129"/>
      <c r="T26" s="73"/>
    </row>
    <row r="27" spans="2:23" ht="25.5">
      <c r="B27" s="673"/>
      <c r="C27" s="674"/>
      <c r="D27" s="512"/>
      <c r="E27" s="77"/>
      <c r="F27" s="528"/>
      <c r="G27" s="185"/>
      <c r="H27" s="186"/>
      <c r="I27" s="185"/>
      <c r="J27" s="528"/>
      <c r="K27" s="187"/>
      <c r="L27" s="186"/>
      <c r="M27" s="185"/>
      <c r="N27" s="528"/>
      <c r="O27" s="187"/>
      <c r="P27" s="186"/>
      <c r="Q27" s="185"/>
      <c r="R27" s="528"/>
      <c r="S27" s="187"/>
      <c r="T27" s="73"/>
    </row>
    <row r="28" spans="2:23" ht="24.95" customHeight="1">
      <c r="B28" s="1962" t="s">
        <v>94</v>
      </c>
      <c r="C28" s="1963"/>
      <c r="D28" s="87"/>
      <c r="E28" s="38"/>
      <c r="F28" s="130"/>
      <c r="G28" s="130"/>
      <c r="H28" s="131"/>
      <c r="I28" s="130"/>
      <c r="J28" s="263"/>
      <c r="K28" s="132"/>
      <c r="L28" s="131"/>
      <c r="M28" s="130"/>
      <c r="N28" s="263"/>
      <c r="O28" s="132"/>
      <c r="P28" s="131"/>
      <c r="Q28" s="130"/>
      <c r="R28" s="130"/>
      <c r="S28" s="132"/>
      <c r="T28" s="74"/>
    </row>
    <row r="29" spans="2:23" ht="24.95" customHeight="1">
      <c r="B29" s="452" t="s">
        <v>63</v>
      </c>
      <c r="C29" s="243" t="str">
        <f>+C21</f>
        <v>Bangunan</v>
      </c>
      <c r="D29" s="87"/>
      <c r="E29" s="41"/>
      <c r="F29" s="263">
        <v>652500000</v>
      </c>
      <c r="G29" s="127"/>
      <c r="H29" s="235" t="s">
        <v>111</v>
      </c>
      <c r="I29" s="127"/>
      <c r="J29" s="263"/>
      <c r="K29" s="376"/>
      <c r="L29" s="134"/>
      <c r="M29" s="130"/>
      <c r="N29" s="130">
        <f t="shared" ref="N29:N32" si="1">+F29+J29</f>
        <v>652500000</v>
      </c>
      <c r="O29" s="132"/>
      <c r="P29" s="134"/>
      <c r="Q29" s="130"/>
      <c r="R29" s="130">
        <v>580000000</v>
      </c>
      <c r="S29" s="129"/>
      <c r="T29" s="75"/>
      <c r="V29" s="424"/>
      <c r="W29" s="693"/>
    </row>
    <row r="30" spans="2:23" ht="24.95" customHeight="1">
      <c r="B30" s="452" t="s">
        <v>63</v>
      </c>
      <c r="C30" s="243" t="str">
        <f t="shared" ref="C30:C32" si="2">+C22</f>
        <v>Kendaraan</v>
      </c>
      <c r="D30" s="87"/>
      <c r="E30" s="38"/>
      <c r="F30" s="263">
        <v>179375000</v>
      </c>
      <c r="G30" s="127"/>
      <c r="H30" s="235" t="s">
        <v>111</v>
      </c>
      <c r="I30" s="127"/>
      <c r="J30" s="263"/>
      <c r="K30" s="377"/>
      <c r="L30" s="134"/>
      <c r="M30" s="130"/>
      <c r="N30" s="130">
        <f t="shared" si="1"/>
        <v>179375000</v>
      </c>
      <c r="O30" s="132"/>
      <c r="P30" s="134"/>
      <c r="Q30" s="130"/>
      <c r="R30" s="130">
        <v>153750000</v>
      </c>
      <c r="S30" s="132"/>
      <c r="T30" s="75"/>
      <c r="V30" s="424"/>
      <c r="W30" s="693"/>
    </row>
    <row r="31" spans="2:23" ht="24.95" customHeight="1">
      <c r="B31" s="452" t="s">
        <v>63</v>
      </c>
      <c r="C31" s="243" t="str">
        <f t="shared" si="2"/>
        <v>Mesin dan Peralatan</v>
      </c>
      <c r="D31" s="87"/>
      <c r="E31" s="38"/>
      <c r="F31" s="263">
        <v>138750000</v>
      </c>
      <c r="G31" s="127"/>
      <c r="H31" s="235" t="s">
        <v>111</v>
      </c>
      <c r="I31" s="127"/>
      <c r="J31" s="263"/>
      <c r="K31" s="377"/>
      <c r="L31" s="134"/>
      <c r="M31" s="130"/>
      <c r="N31" s="130">
        <f t="shared" si="1"/>
        <v>138750000</v>
      </c>
      <c r="O31" s="132"/>
      <c r="P31" s="134"/>
      <c r="Q31" s="130"/>
      <c r="R31" s="130">
        <v>120000000</v>
      </c>
      <c r="S31" s="132"/>
      <c r="T31" s="75"/>
      <c r="V31" s="1137"/>
      <c r="W31" s="693"/>
    </row>
    <row r="32" spans="2:23" ht="24.95" customHeight="1" thickBot="1">
      <c r="B32" s="452" t="s">
        <v>63</v>
      </c>
      <c r="C32" s="243" t="str">
        <f t="shared" si="2"/>
        <v>Inventaris Kantor</v>
      </c>
      <c r="D32" s="87"/>
      <c r="E32" s="38"/>
      <c r="F32" s="263">
        <v>50000000</v>
      </c>
      <c r="G32" s="127"/>
      <c r="H32" s="235" t="s">
        <v>111</v>
      </c>
      <c r="I32" s="127"/>
      <c r="J32" s="263"/>
      <c r="K32" s="377"/>
      <c r="L32" s="134"/>
      <c r="M32" s="130"/>
      <c r="N32" s="130">
        <f t="shared" si="1"/>
        <v>50000000</v>
      </c>
      <c r="O32" s="132"/>
      <c r="P32" s="134"/>
      <c r="Q32" s="130"/>
      <c r="R32" s="130">
        <v>50000000</v>
      </c>
      <c r="S32" s="132"/>
      <c r="T32" s="75"/>
      <c r="V32" s="1137"/>
      <c r="W32" s="693"/>
    </row>
    <row r="33" spans="2:22" ht="24.95" customHeight="1" thickBot="1">
      <c r="B33" s="1960" t="s">
        <v>92</v>
      </c>
      <c r="C33" s="1961"/>
      <c r="D33" s="87"/>
      <c r="E33" s="71"/>
      <c r="F33" s="136">
        <f>+SUM(F29:F32)</f>
        <v>1020625000</v>
      </c>
      <c r="G33" s="136"/>
      <c r="H33" s="137"/>
      <c r="I33" s="136"/>
      <c r="J33" s="136">
        <f>+SUM(J29:J32)</f>
        <v>0</v>
      </c>
      <c r="K33" s="138"/>
      <c r="L33" s="137"/>
      <c r="M33" s="136"/>
      <c r="N33" s="136">
        <f>+SUM(N29:N32)</f>
        <v>1020625000</v>
      </c>
      <c r="O33" s="138"/>
      <c r="P33" s="137"/>
      <c r="Q33" s="136"/>
      <c r="R33" s="136">
        <f>+SUM(R29:R32)</f>
        <v>903750000</v>
      </c>
      <c r="S33" s="138"/>
      <c r="T33" s="76"/>
    </row>
    <row r="34" spans="2:22" ht="24.95" customHeight="1">
      <c r="B34" s="452"/>
      <c r="C34" s="514"/>
      <c r="D34" s="87"/>
      <c r="E34" s="45"/>
      <c r="F34" s="254" t="s">
        <v>105</v>
      </c>
      <c r="G34" s="127"/>
      <c r="H34" s="128"/>
      <c r="I34" s="127"/>
      <c r="J34" s="254" t="s">
        <v>105</v>
      </c>
      <c r="K34" s="129"/>
      <c r="L34" s="128"/>
      <c r="M34" s="127"/>
      <c r="N34" s="254" t="s">
        <v>105</v>
      </c>
      <c r="O34" s="129"/>
      <c r="P34" s="128"/>
      <c r="Q34" s="127"/>
      <c r="R34" s="254" t="s">
        <v>105</v>
      </c>
      <c r="S34" s="135"/>
      <c r="T34" s="75"/>
    </row>
    <row r="35" spans="2:22" ht="18">
      <c r="B35" s="670"/>
      <c r="C35" s="671"/>
      <c r="D35" s="513"/>
      <c r="E35" s="77"/>
      <c r="F35" s="185"/>
      <c r="G35" s="185"/>
      <c r="H35" s="186"/>
      <c r="I35" s="185"/>
      <c r="J35" s="526"/>
      <c r="K35" s="187"/>
      <c r="L35" s="186"/>
      <c r="M35" s="185"/>
      <c r="N35" s="185"/>
      <c r="O35" s="187"/>
      <c r="P35" s="186"/>
      <c r="Q35" s="185"/>
      <c r="R35" s="185"/>
      <c r="S35" s="187"/>
      <c r="T35" s="539"/>
    </row>
    <row r="36" spans="2:22" ht="24.95" customHeight="1" thickBot="1">
      <c r="B36" s="1930" t="s">
        <v>69</v>
      </c>
      <c r="C36" s="1931"/>
      <c r="D36" s="65"/>
      <c r="E36" s="48"/>
      <c r="F36" s="139">
        <f>+F25-F33</f>
        <v>1334375000</v>
      </c>
      <c r="G36" s="139"/>
      <c r="H36" s="140"/>
      <c r="I36" s="139"/>
      <c r="J36" s="139">
        <f>+J25-J33</f>
        <v>0</v>
      </c>
      <c r="K36" s="141"/>
      <c r="L36" s="140"/>
      <c r="M36" s="139"/>
      <c r="N36" s="139">
        <f>+N25-N33</f>
        <v>1334375000</v>
      </c>
      <c r="O36" s="141"/>
      <c r="P36" s="140"/>
      <c r="Q36" s="139"/>
      <c r="R36" s="139">
        <f>+R25-R33</f>
        <v>1451250000</v>
      </c>
      <c r="S36" s="141"/>
      <c r="T36" s="78"/>
    </row>
    <row r="37" spans="2:22" ht="24.95" customHeight="1" thickTop="1">
      <c r="B37" s="218"/>
      <c r="C37" s="219"/>
      <c r="D37" s="219"/>
      <c r="E37" s="219"/>
      <c r="F37" s="410" t="s">
        <v>105</v>
      </c>
      <c r="G37" s="219"/>
      <c r="H37" s="219"/>
      <c r="I37" s="219"/>
      <c r="J37" s="410" t="s">
        <v>105</v>
      </c>
      <c r="K37" s="219"/>
      <c r="L37" s="219"/>
      <c r="M37" s="219"/>
      <c r="N37" s="410" t="s">
        <v>105</v>
      </c>
      <c r="O37" s="219"/>
      <c r="P37" s="219"/>
      <c r="Q37" s="219"/>
      <c r="R37" s="410" t="s">
        <v>105</v>
      </c>
      <c r="S37" s="219"/>
      <c r="T37" s="59"/>
    </row>
    <row r="38" spans="2:22" ht="24.95" customHeight="1">
      <c r="B38" s="669"/>
      <c r="C38" s="223"/>
      <c r="D38" s="223"/>
      <c r="E38" s="223"/>
      <c r="F38" s="223"/>
      <c r="G38" s="223"/>
      <c r="H38" s="223"/>
      <c r="I38" s="223"/>
      <c r="J38" s="223"/>
      <c r="K38" s="223"/>
      <c r="L38" s="223"/>
      <c r="M38" s="223"/>
      <c r="N38" s="223"/>
      <c r="O38" s="223"/>
      <c r="P38" s="223"/>
      <c r="Q38" s="223"/>
      <c r="R38" s="223"/>
      <c r="S38" s="223"/>
      <c r="T38" s="60"/>
      <c r="V38" s="1136"/>
    </row>
    <row r="39" spans="2:22" ht="24.95" customHeight="1">
      <c r="B39" s="669"/>
      <c r="C39" s="223"/>
      <c r="D39" s="223"/>
      <c r="E39" s="223"/>
      <c r="F39" s="223"/>
      <c r="G39" s="223"/>
      <c r="H39" s="223"/>
      <c r="I39" s="223"/>
      <c r="J39" s="223"/>
      <c r="K39" s="223"/>
      <c r="L39" s="224" t="str">
        <f>A!L35</f>
        <v>to WBS</v>
      </c>
      <c r="M39" s="223"/>
      <c r="N39" s="223"/>
      <c r="O39" s="223"/>
      <c r="P39" s="223"/>
      <c r="Q39" s="223"/>
      <c r="R39" s="223"/>
      <c r="S39" s="223"/>
      <c r="T39" s="59"/>
      <c r="V39" s="1136"/>
    </row>
    <row r="40" spans="2:22" ht="24.95" customHeight="1">
      <c r="B40" s="374"/>
      <c r="C40" s="241"/>
      <c r="D40" s="1285"/>
      <c r="E40" s="1285"/>
      <c r="F40" s="1285"/>
      <c r="G40" s="1285"/>
      <c r="H40" s="1285"/>
      <c r="I40" s="1285"/>
      <c r="J40" s="1285"/>
      <c r="K40" s="1285"/>
      <c r="L40" s="1285"/>
      <c r="M40" s="1285"/>
      <c r="N40" s="241"/>
      <c r="O40" s="241"/>
      <c r="P40" s="241"/>
      <c r="Q40" s="241"/>
      <c r="R40" s="241"/>
      <c r="S40" s="241"/>
      <c r="T40" s="60"/>
      <c r="V40" s="1136"/>
    </row>
    <row r="41" spans="2:22" ht="24.95" customHeight="1">
      <c r="B41" s="1286"/>
      <c r="C41" s="241"/>
      <c r="D41" s="1285"/>
      <c r="E41" s="1285"/>
      <c r="F41" s="1285"/>
      <c r="G41" s="1285"/>
      <c r="H41" s="1285"/>
      <c r="I41" s="1285"/>
      <c r="J41" s="1285"/>
      <c r="K41" s="1285"/>
      <c r="L41" s="1285"/>
      <c r="M41" s="1285"/>
      <c r="N41" s="241"/>
      <c r="O41" s="241"/>
      <c r="P41" s="241"/>
      <c r="Q41" s="241"/>
      <c r="R41" s="241"/>
      <c r="S41" s="241"/>
      <c r="T41" s="60"/>
    </row>
    <row r="42" spans="2:22" ht="24.95" customHeight="1">
      <c r="B42" s="687"/>
      <c r="C42" s="241"/>
      <c r="D42" s="688"/>
      <c r="E42" s="688"/>
      <c r="F42" s="688"/>
      <c r="G42" s="688"/>
      <c r="H42" s="688"/>
      <c r="I42" s="688"/>
      <c r="J42" s="688"/>
      <c r="K42" s="688"/>
      <c r="L42" s="688"/>
      <c r="M42" s="688"/>
      <c r="N42" s="688"/>
      <c r="O42" s="688"/>
      <c r="P42" s="688"/>
      <c r="Q42" s="688"/>
      <c r="R42" s="688"/>
      <c r="S42" s="688"/>
      <c r="T42" s="59"/>
    </row>
    <row r="43" spans="2:22" ht="24.95" customHeight="1">
      <c r="B43" s="687"/>
      <c r="C43" s="1279"/>
      <c r="D43" s="688"/>
      <c r="E43" s="688"/>
      <c r="F43" s="688"/>
      <c r="G43" s="688"/>
      <c r="H43" s="688"/>
      <c r="I43" s="688"/>
      <c r="J43" s="688"/>
      <c r="K43" s="688"/>
      <c r="L43" s="688"/>
      <c r="M43" s="688"/>
      <c r="N43" s="688"/>
      <c r="O43" s="688"/>
      <c r="P43" s="688"/>
      <c r="Q43" s="688"/>
      <c r="R43" s="688"/>
      <c r="S43" s="688"/>
      <c r="T43" s="59"/>
    </row>
    <row r="44" spans="2:22" ht="24.95" customHeight="1">
      <c r="B44" s="687"/>
      <c r="C44" s="1279"/>
      <c r="D44" s="688"/>
      <c r="E44" s="688"/>
      <c r="F44" s="688"/>
      <c r="G44" s="688"/>
      <c r="H44" s="688"/>
      <c r="I44" s="688"/>
      <c r="J44" s="688"/>
      <c r="K44" s="688"/>
      <c r="L44" s="688"/>
      <c r="M44" s="688"/>
      <c r="N44" s="688"/>
      <c r="O44" s="688"/>
      <c r="P44" s="688"/>
      <c r="Q44" s="688"/>
      <c r="R44" s="688"/>
      <c r="S44" s="688"/>
      <c r="T44" s="59"/>
    </row>
    <row r="45" spans="2:22" ht="24.95" customHeight="1">
      <c r="B45" s="687"/>
      <c r="C45" s="1279"/>
      <c r="D45" s="688"/>
      <c r="E45" s="688"/>
      <c r="F45" s="688"/>
      <c r="G45" s="688"/>
      <c r="H45" s="688"/>
      <c r="I45" s="688"/>
      <c r="J45" s="688"/>
      <c r="K45" s="688"/>
      <c r="L45" s="688"/>
      <c r="M45" s="688"/>
      <c r="N45" s="688"/>
      <c r="O45" s="688"/>
      <c r="P45" s="688"/>
      <c r="Q45" s="688"/>
      <c r="R45" s="688"/>
      <c r="S45" s="688"/>
      <c r="T45" s="59"/>
    </row>
    <row r="46" spans="2:22" ht="24.95" customHeight="1">
      <c r="B46" s="687"/>
      <c r="C46" s="688"/>
      <c r="D46" s="688"/>
      <c r="E46" s="688"/>
      <c r="F46" s="688"/>
      <c r="G46" s="688"/>
      <c r="H46" s="688"/>
      <c r="I46" s="688"/>
      <c r="J46" s="688"/>
      <c r="K46" s="688"/>
      <c r="L46" s="688"/>
      <c r="M46" s="688"/>
      <c r="N46" s="688"/>
      <c r="O46" s="688"/>
      <c r="P46" s="688"/>
      <c r="Q46" s="688"/>
      <c r="R46" s="688"/>
      <c r="S46" s="688"/>
      <c r="T46" s="59"/>
    </row>
    <row r="47" spans="2:22" ht="24.95" customHeight="1" thickBot="1">
      <c r="B47" s="231"/>
      <c r="C47" s="232"/>
      <c r="D47" s="232"/>
      <c r="E47" s="232"/>
      <c r="F47" s="232"/>
      <c r="G47" s="232"/>
      <c r="H47" s="232"/>
      <c r="I47" s="232"/>
      <c r="J47" s="232"/>
      <c r="K47" s="232"/>
      <c r="L47" s="232"/>
      <c r="M47" s="232"/>
      <c r="N47" s="232"/>
      <c r="O47" s="232"/>
      <c r="P47" s="232"/>
      <c r="Q47" s="232"/>
      <c r="R47" s="232"/>
      <c r="S47" s="232"/>
      <c r="T47" s="59"/>
    </row>
    <row r="48" spans="2:22" ht="24.95" customHeight="1">
      <c r="B48" s="12" t="s">
        <v>12</v>
      </c>
      <c r="C48" s="13"/>
      <c r="D48" s="14"/>
      <c r="E48" s="14"/>
      <c r="F48" s="14"/>
      <c r="G48" s="14"/>
      <c r="H48" s="14"/>
      <c r="I48" s="14"/>
      <c r="J48" s="14"/>
      <c r="K48" s="14"/>
      <c r="L48" s="14"/>
      <c r="M48" s="14"/>
      <c r="N48" s="14"/>
      <c r="O48" s="14"/>
      <c r="P48" s="14"/>
      <c r="Q48" s="14"/>
      <c r="R48" s="14"/>
      <c r="S48" s="14"/>
      <c r="T48" s="15"/>
    </row>
    <row r="49" spans="2:20" ht="24.95" customHeight="1">
      <c r="B49" s="236" t="s">
        <v>111</v>
      </c>
      <c r="C49" s="257" t="s">
        <v>13</v>
      </c>
      <c r="D49" s="18"/>
      <c r="E49" s="19" t="s">
        <v>18</v>
      </c>
      <c r="F49" s="19"/>
      <c r="G49" s="18"/>
      <c r="H49" s="18" t="s">
        <v>9</v>
      </c>
      <c r="I49" s="88" t="s">
        <v>63</v>
      </c>
      <c r="J49" s="1924" t="s">
        <v>64</v>
      </c>
      <c r="K49" s="1924"/>
      <c r="L49" s="1924"/>
      <c r="M49" s="1924"/>
      <c r="N49" s="1924"/>
      <c r="O49" s="1924"/>
      <c r="P49" s="1924"/>
      <c r="Q49" s="1924"/>
      <c r="R49" s="1924"/>
      <c r="S49" s="1924"/>
      <c r="T49" s="20"/>
    </row>
    <row r="50" spans="2:20" ht="24.95" customHeight="1">
      <c r="B50" s="16"/>
      <c r="C50" s="257" t="s">
        <v>14</v>
      </c>
      <c r="D50" s="18"/>
      <c r="E50" s="18"/>
      <c r="F50" s="18"/>
      <c r="G50" s="18"/>
      <c r="H50" s="18"/>
      <c r="I50" s="18"/>
      <c r="J50" s="1924"/>
      <c r="K50" s="1924"/>
      <c r="L50" s="1924"/>
      <c r="M50" s="1924"/>
      <c r="N50" s="1924"/>
      <c r="O50" s="1924"/>
      <c r="P50" s="1924"/>
      <c r="Q50" s="1924"/>
      <c r="R50" s="1924"/>
      <c r="S50" s="1924"/>
      <c r="T50" s="20"/>
    </row>
    <row r="51" spans="2:20" ht="24.95" customHeight="1">
      <c r="B51" s="16"/>
      <c r="C51" s="257" t="s">
        <v>15</v>
      </c>
      <c r="D51" s="18"/>
      <c r="E51" s="18"/>
      <c r="F51" s="18"/>
      <c r="G51" s="18"/>
      <c r="H51" s="18"/>
      <c r="I51" s="18"/>
      <c r="J51" s="1924"/>
      <c r="K51" s="1924"/>
      <c r="L51" s="1924"/>
      <c r="M51" s="1924"/>
      <c r="N51" s="1924"/>
      <c r="O51" s="1924"/>
      <c r="P51" s="1924"/>
      <c r="Q51" s="1924"/>
      <c r="R51" s="1924"/>
      <c r="S51" s="1924"/>
      <c r="T51" s="20"/>
    </row>
    <row r="52" spans="2:20" ht="24.95" customHeight="1">
      <c r="B52" s="238" t="s">
        <v>105</v>
      </c>
      <c r="C52" s="258" t="s">
        <v>16</v>
      </c>
      <c r="D52" s="18"/>
      <c r="E52" s="18"/>
      <c r="F52" s="18"/>
      <c r="G52" s="18"/>
      <c r="H52" s="18"/>
      <c r="I52" s="18"/>
      <c r="J52" s="1924"/>
      <c r="K52" s="1924"/>
      <c r="L52" s="1924"/>
      <c r="M52" s="1924"/>
      <c r="N52" s="1924"/>
      <c r="O52" s="1924"/>
      <c r="P52" s="1924"/>
      <c r="Q52" s="1924"/>
      <c r="R52" s="1924"/>
      <c r="S52" s="1924"/>
      <c r="T52" s="20"/>
    </row>
    <row r="53" spans="2:20" ht="24.95" customHeight="1">
      <c r="B53" s="255" t="s">
        <v>106</v>
      </c>
      <c r="C53" s="258" t="s">
        <v>53</v>
      </c>
      <c r="D53" s="18"/>
      <c r="E53" s="18"/>
      <c r="F53" s="18"/>
      <c r="G53" s="18"/>
      <c r="H53" s="18"/>
      <c r="I53" s="18"/>
      <c r="J53" s="1924"/>
      <c r="K53" s="1924"/>
      <c r="L53" s="1924"/>
      <c r="M53" s="1924"/>
      <c r="N53" s="1924"/>
      <c r="O53" s="1924"/>
      <c r="P53" s="1924"/>
      <c r="Q53" s="1924"/>
      <c r="R53" s="1924"/>
      <c r="S53" s="1924"/>
      <c r="T53" s="20"/>
    </row>
    <row r="54" spans="2:20" ht="24.95" customHeight="1">
      <c r="B54" s="255" t="s">
        <v>108</v>
      </c>
      <c r="C54" s="258" t="s">
        <v>61</v>
      </c>
      <c r="D54" s="18"/>
      <c r="E54" s="18"/>
      <c r="F54" s="18"/>
      <c r="G54" s="18"/>
      <c r="H54" s="18"/>
      <c r="I54" s="18"/>
      <c r="J54" s="1924"/>
      <c r="K54" s="1924"/>
      <c r="L54" s="1924"/>
      <c r="M54" s="1924"/>
      <c r="N54" s="1924"/>
      <c r="O54" s="1924"/>
      <c r="P54" s="1924"/>
      <c r="Q54" s="1924"/>
      <c r="R54" s="1924"/>
      <c r="S54" s="1924"/>
      <c r="T54" s="20"/>
    </row>
    <row r="55" spans="2:20" ht="24.95" customHeight="1">
      <c r="B55" s="255"/>
      <c r="C55" s="258" t="s">
        <v>62</v>
      </c>
      <c r="D55" s="18"/>
      <c r="F55" s="19"/>
      <c r="G55" s="19"/>
      <c r="H55" s="18"/>
      <c r="I55" s="18"/>
      <c r="J55" s="1924"/>
      <c r="K55" s="1924"/>
      <c r="L55" s="1924"/>
      <c r="M55" s="1924"/>
      <c r="N55" s="1924"/>
      <c r="O55" s="1924"/>
      <c r="P55" s="1924"/>
      <c r="Q55" s="1924"/>
      <c r="R55" s="1924"/>
      <c r="S55" s="1924"/>
      <c r="T55" s="20"/>
    </row>
    <row r="56" spans="2:20" ht="24.95" customHeight="1">
      <c r="B56" s="16"/>
      <c r="C56" s="258" t="s">
        <v>60</v>
      </c>
      <c r="D56" s="18"/>
      <c r="E56" s="18"/>
      <c r="F56" s="18"/>
      <c r="G56" s="18"/>
      <c r="H56" s="18"/>
      <c r="I56" s="18"/>
      <c r="J56" s="1924"/>
      <c r="K56" s="1924"/>
      <c r="L56" s="1924"/>
      <c r="M56" s="1924"/>
      <c r="N56" s="1924"/>
      <c r="O56" s="1924"/>
      <c r="P56" s="1924"/>
      <c r="Q56" s="1924"/>
      <c r="R56" s="1924"/>
      <c r="S56" s="1924"/>
      <c r="T56" s="20"/>
    </row>
    <row r="57" spans="2:20" ht="24.95" customHeight="1">
      <c r="B57" s="9"/>
      <c r="C57" s="10"/>
      <c r="D57" s="676"/>
      <c r="E57" s="676"/>
      <c r="F57" s="676"/>
      <c r="G57" s="676"/>
      <c r="H57" s="676"/>
      <c r="I57" s="676"/>
      <c r="J57" s="676"/>
      <c r="K57" s="676"/>
      <c r="L57" s="676"/>
      <c r="M57" s="676"/>
      <c r="N57" s="676"/>
      <c r="O57" s="676"/>
      <c r="P57" s="676"/>
      <c r="Q57" s="676"/>
      <c r="R57" s="676"/>
      <c r="S57" s="676"/>
      <c r="T57" s="679"/>
    </row>
    <row r="58" spans="2:20" ht="24.95" customHeight="1" thickBot="1">
      <c r="B58" s="680"/>
      <c r="C58" s="681"/>
      <c r="D58" s="681"/>
      <c r="E58" s="681"/>
      <c r="F58" s="681"/>
      <c r="G58" s="681"/>
      <c r="H58" s="681"/>
      <c r="I58" s="681"/>
      <c r="J58" s="681"/>
      <c r="K58" s="681"/>
      <c r="L58" s="681"/>
      <c r="M58" s="681"/>
      <c r="N58" s="681"/>
      <c r="O58" s="681"/>
      <c r="P58" s="681"/>
      <c r="Q58" s="681"/>
      <c r="R58" s="681"/>
      <c r="S58" s="681"/>
      <c r="T58" s="682"/>
    </row>
    <row r="59" spans="2:20" ht="24.95" customHeight="1" thickTop="1"/>
    <row r="60" spans="2:20" ht="24.95" customHeight="1"/>
  </sheetData>
  <mergeCells count="34">
    <mergeCell ref="B33:C33"/>
    <mergeCell ref="B28:C28"/>
    <mergeCell ref="B36:C36"/>
    <mergeCell ref="B26:C26"/>
    <mergeCell ref="Q15:T16"/>
    <mergeCell ref="B25:C25"/>
    <mergeCell ref="I17:L17"/>
    <mergeCell ref="M17:P17"/>
    <mergeCell ref="Q17:T17"/>
    <mergeCell ref="B19:C19"/>
    <mergeCell ref="B11:C11"/>
    <mergeCell ref="B12:C12"/>
    <mergeCell ref="B13:C13"/>
    <mergeCell ref="M15:P16"/>
    <mergeCell ref="E15:H16"/>
    <mergeCell ref="I15:L16"/>
    <mergeCell ref="B15:C17"/>
    <mergeCell ref="D15:D17"/>
    <mergeCell ref="E17:H17"/>
    <mergeCell ref="M13:P13"/>
    <mergeCell ref="J54:S54"/>
    <mergeCell ref="J55:S55"/>
    <mergeCell ref="J56:S56"/>
    <mergeCell ref="J49:S49"/>
    <mergeCell ref="J50:S50"/>
    <mergeCell ref="J51:S51"/>
    <mergeCell ref="J52:S52"/>
    <mergeCell ref="J53:S53"/>
    <mergeCell ref="M5:S5"/>
    <mergeCell ref="M6:S6"/>
    <mergeCell ref="M7:S7"/>
    <mergeCell ref="M8:S8"/>
    <mergeCell ref="R13:T13"/>
    <mergeCell ref="M9:S9"/>
  </mergeCells>
  <phoneticPr fontId="31" type="noConversion"/>
  <printOptions horizontalCentered="1"/>
  <pageMargins left="0.74803149606299213" right="0.23622047244094491" top="0.74803149606299213" bottom="0.43" header="0.23622047244094491" footer="0.23622047244094491"/>
  <pageSetup paperSize="9" scale="44" orientation="portrait" horizontalDpi="4294967293"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5"/>
  <dimension ref="B1:AD70"/>
  <sheetViews>
    <sheetView view="pageBreakPreview" topLeftCell="A19" zoomScale="60" zoomScaleNormal="65" workbookViewId="0">
      <selection activeCell="U30" sqref="U30"/>
    </sheetView>
  </sheetViews>
  <sheetFormatPr defaultRowHeight="24.95" customHeight="1"/>
  <cols>
    <col min="2" max="2" width="6.60546875" customWidth="1"/>
    <col min="3" max="3" width="75.24609375" customWidth="1"/>
    <col min="4" max="4" width="10.11328125" customWidth="1"/>
    <col min="5" max="5" width="2.6953125" customWidth="1"/>
    <col min="6" max="6" width="21.84375" customWidth="1"/>
    <col min="7" max="9" width="2.6953125" customWidth="1"/>
    <col min="10" max="10" width="19.6875" customWidth="1"/>
    <col min="11" max="13" width="2.6953125" customWidth="1"/>
    <col min="14" max="14" width="19.6875" customWidth="1"/>
    <col min="15" max="17" width="2.6953125" customWidth="1"/>
    <col min="18" max="18" width="22.65234375" customWidth="1"/>
    <col min="19" max="20" width="2.6953125" customWidth="1"/>
    <col min="22" max="22" width="9.9765625" bestFit="1" customWidth="1"/>
    <col min="23" max="23" width="14.0234375" customWidth="1"/>
    <col min="24" max="24" width="37.48828125" customWidth="1"/>
    <col min="25" max="25" width="16.71875" customWidth="1"/>
    <col min="26" max="30" width="18.7421875" customWidth="1"/>
    <col min="31" max="40" width="16.7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36</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37</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4"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4" ht="24.95" customHeight="1">
      <c r="B18" s="54"/>
      <c r="C18" s="29"/>
      <c r="D18" s="55"/>
      <c r="E18" s="50"/>
      <c r="F18" s="51"/>
      <c r="G18" s="51"/>
      <c r="H18" s="52"/>
      <c r="I18" s="51"/>
      <c r="J18" s="51"/>
      <c r="K18" s="53"/>
      <c r="L18" s="52"/>
      <c r="M18" s="51"/>
      <c r="N18" s="51"/>
      <c r="O18" s="53"/>
      <c r="P18" s="52"/>
      <c r="Q18" s="51"/>
      <c r="R18" s="51"/>
      <c r="S18" s="53"/>
      <c r="T18" s="52"/>
    </row>
    <row r="19" spans="2:24" ht="24.95" customHeight="1">
      <c r="B19" s="452" t="s">
        <v>63</v>
      </c>
      <c r="C19" s="215" t="s">
        <v>498</v>
      </c>
      <c r="D19" s="87"/>
      <c r="E19" s="106"/>
      <c r="F19" s="107">
        <v>0</v>
      </c>
      <c r="G19" s="107"/>
      <c r="H19" s="411" t="s">
        <v>111</v>
      </c>
      <c r="I19" s="107"/>
      <c r="J19" s="262">
        <v>0</v>
      </c>
      <c r="K19" s="109"/>
      <c r="L19" s="108"/>
      <c r="M19" s="107"/>
      <c r="N19" s="107">
        <f>+F19+J19</f>
        <v>0</v>
      </c>
      <c r="O19" s="109"/>
      <c r="P19" s="108"/>
      <c r="Q19" s="107"/>
      <c r="R19" s="107">
        <v>0</v>
      </c>
      <c r="S19" s="109"/>
      <c r="T19" s="43"/>
    </row>
    <row r="20" spans="2:24" ht="24.95" customHeight="1" thickBot="1">
      <c r="B20" s="452"/>
      <c r="C20" s="703" t="s">
        <v>93</v>
      </c>
      <c r="D20" s="87"/>
      <c r="E20" s="705"/>
      <c r="F20" s="706">
        <f>SUM(F19:F19)</f>
        <v>0</v>
      </c>
      <c r="G20" s="162"/>
      <c r="H20" s="411" t="s">
        <v>111</v>
      </c>
      <c r="I20" s="704"/>
      <c r="J20" s="706">
        <f>SUM(J19:J19)</f>
        <v>0</v>
      </c>
      <c r="K20" s="162"/>
      <c r="L20" s="108"/>
      <c r="M20" s="704"/>
      <c r="N20" s="706">
        <f>SUM(N19:N19)</f>
        <v>0</v>
      </c>
      <c r="O20" s="162"/>
      <c r="P20" s="108"/>
      <c r="Q20" s="704"/>
      <c r="R20" s="706">
        <f>SUM(R19:R19)</f>
        <v>0</v>
      </c>
      <c r="S20" s="162"/>
      <c r="T20" s="43"/>
    </row>
    <row r="21" spans="2:24" ht="24.95" customHeight="1" thickTop="1">
      <c r="B21" s="452"/>
      <c r="C21" s="703"/>
      <c r="D21" s="87"/>
      <c r="E21" s="106"/>
      <c r="F21" s="262"/>
      <c r="G21" s="107"/>
      <c r="H21" s="411"/>
      <c r="I21" s="107"/>
      <c r="J21" s="262"/>
      <c r="K21" s="109"/>
      <c r="L21" s="108"/>
      <c r="M21" s="107"/>
      <c r="N21" s="262"/>
      <c r="O21" s="109"/>
      <c r="P21" s="108"/>
      <c r="Q21" s="107"/>
      <c r="R21" s="262"/>
      <c r="S21" s="109"/>
      <c r="T21" s="43"/>
    </row>
    <row r="22" spans="2:24" ht="24.95" customHeight="1">
      <c r="B22" s="452" t="s">
        <v>63</v>
      </c>
      <c r="C22" s="215" t="s">
        <v>362</v>
      </c>
      <c r="D22" s="87"/>
      <c r="E22" s="106"/>
      <c r="F22" s="262">
        <v>0</v>
      </c>
      <c r="G22" s="107"/>
      <c r="H22" s="506" t="s">
        <v>111</v>
      </c>
      <c r="I22" s="107"/>
      <c r="J22" s="262">
        <v>0</v>
      </c>
      <c r="K22" s="109"/>
      <c r="L22" s="108"/>
      <c r="M22" s="107"/>
      <c r="N22" s="430">
        <f>+F22+J22</f>
        <v>0</v>
      </c>
      <c r="O22" s="109"/>
      <c r="P22" s="108"/>
      <c r="Q22" s="107"/>
      <c r="R22" s="107">
        <v>0</v>
      </c>
      <c r="S22" s="109"/>
      <c r="T22" s="43"/>
      <c r="W22" s="227"/>
      <c r="X22" s="226"/>
    </row>
    <row r="23" spans="2:24" ht="24.95" customHeight="1" thickBot="1">
      <c r="B23" s="214"/>
      <c r="C23" s="215"/>
      <c r="D23" s="32"/>
      <c r="E23" s="260"/>
      <c r="F23" s="175"/>
      <c r="G23" s="175"/>
      <c r="H23" s="176"/>
      <c r="I23" s="175"/>
      <c r="J23" s="175"/>
      <c r="K23" s="177"/>
      <c r="L23" s="176"/>
      <c r="M23" s="175"/>
      <c r="N23" s="175"/>
      <c r="O23" s="177"/>
      <c r="P23" s="176"/>
      <c r="Q23" s="175"/>
      <c r="R23" s="175"/>
      <c r="S23" s="177"/>
      <c r="T23" s="66"/>
    </row>
    <row r="24" spans="2:24" ht="24.95" customHeight="1" thickBot="1">
      <c r="B24" s="1930" t="s">
        <v>67</v>
      </c>
      <c r="C24" s="1931"/>
      <c r="D24" s="65"/>
      <c r="E24" s="192"/>
      <c r="F24" s="178">
        <f>+F20+F22</f>
        <v>0</v>
      </c>
      <c r="G24" s="178"/>
      <c r="H24" s="179"/>
      <c r="I24" s="178"/>
      <c r="J24" s="178">
        <f>+J20+J22</f>
        <v>0</v>
      </c>
      <c r="K24" s="180"/>
      <c r="L24" s="179"/>
      <c r="M24" s="178"/>
      <c r="N24" s="178">
        <f>+N20+N22</f>
        <v>0</v>
      </c>
      <c r="O24" s="180"/>
      <c r="P24" s="179"/>
      <c r="Q24" s="178"/>
      <c r="R24" s="178">
        <f>+R20+R22</f>
        <v>0</v>
      </c>
      <c r="S24" s="180"/>
      <c r="T24" s="69"/>
    </row>
    <row r="25" spans="2:24" ht="24.95" customHeight="1" thickTop="1">
      <c r="B25" s="218"/>
      <c r="C25" s="219"/>
      <c r="D25" s="219"/>
      <c r="E25" s="219"/>
      <c r="F25" s="410" t="s">
        <v>105</v>
      </c>
      <c r="G25" s="219"/>
      <c r="H25" s="219"/>
      <c r="I25" s="219"/>
      <c r="J25" s="410" t="s">
        <v>105</v>
      </c>
      <c r="K25" s="219"/>
      <c r="L25" s="219"/>
      <c r="M25" s="219"/>
      <c r="N25" s="410" t="s">
        <v>105</v>
      </c>
      <c r="O25" s="219"/>
      <c r="P25" s="219"/>
      <c r="Q25" s="219"/>
      <c r="R25" s="410" t="s">
        <v>105</v>
      </c>
      <c r="S25" s="219"/>
      <c r="T25" s="60"/>
    </row>
    <row r="26" spans="2:24" ht="24.95" customHeight="1">
      <c r="B26" s="222"/>
      <c r="C26" s="223"/>
      <c r="D26" s="223"/>
      <c r="E26" s="223"/>
      <c r="F26" s="223"/>
      <c r="G26" s="223"/>
      <c r="H26" s="223"/>
      <c r="I26" s="223"/>
      <c r="J26" s="223"/>
      <c r="K26" s="223"/>
      <c r="L26" s="223"/>
      <c r="M26" s="223"/>
      <c r="N26" s="223"/>
      <c r="O26" s="223"/>
      <c r="P26" s="223"/>
      <c r="Q26" s="223"/>
      <c r="R26" s="223"/>
      <c r="S26" s="223"/>
      <c r="T26" s="60"/>
    </row>
    <row r="27" spans="2:24" ht="24.95" customHeight="1">
      <c r="B27" s="222"/>
      <c r="C27" s="223"/>
      <c r="D27" s="223"/>
      <c r="E27" s="223"/>
      <c r="F27" s="223">
        <f>+F20*20%</f>
        <v>0</v>
      </c>
      <c r="G27" s="223"/>
      <c r="H27" s="223"/>
      <c r="I27" s="223"/>
      <c r="J27" s="223"/>
      <c r="K27" s="223"/>
      <c r="L27" s="224" t="str">
        <f>A!L35</f>
        <v>to WBS</v>
      </c>
      <c r="M27" s="223"/>
      <c r="N27" s="223"/>
      <c r="O27" s="223"/>
      <c r="P27" s="223"/>
      <c r="Q27" s="223"/>
      <c r="R27" s="223"/>
      <c r="S27" s="223"/>
      <c r="T27" s="60"/>
    </row>
    <row r="28" spans="2:24" ht="24.95" customHeight="1">
      <c r="B28" s="214"/>
      <c r="C28" s="223"/>
      <c r="D28" s="223"/>
      <c r="E28" s="223"/>
      <c r="F28" s="223"/>
      <c r="G28" s="223"/>
      <c r="H28" s="223"/>
      <c r="I28" s="223"/>
      <c r="J28" s="428"/>
      <c r="K28" s="223"/>
      <c r="L28" s="223"/>
      <c r="M28" s="223"/>
      <c r="N28" s="223"/>
      <c r="O28" s="223"/>
      <c r="P28" s="223"/>
      <c r="Q28" s="223"/>
      <c r="R28" s="223"/>
      <c r="S28" s="223"/>
      <c r="T28" s="60"/>
    </row>
    <row r="29" spans="2:24" ht="24.95" customHeight="1">
      <c r="B29" s="222"/>
      <c r="C29" s="223"/>
      <c r="D29" s="223"/>
      <c r="E29" s="223"/>
      <c r="F29" s="223"/>
      <c r="G29" s="223"/>
      <c r="H29" s="223"/>
      <c r="I29" s="223"/>
      <c r="J29" s="223"/>
      <c r="K29" s="223"/>
      <c r="L29" s="223"/>
      <c r="M29" s="223"/>
      <c r="N29" s="223"/>
      <c r="O29" s="223"/>
      <c r="P29" s="223"/>
      <c r="Q29" s="223"/>
      <c r="R29" s="223"/>
      <c r="S29" s="223"/>
      <c r="T29" s="60"/>
    </row>
    <row r="30" spans="2:24" ht="24.95" customHeight="1">
      <c r="B30" s="222"/>
      <c r="C30" s="223"/>
      <c r="D30" s="223"/>
      <c r="E30" s="223"/>
      <c r="F30" s="223"/>
      <c r="G30" s="223"/>
      <c r="H30" s="223"/>
      <c r="I30" s="223"/>
      <c r="J30" s="223"/>
      <c r="K30" s="223"/>
      <c r="L30" s="223"/>
      <c r="M30" s="223"/>
      <c r="N30" s="223"/>
      <c r="O30" s="223"/>
      <c r="P30" s="223"/>
      <c r="Q30" s="223"/>
      <c r="R30" s="223"/>
      <c r="S30" s="223"/>
      <c r="T30" s="60"/>
    </row>
    <row r="31" spans="2:24" ht="24.95" customHeight="1">
      <c r="B31" s="222"/>
      <c r="C31" s="223"/>
      <c r="D31" s="223"/>
      <c r="E31" s="223"/>
      <c r="F31" s="223"/>
      <c r="G31" s="223"/>
      <c r="H31" s="223"/>
      <c r="I31" s="223"/>
      <c r="J31" s="223"/>
      <c r="K31" s="223"/>
      <c r="L31" s="223"/>
      <c r="M31" s="223"/>
      <c r="N31" s="223"/>
      <c r="O31" s="223"/>
      <c r="P31" s="223"/>
      <c r="Q31" s="223"/>
      <c r="R31" s="223"/>
      <c r="S31" s="223"/>
      <c r="T31" s="60"/>
    </row>
    <row r="32" spans="2:24" ht="24.95" customHeight="1">
      <c r="B32" s="222"/>
      <c r="C32" s="223"/>
      <c r="D32" s="223"/>
      <c r="E32" s="223"/>
      <c r="F32" s="223"/>
      <c r="G32" s="223"/>
      <c r="H32" s="223"/>
      <c r="I32" s="223"/>
      <c r="J32" s="223"/>
      <c r="K32" s="223"/>
      <c r="L32" s="223"/>
      <c r="M32" s="223"/>
      <c r="N32" s="223"/>
      <c r="O32" s="223"/>
      <c r="P32" s="223"/>
      <c r="Q32" s="223"/>
      <c r="R32" s="223"/>
      <c r="S32" s="223"/>
      <c r="T32" s="60"/>
    </row>
    <row r="33" spans="2:20" ht="24.95" customHeight="1">
      <c r="B33" s="222"/>
      <c r="C33" s="223"/>
      <c r="D33" s="223"/>
      <c r="E33" s="223"/>
      <c r="F33" s="223"/>
      <c r="G33" s="223"/>
      <c r="H33" s="223"/>
      <c r="I33" s="223"/>
      <c r="J33" s="223"/>
      <c r="K33" s="223"/>
      <c r="L33" s="223"/>
      <c r="M33" s="223"/>
      <c r="N33" s="223"/>
      <c r="O33" s="223"/>
      <c r="P33" s="223"/>
      <c r="Q33" s="223"/>
      <c r="R33" s="223"/>
      <c r="S33" s="223"/>
      <c r="T33" s="60"/>
    </row>
    <row r="34" spans="2:20" ht="24.95" customHeight="1">
      <c r="B34" s="90"/>
      <c r="C34" s="91"/>
      <c r="D34" s="91"/>
      <c r="E34" s="91"/>
      <c r="F34" s="91"/>
      <c r="G34" s="91"/>
      <c r="H34" s="91"/>
      <c r="I34" s="91"/>
      <c r="J34" s="91"/>
      <c r="K34" s="91"/>
      <c r="L34" s="91"/>
      <c r="M34" s="91"/>
      <c r="N34" s="91"/>
      <c r="O34" s="91"/>
      <c r="P34" s="91"/>
      <c r="Q34" s="91"/>
      <c r="R34" s="91"/>
      <c r="S34" s="91"/>
      <c r="T34" s="60"/>
    </row>
    <row r="35" spans="2:20" ht="24.95" customHeight="1">
      <c r="B35" s="90"/>
      <c r="C35" s="91"/>
      <c r="D35" s="91"/>
      <c r="E35" s="91"/>
      <c r="F35" s="91"/>
      <c r="G35" s="91"/>
      <c r="H35" s="91"/>
      <c r="I35" s="91"/>
      <c r="J35" s="91"/>
      <c r="K35" s="91"/>
      <c r="L35" s="91"/>
      <c r="M35" s="91"/>
      <c r="N35" s="91"/>
      <c r="O35" s="91"/>
      <c r="P35" s="91"/>
      <c r="Q35" s="91"/>
      <c r="R35" s="91"/>
      <c r="S35" s="91"/>
      <c r="T35" s="60"/>
    </row>
    <row r="36" spans="2:20" ht="24.95" customHeight="1">
      <c r="B36" s="90"/>
      <c r="C36" s="91"/>
      <c r="D36" s="91"/>
      <c r="E36" s="91"/>
      <c r="F36" s="91"/>
      <c r="G36" s="91"/>
      <c r="H36" s="91"/>
      <c r="I36" s="91"/>
      <c r="J36" s="91"/>
      <c r="K36" s="91"/>
      <c r="L36" s="91"/>
      <c r="M36" s="91"/>
      <c r="N36" s="91"/>
      <c r="O36" s="91"/>
      <c r="P36" s="91"/>
      <c r="Q36" s="91"/>
      <c r="R36" s="91"/>
      <c r="S36" s="91"/>
      <c r="T36" s="60"/>
    </row>
    <row r="37" spans="2:20" ht="24.95" customHeight="1">
      <c r="B37" s="222"/>
      <c r="C37" s="223"/>
      <c r="D37" s="223"/>
      <c r="E37" s="223"/>
      <c r="F37" s="223"/>
      <c r="G37" s="223"/>
      <c r="H37" s="223"/>
      <c r="I37" s="223"/>
      <c r="J37" s="223"/>
      <c r="K37" s="223"/>
      <c r="L37" s="223"/>
      <c r="M37" s="223"/>
      <c r="N37" s="223"/>
      <c r="O37" s="223"/>
      <c r="P37" s="223"/>
      <c r="Q37" s="223"/>
      <c r="R37" s="223"/>
      <c r="S37" s="223"/>
      <c r="T37" s="60"/>
    </row>
    <row r="38" spans="2:20" ht="24.95" customHeight="1" thickBot="1">
      <c r="B38" s="231"/>
      <c r="C38" s="232"/>
      <c r="D38" s="232"/>
      <c r="E38" s="232"/>
      <c r="F38" s="232"/>
      <c r="G38" s="232"/>
      <c r="H38" s="232"/>
      <c r="I38" s="232"/>
      <c r="J38" s="232"/>
      <c r="K38" s="232"/>
      <c r="L38" s="232"/>
      <c r="M38" s="232"/>
      <c r="N38" s="232"/>
      <c r="O38" s="232"/>
      <c r="P38" s="232"/>
      <c r="Q38" s="232"/>
      <c r="R38" s="232"/>
      <c r="S38" s="232"/>
      <c r="T38" s="60"/>
    </row>
    <row r="39" spans="2:20" ht="24.95" customHeight="1">
      <c r="B39" s="12" t="s">
        <v>12</v>
      </c>
      <c r="C39" s="13"/>
      <c r="D39" s="14"/>
      <c r="E39" s="14"/>
      <c r="F39" s="14"/>
      <c r="G39" s="14"/>
      <c r="H39" s="14"/>
      <c r="I39" s="14"/>
      <c r="J39" s="14"/>
      <c r="K39" s="14"/>
      <c r="L39" s="14"/>
      <c r="M39" s="14"/>
      <c r="N39" s="14"/>
      <c r="O39" s="14"/>
      <c r="P39" s="14"/>
      <c r="Q39" s="14"/>
      <c r="R39" s="14"/>
      <c r="S39" s="14"/>
      <c r="T39" s="15"/>
    </row>
    <row r="40" spans="2:20" ht="24.95" customHeight="1">
      <c r="B40" s="236" t="s">
        <v>111</v>
      </c>
      <c r="C40" s="257" t="s">
        <v>13</v>
      </c>
      <c r="D40" s="18"/>
      <c r="E40" s="19" t="s">
        <v>18</v>
      </c>
      <c r="F40" s="19"/>
      <c r="G40" s="18"/>
      <c r="H40" s="18" t="s">
        <v>9</v>
      </c>
      <c r="I40" s="88" t="s">
        <v>63</v>
      </c>
      <c r="J40" s="1924" t="s">
        <v>64</v>
      </c>
      <c r="K40" s="1924"/>
      <c r="L40" s="1924"/>
      <c r="M40" s="1924"/>
      <c r="N40" s="1924"/>
      <c r="O40" s="1924"/>
      <c r="P40" s="1924"/>
      <c r="Q40" s="1924"/>
      <c r="R40" s="1924"/>
      <c r="S40" s="1924"/>
      <c r="T40" s="20"/>
    </row>
    <row r="41" spans="2:20" ht="24.95" customHeight="1">
      <c r="B41" s="16"/>
      <c r="C41" s="257" t="s">
        <v>14</v>
      </c>
      <c r="D41" s="18"/>
      <c r="E41" s="18"/>
      <c r="F41" s="18"/>
      <c r="G41" s="18"/>
      <c r="H41" s="18"/>
      <c r="I41" s="18"/>
      <c r="J41" s="1924"/>
      <c r="K41" s="1924"/>
      <c r="L41" s="1924"/>
      <c r="M41" s="1924"/>
      <c r="N41" s="1924"/>
      <c r="O41" s="1924"/>
      <c r="P41" s="1924"/>
      <c r="Q41" s="1924"/>
      <c r="R41" s="1924"/>
      <c r="S41" s="1924"/>
      <c r="T41" s="20"/>
    </row>
    <row r="42" spans="2:20" ht="24.95" customHeight="1">
      <c r="B42" s="16"/>
      <c r="C42" s="257" t="s">
        <v>15</v>
      </c>
      <c r="D42" s="18"/>
      <c r="E42" s="18"/>
      <c r="F42" s="18"/>
      <c r="G42" s="18"/>
      <c r="H42" s="18"/>
      <c r="I42" s="18"/>
      <c r="J42" s="1924"/>
      <c r="K42" s="1924"/>
      <c r="L42" s="1924"/>
      <c r="M42" s="1924"/>
      <c r="N42" s="1924"/>
      <c r="O42" s="1924"/>
      <c r="P42" s="1924"/>
      <c r="Q42" s="1924"/>
      <c r="R42" s="1924"/>
      <c r="S42" s="1924"/>
      <c r="T42" s="20"/>
    </row>
    <row r="43" spans="2:20" ht="24.95" customHeight="1">
      <c r="B43" s="238" t="s">
        <v>105</v>
      </c>
      <c r="C43" s="258" t="s">
        <v>16</v>
      </c>
      <c r="D43" s="18"/>
      <c r="E43" s="18"/>
      <c r="F43" s="18"/>
      <c r="G43" s="18"/>
      <c r="H43" s="18"/>
      <c r="I43" s="18"/>
      <c r="J43" s="1924"/>
      <c r="K43" s="1924"/>
      <c r="L43" s="1924"/>
      <c r="M43" s="1924"/>
      <c r="N43" s="1924"/>
      <c r="O43" s="1924"/>
      <c r="P43" s="1924"/>
      <c r="Q43" s="1924"/>
      <c r="R43" s="1924"/>
      <c r="S43" s="1924"/>
      <c r="T43" s="20"/>
    </row>
    <row r="44" spans="2:20" ht="24.95" customHeight="1">
      <c r="B44" s="255" t="s">
        <v>106</v>
      </c>
      <c r="C44" s="258" t="s">
        <v>53</v>
      </c>
      <c r="D44" s="18"/>
      <c r="E44" s="18"/>
      <c r="F44" s="18"/>
      <c r="G44" s="18"/>
      <c r="H44" s="18"/>
      <c r="I44" s="18"/>
      <c r="J44" s="1924"/>
      <c r="K44" s="1924"/>
      <c r="L44" s="1924"/>
      <c r="M44" s="1924"/>
      <c r="N44" s="1924"/>
      <c r="O44" s="1924"/>
      <c r="P44" s="1924"/>
      <c r="Q44" s="1924"/>
      <c r="R44" s="1924"/>
      <c r="S44" s="1924"/>
      <c r="T44" s="20"/>
    </row>
    <row r="45" spans="2:20" ht="24.95" customHeight="1">
      <c r="B45" s="255" t="s">
        <v>109</v>
      </c>
      <c r="C45" s="258" t="s">
        <v>61</v>
      </c>
      <c r="D45" s="18"/>
      <c r="E45" s="18"/>
      <c r="F45" s="18"/>
      <c r="G45" s="18"/>
      <c r="H45" s="18"/>
      <c r="I45" s="18"/>
      <c r="J45" s="1924"/>
      <c r="K45" s="1924"/>
      <c r="L45" s="1924"/>
      <c r="M45" s="1924"/>
      <c r="N45" s="1924"/>
      <c r="O45" s="1924"/>
      <c r="P45" s="1924"/>
      <c r="Q45" s="1924"/>
      <c r="R45" s="1924"/>
      <c r="S45" s="1924"/>
      <c r="T45" s="20"/>
    </row>
    <row r="46" spans="2:20" ht="24.95" customHeight="1">
      <c r="B46" s="16"/>
      <c r="C46" s="258" t="s">
        <v>60</v>
      </c>
      <c r="D46" s="18"/>
      <c r="F46" s="19"/>
      <c r="G46" s="19"/>
      <c r="H46" s="18"/>
      <c r="I46" s="18"/>
      <c r="J46" s="1924"/>
      <c r="K46" s="1924"/>
      <c r="L46" s="1924"/>
      <c r="M46" s="1924"/>
      <c r="N46" s="1924"/>
      <c r="O46" s="1924"/>
      <c r="P46" s="1924"/>
      <c r="Q46" s="1924"/>
      <c r="R46" s="1924"/>
      <c r="S46" s="1924"/>
      <c r="T46" s="20"/>
    </row>
    <row r="47" spans="2:20" ht="24.95" customHeight="1">
      <c r="B47" s="16"/>
      <c r="C47" s="21"/>
      <c r="D47" s="18"/>
      <c r="E47" s="18"/>
      <c r="F47" s="18"/>
      <c r="G47" s="18"/>
      <c r="H47" s="18"/>
      <c r="I47" s="18"/>
      <c r="J47" s="1924"/>
      <c r="K47" s="1924"/>
      <c r="L47" s="1924"/>
      <c r="M47" s="1924"/>
      <c r="N47" s="1924"/>
      <c r="O47" s="1924"/>
      <c r="P47" s="1924"/>
      <c r="Q47" s="1924"/>
      <c r="R47" s="1924"/>
      <c r="S47" s="1924"/>
      <c r="T47" s="20"/>
    </row>
    <row r="48" spans="2:20" ht="24.95" customHeight="1">
      <c r="B48" s="9"/>
      <c r="C48" s="10"/>
      <c r="D48" s="3"/>
      <c r="E48" s="3"/>
      <c r="F48" s="3"/>
      <c r="G48" s="3"/>
      <c r="H48" s="3"/>
      <c r="I48" s="3"/>
      <c r="J48" s="3"/>
      <c r="K48" s="3"/>
      <c r="L48" s="3"/>
      <c r="M48" s="3"/>
      <c r="N48" s="3"/>
      <c r="O48" s="3"/>
      <c r="P48" s="3"/>
      <c r="Q48" s="3"/>
      <c r="R48" s="3"/>
      <c r="S48" s="3"/>
      <c r="T48" s="2"/>
    </row>
    <row r="49" spans="2:20" ht="24.95" customHeight="1" thickBot="1">
      <c r="B49" s="6"/>
      <c r="C49" s="7"/>
      <c r="D49" s="7"/>
      <c r="E49" s="7"/>
      <c r="F49" s="7"/>
      <c r="G49" s="7"/>
      <c r="H49" s="7"/>
      <c r="I49" s="7"/>
      <c r="J49" s="7"/>
      <c r="K49" s="7"/>
      <c r="L49" s="7"/>
      <c r="M49" s="7"/>
      <c r="N49" s="7"/>
      <c r="O49" s="7"/>
      <c r="P49" s="7"/>
      <c r="Q49" s="7"/>
      <c r="R49" s="7"/>
      <c r="S49" s="7"/>
      <c r="T49" s="8"/>
    </row>
    <row r="50" spans="2:20" ht="24.95" customHeight="1" thickTop="1"/>
    <row r="53" spans="2:20" ht="12.75"/>
    <row r="54" spans="2:20" ht="12.75"/>
    <row r="55" spans="2:20" ht="12.75"/>
    <row r="56" spans="2:20" ht="12.75"/>
    <row r="57" spans="2:20" ht="12.75"/>
    <row r="58" spans="2:20" ht="12.75"/>
    <row r="59" spans="2:20" ht="12.75"/>
    <row r="60" spans="2:20" ht="12.75"/>
    <row r="61" spans="2:20" ht="12.75"/>
    <row r="62" spans="2:20" ht="12.75"/>
    <row r="63" spans="2:20" ht="12.75"/>
    <row r="64" spans="2:20" ht="14.25" customHeight="1"/>
    <row r="65" spans="23:30" ht="13.5">
      <c r="W65" s="217"/>
      <c r="X65" s="216"/>
      <c r="Y65" s="216"/>
      <c r="Z65" s="216"/>
      <c r="AA65" s="216"/>
      <c r="AB65" s="216"/>
      <c r="AC65" s="216"/>
      <c r="AD65" s="216"/>
    </row>
    <row r="66" spans="23:30" ht="14.25" customHeight="1"/>
    <row r="67" spans="23:30" ht="14.25" customHeight="1"/>
    <row r="68" spans="23:30" ht="14.25" customHeight="1"/>
    <row r="69" spans="23:30" ht="12.75"/>
    <row r="70" spans="23:30" ht="12.75"/>
  </sheetData>
  <mergeCells count="29">
    <mergeCell ref="B11:C11"/>
    <mergeCell ref="B12:C12"/>
    <mergeCell ref="I17:L17"/>
    <mergeCell ref="M13:P13"/>
    <mergeCell ref="D15:D17"/>
    <mergeCell ref="B15:C17"/>
    <mergeCell ref="E15:H16"/>
    <mergeCell ref="B13:C13"/>
    <mergeCell ref="M5:S5"/>
    <mergeCell ref="M6:S6"/>
    <mergeCell ref="M7:S7"/>
    <mergeCell ref="M8:S8"/>
    <mergeCell ref="I15:L16"/>
    <mergeCell ref="M9:S9"/>
    <mergeCell ref="R13:T13"/>
    <mergeCell ref="J47:S47"/>
    <mergeCell ref="J40:S40"/>
    <mergeCell ref="J43:S43"/>
    <mergeCell ref="J41:S41"/>
    <mergeCell ref="J42:S42"/>
    <mergeCell ref="J44:S44"/>
    <mergeCell ref="J45:S45"/>
    <mergeCell ref="J46:S46"/>
    <mergeCell ref="B24:C24"/>
    <mergeCell ref="M15:P16"/>
    <mergeCell ref="E17:H17"/>
    <mergeCell ref="M17:P17"/>
    <mergeCell ref="Q17:T17"/>
    <mergeCell ref="Q15:T16"/>
  </mergeCells>
  <phoneticPr fontId="31" type="noConversion"/>
  <printOptions horizontalCentered="1"/>
  <pageMargins left="0.74803149606299213" right="0.23622047244094491" top="0.74803149606299213" bottom="0.62" header="0.23622047244094491" footer="0.23622047244094491"/>
  <pageSetup paperSize="9" scale="45" orientation="portrait" horizontalDpi="4294967293" verticalDpi="3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6"/>
  <dimension ref="B1:T71"/>
  <sheetViews>
    <sheetView view="pageBreakPreview" topLeftCell="A10" zoomScale="60" zoomScaleNormal="65" workbookViewId="0">
      <selection activeCell="F30" sqref="F30"/>
    </sheetView>
  </sheetViews>
  <sheetFormatPr defaultColWidth="9.16796875" defaultRowHeight="24.95" customHeight="1"/>
  <cols>
    <col min="1" max="1" width="9.16796875" style="549"/>
    <col min="2" max="2" width="6.60546875" style="549" customWidth="1"/>
    <col min="3" max="3" width="75.24609375" style="549" customWidth="1"/>
    <col min="4" max="4" width="10.11328125" style="549" customWidth="1"/>
    <col min="5" max="5" width="2.6953125" style="549" customWidth="1"/>
    <col min="6" max="6" width="19.6875" style="549" customWidth="1"/>
    <col min="7" max="9" width="2.6953125" style="549" customWidth="1"/>
    <col min="10" max="10" width="19.6875" style="549" customWidth="1"/>
    <col min="11" max="13" width="2.6953125" style="549" customWidth="1"/>
    <col min="14" max="14" width="19.6875" style="549" customWidth="1"/>
    <col min="15" max="17" width="2.6953125" style="549" customWidth="1"/>
    <col min="18" max="18" width="19.6875" style="549" customWidth="1"/>
    <col min="19" max="20" width="2.6953125" style="549" customWidth="1"/>
    <col min="21" max="21" width="9.16796875" style="549"/>
    <col min="22" max="22" width="21.3046875" style="549" customWidth="1"/>
    <col min="23" max="23" width="6.60546875" style="549" customWidth="1"/>
    <col min="24" max="24" width="37.7578125" style="549" customWidth="1"/>
    <col min="25" max="25" width="4.44921875" style="549" customWidth="1"/>
    <col min="26" max="28" width="18.7421875" style="549" customWidth="1"/>
    <col min="29" max="29" width="3.37109375" style="549" customWidth="1"/>
    <col min="30" max="32" width="18.7421875" style="549" customWidth="1"/>
    <col min="33" max="16384" width="9.16796875" style="549"/>
  </cols>
  <sheetData>
    <row r="1" spans="2:20" ht="24.95" customHeight="1">
      <c r="B1" s="548">
        <f>A!B$1</f>
        <v>5.86</v>
      </c>
      <c r="C1" s="548">
        <f>A!C$1</f>
        <v>74.569999999999993</v>
      </c>
      <c r="D1" s="548">
        <f>A!D$1</f>
        <v>9.43</v>
      </c>
      <c r="E1" s="548">
        <f>A!E$1</f>
        <v>2</v>
      </c>
      <c r="F1" s="548">
        <f>A!F$1</f>
        <v>19</v>
      </c>
      <c r="G1" s="548">
        <f>A!G$1</f>
        <v>2</v>
      </c>
      <c r="H1" s="548">
        <f>A!H$1</f>
        <v>2</v>
      </c>
      <c r="I1" s="548">
        <f>A!I$1</f>
        <v>2</v>
      </c>
      <c r="J1" s="548">
        <f>A!J$1</f>
        <v>19</v>
      </c>
      <c r="K1" s="548">
        <f>A!K$1</f>
        <v>2</v>
      </c>
      <c r="L1" s="548">
        <f>A!L$1</f>
        <v>2</v>
      </c>
      <c r="M1" s="548">
        <f>A!M$1</f>
        <v>2</v>
      </c>
      <c r="N1" s="548">
        <f>A!N$1</f>
        <v>19</v>
      </c>
      <c r="O1" s="548">
        <f>A!O$1</f>
        <v>2</v>
      </c>
      <c r="P1" s="548">
        <f>A!P$1</f>
        <v>2</v>
      </c>
      <c r="Q1" s="548">
        <f>A!Q$1</f>
        <v>2</v>
      </c>
      <c r="R1" s="548">
        <f>A!R$1</f>
        <v>19</v>
      </c>
      <c r="S1" s="548">
        <f>A!S$1</f>
        <v>2</v>
      </c>
      <c r="T1" s="548">
        <f>A!T$1</f>
        <v>2</v>
      </c>
    </row>
    <row r="3" spans="2:20" ht="24.95" customHeight="1">
      <c r="C3" s="550"/>
      <c r="D3" s="551"/>
      <c r="E3" s="551"/>
      <c r="F3" s="551"/>
      <c r="Q3" s="552"/>
      <c r="R3" s="552"/>
      <c r="S3" s="552"/>
    </row>
    <row r="4" spans="2:20" ht="24.95" customHeight="1">
      <c r="C4" s="553"/>
      <c r="D4" s="551"/>
      <c r="E4" s="554"/>
      <c r="F4" s="554"/>
      <c r="G4" s="555" t="s">
        <v>8</v>
      </c>
      <c r="H4" s="556"/>
      <c r="I4" s="556"/>
      <c r="J4" s="556"/>
      <c r="K4" s="556"/>
      <c r="L4" s="557" t="s">
        <v>9</v>
      </c>
      <c r="M4" s="558" t="s">
        <v>38</v>
      </c>
      <c r="N4" s="558"/>
      <c r="O4" s="558"/>
      <c r="P4" s="558"/>
      <c r="Q4" s="558"/>
      <c r="R4" s="558"/>
      <c r="S4" s="558"/>
      <c r="T4" s="559"/>
    </row>
    <row r="5" spans="2:20" ht="24.95" customHeight="1">
      <c r="C5" s="550"/>
      <c r="D5" s="551"/>
      <c r="E5" s="550"/>
      <c r="F5" s="550"/>
      <c r="G5" s="555" t="s">
        <v>10</v>
      </c>
      <c r="H5" s="556"/>
      <c r="I5" s="556"/>
      <c r="J5" s="556"/>
      <c r="K5" s="556"/>
      <c r="L5" s="557" t="s">
        <v>9</v>
      </c>
      <c r="M5" s="1983"/>
      <c r="N5" s="1983"/>
      <c r="O5" s="1983"/>
      <c r="P5" s="1983"/>
      <c r="Q5" s="1983"/>
      <c r="R5" s="1983"/>
      <c r="S5" s="1983"/>
      <c r="T5" s="559"/>
    </row>
    <row r="6" spans="2:20" ht="24.95" customHeight="1">
      <c r="C6" s="550"/>
      <c r="D6" s="551"/>
      <c r="E6" s="554"/>
      <c r="F6" s="554"/>
      <c r="G6" s="555" t="s">
        <v>20</v>
      </c>
      <c r="H6" s="556"/>
      <c r="I6" s="556"/>
      <c r="J6" s="556"/>
      <c r="K6" s="556"/>
      <c r="L6" s="557" t="s">
        <v>9</v>
      </c>
      <c r="M6" s="1983" t="str">
        <f>WBS!M$6</f>
        <v>Ronny Hidayat</v>
      </c>
      <c r="N6" s="1983"/>
      <c r="O6" s="1983"/>
      <c r="P6" s="1983"/>
      <c r="Q6" s="1983"/>
      <c r="R6" s="1983"/>
      <c r="S6" s="1983"/>
      <c r="T6" s="559"/>
    </row>
    <row r="7" spans="2:20" ht="24.95" customHeight="1">
      <c r="C7" s="550"/>
      <c r="D7" s="551"/>
      <c r="E7" s="550"/>
      <c r="F7" s="550"/>
      <c r="G7" s="555" t="s">
        <v>11</v>
      </c>
      <c r="H7" s="556"/>
      <c r="I7" s="556"/>
      <c r="J7" s="556"/>
      <c r="K7" s="556"/>
      <c r="L7" s="557" t="s">
        <v>9</v>
      </c>
      <c r="M7" s="1984" t="str">
        <f>WBS!M$7</f>
        <v>04 Juni 2020</v>
      </c>
      <c r="N7" s="1984"/>
      <c r="O7" s="1984"/>
      <c r="P7" s="1984"/>
      <c r="Q7" s="1984"/>
      <c r="R7" s="1984"/>
      <c r="S7" s="1984"/>
      <c r="T7" s="559"/>
    </row>
    <row r="8" spans="2:20" ht="24.95" customHeight="1">
      <c r="D8" s="552"/>
      <c r="E8" s="554"/>
      <c r="F8" s="554"/>
      <c r="G8" s="555" t="s">
        <v>19</v>
      </c>
      <c r="H8" s="556"/>
      <c r="I8" s="556"/>
      <c r="J8" s="556"/>
      <c r="K8" s="556"/>
      <c r="L8" s="557" t="s">
        <v>9</v>
      </c>
      <c r="M8" s="1983" t="str">
        <f>+WBS!M8</f>
        <v>Tenni Ginting, SE., Ak, CA, CPA</v>
      </c>
      <c r="N8" s="1983"/>
      <c r="O8" s="1983"/>
      <c r="P8" s="1983"/>
      <c r="Q8" s="1983"/>
      <c r="R8" s="1983"/>
      <c r="S8" s="1983"/>
      <c r="T8" s="559"/>
    </row>
    <row r="9" spans="2:20" ht="24.95" customHeight="1">
      <c r="B9" s="557" t="s">
        <v>17</v>
      </c>
      <c r="E9" s="560"/>
      <c r="F9" s="561"/>
      <c r="G9" s="555" t="s">
        <v>11</v>
      </c>
      <c r="H9" s="556"/>
      <c r="I9" s="556"/>
      <c r="J9" s="556"/>
      <c r="K9" s="556"/>
      <c r="L9" s="557" t="s">
        <v>9</v>
      </c>
      <c r="M9" s="1983"/>
      <c r="N9" s="1983"/>
      <c r="O9" s="1983"/>
      <c r="P9" s="1983"/>
      <c r="Q9" s="1983"/>
      <c r="R9" s="1983"/>
      <c r="S9" s="1983"/>
      <c r="T9" s="559"/>
    </row>
    <row r="10" spans="2:20" ht="24.95" customHeight="1">
      <c r="B10" s="557"/>
      <c r="E10" s="560"/>
      <c r="F10" s="561"/>
      <c r="G10" s="562"/>
      <c r="H10" s="556"/>
      <c r="I10" s="556"/>
      <c r="J10" s="556"/>
      <c r="K10" s="556"/>
      <c r="L10" s="557"/>
      <c r="M10" s="33"/>
      <c r="N10" s="33"/>
      <c r="O10" s="33"/>
      <c r="P10" s="563"/>
      <c r="Q10" s="563"/>
      <c r="R10" s="563"/>
      <c r="S10" s="563"/>
      <c r="T10" s="564"/>
    </row>
    <row r="11" spans="2:20" ht="24.95" customHeight="1">
      <c r="B11" s="1981" t="str">
        <f>WBS!B$11</f>
        <v>PT BANUA KARYA UTAMA</v>
      </c>
      <c r="C11" s="1981"/>
      <c r="E11" s="560"/>
      <c r="F11" s="561"/>
      <c r="G11" s="565"/>
      <c r="H11" s="564"/>
      <c r="I11" s="564"/>
      <c r="J11" s="564"/>
      <c r="K11" s="564"/>
      <c r="L11" s="566"/>
      <c r="M11" s="37"/>
      <c r="N11" s="37"/>
      <c r="O11" s="37"/>
      <c r="P11" s="564"/>
      <c r="Q11" s="564"/>
      <c r="R11" s="564"/>
      <c r="S11" s="564"/>
      <c r="T11" s="564"/>
    </row>
    <row r="12" spans="2:20" ht="24.95" customHeight="1">
      <c r="B12" s="1981" t="s">
        <v>1380</v>
      </c>
      <c r="C12" s="1981"/>
      <c r="E12" s="560"/>
      <c r="F12" s="561"/>
      <c r="G12" s="565"/>
      <c r="H12" s="564"/>
      <c r="I12" s="564"/>
      <c r="J12" s="564"/>
      <c r="K12" s="564"/>
      <c r="L12" s="566"/>
      <c r="M12" s="564"/>
      <c r="N12" s="564"/>
      <c r="O12" s="564"/>
      <c r="P12" s="564"/>
      <c r="Q12" s="564"/>
      <c r="R12" s="564"/>
      <c r="S12" s="564"/>
      <c r="T12" s="564"/>
    </row>
    <row r="13" spans="2:20" ht="24.95" customHeight="1">
      <c r="B13" s="1982" t="str">
        <f>WBS!B$13</f>
        <v>31 Desember 2019</v>
      </c>
      <c r="C13" s="1982"/>
      <c r="E13" s="560"/>
      <c r="F13" s="561"/>
      <c r="G13" s="565"/>
      <c r="H13" s="564"/>
      <c r="I13" s="564"/>
      <c r="J13" s="564"/>
      <c r="K13" s="564"/>
      <c r="L13" s="566"/>
      <c r="M13" s="1980" t="s">
        <v>21</v>
      </c>
      <c r="N13" s="1980"/>
      <c r="O13" s="1980"/>
      <c r="P13" s="1980"/>
      <c r="Q13" s="564"/>
      <c r="R13" s="1980" t="s">
        <v>22</v>
      </c>
      <c r="S13" s="1980"/>
      <c r="T13" s="1980"/>
    </row>
    <row r="14" spans="2:20" ht="24.95" customHeight="1" thickBot="1">
      <c r="B14" s="557"/>
      <c r="E14" s="560"/>
      <c r="F14" s="561"/>
      <c r="G14" s="565"/>
      <c r="H14" s="564"/>
      <c r="I14" s="564"/>
      <c r="J14" s="564"/>
      <c r="K14" s="564"/>
      <c r="L14" s="566"/>
      <c r="M14" s="564"/>
      <c r="N14" s="564"/>
      <c r="O14" s="564"/>
      <c r="P14" s="564"/>
      <c r="Q14" s="564"/>
      <c r="R14" s="564"/>
      <c r="S14" s="564"/>
      <c r="T14" s="564"/>
    </row>
    <row r="15" spans="2:20" ht="24.95" customHeight="1" thickTop="1">
      <c r="B15" s="1974" t="s">
        <v>23</v>
      </c>
      <c r="C15" s="1976"/>
      <c r="D15" s="1971" t="s">
        <v>7</v>
      </c>
      <c r="E15" s="1974" t="str">
        <f>WBS!E$15</f>
        <v>2019 (book)</v>
      </c>
      <c r="F15" s="1975"/>
      <c r="G15" s="1975"/>
      <c r="H15" s="1976"/>
      <c r="I15" s="1974" t="str">
        <f>WBS!I$15</f>
        <v>AJE / RJE</v>
      </c>
      <c r="J15" s="1975"/>
      <c r="K15" s="1975"/>
      <c r="L15" s="1976"/>
      <c r="M15" s="1974" t="str">
        <f>WBS!M$15</f>
        <v>2019 (kompilasi)</v>
      </c>
      <c r="N15" s="1975"/>
      <c r="O15" s="1975"/>
      <c r="P15" s="1976"/>
      <c r="Q15" s="1974">
        <f>WBS!Q$15</f>
        <v>2018</v>
      </c>
      <c r="R15" s="1975"/>
      <c r="S15" s="1975"/>
      <c r="T15" s="1976"/>
    </row>
    <row r="16" spans="2:20" ht="24.95" customHeight="1">
      <c r="B16" s="1977"/>
      <c r="C16" s="1979"/>
      <c r="D16" s="1972"/>
      <c r="E16" s="1977"/>
      <c r="F16" s="1978"/>
      <c r="G16" s="1978"/>
      <c r="H16" s="1979"/>
      <c r="I16" s="1977"/>
      <c r="J16" s="1978"/>
      <c r="K16" s="1978"/>
      <c r="L16" s="1979"/>
      <c r="M16" s="1977"/>
      <c r="N16" s="1978"/>
      <c r="O16" s="1978"/>
      <c r="P16" s="1979"/>
      <c r="Q16" s="1977"/>
      <c r="R16" s="1978"/>
      <c r="S16" s="1978"/>
      <c r="T16" s="1979"/>
    </row>
    <row r="17" spans="2:20" ht="24.95" customHeight="1" thickBot="1">
      <c r="B17" s="1968"/>
      <c r="C17" s="1970"/>
      <c r="D17" s="1973"/>
      <c r="E17" s="1968" t="s">
        <v>25</v>
      </c>
      <c r="F17" s="1969"/>
      <c r="G17" s="1969"/>
      <c r="H17" s="1970"/>
      <c r="I17" s="1968" t="s">
        <v>25</v>
      </c>
      <c r="J17" s="1969"/>
      <c r="K17" s="1969"/>
      <c r="L17" s="1970"/>
      <c r="M17" s="1968" t="s">
        <v>25</v>
      </c>
      <c r="N17" s="1969"/>
      <c r="O17" s="1969"/>
      <c r="P17" s="1970"/>
      <c r="Q17" s="1968" t="s">
        <v>25</v>
      </c>
      <c r="R17" s="1969"/>
      <c r="S17" s="1969"/>
      <c r="T17" s="1970"/>
    </row>
    <row r="18" spans="2:20" ht="24.95" customHeight="1">
      <c r="B18" s="567"/>
      <c r="C18" s="565"/>
      <c r="D18" s="568"/>
      <c r="E18" s="569"/>
      <c r="F18" s="570"/>
      <c r="G18" s="570"/>
      <c r="H18" s="571"/>
      <c r="I18" s="570"/>
      <c r="J18" s="570"/>
      <c r="K18" s="572"/>
      <c r="L18" s="571"/>
      <c r="M18" s="570"/>
      <c r="N18" s="570"/>
      <c r="O18" s="572"/>
      <c r="P18" s="571"/>
      <c r="Q18" s="570"/>
      <c r="R18" s="570"/>
      <c r="S18" s="572"/>
      <c r="T18" s="573"/>
    </row>
    <row r="19" spans="2:20" ht="24.95" customHeight="1">
      <c r="B19" s="541" t="s">
        <v>353</v>
      </c>
      <c r="C19" s="574"/>
      <c r="D19" s="575"/>
      <c r="E19" s="576"/>
      <c r="F19" s="264"/>
      <c r="G19" s="264"/>
      <c r="H19" s="577"/>
      <c r="I19" s="264"/>
      <c r="J19" s="264"/>
      <c r="K19" s="446"/>
      <c r="L19" s="578"/>
      <c r="M19" s="264"/>
      <c r="N19" s="264"/>
      <c r="O19" s="448"/>
      <c r="P19" s="449"/>
      <c r="Q19" s="264"/>
      <c r="R19" s="264"/>
      <c r="S19" s="448"/>
      <c r="T19" s="579"/>
    </row>
    <row r="20" spans="2:20" ht="24.95" customHeight="1">
      <c r="B20" s="543" t="s">
        <v>63</v>
      </c>
      <c r="C20" s="574" t="s">
        <v>1244</v>
      </c>
      <c r="D20" s="575"/>
      <c r="E20" s="576"/>
      <c r="F20" s="264">
        <v>19248140516</v>
      </c>
      <c r="G20" s="264"/>
      <c r="H20" s="577"/>
      <c r="I20" s="264"/>
      <c r="J20" s="264"/>
      <c r="K20" s="446"/>
      <c r="L20" s="578"/>
      <c r="M20" s="264"/>
      <c r="N20" s="264">
        <f>+F20+J20</f>
        <v>19248140516</v>
      </c>
      <c r="O20" s="448"/>
      <c r="P20" s="449"/>
      <c r="Q20" s="264"/>
      <c r="R20" s="264">
        <v>0</v>
      </c>
      <c r="S20" s="448"/>
      <c r="T20" s="579"/>
    </row>
    <row r="21" spans="2:20" ht="24.95" customHeight="1">
      <c r="B21" s="543" t="s">
        <v>63</v>
      </c>
      <c r="C21" s="574" t="s">
        <v>1210</v>
      </c>
      <c r="D21" s="575"/>
      <c r="E21" s="576"/>
      <c r="F21" s="264">
        <v>0</v>
      </c>
      <c r="G21" s="264"/>
      <c r="H21" s="577" t="s">
        <v>111</v>
      </c>
      <c r="I21" s="264"/>
      <c r="J21" s="264"/>
      <c r="K21" s="446"/>
      <c r="L21" s="578"/>
      <c r="M21" s="264"/>
      <c r="N21" s="264">
        <f>+F21+J21</f>
        <v>0</v>
      </c>
      <c r="O21" s="448"/>
      <c r="P21" s="449"/>
      <c r="Q21" s="264"/>
      <c r="R21" s="264">
        <v>102200035</v>
      </c>
      <c r="S21" s="448"/>
      <c r="T21" s="579"/>
    </row>
    <row r="22" spans="2:20" ht="24.95" customHeight="1" thickBot="1">
      <c r="B22" s="1964"/>
      <c r="C22" s="1965"/>
      <c r="D22" s="580"/>
      <c r="E22" s="576"/>
      <c r="F22" s="264"/>
      <c r="G22" s="264"/>
      <c r="H22" s="449"/>
      <c r="I22" s="264"/>
      <c r="J22" s="264"/>
      <c r="K22" s="448"/>
      <c r="L22" s="449"/>
      <c r="M22" s="264"/>
      <c r="N22" s="264"/>
      <c r="O22" s="448"/>
      <c r="P22" s="449"/>
      <c r="Q22" s="264"/>
      <c r="R22" s="264"/>
      <c r="S22" s="448"/>
      <c r="T22" s="579"/>
    </row>
    <row r="23" spans="2:20" ht="24.95" customHeight="1" thickBot="1">
      <c r="B23" s="1966" t="s">
        <v>67</v>
      </c>
      <c r="C23" s="1967"/>
      <c r="D23" s="581"/>
      <c r="E23" s="582"/>
      <c r="F23" s="583">
        <f>SUM(F20:F22)</f>
        <v>19248140516</v>
      </c>
      <c r="G23" s="583"/>
      <c r="H23" s="584"/>
      <c r="I23" s="583"/>
      <c r="J23" s="583">
        <f>SUM(J20:J22)</f>
        <v>0</v>
      </c>
      <c r="K23" s="585"/>
      <c r="L23" s="584"/>
      <c r="M23" s="583"/>
      <c r="N23" s="583">
        <f>SUM(N20:N22)</f>
        <v>19248140516</v>
      </c>
      <c r="O23" s="585"/>
      <c r="P23" s="584"/>
      <c r="Q23" s="583"/>
      <c r="R23" s="583">
        <f>SUM(R20:R22)</f>
        <v>102200035</v>
      </c>
      <c r="S23" s="585"/>
      <c r="T23" s="586"/>
    </row>
    <row r="24" spans="2:20" ht="24.95" customHeight="1" thickTop="1">
      <c r="B24" s="587"/>
      <c r="C24" s="588"/>
      <c r="D24" s="588"/>
      <c r="E24" s="588"/>
      <c r="F24" s="589" t="s">
        <v>105</v>
      </c>
      <c r="G24" s="588"/>
      <c r="H24" s="588"/>
      <c r="I24" s="588"/>
      <c r="J24" s="589" t="s">
        <v>105</v>
      </c>
      <c r="K24" s="588"/>
      <c r="L24" s="588"/>
      <c r="M24" s="588"/>
      <c r="N24" s="589" t="s">
        <v>105</v>
      </c>
      <c r="O24" s="588"/>
      <c r="P24" s="588"/>
      <c r="Q24" s="588"/>
      <c r="R24" s="589" t="s">
        <v>105</v>
      </c>
      <c r="S24" s="588"/>
      <c r="T24" s="242"/>
    </row>
    <row r="25" spans="2:20" ht="24.95" customHeight="1">
      <c r="B25" s="240"/>
      <c r="C25" s="241"/>
      <c r="D25" s="241"/>
      <c r="E25" s="241"/>
      <c r="F25" s="241"/>
      <c r="G25" s="241"/>
      <c r="H25" s="241"/>
      <c r="I25" s="241"/>
      <c r="J25" s="241"/>
      <c r="K25" s="241"/>
      <c r="L25" s="241"/>
      <c r="M25" s="241"/>
      <c r="N25" s="241"/>
      <c r="O25" s="241"/>
      <c r="P25" s="241"/>
      <c r="Q25" s="241"/>
      <c r="R25" s="241"/>
      <c r="S25" s="241"/>
      <c r="T25" s="242"/>
    </row>
    <row r="26" spans="2:20" ht="24.95" customHeight="1">
      <c r="B26" s="240"/>
      <c r="C26" s="241"/>
      <c r="D26" s="241"/>
      <c r="E26" s="241"/>
      <c r="F26" s="241"/>
      <c r="G26" s="241"/>
      <c r="H26" s="241"/>
      <c r="I26" s="241"/>
      <c r="J26" s="241"/>
      <c r="K26" s="241"/>
      <c r="L26" s="590" t="str">
        <f>A!L35</f>
        <v>to WBS</v>
      </c>
      <c r="M26" s="241"/>
      <c r="N26" s="241"/>
      <c r="O26" s="241"/>
      <c r="P26" s="241"/>
      <c r="Q26" s="241"/>
      <c r="R26" s="241"/>
      <c r="S26" s="241"/>
      <c r="T26" s="242"/>
    </row>
    <row r="27" spans="2:20" ht="24.95" customHeight="1">
      <c r="B27" s="240"/>
      <c r="C27" s="622"/>
      <c r="D27" s="241"/>
      <c r="E27" s="241"/>
      <c r="F27" s="241"/>
      <c r="G27" s="241"/>
      <c r="H27" s="241"/>
      <c r="I27" s="241"/>
      <c r="J27" s="241"/>
      <c r="K27" s="241"/>
      <c r="L27" s="241"/>
      <c r="M27" s="241"/>
      <c r="N27" s="241"/>
      <c r="O27" s="241"/>
      <c r="P27" s="241"/>
      <c r="Q27" s="241"/>
      <c r="R27" s="241"/>
      <c r="S27" s="241"/>
      <c r="T27" s="242"/>
    </row>
    <row r="28" spans="2:20" ht="24.95" customHeight="1">
      <c r="B28" s="240"/>
      <c r="C28" s="241"/>
      <c r="D28" s="241"/>
      <c r="E28" s="241"/>
      <c r="F28" s="241"/>
      <c r="G28" s="241"/>
      <c r="H28" s="241"/>
      <c r="I28" s="241"/>
      <c r="J28" s="241"/>
      <c r="K28" s="241"/>
      <c r="L28" s="241"/>
      <c r="M28" s="241"/>
      <c r="N28" s="241"/>
      <c r="O28" s="241"/>
      <c r="P28" s="241"/>
      <c r="Q28" s="241"/>
      <c r="R28" s="241"/>
      <c r="S28" s="241"/>
      <c r="T28" s="242"/>
    </row>
    <row r="29" spans="2:20" ht="24.95" customHeight="1">
      <c r="B29" s="240"/>
      <c r="C29" s="241"/>
      <c r="D29" s="241"/>
      <c r="E29" s="241"/>
      <c r="F29" s="241"/>
      <c r="G29" s="241"/>
      <c r="H29" s="241"/>
      <c r="I29" s="241"/>
      <c r="J29" s="241"/>
      <c r="K29" s="241"/>
      <c r="L29" s="241"/>
      <c r="M29" s="241"/>
      <c r="N29" s="241"/>
      <c r="O29" s="241"/>
      <c r="P29" s="241"/>
      <c r="Q29" s="241"/>
      <c r="R29" s="241"/>
      <c r="S29" s="241"/>
      <c r="T29" s="242"/>
    </row>
    <row r="30" spans="2:20" ht="24.95" customHeight="1">
      <c r="B30" s="240"/>
      <c r="C30" s="622"/>
      <c r="D30" s="241"/>
      <c r="E30" s="241"/>
      <c r="F30" s="241"/>
      <c r="G30" s="241"/>
      <c r="H30" s="241"/>
      <c r="I30" s="241"/>
      <c r="J30" s="241"/>
      <c r="K30" s="241"/>
      <c r="L30" s="241"/>
      <c r="M30" s="241"/>
      <c r="N30" s="241"/>
      <c r="O30" s="241"/>
      <c r="P30" s="241"/>
      <c r="Q30" s="241"/>
      <c r="R30" s="241"/>
      <c r="S30" s="241"/>
      <c r="T30" s="242"/>
    </row>
    <row r="31" spans="2:20" ht="24.95" customHeight="1">
      <c r="B31" s="240"/>
      <c r="C31" s="241"/>
      <c r="D31" s="241"/>
      <c r="E31" s="241"/>
      <c r="F31" s="241"/>
      <c r="G31" s="241"/>
      <c r="H31" s="241"/>
      <c r="I31" s="241"/>
      <c r="J31" s="241"/>
      <c r="K31" s="241"/>
      <c r="L31" s="241"/>
      <c r="M31" s="241"/>
      <c r="N31" s="241"/>
      <c r="O31" s="241"/>
      <c r="P31" s="241"/>
      <c r="Q31" s="241"/>
      <c r="R31" s="241"/>
      <c r="S31" s="241"/>
      <c r="T31" s="242"/>
    </row>
    <row r="32" spans="2:20" ht="24.95" customHeight="1" thickBot="1">
      <c r="B32" s="591"/>
      <c r="C32" s="592"/>
      <c r="D32" s="592"/>
      <c r="E32" s="592"/>
      <c r="F32" s="592"/>
      <c r="G32" s="592"/>
      <c r="H32" s="592"/>
      <c r="I32" s="592"/>
      <c r="J32" s="592"/>
      <c r="K32" s="592"/>
      <c r="L32" s="592"/>
      <c r="M32" s="592"/>
      <c r="N32" s="592"/>
      <c r="O32" s="592"/>
      <c r="P32" s="592"/>
      <c r="Q32" s="592"/>
      <c r="R32" s="592"/>
      <c r="S32" s="592"/>
      <c r="T32" s="242"/>
    </row>
    <row r="33" spans="2:20" ht="24.95" customHeight="1">
      <c r="B33" s="593" t="s">
        <v>12</v>
      </c>
      <c r="C33" s="594"/>
      <c r="D33" s="595"/>
      <c r="E33" s="595"/>
      <c r="F33" s="595"/>
      <c r="G33" s="595"/>
      <c r="H33" s="595"/>
      <c r="I33" s="595"/>
      <c r="J33" s="595"/>
      <c r="K33" s="595"/>
      <c r="L33" s="595"/>
      <c r="M33" s="595"/>
      <c r="N33" s="595"/>
      <c r="O33" s="595"/>
      <c r="P33" s="595"/>
      <c r="Q33" s="595"/>
      <c r="R33" s="595"/>
      <c r="S33" s="595"/>
      <c r="T33" s="596"/>
    </row>
    <row r="34" spans="2:20" ht="24.95" customHeight="1">
      <c r="B34" s="597" t="s">
        <v>111</v>
      </c>
      <c r="C34" s="256" t="s">
        <v>13</v>
      </c>
      <c r="D34" s="598"/>
      <c r="E34" s="599" t="s">
        <v>18</v>
      </c>
      <c r="F34" s="599"/>
      <c r="G34" s="598"/>
      <c r="H34" s="598" t="s">
        <v>9</v>
      </c>
      <c r="I34" s="600" t="s">
        <v>63</v>
      </c>
      <c r="J34" s="1985" t="s">
        <v>64</v>
      </c>
      <c r="K34" s="1985"/>
      <c r="L34" s="1985"/>
      <c r="M34" s="1985"/>
      <c r="N34" s="1985"/>
      <c r="O34" s="1985"/>
      <c r="P34" s="1985"/>
      <c r="Q34" s="1985"/>
      <c r="R34" s="1985"/>
      <c r="S34" s="1985"/>
      <c r="T34" s="601"/>
    </row>
    <row r="35" spans="2:20" ht="24.95" customHeight="1">
      <c r="B35" s="602"/>
      <c r="C35" s="256" t="s">
        <v>14</v>
      </c>
      <c r="D35" s="598"/>
      <c r="E35" s="598"/>
      <c r="F35" s="598"/>
      <c r="G35" s="598"/>
      <c r="H35" s="598"/>
      <c r="I35" s="598"/>
      <c r="J35" s="1985"/>
      <c r="K35" s="1985"/>
      <c r="L35" s="1985"/>
      <c r="M35" s="1985"/>
      <c r="N35" s="1985"/>
      <c r="O35" s="1985"/>
      <c r="P35" s="1985"/>
      <c r="Q35" s="1985"/>
      <c r="R35" s="1985"/>
      <c r="S35" s="1985"/>
      <c r="T35" s="601"/>
    </row>
    <row r="36" spans="2:20" ht="24.95" customHeight="1">
      <c r="B36" s="602"/>
      <c r="C36" s="256" t="s">
        <v>15</v>
      </c>
      <c r="D36" s="598"/>
      <c r="E36" s="598"/>
      <c r="F36" s="598"/>
      <c r="G36" s="598"/>
      <c r="H36" s="598"/>
      <c r="I36" s="598"/>
      <c r="J36" s="1985"/>
      <c r="K36" s="1985"/>
      <c r="L36" s="1985"/>
      <c r="M36" s="1985"/>
      <c r="N36" s="1985"/>
      <c r="O36" s="1985"/>
      <c r="P36" s="1985"/>
      <c r="Q36" s="1985"/>
      <c r="R36" s="1985"/>
      <c r="S36" s="1985"/>
      <c r="T36" s="601"/>
    </row>
    <row r="37" spans="2:20" ht="24.95" customHeight="1">
      <c r="B37" s="603" t="s">
        <v>105</v>
      </c>
      <c r="C37" s="256" t="s">
        <v>16</v>
      </c>
      <c r="D37" s="598"/>
      <c r="E37" s="598"/>
      <c r="F37" s="598"/>
      <c r="G37" s="598"/>
      <c r="H37" s="598"/>
      <c r="I37" s="598"/>
      <c r="J37" s="1985"/>
      <c r="K37" s="1985"/>
      <c r="L37" s="1985"/>
      <c r="M37" s="1985"/>
      <c r="N37" s="1985"/>
      <c r="O37" s="1985"/>
      <c r="P37" s="1985"/>
      <c r="Q37" s="1985"/>
      <c r="R37" s="1985"/>
      <c r="S37" s="1985"/>
      <c r="T37" s="601"/>
    </row>
    <row r="38" spans="2:20" ht="24.95" customHeight="1">
      <c r="B38" s="604" t="s">
        <v>106</v>
      </c>
      <c r="C38" s="256" t="s">
        <v>53</v>
      </c>
      <c r="D38" s="598"/>
      <c r="E38" s="598"/>
      <c r="F38" s="598"/>
      <c r="G38" s="598"/>
      <c r="H38" s="598"/>
      <c r="I38" s="598"/>
      <c r="J38" s="1985"/>
      <c r="K38" s="1985"/>
      <c r="L38" s="1985"/>
      <c r="M38" s="1985"/>
      <c r="N38" s="1985"/>
      <c r="O38" s="1985"/>
      <c r="P38" s="1985"/>
      <c r="Q38" s="1985"/>
      <c r="R38" s="1985"/>
      <c r="S38" s="1985"/>
      <c r="T38" s="601"/>
    </row>
    <row r="39" spans="2:20" ht="24.95" customHeight="1">
      <c r="B39" s="604" t="s">
        <v>109</v>
      </c>
      <c r="C39" s="256" t="s">
        <v>61</v>
      </c>
      <c r="D39" s="598"/>
      <c r="E39" s="598"/>
      <c r="F39" s="598"/>
      <c r="G39" s="598"/>
      <c r="H39" s="598"/>
      <c r="I39" s="598"/>
      <c r="J39" s="1985"/>
      <c r="K39" s="1985"/>
      <c r="L39" s="1985"/>
      <c r="M39" s="1985"/>
      <c r="N39" s="1985"/>
      <c r="O39" s="1985"/>
      <c r="P39" s="1985"/>
      <c r="Q39" s="1985"/>
      <c r="R39" s="1985"/>
      <c r="S39" s="1985"/>
      <c r="T39" s="601"/>
    </row>
    <row r="40" spans="2:20" ht="24.95" customHeight="1">
      <c r="B40" s="602"/>
      <c r="C40" s="256" t="s">
        <v>60</v>
      </c>
      <c r="D40" s="598"/>
      <c r="F40" s="599"/>
      <c r="G40" s="599"/>
      <c r="H40" s="598"/>
      <c r="I40" s="598"/>
      <c r="J40" s="1985"/>
      <c r="K40" s="1985"/>
      <c r="L40" s="1985"/>
      <c r="M40" s="1985"/>
      <c r="N40" s="1985"/>
      <c r="O40" s="1985"/>
      <c r="P40" s="1985"/>
      <c r="Q40" s="1985"/>
      <c r="R40" s="1985"/>
      <c r="S40" s="1985"/>
      <c r="T40" s="601"/>
    </row>
    <row r="41" spans="2:20" ht="24.95" customHeight="1">
      <c r="B41" s="602"/>
      <c r="C41" s="21"/>
      <c r="D41" s="598"/>
      <c r="E41" s="598"/>
      <c r="F41" s="598"/>
      <c r="G41" s="598"/>
      <c r="H41" s="598"/>
      <c r="I41" s="598"/>
      <c r="J41" s="1985"/>
      <c r="K41" s="1985"/>
      <c r="L41" s="1985"/>
      <c r="M41" s="1985"/>
      <c r="N41" s="1985"/>
      <c r="O41" s="1985"/>
      <c r="P41" s="1985"/>
      <c r="Q41" s="1985"/>
      <c r="R41" s="1985"/>
      <c r="S41" s="1985"/>
      <c r="T41" s="601"/>
    </row>
    <row r="42" spans="2:20" ht="24.95" customHeight="1">
      <c r="B42" s="605"/>
      <c r="C42" s="10"/>
      <c r="D42" s="552"/>
      <c r="E42" s="552"/>
      <c r="F42" s="552"/>
      <c r="G42" s="552"/>
      <c r="H42" s="552"/>
      <c r="I42" s="552"/>
      <c r="J42" s="552"/>
      <c r="K42" s="552"/>
      <c r="L42" s="552"/>
      <c r="M42" s="552"/>
      <c r="N42" s="552"/>
      <c r="O42" s="552"/>
      <c r="P42" s="552"/>
      <c r="Q42" s="552"/>
      <c r="R42" s="552"/>
      <c r="S42" s="552"/>
      <c r="T42" s="606"/>
    </row>
    <row r="43" spans="2:20" ht="24.95" customHeight="1" thickBot="1">
      <c r="B43" s="607"/>
      <c r="C43" s="608"/>
      <c r="D43" s="608"/>
      <c r="E43" s="608"/>
      <c r="F43" s="608"/>
      <c r="G43" s="608"/>
      <c r="H43" s="608"/>
      <c r="I43" s="608"/>
      <c r="J43" s="608"/>
      <c r="K43" s="608"/>
      <c r="L43" s="608"/>
      <c r="M43" s="608"/>
      <c r="N43" s="608"/>
      <c r="O43" s="608"/>
      <c r="P43" s="608"/>
      <c r="Q43" s="608"/>
      <c r="R43" s="608"/>
      <c r="S43" s="608"/>
      <c r="T43" s="609"/>
    </row>
    <row r="44" spans="2:20" ht="24.95" customHeight="1" thickTop="1"/>
    <row r="46" spans="2:20" ht="12.75"/>
    <row r="47" spans="2:20" ht="12.75"/>
    <row r="48" spans="2:20" ht="12.75"/>
    <row r="49" ht="12.75"/>
    <row r="50" ht="12.75"/>
    <row r="51" ht="12.75"/>
    <row r="52" ht="12.75"/>
    <row r="53" ht="12.75"/>
    <row r="54" ht="12.75"/>
    <row r="55" ht="12.75"/>
    <row r="56" ht="12.75"/>
    <row r="57" ht="12.75"/>
    <row r="58" ht="12.75"/>
    <row r="59" ht="12.75"/>
    <row r="60" ht="12.75"/>
    <row r="61" ht="12.75"/>
    <row r="62" ht="12.75"/>
    <row r="63" ht="12.75"/>
    <row r="64" ht="12.75"/>
    <row r="65" ht="12.75"/>
    <row r="66" ht="12.75"/>
    <row r="67" ht="12.75"/>
    <row r="68" ht="12.75"/>
    <row r="69" ht="12.75"/>
    <row r="70" ht="12.75"/>
    <row r="71" ht="12.75"/>
  </sheetData>
  <mergeCells count="30">
    <mergeCell ref="J41:S41"/>
    <mergeCell ref="J34:S34"/>
    <mergeCell ref="J35:S35"/>
    <mergeCell ref="J36:S36"/>
    <mergeCell ref="J37:S37"/>
    <mergeCell ref="J38:S38"/>
    <mergeCell ref="J39:S39"/>
    <mergeCell ref="J40:S40"/>
    <mergeCell ref="M9:S9"/>
    <mergeCell ref="M5:S5"/>
    <mergeCell ref="M6:S6"/>
    <mergeCell ref="M7:S7"/>
    <mergeCell ref="M8:S8"/>
    <mergeCell ref="M13:P13"/>
    <mergeCell ref="Q17:T17"/>
    <mergeCell ref="Q15:T16"/>
    <mergeCell ref="R13:T13"/>
    <mergeCell ref="B11:C11"/>
    <mergeCell ref="B12:C12"/>
    <mergeCell ref="B13:C13"/>
    <mergeCell ref="B15:C17"/>
    <mergeCell ref="B22:C22"/>
    <mergeCell ref="B23:C23"/>
    <mergeCell ref="M17:P17"/>
    <mergeCell ref="D15:D17"/>
    <mergeCell ref="E15:H16"/>
    <mergeCell ref="I15:L16"/>
    <mergeCell ref="E17:H17"/>
    <mergeCell ref="M15:P16"/>
    <mergeCell ref="I17:L17"/>
  </mergeCells>
  <phoneticPr fontId="31" type="noConversion"/>
  <printOptions horizontalCentered="1"/>
  <pageMargins left="0.75" right="0.5" top="0.75" bottom="1.5" header="0.25" footer="0.25"/>
  <pageSetup paperSize="5" scale="45" orientation="portrait" horizontalDpi="4294967293"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T53"/>
  <sheetViews>
    <sheetView showGridLines="0" view="pageBreakPreview" topLeftCell="A7" zoomScale="60" zoomScaleNormal="60" workbookViewId="0">
      <selection activeCell="C27" sqref="C27"/>
    </sheetView>
  </sheetViews>
  <sheetFormatPr defaultColWidth="9.16796875" defaultRowHeight="24.95" customHeight="1"/>
  <cols>
    <col min="1" max="1" width="9.16796875" style="1202"/>
    <col min="2" max="2" width="6.60546875" style="1202" customWidth="1"/>
    <col min="3" max="3" width="57.17578125" style="1202" customWidth="1"/>
    <col min="4" max="4" width="23.05859375" style="1202" customWidth="1"/>
    <col min="5" max="5" width="21.44140625" style="1202" customWidth="1"/>
    <col min="6" max="6" width="21.57421875" style="1202" bestFit="1" customWidth="1"/>
    <col min="7" max="7" width="28.046875" style="1202" customWidth="1"/>
    <col min="8" max="8" width="18.7421875" style="1202" customWidth="1"/>
    <col min="9" max="9" width="30.609375" style="1202" bestFit="1" customWidth="1"/>
    <col min="10" max="10" width="29.80078125" style="1202" customWidth="1"/>
    <col min="11" max="11" width="19.6875" style="1202" customWidth="1"/>
    <col min="12" max="12" width="9.16796875" style="1202"/>
    <col min="13" max="14" width="22.51953125" style="1231" customWidth="1"/>
    <col min="15" max="15" width="3.91015625" style="1202" customWidth="1"/>
    <col min="16" max="18" width="18.7421875" style="1202" customWidth="1"/>
    <col min="19" max="19" width="2.6953125" style="1202" customWidth="1"/>
    <col min="20" max="20" width="18.7421875" style="1202" customWidth="1"/>
    <col min="21" max="16384" width="9.16796875" style="1202"/>
  </cols>
  <sheetData>
    <row r="1" spans="2:11" ht="24.95" customHeight="1">
      <c r="B1" s="1201">
        <v>5.86</v>
      </c>
      <c r="C1" s="1201">
        <v>74.569999999999993</v>
      </c>
      <c r="D1" s="1201">
        <v>19</v>
      </c>
      <c r="E1" s="1201"/>
      <c r="F1" s="1201"/>
      <c r="G1" s="1201"/>
      <c r="H1" s="1201">
        <v>2</v>
      </c>
      <c r="I1" s="1201">
        <v>2</v>
      </c>
      <c r="J1" s="1201">
        <v>19</v>
      </c>
      <c r="K1" s="1201">
        <v>19</v>
      </c>
    </row>
    <row r="3" spans="2:11" ht="24.95" customHeight="1">
      <c r="C3" s="1203"/>
      <c r="D3" s="1204"/>
      <c r="E3" s="1204"/>
      <c r="F3" s="1204"/>
      <c r="G3" s="1204"/>
    </row>
    <row r="4" spans="2:11" ht="24.95" customHeight="1">
      <c r="C4" s="1205"/>
      <c r="D4" s="1206"/>
      <c r="E4" s="1206"/>
      <c r="F4" s="1206"/>
      <c r="G4" s="1206"/>
      <c r="H4" s="1207" t="s">
        <v>8</v>
      </c>
      <c r="I4" s="1208"/>
      <c r="J4" s="1210" t="s">
        <v>510</v>
      </c>
      <c r="K4" s="1210"/>
    </row>
    <row r="5" spans="2:11" ht="24.95" customHeight="1">
      <c r="C5" s="1203"/>
      <c r="D5" s="1203"/>
      <c r="E5" s="1203"/>
      <c r="F5" s="1203"/>
      <c r="G5" s="1203"/>
      <c r="H5" s="1207" t="s">
        <v>10</v>
      </c>
      <c r="I5" s="1208"/>
      <c r="J5" s="1208"/>
      <c r="K5" s="1264"/>
    </row>
    <row r="6" spans="2:11" ht="24.95" customHeight="1">
      <c r="C6" s="1203"/>
      <c r="D6" s="1206"/>
      <c r="E6" s="1206"/>
      <c r="F6" s="1206"/>
      <c r="G6" s="1206"/>
      <c r="H6" s="1207" t="s">
        <v>20</v>
      </c>
      <c r="I6" s="1208"/>
      <c r="J6" s="1211" t="str">
        <f>+WBS!M6</f>
        <v>Ronny Hidayat</v>
      </c>
      <c r="K6" s="1212"/>
    </row>
    <row r="7" spans="2:11" ht="24.95" customHeight="1">
      <c r="C7" s="1203"/>
      <c r="D7" s="1203"/>
      <c r="E7" s="1203"/>
      <c r="F7" s="1203"/>
      <c r="G7" s="1203"/>
      <c r="H7" s="1207" t="s">
        <v>11</v>
      </c>
      <c r="I7" s="1208"/>
      <c r="J7" s="1213" t="str">
        <f>+WBS!M7</f>
        <v>04 Juni 2020</v>
      </c>
      <c r="K7" s="1214"/>
    </row>
    <row r="8" spans="2:11" ht="24.95" customHeight="1">
      <c r="D8" s="1206"/>
      <c r="E8" s="1206"/>
      <c r="F8" s="1206"/>
      <c r="G8" s="1206"/>
      <c r="H8" s="1207" t="s">
        <v>19</v>
      </c>
      <c r="I8" s="1208"/>
      <c r="J8" s="1216" t="str">
        <f>+WBS!M8</f>
        <v>Tenni Ginting, SE., Ak, CA, CPA</v>
      </c>
      <c r="K8" s="1217"/>
    </row>
    <row r="9" spans="2:11" ht="24.95" customHeight="1">
      <c r="B9" s="1209" t="s">
        <v>17</v>
      </c>
      <c r="D9" s="1218"/>
      <c r="E9" s="1218"/>
      <c r="F9" s="1218"/>
      <c r="G9" s="1218"/>
      <c r="H9" s="1207" t="s">
        <v>11</v>
      </c>
      <c r="I9" s="1208"/>
      <c r="J9" s="1216"/>
      <c r="K9" s="1217"/>
    </row>
    <row r="10" spans="2:11" ht="24.95" customHeight="1">
      <c r="B10" s="1209"/>
      <c r="D10" s="1218"/>
      <c r="E10" s="1218"/>
      <c r="F10" s="1218"/>
      <c r="G10" s="1218"/>
      <c r="H10" s="1219"/>
      <c r="I10" s="1208"/>
      <c r="J10" s="1208"/>
      <c r="K10" s="1220"/>
    </row>
    <row r="11" spans="2:11" ht="24.95" customHeight="1">
      <c r="B11" s="1937" t="str">
        <f>+DAPUR!E6</f>
        <v>PT BANUA KARYA UTAMA</v>
      </c>
      <c r="C11" s="1937"/>
      <c r="D11" s="1218"/>
      <c r="E11" s="1218"/>
      <c r="F11" s="1218"/>
      <c r="G11" s="1218"/>
      <c r="H11" s="1221"/>
      <c r="I11" s="1222"/>
      <c r="J11" s="1222"/>
      <c r="K11" s="1223"/>
    </row>
    <row r="12" spans="2:11" ht="24.95" customHeight="1">
      <c r="B12" s="1272" t="s">
        <v>1436</v>
      </c>
      <c r="C12" s="1272"/>
      <c r="D12" s="1218"/>
      <c r="E12" s="1218"/>
      <c r="F12" s="1218"/>
      <c r="G12" s="1218"/>
      <c r="H12" s="1221"/>
      <c r="I12" s="1222"/>
      <c r="J12" s="1222"/>
      <c r="K12" s="1222"/>
    </row>
    <row r="13" spans="2:11" ht="24.95" customHeight="1">
      <c r="B13" s="1938" t="str">
        <f>+DAPUR!E18</f>
        <v>31 DESEMBER  2019</v>
      </c>
      <c r="C13" s="1938"/>
      <c r="D13" s="1218"/>
      <c r="E13" s="1218"/>
      <c r="F13" s="1218"/>
      <c r="G13" s="1218"/>
      <c r="H13" s="1221"/>
      <c r="I13" s="1222"/>
      <c r="J13" s="1222"/>
      <c r="K13" s="1265"/>
    </row>
    <row r="14" spans="2:11" ht="24.95" customHeight="1" thickBot="1">
      <c r="B14" s="1209"/>
      <c r="D14" s="1218"/>
      <c r="E14" s="1218"/>
      <c r="F14" s="1218"/>
      <c r="G14" s="1218"/>
      <c r="H14" s="1221"/>
      <c r="I14" s="1222"/>
      <c r="J14" s="1222"/>
      <c r="K14" s="1222"/>
    </row>
    <row r="15" spans="2:11" ht="24.95" customHeight="1" thickTop="1">
      <c r="B15" s="1939" t="s">
        <v>130</v>
      </c>
      <c r="C15" s="1940"/>
      <c r="D15" s="1263" t="s">
        <v>509</v>
      </c>
      <c r="E15" s="1258" t="s">
        <v>502</v>
      </c>
      <c r="F15" s="1945" t="s">
        <v>503</v>
      </c>
      <c r="G15" s="1224" t="s">
        <v>130</v>
      </c>
      <c r="H15" s="1939" t="s">
        <v>504</v>
      </c>
      <c r="I15" s="1940"/>
      <c r="J15" s="1263" t="s">
        <v>11</v>
      </c>
      <c r="K15" s="1986" t="s">
        <v>505</v>
      </c>
    </row>
    <row r="16" spans="2:11" ht="6.75" customHeight="1" thickBot="1">
      <c r="B16" s="1941"/>
      <c r="C16" s="1942"/>
      <c r="D16" s="1226"/>
      <c r="E16" s="1225"/>
      <c r="F16" s="1946"/>
      <c r="G16" s="1226"/>
      <c r="H16" s="1943"/>
      <c r="I16" s="1944"/>
      <c r="J16" s="1260"/>
      <c r="K16" s="1935"/>
    </row>
    <row r="17" spans="1:20" ht="24.95" customHeight="1" thickBot="1">
      <c r="B17" s="1943"/>
      <c r="C17" s="1944"/>
      <c r="D17" s="1262" t="s">
        <v>25</v>
      </c>
      <c r="E17" s="1227" t="s">
        <v>504</v>
      </c>
      <c r="F17" s="1947"/>
      <c r="G17" s="1228" t="s">
        <v>503</v>
      </c>
      <c r="H17" s="1229" t="s">
        <v>11</v>
      </c>
      <c r="I17" s="1230" t="s">
        <v>506</v>
      </c>
      <c r="J17" s="1262" t="s">
        <v>507</v>
      </c>
      <c r="K17" s="1936"/>
    </row>
    <row r="18" spans="1:20" ht="24.95" customHeight="1">
      <c r="B18" s="1232"/>
      <c r="C18" s="1221"/>
      <c r="D18" s="1233"/>
      <c r="E18" s="166"/>
      <c r="F18" s="1233"/>
      <c r="G18" s="1267"/>
      <c r="H18" s="1234"/>
      <c r="I18" s="1233"/>
      <c r="J18" s="1267"/>
      <c r="K18" s="1267"/>
    </row>
    <row r="19" spans="1:20" ht="24.95" customHeight="1">
      <c r="B19" s="452" t="s">
        <v>63</v>
      </c>
      <c r="C19" s="1273" t="str">
        <f>+J!C20</f>
        <v>PT Indra Sakti Sejahtera</v>
      </c>
      <c r="D19" s="1237">
        <f>+J!N20</f>
        <v>19248140516</v>
      </c>
      <c r="E19" s="1236">
        <f>+D19</f>
        <v>19248140516</v>
      </c>
      <c r="F19" s="1237">
        <f>+D19-E19</f>
        <v>0</v>
      </c>
      <c r="G19" s="1268" t="s">
        <v>63</v>
      </c>
      <c r="H19" s="1238" t="s">
        <v>1469</v>
      </c>
      <c r="I19" s="1257" t="s">
        <v>1477</v>
      </c>
      <c r="J19" s="1238" t="s">
        <v>1471</v>
      </c>
      <c r="K19" s="1257" t="s">
        <v>1472</v>
      </c>
    </row>
    <row r="20" spans="1:20" s="1231" customFormat="1" ht="24.95" customHeight="1" thickBot="1">
      <c r="A20" s="1202"/>
      <c r="B20" s="1239"/>
      <c r="C20" s="1240"/>
      <c r="D20" s="1241"/>
      <c r="E20" s="175"/>
      <c r="F20" s="1241"/>
      <c r="G20" s="1269"/>
      <c r="H20" s="1266"/>
      <c r="I20" s="1241"/>
      <c r="J20" s="1269"/>
      <c r="K20" s="1269"/>
      <c r="L20" s="1202"/>
      <c r="O20" s="1202"/>
      <c r="P20" s="1202"/>
      <c r="Q20" s="1202"/>
      <c r="R20" s="1202"/>
      <c r="S20" s="1202"/>
      <c r="T20" s="1202"/>
    </row>
    <row r="21" spans="1:20" s="1231" customFormat="1" ht="24.95" customHeight="1" thickBot="1">
      <c r="A21" s="1202"/>
      <c r="B21" s="1932" t="s">
        <v>67</v>
      </c>
      <c r="C21" s="1933"/>
      <c r="D21" s="1244">
        <f>SUM(D19:D20)</f>
        <v>19248140516</v>
      </c>
      <c r="E21" s="1243">
        <f>SUM(E19:E20)</f>
        <v>19248140516</v>
      </c>
      <c r="F21" s="1244">
        <f>SUM(F19:F20)</f>
        <v>0</v>
      </c>
      <c r="G21" s="1244"/>
      <c r="H21" s="1245"/>
      <c r="I21" s="1244"/>
      <c r="J21" s="1244"/>
      <c r="K21" s="1270"/>
      <c r="L21" s="1202"/>
      <c r="O21" s="1202"/>
      <c r="P21" s="1202"/>
      <c r="Q21" s="1202"/>
      <c r="R21" s="1202"/>
      <c r="S21" s="1202"/>
      <c r="T21" s="1202"/>
    </row>
    <row r="22" spans="1:20" s="1231" customFormat="1" ht="24.95" customHeight="1" thickTop="1">
      <c r="A22" s="1202"/>
      <c r="B22" s="1246"/>
      <c r="C22" s="1247"/>
      <c r="D22" s="410"/>
      <c r="E22" s="410"/>
      <c r="F22" s="410"/>
      <c r="G22" s="410"/>
      <c r="H22" s="1247"/>
      <c r="I22" s="1247"/>
      <c r="J22" s="410"/>
      <c r="K22" s="410"/>
      <c r="L22" s="1202"/>
      <c r="O22" s="1202"/>
      <c r="P22" s="1202"/>
      <c r="Q22" s="1202"/>
      <c r="R22" s="1202"/>
      <c r="S22" s="1202"/>
      <c r="T22" s="1202"/>
    </row>
    <row r="23" spans="1:20" s="1231" customFormat="1" ht="24.95" customHeight="1">
      <c r="A23" s="1202"/>
      <c r="B23" s="1248"/>
      <c r="C23" s="1249"/>
      <c r="D23" s="1249"/>
      <c r="E23" s="1249"/>
      <c r="F23" s="1249"/>
      <c r="G23" s="1249"/>
      <c r="H23" s="1249"/>
      <c r="I23" s="1249"/>
      <c r="J23" s="1249"/>
      <c r="K23" s="1249"/>
      <c r="L23" s="1202"/>
      <c r="M23" s="1250"/>
      <c r="O23" s="1202"/>
      <c r="P23" s="1202"/>
      <c r="Q23" s="1202"/>
      <c r="R23" s="1202"/>
      <c r="S23" s="1202"/>
      <c r="T23" s="1202"/>
    </row>
    <row r="24" spans="1:20" s="1231" customFormat="1" ht="24.95" customHeight="1">
      <c r="A24" s="1202"/>
      <c r="B24" s="1251"/>
      <c r="C24" s="1249"/>
      <c r="D24" s="1249"/>
      <c r="E24" s="1249"/>
      <c r="F24" s="1249"/>
      <c r="G24" s="1249"/>
      <c r="H24" s="1249"/>
      <c r="I24" s="1249"/>
      <c r="J24" s="1249"/>
      <c r="K24" s="1249"/>
      <c r="L24" s="1202"/>
      <c r="O24" s="1202"/>
      <c r="P24" s="1202"/>
      <c r="Q24" s="1202"/>
      <c r="R24" s="1202"/>
      <c r="S24" s="1202"/>
      <c r="T24" s="1202"/>
    </row>
    <row r="25" spans="1:20" s="1231" customFormat="1" ht="24.95" customHeight="1">
      <c r="A25" s="1202"/>
      <c r="B25" s="1252" t="s">
        <v>508</v>
      </c>
      <c r="C25" s="1249"/>
      <c r="D25" s="1249"/>
      <c r="E25" s="1249"/>
      <c r="F25" s="1249"/>
      <c r="G25" s="1249"/>
      <c r="H25" s="1249"/>
      <c r="I25" s="1249"/>
      <c r="J25" s="1249"/>
      <c r="K25" s="1249"/>
      <c r="L25" s="1202"/>
      <c r="O25" s="1202"/>
      <c r="P25" s="1202"/>
      <c r="Q25" s="1202"/>
      <c r="R25" s="1202"/>
      <c r="S25" s="1202"/>
      <c r="T25" s="1202"/>
    </row>
    <row r="26" spans="1:20" s="1231" customFormat="1" ht="24.95" customHeight="1">
      <c r="A26" s="1202"/>
      <c r="B26" s="1235"/>
      <c r="C26" s="1253" t="s">
        <v>1429</v>
      </c>
      <c r="D26" s="1249"/>
      <c r="E26" s="1249"/>
      <c r="F26" s="1249"/>
      <c r="G26" s="1249"/>
      <c r="H26" s="1249"/>
      <c r="I26" s="1249"/>
      <c r="J26" s="1249"/>
      <c r="K26" s="1249"/>
      <c r="L26" s="1202"/>
      <c r="O26" s="1202"/>
      <c r="P26" s="1202"/>
      <c r="Q26" s="1202"/>
      <c r="R26" s="1202"/>
      <c r="S26" s="1202"/>
      <c r="T26" s="1202"/>
    </row>
    <row r="27" spans="1:20" s="1231" customFormat="1" ht="24.95" customHeight="1">
      <c r="A27" s="1202"/>
      <c r="B27" s="1248"/>
      <c r="C27" s="1254"/>
      <c r="D27" s="1249"/>
      <c r="E27" s="1249"/>
      <c r="F27" s="1249"/>
      <c r="G27" s="1249"/>
      <c r="H27" s="1249"/>
      <c r="I27" s="1249"/>
      <c r="J27" s="1249"/>
      <c r="K27" s="1249"/>
      <c r="L27" s="1202"/>
      <c r="O27" s="1202"/>
      <c r="P27" s="1202"/>
      <c r="Q27" s="1202"/>
      <c r="R27" s="1202"/>
      <c r="S27" s="1202"/>
      <c r="T27" s="1202"/>
    </row>
    <row r="28" spans="1:20" s="1231" customFormat="1" ht="24.95" customHeight="1" thickBot="1">
      <c r="A28" s="1202"/>
      <c r="B28" s="1255"/>
      <c r="C28" s="1256"/>
      <c r="D28" s="1256"/>
      <c r="E28" s="1256"/>
      <c r="F28" s="1256"/>
      <c r="G28" s="1256"/>
      <c r="H28" s="1256"/>
      <c r="I28" s="1256"/>
      <c r="J28" s="1256"/>
      <c r="K28" s="1256"/>
      <c r="L28" s="1202"/>
      <c r="O28" s="1202"/>
      <c r="P28" s="1202"/>
      <c r="Q28" s="1202"/>
      <c r="R28" s="1202"/>
      <c r="S28" s="1202"/>
      <c r="T28" s="1202"/>
    </row>
    <row r="29" spans="1:20" ht="24.95" customHeight="1" thickTop="1"/>
    <row r="31" spans="1:20" ht="14.25"/>
    <row r="32" spans="1:20" ht="14.25"/>
    <row r="33" ht="14.25"/>
    <row r="34" ht="14.25"/>
    <row r="35" ht="14.25"/>
    <row r="36" ht="14.25"/>
    <row r="37" ht="14.25"/>
    <row r="38" ht="14.25"/>
    <row r="39" ht="14.25"/>
    <row r="40" ht="14.25"/>
    <row r="41" ht="14.25"/>
    <row r="42" ht="14.25"/>
    <row r="43" ht="14.25"/>
    <row r="44" ht="14.25"/>
    <row r="45" ht="14.25"/>
    <row r="46" ht="14.25"/>
    <row r="47" ht="14.25"/>
    <row r="48" ht="14.25"/>
    <row r="49" ht="14.25"/>
    <row r="50" ht="14.25"/>
    <row r="51" ht="14.25"/>
    <row r="52" ht="14.25"/>
    <row r="53" ht="14.25"/>
  </sheetData>
  <mergeCells count="7">
    <mergeCell ref="H15:I16"/>
    <mergeCell ref="K15:K17"/>
    <mergeCell ref="B21:C21"/>
    <mergeCell ref="B11:C11"/>
    <mergeCell ref="B13:C13"/>
    <mergeCell ref="B15:C17"/>
    <mergeCell ref="F15:F17"/>
  </mergeCells>
  <pageMargins left="0.47244094488188981" right="0.23622047244094491" top="0.74803149606299213" bottom="0.35433070866141736" header="0.23622047244094491" footer="0.23622047244094491"/>
  <pageSetup paperSize="5" scale="65" orientation="landscape" horizontalDpi="4294967293" verticalDpi="300"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7"/>
  <dimension ref="B1:T59"/>
  <sheetViews>
    <sheetView view="pageBreakPreview" topLeftCell="A13" zoomScale="60" zoomScaleNormal="70" workbookViewId="0">
      <selection activeCell="N21" sqref="N21"/>
    </sheetView>
  </sheetViews>
  <sheetFormatPr defaultRowHeight="24.95" customHeight="1"/>
  <cols>
    <col min="2" max="2" width="6.60546875" customWidth="1"/>
    <col min="3" max="3" width="75.24609375" customWidth="1"/>
    <col min="4" max="4" width="10.11328125" customWidth="1"/>
    <col min="5" max="5" width="2.6953125" customWidth="1"/>
    <col min="6" max="6" width="19.6875" customWidth="1"/>
    <col min="7" max="9" width="2.6953125" customWidth="1"/>
    <col min="10" max="10" width="19.6875" customWidth="1"/>
    <col min="11" max="13" width="2.6953125" customWidth="1"/>
    <col min="14" max="14" width="19.6875" customWidth="1"/>
    <col min="15" max="17" width="2.6953125" customWidth="1"/>
    <col min="18" max="18" width="19.6875" customWidth="1"/>
    <col min="19" max="20" width="2.6953125" customWidth="1"/>
    <col min="23" max="23" width="5.796875" customWidth="1"/>
    <col min="24" max="24" width="36.8125" customWidth="1"/>
    <col min="25" max="25" width="6.875" customWidth="1"/>
    <col min="26" max="28" width="18.7421875" customWidth="1"/>
    <col min="29" max="29" width="4.44921875" customWidth="1"/>
    <col min="30" max="30"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39</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1381</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0"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0" ht="24.95" customHeight="1">
      <c r="B18" s="54"/>
      <c r="C18" s="29"/>
      <c r="D18" s="55"/>
      <c r="E18" s="271"/>
      <c r="F18" s="1327"/>
      <c r="G18" s="1327"/>
      <c r="H18" s="1328"/>
      <c r="I18" s="1327"/>
      <c r="J18" s="1327"/>
      <c r="K18" s="1329"/>
      <c r="L18" s="1328"/>
      <c r="M18" s="1327"/>
      <c r="N18" s="1327"/>
      <c r="O18" s="1329"/>
      <c r="P18" s="1328"/>
      <c r="Q18" s="1327"/>
      <c r="R18" s="1327"/>
      <c r="S18" s="274"/>
      <c r="T18" s="273"/>
    </row>
    <row r="19" spans="2:20" ht="24.95" customHeight="1">
      <c r="B19" s="214" t="s">
        <v>557</v>
      </c>
      <c r="C19" s="209"/>
      <c r="D19" s="210"/>
      <c r="E19" s="38"/>
      <c r="F19" s="130">
        <v>0</v>
      </c>
      <c r="G19" s="1492"/>
      <c r="H19" s="412" t="s">
        <v>111</v>
      </c>
      <c r="I19" s="130"/>
      <c r="J19" s="130">
        <v>0</v>
      </c>
      <c r="K19" s="132"/>
      <c r="L19" s="131"/>
      <c r="M19" s="130"/>
      <c r="N19" s="130">
        <f>+F19+J19</f>
        <v>0</v>
      </c>
      <c r="O19" s="132"/>
      <c r="P19" s="131"/>
      <c r="Q19" s="130"/>
      <c r="R19" s="130"/>
      <c r="S19" s="97"/>
      <c r="T19" s="39"/>
    </row>
    <row r="20" spans="2:20" ht="24.95" customHeight="1">
      <c r="B20" s="214" t="s">
        <v>388</v>
      </c>
      <c r="C20" s="215"/>
      <c r="D20" s="32"/>
      <c r="E20" s="38"/>
      <c r="F20" s="130">
        <v>0</v>
      </c>
      <c r="G20" s="130"/>
      <c r="H20" s="412" t="s">
        <v>111</v>
      </c>
      <c r="I20" s="130"/>
      <c r="J20" s="130">
        <v>0</v>
      </c>
      <c r="K20" s="132"/>
      <c r="L20" s="131"/>
      <c r="M20" s="130"/>
      <c r="N20" s="130">
        <f>+F20+J20</f>
        <v>0</v>
      </c>
      <c r="O20" s="132"/>
      <c r="P20" s="131"/>
      <c r="Q20" s="130"/>
      <c r="R20" s="130"/>
      <c r="S20" s="97"/>
      <c r="T20" s="39"/>
    </row>
    <row r="21" spans="2:20" ht="24.95" customHeight="1">
      <c r="B21" s="214" t="s">
        <v>513</v>
      </c>
      <c r="C21" s="215"/>
      <c r="D21" s="32"/>
      <c r="E21" s="38"/>
      <c r="F21" s="130">
        <v>4824955</v>
      </c>
      <c r="G21" s="130"/>
      <c r="H21" s="412" t="s">
        <v>111</v>
      </c>
      <c r="I21" s="130"/>
      <c r="J21" s="130"/>
      <c r="K21" s="132"/>
      <c r="L21" s="131"/>
      <c r="M21" s="130"/>
      <c r="N21" s="130">
        <f>+F21+J21</f>
        <v>4824955</v>
      </c>
      <c r="O21" s="132"/>
      <c r="P21" s="131"/>
      <c r="Q21" s="130"/>
      <c r="R21" s="130">
        <v>804268631.41189551</v>
      </c>
      <c r="S21" s="97"/>
      <c r="T21" s="39"/>
    </row>
    <row r="22" spans="2:20" ht="24.95" customHeight="1">
      <c r="B22" s="214" t="s">
        <v>472</v>
      </c>
      <c r="C22" s="215"/>
      <c r="D22" s="32"/>
      <c r="E22" s="38"/>
      <c r="F22" s="130">
        <v>0</v>
      </c>
      <c r="G22" s="130"/>
      <c r="H22" s="412" t="s">
        <v>111</v>
      </c>
      <c r="I22" s="130"/>
      <c r="J22" s="130"/>
      <c r="K22" s="132"/>
      <c r="L22" s="131"/>
      <c r="M22" s="130"/>
      <c r="N22" s="130">
        <f t="shared" ref="N22" si="0">+F22+J22</f>
        <v>0</v>
      </c>
      <c r="O22" s="132"/>
      <c r="P22" s="131"/>
      <c r="Q22" s="130"/>
      <c r="R22" s="130">
        <v>0</v>
      </c>
      <c r="S22" s="97"/>
      <c r="T22" s="39"/>
    </row>
    <row r="23" spans="2:20" ht="24.95" customHeight="1" thickBot="1">
      <c r="B23" s="1989"/>
      <c r="C23" s="1990"/>
      <c r="D23" s="513"/>
      <c r="E23" s="77"/>
      <c r="F23" s="185"/>
      <c r="G23" s="185"/>
      <c r="H23" s="186"/>
      <c r="I23" s="185"/>
      <c r="J23" s="185"/>
      <c r="K23" s="187"/>
      <c r="L23" s="186"/>
      <c r="M23" s="185"/>
      <c r="N23" s="185"/>
      <c r="O23" s="187"/>
      <c r="P23" s="186"/>
      <c r="Q23" s="185"/>
      <c r="R23" s="185"/>
      <c r="S23" s="165"/>
      <c r="T23" s="66"/>
    </row>
    <row r="24" spans="2:20" ht="24.95" customHeight="1" thickBot="1">
      <c r="B24" s="1987" t="s">
        <v>67</v>
      </c>
      <c r="C24" s="1988"/>
      <c r="D24" s="65"/>
      <c r="E24" s="68"/>
      <c r="F24" s="188">
        <f>SUM(F19:F23)</f>
        <v>4824955</v>
      </c>
      <c r="G24" s="188"/>
      <c r="H24" s="189"/>
      <c r="I24" s="188"/>
      <c r="J24" s="188">
        <f>SUM(J19:J23)</f>
        <v>0</v>
      </c>
      <c r="K24" s="190"/>
      <c r="L24" s="189"/>
      <c r="M24" s="188"/>
      <c r="N24" s="188">
        <f>SUM(N19:N23)</f>
        <v>4824955</v>
      </c>
      <c r="O24" s="190"/>
      <c r="P24" s="189"/>
      <c r="Q24" s="188"/>
      <c r="R24" s="188">
        <f>SUM(R19:R23)</f>
        <v>804268631.41189551</v>
      </c>
      <c r="S24" s="184"/>
      <c r="T24" s="69"/>
    </row>
    <row r="25" spans="2:20" ht="24.95" customHeight="1" thickTop="1">
      <c r="B25" s="218"/>
      <c r="C25" s="219"/>
      <c r="D25" s="219"/>
      <c r="E25" s="219"/>
      <c r="F25" s="410" t="s">
        <v>105</v>
      </c>
      <c r="G25" s="219"/>
      <c r="H25" s="219"/>
      <c r="I25" s="219"/>
      <c r="J25" s="410" t="s">
        <v>105</v>
      </c>
      <c r="K25" s="219"/>
      <c r="L25" s="219"/>
      <c r="M25" s="219"/>
      <c r="N25" s="410" t="s">
        <v>105</v>
      </c>
      <c r="O25" s="219"/>
      <c r="P25" s="219"/>
      <c r="Q25" s="219"/>
      <c r="R25" s="410" t="s">
        <v>105</v>
      </c>
      <c r="S25" s="219"/>
      <c r="T25" s="60"/>
    </row>
    <row r="26" spans="2:20" ht="24.95" customHeight="1">
      <c r="B26" s="222"/>
      <c r="C26" s="223"/>
      <c r="D26" s="223"/>
      <c r="E26" s="223"/>
      <c r="F26" s="223"/>
      <c r="G26" s="223"/>
      <c r="H26" s="223"/>
      <c r="I26" s="223"/>
      <c r="J26" s="223"/>
      <c r="K26" s="223"/>
      <c r="L26" s="223"/>
      <c r="M26" s="223"/>
      <c r="N26" s="223"/>
      <c r="O26" s="223"/>
      <c r="P26" s="223"/>
      <c r="Q26" s="223"/>
      <c r="R26" s="223"/>
      <c r="S26" s="223"/>
      <c r="T26" s="60"/>
    </row>
    <row r="27" spans="2:20" ht="24.95" customHeight="1">
      <c r="B27" s="222"/>
      <c r="C27" s="223"/>
      <c r="D27" s="223"/>
      <c r="E27" s="223"/>
      <c r="F27" s="223"/>
      <c r="G27" s="223"/>
      <c r="H27" s="223"/>
      <c r="I27" s="223"/>
      <c r="J27" s="223"/>
      <c r="K27" s="223"/>
      <c r="L27" s="224" t="str">
        <f>A!L35</f>
        <v>to WBS</v>
      </c>
      <c r="M27" s="223"/>
      <c r="N27" s="223"/>
      <c r="O27" s="223"/>
      <c r="P27" s="223"/>
      <c r="Q27" s="223"/>
      <c r="R27" s="223"/>
      <c r="S27" s="223"/>
      <c r="T27" s="60"/>
    </row>
    <row r="28" spans="2:20" ht="24.95" customHeight="1">
      <c r="B28" s="222"/>
      <c r="C28" s="223" t="s">
        <v>1381</v>
      </c>
      <c r="D28" s="223"/>
      <c r="E28" s="223"/>
      <c r="F28" s="223"/>
      <c r="G28" s="223"/>
      <c r="H28" s="223"/>
      <c r="I28" s="223"/>
      <c r="J28" s="223"/>
      <c r="K28" s="223"/>
      <c r="L28" s="223"/>
      <c r="M28" s="223"/>
      <c r="N28" s="223">
        <v>804268631.41189551</v>
      </c>
      <c r="O28" s="223"/>
      <c r="P28" s="223"/>
      <c r="Q28" s="223"/>
      <c r="R28" s="223"/>
      <c r="S28" s="223"/>
      <c r="T28" s="60"/>
    </row>
    <row r="29" spans="2:20" ht="24.95" customHeight="1">
      <c r="B29" s="374"/>
      <c r="C29" s="620" t="s">
        <v>1409</v>
      </c>
      <c r="D29" s="223"/>
      <c r="E29" s="223"/>
      <c r="F29" s="223"/>
      <c r="G29" s="223"/>
      <c r="H29" s="223"/>
      <c r="I29" s="223"/>
      <c r="J29" s="223"/>
      <c r="K29" s="223"/>
      <c r="L29" s="223"/>
      <c r="M29" s="223"/>
      <c r="N29" s="223"/>
      <c r="O29" s="223"/>
      <c r="P29" s="223"/>
      <c r="Q29" s="223"/>
      <c r="R29" s="223">
        <f>+N28</f>
        <v>804268631.41189551</v>
      </c>
      <c r="S29" s="223"/>
      <c r="T29" s="60"/>
    </row>
    <row r="30" spans="2:20" ht="24.95" customHeight="1">
      <c r="B30" s="1277"/>
      <c r="C30" s="223"/>
      <c r="D30" s="223"/>
      <c r="E30" s="223"/>
      <c r="F30" s="223"/>
      <c r="G30" s="223"/>
      <c r="H30" s="223"/>
      <c r="I30" s="223"/>
      <c r="J30" s="223"/>
      <c r="K30" s="223"/>
      <c r="L30" s="223"/>
      <c r="M30" s="223"/>
      <c r="N30" s="223"/>
      <c r="O30" s="223"/>
      <c r="P30" s="223"/>
      <c r="Q30" s="223"/>
      <c r="R30" s="223"/>
      <c r="S30" s="223"/>
      <c r="T30" s="60"/>
    </row>
    <row r="31" spans="2:20" ht="24.95" customHeight="1">
      <c r="B31" s="1277"/>
      <c r="C31" s="243"/>
      <c r="D31" s="223"/>
      <c r="E31" s="223"/>
      <c r="F31" s="223"/>
      <c r="G31" s="223"/>
      <c r="H31" s="223"/>
      <c r="I31" s="223"/>
      <c r="J31" s="223"/>
      <c r="K31" s="223"/>
      <c r="L31" s="223"/>
      <c r="M31" s="223"/>
      <c r="N31" s="223"/>
      <c r="O31" s="223"/>
      <c r="P31" s="223"/>
      <c r="Q31" s="223"/>
      <c r="R31" s="223"/>
      <c r="S31" s="223"/>
      <c r="T31" s="60"/>
    </row>
    <row r="32" spans="2:20" ht="24.95" customHeight="1">
      <c r="B32" s="1277"/>
      <c r="C32" s="223"/>
      <c r="D32" s="223"/>
      <c r="E32" s="223"/>
      <c r="F32" s="223"/>
      <c r="G32" s="223"/>
      <c r="H32" s="223"/>
      <c r="I32" s="223"/>
      <c r="J32" s="223"/>
      <c r="K32" s="223"/>
      <c r="L32" s="223"/>
      <c r="M32" s="223"/>
      <c r="N32" s="223"/>
      <c r="O32" s="223"/>
      <c r="P32" s="223"/>
      <c r="Q32" s="223"/>
      <c r="R32" s="223"/>
      <c r="S32" s="223"/>
      <c r="T32" s="60"/>
    </row>
    <row r="33" spans="2:20" ht="24.95" customHeight="1">
      <c r="B33" s="222"/>
      <c r="C33" s="223"/>
      <c r="D33" s="223"/>
      <c r="E33" s="223"/>
      <c r="F33" s="223"/>
      <c r="G33" s="223"/>
      <c r="H33" s="223"/>
      <c r="I33" s="223"/>
      <c r="J33" s="223"/>
      <c r="K33" s="223"/>
      <c r="L33" s="223"/>
      <c r="M33" s="223"/>
      <c r="N33" s="223"/>
      <c r="O33" s="223"/>
      <c r="P33" s="223"/>
      <c r="Q33" s="223"/>
      <c r="R33" s="223"/>
      <c r="S33" s="223"/>
      <c r="T33" s="60"/>
    </row>
    <row r="34" spans="2:20" ht="24.95" customHeight="1" thickBot="1">
      <c r="B34" s="231"/>
      <c r="C34" s="232"/>
      <c r="D34" s="232"/>
      <c r="E34" s="232"/>
      <c r="F34" s="232"/>
      <c r="G34" s="232"/>
      <c r="H34" s="232"/>
      <c r="I34" s="232"/>
      <c r="J34" s="232"/>
      <c r="K34" s="232"/>
      <c r="L34" s="232"/>
      <c r="M34" s="232"/>
      <c r="N34" s="232"/>
      <c r="O34" s="232"/>
      <c r="P34" s="232"/>
      <c r="Q34" s="232"/>
      <c r="R34" s="232"/>
      <c r="S34" s="232"/>
      <c r="T34" s="60"/>
    </row>
    <row r="35" spans="2:20" ht="24.95" customHeight="1">
      <c r="B35" s="12" t="s">
        <v>12</v>
      </c>
      <c r="C35" s="13"/>
      <c r="D35" s="14"/>
      <c r="E35" s="14"/>
      <c r="F35" s="14"/>
      <c r="G35" s="14"/>
      <c r="H35" s="14"/>
      <c r="I35" s="14"/>
      <c r="J35" s="14"/>
      <c r="K35" s="14"/>
      <c r="L35" s="14"/>
      <c r="M35" s="14"/>
      <c r="N35" s="14"/>
      <c r="O35" s="14"/>
      <c r="P35" s="14"/>
      <c r="Q35" s="14"/>
      <c r="R35" s="14"/>
      <c r="S35" s="14"/>
      <c r="T35" s="15"/>
    </row>
    <row r="36" spans="2:20" ht="24.95" customHeight="1">
      <c r="B36" s="236" t="s">
        <v>111</v>
      </c>
      <c r="C36" s="257" t="s">
        <v>13</v>
      </c>
      <c r="D36" s="18"/>
      <c r="E36" s="19" t="s">
        <v>18</v>
      </c>
      <c r="F36" s="19"/>
      <c r="G36" s="18"/>
      <c r="H36" s="18" t="s">
        <v>9</v>
      </c>
      <c r="I36" s="88" t="s">
        <v>63</v>
      </c>
      <c r="J36" s="1924" t="s">
        <v>64</v>
      </c>
      <c r="K36" s="1924"/>
      <c r="L36" s="1924"/>
      <c r="M36" s="1924"/>
      <c r="N36" s="1924"/>
      <c r="O36" s="1924"/>
      <c r="P36" s="1924"/>
      <c r="Q36" s="1924"/>
      <c r="R36" s="1924"/>
      <c r="S36" s="1924"/>
      <c r="T36" s="20"/>
    </row>
    <row r="37" spans="2:20" ht="24.95" customHeight="1">
      <c r="B37" s="16"/>
      <c r="C37" s="257" t="s">
        <v>14</v>
      </c>
      <c r="D37" s="18"/>
      <c r="E37" s="18"/>
      <c r="F37" s="18"/>
      <c r="G37" s="18"/>
      <c r="H37" s="18"/>
      <c r="I37" s="18"/>
      <c r="J37" s="1924"/>
      <c r="K37" s="1924"/>
      <c r="L37" s="1924"/>
      <c r="M37" s="1924"/>
      <c r="N37" s="1924"/>
      <c r="O37" s="1924"/>
      <c r="P37" s="1924"/>
      <c r="Q37" s="1924"/>
      <c r="R37" s="1924"/>
      <c r="S37" s="1924"/>
      <c r="T37" s="20"/>
    </row>
    <row r="38" spans="2:20" ht="24.95" customHeight="1">
      <c r="B38" s="16"/>
      <c r="C38" s="257" t="s">
        <v>15</v>
      </c>
      <c r="D38" s="18"/>
      <c r="E38" s="18"/>
      <c r="F38" s="18"/>
      <c r="G38" s="18"/>
      <c r="H38" s="18"/>
      <c r="I38" s="18"/>
      <c r="J38" s="1924"/>
      <c r="K38" s="1924"/>
      <c r="L38" s="1924"/>
      <c r="M38" s="1924"/>
      <c r="N38" s="1924"/>
      <c r="O38" s="1924"/>
      <c r="P38" s="1924"/>
      <c r="Q38" s="1924"/>
      <c r="R38" s="1924"/>
      <c r="S38" s="1924"/>
      <c r="T38" s="20"/>
    </row>
    <row r="39" spans="2:20" ht="24.95" customHeight="1">
      <c r="B39" s="238" t="s">
        <v>105</v>
      </c>
      <c r="C39" s="258" t="s">
        <v>16</v>
      </c>
      <c r="D39" s="18"/>
      <c r="E39" s="18"/>
      <c r="F39" s="18"/>
      <c r="G39" s="18"/>
      <c r="H39" s="18"/>
      <c r="I39" s="18"/>
      <c r="J39" s="1924"/>
      <c r="K39" s="1924"/>
      <c r="L39" s="1924"/>
      <c r="M39" s="1924"/>
      <c r="N39" s="1924"/>
      <c r="O39" s="1924"/>
      <c r="P39" s="1924"/>
      <c r="Q39" s="1924"/>
      <c r="R39" s="1924"/>
      <c r="S39" s="1924"/>
      <c r="T39" s="20"/>
    </row>
    <row r="40" spans="2:20" ht="24.95" customHeight="1">
      <c r="B40" s="255" t="s">
        <v>106</v>
      </c>
      <c r="C40" s="258" t="s">
        <v>53</v>
      </c>
      <c r="D40" s="18"/>
      <c r="E40" s="18"/>
      <c r="F40" s="18"/>
      <c r="G40" s="18"/>
      <c r="H40" s="18"/>
      <c r="I40" s="18"/>
      <c r="J40" s="1924"/>
      <c r="K40" s="1924"/>
      <c r="L40" s="1924"/>
      <c r="M40" s="1924"/>
      <c r="N40" s="1924"/>
      <c r="O40" s="1924"/>
      <c r="P40" s="1924"/>
      <c r="Q40" s="1924"/>
      <c r="R40" s="1924"/>
      <c r="S40" s="1924"/>
      <c r="T40" s="20"/>
    </row>
    <row r="41" spans="2:20" ht="24.95" customHeight="1">
      <c r="B41" s="255" t="s">
        <v>109</v>
      </c>
      <c r="C41" s="258" t="s">
        <v>61</v>
      </c>
      <c r="D41" s="18"/>
      <c r="E41" s="18"/>
      <c r="F41" s="18"/>
      <c r="G41" s="18"/>
      <c r="H41" s="18"/>
      <c r="I41" s="18"/>
      <c r="J41" s="1924"/>
      <c r="K41" s="1924"/>
      <c r="L41" s="1924"/>
      <c r="M41" s="1924"/>
      <c r="N41" s="1924"/>
      <c r="O41" s="1924"/>
      <c r="P41" s="1924"/>
      <c r="Q41" s="1924"/>
      <c r="R41" s="1924"/>
      <c r="S41" s="1924"/>
      <c r="T41" s="20"/>
    </row>
    <row r="42" spans="2:20" ht="24.95" customHeight="1">
      <c r="B42" s="16"/>
      <c r="C42" s="258" t="s">
        <v>60</v>
      </c>
      <c r="D42" s="18"/>
      <c r="F42" s="19"/>
      <c r="G42" s="19"/>
      <c r="H42" s="18"/>
      <c r="I42" s="18"/>
      <c r="J42" s="1924"/>
      <c r="K42" s="1924"/>
      <c r="L42" s="1924"/>
      <c r="M42" s="1924"/>
      <c r="N42" s="1924"/>
      <c r="O42" s="1924"/>
      <c r="P42" s="1924"/>
      <c r="Q42" s="1924"/>
      <c r="R42" s="1924"/>
      <c r="S42" s="1924"/>
      <c r="T42" s="20"/>
    </row>
    <row r="43" spans="2:20" ht="24.95" customHeight="1">
      <c r="B43" s="16"/>
      <c r="C43" s="258"/>
      <c r="D43" s="18"/>
      <c r="E43" s="18"/>
      <c r="F43" s="18"/>
      <c r="G43" s="18"/>
      <c r="H43" s="18"/>
      <c r="I43" s="18"/>
      <c r="J43" s="1924"/>
      <c r="K43" s="1924"/>
      <c r="L43" s="1924"/>
      <c r="M43" s="1924"/>
      <c r="N43" s="1924"/>
      <c r="O43" s="1924"/>
      <c r="P43" s="1924"/>
      <c r="Q43" s="1924"/>
      <c r="R43" s="1924"/>
      <c r="S43" s="1924"/>
      <c r="T43" s="20"/>
    </row>
    <row r="44" spans="2:20" ht="24.95" customHeight="1">
      <c r="B44" s="9"/>
      <c r="C44" s="10"/>
      <c r="D44" s="3"/>
      <c r="E44" s="3"/>
      <c r="F44" s="3"/>
      <c r="G44" s="3"/>
      <c r="H44" s="3"/>
      <c r="I44" s="3"/>
      <c r="J44" s="3"/>
      <c r="K44" s="3"/>
      <c r="L44" s="3"/>
      <c r="M44" s="3"/>
      <c r="N44" s="3"/>
      <c r="O44" s="3"/>
      <c r="P44" s="3"/>
      <c r="Q44" s="3"/>
      <c r="R44" s="3"/>
      <c r="S44" s="3"/>
      <c r="T44" s="2"/>
    </row>
    <row r="45" spans="2:20" ht="24.95" customHeight="1" thickBot="1">
      <c r="B45" s="6"/>
      <c r="C45" s="7"/>
      <c r="D45" s="7"/>
      <c r="E45" s="7"/>
      <c r="F45" s="7"/>
      <c r="G45" s="7"/>
      <c r="H45" s="7"/>
      <c r="I45" s="7"/>
      <c r="J45" s="7"/>
      <c r="K45" s="7"/>
      <c r="L45" s="7"/>
      <c r="M45" s="7"/>
      <c r="N45" s="7"/>
      <c r="O45" s="7"/>
      <c r="P45" s="7"/>
      <c r="Q45" s="7"/>
      <c r="R45" s="7"/>
      <c r="S45" s="7"/>
      <c r="T45" s="8"/>
    </row>
    <row r="46" spans="2:20" ht="24.95" customHeight="1" thickTop="1"/>
    <row r="49" ht="12.75"/>
    <row r="50" ht="12.75"/>
    <row r="51" ht="12.75"/>
    <row r="52" ht="12.75"/>
    <row r="53" ht="12.75"/>
    <row r="54" ht="12.75"/>
    <row r="55" ht="12.75"/>
    <row r="56" ht="12.75"/>
    <row r="57" ht="12.75"/>
    <row r="58" ht="12.75"/>
    <row r="59" ht="12.75"/>
  </sheetData>
  <mergeCells count="30">
    <mergeCell ref="J42:S42"/>
    <mergeCell ref="J43:S43"/>
    <mergeCell ref="J36:S36"/>
    <mergeCell ref="J37:S37"/>
    <mergeCell ref="J38:S38"/>
    <mergeCell ref="J39:S39"/>
    <mergeCell ref="J40:S40"/>
    <mergeCell ref="J41:S41"/>
    <mergeCell ref="B24:C24"/>
    <mergeCell ref="B12:C12"/>
    <mergeCell ref="B13:C13"/>
    <mergeCell ref="M13:P13"/>
    <mergeCell ref="R13:T13"/>
    <mergeCell ref="B15:C17"/>
    <mergeCell ref="D15:D17"/>
    <mergeCell ref="E15:H16"/>
    <mergeCell ref="I15:L16"/>
    <mergeCell ref="M15:P16"/>
    <mergeCell ref="Q15:T16"/>
    <mergeCell ref="E17:H17"/>
    <mergeCell ref="I17:L17"/>
    <mergeCell ref="M17:P17"/>
    <mergeCell ref="Q17:T17"/>
    <mergeCell ref="B23:C23"/>
    <mergeCell ref="B11:C11"/>
    <mergeCell ref="M5:S5"/>
    <mergeCell ref="M6:S6"/>
    <mergeCell ref="M7:S7"/>
    <mergeCell ref="M8:S8"/>
    <mergeCell ref="M9:S9"/>
  </mergeCells>
  <pageMargins left="0.74803149606299213" right="0.27559055118110237" top="0.74803149606299213" bottom="0.43307086614173229" header="0.23622047244094491" footer="0.23622047244094491"/>
  <pageSetup paperSize="9" scale="45" orientation="portrait" horizontalDpi="4294967293" verticalDpi="3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8"/>
  <dimension ref="B1:X92"/>
  <sheetViews>
    <sheetView view="pageBreakPreview" topLeftCell="A14" zoomScale="60" zoomScaleNormal="65" workbookViewId="0">
      <selection activeCell="B26" sqref="B26"/>
    </sheetView>
  </sheetViews>
  <sheetFormatPr defaultRowHeight="24.95" customHeight="1"/>
  <cols>
    <col min="2" max="2" width="6.60546875" customWidth="1"/>
    <col min="3" max="3" width="75.24609375" customWidth="1"/>
    <col min="4" max="4" width="10.11328125" customWidth="1"/>
    <col min="5" max="5" width="2.6953125" customWidth="1"/>
    <col min="6" max="6" width="21.44140625" customWidth="1"/>
    <col min="7" max="9" width="2.6953125" customWidth="1"/>
    <col min="10" max="10" width="21.03515625" customWidth="1"/>
    <col min="11" max="13" width="2.6953125" customWidth="1"/>
    <col min="14" max="14" width="19.95703125" customWidth="1"/>
    <col min="15" max="17" width="2.6953125" customWidth="1"/>
    <col min="18" max="18" width="21.84375" customWidth="1"/>
    <col min="19" max="20" width="2.6953125" customWidth="1"/>
    <col min="22" max="22" width="14.0234375" bestFit="1" customWidth="1"/>
    <col min="24" max="24" width="34.51953125" customWidth="1"/>
    <col min="25" max="25" width="4.1796875" customWidth="1"/>
    <col min="26" max="28" width="18.7421875" customWidth="1"/>
    <col min="29" max="29" width="3.234375" customWidth="1"/>
    <col min="30" max="31"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40</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1382</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4"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4" ht="24.95" customHeight="1">
      <c r="B18" s="54"/>
      <c r="C18" s="29"/>
      <c r="D18" s="55"/>
      <c r="E18" s="50"/>
      <c r="F18" s="51"/>
      <c r="G18" s="51"/>
      <c r="H18" s="52"/>
      <c r="I18" s="51"/>
      <c r="J18" s="51"/>
      <c r="K18" s="53"/>
      <c r="L18" s="52"/>
      <c r="M18" s="51"/>
      <c r="N18" s="51"/>
      <c r="O18" s="53"/>
      <c r="P18" s="52"/>
      <c r="Q18" s="51"/>
      <c r="R18" s="51"/>
      <c r="S18" s="53"/>
      <c r="T18" s="52"/>
    </row>
    <row r="19" spans="2:24" ht="24.95" customHeight="1">
      <c r="B19" s="707" t="s">
        <v>63</v>
      </c>
      <c r="C19" s="709" t="s">
        <v>1383</v>
      </c>
      <c r="D19" s="210"/>
      <c r="E19" s="41"/>
      <c r="F19" s="439">
        <f>+NLM!H62</f>
        <v>4400000000</v>
      </c>
      <c r="G19" s="94"/>
      <c r="H19" s="411" t="s">
        <v>111</v>
      </c>
      <c r="I19" s="94"/>
      <c r="J19" s="439"/>
      <c r="K19" s="96"/>
      <c r="L19" s="95"/>
      <c r="M19" s="94"/>
      <c r="N19" s="94">
        <f>+F19+J19</f>
        <v>4400000000</v>
      </c>
      <c r="O19" s="96"/>
      <c r="P19" s="95"/>
      <c r="Q19" s="94"/>
      <c r="R19" s="94"/>
      <c r="S19" s="96"/>
      <c r="T19" s="43"/>
      <c r="V19" s="233"/>
    </row>
    <row r="20" spans="2:24" ht="24.95" customHeight="1">
      <c r="B20" s="707" t="s">
        <v>63</v>
      </c>
      <c r="C20" s="709" t="s">
        <v>1404</v>
      </c>
      <c r="D20" s="210"/>
      <c r="E20" s="41"/>
      <c r="F20" s="439">
        <v>3033977555</v>
      </c>
      <c r="G20" s="94"/>
      <c r="H20" s="411" t="s">
        <v>111</v>
      </c>
      <c r="I20" s="94"/>
      <c r="J20" s="439">
        <f>-N26</f>
        <v>-22570418</v>
      </c>
      <c r="K20" s="96"/>
      <c r="L20" s="95"/>
      <c r="M20" s="94"/>
      <c r="N20" s="94">
        <f t="shared" ref="N20" si="0">+F20+J20</f>
        <v>3011407137</v>
      </c>
      <c r="O20" s="96"/>
      <c r="P20" s="95"/>
      <c r="Q20" s="94"/>
      <c r="R20" s="94"/>
      <c r="S20" s="96"/>
      <c r="T20" s="43"/>
      <c r="V20" s="233">
        <v>3011407137</v>
      </c>
      <c r="X20" s="233">
        <f>+F20-V20</f>
        <v>22570418</v>
      </c>
    </row>
    <row r="21" spans="2:24" ht="24.95" customHeight="1" thickBot="1">
      <c r="B21" s="1955"/>
      <c r="C21" s="1956"/>
      <c r="D21" s="32"/>
      <c r="E21" s="77"/>
      <c r="F21" s="199"/>
      <c r="G21" s="199"/>
      <c r="H21" s="164"/>
      <c r="I21" s="199"/>
      <c r="J21" s="199"/>
      <c r="K21" s="165"/>
      <c r="L21" s="164"/>
      <c r="M21" s="199"/>
      <c r="N21" s="199"/>
      <c r="O21" s="165"/>
      <c r="P21" s="164"/>
      <c r="Q21" s="199"/>
      <c r="R21" s="199"/>
      <c r="S21" s="165"/>
      <c r="T21" s="66"/>
    </row>
    <row r="22" spans="2:24" ht="24.95" customHeight="1" thickBot="1">
      <c r="B22" s="1930" t="s">
        <v>67</v>
      </c>
      <c r="C22" s="1931"/>
      <c r="D22" s="65"/>
      <c r="E22" s="68"/>
      <c r="F22" s="195">
        <f>SUM(F19:F21)</f>
        <v>7433977555</v>
      </c>
      <c r="G22" s="195"/>
      <c r="H22" s="183"/>
      <c r="I22" s="195"/>
      <c r="J22" s="195">
        <f>SUM(J19:J21)</f>
        <v>-22570418</v>
      </c>
      <c r="K22" s="184"/>
      <c r="L22" s="183"/>
      <c r="M22" s="195"/>
      <c r="N22" s="195">
        <f>SUM(N19:N21)</f>
        <v>7411407137</v>
      </c>
      <c r="O22" s="184"/>
      <c r="P22" s="183"/>
      <c r="Q22" s="195"/>
      <c r="R22" s="195">
        <f>SUM(R19:R21)</f>
        <v>0</v>
      </c>
      <c r="S22" s="184"/>
      <c r="T22" s="69"/>
    </row>
    <row r="23" spans="2:24" ht="24.95" customHeight="1" thickTop="1">
      <c r="B23" s="218"/>
      <c r="C23" s="219"/>
      <c r="D23" s="219"/>
      <c r="E23" s="219"/>
      <c r="F23" s="410" t="s">
        <v>105</v>
      </c>
      <c r="G23" s="219"/>
      <c r="H23" s="219"/>
      <c r="I23" s="219"/>
      <c r="J23" s="410" t="s">
        <v>105</v>
      </c>
      <c r="K23" s="219"/>
      <c r="L23" s="219"/>
      <c r="M23" s="219"/>
      <c r="N23" s="410" t="s">
        <v>105</v>
      </c>
      <c r="O23" s="219"/>
      <c r="P23" s="219"/>
      <c r="Q23" s="219"/>
      <c r="R23" s="410" t="s">
        <v>105</v>
      </c>
      <c r="S23" s="219"/>
      <c r="T23" s="59"/>
    </row>
    <row r="24" spans="2:24" ht="24.95" customHeight="1">
      <c r="B24" s="222"/>
      <c r="C24" s="223"/>
      <c r="D24" s="223"/>
      <c r="E24" s="223"/>
      <c r="F24" s="223"/>
      <c r="G24" s="223"/>
      <c r="H24" s="223"/>
      <c r="I24" s="223"/>
      <c r="J24" s="223"/>
      <c r="K24" s="223"/>
      <c r="L24" s="223"/>
      <c r="M24" s="223"/>
      <c r="N24" s="223"/>
      <c r="O24" s="223"/>
      <c r="P24" s="223"/>
      <c r="Q24" s="223"/>
      <c r="R24" s="223"/>
      <c r="S24" s="223"/>
      <c r="T24" s="60"/>
    </row>
    <row r="25" spans="2:24" ht="24.95" customHeight="1">
      <c r="B25" s="222"/>
      <c r="C25" s="223"/>
      <c r="D25" s="223"/>
      <c r="E25" s="223"/>
      <c r="F25" s="223"/>
      <c r="G25" s="223"/>
      <c r="H25" s="223"/>
      <c r="I25" s="223"/>
      <c r="J25" s="223"/>
      <c r="K25" s="223"/>
      <c r="L25" s="224" t="str">
        <f>A!L35</f>
        <v>to WBS</v>
      </c>
      <c r="M25" s="223"/>
      <c r="N25" s="223"/>
      <c r="O25" s="223"/>
      <c r="P25" s="223"/>
      <c r="Q25" s="223"/>
      <c r="R25" s="223"/>
      <c r="S25" s="223"/>
      <c r="T25" s="60"/>
    </row>
    <row r="26" spans="2:24" ht="24.95" customHeight="1">
      <c r="B26" s="1777"/>
      <c r="C26" s="223" t="s">
        <v>1382</v>
      </c>
      <c r="D26" s="223"/>
      <c r="E26" s="223"/>
      <c r="F26" s="223"/>
      <c r="G26" s="223"/>
      <c r="H26" s="223"/>
      <c r="I26" s="223"/>
      <c r="J26" s="223"/>
      <c r="K26" s="223"/>
      <c r="L26" s="224"/>
      <c r="M26" s="223"/>
      <c r="N26" s="223">
        <v>22570418</v>
      </c>
      <c r="O26" s="223"/>
      <c r="P26" s="223"/>
      <c r="Q26" s="223"/>
      <c r="R26" s="223"/>
      <c r="S26" s="223"/>
      <c r="T26" s="60"/>
    </row>
    <row r="27" spans="2:24" ht="24.95" customHeight="1">
      <c r="B27" s="1777"/>
      <c r="C27" s="1779" t="s">
        <v>254</v>
      </c>
      <c r="D27" s="223"/>
      <c r="E27" s="223"/>
      <c r="F27" s="223"/>
      <c r="G27" s="223"/>
      <c r="H27" s="223"/>
      <c r="I27" s="223"/>
      <c r="J27" s="223"/>
      <c r="K27" s="223"/>
      <c r="L27" s="224"/>
      <c r="M27" s="223"/>
      <c r="N27" s="223"/>
      <c r="O27" s="223"/>
      <c r="P27" s="223"/>
      <c r="Q27" s="223"/>
      <c r="R27" s="223">
        <f>+N26</f>
        <v>22570418</v>
      </c>
      <c r="S27" s="223"/>
      <c r="T27" s="60"/>
    </row>
    <row r="28" spans="2:24" ht="24.95" customHeight="1">
      <c r="B28" s="1777"/>
      <c r="C28" s="223"/>
      <c r="D28" s="223"/>
      <c r="E28" s="223"/>
      <c r="F28" s="223"/>
      <c r="G28" s="223"/>
      <c r="H28" s="223"/>
      <c r="I28" s="223"/>
      <c r="J28" s="223"/>
      <c r="K28" s="223"/>
      <c r="L28" s="224"/>
      <c r="M28" s="223"/>
      <c r="N28" s="223"/>
      <c r="O28" s="223"/>
      <c r="P28" s="223"/>
      <c r="Q28" s="223"/>
      <c r="R28" s="223"/>
      <c r="S28" s="223"/>
      <c r="T28" s="60"/>
    </row>
    <row r="29" spans="2:24" ht="24.95" customHeight="1">
      <c r="B29" s="1777"/>
      <c r="C29" s="223"/>
      <c r="D29" s="223"/>
      <c r="E29" s="223"/>
      <c r="F29" s="223"/>
      <c r="G29" s="223"/>
      <c r="H29" s="223"/>
      <c r="I29" s="223"/>
      <c r="J29" s="223"/>
      <c r="K29" s="223"/>
      <c r="L29" s="224"/>
      <c r="M29" s="223"/>
      <c r="N29" s="223"/>
      <c r="O29" s="223"/>
      <c r="P29" s="223"/>
      <c r="Q29" s="223"/>
      <c r="R29" s="223"/>
      <c r="S29" s="223"/>
      <c r="T29" s="60"/>
    </row>
    <row r="30" spans="2:24" ht="24.95" customHeight="1">
      <c r="B30" s="222" t="s">
        <v>145</v>
      </c>
      <c r="C30" s="223" t="s">
        <v>1383</v>
      </c>
      <c r="D30" s="223"/>
      <c r="E30" s="223"/>
      <c r="F30" s="223"/>
      <c r="G30" s="223"/>
      <c r="H30" s="223"/>
      <c r="I30" s="223"/>
      <c r="J30" s="223"/>
      <c r="K30" s="223"/>
      <c r="L30" s="223"/>
      <c r="M30" s="223"/>
      <c r="N30" s="223"/>
      <c r="O30" s="223"/>
      <c r="P30" s="223"/>
      <c r="Q30" s="223"/>
      <c r="R30" s="223"/>
      <c r="S30" s="223"/>
      <c r="T30" s="60"/>
    </row>
    <row r="31" spans="2:24" ht="24.95" customHeight="1">
      <c r="B31" s="374"/>
      <c r="C31" s="223" t="s">
        <v>1487</v>
      </c>
      <c r="D31" s="223"/>
      <c r="E31" s="223" t="s">
        <v>9</v>
      </c>
      <c r="F31" s="1928" t="s">
        <v>1488</v>
      </c>
      <c r="G31" s="1928"/>
      <c r="H31" s="1928"/>
      <c r="I31" s="1928"/>
      <c r="J31" s="1928"/>
      <c r="K31" s="223"/>
      <c r="L31" s="223"/>
      <c r="M31" s="223"/>
      <c r="N31" s="223"/>
      <c r="O31" s="223"/>
      <c r="P31" s="223"/>
      <c r="Q31" s="223"/>
      <c r="R31" s="223"/>
      <c r="S31" s="223"/>
      <c r="T31" s="60"/>
    </row>
    <row r="32" spans="2:24" ht="24.95" customHeight="1">
      <c r="B32" s="222"/>
      <c r="C32" s="223" t="s">
        <v>11</v>
      </c>
      <c r="D32" s="223"/>
      <c r="E32" s="223" t="s">
        <v>9</v>
      </c>
      <c r="F32" s="1928" t="s">
        <v>1489</v>
      </c>
      <c r="G32" s="1928"/>
      <c r="H32" s="1928"/>
      <c r="I32" s="1928"/>
      <c r="J32" s="1928"/>
      <c r="K32" s="223"/>
      <c r="L32" s="223"/>
      <c r="M32" s="223"/>
      <c r="N32" s="223"/>
      <c r="O32" s="223"/>
      <c r="P32" s="223"/>
      <c r="Q32" s="223"/>
      <c r="R32" s="223"/>
      <c r="S32" s="223"/>
      <c r="T32" s="59"/>
    </row>
    <row r="33" spans="2:20" ht="24.95" customHeight="1">
      <c r="B33" s="222"/>
      <c r="C33" s="223" t="s">
        <v>1490</v>
      </c>
      <c r="D33" s="223"/>
      <c r="E33" s="223" t="s">
        <v>9</v>
      </c>
      <c r="F33" s="1928" t="s">
        <v>1480</v>
      </c>
      <c r="G33" s="1928"/>
      <c r="H33" s="1928"/>
      <c r="I33" s="1928"/>
      <c r="J33" s="1928"/>
      <c r="K33" s="223"/>
      <c r="L33" s="223"/>
      <c r="M33" s="223"/>
      <c r="N33" s="223"/>
      <c r="O33" s="223"/>
      <c r="P33" s="223"/>
      <c r="Q33" s="223"/>
      <c r="R33" s="223"/>
      <c r="S33" s="223"/>
      <c r="T33" s="60"/>
    </row>
    <row r="34" spans="2:20" ht="24.95" customHeight="1">
      <c r="B34" s="1154"/>
      <c r="C34" s="223" t="s">
        <v>1491</v>
      </c>
      <c r="D34" s="223"/>
      <c r="E34" s="223" t="s">
        <v>9</v>
      </c>
      <c r="F34" s="1928" t="s">
        <v>1492</v>
      </c>
      <c r="G34" s="1928"/>
      <c r="H34" s="1928"/>
      <c r="I34" s="1928"/>
      <c r="J34" s="1928"/>
      <c r="K34" s="223"/>
      <c r="L34" s="223"/>
      <c r="M34" s="223"/>
      <c r="N34" s="223"/>
      <c r="O34" s="223"/>
      <c r="P34" s="223"/>
      <c r="Q34" s="223"/>
      <c r="R34" s="223"/>
      <c r="S34" s="223"/>
      <c r="T34" s="60"/>
    </row>
    <row r="35" spans="2:20" ht="24.95" customHeight="1">
      <c r="B35" s="1154"/>
      <c r="C35" s="223" t="s">
        <v>1481</v>
      </c>
      <c r="D35" s="223"/>
      <c r="E35" s="223" t="s">
        <v>9</v>
      </c>
      <c r="F35" s="1928" t="s">
        <v>1493</v>
      </c>
      <c r="G35" s="1928"/>
      <c r="H35" s="1928"/>
      <c r="I35" s="1928"/>
      <c r="J35" s="1928"/>
      <c r="K35" s="223"/>
      <c r="L35" s="223"/>
      <c r="M35" s="223"/>
      <c r="N35" s="223"/>
      <c r="O35" s="223"/>
      <c r="P35" s="223"/>
      <c r="Q35" s="223"/>
      <c r="R35" s="223"/>
      <c r="S35" s="223"/>
      <c r="T35" s="60"/>
    </row>
    <row r="36" spans="2:20" ht="24.95" customHeight="1">
      <c r="B36" s="1150"/>
      <c r="C36" s="223" t="s">
        <v>1498</v>
      </c>
      <c r="D36" s="223"/>
      <c r="E36" s="223" t="s">
        <v>9</v>
      </c>
      <c r="F36" s="1928" t="s">
        <v>1499</v>
      </c>
      <c r="G36" s="1928"/>
      <c r="H36" s="1928"/>
      <c r="I36" s="1928"/>
      <c r="J36" s="1928"/>
      <c r="K36" s="223"/>
      <c r="L36" s="223"/>
      <c r="M36" s="223"/>
      <c r="N36" s="223"/>
      <c r="O36" s="223"/>
      <c r="P36" s="223"/>
      <c r="Q36" s="223"/>
      <c r="R36" s="223"/>
      <c r="S36" s="223"/>
      <c r="T36" s="60"/>
    </row>
    <row r="37" spans="2:20" ht="24.95" customHeight="1">
      <c r="B37" s="1150"/>
      <c r="C37" s="223" t="s">
        <v>1482</v>
      </c>
      <c r="D37" s="223"/>
      <c r="E37" s="223" t="s">
        <v>9</v>
      </c>
      <c r="F37" s="1928" t="s">
        <v>1494</v>
      </c>
      <c r="G37" s="1928"/>
      <c r="H37" s="1928"/>
      <c r="I37" s="1928"/>
      <c r="J37" s="1928"/>
      <c r="K37" s="223"/>
      <c r="L37" s="223"/>
      <c r="M37" s="223"/>
      <c r="N37" s="223"/>
      <c r="O37" s="223"/>
      <c r="P37" s="223"/>
      <c r="Q37" s="223"/>
      <c r="R37" s="223"/>
      <c r="S37" s="223"/>
      <c r="T37" s="60"/>
    </row>
    <row r="38" spans="2:20" ht="24.95" customHeight="1">
      <c r="B38" s="1150"/>
      <c r="C38" s="223" t="s">
        <v>1483</v>
      </c>
      <c r="D38" s="223"/>
      <c r="E38" s="223" t="s">
        <v>9</v>
      </c>
      <c r="F38" s="1928" t="s">
        <v>1495</v>
      </c>
      <c r="G38" s="1928"/>
      <c r="H38" s="1928"/>
      <c r="I38" s="1928"/>
      <c r="J38" s="1928"/>
      <c r="K38" s="223"/>
      <c r="L38" s="223"/>
      <c r="M38" s="223"/>
      <c r="N38" s="223"/>
      <c r="O38" s="223"/>
      <c r="P38" s="223"/>
      <c r="Q38" s="223"/>
      <c r="R38" s="223"/>
      <c r="S38" s="223"/>
      <c r="T38" s="60"/>
    </row>
    <row r="39" spans="2:20" ht="24.95" customHeight="1">
      <c r="B39" s="90"/>
      <c r="C39" s="223" t="s">
        <v>1484</v>
      </c>
      <c r="D39" s="91"/>
      <c r="E39" s="223" t="s">
        <v>9</v>
      </c>
      <c r="F39" s="1928" t="s">
        <v>1496</v>
      </c>
      <c r="G39" s="1928"/>
      <c r="H39" s="1928"/>
      <c r="I39" s="1928"/>
      <c r="J39" s="1928"/>
      <c r="K39" s="91"/>
      <c r="L39" s="91"/>
      <c r="M39" s="91"/>
      <c r="N39" s="91"/>
      <c r="O39" s="91"/>
      <c r="P39" s="91"/>
      <c r="Q39" s="91"/>
      <c r="R39" s="91"/>
      <c r="S39" s="91"/>
      <c r="T39" s="60"/>
    </row>
    <row r="40" spans="2:20" ht="24.95" customHeight="1">
      <c r="B40" s="1618"/>
      <c r="C40" s="223" t="s">
        <v>1485</v>
      </c>
      <c r="D40" s="1619"/>
      <c r="E40" s="223" t="s">
        <v>9</v>
      </c>
      <c r="F40" s="1991" t="s">
        <v>1497</v>
      </c>
      <c r="G40" s="1991"/>
      <c r="H40" s="1991"/>
      <c r="I40" s="1991"/>
      <c r="J40" s="1991"/>
      <c r="K40" s="1991"/>
      <c r="L40" s="1991"/>
      <c r="M40" s="1991"/>
      <c r="N40" s="1991"/>
      <c r="O40" s="1991"/>
      <c r="P40" s="1991"/>
      <c r="Q40" s="1991"/>
      <c r="R40" s="1991"/>
      <c r="S40" s="1991"/>
      <c r="T40" s="60"/>
    </row>
    <row r="41" spans="2:20" ht="24.95" customHeight="1">
      <c r="B41" s="1618"/>
      <c r="C41" s="688"/>
      <c r="D41" s="1619"/>
      <c r="E41" s="1619"/>
      <c r="F41" s="1992"/>
      <c r="G41" s="1992"/>
      <c r="H41" s="1992"/>
      <c r="I41" s="1992"/>
      <c r="J41" s="1992"/>
      <c r="K41" s="1992"/>
      <c r="L41" s="1992"/>
      <c r="M41" s="1992"/>
      <c r="N41" s="1992"/>
      <c r="O41" s="1992"/>
      <c r="P41" s="1992"/>
      <c r="Q41" s="1992"/>
      <c r="R41" s="1992"/>
      <c r="S41" s="1992"/>
      <c r="T41" s="60"/>
    </row>
    <row r="42" spans="2:20" ht="24.95" customHeight="1">
      <c r="B42" s="1618"/>
      <c r="C42" s="688"/>
      <c r="D42" s="1619"/>
      <c r="E42" s="1619"/>
      <c r="F42" s="1619"/>
      <c r="G42" s="1619"/>
      <c r="H42" s="1619"/>
      <c r="I42" s="1619"/>
      <c r="J42" s="1619"/>
      <c r="K42" s="1619"/>
      <c r="L42" s="1619"/>
      <c r="M42" s="1619"/>
      <c r="N42" s="1619"/>
      <c r="O42" s="1619"/>
      <c r="P42" s="1619"/>
      <c r="Q42" s="1619"/>
      <c r="R42" s="1619"/>
      <c r="S42" s="1619"/>
      <c r="T42" s="60"/>
    </row>
    <row r="43" spans="2:20" ht="24.95" customHeight="1">
      <c r="B43" s="1618" t="s">
        <v>146</v>
      </c>
      <c r="C43" s="688" t="s">
        <v>1404</v>
      </c>
      <c r="D43" s="1778"/>
      <c r="E43" s="1778"/>
      <c r="F43" s="1778"/>
      <c r="G43" s="1778"/>
      <c r="H43" s="1778"/>
      <c r="I43" s="1778"/>
      <c r="J43" s="1778"/>
      <c r="K43" s="1778"/>
      <c r="L43" s="1778"/>
      <c r="M43" s="1778"/>
      <c r="N43" s="1778"/>
      <c r="O43" s="1778"/>
      <c r="P43" s="1778"/>
      <c r="Q43" s="1778"/>
      <c r="R43" s="1778"/>
      <c r="S43" s="1778"/>
      <c r="T43" s="60"/>
    </row>
    <row r="44" spans="2:20" ht="24.95" customHeight="1">
      <c r="B44" s="1618"/>
      <c r="C44" s="688" t="s">
        <v>1490</v>
      </c>
      <c r="D44" s="1778"/>
      <c r="E44" s="223" t="s">
        <v>9</v>
      </c>
      <c r="F44" s="1778" t="s">
        <v>1604</v>
      </c>
      <c r="G44" s="1778"/>
      <c r="H44" s="1778"/>
      <c r="I44" s="1778"/>
      <c r="J44" s="1778"/>
      <c r="K44" s="1778"/>
      <c r="L44" s="1778"/>
      <c r="M44" s="1778"/>
      <c r="N44" s="1778"/>
      <c r="O44" s="1778"/>
      <c r="P44" s="1778"/>
      <c r="Q44" s="1778"/>
      <c r="R44" s="1778"/>
      <c r="S44" s="1778"/>
      <c r="T44" s="60"/>
    </row>
    <row r="45" spans="2:20" ht="24.95" customHeight="1">
      <c r="B45" s="1618"/>
      <c r="C45" s="688" t="s">
        <v>1606</v>
      </c>
      <c r="D45" s="1778"/>
      <c r="E45" s="223" t="s">
        <v>9</v>
      </c>
      <c r="F45" s="1928" t="s">
        <v>1607</v>
      </c>
      <c r="G45" s="1928"/>
      <c r="H45" s="1928"/>
      <c r="I45" s="1778"/>
      <c r="J45" s="1778"/>
      <c r="K45" s="1778"/>
      <c r="L45" s="1778"/>
      <c r="M45" s="1778"/>
      <c r="N45" s="1778"/>
      <c r="O45" s="1778"/>
      <c r="P45" s="1778"/>
      <c r="Q45" s="1778"/>
      <c r="R45" s="1778"/>
      <c r="S45" s="1778"/>
      <c r="T45" s="60"/>
    </row>
    <row r="46" spans="2:20" ht="24.95" customHeight="1">
      <c r="B46" s="1618"/>
      <c r="C46" s="688" t="s">
        <v>1498</v>
      </c>
      <c r="D46" s="1778"/>
      <c r="E46" s="223" t="s">
        <v>9</v>
      </c>
      <c r="F46" s="1928" t="s">
        <v>1505</v>
      </c>
      <c r="G46" s="1928"/>
      <c r="H46" s="1928"/>
      <c r="I46" s="1778"/>
      <c r="J46" s="1778"/>
      <c r="K46" s="1778"/>
      <c r="L46" s="1778"/>
      <c r="M46" s="1778"/>
      <c r="N46" s="1778"/>
      <c r="O46" s="1778"/>
      <c r="P46" s="1778"/>
      <c r="Q46" s="1778"/>
      <c r="R46" s="1778"/>
      <c r="S46" s="1778"/>
      <c r="T46" s="60"/>
    </row>
    <row r="47" spans="2:20" ht="24.95" customHeight="1">
      <c r="B47" s="1618"/>
      <c r="C47" s="688" t="s">
        <v>1484</v>
      </c>
      <c r="D47" s="1778"/>
      <c r="E47" s="223" t="s">
        <v>9</v>
      </c>
      <c r="F47" s="1928" t="s">
        <v>1605</v>
      </c>
      <c r="G47" s="1928"/>
      <c r="H47" s="1928"/>
      <c r="I47" s="1778"/>
      <c r="J47" s="1778"/>
      <c r="K47" s="1778"/>
      <c r="L47" s="1778"/>
      <c r="M47" s="1778"/>
      <c r="N47" s="1778"/>
      <c r="O47" s="1778"/>
      <c r="P47" s="1778"/>
      <c r="Q47" s="1778"/>
      <c r="R47" s="1778"/>
      <c r="S47" s="1778"/>
      <c r="T47" s="60"/>
    </row>
    <row r="48" spans="2:20" ht="24.95" customHeight="1">
      <c r="B48" s="1618"/>
      <c r="C48" s="688" t="s">
        <v>505</v>
      </c>
      <c r="D48" s="1778"/>
      <c r="E48" s="223" t="s">
        <v>9</v>
      </c>
      <c r="F48" s="1778" t="s">
        <v>1617</v>
      </c>
      <c r="G48" s="1778"/>
      <c r="H48" s="1778"/>
      <c r="I48" s="1778"/>
      <c r="J48" s="1778"/>
      <c r="K48" s="1778"/>
      <c r="L48" s="1778"/>
      <c r="M48" s="1778"/>
      <c r="N48" s="1778"/>
      <c r="O48" s="1778"/>
      <c r="P48" s="1778"/>
      <c r="Q48" s="1778"/>
      <c r="R48" s="1778"/>
      <c r="S48" s="1778"/>
      <c r="T48" s="60"/>
    </row>
    <row r="49" spans="2:20" ht="24.95" customHeight="1">
      <c r="B49" s="1618"/>
      <c r="C49" s="688"/>
      <c r="D49" s="1778"/>
      <c r="E49" s="1778"/>
      <c r="F49" s="1778"/>
      <c r="G49" s="1778"/>
      <c r="H49" s="1778"/>
      <c r="I49" s="1778"/>
      <c r="J49" s="1778"/>
      <c r="K49" s="1778"/>
      <c r="L49" s="1778"/>
      <c r="M49" s="1778"/>
      <c r="N49" s="1778"/>
      <c r="O49" s="1778"/>
      <c r="P49" s="1778"/>
      <c r="Q49" s="1778"/>
      <c r="R49" s="1778"/>
      <c r="S49" s="1778"/>
      <c r="T49" s="60"/>
    </row>
    <row r="50" spans="2:20" ht="24.95" customHeight="1">
      <c r="B50" s="1618"/>
      <c r="C50" s="688"/>
      <c r="D50" s="1778"/>
      <c r="E50" s="1778"/>
      <c r="F50" s="1778"/>
      <c r="G50" s="1778"/>
      <c r="H50" s="1778"/>
      <c r="I50" s="1778"/>
      <c r="J50" s="1778"/>
      <c r="K50" s="1778"/>
      <c r="L50" s="1778"/>
      <c r="M50" s="1778"/>
      <c r="N50" s="1778"/>
      <c r="O50" s="1778"/>
      <c r="P50" s="1778"/>
      <c r="Q50" s="1778"/>
      <c r="R50" s="1778"/>
      <c r="S50" s="1778"/>
      <c r="T50" s="60"/>
    </row>
    <row r="51" spans="2:20" ht="24.95" customHeight="1">
      <c r="B51" s="1618"/>
      <c r="C51" s="688"/>
      <c r="D51" s="1778"/>
      <c r="E51" s="1778"/>
      <c r="F51" s="1778"/>
      <c r="G51" s="1778"/>
      <c r="H51" s="1778"/>
      <c r="I51" s="1778"/>
      <c r="J51" s="1778"/>
      <c r="K51" s="1778"/>
      <c r="L51" s="1778"/>
      <c r="M51" s="1778"/>
      <c r="N51" s="1778"/>
      <c r="O51" s="1778"/>
      <c r="P51" s="1778"/>
      <c r="Q51" s="1778"/>
      <c r="R51" s="1778"/>
      <c r="S51" s="1778"/>
      <c r="T51" s="60"/>
    </row>
    <row r="52" spans="2:20" ht="24.95" customHeight="1">
      <c r="B52" s="1618"/>
      <c r="C52" s="688"/>
      <c r="D52" s="1778"/>
      <c r="E52" s="1778"/>
      <c r="F52" s="1778"/>
      <c r="G52" s="1778"/>
      <c r="H52" s="1778"/>
      <c r="I52" s="1778"/>
      <c r="J52" s="1778"/>
      <c r="K52" s="1778"/>
      <c r="L52" s="1778"/>
      <c r="M52" s="1778"/>
      <c r="N52" s="1778"/>
      <c r="O52" s="1778"/>
      <c r="P52" s="1778"/>
      <c r="Q52" s="1778"/>
      <c r="R52" s="1778"/>
      <c r="S52" s="1778"/>
      <c r="T52" s="60"/>
    </row>
    <row r="53" spans="2:20" ht="24.95" customHeight="1">
      <c r="B53" s="1618"/>
      <c r="C53" s="688"/>
      <c r="D53" s="1619"/>
      <c r="E53" s="1619"/>
      <c r="F53" s="1619"/>
      <c r="G53" s="1619"/>
      <c r="H53" s="1619"/>
      <c r="I53" s="1619"/>
      <c r="J53" s="1619"/>
      <c r="K53" s="1619"/>
      <c r="L53" s="1619"/>
      <c r="M53" s="1619"/>
      <c r="N53" s="1619"/>
      <c r="O53" s="1619"/>
      <c r="P53" s="1619"/>
      <c r="Q53" s="1619"/>
      <c r="R53" s="1619"/>
      <c r="S53" s="1619"/>
      <c r="T53" s="60"/>
    </row>
    <row r="54" spans="2:20" ht="24.95" customHeight="1">
      <c r="B54" s="1618"/>
      <c r="C54" s="688"/>
      <c r="D54" s="1619"/>
      <c r="E54" s="1619"/>
      <c r="F54" s="1619"/>
      <c r="G54" s="1619"/>
      <c r="H54" s="1619"/>
      <c r="I54" s="1619"/>
      <c r="J54" s="1619"/>
      <c r="K54" s="1619"/>
      <c r="L54" s="1619"/>
      <c r="M54" s="1619"/>
      <c r="N54" s="1619"/>
      <c r="O54" s="1619"/>
      <c r="P54" s="1619"/>
      <c r="Q54" s="1619"/>
      <c r="R54" s="1619"/>
      <c r="S54" s="1619"/>
      <c r="T54" s="60"/>
    </row>
    <row r="55" spans="2:20" ht="24.95" customHeight="1" thickBot="1">
      <c r="B55" s="231"/>
      <c r="C55" s="232"/>
      <c r="D55" s="232"/>
      <c r="E55" s="232"/>
      <c r="F55" s="232"/>
      <c r="G55" s="232"/>
      <c r="H55" s="232"/>
      <c r="I55" s="232"/>
      <c r="J55" s="232"/>
      <c r="K55" s="232"/>
      <c r="L55" s="232"/>
      <c r="M55" s="232"/>
      <c r="N55" s="232"/>
      <c r="O55" s="232"/>
      <c r="P55" s="232"/>
      <c r="Q55" s="232"/>
      <c r="R55" s="232"/>
      <c r="S55" s="232"/>
      <c r="T55" s="36"/>
    </row>
    <row r="56" spans="2:20" ht="24.95" customHeight="1">
      <c r="B56" s="12" t="s">
        <v>12</v>
      </c>
      <c r="C56" s="13"/>
      <c r="D56" s="14"/>
      <c r="E56" s="14"/>
      <c r="F56" s="14"/>
      <c r="G56" s="14"/>
      <c r="H56" s="14"/>
      <c r="I56" s="14"/>
      <c r="J56" s="14"/>
      <c r="K56" s="14"/>
      <c r="L56" s="14"/>
      <c r="M56" s="14"/>
      <c r="N56" s="14"/>
      <c r="O56" s="14"/>
      <c r="P56" s="14"/>
      <c r="Q56" s="14"/>
      <c r="R56" s="14"/>
      <c r="S56" s="14"/>
      <c r="T56" s="15"/>
    </row>
    <row r="57" spans="2:20" ht="24.95" customHeight="1">
      <c r="B57" s="236" t="s">
        <v>111</v>
      </c>
      <c r="C57" s="257" t="s">
        <v>13</v>
      </c>
      <c r="D57" s="18"/>
      <c r="E57" s="19" t="s">
        <v>18</v>
      </c>
      <c r="F57" s="19"/>
      <c r="G57" s="18"/>
      <c r="H57" s="18" t="s">
        <v>9</v>
      </c>
      <c r="I57" s="88" t="s">
        <v>63</v>
      </c>
      <c r="J57" s="1924" t="s">
        <v>64</v>
      </c>
      <c r="K57" s="1924"/>
      <c r="L57" s="1924"/>
      <c r="M57" s="1924"/>
      <c r="N57" s="1924"/>
      <c r="O57" s="1924"/>
      <c r="P57" s="1924"/>
      <c r="Q57" s="1924"/>
      <c r="R57" s="1924"/>
      <c r="S57" s="1924"/>
      <c r="T57" s="20"/>
    </row>
    <row r="58" spans="2:20" ht="24.95" customHeight="1">
      <c r="B58" s="16"/>
      <c r="C58" s="257" t="s">
        <v>14</v>
      </c>
      <c r="D58" s="18"/>
      <c r="E58" s="18"/>
      <c r="F58" s="18"/>
      <c r="G58" s="18"/>
      <c r="H58" s="18"/>
      <c r="I58" s="18"/>
      <c r="J58" s="1924"/>
      <c r="K58" s="1924"/>
      <c r="L58" s="1924"/>
      <c r="M58" s="1924"/>
      <c r="N58" s="1924"/>
      <c r="O58" s="1924"/>
      <c r="P58" s="1924"/>
      <c r="Q58" s="1924"/>
      <c r="R58" s="1924"/>
      <c r="S58" s="1924"/>
      <c r="T58" s="20"/>
    </row>
    <row r="59" spans="2:20" ht="24.95" customHeight="1">
      <c r="B59" s="16"/>
      <c r="C59" s="257" t="s">
        <v>15</v>
      </c>
      <c r="D59" s="18"/>
      <c r="E59" s="18"/>
      <c r="F59" s="18"/>
      <c r="G59" s="18"/>
      <c r="H59" s="18"/>
      <c r="I59" s="18"/>
      <c r="J59" s="1924"/>
      <c r="K59" s="1924"/>
      <c r="L59" s="1924"/>
      <c r="M59" s="1924"/>
      <c r="N59" s="1924"/>
      <c r="O59" s="1924"/>
      <c r="P59" s="1924"/>
      <c r="Q59" s="1924"/>
      <c r="R59" s="1924"/>
      <c r="S59" s="1924"/>
      <c r="T59" s="20"/>
    </row>
    <row r="60" spans="2:20" ht="24.95" customHeight="1">
      <c r="B60" s="238" t="s">
        <v>105</v>
      </c>
      <c r="C60" s="258" t="s">
        <v>16</v>
      </c>
      <c r="D60" s="18"/>
      <c r="E60" s="18"/>
      <c r="F60" s="18"/>
      <c r="G60" s="18"/>
      <c r="H60" s="18"/>
      <c r="I60" s="18"/>
      <c r="J60" s="1924"/>
      <c r="K60" s="1924"/>
      <c r="L60" s="1924"/>
      <c r="M60" s="1924"/>
      <c r="N60" s="1924"/>
      <c r="O60" s="1924"/>
      <c r="P60" s="1924"/>
      <c r="Q60" s="1924"/>
      <c r="R60" s="1924"/>
      <c r="S60" s="1924"/>
      <c r="T60" s="20"/>
    </row>
    <row r="61" spans="2:20" ht="24.95" customHeight="1">
      <c r="B61" s="255" t="s">
        <v>106</v>
      </c>
      <c r="C61" s="258" t="s">
        <v>53</v>
      </c>
      <c r="D61" s="18"/>
      <c r="E61" s="18"/>
      <c r="F61" s="18"/>
      <c r="G61" s="18"/>
      <c r="H61" s="18"/>
      <c r="I61" s="18"/>
      <c r="J61" s="1924"/>
      <c r="K61" s="1924"/>
      <c r="L61" s="1924"/>
      <c r="M61" s="1924"/>
      <c r="N61" s="1924"/>
      <c r="O61" s="1924"/>
      <c r="P61" s="1924"/>
      <c r="Q61" s="1924"/>
      <c r="R61" s="1924"/>
      <c r="S61" s="1924"/>
      <c r="T61" s="20"/>
    </row>
    <row r="62" spans="2:20" ht="24.95" customHeight="1">
      <c r="B62" s="255" t="s">
        <v>109</v>
      </c>
      <c r="C62" s="258" t="s">
        <v>61</v>
      </c>
      <c r="D62" s="18"/>
      <c r="E62" s="18"/>
      <c r="F62" s="18"/>
      <c r="G62" s="18"/>
      <c r="H62" s="18"/>
      <c r="I62" s="18"/>
      <c r="J62" s="1924"/>
      <c r="K62" s="1924"/>
      <c r="L62" s="1924"/>
      <c r="M62" s="1924"/>
      <c r="N62" s="1924"/>
      <c r="O62" s="1924"/>
      <c r="P62" s="1924"/>
      <c r="Q62" s="1924"/>
      <c r="R62" s="1924"/>
      <c r="S62" s="1924"/>
      <c r="T62" s="20"/>
    </row>
    <row r="63" spans="2:20" ht="24.95" customHeight="1">
      <c r="B63" s="16"/>
      <c r="C63" s="258" t="s">
        <v>60</v>
      </c>
      <c r="D63" s="18"/>
      <c r="F63" s="19"/>
      <c r="G63" s="19"/>
      <c r="H63" s="18"/>
      <c r="I63" s="18"/>
      <c r="J63" s="1924"/>
      <c r="K63" s="1924"/>
      <c r="L63" s="1924"/>
      <c r="M63" s="1924"/>
      <c r="N63" s="1924"/>
      <c r="O63" s="1924"/>
      <c r="P63" s="1924"/>
      <c r="Q63" s="1924"/>
      <c r="R63" s="1924"/>
      <c r="S63" s="1924"/>
      <c r="T63" s="20"/>
    </row>
    <row r="64" spans="2:20" ht="24.95" customHeight="1">
      <c r="B64" s="16"/>
      <c r="C64" s="21"/>
      <c r="D64" s="18"/>
      <c r="E64" s="18"/>
      <c r="F64" s="18"/>
      <c r="G64" s="18"/>
      <c r="H64" s="18"/>
      <c r="I64" s="18"/>
      <c r="J64" s="1924"/>
      <c r="K64" s="1924"/>
      <c r="L64" s="1924"/>
      <c r="M64" s="1924"/>
      <c r="N64" s="1924"/>
      <c r="O64" s="1924"/>
      <c r="P64" s="1924"/>
      <c r="Q64" s="1924"/>
      <c r="R64" s="1924"/>
      <c r="S64" s="1924"/>
      <c r="T64" s="20"/>
    </row>
    <row r="65" spans="2:20" ht="24.95" customHeight="1">
      <c r="B65" s="9"/>
      <c r="C65" s="10"/>
      <c r="D65" s="3"/>
      <c r="E65" s="3"/>
      <c r="F65" s="3"/>
      <c r="G65" s="3"/>
      <c r="H65" s="3"/>
      <c r="I65" s="3"/>
      <c r="J65" s="3"/>
      <c r="K65" s="3"/>
      <c r="L65" s="3"/>
      <c r="M65" s="3"/>
      <c r="N65" s="3"/>
      <c r="O65" s="3"/>
      <c r="P65" s="3"/>
      <c r="Q65" s="3"/>
      <c r="R65" s="3"/>
      <c r="S65" s="3"/>
      <c r="T65" s="2"/>
    </row>
    <row r="66" spans="2:20" ht="24.95" customHeight="1" thickBot="1">
      <c r="B66" s="6"/>
      <c r="C66" s="7"/>
      <c r="D66" s="7"/>
      <c r="E66" s="7"/>
      <c r="F66" s="7"/>
      <c r="G66" s="7"/>
      <c r="H66" s="7"/>
      <c r="I66" s="7"/>
      <c r="J66" s="7"/>
      <c r="K66" s="7"/>
      <c r="L66" s="7"/>
      <c r="M66" s="7"/>
      <c r="N66" s="7"/>
      <c r="O66" s="7"/>
      <c r="P66" s="7"/>
      <c r="Q66" s="7"/>
      <c r="R66" s="7"/>
      <c r="S66" s="7"/>
      <c r="T66" s="8"/>
    </row>
    <row r="67" spans="2:20" ht="24.95" customHeight="1" thickTop="1"/>
    <row r="69" spans="2:20" ht="12.75"/>
    <row r="70" spans="2:20" ht="12.75"/>
    <row r="71" spans="2:20" ht="12.75"/>
    <row r="72" spans="2:20" ht="12.75"/>
    <row r="73" spans="2:20" ht="12.75"/>
    <row r="74" spans="2:20" ht="12.75"/>
    <row r="75" spans="2:20" ht="12.75"/>
    <row r="76" spans="2:20" ht="12.75"/>
    <row r="77" spans="2:20" ht="12.75"/>
    <row r="78" spans="2:20" ht="12.75"/>
    <row r="79" spans="2:20" ht="12.75"/>
    <row r="80" spans="2:20" ht="12.75"/>
    <row r="81" ht="12.75"/>
    <row r="82" ht="12.75"/>
    <row r="83" ht="12.75"/>
    <row r="84" ht="12.75"/>
    <row r="85" ht="12.75"/>
    <row r="86" ht="12.75"/>
    <row r="87" ht="12.75"/>
    <row r="88" ht="12.75"/>
    <row r="89" ht="12.75"/>
    <row r="90" ht="12.75"/>
    <row r="91" ht="12.75"/>
    <row r="92" ht="12.75"/>
  </sheetData>
  <mergeCells count="43">
    <mergeCell ref="F36:J36"/>
    <mergeCell ref="F37:J37"/>
    <mergeCell ref="F45:H45"/>
    <mergeCell ref="F46:H46"/>
    <mergeCell ref="F47:H47"/>
    <mergeCell ref="F38:J38"/>
    <mergeCell ref="F39:J39"/>
    <mergeCell ref="F40:S41"/>
    <mergeCell ref="F31:J31"/>
    <mergeCell ref="F32:J32"/>
    <mergeCell ref="F33:J33"/>
    <mergeCell ref="F34:J34"/>
    <mergeCell ref="F35:J35"/>
    <mergeCell ref="J64:S64"/>
    <mergeCell ref="J57:S57"/>
    <mergeCell ref="J58:S58"/>
    <mergeCell ref="J59:S59"/>
    <mergeCell ref="J60:S60"/>
    <mergeCell ref="J61:S61"/>
    <mergeCell ref="J62:S62"/>
    <mergeCell ref="J63:S63"/>
    <mergeCell ref="M5:S5"/>
    <mergeCell ref="M6:S6"/>
    <mergeCell ref="M7:S7"/>
    <mergeCell ref="M8:S8"/>
    <mergeCell ref="I17:L17"/>
    <mergeCell ref="M17:P17"/>
    <mergeCell ref="I15:L16"/>
    <mergeCell ref="Q17:T17"/>
    <mergeCell ref="Q15:T16"/>
    <mergeCell ref="M15:P16"/>
    <mergeCell ref="R13:T13"/>
    <mergeCell ref="B13:C13"/>
    <mergeCell ref="M13:P13"/>
    <mergeCell ref="M9:S9"/>
    <mergeCell ref="B11:C11"/>
    <mergeCell ref="B12:C12"/>
    <mergeCell ref="B22:C22"/>
    <mergeCell ref="D15:D17"/>
    <mergeCell ref="E15:H16"/>
    <mergeCell ref="E17:H17"/>
    <mergeCell ref="B15:C17"/>
    <mergeCell ref="B21:C21"/>
  </mergeCells>
  <phoneticPr fontId="31" type="noConversion"/>
  <pageMargins left="0.74803149606299213" right="0.2" top="0.74803149606299213" bottom="0.55118110236220474" header="0.23622047244094491" footer="0.23622047244094491"/>
  <pageSetup paperSize="9" scale="44" orientation="portrait" horizontalDpi="4294967293" verticalDpi="3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U54"/>
  <sheetViews>
    <sheetView showGridLines="0" view="pageBreakPreview" topLeftCell="A10" zoomScale="60" zoomScaleNormal="60" workbookViewId="0">
      <selection activeCell="F25" sqref="F25"/>
    </sheetView>
  </sheetViews>
  <sheetFormatPr defaultColWidth="9.16796875" defaultRowHeight="24.95" customHeight="1"/>
  <cols>
    <col min="1" max="1" width="9.16796875" style="1202"/>
    <col min="2" max="2" width="6.60546875" style="1202" customWidth="1"/>
    <col min="3" max="3" width="42.34375" style="1202" customWidth="1"/>
    <col min="4" max="4" width="24.00390625" style="1202" customWidth="1"/>
    <col min="5" max="5" width="20.90234375" style="1202" bestFit="1" customWidth="1"/>
    <col min="6" max="6" width="21.44140625" style="1202" customWidth="1"/>
    <col min="7" max="7" width="19.6875" style="1202" customWidth="1"/>
    <col min="8" max="8" width="27.375" style="1202" customWidth="1"/>
    <col min="9" max="9" width="18.7421875" style="1202" customWidth="1"/>
    <col min="10" max="10" width="35.1953125" style="1202" customWidth="1"/>
    <col min="11" max="11" width="23.4609375" style="1202" customWidth="1"/>
    <col min="12" max="12" width="19.6875" style="1202" customWidth="1"/>
    <col min="13" max="13" width="9.16796875" style="1202"/>
    <col min="14" max="15" width="22.51953125" style="1231" customWidth="1"/>
    <col min="16" max="16" width="3.91015625" style="1202" customWidth="1"/>
    <col min="17" max="19" width="18.7421875" style="1202" customWidth="1"/>
    <col min="20" max="20" width="2.6953125" style="1202" customWidth="1"/>
    <col min="21" max="21" width="18.7421875" style="1202" customWidth="1"/>
    <col min="22" max="16384" width="9.16796875" style="1202"/>
  </cols>
  <sheetData>
    <row r="1" spans="2:12" ht="24.95" customHeight="1">
      <c r="B1" s="1201">
        <v>5.86</v>
      </c>
      <c r="C1" s="1201">
        <v>74.569999999999993</v>
      </c>
      <c r="D1" s="1201"/>
      <c r="E1" s="1201">
        <v>19</v>
      </c>
      <c r="F1" s="1201"/>
      <c r="G1" s="1201"/>
      <c r="H1" s="1201"/>
      <c r="I1" s="1201">
        <v>2</v>
      </c>
      <c r="J1" s="1201">
        <v>2</v>
      </c>
      <c r="K1" s="1201">
        <v>19</v>
      </c>
      <c r="L1" s="1201">
        <v>19</v>
      </c>
    </row>
    <row r="3" spans="2:12" ht="24.95" customHeight="1">
      <c r="C3" s="1203"/>
      <c r="D3" s="1204"/>
      <c r="E3" s="1204"/>
      <c r="F3" s="1204"/>
      <c r="G3" s="1204"/>
      <c r="H3" s="1204"/>
    </row>
    <row r="4" spans="2:12" ht="24.95" customHeight="1">
      <c r="C4" s="1205"/>
      <c r="D4" s="1204"/>
      <c r="E4" s="1206"/>
      <c r="F4" s="1206"/>
      <c r="G4" s="1206"/>
      <c r="H4" s="1206"/>
      <c r="I4" s="1207" t="s">
        <v>8</v>
      </c>
      <c r="J4" s="1208"/>
      <c r="K4" s="1210" t="s">
        <v>499</v>
      </c>
      <c r="L4" s="1210"/>
    </row>
    <row r="5" spans="2:12" ht="24.95" customHeight="1">
      <c r="C5" s="1203"/>
      <c r="D5" s="1204"/>
      <c r="E5" s="1203"/>
      <c r="F5" s="1203"/>
      <c r="G5" s="1203"/>
      <c r="H5" s="1203"/>
      <c r="I5" s="1207" t="s">
        <v>10</v>
      </c>
      <c r="J5" s="1208"/>
      <c r="K5" s="1208"/>
      <c r="L5" s="1264"/>
    </row>
    <row r="6" spans="2:12" ht="24.95" customHeight="1">
      <c r="C6" s="1203"/>
      <c r="D6" s="1204"/>
      <c r="E6" s="1206"/>
      <c r="F6" s="1206"/>
      <c r="G6" s="1206"/>
      <c r="H6" s="1206"/>
      <c r="I6" s="1207" t="s">
        <v>20</v>
      </c>
      <c r="J6" s="1208"/>
      <c r="K6" s="1211" t="str">
        <f>+WBS!M6</f>
        <v>Ronny Hidayat</v>
      </c>
      <c r="L6" s="1212"/>
    </row>
    <row r="7" spans="2:12" ht="24.95" customHeight="1">
      <c r="C7" s="1203"/>
      <c r="D7" s="1204"/>
      <c r="E7" s="1203"/>
      <c r="F7" s="1203"/>
      <c r="G7" s="1203"/>
      <c r="H7" s="1203"/>
      <c r="I7" s="1207" t="s">
        <v>11</v>
      </c>
      <c r="J7" s="1208"/>
      <c r="K7" s="1213" t="str">
        <f>+WBS!M7</f>
        <v>04 Juni 2020</v>
      </c>
      <c r="L7" s="1214"/>
    </row>
    <row r="8" spans="2:12" ht="24.95" customHeight="1">
      <c r="D8" s="1215"/>
      <c r="E8" s="1206"/>
      <c r="F8" s="1206"/>
      <c r="G8" s="1206"/>
      <c r="H8" s="1206"/>
      <c r="I8" s="1207" t="s">
        <v>19</v>
      </c>
      <c r="J8" s="1208"/>
      <c r="K8" s="1216" t="str">
        <f>+WBS!M8</f>
        <v>Tenni Ginting, SE., Ak, CA, CPA</v>
      </c>
      <c r="L8" s="1217"/>
    </row>
    <row r="9" spans="2:12" ht="24.95" customHeight="1">
      <c r="B9" s="1209" t="s">
        <v>17</v>
      </c>
      <c r="E9" s="1218"/>
      <c r="F9" s="1218"/>
      <c r="G9" s="1218"/>
      <c r="H9" s="1218"/>
      <c r="I9" s="1207" t="s">
        <v>11</v>
      </c>
      <c r="J9" s="1208"/>
      <c r="K9" s="1216"/>
      <c r="L9" s="1217"/>
    </row>
    <row r="10" spans="2:12" ht="24.95" customHeight="1">
      <c r="B10" s="1209"/>
      <c r="E10" s="1218"/>
      <c r="F10" s="1218"/>
      <c r="G10" s="1218"/>
      <c r="H10" s="1218"/>
      <c r="I10" s="1219"/>
      <c r="J10" s="1208"/>
      <c r="K10" s="1208"/>
      <c r="L10" s="1220"/>
    </row>
    <row r="11" spans="2:12" ht="24.95" customHeight="1">
      <c r="B11" s="1937" t="str">
        <f>+DAPUR!E6</f>
        <v>PT BANUA KARYA UTAMA</v>
      </c>
      <c r="C11" s="1937"/>
      <c r="D11" s="1937"/>
      <c r="E11" s="1218"/>
      <c r="F11" s="1218"/>
      <c r="G11" s="1218"/>
      <c r="H11" s="1218"/>
      <c r="I11" s="1221"/>
      <c r="J11" s="1222"/>
      <c r="K11" s="1222"/>
      <c r="L11" s="1223"/>
    </row>
    <row r="12" spans="2:12" ht="24.95" customHeight="1">
      <c r="B12" s="1937" t="s">
        <v>1427</v>
      </c>
      <c r="C12" s="1937"/>
      <c r="E12" s="1218"/>
      <c r="F12" s="1218"/>
      <c r="G12" s="1218"/>
      <c r="H12" s="1218"/>
      <c r="I12" s="1221"/>
      <c r="J12" s="1222"/>
      <c r="K12" s="1222"/>
      <c r="L12" s="1222"/>
    </row>
    <row r="13" spans="2:12" ht="24.95" customHeight="1">
      <c r="B13" s="1938" t="str">
        <f>+DAPUR!E18</f>
        <v>31 DESEMBER  2019</v>
      </c>
      <c r="C13" s="1938"/>
      <c r="E13" s="1218"/>
      <c r="F13" s="1218"/>
      <c r="G13" s="1218"/>
      <c r="H13" s="1218"/>
      <c r="I13" s="1221"/>
      <c r="J13" s="1222"/>
      <c r="K13" s="1222"/>
      <c r="L13" s="1265"/>
    </row>
    <row r="14" spans="2:12" ht="24.95" customHeight="1" thickBot="1">
      <c r="B14" s="1209"/>
      <c r="E14" s="1218"/>
      <c r="F14" s="1218"/>
      <c r="G14" s="1218"/>
      <c r="H14" s="1218"/>
      <c r="I14" s="1221"/>
      <c r="J14" s="1222"/>
      <c r="K14" s="1222"/>
      <c r="L14" s="1222"/>
    </row>
    <row r="15" spans="2:12" ht="24.95" customHeight="1" thickTop="1">
      <c r="B15" s="1939" t="s">
        <v>130</v>
      </c>
      <c r="C15" s="1940"/>
      <c r="D15" s="1945" t="s">
        <v>501</v>
      </c>
      <c r="E15" s="1259" t="s">
        <v>509</v>
      </c>
      <c r="F15" s="1258" t="s">
        <v>502</v>
      </c>
      <c r="G15" s="1945" t="s">
        <v>503</v>
      </c>
      <c r="H15" s="1625" t="s">
        <v>130</v>
      </c>
      <c r="I15" s="1939" t="s">
        <v>504</v>
      </c>
      <c r="J15" s="1940"/>
      <c r="K15" s="1263" t="s">
        <v>11</v>
      </c>
      <c r="L15" s="1934" t="s">
        <v>505</v>
      </c>
    </row>
    <row r="16" spans="2:12" ht="6.75" customHeight="1" thickBot="1">
      <c r="B16" s="1941"/>
      <c r="C16" s="1942"/>
      <c r="D16" s="1946"/>
      <c r="E16" s="1226"/>
      <c r="F16" s="1225"/>
      <c r="G16" s="1946"/>
      <c r="H16" s="1226"/>
      <c r="I16" s="1943"/>
      <c r="J16" s="1944"/>
      <c r="K16" s="1260"/>
      <c r="L16" s="1935"/>
    </row>
    <row r="17" spans="1:21" ht="24.95" customHeight="1" thickBot="1">
      <c r="B17" s="1943"/>
      <c r="C17" s="1944"/>
      <c r="D17" s="1947"/>
      <c r="E17" s="1623" t="s">
        <v>25</v>
      </c>
      <c r="F17" s="1227" t="s">
        <v>504</v>
      </c>
      <c r="G17" s="1947"/>
      <c r="H17" s="1626" t="s">
        <v>503</v>
      </c>
      <c r="I17" s="1624" t="s">
        <v>11</v>
      </c>
      <c r="J17" s="1230" t="s">
        <v>506</v>
      </c>
      <c r="K17" s="1623" t="s">
        <v>507</v>
      </c>
      <c r="L17" s="1936"/>
    </row>
    <row r="18" spans="1:21" ht="24.95" customHeight="1">
      <c r="B18" s="1232"/>
      <c r="C18" s="1221"/>
      <c r="D18" s="1260"/>
      <c r="E18" s="1646"/>
      <c r="F18" s="1647"/>
      <c r="G18" s="1646"/>
      <c r="H18" s="1648"/>
      <c r="I18" s="1649"/>
      <c r="J18" s="1646"/>
      <c r="K18" s="1648"/>
      <c r="L18" s="1648"/>
    </row>
    <row r="19" spans="1:21" s="1231" customFormat="1" ht="24.95" customHeight="1">
      <c r="A19" s="1202"/>
      <c r="B19" s="1653" t="s">
        <v>63</v>
      </c>
      <c r="C19" s="1650" t="str">
        <f>+L!C19</f>
        <v>PT Bank Negara Indonesia (Persero), Tbk</v>
      </c>
      <c r="D19" s="1651" t="s">
        <v>1428</v>
      </c>
      <c r="E19" s="1356">
        <f>+L!N19</f>
        <v>4400000000</v>
      </c>
      <c r="F19" s="1357">
        <f>+E19</f>
        <v>4400000000</v>
      </c>
      <c r="G19" s="1356">
        <f>+E19-F19</f>
        <v>0</v>
      </c>
      <c r="H19" s="1358"/>
      <c r="I19" s="1652" t="s">
        <v>1469</v>
      </c>
      <c r="J19" s="1359" t="s">
        <v>1470</v>
      </c>
      <c r="K19" s="1360" t="s">
        <v>1471</v>
      </c>
      <c r="L19" s="1652" t="s">
        <v>1472</v>
      </c>
      <c r="M19" s="1202"/>
      <c r="P19" s="1202"/>
      <c r="Q19" s="1202"/>
      <c r="R19" s="1202"/>
      <c r="S19" s="1202"/>
      <c r="T19" s="1202"/>
      <c r="U19" s="1202"/>
    </row>
    <row r="20" spans="1:21" s="1231" customFormat="1" ht="24.95" customHeight="1">
      <c r="A20" s="1202"/>
      <c r="B20" s="1653" t="s">
        <v>63</v>
      </c>
      <c r="C20" s="1650" t="str">
        <f>+L!C20</f>
        <v>PT Bank Rakyat Indonesia (Persero), Tbk</v>
      </c>
      <c r="D20" s="1651" t="s">
        <v>1428</v>
      </c>
      <c r="E20" s="1356">
        <f>+L!N20</f>
        <v>3011407137</v>
      </c>
      <c r="F20" s="1357">
        <v>3011407137</v>
      </c>
      <c r="G20" s="1356">
        <f t="shared" ref="G20" si="0">+E20-F20</f>
        <v>0</v>
      </c>
      <c r="H20" s="1358" t="s">
        <v>1618</v>
      </c>
      <c r="I20" s="1652" t="s">
        <v>1469</v>
      </c>
      <c r="J20" s="1359" t="s">
        <v>1476</v>
      </c>
      <c r="K20" s="1360" t="s">
        <v>1616</v>
      </c>
      <c r="L20" s="1652" t="s">
        <v>1472</v>
      </c>
      <c r="M20" s="1202"/>
      <c r="P20" s="1202"/>
      <c r="Q20" s="1202"/>
      <c r="R20" s="1202"/>
      <c r="S20" s="1202"/>
      <c r="T20" s="1202"/>
      <c r="U20" s="1202"/>
    </row>
    <row r="21" spans="1:21" s="1231" customFormat="1" ht="24.95" customHeight="1" thickBot="1">
      <c r="A21" s="1202"/>
      <c r="B21" s="1239"/>
      <c r="C21" s="1240"/>
      <c r="D21" s="1261"/>
      <c r="E21" s="1241"/>
      <c r="F21" s="175"/>
      <c r="G21" s="1241"/>
      <c r="H21" s="1269"/>
      <c r="I21" s="1266"/>
      <c r="J21" s="1241"/>
      <c r="K21" s="1269"/>
      <c r="L21" s="1269"/>
      <c r="M21" s="1202"/>
      <c r="P21" s="1202"/>
      <c r="Q21" s="1202"/>
      <c r="R21" s="1202"/>
      <c r="S21" s="1202"/>
      <c r="T21" s="1202"/>
      <c r="U21" s="1202"/>
    </row>
    <row r="22" spans="1:21" s="1231" customFormat="1" ht="24.95" customHeight="1" thickBot="1">
      <c r="A22" s="1202"/>
      <c r="B22" s="1932" t="s">
        <v>67</v>
      </c>
      <c r="C22" s="1933"/>
      <c r="D22" s="1242"/>
      <c r="E22" s="1244">
        <f>SUM(E19:E21)</f>
        <v>7411407137</v>
      </c>
      <c r="F22" s="1243">
        <f>SUM(F19:F21)</f>
        <v>7411407137</v>
      </c>
      <c r="G22" s="1244">
        <f>SUM(G19:G21)</f>
        <v>0</v>
      </c>
      <c r="H22" s="1244"/>
      <c r="I22" s="1245"/>
      <c r="J22" s="1244"/>
      <c r="K22" s="1244"/>
      <c r="L22" s="1270"/>
      <c r="M22" s="1202"/>
      <c r="P22" s="1202"/>
      <c r="Q22" s="1202"/>
      <c r="R22" s="1202"/>
      <c r="S22" s="1202"/>
      <c r="T22" s="1202"/>
      <c r="U22" s="1202"/>
    </row>
    <row r="23" spans="1:21" s="1231" customFormat="1" ht="24.95" customHeight="1" thickTop="1">
      <c r="A23" s="1202"/>
      <c r="B23" s="1246"/>
      <c r="C23" s="1247"/>
      <c r="D23" s="1247"/>
      <c r="E23" s="410"/>
      <c r="F23" s="410"/>
      <c r="G23" s="410"/>
      <c r="H23" s="410"/>
      <c r="I23" s="1247"/>
      <c r="J23" s="1247"/>
      <c r="K23" s="410"/>
      <c r="L23" s="410"/>
      <c r="M23" s="1202"/>
      <c r="P23" s="1202"/>
      <c r="Q23" s="1202"/>
      <c r="R23" s="1202"/>
      <c r="S23" s="1202"/>
      <c r="T23" s="1202"/>
      <c r="U23" s="1202"/>
    </row>
    <row r="24" spans="1:21" s="1231" customFormat="1" ht="24.95" customHeight="1">
      <c r="A24" s="1202"/>
      <c r="B24" s="1248"/>
      <c r="C24" s="1249"/>
      <c r="D24" s="1249"/>
      <c r="E24" s="1249"/>
      <c r="F24" s="1249"/>
      <c r="G24" s="1249"/>
      <c r="H24" s="1249"/>
      <c r="I24" s="1249"/>
      <c r="J24" s="1249"/>
      <c r="K24" s="1249"/>
      <c r="L24" s="1249"/>
      <c r="M24" s="1202"/>
      <c r="N24" s="1250"/>
      <c r="P24" s="1202"/>
      <c r="Q24" s="1202"/>
      <c r="R24" s="1202"/>
      <c r="S24" s="1202"/>
      <c r="T24" s="1202"/>
      <c r="U24" s="1202"/>
    </row>
    <row r="25" spans="1:21" s="1231" customFormat="1" ht="24.95" customHeight="1">
      <c r="A25" s="1202"/>
      <c r="B25" s="1251"/>
      <c r="C25" s="1249"/>
      <c r="D25" s="1249"/>
      <c r="E25" s="1249"/>
      <c r="F25" s="1249"/>
      <c r="G25" s="1249"/>
      <c r="H25" s="1249"/>
      <c r="I25" s="1249"/>
      <c r="J25" s="1249"/>
      <c r="K25" s="1249"/>
      <c r="L25" s="1249"/>
      <c r="M25" s="1202"/>
      <c r="P25" s="1202"/>
      <c r="Q25" s="1202"/>
      <c r="R25" s="1202"/>
      <c r="S25" s="1202"/>
      <c r="T25" s="1202"/>
      <c r="U25" s="1202"/>
    </row>
    <row r="26" spans="1:21" s="1231" customFormat="1" ht="24.95" customHeight="1">
      <c r="A26" s="1202"/>
      <c r="B26" s="1252" t="s">
        <v>508</v>
      </c>
      <c r="C26" s="1249"/>
      <c r="D26" s="1249"/>
      <c r="E26" s="1249"/>
      <c r="F26" s="1249"/>
      <c r="G26" s="1249"/>
      <c r="H26" s="1249"/>
      <c r="I26" s="1249"/>
      <c r="J26" s="1249"/>
      <c r="K26" s="1249"/>
      <c r="L26" s="1249"/>
      <c r="M26" s="1202"/>
      <c r="P26" s="1202"/>
      <c r="Q26" s="1202"/>
      <c r="R26" s="1202"/>
      <c r="S26" s="1202"/>
      <c r="T26" s="1202"/>
      <c r="U26" s="1202"/>
    </row>
    <row r="27" spans="1:21" s="1231" customFormat="1" ht="24.95" customHeight="1">
      <c r="A27" s="1202"/>
      <c r="B27" s="1235"/>
      <c r="C27" s="1253" t="s">
        <v>1429</v>
      </c>
      <c r="D27" s="1249"/>
      <c r="E27" s="1249"/>
      <c r="F27" s="1249"/>
      <c r="G27" s="1249"/>
      <c r="H27" s="1249"/>
      <c r="I27" s="1249"/>
      <c r="J27" s="1249"/>
      <c r="K27" s="1249"/>
      <c r="L27" s="1249"/>
      <c r="M27" s="1202"/>
      <c r="P27" s="1202"/>
      <c r="Q27" s="1202"/>
      <c r="R27" s="1202"/>
      <c r="S27" s="1202"/>
      <c r="T27" s="1202"/>
      <c r="U27" s="1202"/>
    </row>
    <row r="28" spans="1:21" s="1231" customFormat="1" ht="24.95" customHeight="1">
      <c r="A28" s="1202"/>
      <c r="B28" s="1248"/>
      <c r="C28" s="1254"/>
      <c r="D28" s="1249"/>
      <c r="E28" s="1249"/>
      <c r="F28" s="1249"/>
      <c r="G28" s="1249"/>
      <c r="H28" s="1249"/>
      <c r="I28" s="1249"/>
      <c r="J28" s="1249"/>
      <c r="K28" s="1249"/>
      <c r="L28" s="1249"/>
      <c r="M28" s="1202"/>
      <c r="P28" s="1202"/>
      <c r="Q28" s="1202"/>
      <c r="R28" s="1202"/>
      <c r="S28" s="1202"/>
      <c r="T28" s="1202"/>
      <c r="U28" s="1202"/>
    </row>
    <row r="29" spans="1:21" s="1231" customFormat="1" ht="24.95" customHeight="1" thickBot="1">
      <c r="A29" s="1202"/>
      <c r="B29" s="1255"/>
      <c r="C29" s="1256"/>
      <c r="D29" s="1256"/>
      <c r="E29" s="1256"/>
      <c r="F29" s="1256"/>
      <c r="G29" s="1256"/>
      <c r="H29" s="1256"/>
      <c r="I29" s="1256"/>
      <c r="J29" s="1256"/>
      <c r="K29" s="1256"/>
      <c r="L29" s="1256"/>
      <c r="M29" s="1202"/>
      <c r="P29" s="1202"/>
      <c r="Q29" s="1202"/>
      <c r="R29" s="1202"/>
      <c r="S29" s="1202"/>
      <c r="T29" s="1202"/>
      <c r="U29" s="1202"/>
    </row>
    <row r="30" spans="1:21" ht="24.95" customHeight="1" thickTop="1"/>
    <row r="32" spans="1:21" ht="14.25"/>
    <row r="33" ht="14.25"/>
    <row r="34" ht="14.25"/>
    <row r="35" ht="14.25"/>
    <row r="36" ht="14.25"/>
    <row r="37" ht="14.25"/>
    <row r="38" ht="14.25"/>
    <row r="39" ht="14.25"/>
    <row r="40" ht="14.25"/>
    <row r="41" ht="14.25"/>
    <row r="42" ht="14.25"/>
    <row r="43" ht="14.25"/>
    <row r="44" ht="14.25"/>
    <row r="45" ht="14.25"/>
    <row r="46" ht="14.25"/>
    <row r="47" ht="14.25"/>
    <row r="48" ht="14.25"/>
    <row r="49" ht="14.25"/>
    <row r="50" ht="14.25"/>
    <row r="51" ht="14.25"/>
    <row r="52" ht="14.25"/>
    <row r="53" ht="14.25"/>
    <row r="54" ht="14.25"/>
  </sheetData>
  <mergeCells count="9">
    <mergeCell ref="I15:J16"/>
    <mergeCell ref="L15:L17"/>
    <mergeCell ref="B22:C22"/>
    <mergeCell ref="B11:D11"/>
    <mergeCell ref="B12:C12"/>
    <mergeCell ref="B13:C13"/>
    <mergeCell ref="B15:C17"/>
    <mergeCell ref="D15:D17"/>
    <mergeCell ref="G15:G17"/>
  </mergeCells>
  <pageMargins left="0.47244094488188981" right="0.23622047244094491" top="0.74803149606299213" bottom="0.35433070866141736" header="0.23622047244094491" footer="0.23622047244094491"/>
  <pageSetup paperSize="9" scale="53" orientation="landscape" horizontalDpi="4294967293" verticalDpi="300"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9"/>
  <dimension ref="B1:X66"/>
  <sheetViews>
    <sheetView view="pageBreakPreview" topLeftCell="A13" zoomScale="60" zoomScaleNormal="70" workbookViewId="0">
      <selection activeCell="B13" sqref="B13:C13"/>
    </sheetView>
  </sheetViews>
  <sheetFormatPr defaultColWidth="9.16796875" defaultRowHeight="24.95" customHeight="1"/>
  <cols>
    <col min="1" max="1" width="9.16796875" style="417"/>
    <col min="2" max="2" width="6.60546875" style="417" customWidth="1"/>
    <col min="3" max="3" width="72.8203125" style="417" customWidth="1"/>
    <col min="4" max="4" width="10.11328125" style="417" customWidth="1"/>
    <col min="5" max="5" width="2.6953125" style="417" customWidth="1"/>
    <col min="6" max="6" width="20.765625" style="417" customWidth="1"/>
    <col min="7" max="9" width="2.6953125" style="417" customWidth="1"/>
    <col min="10" max="10" width="19.6875" style="417" customWidth="1"/>
    <col min="11" max="13" width="2.6953125" style="417" customWidth="1"/>
    <col min="14" max="14" width="20.90234375" style="417" customWidth="1"/>
    <col min="15" max="17" width="2.6953125" style="417" customWidth="1"/>
    <col min="18" max="18" width="19.6875" style="417" customWidth="1"/>
    <col min="19" max="20" width="2.6953125" style="417" customWidth="1"/>
    <col min="21" max="22" width="9.16796875" style="417"/>
    <col min="23" max="23" width="5.796875" style="417" customWidth="1"/>
    <col min="24" max="24" width="36.8125" style="417" customWidth="1"/>
    <col min="25" max="25" width="6.875" style="417" customWidth="1"/>
    <col min="26" max="28" width="18.7421875" style="417" customWidth="1"/>
    <col min="29" max="29" width="4.44921875" style="417" customWidth="1"/>
    <col min="30" max="30" width="18.7421875" style="417" customWidth="1"/>
    <col min="31" max="16384" width="9.16796875" style="417"/>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675"/>
      <c r="E3" s="675"/>
      <c r="F3" s="675"/>
      <c r="Q3" s="676"/>
      <c r="R3" s="676"/>
      <c r="S3" s="676"/>
    </row>
    <row r="4" spans="2:20" ht="24.95" customHeight="1">
      <c r="C4" s="5"/>
      <c r="D4" s="675"/>
      <c r="E4" s="11"/>
      <c r="F4" s="11"/>
      <c r="G4" s="56" t="s">
        <v>8</v>
      </c>
      <c r="H4" s="25"/>
      <c r="I4" s="25"/>
      <c r="J4" s="25"/>
      <c r="K4" s="25"/>
      <c r="L4" s="26" t="s">
        <v>9</v>
      </c>
      <c r="M4" s="84" t="s">
        <v>71</v>
      </c>
      <c r="N4" s="84"/>
      <c r="O4" s="84"/>
      <c r="P4" s="84"/>
      <c r="Q4" s="84"/>
      <c r="R4" s="84"/>
      <c r="S4" s="84"/>
      <c r="T4" s="28"/>
    </row>
    <row r="5" spans="2:20" ht="24.95" customHeight="1">
      <c r="C5" s="4"/>
      <c r="D5" s="675"/>
      <c r="E5" s="4"/>
      <c r="F5" s="4"/>
      <c r="G5" s="56" t="s">
        <v>10</v>
      </c>
      <c r="H5" s="25"/>
      <c r="I5" s="25"/>
      <c r="J5" s="25"/>
      <c r="K5" s="25"/>
      <c r="L5" s="26" t="s">
        <v>9</v>
      </c>
      <c r="M5" s="1896"/>
      <c r="N5" s="1896"/>
      <c r="O5" s="1896"/>
      <c r="P5" s="1896"/>
      <c r="Q5" s="1896"/>
      <c r="R5" s="1896"/>
      <c r="S5" s="1896"/>
      <c r="T5" s="28"/>
    </row>
    <row r="6" spans="2:20" ht="24.95" customHeight="1">
      <c r="C6" s="4"/>
      <c r="D6" s="675"/>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675"/>
      <c r="E7" s="4"/>
      <c r="F7" s="4"/>
      <c r="G7" s="56" t="s">
        <v>11</v>
      </c>
      <c r="H7" s="25"/>
      <c r="I7" s="25"/>
      <c r="J7" s="25"/>
      <c r="K7" s="25"/>
      <c r="L7" s="26" t="s">
        <v>9</v>
      </c>
      <c r="M7" s="1913" t="str">
        <f>WBS!M$7</f>
        <v>04 Juni 2020</v>
      </c>
      <c r="N7" s="1913"/>
      <c r="O7" s="1913"/>
      <c r="P7" s="1913"/>
      <c r="Q7" s="1913"/>
      <c r="R7" s="1913"/>
      <c r="S7" s="1913"/>
      <c r="T7" s="28"/>
    </row>
    <row r="8" spans="2:20" ht="24.95" customHeight="1">
      <c r="D8" s="676"/>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677"/>
      <c r="G9" s="56" t="s">
        <v>11</v>
      </c>
      <c r="H9" s="25"/>
      <c r="I9" s="25"/>
      <c r="J9" s="25"/>
      <c r="K9" s="25"/>
      <c r="L9" s="26" t="s">
        <v>9</v>
      </c>
      <c r="M9" s="1896"/>
      <c r="N9" s="1896"/>
      <c r="O9" s="1896"/>
      <c r="P9" s="1896"/>
      <c r="Q9" s="1896"/>
      <c r="R9" s="1896"/>
      <c r="S9" s="1896"/>
      <c r="T9" s="28"/>
    </row>
    <row r="10" spans="2:20" ht="24.95" customHeight="1">
      <c r="B10" s="26"/>
      <c r="E10" s="23"/>
      <c r="F10" s="677"/>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677"/>
      <c r="G11" s="29"/>
      <c r="H11" s="30"/>
      <c r="I11" s="30"/>
      <c r="J11" s="30"/>
      <c r="K11" s="30"/>
      <c r="L11" s="31"/>
      <c r="M11" s="37"/>
      <c r="N11" s="37"/>
      <c r="O11" s="37"/>
      <c r="P11" s="30"/>
      <c r="Q11" s="30"/>
      <c r="R11" s="30"/>
      <c r="S11" s="30"/>
      <c r="T11" s="30"/>
    </row>
    <row r="12" spans="2:20" ht="24.95" customHeight="1">
      <c r="B12" s="1902" t="s">
        <v>1438</v>
      </c>
      <c r="C12" s="1902"/>
      <c r="E12" s="23"/>
      <c r="F12" s="677"/>
      <c r="G12" s="29"/>
      <c r="H12" s="30"/>
      <c r="I12" s="30"/>
      <c r="J12" s="30"/>
      <c r="K12" s="30"/>
      <c r="L12" s="31"/>
      <c r="M12" s="30"/>
      <c r="N12" s="30"/>
      <c r="O12" s="30"/>
      <c r="P12" s="30"/>
      <c r="Q12" s="30"/>
      <c r="R12" s="30"/>
      <c r="S12" s="30"/>
      <c r="T12" s="30"/>
    </row>
    <row r="13" spans="2:20" ht="24.95" customHeight="1">
      <c r="B13" s="1904" t="str">
        <f>WBS!B$13</f>
        <v>31 Desember 2019</v>
      </c>
      <c r="C13" s="1904"/>
      <c r="E13" s="23"/>
      <c r="F13" s="677"/>
      <c r="G13" s="29"/>
      <c r="H13" s="30"/>
      <c r="I13" s="30"/>
      <c r="J13" s="30"/>
      <c r="K13" s="30"/>
      <c r="L13" s="31"/>
      <c r="M13" s="1895" t="s">
        <v>21</v>
      </c>
      <c r="N13" s="1895"/>
      <c r="O13" s="1895"/>
      <c r="P13" s="1895"/>
      <c r="Q13" s="30"/>
      <c r="R13" s="1895" t="s">
        <v>22</v>
      </c>
      <c r="S13" s="1895"/>
      <c r="T13" s="1895"/>
    </row>
    <row r="14" spans="2:20" ht="24.95" customHeight="1" thickBot="1">
      <c r="B14" s="26"/>
      <c r="E14" s="23"/>
      <c r="F14" s="677"/>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4"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4" ht="24.95" customHeight="1">
      <c r="B18" s="54"/>
      <c r="C18" s="29"/>
      <c r="D18" s="55"/>
      <c r="E18" s="50"/>
      <c r="F18" s="200"/>
      <c r="G18" s="200"/>
      <c r="H18" s="201"/>
      <c r="I18" s="200"/>
      <c r="J18" s="200"/>
      <c r="K18" s="202"/>
      <c r="L18" s="201"/>
      <c r="M18" s="200"/>
      <c r="N18" s="200"/>
      <c r="O18" s="202"/>
      <c r="P18" s="201"/>
      <c r="Q18" s="200"/>
      <c r="R18" s="200"/>
      <c r="S18" s="53"/>
      <c r="T18" s="52"/>
    </row>
    <row r="19" spans="2:24" ht="24.95" customHeight="1">
      <c r="B19" s="214" t="s">
        <v>1437</v>
      </c>
      <c r="C19" s="215"/>
      <c r="D19" s="32"/>
      <c r="E19" s="41"/>
      <c r="F19" s="127"/>
      <c r="G19" s="127"/>
      <c r="H19" s="412"/>
      <c r="I19" s="127"/>
      <c r="J19" s="127"/>
      <c r="K19" s="129"/>
      <c r="L19" s="128"/>
      <c r="M19" s="127"/>
      <c r="N19" s="127"/>
      <c r="O19" s="129"/>
      <c r="P19" s="128"/>
      <c r="Q19" s="127"/>
      <c r="R19" s="127"/>
      <c r="S19" s="96"/>
      <c r="T19" s="43"/>
    </row>
    <row r="20" spans="2:24" ht="24.95" customHeight="1">
      <c r="B20" s="452" t="s">
        <v>63</v>
      </c>
      <c r="C20" s="367" t="str">
        <f>+NLM!B65</f>
        <v>PT Indra Sakti Sejahtera</v>
      </c>
      <c r="D20" s="32"/>
      <c r="E20" s="38"/>
      <c r="F20" s="130"/>
      <c r="G20" s="130"/>
      <c r="H20" s="412" t="s">
        <v>111</v>
      </c>
      <c r="I20" s="130"/>
      <c r="J20" s="130"/>
      <c r="K20" s="132"/>
      <c r="L20" s="131"/>
      <c r="M20" s="130"/>
      <c r="N20" s="130">
        <f t="shared" ref="N20" si="0">+F20+J20</f>
        <v>0</v>
      </c>
      <c r="O20" s="132"/>
      <c r="P20" s="131"/>
      <c r="Q20" s="130"/>
      <c r="R20" s="130">
        <v>0</v>
      </c>
      <c r="S20" s="97"/>
      <c r="T20" s="39"/>
      <c r="X20" s="1180">
        <f>+[369]PJL!$I$39</f>
        <v>19248140516</v>
      </c>
    </row>
    <row r="21" spans="2:24" ht="24.95" customHeight="1">
      <c r="B21" s="452" t="s">
        <v>63</v>
      </c>
      <c r="C21" s="215"/>
      <c r="D21" s="32"/>
      <c r="E21" s="38"/>
      <c r="F21" s="130"/>
      <c r="G21" s="130"/>
      <c r="H21" s="412"/>
      <c r="I21" s="130"/>
      <c r="J21" s="130"/>
      <c r="K21" s="132"/>
      <c r="L21" s="131"/>
      <c r="M21" s="130"/>
      <c r="N21" s="130"/>
      <c r="O21" s="132"/>
      <c r="P21" s="131"/>
      <c r="Q21" s="130"/>
      <c r="R21" s="130"/>
      <c r="S21" s="97"/>
      <c r="T21" s="39"/>
      <c r="X21" s="668">
        <f>+N20-X20</f>
        <v>-19248140516</v>
      </c>
    </row>
    <row r="22" spans="2:24" ht="24.95" customHeight="1">
      <c r="B22" s="452" t="s">
        <v>63</v>
      </c>
      <c r="C22" s="215"/>
      <c r="D22" s="32"/>
      <c r="E22" s="38"/>
      <c r="F22" s="130"/>
      <c r="G22" s="130"/>
      <c r="H22" s="412"/>
      <c r="I22" s="130"/>
      <c r="J22" s="130"/>
      <c r="K22" s="132"/>
      <c r="L22" s="131"/>
      <c r="M22" s="130"/>
      <c r="N22" s="130"/>
      <c r="O22" s="132"/>
      <c r="P22" s="131"/>
      <c r="Q22" s="130"/>
      <c r="R22" s="130"/>
      <c r="S22" s="97"/>
      <c r="T22" s="39"/>
    </row>
    <row r="23" spans="2:24" ht="24.95" customHeight="1" thickBot="1">
      <c r="B23" s="1576" t="s">
        <v>63</v>
      </c>
      <c r="C23" s="511"/>
      <c r="D23" s="513"/>
      <c r="E23" s="77"/>
      <c r="F23" s="185"/>
      <c r="G23" s="185"/>
      <c r="H23" s="1601"/>
      <c r="I23" s="185"/>
      <c r="J23" s="185"/>
      <c r="K23" s="1493"/>
      <c r="L23" s="186"/>
      <c r="M23" s="185"/>
      <c r="N23" s="185"/>
      <c r="O23" s="1493"/>
      <c r="P23" s="186"/>
      <c r="Q23" s="185"/>
      <c r="R23" s="185"/>
      <c r="S23" s="1494"/>
      <c r="T23" s="66"/>
    </row>
    <row r="24" spans="2:24" ht="24.95" customHeight="1" thickBot="1">
      <c r="B24" s="214"/>
      <c r="C24" s="215"/>
      <c r="D24" s="32"/>
      <c r="E24" s="71"/>
      <c r="F24" s="136">
        <f>+SUM(F20:F20)</f>
        <v>0</v>
      </c>
      <c r="G24" s="136"/>
      <c r="H24" s="381"/>
      <c r="I24" s="136"/>
      <c r="J24" s="136">
        <f>+SUM(J20:J20)</f>
        <v>0</v>
      </c>
      <c r="K24" s="138"/>
      <c r="L24" s="137"/>
      <c r="M24" s="136"/>
      <c r="N24" s="136">
        <f>+SUM(N20:N20)</f>
        <v>0</v>
      </c>
      <c r="O24" s="138"/>
      <c r="P24" s="137"/>
      <c r="Q24" s="136"/>
      <c r="R24" s="136">
        <f>+SUM(R20:R20)</f>
        <v>0</v>
      </c>
      <c r="S24" s="213"/>
      <c r="T24" s="72"/>
      <c r="X24" s="266"/>
    </row>
    <row r="25" spans="2:24" ht="24.95" customHeight="1" thickBot="1">
      <c r="B25" s="1989"/>
      <c r="C25" s="1990"/>
      <c r="D25" s="513"/>
      <c r="E25" s="77"/>
      <c r="F25" s="185"/>
      <c r="G25" s="185"/>
      <c r="H25" s="186"/>
      <c r="I25" s="185"/>
      <c r="J25" s="185"/>
      <c r="K25" s="187"/>
      <c r="L25" s="186"/>
      <c r="M25" s="185"/>
      <c r="N25" s="185"/>
      <c r="O25" s="187"/>
      <c r="P25" s="186"/>
      <c r="Q25" s="185"/>
      <c r="R25" s="185"/>
      <c r="S25" s="165"/>
      <c r="T25" s="66"/>
    </row>
    <row r="26" spans="2:24" ht="24.95" customHeight="1" thickBot="1">
      <c r="B26" s="1987" t="s">
        <v>67</v>
      </c>
      <c r="C26" s="1988"/>
      <c r="D26" s="65"/>
      <c r="E26" s="68"/>
      <c r="F26" s="188">
        <f>+F24</f>
        <v>0</v>
      </c>
      <c r="G26" s="188"/>
      <c r="H26" s="189"/>
      <c r="I26" s="188"/>
      <c r="J26" s="188">
        <f>+J24</f>
        <v>0</v>
      </c>
      <c r="K26" s="190"/>
      <c r="L26" s="189"/>
      <c r="M26" s="188"/>
      <c r="N26" s="188">
        <f>+N24</f>
        <v>0</v>
      </c>
      <c r="O26" s="190"/>
      <c r="P26" s="189"/>
      <c r="Q26" s="188"/>
      <c r="R26" s="188">
        <f>+R24</f>
        <v>0</v>
      </c>
      <c r="S26" s="184"/>
      <c r="T26" s="69"/>
    </row>
    <row r="27" spans="2:24" ht="24.95" customHeight="1" thickTop="1">
      <c r="B27" s="218"/>
      <c r="C27" s="219"/>
      <c r="D27" s="219"/>
      <c r="E27" s="219"/>
      <c r="F27" s="410" t="s">
        <v>105</v>
      </c>
      <c r="G27" s="219"/>
      <c r="H27" s="219"/>
      <c r="I27" s="219"/>
      <c r="J27" s="410" t="s">
        <v>105</v>
      </c>
      <c r="K27" s="219"/>
      <c r="L27" s="219"/>
      <c r="M27" s="219"/>
      <c r="N27" s="410" t="s">
        <v>105</v>
      </c>
      <c r="O27" s="219"/>
      <c r="P27" s="219"/>
      <c r="Q27" s="219"/>
      <c r="R27" s="410" t="s">
        <v>105</v>
      </c>
      <c r="S27" s="219"/>
      <c r="T27" s="60"/>
    </row>
    <row r="28" spans="2:24" ht="24.95" customHeight="1">
      <c r="B28" s="669"/>
      <c r="C28" s="223"/>
      <c r="D28" s="223"/>
      <c r="E28" s="223"/>
      <c r="F28" s="223"/>
      <c r="G28" s="223"/>
      <c r="H28" s="223"/>
      <c r="I28" s="223"/>
      <c r="J28" s="223"/>
      <c r="K28" s="223"/>
      <c r="L28" s="223"/>
      <c r="M28" s="223"/>
      <c r="N28" s="223"/>
      <c r="O28" s="223"/>
      <c r="P28" s="223"/>
      <c r="Q28" s="223"/>
      <c r="R28" s="223"/>
      <c r="S28" s="223"/>
      <c r="T28" s="60"/>
    </row>
    <row r="29" spans="2:24" ht="24.95" customHeight="1">
      <c r="B29" s="669"/>
      <c r="C29" s="223"/>
      <c r="D29" s="223"/>
      <c r="E29" s="223"/>
      <c r="F29" s="223"/>
      <c r="G29" s="223"/>
      <c r="H29" s="223"/>
      <c r="I29" s="223"/>
      <c r="J29" s="223"/>
      <c r="K29" s="223"/>
      <c r="L29" s="224" t="str">
        <f>A!L35</f>
        <v>to WBS</v>
      </c>
      <c r="M29" s="223"/>
      <c r="N29" s="223"/>
      <c r="O29" s="223"/>
      <c r="P29" s="223"/>
      <c r="Q29" s="223"/>
      <c r="R29" s="223"/>
      <c r="S29" s="223"/>
      <c r="T29" s="60"/>
    </row>
    <row r="30" spans="2:24" ht="24.95" customHeight="1">
      <c r="B30" s="669"/>
      <c r="C30" s="223"/>
      <c r="D30" s="223"/>
      <c r="E30" s="223"/>
      <c r="F30" s="223"/>
      <c r="G30" s="223"/>
      <c r="H30" s="223"/>
      <c r="I30" s="223"/>
      <c r="J30" s="223"/>
      <c r="K30" s="223"/>
      <c r="L30" s="223"/>
      <c r="M30" s="223"/>
      <c r="N30" s="223"/>
      <c r="O30" s="223"/>
      <c r="P30" s="223"/>
      <c r="Q30" s="223"/>
      <c r="R30" s="223"/>
      <c r="S30" s="223"/>
      <c r="T30" s="60"/>
    </row>
    <row r="31" spans="2:24" ht="24.95" customHeight="1">
      <c r="B31" s="240"/>
      <c r="C31" s="620"/>
      <c r="D31" s="223"/>
      <c r="E31" s="223"/>
      <c r="F31" s="223"/>
      <c r="G31" s="223"/>
      <c r="H31" s="223"/>
      <c r="I31" s="223"/>
      <c r="J31" s="223"/>
      <c r="K31" s="223"/>
      <c r="L31" s="223"/>
      <c r="M31" s="223"/>
      <c r="N31" s="223"/>
      <c r="O31" s="223"/>
      <c r="P31" s="223"/>
      <c r="Q31" s="223"/>
      <c r="R31" s="223"/>
      <c r="S31" s="223"/>
      <c r="T31" s="60"/>
    </row>
    <row r="32" spans="2:24" ht="24.95" customHeight="1">
      <c r="B32" s="669"/>
      <c r="C32" s="223"/>
      <c r="D32" s="223"/>
      <c r="E32" s="223"/>
      <c r="F32" s="223"/>
      <c r="G32" s="223"/>
      <c r="H32" s="223"/>
      <c r="I32" s="223"/>
      <c r="J32" s="223"/>
      <c r="K32" s="223"/>
      <c r="L32" s="223"/>
      <c r="M32" s="223"/>
      <c r="N32" s="223"/>
      <c r="O32" s="223"/>
      <c r="P32" s="223"/>
      <c r="Q32" s="223"/>
      <c r="R32" s="223"/>
      <c r="S32" s="223"/>
      <c r="T32" s="60"/>
    </row>
    <row r="33" spans="2:20" ht="24.95" customHeight="1">
      <c r="B33" s="1557"/>
      <c r="C33" s="223" t="s">
        <v>1386</v>
      </c>
      <c r="D33" s="223"/>
      <c r="E33" s="223"/>
      <c r="F33" s="223"/>
      <c r="G33" s="223"/>
      <c r="H33" s="223"/>
      <c r="I33" s="223"/>
      <c r="J33" s="223"/>
      <c r="K33" s="223"/>
      <c r="L33" s="223"/>
      <c r="M33" s="223"/>
      <c r="N33" s="223">
        <v>16698563538.988876</v>
      </c>
      <c r="O33" s="223"/>
      <c r="P33" s="223"/>
      <c r="Q33" s="223"/>
      <c r="R33" s="223"/>
      <c r="S33" s="223"/>
      <c r="T33" s="59"/>
    </row>
    <row r="34" spans="2:20" ht="24.95" customHeight="1">
      <c r="B34" s="669"/>
      <c r="C34" s="620">
        <f>+C31</f>
        <v>0</v>
      </c>
      <c r="D34" s="223"/>
      <c r="E34" s="223"/>
      <c r="F34" s="223"/>
      <c r="G34" s="223"/>
      <c r="H34" s="223"/>
      <c r="I34" s="223"/>
      <c r="J34" s="223"/>
      <c r="K34" s="223"/>
      <c r="L34" s="223"/>
      <c r="M34" s="223"/>
      <c r="N34" s="223"/>
      <c r="O34" s="223"/>
      <c r="P34" s="223"/>
      <c r="Q34" s="223"/>
      <c r="R34" s="223">
        <v>16698563538.988876</v>
      </c>
      <c r="S34" s="223"/>
      <c r="T34" s="59"/>
    </row>
    <row r="35" spans="2:20" ht="24.95" customHeight="1">
      <c r="B35" s="669"/>
      <c r="C35" s="223"/>
      <c r="D35" s="223"/>
      <c r="E35" s="223"/>
      <c r="F35" s="223"/>
      <c r="G35" s="223"/>
      <c r="H35" s="223"/>
      <c r="I35" s="223"/>
      <c r="J35" s="223"/>
      <c r="K35" s="223"/>
      <c r="L35" s="223"/>
      <c r="M35" s="223"/>
      <c r="N35" s="223"/>
      <c r="O35" s="223"/>
      <c r="P35" s="223"/>
      <c r="Q35" s="223"/>
      <c r="R35" s="223"/>
      <c r="S35" s="223"/>
      <c r="T35" s="60"/>
    </row>
    <row r="36" spans="2:20" ht="24.95" customHeight="1">
      <c r="B36" s="669"/>
      <c r="C36" s="620"/>
      <c r="D36" s="223"/>
      <c r="E36" s="223"/>
      <c r="F36" s="223"/>
      <c r="G36" s="223"/>
      <c r="H36" s="223"/>
      <c r="I36" s="223"/>
      <c r="J36" s="223"/>
      <c r="K36" s="223"/>
      <c r="L36" s="223"/>
      <c r="M36" s="223"/>
      <c r="N36" s="223"/>
      <c r="O36" s="223"/>
      <c r="P36" s="223"/>
      <c r="Q36" s="223"/>
      <c r="R36" s="223"/>
      <c r="S36" s="223"/>
      <c r="T36" s="60"/>
    </row>
    <row r="37" spans="2:20" ht="24.95" customHeight="1">
      <c r="B37" s="669"/>
      <c r="C37" s="223"/>
      <c r="D37" s="223"/>
      <c r="E37" s="223"/>
      <c r="F37" s="223"/>
      <c r="G37" s="223"/>
      <c r="H37" s="223"/>
      <c r="I37" s="223"/>
      <c r="J37" s="223"/>
      <c r="K37" s="223"/>
      <c r="L37" s="223"/>
      <c r="M37" s="223"/>
      <c r="N37" s="223"/>
      <c r="O37" s="223"/>
      <c r="P37" s="223"/>
      <c r="Q37" s="223"/>
      <c r="R37" s="223"/>
      <c r="S37" s="223"/>
      <c r="T37" s="60"/>
    </row>
    <row r="38" spans="2:20" ht="24.95" customHeight="1">
      <c r="B38" s="669"/>
      <c r="C38" s="223"/>
      <c r="D38" s="223"/>
      <c r="E38" s="223"/>
      <c r="F38" s="223"/>
      <c r="G38" s="223"/>
      <c r="H38" s="223"/>
      <c r="I38" s="223"/>
      <c r="J38" s="223"/>
      <c r="K38" s="223"/>
      <c r="L38" s="223"/>
      <c r="M38" s="223"/>
      <c r="N38" s="223"/>
      <c r="O38" s="223"/>
      <c r="P38" s="223"/>
      <c r="Q38" s="223"/>
      <c r="R38" s="223"/>
      <c r="S38" s="223"/>
      <c r="T38" s="60"/>
    </row>
    <row r="39" spans="2:20" ht="24.95" customHeight="1">
      <c r="B39" s="669"/>
      <c r="C39" s="223"/>
      <c r="D39" s="223"/>
      <c r="E39" s="223"/>
      <c r="F39" s="223"/>
      <c r="G39" s="223"/>
      <c r="H39" s="223"/>
      <c r="I39" s="223"/>
      <c r="J39" s="223"/>
      <c r="K39" s="223"/>
      <c r="L39" s="223"/>
      <c r="M39" s="223"/>
      <c r="N39" s="223"/>
      <c r="O39" s="223"/>
      <c r="P39" s="223"/>
      <c r="Q39" s="223"/>
      <c r="R39" s="223"/>
      <c r="S39" s="223"/>
      <c r="T39" s="60"/>
    </row>
    <row r="40" spans="2:20" ht="24.95" customHeight="1">
      <c r="B40" s="669"/>
      <c r="C40" s="223"/>
      <c r="D40" s="223"/>
      <c r="E40" s="223"/>
      <c r="F40" s="223"/>
      <c r="G40" s="223"/>
      <c r="H40" s="223"/>
      <c r="I40" s="223"/>
      <c r="J40" s="223"/>
      <c r="K40" s="223"/>
      <c r="L40" s="223"/>
      <c r="M40" s="223"/>
      <c r="N40" s="223"/>
      <c r="O40" s="223"/>
      <c r="P40" s="223"/>
      <c r="Q40" s="223"/>
      <c r="R40" s="223"/>
      <c r="S40" s="223"/>
      <c r="T40" s="60"/>
    </row>
    <row r="41" spans="2:20" ht="24.95" customHeight="1" thickBot="1">
      <c r="B41" s="231"/>
      <c r="C41" s="232"/>
      <c r="D41" s="232"/>
      <c r="E41" s="232"/>
      <c r="F41" s="232"/>
      <c r="G41" s="232"/>
      <c r="H41" s="232"/>
      <c r="I41" s="232"/>
      <c r="J41" s="232"/>
      <c r="K41" s="232"/>
      <c r="L41" s="232"/>
      <c r="M41" s="232"/>
      <c r="N41" s="232"/>
      <c r="O41" s="232"/>
      <c r="P41" s="232"/>
      <c r="Q41" s="232"/>
      <c r="R41" s="232"/>
      <c r="S41" s="232"/>
      <c r="T41" s="60"/>
    </row>
    <row r="42" spans="2:20" ht="24.95" customHeight="1">
      <c r="B42" s="12" t="s">
        <v>12</v>
      </c>
      <c r="C42" s="13"/>
      <c r="D42" s="14"/>
      <c r="E42" s="14"/>
      <c r="F42" s="14"/>
      <c r="G42" s="14"/>
      <c r="H42" s="14"/>
      <c r="I42" s="14"/>
      <c r="J42" s="14"/>
      <c r="K42" s="14"/>
      <c r="L42" s="14"/>
      <c r="M42" s="14"/>
      <c r="N42" s="14"/>
      <c r="O42" s="14"/>
      <c r="P42" s="14"/>
      <c r="Q42" s="14"/>
      <c r="R42" s="14"/>
      <c r="S42" s="14"/>
      <c r="T42" s="15"/>
    </row>
    <row r="43" spans="2:20" ht="24.95" customHeight="1">
      <c r="B43" s="236" t="s">
        <v>111</v>
      </c>
      <c r="C43" s="257" t="s">
        <v>13</v>
      </c>
      <c r="D43" s="18"/>
      <c r="E43" s="19" t="s">
        <v>18</v>
      </c>
      <c r="F43" s="19"/>
      <c r="G43" s="18"/>
      <c r="H43" s="18" t="s">
        <v>9</v>
      </c>
      <c r="I43" s="88" t="s">
        <v>63</v>
      </c>
      <c r="J43" s="1924" t="s">
        <v>64</v>
      </c>
      <c r="K43" s="1924"/>
      <c r="L43" s="1924"/>
      <c r="M43" s="1924"/>
      <c r="N43" s="1924"/>
      <c r="O43" s="1924"/>
      <c r="P43" s="1924"/>
      <c r="Q43" s="1924"/>
      <c r="R43" s="1924"/>
      <c r="S43" s="1924"/>
      <c r="T43" s="20"/>
    </row>
    <row r="44" spans="2:20" ht="24.95" customHeight="1">
      <c r="B44" s="16"/>
      <c r="C44" s="257" t="s">
        <v>14</v>
      </c>
      <c r="D44" s="18"/>
      <c r="E44" s="18"/>
      <c r="F44" s="18"/>
      <c r="G44" s="18"/>
      <c r="H44" s="18"/>
      <c r="I44" s="18"/>
      <c r="J44" s="1924"/>
      <c r="K44" s="1924"/>
      <c r="L44" s="1924"/>
      <c r="M44" s="1924"/>
      <c r="N44" s="1924"/>
      <c r="O44" s="1924"/>
      <c r="P44" s="1924"/>
      <c r="Q44" s="1924"/>
      <c r="R44" s="1924"/>
      <c r="S44" s="1924"/>
      <c r="T44" s="20"/>
    </row>
    <row r="45" spans="2:20" ht="24.95" customHeight="1">
      <c r="B45" s="16"/>
      <c r="C45" s="257" t="s">
        <v>15</v>
      </c>
      <c r="D45" s="18"/>
      <c r="E45" s="18"/>
      <c r="F45" s="18"/>
      <c r="G45" s="18"/>
      <c r="H45" s="18"/>
      <c r="I45" s="18"/>
      <c r="J45" s="1924"/>
      <c r="K45" s="1924"/>
      <c r="L45" s="1924"/>
      <c r="M45" s="1924"/>
      <c r="N45" s="1924"/>
      <c r="O45" s="1924"/>
      <c r="P45" s="1924"/>
      <c r="Q45" s="1924"/>
      <c r="R45" s="1924"/>
      <c r="S45" s="1924"/>
      <c r="T45" s="20"/>
    </row>
    <row r="46" spans="2:20" ht="24.95" customHeight="1">
      <c r="B46" s="238" t="s">
        <v>105</v>
      </c>
      <c r="C46" s="258" t="s">
        <v>16</v>
      </c>
      <c r="D46" s="18"/>
      <c r="E46" s="18"/>
      <c r="F46" s="18"/>
      <c r="G46" s="18"/>
      <c r="H46" s="18"/>
      <c r="I46" s="18"/>
      <c r="J46" s="1924"/>
      <c r="K46" s="1924"/>
      <c r="L46" s="1924"/>
      <c r="M46" s="1924"/>
      <c r="N46" s="1924"/>
      <c r="O46" s="1924"/>
      <c r="P46" s="1924"/>
      <c r="Q46" s="1924"/>
      <c r="R46" s="1924"/>
      <c r="S46" s="1924"/>
      <c r="T46" s="20"/>
    </row>
    <row r="47" spans="2:20" ht="24.95" customHeight="1">
      <c r="B47" s="255" t="s">
        <v>106</v>
      </c>
      <c r="C47" s="258" t="s">
        <v>53</v>
      </c>
      <c r="D47" s="18"/>
      <c r="E47" s="18"/>
      <c r="F47" s="18"/>
      <c r="G47" s="18"/>
      <c r="H47" s="18"/>
      <c r="I47" s="18"/>
      <c r="J47" s="1924"/>
      <c r="K47" s="1924"/>
      <c r="L47" s="1924"/>
      <c r="M47" s="1924"/>
      <c r="N47" s="1924"/>
      <c r="O47" s="1924"/>
      <c r="P47" s="1924"/>
      <c r="Q47" s="1924"/>
      <c r="R47" s="1924"/>
      <c r="S47" s="1924"/>
      <c r="T47" s="20"/>
    </row>
    <row r="48" spans="2:20" ht="24.95" customHeight="1">
      <c r="B48" s="255" t="s">
        <v>109</v>
      </c>
      <c r="C48" s="258" t="s">
        <v>61</v>
      </c>
      <c r="D48" s="18"/>
      <c r="E48" s="18"/>
      <c r="F48" s="18"/>
      <c r="G48" s="18"/>
      <c r="H48" s="18"/>
      <c r="I48" s="18"/>
      <c r="J48" s="1924"/>
      <c r="K48" s="1924"/>
      <c r="L48" s="1924"/>
      <c r="M48" s="1924"/>
      <c r="N48" s="1924"/>
      <c r="O48" s="1924"/>
      <c r="P48" s="1924"/>
      <c r="Q48" s="1924"/>
      <c r="R48" s="1924"/>
      <c r="S48" s="1924"/>
      <c r="T48" s="20"/>
    </row>
    <row r="49" spans="2:20" ht="24.95" customHeight="1">
      <c r="B49" s="16"/>
      <c r="C49" s="258" t="s">
        <v>60</v>
      </c>
      <c r="D49" s="18"/>
      <c r="F49" s="19"/>
      <c r="G49" s="19"/>
      <c r="H49" s="18"/>
      <c r="I49" s="18"/>
      <c r="J49" s="1924"/>
      <c r="K49" s="1924"/>
      <c r="L49" s="1924"/>
      <c r="M49" s="1924"/>
      <c r="N49" s="1924"/>
      <c r="O49" s="1924"/>
      <c r="P49" s="1924"/>
      <c r="Q49" s="1924"/>
      <c r="R49" s="1924"/>
      <c r="S49" s="1924"/>
      <c r="T49" s="20"/>
    </row>
    <row r="50" spans="2:20" ht="24.95" customHeight="1">
      <c r="B50" s="16"/>
      <c r="C50" s="258"/>
      <c r="D50" s="18"/>
      <c r="E50" s="18"/>
      <c r="F50" s="18"/>
      <c r="G50" s="18"/>
      <c r="H50" s="18"/>
      <c r="I50" s="18"/>
      <c r="J50" s="1924"/>
      <c r="K50" s="1924"/>
      <c r="L50" s="1924"/>
      <c r="M50" s="1924"/>
      <c r="N50" s="1924"/>
      <c r="O50" s="1924"/>
      <c r="P50" s="1924"/>
      <c r="Q50" s="1924"/>
      <c r="R50" s="1924"/>
      <c r="S50" s="1924"/>
      <c r="T50" s="20"/>
    </row>
    <row r="51" spans="2:20" ht="24.95" customHeight="1">
      <c r="B51" s="9"/>
      <c r="C51" s="10"/>
      <c r="D51" s="676"/>
      <c r="E51" s="676"/>
      <c r="F51" s="676"/>
      <c r="G51" s="676"/>
      <c r="H51" s="676"/>
      <c r="I51" s="676"/>
      <c r="J51" s="676"/>
      <c r="K51" s="676"/>
      <c r="L51" s="676"/>
      <c r="M51" s="676"/>
      <c r="N51" s="676"/>
      <c r="O51" s="676"/>
      <c r="P51" s="676"/>
      <c r="Q51" s="676"/>
      <c r="R51" s="676"/>
      <c r="S51" s="676"/>
      <c r="T51" s="679"/>
    </row>
    <row r="52" spans="2:20" ht="24.95" customHeight="1" thickBot="1">
      <c r="B52" s="680"/>
      <c r="C52" s="681"/>
      <c r="D52" s="681"/>
      <c r="E52" s="681"/>
      <c r="F52" s="681"/>
      <c r="G52" s="681"/>
      <c r="H52" s="681"/>
      <c r="I52" s="681"/>
      <c r="J52" s="681"/>
      <c r="K52" s="681"/>
      <c r="L52" s="681"/>
      <c r="M52" s="681"/>
      <c r="N52" s="681"/>
      <c r="O52" s="681"/>
      <c r="P52" s="681"/>
      <c r="Q52" s="681"/>
      <c r="R52" s="681"/>
      <c r="S52" s="681"/>
      <c r="T52" s="682"/>
    </row>
    <row r="53" spans="2:20" ht="24.95" customHeight="1" thickTop="1"/>
    <row r="56" spans="2:20" ht="12.75"/>
    <row r="57" spans="2:20" ht="12.75"/>
    <row r="58" spans="2:20" ht="12.75"/>
    <row r="59" spans="2:20" ht="12.75"/>
    <row r="60" spans="2:20" ht="12.75"/>
    <row r="61" spans="2:20" ht="12.75"/>
    <row r="62" spans="2:20" ht="12.75"/>
    <row r="63" spans="2:20" ht="12.75"/>
    <row r="64" spans="2:20" ht="12.75"/>
    <row r="65" ht="12.75"/>
    <row r="66" ht="12.75"/>
  </sheetData>
  <mergeCells count="30">
    <mergeCell ref="M9:S9"/>
    <mergeCell ref="B11:C11"/>
    <mergeCell ref="M5:S5"/>
    <mergeCell ref="M6:S6"/>
    <mergeCell ref="M7:S7"/>
    <mergeCell ref="M8:S8"/>
    <mergeCell ref="M13:P13"/>
    <mergeCell ref="R13:T13"/>
    <mergeCell ref="M15:P16"/>
    <mergeCell ref="Q15:T16"/>
    <mergeCell ref="E15:H16"/>
    <mergeCell ref="I15:L16"/>
    <mergeCell ref="B12:C12"/>
    <mergeCell ref="B13:C13"/>
    <mergeCell ref="B26:C26"/>
    <mergeCell ref="B15:C17"/>
    <mergeCell ref="B25:C25"/>
    <mergeCell ref="D15:D17"/>
    <mergeCell ref="J43:S43"/>
    <mergeCell ref="J44:S44"/>
    <mergeCell ref="E17:H17"/>
    <mergeCell ref="I17:L17"/>
    <mergeCell ref="M17:P17"/>
    <mergeCell ref="Q17:T17"/>
    <mergeCell ref="J49:S49"/>
    <mergeCell ref="J50:S50"/>
    <mergeCell ref="J45:S45"/>
    <mergeCell ref="J46:S46"/>
    <mergeCell ref="J47:S47"/>
    <mergeCell ref="J48:S48"/>
  </mergeCells>
  <phoneticPr fontId="46" type="noConversion"/>
  <printOptions horizontalCentered="1"/>
  <pageMargins left="0.74803149606299213" right="0.23622047244094491" top="0.74803149606299213" bottom="0.59055118110236227" header="0.23622047244094491" footer="0.23622047244094491"/>
  <pageSetup paperSize="9" scale="45" orientation="portrait" horizontalDpi="4294967293" verticalDpi="30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0"/>
  <dimension ref="B1:AF74"/>
  <sheetViews>
    <sheetView view="pageBreakPreview" topLeftCell="B12" zoomScale="60" zoomScaleNormal="60" workbookViewId="0">
      <selection activeCell="B20" sqref="B20"/>
    </sheetView>
  </sheetViews>
  <sheetFormatPr defaultRowHeight="24.95" customHeight="1"/>
  <cols>
    <col min="2" max="2" width="6.60546875" customWidth="1"/>
    <col min="3" max="3" width="75.24609375" customWidth="1"/>
    <col min="4" max="4" width="10.11328125" customWidth="1"/>
    <col min="5" max="5" width="2.6953125" customWidth="1"/>
    <col min="6" max="6" width="22.51953125" customWidth="1"/>
    <col min="7" max="9" width="2.6953125" customWidth="1"/>
    <col min="10" max="10" width="17.125" customWidth="1"/>
    <col min="11" max="13" width="2.6953125" customWidth="1"/>
    <col min="14" max="14" width="22.51953125" customWidth="1"/>
    <col min="15" max="17" width="2.6953125" customWidth="1"/>
    <col min="18" max="18" width="23.59765625" customWidth="1"/>
    <col min="19" max="20" width="2.6953125" customWidth="1"/>
    <col min="22" max="22" width="23.734375" bestFit="1" customWidth="1"/>
    <col min="23" max="23" width="18.7421875" customWidth="1"/>
    <col min="24" max="24" width="47.6015625" customWidth="1"/>
    <col min="25" max="25" width="3.7734375" customWidth="1"/>
    <col min="26" max="28" width="18.7421875" customWidth="1"/>
    <col min="29" max="29" width="3.7734375" customWidth="1"/>
    <col min="30" max="31" width="18.7421875" customWidth="1"/>
    <col min="32" max="32" width="18.7421875" style="227"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41</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1439</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3"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3" ht="24.95" customHeight="1">
      <c r="B18" s="54"/>
      <c r="C18" s="29"/>
      <c r="D18" s="55"/>
      <c r="E18" s="50"/>
      <c r="F18" s="200"/>
      <c r="G18" s="200"/>
      <c r="H18" s="201"/>
      <c r="I18" s="200"/>
      <c r="J18" s="200"/>
      <c r="K18" s="202"/>
      <c r="L18" s="201"/>
      <c r="M18" s="200"/>
      <c r="N18" s="200"/>
      <c r="O18" s="202"/>
      <c r="P18" s="201"/>
      <c r="Q18" s="200"/>
      <c r="R18" s="200"/>
      <c r="S18" s="53"/>
      <c r="T18" s="52"/>
    </row>
    <row r="19" spans="2:23" ht="24.95" customHeight="1">
      <c r="B19" s="1962" t="s">
        <v>1382</v>
      </c>
      <c r="C19" s="1963"/>
      <c r="D19" s="32"/>
      <c r="E19" s="41"/>
      <c r="F19" s="127"/>
      <c r="G19" s="127"/>
      <c r="H19" s="128"/>
      <c r="I19" s="127"/>
      <c r="J19" s="127"/>
      <c r="K19" s="129"/>
      <c r="L19" s="128"/>
      <c r="M19" s="127"/>
      <c r="N19" s="127"/>
      <c r="O19" s="129"/>
      <c r="P19" s="128"/>
      <c r="Q19" s="127"/>
      <c r="R19" s="127"/>
      <c r="S19" s="96"/>
      <c r="T19" s="43"/>
    </row>
    <row r="20" spans="2:23" ht="24.95" customHeight="1">
      <c r="B20" s="452" t="s">
        <v>63</v>
      </c>
      <c r="C20" s="215"/>
      <c r="D20" s="32"/>
      <c r="E20" s="41"/>
      <c r="F20" s="423"/>
      <c r="G20" s="127"/>
      <c r="H20" s="411" t="s">
        <v>111</v>
      </c>
      <c r="I20" s="127"/>
      <c r="J20" s="127">
        <v>0</v>
      </c>
      <c r="K20" s="129"/>
      <c r="L20" s="128"/>
      <c r="M20" s="127"/>
      <c r="N20" s="127"/>
      <c r="O20" s="127"/>
      <c r="P20" s="375" t="s">
        <v>107</v>
      </c>
      <c r="Q20" s="127"/>
      <c r="R20" s="127"/>
      <c r="S20" s="96"/>
      <c r="T20" s="43"/>
      <c r="V20" s="227"/>
      <c r="W20" s="226"/>
    </row>
    <row r="21" spans="2:23" ht="24.95" customHeight="1" thickBot="1">
      <c r="B21" s="452"/>
      <c r="C21" s="215"/>
      <c r="D21" s="32"/>
      <c r="E21" s="77"/>
      <c r="F21" s="185"/>
      <c r="G21" s="185"/>
      <c r="H21" s="533"/>
      <c r="I21" s="185"/>
      <c r="J21" s="185"/>
      <c r="K21" s="187"/>
      <c r="L21" s="186"/>
      <c r="M21" s="185"/>
      <c r="N21" s="185"/>
      <c r="O21" s="187"/>
      <c r="P21" s="1138"/>
      <c r="Q21" s="185"/>
      <c r="R21" s="185"/>
      <c r="S21" s="165"/>
      <c r="T21" s="66"/>
      <c r="V21" s="227"/>
    </row>
    <row r="22" spans="2:23" ht="24.95" customHeight="1" thickBot="1">
      <c r="B22" s="452"/>
      <c r="C22" s="215"/>
      <c r="D22" s="32"/>
      <c r="E22" s="71"/>
      <c r="F22" s="136">
        <f>SUM(F20:F21)</f>
        <v>0</v>
      </c>
      <c r="G22" s="136"/>
      <c r="H22" s="137"/>
      <c r="I22" s="136"/>
      <c r="J22" s="136">
        <f>SUM(J20:J21)</f>
        <v>0</v>
      </c>
      <c r="K22" s="138"/>
      <c r="L22" s="137"/>
      <c r="M22" s="136"/>
      <c r="N22" s="136">
        <f>SUM(N20:N21)</f>
        <v>0</v>
      </c>
      <c r="O22" s="138"/>
      <c r="P22" s="137"/>
      <c r="Q22" s="136"/>
      <c r="R22" s="136">
        <f>SUM(R20:R21)</f>
        <v>0</v>
      </c>
      <c r="S22" s="213"/>
      <c r="T22" s="72"/>
      <c r="V22" s="438"/>
      <c r="W22" s="233"/>
    </row>
    <row r="23" spans="2:23" ht="24.95" customHeight="1">
      <c r="B23" s="92"/>
      <c r="C23" s="93"/>
      <c r="D23" s="32"/>
      <c r="E23" s="41"/>
      <c r="F23" s="229" t="s">
        <v>105</v>
      </c>
      <c r="G23" s="127"/>
      <c r="H23" s="128"/>
      <c r="I23" s="127"/>
      <c r="J23" s="229" t="s">
        <v>105</v>
      </c>
      <c r="K23" s="129"/>
      <c r="L23" s="128"/>
      <c r="M23" s="127"/>
      <c r="N23" s="229" t="s">
        <v>105</v>
      </c>
      <c r="O23" s="129"/>
      <c r="P23" s="128"/>
      <c r="Q23" s="127"/>
      <c r="R23" s="229" t="s">
        <v>105</v>
      </c>
      <c r="S23" s="96"/>
      <c r="T23" s="43"/>
    </row>
    <row r="24" spans="2:23" ht="27.75" customHeight="1">
      <c r="B24" s="214" t="s">
        <v>160</v>
      </c>
      <c r="C24" s="215"/>
      <c r="D24" s="32"/>
      <c r="E24" s="41"/>
      <c r="F24" s="127">
        <v>0</v>
      </c>
      <c r="G24" s="127"/>
      <c r="H24" s="411" t="s">
        <v>111</v>
      </c>
      <c r="I24" s="127"/>
      <c r="J24" s="127"/>
      <c r="K24" s="129"/>
      <c r="L24" s="128"/>
      <c r="M24" s="127"/>
      <c r="N24" s="127"/>
      <c r="O24" s="129"/>
      <c r="P24" s="375" t="s">
        <v>107</v>
      </c>
      <c r="Q24" s="127"/>
      <c r="R24" s="127">
        <v>0</v>
      </c>
      <c r="S24" s="96"/>
      <c r="T24" s="43"/>
    </row>
    <row r="25" spans="2:23" ht="24.95" customHeight="1" thickBot="1">
      <c r="B25" s="1922"/>
      <c r="C25" s="1993"/>
      <c r="D25" s="32"/>
      <c r="E25" s="77"/>
      <c r="F25" s="185"/>
      <c r="G25" s="185"/>
      <c r="H25" s="186"/>
      <c r="I25" s="185"/>
      <c r="J25" s="185"/>
      <c r="K25" s="187"/>
      <c r="L25" s="186"/>
      <c r="M25" s="185"/>
      <c r="N25" s="185"/>
      <c r="O25" s="187"/>
      <c r="P25" s="186"/>
      <c r="Q25" s="185"/>
      <c r="R25" s="185"/>
      <c r="S25" s="165"/>
      <c r="T25" s="66"/>
    </row>
    <row r="26" spans="2:23" ht="24.95" customHeight="1" thickBot="1">
      <c r="B26" s="1987" t="s">
        <v>67</v>
      </c>
      <c r="C26" s="1988"/>
      <c r="D26" s="65"/>
      <c r="E26" s="68"/>
      <c r="F26" s="188">
        <f>+F22+F24</f>
        <v>0</v>
      </c>
      <c r="G26" s="188"/>
      <c r="H26" s="189"/>
      <c r="I26" s="188"/>
      <c r="J26" s="188">
        <f>+J22+J24</f>
        <v>0</v>
      </c>
      <c r="K26" s="190"/>
      <c r="L26" s="189"/>
      <c r="M26" s="188"/>
      <c r="N26" s="188">
        <f>+N22+N24</f>
        <v>0</v>
      </c>
      <c r="O26" s="190"/>
      <c r="P26" s="189"/>
      <c r="Q26" s="188"/>
      <c r="R26" s="188">
        <f>+R22+R24</f>
        <v>0</v>
      </c>
      <c r="S26" s="184"/>
      <c r="T26" s="69"/>
    </row>
    <row r="27" spans="2:23" ht="24.95" customHeight="1" thickTop="1">
      <c r="B27" s="218"/>
      <c r="C27" s="219"/>
      <c r="D27" s="219"/>
      <c r="E27" s="219"/>
      <c r="F27" s="410" t="s">
        <v>105</v>
      </c>
      <c r="G27" s="219"/>
      <c r="H27" s="219"/>
      <c r="I27" s="219"/>
      <c r="J27" s="410" t="s">
        <v>105</v>
      </c>
      <c r="K27" s="219"/>
      <c r="L27" s="219"/>
      <c r="M27" s="219"/>
      <c r="N27" s="410" t="s">
        <v>105</v>
      </c>
      <c r="O27" s="219"/>
      <c r="P27" s="219"/>
      <c r="Q27" s="219"/>
      <c r="R27" s="410" t="s">
        <v>105</v>
      </c>
      <c r="S27" s="219"/>
      <c r="T27" s="60"/>
    </row>
    <row r="28" spans="2:23" ht="24.95" customHeight="1">
      <c r="B28" s="222"/>
      <c r="C28" s="223"/>
      <c r="D28" s="223"/>
      <c r="E28" s="223"/>
      <c r="F28" s="223"/>
      <c r="G28" s="223"/>
      <c r="H28" s="223"/>
      <c r="I28" s="223"/>
      <c r="J28" s="223"/>
      <c r="K28" s="223"/>
      <c r="L28" s="223"/>
      <c r="M28" s="223"/>
      <c r="N28" s="223"/>
      <c r="O28" s="223"/>
      <c r="P28" s="223"/>
      <c r="Q28" s="223"/>
      <c r="R28" s="223"/>
      <c r="S28" s="223"/>
      <c r="T28" s="60"/>
    </row>
    <row r="29" spans="2:23" ht="24.95" customHeight="1">
      <c r="B29" s="222"/>
      <c r="C29" s="223"/>
      <c r="D29" s="223"/>
      <c r="E29" s="223"/>
      <c r="F29" s="223"/>
      <c r="G29" s="223"/>
      <c r="H29" s="223"/>
      <c r="I29" s="223"/>
      <c r="J29" s="223"/>
      <c r="K29" s="223"/>
      <c r="L29" s="224" t="str">
        <f>A!L35</f>
        <v>to WBS</v>
      </c>
      <c r="M29" s="223"/>
      <c r="N29" s="223"/>
      <c r="O29" s="223"/>
      <c r="P29" s="223"/>
      <c r="Q29" s="223"/>
      <c r="R29" s="223"/>
      <c r="S29" s="223"/>
      <c r="T29" s="60"/>
    </row>
    <row r="30" spans="2:23" ht="24.95" customHeight="1">
      <c r="B30" s="1163"/>
      <c r="C30" s="223"/>
      <c r="D30" s="223"/>
      <c r="E30" s="223"/>
      <c r="F30" s="223"/>
      <c r="G30" s="223"/>
      <c r="H30" s="223"/>
      <c r="I30" s="223"/>
      <c r="J30" s="223"/>
      <c r="K30" s="223"/>
      <c r="L30" s="224"/>
      <c r="M30" s="223"/>
      <c r="N30" s="223"/>
      <c r="O30" s="223"/>
      <c r="P30" s="223"/>
      <c r="Q30" s="223"/>
      <c r="R30" s="223"/>
      <c r="S30" s="223"/>
      <c r="T30" s="60"/>
    </row>
    <row r="31" spans="2:23" ht="24.95" customHeight="1">
      <c r="B31" s="687"/>
      <c r="C31" s="688"/>
      <c r="D31" s="688"/>
      <c r="E31" s="688"/>
      <c r="F31" s="688"/>
      <c r="G31" s="688"/>
      <c r="H31" s="688"/>
      <c r="I31" s="688"/>
      <c r="J31" s="688"/>
      <c r="K31" s="688"/>
      <c r="L31" s="1165"/>
      <c r="M31" s="688"/>
      <c r="N31" s="688"/>
      <c r="O31" s="688"/>
      <c r="P31" s="688"/>
      <c r="Q31" s="688"/>
      <c r="R31" s="688"/>
      <c r="S31" s="688"/>
      <c r="T31" s="1166"/>
    </row>
    <row r="32" spans="2:23" ht="24.95" customHeight="1">
      <c r="B32" s="687"/>
      <c r="C32" s="688"/>
      <c r="D32" s="688"/>
      <c r="E32" s="688"/>
      <c r="F32" s="688"/>
      <c r="G32" s="688"/>
      <c r="H32" s="688"/>
      <c r="I32" s="688"/>
      <c r="J32" s="688"/>
      <c r="K32" s="688"/>
      <c r="L32" s="1165"/>
      <c r="M32" s="688"/>
      <c r="N32" s="688"/>
      <c r="O32" s="688"/>
      <c r="P32" s="688"/>
      <c r="Q32" s="688"/>
      <c r="R32" s="688"/>
      <c r="S32" s="688"/>
      <c r="T32" s="1166"/>
    </row>
    <row r="33" spans="2:20" ht="24.95" customHeight="1">
      <c r="B33" s="687"/>
      <c r="C33" s="688"/>
      <c r="D33" s="688"/>
      <c r="E33" s="688"/>
      <c r="F33" s="688"/>
      <c r="G33" s="688"/>
      <c r="H33" s="688"/>
      <c r="I33" s="688"/>
      <c r="J33" s="688"/>
      <c r="K33" s="688"/>
      <c r="L33" s="1165"/>
      <c r="M33" s="688"/>
      <c r="N33" s="688"/>
      <c r="O33" s="688"/>
      <c r="P33" s="688"/>
      <c r="Q33" s="688"/>
      <c r="R33" s="688"/>
      <c r="S33" s="688"/>
      <c r="T33" s="1166"/>
    </row>
    <row r="34" spans="2:20" ht="24.95" customHeight="1">
      <c r="B34" s="687"/>
      <c r="C34" s="688"/>
      <c r="D34" s="688"/>
      <c r="E34" s="688"/>
      <c r="F34" s="688"/>
      <c r="G34" s="688"/>
      <c r="H34" s="688"/>
      <c r="I34" s="688"/>
      <c r="J34" s="688"/>
      <c r="K34" s="688"/>
      <c r="L34" s="1165"/>
      <c r="M34" s="688"/>
      <c r="N34" s="688"/>
      <c r="O34" s="688"/>
      <c r="P34" s="688"/>
      <c r="Q34" s="688"/>
      <c r="R34" s="688"/>
      <c r="S34" s="688"/>
      <c r="T34" s="1166"/>
    </row>
    <row r="35" spans="2:20" ht="24.95" customHeight="1">
      <c r="B35" s="687"/>
      <c r="C35" s="688"/>
      <c r="D35" s="688"/>
      <c r="E35" s="688"/>
      <c r="F35" s="688"/>
      <c r="G35" s="688"/>
      <c r="H35" s="688"/>
      <c r="I35" s="688"/>
      <c r="J35" s="688"/>
      <c r="K35" s="688"/>
      <c r="L35" s="1165"/>
      <c r="M35" s="688"/>
      <c r="N35" s="688"/>
      <c r="O35" s="688"/>
      <c r="P35" s="688"/>
      <c r="Q35" s="688"/>
      <c r="R35" s="688"/>
      <c r="S35" s="688"/>
      <c r="T35" s="1166"/>
    </row>
    <row r="36" spans="2:20" ht="25.5" customHeight="1">
      <c r="B36" s="1139"/>
      <c r="C36" s="1140"/>
      <c r="D36" s="1140"/>
      <c r="E36" s="1140"/>
      <c r="F36" s="1140"/>
      <c r="G36" s="1140"/>
      <c r="H36" s="1140"/>
      <c r="I36" s="1140"/>
      <c r="J36" s="1140"/>
      <c r="K36" s="1140"/>
      <c r="L36" s="1140"/>
      <c r="M36" s="1140"/>
      <c r="N36" s="1140"/>
      <c r="O36" s="1140"/>
      <c r="P36" s="1140"/>
      <c r="Q36" s="1140"/>
      <c r="R36" s="1140"/>
      <c r="S36" s="1140"/>
      <c r="T36" s="1141"/>
    </row>
    <row r="37" spans="2:20" ht="24.95" customHeight="1" thickBot="1">
      <c r="B37" s="231"/>
      <c r="C37" s="232"/>
      <c r="D37" s="232"/>
      <c r="E37" s="232"/>
      <c r="F37" s="232"/>
      <c r="G37" s="232"/>
      <c r="H37" s="232"/>
      <c r="I37" s="232"/>
      <c r="J37" s="232"/>
      <c r="K37" s="232"/>
      <c r="L37" s="232"/>
      <c r="M37" s="232"/>
      <c r="N37" s="232"/>
      <c r="O37" s="232"/>
      <c r="P37" s="232"/>
      <c r="Q37" s="232"/>
      <c r="R37" s="232"/>
      <c r="S37" s="232"/>
      <c r="T37" s="60"/>
    </row>
    <row r="38" spans="2:20" ht="24.95" customHeight="1">
      <c r="B38" s="12" t="s">
        <v>12</v>
      </c>
      <c r="C38" s="13"/>
      <c r="D38" s="14"/>
      <c r="E38" s="14"/>
      <c r="F38" s="14"/>
      <c r="G38" s="14"/>
      <c r="H38" s="14"/>
      <c r="I38" s="14"/>
      <c r="J38" s="14"/>
      <c r="K38" s="14"/>
      <c r="L38" s="14"/>
      <c r="M38" s="14"/>
      <c r="N38" s="14"/>
      <c r="O38" s="14"/>
      <c r="P38" s="14"/>
      <c r="Q38" s="14"/>
      <c r="R38" s="14"/>
      <c r="S38" s="14"/>
      <c r="T38" s="15"/>
    </row>
    <row r="39" spans="2:20" ht="24.95" customHeight="1">
      <c r="B39" s="236" t="s">
        <v>111</v>
      </c>
      <c r="C39" s="257" t="s">
        <v>13</v>
      </c>
      <c r="D39" s="18"/>
      <c r="E39" s="19" t="s">
        <v>18</v>
      </c>
      <c r="F39" s="19"/>
      <c r="G39" s="18"/>
      <c r="H39" s="18" t="s">
        <v>9</v>
      </c>
      <c r="I39" s="88" t="s">
        <v>63</v>
      </c>
      <c r="J39" s="1924" t="s">
        <v>64</v>
      </c>
      <c r="K39" s="1924"/>
      <c r="L39" s="1924"/>
      <c r="M39" s="1924"/>
      <c r="N39" s="1924"/>
      <c r="O39" s="1924"/>
      <c r="P39" s="1924"/>
      <c r="Q39" s="1924"/>
      <c r="R39" s="1924"/>
      <c r="S39" s="1924"/>
      <c r="T39" s="20"/>
    </row>
    <row r="40" spans="2:20" ht="24.95" customHeight="1">
      <c r="B40" s="16"/>
      <c r="C40" s="257" t="s">
        <v>14</v>
      </c>
      <c r="D40" s="18"/>
      <c r="E40" s="18"/>
      <c r="F40" s="18"/>
      <c r="G40" s="18"/>
      <c r="H40" s="18"/>
      <c r="I40" s="18"/>
      <c r="J40" s="1924"/>
      <c r="K40" s="1924"/>
      <c r="L40" s="1924"/>
      <c r="M40" s="1924"/>
      <c r="N40" s="1924"/>
      <c r="O40" s="1924"/>
      <c r="P40" s="1924"/>
      <c r="Q40" s="1924"/>
      <c r="R40" s="1924"/>
      <c r="S40" s="1924"/>
      <c r="T40" s="20"/>
    </row>
    <row r="41" spans="2:20" ht="24.95" customHeight="1">
      <c r="B41" s="16"/>
      <c r="C41" s="257" t="s">
        <v>15</v>
      </c>
      <c r="D41" s="18"/>
      <c r="E41" s="18"/>
      <c r="F41" s="18"/>
      <c r="G41" s="18"/>
      <c r="H41" s="18"/>
      <c r="I41" s="18"/>
      <c r="J41" s="1924"/>
      <c r="K41" s="1924"/>
      <c r="L41" s="1924"/>
      <c r="M41" s="1924"/>
      <c r="N41" s="1924"/>
      <c r="O41" s="1924"/>
      <c r="P41" s="1924"/>
      <c r="Q41" s="1924"/>
      <c r="R41" s="1924"/>
      <c r="S41" s="1924"/>
      <c r="T41" s="20"/>
    </row>
    <row r="42" spans="2:20" ht="24.95" customHeight="1">
      <c r="B42" s="238" t="s">
        <v>105</v>
      </c>
      <c r="C42" s="258" t="s">
        <v>16</v>
      </c>
      <c r="D42" s="18"/>
      <c r="E42" s="18"/>
      <c r="F42" s="18"/>
      <c r="G42" s="18"/>
      <c r="H42" s="18"/>
      <c r="I42" s="18"/>
      <c r="J42" s="1924"/>
      <c r="K42" s="1924"/>
      <c r="L42" s="1924"/>
      <c r="M42" s="1924"/>
      <c r="N42" s="1924"/>
      <c r="O42" s="1924"/>
      <c r="P42" s="1924"/>
      <c r="Q42" s="1924"/>
      <c r="R42" s="1924"/>
      <c r="S42" s="1924"/>
      <c r="T42" s="20"/>
    </row>
    <row r="43" spans="2:20" ht="24.95" customHeight="1">
      <c r="B43" s="255" t="s">
        <v>106</v>
      </c>
      <c r="C43" s="258" t="s">
        <v>53</v>
      </c>
      <c r="D43" s="18"/>
      <c r="E43" s="18"/>
      <c r="F43" s="18"/>
      <c r="G43" s="18"/>
      <c r="H43" s="18"/>
      <c r="I43" s="18"/>
      <c r="J43" s="1924"/>
      <c r="K43" s="1924"/>
      <c r="L43" s="1924"/>
      <c r="M43" s="1924"/>
      <c r="N43" s="1924"/>
      <c r="O43" s="1924"/>
      <c r="P43" s="1924"/>
      <c r="Q43" s="1924"/>
      <c r="R43" s="1924"/>
      <c r="S43" s="1924"/>
      <c r="T43" s="20"/>
    </row>
    <row r="44" spans="2:20" ht="24.95" customHeight="1">
      <c r="B44" s="255" t="s">
        <v>109</v>
      </c>
      <c r="C44" s="258" t="s">
        <v>61</v>
      </c>
      <c r="D44" s="18"/>
      <c r="E44" s="18"/>
      <c r="F44" s="18"/>
      <c r="G44" s="18"/>
      <c r="H44" s="18"/>
      <c r="I44" s="18"/>
      <c r="J44" s="1924"/>
      <c r="K44" s="1924"/>
      <c r="L44" s="1924"/>
      <c r="M44" s="1924"/>
      <c r="N44" s="1924"/>
      <c r="O44" s="1924"/>
      <c r="P44" s="1924"/>
      <c r="Q44" s="1924"/>
      <c r="R44" s="1924"/>
      <c r="S44" s="1924"/>
      <c r="T44" s="20"/>
    </row>
    <row r="45" spans="2:20" ht="24.95" customHeight="1">
      <c r="B45" s="16"/>
      <c r="C45" s="258" t="s">
        <v>60</v>
      </c>
      <c r="D45" s="18"/>
      <c r="F45" s="19"/>
      <c r="G45" s="19"/>
      <c r="H45" s="18"/>
      <c r="I45" s="18"/>
      <c r="J45" s="1924"/>
      <c r="K45" s="1924"/>
      <c r="L45" s="1924"/>
      <c r="M45" s="1924"/>
      <c r="N45" s="1924"/>
      <c r="O45" s="1924"/>
      <c r="P45" s="1924"/>
      <c r="Q45" s="1924"/>
      <c r="R45" s="1924"/>
      <c r="S45" s="1924"/>
      <c r="T45" s="20"/>
    </row>
    <row r="46" spans="2:20" ht="24.95" customHeight="1">
      <c r="B46" s="237" t="s">
        <v>107</v>
      </c>
      <c r="C46" s="258" t="s">
        <v>54</v>
      </c>
      <c r="D46" s="18"/>
      <c r="E46" s="18"/>
      <c r="F46" s="18"/>
      <c r="G46" s="18"/>
      <c r="H46" s="18"/>
      <c r="I46" s="18"/>
      <c r="J46" s="1924"/>
      <c r="K46" s="1924"/>
      <c r="L46" s="1924"/>
      <c r="M46" s="1924"/>
      <c r="N46" s="1924"/>
      <c r="O46" s="1924"/>
      <c r="P46" s="1924"/>
      <c r="Q46" s="1924"/>
      <c r="R46" s="1924"/>
      <c r="S46" s="1924"/>
      <c r="T46" s="20"/>
    </row>
    <row r="47" spans="2:20" ht="24.95" customHeight="1">
      <c r="B47" s="9"/>
      <c r="C47" s="10"/>
      <c r="D47" s="3"/>
      <c r="E47" s="3"/>
      <c r="F47" s="3"/>
      <c r="G47" s="3"/>
      <c r="H47" s="3"/>
      <c r="I47" s="3"/>
      <c r="J47" s="3"/>
      <c r="K47" s="3"/>
      <c r="L47" s="3"/>
      <c r="M47" s="3"/>
      <c r="N47" s="3"/>
      <c r="O47" s="3"/>
      <c r="P47" s="3"/>
      <c r="Q47" s="3"/>
      <c r="R47" s="3"/>
      <c r="S47" s="3"/>
      <c r="T47" s="2"/>
    </row>
    <row r="48" spans="2:20" ht="24.95" customHeight="1" thickBot="1">
      <c r="B48" s="6"/>
      <c r="C48" s="7"/>
      <c r="D48" s="7"/>
      <c r="E48" s="7"/>
      <c r="F48" s="7"/>
      <c r="G48" s="7"/>
      <c r="H48" s="7"/>
      <c r="I48" s="7"/>
      <c r="J48" s="7"/>
      <c r="K48" s="7"/>
      <c r="L48" s="7"/>
      <c r="M48" s="7"/>
      <c r="N48" s="7"/>
      <c r="O48" s="7"/>
      <c r="P48" s="7"/>
      <c r="Q48" s="7"/>
      <c r="R48" s="7"/>
      <c r="S48" s="7"/>
      <c r="T48" s="8"/>
    </row>
    <row r="49" spans="32:32" ht="24.95" customHeight="1" thickTop="1"/>
    <row r="50" spans="32:32" ht="12.75"/>
    <row r="51" spans="32:32" ht="12.75"/>
    <row r="52" spans="32:32" ht="12.75"/>
    <row r="53" spans="32:32" ht="12.75"/>
    <row r="54" spans="32:32" ht="12.75"/>
    <row r="55" spans="32:32" ht="12.75">
      <c r="AF55" s="227">
        <v>3000000000</v>
      </c>
    </row>
    <row r="56" spans="32:32" ht="12.75">
      <c r="AF56" s="227">
        <v>10000000000</v>
      </c>
    </row>
    <row r="57" spans="32:32" ht="12.75">
      <c r="AF57" s="227">
        <v>4000000000</v>
      </c>
    </row>
    <row r="58" spans="32:32" ht="12.75"/>
    <row r="59" spans="32:32" ht="12.75"/>
    <row r="60" spans="32:32" ht="12.75"/>
    <row r="61" spans="32:32" ht="12.75"/>
    <row r="62" spans="32:32" ht="12.75"/>
    <row r="63" spans="32:32" ht="12.75"/>
    <row r="64" spans="32:32" ht="12.75"/>
    <row r="65" ht="36.75" customHeight="1"/>
    <row r="66" ht="12.75"/>
    <row r="67" ht="36.75" customHeight="1"/>
    <row r="68" ht="12.75"/>
    <row r="69" ht="14.25" customHeight="1"/>
    <row r="70" ht="12.75"/>
    <row r="71" ht="42" customHeight="1"/>
    <row r="72" ht="12.75"/>
    <row r="73" ht="12.75"/>
    <row r="74" ht="12.75"/>
  </sheetData>
  <mergeCells count="31">
    <mergeCell ref="B26:C26"/>
    <mergeCell ref="M9:S9"/>
    <mergeCell ref="M13:P13"/>
    <mergeCell ref="M15:P16"/>
    <mergeCell ref="B19:C19"/>
    <mergeCell ref="E15:H16"/>
    <mergeCell ref="B11:C11"/>
    <mergeCell ref="B12:C12"/>
    <mergeCell ref="M5:S5"/>
    <mergeCell ref="M6:S6"/>
    <mergeCell ref="M7:S7"/>
    <mergeCell ref="M8:S8"/>
    <mergeCell ref="B25:C25"/>
    <mergeCell ref="R13:T13"/>
    <mergeCell ref="Q15:T16"/>
    <mergeCell ref="D15:D17"/>
    <mergeCell ref="B15:C17"/>
    <mergeCell ref="Q17:T17"/>
    <mergeCell ref="B13:C13"/>
    <mergeCell ref="I17:L17"/>
    <mergeCell ref="M17:P17"/>
    <mergeCell ref="E17:H17"/>
    <mergeCell ref="I15:L16"/>
    <mergeCell ref="J46:S46"/>
    <mergeCell ref="J39:S39"/>
    <mergeCell ref="J40:S40"/>
    <mergeCell ref="J41:S41"/>
    <mergeCell ref="J42:S42"/>
    <mergeCell ref="J43:S43"/>
    <mergeCell ref="J45:S45"/>
    <mergeCell ref="J44:S44"/>
  </mergeCells>
  <phoneticPr fontId="31" type="noConversion"/>
  <pageMargins left="0.74803149606299213" right="0.23622047244094491" top="0.74803149606299213" bottom="0.41" header="0.23622047244094491" footer="0.23622047244094491"/>
  <pageSetup paperSize="9" scale="45" orientation="portrait" horizontalDpi="4294967293"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1"/>
  <dimension ref="B1:AF70"/>
  <sheetViews>
    <sheetView view="pageBreakPreview" topLeftCell="A13" zoomScale="60" zoomScaleNormal="60" workbookViewId="0">
      <selection activeCell="B20" sqref="B20"/>
    </sheetView>
  </sheetViews>
  <sheetFormatPr defaultRowHeight="24.95" customHeight="1"/>
  <cols>
    <col min="2" max="2" width="6.60546875" customWidth="1"/>
    <col min="3" max="3" width="75.24609375" customWidth="1"/>
    <col min="4" max="4" width="10.11328125" customWidth="1"/>
    <col min="5" max="5" width="2.6953125" customWidth="1"/>
    <col min="6" max="6" width="19.6875" customWidth="1"/>
    <col min="7" max="9" width="2.6953125" customWidth="1"/>
    <col min="10" max="10" width="20.765625" customWidth="1"/>
    <col min="11" max="13" width="2.6953125" customWidth="1"/>
    <col min="14" max="14" width="19.6875" customWidth="1"/>
    <col min="15" max="17" width="2.6953125" customWidth="1"/>
    <col min="18" max="18" width="19.6875" customWidth="1"/>
    <col min="19" max="20" width="2.6953125" customWidth="1"/>
    <col min="23" max="23" width="18.7421875" customWidth="1"/>
    <col min="24" max="24" width="47.6015625" customWidth="1"/>
    <col min="25" max="25" width="3.7734375" customWidth="1"/>
    <col min="26" max="28" width="18.7421875" customWidth="1"/>
    <col min="29" max="29" width="3.7734375" customWidth="1"/>
    <col min="30" max="31" width="18.7421875" customWidth="1"/>
    <col min="32" max="32" width="18.7421875" style="40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349</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1440</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0"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0" ht="24.95" customHeight="1">
      <c r="B18" s="54"/>
      <c r="C18" s="29"/>
      <c r="D18" s="55"/>
      <c r="E18" s="50"/>
      <c r="F18" s="200"/>
      <c r="G18" s="200"/>
      <c r="H18" s="201"/>
      <c r="I18" s="200"/>
      <c r="J18" s="200"/>
      <c r="K18" s="202"/>
      <c r="L18" s="201"/>
      <c r="M18" s="200"/>
      <c r="N18" s="200"/>
      <c r="O18" s="202"/>
      <c r="P18" s="201"/>
      <c r="Q18" s="200"/>
      <c r="R18" s="200"/>
      <c r="S18" s="53"/>
      <c r="T18" s="52"/>
    </row>
    <row r="19" spans="2:20" ht="24.95" customHeight="1">
      <c r="B19" s="1955" t="s">
        <v>1441</v>
      </c>
      <c r="C19" s="1956"/>
      <c r="D19" s="1330"/>
      <c r="E19" s="41"/>
      <c r="F19" s="423"/>
      <c r="G19" s="127"/>
      <c r="H19" s="412"/>
      <c r="I19" s="127"/>
      <c r="J19" s="423"/>
      <c r="K19" s="129"/>
      <c r="L19" s="128"/>
      <c r="M19" s="127"/>
      <c r="N19" s="127"/>
      <c r="O19" s="129"/>
      <c r="P19" s="375"/>
      <c r="Q19" s="127"/>
      <c r="R19" s="127"/>
      <c r="S19" s="96"/>
      <c r="T19" s="43"/>
    </row>
    <row r="20" spans="2:20" ht="24.95" customHeight="1">
      <c r="B20" s="452" t="s">
        <v>63</v>
      </c>
      <c r="C20" s="215"/>
      <c r="D20" s="1330"/>
      <c r="E20" s="41"/>
      <c r="F20" s="423"/>
      <c r="G20" s="127"/>
      <c r="H20" s="412" t="s">
        <v>111</v>
      </c>
      <c r="I20" s="127"/>
      <c r="J20" s="423"/>
      <c r="K20" s="129"/>
      <c r="L20" s="128"/>
      <c r="M20" s="127"/>
      <c r="N20" s="127">
        <f t="shared" ref="N20" si="0">+F20+J20</f>
        <v>0</v>
      </c>
      <c r="O20" s="129"/>
      <c r="P20" s="375" t="s">
        <v>107</v>
      </c>
      <c r="Q20" s="127"/>
      <c r="R20" s="127"/>
      <c r="S20" s="96"/>
      <c r="T20" s="43"/>
    </row>
    <row r="21" spans="2:20" ht="24.95" customHeight="1" thickBot="1">
      <c r="B21" s="1922"/>
      <c r="C21" s="1993"/>
      <c r="D21" s="1346"/>
      <c r="E21" s="77"/>
      <c r="F21" s="185"/>
      <c r="G21" s="185"/>
      <c r="H21" s="186"/>
      <c r="I21" s="185"/>
      <c r="J21" s="185"/>
      <c r="K21" s="187"/>
      <c r="L21" s="186"/>
      <c r="M21" s="185"/>
      <c r="N21" s="185"/>
      <c r="O21" s="187"/>
      <c r="P21" s="186"/>
      <c r="Q21" s="185"/>
      <c r="R21" s="185"/>
      <c r="S21" s="165"/>
      <c r="T21" s="66"/>
    </row>
    <row r="22" spans="2:20" ht="24.95" customHeight="1" thickBot="1">
      <c r="B22" s="1987" t="s">
        <v>67</v>
      </c>
      <c r="C22" s="1988"/>
      <c r="D22" s="1294"/>
      <c r="E22" s="68"/>
      <c r="F22" s="188">
        <f>SUM(F20:F21)</f>
        <v>0</v>
      </c>
      <c r="G22" s="188"/>
      <c r="H22" s="189"/>
      <c r="I22" s="188"/>
      <c r="J22" s="188">
        <f>SUM(J20:J21)</f>
        <v>0</v>
      </c>
      <c r="K22" s="190"/>
      <c r="L22" s="189"/>
      <c r="M22" s="188"/>
      <c r="N22" s="188">
        <f>SUM(N20:N21)</f>
        <v>0</v>
      </c>
      <c r="O22" s="190"/>
      <c r="P22" s="189"/>
      <c r="Q22" s="188"/>
      <c r="R22" s="188">
        <f>SUM(R20:R21)</f>
        <v>0</v>
      </c>
      <c r="S22" s="184"/>
      <c r="T22" s="69"/>
    </row>
    <row r="23" spans="2:20" ht="24.95" customHeight="1" thickTop="1">
      <c r="B23" s="218"/>
      <c r="C23" s="219"/>
      <c r="D23" s="219"/>
      <c r="E23" s="219"/>
      <c r="F23" s="410" t="s">
        <v>105</v>
      </c>
      <c r="G23" s="219"/>
      <c r="H23" s="219"/>
      <c r="I23" s="219"/>
      <c r="J23" s="410" t="s">
        <v>105</v>
      </c>
      <c r="K23" s="219"/>
      <c r="L23" s="219"/>
      <c r="M23" s="219"/>
      <c r="N23" s="410" t="s">
        <v>105</v>
      </c>
      <c r="O23" s="219"/>
      <c r="P23" s="219"/>
      <c r="Q23" s="219"/>
      <c r="R23" s="410" t="s">
        <v>105</v>
      </c>
      <c r="S23" s="219"/>
      <c r="T23" s="60"/>
    </row>
    <row r="24" spans="2:20" ht="24.95" customHeight="1">
      <c r="B24" s="222"/>
      <c r="C24" s="223"/>
      <c r="D24" s="223"/>
      <c r="E24" s="223"/>
      <c r="F24" s="223"/>
      <c r="G24" s="223"/>
      <c r="H24" s="223"/>
      <c r="I24" s="223"/>
      <c r="J24" s="223"/>
      <c r="K24" s="223"/>
      <c r="L24" s="223"/>
      <c r="M24" s="223"/>
      <c r="N24" s="223"/>
      <c r="O24" s="223"/>
      <c r="P24" s="223"/>
      <c r="Q24" s="223"/>
      <c r="R24" s="223"/>
      <c r="S24" s="223"/>
      <c r="T24" s="60"/>
    </row>
    <row r="25" spans="2:20" ht="24.95" customHeight="1">
      <c r="B25" s="222"/>
      <c r="C25" s="223"/>
      <c r="D25" s="223"/>
      <c r="E25" s="223"/>
      <c r="F25" s="223"/>
      <c r="G25" s="223"/>
      <c r="H25" s="223"/>
      <c r="I25" s="223"/>
      <c r="J25" s="223"/>
      <c r="K25" s="223"/>
      <c r="L25" s="224" t="str">
        <f>A!L35</f>
        <v>to WBS</v>
      </c>
      <c r="M25" s="223"/>
      <c r="N25" s="223"/>
      <c r="O25" s="223"/>
      <c r="P25" s="223"/>
      <c r="Q25" s="223"/>
      <c r="R25" s="223"/>
      <c r="S25" s="223"/>
      <c r="T25" s="60"/>
    </row>
    <row r="26" spans="2:20" ht="24.95" customHeight="1">
      <c r="B26" s="783"/>
      <c r="C26" s="223"/>
      <c r="D26" s="223"/>
      <c r="E26" s="223"/>
      <c r="F26" s="223"/>
      <c r="G26" s="223"/>
      <c r="H26" s="223"/>
      <c r="I26" s="223"/>
      <c r="J26" s="223"/>
      <c r="K26" s="223"/>
      <c r="L26" s="223"/>
      <c r="M26" s="223"/>
      <c r="N26" s="223"/>
      <c r="O26" s="223"/>
      <c r="P26" s="223"/>
      <c r="Q26" s="223"/>
      <c r="R26" s="223"/>
      <c r="S26" s="223"/>
      <c r="T26" s="60"/>
    </row>
    <row r="27" spans="2:20" ht="24.95" customHeight="1">
      <c r="B27" s="783"/>
      <c r="C27" s="223"/>
      <c r="D27" s="223"/>
      <c r="E27" s="223"/>
      <c r="F27" s="223"/>
      <c r="G27" s="223"/>
      <c r="H27" s="223"/>
      <c r="I27" s="223"/>
      <c r="J27" s="223"/>
      <c r="K27" s="223"/>
      <c r="L27" s="223"/>
      <c r="M27" s="223"/>
      <c r="N27" s="223"/>
      <c r="O27" s="223"/>
      <c r="P27" s="223"/>
      <c r="Q27" s="223"/>
      <c r="R27" s="223"/>
      <c r="S27" s="223"/>
      <c r="T27" s="60"/>
    </row>
    <row r="28" spans="2:20" ht="24.95" customHeight="1">
      <c r="B28" s="783"/>
      <c r="C28" s="223"/>
      <c r="D28" s="223"/>
      <c r="E28" s="223"/>
      <c r="F28" s="223"/>
      <c r="G28" s="223"/>
      <c r="H28" s="223"/>
      <c r="I28" s="223"/>
      <c r="J28" s="223"/>
      <c r="K28" s="223"/>
      <c r="L28" s="223"/>
      <c r="M28" s="223"/>
      <c r="N28" s="223"/>
      <c r="O28" s="223"/>
      <c r="P28" s="223"/>
      <c r="Q28" s="223"/>
      <c r="R28" s="223"/>
      <c r="S28" s="223"/>
      <c r="T28" s="60"/>
    </row>
    <row r="29" spans="2:20" ht="24.95" customHeight="1">
      <c r="B29" s="783"/>
      <c r="C29" s="223"/>
      <c r="D29" s="223"/>
      <c r="E29" s="223"/>
      <c r="F29" s="223"/>
      <c r="G29" s="223"/>
      <c r="H29" s="223"/>
      <c r="I29" s="223"/>
      <c r="J29" s="223"/>
      <c r="K29" s="223"/>
      <c r="L29" s="223"/>
      <c r="M29" s="223"/>
      <c r="N29" s="223"/>
      <c r="O29" s="223"/>
      <c r="P29" s="223"/>
      <c r="Q29" s="223"/>
      <c r="R29" s="223"/>
      <c r="S29" s="223"/>
      <c r="T29" s="60"/>
    </row>
    <row r="30" spans="2:20" ht="24.95" customHeight="1">
      <c r="B30" s="783"/>
      <c r="C30" s="223"/>
      <c r="D30" s="223"/>
      <c r="E30" s="223"/>
      <c r="F30" s="223"/>
      <c r="G30" s="223"/>
      <c r="H30" s="223"/>
      <c r="I30" s="223"/>
      <c r="J30" s="223"/>
      <c r="K30" s="223"/>
      <c r="L30" s="223"/>
      <c r="M30" s="223"/>
      <c r="N30" s="223"/>
      <c r="O30" s="223"/>
      <c r="P30" s="223"/>
      <c r="Q30" s="223"/>
      <c r="R30" s="223"/>
      <c r="S30" s="223"/>
      <c r="T30" s="60"/>
    </row>
    <row r="31" spans="2:20" ht="24.95" customHeight="1">
      <c r="B31" s="783"/>
      <c r="C31" s="223"/>
      <c r="D31" s="223"/>
      <c r="E31" s="223"/>
      <c r="F31" s="223"/>
      <c r="G31" s="223"/>
      <c r="H31" s="223"/>
      <c r="I31" s="223"/>
      <c r="J31" s="223"/>
      <c r="K31" s="223"/>
      <c r="L31" s="223"/>
      <c r="M31" s="223"/>
      <c r="N31" s="223"/>
      <c r="O31" s="223"/>
      <c r="P31" s="223"/>
      <c r="Q31" s="223"/>
      <c r="R31" s="223"/>
      <c r="S31" s="223"/>
      <c r="T31" s="60"/>
    </row>
    <row r="32" spans="2:20" ht="24.95" customHeight="1">
      <c r="B32" s="783"/>
      <c r="C32" s="223"/>
      <c r="D32" s="223"/>
      <c r="E32" s="223"/>
      <c r="F32" s="223"/>
      <c r="G32" s="223"/>
      <c r="H32" s="223"/>
      <c r="I32" s="223"/>
      <c r="J32" s="223"/>
      <c r="K32" s="223"/>
      <c r="L32" s="223"/>
      <c r="M32" s="223"/>
      <c r="N32" s="223"/>
      <c r="O32" s="223"/>
      <c r="P32" s="223"/>
      <c r="Q32" s="223"/>
      <c r="R32" s="223"/>
      <c r="S32" s="223"/>
      <c r="T32" s="60"/>
    </row>
    <row r="33" spans="2:20" ht="24.95" customHeight="1" thickBot="1">
      <c r="B33" s="231"/>
      <c r="C33" s="232"/>
      <c r="D33" s="232"/>
      <c r="E33" s="232"/>
      <c r="F33" s="232"/>
      <c r="G33" s="232"/>
      <c r="H33" s="232"/>
      <c r="I33" s="232"/>
      <c r="J33" s="232"/>
      <c r="K33" s="232"/>
      <c r="L33" s="232"/>
      <c r="M33" s="232"/>
      <c r="N33" s="232"/>
      <c r="O33" s="232"/>
      <c r="P33" s="232"/>
      <c r="Q33" s="232"/>
      <c r="R33" s="232"/>
      <c r="S33" s="232"/>
      <c r="T33" s="60"/>
    </row>
    <row r="34" spans="2:20" ht="24.95" customHeight="1">
      <c r="B34" s="12" t="s">
        <v>12</v>
      </c>
      <c r="C34" s="13"/>
      <c r="D34" s="14"/>
      <c r="E34" s="14"/>
      <c r="F34" s="14"/>
      <c r="G34" s="14"/>
      <c r="H34" s="14"/>
      <c r="I34" s="14"/>
      <c r="J34" s="14"/>
      <c r="K34" s="14"/>
      <c r="L34" s="14"/>
      <c r="M34" s="14"/>
      <c r="N34" s="14"/>
      <c r="O34" s="14"/>
      <c r="P34" s="14"/>
      <c r="Q34" s="14"/>
      <c r="R34" s="14"/>
      <c r="S34" s="14"/>
      <c r="T34" s="15"/>
    </row>
    <row r="35" spans="2:20" ht="24.95" customHeight="1">
      <c r="B35" s="236" t="s">
        <v>111</v>
      </c>
      <c r="C35" s="257" t="s">
        <v>13</v>
      </c>
      <c r="D35" s="18"/>
      <c r="E35" s="19" t="s">
        <v>18</v>
      </c>
      <c r="F35" s="19"/>
      <c r="G35" s="18"/>
      <c r="H35" s="18" t="s">
        <v>9</v>
      </c>
      <c r="I35" s="88" t="s">
        <v>63</v>
      </c>
      <c r="J35" s="1924" t="s">
        <v>64</v>
      </c>
      <c r="K35" s="1924"/>
      <c r="L35" s="1924"/>
      <c r="M35" s="1924"/>
      <c r="N35" s="1924"/>
      <c r="O35" s="1924"/>
      <c r="P35" s="1924"/>
      <c r="Q35" s="1924"/>
      <c r="R35" s="1924"/>
      <c r="S35" s="1924"/>
      <c r="T35" s="20"/>
    </row>
    <row r="36" spans="2:20" ht="24.95" customHeight="1">
      <c r="B36" s="16"/>
      <c r="C36" s="257" t="s">
        <v>14</v>
      </c>
      <c r="D36" s="18"/>
      <c r="E36" s="18"/>
      <c r="F36" s="18"/>
      <c r="G36" s="18"/>
      <c r="H36" s="18"/>
      <c r="I36" s="18"/>
      <c r="J36" s="1924"/>
      <c r="K36" s="1924"/>
      <c r="L36" s="1924"/>
      <c r="M36" s="1924"/>
      <c r="N36" s="1924"/>
      <c r="O36" s="1924"/>
      <c r="P36" s="1924"/>
      <c r="Q36" s="1924"/>
      <c r="R36" s="1924"/>
      <c r="S36" s="1924"/>
      <c r="T36" s="20"/>
    </row>
    <row r="37" spans="2:20" ht="24.95" customHeight="1">
      <c r="B37" s="16"/>
      <c r="C37" s="257" t="s">
        <v>15</v>
      </c>
      <c r="D37" s="18"/>
      <c r="E37" s="18"/>
      <c r="F37" s="18"/>
      <c r="G37" s="18"/>
      <c r="H37" s="18"/>
      <c r="I37" s="18"/>
      <c r="J37" s="1924"/>
      <c r="K37" s="1924"/>
      <c r="L37" s="1924"/>
      <c r="M37" s="1924"/>
      <c r="N37" s="1924"/>
      <c r="O37" s="1924"/>
      <c r="P37" s="1924"/>
      <c r="Q37" s="1924"/>
      <c r="R37" s="1924"/>
      <c r="S37" s="1924"/>
      <c r="T37" s="20"/>
    </row>
    <row r="38" spans="2:20" ht="24.95" customHeight="1">
      <c r="B38" s="238" t="s">
        <v>105</v>
      </c>
      <c r="C38" s="258" t="s">
        <v>16</v>
      </c>
      <c r="D38" s="18"/>
      <c r="E38" s="18"/>
      <c r="F38" s="18"/>
      <c r="G38" s="18"/>
      <c r="H38" s="18"/>
      <c r="I38" s="18"/>
      <c r="J38" s="1924"/>
      <c r="K38" s="1924"/>
      <c r="L38" s="1924"/>
      <c r="M38" s="1924"/>
      <c r="N38" s="1924"/>
      <c r="O38" s="1924"/>
      <c r="P38" s="1924"/>
      <c r="Q38" s="1924"/>
      <c r="R38" s="1924"/>
      <c r="S38" s="1924"/>
      <c r="T38" s="20"/>
    </row>
    <row r="39" spans="2:20" ht="24.95" customHeight="1">
      <c r="B39" s="255" t="s">
        <v>106</v>
      </c>
      <c r="C39" s="258" t="s">
        <v>53</v>
      </c>
      <c r="D39" s="18"/>
      <c r="E39" s="18"/>
      <c r="F39" s="18"/>
      <c r="G39" s="18"/>
      <c r="H39" s="18"/>
      <c r="I39" s="18"/>
      <c r="J39" s="1924"/>
      <c r="K39" s="1924"/>
      <c r="L39" s="1924"/>
      <c r="M39" s="1924"/>
      <c r="N39" s="1924"/>
      <c r="O39" s="1924"/>
      <c r="P39" s="1924"/>
      <c r="Q39" s="1924"/>
      <c r="R39" s="1924"/>
      <c r="S39" s="1924"/>
      <c r="T39" s="20"/>
    </row>
    <row r="40" spans="2:20" ht="24.95" customHeight="1">
      <c r="B40" s="255" t="s">
        <v>109</v>
      </c>
      <c r="C40" s="258" t="s">
        <v>61</v>
      </c>
      <c r="D40" s="18"/>
      <c r="E40" s="18"/>
      <c r="F40" s="18"/>
      <c r="G40" s="18"/>
      <c r="H40" s="18"/>
      <c r="I40" s="18"/>
      <c r="J40" s="1924"/>
      <c r="K40" s="1924"/>
      <c r="L40" s="1924"/>
      <c r="M40" s="1924"/>
      <c r="N40" s="1924"/>
      <c r="O40" s="1924"/>
      <c r="P40" s="1924"/>
      <c r="Q40" s="1924"/>
      <c r="R40" s="1924"/>
      <c r="S40" s="1924"/>
      <c r="T40" s="20"/>
    </row>
    <row r="41" spans="2:20" ht="24.95" customHeight="1">
      <c r="B41" s="16"/>
      <c r="C41" s="258" t="s">
        <v>60</v>
      </c>
      <c r="D41" s="18"/>
      <c r="F41" s="19"/>
      <c r="G41" s="19"/>
      <c r="H41" s="18"/>
      <c r="I41" s="18"/>
      <c r="J41" s="1924"/>
      <c r="K41" s="1924"/>
      <c r="L41" s="1924"/>
      <c r="M41" s="1924"/>
      <c r="N41" s="1924"/>
      <c r="O41" s="1924"/>
      <c r="P41" s="1924"/>
      <c r="Q41" s="1924"/>
      <c r="R41" s="1924"/>
      <c r="S41" s="1924"/>
      <c r="T41" s="20"/>
    </row>
    <row r="42" spans="2:20" ht="24.95" customHeight="1">
      <c r="B42" s="237" t="s">
        <v>107</v>
      </c>
      <c r="C42" s="258" t="s">
        <v>54</v>
      </c>
      <c r="D42" s="18"/>
      <c r="E42" s="18"/>
      <c r="F42" s="18"/>
      <c r="G42" s="18"/>
      <c r="H42" s="18"/>
      <c r="I42" s="18"/>
      <c r="J42" s="1924"/>
      <c r="K42" s="1924"/>
      <c r="L42" s="1924"/>
      <c r="M42" s="1924"/>
      <c r="N42" s="1924"/>
      <c r="O42" s="1924"/>
      <c r="P42" s="1924"/>
      <c r="Q42" s="1924"/>
      <c r="R42" s="1924"/>
      <c r="S42" s="1924"/>
      <c r="T42" s="20"/>
    </row>
    <row r="43" spans="2:20" ht="24.95" customHeight="1">
      <c r="B43" s="9"/>
      <c r="C43" s="10"/>
      <c r="D43" s="3"/>
      <c r="E43" s="3"/>
      <c r="F43" s="3"/>
      <c r="G43" s="3"/>
      <c r="H43" s="3"/>
      <c r="I43" s="3"/>
      <c r="J43" s="3"/>
      <c r="K43" s="3"/>
      <c r="L43" s="3"/>
      <c r="M43" s="3"/>
      <c r="N43" s="3"/>
      <c r="O43" s="3"/>
      <c r="P43" s="3"/>
      <c r="Q43" s="3"/>
      <c r="R43" s="3"/>
      <c r="S43" s="3"/>
      <c r="T43" s="2"/>
    </row>
    <row r="44" spans="2:20" ht="24.95" customHeight="1" thickBot="1">
      <c r="B44" s="6"/>
      <c r="C44" s="7"/>
      <c r="D44" s="7"/>
      <c r="E44" s="7"/>
      <c r="F44" s="7"/>
      <c r="G44" s="7"/>
      <c r="H44" s="7"/>
      <c r="I44" s="7"/>
      <c r="J44" s="7"/>
      <c r="K44" s="7"/>
      <c r="L44" s="7"/>
      <c r="M44" s="7"/>
      <c r="N44" s="7"/>
      <c r="O44" s="7"/>
      <c r="P44" s="7"/>
      <c r="Q44" s="7"/>
      <c r="R44" s="7"/>
      <c r="S44" s="7"/>
      <c r="T44" s="8"/>
    </row>
    <row r="45" spans="2:20" ht="24.95" customHeight="1" thickTop="1"/>
    <row r="46" spans="2:20" ht="12.75"/>
    <row r="47" spans="2:20" ht="12.75"/>
    <row r="48" spans="2:20" ht="12.75"/>
    <row r="49" spans="32:32" ht="12.75"/>
    <row r="50" spans="32:32" ht="12.75"/>
    <row r="51" spans="32:32" ht="12.75">
      <c r="AF51" s="405">
        <v>3000000000</v>
      </c>
    </row>
    <row r="52" spans="32:32" ht="12.75">
      <c r="AF52" s="405">
        <v>10000000000</v>
      </c>
    </row>
    <row r="53" spans="32:32" ht="12.75">
      <c r="AF53" s="405">
        <v>4000000000</v>
      </c>
    </row>
    <row r="54" spans="32:32" ht="12.75"/>
    <row r="55" spans="32:32" ht="12.75"/>
    <row r="56" spans="32:32" ht="12.75"/>
    <row r="57" spans="32:32" ht="12.75"/>
    <row r="58" spans="32:32" ht="12.75"/>
    <row r="59" spans="32:32" ht="12.75"/>
    <row r="60" spans="32:32" ht="12.75"/>
    <row r="61" spans="32:32" ht="36.75" customHeight="1"/>
    <row r="62" spans="32:32" ht="12.75"/>
    <row r="63" spans="32:32" ht="36.75" customHeight="1"/>
    <row r="64" spans="32:32" ht="12.75"/>
    <row r="65" ht="14.25" customHeight="1"/>
    <row r="66" ht="12.75"/>
    <row r="67" ht="42" customHeight="1"/>
    <row r="68" ht="12.75"/>
    <row r="69" ht="12.75"/>
    <row r="70" ht="12.75"/>
  </sheetData>
  <mergeCells count="31">
    <mergeCell ref="J42:S42"/>
    <mergeCell ref="J35:S35"/>
    <mergeCell ref="J36:S36"/>
    <mergeCell ref="J37:S37"/>
    <mergeCell ref="J38:S38"/>
    <mergeCell ref="J39:S39"/>
    <mergeCell ref="J41:S41"/>
    <mergeCell ref="J40:S40"/>
    <mergeCell ref="B21:C21"/>
    <mergeCell ref="B22:C22"/>
    <mergeCell ref="M9:S9"/>
    <mergeCell ref="M13:P13"/>
    <mergeCell ref="M15:P16"/>
    <mergeCell ref="I15:L16"/>
    <mergeCell ref="B11:C11"/>
    <mergeCell ref="B12:C12"/>
    <mergeCell ref="D15:D17"/>
    <mergeCell ref="B15:C17"/>
    <mergeCell ref="Q17:T17"/>
    <mergeCell ref="B13:C13"/>
    <mergeCell ref="I17:L17"/>
    <mergeCell ref="B19:C19"/>
    <mergeCell ref="M5:S5"/>
    <mergeCell ref="M6:S6"/>
    <mergeCell ref="M7:S7"/>
    <mergeCell ref="M8:S8"/>
    <mergeCell ref="E17:H17"/>
    <mergeCell ref="E15:H16"/>
    <mergeCell ref="R13:T13"/>
    <mergeCell ref="Q15:T16"/>
    <mergeCell ref="M17:P17"/>
  </mergeCells>
  <phoneticPr fontId="31" type="noConversion"/>
  <pageMargins left="0.74803149606299213" right="0.35433070866141736" top="0.74803149606299213" bottom="1.4960629921259843" header="0.23622047244094491" footer="0.23622047244094491"/>
  <pageSetup paperSize="9" scale="45" orientation="portrait" horizontalDpi="4294967293" verticalDpi="300"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dimension ref="B1:T91"/>
  <sheetViews>
    <sheetView view="pageBreakPreview" topLeftCell="A22" zoomScale="60" zoomScaleNormal="70" workbookViewId="0">
      <selection activeCell="T27" sqref="T27"/>
    </sheetView>
  </sheetViews>
  <sheetFormatPr defaultRowHeight="24.95" customHeight="1"/>
  <cols>
    <col min="2" max="2" width="6.60546875" customWidth="1"/>
    <col min="3" max="3" width="75.24609375" customWidth="1"/>
    <col min="4" max="4" width="10.11328125" customWidth="1"/>
    <col min="5" max="5" width="2.6953125" customWidth="1"/>
    <col min="6" max="6" width="19.6875" customWidth="1"/>
    <col min="7" max="9" width="2.6953125" customWidth="1"/>
    <col min="10" max="10" width="20.765625" customWidth="1"/>
    <col min="11" max="13" width="2.6953125" customWidth="1"/>
    <col min="14" max="14" width="19.6875" customWidth="1"/>
    <col min="15" max="17" width="2.6953125" customWidth="1"/>
    <col min="18" max="18" width="19.6875" customWidth="1"/>
    <col min="19" max="20" width="2.695312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164</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94" t="str">
        <f>WBS!B$11</f>
        <v>PT BANUA KARYA UTAMA</v>
      </c>
      <c r="C11" s="1994"/>
      <c r="E11" s="23"/>
      <c r="F11" s="24"/>
      <c r="G11" s="29"/>
      <c r="H11" s="30"/>
      <c r="I11" s="30"/>
      <c r="J11" s="30"/>
      <c r="K11" s="30"/>
      <c r="L11" s="31"/>
      <c r="M11" s="37"/>
      <c r="N11" s="37"/>
      <c r="O11" s="37"/>
      <c r="P11" s="30"/>
      <c r="Q11" s="30"/>
      <c r="R11" s="30"/>
      <c r="S11" s="30"/>
      <c r="T11" s="30"/>
    </row>
    <row r="12" spans="2:20" ht="24.95" customHeight="1">
      <c r="B12" s="1902" t="s">
        <v>253</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0"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0" ht="24.95" customHeight="1">
      <c r="B18" s="54"/>
      <c r="C18" s="29"/>
      <c r="D18" s="55"/>
      <c r="E18" s="271"/>
      <c r="F18" s="253"/>
      <c r="G18" s="253"/>
      <c r="H18" s="1503"/>
      <c r="I18" s="253"/>
      <c r="J18" s="253"/>
      <c r="K18" s="382"/>
      <c r="L18" s="1503"/>
      <c r="M18" s="253"/>
      <c r="N18" s="253"/>
      <c r="O18" s="382"/>
      <c r="P18" s="1503"/>
      <c r="Q18" s="253"/>
      <c r="R18" s="253"/>
      <c r="S18" s="1504"/>
      <c r="T18" s="273"/>
    </row>
    <row r="19" spans="2:20" ht="24.95" customHeight="1">
      <c r="B19" s="1354" t="s">
        <v>63</v>
      </c>
      <c r="C19" s="1661" t="s">
        <v>1214</v>
      </c>
      <c r="D19" s="1330"/>
      <c r="E19" s="1591"/>
      <c r="F19" s="1641">
        <v>63000000</v>
      </c>
      <c r="G19" s="1641"/>
      <c r="H19" s="1662"/>
      <c r="I19" s="1641"/>
      <c r="J19" s="1641"/>
      <c r="K19" s="1643"/>
      <c r="L19" s="1662"/>
      <c r="M19" s="1641"/>
      <c r="N19" s="1641">
        <f t="shared" ref="N19:N25" si="0">+F19+J19</f>
        <v>63000000</v>
      </c>
      <c r="O19" s="1643"/>
      <c r="P19" s="1662"/>
      <c r="Q19" s="1641"/>
      <c r="R19" s="1641"/>
      <c r="S19" s="1644"/>
      <c r="T19" s="39"/>
    </row>
    <row r="20" spans="2:20" ht="24.95" customHeight="1">
      <c r="B20" s="1354" t="s">
        <v>63</v>
      </c>
      <c r="C20" s="1589" t="s">
        <v>1225</v>
      </c>
      <c r="D20" s="1590"/>
      <c r="E20" s="1591"/>
      <c r="F20" s="1641">
        <v>56000000</v>
      </c>
      <c r="G20" s="1641"/>
      <c r="H20" s="1662"/>
      <c r="I20" s="1641"/>
      <c r="J20" s="1641"/>
      <c r="K20" s="1643"/>
      <c r="L20" s="1662"/>
      <c r="M20" s="1641"/>
      <c r="N20" s="1641">
        <f t="shared" si="0"/>
        <v>56000000</v>
      </c>
      <c r="O20" s="1643"/>
      <c r="P20" s="1662"/>
      <c r="Q20" s="1641"/>
      <c r="R20" s="1641"/>
      <c r="S20" s="1644"/>
      <c r="T20" s="39"/>
    </row>
    <row r="21" spans="2:20" ht="24.95" customHeight="1">
      <c r="B21" s="1354" t="s">
        <v>63</v>
      </c>
      <c r="C21" s="1663" t="s">
        <v>1196</v>
      </c>
      <c r="D21" s="1590"/>
      <c r="E21" s="1591"/>
      <c r="F21" s="1641">
        <v>3000000</v>
      </c>
      <c r="G21" s="1641"/>
      <c r="H21" s="1664" t="s">
        <v>111</v>
      </c>
      <c r="I21" s="1641"/>
      <c r="J21" s="1641"/>
      <c r="K21" s="1643"/>
      <c r="L21" s="1662"/>
      <c r="M21" s="1641"/>
      <c r="N21" s="1641">
        <f t="shared" si="0"/>
        <v>3000000</v>
      </c>
      <c r="O21" s="1643"/>
      <c r="P21" s="1662"/>
      <c r="Q21" s="1641"/>
      <c r="R21" s="1641">
        <v>69000000</v>
      </c>
      <c r="S21" s="1644"/>
      <c r="T21" s="39"/>
    </row>
    <row r="22" spans="2:20" ht="24.95" customHeight="1">
      <c r="B22" s="1354" t="s">
        <v>63</v>
      </c>
      <c r="C22" s="1663" t="s">
        <v>1430</v>
      </c>
      <c r="D22" s="1590"/>
      <c r="E22" s="1591"/>
      <c r="F22" s="1641">
        <v>1000000</v>
      </c>
      <c r="G22" s="1641"/>
      <c r="H22" s="1664" t="s">
        <v>111</v>
      </c>
      <c r="I22" s="1641"/>
      <c r="J22" s="1641"/>
      <c r="K22" s="1643"/>
      <c r="L22" s="1662"/>
      <c r="M22" s="1641"/>
      <c r="N22" s="1641">
        <f t="shared" si="0"/>
        <v>1000000</v>
      </c>
      <c r="O22" s="1643"/>
      <c r="P22" s="1662"/>
      <c r="Q22" s="1641"/>
      <c r="R22" s="1641"/>
      <c r="S22" s="1644"/>
      <c r="T22" s="39"/>
    </row>
    <row r="23" spans="2:20" ht="24.95" customHeight="1">
      <c r="B23" s="1354" t="s">
        <v>63</v>
      </c>
      <c r="C23" s="1663" t="s">
        <v>1194</v>
      </c>
      <c r="D23" s="1590"/>
      <c r="E23" s="1591"/>
      <c r="F23" s="1641">
        <v>1000000</v>
      </c>
      <c r="G23" s="1641"/>
      <c r="H23" s="1664" t="s">
        <v>111</v>
      </c>
      <c r="I23" s="1641"/>
      <c r="J23" s="1641"/>
      <c r="K23" s="1643"/>
      <c r="L23" s="1662"/>
      <c r="M23" s="1641"/>
      <c r="N23" s="1641">
        <f t="shared" si="0"/>
        <v>1000000</v>
      </c>
      <c r="O23" s="1643"/>
      <c r="P23" s="1662"/>
      <c r="Q23" s="1641"/>
      <c r="R23" s="1641"/>
      <c r="S23" s="1644"/>
      <c r="T23" s="39"/>
    </row>
    <row r="24" spans="2:20" ht="24.95" customHeight="1">
      <c r="B24" s="1665" t="s">
        <v>63</v>
      </c>
      <c r="C24" s="1666" t="s">
        <v>1431</v>
      </c>
      <c r="D24" s="1667"/>
      <c r="E24" s="1656"/>
      <c r="F24" s="1657">
        <v>1000000</v>
      </c>
      <c r="G24" s="1657"/>
      <c r="H24" s="1664" t="s">
        <v>111</v>
      </c>
      <c r="I24" s="1657"/>
      <c r="J24" s="1657"/>
      <c r="K24" s="1659"/>
      <c r="L24" s="1658"/>
      <c r="M24" s="1657"/>
      <c r="N24" s="1657">
        <f t="shared" si="0"/>
        <v>1000000</v>
      </c>
      <c r="O24" s="1659"/>
      <c r="P24" s="1662"/>
      <c r="Q24" s="1657"/>
      <c r="R24" s="1657"/>
      <c r="S24" s="1660"/>
      <c r="T24" s="39"/>
    </row>
    <row r="25" spans="2:20" ht="24.95" customHeight="1" thickBot="1">
      <c r="B25" s="452" t="s">
        <v>63</v>
      </c>
      <c r="C25" s="246" t="s">
        <v>1191</v>
      </c>
      <c r="D25" s="32"/>
      <c r="E25" s="38"/>
      <c r="F25" s="130">
        <v>0</v>
      </c>
      <c r="G25" s="130"/>
      <c r="H25" s="412" t="s">
        <v>111</v>
      </c>
      <c r="I25" s="130"/>
      <c r="J25" s="130"/>
      <c r="K25" s="132"/>
      <c r="L25" s="131"/>
      <c r="M25" s="130"/>
      <c r="N25" s="130">
        <f t="shared" si="0"/>
        <v>0</v>
      </c>
      <c r="O25" s="132"/>
      <c r="P25" s="131"/>
      <c r="Q25" s="130"/>
      <c r="R25" s="130">
        <v>56000000</v>
      </c>
      <c r="S25" s="97"/>
      <c r="T25" s="39"/>
    </row>
    <row r="26" spans="2:20" ht="24.95" customHeight="1" thickBot="1">
      <c r="B26" s="1930" t="s">
        <v>355</v>
      </c>
      <c r="C26" s="1931"/>
      <c r="D26" s="65"/>
      <c r="E26" s="68"/>
      <c r="F26" s="188">
        <f>+SUM(F19:F25)</f>
        <v>125000000</v>
      </c>
      <c r="G26" s="188"/>
      <c r="H26" s="189"/>
      <c r="I26" s="188"/>
      <c r="J26" s="188">
        <f>+SUM(J19:J25)</f>
        <v>0</v>
      </c>
      <c r="K26" s="190"/>
      <c r="L26" s="189"/>
      <c r="M26" s="188"/>
      <c r="N26" s="188">
        <f>+SUM(N19:N25)</f>
        <v>125000000</v>
      </c>
      <c r="O26" s="190"/>
      <c r="P26" s="189"/>
      <c r="Q26" s="188"/>
      <c r="R26" s="188">
        <f>+SUM(R21:R25)</f>
        <v>125000000</v>
      </c>
      <c r="S26" s="184"/>
      <c r="T26" s="69"/>
    </row>
    <row r="27" spans="2:20" ht="24.95" customHeight="1" thickTop="1">
      <c r="B27" s="1957"/>
      <c r="C27" s="1896"/>
      <c r="D27" s="79"/>
      <c r="E27" s="80"/>
      <c r="F27" s="410" t="s">
        <v>105</v>
      </c>
      <c r="G27" s="219"/>
      <c r="H27" s="219"/>
      <c r="I27" s="219"/>
      <c r="J27" s="410" t="s">
        <v>105</v>
      </c>
      <c r="K27" s="219"/>
      <c r="L27" s="219"/>
      <c r="M27" s="219"/>
      <c r="N27" s="410" t="s">
        <v>105</v>
      </c>
      <c r="O27" s="219"/>
      <c r="P27" s="219"/>
      <c r="Q27" s="219"/>
      <c r="R27" s="410" t="s">
        <v>105</v>
      </c>
      <c r="S27" s="82"/>
      <c r="T27" s="59"/>
    </row>
    <row r="28" spans="2:20" ht="24.95" customHeight="1">
      <c r="B28" s="222"/>
      <c r="C28" s="223"/>
      <c r="D28" s="223"/>
      <c r="E28" s="223"/>
      <c r="F28" s="223"/>
      <c r="G28" s="223"/>
      <c r="H28" s="223"/>
      <c r="I28" s="223"/>
      <c r="J28" s="223"/>
      <c r="K28" s="223"/>
      <c r="L28" s="223"/>
      <c r="M28" s="223"/>
      <c r="N28" s="223"/>
      <c r="O28" s="223"/>
      <c r="P28" s="223"/>
      <c r="Q28" s="223"/>
      <c r="R28" s="223"/>
      <c r="S28" s="223"/>
      <c r="T28" s="60"/>
    </row>
    <row r="29" spans="2:20" ht="24.95" customHeight="1">
      <c r="B29" s="222"/>
      <c r="C29" s="223"/>
      <c r="D29" s="223"/>
      <c r="E29" s="223"/>
      <c r="F29" s="223"/>
      <c r="G29" s="223"/>
      <c r="H29" s="223"/>
      <c r="I29" s="223"/>
      <c r="J29" s="223"/>
      <c r="K29" s="223"/>
      <c r="L29" s="224" t="str">
        <f>A!L35</f>
        <v>to WBS</v>
      </c>
      <c r="M29" s="223"/>
      <c r="N29" s="223"/>
      <c r="O29" s="223"/>
      <c r="P29" s="223"/>
      <c r="Q29" s="223"/>
      <c r="R29" s="223"/>
      <c r="S29" s="223"/>
      <c r="T29" s="60"/>
    </row>
    <row r="30" spans="2:20" ht="24.95" customHeight="1">
      <c r="B30" s="222"/>
      <c r="C30" s="223"/>
      <c r="D30" s="223"/>
      <c r="E30" s="223"/>
      <c r="F30" s="223"/>
      <c r="G30" s="223"/>
      <c r="H30" s="223"/>
      <c r="I30" s="223"/>
      <c r="J30" s="223"/>
      <c r="K30" s="223"/>
      <c r="L30" s="224"/>
      <c r="M30" s="223"/>
      <c r="N30" s="223"/>
      <c r="O30" s="223"/>
      <c r="P30" s="223"/>
      <c r="Q30" s="223"/>
      <c r="R30" s="223"/>
      <c r="S30" s="223"/>
      <c r="T30" s="60"/>
    </row>
    <row r="31" spans="2:20" ht="24.95" customHeight="1">
      <c r="B31" s="222"/>
      <c r="C31" s="223"/>
      <c r="D31" s="1319"/>
      <c r="E31" s="223"/>
      <c r="F31" s="223"/>
      <c r="G31" s="223"/>
      <c r="H31" s="223"/>
      <c r="I31" s="223"/>
      <c r="J31" s="223"/>
      <c r="K31" s="223"/>
      <c r="L31" s="223"/>
      <c r="M31" s="223"/>
      <c r="N31" s="223"/>
      <c r="O31" s="223"/>
      <c r="P31" s="223"/>
      <c r="Q31" s="223"/>
      <c r="R31" s="223"/>
      <c r="S31" s="223"/>
      <c r="T31" s="60"/>
    </row>
    <row r="32" spans="2:20" ht="24.95" customHeight="1">
      <c r="B32" s="222"/>
      <c r="C32" s="223"/>
      <c r="D32" s="1320"/>
      <c r="E32" s="223"/>
      <c r="F32" s="223"/>
      <c r="G32" s="223"/>
      <c r="H32" s="223"/>
      <c r="I32" s="223"/>
      <c r="J32" s="223"/>
      <c r="K32" s="223"/>
      <c r="L32" s="223"/>
      <c r="M32" s="223"/>
      <c r="N32" s="223"/>
      <c r="O32" s="223"/>
      <c r="P32" s="223"/>
      <c r="Q32" s="223"/>
      <c r="R32" s="223"/>
      <c r="S32" s="223"/>
      <c r="T32" s="60"/>
    </row>
    <row r="33" spans="2:20" ht="24.95" customHeight="1">
      <c r="B33" s="222"/>
      <c r="C33" s="223"/>
      <c r="D33" s="223"/>
      <c r="E33" s="223"/>
      <c r="F33" s="223"/>
      <c r="G33" s="223"/>
      <c r="H33" s="223"/>
      <c r="I33" s="223"/>
      <c r="J33" s="223"/>
      <c r="K33" s="223"/>
      <c r="L33" s="223"/>
      <c r="M33" s="223"/>
      <c r="N33" s="223"/>
      <c r="O33" s="223"/>
      <c r="P33" s="223"/>
      <c r="Q33" s="223"/>
      <c r="R33" s="223"/>
      <c r="S33" s="223"/>
      <c r="T33" s="60"/>
    </row>
    <row r="34" spans="2:20" ht="24.95" customHeight="1">
      <c r="B34" s="222"/>
      <c r="C34" s="223"/>
      <c r="D34" s="223"/>
      <c r="E34" s="223"/>
      <c r="F34" s="223"/>
      <c r="G34" s="223"/>
      <c r="H34" s="223"/>
      <c r="I34" s="223"/>
      <c r="J34" s="223"/>
      <c r="K34" s="223"/>
      <c r="L34" s="223"/>
      <c r="M34" s="223"/>
      <c r="N34" s="223"/>
      <c r="O34" s="223"/>
      <c r="P34" s="223"/>
      <c r="Q34" s="223"/>
      <c r="R34" s="223"/>
      <c r="S34" s="223"/>
      <c r="T34" s="60"/>
    </row>
    <row r="35" spans="2:20" ht="24.95" customHeight="1">
      <c r="B35" s="222"/>
      <c r="C35" s="223"/>
      <c r="D35" s="223"/>
      <c r="E35" s="223"/>
      <c r="F35" s="223"/>
      <c r="G35" s="223"/>
      <c r="H35" s="223"/>
      <c r="I35" s="223"/>
      <c r="J35" s="223"/>
      <c r="K35" s="223"/>
      <c r="L35" s="223"/>
      <c r="M35" s="223"/>
      <c r="N35" s="223"/>
      <c r="O35" s="223"/>
      <c r="P35" s="223"/>
      <c r="Q35" s="223"/>
      <c r="R35" s="223"/>
      <c r="S35" s="223"/>
      <c r="T35" s="60"/>
    </row>
    <row r="36" spans="2:20" ht="24.95" customHeight="1">
      <c r="B36" s="222"/>
      <c r="C36" s="223"/>
      <c r="D36" s="223"/>
      <c r="E36" s="223"/>
      <c r="F36" s="223"/>
      <c r="G36" s="223"/>
      <c r="H36" s="223"/>
      <c r="I36" s="223"/>
      <c r="J36" s="223"/>
      <c r="K36" s="223"/>
      <c r="L36" s="223"/>
      <c r="M36" s="223"/>
      <c r="N36" s="223"/>
      <c r="O36" s="223"/>
      <c r="P36" s="223"/>
      <c r="Q36" s="223"/>
      <c r="R36" s="223"/>
      <c r="S36" s="223"/>
      <c r="T36" s="60"/>
    </row>
    <row r="37" spans="2:20" ht="24.95" customHeight="1" thickBot="1">
      <c r="B37" s="259"/>
      <c r="C37" s="62"/>
      <c r="D37" s="61"/>
      <c r="E37" s="62"/>
      <c r="F37" s="63"/>
      <c r="G37" s="63"/>
      <c r="H37" s="63"/>
      <c r="I37" s="63"/>
      <c r="J37" s="63"/>
      <c r="K37" s="63"/>
      <c r="L37" s="63"/>
      <c r="M37" s="63"/>
      <c r="N37" s="63"/>
      <c r="O37" s="63"/>
      <c r="P37" s="63"/>
      <c r="Q37" s="63"/>
      <c r="R37" s="63"/>
      <c r="S37" s="63"/>
      <c r="T37" s="36"/>
    </row>
    <row r="38" spans="2:20" ht="24.95" customHeight="1">
      <c r="B38" s="12" t="s">
        <v>12</v>
      </c>
      <c r="C38" s="13"/>
      <c r="D38" s="14"/>
      <c r="E38" s="14"/>
      <c r="F38" s="14"/>
      <c r="G38" s="14"/>
      <c r="H38" s="14"/>
      <c r="I38" s="14"/>
      <c r="J38" s="14"/>
      <c r="K38" s="14"/>
      <c r="L38" s="14"/>
      <c r="M38" s="14"/>
      <c r="N38" s="14"/>
      <c r="O38" s="14"/>
      <c r="P38" s="14"/>
      <c r="Q38" s="14"/>
      <c r="R38" s="14"/>
      <c r="S38" s="14"/>
      <c r="T38" s="15"/>
    </row>
    <row r="39" spans="2:20" ht="24.95" customHeight="1">
      <c r="B39" s="236" t="s">
        <v>111</v>
      </c>
      <c r="C39" s="257" t="s">
        <v>13</v>
      </c>
      <c r="D39" s="18"/>
      <c r="E39" s="19" t="s">
        <v>18</v>
      </c>
      <c r="F39" s="19"/>
      <c r="G39" s="18"/>
      <c r="H39" s="18" t="s">
        <v>9</v>
      </c>
      <c r="I39" s="88" t="s">
        <v>63</v>
      </c>
      <c r="J39" s="1924" t="s">
        <v>64</v>
      </c>
      <c r="K39" s="1924"/>
      <c r="L39" s="1924"/>
      <c r="M39" s="1924"/>
      <c r="N39" s="1924"/>
      <c r="O39" s="1924"/>
      <c r="P39" s="1924"/>
      <c r="Q39" s="1924"/>
      <c r="R39" s="1924"/>
      <c r="S39" s="1924"/>
      <c r="T39" s="20"/>
    </row>
    <row r="40" spans="2:20" ht="24.95" customHeight="1">
      <c r="B40" s="16"/>
      <c r="C40" s="257" t="s">
        <v>14</v>
      </c>
      <c r="D40" s="18"/>
      <c r="E40" s="18"/>
      <c r="F40" s="18"/>
      <c r="G40" s="18"/>
      <c r="H40" s="18"/>
      <c r="I40" s="18"/>
      <c r="J40" s="1924"/>
      <c r="K40" s="1924"/>
      <c r="L40" s="1924"/>
      <c r="M40" s="1924"/>
      <c r="N40" s="1924"/>
      <c r="O40" s="1924"/>
      <c r="P40" s="1924"/>
      <c r="Q40" s="1924"/>
      <c r="R40" s="1924"/>
      <c r="S40" s="1924"/>
      <c r="T40" s="20"/>
    </row>
    <row r="41" spans="2:20" ht="24.95" customHeight="1">
      <c r="B41" s="16"/>
      <c r="C41" s="257" t="s">
        <v>15</v>
      </c>
      <c r="D41" s="18"/>
      <c r="E41" s="18"/>
      <c r="F41" s="18"/>
      <c r="G41" s="18"/>
      <c r="H41" s="18"/>
      <c r="I41" s="18"/>
      <c r="J41" s="1924"/>
      <c r="K41" s="1924"/>
      <c r="L41" s="1924"/>
      <c r="M41" s="1924"/>
      <c r="N41" s="1924"/>
      <c r="O41" s="1924"/>
      <c r="P41" s="1924"/>
      <c r="Q41" s="1924"/>
      <c r="R41" s="1924"/>
      <c r="S41" s="1924"/>
      <c r="T41" s="20"/>
    </row>
    <row r="42" spans="2:20" ht="24.95" customHeight="1">
      <c r="B42" s="238" t="s">
        <v>105</v>
      </c>
      <c r="C42" s="258" t="s">
        <v>16</v>
      </c>
      <c r="D42" s="18"/>
      <c r="E42" s="18"/>
      <c r="F42" s="18"/>
      <c r="G42" s="18"/>
      <c r="H42" s="18"/>
      <c r="I42" s="18"/>
      <c r="J42" s="1924"/>
      <c r="K42" s="1924"/>
      <c r="L42" s="1924"/>
      <c r="M42" s="1924"/>
      <c r="N42" s="1924"/>
      <c r="O42" s="1924"/>
      <c r="P42" s="1924"/>
      <c r="Q42" s="1924"/>
      <c r="R42" s="1924"/>
      <c r="S42" s="1924"/>
      <c r="T42" s="20"/>
    </row>
    <row r="43" spans="2:20" ht="24.95" customHeight="1">
      <c r="B43" s="373"/>
      <c r="C43" s="258" t="s">
        <v>59</v>
      </c>
      <c r="D43" s="18"/>
      <c r="E43" s="18"/>
      <c r="F43" s="18"/>
      <c r="G43" s="18"/>
      <c r="H43" s="18"/>
      <c r="I43" s="18"/>
      <c r="J43" s="1924"/>
      <c r="K43" s="1924"/>
      <c r="L43" s="1924"/>
      <c r="M43" s="1924"/>
      <c r="N43" s="1924"/>
      <c r="O43" s="1924"/>
      <c r="P43" s="1924"/>
      <c r="Q43" s="1924"/>
      <c r="R43" s="1924"/>
      <c r="S43" s="1924"/>
      <c r="T43" s="20"/>
    </row>
    <row r="44" spans="2:20" ht="24.95" customHeight="1">
      <c r="B44" s="16"/>
      <c r="C44" s="258" t="s">
        <v>60</v>
      </c>
      <c r="D44" s="18"/>
      <c r="E44" s="18"/>
      <c r="F44" s="18"/>
      <c r="G44" s="18"/>
      <c r="H44" s="18"/>
      <c r="I44" s="18"/>
      <c r="J44" s="1924"/>
      <c r="K44" s="1924"/>
      <c r="L44" s="1924"/>
      <c r="M44" s="1924"/>
      <c r="N44" s="1924"/>
      <c r="O44" s="1924"/>
      <c r="P44" s="1924"/>
      <c r="Q44" s="1924"/>
      <c r="R44" s="1924"/>
      <c r="S44" s="1924"/>
      <c r="T44" s="20"/>
    </row>
    <row r="45" spans="2:20" ht="24.95" customHeight="1">
      <c r="B45" s="16"/>
      <c r="C45" s="21"/>
      <c r="D45" s="18"/>
      <c r="F45" s="19"/>
      <c r="G45" s="19"/>
      <c r="H45" s="18"/>
      <c r="I45" s="18"/>
      <c r="J45" s="1924"/>
      <c r="K45" s="1924"/>
      <c r="L45" s="1924"/>
      <c r="M45" s="1924"/>
      <c r="N45" s="1924"/>
      <c r="O45" s="1924"/>
      <c r="P45" s="1924"/>
      <c r="Q45" s="1924"/>
      <c r="R45" s="1924"/>
      <c r="S45" s="1924"/>
      <c r="T45" s="20"/>
    </row>
    <row r="46" spans="2:20" ht="24.95" customHeight="1">
      <c r="B46" s="16"/>
      <c r="C46" s="21"/>
      <c r="D46" s="18"/>
      <c r="E46" s="18"/>
      <c r="F46" s="18"/>
      <c r="G46" s="18"/>
      <c r="H46" s="18"/>
      <c r="I46" s="18"/>
      <c r="J46" s="1924"/>
      <c r="K46" s="1924"/>
      <c r="L46" s="1924"/>
      <c r="M46" s="1924"/>
      <c r="N46" s="1924"/>
      <c r="O46" s="1924"/>
      <c r="P46" s="1924"/>
      <c r="Q46" s="1924"/>
      <c r="R46" s="1924"/>
      <c r="S46" s="1924"/>
      <c r="T46" s="20"/>
    </row>
    <row r="47" spans="2:20" ht="24.95" customHeight="1">
      <c r="B47" s="9"/>
      <c r="C47" s="10"/>
      <c r="D47" s="3"/>
      <c r="E47" s="3"/>
      <c r="F47" s="3"/>
      <c r="G47" s="3"/>
      <c r="H47" s="3"/>
      <c r="I47" s="3"/>
      <c r="J47" s="3"/>
      <c r="K47" s="3"/>
      <c r="L47" s="3"/>
      <c r="M47" s="3"/>
      <c r="N47" s="3"/>
      <c r="O47" s="3"/>
      <c r="P47" s="3"/>
      <c r="Q47" s="3"/>
      <c r="R47" s="3"/>
      <c r="S47" s="3"/>
      <c r="T47" s="2"/>
    </row>
    <row r="48" spans="2:20" ht="24.95" customHeight="1" thickBot="1">
      <c r="B48" s="6"/>
      <c r="C48" s="7"/>
      <c r="D48" s="7"/>
      <c r="E48" s="7"/>
      <c r="F48" s="7"/>
      <c r="G48" s="7"/>
      <c r="H48" s="7"/>
      <c r="I48" s="7"/>
      <c r="J48" s="7"/>
      <c r="K48" s="7"/>
      <c r="L48" s="7"/>
      <c r="M48" s="7"/>
      <c r="N48" s="7"/>
      <c r="O48" s="7"/>
      <c r="P48" s="7"/>
      <c r="Q48" s="7"/>
      <c r="R48" s="7"/>
      <c r="S48" s="7"/>
      <c r="T48" s="8"/>
    </row>
    <row r="49" ht="24.95" customHeight="1" thickTop="1"/>
    <row r="51" ht="12.75"/>
    <row r="52" ht="12.75"/>
    <row r="53" ht="72"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2.75"/>
    <row r="67" ht="12.75"/>
    <row r="68" ht="12.75"/>
    <row r="69" ht="12.75"/>
    <row r="70" ht="12.75"/>
    <row r="71" ht="12.75"/>
    <row r="72" ht="12.75"/>
    <row r="73" ht="12.75"/>
    <row r="74" ht="12.75"/>
    <row r="75" ht="12.75"/>
    <row r="76" ht="12.75"/>
    <row r="77" ht="70.5" customHeight="1"/>
    <row r="78" ht="12.75"/>
    <row r="79" ht="12.75"/>
    <row r="80" ht="12.75"/>
    <row r="81" ht="12.75"/>
    <row r="82" ht="12.75"/>
    <row r="83" ht="12.75"/>
    <row r="84" ht="12.75"/>
    <row r="85" ht="12.75"/>
    <row r="86" ht="12.75"/>
    <row r="87" ht="12.75"/>
    <row r="88" ht="12.75"/>
    <row r="89" ht="12.75"/>
    <row r="90" ht="12.75"/>
    <row r="91" ht="12.75"/>
  </sheetData>
  <mergeCells count="30">
    <mergeCell ref="J46:S46"/>
    <mergeCell ref="J39:S39"/>
    <mergeCell ref="J40:S40"/>
    <mergeCell ref="J41:S41"/>
    <mergeCell ref="J42:S42"/>
    <mergeCell ref="J43:S43"/>
    <mergeCell ref="J45:S45"/>
    <mergeCell ref="B27:C27"/>
    <mergeCell ref="J44:S44"/>
    <mergeCell ref="Q15:T16"/>
    <mergeCell ref="E17:H17"/>
    <mergeCell ref="I17:L17"/>
    <mergeCell ref="M17:P17"/>
    <mergeCell ref="B26:C26"/>
    <mergeCell ref="I15:L16"/>
    <mergeCell ref="M5:S5"/>
    <mergeCell ref="M6:S6"/>
    <mergeCell ref="M7:S7"/>
    <mergeCell ref="M8:S8"/>
    <mergeCell ref="M9:S9"/>
    <mergeCell ref="B12:C12"/>
    <mergeCell ref="B11:C11"/>
    <mergeCell ref="R13:T13"/>
    <mergeCell ref="B15:C17"/>
    <mergeCell ref="D15:D17"/>
    <mergeCell ref="M15:P16"/>
    <mergeCell ref="E15:H16"/>
    <mergeCell ref="Q17:T17"/>
    <mergeCell ref="M13:P13"/>
    <mergeCell ref="B13:C13"/>
  </mergeCells>
  <phoneticPr fontId="31" type="noConversion"/>
  <pageMargins left="0.74803149606299213" right="0.23622047244094491" top="0.51181102362204722" bottom="0.55118110236220474" header="0.23622047244094491" footer="0.23622047244094491"/>
  <pageSetup paperSize="9" scale="45" orientation="portrait" horizontalDpi="4294967293" verticalDpi="30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B1:AB86"/>
  <sheetViews>
    <sheetView view="pageBreakPreview" topLeftCell="A16" zoomScale="60" zoomScaleNormal="70" workbookViewId="0">
      <selection activeCell="M9" sqref="M9:S9"/>
    </sheetView>
  </sheetViews>
  <sheetFormatPr defaultRowHeight="24.95" customHeight="1"/>
  <cols>
    <col min="2" max="2" width="6.60546875" customWidth="1"/>
    <col min="3" max="3" width="75.24609375" customWidth="1"/>
    <col min="4" max="4" width="10.11328125" customWidth="1"/>
    <col min="5" max="5" width="2.6953125" customWidth="1"/>
    <col min="6" max="6" width="19.6875" customWidth="1"/>
    <col min="7" max="9" width="2.6953125" customWidth="1"/>
    <col min="10" max="10" width="20.765625" customWidth="1"/>
    <col min="11" max="13" width="2.6953125" customWidth="1"/>
    <col min="14" max="14" width="19.6875" customWidth="1"/>
    <col min="15" max="17" width="2.6953125" customWidth="1"/>
    <col min="18" max="18" width="19.6875" customWidth="1"/>
    <col min="19" max="20" width="2.6953125" customWidth="1"/>
    <col min="24" max="24" width="27.64453125" customWidth="1"/>
    <col min="25" max="28" width="18.7421875" customWidth="1"/>
    <col min="29" max="31" width="16.7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169</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94" t="str">
        <f>WBS!B$11</f>
        <v>PT BANUA KARYA UTAMA</v>
      </c>
      <c r="C11" s="1994"/>
      <c r="E11" s="23"/>
      <c r="F11" s="24"/>
      <c r="G11" s="29"/>
      <c r="H11" s="30"/>
      <c r="I11" s="30"/>
      <c r="J11" s="30"/>
      <c r="K11" s="30"/>
      <c r="L11" s="31"/>
      <c r="M11" s="37"/>
      <c r="N11" s="37"/>
      <c r="O11" s="37"/>
      <c r="P11" s="30"/>
      <c r="Q11" s="30"/>
      <c r="R11" s="30"/>
      <c r="S11" s="30"/>
      <c r="T11" s="30"/>
    </row>
    <row r="12" spans="2:20" ht="24.95" customHeight="1">
      <c r="B12" s="1902" t="s">
        <v>485</v>
      </c>
      <c r="C12" s="1902"/>
      <c r="E12" s="23"/>
      <c r="F12" s="24"/>
      <c r="G12" s="29"/>
      <c r="H12" s="30"/>
      <c r="I12" s="30"/>
      <c r="J12" s="30"/>
      <c r="K12" s="30"/>
      <c r="L12" s="31"/>
      <c r="M12" s="30"/>
      <c r="N12" s="30"/>
      <c r="O12" s="30"/>
      <c r="P12" s="30"/>
      <c r="Q12" s="30"/>
      <c r="R12" s="30"/>
      <c r="S12" s="30"/>
      <c r="T12" s="30"/>
    </row>
    <row r="13" spans="2:20" ht="24.95" customHeight="1">
      <c r="B13" s="1904" t="str">
        <f>WBS!B$13</f>
        <v>31 Desember 2019</v>
      </c>
      <c r="C13" s="1904"/>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0"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0" ht="24.95" customHeight="1">
      <c r="B18" s="54"/>
      <c r="C18" s="29"/>
      <c r="D18" s="55"/>
      <c r="E18" s="50"/>
      <c r="F18" s="196"/>
      <c r="G18" s="196"/>
      <c r="H18" s="197"/>
      <c r="I18" s="196"/>
      <c r="J18" s="196"/>
      <c r="K18" s="198"/>
      <c r="L18" s="197"/>
      <c r="M18" s="196"/>
      <c r="N18" s="196"/>
      <c r="O18" s="198"/>
      <c r="P18" s="197"/>
      <c r="Q18" s="196"/>
      <c r="R18" s="196"/>
      <c r="S18" s="193"/>
      <c r="T18" s="52"/>
    </row>
    <row r="19" spans="2:20" ht="24.95" customHeight="1">
      <c r="B19" s="452" t="s">
        <v>63</v>
      </c>
      <c r="C19" s="1143" t="s">
        <v>486</v>
      </c>
      <c r="D19" s="1144"/>
      <c r="E19" s="41"/>
      <c r="F19" s="127">
        <v>0</v>
      </c>
      <c r="G19" s="127"/>
      <c r="H19" s="412" t="s">
        <v>111</v>
      </c>
      <c r="I19" s="127"/>
      <c r="J19" s="127"/>
      <c r="K19" s="129"/>
      <c r="L19" s="128"/>
      <c r="M19" s="127"/>
      <c r="N19" s="127">
        <f>+F19+J19</f>
        <v>0</v>
      </c>
      <c r="O19" s="129"/>
      <c r="P19" s="128"/>
      <c r="Q19" s="127"/>
      <c r="R19" s="127">
        <v>0</v>
      </c>
      <c r="S19" s="96"/>
      <c r="T19" s="43"/>
    </row>
    <row r="20" spans="2:20" ht="24.95" customHeight="1" thickBot="1">
      <c r="B20" s="1142"/>
      <c r="C20" s="1143"/>
      <c r="D20" s="1144"/>
      <c r="E20" s="77"/>
      <c r="F20" s="185"/>
      <c r="G20" s="185"/>
      <c r="H20" s="186"/>
      <c r="I20" s="185"/>
      <c r="J20" s="185"/>
      <c r="K20" s="187"/>
      <c r="L20" s="186"/>
      <c r="M20" s="185"/>
      <c r="N20" s="185"/>
      <c r="O20" s="187"/>
      <c r="P20" s="186"/>
      <c r="Q20" s="185"/>
      <c r="R20" s="185"/>
      <c r="S20" s="165"/>
      <c r="T20" s="66"/>
    </row>
    <row r="21" spans="2:20" ht="24.95" customHeight="1" thickBot="1">
      <c r="B21" s="1930" t="s">
        <v>355</v>
      </c>
      <c r="C21" s="1931"/>
      <c r="D21" s="65"/>
      <c r="E21" s="68"/>
      <c r="F21" s="188">
        <f>SUM(F19:F20)</f>
        <v>0</v>
      </c>
      <c r="G21" s="188"/>
      <c r="H21" s="189"/>
      <c r="I21" s="188"/>
      <c r="J21" s="188">
        <f>SUM(J19:J20)</f>
        <v>0</v>
      </c>
      <c r="K21" s="190"/>
      <c r="L21" s="189"/>
      <c r="M21" s="188"/>
      <c r="N21" s="188">
        <f>SUM(N19:N20)</f>
        <v>0</v>
      </c>
      <c r="O21" s="190"/>
      <c r="P21" s="189"/>
      <c r="Q21" s="188"/>
      <c r="R21" s="188">
        <f>SUM(R19:R20)</f>
        <v>0</v>
      </c>
      <c r="S21" s="184"/>
      <c r="T21" s="69"/>
    </row>
    <row r="22" spans="2:20" ht="24.95" customHeight="1" thickTop="1">
      <c r="B22" s="1957"/>
      <c r="C22" s="1896"/>
      <c r="D22" s="79"/>
      <c r="E22" s="80"/>
      <c r="F22" s="410" t="s">
        <v>105</v>
      </c>
      <c r="G22" s="219"/>
      <c r="H22" s="219"/>
      <c r="I22" s="219"/>
      <c r="J22" s="410" t="s">
        <v>105</v>
      </c>
      <c r="K22" s="219"/>
      <c r="L22" s="219"/>
      <c r="M22" s="219"/>
      <c r="N22" s="410" t="s">
        <v>105</v>
      </c>
      <c r="O22" s="219"/>
      <c r="P22" s="219"/>
      <c r="Q22" s="219"/>
      <c r="R22" s="410" t="s">
        <v>105</v>
      </c>
      <c r="S22" s="82"/>
      <c r="T22" s="59"/>
    </row>
    <row r="23" spans="2:20" ht="24.95" customHeight="1">
      <c r="B23" s="1150"/>
      <c r="C23" s="223"/>
      <c r="D23" s="223"/>
      <c r="E23" s="223"/>
      <c r="F23" s="223"/>
      <c r="G23" s="223"/>
      <c r="H23" s="223"/>
      <c r="I23" s="223"/>
      <c r="J23" s="223"/>
      <c r="K23" s="223"/>
      <c r="L23" s="223"/>
      <c r="M23" s="223"/>
      <c r="N23" s="223"/>
      <c r="O23" s="223"/>
      <c r="P23" s="223"/>
      <c r="Q23" s="223"/>
      <c r="R23" s="223"/>
      <c r="S23" s="223"/>
      <c r="T23" s="60"/>
    </row>
    <row r="24" spans="2:20" ht="24.95" customHeight="1">
      <c r="B24" s="1150"/>
      <c r="C24" s="223"/>
      <c r="D24" s="223"/>
      <c r="E24" s="223"/>
      <c r="F24" s="223"/>
      <c r="G24" s="223"/>
      <c r="H24" s="223"/>
      <c r="I24" s="223"/>
      <c r="J24" s="223"/>
      <c r="K24" s="223"/>
      <c r="L24" s="224" t="str">
        <f>A!L35</f>
        <v>to WBS</v>
      </c>
      <c r="M24" s="223"/>
      <c r="N24" s="223"/>
      <c r="O24" s="223"/>
      <c r="P24" s="223"/>
      <c r="Q24" s="223"/>
      <c r="R24" s="223"/>
      <c r="S24" s="223"/>
      <c r="T24" s="60"/>
    </row>
    <row r="25" spans="2:20" ht="24.95" customHeight="1">
      <c r="B25" s="1150"/>
      <c r="C25" s="223"/>
      <c r="D25" s="223"/>
      <c r="E25" s="223"/>
      <c r="F25" s="223"/>
      <c r="G25" s="223"/>
      <c r="H25" s="223"/>
      <c r="I25" s="223"/>
      <c r="J25" s="223"/>
      <c r="K25" s="223"/>
      <c r="L25" s="224"/>
      <c r="M25" s="223"/>
      <c r="N25" s="223"/>
      <c r="O25" s="223"/>
      <c r="P25" s="223"/>
      <c r="Q25" s="223"/>
      <c r="R25" s="223"/>
      <c r="S25" s="223"/>
      <c r="T25" s="60"/>
    </row>
    <row r="26" spans="2:20" ht="24.95" customHeight="1">
      <c r="B26" s="1150"/>
      <c r="C26" s="223"/>
      <c r="D26" s="223"/>
      <c r="E26" s="223"/>
      <c r="F26" s="223"/>
      <c r="G26" s="223"/>
      <c r="H26" s="223"/>
      <c r="I26" s="223"/>
      <c r="J26" s="223"/>
      <c r="K26" s="223"/>
      <c r="L26" s="223"/>
      <c r="M26" s="223"/>
      <c r="N26" s="223"/>
      <c r="O26" s="223"/>
      <c r="P26" s="223"/>
      <c r="Q26" s="223"/>
      <c r="R26" s="223"/>
      <c r="S26" s="223"/>
      <c r="T26" s="60"/>
    </row>
    <row r="27" spans="2:20" ht="24.95" customHeight="1">
      <c r="B27" s="1150"/>
      <c r="C27" s="223"/>
      <c r="D27" s="223"/>
      <c r="E27" s="223"/>
      <c r="F27" s="223"/>
      <c r="G27" s="223"/>
      <c r="H27" s="223"/>
      <c r="I27" s="223"/>
      <c r="J27" s="223"/>
      <c r="K27" s="223"/>
      <c r="L27" s="223"/>
      <c r="M27" s="223"/>
      <c r="N27" s="223"/>
      <c r="O27" s="223"/>
      <c r="P27" s="223"/>
      <c r="Q27" s="223"/>
      <c r="R27" s="223"/>
      <c r="S27" s="223"/>
      <c r="T27" s="60"/>
    </row>
    <row r="28" spans="2:20" ht="24.95" customHeight="1">
      <c r="B28" s="1150"/>
      <c r="C28" s="223"/>
      <c r="D28" s="223"/>
      <c r="E28" s="223"/>
      <c r="F28" s="223"/>
      <c r="G28" s="223"/>
      <c r="H28" s="223"/>
      <c r="I28" s="223"/>
      <c r="J28" s="223"/>
      <c r="K28" s="223"/>
      <c r="L28" s="223"/>
      <c r="M28" s="223"/>
      <c r="N28" s="223"/>
      <c r="O28" s="223"/>
      <c r="P28" s="223"/>
      <c r="Q28" s="223"/>
      <c r="R28" s="223"/>
      <c r="S28" s="223"/>
      <c r="T28" s="60"/>
    </row>
    <row r="29" spans="2:20" ht="24.95" customHeight="1">
      <c r="B29" s="1150"/>
      <c r="C29" s="223"/>
      <c r="D29" s="223"/>
      <c r="E29" s="223"/>
      <c r="F29" s="223"/>
      <c r="G29" s="223"/>
      <c r="H29" s="223"/>
      <c r="I29" s="223"/>
      <c r="J29" s="223"/>
      <c r="K29" s="223"/>
      <c r="L29" s="223"/>
      <c r="M29" s="223"/>
      <c r="N29" s="223"/>
      <c r="O29" s="223"/>
      <c r="P29" s="223"/>
      <c r="Q29" s="223"/>
      <c r="R29" s="223"/>
      <c r="S29" s="223"/>
      <c r="T29" s="60"/>
    </row>
    <row r="30" spans="2:20" ht="24.95" customHeight="1">
      <c r="B30" s="1150"/>
      <c r="C30" s="223"/>
      <c r="D30" s="223"/>
      <c r="E30" s="223"/>
      <c r="F30" s="223"/>
      <c r="G30" s="223"/>
      <c r="H30" s="223"/>
      <c r="I30" s="223"/>
      <c r="J30" s="223"/>
      <c r="K30" s="223"/>
      <c r="L30" s="223"/>
      <c r="M30" s="223"/>
      <c r="N30" s="223"/>
      <c r="O30" s="223"/>
      <c r="P30" s="223"/>
      <c r="Q30" s="223"/>
      <c r="R30" s="223"/>
      <c r="S30" s="223"/>
      <c r="T30" s="60"/>
    </row>
    <row r="31" spans="2:20" ht="24.95" customHeight="1">
      <c r="B31" s="1150"/>
      <c r="C31" s="223"/>
      <c r="D31" s="223"/>
      <c r="E31" s="223"/>
      <c r="F31" s="223"/>
      <c r="G31" s="223"/>
      <c r="H31" s="223"/>
      <c r="I31" s="223"/>
      <c r="J31" s="223"/>
      <c r="K31" s="223"/>
      <c r="L31" s="223"/>
      <c r="M31" s="223"/>
      <c r="N31" s="223"/>
      <c r="O31" s="223"/>
      <c r="P31" s="223"/>
      <c r="Q31" s="223"/>
      <c r="R31" s="223"/>
      <c r="S31" s="223"/>
      <c r="T31" s="60"/>
    </row>
    <row r="32" spans="2:20" ht="24.95" customHeight="1" thickBot="1">
      <c r="B32" s="259"/>
      <c r="C32" s="62"/>
      <c r="D32" s="61"/>
      <c r="E32" s="62"/>
      <c r="F32" s="63"/>
      <c r="G32" s="63"/>
      <c r="H32" s="63"/>
      <c r="I32" s="63"/>
      <c r="J32" s="63"/>
      <c r="K32" s="63"/>
      <c r="L32" s="63"/>
      <c r="M32" s="63"/>
      <c r="N32" s="63"/>
      <c r="O32" s="63"/>
      <c r="P32" s="63"/>
      <c r="Q32" s="63"/>
      <c r="R32" s="63"/>
      <c r="S32" s="63"/>
      <c r="T32" s="36"/>
    </row>
    <row r="33" spans="2:28" ht="24.95" customHeight="1">
      <c r="B33" s="12" t="s">
        <v>12</v>
      </c>
      <c r="C33" s="13"/>
      <c r="D33" s="14"/>
      <c r="E33" s="14"/>
      <c r="F33" s="14"/>
      <c r="G33" s="14"/>
      <c r="H33" s="14"/>
      <c r="I33" s="14"/>
      <c r="J33" s="14"/>
      <c r="K33" s="14"/>
      <c r="L33" s="14"/>
      <c r="M33" s="14"/>
      <c r="N33" s="14"/>
      <c r="O33" s="14"/>
      <c r="P33" s="14"/>
      <c r="Q33" s="14"/>
      <c r="R33" s="14"/>
      <c r="S33" s="14"/>
      <c r="T33" s="15"/>
    </row>
    <row r="34" spans="2:28" ht="24.95" customHeight="1">
      <c r="B34" s="236" t="s">
        <v>111</v>
      </c>
      <c r="C34" s="257" t="s">
        <v>13</v>
      </c>
      <c r="D34" s="18"/>
      <c r="E34" s="19" t="s">
        <v>18</v>
      </c>
      <c r="F34" s="19"/>
      <c r="G34" s="18"/>
      <c r="H34" s="18" t="s">
        <v>9</v>
      </c>
      <c r="I34" s="88" t="s">
        <v>63</v>
      </c>
      <c r="J34" s="1924" t="s">
        <v>64</v>
      </c>
      <c r="K34" s="1924"/>
      <c r="L34" s="1924"/>
      <c r="M34" s="1924"/>
      <c r="N34" s="1924"/>
      <c r="O34" s="1924"/>
      <c r="P34" s="1924"/>
      <c r="Q34" s="1924"/>
      <c r="R34" s="1924"/>
      <c r="S34" s="1924"/>
      <c r="T34" s="20"/>
    </row>
    <row r="35" spans="2:28" ht="24.95" customHeight="1">
      <c r="B35" s="16"/>
      <c r="C35" s="257" t="s">
        <v>14</v>
      </c>
      <c r="D35" s="18"/>
      <c r="E35" s="18"/>
      <c r="F35" s="18"/>
      <c r="G35" s="18"/>
      <c r="H35" s="18"/>
      <c r="I35" s="18"/>
      <c r="J35" s="1924"/>
      <c r="K35" s="1924"/>
      <c r="L35" s="1924"/>
      <c r="M35" s="1924"/>
      <c r="N35" s="1924"/>
      <c r="O35" s="1924"/>
      <c r="P35" s="1924"/>
      <c r="Q35" s="1924"/>
      <c r="R35" s="1924"/>
      <c r="S35" s="1924"/>
      <c r="T35" s="20"/>
    </row>
    <row r="36" spans="2:28" ht="24.95" customHeight="1">
      <c r="B36" s="16"/>
      <c r="C36" s="257" t="s">
        <v>15</v>
      </c>
      <c r="D36" s="18"/>
      <c r="E36" s="18"/>
      <c r="F36" s="18"/>
      <c r="G36" s="18"/>
      <c r="H36" s="18"/>
      <c r="I36" s="18"/>
      <c r="J36" s="1924"/>
      <c r="K36" s="1924"/>
      <c r="L36" s="1924"/>
      <c r="M36" s="1924"/>
      <c r="N36" s="1924"/>
      <c r="O36" s="1924"/>
      <c r="P36" s="1924"/>
      <c r="Q36" s="1924"/>
      <c r="R36" s="1924"/>
      <c r="S36" s="1924"/>
      <c r="T36" s="20"/>
    </row>
    <row r="37" spans="2:28" ht="24.95" customHeight="1">
      <c r="B37" s="238" t="s">
        <v>105</v>
      </c>
      <c r="C37" s="258" t="s">
        <v>16</v>
      </c>
      <c r="D37" s="18"/>
      <c r="E37" s="18"/>
      <c r="F37" s="18"/>
      <c r="G37" s="18"/>
      <c r="H37" s="18"/>
      <c r="I37" s="18"/>
      <c r="J37" s="1924"/>
      <c r="K37" s="1924"/>
      <c r="L37" s="1924"/>
      <c r="M37" s="1924"/>
      <c r="N37" s="1924"/>
      <c r="O37" s="1924"/>
      <c r="P37" s="1924"/>
      <c r="Q37" s="1924"/>
      <c r="R37" s="1924"/>
      <c r="S37" s="1924"/>
      <c r="T37" s="20"/>
    </row>
    <row r="38" spans="2:28" ht="24.95" customHeight="1">
      <c r="B38" s="373"/>
      <c r="C38" s="258" t="s">
        <v>59</v>
      </c>
      <c r="D38" s="18"/>
      <c r="E38" s="18"/>
      <c r="F38" s="18"/>
      <c r="G38" s="18"/>
      <c r="H38" s="18"/>
      <c r="I38" s="18"/>
      <c r="J38" s="1924"/>
      <c r="K38" s="1924"/>
      <c r="L38" s="1924"/>
      <c r="M38" s="1924"/>
      <c r="N38" s="1924"/>
      <c r="O38" s="1924"/>
      <c r="P38" s="1924"/>
      <c r="Q38" s="1924"/>
      <c r="R38" s="1924"/>
      <c r="S38" s="1924"/>
      <c r="T38" s="20"/>
    </row>
    <row r="39" spans="2:28" ht="24.95" customHeight="1">
      <c r="B39" s="16"/>
      <c r="C39" s="258" t="s">
        <v>60</v>
      </c>
      <c r="D39" s="18"/>
      <c r="E39" s="18"/>
      <c r="F39" s="18"/>
      <c r="G39" s="18"/>
      <c r="H39" s="18"/>
      <c r="I39" s="18"/>
      <c r="J39" s="1924"/>
      <c r="K39" s="1924"/>
      <c r="L39" s="1924"/>
      <c r="M39" s="1924"/>
      <c r="N39" s="1924"/>
      <c r="O39" s="1924"/>
      <c r="P39" s="1924"/>
      <c r="Q39" s="1924"/>
      <c r="R39" s="1924"/>
      <c r="S39" s="1924"/>
      <c r="T39" s="20"/>
    </row>
    <row r="40" spans="2:28" ht="24.95" customHeight="1">
      <c r="B40" s="16"/>
      <c r="C40" s="21"/>
      <c r="D40" s="18"/>
      <c r="F40" s="19"/>
      <c r="G40" s="19"/>
      <c r="H40" s="18"/>
      <c r="I40" s="18"/>
      <c r="J40" s="1924"/>
      <c r="K40" s="1924"/>
      <c r="L40" s="1924"/>
      <c r="M40" s="1924"/>
      <c r="N40" s="1924"/>
      <c r="O40" s="1924"/>
      <c r="P40" s="1924"/>
      <c r="Q40" s="1924"/>
      <c r="R40" s="1924"/>
      <c r="S40" s="1924"/>
      <c r="T40" s="20"/>
    </row>
    <row r="41" spans="2:28" ht="24.95" customHeight="1">
      <c r="B41" s="16"/>
      <c r="C41" s="21"/>
      <c r="D41" s="18"/>
      <c r="E41" s="18"/>
      <c r="F41" s="18"/>
      <c r="G41" s="18"/>
      <c r="H41" s="18"/>
      <c r="I41" s="18"/>
      <c r="J41" s="1924"/>
      <c r="K41" s="1924"/>
      <c r="L41" s="1924"/>
      <c r="M41" s="1924"/>
      <c r="N41" s="1924"/>
      <c r="O41" s="1924"/>
      <c r="P41" s="1924"/>
      <c r="Q41" s="1924"/>
      <c r="R41" s="1924"/>
      <c r="S41" s="1924"/>
      <c r="T41" s="20"/>
    </row>
    <row r="42" spans="2:28" ht="24.95" customHeight="1">
      <c r="B42" s="9"/>
      <c r="C42" s="10"/>
      <c r="D42" s="3"/>
      <c r="E42" s="3"/>
      <c r="F42" s="3"/>
      <c r="G42" s="3"/>
      <c r="H42" s="3"/>
      <c r="I42" s="3"/>
      <c r="J42" s="3"/>
      <c r="K42" s="3"/>
      <c r="L42" s="3"/>
      <c r="M42" s="3"/>
      <c r="N42" s="3"/>
      <c r="O42" s="3"/>
      <c r="P42" s="3"/>
      <c r="Q42" s="3"/>
      <c r="R42" s="3"/>
      <c r="S42" s="3"/>
      <c r="T42" s="2"/>
    </row>
    <row r="43" spans="2:28" ht="24.95" customHeight="1" thickBot="1">
      <c r="B43" s="6"/>
      <c r="C43" s="7"/>
      <c r="D43" s="7"/>
      <c r="E43" s="7"/>
      <c r="F43" s="7"/>
      <c r="G43" s="7"/>
      <c r="H43" s="7"/>
      <c r="I43" s="7"/>
      <c r="J43" s="7"/>
      <c r="K43" s="7"/>
      <c r="L43" s="7"/>
      <c r="M43" s="7"/>
      <c r="N43" s="7"/>
      <c r="O43" s="7"/>
      <c r="P43" s="7"/>
      <c r="Q43" s="7"/>
      <c r="R43" s="7"/>
      <c r="S43" s="7"/>
      <c r="T43" s="8"/>
    </row>
    <row r="44" spans="2:28" ht="24.95" customHeight="1" thickTop="1"/>
    <row r="46" spans="2:28" ht="13.5">
      <c r="W46" s="384" t="s">
        <v>121</v>
      </c>
      <c r="X46" s="385" t="s">
        <v>88</v>
      </c>
      <c r="Y46" s="383"/>
      <c r="Z46" s="383"/>
      <c r="AA46" s="383"/>
      <c r="AB46" s="386"/>
    </row>
    <row r="47" spans="2:28" ht="13.5">
      <c r="W47" s="387"/>
      <c r="X47" s="388"/>
      <c r="Y47" s="383"/>
      <c r="Z47" s="383"/>
      <c r="AA47" s="383"/>
      <c r="AB47" s="386"/>
    </row>
    <row r="48" spans="2:28" ht="72" customHeight="1">
      <c r="W48" s="387"/>
      <c r="X48" s="1999" t="s">
        <v>122</v>
      </c>
      <c r="Y48" s="1999"/>
      <c r="Z48" s="1999"/>
      <c r="AA48" s="1999"/>
      <c r="AB48" s="1999"/>
    </row>
    <row r="49" spans="23:28" ht="13.5" customHeight="1">
      <c r="W49" s="387"/>
      <c r="X49" s="1152"/>
      <c r="Y49" s="1152"/>
      <c r="Z49" s="1152"/>
      <c r="AA49" s="1152"/>
      <c r="AB49" s="1152"/>
    </row>
    <row r="50" spans="23:28" ht="13.5" customHeight="1" thickBot="1">
      <c r="W50" s="387"/>
      <c r="X50" s="2000" t="s">
        <v>127</v>
      </c>
      <c r="Y50" s="2000"/>
      <c r="Z50" s="2000"/>
      <c r="AA50" s="2000"/>
      <c r="AB50" s="2000"/>
    </row>
    <row r="51" spans="23:28" ht="13.5" customHeight="1" thickTop="1">
      <c r="W51" s="387"/>
      <c r="X51" s="1995" t="s">
        <v>89</v>
      </c>
      <c r="Y51" s="389"/>
      <c r="Z51" s="1997" t="s">
        <v>90</v>
      </c>
      <c r="AA51" s="1997" t="s">
        <v>91</v>
      </c>
      <c r="AB51" s="390" t="s">
        <v>92</v>
      </c>
    </row>
    <row r="52" spans="23:28" ht="13.5" customHeight="1">
      <c r="W52" s="387"/>
      <c r="X52" s="1996"/>
      <c r="Y52" s="391"/>
      <c r="Z52" s="1998"/>
      <c r="AA52" s="1998"/>
      <c r="AB52" s="392" t="s">
        <v>25</v>
      </c>
    </row>
    <row r="53" spans="23:28" ht="13.5" customHeight="1">
      <c r="W53" s="387"/>
      <c r="X53" s="393"/>
      <c r="Y53" s="394"/>
      <c r="Z53" s="395"/>
      <c r="AA53" s="395"/>
      <c r="AB53" s="396"/>
    </row>
    <row r="54" spans="23:28" ht="13.5" customHeight="1">
      <c r="W54" s="387"/>
      <c r="X54" s="393" t="s">
        <v>123</v>
      </c>
      <c r="Y54" s="397"/>
      <c r="Z54" s="398">
        <v>0.5</v>
      </c>
      <c r="AA54" s="399">
        <f>AB54/1000000</f>
        <v>2000</v>
      </c>
      <c r="AB54" s="396">
        <v>2000000000</v>
      </c>
    </row>
    <row r="55" spans="23:28" ht="13.5" customHeight="1">
      <c r="W55" s="387"/>
      <c r="X55" s="393" t="s">
        <v>124</v>
      </c>
      <c r="Y55" s="397"/>
      <c r="Z55" s="398">
        <v>0.25</v>
      </c>
      <c r="AA55" s="399">
        <f>AB55/1000000</f>
        <v>1000</v>
      </c>
      <c r="AB55" s="396">
        <v>1000000000</v>
      </c>
    </row>
    <row r="56" spans="23:28" ht="13.5" customHeight="1">
      <c r="W56" s="387"/>
      <c r="X56" s="393" t="s">
        <v>125</v>
      </c>
      <c r="Y56" s="397"/>
      <c r="Z56" s="398">
        <v>0.2</v>
      </c>
      <c r="AA56" s="399">
        <f>AB56/1000000</f>
        <v>800</v>
      </c>
      <c r="AB56" s="396">
        <v>800000000</v>
      </c>
    </row>
    <row r="57" spans="23:28" ht="13.5" customHeight="1">
      <c r="W57" s="387"/>
      <c r="X57" s="393" t="s">
        <v>126</v>
      </c>
      <c r="Y57" s="397"/>
      <c r="Z57" s="398">
        <v>0.05</v>
      </c>
      <c r="AA57" s="399">
        <f>AB57/1000000</f>
        <v>200</v>
      </c>
      <c r="AB57" s="396">
        <v>200000000</v>
      </c>
    </row>
    <row r="58" spans="23:28" ht="13.5" customHeight="1">
      <c r="W58" s="387"/>
      <c r="X58" s="393"/>
      <c r="Y58" s="397"/>
      <c r="Z58" s="398"/>
      <c r="AA58" s="399"/>
      <c r="AB58" s="396"/>
    </row>
    <row r="59" spans="23:28" ht="13.5" customHeight="1" thickBot="1">
      <c r="W59" s="387"/>
      <c r="X59" s="400" t="s">
        <v>68</v>
      </c>
      <c r="Y59" s="401"/>
      <c r="Z59" s="402">
        <f>SUM(Z54:Z58)</f>
        <v>1</v>
      </c>
      <c r="AA59" s="403">
        <f>SUM(AA54:AA58)</f>
        <v>4000</v>
      </c>
      <c r="AB59" s="404">
        <f>SUM(AB54:AB58)</f>
        <v>4000000000</v>
      </c>
    </row>
    <row r="60" spans="23:28" ht="13.5" customHeight="1" thickTop="1">
      <c r="W60" s="387"/>
      <c r="X60" s="1152"/>
      <c r="Y60" s="1152"/>
      <c r="Z60" s="1152"/>
      <c r="AA60" s="1152"/>
      <c r="AB60" s="1152"/>
    </row>
    <row r="61" spans="23:28" ht="13.5">
      <c r="W61" s="387"/>
      <c r="X61" s="388"/>
      <c r="Y61" s="383"/>
      <c r="Z61" s="383"/>
      <c r="AA61" s="383"/>
      <c r="AB61" s="386"/>
    </row>
    <row r="62" spans="23:28" ht="14.25" thickBot="1">
      <c r="W62" s="387"/>
      <c r="X62" s="2000" t="s">
        <v>87</v>
      </c>
      <c r="Y62" s="2000"/>
      <c r="Z62" s="2000"/>
      <c r="AA62" s="2000"/>
      <c r="AB62" s="2000"/>
    </row>
    <row r="63" spans="23:28" ht="14.25" thickTop="1">
      <c r="W63" s="387"/>
      <c r="X63" s="1995" t="s">
        <v>89</v>
      </c>
      <c r="Y63" s="389"/>
      <c r="Z63" s="1997" t="s">
        <v>90</v>
      </c>
      <c r="AA63" s="1997" t="s">
        <v>91</v>
      </c>
      <c r="AB63" s="390" t="s">
        <v>92</v>
      </c>
    </row>
    <row r="64" spans="23:28" ht="13.5">
      <c r="W64" s="387"/>
      <c r="X64" s="1996"/>
      <c r="Y64" s="391"/>
      <c r="Z64" s="1998"/>
      <c r="AA64" s="1998"/>
      <c r="AB64" s="392" t="s">
        <v>25</v>
      </c>
    </row>
    <row r="65" spans="23:28" ht="13.5">
      <c r="W65" s="387"/>
      <c r="X65" s="393"/>
      <c r="Y65" s="394"/>
      <c r="Z65" s="395"/>
      <c r="AA65" s="395"/>
      <c r="AB65" s="396"/>
    </row>
    <row r="66" spans="23:28" ht="13.5">
      <c r="W66" s="387"/>
      <c r="X66" s="393" t="s">
        <v>123</v>
      </c>
      <c r="Y66" s="397"/>
      <c r="Z66" s="398">
        <v>0.5</v>
      </c>
      <c r="AA66" s="399">
        <f>AB66/1000000</f>
        <v>2000</v>
      </c>
      <c r="AB66" s="396">
        <v>2000000000</v>
      </c>
    </row>
    <row r="67" spans="23:28" ht="13.5">
      <c r="W67" s="387"/>
      <c r="X67" s="393" t="s">
        <v>124</v>
      </c>
      <c r="Y67" s="397"/>
      <c r="Z67" s="398">
        <v>0.25</v>
      </c>
      <c r="AA67" s="399">
        <f>AB67/1000000</f>
        <v>1000</v>
      </c>
      <c r="AB67" s="396">
        <v>1000000000</v>
      </c>
    </row>
    <row r="68" spans="23:28" ht="13.5">
      <c r="W68" s="387"/>
      <c r="X68" s="393" t="s">
        <v>125</v>
      </c>
      <c r="Y68" s="397"/>
      <c r="Z68" s="398">
        <v>0.2</v>
      </c>
      <c r="AA68" s="399">
        <f>AB68/1000000</f>
        <v>800</v>
      </c>
      <c r="AB68" s="396">
        <v>800000000</v>
      </c>
    </row>
    <row r="69" spans="23:28" ht="13.5">
      <c r="W69" s="387"/>
      <c r="X69" s="393" t="s">
        <v>126</v>
      </c>
      <c r="Y69" s="397"/>
      <c r="Z69" s="398">
        <v>0.05</v>
      </c>
      <c r="AA69" s="399">
        <f>AB69/1000000</f>
        <v>200</v>
      </c>
      <c r="AB69" s="396">
        <v>200000000</v>
      </c>
    </row>
    <row r="70" spans="23:28" ht="13.5">
      <c r="W70" s="387"/>
      <c r="X70" s="393"/>
      <c r="Y70" s="397"/>
      <c r="Z70" s="398"/>
      <c r="AA70" s="399"/>
      <c r="AB70" s="396"/>
    </row>
    <row r="71" spans="23:28" ht="14.25" thickBot="1">
      <c r="W71" s="387"/>
      <c r="X71" s="400" t="s">
        <v>68</v>
      </c>
      <c r="Y71" s="401"/>
      <c r="Z71" s="402">
        <f>SUM(Z66:Z70)</f>
        <v>1</v>
      </c>
      <c r="AA71" s="403">
        <f>SUM(AA66:AA70)</f>
        <v>4000</v>
      </c>
      <c r="AB71" s="404">
        <f>SUM(AB66:AB70)</f>
        <v>4000000000</v>
      </c>
    </row>
    <row r="72" spans="23:28" ht="70.5" customHeight="1" thickTop="1">
      <c r="W72" s="387"/>
      <c r="X72" s="388"/>
      <c r="Y72" s="383"/>
      <c r="Z72" s="383"/>
      <c r="AA72" s="383"/>
      <c r="AB72" s="386"/>
    </row>
    <row r="73" spans="23:28" ht="13.5">
      <c r="W73" s="387"/>
      <c r="X73" s="388"/>
      <c r="Y73" s="383"/>
      <c r="Z73" s="383"/>
      <c r="AA73" s="383"/>
      <c r="AB73" s="386"/>
    </row>
    <row r="74" spans="23:28" ht="14.25" thickBot="1">
      <c r="W74" s="387"/>
      <c r="X74" s="2000" t="s">
        <v>86</v>
      </c>
      <c r="Y74" s="2000"/>
      <c r="Z74" s="2000"/>
      <c r="AA74" s="2000"/>
      <c r="AB74" s="2000"/>
    </row>
    <row r="75" spans="23:28" ht="14.25" thickTop="1">
      <c r="W75" s="387"/>
      <c r="X75" s="1995" t="s">
        <v>89</v>
      </c>
      <c r="Y75" s="389"/>
      <c r="Z75" s="1997" t="s">
        <v>90</v>
      </c>
      <c r="AA75" s="1997" t="s">
        <v>91</v>
      </c>
      <c r="AB75" s="390" t="s">
        <v>92</v>
      </c>
    </row>
    <row r="76" spans="23:28" ht="13.5">
      <c r="W76" s="387"/>
      <c r="X76" s="1996"/>
      <c r="Y76" s="391"/>
      <c r="Z76" s="1998"/>
      <c r="AA76" s="1998"/>
      <c r="AB76" s="392" t="s">
        <v>25</v>
      </c>
    </row>
    <row r="77" spans="23:28" ht="13.5">
      <c r="W77" s="387"/>
      <c r="X77" s="393"/>
      <c r="Y77" s="394"/>
      <c r="Z77" s="395"/>
      <c r="AA77" s="395"/>
      <c r="AB77" s="396"/>
    </row>
    <row r="78" spans="23:28" ht="13.5">
      <c r="W78" s="387"/>
      <c r="X78" s="393" t="s">
        <v>123</v>
      </c>
      <c r="Y78" s="397"/>
      <c r="Z78" s="398">
        <v>0.5</v>
      </c>
      <c r="AA78" s="399">
        <f>AB78/1000000</f>
        <v>2000</v>
      </c>
      <c r="AB78" s="396">
        <v>2000000000</v>
      </c>
    </row>
    <row r="79" spans="23:28" ht="13.5">
      <c r="W79" s="387"/>
      <c r="X79" s="393" t="s">
        <v>124</v>
      </c>
      <c r="Y79" s="397"/>
      <c r="Z79" s="398">
        <v>0.25</v>
      </c>
      <c r="AA79" s="399">
        <f>AB79/1000000</f>
        <v>1000</v>
      </c>
      <c r="AB79" s="396">
        <v>1000000000</v>
      </c>
    </row>
    <row r="80" spans="23:28" ht="13.5">
      <c r="W80" s="387"/>
      <c r="X80" s="393" t="s">
        <v>125</v>
      </c>
      <c r="Y80" s="397"/>
      <c r="Z80" s="398">
        <v>0.2</v>
      </c>
      <c r="AA80" s="399">
        <f>AB80/1000000</f>
        <v>800</v>
      </c>
      <c r="AB80" s="396">
        <v>800000000</v>
      </c>
    </row>
    <row r="81" spans="23:28" ht="13.5">
      <c r="W81" s="387"/>
      <c r="X81" s="393" t="s">
        <v>126</v>
      </c>
      <c r="Y81" s="397"/>
      <c r="Z81" s="398">
        <v>0.05</v>
      </c>
      <c r="AA81" s="399">
        <f>AB81/1000000</f>
        <v>200</v>
      </c>
      <c r="AB81" s="396">
        <v>200000000</v>
      </c>
    </row>
    <row r="82" spans="23:28" ht="13.5">
      <c r="W82" s="387"/>
      <c r="X82" s="393"/>
      <c r="Y82" s="397"/>
      <c r="Z82" s="398"/>
      <c r="AA82" s="399"/>
      <c r="AB82" s="396"/>
    </row>
    <row r="83" spans="23:28" ht="14.25" thickBot="1">
      <c r="W83" s="387"/>
      <c r="X83" s="400" t="s">
        <v>68</v>
      </c>
      <c r="Y83" s="401"/>
      <c r="Z83" s="402">
        <f>SUM(Z78:Z82)</f>
        <v>1</v>
      </c>
      <c r="AA83" s="403">
        <f>SUM(AA78:AA82)</f>
        <v>4000</v>
      </c>
      <c r="AB83" s="404">
        <f>SUM(AB78:AB82)</f>
        <v>4000000000</v>
      </c>
    </row>
    <row r="84" spans="23:28" ht="14.25" thickTop="1">
      <c r="W84" s="387"/>
      <c r="X84" s="383"/>
      <c r="Y84" s="383"/>
      <c r="Z84" s="383"/>
      <c r="AA84" s="383"/>
      <c r="AB84" s="386"/>
    </row>
    <row r="85" spans="23:28" ht="12.75"/>
    <row r="86" spans="23:28" ht="12.75"/>
  </sheetData>
  <mergeCells count="43">
    <mergeCell ref="B11:C11"/>
    <mergeCell ref="M5:S5"/>
    <mergeCell ref="M6:S6"/>
    <mergeCell ref="M7:S7"/>
    <mergeCell ref="M8:S8"/>
    <mergeCell ref="M9:S9"/>
    <mergeCell ref="R13:T13"/>
    <mergeCell ref="B15:C17"/>
    <mergeCell ref="D15:D17"/>
    <mergeCell ref="E15:H16"/>
    <mergeCell ref="I15:L16"/>
    <mergeCell ref="M15:P16"/>
    <mergeCell ref="Q15:T16"/>
    <mergeCell ref="B21:C21"/>
    <mergeCell ref="B22:C22"/>
    <mergeCell ref="B12:C12"/>
    <mergeCell ref="B13:C13"/>
    <mergeCell ref="M13:P13"/>
    <mergeCell ref="J39:S39"/>
    <mergeCell ref="E17:H17"/>
    <mergeCell ref="I17:L17"/>
    <mergeCell ref="M17:P17"/>
    <mergeCell ref="Q17:T17"/>
    <mergeCell ref="J34:S34"/>
    <mergeCell ref="J35:S35"/>
    <mergeCell ref="J36:S36"/>
    <mergeCell ref="J37:S37"/>
    <mergeCell ref="J38:S38"/>
    <mergeCell ref="X75:X76"/>
    <mergeCell ref="Z75:Z76"/>
    <mergeCell ref="AA75:AA76"/>
    <mergeCell ref="J40:S40"/>
    <mergeCell ref="J41:S41"/>
    <mergeCell ref="X48:AB48"/>
    <mergeCell ref="X50:AB50"/>
    <mergeCell ref="X51:X52"/>
    <mergeCell ref="Z51:Z52"/>
    <mergeCell ref="AA51:AA52"/>
    <mergeCell ref="X62:AB62"/>
    <mergeCell ref="X63:X64"/>
    <mergeCell ref="Z63:Z64"/>
    <mergeCell ref="AA63:AA64"/>
    <mergeCell ref="X74:AB74"/>
  </mergeCells>
  <pageMargins left="0.74803149606299213" right="0.23622047244094491" top="0.51181102362204722" bottom="0.55118110236220474" header="0.23622047244094491" footer="0.23622047244094491"/>
  <pageSetup paperSize="9" scale="45" orientation="portrait" horizontalDpi="4294967293"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3"/>
  <dimension ref="B1:V48"/>
  <sheetViews>
    <sheetView view="pageBreakPreview" topLeftCell="A16" zoomScale="60" zoomScaleNormal="70" workbookViewId="0">
      <selection activeCell="N21" sqref="N21"/>
    </sheetView>
  </sheetViews>
  <sheetFormatPr defaultColWidth="9.16796875" defaultRowHeight="24.95" customHeight="1"/>
  <cols>
    <col min="1" max="1" width="9.16796875" style="417"/>
    <col min="2" max="2" width="6.60546875" style="417" customWidth="1"/>
    <col min="3" max="3" width="71.3359375" style="417" customWidth="1"/>
    <col min="4" max="4" width="10.11328125" style="417" customWidth="1"/>
    <col min="5" max="5" width="2.6953125" style="417" customWidth="1"/>
    <col min="6" max="6" width="23.328125" style="417" customWidth="1"/>
    <col min="7" max="9" width="2.6953125" style="417" customWidth="1"/>
    <col min="10" max="10" width="24.13671875" style="417" customWidth="1"/>
    <col min="11" max="13" width="2.6953125" style="417" customWidth="1"/>
    <col min="14" max="14" width="20.90234375" style="417" customWidth="1"/>
    <col min="15" max="17" width="2.6953125" style="417" customWidth="1"/>
    <col min="18" max="18" width="20.90234375" style="417" customWidth="1"/>
    <col min="19" max="20" width="2.6953125" style="417" customWidth="1"/>
    <col min="21" max="21" width="9.16796875" style="417"/>
    <col min="22" max="22" width="44.3671875" style="417" customWidth="1"/>
    <col min="23" max="23" width="9.16796875" style="417"/>
    <col min="24" max="24" width="27.64453125" style="417" customWidth="1"/>
    <col min="25" max="28" width="18.7421875" style="417" customWidth="1"/>
    <col min="29" max="31" width="16.71875" style="417" customWidth="1"/>
    <col min="32" max="16384" width="9.16796875" style="417"/>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675"/>
      <c r="E3" s="675"/>
      <c r="F3" s="675"/>
      <c r="Q3" s="676"/>
      <c r="R3" s="676"/>
      <c r="S3" s="676"/>
    </row>
    <row r="4" spans="2:20" ht="24.95" customHeight="1">
      <c r="C4" s="5"/>
      <c r="D4" s="675"/>
      <c r="E4" s="11"/>
      <c r="F4" s="11"/>
      <c r="G4" s="56" t="s">
        <v>8</v>
      </c>
      <c r="H4" s="25"/>
      <c r="I4" s="25"/>
      <c r="J4" s="25"/>
      <c r="K4" s="25"/>
      <c r="L4" s="26" t="s">
        <v>9</v>
      </c>
      <c r="M4" s="84" t="s">
        <v>487</v>
      </c>
      <c r="N4" s="84"/>
      <c r="O4" s="84"/>
      <c r="P4" s="84"/>
      <c r="Q4" s="84"/>
      <c r="R4" s="84"/>
      <c r="S4" s="84"/>
      <c r="T4" s="28"/>
    </row>
    <row r="5" spans="2:20" ht="24.95" customHeight="1">
      <c r="C5" s="4"/>
      <c r="D5" s="675"/>
      <c r="E5" s="4"/>
      <c r="F5" s="4"/>
      <c r="G5" s="56" t="s">
        <v>10</v>
      </c>
      <c r="H5" s="25"/>
      <c r="I5" s="25"/>
      <c r="J5" s="25"/>
      <c r="K5" s="25"/>
      <c r="L5" s="26" t="s">
        <v>9</v>
      </c>
      <c r="M5" s="1896"/>
      <c r="N5" s="1896"/>
      <c r="O5" s="1896"/>
      <c r="P5" s="1896"/>
      <c r="Q5" s="1896"/>
      <c r="R5" s="1896"/>
      <c r="S5" s="1896"/>
      <c r="T5" s="28"/>
    </row>
    <row r="6" spans="2:20" ht="24.95" customHeight="1">
      <c r="C6" s="4"/>
      <c r="D6" s="675"/>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675"/>
      <c r="E7" s="4"/>
      <c r="F7" s="4"/>
      <c r="G7" s="56" t="s">
        <v>11</v>
      </c>
      <c r="H7" s="25"/>
      <c r="I7" s="25"/>
      <c r="J7" s="25"/>
      <c r="K7" s="25"/>
      <c r="L7" s="26" t="s">
        <v>9</v>
      </c>
      <c r="M7" s="1913" t="str">
        <f>WBS!M$7</f>
        <v>04 Juni 2020</v>
      </c>
      <c r="N7" s="1913"/>
      <c r="O7" s="1913"/>
      <c r="P7" s="1913"/>
      <c r="Q7" s="1913"/>
      <c r="R7" s="1913"/>
      <c r="S7" s="1913"/>
      <c r="T7" s="28"/>
    </row>
    <row r="8" spans="2:20" ht="24.95" customHeight="1">
      <c r="D8" s="676"/>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677"/>
      <c r="G9" s="56" t="s">
        <v>11</v>
      </c>
      <c r="H9" s="25"/>
      <c r="I9" s="25"/>
      <c r="J9" s="25"/>
      <c r="K9" s="25"/>
      <c r="L9" s="26" t="s">
        <v>9</v>
      </c>
      <c r="M9" s="1896"/>
      <c r="N9" s="1896"/>
      <c r="O9" s="1896"/>
      <c r="P9" s="1896"/>
      <c r="Q9" s="1896"/>
      <c r="R9" s="1896"/>
      <c r="S9" s="1896"/>
      <c r="T9" s="28"/>
    </row>
    <row r="10" spans="2:20" ht="24.95" customHeight="1">
      <c r="B10" s="26"/>
      <c r="E10" s="23"/>
      <c r="F10" s="677"/>
      <c r="G10" s="27"/>
      <c r="H10" s="25"/>
      <c r="I10" s="25"/>
      <c r="J10" s="25"/>
      <c r="K10" s="25"/>
      <c r="L10" s="26"/>
      <c r="M10" s="33"/>
      <c r="N10" s="33"/>
      <c r="O10" s="33"/>
      <c r="P10" s="34"/>
      <c r="Q10" s="34"/>
      <c r="R10" s="34"/>
      <c r="S10" s="34"/>
      <c r="T10" s="30"/>
    </row>
    <row r="11" spans="2:20" ht="24.95" customHeight="1">
      <c r="B11" s="1994" t="str">
        <f>WBS!B$11</f>
        <v>PT BANUA KARYA UTAMA</v>
      </c>
      <c r="C11" s="1994"/>
      <c r="E11" s="23"/>
      <c r="F11" s="677"/>
      <c r="G11" s="29"/>
      <c r="H11" s="30"/>
      <c r="I11" s="30"/>
      <c r="J11" s="30"/>
      <c r="K11" s="30"/>
      <c r="L11" s="31"/>
      <c r="M11" s="37"/>
      <c r="N11" s="37"/>
      <c r="O11" s="37"/>
      <c r="P11" s="30"/>
      <c r="Q11" s="30"/>
      <c r="R11" s="30"/>
      <c r="S11" s="30"/>
      <c r="T11" s="30"/>
    </row>
    <row r="12" spans="2:20" ht="24.95" customHeight="1">
      <c r="B12" s="1902" t="s">
        <v>172</v>
      </c>
      <c r="C12" s="1902"/>
      <c r="E12" s="23"/>
      <c r="F12" s="677"/>
      <c r="G12" s="29"/>
      <c r="H12" s="30"/>
      <c r="I12" s="30"/>
      <c r="J12" s="30"/>
      <c r="K12" s="30"/>
      <c r="L12" s="31"/>
      <c r="M12" s="30"/>
      <c r="N12" s="30"/>
      <c r="O12" s="30"/>
      <c r="P12" s="30"/>
      <c r="Q12" s="30"/>
      <c r="R12" s="30"/>
      <c r="S12" s="30"/>
      <c r="T12" s="30"/>
    </row>
    <row r="13" spans="2:20" ht="24.95" customHeight="1">
      <c r="B13" s="1904" t="str">
        <f>WBS!B$13</f>
        <v>31 Desember 2019</v>
      </c>
      <c r="C13" s="1904"/>
      <c r="E13" s="23"/>
      <c r="F13" s="677"/>
      <c r="G13" s="29"/>
      <c r="H13" s="30"/>
      <c r="I13" s="30"/>
      <c r="J13" s="30"/>
      <c r="K13" s="30"/>
      <c r="L13" s="31"/>
      <c r="M13" s="1895" t="s">
        <v>21</v>
      </c>
      <c r="N13" s="1895"/>
      <c r="O13" s="1895"/>
      <c r="P13" s="1895"/>
      <c r="Q13" s="30"/>
      <c r="R13" s="1895" t="s">
        <v>22</v>
      </c>
      <c r="S13" s="1895"/>
      <c r="T13" s="1895"/>
    </row>
    <row r="14" spans="2:20" ht="24.95" customHeight="1" thickBot="1">
      <c r="B14" s="26"/>
      <c r="E14" s="23"/>
      <c r="F14" s="677"/>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2"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c r="V17" s="417">
        <v>467113989.74600005</v>
      </c>
    </row>
    <row r="18" spans="2:22" ht="24.95" customHeight="1">
      <c r="B18" s="54"/>
      <c r="C18" s="29"/>
      <c r="D18" s="55"/>
      <c r="E18" s="50"/>
      <c r="F18" s="196"/>
      <c r="G18" s="196"/>
      <c r="H18" s="197"/>
      <c r="I18" s="196"/>
      <c r="J18" s="196"/>
      <c r="K18" s="198"/>
      <c r="L18" s="197"/>
      <c r="M18" s="196"/>
      <c r="N18" s="196"/>
      <c r="O18" s="198"/>
      <c r="P18" s="197"/>
      <c r="Q18" s="196"/>
      <c r="R18" s="196"/>
      <c r="S18" s="193"/>
      <c r="T18" s="52"/>
    </row>
    <row r="19" spans="2:22" ht="24.95" customHeight="1">
      <c r="B19" s="214" t="s">
        <v>475</v>
      </c>
      <c r="C19" s="246"/>
      <c r="D19" s="32"/>
      <c r="E19" s="41"/>
      <c r="F19" s="127">
        <f>+R26</f>
        <v>14343714298.788105</v>
      </c>
      <c r="G19" s="127"/>
      <c r="H19" s="412" t="s">
        <v>111</v>
      </c>
      <c r="I19" s="127"/>
      <c r="J19" s="127"/>
      <c r="K19" s="129"/>
      <c r="L19" s="128"/>
      <c r="M19" s="127"/>
      <c r="N19" s="127">
        <f>+F19+J19</f>
        <v>14343714298.788105</v>
      </c>
      <c r="O19" s="129"/>
      <c r="P19" s="128"/>
      <c r="Q19" s="127"/>
      <c r="R19" s="127">
        <v>9697506310</v>
      </c>
      <c r="S19" s="96"/>
      <c r="T19" s="43"/>
      <c r="V19" s="683"/>
    </row>
    <row r="20" spans="2:22" ht="24.95" customHeight="1">
      <c r="B20" s="214" t="s">
        <v>1614</v>
      </c>
      <c r="C20" s="246"/>
      <c r="D20" s="32"/>
      <c r="E20" s="38"/>
      <c r="F20" s="127">
        <v>0</v>
      </c>
      <c r="G20" s="130"/>
      <c r="H20" s="412" t="s">
        <v>111</v>
      </c>
      <c r="I20" s="127"/>
      <c r="J20" s="697">
        <f>+A!R41-A!N36</f>
        <v>-2156577</v>
      </c>
      <c r="K20" s="129"/>
      <c r="L20" s="128"/>
      <c r="M20" s="127"/>
      <c r="N20" s="127">
        <f>+F20+J20</f>
        <v>-2156577</v>
      </c>
      <c r="O20" s="129"/>
      <c r="P20" s="128"/>
      <c r="Q20" s="127"/>
      <c r="R20" s="127">
        <v>0</v>
      </c>
      <c r="S20" s="96"/>
      <c r="T20" s="43"/>
      <c r="V20" s="1282"/>
    </row>
    <row r="21" spans="2:22" ht="24.95" customHeight="1">
      <c r="B21" s="214" t="s">
        <v>1615</v>
      </c>
      <c r="C21" s="246"/>
      <c r="D21" s="32"/>
      <c r="E21" s="38"/>
      <c r="F21" s="127"/>
      <c r="G21" s="130"/>
      <c r="H21" s="412" t="s">
        <v>111</v>
      </c>
      <c r="I21" s="127"/>
      <c r="J21" s="697">
        <f>+L!R27</f>
        <v>22570418</v>
      </c>
      <c r="K21" s="129"/>
      <c r="L21" s="128"/>
      <c r="M21" s="127"/>
      <c r="N21" s="127">
        <f>+F21+J21</f>
        <v>22570418</v>
      </c>
      <c r="O21" s="129"/>
      <c r="P21" s="128"/>
      <c r="Q21" s="127"/>
      <c r="R21" s="127"/>
      <c r="S21" s="96"/>
      <c r="T21" s="43"/>
      <c r="V21" s="1282"/>
    </row>
    <row r="22" spans="2:22" ht="24.95" customHeight="1">
      <c r="B22" s="214" t="s">
        <v>1212</v>
      </c>
      <c r="C22" s="246"/>
      <c r="D22" s="32"/>
      <c r="E22" s="38"/>
      <c r="F22" s="127">
        <v>0</v>
      </c>
      <c r="G22" s="130"/>
      <c r="H22" s="412" t="s">
        <v>111</v>
      </c>
      <c r="I22" s="127"/>
      <c r="J22" s="127">
        <f>-DD!N46</f>
        <v>0</v>
      </c>
      <c r="K22" s="129"/>
      <c r="L22" s="128"/>
      <c r="M22" s="127"/>
      <c r="N22" s="127">
        <f>+F22+J22</f>
        <v>0</v>
      </c>
      <c r="O22" s="129"/>
      <c r="P22" s="128"/>
      <c r="Q22" s="127"/>
      <c r="R22" s="127">
        <v>-748266</v>
      </c>
      <c r="S22" s="96"/>
      <c r="T22" s="43"/>
    </row>
    <row r="23" spans="2:22" ht="24.95" customHeight="1">
      <c r="B23" s="214" t="s">
        <v>213</v>
      </c>
      <c r="C23" s="246"/>
      <c r="D23" s="32"/>
      <c r="E23" s="38"/>
      <c r="F23" s="127">
        <f>+WPL!F52</f>
        <v>2563887014.6263046</v>
      </c>
      <c r="G23" s="130"/>
      <c r="H23" s="412" t="s">
        <v>111</v>
      </c>
      <c r="I23" s="127"/>
      <c r="J23" s="127"/>
      <c r="K23" s="129"/>
      <c r="L23" s="128"/>
      <c r="M23" s="127"/>
      <c r="N23" s="127">
        <f>+WPL!N46</f>
        <v>2563887014.6263046</v>
      </c>
      <c r="O23" s="129"/>
      <c r="P23" s="128"/>
      <c r="Q23" s="127"/>
      <c r="R23" s="127">
        <v>6096512266.1999998</v>
      </c>
      <c r="S23" s="96"/>
      <c r="T23" s="43"/>
    </row>
    <row r="24" spans="2:22" ht="24.95" customHeight="1">
      <c r="B24" s="214" t="s">
        <v>1188</v>
      </c>
      <c r="C24" s="246"/>
      <c r="D24" s="32"/>
      <c r="E24" s="38"/>
      <c r="F24" s="127">
        <v>-682533752</v>
      </c>
      <c r="G24" s="130"/>
      <c r="H24" s="412" t="s">
        <v>111</v>
      </c>
      <c r="I24" s="127"/>
      <c r="J24" s="127">
        <f>-F!N29</f>
        <v>0</v>
      </c>
      <c r="K24" s="129"/>
      <c r="L24" s="128"/>
      <c r="M24" s="127"/>
      <c r="N24" s="127">
        <f t="shared" ref="N24" si="0">+F24+J24</f>
        <v>-682533752</v>
      </c>
      <c r="O24" s="129"/>
      <c r="P24" s="128"/>
      <c r="Q24" s="127"/>
      <c r="R24" s="127">
        <v>-1449556011.4118955</v>
      </c>
      <c r="S24" s="96"/>
      <c r="T24" s="43"/>
    </row>
    <row r="25" spans="2:22" ht="24.95" customHeight="1" thickBot="1">
      <c r="B25" s="1955"/>
      <c r="C25" s="1956"/>
      <c r="D25" s="32"/>
      <c r="E25" s="45"/>
      <c r="F25" s="133"/>
      <c r="G25" s="133"/>
      <c r="H25" s="134"/>
      <c r="I25" s="133"/>
      <c r="J25" s="133"/>
      <c r="K25" s="135"/>
      <c r="L25" s="134"/>
      <c r="M25" s="133"/>
      <c r="N25" s="133"/>
      <c r="O25" s="135"/>
      <c r="P25" s="134"/>
      <c r="Q25" s="133"/>
      <c r="R25" s="133"/>
      <c r="S25" s="194"/>
      <c r="T25" s="46"/>
    </row>
    <row r="26" spans="2:22" ht="24.95" customHeight="1" thickBot="1">
      <c r="B26" s="1930" t="s">
        <v>476</v>
      </c>
      <c r="C26" s="1931"/>
      <c r="D26" s="65"/>
      <c r="E26" s="68"/>
      <c r="F26" s="188">
        <f>SUM(F19:F25)</f>
        <v>16225067561.41441</v>
      </c>
      <c r="G26" s="188"/>
      <c r="H26" s="189"/>
      <c r="I26" s="188"/>
      <c r="J26" s="188">
        <f>SUM(J19:J25)</f>
        <v>20413841</v>
      </c>
      <c r="K26" s="190"/>
      <c r="L26" s="189"/>
      <c r="M26" s="188"/>
      <c r="N26" s="188">
        <f>SUM(N19:N25)</f>
        <v>16245481402.41441</v>
      </c>
      <c r="O26" s="190"/>
      <c r="P26" s="189"/>
      <c r="Q26" s="188"/>
      <c r="R26" s="188">
        <f>SUM(R19:R25)</f>
        <v>14343714298.788105</v>
      </c>
      <c r="S26" s="184"/>
      <c r="T26" s="69"/>
      <c r="V26" s="1506">
        <f>+LTD!F13</f>
        <v>14343714298.288105</v>
      </c>
    </row>
    <row r="27" spans="2:22" ht="24.95" customHeight="1" thickTop="1">
      <c r="B27" s="1957"/>
      <c r="C27" s="1896"/>
      <c r="D27" s="79"/>
      <c r="E27" s="80"/>
      <c r="F27" s="410" t="s">
        <v>105</v>
      </c>
      <c r="G27" s="219"/>
      <c r="H27" s="219"/>
      <c r="I27" s="219"/>
      <c r="J27" s="410" t="s">
        <v>105</v>
      </c>
      <c r="K27" s="219"/>
      <c r="L27" s="219"/>
      <c r="M27" s="219"/>
      <c r="N27" s="410" t="s">
        <v>105</v>
      </c>
      <c r="O27" s="219"/>
      <c r="P27" s="219"/>
      <c r="Q27" s="219"/>
      <c r="R27" s="410" t="s">
        <v>105</v>
      </c>
      <c r="S27" s="82"/>
      <c r="T27" s="59"/>
      <c r="V27" s="1506">
        <f>+R26-V26</f>
        <v>0.5</v>
      </c>
    </row>
    <row r="28" spans="2:22" ht="24.95" customHeight="1">
      <c r="B28" s="669"/>
      <c r="C28" s="223"/>
      <c r="D28" s="223"/>
      <c r="E28" s="223"/>
      <c r="F28" s="223"/>
      <c r="G28" s="223"/>
      <c r="H28" s="223"/>
      <c r="I28" s="223"/>
      <c r="J28" s="223"/>
      <c r="K28" s="223"/>
      <c r="L28" s="223"/>
      <c r="M28" s="223"/>
      <c r="N28" s="223"/>
      <c r="O28" s="223"/>
      <c r="P28" s="223"/>
      <c r="Q28" s="223"/>
      <c r="R28" s="223"/>
      <c r="S28" s="223"/>
      <c r="T28" s="60"/>
    </row>
    <row r="29" spans="2:22" ht="24.95" customHeight="1">
      <c r="B29" s="669"/>
      <c r="C29" s="223"/>
      <c r="D29" s="223"/>
      <c r="E29" s="223"/>
      <c r="F29" s="223"/>
      <c r="G29" s="223"/>
      <c r="H29" s="223"/>
      <c r="I29" s="223"/>
      <c r="J29" s="223"/>
      <c r="K29" s="223"/>
      <c r="L29" s="224" t="str">
        <f>A!L35</f>
        <v>to WBS</v>
      </c>
      <c r="M29" s="223"/>
      <c r="N29" s="223"/>
      <c r="O29" s="223"/>
      <c r="P29" s="223"/>
      <c r="Q29" s="223"/>
      <c r="R29" s="223"/>
      <c r="S29" s="223"/>
      <c r="T29" s="60"/>
    </row>
    <row r="30" spans="2:22" ht="24.95" customHeight="1">
      <c r="B30" s="374"/>
      <c r="C30" s="223"/>
      <c r="D30" s="223"/>
      <c r="E30" s="223"/>
      <c r="F30" s="223"/>
      <c r="G30" s="223"/>
      <c r="H30" s="223"/>
      <c r="I30" s="223"/>
      <c r="J30" s="223"/>
      <c r="K30" s="223"/>
      <c r="L30" s="224"/>
      <c r="M30" s="223"/>
      <c r="N30" s="223"/>
      <c r="O30" s="223"/>
      <c r="P30" s="223"/>
      <c r="Q30" s="223"/>
      <c r="R30" s="223"/>
      <c r="S30" s="223"/>
      <c r="T30" s="60"/>
    </row>
    <row r="31" spans="2:22" ht="24.95" customHeight="1">
      <c r="B31" s="669"/>
      <c r="C31" s="620"/>
      <c r="D31" s="223"/>
      <c r="E31" s="223"/>
      <c r="F31" s="223"/>
      <c r="G31" s="223"/>
      <c r="H31" s="223"/>
      <c r="I31" s="223"/>
      <c r="J31" s="223"/>
      <c r="K31" s="223"/>
      <c r="L31" s="223"/>
      <c r="M31" s="223"/>
      <c r="N31" s="223"/>
      <c r="O31" s="223"/>
      <c r="P31" s="223"/>
      <c r="Q31" s="223"/>
      <c r="R31" s="223"/>
      <c r="S31" s="223"/>
      <c r="T31" s="60"/>
    </row>
    <row r="32" spans="2:22" ht="24.95" customHeight="1">
      <c r="B32" s="669"/>
      <c r="C32" s="243"/>
      <c r="D32" s="223"/>
      <c r="E32" s="223"/>
      <c r="F32" s="223"/>
      <c r="G32" s="223"/>
      <c r="H32" s="223"/>
      <c r="I32" s="223"/>
      <c r="J32" s="223"/>
      <c r="K32" s="223"/>
      <c r="L32" s="223"/>
      <c r="M32" s="223"/>
      <c r="N32" s="223"/>
      <c r="O32" s="223"/>
      <c r="P32" s="223"/>
      <c r="Q32" s="223"/>
      <c r="R32" s="223"/>
      <c r="S32" s="223"/>
      <c r="T32" s="60"/>
    </row>
    <row r="33" spans="2:20" ht="24.95" customHeight="1">
      <c r="B33" s="669"/>
      <c r="C33" s="223"/>
      <c r="D33" s="223"/>
      <c r="E33" s="223"/>
      <c r="F33" s="223"/>
      <c r="G33" s="223"/>
      <c r="H33" s="223"/>
      <c r="I33" s="223"/>
      <c r="J33" s="223"/>
      <c r="K33" s="223"/>
      <c r="L33" s="223"/>
      <c r="M33" s="223"/>
      <c r="N33" s="223"/>
      <c r="O33" s="223"/>
      <c r="P33" s="223"/>
      <c r="Q33" s="223"/>
      <c r="R33" s="223"/>
      <c r="S33" s="223"/>
      <c r="T33" s="60"/>
    </row>
    <row r="34" spans="2:20" ht="24.95" customHeight="1">
      <c r="B34" s="669"/>
      <c r="C34" s="223"/>
      <c r="D34" s="223"/>
      <c r="E34" s="223"/>
      <c r="F34" s="223"/>
      <c r="G34" s="223"/>
      <c r="H34" s="223"/>
      <c r="I34" s="223"/>
      <c r="J34" s="223"/>
      <c r="K34" s="223"/>
      <c r="L34" s="223"/>
      <c r="M34" s="223"/>
      <c r="N34" s="223"/>
      <c r="O34" s="223"/>
      <c r="P34" s="223"/>
      <c r="Q34" s="223"/>
      <c r="R34" s="223"/>
      <c r="S34" s="223"/>
      <c r="T34" s="60"/>
    </row>
    <row r="35" spans="2:20" ht="24.95" customHeight="1">
      <c r="B35" s="669"/>
      <c r="C35" s="223"/>
      <c r="D35" s="223"/>
      <c r="E35" s="223"/>
      <c r="F35" s="223"/>
      <c r="G35" s="223"/>
      <c r="H35" s="223"/>
      <c r="I35" s="223"/>
      <c r="J35" s="223"/>
      <c r="K35" s="223"/>
      <c r="L35" s="223"/>
      <c r="M35" s="223"/>
      <c r="N35" s="223"/>
      <c r="O35" s="223"/>
      <c r="P35" s="223"/>
      <c r="Q35" s="223"/>
      <c r="R35" s="223"/>
      <c r="S35" s="223"/>
      <c r="T35" s="60"/>
    </row>
    <row r="36" spans="2:20" ht="24.95" customHeight="1" thickBot="1">
      <c r="B36" s="259"/>
      <c r="C36" s="62"/>
      <c r="D36" s="61"/>
      <c r="E36" s="62"/>
      <c r="F36" s="63"/>
      <c r="G36" s="63"/>
      <c r="H36" s="63"/>
      <c r="I36" s="63"/>
      <c r="J36" s="63"/>
      <c r="K36" s="63"/>
      <c r="L36" s="63"/>
      <c r="M36" s="63"/>
      <c r="N36" s="63"/>
      <c r="O36" s="63"/>
      <c r="P36" s="63"/>
      <c r="Q36" s="63"/>
      <c r="R36" s="63"/>
      <c r="S36" s="63"/>
      <c r="T36" s="36"/>
    </row>
    <row r="37" spans="2:20" ht="24.95" customHeight="1">
      <c r="B37" s="12" t="s">
        <v>12</v>
      </c>
      <c r="C37" s="13"/>
      <c r="D37" s="14"/>
      <c r="E37" s="14"/>
      <c r="F37" s="14"/>
      <c r="G37" s="14"/>
      <c r="H37" s="14"/>
      <c r="I37" s="14"/>
      <c r="J37" s="14"/>
      <c r="K37" s="14"/>
      <c r="L37" s="14"/>
      <c r="M37" s="14"/>
      <c r="N37" s="14"/>
      <c r="O37" s="14"/>
      <c r="P37" s="14"/>
      <c r="Q37" s="14"/>
      <c r="R37" s="14"/>
      <c r="S37" s="14"/>
      <c r="T37" s="15"/>
    </row>
    <row r="38" spans="2:20" ht="24.95" customHeight="1">
      <c r="B38" s="236" t="s">
        <v>111</v>
      </c>
      <c r="C38" s="257" t="s">
        <v>13</v>
      </c>
      <c r="D38" s="18"/>
      <c r="E38" s="19" t="s">
        <v>18</v>
      </c>
      <c r="F38" s="19"/>
      <c r="G38" s="18"/>
      <c r="H38" s="18" t="s">
        <v>9</v>
      </c>
      <c r="I38" s="88" t="s">
        <v>63</v>
      </c>
      <c r="J38" s="1924" t="s">
        <v>64</v>
      </c>
      <c r="K38" s="1924"/>
      <c r="L38" s="1924"/>
      <c r="M38" s="1924"/>
      <c r="N38" s="1924"/>
      <c r="O38" s="1924"/>
      <c r="P38" s="1924"/>
      <c r="Q38" s="1924"/>
      <c r="R38" s="1924"/>
      <c r="S38" s="1924"/>
      <c r="T38" s="20"/>
    </row>
    <row r="39" spans="2:20" ht="24.95" customHeight="1">
      <c r="B39" s="16"/>
      <c r="C39" s="257" t="s">
        <v>14</v>
      </c>
      <c r="D39" s="18"/>
      <c r="E39" s="18"/>
      <c r="F39" s="18"/>
      <c r="G39" s="18"/>
      <c r="H39" s="18"/>
      <c r="I39" s="18"/>
      <c r="J39" s="1924"/>
      <c r="K39" s="1924"/>
      <c r="L39" s="1924"/>
      <c r="M39" s="1924"/>
      <c r="N39" s="1924"/>
      <c r="O39" s="1924"/>
      <c r="P39" s="1924"/>
      <c r="Q39" s="1924"/>
      <c r="R39" s="1924"/>
      <c r="S39" s="1924"/>
      <c r="T39" s="20"/>
    </row>
    <row r="40" spans="2:20" ht="24.95" customHeight="1">
      <c r="B40" s="16"/>
      <c r="C40" s="257" t="s">
        <v>15</v>
      </c>
      <c r="D40" s="18"/>
      <c r="E40" s="18"/>
      <c r="F40" s="18"/>
      <c r="G40" s="18"/>
      <c r="H40" s="18"/>
      <c r="I40" s="18"/>
      <c r="J40" s="1924"/>
      <c r="K40" s="1924"/>
      <c r="L40" s="1924"/>
      <c r="M40" s="1924"/>
      <c r="N40" s="1924"/>
      <c r="O40" s="1924"/>
      <c r="P40" s="1924"/>
      <c r="Q40" s="1924"/>
      <c r="R40" s="1924"/>
      <c r="S40" s="1924"/>
      <c r="T40" s="20"/>
    </row>
    <row r="41" spans="2:20" ht="24.95" customHeight="1">
      <c r="B41" s="238" t="s">
        <v>105</v>
      </c>
      <c r="C41" s="258" t="s">
        <v>16</v>
      </c>
      <c r="D41" s="18"/>
      <c r="E41" s="18"/>
      <c r="F41" s="18"/>
      <c r="G41" s="18"/>
      <c r="H41" s="18"/>
      <c r="I41" s="18"/>
      <c r="J41" s="1924"/>
      <c r="K41" s="1924"/>
      <c r="L41" s="1924"/>
      <c r="M41" s="1924"/>
      <c r="N41" s="1924"/>
      <c r="O41" s="1924"/>
      <c r="P41" s="1924"/>
      <c r="Q41" s="1924"/>
      <c r="R41" s="1924"/>
      <c r="S41" s="1924"/>
      <c r="T41" s="20"/>
    </row>
    <row r="42" spans="2:20" ht="24.95" customHeight="1">
      <c r="B42" s="373"/>
      <c r="C42" s="258" t="s">
        <v>59</v>
      </c>
      <c r="D42" s="18"/>
      <c r="E42" s="18"/>
      <c r="F42" s="18"/>
      <c r="G42" s="18"/>
      <c r="H42" s="18"/>
      <c r="I42" s="18"/>
      <c r="J42" s="1924"/>
      <c r="K42" s="1924"/>
      <c r="L42" s="1924"/>
      <c r="M42" s="1924"/>
      <c r="N42" s="1924"/>
      <c r="O42" s="1924"/>
      <c r="P42" s="1924"/>
      <c r="Q42" s="1924"/>
      <c r="R42" s="1924"/>
      <c r="S42" s="1924"/>
      <c r="T42" s="20"/>
    </row>
    <row r="43" spans="2:20" ht="24.95" customHeight="1">
      <c r="B43" s="16"/>
      <c r="C43" s="258" t="s">
        <v>60</v>
      </c>
      <c r="D43" s="18"/>
      <c r="E43" s="18"/>
      <c r="F43" s="18"/>
      <c r="G43" s="18"/>
      <c r="H43" s="18"/>
      <c r="I43" s="18"/>
      <c r="J43" s="1924"/>
      <c r="K43" s="1924"/>
      <c r="L43" s="1924"/>
      <c r="M43" s="1924"/>
      <c r="N43" s="1924"/>
      <c r="O43" s="1924"/>
      <c r="P43" s="1924"/>
      <c r="Q43" s="1924"/>
      <c r="R43" s="1924"/>
      <c r="S43" s="1924"/>
      <c r="T43" s="20"/>
    </row>
    <row r="44" spans="2:20" ht="24.95" customHeight="1">
      <c r="B44" s="16"/>
      <c r="C44" s="21"/>
      <c r="D44" s="18"/>
      <c r="F44" s="19"/>
      <c r="G44" s="19"/>
      <c r="H44" s="18"/>
      <c r="I44" s="18"/>
      <c r="J44" s="1924"/>
      <c r="K44" s="1924"/>
      <c r="L44" s="1924"/>
      <c r="M44" s="1924"/>
      <c r="N44" s="1924"/>
      <c r="O44" s="1924"/>
      <c r="P44" s="1924"/>
      <c r="Q44" s="1924"/>
      <c r="R44" s="1924"/>
      <c r="S44" s="1924"/>
      <c r="T44" s="20"/>
    </row>
    <row r="45" spans="2:20" ht="24.95" customHeight="1">
      <c r="B45" s="16"/>
      <c r="C45" s="21"/>
      <c r="D45" s="18"/>
      <c r="E45" s="18"/>
      <c r="F45" s="18"/>
      <c r="G45" s="18"/>
      <c r="H45" s="18"/>
      <c r="I45" s="18"/>
      <c r="J45" s="1924"/>
      <c r="K45" s="1924"/>
      <c r="L45" s="1924"/>
      <c r="M45" s="1924"/>
      <c r="N45" s="1924"/>
      <c r="O45" s="1924"/>
      <c r="P45" s="1924"/>
      <c r="Q45" s="1924"/>
      <c r="R45" s="1924"/>
      <c r="S45" s="1924"/>
      <c r="T45" s="20"/>
    </row>
    <row r="46" spans="2:20" ht="24.95" customHeight="1">
      <c r="B46" s="9"/>
      <c r="C46" s="10"/>
      <c r="D46" s="676"/>
      <c r="E46" s="676"/>
      <c r="F46" s="676"/>
      <c r="G46" s="676"/>
      <c r="H46" s="676"/>
      <c r="I46" s="676"/>
      <c r="J46" s="676"/>
      <c r="K46" s="676"/>
      <c r="L46" s="676"/>
      <c r="M46" s="676"/>
      <c r="N46" s="676"/>
      <c r="O46" s="676"/>
      <c r="P46" s="676"/>
      <c r="Q46" s="676"/>
      <c r="R46" s="676"/>
      <c r="S46" s="676"/>
      <c r="T46" s="679"/>
    </row>
    <row r="47" spans="2:20" ht="24.95" customHeight="1" thickBot="1">
      <c r="B47" s="680"/>
      <c r="C47" s="681"/>
      <c r="D47" s="681"/>
      <c r="E47" s="681"/>
      <c r="F47" s="681"/>
      <c r="G47" s="681"/>
      <c r="H47" s="681"/>
      <c r="I47" s="681"/>
      <c r="J47" s="681"/>
      <c r="K47" s="681"/>
      <c r="L47" s="681"/>
      <c r="M47" s="681"/>
      <c r="N47" s="681"/>
      <c r="O47" s="681"/>
      <c r="P47" s="681"/>
      <c r="Q47" s="681"/>
      <c r="R47" s="681"/>
      <c r="S47" s="681"/>
      <c r="T47" s="682"/>
    </row>
    <row r="48" spans="2:20" ht="24.95" customHeight="1" thickTop="1"/>
  </sheetData>
  <mergeCells count="31">
    <mergeCell ref="B11:C11"/>
    <mergeCell ref="M5:S5"/>
    <mergeCell ref="M6:S6"/>
    <mergeCell ref="M7:S7"/>
    <mergeCell ref="M8:S8"/>
    <mergeCell ref="M9:S9"/>
    <mergeCell ref="B26:C26"/>
    <mergeCell ref="B12:C12"/>
    <mergeCell ref="B13:C13"/>
    <mergeCell ref="M13:P13"/>
    <mergeCell ref="R13:T13"/>
    <mergeCell ref="B15:C17"/>
    <mergeCell ref="D15:D17"/>
    <mergeCell ref="E15:H16"/>
    <mergeCell ref="I15:L16"/>
    <mergeCell ref="M15:P16"/>
    <mergeCell ref="Q15:T16"/>
    <mergeCell ref="E17:H17"/>
    <mergeCell ref="I17:L17"/>
    <mergeCell ref="M17:P17"/>
    <mergeCell ref="Q17:T17"/>
    <mergeCell ref="B25:C25"/>
    <mergeCell ref="J42:S42"/>
    <mergeCell ref="J43:S43"/>
    <mergeCell ref="J44:S44"/>
    <mergeCell ref="J45:S45"/>
    <mergeCell ref="B27:C27"/>
    <mergeCell ref="J38:S38"/>
    <mergeCell ref="J39:S39"/>
    <mergeCell ref="J40:S40"/>
    <mergeCell ref="J41:S41"/>
  </mergeCells>
  <pageMargins left="0.74803149606299213" right="0.23622047244094491" top="0.51181102362204722" bottom="0.6692913385826772" header="0.23622047244094491" footer="0.23622047244094491"/>
  <pageSetup paperSize="9" scale="45" orientation="portrait" horizontalDpi="4294967293"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4"/>
  <dimension ref="B1:Z75"/>
  <sheetViews>
    <sheetView view="pageBreakPreview" topLeftCell="A16" zoomScale="60" zoomScaleNormal="70" workbookViewId="0">
      <selection activeCell="J19" sqref="J19"/>
    </sheetView>
  </sheetViews>
  <sheetFormatPr defaultRowHeight="24.95" customHeight="1"/>
  <cols>
    <col min="2" max="2" width="6.60546875" customWidth="1"/>
    <col min="3" max="3" width="75.24609375" customWidth="1"/>
    <col min="4" max="4" width="10.11328125" customWidth="1"/>
    <col min="5" max="5" width="2.6953125" customWidth="1"/>
    <col min="6" max="6" width="21.57421875" customWidth="1"/>
    <col min="7" max="9" width="2.6953125" customWidth="1"/>
    <col min="10" max="10" width="19.6875" customWidth="1"/>
    <col min="11" max="13" width="2.6953125" customWidth="1"/>
    <col min="14" max="14" width="21.44140625" customWidth="1"/>
    <col min="15" max="17" width="2.6953125" customWidth="1"/>
    <col min="18" max="18" width="21.98046875" customWidth="1"/>
    <col min="19" max="20" width="2.6953125" customWidth="1"/>
    <col min="22" max="22" width="22.25" customWidth="1"/>
    <col min="23" max="23" width="16.31640625" customWidth="1"/>
    <col min="24" max="24" width="36.54296875" style="440" customWidth="1"/>
    <col min="25" max="25" width="3.7734375" style="228" customWidth="1"/>
    <col min="26" max="26" width="18.7421875" style="440" customWidth="1"/>
    <col min="27" max="28" width="18.7421875" customWidth="1"/>
    <col min="29" max="29" width="4.1796875" customWidth="1"/>
    <col min="30" max="30" width="18.7421875" customWidth="1"/>
    <col min="31" max="31" width="17.664062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42</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162</v>
      </c>
      <c r="C12" s="1902"/>
      <c r="E12" s="23"/>
      <c r="F12" s="24"/>
      <c r="G12" s="29"/>
      <c r="H12" s="30"/>
      <c r="I12" s="30"/>
      <c r="J12" s="30"/>
      <c r="K12" s="30"/>
      <c r="L12" s="31"/>
      <c r="M12" s="30"/>
      <c r="N12" s="30"/>
      <c r="O12" s="30"/>
      <c r="P12" s="30"/>
      <c r="Q12" s="30"/>
      <c r="R12" s="30"/>
      <c r="S12" s="30"/>
      <c r="T12" s="30"/>
    </row>
    <row r="13" spans="2:20" ht="24.95" customHeight="1">
      <c r="B13" s="1925" t="str">
        <f>WPL!B$13:C13</f>
        <v>Untuk Tahun Yang Berakhir 31 Desember 2019</v>
      </c>
      <c r="C13" s="1925"/>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6"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6" ht="24.95" customHeight="1">
      <c r="B18" s="54"/>
      <c r="C18" s="29"/>
      <c r="D18" s="55"/>
      <c r="E18" s="50"/>
      <c r="F18" s="196"/>
      <c r="G18" s="196"/>
      <c r="H18" s="197"/>
      <c r="I18" s="196"/>
      <c r="J18" s="196"/>
      <c r="K18" s="198"/>
      <c r="L18" s="197"/>
      <c r="M18" s="196"/>
      <c r="N18" s="196"/>
      <c r="O18" s="198"/>
      <c r="P18" s="197"/>
      <c r="Q18" s="196"/>
      <c r="R18" s="196"/>
      <c r="S18" s="53"/>
      <c r="T18" s="52"/>
    </row>
    <row r="19" spans="2:26" ht="24.95" customHeight="1">
      <c r="B19" s="409" t="s">
        <v>1186</v>
      </c>
      <c r="C19" s="215"/>
      <c r="D19" s="87"/>
      <c r="E19" s="41"/>
      <c r="F19" s="423">
        <v>45180586462.626305</v>
      </c>
      <c r="G19" s="127"/>
      <c r="H19" s="411" t="s">
        <v>111</v>
      </c>
      <c r="I19" s="127"/>
      <c r="J19" s="423"/>
      <c r="K19" s="129"/>
      <c r="L19" s="128"/>
      <c r="M19" s="127"/>
      <c r="N19" s="127">
        <f>+F19+J19</f>
        <v>45180586462.626305</v>
      </c>
      <c r="O19" s="129"/>
      <c r="P19" s="235"/>
      <c r="Q19" s="127"/>
      <c r="R19" s="127">
        <v>49052027000</v>
      </c>
      <c r="S19" s="44"/>
      <c r="T19" s="43"/>
      <c r="V19" s="440">
        <f>+'AA-1'!G14</f>
        <v>45180586462.626297</v>
      </c>
      <c r="W19" s="226">
        <f>+N19-V19</f>
        <v>0</v>
      </c>
    </row>
    <row r="20" spans="2:26" ht="24.95" customHeight="1">
      <c r="B20" s="409"/>
      <c r="C20" s="215"/>
      <c r="D20" s="87"/>
      <c r="E20" s="41"/>
      <c r="F20" s="423"/>
      <c r="G20" s="127"/>
      <c r="H20" s="411"/>
      <c r="I20" s="127"/>
      <c r="J20" s="423"/>
      <c r="K20" s="129"/>
      <c r="L20" s="128"/>
      <c r="M20" s="127"/>
      <c r="N20" s="127"/>
      <c r="O20" s="129"/>
      <c r="P20" s="108"/>
      <c r="Q20" s="127"/>
      <c r="R20" s="127"/>
      <c r="S20" s="44"/>
      <c r="T20" s="43"/>
    </row>
    <row r="21" spans="2:26" s="417" customFormat="1" ht="24.95" customHeight="1">
      <c r="B21" s="409"/>
      <c r="C21" s="617" t="s">
        <v>92</v>
      </c>
      <c r="D21" s="35"/>
      <c r="E21" s="610"/>
      <c r="F21" s="611">
        <f>+SUM(F19:F20)</f>
        <v>45180586462.626305</v>
      </c>
      <c r="G21" s="612"/>
      <c r="H21" s="613"/>
      <c r="I21" s="612"/>
      <c r="J21" s="611">
        <f>+SUM(J19:J20)</f>
        <v>0</v>
      </c>
      <c r="K21" s="277"/>
      <c r="L21" s="278"/>
      <c r="M21" s="612"/>
      <c r="N21" s="611">
        <f>+SUM(N19:N20)</f>
        <v>45180586462.626305</v>
      </c>
      <c r="O21" s="277"/>
      <c r="P21" s="614"/>
      <c r="Q21" s="612"/>
      <c r="R21" s="611">
        <f>+SUM(R19:R20)</f>
        <v>49052027000</v>
      </c>
      <c r="S21" s="615"/>
      <c r="T21" s="616"/>
      <c r="X21" s="440"/>
      <c r="Y21" s="228"/>
      <c r="Z21" s="440"/>
    </row>
    <row r="22" spans="2:26" ht="24.95" customHeight="1" thickBot="1">
      <c r="B22" s="1955"/>
      <c r="C22" s="1956"/>
      <c r="D22" s="32"/>
      <c r="E22" s="45"/>
      <c r="F22" s="185"/>
      <c r="G22" s="185"/>
      <c r="H22" s="186"/>
      <c r="I22" s="185"/>
      <c r="J22" s="185"/>
      <c r="K22" s="187"/>
      <c r="L22" s="186"/>
      <c r="M22" s="185"/>
      <c r="N22" s="185"/>
      <c r="O22" s="187"/>
      <c r="P22" s="186"/>
      <c r="Q22" s="185"/>
      <c r="R22" s="185"/>
      <c r="S22" s="47"/>
      <c r="T22" s="46"/>
    </row>
    <row r="23" spans="2:26" ht="24.95" customHeight="1" thickBot="1">
      <c r="B23" s="1930" t="s">
        <v>67</v>
      </c>
      <c r="C23" s="1931"/>
      <c r="D23" s="65"/>
      <c r="E23" s="68"/>
      <c r="F23" s="188">
        <f>+F21</f>
        <v>45180586462.626305</v>
      </c>
      <c r="G23" s="188"/>
      <c r="H23" s="189"/>
      <c r="I23" s="188"/>
      <c r="J23" s="188">
        <f>+J21</f>
        <v>0</v>
      </c>
      <c r="K23" s="190"/>
      <c r="L23" s="189"/>
      <c r="M23" s="188"/>
      <c r="N23" s="188">
        <f>+N21</f>
        <v>45180586462.626305</v>
      </c>
      <c r="O23" s="190"/>
      <c r="P23" s="189"/>
      <c r="Q23" s="188"/>
      <c r="R23" s="188">
        <f>+R21</f>
        <v>49052027000</v>
      </c>
      <c r="S23" s="70"/>
      <c r="T23" s="69"/>
      <c r="Y23" s="440"/>
    </row>
    <row r="24" spans="2:26" ht="24.95" customHeight="1" thickTop="1">
      <c r="B24" s="1957"/>
      <c r="C24" s="1896"/>
      <c r="D24" s="79"/>
      <c r="E24" s="80"/>
      <c r="F24" s="410" t="s">
        <v>105</v>
      </c>
      <c r="G24" s="219"/>
      <c r="H24" s="219"/>
      <c r="I24" s="219"/>
      <c r="J24" s="410" t="s">
        <v>105</v>
      </c>
      <c r="K24" s="219"/>
      <c r="L24" s="219"/>
      <c r="M24" s="219"/>
      <c r="N24" s="410" t="s">
        <v>105</v>
      </c>
      <c r="O24" s="219"/>
      <c r="P24" s="219"/>
      <c r="Q24" s="219"/>
      <c r="R24" s="410" t="s">
        <v>105</v>
      </c>
      <c r="S24" s="82"/>
      <c r="T24" s="59"/>
    </row>
    <row r="25" spans="2:26" ht="24.95" customHeight="1">
      <c r="B25" s="222"/>
      <c r="C25" s="223"/>
      <c r="D25" s="223"/>
      <c r="E25" s="223"/>
      <c r="F25" s="223"/>
      <c r="G25" s="223"/>
      <c r="H25" s="223"/>
      <c r="I25" s="223"/>
      <c r="J25" s="223"/>
      <c r="K25" s="223"/>
      <c r="L25" s="223"/>
      <c r="M25" s="223"/>
      <c r="N25" s="223"/>
      <c r="O25" s="223"/>
      <c r="P25" s="223"/>
      <c r="Q25" s="223"/>
      <c r="R25" s="223"/>
      <c r="S25" s="223"/>
      <c r="T25" s="60"/>
    </row>
    <row r="26" spans="2:26" ht="24.95" customHeight="1">
      <c r="B26" s="222"/>
      <c r="C26" s="223"/>
      <c r="D26" s="223"/>
      <c r="E26" s="223"/>
      <c r="F26" s="223"/>
      <c r="G26" s="223"/>
      <c r="H26" s="223"/>
      <c r="I26" s="223"/>
      <c r="J26" s="223"/>
      <c r="K26" s="223"/>
      <c r="L26" s="224" t="s">
        <v>1</v>
      </c>
      <c r="M26" s="223"/>
      <c r="N26" s="223"/>
      <c r="O26" s="223"/>
      <c r="P26" s="223"/>
      <c r="Q26" s="223"/>
      <c r="R26" s="223"/>
      <c r="S26" s="223"/>
      <c r="T26" s="60"/>
    </row>
    <row r="27" spans="2:26" ht="24.95" customHeight="1">
      <c r="B27" s="699"/>
      <c r="C27" s="1928"/>
      <c r="D27" s="1928"/>
      <c r="E27" s="1928"/>
      <c r="F27" s="1928"/>
      <c r="G27" s="1928"/>
      <c r="H27" s="1928"/>
      <c r="I27" s="1928"/>
      <c r="J27" s="1928"/>
      <c r="K27" s="1928"/>
      <c r="L27" s="1928"/>
      <c r="M27" s="1928"/>
      <c r="N27" s="1928"/>
      <c r="O27" s="1928"/>
      <c r="P27" s="1928"/>
      <c r="Q27" s="1928"/>
      <c r="R27" s="1928"/>
      <c r="S27" s="223"/>
      <c r="T27" s="60"/>
    </row>
    <row r="28" spans="2:26" ht="24.95" customHeight="1">
      <c r="B28" s="222"/>
      <c r="C28" s="620"/>
      <c r="D28" s="223"/>
      <c r="E28" s="223"/>
      <c r="F28" s="223"/>
      <c r="G28" s="223"/>
      <c r="H28" s="223"/>
      <c r="I28" s="223"/>
      <c r="J28" s="223"/>
      <c r="K28" s="223"/>
      <c r="L28" s="223"/>
      <c r="M28" s="223"/>
      <c r="N28" s="223"/>
      <c r="O28" s="223"/>
      <c r="P28" s="223"/>
      <c r="Q28" s="223"/>
      <c r="R28" s="223"/>
      <c r="S28" s="223"/>
      <c r="T28" s="60"/>
    </row>
    <row r="29" spans="2:26" ht="24.95" customHeight="1">
      <c r="B29" s="222"/>
      <c r="C29" s="620"/>
      <c r="D29" s="223"/>
      <c r="E29" s="223"/>
      <c r="F29" s="223"/>
      <c r="G29" s="223"/>
      <c r="H29" s="223"/>
      <c r="I29" s="223"/>
      <c r="J29" s="223"/>
      <c r="K29" s="223"/>
      <c r="L29" s="223"/>
      <c r="M29" s="223"/>
      <c r="N29" s="223"/>
      <c r="O29" s="223"/>
      <c r="P29" s="223"/>
      <c r="Q29" s="223"/>
      <c r="R29" s="223"/>
      <c r="S29" s="223"/>
      <c r="T29" s="60"/>
    </row>
    <row r="30" spans="2:26" ht="24.95" customHeight="1">
      <c r="B30" s="222"/>
      <c r="C30" s="223"/>
      <c r="D30" s="223"/>
      <c r="E30" s="223"/>
      <c r="F30" s="223"/>
      <c r="G30" s="223"/>
      <c r="H30" s="223"/>
      <c r="I30" s="223"/>
      <c r="J30" s="223"/>
      <c r="K30" s="223"/>
      <c r="L30" s="223"/>
      <c r="M30" s="223"/>
      <c r="N30" s="223"/>
      <c r="O30" s="223"/>
      <c r="P30" s="223"/>
      <c r="Q30" s="223"/>
      <c r="R30" s="223"/>
      <c r="S30" s="223"/>
      <c r="T30" s="60"/>
    </row>
    <row r="31" spans="2:26" ht="24.95" customHeight="1">
      <c r="B31" s="222"/>
      <c r="C31" s="223"/>
      <c r="D31" s="223"/>
      <c r="E31" s="223"/>
      <c r="F31" s="223"/>
      <c r="G31" s="223"/>
      <c r="H31" s="223"/>
      <c r="I31" s="223"/>
      <c r="J31" s="223"/>
      <c r="K31" s="223"/>
      <c r="L31" s="223"/>
      <c r="M31" s="223"/>
      <c r="N31" s="223"/>
      <c r="O31" s="223"/>
      <c r="P31" s="223"/>
      <c r="Q31" s="223"/>
      <c r="R31" s="223"/>
      <c r="S31" s="223"/>
      <c r="T31" s="60"/>
    </row>
    <row r="32" spans="2:26" ht="24.95" customHeight="1">
      <c r="B32" s="222"/>
      <c r="C32" s="223"/>
      <c r="D32" s="223"/>
      <c r="E32" s="223"/>
      <c r="F32" s="223"/>
      <c r="G32" s="223"/>
      <c r="H32" s="223"/>
      <c r="I32" s="223"/>
      <c r="J32" s="223"/>
      <c r="K32" s="223"/>
      <c r="L32" s="223"/>
      <c r="M32" s="223"/>
      <c r="N32" s="223"/>
      <c r="O32" s="223"/>
      <c r="P32" s="223"/>
      <c r="Q32" s="223"/>
      <c r="R32" s="223"/>
      <c r="S32" s="223"/>
      <c r="T32" s="60"/>
    </row>
    <row r="33" spans="2:20" ht="24.95" customHeight="1">
      <c r="B33" s="222"/>
      <c r="C33" s="223"/>
      <c r="D33" s="223"/>
      <c r="E33" s="223"/>
      <c r="F33" s="223"/>
      <c r="G33" s="223"/>
      <c r="H33" s="223"/>
      <c r="I33" s="223"/>
      <c r="J33" s="223"/>
      <c r="K33" s="223"/>
      <c r="L33" s="223"/>
      <c r="M33" s="223"/>
      <c r="N33" s="223"/>
      <c r="O33" s="223"/>
      <c r="P33" s="223"/>
      <c r="Q33" s="223"/>
      <c r="R33" s="223"/>
      <c r="S33" s="223"/>
      <c r="T33" s="60"/>
    </row>
    <row r="34" spans="2:20" ht="24.95" customHeight="1">
      <c r="B34" s="222"/>
      <c r="C34" s="223"/>
      <c r="D34" s="223"/>
      <c r="E34" s="223"/>
      <c r="F34" s="223"/>
      <c r="G34" s="223"/>
      <c r="H34" s="223"/>
      <c r="I34" s="223"/>
      <c r="J34" s="223"/>
      <c r="K34" s="223"/>
      <c r="L34" s="223"/>
      <c r="M34" s="223"/>
      <c r="N34" s="223"/>
      <c r="O34" s="223"/>
      <c r="P34" s="223"/>
      <c r="Q34" s="223"/>
      <c r="R34" s="223"/>
      <c r="S34" s="223"/>
      <c r="T34" s="60"/>
    </row>
    <row r="35" spans="2:20" ht="24.95" customHeight="1" thickBot="1">
      <c r="B35" s="259"/>
      <c r="C35" s="62"/>
      <c r="D35" s="61"/>
      <c r="E35" s="62"/>
      <c r="F35" s="63"/>
      <c r="G35" s="63"/>
      <c r="H35" s="63"/>
      <c r="I35" s="63"/>
      <c r="J35" s="63"/>
      <c r="K35" s="63"/>
      <c r="L35" s="63"/>
      <c r="M35" s="63"/>
      <c r="N35" s="63"/>
      <c r="O35" s="63"/>
      <c r="P35" s="63"/>
      <c r="Q35" s="63"/>
      <c r="R35" s="63"/>
      <c r="S35" s="63"/>
      <c r="T35" s="36"/>
    </row>
    <row r="36" spans="2:20" ht="24.95" customHeight="1">
      <c r="B36" s="12" t="s">
        <v>12</v>
      </c>
      <c r="C36" s="13"/>
      <c r="D36" s="14"/>
      <c r="E36" s="14"/>
      <c r="F36" s="14"/>
      <c r="G36" s="14"/>
      <c r="H36" s="14"/>
      <c r="I36" s="14"/>
      <c r="J36" s="14"/>
      <c r="K36" s="14"/>
      <c r="L36" s="14"/>
      <c r="M36" s="14"/>
      <c r="N36" s="14"/>
      <c r="O36" s="14"/>
      <c r="P36" s="14"/>
      <c r="Q36" s="14"/>
      <c r="R36" s="14"/>
      <c r="S36" s="14"/>
      <c r="T36" s="15"/>
    </row>
    <row r="37" spans="2:20" ht="24.95" customHeight="1">
      <c r="B37" s="236" t="s">
        <v>111</v>
      </c>
      <c r="C37" s="257" t="s">
        <v>13</v>
      </c>
      <c r="D37" s="18"/>
      <c r="E37" s="19" t="s">
        <v>18</v>
      </c>
      <c r="F37" s="19"/>
      <c r="G37" s="18"/>
      <c r="H37" s="18" t="s">
        <v>9</v>
      </c>
      <c r="I37" s="88" t="s">
        <v>63</v>
      </c>
      <c r="J37" s="1924" t="s">
        <v>64</v>
      </c>
      <c r="K37" s="1924"/>
      <c r="L37" s="1924"/>
      <c r="M37" s="1924"/>
      <c r="N37" s="1924"/>
      <c r="O37" s="1924"/>
      <c r="P37" s="1924"/>
      <c r="Q37" s="1924"/>
      <c r="R37" s="1924"/>
      <c r="S37" s="1924"/>
      <c r="T37" s="20"/>
    </row>
    <row r="38" spans="2:20" ht="24.95" customHeight="1">
      <c r="B38" s="16"/>
      <c r="C38" s="257" t="s">
        <v>14</v>
      </c>
      <c r="D38" s="18"/>
      <c r="E38" s="18"/>
      <c r="F38" s="18"/>
      <c r="G38" s="18"/>
      <c r="H38" s="18"/>
      <c r="I38" s="18"/>
      <c r="J38" s="1924"/>
      <c r="K38" s="1924"/>
      <c r="L38" s="1924"/>
      <c r="M38" s="1924"/>
      <c r="N38" s="1924"/>
      <c r="O38" s="1924"/>
      <c r="P38" s="1924"/>
      <c r="Q38" s="1924"/>
      <c r="R38" s="1924"/>
      <c r="S38" s="1924"/>
      <c r="T38" s="20"/>
    </row>
    <row r="39" spans="2:20" ht="24.95" customHeight="1">
      <c r="B39" s="16"/>
      <c r="C39" s="257" t="s">
        <v>15</v>
      </c>
      <c r="D39" s="18"/>
      <c r="E39" s="18"/>
      <c r="F39" s="18"/>
      <c r="G39" s="18"/>
      <c r="H39" s="18"/>
      <c r="I39" s="18"/>
      <c r="J39" s="1924"/>
      <c r="K39" s="1924"/>
      <c r="L39" s="1924"/>
      <c r="M39" s="1924"/>
      <c r="N39" s="1924"/>
      <c r="O39" s="1924"/>
      <c r="P39" s="1924"/>
      <c r="Q39" s="1924"/>
      <c r="R39" s="1924"/>
      <c r="S39" s="1924"/>
      <c r="T39" s="20"/>
    </row>
    <row r="40" spans="2:20" ht="24.95" customHeight="1">
      <c r="B40" s="238" t="s">
        <v>105</v>
      </c>
      <c r="C40" s="258" t="s">
        <v>16</v>
      </c>
      <c r="D40" s="18"/>
      <c r="E40" s="18"/>
      <c r="F40" s="18"/>
      <c r="G40" s="18"/>
      <c r="H40" s="18"/>
      <c r="I40" s="18"/>
      <c r="J40" s="1924"/>
      <c r="K40" s="1924"/>
      <c r="L40" s="1924"/>
      <c r="M40" s="1924"/>
      <c r="N40" s="1924"/>
      <c r="O40" s="1924"/>
      <c r="P40" s="1924"/>
      <c r="Q40" s="1924"/>
      <c r="R40" s="1924"/>
      <c r="S40" s="1924"/>
      <c r="T40" s="20"/>
    </row>
    <row r="41" spans="2:20" ht="24.95" customHeight="1">
      <c r="B41" s="255" t="s">
        <v>106</v>
      </c>
      <c r="C41" s="258" t="s">
        <v>53</v>
      </c>
      <c r="D41" s="18"/>
      <c r="E41" s="18"/>
      <c r="F41" s="18"/>
      <c r="G41" s="18"/>
      <c r="H41" s="18"/>
      <c r="I41" s="18"/>
      <c r="J41" s="1924"/>
      <c r="K41" s="1924"/>
      <c r="L41" s="1924"/>
      <c r="M41" s="1924"/>
      <c r="N41" s="1924"/>
      <c r="O41" s="1924"/>
      <c r="P41" s="1924"/>
      <c r="Q41" s="1924"/>
      <c r="R41" s="1924"/>
      <c r="S41" s="1924"/>
      <c r="T41" s="20"/>
    </row>
    <row r="42" spans="2:20" ht="24.95" customHeight="1">
      <c r="B42" s="255" t="s">
        <v>109</v>
      </c>
      <c r="C42" s="258" t="s">
        <v>57</v>
      </c>
      <c r="D42" s="18"/>
      <c r="E42" s="18"/>
      <c r="F42" s="18"/>
      <c r="G42" s="18"/>
      <c r="H42" s="18"/>
      <c r="I42" s="18"/>
      <c r="J42" s="1924"/>
      <c r="K42" s="1924"/>
      <c r="L42" s="1924"/>
      <c r="M42" s="1924"/>
      <c r="N42" s="1924"/>
      <c r="O42" s="1924"/>
      <c r="P42" s="1924"/>
      <c r="Q42" s="1924"/>
      <c r="R42" s="1924"/>
      <c r="S42" s="1924"/>
      <c r="T42" s="20"/>
    </row>
    <row r="43" spans="2:20" ht="24.95" customHeight="1">
      <c r="B43" s="16"/>
      <c r="C43" s="258" t="s">
        <v>60</v>
      </c>
      <c r="D43" s="18"/>
      <c r="F43" s="19"/>
      <c r="G43" s="19"/>
      <c r="H43" s="18"/>
      <c r="I43" s="18"/>
      <c r="J43" s="1924"/>
      <c r="K43" s="1924"/>
      <c r="L43" s="1924"/>
      <c r="M43" s="1924"/>
      <c r="N43" s="1924"/>
      <c r="O43" s="1924"/>
      <c r="P43" s="1924"/>
      <c r="Q43" s="1924"/>
      <c r="R43" s="1924"/>
      <c r="S43" s="1924"/>
      <c r="T43" s="20"/>
    </row>
    <row r="44" spans="2:20" ht="24.95" customHeight="1">
      <c r="B44" s="16"/>
      <c r="C44" s="21"/>
      <c r="D44" s="18"/>
      <c r="E44" s="18"/>
      <c r="F44" s="18"/>
      <c r="G44" s="18"/>
      <c r="H44" s="18"/>
      <c r="I44" s="18"/>
      <c r="J44" s="1924"/>
      <c r="K44" s="1924"/>
      <c r="L44" s="1924"/>
      <c r="M44" s="1924"/>
      <c r="N44" s="1924"/>
      <c r="O44" s="1924"/>
      <c r="P44" s="1924"/>
      <c r="Q44" s="1924"/>
      <c r="R44" s="1924"/>
      <c r="S44" s="1924"/>
      <c r="T44" s="20"/>
    </row>
    <row r="45" spans="2:20" ht="24.95" customHeight="1">
      <c r="B45" s="9"/>
      <c r="C45" s="10"/>
      <c r="D45" s="3"/>
      <c r="E45" s="3"/>
      <c r="F45" s="3"/>
      <c r="G45" s="3"/>
      <c r="H45" s="3"/>
      <c r="I45" s="3"/>
      <c r="J45" s="3"/>
      <c r="K45" s="3"/>
      <c r="L45" s="3"/>
      <c r="M45" s="3"/>
      <c r="N45" s="3"/>
      <c r="O45" s="3"/>
      <c r="P45" s="3"/>
      <c r="Q45" s="3"/>
      <c r="R45" s="3"/>
      <c r="S45" s="3"/>
      <c r="T45" s="2"/>
    </row>
    <row r="46" spans="2:20" ht="24.95" customHeight="1" thickBot="1">
      <c r="B46" s="6"/>
      <c r="C46" s="7"/>
      <c r="D46" s="7"/>
      <c r="E46" s="7"/>
      <c r="F46" s="7"/>
      <c r="G46" s="7"/>
      <c r="H46" s="7"/>
      <c r="I46" s="7"/>
      <c r="J46" s="7"/>
      <c r="K46" s="7"/>
      <c r="L46" s="7"/>
      <c r="M46" s="7"/>
      <c r="N46" s="7"/>
      <c r="O46" s="7"/>
      <c r="P46" s="7"/>
      <c r="Q46" s="7"/>
      <c r="R46" s="7"/>
      <c r="S46" s="7"/>
      <c r="T46" s="8"/>
    </row>
    <row r="47" spans="2:20" ht="24.95" customHeight="1" thickTop="1"/>
    <row r="49" ht="13.5"/>
    <row r="50" ht="13.5"/>
    <row r="51" ht="13.5"/>
    <row r="52" ht="13.5"/>
    <row r="53" ht="13.5"/>
    <row r="54" ht="13.5"/>
    <row r="55" ht="13.5"/>
    <row r="56" ht="13.5"/>
    <row r="57" ht="13.5"/>
    <row r="58" ht="13.5"/>
    <row r="59" ht="13.5"/>
    <row r="60" ht="13.5"/>
    <row r="61" ht="13.5"/>
    <row r="62" ht="13.5"/>
    <row r="63" ht="13.5"/>
    <row r="64" ht="13.5"/>
    <row r="65" ht="13.5"/>
    <row r="66" ht="13.5"/>
    <row r="67" ht="13.5"/>
    <row r="68" ht="13.5"/>
    <row r="69" ht="13.5"/>
    <row r="70" ht="13.5"/>
    <row r="71" ht="13.5"/>
    <row r="72" ht="13.5"/>
    <row r="73" ht="13.5"/>
    <row r="74" ht="13.5"/>
    <row r="75" ht="13.5"/>
  </sheetData>
  <mergeCells count="32">
    <mergeCell ref="M13:P13"/>
    <mergeCell ref="D15:D17"/>
    <mergeCell ref="E17:H17"/>
    <mergeCell ref="Q15:T16"/>
    <mergeCell ref="M15:P16"/>
    <mergeCell ref="M17:P17"/>
    <mergeCell ref="I15:L16"/>
    <mergeCell ref="I17:L17"/>
    <mergeCell ref="J44:S44"/>
    <mergeCell ref="J37:S37"/>
    <mergeCell ref="J38:S38"/>
    <mergeCell ref="J39:S39"/>
    <mergeCell ref="J40:S40"/>
    <mergeCell ref="J42:S42"/>
    <mergeCell ref="J43:S43"/>
    <mergeCell ref="J41:S41"/>
    <mergeCell ref="C27:R27"/>
    <mergeCell ref="M5:S5"/>
    <mergeCell ref="M6:S6"/>
    <mergeCell ref="M7:S7"/>
    <mergeCell ref="M8:S8"/>
    <mergeCell ref="B11:C11"/>
    <mergeCell ref="M9:S9"/>
    <mergeCell ref="B24:C24"/>
    <mergeCell ref="B22:C22"/>
    <mergeCell ref="B23:C23"/>
    <mergeCell ref="B15:C17"/>
    <mergeCell ref="E15:H16"/>
    <mergeCell ref="B12:C12"/>
    <mergeCell ref="B13:C13"/>
    <mergeCell ref="Q17:T17"/>
    <mergeCell ref="R13:T13"/>
  </mergeCells>
  <phoneticPr fontId="31" type="noConversion"/>
  <pageMargins left="0.74803149606299213" right="0.23622047244094491" top="0.74803149606299213" bottom="0.62992125984251968" header="0.23622047244094491" footer="0.23622047244094491"/>
  <pageSetup paperSize="9" scale="44" orientation="portrait" horizontalDpi="4294967293" verticalDpi="30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2:K16"/>
  <sheetViews>
    <sheetView workbookViewId="0">
      <selection activeCell="H17" sqref="H17"/>
    </sheetView>
  </sheetViews>
  <sheetFormatPr defaultColWidth="9.16796875" defaultRowHeight="18"/>
  <cols>
    <col min="1" max="1" width="6.47265625" style="1561" customWidth="1"/>
    <col min="2" max="2" width="12.13671875" style="1558" customWidth="1"/>
    <col min="3" max="3" width="17.2578125" style="1558" customWidth="1"/>
    <col min="4" max="4" width="31.015625" style="1558" bestFit="1" customWidth="1"/>
    <col min="5" max="6" width="14.29296875" style="1558" bestFit="1" customWidth="1"/>
    <col min="7" max="7" width="18.87890625" style="1558" bestFit="1" customWidth="1"/>
    <col min="8" max="8" width="15.5078125" style="1558" bestFit="1" customWidth="1"/>
    <col min="9" max="10" width="18.87890625" style="1558" bestFit="1" customWidth="1"/>
    <col min="11" max="16384" width="9.16796875" style="1558"/>
  </cols>
  <sheetData>
    <row r="2" spans="1:11">
      <c r="A2" s="2001" t="s">
        <v>1350</v>
      </c>
      <c r="B2" s="2001"/>
      <c r="C2" s="2001"/>
      <c r="D2" s="2001"/>
      <c r="E2" s="2001"/>
      <c r="F2" s="2001"/>
      <c r="G2" s="2001"/>
      <c r="H2" s="2001"/>
      <c r="I2" s="2001"/>
      <c r="J2" s="2001"/>
      <c r="K2" s="2001"/>
    </row>
    <row r="3" spans="1:11">
      <c r="A3" s="2002" t="s">
        <v>1351</v>
      </c>
      <c r="B3" s="2002"/>
      <c r="C3" s="2002"/>
      <c r="D3" s="2002"/>
      <c r="E3" s="2002"/>
      <c r="F3" s="2002"/>
      <c r="G3" s="2002"/>
      <c r="H3" s="2002"/>
      <c r="I3" s="2002"/>
      <c r="J3" s="2002"/>
      <c r="K3" s="2002"/>
    </row>
    <row r="4" spans="1:11" s="1561" customFormat="1">
      <c r="A4" s="1559" t="s">
        <v>1352</v>
      </c>
      <c r="B4" s="1559" t="s">
        <v>1353</v>
      </c>
      <c r="C4" s="1559" t="s">
        <v>1354</v>
      </c>
      <c r="D4" s="1559" t="s">
        <v>1355</v>
      </c>
      <c r="E4" s="1559" t="s">
        <v>1356</v>
      </c>
      <c r="F4" s="1560" t="s">
        <v>1357</v>
      </c>
      <c r="G4" s="1560" t="s">
        <v>1358</v>
      </c>
      <c r="H4" s="1559" t="s">
        <v>1359</v>
      </c>
      <c r="I4" s="1559" t="s">
        <v>1360</v>
      </c>
      <c r="J4" s="1559" t="s">
        <v>1361</v>
      </c>
      <c r="K4" s="1559" t="s">
        <v>1362</v>
      </c>
    </row>
    <row r="5" spans="1:11" s="1570" customFormat="1">
      <c r="A5" s="1562">
        <v>1</v>
      </c>
      <c r="B5" s="1563" t="s">
        <v>1363</v>
      </c>
      <c r="C5" s="1564">
        <v>43638</v>
      </c>
      <c r="D5" s="1565" t="s">
        <v>1364</v>
      </c>
      <c r="E5" s="1566">
        <v>10033.784</v>
      </c>
      <c r="F5" s="1567">
        <v>667872.5</v>
      </c>
      <c r="G5" s="1568">
        <f>E5*F5</f>
        <v>6701288404.54</v>
      </c>
      <c r="H5" s="1569">
        <f>G5*1.5%</f>
        <v>100519326.06809999</v>
      </c>
      <c r="I5" s="1569">
        <f>G5-H5</f>
        <v>6600769078.4719</v>
      </c>
      <c r="J5" s="1569">
        <f>I5</f>
        <v>6600769078.4719</v>
      </c>
      <c r="K5" s="1563" t="s">
        <v>1365</v>
      </c>
    </row>
    <row r="6" spans="1:11" s="1570" customFormat="1">
      <c r="A6" s="1562">
        <v>2</v>
      </c>
      <c r="B6" s="1563" t="str">
        <f t="shared" ref="B6:B11" si="0">B5</f>
        <v>PT. Insani Bara Perkasa</v>
      </c>
      <c r="C6" s="1565" t="s">
        <v>1366</v>
      </c>
      <c r="D6" s="1565" t="s">
        <v>1364</v>
      </c>
      <c r="E6" s="1566">
        <v>10005.165000000001</v>
      </c>
      <c r="F6" s="1567">
        <v>611352.96</v>
      </c>
      <c r="G6" s="1571">
        <f>E6*F6</f>
        <v>6116687238.0383997</v>
      </c>
      <c r="H6" s="1569">
        <f>G6*1.5%</f>
        <v>91750308.570575997</v>
      </c>
      <c r="I6" s="1569">
        <f>G6-H6</f>
        <v>6024936929.467824</v>
      </c>
      <c r="J6" s="1569">
        <f>J5+I6</f>
        <v>12625706007.939724</v>
      </c>
      <c r="K6" s="1563" t="s">
        <v>1365</v>
      </c>
    </row>
    <row r="7" spans="1:11" s="1570" customFormat="1">
      <c r="A7" s="1562">
        <v>3</v>
      </c>
      <c r="B7" s="1563" t="str">
        <f t="shared" si="0"/>
        <v>PT. Insani Bara Perkasa</v>
      </c>
      <c r="C7" s="1572" t="s">
        <v>1367</v>
      </c>
      <c r="D7" s="1565" t="s">
        <v>1364</v>
      </c>
      <c r="E7" s="1566">
        <v>9996.4750000000004</v>
      </c>
      <c r="F7" s="1567">
        <v>611006.18000000005</v>
      </c>
      <c r="G7" s="1568">
        <f t="shared" ref="G7:G10" si="1">E7*F7</f>
        <v>6107908003.2155008</v>
      </c>
      <c r="H7" s="1569">
        <f>G7*1.5%</f>
        <v>91618620.048232511</v>
      </c>
      <c r="I7" s="1569">
        <f>G7-H7</f>
        <v>6016289383.1672688</v>
      </c>
      <c r="J7" s="1569">
        <f t="shared" ref="J7:J12" si="2">J6+I7</f>
        <v>18641995391.106995</v>
      </c>
      <c r="K7" s="1563" t="s">
        <v>1365</v>
      </c>
    </row>
    <row r="8" spans="1:11" s="1570" customFormat="1">
      <c r="A8" s="1562">
        <v>4</v>
      </c>
      <c r="B8" s="1563" t="str">
        <f t="shared" si="0"/>
        <v>PT. Insani Bara Perkasa</v>
      </c>
      <c r="C8" s="1563" t="s">
        <v>1368</v>
      </c>
      <c r="D8" s="1563" t="s">
        <v>1369</v>
      </c>
      <c r="E8" s="1566">
        <v>9998.4140000000007</v>
      </c>
      <c r="F8" s="1567">
        <v>596304.09</v>
      </c>
      <c r="G8" s="1568">
        <f t="shared" si="1"/>
        <v>5962095161.7132597</v>
      </c>
      <c r="H8" s="1569">
        <f t="shared" ref="H8:H11" si="3">G8*1.5%</f>
        <v>89431427.425698891</v>
      </c>
      <c r="I8" s="1569">
        <f t="shared" ref="I8:I11" si="4">G8-H8</f>
        <v>5872663734.2875605</v>
      </c>
      <c r="J8" s="1569">
        <f t="shared" si="2"/>
        <v>24514659125.394554</v>
      </c>
      <c r="K8" s="1563" t="s">
        <v>1365</v>
      </c>
    </row>
    <row r="9" spans="1:11" s="1570" customFormat="1">
      <c r="A9" s="1562">
        <v>5</v>
      </c>
      <c r="B9" s="1563" t="str">
        <f t="shared" si="0"/>
        <v>PT. Insani Bara Perkasa</v>
      </c>
      <c r="C9" s="1563" t="s">
        <v>1370</v>
      </c>
      <c r="D9" s="1563" t="s">
        <v>1369</v>
      </c>
      <c r="E9" s="1566">
        <v>10072.280000000001</v>
      </c>
      <c r="F9" s="1567">
        <v>608021.61</v>
      </c>
      <c r="G9" s="1568">
        <f t="shared" si="1"/>
        <v>6124163901.9708004</v>
      </c>
      <c r="H9" s="1569">
        <f t="shared" si="3"/>
        <v>91862458.529561996</v>
      </c>
      <c r="I9" s="1569">
        <f t="shared" si="4"/>
        <v>6032301443.4412384</v>
      </c>
      <c r="J9" s="1569">
        <f t="shared" si="2"/>
        <v>30546960568.835793</v>
      </c>
      <c r="K9" s="1563" t="s">
        <v>1365</v>
      </c>
    </row>
    <row r="10" spans="1:11" s="1570" customFormat="1">
      <c r="A10" s="1562">
        <v>6</v>
      </c>
      <c r="B10" s="1563" t="str">
        <f t="shared" si="0"/>
        <v>PT. Insani Bara Perkasa</v>
      </c>
      <c r="C10" s="1563" t="s">
        <v>1371</v>
      </c>
      <c r="D10" s="1563" t="s">
        <v>1369</v>
      </c>
      <c r="E10" s="1566">
        <v>10059.386</v>
      </c>
      <c r="F10" s="1567">
        <v>555324.16000000003</v>
      </c>
      <c r="G10" s="1568">
        <f t="shared" si="1"/>
        <v>5586220080.5657606</v>
      </c>
      <c r="H10" s="1569">
        <f t="shared" si="3"/>
        <v>83793301.208486408</v>
      </c>
      <c r="I10" s="1569">
        <f t="shared" si="4"/>
        <v>5502426779.3572741</v>
      </c>
      <c r="J10" s="1569">
        <f t="shared" si="2"/>
        <v>36049387348.193069</v>
      </c>
      <c r="K10" s="1573" t="s">
        <v>1365</v>
      </c>
    </row>
    <row r="11" spans="1:11" s="1570" customFormat="1">
      <c r="A11" s="1562">
        <v>7</v>
      </c>
      <c r="B11" s="1563" t="str">
        <f t="shared" si="0"/>
        <v>PT. Insani Bara Perkasa</v>
      </c>
      <c r="C11" s="1563" t="s">
        <v>1372</v>
      </c>
      <c r="D11" s="1563" t="s">
        <v>1373</v>
      </c>
      <c r="E11" s="1566">
        <v>5322.1390000000001</v>
      </c>
      <c r="F11" s="1567">
        <v>559208.22</v>
      </c>
      <c r="G11" s="1568">
        <f>E11*F11</f>
        <v>2976183876.7825799</v>
      </c>
      <c r="H11" s="1569">
        <f t="shared" si="3"/>
        <v>44642758.151738696</v>
      </c>
      <c r="I11" s="1569">
        <f t="shared" si="4"/>
        <v>2931541118.6308413</v>
      </c>
      <c r="J11" s="1569">
        <f t="shared" si="2"/>
        <v>38980928466.823914</v>
      </c>
      <c r="K11" s="1563" t="s">
        <v>1365</v>
      </c>
    </row>
    <row r="12" spans="1:11" s="1570" customFormat="1">
      <c r="A12" s="1562">
        <v>8</v>
      </c>
      <c r="B12" s="1563" t="str">
        <f>B11</f>
        <v>PT. Insani Bara Perkasa</v>
      </c>
      <c r="C12" s="1564">
        <v>43746</v>
      </c>
      <c r="D12" s="1563" t="s">
        <v>1374</v>
      </c>
      <c r="E12" s="1566">
        <v>10045.343000000001</v>
      </c>
      <c r="F12" s="1567">
        <f>G12/E12</f>
        <v>558073.50687776413</v>
      </c>
      <c r="G12" s="1568">
        <v>5606039795.8000002</v>
      </c>
      <c r="H12" s="1569">
        <f>G12*1.5%</f>
        <v>84090596.937000006</v>
      </c>
      <c r="I12" s="1569">
        <f>G12-H12</f>
        <v>5521949198.8629999</v>
      </c>
      <c r="J12" s="1569">
        <f t="shared" si="2"/>
        <v>44502877665.686913</v>
      </c>
      <c r="K12" s="1563" t="s">
        <v>1365</v>
      </c>
    </row>
    <row r="14" spans="1:11">
      <c r="G14" s="1574">
        <f>+SUM(G5:G12)</f>
        <v>45180586462.626297</v>
      </c>
      <c r="H14" s="1574">
        <f>+SUM(H5:H12)</f>
        <v>677708796.93939447</v>
      </c>
      <c r="J14" s="1574">
        <f>+J12</f>
        <v>44502877665.686913</v>
      </c>
    </row>
    <row r="15" spans="1:11">
      <c r="J15" s="1574">
        <f>+G14-H14</f>
        <v>44502877665.686905</v>
      </c>
    </row>
    <row r="16" spans="1:11">
      <c r="G16" s="1575"/>
    </row>
  </sheetData>
  <mergeCells count="2">
    <mergeCell ref="A2:K2"/>
    <mergeCell ref="A3:K3"/>
  </mergeCells>
  <pageMargins left="0.7" right="0.7" top="0.75" bottom="0.75" header="0.3" footer="0.3"/>
  <pageSetup paperSize="9" scale="80"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35"/>
  <dimension ref="B1:AD78"/>
  <sheetViews>
    <sheetView view="pageBreakPreview" topLeftCell="A20" zoomScale="60" zoomScaleNormal="70" workbookViewId="0">
      <selection activeCell="F23" sqref="F23"/>
    </sheetView>
  </sheetViews>
  <sheetFormatPr defaultRowHeight="24.95" customHeight="1"/>
  <cols>
    <col min="2" max="2" width="6.60546875" customWidth="1"/>
    <col min="3" max="3" width="75.24609375" customWidth="1"/>
    <col min="4" max="4" width="10.11328125" customWidth="1"/>
    <col min="5" max="5" width="2.6953125" customWidth="1"/>
    <col min="6" max="6" width="22.51953125" customWidth="1"/>
    <col min="7" max="9" width="2.6953125" customWidth="1"/>
    <col min="10" max="10" width="21.3046875" customWidth="1"/>
    <col min="11" max="13" width="2.6953125" customWidth="1"/>
    <col min="14" max="14" width="22.51953125" customWidth="1"/>
    <col min="15" max="17" width="2.6953125" customWidth="1"/>
    <col min="18" max="18" width="22.11328125" customWidth="1"/>
    <col min="19" max="20" width="2.6953125" customWidth="1"/>
    <col min="21" max="21" width="2.2890625" customWidth="1"/>
    <col min="22" max="22" width="25.21484375" style="269" customWidth="1"/>
    <col min="23" max="23" width="6.875" customWidth="1"/>
    <col min="24" max="24" width="24.13671875" customWidth="1"/>
    <col min="25" max="25" width="4.8515625" customWidth="1"/>
    <col min="26" max="26" width="20.359375" customWidth="1"/>
    <col min="27" max="28" width="18.7421875" customWidth="1"/>
    <col min="29" max="29" width="4.1796875" customWidth="1"/>
    <col min="30" max="30"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43</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128</v>
      </c>
      <c r="C12" s="1902"/>
      <c r="E12" s="23"/>
      <c r="F12" s="24"/>
      <c r="G12" s="29"/>
      <c r="H12" s="30"/>
      <c r="I12" s="30"/>
      <c r="J12" s="30"/>
      <c r="K12" s="30"/>
      <c r="L12" s="31"/>
      <c r="M12" s="30"/>
      <c r="N12" s="30"/>
      <c r="O12" s="30"/>
      <c r="P12" s="30"/>
      <c r="Q12" s="30"/>
      <c r="R12" s="30"/>
      <c r="S12" s="30"/>
      <c r="T12" s="30"/>
    </row>
    <row r="13" spans="2:20" ht="24.95" customHeight="1">
      <c r="B13" s="1925" t="str">
        <f>WPL!B$13:C13</f>
        <v>Untuk Tahun Yang Berakhir 31 Desember 2019</v>
      </c>
      <c r="C13" s="1925"/>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4"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4" ht="24.95" customHeight="1">
      <c r="B18" s="54"/>
      <c r="C18" s="29"/>
      <c r="D18" s="55"/>
      <c r="E18" s="50"/>
      <c r="F18" s="51"/>
      <c r="G18" s="51"/>
      <c r="H18" s="52"/>
      <c r="I18" s="51"/>
      <c r="J18" s="51"/>
      <c r="K18" s="53"/>
      <c r="L18" s="52"/>
      <c r="M18" s="51"/>
      <c r="N18" s="51"/>
      <c r="O18" s="53"/>
      <c r="P18" s="52"/>
      <c r="Q18" s="51"/>
      <c r="R18" s="51"/>
      <c r="S18" s="53"/>
      <c r="T18" s="52"/>
    </row>
    <row r="19" spans="2:24" ht="24.95" customHeight="1">
      <c r="B19" s="710" t="s">
        <v>63</v>
      </c>
      <c r="C19" s="1344" t="s">
        <v>1176</v>
      </c>
      <c r="D19" s="87"/>
      <c r="E19" s="41"/>
      <c r="F19" s="264">
        <v>0</v>
      </c>
      <c r="G19" s="127"/>
      <c r="H19" s="416" t="s">
        <v>111</v>
      </c>
      <c r="I19" s="127"/>
      <c r="J19" s="264"/>
      <c r="K19" s="450"/>
      <c r="L19" s="451"/>
      <c r="M19" s="423"/>
      <c r="N19" s="263">
        <f t="shared" ref="N19:N20" si="0">+F19+J19</f>
        <v>0</v>
      </c>
      <c r="O19" s="129"/>
      <c r="P19" s="131"/>
      <c r="Q19" s="127"/>
      <c r="R19" s="264">
        <v>0</v>
      </c>
      <c r="S19" s="129"/>
      <c r="T19" s="43"/>
      <c r="V19" s="1316"/>
    </row>
    <row r="20" spans="2:24" ht="24.95" customHeight="1">
      <c r="B20" s="710" t="s">
        <v>63</v>
      </c>
      <c r="C20" s="529" t="s">
        <v>1177</v>
      </c>
      <c r="D20" s="87"/>
      <c r="E20" s="41"/>
      <c r="F20" s="264">
        <f>+'BB-1'!G16</f>
        <v>34162773805</v>
      </c>
      <c r="G20" s="127"/>
      <c r="H20" s="416" t="s">
        <v>111</v>
      </c>
      <c r="I20" s="127"/>
      <c r="J20" s="264"/>
      <c r="K20" s="450"/>
      <c r="L20" s="451"/>
      <c r="M20" s="423"/>
      <c r="N20" s="263">
        <f t="shared" si="0"/>
        <v>34162773805</v>
      </c>
      <c r="O20" s="129"/>
      <c r="P20" s="131"/>
      <c r="Q20" s="127"/>
      <c r="R20" s="264">
        <v>41226613000</v>
      </c>
      <c r="S20" s="129"/>
      <c r="T20" s="43"/>
      <c r="V20" s="1316">
        <v>34062787700</v>
      </c>
      <c r="X20" s="266">
        <f>+N20-V20</f>
        <v>99986105</v>
      </c>
    </row>
    <row r="21" spans="2:24" ht="24.95" customHeight="1">
      <c r="B21" s="710" t="s">
        <v>63</v>
      </c>
      <c r="C21" s="93" t="s">
        <v>1178</v>
      </c>
      <c r="D21" s="87"/>
      <c r="E21" s="41"/>
      <c r="F21" s="264"/>
      <c r="G21" s="127"/>
      <c r="H21" s="416" t="s">
        <v>111</v>
      </c>
      <c r="I21" s="127"/>
      <c r="J21" s="264"/>
      <c r="K21" s="450"/>
      <c r="L21" s="451"/>
      <c r="M21" s="423"/>
      <c r="N21" s="263">
        <f>(+F21+J21)</f>
        <v>0</v>
      </c>
      <c r="O21" s="129"/>
      <c r="P21" s="131"/>
      <c r="Q21" s="127"/>
      <c r="R21" s="264">
        <v>0</v>
      </c>
      <c r="S21" s="129"/>
      <c r="T21" s="43"/>
      <c r="V21" s="1316">
        <v>34062787700</v>
      </c>
    </row>
    <row r="22" spans="2:24" ht="24.95" customHeight="1">
      <c r="B22" s="710" t="s">
        <v>63</v>
      </c>
      <c r="C22" s="1376" t="s">
        <v>1181</v>
      </c>
      <c r="D22" s="87"/>
      <c r="E22" s="41"/>
      <c r="F22" s="264"/>
      <c r="G22" s="127"/>
      <c r="H22" s="416"/>
      <c r="I22" s="127"/>
      <c r="J22" s="264"/>
      <c r="K22" s="450"/>
      <c r="L22" s="451"/>
      <c r="M22" s="423"/>
      <c r="N22" s="263"/>
      <c r="O22" s="129"/>
      <c r="P22" s="131"/>
      <c r="Q22" s="127"/>
      <c r="R22" s="264"/>
      <c r="S22" s="129"/>
      <c r="T22" s="43"/>
      <c r="V22" s="1155">
        <f>+V20-V21</f>
        <v>0</v>
      </c>
    </row>
    <row r="23" spans="2:24" ht="24.95" customHeight="1">
      <c r="B23" s="710"/>
      <c r="C23" s="1600" t="str">
        <f>+NLM!B98</f>
        <v>Beban Bongkar Muat</v>
      </c>
      <c r="D23" s="87"/>
      <c r="E23" s="41"/>
      <c r="F23" s="264">
        <f>+NLM!G98</f>
        <v>463487739</v>
      </c>
      <c r="G23" s="127"/>
      <c r="H23" s="416"/>
      <c r="I23" s="127"/>
      <c r="J23" s="264"/>
      <c r="K23" s="450"/>
      <c r="L23" s="451"/>
      <c r="M23" s="423"/>
      <c r="N23" s="263">
        <f t="shared" ref="N23:N34" si="1">+F23+J23</f>
        <v>463487739</v>
      </c>
      <c r="O23" s="129"/>
      <c r="P23" s="131"/>
      <c r="Q23" s="127"/>
      <c r="R23" s="264"/>
      <c r="S23" s="129"/>
      <c r="T23" s="43"/>
      <c r="V23" s="667"/>
    </row>
    <row r="24" spans="2:24" ht="24.95" customHeight="1">
      <c r="B24" s="452"/>
      <c r="C24" s="1600" t="str">
        <f>+NLM!B99</f>
        <v>Beban Sampling</v>
      </c>
      <c r="D24" s="87"/>
      <c r="E24" s="41"/>
      <c r="F24" s="264">
        <f>+NLM!G99</f>
        <v>0</v>
      </c>
      <c r="G24" s="127"/>
      <c r="H24" s="416"/>
      <c r="I24" s="127"/>
      <c r="J24" s="264"/>
      <c r="K24" s="450"/>
      <c r="L24" s="451"/>
      <c r="M24" s="423"/>
      <c r="N24" s="263">
        <f t="shared" si="1"/>
        <v>0</v>
      </c>
      <c r="O24" s="129"/>
      <c r="P24" s="131"/>
      <c r="Q24" s="127"/>
      <c r="R24" s="264">
        <v>348560000</v>
      </c>
      <c r="S24" s="129"/>
      <c r="T24" s="43"/>
      <c r="V24" s="667"/>
    </row>
    <row r="25" spans="2:24" ht="24.95" customHeight="1">
      <c r="B25" s="452"/>
      <c r="C25" s="1600" t="str">
        <f>+NLM!B100</f>
        <v>Beban Stevedoring</v>
      </c>
      <c r="D25" s="87"/>
      <c r="E25" s="41"/>
      <c r="F25" s="264">
        <f>+NLM!G100</f>
        <v>0</v>
      </c>
      <c r="G25" s="127"/>
      <c r="H25" s="416"/>
      <c r="I25" s="127"/>
      <c r="J25" s="264"/>
      <c r="K25" s="450"/>
      <c r="L25" s="451"/>
      <c r="M25" s="423"/>
      <c r="N25" s="263">
        <f t="shared" si="1"/>
        <v>0</v>
      </c>
      <c r="O25" s="129"/>
      <c r="P25" s="131"/>
      <c r="Q25" s="127"/>
      <c r="R25" s="264">
        <v>345863000</v>
      </c>
      <c r="S25" s="129"/>
      <c r="T25" s="43"/>
      <c r="V25" s="667"/>
    </row>
    <row r="26" spans="2:24" ht="24.95" customHeight="1">
      <c r="B26" s="452"/>
      <c r="C26" s="1600" t="str">
        <f>+NLM!B101</f>
        <v>Beban Sumbangan</v>
      </c>
      <c r="D26" s="87"/>
      <c r="E26" s="41"/>
      <c r="F26" s="264">
        <f>+NLM!G101</f>
        <v>0</v>
      </c>
      <c r="G26" s="127"/>
      <c r="H26" s="416"/>
      <c r="I26" s="127"/>
      <c r="J26" s="264"/>
      <c r="K26" s="450"/>
      <c r="L26" s="451"/>
      <c r="M26" s="423"/>
      <c r="N26" s="263">
        <f t="shared" si="1"/>
        <v>0</v>
      </c>
      <c r="O26" s="129"/>
      <c r="P26" s="131"/>
      <c r="Q26" s="127"/>
      <c r="R26" s="264"/>
      <c r="S26" s="129"/>
      <c r="T26" s="43"/>
      <c r="V26" s="667"/>
    </row>
    <row r="27" spans="2:24" ht="24.95" customHeight="1">
      <c r="B27" s="452"/>
      <c r="C27" s="1600" t="str">
        <f>+NLM!B102</f>
        <v>Beban Pengurusan Dokumen</v>
      </c>
      <c r="D27" s="87"/>
      <c r="E27" s="41"/>
      <c r="F27" s="264">
        <f>+NLM!G102</f>
        <v>0</v>
      </c>
      <c r="G27" s="127"/>
      <c r="H27" s="416"/>
      <c r="I27" s="127"/>
      <c r="J27" s="264"/>
      <c r="K27" s="450"/>
      <c r="L27" s="451"/>
      <c r="M27" s="423"/>
      <c r="N27" s="263">
        <f t="shared" si="1"/>
        <v>0</v>
      </c>
      <c r="O27" s="129"/>
      <c r="P27" s="131"/>
      <c r="Q27" s="127"/>
      <c r="R27" s="264"/>
      <c r="S27" s="129"/>
      <c r="T27" s="43"/>
      <c r="V27" s="667"/>
    </row>
    <row r="28" spans="2:24" ht="24.95" customHeight="1">
      <c r="B28" s="452"/>
      <c r="C28" s="1600" t="str">
        <f>+NLM!B103</f>
        <v>Beban Treatment Batubara</v>
      </c>
      <c r="D28" s="87"/>
      <c r="E28" s="41"/>
      <c r="F28" s="264">
        <f>+NLM!G103</f>
        <v>0</v>
      </c>
      <c r="G28" s="127"/>
      <c r="H28" s="416"/>
      <c r="I28" s="127"/>
      <c r="J28" s="264"/>
      <c r="K28" s="450"/>
      <c r="L28" s="451"/>
      <c r="M28" s="423"/>
      <c r="N28" s="263">
        <f t="shared" si="1"/>
        <v>0</v>
      </c>
      <c r="O28" s="129"/>
      <c r="P28" s="131"/>
      <c r="Q28" s="127"/>
      <c r="R28" s="264"/>
      <c r="S28" s="129"/>
      <c r="T28" s="43"/>
      <c r="V28" s="667"/>
    </row>
    <row r="29" spans="2:24" ht="24.95" customHeight="1">
      <c r="B29" s="452"/>
      <c r="C29" s="1600" t="str">
        <f>+NLM!B104</f>
        <v>Beban Pemasaran</v>
      </c>
      <c r="D29" s="87"/>
      <c r="E29" s="41"/>
      <c r="F29" s="264">
        <v>2037249811</v>
      </c>
      <c r="G29" s="127"/>
      <c r="H29" s="416"/>
      <c r="I29" s="127"/>
      <c r="J29" s="264"/>
      <c r="K29" s="450"/>
      <c r="L29" s="451"/>
      <c r="M29" s="423"/>
      <c r="N29" s="263">
        <f t="shared" si="1"/>
        <v>2037249811</v>
      </c>
      <c r="O29" s="129"/>
      <c r="P29" s="131"/>
      <c r="Q29" s="127"/>
      <c r="R29" s="264"/>
      <c r="S29" s="129"/>
      <c r="T29" s="43"/>
      <c r="V29" s="1155">
        <f>+WBS!F71</f>
        <v>-0.4144134521484375</v>
      </c>
    </row>
    <row r="30" spans="2:24" ht="24.95" customHeight="1">
      <c r="B30" s="452"/>
      <c r="C30" s="1600" t="str">
        <f>+NLM!B105</f>
        <v>Beban Sewa Tongkang</v>
      </c>
      <c r="D30" s="87"/>
      <c r="E30" s="41"/>
      <c r="F30" s="264">
        <v>5265292510</v>
      </c>
      <c r="G30" s="127"/>
      <c r="H30" s="416"/>
      <c r="I30" s="127"/>
      <c r="J30" s="264"/>
      <c r="K30" s="450"/>
      <c r="L30" s="451"/>
      <c r="M30" s="423"/>
      <c r="N30" s="263">
        <f t="shared" si="1"/>
        <v>5265292510</v>
      </c>
      <c r="O30" s="129"/>
      <c r="P30" s="131"/>
      <c r="Q30" s="127"/>
      <c r="R30" s="264"/>
      <c r="S30" s="129"/>
      <c r="T30" s="43"/>
      <c r="V30" s="1316">
        <f>+[370]Sheet1!$G$61</f>
        <v>5265292510</v>
      </c>
      <c r="X30" s="408">
        <f>+F30-V30</f>
        <v>0</v>
      </c>
    </row>
    <row r="31" spans="2:24" ht="24.95" customHeight="1">
      <c r="B31" s="452"/>
      <c r="C31" s="1600" t="str">
        <f>+NLM!B106</f>
        <v>Beban PNBP</v>
      </c>
      <c r="D31" s="87"/>
      <c r="E31" s="41"/>
      <c r="F31" s="264">
        <f>+NLM!G106</f>
        <v>0</v>
      </c>
      <c r="G31" s="127"/>
      <c r="H31" s="416"/>
      <c r="I31" s="127"/>
      <c r="J31" s="264"/>
      <c r="K31" s="450"/>
      <c r="L31" s="451"/>
      <c r="M31" s="423"/>
      <c r="N31" s="263">
        <f t="shared" si="1"/>
        <v>0</v>
      </c>
      <c r="O31" s="129"/>
      <c r="P31" s="131"/>
      <c r="Q31" s="127"/>
      <c r="R31" s="264"/>
      <c r="S31" s="129"/>
      <c r="T31" s="43"/>
      <c r="V31" s="667"/>
    </row>
    <row r="32" spans="2:24" ht="24.95" customHeight="1">
      <c r="B32" s="452"/>
      <c r="C32" s="1600" t="str">
        <f>+NLM!B107</f>
        <v>Beban Handling</v>
      </c>
      <c r="D32" s="87"/>
      <c r="E32" s="41"/>
      <c r="F32" s="264">
        <f>+NLM!G107</f>
        <v>0</v>
      </c>
      <c r="G32" s="127"/>
      <c r="H32" s="416"/>
      <c r="I32" s="127"/>
      <c r="J32" s="264"/>
      <c r="K32" s="450"/>
      <c r="L32" s="451"/>
      <c r="M32" s="423"/>
      <c r="N32" s="263">
        <f t="shared" si="1"/>
        <v>0</v>
      </c>
      <c r="O32" s="129"/>
      <c r="P32" s="131"/>
      <c r="Q32" s="127"/>
      <c r="R32" s="264"/>
      <c r="S32" s="129"/>
      <c r="T32" s="43"/>
      <c r="V32" s="667"/>
    </row>
    <row r="33" spans="2:24" ht="24.95" customHeight="1">
      <c r="B33" s="452"/>
      <c r="C33" s="1600" t="s">
        <v>1379</v>
      </c>
      <c r="D33" s="87"/>
      <c r="E33" s="41"/>
      <c r="F33" s="264">
        <f>+NLM!G116</f>
        <v>40076000</v>
      </c>
      <c r="G33" s="127"/>
      <c r="H33" s="416"/>
      <c r="I33" s="127"/>
      <c r="J33" s="264"/>
      <c r="K33" s="450"/>
      <c r="L33" s="451"/>
      <c r="M33" s="423"/>
      <c r="N33" s="263">
        <f t="shared" si="1"/>
        <v>40076000</v>
      </c>
      <c r="O33" s="129"/>
      <c r="P33" s="131"/>
      <c r="Q33" s="127"/>
      <c r="R33" s="264"/>
      <c r="S33" s="129"/>
      <c r="T33" s="43"/>
      <c r="V33" s="667"/>
    </row>
    <row r="34" spans="2:24" ht="24.95" customHeight="1" thickBot="1">
      <c r="B34" s="452"/>
      <c r="C34" s="1600" t="str">
        <f>+NLM!B108</f>
        <v>Beban Lainnya</v>
      </c>
      <c r="D34" s="87"/>
      <c r="E34" s="41"/>
      <c r="F34" s="264">
        <f>+NLM!G109</f>
        <v>57153000</v>
      </c>
      <c r="G34" s="127"/>
      <c r="H34" s="416"/>
      <c r="I34" s="127"/>
      <c r="J34" s="696"/>
      <c r="K34" s="129"/>
      <c r="L34" s="128"/>
      <c r="M34" s="127"/>
      <c r="N34" s="263">
        <f t="shared" si="1"/>
        <v>57153000</v>
      </c>
      <c r="O34" s="129"/>
      <c r="P34" s="131"/>
      <c r="Q34" s="127"/>
      <c r="R34" s="264"/>
      <c r="S34" s="129"/>
      <c r="T34" s="43"/>
      <c r="V34" s="1156"/>
      <c r="W34" s="694"/>
      <c r="X34" s="694"/>
    </row>
    <row r="35" spans="2:24" ht="24.95" customHeight="1" thickBot="1">
      <c r="B35" s="92"/>
      <c r="C35" s="618" t="s">
        <v>92</v>
      </c>
      <c r="D35" s="87"/>
      <c r="E35" s="271"/>
      <c r="F35" s="441">
        <f>SUM(F19:F34)</f>
        <v>42026032865</v>
      </c>
      <c r="G35" s="425"/>
      <c r="H35" s="426"/>
      <c r="I35" s="425"/>
      <c r="J35" s="425">
        <f>SUM(J19:J34)</f>
        <v>0</v>
      </c>
      <c r="K35" s="427"/>
      <c r="L35" s="426"/>
      <c r="M35" s="425"/>
      <c r="N35" s="425">
        <f>SUM(N19:N34)</f>
        <v>42026032865</v>
      </c>
      <c r="O35" s="427"/>
      <c r="P35" s="426"/>
      <c r="Q35" s="425"/>
      <c r="R35" s="425">
        <f>SUM(R19:R34)</f>
        <v>41921036000</v>
      </c>
      <c r="S35" s="382"/>
      <c r="T35" s="273"/>
      <c r="V35" s="1305"/>
      <c r="X35" s="233"/>
    </row>
    <row r="36" spans="2:24" ht="24.95" customHeight="1" thickBot="1">
      <c r="B36" s="92"/>
      <c r="C36" s="93"/>
      <c r="D36" s="87"/>
      <c r="E36" s="50"/>
      <c r="F36" s="254" t="s">
        <v>105</v>
      </c>
      <c r="G36" s="196"/>
      <c r="H36" s="197"/>
      <c r="I36" s="196"/>
      <c r="J36" s="254" t="s">
        <v>105</v>
      </c>
      <c r="K36" s="198"/>
      <c r="L36" s="197"/>
      <c r="M36" s="196"/>
      <c r="N36" s="254" t="s">
        <v>105</v>
      </c>
      <c r="O36" s="198"/>
      <c r="P36" s="197"/>
      <c r="Q36" s="196"/>
      <c r="R36" s="254" t="s">
        <v>105</v>
      </c>
      <c r="S36" s="198"/>
      <c r="T36" s="52"/>
      <c r="V36" s="1155"/>
      <c r="X36" s="233"/>
    </row>
    <row r="37" spans="2:24" ht="24.95" customHeight="1" thickBot="1">
      <c r="B37" s="1930" t="s">
        <v>67</v>
      </c>
      <c r="C37" s="1931"/>
      <c r="D37" s="65"/>
      <c r="E37" s="68"/>
      <c r="F37" s="188">
        <f>+F35</f>
        <v>42026032865</v>
      </c>
      <c r="G37" s="188"/>
      <c r="H37" s="189"/>
      <c r="I37" s="188"/>
      <c r="J37" s="188">
        <f>+J35</f>
        <v>0</v>
      </c>
      <c r="K37" s="190"/>
      <c r="L37" s="189"/>
      <c r="M37" s="188"/>
      <c r="N37" s="188">
        <f>+N35</f>
        <v>42026032865</v>
      </c>
      <c r="O37" s="190"/>
      <c r="P37" s="189"/>
      <c r="Q37" s="188"/>
      <c r="R37" s="188">
        <f>+R35</f>
        <v>41921036000</v>
      </c>
      <c r="S37" s="190"/>
      <c r="T37" s="69"/>
      <c r="V37" s="668"/>
    </row>
    <row r="38" spans="2:24" ht="24.95" customHeight="1" thickTop="1">
      <c r="B38" s="1957"/>
      <c r="C38" s="1896"/>
      <c r="D38" s="79"/>
      <c r="E38" s="80"/>
      <c r="F38" s="410" t="s">
        <v>105</v>
      </c>
      <c r="G38" s="219"/>
      <c r="H38" s="219"/>
      <c r="I38" s="219"/>
      <c r="J38" s="410" t="s">
        <v>105</v>
      </c>
      <c r="K38" s="219"/>
      <c r="L38" s="219"/>
      <c r="M38" s="219"/>
      <c r="N38" s="410" t="s">
        <v>105</v>
      </c>
      <c r="O38" s="219"/>
      <c r="P38" s="219"/>
      <c r="Q38" s="219"/>
      <c r="R38" s="410" t="s">
        <v>105</v>
      </c>
      <c r="S38" s="81"/>
      <c r="T38" s="59"/>
    </row>
    <row r="39" spans="2:24" ht="24.95" customHeight="1">
      <c r="B39" s="222"/>
      <c r="C39" s="223"/>
      <c r="D39" s="223"/>
      <c r="E39" s="223"/>
      <c r="F39" s="223"/>
      <c r="G39" s="223"/>
      <c r="H39" s="223"/>
      <c r="I39" s="223"/>
      <c r="J39" s="223"/>
      <c r="K39" s="223"/>
      <c r="L39" s="223"/>
      <c r="M39" s="223"/>
      <c r="N39" s="223"/>
      <c r="O39" s="223"/>
      <c r="P39" s="223"/>
      <c r="Q39" s="223"/>
      <c r="R39" s="223"/>
      <c r="S39" s="223"/>
      <c r="T39" s="60"/>
    </row>
    <row r="40" spans="2:24" ht="24.95" customHeight="1">
      <c r="B40" s="222"/>
      <c r="C40" s="223"/>
      <c r="D40" s="223"/>
      <c r="E40" s="223"/>
      <c r="F40" s="223"/>
      <c r="G40" s="223"/>
      <c r="H40" s="223"/>
      <c r="I40" s="223"/>
      <c r="J40" s="223"/>
      <c r="K40" s="223"/>
      <c r="L40" s="224" t="str">
        <f>AA!$L$26</f>
        <v>to WPL</v>
      </c>
      <c r="M40" s="223"/>
      <c r="N40" s="223"/>
      <c r="O40" s="223"/>
      <c r="P40" s="223"/>
      <c r="Q40" s="223"/>
      <c r="R40" s="223"/>
      <c r="S40" s="223"/>
      <c r="T40" s="60"/>
    </row>
    <row r="41" spans="2:24" ht="24.95" customHeight="1">
      <c r="B41" s="222"/>
      <c r="C41" s="243"/>
      <c r="D41" s="223"/>
      <c r="E41" s="223"/>
      <c r="F41" s="223"/>
      <c r="G41" s="223"/>
      <c r="H41" s="223"/>
      <c r="I41" s="223"/>
      <c r="J41" s="223"/>
      <c r="K41" s="223"/>
      <c r="L41" s="224"/>
      <c r="M41" s="223"/>
      <c r="N41" s="223"/>
      <c r="O41" s="223"/>
      <c r="P41" s="223"/>
      <c r="Q41" s="223"/>
      <c r="R41" s="223"/>
      <c r="S41" s="223"/>
      <c r="T41" s="60"/>
    </row>
    <row r="42" spans="2:24" ht="24.95" customHeight="1">
      <c r="B42" s="1284"/>
      <c r="C42" s="1602"/>
      <c r="D42" s="223"/>
      <c r="E42" s="223"/>
      <c r="F42" s="223"/>
      <c r="G42" s="223"/>
      <c r="H42" s="223"/>
      <c r="I42" s="223"/>
      <c r="J42" s="223"/>
      <c r="K42" s="223"/>
      <c r="L42" s="224"/>
      <c r="M42" s="223"/>
      <c r="N42" s="223"/>
      <c r="O42" s="1288"/>
      <c r="P42" s="1288"/>
      <c r="Q42" s="1288"/>
      <c r="R42" s="1288"/>
      <c r="S42" s="223"/>
      <c r="T42" s="60"/>
    </row>
    <row r="43" spans="2:24" ht="24.95" customHeight="1">
      <c r="B43" s="374"/>
      <c r="C43" s="620"/>
      <c r="D43" s="223"/>
      <c r="E43" s="223"/>
      <c r="F43" s="223"/>
      <c r="G43" s="223"/>
      <c r="H43" s="223"/>
      <c r="I43" s="223"/>
      <c r="J43" s="223"/>
      <c r="K43" s="223"/>
      <c r="L43" s="224"/>
      <c r="M43" s="223"/>
      <c r="N43" s="1288"/>
      <c r="O43" s="1288"/>
      <c r="P43" s="1288"/>
      <c r="Q43" s="1288"/>
      <c r="R43" s="223"/>
      <c r="S43" s="223"/>
      <c r="T43" s="60"/>
    </row>
    <row r="44" spans="2:24" ht="24.95" customHeight="1">
      <c r="B44" s="1284"/>
      <c r="C44" s="514"/>
      <c r="D44" s="223"/>
      <c r="E44" s="223"/>
      <c r="F44" s="223"/>
      <c r="G44" s="223"/>
      <c r="H44" s="223"/>
      <c r="I44" s="223"/>
      <c r="J44" s="223"/>
      <c r="K44" s="223"/>
      <c r="L44" s="224"/>
      <c r="M44" s="223"/>
      <c r="N44" s="223"/>
      <c r="O44" s="223"/>
      <c r="P44" s="223"/>
      <c r="Q44" s="223"/>
      <c r="R44" s="223"/>
      <c r="S44" s="223"/>
      <c r="T44" s="60"/>
    </row>
    <row r="45" spans="2:24" ht="24.95" customHeight="1">
      <c r="B45" s="90"/>
      <c r="C45" s="1602"/>
      <c r="D45" s="91"/>
      <c r="E45" s="91"/>
      <c r="F45" s="91"/>
      <c r="G45" s="91"/>
      <c r="H45" s="91"/>
      <c r="I45" s="91"/>
      <c r="J45" s="91"/>
      <c r="K45" s="91"/>
      <c r="L45" s="91"/>
      <c r="M45" s="91"/>
      <c r="N45" s="91"/>
      <c r="O45" s="91"/>
      <c r="P45" s="91"/>
      <c r="Q45" s="91"/>
      <c r="R45" s="91"/>
      <c r="S45" s="91"/>
      <c r="T45" s="60"/>
    </row>
    <row r="46" spans="2:24" ht="24.95" customHeight="1">
      <c r="B46" s="222"/>
      <c r="C46" s="223"/>
      <c r="D46" s="223"/>
      <c r="E46" s="223"/>
      <c r="F46" s="223"/>
      <c r="G46" s="223"/>
      <c r="H46" s="223"/>
      <c r="I46" s="223"/>
      <c r="J46" s="223"/>
      <c r="K46" s="223"/>
      <c r="L46" s="223"/>
      <c r="M46" s="223"/>
      <c r="N46" s="223"/>
      <c r="O46" s="223"/>
      <c r="P46" s="223"/>
      <c r="Q46" s="223"/>
      <c r="R46" s="223"/>
      <c r="S46" s="223"/>
      <c r="T46" s="60"/>
    </row>
    <row r="47" spans="2:24" ht="24.95" customHeight="1" thickBot="1">
      <c r="B47" s="259"/>
      <c r="C47" s="62"/>
      <c r="D47" s="61"/>
      <c r="E47" s="62"/>
      <c r="F47" s="63"/>
      <c r="G47" s="63"/>
      <c r="H47" s="63"/>
      <c r="I47" s="63"/>
      <c r="J47" s="63"/>
      <c r="K47" s="63"/>
      <c r="L47" s="63"/>
      <c r="M47" s="63"/>
      <c r="N47" s="63"/>
      <c r="O47" s="63"/>
      <c r="P47" s="63"/>
      <c r="Q47" s="63"/>
      <c r="R47" s="63"/>
      <c r="S47" s="63"/>
      <c r="T47" s="36"/>
    </row>
    <row r="48" spans="2:24" ht="24.95" customHeight="1">
      <c r="B48" s="12" t="s">
        <v>12</v>
      </c>
      <c r="C48" s="13"/>
      <c r="D48" s="14"/>
      <c r="E48" s="14"/>
      <c r="F48" s="14"/>
      <c r="G48" s="14"/>
      <c r="H48" s="14"/>
      <c r="I48" s="14"/>
      <c r="J48" s="14"/>
      <c r="K48" s="14"/>
      <c r="L48" s="14"/>
      <c r="M48" s="14"/>
      <c r="N48" s="14"/>
      <c r="O48" s="14"/>
      <c r="P48" s="14"/>
      <c r="Q48" s="14"/>
      <c r="R48" s="14"/>
      <c r="S48" s="14"/>
      <c r="T48" s="15"/>
    </row>
    <row r="49" spans="2:20" ht="24.95" customHeight="1">
      <c r="B49" s="236" t="s">
        <v>111</v>
      </c>
      <c r="C49" s="257" t="s">
        <v>13</v>
      </c>
      <c r="D49" s="18"/>
      <c r="E49" s="19" t="s">
        <v>18</v>
      </c>
      <c r="F49" s="19"/>
      <c r="G49" s="18"/>
      <c r="H49" s="18" t="s">
        <v>9</v>
      </c>
      <c r="I49" s="88" t="s">
        <v>63</v>
      </c>
      <c r="J49" s="1924" t="s">
        <v>64</v>
      </c>
      <c r="K49" s="1924"/>
      <c r="L49" s="1924"/>
      <c r="M49" s="1924"/>
      <c r="N49" s="1924"/>
      <c r="O49" s="1924"/>
      <c r="P49" s="1924"/>
      <c r="Q49" s="1924"/>
      <c r="R49" s="1924"/>
      <c r="S49" s="1924"/>
      <c r="T49" s="20"/>
    </row>
    <row r="50" spans="2:20" ht="24.95" customHeight="1">
      <c r="B50" s="16"/>
      <c r="C50" s="257" t="s">
        <v>14</v>
      </c>
      <c r="D50" s="18"/>
      <c r="E50" s="18"/>
      <c r="F50" s="18"/>
      <c r="G50" s="18"/>
      <c r="H50" s="18"/>
      <c r="I50" s="18"/>
      <c r="J50" s="2003"/>
      <c r="K50" s="2003"/>
      <c r="L50" s="2003"/>
      <c r="M50" s="2003"/>
      <c r="N50" s="2003"/>
      <c r="O50" s="2003"/>
      <c r="P50" s="2003"/>
      <c r="Q50" s="2003"/>
      <c r="R50" s="2003"/>
      <c r="S50" s="2003"/>
      <c r="T50" s="20"/>
    </row>
    <row r="51" spans="2:20" ht="24.95" customHeight="1">
      <c r="B51" s="16"/>
      <c r="C51" s="257" t="s">
        <v>15</v>
      </c>
      <c r="D51" s="18"/>
      <c r="E51" s="18"/>
      <c r="F51" s="18"/>
      <c r="G51" s="18"/>
      <c r="H51" s="18"/>
      <c r="I51" s="18"/>
      <c r="J51" s="2003"/>
      <c r="K51" s="2003"/>
      <c r="L51" s="2003"/>
      <c r="M51" s="2003"/>
      <c r="N51" s="2003"/>
      <c r="O51" s="2003"/>
      <c r="P51" s="2003"/>
      <c r="Q51" s="2003"/>
      <c r="R51" s="2003"/>
      <c r="S51" s="2003"/>
      <c r="T51" s="20"/>
    </row>
    <row r="52" spans="2:20" ht="24.95" customHeight="1">
      <c r="B52" s="238" t="s">
        <v>105</v>
      </c>
      <c r="C52" s="258" t="s">
        <v>16</v>
      </c>
      <c r="D52" s="18"/>
      <c r="E52" s="18"/>
      <c r="F52" s="18"/>
      <c r="G52" s="18"/>
      <c r="H52" s="18"/>
      <c r="I52" s="18"/>
      <c r="J52" s="2003"/>
      <c r="K52" s="2003"/>
      <c r="L52" s="2003"/>
      <c r="M52" s="2003"/>
      <c r="N52" s="2003"/>
      <c r="O52" s="2003"/>
      <c r="P52" s="2003"/>
      <c r="Q52" s="2003"/>
      <c r="R52" s="2003"/>
      <c r="S52" s="2003"/>
      <c r="T52" s="20"/>
    </row>
    <row r="53" spans="2:20" ht="24.95" customHeight="1">
      <c r="B53" s="255" t="s">
        <v>106</v>
      </c>
      <c r="C53" s="258" t="s">
        <v>53</v>
      </c>
      <c r="D53" s="18"/>
      <c r="E53" s="18"/>
      <c r="F53" s="18"/>
      <c r="G53" s="18"/>
      <c r="H53" s="18"/>
      <c r="I53" s="18"/>
      <c r="J53" s="2003"/>
      <c r="K53" s="2003"/>
      <c r="L53" s="2003"/>
      <c r="M53" s="2003"/>
      <c r="N53" s="2003"/>
      <c r="O53" s="2003"/>
      <c r="P53" s="2003"/>
      <c r="Q53" s="2003"/>
      <c r="R53" s="2003"/>
      <c r="S53" s="2003"/>
      <c r="T53" s="20"/>
    </row>
    <row r="54" spans="2:20" ht="24.95" customHeight="1">
      <c r="B54" s="255" t="s">
        <v>109</v>
      </c>
      <c r="C54" s="258" t="s">
        <v>57</v>
      </c>
      <c r="D54" s="18"/>
      <c r="E54" s="18"/>
      <c r="F54" s="18"/>
      <c r="G54" s="18"/>
      <c r="H54" s="18"/>
      <c r="I54" s="18"/>
      <c r="J54" s="2003"/>
      <c r="K54" s="2003"/>
      <c r="L54" s="2003"/>
      <c r="M54" s="2003"/>
      <c r="N54" s="2003"/>
      <c r="O54" s="2003"/>
      <c r="P54" s="2003"/>
      <c r="Q54" s="2003"/>
      <c r="R54" s="2003"/>
      <c r="S54" s="2003"/>
      <c r="T54" s="20"/>
    </row>
    <row r="55" spans="2:20" ht="24.95" customHeight="1">
      <c r="B55" s="249" t="s">
        <v>2</v>
      </c>
      <c r="C55" s="258" t="s">
        <v>58</v>
      </c>
      <c r="D55" s="18"/>
      <c r="F55" s="19"/>
      <c r="G55" s="19"/>
      <c r="H55" s="18"/>
      <c r="I55" s="18"/>
      <c r="J55" s="2003"/>
      <c r="K55" s="2003"/>
      <c r="L55" s="2003"/>
      <c r="M55" s="2003"/>
      <c r="N55" s="2003"/>
      <c r="O55" s="2003"/>
      <c r="P55" s="2003"/>
      <c r="Q55" s="2003"/>
      <c r="R55" s="2003"/>
      <c r="S55" s="2003"/>
      <c r="T55" s="20"/>
    </row>
    <row r="56" spans="2:20" ht="24.95" customHeight="1">
      <c r="B56" s="16"/>
      <c r="C56" s="258" t="s">
        <v>60</v>
      </c>
      <c r="D56" s="18"/>
      <c r="E56" s="18"/>
      <c r="F56" s="18"/>
      <c r="G56" s="18"/>
      <c r="H56" s="18"/>
      <c r="I56" s="18"/>
      <c r="J56" s="2003"/>
      <c r="K56" s="2003"/>
      <c r="L56" s="2003"/>
      <c r="M56" s="2003"/>
      <c r="N56" s="2003"/>
      <c r="O56" s="2003"/>
      <c r="P56" s="2003"/>
      <c r="Q56" s="2003"/>
      <c r="R56" s="2003"/>
      <c r="S56" s="2003"/>
      <c r="T56" s="20"/>
    </row>
    <row r="57" spans="2:20" ht="24.95" customHeight="1">
      <c r="B57" s="9"/>
      <c r="C57" s="258"/>
      <c r="D57" s="3"/>
      <c r="E57" s="3"/>
      <c r="F57" s="3"/>
      <c r="G57" s="3"/>
      <c r="H57" s="3"/>
      <c r="I57" s="3"/>
      <c r="J57" s="3"/>
      <c r="K57" s="3"/>
      <c r="L57" s="3"/>
      <c r="M57" s="3"/>
      <c r="N57" s="3"/>
      <c r="O57" s="3"/>
      <c r="P57" s="3"/>
      <c r="Q57" s="3"/>
      <c r="R57" s="3"/>
      <c r="S57" s="3"/>
      <c r="T57" s="2"/>
    </row>
    <row r="58" spans="2:20" ht="24.95" customHeight="1" thickBot="1">
      <c r="B58" s="6"/>
      <c r="C58" s="7"/>
      <c r="D58" s="7"/>
      <c r="E58" s="7"/>
      <c r="F58" s="7"/>
      <c r="G58" s="7"/>
      <c r="H58" s="7"/>
      <c r="I58" s="7"/>
      <c r="J58" s="7"/>
      <c r="K58" s="7"/>
      <c r="L58" s="7"/>
      <c r="M58" s="7"/>
      <c r="N58" s="7"/>
      <c r="O58" s="7"/>
      <c r="P58" s="7"/>
      <c r="Q58" s="7"/>
      <c r="R58" s="7"/>
      <c r="S58" s="7"/>
      <c r="T58" s="8"/>
    </row>
    <row r="59" spans="2:20" ht="24.95" customHeight="1" thickTop="1"/>
    <row r="61" spans="2:20" ht="14.25"/>
    <row r="62" spans="2:20" ht="14.25"/>
    <row r="63" spans="2:20" ht="14.25"/>
    <row r="64" spans="2:20" ht="14.25"/>
    <row r="65" spans="26:30" ht="14.25"/>
    <row r="66" spans="26:30" ht="14.25"/>
    <row r="67" spans="26:30" ht="14.25"/>
    <row r="68" spans="26:30" ht="14.25"/>
    <row r="69" spans="26:30" ht="14.25"/>
    <row r="70" spans="26:30" ht="14.25"/>
    <row r="71" spans="26:30" ht="14.25"/>
    <row r="72" spans="26:30" ht="14.25"/>
    <row r="73" spans="26:30" ht="14.25"/>
    <row r="74" spans="26:30" ht="14.25"/>
    <row r="75" spans="26:30" ht="14.25"/>
    <row r="76" spans="26:30" ht="24.95" customHeight="1">
      <c r="Z76" s="228"/>
      <c r="AA76" s="228"/>
      <c r="AB76" s="228"/>
      <c r="AC76" s="228"/>
      <c r="AD76" s="228"/>
    </row>
    <row r="77" spans="26:30" ht="24.95" customHeight="1">
      <c r="Z77" s="228"/>
      <c r="AA77" s="228"/>
      <c r="AB77" s="228"/>
      <c r="AC77" s="228"/>
      <c r="AD77" s="228"/>
    </row>
    <row r="78" spans="26:30" ht="24.95" customHeight="1">
      <c r="Z78" s="228"/>
      <c r="AA78" s="228"/>
      <c r="AB78" s="228"/>
      <c r="AC78" s="228"/>
      <c r="AD78" s="228"/>
    </row>
  </sheetData>
  <mergeCells count="30">
    <mergeCell ref="I15:L16"/>
    <mergeCell ref="J54:S54"/>
    <mergeCell ref="J56:S56"/>
    <mergeCell ref="J49:S49"/>
    <mergeCell ref="J50:S50"/>
    <mergeCell ref="J51:S51"/>
    <mergeCell ref="J52:S52"/>
    <mergeCell ref="J55:S55"/>
    <mergeCell ref="B11:C11"/>
    <mergeCell ref="R13:T13"/>
    <mergeCell ref="B15:C17"/>
    <mergeCell ref="J53:S53"/>
    <mergeCell ref="M15:P16"/>
    <mergeCell ref="Q15:T16"/>
    <mergeCell ref="M17:P17"/>
    <mergeCell ref="I17:L17"/>
    <mergeCell ref="Q17:T17"/>
    <mergeCell ref="E17:H17"/>
    <mergeCell ref="E15:H16"/>
    <mergeCell ref="B12:C12"/>
    <mergeCell ref="B13:C13"/>
    <mergeCell ref="B37:C37"/>
    <mergeCell ref="B38:C38"/>
    <mergeCell ref="D15:D17"/>
    <mergeCell ref="M5:S5"/>
    <mergeCell ref="M6:S6"/>
    <mergeCell ref="M7:S7"/>
    <mergeCell ref="M8:S8"/>
    <mergeCell ref="M13:P13"/>
    <mergeCell ref="M9:S9"/>
  </mergeCells>
  <phoneticPr fontId="31" type="noConversion"/>
  <printOptions horizontalCentered="1"/>
  <pageMargins left="0.74803149606299213" right="0.23622047244094491" top="0.39" bottom="0.55000000000000004" header="0.23622047244094491" footer="0.23622047244094491"/>
  <pageSetup paperSize="9" scale="43" orientation="portrait" horizontalDpi="4294967293"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2:N23"/>
  <sheetViews>
    <sheetView workbookViewId="0">
      <selection activeCell="D19" sqref="D19"/>
    </sheetView>
  </sheetViews>
  <sheetFormatPr defaultColWidth="9.16796875" defaultRowHeight="15"/>
  <cols>
    <col min="1" max="1" width="9.16796875" style="1608"/>
    <col min="2" max="3" width="23.328125" style="1604" customWidth="1"/>
    <col min="4" max="4" width="26.0234375" style="1604" bestFit="1" customWidth="1"/>
    <col min="5" max="5" width="11.59375" style="1616" bestFit="1" customWidth="1"/>
    <col min="6" max="6" width="11.32421875" style="1613" bestFit="1" customWidth="1"/>
    <col min="7" max="7" width="15.23828125" style="1613" bestFit="1" customWidth="1"/>
    <col min="8" max="12" width="9.16796875" style="1604"/>
    <col min="13" max="13" width="11.59375" style="1604" bestFit="1" customWidth="1"/>
    <col min="14" max="16384" width="9.16796875" style="1604"/>
  </cols>
  <sheetData>
    <row r="2" spans="1:14">
      <c r="A2" s="2004" t="s">
        <v>1350</v>
      </c>
      <c r="B2" s="2004"/>
      <c r="C2" s="2004"/>
      <c r="D2" s="2004"/>
      <c r="E2" s="2004"/>
      <c r="F2" s="2004"/>
      <c r="G2" s="2004"/>
    </row>
    <row r="3" spans="1:14">
      <c r="A3" s="2005" t="s">
        <v>1351</v>
      </c>
      <c r="B3" s="2005"/>
      <c r="C3" s="2005"/>
      <c r="D3" s="2005"/>
      <c r="E3" s="2005"/>
      <c r="F3" s="2005"/>
      <c r="G3" s="2005"/>
    </row>
    <row r="4" spans="1:14" s="1608" customFormat="1">
      <c r="A4" s="1605" t="s">
        <v>1352</v>
      </c>
      <c r="B4" s="1605" t="s">
        <v>1353</v>
      </c>
      <c r="C4" s="1605" t="s">
        <v>1354</v>
      </c>
      <c r="D4" s="1605" t="s">
        <v>1355</v>
      </c>
      <c r="E4" s="1606" t="s">
        <v>1356</v>
      </c>
      <c r="F4" s="1607" t="s">
        <v>1405</v>
      </c>
      <c r="G4" s="1607" t="s">
        <v>1358</v>
      </c>
    </row>
    <row r="5" spans="1:14">
      <c r="A5" s="1605">
        <v>1</v>
      </c>
      <c r="B5" s="1609" t="s">
        <v>1363</v>
      </c>
      <c r="C5" s="1609" t="s">
        <v>1406</v>
      </c>
      <c r="D5" s="1610" t="s">
        <v>1407</v>
      </c>
      <c r="E5" s="1611">
        <v>10029.099</v>
      </c>
      <c r="F5" s="1612">
        <f>+G5/E5</f>
        <v>479969.59996107325</v>
      </c>
      <c r="G5" s="1612">
        <v>4813662635</v>
      </c>
    </row>
    <row r="6" spans="1:14">
      <c r="A6" s="1605">
        <v>2</v>
      </c>
      <c r="B6" s="1609" t="str">
        <f t="shared" ref="B6:B11" si="0">B5</f>
        <v>PT. Insani Bara Perkasa</v>
      </c>
      <c r="C6" s="1610" t="s">
        <v>1366</v>
      </c>
      <c r="D6" s="1610" t="s">
        <v>1364</v>
      </c>
      <c r="E6" s="1611">
        <v>10015.173000000001</v>
      </c>
      <c r="F6" s="1612">
        <v>460000</v>
      </c>
      <c r="G6" s="1612">
        <f t="shared" ref="G6:G7" si="1">E6*F6</f>
        <v>4606979580</v>
      </c>
      <c r="K6" s="1613"/>
      <c r="L6" s="1613"/>
      <c r="M6" s="1613"/>
      <c r="N6" s="1613"/>
    </row>
    <row r="7" spans="1:14">
      <c r="A7" s="1605">
        <v>3</v>
      </c>
      <c r="B7" s="1609" t="str">
        <f t="shared" si="0"/>
        <v>PT. Insani Bara Perkasa</v>
      </c>
      <c r="C7" s="1614" t="s">
        <v>1367</v>
      </c>
      <c r="D7" s="1610" t="s">
        <v>1364</v>
      </c>
      <c r="E7" s="1611">
        <v>10000.793</v>
      </c>
      <c r="F7" s="1612">
        <v>460000</v>
      </c>
      <c r="G7" s="1612">
        <f t="shared" si="1"/>
        <v>4600364780</v>
      </c>
      <c r="K7" s="1613"/>
      <c r="L7" s="1613"/>
      <c r="M7" s="1613"/>
      <c r="N7" s="1613"/>
    </row>
    <row r="8" spans="1:14">
      <c r="A8" s="1605">
        <v>4</v>
      </c>
      <c r="B8" s="1609" t="str">
        <f t="shared" si="0"/>
        <v>PT. Insani Bara Perkasa</v>
      </c>
      <c r="C8" s="1609" t="s">
        <v>1368</v>
      </c>
      <c r="D8" s="1609" t="s">
        <v>1369</v>
      </c>
      <c r="E8" s="1611">
        <v>10012.361999999999</v>
      </c>
      <c r="F8" s="1612">
        <v>460000</v>
      </c>
      <c r="G8" s="1612">
        <f>E8*F8</f>
        <v>4605686520</v>
      </c>
      <c r="K8" s="1613"/>
      <c r="L8" s="1613"/>
      <c r="M8" s="1613"/>
      <c r="N8" s="1613"/>
    </row>
    <row r="9" spans="1:14">
      <c r="A9" s="1605">
        <v>5</v>
      </c>
      <c r="B9" s="1609" t="str">
        <f t="shared" si="0"/>
        <v>PT. Insani Bara Perkasa</v>
      </c>
      <c r="C9" s="1609" t="s">
        <v>1370</v>
      </c>
      <c r="D9" s="1609" t="s">
        <v>1369</v>
      </c>
      <c r="E9" s="1611">
        <v>10043.901</v>
      </c>
      <c r="F9" s="1612">
        <v>460000</v>
      </c>
      <c r="G9" s="1612">
        <f>E9*F9</f>
        <v>4620194460</v>
      </c>
      <c r="K9" s="1613"/>
      <c r="L9" s="1613"/>
      <c r="M9" s="1613"/>
      <c r="N9" s="1613"/>
    </row>
    <row r="10" spans="1:14">
      <c r="A10" s="1605">
        <v>6</v>
      </c>
      <c r="B10" s="1609" t="str">
        <f t="shared" si="0"/>
        <v>PT. Insani Bara Perkasa</v>
      </c>
      <c r="C10" s="1609" t="s">
        <v>1371</v>
      </c>
      <c r="D10" s="1609" t="s">
        <v>1369</v>
      </c>
      <c r="E10" s="1611">
        <v>10013.352000000001</v>
      </c>
      <c r="F10" s="1612">
        <v>430000</v>
      </c>
      <c r="G10" s="1612">
        <f>E10*F10</f>
        <v>4305741360</v>
      </c>
      <c r="K10" s="1613"/>
      <c r="L10" s="1613"/>
      <c r="M10" s="1613"/>
      <c r="N10" s="1613"/>
    </row>
    <row r="11" spans="1:14">
      <c r="A11" s="1605">
        <v>7</v>
      </c>
      <c r="B11" s="1609" t="str">
        <f t="shared" si="0"/>
        <v>PT. Insani Bara Perkasa</v>
      </c>
      <c r="C11" s="1609" t="s">
        <v>1372</v>
      </c>
      <c r="D11" s="1609" t="s">
        <v>1373</v>
      </c>
      <c r="E11" s="1611">
        <v>5327.1289999999999</v>
      </c>
      <c r="F11" s="1612">
        <v>430000</v>
      </c>
      <c r="G11" s="1612">
        <f>E11*F11</f>
        <v>2290665470</v>
      </c>
    </row>
    <row r="12" spans="1:14">
      <c r="A12" s="1605">
        <v>8</v>
      </c>
      <c r="B12" s="1609" t="str">
        <f>B11</f>
        <v>PT. Insani Bara Perkasa</v>
      </c>
      <c r="C12" s="1615">
        <v>43746</v>
      </c>
      <c r="D12" s="1609" t="s">
        <v>1374</v>
      </c>
      <c r="E12" s="1611">
        <v>10045.299999999999</v>
      </c>
      <c r="F12" s="1612">
        <v>430000</v>
      </c>
      <c r="G12" s="1612">
        <f>E12*F12</f>
        <v>4319479000</v>
      </c>
    </row>
    <row r="13" spans="1:14">
      <c r="A13" s="1605"/>
      <c r="B13" s="1609"/>
      <c r="C13" s="1609"/>
      <c r="D13" s="1609"/>
      <c r="E13" s="1611"/>
      <c r="F13" s="1612"/>
      <c r="G13" s="1612"/>
    </row>
    <row r="14" spans="1:14">
      <c r="A14" s="1605"/>
      <c r="B14" s="1609"/>
      <c r="C14" s="1609"/>
      <c r="D14" s="1609"/>
      <c r="E14" s="1611"/>
      <c r="F14" s="1612"/>
      <c r="G14" s="1612"/>
    </row>
    <row r="15" spans="1:14">
      <c r="A15" s="1605"/>
      <c r="B15" s="1609"/>
      <c r="C15" s="1609"/>
      <c r="D15" s="1609"/>
      <c r="E15" s="1611"/>
      <c r="F15" s="1612"/>
      <c r="G15" s="1612"/>
    </row>
    <row r="16" spans="1:14">
      <c r="A16" s="1605"/>
      <c r="B16" s="1609"/>
      <c r="C16" s="1609"/>
      <c r="D16" s="1609"/>
      <c r="E16" s="1611">
        <f>SUM(E5:E15)</f>
        <v>75487.108999999997</v>
      </c>
      <c r="F16" s="1612"/>
      <c r="G16" s="1612">
        <f>SUM(G5:G15)</f>
        <v>34162773805</v>
      </c>
    </row>
    <row r="20" spans="1:7">
      <c r="A20" s="1604"/>
      <c r="E20" s="1604"/>
      <c r="F20" s="1604"/>
      <c r="G20" s="1604"/>
    </row>
    <row r="21" spans="1:7">
      <c r="E21" s="1604"/>
      <c r="F21" s="1604"/>
      <c r="G21" s="1604"/>
    </row>
    <row r="22" spans="1:7">
      <c r="E22" s="1604"/>
      <c r="F22" s="1604"/>
      <c r="G22" s="1604"/>
    </row>
    <row r="23" spans="1:7">
      <c r="E23" s="1604"/>
      <c r="F23" s="1604"/>
      <c r="G23" s="1604"/>
    </row>
  </sheetData>
  <mergeCells count="2">
    <mergeCell ref="A2:G2"/>
    <mergeCell ref="A3:G3"/>
  </mergeCells>
  <pageMargins left="0.7" right="0.7" top="0.75" bottom="0.75" header="0.3" footer="0.3"/>
  <pageSetup paperSize="9" scale="74" orientation="portrait" horizontalDpi="4294967293"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6"/>
  <dimension ref="B1:X74"/>
  <sheetViews>
    <sheetView view="pageBreakPreview" topLeftCell="A28" zoomScale="60" zoomScaleNormal="70" workbookViewId="0">
      <selection activeCell="F40" sqref="F40"/>
    </sheetView>
  </sheetViews>
  <sheetFormatPr defaultColWidth="9.16796875" defaultRowHeight="24.95" customHeight="1"/>
  <cols>
    <col min="1" max="1" width="9.16796875" style="417"/>
    <col min="2" max="2" width="6.60546875" style="417" customWidth="1"/>
    <col min="3" max="3" width="75.24609375" style="417" customWidth="1"/>
    <col min="4" max="4" width="10.11328125" style="417" customWidth="1"/>
    <col min="5" max="5" width="2.6953125" style="417" customWidth="1"/>
    <col min="6" max="6" width="19.6875" style="417" customWidth="1"/>
    <col min="7" max="9" width="2.6953125" style="417" customWidth="1"/>
    <col min="10" max="10" width="19.6875" style="417" customWidth="1"/>
    <col min="11" max="11" width="2.6953125" style="417" customWidth="1"/>
    <col min="12" max="12" width="2.6953125" style="25" customWidth="1"/>
    <col min="13" max="13" width="2.6953125" style="417" customWidth="1"/>
    <col min="14" max="14" width="19.6875" style="417" customWidth="1"/>
    <col min="15" max="17" width="2.6953125" style="417" customWidth="1"/>
    <col min="18" max="18" width="19.6875" style="417" customWidth="1"/>
    <col min="19" max="20" width="2.6953125" style="417" customWidth="1"/>
    <col min="21" max="21" width="2.2890625" style="417" customWidth="1"/>
    <col min="22" max="22" width="29.125" style="266" customWidth="1"/>
    <col min="23" max="23" width="29.125" style="269" customWidth="1"/>
    <col min="24" max="24" width="40.58984375" style="417" customWidth="1"/>
    <col min="25" max="25" width="5.12109375" style="417" customWidth="1"/>
    <col min="26" max="28" width="18.7421875" style="417" customWidth="1"/>
    <col min="29" max="29" width="4.71875" style="417" customWidth="1"/>
    <col min="30" max="31" width="18.7421875" style="417" customWidth="1"/>
    <col min="32" max="16384" width="9.16796875" style="417"/>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431">
        <f>A!L$1</f>
        <v>2</v>
      </c>
      <c r="M1" s="57">
        <f>A!M$1</f>
        <v>2</v>
      </c>
      <c r="N1" s="57">
        <f>A!N$1</f>
        <v>19</v>
      </c>
      <c r="O1" s="57">
        <f>A!O$1</f>
        <v>2</v>
      </c>
      <c r="P1" s="57">
        <f>A!P$1</f>
        <v>2</v>
      </c>
      <c r="Q1" s="57">
        <f>A!Q$1</f>
        <v>2</v>
      </c>
      <c r="R1" s="57">
        <f>A!R$1</f>
        <v>19</v>
      </c>
      <c r="S1" s="57">
        <f>A!S$1</f>
        <v>2</v>
      </c>
      <c r="T1" s="57">
        <f>A!T$1</f>
        <v>2</v>
      </c>
    </row>
    <row r="3" spans="2:20" ht="24.95" customHeight="1">
      <c r="C3" s="4"/>
      <c r="D3" s="675"/>
      <c r="E3" s="675"/>
      <c r="F3" s="675"/>
      <c r="Q3" s="676"/>
      <c r="R3" s="676"/>
      <c r="S3" s="676"/>
    </row>
    <row r="4" spans="2:20" ht="24.95" customHeight="1">
      <c r="C4" s="5"/>
      <c r="D4" s="675"/>
      <c r="E4" s="11"/>
      <c r="F4" s="11"/>
      <c r="G4" s="56" t="s">
        <v>8</v>
      </c>
      <c r="H4" s="25"/>
      <c r="I4" s="25"/>
      <c r="J4" s="25"/>
      <c r="K4" s="25"/>
      <c r="L4" s="26" t="s">
        <v>9</v>
      </c>
      <c r="M4" s="84" t="s">
        <v>44</v>
      </c>
      <c r="N4" s="84"/>
      <c r="O4" s="84"/>
      <c r="P4" s="84"/>
      <c r="Q4" s="84"/>
      <c r="R4" s="84"/>
      <c r="S4" s="84"/>
      <c r="T4" s="28"/>
    </row>
    <row r="5" spans="2:20" ht="24.95" customHeight="1">
      <c r="C5" s="4"/>
      <c r="D5" s="675"/>
      <c r="E5" s="4"/>
      <c r="F5" s="4"/>
      <c r="G5" s="56" t="s">
        <v>10</v>
      </c>
      <c r="H5" s="25"/>
      <c r="I5" s="25"/>
      <c r="J5" s="25"/>
      <c r="K5" s="25"/>
      <c r="L5" s="26" t="s">
        <v>9</v>
      </c>
      <c r="M5" s="1896"/>
      <c r="N5" s="1896"/>
      <c r="O5" s="1896"/>
      <c r="P5" s="1896"/>
      <c r="Q5" s="1896"/>
      <c r="R5" s="1896"/>
      <c r="S5" s="1896"/>
      <c r="T5" s="28"/>
    </row>
    <row r="6" spans="2:20" ht="24.95" customHeight="1">
      <c r="C6" s="4"/>
      <c r="D6" s="675"/>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675"/>
      <c r="E7" s="4"/>
      <c r="F7" s="4"/>
      <c r="G7" s="56" t="s">
        <v>11</v>
      </c>
      <c r="H7" s="25"/>
      <c r="I7" s="25"/>
      <c r="J7" s="25"/>
      <c r="K7" s="25"/>
      <c r="L7" s="26" t="s">
        <v>9</v>
      </c>
      <c r="M7" s="1913" t="str">
        <f>WBS!M$7</f>
        <v>04 Juni 2020</v>
      </c>
      <c r="N7" s="1913"/>
      <c r="O7" s="1913"/>
      <c r="P7" s="1913"/>
      <c r="Q7" s="1913"/>
      <c r="R7" s="1913"/>
      <c r="S7" s="1913"/>
      <c r="T7" s="28"/>
    </row>
    <row r="8" spans="2:20" ht="24.95" customHeight="1">
      <c r="D8" s="676"/>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677"/>
      <c r="G9" s="56" t="s">
        <v>11</v>
      </c>
      <c r="H9" s="25"/>
      <c r="I9" s="25"/>
      <c r="J9" s="25"/>
      <c r="K9" s="25"/>
      <c r="L9" s="26" t="s">
        <v>9</v>
      </c>
      <c r="M9" s="1896"/>
      <c r="N9" s="1896"/>
      <c r="O9" s="1896"/>
      <c r="P9" s="1896"/>
      <c r="Q9" s="1896"/>
      <c r="R9" s="1896"/>
      <c r="S9" s="1896"/>
      <c r="T9" s="28"/>
    </row>
    <row r="10" spans="2:20" ht="24.95" customHeight="1">
      <c r="B10" s="26"/>
      <c r="E10" s="23"/>
      <c r="F10" s="677"/>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677"/>
      <c r="G11" s="29"/>
      <c r="H11" s="30"/>
      <c r="I11" s="30"/>
      <c r="J11" s="30"/>
      <c r="K11" s="30"/>
      <c r="L11" s="31"/>
      <c r="M11" s="37"/>
      <c r="N11" s="37"/>
      <c r="O11" s="37"/>
      <c r="P11" s="30"/>
      <c r="Q11" s="30"/>
      <c r="R11" s="30"/>
      <c r="S11" s="30"/>
      <c r="T11" s="30"/>
    </row>
    <row r="12" spans="2:20" ht="24.95" customHeight="1">
      <c r="B12" s="1902" t="s">
        <v>47</v>
      </c>
      <c r="C12" s="1902"/>
      <c r="E12" s="23"/>
      <c r="F12" s="677"/>
      <c r="G12" s="29"/>
      <c r="H12" s="30"/>
      <c r="I12" s="30"/>
      <c r="J12" s="30"/>
      <c r="K12" s="30"/>
      <c r="L12" s="31"/>
      <c r="M12" s="30"/>
      <c r="N12" s="30"/>
      <c r="O12" s="30"/>
      <c r="P12" s="30"/>
      <c r="Q12" s="30"/>
      <c r="R12" s="30"/>
      <c r="S12" s="30"/>
      <c r="T12" s="30"/>
    </row>
    <row r="13" spans="2:20" ht="24.95" customHeight="1">
      <c r="B13" s="1925" t="str">
        <f>WPL!B$13:C13</f>
        <v>Untuk Tahun Yang Berakhir 31 Desember 2019</v>
      </c>
      <c r="C13" s="1925"/>
      <c r="E13" s="23"/>
      <c r="F13" s="677"/>
      <c r="G13" s="29"/>
      <c r="H13" s="30"/>
      <c r="I13" s="30"/>
      <c r="J13" s="30"/>
      <c r="K13" s="30"/>
      <c r="L13" s="31"/>
      <c r="M13" s="1895" t="s">
        <v>21</v>
      </c>
      <c r="N13" s="1895"/>
      <c r="O13" s="1895"/>
      <c r="P13" s="1895"/>
      <c r="Q13" s="30"/>
      <c r="R13" s="1895" t="s">
        <v>22</v>
      </c>
      <c r="S13" s="1895"/>
      <c r="T13" s="1895"/>
    </row>
    <row r="14" spans="2:20" ht="24.95" customHeight="1" thickBot="1">
      <c r="B14" s="26"/>
      <c r="E14" s="23"/>
      <c r="F14" s="677"/>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0"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0" ht="24.95" customHeight="1">
      <c r="B18" s="54"/>
      <c r="C18" s="29"/>
      <c r="D18" s="55"/>
      <c r="E18" s="50"/>
      <c r="F18" s="51"/>
      <c r="G18" s="51"/>
      <c r="H18" s="52"/>
      <c r="I18" s="51"/>
      <c r="J18" s="51"/>
      <c r="K18" s="53"/>
      <c r="L18" s="52"/>
      <c r="M18" s="51"/>
      <c r="N18" s="51"/>
      <c r="O18" s="53"/>
      <c r="P18" s="52"/>
      <c r="Q18" s="51"/>
      <c r="R18" s="51"/>
      <c r="S18" s="53"/>
      <c r="T18" s="52"/>
    </row>
    <row r="19" spans="2:20" ht="24.95" customHeight="1">
      <c r="B19" s="245" t="s">
        <v>206</v>
      </c>
      <c r="C19" s="215"/>
      <c r="D19" s="87"/>
      <c r="E19" s="38"/>
      <c r="F19" s="262"/>
      <c r="G19" s="107"/>
      <c r="H19" s="411"/>
      <c r="I19" s="107"/>
      <c r="J19" s="262"/>
      <c r="K19" s="446"/>
      <c r="L19" s="447"/>
      <c r="M19" s="262"/>
      <c r="N19" s="262"/>
      <c r="O19" s="109"/>
      <c r="P19" s="108"/>
      <c r="Q19" s="107"/>
      <c r="R19" s="107"/>
      <c r="S19" s="44"/>
      <c r="T19" s="43"/>
    </row>
    <row r="20" spans="2:20" ht="24.95" customHeight="1">
      <c r="B20" s="692" t="s">
        <v>63</v>
      </c>
      <c r="C20" s="215" t="s">
        <v>521</v>
      </c>
      <c r="D20" s="87"/>
      <c r="E20" s="38"/>
      <c r="F20" s="262">
        <v>0</v>
      </c>
      <c r="G20" s="107"/>
      <c r="H20" s="411" t="s">
        <v>111</v>
      </c>
      <c r="I20" s="107"/>
      <c r="J20" s="262"/>
      <c r="K20" s="446"/>
      <c r="L20" s="447"/>
      <c r="M20" s="262"/>
      <c r="N20" s="262">
        <f t="shared" ref="N20:N33" si="0">+F20+J20</f>
        <v>0</v>
      </c>
      <c r="O20" s="109"/>
      <c r="P20" s="108"/>
      <c r="Q20" s="107"/>
      <c r="R20" s="107">
        <v>590020000</v>
      </c>
      <c r="S20" s="44"/>
      <c r="T20" s="43"/>
    </row>
    <row r="21" spans="2:20" ht="24.95" customHeight="1">
      <c r="B21" s="692" t="s">
        <v>63</v>
      </c>
      <c r="C21" s="215" t="s">
        <v>566</v>
      </c>
      <c r="D21" s="87"/>
      <c r="E21" s="38"/>
      <c r="F21" s="262">
        <v>0</v>
      </c>
      <c r="G21" s="107"/>
      <c r="H21" s="411" t="s">
        <v>111</v>
      </c>
      <c r="I21" s="107"/>
      <c r="J21" s="262"/>
      <c r="K21" s="446"/>
      <c r="L21" s="447"/>
      <c r="M21" s="262"/>
      <c r="N21" s="262">
        <f t="shared" si="0"/>
        <v>0</v>
      </c>
      <c r="O21" s="109"/>
      <c r="P21" s="108"/>
      <c r="Q21" s="107"/>
      <c r="R21" s="107">
        <v>47502000</v>
      </c>
      <c r="S21" s="44"/>
      <c r="T21" s="43"/>
    </row>
    <row r="22" spans="2:20" ht="24.95" customHeight="1">
      <c r="B22" s="692" t="s">
        <v>63</v>
      </c>
      <c r="C22" s="1322" t="s">
        <v>522</v>
      </c>
      <c r="D22" s="87"/>
      <c r="E22" s="38"/>
      <c r="F22" s="262">
        <v>0</v>
      </c>
      <c r="G22" s="107"/>
      <c r="H22" s="411" t="s">
        <v>111</v>
      </c>
      <c r="I22" s="107"/>
      <c r="J22" s="262"/>
      <c r="K22" s="446"/>
      <c r="L22" s="447"/>
      <c r="M22" s="262"/>
      <c r="N22" s="262">
        <f t="shared" si="0"/>
        <v>0</v>
      </c>
      <c r="O22" s="109"/>
      <c r="P22" s="108"/>
      <c r="Q22" s="107"/>
      <c r="R22" s="107">
        <v>10335150</v>
      </c>
      <c r="S22" s="44"/>
      <c r="T22" s="43"/>
    </row>
    <row r="23" spans="2:20" ht="24.95" customHeight="1">
      <c r="B23" s="692" t="s">
        <v>63</v>
      </c>
      <c r="C23" s="1322" t="s">
        <v>535</v>
      </c>
      <c r="D23" s="87"/>
      <c r="E23" s="38"/>
      <c r="F23" s="262">
        <v>0</v>
      </c>
      <c r="G23" s="107"/>
      <c r="H23" s="411" t="s">
        <v>111</v>
      </c>
      <c r="I23" s="107"/>
      <c r="J23" s="262"/>
      <c r="K23" s="446"/>
      <c r="L23" s="447"/>
      <c r="M23" s="262"/>
      <c r="N23" s="262">
        <f t="shared" si="0"/>
        <v>0</v>
      </c>
      <c r="O23" s="109"/>
      <c r="P23" s="108"/>
      <c r="Q23" s="107"/>
      <c r="R23" s="107">
        <v>6976000</v>
      </c>
      <c r="S23" s="44"/>
      <c r="T23" s="43"/>
    </row>
    <row r="24" spans="2:20" ht="24.95" customHeight="1">
      <c r="B24" s="692" t="s">
        <v>63</v>
      </c>
      <c r="C24" s="215" t="s">
        <v>1183</v>
      </c>
      <c r="D24" s="87"/>
      <c r="E24" s="38"/>
      <c r="F24" s="262">
        <v>0</v>
      </c>
      <c r="G24" s="107"/>
      <c r="H24" s="411" t="s">
        <v>111</v>
      </c>
      <c r="I24" s="107"/>
      <c r="J24" s="262"/>
      <c r="K24" s="446"/>
      <c r="L24" s="447"/>
      <c r="M24" s="262"/>
      <c r="N24" s="262">
        <f t="shared" si="0"/>
        <v>0</v>
      </c>
      <c r="O24" s="109"/>
      <c r="P24" s="108"/>
      <c r="Q24" s="107"/>
      <c r="R24" s="107">
        <v>129850000</v>
      </c>
      <c r="S24" s="44"/>
      <c r="T24" s="43"/>
    </row>
    <row r="25" spans="2:20" ht="24.95" customHeight="1">
      <c r="B25" s="692" t="s">
        <v>63</v>
      </c>
      <c r="C25" s="215" t="s">
        <v>523</v>
      </c>
      <c r="D25" s="87"/>
      <c r="E25" s="38"/>
      <c r="F25" s="262">
        <v>0</v>
      </c>
      <c r="G25" s="107"/>
      <c r="H25" s="411" t="s">
        <v>111</v>
      </c>
      <c r="I25" s="107"/>
      <c r="J25" s="262"/>
      <c r="K25" s="446"/>
      <c r="L25" s="447"/>
      <c r="M25" s="262"/>
      <c r="N25" s="262">
        <f t="shared" si="0"/>
        <v>0</v>
      </c>
      <c r="O25" s="109"/>
      <c r="P25" s="108"/>
      <c r="Q25" s="107"/>
      <c r="R25" s="107">
        <v>39555599.799999997</v>
      </c>
      <c r="S25" s="44"/>
      <c r="T25" s="43"/>
    </row>
    <row r="26" spans="2:20" ht="24.95" customHeight="1">
      <c r="B26" s="692" t="s">
        <v>63</v>
      </c>
      <c r="C26" s="215" t="s">
        <v>536</v>
      </c>
      <c r="D26" s="87"/>
      <c r="E26" s="38"/>
      <c r="F26" s="262">
        <v>0</v>
      </c>
      <c r="G26" s="107"/>
      <c r="H26" s="411" t="s">
        <v>111</v>
      </c>
      <c r="I26" s="107"/>
      <c r="J26" s="262"/>
      <c r="K26" s="446"/>
      <c r="L26" s="447"/>
      <c r="M26" s="262"/>
      <c r="N26" s="262">
        <f t="shared" si="0"/>
        <v>0</v>
      </c>
      <c r="O26" s="109"/>
      <c r="P26" s="108"/>
      <c r="Q26" s="107"/>
      <c r="R26" s="107">
        <v>2458000</v>
      </c>
      <c r="S26" s="44"/>
      <c r="T26" s="43"/>
    </row>
    <row r="27" spans="2:20" ht="24.95" customHeight="1">
      <c r="B27" s="692" t="s">
        <v>63</v>
      </c>
      <c r="C27" s="215" t="s">
        <v>1180</v>
      </c>
      <c r="D27" s="87"/>
      <c r="E27" s="38"/>
      <c r="F27" s="262">
        <v>0</v>
      </c>
      <c r="G27" s="107"/>
      <c r="H27" s="411" t="s">
        <v>111</v>
      </c>
      <c r="I27" s="107"/>
      <c r="J27" s="262"/>
      <c r="K27" s="446"/>
      <c r="L27" s="447"/>
      <c r="M27" s="262"/>
      <c r="N27" s="262">
        <f t="shared" si="0"/>
        <v>0</v>
      </c>
      <c r="O27" s="109"/>
      <c r="P27" s="108"/>
      <c r="Q27" s="107"/>
      <c r="R27" s="107">
        <v>43218750</v>
      </c>
      <c r="S27" s="44"/>
      <c r="T27" s="43"/>
    </row>
    <row r="28" spans="2:20" ht="24.95" customHeight="1">
      <c r="B28" s="692" t="s">
        <v>63</v>
      </c>
      <c r="C28" s="215" t="s">
        <v>533</v>
      </c>
      <c r="D28" s="87"/>
      <c r="E28" s="38"/>
      <c r="F28" s="262">
        <v>72500000</v>
      </c>
      <c r="G28" s="107"/>
      <c r="H28" s="411" t="s">
        <v>111</v>
      </c>
      <c r="I28" s="107"/>
      <c r="J28" s="262"/>
      <c r="K28" s="446"/>
      <c r="L28" s="447"/>
      <c r="M28" s="262"/>
      <c r="N28" s="262">
        <f t="shared" si="0"/>
        <v>72500000</v>
      </c>
      <c r="O28" s="109"/>
      <c r="P28" s="108"/>
      <c r="Q28" s="107"/>
      <c r="R28" s="107">
        <v>72500000</v>
      </c>
      <c r="S28" s="44"/>
      <c r="T28" s="43"/>
    </row>
    <row r="29" spans="2:20" ht="24.95" customHeight="1">
      <c r="B29" s="692" t="s">
        <v>63</v>
      </c>
      <c r="C29" s="215" t="s">
        <v>534</v>
      </c>
      <c r="D29" s="87"/>
      <c r="E29" s="38"/>
      <c r="F29" s="262">
        <v>25625000</v>
      </c>
      <c r="G29" s="107"/>
      <c r="H29" s="411" t="s">
        <v>111</v>
      </c>
      <c r="I29" s="107"/>
      <c r="J29" s="262"/>
      <c r="K29" s="446"/>
      <c r="L29" s="447"/>
      <c r="M29" s="262"/>
      <c r="N29" s="262">
        <f t="shared" si="0"/>
        <v>25625000</v>
      </c>
      <c r="O29" s="109"/>
      <c r="P29" s="108"/>
      <c r="Q29" s="107"/>
      <c r="R29" s="107">
        <v>25625000</v>
      </c>
      <c r="S29" s="44"/>
      <c r="T29" s="43"/>
    </row>
    <row r="30" spans="2:20" ht="24.95" customHeight="1">
      <c r="B30" s="692" t="s">
        <v>63</v>
      </c>
      <c r="C30" s="215" t="s">
        <v>1179</v>
      </c>
      <c r="D30" s="87"/>
      <c r="E30" s="38"/>
      <c r="F30" s="262">
        <v>18750000</v>
      </c>
      <c r="G30" s="107"/>
      <c r="H30" s="411"/>
      <c r="I30" s="107"/>
      <c r="J30" s="262"/>
      <c r="K30" s="446"/>
      <c r="L30" s="447"/>
      <c r="M30" s="262"/>
      <c r="N30" s="262">
        <f t="shared" si="0"/>
        <v>18750000</v>
      </c>
      <c r="O30" s="109"/>
      <c r="P30" s="108"/>
      <c r="Q30" s="107"/>
      <c r="R30" s="107">
        <v>18750000</v>
      </c>
      <c r="S30" s="44"/>
      <c r="T30" s="43"/>
    </row>
    <row r="31" spans="2:20" ht="24.95" customHeight="1">
      <c r="B31" s="692" t="s">
        <v>63</v>
      </c>
      <c r="C31" s="215" t="s">
        <v>477</v>
      </c>
      <c r="D31" s="87"/>
      <c r="E31" s="38"/>
      <c r="F31" s="262">
        <v>0</v>
      </c>
      <c r="G31" s="107"/>
      <c r="H31" s="411"/>
      <c r="I31" s="107"/>
      <c r="J31" s="262"/>
      <c r="K31" s="446"/>
      <c r="L31" s="447"/>
      <c r="M31" s="262"/>
      <c r="N31" s="262">
        <f t="shared" si="0"/>
        <v>0</v>
      </c>
      <c r="O31" s="109"/>
      <c r="P31" s="108"/>
      <c r="Q31" s="107"/>
      <c r="R31" s="107">
        <v>0</v>
      </c>
      <c r="S31" s="44"/>
      <c r="T31" s="43"/>
    </row>
    <row r="32" spans="2:20" ht="24.95" customHeight="1">
      <c r="B32" s="692" t="s">
        <v>63</v>
      </c>
      <c r="C32" s="215" t="s">
        <v>478</v>
      </c>
      <c r="D32" s="87"/>
      <c r="E32" s="38"/>
      <c r="F32" s="262">
        <v>0</v>
      </c>
      <c r="G32" s="107"/>
      <c r="H32" s="411" t="s">
        <v>111</v>
      </c>
      <c r="I32" s="107"/>
      <c r="J32" s="262"/>
      <c r="K32" s="446"/>
      <c r="L32" s="447"/>
      <c r="M32" s="262"/>
      <c r="N32" s="262">
        <f t="shared" si="0"/>
        <v>0</v>
      </c>
      <c r="O32" s="109"/>
      <c r="P32" s="108"/>
      <c r="Q32" s="107"/>
      <c r="R32" s="107">
        <v>34217850</v>
      </c>
      <c r="S32" s="44"/>
      <c r="T32" s="43"/>
    </row>
    <row r="33" spans="2:24" ht="24.95" customHeight="1">
      <c r="B33" s="692" t="s">
        <v>63</v>
      </c>
      <c r="C33" s="215" t="s">
        <v>171</v>
      </c>
      <c r="D33" s="87"/>
      <c r="E33" s="38"/>
      <c r="F33" s="262">
        <v>0</v>
      </c>
      <c r="G33" s="107"/>
      <c r="H33" s="411" t="s">
        <v>111</v>
      </c>
      <c r="I33" s="107"/>
      <c r="J33" s="262"/>
      <c r="K33" s="446"/>
      <c r="L33" s="447"/>
      <c r="M33" s="262"/>
      <c r="N33" s="262">
        <f t="shared" si="0"/>
        <v>0</v>
      </c>
      <c r="O33" s="109"/>
      <c r="P33" s="108"/>
      <c r="Q33" s="107"/>
      <c r="R33" s="107">
        <v>14218650</v>
      </c>
      <c r="S33" s="44"/>
      <c r="T33" s="43"/>
    </row>
    <row r="34" spans="2:24" ht="24.95" customHeight="1" thickBot="1">
      <c r="B34" s="692"/>
      <c r="C34" s="215"/>
      <c r="D34" s="87"/>
      <c r="E34" s="38"/>
      <c r="F34" s="262"/>
      <c r="G34" s="107"/>
      <c r="H34" s="411"/>
      <c r="I34" s="107"/>
      <c r="J34" s="262"/>
      <c r="K34" s="446"/>
      <c r="L34" s="447"/>
      <c r="M34" s="262"/>
      <c r="N34" s="262"/>
      <c r="O34" s="109"/>
      <c r="P34" s="108"/>
      <c r="Q34" s="107"/>
      <c r="R34" s="107"/>
      <c r="S34" s="44"/>
      <c r="T34" s="43"/>
    </row>
    <row r="35" spans="2:24" ht="24.95" customHeight="1" thickBot="1">
      <c r="B35" s="214"/>
      <c r="C35" s="215"/>
      <c r="D35" s="87"/>
      <c r="E35" s="71"/>
      <c r="F35" s="530">
        <f>+SUM(F20:F34)</f>
        <v>116875000</v>
      </c>
      <c r="G35" s="119"/>
      <c r="H35" s="516"/>
      <c r="I35" s="119"/>
      <c r="J35" s="530">
        <f>+SUM(J20:J34)</f>
        <v>0</v>
      </c>
      <c r="K35" s="527"/>
      <c r="L35" s="531"/>
      <c r="M35" s="119"/>
      <c r="N35" s="530">
        <f>+SUM(N20:N34)</f>
        <v>116875000</v>
      </c>
      <c r="O35" s="121"/>
      <c r="P35" s="120"/>
      <c r="Q35" s="119"/>
      <c r="R35" s="530">
        <f>+SUM(R20:R34)</f>
        <v>1035226999.8</v>
      </c>
      <c r="S35" s="532"/>
      <c r="T35" s="72"/>
      <c r="W35" s="668"/>
    </row>
    <row r="36" spans="2:24" ht="24.95" customHeight="1" thickBot="1">
      <c r="B36" s="126"/>
      <c r="C36" s="511"/>
      <c r="D36" s="513"/>
      <c r="E36" s="77"/>
      <c r="F36" s="175"/>
      <c r="G36" s="175"/>
      <c r="H36" s="176"/>
      <c r="I36" s="175"/>
      <c r="J36" s="175"/>
      <c r="K36" s="177"/>
      <c r="L36" s="170"/>
      <c r="M36" s="175"/>
      <c r="N36" s="175"/>
      <c r="O36" s="177"/>
      <c r="P36" s="176"/>
      <c r="Q36" s="175"/>
      <c r="R36" s="175"/>
      <c r="S36" s="67"/>
      <c r="T36" s="66"/>
      <c r="X36" s="689"/>
    </row>
    <row r="37" spans="2:24" ht="24.95" customHeight="1" thickBot="1">
      <c r="B37" s="247" t="s">
        <v>67</v>
      </c>
      <c r="C37" s="248"/>
      <c r="D37" s="65"/>
      <c r="E37" s="68"/>
      <c r="F37" s="178">
        <f>+F35</f>
        <v>116875000</v>
      </c>
      <c r="G37" s="178"/>
      <c r="H37" s="179"/>
      <c r="I37" s="178"/>
      <c r="J37" s="178">
        <f>+J35</f>
        <v>0</v>
      </c>
      <c r="K37" s="180"/>
      <c r="L37" s="173"/>
      <c r="M37" s="178"/>
      <c r="N37" s="178">
        <f>+N35</f>
        <v>116875000</v>
      </c>
      <c r="O37" s="180"/>
      <c r="P37" s="179"/>
      <c r="Q37" s="178"/>
      <c r="R37" s="178">
        <f>+R35</f>
        <v>1035226999.8</v>
      </c>
      <c r="S37" s="70"/>
      <c r="T37" s="69"/>
    </row>
    <row r="38" spans="2:24" ht="24.95" customHeight="1" thickTop="1">
      <c r="B38" s="1957"/>
      <c r="C38" s="1896"/>
      <c r="D38" s="64"/>
      <c r="E38" s="49"/>
      <c r="F38" s="410" t="s">
        <v>105</v>
      </c>
      <c r="G38" s="219"/>
      <c r="H38" s="219"/>
      <c r="I38" s="219"/>
      <c r="J38" s="410" t="s">
        <v>105</v>
      </c>
      <c r="K38" s="219"/>
      <c r="L38" s="219"/>
      <c r="M38" s="219"/>
      <c r="N38" s="410" t="s">
        <v>105</v>
      </c>
      <c r="O38" s="219"/>
      <c r="P38" s="219"/>
      <c r="Q38" s="219"/>
      <c r="R38" s="410" t="s">
        <v>105</v>
      </c>
      <c r="S38" s="42"/>
      <c r="T38" s="59"/>
    </row>
    <row r="39" spans="2:24" ht="24.95" customHeight="1">
      <c r="B39" s="1321"/>
      <c r="C39" s="223"/>
      <c r="D39" s="223"/>
      <c r="E39" s="223"/>
      <c r="F39" s="223"/>
      <c r="G39" s="223"/>
      <c r="H39" s="223"/>
      <c r="I39" s="223"/>
      <c r="J39" s="223"/>
      <c r="K39" s="223"/>
      <c r="L39" s="243" t="str">
        <f>AA!L26</f>
        <v>to WPL</v>
      </c>
      <c r="M39" s="223"/>
      <c r="N39" s="223"/>
      <c r="O39" s="223"/>
      <c r="P39" s="223"/>
      <c r="Q39" s="223"/>
      <c r="R39" s="223"/>
      <c r="S39" s="223"/>
      <c r="T39" s="60"/>
    </row>
    <row r="40" spans="2:24" ht="24.95" customHeight="1">
      <c r="B40" s="372"/>
      <c r="C40" s="243"/>
      <c r="D40" s="243"/>
      <c r="E40" s="243"/>
      <c r="F40" s="243"/>
      <c r="G40" s="243"/>
      <c r="H40" s="223"/>
      <c r="I40" s="223"/>
      <c r="J40" s="223"/>
      <c r="K40" s="223"/>
      <c r="L40" s="223"/>
      <c r="M40" s="223"/>
      <c r="N40" s="695"/>
      <c r="O40" s="223"/>
      <c r="P40" s="223"/>
      <c r="Q40" s="223"/>
      <c r="R40" s="223"/>
      <c r="S40" s="223"/>
      <c r="T40" s="60"/>
    </row>
    <row r="41" spans="2:24" ht="24.95" customHeight="1">
      <c r="B41" s="1289"/>
      <c r="C41" s="243"/>
      <c r="D41" s="243"/>
      <c r="E41" s="243"/>
      <c r="F41" s="243"/>
      <c r="G41" s="243"/>
      <c r="H41" s="223"/>
      <c r="I41" s="223"/>
      <c r="J41" s="223"/>
      <c r="K41" s="223"/>
      <c r="L41" s="223"/>
      <c r="M41" s="223"/>
      <c r="N41" s="1288"/>
      <c r="O41" s="1288"/>
      <c r="P41" s="1288"/>
      <c r="Q41" s="1288"/>
      <c r="R41" s="1288"/>
      <c r="S41" s="223"/>
      <c r="T41" s="60"/>
    </row>
    <row r="42" spans="2:24" ht="24.95" customHeight="1">
      <c r="B42" s="1274"/>
      <c r="C42" s="1290"/>
      <c r="D42" s="243"/>
      <c r="E42" s="243"/>
      <c r="F42" s="243"/>
      <c r="G42" s="243"/>
      <c r="H42" s="223"/>
      <c r="I42" s="223"/>
      <c r="J42" s="223"/>
      <c r="K42" s="223"/>
      <c r="L42" s="223"/>
      <c r="M42" s="223"/>
      <c r="N42" s="1288"/>
      <c r="O42" s="1288"/>
      <c r="P42" s="1288"/>
      <c r="Q42" s="1288"/>
      <c r="R42" s="1288"/>
      <c r="S42" s="223"/>
      <c r="T42" s="60"/>
    </row>
    <row r="43" spans="2:24" ht="24.95" customHeight="1">
      <c r="B43" s="1321"/>
      <c r="C43" s="514"/>
      <c r="D43" s="223"/>
      <c r="E43" s="223"/>
      <c r="F43" s="223"/>
      <c r="G43" s="223"/>
      <c r="H43" s="223"/>
      <c r="I43" s="223"/>
      <c r="J43" s="223"/>
      <c r="K43" s="223"/>
      <c r="L43" s="223"/>
      <c r="M43" s="223"/>
      <c r="N43" s="223"/>
      <c r="O43" s="223"/>
      <c r="P43" s="223"/>
      <c r="Q43" s="223"/>
      <c r="R43" s="223"/>
      <c r="S43" s="223"/>
      <c r="T43" s="60"/>
    </row>
    <row r="44" spans="2:24" ht="24.95" customHeight="1">
      <c r="B44" s="1321"/>
      <c r="C44" s="223"/>
      <c r="D44" s="223"/>
      <c r="E44" s="223"/>
      <c r="F44" s="223"/>
      <c r="G44" s="223"/>
      <c r="H44" s="223"/>
      <c r="I44" s="223"/>
      <c r="J44" s="223"/>
      <c r="K44" s="223"/>
      <c r="L44" s="223"/>
      <c r="M44" s="223"/>
      <c r="N44" s="223"/>
      <c r="O44" s="223"/>
      <c r="P44" s="223"/>
      <c r="Q44" s="223"/>
      <c r="R44" s="223"/>
      <c r="S44" s="223"/>
      <c r="T44" s="60"/>
    </row>
    <row r="45" spans="2:24" ht="24.95" customHeight="1" thickBot="1">
      <c r="B45" s="259"/>
      <c r="C45" s="62"/>
      <c r="D45" s="61"/>
      <c r="E45" s="62"/>
      <c r="F45" s="63"/>
      <c r="G45" s="63"/>
      <c r="H45" s="63"/>
      <c r="I45" s="63"/>
      <c r="J45" s="63"/>
      <c r="K45" s="63"/>
      <c r="L45" s="432"/>
      <c r="M45" s="63"/>
      <c r="N45" s="63"/>
      <c r="O45" s="63"/>
      <c r="P45" s="63"/>
      <c r="Q45" s="63"/>
      <c r="R45" s="63"/>
      <c r="S45" s="63"/>
      <c r="T45" s="36"/>
    </row>
    <row r="46" spans="2:24" ht="24.95" customHeight="1">
      <c r="B46" s="12" t="s">
        <v>12</v>
      </c>
      <c r="C46" s="13"/>
      <c r="D46" s="14"/>
      <c r="E46" s="14"/>
      <c r="F46" s="14"/>
      <c r="G46" s="14"/>
      <c r="H46" s="14"/>
      <c r="I46" s="14"/>
      <c r="J46" s="14"/>
      <c r="K46" s="14"/>
      <c r="L46" s="433"/>
      <c r="M46" s="14"/>
      <c r="N46" s="14"/>
      <c r="O46" s="14"/>
      <c r="P46" s="14"/>
      <c r="Q46" s="14"/>
      <c r="R46" s="14"/>
      <c r="S46" s="14"/>
      <c r="T46" s="15"/>
    </row>
    <row r="47" spans="2:24" ht="24.95" customHeight="1">
      <c r="B47" s="236" t="s">
        <v>111</v>
      </c>
      <c r="C47" s="257" t="s">
        <v>13</v>
      </c>
      <c r="D47" s="18"/>
      <c r="E47" s="19" t="s">
        <v>18</v>
      </c>
      <c r="F47" s="19"/>
      <c r="G47" s="18"/>
      <c r="H47" s="18" t="s">
        <v>9</v>
      </c>
      <c r="I47" s="88" t="s">
        <v>63</v>
      </c>
      <c r="J47" s="1924" t="s">
        <v>64</v>
      </c>
      <c r="K47" s="1924"/>
      <c r="L47" s="1924"/>
      <c r="M47" s="1924"/>
      <c r="N47" s="1924"/>
      <c r="O47" s="1924"/>
      <c r="P47" s="1924"/>
      <c r="Q47" s="1924"/>
      <c r="R47" s="1924"/>
      <c r="S47" s="1924"/>
      <c r="T47" s="20"/>
    </row>
    <row r="48" spans="2:24" ht="24.95" customHeight="1">
      <c r="B48" s="16"/>
      <c r="C48" s="257" t="s">
        <v>14</v>
      </c>
      <c r="D48" s="18"/>
      <c r="E48" s="18"/>
      <c r="F48" s="18"/>
      <c r="G48" s="18"/>
      <c r="H48" s="18"/>
      <c r="I48" s="18"/>
      <c r="J48" s="1924"/>
      <c r="K48" s="1924"/>
      <c r="L48" s="1924"/>
      <c r="M48" s="1924"/>
      <c r="N48" s="1924"/>
      <c r="O48" s="1924"/>
      <c r="P48" s="1924"/>
      <c r="Q48" s="1924"/>
      <c r="R48" s="1924"/>
      <c r="S48" s="1924"/>
      <c r="T48" s="20"/>
    </row>
    <row r="49" spans="2:20" ht="24.95" customHeight="1">
      <c r="B49" s="16"/>
      <c r="C49" s="257" t="s">
        <v>15</v>
      </c>
      <c r="D49" s="18"/>
      <c r="E49" s="18"/>
      <c r="F49" s="18"/>
      <c r="G49" s="18"/>
      <c r="H49" s="18"/>
      <c r="I49" s="18"/>
      <c r="J49" s="1924"/>
      <c r="K49" s="1924"/>
      <c r="L49" s="1924"/>
      <c r="M49" s="1924"/>
      <c r="N49" s="1924"/>
      <c r="O49" s="1924"/>
      <c r="P49" s="1924"/>
      <c r="Q49" s="1924"/>
      <c r="R49" s="1924"/>
      <c r="S49" s="1924"/>
      <c r="T49" s="20"/>
    </row>
    <row r="50" spans="2:20" ht="24.95" customHeight="1">
      <c r="B50" s="238" t="s">
        <v>105</v>
      </c>
      <c r="C50" s="258" t="s">
        <v>16</v>
      </c>
      <c r="D50" s="18"/>
      <c r="E50" s="18"/>
      <c r="F50" s="18"/>
      <c r="G50" s="18"/>
      <c r="H50" s="18"/>
      <c r="I50" s="18"/>
      <c r="J50" s="1924"/>
      <c r="K50" s="1924"/>
      <c r="L50" s="1924"/>
      <c r="M50" s="1924"/>
      <c r="N50" s="1924"/>
      <c r="O50" s="1924"/>
      <c r="P50" s="1924"/>
      <c r="Q50" s="1924"/>
      <c r="R50" s="1924"/>
      <c r="S50" s="1924"/>
      <c r="T50" s="20"/>
    </row>
    <row r="51" spans="2:20" ht="24.95" customHeight="1">
      <c r="B51" s="255" t="s">
        <v>106</v>
      </c>
      <c r="C51" s="258" t="s">
        <v>53</v>
      </c>
      <c r="D51" s="18"/>
      <c r="E51" s="18"/>
      <c r="F51" s="18"/>
      <c r="G51" s="18"/>
      <c r="H51" s="18"/>
      <c r="I51" s="18"/>
      <c r="J51" s="1924"/>
      <c r="K51" s="1924"/>
      <c r="L51" s="1924"/>
      <c r="M51" s="1924"/>
      <c r="N51" s="1924"/>
      <c r="O51" s="1924"/>
      <c r="P51" s="1924"/>
      <c r="Q51" s="1924"/>
      <c r="R51" s="1924"/>
      <c r="S51" s="1924"/>
      <c r="T51" s="20"/>
    </row>
    <row r="52" spans="2:20" ht="24.95" customHeight="1">
      <c r="B52" s="255" t="s">
        <v>109</v>
      </c>
      <c r="C52" s="258" t="s">
        <v>57</v>
      </c>
      <c r="D52" s="18"/>
      <c r="E52" s="18"/>
      <c r="F52" s="18"/>
      <c r="G52" s="18"/>
      <c r="H52" s="18"/>
      <c r="I52" s="18"/>
      <c r="J52" s="1924"/>
      <c r="K52" s="1924"/>
      <c r="L52" s="1924"/>
      <c r="M52" s="1924"/>
      <c r="N52" s="1924"/>
      <c r="O52" s="1924"/>
      <c r="P52" s="1924"/>
      <c r="Q52" s="1924"/>
      <c r="R52" s="1924"/>
      <c r="S52" s="1924"/>
      <c r="T52" s="20"/>
    </row>
    <row r="53" spans="2:20" ht="24.95" customHeight="1">
      <c r="B53" s="249" t="s">
        <v>2</v>
      </c>
      <c r="C53" s="258" t="s">
        <v>58</v>
      </c>
      <c r="D53" s="18"/>
      <c r="F53" s="19"/>
      <c r="G53" s="19"/>
      <c r="H53" s="18"/>
      <c r="I53" s="18"/>
      <c r="J53" s="1924"/>
      <c r="K53" s="1924"/>
      <c r="L53" s="1924"/>
      <c r="M53" s="1924"/>
      <c r="N53" s="1924"/>
      <c r="O53" s="1924"/>
      <c r="P53" s="1924"/>
      <c r="Q53" s="1924"/>
      <c r="R53" s="1924"/>
      <c r="S53" s="1924"/>
      <c r="T53" s="20"/>
    </row>
    <row r="54" spans="2:20" ht="24.95" customHeight="1">
      <c r="B54" s="9"/>
      <c r="C54" s="258" t="s">
        <v>60</v>
      </c>
      <c r="D54" s="18"/>
      <c r="E54" s="18"/>
      <c r="F54" s="18"/>
      <c r="G54" s="18"/>
      <c r="H54" s="18"/>
      <c r="I54" s="18"/>
      <c r="J54" s="1924"/>
      <c r="K54" s="1924"/>
      <c r="L54" s="1924"/>
      <c r="M54" s="1924"/>
      <c r="N54" s="1924"/>
      <c r="O54" s="1924"/>
      <c r="P54" s="1924"/>
      <c r="Q54" s="1924"/>
      <c r="R54" s="1924"/>
      <c r="S54" s="1924"/>
      <c r="T54" s="20"/>
    </row>
    <row r="55" spans="2:20" ht="24.95" customHeight="1">
      <c r="B55" s="9"/>
      <c r="C55" s="10"/>
      <c r="D55" s="676"/>
      <c r="E55" s="676"/>
      <c r="F55" s="676"/>
      <c r="G55" s="676"/>
      <c r="H55" s="676"/>
      <c r="I55" s="676"/>
      <c r="J55" s="676"/>
      <c r="K55" s="676"/>
      <c r="L55" s="30"/>
      <c r="M55" s="676"/>
      <c r="N55" s="676"/>
      <c r="O55" s="676"/>
      <c r="P55" s="676"/>
      <c r="Q55" s="676"/>
      <c r="R55" s="676"/>
      <c r="S55" s="676"/>
      <c r="T55" s="679"/>
    </row>
    <row r="56" spans="2:20" ht="24.95" customHeight="1" thickBot="1">
      <c r="B56" s="680"/>
      <c r="C56" s="681"/>
      <c r="D56" s="681"/>
      <c r="E56" s="681"/>
      <c r="F56" s="681"/>
      <c r="G56" s="681"/>
      <c r="H56" s="681"/>
      <c r="I56" s="681"/>
      <c r="J56" s="681"/>
      <c r="K56" s="681"/>
      <c r="L56" s="434"/>
      <c r="M56" s="681"/>
      <c r="N56" s="681"/>
      <c r="O56" s="681"/>
      <c r="P56" s="681"/>
      <c r="Q56" s="681"/>
      <c r="R56" s="681"/>
      <c r="S56" s="681"/>
      <c r="T56" s="682"/>
    </row>
    <row r="57" spans="2:20" ht="24.95" customHeight="1" thickTop="1"/>
    <row r="59" spans="2:20" ht="18"/>
    <row r="60" spans="2:20" ht="18"/>
    <row r="61" spans="2:20" ht="18"/>
    <row r="62" spans="2:20" ht="18"/>
    <row r="63" spans="2:20" ht="18"/>
    <row r="64" spans="2:20" ht="18"/>
    <row r="65" ht="18"/>
    <row r="66" ht="18"/>
    <row r="67" ht="18"/>
    <row r="68" ht="18"/>
    <row r="69" ht="18"/>
    <row r="70" ht="18"/>
    <row r="71" ht="18"/>
    <row r="72" ht="18"/>
    <row r="73" ht="18"/>
    <row r="74" ht="18"/>
  </sheetData>
  <mergeCells count="29">
    <mergeCell ref="J54:S54"/>
    <mergeCell ref="J47:S47"/>
    <mergeCell ref="J48:S48"/>
    <mergeCell ref="J49:S49"/>
    <mergeCell ref="J50:S50"/>
    <mergeCell ref="J51:S51"/>
    <mergeCell ref="J52:S52"/>
    <mergeCell ref="J53:S53"/>
    <mergeCell ref="R13:T13"/>
    <mergeCell ref="M9:S9"/>
    <mergeCell ref="B13:C13"/>
    <mergeCell ref="B38:C38"/>
    <mergeCell ref="Q17:T17"/>
    <mergeCell ref="Q15:T16"/>
    <mergeCell ref="E17:H17"/>
    <mergeCell ref="I17:L17"/>
    <mergeCell ref="M15:P16"/>
    <mergeCell ref="M17:P17"/>
    <mergeCell ref="D15:D17"/>
    <mergeCell ref="E15:H16"/>
    <mergeCell ref="M13:P13"/>
    <mergeCell ref="B15:C17"/>
    <mergeCell ref="I15:L16"/>
    <mergeCell ref="B11:C11"/>
    <mergeCell ref="B12:C12"/>
    <mergeCell ref="M5:S5"/>
    <mergeCell ref="M6:S6"/>
    <mergeCell ref="M7:S7"/>
    <mergeCell ref="M8:S8"/>
  </mergeCells>
  <phoneticPr fontId="31" type="noConversion"/>
  <printOptions horizontalCentered="1"/>
  <pageMargins left="0.75" right="0.5" top="0.5" bottom="1.5" header="0.25" footer="0.25"/>
  <pageSetup paperSize="5" scale="45" orientation="portrait" horizontalDpi="4294967293"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37"/>
  <dimension ref="B1:AB124"/>
  <sheetViews>
    <sheetView view="pageBreakPreview" topLeftCell="A42" zoomScale="60" zoomScaleNormal="70" workbookViewId="0">
      <selection activeCell="B58" sqref="B58"/>
    </sheetView>
  </sheetViews>
  <sheetFormatPr defaultRowHeight="24.95" customHeight="1"/>
  <cols>
    <col min="2" max="2" width="6.60546875" customWidth="1"/>
    <col min="3" max="3" width="75.24609375" customWidth="1"/>
    <col min="4" max="4" width="10.11328125" customWidth="1"/>
    <col min="5" max="5" width="2.6953125" customWidth="1"/>
    <col min="6" max="6" width="20.359375" customWidth="1"/>
    <col min="7" max="9" width="2.6953125" customWidth="1"/>
    <col min="10" max="10" width="19.6875" customWidth="1"/>
    <col min="11" max="13" width="2.6953125" customWidth="1"/>
    <col min="14" max="14" width="20.359375" customWidth="1"/>
    <col min="15" max="17" width="2.6953125" customWidth="1"/>
    <col min="18" max="18" width="20.359375" customWidth="1"/>
    <col min="19" max="20" width="2.6953125" customWidth="1"/>
    <col min="23" max="23" width="6.875" customWidth="1"/>
    <col min="24" max="24" width="47.0625" style="227" customWidth="1"/>
    <col min="25" max="25" width="6.203125" customWidth="1"/>
    <col min="26" max="28" width="18.7421875" customWidth="1"/>
    <col min="29" max="29" width="5.796875" customWidth="1"/>
    <col min="30" max="31"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45</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256</v>
      </c>
      <c r="C12" s="1902"/>
      <c r="E12" s="23"/>
      <c r="F12" s="24"/>
      <c r="G12" s="29"/>
      <c r="H12" s="30"/>
      <c r="I12" s="30"/>
      <c r="J12" s="30"/>
      <c r="K12" s="30"/>
      <c r="L12" s="31"/>
      <c r="M12" s="30"/>
      <c r="N12" s="30"/>
      <c r="O12" s="30"/>
      <c r="P12" s="30"/>
      <c r="Q12" s="30"/>
      <c r="R12" s="30"/>
      <c r="S12" s="30"/>
      <c r="T12" s="30"/>
    </row>
    <row r="13" spans="2:20" ht="24.95" customHeight="1">
      <c r="B13" s="1925" t="str">
        <f>WPL!B$13:C13</f>
        <v>Untuk Tahun Yang Berakhir 31 Desember 2019</v>
      </c>
      <c r="C13" s="1925"/>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4"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4" ht="24.95" customHeight="1">
      <c r="B18" s="54"/>
      <c r="C18" s="29"/>
      <c r="D18" s="55"/>
      <c r="E18" s="271"/>
      <c r="F18" s="425"/>
      <c r="G18" s="425"/>
      <c r="H18" s="426"/>
      <c r="I18" s="425"/>
      <c r="J18" s="425"/>
      <c r="K18" s="427"/>
      <c r="L18" s="426"/>
      <c r="M18" s="425"/>
      <c r="N18" s="425"/>
      <c r="O18" s="427"/>
      <c r="P18" s="426"/>
      <c r="Q18" s="425"/>
      <c r="R18" s="425"/>
      <c r="S18" s="274"/>
      <c r="T18" s="273"/>
    </row>
    <row r="19" spans="2:24" ht="24.95" customHeight="1">
      <c r="B19" s="1160" t="s">
        <v>176</v>
      </c>
      <c r="C19" s="29"/>
      <c r="D19" s="55"/>
      <c r="E19" s="77"/>
      <c r="F19" s="175"/>
      <c r="G19" s="175"/>
      <c r="H19" s="176"/>
      <c r="I19" s="175"/>
      <c r="J19" s="175"/>
      <c r="K19" s="177"/>
      <c r="L19" s="176"/>
      <c r="M19" s="175"/>
      <c r="N19" s="175"/>
      <c r="O19" s="177"/>
      <c r="P19" s="176"/>
      <c r="Q19" s="175"/>
      <c r="R19" s="175"/>
      <c r="S19" s="67"/>
      <c r="T19" s="66"/>
    </row>
    <row r="20" spans="2:24" ht="24.95" customHeight="1">
      <c r="B20" s="710" t="s">
        <v>63</v>
      </c>
      <c r="C20" s="708" t="s">
        <v>552</v>
      </c>
      <c r="D20" s="210"/>
      <c r="E20" s="38"/>
      <c r="F20" s="111">
        <f>+NLM!H139</f>
        <v>38238654</v>
      </c>
      <c r="G20" s="111"/>
      <c r="H20" s="411" t="s">
        <v>111</v>
      </c>
      <c r="I20" s="111"/>
      <c r="J20" s="111">
        <f>+R47</f>
        <v>0</v>
      </c>
      <c r="K20" s="113"/>
      <c r="L20" s="112"/>
      <c r="M20" s="111"/>
      <c r="N20" s="368">
        <f t="shared" ref="N20:N28" si="0">+F20+J20</f>
        <v>38238654</v>
      </c>
      <c r="O20" s="113"/>
      <c r="P20" s="112"/>
      <c r="Q20" s="111"/>
      <c r="R20" s="111">
        <v>1917832.5</v>
      </c>
      <c r="S20" s="40"/>
      <c r="T20" s="39"/>
    </row>
    <row r="21" spans="2:24" ht="24.95" customHeight="1" thickBot="1">
      <c r="B21" s="710" t="s">
        <v>63</v>
      </c>
      <c r="C21" s="709" t="s">
        <v>178</v>
      </c>
      <c r="D21" s="210"/>
      <c r="E21" s="38"/>
      <c r="F21" s="111">
        <v>0</v>
      </c>
      <c r="G21" s="111"/>
      <c r="H21" s="411" t="s">
        <v>111</v>
      </c>
      <c r="I21" s="107"/>
      <c r="J21" s="107"/>
      <c r="K21" s="109"/>
      <c r="L21" s="108"/>
      <c r="M21" s="107"/>
      <c r="N21" s="262">
        <f t="shared" si="0"/>
        <v>0</v>
      </c>
      <c r="O21" s="109"/>
      <c r="P21" s="108"/>
      <c r="Q21" s="107"/>
      <c r="R21" s="107"/>
      <c r="S21" s="44"/>
      <c r="T21" s="43"/>
    </row>
    <row r="22" spans="2:24" ht="24.95" customHeight="1" thickBot="1">
      <c r="B22" s="214"/>
      <c r="C22" s="619" t="s">
        <v>92</v>
      </c>
      <c r="D22" s="210"/>
      <c r="E22" s="71"/>
      <c r="F22" s="119">
        <f>+SUM(F20:F21)</f>
        <v>38238654</v>
      </c>
      <c r="G22" s="119"/>
      <c r="H22" s="516"/>
      <c r="I22" s="119"/>
      <c r="J22" s="119">
        <f>+SUM(J20:J21)</f>
        <v>0</v>
      </c>
      <c r="K22" s="121"/>
      <c r="L22" s="120"/>
      <c r="M22" s="119"/>
      <c r="N22" s="119">
        <f>+SUM(N20:N21)</f>
        <v>38238654</v>
      </c>
      <c r="O22" s="121"/>
      <c r="P22" s="120"/>
      <c r="Q22" s="119"/>
      <c r="R22" s="119">
        <f>+SUM(R20:R21)</f>
        <v>1917832.5</v>
      </c>
      <c r="S22" s="532"/>
      <c r="T22" s="72"/>
    </row>
    <row r="23" spans="2:24" ht="24.95" customHeight="1">
      <c r="B23" s="214"/>
      <c r="C23" s="209"/>
      <c r="D23" s="210"/>
      <c r="E23" s="41"/>
      <c r="F23" s="107"/>
      <c r="G23" s="107"/>
      <c r="H23" s="506"/>
      <c r="I23" s="107"/>
      <c r="J23" s="107"/>
      <c r="K23" s="109"/>
      <c r="L23" s="108"/>
      <c r="M23" s="107"/>
      <c r="N23" s="262"/>
      <c r="O23" s="109"/>
      <c r="P23" s="108"/>
      <c r="Q23" s="107"/>
      <c r="R23" s="107"/>
      <c r="S23" s="44"/>
      <c r="T23" s="43"/>
    </row>
    <row r="24" spans="2:24" ht="24.95" customHeight="1">
      <c r="B24" s="245" t="s">
        <v>177</v>
      </c>
      <c r="C24" s="209"/>
      <c r="D24" s="210"/>
      <c r="E24" s="41"/>
      <c r="F24" s="107"/>
      <c r="G24" s="107"/>
      <c r="H24" s="506"/>
      <c r="I24" s="107"/>
      <c r="J24" s="107"/>
      <c r="K24" s="109"/>
      <c r="L24" s="108"/>
      <c r="M24" s="107"/>
      <c r="N24" s="262"/>
      <c r="O24" s="109"/>
      <c r="P24" s="108"/>
      <c r="Q24" s="107"/>
      <c r="R24" s="107"/>
      <c r="S24" s="44"/>
      <c r="T24" s="43"/>
    </row>
    <row r="25" spans="2:24" ht="24.95" customHeight="1">
      <c r="B25" s="710" t="s">
        <v>390</v>
      </c>
      <c r="C25" s="709" t="s">
        <v>479</v>
      </c>
      <c r="D25" s="210"/>
      <c r="E25" s="41"/>
      <c r="F25" s="111">
        <f>+NLM!G142+27</f>
        <v>7647794</v>
      </c>
      <c r="G25" s="107"/>
      <c r="H25" s="411" t="s">
        <v>111</v>
      </c>
      <c r="I25" s="107"/>
      <c r="J25" s="107">
        <v>0</v>
      </c>
      <c r="K25" s="109"/>
      <c r="L25" s="108"/>
      <c r="M25" s="107"/>
      <c r="N25" s="262">
        <f t="shared" si="0"/>
        <v>7647794</v>
      </c>
      <c r="O25" s="109"/>
      <c r="P25" s="108"/>
      <c r="Q25" s="107"/>
      <c r="R25" s="107">
        <v>383566.5</v>
      </c>
      <c r="S25" s="44"/>
      <c r="T25" s="43"/>
    </row>
    <row r="26" spans="2:24" ht="24.95" customHeight="1">
      <c r="B26" s="710" t="s">
        <v>390</v>
      </c>
      <c r="C26" s="709" t="s">
        <v>1506</v>
      </c>
      <c r="D26" s="210"/>
      <c r="E26" s="41"/>
      <c r="F26" s="111"/>
      <c r="G26" s="107"/>
      <c r="H26" s="411"/>
      <c r="I26" s="107"/>
      <c r="J26" s="107">
        <f>+N43</f>
        <v>30000000</v>
      </c>
      <c r="K26" s="109"/>
      <c r="L26" s="108"/>
      <c r="M26" s="107"/>
      <c r="N26" s="262">
        <f t="shared" si="0"/>
        <v>30000000</v>
      </c>
      <c r="O26" s="109"/>
      <c r="P26" s="108"/>
      <c r="Q26" s="107"/>
      <c r="R26" s="107">
        <v>786000</v>
      </c>
      <c r="S26" s="44"/>
      <c r="T26" s="43"/>
    </row>
    <row r="27" spans="2:24" ht="24.95" customHeight="1">
      <c r="B27" s="710" t="s">
        <v>390</v>
      </c>
      <c r="C27" s="709" t="s">
        <v>1415</v>
      </c>
      <c r="D27" s="210"/>
      <c r="E27" s="41"/>
      <c r="F27" s="111">
        <v>25000000</v>
      </c>
      <c r="G27" s="107"/>
      <c r="H27" s="411" t="s">
        <v>111</v>
      </c>
      <c r="I27" s="107"/>
      <c r="J27" s="107">
        <f>-R44</f>
        <v>-25000000</v>
      </c>
      <c r="K27" s="109"/>
      <c r="L27" s="108"/>
      <c r="M27" s="107"/>
      <c r="N27" s="262">
        <f t="shared" si="0"/>
        <v>0</v>
      </c>
      <c r="O27" s="109"/>
      <c r="P27" s="108"/>
      <c r="Q27" s="107"/>
      <c r="R27" s="107">
        <v>0</v>
      </c>
      <c r="S27" s="44"/>
      <c r="T27" s="43"/>
    </row>
    <row r="28" spans="2:24" ht="24.95" customHeight="1">
      <c r="B28" s="710" t="s">
        <v>390</v>
      </c>
      <c r="C28" s="709" t="s">
        <v>1412</v>
      </c>
      <c r="D28" s="210"/>
      <c r="E28" s="41"/>
      <c r="F28" s="111">
        <v>5000000</v>
      </c>
      <c r="G28" s="107"/>
      <c r="H28" s="411"/>
      <c r="I28" s="107"/>
      <c r="J28" s="107">
        <f>-R45</f>
        <v>-5000000</v>
      </c>
      <c r="K28" s="109"/>
      <c r="L28" s="108"/>
      <c r="M28" s="107"/>
      <c r="N28" s="262">
        <f t="shared" si="0"/>
        <v>0</v>
      </c>
      <c r="O28" s="109"/>
      <c r="P28" s="108"/>
      <c r="Q28" s="107"/>
      <c r="R28" s="107">
        <v>0</v>
      </c>
      <c r="S28" s="44"/>
      <c r="T28" s="43"/>
    </row>
    <row r="29" spans="2:24" ht="24.95" customHeight="1">
      <c r="B29" s="710" t="s">
        <v>390</v>
      </c>
      <c r="C29" s="709" t="s">
        <v>356</v>
      </c>
      <c r="D29" s="210"/>
      <c r="E29" s="41"/>
      <c r="F29" s="111"/>
      <c r="G29" s="107"/>
      <c r="H29" s="411" t="s">
        <v>111</v>
      </c>
      <c r="I29" s="107"/>
      <c r="J29" s="107">
        <f>+N46</f>
        <v>0</v>
      </c>
      <c r="K29" s="109"/>
      <c r="L29" s="108"/>
      <c r="M29" s="107"/>
      <c r="N29" s="262">
        <f t="shared" ref="N29:N35" si="1">+F29+J29</f>
        <v>0</v>
      </c>
      <c r="O29" s="109"/>
      <c r="P29" s="108"/>
      <c r="Q29" s="107"/>
      <c r="R29" s="107">
        <v>0</v>
      </c>
      <c r="S29" s="44"/>
      <c r="T29" s="43"/>
      <c r="X29" s="266"/>
    </row>
    <row r="30" spans="2:24" ht="24.95" customHeight="1">
      <c r="B30" s="710" t="s">
        <v>390</v>
      </c>
      <c r="C30" s="709" t="s">
        <v>1507</v>
      </c>
      <c r="D30" s="210"/>
      <c r="E30" s="41"/>
      <c r="F30" s="111"/>
      <c r="G30" s="107"/>
      <c r="H30" s="411"/>
      <c r="I30" s="107"/>
      <c r="J30" s="107">
        <f>+N48</f>
        <v>86833333</v>
      </c>
      <c r="K30" s="109"/>
      <c r="L30" s="108"/>
      <c r="M30" s="107"/>
      <c r="N30" s="262">
        <f t="shared" si="1"/>
        <v>86833333</v>
      </c>
      <c r="O30" s="109"/>
      <c r="P30" s="108"/>
      <c r="Q30" s="107"/>
      <c r="R30" s="107"/>
      <c r="S30" s="44"/>
      <c r="T30" s="43"/>
      <c r="X30" s="266"/>
    </row>
    <row r="31" spans="2:24" ht="24.95" customHeight="1">
      <c r="B31" s="710" t="s">
        <v>390</v>
      </c>
      <c r="C31" s="709" t="s">
        <v>1416</v>
      </c>
      <c r="D31" s="210"/>
      <c r="E31" s="41"/>
      <c r="F31" s="111">
        <v>83333333</v>
      </c>
      <c r="G31" s="107"/>
      <c r="H31" s="411" t="s">
        <v>111</v>
      </c>
      <c r="I31" s="107"/>
      <c r="J31" s="107">
        <f>-R49</f>
        <v>-83333333</v>
      </c>
      <c r="K31" s="109"/>
      <c r="L31" s="108"/>
      <c r="M31" s="107"/>
      <c r="N31" s="262">
        <f t="shared" si="1"/>
        <v>0</v>
      </c>
      <c r="O31" s="109"/>
      <c r="P31" s="108"/>
      <c r="Q31" s="107"/>
      <c r="R31" s="107">
        <v>0</v>
      </c>
      <c r="S31" s="44"/>
      <c r="T31" s="43"/>
      <c r="X31" s="266"/>
    </row>
    <row r="32" spans="2:24" ht="24.95" customHeight="1">
      <c r="B32" s="710" t="s">
        <v>390</v>
      </c>
      <c r="C32" s="709" t="s">
        <v>1413</v>
      </c>
      <c r="D32" s="210"/>
      <c r="E32" s="41"/>
      <c r="F32" s="111">
        <v>3500000</v>
      </c>
      <c r="G32" s="107"/>
      <c r="H32" s="411" t="s">
        <v>111</v>
      </c>
      <c r="I32" s="107"/>
      <c r="J32" s="107">
        <f>-R50</f>
        <v>-3500000</v>
      </c>
      <c r="K32" s="109"/>
      <c r="L32" s="108"/>
      <c r="M32" s="107"/>
      <c r="N32" s="262">
        <f t="shared" si="1"/>
        <v>0</v>
      </c>
      <c r="O32" s="109"/>
      <c r="P32" s="108"/>
      <c r="Q32" s="107"/>
      <c r="R32" s="107"/>
      <c r="S32" s="44"/>
      <c r="T32" s="43"/>
      <c r="X32" s="266"/>
    </row>
    <row r="33" spans="2:26" ht="24.95" customHeight="1">
      <c r="B33" s="710" t="s">
        <v>390</v>
      </c>
      <c r="C33" s="709" t="s">
        <v>1333</v>
      </c>
      <c r="D33" s="210"/>
      <c r="E33" s="41"/>
      <c r="F33" s="111"/>
      <c r="G33" s="107"/>
      <c r="H33" s="411" t="s">
        <v>111</v>
      </c>
      <c r="I33" s="107"/>
      <c r="J33" s="107">
        <f>+N53</f>
        <v>387549110</v>
      </c>
      <c r="K33" s="109"/>
      <c r="L33" s="108"/>
      <c r="M33" s="107"/>
      <c r="N33" s="262">
        <f t="shared" si="1"/>
        <v>387549110</v>
      </c>
      <c r="O33" s="109"/>
      <c r="P33" s="108"/>
      <c r="Q33" s="107"/>
      <c r="R33" s="107"/>
      <c r="S33" s="44"/>
      <c r="T33" s="43"/>
      <c r="X33" s="266"/>
    </row>
    <row r="34" spans="2:26" ht="24.95" customHeight="1">
      <c r="B34" s="710" t="s">
        <v>390</v>
      </c>
      <c r="C34" s="709" t="s">
        <v>1417</v>
      </c>
      <c r="D34" s="210"/>
      <c r="E34" s="41"/>
      <c r="F34" s="111">
        <v>95882444</v>
      </c>
      <c r="G34" s="107"/>
      <c r="H34" s="411" t="s">
        <v>111</v>
      </c>
      <c r="I34" s="107"/>
      <c r="J34" s="107">
        <f>-R54</f>
        <v>-95882444</v>
      </c>
      <c r="K34" s="109"/>
      <c r="L34" s="108"/>
      <c r="M34" s="107"/>
      <c r="N34" s="262">
        <f t="shared" si="1"/>
        <v>0</v>
      </c>
      <c r="O34" s="109"/>
      <c r="P34" s="108"/>
      <c r="Q34" s="107"/>
      <c r="R34" s="107"/>
      <c r="S34" s="44"/>
      <c r="T34" s="43"/>
      <c r="X34" s="266"/>
    </row>
    <row r="35" spans="2:26" ht="24.95" customHeight="1">
      <c r="B35" s="710" t="s">
        <v>390</v>
      </c>
      <c r="C35" s="709" t="s">
        <v>1414</v>
      </c>
      <c r="D35" s="210"/>
      <c r="E35" s="41"/>
      <c r="F35" s="111">
        <v>291666666</v>
      </c>
      <c r="G35" s="107"/>
      <c r="H35" s="411" t="s">
        <v>111</v>
      </c>
      <c r="I35" s="107"/>
      <c r="J35" s="107">
        <f>-R55</f>
        <v>-291666666</v>
      </c>
      <c r="K35" s="109"/>
      <c r="L35" s="108"/>
      <c r="M35" s="107"/>
      <c r="N35" s="262">
        <f t="shared" si="1"/>
        <v>0</v>
      </c>
      <c r="O35" s="109"/>
      <c r="P35" s="108"/>
      <c r="Q35" s="107"/>
      <c r="R35" s="107"/>
      <c r="S35" s="44"/>
      <c r="T35" s="43"/>
      <c r="X35" s="266"/>
    </row>
    <row r="36" spans="2:26" ht="24.95" customHeight="1" thickBot="1">
      <c r="B36" s="710" t="s">
        <v>390</v>
      </c>
      <c r="C36" s="709" t="s">
        <v>171</v>
      </c>
      <c r="D36" s="210"/>
      <c r="E36" s="41"/>
      <c r="F36" s="111"/>
      <c r="G36" s="107"/>
      <c r="H36" s="411" t="s">
        <v>111</v>
      </c>
      <c r="I36" s="107"/>
      <c r="J36" s="107"/>
      <c r="K36" s="109"/>
      <c r="L36" s="108"/>
      <c r="M36" s="107"/>
      <c r="N36" s="262">
        <f t="shared" ref="N36" si="2">+F36+J36</f>
        <v>0</v>
      </c>
      <c r="O36" s="109"/>
      <c r="P36" s="108"/>
      <c r="Q36" s="107"/>
      <c r="R36" s="107">
        <v>0</v>
      </c>
      <c r="S36" s="44"/>
      <c r="T36" s="43"/>
      <c r="X36" s="266"/>
    </row>
    <row r="37" spans="2:26" ht="24.95" customHeight="1" thickBot="1">
      <c r="B37" s="214"/>
      <c r="C37" s="619" t="s">
        <v>92</v>
      </c>
      <c r="D37" s="210"/>
      <c r="E37" s="71"/>
      <c r="F37" s="119">
        <f>+SUM(F25:F36)</f>
        <v>512030237</v>
      </c>
      <c r="G37" s="119"/>
      <c r="H37" s="516"/>
      <c r="I37" s="119"/>
      <c r="J37" s="119">
        <f>+SUM(J25:J36)</f>
        <v>0</v>
      </c>
      <c r="K37" s="121"/>
      <c r="L37" s="120"/>
      <c r="M37" s="119"/>
      <c r="N37" s="119">
        <f>+SUM(N25:N36)</f>
        <v>512030237</v>
      </c>
      <c r="O37" s="121"/>
      <c r="P37" s="120"/>
      <c r="Q37" s="119"/>
      <c r="R37" s="119">
        <f>+SUM(R25:R36)</f>
        <v>1169566.5</v>
      </c>
      <c r="S37" s="532"/>
      <c r="T37" s="72"/>
    </row>
    <row r="38" spans="2:26" ht="24.95" customHeight="1" thickBot="1">
      <c r="B38" s="214"/>
      <c r="C38" s="261"/>
      <c r="D38" s="32"/>
      <c r="E38" s="45"/>
      <c r="F38" s="175"/>
      <c r="G38" s="175"/>
      <c r="H38" s="176"/>
      <c r="I38" s="175"/>
      <c r="J38" s="175"/>
      <c r="K38" s="177"/>
      <c r="L38" s="176"/>
      <c r="M38" s="175"/>
      <c r="N38" s="175"/>
      <c r="O38" s="177"/>
      <c r="P38" s="176"/>
      <c r="Q38" s="175"/>
      <c r="R38" s="175"/>
      <c r="S38" s="47"/>
      <c r="T38" s="46"/>
    </row>
    <row r="39" spans="2:26" ht="24.95" customHeight="1" thickBot="1">
      <c r="B39" s="1930" t="s">
        <v>67</v>
      </c>
      <c r="C39" s="1931"/>
      <c r="D39" s="65"/>
      <c r="E39" s="68"/>
      <c r="F39" s="178">
        <f>+F22-F37</f>
        <v>-473791583</v>
      </c>
      <c r="G39" s="178"/>
      <c r="H39" s="179"/>
      <c r="I39" s="178"/>
      <c r="J39" s="178">
        <f>+J22-J37</f>
        <v>0</v>
      </c>
      <c r="K39" s="180"/>
      <c r="L39" s="179"/>
      <c r="M39" s="178"/>
      <c r="N39" s="178">
        <f>+N22-N37</f>
        <v>-473791583</v>
      </c>
      <c r="O39" s="180"/>
      <c r="P39" s="179"/>
      <c r="Q39" s="178"/>
      <c r="R39" s="178">
        <f>+R22-R37</f>
        <v>748266</v>
      </c>
      <c r="S39" s="70"/>
      <c r="T39" s="69"/>
    </row>
    <row r="40" spans="2:26" ht="24.95" customHeight="1" thickTop="1">
      <c r="B40" s="218"/>
      <c r="C40" s="219"/>
      <c r="D40" s="219"/>
      <c r="E40" s="219"/>
      <c r="F40" s="410" t="s">
        <v>105</v>
      </c>
      <c r="G40" s="219"/>
      <c r="H40" s="219"/>
      <c r="I40" s="219"/>
      <c r="J40" s="410" t="s">
        <v>105</v>
      </c>
      <c r="K40" s="219"/>
      <c r="L40" s="219"/>
      <c r="M40" s="219"/>
      <c r="N40" s="410" t="s">
        <v>105</v>
      </c>
      <c r="O40" s="219"/>
      <c r="P40" s="219"/>
      <c r="Q40" s="219"/>
      <c r="R40" s="410" t="s">
        <v>105</v>
      </c>
      <c r="S40" s="219"/>
      <c r="T40" s="59"/>
    </row>
    <row r="41" spans="2:26" ht="24.95" customHeight="1">
      <c r="B41" s="222"/>
      <c r="C41" s="223"/>
      <c r="D41" s="223"/>
      <c r="E41" s="223"/>
      <c r="F41" s="223"/>
      <c r="G41" s="223"/>
      <c r="H41" s="223"/>
      <c r="I41" s="223"/>
      <c r="J41" s="223"/>
      <c r="K41" s="223"/>
      <c r="L41" s="223"/>
      <c r="M41" s="223"/>
      <c r="N41" s="223"/>
      <c r="O41" s="223"/>
      <c r="P41" s="223"/>
      <c r="Q41" s="223"/>
      <c r="R41" s="223"/>
      <c r="S41" s="223"/>
      <c r="T41" s="60"/>
    </row>
    <row r="42" spans="2:26" ht="24.95" customHeight="1">
      <c r="B42" s="222"/>
      <c r="C42" s="223"/>
      <c r="D42" s="223"/>
      <c r="E42" s="223"/>
      <c r="F42" s="223"/>
      <c r="G42" s="223"/>
      <c r="H42" s="223"/>
      <c r="I42" s="223"/>
      <c r="J42" s="223"/>
      <c r="K42" s="223"/>
      <c r="L42" s="224" t="str">
        <f>AA!L26</f>
        <v>to WPL</v>
      </c>
      <c r="M42" s="223"/>
      <c r="N42" s="223"/>
      <c r="O42" s="223"/>
      <c r="P42" s="223"/>
      <c r="Q42" s="223"/>
      <c r="R42" s="223"/>
      <c r="S42" s="223"/>
      <c r="T42" s="60"/>
    </row>
    <row r="43" spans="2:26" ht="24.95" customHeight="1">
      <c r="B43" s="222" t="s">
        <v>145</v>
      </c>
      <c r="C43" s="223" t="str">
        <f>+C26</f>
        <v>Beban Administrasi Bank</v>
      </c>
      <c r="D43" s="223"/>
      <c r="E43" s="223"/>
      <c r="F43" s="223"/>
      <c r="G43" s="223"/>
      <c r="H43" s="223"/>
      <c r="I43" s="223"/>
      <c r="J43" s="223"/>
      <c r="K43" s="223"/>
      <c r="L43" s="223"/>
      <c r="M43" s="223"/>
      <c r="N43" s="223">
        <f>+R44+R45</f>
        <v>30000000</v>
      </c>
      <c r="O43" s="223"/>
      <c r="P43" s="223"/>
      <c r="Q43" s="223"/>
      <c r="R43" s="223"/>
      <c r="S43" s="223"/>
      <c r="T43" s="60"/>
    </row>
    <row r="44" spans="2:26" ht="24.95" customHeight="1">
      <c r="B44" s="1496"/>
      <c r="C44" s="1929" t="str">
        <f>+C27</f>
        <v>Beban Administrasi PT Bank Negara Indonesia 46 (Persero), Tbk</v>
      </c>
      <c r="D44" s="1929"/>
      <c r="E44" s="1929"/>
      <c r="F44" s="1929"/>
      <c r="G44" s="223"/>
      <c r="H44" s="223"/>
      <c r="I44" s="223"/>
      <c r="J44" s="223"/>
      <c r="K44" s="223"/>
      <c r="L44" s="223"/>
      <c r="M44" s="223"/>
      <c r="N44" s="223"/>
      <c r="O44" s="223"/>
      <c r="P44" s="223"/>
      <c r="Q44" s="223"/>
      <c r="R44" s="223">
        <f>+F27</f>
        <v>25000000</v>
      </c>
      <c r="S44" s="223"/>
      <c r="T44" s="60"/>
      <c r="Z44" s="227"/>
    </row>
    <row r="45" spans="2:26" ht="24.95" customHeight="1">
      <c r="B45" s="1275"/>
      <c r="C45" s="1929" t="str">
        <f>+C28</f>
        <v>Beban Administrasi PT Bank Rakyat Indonesia (Persero), Tbk</v>
      </c>
      <c r="D45" s="1929"/>
      <c r="E45" s="1929"/>
      <c r="F45" s="1929"/>
      <c r="G45" s="223"/>
      <c r="H45" s="223"/>
      <c r="I45" s="223"/>
      <c r="J45" s="223"/>
      <c r="K45" s="223"/>
      <c r="L45" s="223"/>
      <c r="M45" s="223"/>
      <c r="N45" s="223"/>
      <c r="O45" s="223"/>
      <c r="P45" s="223"/>
      <c r="Q45" s="223"/>
      <c r="R45" s="223">
        <f>+F28</f>
        <v>5000000</v>
      </c>
      <c r="S45" s="223"/>
      <c r="T45" s="60"/>
      <c r="Z45" s="227"/>
    </row>
    <row r="46" spans="2:26" ht="24.95" customHeight="1">
      <c r="B46" s="371"/>
      <c r="C46" s="514" t="s">
        <v>1508</v>
      </c>
      <c r="D46" s="223"/>
      <c r="E46" s="223"/>
      <c r="F46" s="223"/>
      <c r="G46" s="223"/>
      <c r="H46" s="223"/>
      <c r="I46" s="223"/>
      <c r="J46" s="223"/>
      <c r="K46" s="223"/>
      <c r="L46" s="223"/>
      <c r="M46" s="223"/>
      <c r="N46" s="223"/>
      <c r="O46" s="223"/>
      <c r="P46" s="223"/>
      <c r="Q46" s="223"/>
      <c r="R46" s="223"/>
      <c r="S46" s="223"/>
      <c r="T46" s="60"/>
      <c r="Z46" s="227"/>
    </row>
    <row r="47" spans="2:26" ht="24.95" customHeight="1">
      <c r="B47" s="90"/>
      <c r="C47" s="709"/>
      <c r="D47" s="91"/>
      <c r="E47" s="91"/>
      <c r="F47" s="91"/>
      <c r="G47" s="91"/>
      <c r="H47" s="91"/>
      <c r="I47" s="91"/>
      <c r="J47" s="91"/>
      <c r="K47" s="91"/>
      <c r="L47" s="91"/>
      <c r="M47" s="91"/>
      <c r="N47" s="223"/>
      <c r="O47" s="91"/>
      <c r="P47" s="91"/>
      <c r="Q47" s="91"/>
      <c r="R47" s="243"/>
      <c r="S47" s="91"/>
      <c r="T47" s="60"/>
      <c r="Z47" s="227"/>
    </row>
    <row r="48" spans="2:26" ht="24.95" customHeight="1">
      <c r="B48" s="90" t="s">
        <v>146</v>
      </c>
      <c r="C48" s="223" t="str">
        <f>+C30</f>
        <v>Beban Provisi Bank</v>
      </c>
      <c r="D48" s="91"/>
      <c r="E48" s="91"/>
      <c r="F48" s="91"/>
      <c r="G48" s="91"/>
      <c r="H48" s="91"/>
      <c r="I48" s="91"/>
      <c r="J48" s="91"/>
      <c r="K48" s="91"/>
      <c r="L48" s="91"/>
      <c r="M48" s="91"/>
      <c r="N48" s="223">
        <f>+R49+R50</f>
        <v>86833333</v>
      </c>
      <c r="O48" s="91"/>
      <c r="P48" s="91"/>
      <c r="Q48" s="91"/>
      <c r="R48" s="243"/>
      <c r="S48" s="91"/>
      <c r="T48" s="60"/>
      <c r="X48" s="227">
        <v>5000</v>
      </c>
      <c r="Z48" s="227"/>
    </row>
    <row r="49" spans="2:28" ht="24.95" customHeight="1">
      <c r="B49" s="1618"/>
      <c r="C49" s="1929" t="str">
        <f>+C31</f>
        <v>Beban Provisi PT Bank Negara Indonesia 46 (Persero), Tbk</v>
      </c>
      <c r="D49" s="1929"/>
      <c r="E49" s="1929"/>
      <c r="F49" s="1929"/>
      <c r="G49" s="1619"/>
      <c r="H49" s="1619"/>
      <c r="I49" s="1619"/>
      <c r="J49" s="1619"/>
      <c r="K49" s="1619"/>
      <c r="L49" s="1619"/>
      <c r="M49" s="1619"/>
      <c r="N49" s="688"/>
      <c r="O49" s="1619"/>
      <c r="P49" s="1619"/>
      <c r="Q49" s="1619"/>
      <c r="R49" s="1620">
        <f>+F31</f>
        <v>83333333</v>
      </c>
      <c r="S49" s="1619"/>
      <c r="T49" s="60"/>
      <c r="Z49" s="227"/>
    </row>
    <row r="50" spans="2:28" ht="24.95" customHeight="1">
      <c r="B50" s="1618"/>
      <c r="C50" s="1929" t="str">
        <f>+C32</f>
        <v>Beban Provisi PT Bank Rakyat Indonesia (Persero), Tbk</v>
      </c>
      <c r="D50" s="1929"/>
      <c r="E50" s="1929"/>
      <c r="F50" s="1929"/>
      <c r="G50" s="1619"/>
      <c r="H50" s="1619"/>
      <c r="I50" s="1619"/>
      <c r="J50" s="1619"/>
      <c r="K50" s="1619"/>
      <c r="L50" s="1619"/>
      <c r="M50" s="1619"/>
      <c r="N50" s="688"/>
      <c r="O50" s="1619"/>
      <c r="P50" s="1619"/>
      <c r="Q50" s="1619"/>
      <c r="R50" s="1620">
        <f>+F32</f>
        <v>3500000</v>
      </c>
      <c r="S50" s="1619"/>
      <c r="T50" s="60"/>
      <c r="Z50" s="227"/>
    </row>
    <row r="51" spans="2:28" ht="24.95" customHeight="1">
      <c r="B51" s="1618"/>
      <c r="C51" s="514" t="s">
        <v>1509</v>
      </c>
      <c r="D51" s="1619"/>
      <c r="E51" s="1619"/>
      <c r="F51" s="1619"/>
      <c r="G51" s="1619"/>
      <c r="H51" s="1619"/>
      <c r="I51" s="1619"/>
      <c r="J51" s="1619"/>
      <c r="K51" s="1619"/>
      <c r="L51" s="1619"/>
      <c r="M51" s="1619"/>
      <c r="N51" s="688"/>
      <c r="O51" s="1619"/>
      <c r="P51" s="1619"/>
      <c r="Q51" s="1619"/>
      <c r="R51" s="1620"/>
      <c r="S51" s="1619"/>
      <c r="T51" s="60"/>
      <c r="Z51" s="227"/>
    </row>
    <row r="52" spans="2:28" ht="24.95" customHeight="1">
      <c r="B52" s="1618"/>
      <c r="C52" s="691"/>
      <c r="D52" s="1619"/>
      <c r="E52" s="1619"/>
      <c r="F52" s="1619"/>
      <c r="G52" s="1619"/>
      <c r="H52" s="1619"/>
      <c r="I52" s="1619"/>
      <c r="J52" s="1619"/>
      <c r="K52" s="1619"/>
      <c r="L52" s="1619"/>
      <c r="M52" s="1619"/>
      <c r="N52" s="688"/>
      <c r="O52" s="1619"/>
      <c r="P52" s="1619"/>
      <c r="Q52" s="1619"/>
      <c r="R52" s="1620"/>
      <c r="S52" s="1619"/>
      <c r="T52" s="60"/>
      <c r="Z52" s="227"/>
    </row>
    <row r="53" spans="2:28" ht="24.95" customHeight="1">
      <c r="B53" s="90" t="s">
        <v>147</v>
      </c>
      <c r="C53" s="223" t="str">
        <f>+C33</f>
        <v>Beban Bunga Bank</v>
      </c>
      <c r="D53" s="91"/>
      <c r="E53" s="91"/>
      <c r="F53" s="91"/>
      <c r="G53" s="91"/>
      <c r="H53" s="91"/>
      <c r="I53" s="91"/>
      <c r="J53" s="91"/>
      <c r="K53" s="91"/>
      <c r="L53" s="91"/>
      <c r="M53" s="91"/>
      <c r="N53" s="223">
        <f>+R54+R55</f>
        <v>387549110</v>
      </c>
      <c r="O53" s="91"/>
      <c r="P53" s="91"/>
      <c r="Q53" s="91"/>
      <c r="R53" s="243"/>
      <c r="S53" s="91"/>
      <c r="T53" s="60"/>
      <c r="X53" s="227">
        <v>5000</v>
      </c>
      <c r="Z53" s="227"/>
    </row>
    <row r="54" spans="2:28" ht="24.95" customHeight="1">
      <c r="B54" s="1618"/>
      <c r="C54" s="1929" t="str">
        <f>+C34</f>
        <v>Beban Bunga Bank PT Bank Negara Indonesia 46 (Persero), Tbk</v>
      </c>
      <c r="D54" s="1929"/>
      <c r="E54" s="1929"/>
      <c r="F54" s="1929"/>
      <c r="G54" s="1693"/>
      <c r="H54" s="1693"/>
      <c r="I54" s="1693"/>
      <c r="J54" s="1693"/>
      <c r="K54" s="1693"/>
      <c r="L54" s="1693"/>
      <c r="M54" s="1693"/>
      <c r="N54" s="688"/>
      <c r="O54" s="1693"/>
      <c r="P54" s="1693"/>
      <c r="Q54" s="1693"/>
      <c r="R54" s="1620">
        <f>+F34</f>
        <v>95882444</v>
      </c>
      <c r="S54" s="1693"/>
      <c r="T54" s="60"/>
      <c r="Z54" s="227"/>
    </row>
    <row r="55" spans="2:28" ht="24.95" customHeight="1">
      <c r="B55" s="1618"/>
      <c r="C55" s="1929" t="str">
        <f>+C35</f>
        <v>Beban Bunga Bank PT Bank Rakyat Indonesia (Persero), Tbk</v>
      </c>
      <c r="D55" s="1929"/>
      <c r="E55" s="1929"/>
      <c r="F55" s="1929"/>
      <c r="G55" s="1693"/>
      <c r="H55" s="1693"/>
      <c r="I55" s="1693"/>
      <c r="J55" s="1693"/>
      <c r="K55" s="1693"/>
      <c r="L55" s="1693"/>
      <c r="M55" s="1693"/>
      <c r="N55" s="688"/>
      <c r="O55" s="1693"/>
      <c r="P55" s="1693"/>
      <c r="Q55" s="1693"/>
      <c r="R55" s="1620">
        <f>+F35</f>
        <v>291666666</v>
      </c>
      <c r="S55" s="1693"/>
      <c r="T55" s="60"/>
      <c r="Z55" s="227"/>
    </row>
    <row r="56" spans="2:28" ht="24.95" customHeight="1">
      <c r="B56" s="1618"/>
      <c r="C56" s="514" t="s">
        <v>1510</v>
      </c>
      <c r="D56" s="1619"/>
      <c r="E56" s="1619"/>
      <c r="F56" s="1619"/>
      <c r="G56" s="1619"/>
      <c r="H56" s="1619"/>
      <c r="I56" s="1619"/>
      <c r="J56" s="1619"/>
      <c r="K56" s="1619"/>
      <c r="L56" s="1619"/>
      <c r="M56" s="1619"/>
      <c r="N56" s="688"/>
      <c r="O56" s="1619"/>
      <c r="P56" s="1619"/>
      <c r="Q56" s="1619"/>
      <c r="R56" s="1620"/>
      <c r="S56" s="1619"/>
      <c r="T56" s="60"/>
      <c r="Z56" s="227"/>
    </row>
    <row r="57" spans="2:28" ht="24.95" customHeight="1">
      <c r="B57" s="1618"/>
      <c r="C57" s="1621"/>
      <c r="D57" s="1619"/>
      <c r="E57" s="1619"/>
      <c r="F57" s="1619"/>
      <c r="G57" s="1619"/>
      <c r="H57" s="1619"/>
      <c r="I57" s="1619"/>
      <c r="J57" s="1619"/>
      <c r="K57" s="1619"/>
      <c r="L57" s="1619"/>
      <c r="M57" s="1619"/>
      <c r="N57" s="688"/>
      <c r="O57" s="1619"/>
      <c r="P57" s="1619"/>
      <c r="Q57" s="1619"/>
      <c r="R57" s="1620"/>
      <c r="S57" s="1619"/>
      <c r="T57" s="60"/>
      <c r="Z57" s="227"/>
    </row>
    <row r="58" spans="2:28" ht="24.95" customHeight="1">
      <c r="B58" s="1618"/>
      <c r="C58" s="1621"/>
      <c r="D58" s="1778"/>
      <c r="E58" s="1778"/>
      <c r="F58" s="1778"/>
      <c r="G58" s="1778"/>
      <c r="H58" s="1778"/>
      <c r="I58" s="1778"/>
      <c r="J58" s="1778"/>
      <c r="K58" s="1778"/>
      <c r="L58" s="1778"/>
      <c r="M58" s="1778"/>
      <c r="N58" s="688"/>
      <c r="O58" s="1778"/>
      <c r="P58" s="1778"/>
      <c r="Q58" s="1778"/>
      <c r="R58" s="1620"/>
      <c r="S58" s="1778"/>
      <c r="T58" s="60"/>
      <c r="Z58" s="227"/>
    </row>
    <row r="59" spans="2:28" ht="24.95" customHeight="1">
      <c r="B59" s="1618"/>
      <c r="C59" s="1621"/>
      <c r="D59" s="1778"/>
      <c r="E59" s="1778"/>
      <c r="F59" s="1778"/>
      <c r="G59" s="1778"/>
      <c r="H59" s="1778"/>
      <c r="I59" s="1778"/>
      <c r="J59" s="1778"/>
      <c r="K59" s="1778"/>
      <c r="L59" s="1778"/>
      <c r="M59" s="1778"/>
      <c r="N59" s="688"/>
      <c r="O59" s="1778"/>
      <c r="P59" s="1778"/>
      <c r="Q59" s="1778"/>
      <c r="R59" s="1620"/>
      <c r="S59" s="1778"/>
      <c r="T59" s="60"/>
      <c r="Z59" s="227"/>
    </row>
    <row r="60" spans="2:28" ht="24.95" customHeight="1">
      <c r="B60" s="1618"/>
      <c r="C60" s="620"/>
      <c r="D60" s="1619"/>
      <c r="E60" s="1619"/>
      <c r="F60" s="1619"/>
      <c r="G60" s="1619"/>
      <c r="H60" s="1619"/>
      <c r="I60" s="1619"/>
      <c r="J60" s="1619"/>
      <c r="K60" s="1619"/>
      <c r="L60" s="1619"/>
      <c r="M60" s="1619"/>
      <c r="N60" s="688"/>
      <c r="O60" s="1619"/>
      <c r="P60" s="1619"/>
      <c r="Q60" s="1619"/>
      <c r="R60" s="1620"/>
      <c r="S60" s="1619"/>
      <c r="T60" s="60"/>
      <c r="Z60" s="227"/>
    </row>
    <row r="61" spans="2:28" ht="24.95" customHeight="1" thickBot="1">
      <c r="B61" s="259"/>
      <c r="C61" s="62"/>
      <c r="D61" s="61"/>
      <c r="E61" s="62"/>
      <c r="F61" s="63"/>
      <c r="G61" s="63"/>
      <c r="H61" s="63"/>
      <c r="I61" s="63"/>
      <c r="J61" s="63"/>
      <c r="K61" s="63"/>
      <c r="L61" s="63"/>
      <c r="M61" s="63"/>
      <c r="N61" s="63"/>
      <c r="O61" s="63"/>
      <c r="P61" s="63"/>
      <c r="Q61" s="63"/>
      <c r="R61" s="63"/>
      <c r="S61" s="63"/>
      <c r="T61" s="36"/>
      <c r="X61" s="227">
        <v>25000</v>
      </c>
      <c r="Z61" s="227"/>
    </row>
    <row r="62" spans="2:28" ht="24.95" customHeight="1">
      <c r="B62" s="12" t="s">
        <v>12</v>
      </c>
      <c r="C62" s="13"/>
      <c r="D62" s="14"/>
      <c r="E62" s="14"/>
      <c r="F62" s="14"/>
      <c r="G62" s="14"/>
      <c r="H62" s="14"/>
      <c r="I62" s="14"/>
      <c r="J62" s="14"/>
      <c r="K62" s="14"/>
      <c r="L62" s="14"/>
      <c r="M62" s="14"/>
      <c r="N62" s="14"/>
      <c r="O62" s="14"/>
      <c r="P62" s="14"/>
      <c r="Q62" s="14"/>
      <c r="R62" s="14"/>
      <c r="S62" s="14"/>
      <c r="T62" s="15"/>
      <c r="X62" s="227">
        <v>25000</v>
      </c>
      <c r="Z62" s="227"/>
    </row>
    <row r="63" spans="2:28" ht="24.95" customHeight="1">
      <c r="B63" s="236" t="s">
        <v>111</v>
      </c>
      <c r="C63" s="257" t="s">
        <v>13</v>
      </c>
      <c r="D63" s="18"/>
      <c r="E63" s="19" t="s">
        <v>18</v>
      </c>
      <c r="F63" s="19"/>
      <c r="G63" s="18"/>
      <c r="H63" s="18" t="s">
        <v>9</v>
      </c>
      <c r="I63" s="88" t="s">
        <v>63</v>
      </c>
      <c r="J63" s="1924" t="s">
        <v>64</v>
      </c>
      <c r="K63" s="1924"/>
      <c r="L63" s="1924"/>
      <c r="M63" s="1924"/>
      <c r="N63" s="1924"/>
      <c r="O63" s="1924"/>
      <c r="P63" s="1924"/>
      <c r="Q63" s="1924"/>
      <c r="R63" s="1924"/>
      <c r="S63" s="1924"/>
      <c r="T63" s="20"/>
      <c r="X63" s="227">
        <v>25000</v>
      </c>
      <c r="Z63" s="227"/>
    </row>
    <row r="64" spans="2:28" ht="24.95" customHeight="1">
      <c r="B64" s="16"/>
      <c r="C64" s="257" t="s">
        <v>14</v>
      </c>
      <c r="D64" s="18"/>
      <c r="E64" s="18"/>
      <c r="F64" s="18"/>
      <c r="G64" s="18"/>
      <c r="H64" s="18"/>
      <c r="I64" s="18"/>
      <c r="J64" s="1924"/>
      <c r="K64" s="1924"/>
      <c r="L64" s="1924"/>
      <c r="M64" s="1924"/>
      <c r="N64" s="1924"/>
      <c r="O64" s="1924"/>
      <c r="P64" s="1924"/>
      <c r="Q64" s="1924"/>
      <c r="R64" s="1924"/>
      <c r="S64" s="1924"/>
      <c r="T64" s="20"/>
      <c r="X64" s="227">
        <f>+SUM(X44:X63)</f>
        <v>85000</v>
      </c>
      <c r="Z64" s="227">
        <f>+SUM(Z44:Z63)</f>
        <v>0</v>
      </c>
      <c r="AA64" s="227">
        <f>+SUM(AA44:AA63)</f>
        <v>0</v>
      </c>
      <c r="AB64" s="227">
        <f>+SUM(AB44:AB63)</f>
        <v>0</v>
      </c>
    </row>
    <row r="65" spans="2:20" ht="24.95" customHeight="1">
      <c r="B65" s="16"/>
      <c r="C65" s="257" t="s">
        <v>15</v>
      </c>
      <c r="D65" s="18"/>
      <c r="E65" s="18"/>
      <c r="F65" s="18"/>
      <c r="G65" s="18"/>
      <c r="H65" s="18"/>
      <c r="I65" s="18"/>
      <c r="J65" s="1924"/>
      <c r="K65" s="1924"/>
      <c r="L65" s="1924"/>
      <c r="M65" s="1924"/>
      <c r="N65" s="1924"/>
      <c r="O65" s="1924"/>
      <c r="P65" s="1924"/>
      <c r="Q65" s="1924"/>
      <c r="R65" s="1924"/>
      <c r="S65" s="1924"/>
      <c r="T65" s="20"/>
    </row>
    <row r="66" spans="2:20" ht="24.95" customHeight="1">
      <c r="B66" s="238" t="s">
        <v>105</v>
      </c>
      <c r="C66" s="258" t="s">
        <v>16</v>
      </c>
      <c r="D66" s="18"/>
      <c r="E66" s="18"/>
      <c r="F66" s="18"/>
      <c r="G66" s="18"/>
      <c r="H66" s="18"/>
      <c r="I66" s="18"/>
      <c r="J66" s="1924"/>
      <c r="K66" s="1924"/>
      <c r="L66" s="1924"/>
      <c r="M66" s="1924"/>
      <c r="N66" s="1924"/>
      <c r="O66" s="1924"/>
      <c r="P66" s="1924"/>
      <c r="Q66" s="1924"/>
      <c r="R66" s="1924"/>
      <c r="S66" s="1924"/>
      <c r="T66" s="20"/>
    </row>
    <row r="67" spans="2:20" ht="24.95" customHeight="1">
      <c r="B67" s="255" t="s">
        <v>106</v>
      </c>
      <c r="C67" s="258" t="s">
        <v>53</v>
      </c>
      <c r="D67" s="18"/>
      <c r="E67" s="18"/>
      <c r="F67" s="18"/>
      <c r="G67" s="18"/>
      <c r="H67" s="18"/>
      <c r="I67" s="18"/>
      <c r="J67" s="1924"/>
      <c r="K67" s="1924"/>
      <c r="L67" s="1924"/>
      <c r="M67" s="1924"/>
      <c r="N67" s="1924"/>
      <c r="O67" s="1924"/>
      <c r="P67" s="1924"/>
      <c r="Q67" s="1924"/>
      <c r="R67" s="1924"/>
      <c r="S67" s="1924"/>
      <c r="T67" s="20"/>
    </row>
    <row r="68" spans="2:20" ht="24.95" customHeight="1">
      <c r="B68" s="255" t="s">
        <v>109</v>
      </c>
      <c r="C68" s="258" t="s">
        <v>57</v>
      </c>
      <c r="D68" s="18"/>
      <c r="E68" s="18"/>
      <c r="F68" s="18"/>
      <c r="G68" s="18"/>
      <c r="H68" s="18"/>
      <c r="I68" s="18"/>
      <c r="J68" s="1924"/>
      <c r="K68" s="1924"/>
      <c r="L68" s="1924"/>
      <c r="M68" s="1924"/>
      <c r="N68" s="1924"/>
      <c r="O68" s="1924"/>
      <c r="P68" s="1924"/>
      <c r="Q68" s="1924"/>
      <c r="R68" s="1924"/>
      <c r="S68" s="1924"/>
      <c r="T68" s="20"/>
    </row>
    <row r="69" spans="2:20" ht="24.95" customHeight="1">
      <c r="B69" s="249" t="s">
        <v>2</v>
      </c>
      <c r="C69" s="258" t="s">
        <v>58</v>
      </c>
      <c r="D69" s="18"/>
      <c r="F69" s="19"/>
      <c r="G69" s="19"/>
      <c r="H69" s="18"/>
      <c r="I69" s="18"/>
      <c r="J69" s="1924"/>
      <c r="K69" s="1924"/>
      <c r="L69" s="1924"/>
      <c r="M69" s="1924"/>
      <c r="N69" s="1924"/>
      <c r="O69" s="1924"/>
      <c r="P69" s="1924"/>
      <c r="Q69" s="1924"/>
      <c r="R69" s="1924"/>
      <c r="S69" s="1924"/>
      <c r="T69" s="20"/>
    </row>
    <row r="70" spans="2:20" ht="24.95" customHeight="1">
      <c r="B70" s="16"/>
      <c r="C70" s="258"/>
      <c r="D70" s="18"/>
      <c r="E70" s="18"/>
      <c r="F70" s="18"/>
      <c r="G70" s="18"/>
      <c r="H70" s="18"/>
      <c r="I70" s="18"/>
      <c r="J70" s="1924"/>
      <c r="K70" s="1924"/>
      <c r="L70" s="1924"/>
      <c r="M70" s="1924"/>
      <c r="N70" s="1924"/>
      <c r="O70" s="1924"/>
      <c r="P70" s="1924"/>
      <c r="Q70" s="1924"/>
      <c r="R70" s="1924"/>
      <c r="S70" s="1924"/>
      <c r="T70" s="20"/>
    </row>
    <row r="71" spans="2:20" ht="24.95" customHeight="1">
      <c r="B71" s="9"/>
      <c r="C71" s="10"/>
      <c r="D71" s="3"/>
      <c r="E71" s="3"/>
      <c r="F71" s="3"/>
      <c r="G71" s="3"/>
      <c r="H71" s="3"/>
      <c r="I71" s="3"/>
      <c r="J71" s="3"/>
      <c r="K71" s="3"/>
      <c r="L71" s="3"/>
      <c r="M71" s="3"/>
      <c r="N71" s="3"/>
      <c r="O71" s="3"/>
      <c r="P71" s="3"/>
      <c r="Q71" s="3"/>
      <c r="R71" s="3"/>
      <c r="S71" s="3"/>
      <c r="T71" s="2"/>
    </row>
    <row r="72" spans="2:20" ht="24.95" customHeight="1" thickBot="1">
      <c r="B72" s="6"/>
      <c r="C72" s="7"/>
      <c r="D72" s="7"/>
      <c r="E72" s="7"/>
      <c r="F72" s="7"/>
      <c r="G72" s="7"/>
      <c r="H72" s="7"/>
      <c r="I72" s="7"/>
      <c r="J72" s="7"/>
      <c r="K72" s="7"/>
      <c r="L72" s="7"/>
      <c r="M72" s="7"/>
      <c r="N72" s="7"/>
      <c r="O72" s="7"/>
      <c r="P72" s="7"/>
      <c r="Q72" s="7"/>
      <c r="R72" s="7"/>
      <c r="S72" s="7"/>
      <c r="T72" s="8"/>
    </row>
    <row r="73" spans="2:20" ht="24.95" customHeight="1" thickTop="1"/>
    <row r="76" spans="2:20" ht="12.75"/>
    <row r="77" spans="2:20" ht="12.75"/>
    <row r="78" spans="2:20" ht="12.75"/>
    <row r="79" spans="2:20" ht="12.75"/>
    <row r="80" spans="2:20"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row r="101" ht="12.75"/>
    <row r="102" ht="12.75"/>
    <row r="103" ht="12.75"/>
    <row r="104" ht="12.75"/>
    <row r="105" ht="12.75"/>
    <row r="106" ht="12.75"/>
    <row r="107" ht="12.75"/>
    <row r="108" ht="12.75"/>
    <row r="109" ht="12.75"/>
    <row r="110" ht="12.75"/>
    <row r="111" ht="12.75"/>
    <row r="112" ht="12.75"/>
    <row r="113" ht="12.75"/>
    <row r="114" ht="12.75"/>
    <row r="115" ht="12.75"/>
    <row r="116" ht="12.75"/>
    <row r="117" ht="12.75"/>
    <row r="118" ht="12.75"/>
    <row r="119" ht="12.75"/>
    <row r="120" ht="12.75"/>
    <row r="121" ht="12.75"/>
    <row r="122" ht="12.75"/>
    <row r="123" ht="12.75"/>
    <row r="124" ht="12.75"/>
  </sheetData>
  <mergeCells count="35">
    <mergeCell ref="J70:S70"/>
    <mergeCell ref="J63:S63"/>
    <mergeCell ref="J64:S64"/>
    <mergeCell ref="J65:S65"/>
    <mergeCell ref="J66:S66"/>
    <mergeCell ref="J67:S67"/>
    <mergeCell ref="J68:S68"/>
    <mergeCell ref="J69:S69"/>
    <mergeCell ref="I17:L17"/>
    <mergeCell ref="M17:P17"/>
    <mergeCell ref="M13:P13"/>
    <mergeCell ref="M9:S9"/>
    <mergeCell ref="M15:P16"/>
    <mergeCell ref="Q17:T17"/>
    <mergeCell ref="Q15:T16"/>
    <mergeCell ref="R13:T13"/>
    <mergeCell ref="I15:L16"/>
    <mergeCell ref="B39:C39"/>
    <mergeCell ref="E15:H16"/>
    <mergeCell ref="B15:C17"/>
    <mergeCell ref="B13:C13"/>
    <mergeCell ref="D15:D17"/>
    <mergeCell ref="E17:H17"/>
    <mergeCell ref="B12:C12"/>
    <mergeCell ref="M5:S5"/>
    <mergeCell ref="M6:S6"/>
    <mergeCell ref="M7:S7"/>
    <mergeCell ref="M8:S8"/>
    <mergeCell ref="B11:C11"/>
    <mergeCell ref="C55:F55"/>
    <mergeCell ref="C44:F44"/>
    <mergeCell ref="C45:F45"/>
    <mergeCell ref="C49:F49"/>
    <mergeCell ref="C50:F50"/>
    <mergeCell ref="C54:F54"/>
  </mergeCells>
  <phoneticPr fontId="31" type="noConversion"/>
  <pageMargins left="0.74803149606299213" right="0.23622047244094491" top="0.51181102362204722" bottom="1.4960629921259843" header="0.23622047244094491" footer="0.23622047244094491"/>
  <pageSetup paperSize="9" scale="45" orientation="portrait" horizontalDpi="4294967293"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B1:X101"/>
  <sheetViews>
    <sheetView view="pageBreakPreview" zoomScale="60" zoomScaleNormal="70" workbookViewId="0">
      <selection activeCell="J19" sqref="J19"/>
    </sheetView>
  </sheetViews>
  <sheetFormatPr defaultRowHeight="24.95" customHeight="1"/>
  <cols>
    <col min="2" max="2" width="6.60546875" customWidth="1"/>
    <col min="3" max="3" width="75.24609375" customWidth="1"/>
    <col min="4" max="4" width="10.11328125" customWidth="1"/>
    <col min="5" max="5" width="2.6953125" customWidth="1"/>
    <col min="6" max="6" width="20.359375" customWidth="1"/>
    <col min="7" max="9" width="2.6953125" customWidth="1"/>
    <col min="10" max="10" width="19.6875" customWidth="1"/>
    <col min="11" max="13" width="2.6953125" customWidth="1"/>
    <col min="14" max="14" width="20.359375" customWidth="1"/>
    <col min="15" max="17" width="2.6953125" customWidth="1"/>
    <col min="18" max="18" width="20.359375" customWidth="1"/>
    <col min="19" max="20" width="2.6953125" customWidth="1"/>
    <col min="23" max="23" width="26.56640625" customWidth="1"/>
    <col min="24" max="24" width="40.9921875" customWidth="1"/>
    <col min="25" max="25" width="6.203125" customWidth="1"/>
    <col min="26" max="28" width="18.7421875" customWidth="1"/>
    <col min="29" max="29" width="5.796875" customWidth="1"/>
    <col min="30" max="31"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46</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1188</v>
      </c>
      <c r="C12" s="1902"/>
      <c r="E12" s="23"/>
      <c r="F12" s="24"/>
      <c r="G12" s="29"/>
      <c r="H12" s="30"/>
      <c r="I12" s="30"/>
      <c r="J12" s="30"/>
      <c r="K12" s="30"/>
      <c r="L12" s="31"/>
      <c r="M12" s="30"/>
      <c r="N12" s="30"/>
      <c r="O12" s="30"/>
      <c r="P12" s="30"/>
      <c r="Q12" s="30"/>
      <c r="R12" s="30"/>
      <c r="S12" s="30"/>
      <c r="T12" s="30"/>
    </row>
    <row r="13" spans="2:20" ht="24.95" customHeight="1">
      <c r="B13" s="1925" t="str">
        <f>WPL!B$13:C13</f>
        <v>Untuk Tahun Yang Berakhir 31 Desember 2019</v>
      </c>
      <c r="C13" s="1925"/>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4"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4" ht="24.95" customHeight="1">
      <c r="B18" s="54"/>
      <c r="C18" s="29"/>
      <c r="D18" s="55"/>
      <c r="E18" s="271"/>
      <c r="F18" s="425"/>
      <c r="G18" s="425"/>
      <c r="H18" s="426"/>
      <c r="I18" s="425"/>
      <c r="J18" s="425"/>
      <c r="K18" s="427"/>
      <c r="L18" s="426"/>
      <c r="M18" s="425"/>
      <c r="N18" s="425"/>
      <c r="O18" s="427"/>
      <c r="P18" s="426"/>
      <c r="Q18" s="425"/>
      <c r="R18" s="425"/>
      <c r="S18" s="274"/>
      <c r="T18" s="273"/>
      <c r="X18" s="25"/>
    </row>
    <row r="19" spans="2:24" ht="24.95" customHeight="1">
      <c r="B19" s="710" t="s">
        <v>63</v>
      </c>
      <c r="C19" s="708" t="s">
        <v>1188</v>
      </c>
      <c r="D19" s="210"/>
      <c r="E19" s="38"/>
      <c r="F19" s="111"/>
      <c r="G19" s="111"/>
      <c r="H19" s="411" t="s">
        <v>111</v>
      </c>
      <c r="I19" s="111"/>
      <c r="J19" s="111">
        <f>+'R'!N24</f>
        <v>-682533752</v>
      </c>
      <c r="K19" s="113"/>
      <c r="L19" s="112"/>
      <c r="M19" s="111"/>
      <c r="N19" s="368">
        <f>+J19</f>
        <v>-682533752</v>
      </c>
      <c r="O19" s="113"/>
      <c r="P19" s="112"/>
      <c r="Q19" s="111"/>
      <c r="R19" s="111">
        <v>-1449556011.4118955</v>
      </c>
      <c r="S19" s="40"/>
      <c r="T19" s="39"/>
      <c r="W19" s="1181"/>
      <c r="X19" s="1180"/>
    </row>
    <row r="20" spans="2:24" ht="24.95" customHeight="1" thickBot="1">
      <c r="B20" s="710"/>
      <c r="C20" s="709"/>
      <c r="D20" s="210"/>
      <c r="E20" s="38"/>
      <c r="F20" s="111"/>
      <c r="G20" s="111"/>
      <c r="H20" s="411"/>
      <c r="I20" s="107"/>
      <c r="J20" s="107"/>
      <c r="K20" s="109"/>
      <c r="L20" s="108"/>
      <c r="M20" s="107"/>
      <c r="N20" s="262"/>
      <c r="O20" s="109"/>
      <c r="P20" s="108"/>
      <c r="Q20" s="107"/>
      <c r="R20" s="107"/>
      <c r="S20" s="44"/>
      <c r="T20" s="43"/>
      <c r="W20" s="1181"/>
      <c r="X20" s="1185"/>
    </row>
    <row r="21" spans="2:24" ht="24.95" customHeight="1" thickBot="1">
      <c r="B21" s="214"/>
      <c r="C21" s="619" t="s">
        <v>92</v>
      </c>
      <c r="D21" s="210"/>
      <c r="E21" s="71"/>
      <c r="F21" s="119">
        <f>SUM(F19:F20)</f>
        <v>0</v>
      </c>
      <c r="G21" s="119"/>
      <c r="H21" s="516"/>
      <c r="I21" s="119"/>
      <c r="J21" s="119">
        <f>SUM(J19:J20)</f>
        <v>-682533752</v>
      </c>
      <c r="K21" s="121"/>
      <c r="L21" s="120"/>
      <c r="M21" s="119"/>
      <c r="N21" s="119">
        <f>SUM(N19:N20)</f>
        <v>-682533752</v>
      </c>
      <c r="O21" s="121"/>
      <c r="P21" s="120"/>
      <c r="Q21" s="119"/>
      <c r="R21" s="119">
        <f>SUM(R19:R20)</f>
        <v>-1449556011.4118955</v>
      </c>
      <c r="S21" s="532"/>
      <c r="T21" s="72"/>
      <c r="X21" s="1164"/>
    </row>
    <row r="22" spans="2:24" ht="24.95" customHeight="1">
      <c r="B22" s="214"/>
      <c r="C22" s="209"/>
      <c r="D22" s="210"/>
      <c r="E22" s="41"/>
      <c r="F22" s="107"/>
      <c r="G22" s="107"/>
      <c r="H22" s="506"/>
      <c r="I22" s="107"/>
      <c r="J22" s="107"/>
      <c r="K22" s="109"/>
      <c r="L22" s="108"/>
      <c r="M22" s="107"/>
      <c r="N22" s="262"/>
      <c r="O22" s="109"/>
      <c r="P22" s="108"/>
      <c r="Q22" s="107"/>
      <c r="R22" s="107"/>
      <c r="S22" s="44"/>
      <c r="T22" s="43"/>
    </row>
    <row r="23" spans="2:24" ht="24.95" customHeight="1" thickBot="1">
      <c r="B23" s="214"/>
      <c r="C23" s="261"/>
      <c r="D23" s="32"/>
      <c r="E23" s="45"/>
      <c r="F23" s="175"/>
      <c r="G23" s="175"/>
      <c r="H23" s="176"/>
      <c r="I23" s="175"/>
      <c r="J23" s="175"/>
      <c r="K23" s="177"/>
      <c r="L23" s="176"/>
      <c r="M23" s="175"/>
      <c r="N23" s="175"/>
      <c r="O23" s="177"/>
      <c r="P23" s="176"/>
      <c r="Q23" s="175"/>
      <c r="R23" s="175"/>
      <c r="S23" s="47"/>
      <c r="T23" s="46"/>
    </row>
    <row r="24" spans="2:24" ht="24.95" customHeight="1" thickBot="1">
      <c r="B24" s="1930" t="s">
        <v>67</v>
      </c>
      <c r="C24" s="1931"/>
      <c r="D24" s="65"/>
      <c r="E24" s="68"/>
      <c r="F24" s="178">
        <f>+F21</f>
        <v>0</v>
      </c>
      <c r="G24" s="178"/>
      <c r="H24" s="179"/>
      <c r="I24" s="178"/>
      <c r="J24" s="178">
        <f>+J21</f>
        <v>-682533752</v>
      </c>
      <c r="K24" s="180"/>
      <c r="L24" s="179"/>
      <c r="M24" s="178"/>
      <c r="N24" s="178">
        <f>+N21</f>
        <v>-682533752</v>
      </c>
      <c r="O24" s="180"/>
      <c r="P24" s="179"/>
      <c r="Q24" s="178"/>
      <c r="R24" s="178">
        <f>+R21</f>
        <v>-1449556011.4118955</v>
      </c>
      <c r="S24" s="70"/>
      <c r="T24" s="69"/>
      <c r="X24" s="227"/>
    </row>
    <row r="25" spans="2:24" ht="24.95" customHeight="1" thickTop="1">
      <c r="B25" s="218"/>
      <c r="C25" s="219"/>
      <c r="D25" s="219"/>
      <c r="E25" s="219"/>
      <c r="F25" s="410" t="s">
        <v>105</v>
      </c>
      <c r="G25" s="219"/>
      <c r="H25" s="219"/>
      <c r="I25" s="219"/>
      <c r="J25" s="410" t="s">
        <v>105</v>
      </c>
      <c r="K25" s="219"/>
      <c r="L25" s="219"/>
      <c r="M25" s="219"/>
      <c r="N25" s="410" t="s">
        <v>105</v>
      </c>
      <c r="O25" s="219"/>
      <c r="P25" s="219"/>
      <c r="Q25" s="219"/>
      <c r="R25" s="410" t="s">
        <v>105</v>
      </c>
      <c r="S25" s="219"/>
      <c r="T25" s="59"/>
      <c r="X25" s="227"/>
    </row>
    <row r="26" spans="2:24" ht="24.95" customHeight="1">
      <c r="B26" s="1149"/>
      <c r="C26" s="223"/>
      <c r="D26" s="223"/>
      <c r="E26" s="223"/>
      <c r="F26" s="223"/>
      <c r="G26" s="223"/>
      <c r="H26" s="223"/>
      <c r="I26" s="223"/>
      <c r="J26" s="223"/>
      <c r="K26" s="223"/>
      <c r="L26" s="223"/>
      <c r="M26" s="223"/>
      <c r="N26" s="223"/>
      <c r="O26" s="223"/>
      <c r="P26" s="223"/>
      <c r="Q26" s="223"/>
      <c r="R26" s="223"/>
      <c r="S26" s="223"/>
      <c r="T26" s="60"/>
      <c r="X26" s="227"/>
    </row>
    <row r="27" spans="2:24" ht="24.95" customHeight="1">
      <c r="B27" s="1149"/>
      <c r="C27" s="223"/>
      <c r="D27" s="223"/>
      <c r="E27" s="223"/>
      <c r="F27" s="223"/>
      <c r="G27" s="223"/>
      <c r="H27" s="223"/>
      <c r="I27" s="223"/>
      <c r="J27" s="223"/>
      <c r="K27" s="223"/>
      <c r="L27" s="224" t="str">
        <f>AA!L26</f>
        <v>to WPL</v>
      </c>
      <c r="M27" s="223"/>
      <c r="N27" s="223"/>
      <c r="O27" s="223"/>
      <c r="P27" s="223"/>
      <c r="Q27" s="223"/>
      <c r="R27" s="223"/>
      <c r="S27" s="223"/>
      <c r="T27" s="60"/>
    </row>
    <row r="28" spans="2:24" ht="24.95" customHeight="1">
      <c r="B28" s="374"/>
      <c r="C28" s="223"/>
      <c r="D28" s="223"/>
      <c r="E28" s="223"/>
      <c r="F28" s="223"/>
      <c r="G28" s="223"/>
      <c r="H28" s="223"/>
      <c r="I28" s="223"/>
      <c r="J28" s="223"/>
      <c r="K28" s="223"/>
      <c r="L28" s="223"/>
      <c r="M28" s="223"/>
      <c r="N28" s="1287"/>
      <c r="O28" s="1287"/>
      <c r="P28" s="1287"/>
      <c r="Q28" s="1287"/>
      <c r="R28" s="1287"/>
      <c r="S28" s="223"/>
      <c r="T28" s="60"/>
    </row>
    <row r="29" spans="2:24" ht="24.95" customHeight="1">
      <c r="B29" s="371"/>
      <c r="C29" s="1182"/>
      <c r="D29" s="91"/>
      <c r="E29" s="91"/>
      <c r="F29" s="91"/>
      <c r="G29" s="91"/>
      <c r="H29" s="91"/>
      <c r="I29" s="91"/>
      <c r="J29" s="91"/>
      <c r="K29" s="91"/>
      <c r="L29" s="91"/>
      <c r="M29" s="91"/>
      <c r="N29" s="223"/>
      <c r="O29" s="91"/>
      <c r="P29" s="91"/>
      <c r="Q29" s="91"/>
      <c r="R29" s="243"/>
      <c r="S29" s="223"/>
      <c r="T29" s="60"/>
    </row>
    <row r="30" spans="2:24" ht="24.95" customHeight="1">
      <c r="B30" s="90"/>
      <c r="C30" s="1183"/>
      <c r="D30" s="91"/>
      <c r="E30" s="91"/>
      <c r="F30" s="91"/>
      <c r="G30" s="91"/>
      <c r="H30" s="91"/>
      <c r="I30" s="91"/>
      <c r="J30" s="91"/>
      <c r="K30" s="91"/>
      <c r="L30" s="91"/>
      <c r="M30" s="91"/>
      <c r="N30" s="223"/>
      <c r="O30" s="91"/>
      <c r="P30" s="91"/>
      <c r="Q30" s="91"/>
      <c r="R30" s="243"/>
      <c r="S30" s="91"/>
      <c r="T30" s="60"/>
    </row>
    <row r="31" spans="2:24" ht="24.95" customHeight="1">
      <c r="B31" s="90"/>
      <c r="C31" s="1183"/>
      <c r="D31" s="91"/>
      <c r="E31" s="91"/>
      <c r="F31" s="91"/>
      <c r="G31" s="91"/>
      <c r="H31" s="91"/>
      <c r="I31" s="91"/>
      <c r="J31" s="91"/>
      <c r="K31" s="91"/>
      <c r="L31" s="91"/>
      <c r="M31" s="91"/>
      <c r="N31" s="1184"/>
      <c r="O31" s="91"/>
      <c r="P31" s="91"/>
      <c r="Q31" s="91"/>
      <c r="R31" s="1184"/>
      <c r="S31" s="91"/>
      <c r="T31" s="60"/>
    </row>
    <row r="32" spans="2:24" ht="24.95" customHeight="1" thickBot="1">
      <c r="B32" s="90"/>
      <c r="C32" s="1186"/>
      <c r="D32" s="91"/>
      <c r="E32" s="91"/>
      <c r="F32" s="91"/>
      <c r="G32" s="91"/>
      <c r="H32" s="91"/>
      <c r="I32" s="91"/>
      <c r="J32" s="91"/>
      <c r="K32" s="91"/>
      <c r="L32" s="91"/>
      <c r="M32" s="91"/>
      <c r="N32" s="780"/>
      <c r="O32" s="91"/>
      <c r="P32" s="91"/>
      <c r="Q32" s="91"/>
      <c r="R32" s="1323"/>
      <c r="S32" s="91"/>
      <c r="T32" s="60"/>
    </row>
    <row r="33" spans="2:20" ht="24.95" customHeight="1" thickTop="1">
      <c r="B33" s="90"/>
      <c r="C33" s="1331"/>
      <c r="D33" s="91"/>
      <c r="E33" s="91"/>
      <c r="F33" s="91"/>
      <c r="G33" s="91"/>
      <c r="H33" s="91"/>
      <c r="I33" s="91"/>
      <c r="J33" s="91"/>
      <c r="K33" s="91"/>
      <c r="L33" s="91"/>
      <c r="M33" s="91"/>
      <c r="N33" s="436"/>
      <c r="O33" s="91"/>
      <c r="P33" s="91"/>
      <c r="Q33" s="91"/>
      <c r="R33" s="243"/>
      <c r="S33" s="91"/>
      <c r="T33" s="60"/>
    </row>
    <row r="34" spans="2:20" ht="24.95" customHeight="1">
      <c r="B34" s="90"/>
      <c r="C34" s="1183"/>
      <c r="D34" s="91"/>
      <c r="E34" s="91"/>
      <c r="F34" s="91"/>
      <c r="G34" s="91"/>
      <c r="H34" s="91"/>
      <c r="I34" s="91"/>
      <c r="J34" s="91"/>
      <c r="K34" s="91"/>
      <c r="L34" s="91"/>
      <c r="M34" s="91"/>
      <c r="N34" s="688"/>
      <c r="O34" s="91"/>
      <c r="P34" s="91"/>
      <c r="Q34" s="91"/>
      <c r="R34" s="243"/>
      <c r="S34" s="91"/>
      <c r="T34" s="60"/>
    </row>
    <row r="35" spans="2:20" ht="24.95" customHeight="1">
      <c r="B35" s="90"/>
      <c r="C35" s="1183"/>
      <c r="D35" s="91"/>
      <c r="E35" s="91"/>
      <c r="F35" s="91"/>
      <c r="G35" s="91"/>
      <c r="H35" s="91"/>
      <c r="I35" s="91"/>
      <c r="J35" s="91"/>
      <c r="K35" s="91"/>
      <c r="L35" s="91"/>
      <c r="M35" s="91"/>
      <c r="N35" s="1184"/>
      <c r="O35" s="91"/>
      <c r="P35" s="91"/>
      <c r="Q35" s="91"/>
      <c r="R35" s="243"/>
      <c r="S35" s="91"/>
      <c r="T35" s="60"/>
    </row>
    <row r="36" spans="2:20" ht="24.95" customHeight="1">
      <c r="B36" s="90"/>
      <c r="C36" s="1331"/>
      <c r="D36" s="91"/>
      <c r="E36" s="91"/>
      <c r="F36" s="91"/>
      <c r="G36" s="91"/>
      <c r="H36" s="91"/>
      <c r="I36" s="91"/>
      <c r="J36" s="91"/>
      <c r="K36" s="91"/>
      <c r="L36" s="91"/>
      <c r="M36" s="91"/>
      <c r="N36" s="780"/>
      <c r="O36" s="91"/>
      <c r="P36" s="91"/>
      <c r="Q36" s="91"/>
      <c r="R36" s="243"/>
      <c r="S36" s="91"/>
      <c r="T36" s="60"/>
    </row>
    <row r="37" spans="2:20" ht="24.95" customHeight="1" thickBot="1">
      <c r="B37" s="1149"/>
      <c r="C37" s="1332"/>
      <c r="D37" s="223"/>
      <c r="E37" s="223"/>
      <c r="F37" s="223"/>
      <c r="G37" s="223"/>
      <c r="H37" s="223"/>
      <c r="I37" s="223"/>
      <c r="J37" s="223"/>
      <c r="K37" s="223"/>
      <c r="L37" s="223"/>
      <c r="M37" s="223"/>
      <c r="N37" s="1323"/>
      <c r="O37" s="223"/>
      <c r="P37" s="223"/>
      <c r="Q37" s="223"/>
      <c r="R37" s="223"/>
      <c r="S37" s="223"/>
      <c r="T37" s="60"/>
    </row>
    <row r="38" spans="2:20" ht="24.95" customHeight="1" thickTop="1" thickBot="1">
      <c r="B38" s="259"/>
      <c r="C38" s="62"/>
      <c r="D38" s="61"/>
      <c r="E38" s="62"/>
      <c r="F38" s="63"/>
      <c r="G38" s="63"/>
      <c r="H38" s="63"/>
      <c r="I38" s="63"/>
      <c r="J38" s="63"/>
      <c r="K38" s="63"/>
      <c r="L38" s="63"/>
      <c r="M38" s="63"/>
      <c r="N38" s="1333"/>
      <c r="O38" s="63"/>
      <c r="P38" s="63"/>
      <c r="Q38" s="63"/>
      <c r="R38" s="63"/>
      <c r="S38" s="63"/>
      <c r="T38" s="36"/>
    </row>
    <row r="39" spans="2:20" ht="24.95" customHeight="1">
      <c r="B39" s="12" t="s">
        <v>12</v>
      </c>
      <c r="C39" s="13"/>
      <c r="D39" s="14"/>
      <c r="E39" s="14"/>
      <c r="F39" s="14"/>
      <c r="G39" s="14"/>
      <c r="H39" s="14"/>
      <c r="I39" s="14"/>
      <c r="J39" s="14"/>
      <c r="K39" s="14"/>
      <c r="L39" s="14"/>
      <c r="M39" s="14"/>
      <c r="N39" s="14"/>
      <c r="O39" s="14"/>
      <c r="P39" s="14"/>
      <c r="Q39" s="14"/>
      <c r="R39" s="14"/>
      <c r="S39" s="14"/>
      <c r="T39" s="15"/>
    </row>
    <row r="40" spans="2:20" ht="24.95" customHeight="1">
      <c r="B40" s="236" t="s">
        <v>111</v>
      </c>
      <c r="C40" s="257" t="s">
        <v>13</v>
      </c>
      <c r="D40" s="18"/>
      <c r="E40" s="19" t="s">
        <v>18</v>
      </c>
      <c r="F40" s="19"/>
      <c r="G40" s="18"/>
      <c r="H40" s="18" t="s">
        <v>9</v>
      </c>
      <c r="I40" s="88" t="s">
        <v>63</v>
      </c>
      <c r="J40" s="1924" t="s">
        <v>64</v>
      </c>
      <c r="K40" s="1924"/>
      <c r="L40" s="1924"/>
      <c r="M40" s="1924"/>
      <c r="N40" s="1924"/>
      <c r="O40" s="1924"/>
      <c r="P40" s="1924"/>
      <c r="Q40" s="1924"/>
      <c r="R40" s="1924"/>
      <c r="S40" s="1924"/>
      <c r="T40" s="20"/>
    </row>
    <row r="41" spans="2:20" ht="24.95" customHeight="1">
      <c r="B41" s="16"/>
      <c r="C41" s="257" t="s">
        <v>14</v>
      </c>
      <c r="D41" s="18"/>
      <c r="E41" s="18"/>
      <c r="F41" s="18"/>
      <c r="G41" s="18"/>
      <c r="H41" s="18"/>
      <c r="I41" s="18"/>
      <c r="J41" s="1924"/>
      <c r="K41" s="1924"/>
      <c r="L41" s="1924"/>
      <c r="M41" s="1924"/>
      <c r="N41" s="1924"/>
      <c r="O41" s="1924"/>
      <c r="P41" s="1924"/>
      <c r="Q41" s="1924"/>
      <c r="R41" s="1924"/>
      <c r="S41" s="1924"/>
      <c r="T41" s="20"/>
    </row>
    <row r="42" spans="2:20" ht="24.95" customHeight="1">
      <c r="B42" s="16"/>
      <c r="C42" s="257" t="s">
        <v>15</v>
      </c>
      <c r="D42" s="18"/>
      <c r="E42" s="18"/>
      <c r="F42" s="18"/>
      <c r="G42" s="18"/>
      <c r="H42" s="18"/>
      <c r="I42" s="18"/>
      <c r="J42" s="1924"/>
      <c r="K42" s="1924"/>
      <c r="L42" s="1924"/>
      <c r="M42" s="1924"/>
      <c r="N42" s="1924"/>
      <c r="O42" s="1924"/>
      <c r="P42" s="1924"/>
      <c r="Q42" s="1924"/>
      <c r="R42" s="1924"/>
      <c r="S42" s="1924"/>
      <c r="T42" s="20"/>
    </row>
    <row r="43" spans="2:20" ht="24.95" customHeight="1">
      <c r="B43" s="238" t="s">
        <v>105</v>
      </c>
      <c r="C43" s="258" t="s">
        <v>16</v>
      </c>
      <c r="D43" s="18"/>
      <c r="E43" s="18"/>
      <c r="F43" s="18"/>
      <c r="G43" s="18"/>
      <c r="H43" s="18"/>
      <c r="I43" s="18"/>
      <c r="J43" s="1924"/>
      <c r="K43" s="1924"/>
      <c r="L43" s="1924"/>
      <c r="M43" s="1924"/>
      <c r="N43" s="1924"/>
      <c r="O43" s="1924"/>
      <c r="P43" s="1924"/>
      <c r="Q43" s="1924"/>
      <c r="R43" s="1924"/>
      <c r="S43" s="1924"/>
      <c r="T43" s="20"/>
    </row>
    <row r="44" spans="2:20" ht="24.95" customHeight="1">
      <c r="B44" s="255" t="s">
        <v>106</v>
      </c>
      <c r="C44" s="258" t="s">
        <v>53</v>
      </c>
      <c r="D44" s="18"/>
      <c r="E44" s="18"/>
      <c r="F44" s="18"/>
      <c r="G44" s="18"/>
      <c r="H44" s="18"/>
      <c r="I44" s="18"/>
      <c r="J44" s="1924"/>
      <c r="K44" s="1924"/>
      <c r="L44" s="1924"/>
      <c r="M44" s="1924"/>
      <c r="N44" s="1924"/>
      <c r="O44" s="1924"/>
      <c r="P44" s="1924"/>
      <c r="Q44" s="1924"/>
      <c r="R44" s="1924"/>
      <c r="S44" s="1924"/>
      <c r="T44" s="20"/>
    </row>
    <row r="45" spans="2:20" ht="24.95" customHeight="1">
      <c r="B45" s="255" t="s">
        <v>109</v>
      </c>
      <c r="C45" s="258" t="s">
        <v>57</v>
      </c>
      <c r="D45" s="18"/>
      <c r="E45" s="18"/>
      <c r="F45" s="18"/>
      <c r="G45" s="18"/>
      <c r="H45" s="18"/>
      <c r="I45" s="18"/>
      <c r="J45" s="1924"/>
      <c r="K45" s="1924"/>
      <c r="L45" s="1924"/>
      <c r="M45" s="1924"/>
      <c r="N45" s="1924"/>
      <c r="O45" s="1924"/>
      <c r="P45" s="1924"/>
      <c r="Q45" s="1924"/>
      <c r="R45" s="1924"/>
      <c r="S45" s="1924"/>
      <c r="T45" s="20"/>
    </row>
    <row r="46" spans="2:20" ht="24.95" customHeight="1">
      <c r="B46" s="249" t="s">
        <v>2</v>
      </c>
      <c r="C46" s="258" t="s">
        <v>58</v>
      </c>
      <c r="D46" s="18"/>
      <c r="F46" s="19"/>
      <c r="G46" s="19"/>
      <c r="H46" s="18"/>
      <c r="I46" s="18"/>
      <c r="J46" s="1924"/>
      <c r="K46" s="1924"/>
      <c r="L46" s="1924"/>
      <c r="M46" s="1924"/>
      <c r="N46" s="1924"/>
      <c r="O46" s="1924"/>
      <c r="P46" s="1924"/>
      <c r="Q46" s="1924"/>
      <c r="R46" s="1924"/>
      <c r="S46" s="1924"/>
      <c r="T46" s="20"/>
    </row>
    <row r="47" spans="2:20" ht="24.95" customHeight="1">
      <c r="B47" s="16"/>
      <c r="C47" s="258"/>
      <c r="D47" s="18"/>
      <c r="E47" s="18"/>
      <c r="F47" s="18"/>
      <c r="G47" s="18"/>
      <c r="H47" s="18"/>
      <c r="I47" s="18"/>
      <c r="J47" s="1924"/>
      <c r="K47" s="1924"/>
      <c r="L47" s="1924"/>
      <c r="M47" s="1924"/>
      <c r="N47" s="1924"/>
      <c r="O47" s="1924"/>
      <c r="P47" s="1924"/>
      <c r="Q47" s="1924"/>
      <c r="R47" s="1924"/>
      <c r="S47" s="1924"/>
      <c r="T47" s="20"/>
    </row>
    <row r="48" spans="2:20" ht="24.95" customHeight="1">
      <c r="B48" s="9"/>
      <c r="C48" s="10"/>
      <c r="D48" s="3"/>
      <c r="E48" s="3"/>
      <c r="F48" s="3"/>
      <c r="G48" s="3"/>
      <c r="H48" s="3"/>
      <c r="I48" s="3"/>
      <c r="J48" s="3"/>
      <c r="K48" s="3"/>
      <c r="L48" s="3"/>
      <c r="M48" s="3"/>
      <c r="N48" s="3"/>
      <c r="O48" s="3"/>
      <c r="P48" s="3"/>
      <c r="Q48" s="3"/>
      <c r="R48" s="3"/>
      <c r="S48" s="3"/>
      <c r="T48" s="2"/>
    </row>
    <row r="49" spans="2:20" ht="24.95" customHeight="1" thickBot="1">
      <c r="B49" s="6"/>
      <c r="C49" s="7"/>
      <c r="D49" s="7"/>
      <c r="E49" s="7"/>
      <c r="F49" s="7"/>
      <c r="G49" s="7"/>
      <c r="H49" s="7"/>
      <c r="I49" s="7"/>
      <c r="J49" s="7"/>
      <c r="K49" s="7"/>
      <c r="L49" s="7"/>
      <c r="M49" s="7"/>
      <c r="N49" s="7"/>
      <c r="O49" s="7"/>
      <c r="P49" s="7"/>
      <c r="Q49" s="7"/>
      <c r="R49" s="7"/>
      <c r="S49" s="7"/>
      <c r="T49" s="8"/>
    </row>
    <row r="50" spans="2:20" ht="24.95" customHeight="1" thickTop="1"/>
    <row r="53" spans="2:20" ht="12.75"/>
    <row r="54" spans="2:20" ht="12.75"/>
    <row r="55" spans="2:20" ht="12.75"/>
    <row r="56" spans="2:20" ht="12.75"/>
    <row r="57" spans="2:20" ht="12.75"/>
    <row r="58" spans="2:20" ht="12.75"/>
    <row r="59" spans="2:20" ht="12.75"/>
    <row r="60" spans="2:20" ht="12.75"/>
    <row r="61" spans="2:20" ht="12.75"/>
    <row r="62" spans="2:20" ht="12.75"/>
    <row r="63" spans="2:20" ht="12.75"/>
    <row r="64" spans="2:20" ht="12.75"/>
    <row r="65" ht="12.75"/>
    <row r="66" ht="12.75"/>
    <row r="67" ht="12.75"/>
    <row r="68" ht="12.75"/>
    <row r="69" ht="12.75"/>
    <row r="70" ht="12.75"/>
    <row r="71" ht="12.75"/>
    <row r="72" ht="12.75"/>
    <row r="73" ht="12.75"/>
    <row r="74" ht="12.75"/>
    <row r="75" ht="12.75"/>
    <row r="76" ht="12.75"/>
    <row r="77" ht="12.75"/>
    <row r="78" ht="12.75"/>
    <row r="79" ht="12.75"/>
    <row r="80"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row r="101" ht="12.75"/>
  </sheetData>
  <mergeCells count="29">
    <mergeCell ref="B11:C11"/>
    <mergeCell ref="M5:S5"/>
    <mergeCell ref="M6:S6"/>
    <mergeCell ref="M7:S7"/>
    <mergeCell ref="M8:S8"/>
    <mergeCell ref="M9:S9"/>
    <mergeCell ref="J40:S40"/>
    <mergeCell ref="B12:C12"/>
    <mergeCell ref="B13:C13"/>
    <mergeCell ref="M13:P13"/>
    <mergeCell ref="R13:T13"/>
    <mergeCell ref="B15:C17"/>
    <mergeCell ref="D15:D17"/>
    <mergeCell ref="E15:H16"/>
    <mergeCell ref="I15:L16"/>
    <mergeCell ref="M15:P16"/>
    <mergeCell ref="Q15:T16"/>
    <mergeCell ref="E17:H17"/>
    <mergeCell ref="I17:L17"/>
    <mergeCell ref="M17:P17"/>
    <mergeCell ref="Q17:T17"/>
    <mergeCell ref="B24:C24"/>
    <mergeCell ref="J47:S47"/>
    <mergeCell ref="J41:S41"/>
    <mergeCell ref="J42:S42"/>
    <mergeCell ref="J43:S43"/>
    <mergeCell ref="J44:S44"/>
    <mergeCell ref="J45:S45"/>
    <mergeCell ref="J46:S46"/>
  </mergeCells>
  <pageMargins left="0.74803149606299213" right="0.23622047244094491" top="0.51181102362204722" bottom="1.4960629921259843" header="0.23622047244094491" footer="0.23622047244094491"/>
  <pageSetup paperSize="9" scale="45" orientation="portrait" horizontalDpi="4294967293"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1"/>
  </sheetPr>
  <dimension ref="A1:J103"/>
  <sheetViews>
    <sheetView showGridLines="0" view="pageBreakPreview" topLeftCell="A85" zoomScale="85" zoomScaleNormal="75" zoomScaleSheetLayoutView="85" workbookViewId="0">
      <selection activeCell="I97" sqref="I97"/>
    </sheetView>
  </sheetViews>
  <sheetFormatPr defaultColWidth="9.16796875" defaultRowHeight="18.95" customHeight="1"/>
  <cols>
    <col min="1" max="1" width="39.2421875" style="799" customWidth="1"/>
    <col min="2" max="2" width="1.75" style="800" customWidth="1"/>
    <col min="3" max="3" width="16.85546875" style="792" customWidth="1"/>
    <col min="4" max="4" width="1.75" style="807" customWidth="1"/>
    <col min="5" max="5" width="16.85546875" style="792" customWidth="1"/>
    <col min="6" max="6" width="0.94140625" style="785" customWidth="1"/>
    <col min="7" max="7" width="15.640625" style="785" customWidth="1"/>
    <col min="8" max="8" width="1.078125" style="785" customWidth="1"/>
    <col min="9" max="9" width="51.51171875" style="785" customWidth="1"/>
    <col min="10" max="10" width="2.828125" style="785" customWidth="1"/>
    <col min="11" max="16384" width="9.16796875" style="785"/>
  </cols>
  <sheetData>
    <row r="1" spans="1:9" s="784" customFormat="1" ht="18">
      <c r="A1" s="1814" t="str">
        <f>DAPUR!$E$6</f>
        <v>PT BANUA KARYA UTAMA</v>
      </c>
      <c r="B1" s="1814"/>
      <c r="C1" s="1814"/>
      <c r="D1" s="1814"/>
      <c r="E1" s="1814"/>
    </row>
    <row r="2" spans="1:9" s="784" customFormat="1" ht="18">
      <c r="A2" s="1814" t="s">
        <v>190</v>
      </c>
      <c r="B2" s="1814"/>
      <c r="C2" s="1814"/>
      <c r="D2" s="1814"/>
      <c r="E2" s="1814"/>
    </row>
    <row r="3" spans="1:9" s="784" customFormat="1" ht="18">
      <c r="A3" s="1815" t="str">
        <f>DAPUR!$E$8</f>
        <v>31 DESEMBER 2019 DAN 31 DESEMBER 2018</v>
      </c>
      <c r="B3" s="1815"/>
      <c r="C3" s="1815"/>
      <c r="D3" s="1815"/>
      <c r="E3" s="1815"/>
    </row>
    <row r="4" spans="1:9" s="784" customFormat="1" ht="8.1" customHeight="1">
      <c r="A4" s="1707"/>
      <c r="B4" s="1707"/>
      <c r="C4" s="1707"/>
      <c r="D4" s="1707"/>
      <c r="E4" s="1707"/>
      <c r="F4" s="1708"/>
      <c r="G4" s="1708"/>
      <c r="H4" s="1708"/>
      <c r="I4" s="1708"/>
    </row>
    <row r="5" spans="1:9" ht="14.25">
      <c r="A5" s="788"/>
      <c r="B5" s="789"/>
      <c r="C5" s="790"/>
      <c r="D5" s="791"/>
    </row>
    <row r="6" spans="1:9" s="798" customFormat="1" ht="18.95" customHeight="1">
      <c r="A6" s="793"/>
      <c r="B6" s="795"/>
      <c r="C6" s="796" t="str">
        <f>DAPUR!$E$18</f>
        <v>31 DESEMBER  2019</v>
      </c>
      <c r="D6" s="797"/>
      <c r="E6" s="796" t="str">
        <f>DAPUR!$E$19</f>
        <v>31 DESEMBER 2018</v>
      </c>
      <c r="G6" s="1706" t="s">
        <v>1515</v>
      </c>
      <c r="I6" s="1706" t="s">
        <v>23</v>
      </c>
    </row>
    <row r="7" spans="1:9" ht="18.95" customHeight="1">
      <c r="C7" s="801"/>
      <c r="D7" s="802"/>
      <c r="E7" s="801"/>
    </row>
    <row r="8" spans="1:9" ht="18.95" customHeight="1">
      <c r="A8" s="803" t="s">
        <v>191</v>
      </c>
      <c r="B8" s="804"/>
      <c r="C8" s="805"/>
      <c r="D8" s="806"/>
    </row>
    <row r="9" spans="1:9" ht="18.95" customHeight="1">
      <c r="A9" s="803" t="s">
        <v>192</v>
      </c>
      <c r="B9" s="804"/>
      <c r="C9" s="805"/>
      <c r="D9" s="806"/>
    </row>
    <row r="10" spans="1:9" ht="18.95" customHeight="1">
      <c r="A10" s="799" t="s">
        <v>74</v>
      </c>
      <c r="C10" s="792">
        <f>+WBS!F23</f>
        <v>10151009489</v>
      </c>
      <c r="E10" s="792">
        <f>+WBS!R23</f>
        <v>27654641</v>
      </c>
      <c r="G10" s="818">
        <f>+C10-E10</f>
        <v>10123354848</v>
      </c>
      <c r="I10" s="785" t="s">
        <v>1516</v>
      </c>
    </row>
    <row r="11" spans="1:9" ht="18.95" customHeight="1">
      <c r="A11" s="799" t="s">
        <v>1388</v>
      </c>
      <c r="C11" s="792">
        <f>+WBS!F24</f>
        <v>225529440</v>
      </c>
      <c r="E11" s="792">
        <f>+WBS!R24</f>
        <v>0</v>
      </c>
      <c r="G11" s="818">
        <f t="shared" ref="G11:G14" si="0">+C11-E11</f>
        <v>225529440</v>
      </c>
    </row>
    <row r="12" spans="1:9" ht="18.95" customHeight="1">
      <c r="A12" s="799" t="s">
        <v>110</v>
      </c>
      <c r="C12" s="792">
        <f>+WBS!F25</f>
        <v>0</v>
      </c>
      <c r="E12" s="792">
        <f>+WBS!R25</f>
        <v>3925634000</v>
      </c>
      <c r="G12" s="818">
        <f t="shared" si="0"/>
        <v>-3925634000</v>
      </c>
      <c r="I12" s="785" t="s">
        <v>1517</v>
      </c>
    </row>
    <row r="13" spans="1:9" ht="18.95" customHeight="1">
      <c r="A13" s="799" t="s">
        <v>1242</v>
      </c>
      <c r="C13" s="792">
        <f>+WBS!F26</f>
        <v>5736505368</v>
      </c>
      <c r="E13" s="792">
        <f>+WBS!R26</f>
        <v>0</v>
      </c>
      <c r="G13" s="818">
        <f t="shared" si="0"/>
        <v>5736505368</v>
      </c>
      <c r="I13" s="785" t="s">
        <v>1518</v>
      </c>
    </row>
    <row r="14" spans="1:9" ht="18.95" customHeight="1">
      <c r="A14" s="799" t="s">
        <v>1164</v>
      </c>
      <c r="C14" s="792">
        <f>+WBS!F27</f>
        <v>25589591290</v>
      </c>
      <c r="E14" s="792">
        <f>+WBS!R27</f>
        <v>9970644323</v>
      </c>
      <c r="G14" s="818">
        <f t="shared" si="0"/>
        <v>15618946967</v>
      </c>
      <c r="I14" s="785" t="s">
        <v>1519</v>
      </c>
    </row>
    <row r="15" spans="1:9" s="787" customFormat="1" ht="18.95" customHeight="1">
      <c r="A15" s="803" t="s">
        <v>75</v>
      </c>
      <c r="B15" s="804"/>
      <c r="C15" s="808">
        <f>+SUM(C10:C14)</f>
        <v>41702635587</v>
      </c>
      <c r="D15" s="807"/>
      <c r="E15" s="808">
        <f>+SUM(E10:E14)</f>
        <v>13923932964</v>
      </c>
      <c r="F15" s="785"/>
      <c r="G15" s="808">
        <f>+SUM(G10:G14)</f>
        <v>27778702623</v>
      </c>
    </row>
    <row r="16" spans="1:9" s="787" customFormat="1" ht="18.95" customHeight="1">
      <c r="A16" s="799"/>
      <c r="B16" s="800"/>
      <c r="C16" s="792"/>
      <c r="D16" s="807"/>
      <c r="E16" s="792"/>
      <c r="F16" s="785"/>
    </row>
    <row r="17" spans="1:9" s="787" customFormat="1" ht="18.95" customHeight="1">
      <c r="A17" s="803" t="s">
        <v>193</v>
      </c>
      <c r="B17" s="804"/>
      <c r="C17" s="792"/>
      <c r="D17" s="807"/>
      <c r="E17" s="792"/>
      <c r="F17" s="785"/>
    </row>
    <row r="18" spans="1:9" s="787" customFormat="1" ht="18.95" customHeight="1">
      <c r="A18" s="809" t="s">
        <v>194</v>
      </c>
      <c r="B18" s="800"/>
      <c r="C18" s="792"/>
      <c r="D18" s="807"/>
      <c r="E18" s="792"/>
      <c r="F18" s="785"/>
    </row>
    <row r="19" spans="1:9" s="787" customFormat="1" ht="18.95" customHeight="1">
      <c r="A19" s="810" t="s">
        <v>195</v>
      </c>
      <c r="B19" s="800"/>
      <c r="C19" s="792"/>
      <c r="D19" s="807"/>
      <c r="E19" s="792"/>
      <c r="F19" s="785"/>
    </row>
    <row r="20" spans="1:9" s="787" customFormat="1" ht="18.95" customHeight="1">
      <c r="A20" s="810" t="s">
        <v>1410</v>
      </c>
      <c r="B20" s="800"/>
      <c r="C20" s="792"/>
      <c r="D20" s="807"/>
      <c r="E20" s="792"/>
      <c r="F20" s="785"/>
    </row>
    <row r="21" spans="1:9" s="787" customFormat="1" ht="18.95" customHeight="1">
      <c r="A21" s="810" t="s">
        <v>1387</v>
      </c>
      <c r="B21" s="800"/>
      <c r="C21" s="792">
        <f>+WBS!F35</f>
        <v>1334375000</v>
      </c>
      <c r="D21" s="807"/>
      <c r="E21" s="792">
        <f>+WBS!R35</f>
        <v>1451250000</v>
      </c>
      <c r="F21" s="785"/>
      <c r="G21" s="787">
        <f>+C21-E21</f>
        <v>-116875000</v>
      </c>
      <c r="I21" s="785" t="s">
        <v>1523</v>
      </c>
    </row>
    <row r="22" spans="1:9" s="787" customFormat="1" ht="18.95" customHeight="1">
      <c r="A22" s="803"/>
      <c r="B22" s="804"/>
      <c r="C22" s="811"/>
      <c r="D22" s="812"/>
      <c r="E22" s="792"/>
      <c r="F22" s="785"/>
    </row>
    <row r="23" spans="1:9" s="787" customFormat="1" ht="18.95" customHeight="1">
      <c r="A23" s="803" t="s">
        <v>77</v>
      </c>
      <c r="B23" s="804"/>
      <c r="C23" s="808">
        <f>+SUM(C21:C22)</f>
        <v>1334375000</v>
      </c>
      <c r="D23" s="807"/>
      <c r="E23" s="808">
        <f>+SUM(E21:E22)</f>
        <v>1451250000</v>
      </c>
      <c r="F23" s="785"/>
      <c r="G23" s="808">
        <f>+SUM(G21:G22)</f>
        <v>-116875000</v>
      </c>
    </row>
    <row r="24" spans="1:9" s="787" customFormat="1" ht="18.95" customHeight="1">
      <c r="A24" s="803"/>
      <c r="B24" s="804"/>
      <c r="C24" s="811"/>
      <c r="D24" s="812"/>
      <c r="E24" s="792"/>
      <c r="F24" s="785"/>
    </row>
    <row r="25" spans="1:9" s="787" customFormat="1" ht="18.95" customHeight="1" thickBot="1">
      <c r="A25" s="803" t="s">
        <v>196</v>
      </c>
      <c r="B25" s="804"/>
      <c r="C25" s="813">
        <f>+C15+C23</f>
        <v>43037010587</v>
      </c>
      <c r="D25" s="812"/>
      <c r="E25" s="813">
        <f>+E15+E23</f>
        <v>15375182964</v>
      </c>
      <c r="F25" s="785"/>
    </row>
    <row r="26" spans="1:9" s="787" customFormat="1" ht="18.95" customHeight="1" thickTop="1">
      <c r="A26" s="803"/>
      <c r="B26" s="804"/>
      <c r="C26" s="814"/>
      <c r="D26" s="802"/>
      <c r="E26" s="805"/>
      <c r="F26" s="785"/>
    </row>
    <row r="27" spans="1:9" s="787" customFormat="1" ht="18.95" customHeight="1">
      <c r="A27" s="803"/>
      <c r="B27" s="804"/>
      <c r="C27" s="814"/>
      <c r="D27" s="802"/>
      <c r="E27" s="805"/>
      <c r="F27" s="785"/>
    </row>
    <row r="28" spans="1:9" ht="18.95" customHeight="1">
      <c r="A28" s="803"/>
      <c r="B28" s="804"/>
      <c r="C28" s="801"/>
      <c r="D28" s="802"/>
      <c r="E28" s="805"/>
    </row>
    <row r="29" spans="1:9" ht="18.95" customHeight="1">
      <c r="A29" s="803"/>
      <c r="B29" s="804"/>
      <c r="C29" s="801"/>
      <c r="D29" s="802"/>
      <c r="E29" s="805"/>
    </row>
    <row r="30" spans="1:9" ht="18.95" customHeight="1">
      <c r="A30" s="803"/>
      <c r="B30" s="804"/>
      <c r="C30" s="801"/>
      <c r="D30" s="802"/>
      <c r="E30" s="805"/>
    </row>
    <row r="31" spans="1:9" ht="18.95" customHeight="1">
      <c r="A31" s="803"/>
      <c r="B31" s="804"/>
      <c r="C31" s="801"/>
      <c r="D31" s="802"/>
      <c r="E31" s="805"/>
    </row>
    <row r="32" spans="1:9" ht="18.95" customHeight="1">
      <c r="A32" s="803"/>
      <c r="B32" s="804"/>
      <c r="C32" s="801"/>
      <c r="D32" s="802"/>
      <c r="E32" s="805"/>
    </row>
    <row r="33" spans="1:10" ht="17.25" customHeight="1">
      <c r="A33" s="803"/>
      <c r="B33" s="804"/>
      <c r="C33" s="801"/>
      <c r="D33" s="802"/>
      <c r="E33" s="805"/>
    </row>
    <row r="34" spans="1:10" ht="18.95" customHeight="1">
      <c r="A34" s="803"/>
      <c r="B34" s="804"/>
      <c r="C34" s="801"/>
      <c r="D34" s="802"/>
      <c r="E34" s="805"/>
    </row>
    <row r="35" spans="1:10" ht="18.95" customHeight="1">
      <c r="A35" s="803"/>
      <c r="B35" s="804"/>
      <c r="C35" s="801"/>
      <c r="D35" s="802"/>
      <c r="E35" s="805"/>
    </row>
    <row r="36" spans="1:10" ht="17.25">
      <c r="A36" s="1814" t="str">
        <f>DAPUR!$E$6</f>
        <v>PT BANUA KARYA UTAMA</v>
      </c>
      <c r="B36" s="1814"/>
      <c r="C36" s="1814"/>
      <c r="D36" s="1814"/>
      <c r="E36" s="1814"/>
    </row>
    <row r="37" spans="1:10" ht="17.25">
      <c r="A37" s="1814" t="s">
        <v>190</v>
      </c>
      <c r="B37" s="1814"/>
      <c r="C37" s="1814"/>
      <c r="D37" s="1814"/>
      <c r="E37" s="1814"/>
    </row>
    <row r="38" spans="1:10" ht="17.25">
      <c r="A38" s="1815" t="str">
        <f>DAPUR!$E$8</f>
        <v>31 DESEMBER 2019 DAN 31 DESEMBER 2018</v>
      </c>
      <c r="B38" s="1815"/>
      <c r="C38" s="1815"/>
      <c r="D38" s="1815"/>
      <c r="E38" s="1815"/>
    </row>
    <row r="39" spans="1:10" ht="8.1" customHeight="1">
      <c r="A39" s="820"/>
      <c r="B39" s="820"/>
      <c r="C39" s="820"/>
      <c r="D39" s="820"/>
      <c r="E39" s="820"/>
      <c r="F39" s="1709"/>
      <c r="G39" s="1709"/>
      <c r="H39" s="1709"/>
      <c r="I39" s="1709"/>
      <c r="J39" s="1709"/>
    </row>
    <row r="40" spans="1:10" ht="14.25">
      <c r="A40" s="788"/>
      <c r="B40" s="789"/>
      <c r="C40" s="790"/>
      <c r="D40" s="791"/>
    </row>
    <row r="41" spans="1:10" s="798" customFormat="1" ht="18.95" customHeight="1">
      <c r="A41" s="793"/>
      <c r="B41" s="795"/>
      <c r="C41" s="796" t="str">
        <f>DAPUR!$E$18</f>
        <v>31 DESEMBER  2019</v>
      </c>
      <c r="D41" s="797"/>
      <c r="E41" s="796" t="str">
        <f>DAPUR!$E$19</f>
        <v>31 DESEMBER 2018</v>
      </c>
      <c r="G41" s="1706" t="s">
        <v>1515</v>
      </c>
      <c r="I41" s="1706" t="s">
        <v>23</v>
      </c>
    </row>
    <row r="42" spans="1:10" ht="18.95" customHeight="1">
      <c r="A42" s="803"/>
      <c r="B42" s="804"/>
      <c r="C42" s="801"/>
      <c r="D42" s="802"/>
      <c r="E42" s="805"/>
    </row>
    <row r="43" spans="1:10" ht="18.95" customHeight="1">
      <c r="A43" s="815" t="s">
        <v>1161</v>
      </c>
      <c r="B43" s="804"/>
      <c r="C43" s="801"/>
      <c r="D43" s="802"/>
      <c r="E43" s="805"/>
    </row>
    <row r="44" spans="1:10" ht="18.95" customHeight="1">
      <c r="A44" s="803" t="s">
        <v>197</v>
      </c>
      <c r="B44" s="804"/>
      <c r="C44" s="805"/>
      <c r="D44" s="816"/>
    </row>
    <row r="45" spans="1:10" ht="18.95" customHeight="1">
      <c r="A45" s="799" t="s">
        <v>1380</v>
      </c>
      <c r="C45" s="792">
        <f>+WBS!F47</f>
        <v>19248140516</v>
      </c>
      <c r="D45" s="817"/>
      <c r="E45" s="792">
        <f>+WBS!R47</f>
        <v>102200035</v>
      </c>
      <c r="G45" s="818">
        <f>+C45-E45</f>
        <v>19145940481</v>
      </c>
      <c r="I45" s="785" t="s">
        <v>1520</v>
      </c>
    </row>
    <row r="46" spans="1:10" ht="18.95" customHeight="1">
      <c r="A46" s="799" t="s">
        <v>1381</v>
      </c>
      <c r="C46" s="792">
        <f>+WBS!F48</f>
        <v>4824955</v>
      </c>
      <c r="D46" s="817"/>
      <c r="E46" s="792">
        <f>+WBS!R48</f>
        <v>804268631.41189551</v>
      </c>
      <c r="G46" s="818">
        <f>+C46-E46</f>
        <v>-799443676.41189551</v>
      </c>
      <c r="I46" s="785" t="s">
        <v>1521</v>
      </c>
    </row>
    <row r="47" spans="1:10" ht="18.95" customHeight="1">
      <c r="A47" s="799" t="s">
        <v>1382</v>
      </c>
      <c r="C47" s="792">
        <f>+WBS!F49</f>
        <v>7433977555</v>
      </c>
      <c r="D47" s="817"/>
      <c r="E47" s="792">
        <f>+WBS!R49</f>
        <v>0</v>
      </c>
      <c r="G47" s="818">
        <f>+C47-E47</f>
        <v>7433977555</v>
      </c>
      <c r="I47" s="785" t="s">
        <v>1522</v>
      </c>
    </row>
    <row r="48" spans="1:10" s="787" customFormat="1" ht="18.95" customHeight="1">
      <c r="A48" s="803" t="s">
        <v>81</v>
      </c>
      <c r="B48" s="800"/>
      <c r="C48" s="808">
        <f>+SUM(C45:C47)</f>
        <v>26686943026</v>
      </c>
      <c r="D48" s="807"/>
      <c r="E48" s="808">
        <f>+SUM(E45:E47)</f>
        <v>906468666.41189551</v>
      </c>
      <c r="F48" s="785"/>
      <c r="G48" s="808">
        <f>+SUM(G45:G47)</f>
        <v>25780474359.588104</v>
      </c>
    </row>
    <row r="49" spans="1:9" ht="18.95" customHeight="1">
      <c r="C49" s="808"/>
      <c r="E49" s="808"/>
    </row>
    <row r="50" spans="1:9" s="787" customFormat="1" ht="18.95" customHeight="1">
      <c r="A50" s="803" t="s">
        <v>198</v>
      </c>
      <c r="B50" s="800"/>
      <c r="C50" s="1304">
        <f>+WBS!F56</f>
        <v>0</v>
      </c>
      <c r="D50" s="807"/>
      <c r="E50" s="1304">
        <f>+WBS!R56</f>
        <v>0</v>
      </c>
      <c r="F50" s="785"/>
    </row>
    <row r="51" spans="1:9" s="787" customFormat="1" ht="18.95" customHeight="1">
      <c r="A51" s="800"/>
      <c r="B51" s="792"/>
      <c r="C51" s="807"/>
      <c r="D51" s="792"/>
      <c r="E51" s="785"/>
      <c r="F51" s="786"/>
    </row>
    <row r="52" spans="1:9" s="787" customFormat="1" ht="18.95" customHeight="1">
      <c r="A52" s="799"/>
      <c r="B52" s="804"/>
      <c r="C52" s="792"/>
      <c r="D52" s="807"/>
      <c r="E52" s="792"/>
      <c r="F52" s="785"/>
    </row>
    <row r="53" spans="1:9" s="787" customFormat="1" ht="18.95" customHeight="1">
      <c r="A53" s="803" t="s">
        <v>568</v>
      </c>
      <c r="B53" s="800"/>
      <c r="C53" s="792"/>
      <c r="D53" s="807"/>
      <c r="E53" s="792"/>
      <c r="F53" s="785"/>
    </row>
    <row r="54" spans="1:9" s="787" customFormat="1" ht="18.95" customHeight="1">
      <c r="A54" s="809" t="s">
        <v>1198</v>
      </c>
      <c r="B54" s="785"/>
      <c r="C54" s="818"/>
      <c r="D54" s="785"/>
      <c r="E54" s="818"/>
      <c r="F54" s="785"/>
    </row>
    <row r="55" spans="1:9" s="787" customFormat="1" ht="18.95" customHeight="1">
      <c r="A55" s="810" t="s">
        <v>570</v>
      </c>
      <c r="B55" s="800"/>
      <c r="C55" s="792"/>
      <c r="D55" s="807"/>
      <c r="E55" s="792"/>
      <c r="F55" s="785"/>
    </row>
    <row r="56" spans="1:9" s="787" customFormat="1" ht="18.95" customHeight="1">
      <c r="A56" s="809" t="s">
        <v>200</v>
      </c>
      <c r="B56" s="800"/>
      <c r="C56" s="792"/>
      <c r="D56" s="807"/>
      <c r="E56" s="792"/>
      <c r="F56" s="785"/>
    </row>
    <row r="57" spans="1:9" s="787" customFormat="1" ht="18.95" customHeight="1">
      <c r="A57" s="810" t="s">
        <v>1199</v>
      </c>
      <c r="B57" s="800"/>
      <c r="C57" s="792">
        <f>+WBS!F63</f>
        <v>125000000</v>
      </c>
      <c r="D57" s="807"/>
      <c r="E57" s="792">
        <f>+LTD!D13</f>
        <v>125000000</v>
      </c>
      <c r="F57" s="785"/>
      <c r="G57" s="818">
        <f t="shared" ref="G57:G58" si="1">+C57-E57</f>
        <v>0</v>
      </c>
    </row>
    <row r="58" spans="1:9" s="787" customFormat="1" ht="18.95" customHeight="1">
      <c r="A58" s="799" t="s">
        <v>254</v>
      </c>
      <c r="B58" s="800"/>
      <c r="C58" s="792">
        <f>+WBS!F65</f>
        <v>16225067561.41441</v>
      </c>
      <c r="D58" s="807"/>
      <c r="E58" s="792">
        <f>+LTD!F13</f>
        <v>14343714298.288105</v>
      </c>
      <c r="F58" s="785"/>
      <c r="G58" s="818">
        <f t="shared" si="1"/>
        <v>1881353263.1263046</v>
      </c>
      <c r="I58" s="787" t="s">
        <v>1524</v>
      </c>
    </row>
    <row r="59" spans="1:9" s="787" customFormat="1" ht="18.95" customHeight="1">
      <c r="A59" s="803" t="s">
        <v>85</v>
      </c>
      <c r="B59" s="800"/>
      <c r="C59" s="808">
        <f>+SUM(C57:C58)</f>
        <v>16350067561.41441</v>
      </c>
      <c r="D59" s="807"/>
      <c r="E59" s="808">
        <f>+SUM(E57:E58)</f>
        <v>14468714298.288105</v>
      </c>
      <c r="F59" s="785"/>
      <c r="G59" s="808">
        <f>+SUM(G57:G58)</f>
        <v>1881353263.1263046</v>
      </c>
    </row>
    <row r="61" spans="1:9" ht="18.95" customHeight="1" thickBot="1">
      <c r="A61" s="803" t="s">
        <v>201</v>
      </c>
      <c r="B61" s="804"/>
      <c r="C61" s="819">
        <f>+C48+C50+C59</f>
        <v>43037010587.414413</v>
      </c>
      <c r="E61" s="819">
        <f>+E48+E50+E59-1</f>
        <v>15375182963.700001</v>
      </c>
    </row>
    <row r="62" spans="1:9" ht="18.95" customHeight="1" thickTop="1">
      <c r="A62" s="803"/>
      <c r="B62" s="804"/>
      <c r="C62" s="801"/>
      <c r="D62" s="802"/>
      <c r="E62" s="805"/>
    </row>
    <row r="63" spans="1:9" ht="18.95" customHeight="1">
      <c r="A63" s="803"/>
      <c r="B63" s="804"/>
      <c r="C63" s="801"/>
      <c r="D63" s="802"/>
      <c r="E63" s="805"/>
    </row>
    <row r="64" spans="1:9" ht="18.95" customHeight="1">
      <c r="A64" s="803"/>
      <c r="B64" s="804"/>
      <c r="C64" s="801"/>
      <c r="D64" s="802"/>
      <c r="E64" s="805"/>
    </row>
    <row r="65" spans="1:10" ht="18.95" customHeight="1">
      <c r="A65" s="803"/>
      <c r="B65" s="804"/>
      <c r="C65" s="801"/>
      <c r="D65" s="802"/>
      <c r="E65" s="805"/>
    </row>
    <row r="66" spans="1:10" ht="18.95" customHeight="1">
      <c r="A66" s="803"/>
      <c r="B66" s="804"/>
      <c r="C66" s="801"/>
      <c r="D66" s="802"/>
      <c r="E66" s="805"/>
    </row>
    <row r="67" spans="1:10" ht="18.95" customHeight="1">
      <c r="A67" s="803"/>
      <c r="B67" s="804"/>
      <c r="C67" s="801"/>
      <c r="D67" s="802"/>
      <c r="E67" s="805"/>
    </row>
    <row r="68" spans="1:10" ht="18.95" customHeight="1">
      <c r="A68" s="803"/>
      <c r="B68" s="804"/>
      <c r="C68" s="801"/>
      <c r="D68" s="802"/>
      <c r="E68" s="805"/>
    </row>
    <row r="69" spans="1:10" ht="18.95" customHeight="1">
      <c r="A69" s="803"/>
      <c r="B69" s="804"/>
      <c r="C69" s="801"/>
      <c r="D69" s="802"/>
      <c r="E69" s="805"/>
    </row>
    <row r="70" spans="1:10" ht="18.95" customHeight="1">
      <c r="A70" s="803" t="str">
        <f>+'L-R'!A1</f>
        <v>PT BANUA KARYA UTAMA</v>
      </c>
      <c r="B70" s="804"/>
      <c r="C70" s="801"/>
      <c r="D70" s="802"/>
      <c r="E70" s="805"/>
    </row>
    <row r="71" spans="1:10" ht="18.95" customHeight="1">
      <c r="A71" s="803" t="str">
        <f>+'L-R'!A2</f>
        <v xml:space="preserve">LAPORAN PERHITUNGAN LABA RUGI </v>
      </c>
      <c r="B71" s="804"/>
      <c r="C71" s="801"/>
      <c r="D71" s="802"/>
      <c r="E71" s="805"/>
    </row>
    <row r="72" spans="1:10" ht="18.95" customHeight="1">
      <c r="A72" s="803" t="str">
        <f>+'L-R'!A3</f>
        <v>TAHUN YANG BERAKHIR 31 DESEMBER 2019 DAN 31 DESEMBER 2018</v>
      </c>
      <c r="B72" s="804"/>
      <c r="C72" s="801"/>
      <c r="D72" s="802"/>
      <c r="E72" s="805"/>
    </row>
    <row r="73" spans="1:10" ht="18.95" customHeight="1">
      <c r="A73" s="803"/>
      <c r="B73" s="804"/>
      <c r="C73" s="801"/>
      <c r="D73" s="802"/>
      <c r="E73" s="805"/>
    </row>
    <row r="74" spans="1:10" ht="18.95" customHeight="1">
      <c r="A74" s="803"/>
      <c r="B74" s="804"/>
      <c r="C74" s="796" t="str">
        <f>DAPUR!$E$18</f>
        <v>31 DESEMBER  2019</v>
      </c>
      <c r="D74" s="797"/>
      <c r="E74" s="796" t="str">
        <f>DAPUR!$E$19</f>
        <v>31 DESEMBER 2018</v>
      </c>
      <c r="F74" s="798"/>
      <c r="G74" s="1706" t="s">
        <v>1515</v>
      </c>
      <c r="H74" s="798"/>
      <c r="I74" s="1706" t="s">
        <v>23</v>
      </c>
      <c r="J74" s="798"/>
    </row>
    <row r="75" spans="1:10" ht="18.95" customHeight="1">
      <c r="A75" s="803"/>
      <c r="B75" s="804"/>
      <c r="C75" s="1710"/>
      <c r="D75" s="797"/>
      <c r="E75" s="1710"/>
      <c r="F75" s="798"/>
      <c r="G75" s="1705"/>
      <c r="H75" s="798"/>
      <c r="I75" s="1705"/>
      <c r="J75" s="798"/>
    </row>
    <row r="76" spans="1:10" ht="18.95" customHeight="1">
      <c r="A76" s="1711" t="str">
        <f>+WPL!B19</f>
        <v>PENDAPATAN</v>
      </c>
      <c r="B76" s="804"/>
      <c r="C76" s="811">
        <f>+WPL!F19</f>
        <v>45180586462.626305</v>
      </c>
      <c r="D76" s="812"/>
      <c r="E76" s="792">
        <f>+WPL!R19</f>
        <v>49052027000</v>
      </c>
      <c r="G76" s="818">
        <f>+C76-E76</f>
        <v>-3871440537.3736954</v>
      </c>
      <c r="I76" s="785" t="s">
        <v>1525</v>
      </c>
    </row>
    <row r="77" spans="1:10" ht="18.95" customHeight="1">
      <c r="A77" s="803"/>
      <c r="B77" s="804"/>
      <c r="C77" s="801"/>
      <c r="D77" s="802"/>
      <c r="E77" s="805"/>
    </row>
    <row r="78" spans="1:10" ht="18.95" customHeight="1">
      <c r="A78" s="1711" t="str">
        <f>+WPL!B21</f>
        <v>BEBAN POKOK PENDAPATAN</v>
      </c>
      <c r="B78" s="804"/>
      <c r="C78" s="1712">
        <f>+WPL!F21</f>
        <v>42026032865</v>
      </c>
      <c r="D78" s="802"/>
      <c r="E78" s="1304">
        <f>+WPL!R21</f>
        <v>41921036000</v>
      </c>
      <c r="G78" s="1715">
        <f>+C78-E78</f>
        <v>104996865</v>
      </c>
    </row>
    <row r="79" spans="1:10" ht="18.95" customHeight="1">
      <c r="A79" s="803"/>
      <c r="B79" s="804"/>
      <c r="C79" s="801"/>
      <c r="D79" s="802"/>
      <c r="E79" s="805"/>
    </row>
    <row r="80" spans="1:10" ht="18.95" customHeight="1">
      <c r="A80" s="1711" t="str">
        <f>+WPL!B23</f>
        <v xml:space="preserve">LABA KOTOR </v>
      </c>
      <c r="B80" s="804"/>
      <c r="C80" s="811">
        <f>+WPL!F23</f>
        <v>3154553597.6263046</v>
      </c>
      <c r="D80" s="802"/>
      <c r="E80" s="792">
        <f>+WPL!R23</f>
        <v>7130991000</v>
      </c>
    </row>
    <row r="81" spans="1:9" ht="18.95" customHeight="1">
      <c r="A81" s="803"/>
      <c r="B81" s="804"/>
      <c r="C81" s="801"/>
      <c r="D81" s="802"/>
      <c r="E81" s="805"/>
    </row>
    <row r="82" spans="1:9" ht="18.95" customHeight="1">
      <c r="A82" s="1711" t="str">
        <f>+WPL!B25</f>
        <v xml:space="preserve">BEBAN USAHA </v>
      </c>
      <c r="B82" s="804"/>
      <c r="C82" s="1712">
        <f>+WPL!F25</f>
        <v>116875000</v>
      </c>
      <c r="D82" s="802"/>
      <c r="E82" s="1304">
        <f>+WPL!R25</f>
        <v>1035226999.8</v>
      </c>
      <c r="G82" s="1715">
        <f>+C82-E82</f>
        <v>-918351999.79999995</v>
      </c>
      <c r="I82" s="785" t="s">
        <v>1526</v>
      </c>
    </row>
    <row r="83" spans="1:9" ht="18.95" customHeight="1">
      <c r="A83" s="803"/>
      <c r="B83" s="804"/>
      <c r="C83" s="801"/>
      <c r="D83" s="802"/>
      <c r="E83" s="805"/>
    </row>
    <row r="84" spans="1:9" ht="18.95" customHeight="1">
      <c r="A84" s="1711" t="str">
        <f>+WPL!B27</f>
        <v xml:space="preserve">LABA (RUGI) USAHA </v>
      </c>
      <c r="B84" s="804"/>
      <c r="C84" s="811">
        <f>+WPL!F27</f>
        <v>3037678597.6263046</v>
      </c>
      <c r="D84" s="802"/>
      <c r="E84" s="792">
        <f>+WPL!R27</f>
        <v>6095764000.1999998</v>
      </c>
    </row>
    <row r="85" spans="1:9" ht="18.95" customHeight="1">
      <c r="A85" s="803"/>
      <c r="B85" s="804"/>
      <c r="C85" s="801"/>
      <c r="D85" s="802"/>
      <c r="E85" s="805"/>
    </row>
    <row r="86" spans="1:9" ht="18.95" customHeight="1">
      <c r="A86" s="1711" t="str">
        <f>+WPL!B29</f>
        <v xml:space="preserve">PENDAPATAN (BEBAN) LAIN-LAIN </v>
      </c>
      <c r="B86" s="804"/>
      <c r="C86" s="1712">
        <f>+WPL!F44</f>
        <v>-473791583</v>
      </c>
      <c r="D86" s="802"/>
      <c r="E86" s="1304">
        <f>+WPL!R44</f>
        <v>748266</v>
      </c>
      <c r="G86" s="1715">
        <f>+C86-E86</f>
        <v>-474539849</v>
      </c>
    </row>
    <row r="87" spans="1:9" ht="18.95" customHeight="1">
      <c r="A87" s="803"/>
      <c r="B87" s="804"/>
      <c r="C87" s="801"/>
      <c r="D87" s="802"/>
      <c r="E87" s="805"/>
    </row>
    <row r="88" spans="1:9" ht="18.95" customHeight="1">
      <c r="A88" s="1711" t="str">
        <f>+WPL!B46</f>
        <v>LABA (RUGI) BERSIH SEBELUM PAJAK</v>
      </c>
      <c r="B88" s="804"/>
      <c r="C88" s="811">
        <f>+WPL!F46</f>
        <v>2563887014.6263046</v>
      </c>
      <c r="D88" s="802"/>
      <c r="E88" s="792">
        <f>+WPL!R46</f>
        <v>6096512266.1999998</v>
      </c>
    </row>
    <row r="89" spans="1:9" ht="18.95" customHeight="1">
      <c r="A89" s="803"/>
      <c r="B89" s="804"/>
      <c r="C89" s="801"/>
      <c r="D89" s="802"/>
      <c r="E89" s="805"/>
    </row>
    <row r="90" spans="1:9" ht="18.95" customHeight="1">
      <c r="A90" s="1711" t="str">
        <f>+WPL!B48</f>
        <v>TAKSIRAN PAJAK PENGHASILAN NON FINAL</v>
      </c>
      <c r="B90" s="804"/>
      <c r="C90" s="1712">
        <f>+WPL!F48</f>
        <v>0</v>
      </c>
      <c r="D90" s="802"/>
      <c r="E90" s="1304">
        <f>+WPL!R48</f>
        <v>-1449556011.4118955</v>
      </c>
      <c r="G90" s="1715">
        <f>+C90-E90</f>
        <v>1449556011.4118955</v>
      </c>
    </row>
    <row r="91" spans="1:9" ht="18.95" customHeight="1">
      <c r="A91" s="803"/>
      <c r="B91" s="804"/>
      <c r="C91" s="801"/>
      <c r="D91" s="802"/>
      <c r="E91" s="805"/>
    </row>
    <row r="92" spans="1:9" ht="18.95" customHeight="1" thickBot="1">
      <c r="A92" s="1711" t="str">
        <f>+WPL!B50</f>
        <v>TAKSIRAN PAJAK PENGHASILAN FINAL</v>
      </c>
      <c r="B92" s="804"/>
      <c r="C92" s="1713">
        <f>+WPL!F52</f>
        <v>2563887014.6263046</v>
      </c>
      <c r="D92" s="802"/>
      <c r="E92" s="1714">
        <f>+WPL!R52</f>
        <v>4646956254.7881041</v>
      </c>
      <c r="G92" s="1714">
        <f>+C92-E92</f>
        <v>-2083069240.1617994</v>
      </c>
      <c r="I92" s="785" t="s">
        <v>1527</v>
      </c>
    </row>
    <row r="93" spans="1:9" ht="18.95" customHeight="1" thickTop="1">
      <c r="A93" s="803"/>
      <c r="B93" s="804"/>
      <c r="C93" s="801"/>
      <c r="D93" s="802"/>
      <c r="E93" s="805"/>
    </row>
    <row r="94" spans="1:9" ht="18.95" customHeight="1">
      <c r="A94" s="803"/>
      <c r="B94" s="804"/>
      <c r="C94" s="801"/>
      <c r="D94" s="802"/>
      <c r="E94" s="805"/>
      <c r="I94" s="1716" t="s">
        <v>1528</v>
      </c>
    </row>
    <row r="95" spans="1:9" ht="18.95" customHeight="1">
      <c r="A95" s="803"/>
      <c r="B95" s="804"/>
      <c r="C95" s="801"/>
      <c r="D95" s="802"/>
      <c r="E95" s="805"/>
      <c r="I95" s="1716" t="s">
        <v>1529</v>
      </c>
    </row>
    <row r="96" spans="1:9" ht="18.95" customHeight="1">
      <c r="A96" s="803"/>
      <c r="B96" s="804"/>
      <c r="C96" s="801"/>
      <c r="D96" s="802"/>
      <c r="E96" s="805"/>
    </row>
    <row r="97" spans="1:9" ht="18.95" customHeight="1">
      <c r="A97" s="803"/>
      <c r="B97" s="804"/>
      <c r="C97" s="801"/>
      <c r="D97" s="802"/>
      <c r="E97" s="805"/>
    </row>
    <row r="98" spans="1:9" ht="18.95" customHeight="1">
      <c r="A98" s="803"/>
      <c r="B98" s="804"/>
      <c r="C98" s="801"/>
      <c r="D98" s="802"/>
      <c r="E98" s="805"/>
    </row>
    <row r="99" spans="1:9" ht="18.95" customHeight="1">
      <c r="A99" s="803"/>
      <c r="B99" s="804"/>
      <c r="C99" s="801"/>
      <c r="D99" s="802"/>
      <c r="E99" s="805"/>
    </row>
    <row r="100" spans="1:9" ht="18.95" customHeight="1">
      <c r="A100" s="803"/>
      <c r="B100" s="804"/>
      <c r="C100" s="801"/>
      <c r="D100" s="802"/>
      <c r="E100" s="805"/>
      <c r="I100" s="1717" t="s">
        <v>1530</v>
      </c>
    </row>
    <row r="101" spans="1:9" ht="18.95" customHeight="1">
      <c r="A101" s="803"/>
      <c r="B101" s="804"/>
      <c r="C101" s="801"/>
      <c r="D101" s="802"/>
      <c r="E101" s="805"/>
      <c r="I101" s="1716" t="s">
        <v>136</v>
      </c>
    </row>
    <row r="102" spans="1:9" ht="18.95" customHeight="1">
      <c r="A102" s="803"/>
      <c r="B102" s="804"/>
      <c r="C102" s="801"/>
      <c r="D102" s="802"/>
      <c r="E102" s="805"/>
    </row>
    <row r="103" spans="1:9" ht="18.95" customHeight="1">
      <c r="A103" s="803"/>
      <c r="B103" s="804"/>
      <c r="C103" s="801"/>
      <c r="D103" s="802"/>
      <c r="E103" s="805"/>
    </row>
  </sheetData>
  <mergeCells count="6">
    <mergeCell ref="A38:E38"/>
    <mergeCell ref="A1:E1"/>
    <mergeCell ref="A2:E2"/>
    <mergeCell ref="A3:E3"/>
    <mergeCell ref="A36:E36"/>
    <mergeCell ref="A37:E37"/>
  </mergeCells>
  <pageMargins left="0.82677165354330717" right="0.35433070866141736" top="0.62992125984251968" bottom="0.23622047244094491" header="0.27559055118110237" footer="0.11811023622047245"/>
  <pageSetup paperSize="9" scale="85" orientation="landscape" useFirstPageNumber="1" horizontalDpi="4294967293" verticalDpi="360" r:id="rId1"/>
  <headerFooter alignWithMargins="0">
    <oddFooter>&amp;C&amp;P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56"/>
  <sheetViews>
    <sheetView workbookViewId="0">
      <selection activeCell="A13" sqref="A13"/>
    </sheetView>
  </sheetViews>
  <sheetFormatPr defaultColWidth="9.16796875" defaultRowHeight="15"/>
  <cols>
    <col min="1" max="1" width="12.5390625" style="1724" customWidth="1"/>
    <col min="2" max="2" width="57.58203125" style="1725" bestFit="1" customWidth="1"/>
    <col min="3" max="3" width="9.16796875" style="1720"/>
    <col min="4" max="4" width="15.23828125" style="1723" bestFit="1" customWidth="1"/>
    <col min="5" max="5" width="15.37109375" style="1723" bestFit="1" customWidth="1"/>
    <col min="6" max="6" width="14.96875" style="1723" customWidth="1"/>
    <col min="7" max="7" width="12.13671875" style="1720" customWidth="1"/>
    <col min="8" max="8" width="13.078125" style="1720" customWidth="1"/>
    <col min="9" max="9" width="25.75390625" style="1720" customWidth="1"/>
    <col min="10" max="16384" width="9.16796875" style="1720"/>
  </cols>
  <sheetData>
    <row r="1" spans="1:9">
      <c r="A1" s="1726" t="str">
        <f>+EE!B11</f>
        <v>PT BANUA KARYA UTAMA</v>
      </c>
    </row>
    <row r="2" spans="1:9">
      <c r="A2" s="1726" t="s">
        <v>1590</v>
      </c>
    </row>
    <row r="3" spans="1:9">
      <c r="A3" s="1726" t="s">
        <v>1222</v>
      </c>
    </row>
    <row r="5" spans="1:9">
      <c r="A5" s="2008" t="s">
        <v>11</v>
      </c>
      <c r="B5" s="2010" t="s">
        <v>130</v>
      </c>
      <c r="C5" s="2012" t="s">
        <v>1531</v>
      </c>
      <c r="D5" s="2014" t="s">
        <v>1532</v>
      </c>
      <c r="E5" s="2014" t="s">
        <v>1533</v>
      </c>
      <c r="F5" s="2014" t="s">
        <v>1534</v>
      </c>
      <c r="G5" s="2007" t="s">
        <v>1563</v>
      </c>
      <c r="H5" s="2007"/>
      <c r="I5" s="2006" t="s">
        <v>23</v>
      </c>
    </row>
    <row r="6" spans="1:9">
      <c r="A6" s="2009"/>
      <c r="B6" s="2011"/>
      <c r="C6" s="2013"/>
      <c r="D6" s="2015"/>
      <c r="E6" s="2015"/>
      <c r="F6" s="2015"/>
      <c r="G6" s="1719" t="s">
        <v>1564</v>
      </c>
      <c r="H6" s="1719" t="s">
        <v>1565</v>
      </c>
      <c r="I6" s="2006"/>
    </row>
    <row r="7" spans="1:9">
      <c r="A7" s="1727">
        <v>43656</v>
      </c>
      <c r="B7" s="1728" t="s">
        <v>246</v>
      </c>
      <c r="C7" s="1729" t="s">
        <v>1264</v>
      </c>
      <c r="D7" s="1730"/>
      <c r="E7" s="1730"/>
      <c r="F7" s="1730">
        <v>10000000</v>
      </c>
      <c r="G7" s="1733" t="s">
        <v>111</v>
      </c>
      <c r="H7" s="1732"/>
      <c r="I7" s="1731"/>
    </row>
    <row r="8" spans="1:9">
      <c r="A8" s="1718">
        <v>43658</v>
      </c>
      <c r="B8" s="1721" t="s">
        <v>1535</v>
      </c>
      <c r="C8" s="1719" t="s">
        <v>1326</v>
      </c>
      <c r="D8" s="1722">
        <v>100000</v>
      </c>
      <c r="E8" s="1722"/>
      <c r="F8" s="1722">
        <f>+F7-D8+E8</f>
        <v>9900000</v>
      </c>
      <c r="G8" s="1733" t="s">
        <v>111</v>
      </c>
      <c r="H8" s="1731"/>
      <c r="I8" s="1731"/>
    </row>
    <row r="9" spans="1:9">
      <c r="A9" s="1718">
        <v>43661</v>
      </c>
      <c r="B9" s="1721" t="s">
        <v>1536</v>
      </c>
      <c r="C9" s="1719" t="s">
        <v>1328</v>
      </c>
      <c r="D9" s="1723">
        <v>6232086</v>
      </c>
      <c r="E9" s="1722"/>
      <c r="F9" s="1722">
        <f>+F8-D9+E9</f>
        <v>3667914</v>
      </c>
      <c r="G9" s="1733" t="s">
        <v>111</v>
      </c>
      <c r="H9" s="1731"/>
      <c r="I9" s="1731"/>
    </row>
    <row r="10" spans="1:9">
      <c r="A10" s="1718">
        <v>43677</v>
      </c>
      <c r="B10" s="1721" t="s">
        <v>545</v>
      </c>
      <c r="C10" s="1719" t="s">
        <v>1322</v>
      </c>
      <c r="D10" s="1722"/>
      <c r="E10" s="1722">
        <v>508</v>
      </c>
      <c r="F10" s="1722">
        <f t="shared" ref="F10:F54" si="0">+F9-D10+E10</f>
        <v>3668422</v>
      </c>
      <c r="G10" s="1733" t="s">
        <v>111</v>
      </c>
      <c r="H10" s="1731"/>
      <c r="I10" s="1731"/>
    </row>
    <row r="11" spans="1:9">
      <c r="A11" s="1718">
        <v>43677</v>
      </c>
      <c r="B11" s="1721" t="s">
        <v>1537</v>
      </c>
      <c r="C11" s="1719" t="s">
        <v>1324</v>
      </c>
      <c r="D11" s="1722">
        <v>102</v>
      </c>
      <c r="E11" s="1722"/>
      <c r="F11" s="1722">
        <f t="shared" si="0"/>
        <v>3668320</v>
      </c>
      <c r="G11" s="1733" t="s">
        <v>111</v>
      </c>
      <c r="H11" s="1731"/>
      <c r="I11" s="1731"/>
    </row>
    <row r="12" spans="1:9">
      <c r="A12" s="1718">
        <v>43677</v>
      </c>
      <c r="B12" s="1721" t="s">
        <v>1538</v>
      </c>
      <c r="C12" s="1719" t="s">
        <v>1326</v>
      </c>
      <c r="D12" s="1722">
        <v>25000</v>
      </c>
      <c r="E12" s="1722"/>
      <c r="F12" s="1722">
        <f t="shared" si="0"/>
        <v>3643320</v>
      </c>
      <c r="G12" s="1733" t="s">
        <v>111</v>
      </c>
      <c r="H12" s="1731"/>
      <c r="I12" s="1731"/>
    </row>
    <row r="13" spans="1:9">
      <c r="A13" s="1718">
        <v>43685</v>
      </c>
      <c r="B13" s="1721" t="s">
        <v>1539</v>
      </c>
      <c r="C13" s="1719" t="s">
        <v>1275</v>
      </c>
      <c r="D13" s="1722"/>
      <c r="E13" s="1722">
        <v>6600769048</v>
      </c>
      <c r="F13" s="1722">
        <f t="shared" si="0"/>
        <v>6604412368</v>
      </c>
      <c r="G13" s="1733" t="s">
        <v>111</v>
      </c>
      <c r="H13" s="1731"/>
      <c r="I13" s="1731"/>
    </row>
    <row r="14" spans="1:9">
      <c r="A14" s="1718">
        <v>43690</v>
      </c>
      <c r="B14" s="1721" t="s">
        <v>1540</v>
      </c>
      <c r="C14" s="1719" t="s">
        <v>1245</v>
      </c>
      <c r="D14" s="1723">
        <v>2592527813</v>
      </c>
      <c r="E14" s="1722"/>
      <c r="F14" s="1722">
        <f t="shared" si="0"/>
        <v>4011884555</v>
      </c>
      <c r="G14" s="1733" t="s">
        <v>111</v>
      </c>
      <c r="H14" s="1731"/>
      <c r="I14" s="1731"/>
    </row>
    <row r="15" spans="1:9">
      <c r="A15" s="1718">
        <v>43690</v>
      </c>
      <c r="B15" s="1721" t="s">
        <v>1541</v>
      </c>
      <c r="C15" s="1719" t="s">
        <v>1326</v>
      </c>
      <c r="D15" s="1722">
        <v>100000</v>
      </c>
      <c r="E15" s="1722"/>
      <c r="F15" s="1722">
        <f t="shared" si="0"/>
        <v>4011784555</v>
      </c>
      <c r="G15" s="1733" t="s">
        <v>111</v>
      </c>
      <c r="H15" s="1731"/>
      <c r="I15" s="1731"/>
    </row>
    <row r="16" spans="1:9">
      <c r="A16" s="1718">
        <v>43691</v>
      </c>
      <c r="B16" s="1721" t="s">
        <v>1542</v>
      </c>
      <c r="C16" s="1719" t="s">
        <v>1286</v>
      </c>
      <c r="D16" s="1722">
        <v>2300364780</v>
      </c>
      <c r="E16" s="1722"/>
      <c r="F16" s="1722">
        <f t="shared" si="0"/>
        <v>1711419775</v>
      </c>
      <c r="G16" s="1733" t="s">
        <v>111</v>
      </c>
      <c r="H16" s="1731"/>
      <c r="I16" s="1731"/>
    </row>
    <row r="17" spans="1:9">
      <c r="A17" s="1718">
        <v>43691</v>
      </c>
      <c r="B17" s="1721" t="s">
        <v>1543</v>
      </c>
      <c r="C17" s="1719" t="s">
        <v>1286</v>
      </c>
      <c r="D17" s="1722">
        <v>294023314</v>
      </c>
      <c r="E17" s="1722"/>
      <c r="F17" s="1722">
        <f t="shared" si="0"/>
        <v>1417396461</v>
      </c>
      <c r="G17" s="1733" t="s">
        <v>111</v>
      </c>
      <c r="H17" s="1731"/>
      <c r="I17" s="1731"/>
    </row>
    <row r="18" spans="1:9">
      <c r="A18" s="1718">
        <v>43693</v>
      </c>
      <c r="B18" s="1721" t="s">
        <v>1544</v>
      </c>
      <c r="C18" s="1719" t="s">
        <v>1287</v>
      </c>
      <c r="D18" s="1722">
        <v>642993888</v>
      </c>
      <c r="E18" s="1722"/>
      <c r="F18" s="1722">
        <f t="shared" si="0"/>
        <v>774402573</v>
      </c>
      <c r="G18" s="1733" t="s">
        <v>111</v>
      </c>
      <c r="H18" s="1731"/>
      <c r="I18" s="1731"/>
    </row>
    <row r="19" spans="1:9">
      <c r="A19" s="1718">
        <v>43693</v>
      </c>
      <c r="B19" s="1721" t="s">
        <v>1545</v>
      </c>
      <c r="C19" s="1719" t="s">
        <v>1296</v>
      </c>
      <c r="D19" s="1722">
        <v>4620000</v>
      </c>
      <c r="E19" s="1722"/>
      <c r="F19" s="1722">
        <f t="shared" si="0"/>
        <v>769782573</v>
      </c>
      <c r="G19" s="1733" t="s">
        <v>111</v>
      </c>
      <c r="H19" s="1731"/>
      <c r="I19" s="1731"/>
    </row>
    <row r="20" spans="1:9">
      <c r="A20" s="1718">
        <v>43700</v>
      </c>
      <c r="B20" s="1721" t="s">
        <v>1546</v>
      </c>
      <c r="C20" s="1719" t="s">
        <v>1264</v>
      </c>
      <c r="D20" s="1722">
        <v>765000000</v>
      </c>
      <c r="E20" s="1722"/>
      <c r="F20" s="1722">
        <f t="shared" si="0"/>
        <v>4782573</v>
      </c>
      <c r="G20" s="1733" t="s">
        <v>111</v>
      </c>
      <c r="H20" s="1731"/>
      <c r="I20" s="1731"/>
    </row>
    <row r="21" spans="1:9">
      <c r="A21" s="1718">
        <v>43708</v>
      </c>
      <c r="B21" s="1721" t="s">
        <v>545</v>
      </c>
      <c r="C21" s="1719" t="s">
        <v>1322</v>
      </c>
      <c r="D21" s="1722"/>
      <c r="E21" s="1722">
        <v>2233253</v>
      </c>
      <c r="F21" s="1722">
        <f t="shared" si="0"/>
        <v>7015826</v>
      </c>
      <c r="G21" s="1733" t="s">
        <v>111</v>
      </c>
      <c r="H21" s="1731"/>
      <c r="I21" s="1731"/>
    </row>
    <row r="22" spans="1:9">
      <c r="A22" s="1718">
        <v>43708</v>
      </c>
      <c r="B22" s="1721" t="s">
        <v>1537</v>
      </c>
      <c r="C22" s="1719" t="s">
        <v>1324</v>
      </c>
      <c r="D22" s="1722">
        <v>446651</v>
      </c>
      <c r="E22" s="1722"/>
      <c r="F22" s="1722">
        <f t="shared" si="0"/>
        <v>6569175</v>
      </c>
      <c r="G22" s="1733" t="s">
        <v>111</v>
      </c>
      <c r="H22" s="1731"/>
      <c r="I22" s="1731"/>
    </row>
    <row r="23" spans="1:9">
      <c r="A23" s="1718">
        <v>43708</v>
      </c>
      <c r="B23" s="1721" t="s">
        <v>1538</v>
      </c>
      <c r="C23" s="1719" t="s">
        <v>1326</v>
      </c>
      <c r="D23" s="1722">
        <v>25000</v>
      </c>
      <c r="E23" s="1722"/>
      <c r="F23" s="1722">
        <f t="shared" si="0"/>
        <v>6544175</v>
      </c>
      <c r="G23" s="1733" t="s">
        <v>111</v>
      </c>
      <c r="H23" s="1731"/>
      <c r="I23" s="1731"/>
    </row>
    <row r="24" spans="1:9">
      <c r="A24" s="1718">
        <v>43718</v>
      </c>
      <c r="B24" s="1721" t="s">
        <v>1547</v>
      </c>
      <c r="C24" s="1719" t="s">
        <v>1275</v>
      </c>
      <c r="D24" s="1722"/>
      <c r="E24" s="1722">
        <v>6024936914</v>
      </c>
      <c r="F24" s="1722">
        <f t="shared" si="0"/>
        <v>6031481089</v>
      </c>
      <c r="G24" s="1733" t="s">
        <v>111</v>
      </c>
      <c r="H24" s="1731"/>
      <c r="I24" s="1731"/>
    </row>
    <row r="25" spans="1:9">
      <c r="A25" s="1718">
        <v>43719</v>
      </c>
      <c r="B25" s="1721" t="s">
        <v>1548</v>
      </c>
      <c r="C25" s="1719" t="s">
        <v>1264</v>
      </c>
      <c r="D25" s="1722">
        <v>6025000000</v>
      </c>
      <c r="E25" s="1722"/>
      <c r="F25" s="1722">
        <f t="shared" si="0"/>
        <v>6481089</v>
      </c>
      <c r="G25" s="1733" t="s">
        <v>111</v>
      </c>
      <c r="H25" s="1731"/>
      <c r="I25" s="1731"/>
    </row>
    <row r="26" spans="1:9">
      <c r="A26" s="1718">
        <v>43727</v>
      </c>
      <c r="B26" s="1721" t="s">
        <v>1549</v>
      </c>
      <c r="C26" s="1719" t="s">
        <v>1275</v>
      </c>
      <c r="D26" s="1722"/>
      <c r="E26" s="1722">
        <v>6016289403</v>
      </c>
      <c r="F26" s="1722">
        <f t="shared" si="0"/>
        <v>6022770492</v>
      </c>
      <c r="G26" s="1733" t="s">
        <v>111</v>
      </c>
      <c r="H26" s="1731"/>
      <c r="I26" s="1731"/>
    </row>
    <row r="27" spans="1:9">
      <c r="A27" s="1718">
        <v>43734</v>
      </c>
      <c r="B27" s="1721" t="s">
        <v>1550</v>
      </c>
      <c r="C27" s="1719" t="s">
        <v>1343</v>
      </c>
      <c r="D27" s="1722">
        <v>2290664937</v>
      </c>
      <c r="E27" s="1722"/>
      <c r="F27" s="1722">
        <f t="shared" si="0"/>
        <v>3732105555</v>
      </c>
      <c r="G27" s="1733" t="s">
        <v>111</v>
      </c>
      <c r="H27" s="1731"/>
      <c r="I27" s="1731"/>
    </row>
    <row r="28" spans="1:9">
      <c r="A28" s="1718">
        <v>43738</v>
      </c>
      <c r="B28" s="1721" t="s">
        <v>1551</v>
      </c>
      <c r="C28" s="1719" t="s">
        <v>1234</v>
      </c>
      <c r="D28" s="1722">
        <v>3732105555</v>
      </c>
      <c r="E28" s="1722"/>
      <c r="F28" s="1722">
        <f t="shared" si="0"/>
        <v>0</v>
      </c>
      <c r="G28" s="1733" t="s">
        <v>111</v>
      </c>
      <c r="H28" s="1731"/>
      <c r="I28" s="1731"/>
    </row>
    <row r="29" spans="1:9">
      <c r="A29" s="1718">
        <v>43738</v>
      </c>
      <c r="B29" s="1721" t="s">
        <v>1552</v>
      </c>
      <c r="C29" s="1719" t="s">
        <v>1261</v>
      </c>
      <c r="D29" s="1722"/>
      <c r="E29" s="1722">
        <v>9523000000</v>
      </c>
      <c r="F29" s="1722">
        <f t="shared" si="0"/>
        <v>9523000000</v>
      </c>
      <c r="G29" s="1733" t="s">
        <v>111</v>
      </c>
      <c r="H29" s="1731"/>
      <c r="I29" s="1731"/>
    </row>
    <row r="30" spans="1:9">
      <c r="A30" s="1718">
        <v>43738</v>
      </c>
      <c r="B30" s="1721" t="s">
        <v>1551</v>
      </c>
      <c r="C30" s="1719" t="s">
        <v>1234</v>
      </c>
      <c r="D30" s="1722">
        <v>9523000000</v>
      </c>
      <c r="E30" s="1722"/>
      <c r="F30" s="1722">
        <f t="shared" si="0"/>
        <v>0</v>
      </c>
      <c r="G30" s="1733" t="s">
        <v>111</v>
      </c>
      <c r="H30" s="1731"/>
      <c r="I30" s="1731"/>
    </row>
    <row r="31" spans="1:9">
      <c r="A31" s="1718">
        <v>43738</v>
      </c>
      <c r="B31" s="1721" t="s">
        <v>545</v>
      </c>
      <c r="C31" s="1719" t="s">
        <v>1322</v>
      </c>
      <c r="D31" s="1722"/>
      <c r="E31" s="1722">
        <v>3244189</v>
      </c>
      <c r="F31" s="1722">
        <f t="shared" si="0"/>
        <v>3244189</v>
      </c>
      <c r="G31" s="1733" t="s">
        <v>111</v>
      </c>
      <c r="H31" s="1731"/>
      <c r="I31" s="1731"/>
    </row>
    <row r="32" spans="1:9">
      <c r="A32" s="1718">
        <v>43738</v>
      </c>
      <c r="B32" s="1721" t="s">
        <v>1537</v>
      </c>
      <c r="C32" s="1719" t="s">
        <v>1324</v>
      </c>
      <c r="D32" s="1722">
        <v>648838</v>
      </c>
      <c r="E32" s="1722"/>
      <c r="F32" s="1722">
        <f t="shared" si="0"/>
        <v>2595351</v>
      </c>
      <c r="G32" s="1733" t="s">
        <v>111</v>
      </c>
      <c r="H32" s="1731"/>
      <c r="I32" s="1731"/>
    </row>
    <row r="33" spans="1:9">
      <c r="A33" s="1718">
        <v>43738</v>
      </c>
      <c r="B33" s="1721" t="s">
        <v>1538</v>
      </c>
      <c r="C33" s="1719" t="s">
        <v>1326</v>
      </c>
      <c r="D33" s="1722">
        <v>25000</v>
      </c>
      <c r="E33" s="1722"/>
      <c r="F33" s="1722">
        <f t="shared" si="0"/>
        <v>2570351</v>
      </c>
      <c r="G33" s="1733" t="s">
        <v>111</v>
      </c>
      <c r="H33" s="1731"/>
      <c r="I33" s="1731"/>
    </row>
    <row r="34" spans="1:9">
      <c r="A34" s="1718">
        <v>43740</v>
      </c>
      <c r="B34" s="1721" t="s">
        <v>1553</v>
      </c>
      <c r="C34" s="1719" t="s">
        <v>1326</v>
      </c>
      <c r="D34" s="1722">
        <v>6000</v>
      </c>
      <c r="E34" s="1722"/>
      <c r="F34" s="1722">
        <f t="shared" si="0"/>
        <v>2564351</v>
      </c>
      <c r="G34" s="1733" t="s">
        <v>111</v>
      </c>
      <c r="H34" s="1731"/>
      <c r="I34" s="1731"/>
    </row>
    <row r="35" spans="1:9">
      <c r="A35" s="1718">
        <v>43746</v>
      </c>
      <c r="B35" s="1721" t="s">
        <v>1554</v>
      </c>
      <c r="C35" s="1719" t="s">
        <v>1275</v>
      </c>
      <c r="D35" s="1722"/>
      <c r="E35" s="1722">
        <v>5872663687</v>
      </c>
      <c r="F35" s="1722">
        <f t="shared" si="0"/>
        <v>5875228038</v>
      </c>
      <c r="G35" s="1733" t="s">
        <v>111</v>
      </c>
      <c r="H35" s="1731"/>
      <c r="I35" s="1731"/>
    </row>
    <row r="36" spans="1:9">
      <c r="A36" s="1718">
        <v>43748</v>
      </c>
      <c r="B36" s="1721" t="s">
        <v>1555</v>
      </c>
      <c r="C36" s="1719" t="s">
        <v>1275</v>
      </c>
      <c r="D36" s="1722"/>
      <c r="E36" s="1722">
        <v>6032301489</v>
      </c>
      <c r="F36" s="1722">
        <f t="shared" si="0"/>
        <v>11907529527</v>
      </c>
      <c r="G36" s="1733" t="s">
        <v>111</v>
      </c>
      <c r="H36" s="1731"/>
      <c r="I36" s="1731"/>
    </row>
    <row r="37" spans="1:9">
      <c r="A37" s="1718">
        <v>43754</v>
      </c>
      <c r="B37" s="1721" t="s">
        <v>1538</v>
      </c>
      <c r="C37" s="1719" t="s">
        <v>1326</v>
      </c>
      <c r="D37" s="1722">
        <v>250000</v>
      </c>
      <c r="E37" s="1722"/>
      <c r="F37" s="1722">
        <f t="shared" si="0"/>
        <v>11907279527</v>
      </c>
      <c r="G37" s="1733" t="s">
        <v>111</v>
      </c>
      <c r="H37" s="1731"/>
      <c r="I37" s="1731"/>
    </row>
    <row r="38" spans="1:9">
      <c r="A38" s="1718">
        <v>43756</v>
      </c>
      <c r="B38" s="1721" t="s">
        <v>1556</v>
      </c>
      <c r="C38" s="1719" t="s">
        <v>1261</v>
      </c>
      <c r="D38" s="1722">
        <v>9523000000</v>
      </c>
      <c r="E38" s="1722"/>
      <c r="F38" s="1722">
        <f t="shared" si="0"/>
        <v>2384279527</v>
      </c>
      <c r="G38" s="1733" t="s">
        <v>111</v>
      </c>
      <c r="H38" s="1731"/>
      <c r="I38" s="1731"/>
    </row>
    <row r="39" spans="1:9">
      <c r="A39" s="1718">
        <v>43756</v>
      </c>
      <c r="B39" s="1721" t="s">
        <v>1557</v>
      </c>
      <c r="C39" s="1719" t="str">
        <f>+[371]NLM!$A$14</f>
        <v>1.2.2</v>
      </c>
      <c r="D39" s="1722">
        <v>2381965176</v>
      </c>
      <c r="E39" s="1722"/>
      <c r="F39" s="1722">
        <f t="shared" si="0"/>
        <v>2314351</v>
      </c>
      <c r="G39" s="1733" t="s">
        <v>111</v>
      </c>
      <c r="H39" s="1731"/>
      <c r="I39" s="1731"/>
    </row>
    <row r="40" spans="1:9">
      <c r="A40" s="1718">
        <v>43769</v>
      </c>
      <c r="B40" s="1721" t="s">
        <v>545</v>
      </c>
      <c r="C40" s="1719" t="s">
        <v>1322</v>
      </c>
      <c r="D40" s="1722"/>
      <c r="E40" s="1722">
        <v>5684463</v>
      </c>
      <c r="F40" s="1722">
        <f t="shared" si="0"/>
        <v>7998814</v>
      </c>
      <c r="G40" s="1733" t="s">
        <v>111</v>
      </c>
      <c r="H40" s="1731"/>
      <c r="I40" s="1731"/>
    </row>
    <row r="41" spans="1:9">
      <c r="A41" s="1718">
        <v>43769</v>
      </c>
      <c r="B41" s="1721" t="s">
        <v>1537</v>
      </c>
      <c r="C41" s="1719" t="s">
        <v>1324</v>
      </c>
      <c r="D41" s="1722">
        <v>1136893</v>
      </c>
      <c r="E41" s="1722"/>
      <c r="F41" s="1722">
        <f t="shared" si="0"/>
        <v>6861921</v>
      </c>
      <c r="G41" s="1733" t="s">
        <v>111</v>
      </c>
      <c r="H41" s="1731"/>
      <c r="I41" s="1731"/>
    </row>
    <row r="42" spans="1:9">
      <c r="A42" s="1718">
        <v>43769</v>
      </c>
      <c r="B42" s="1721" t="s">
        <v>1538</v>
      </c>
      <c r="C42" s="1719" t="s">
        <v>1326</v>
      </c>
      <c r="D42" s="1722">
        <v>25000</v>
      </c>
      <c r="E42" s="1722"/>
      <c r="F42" s="1722">
        <f t="shared" si="0"/>
        <v>6836921</v>
      </c>
      <c r="G42" s="1733" t="s">
        <v>111</v>
      </c>
      <c r="H42" s="1731"/>
      <c r="I42" s="1731"/>
    </row>
    <row r="43" spans="1:9">
      <c r="A43" s="1718">
        <v>43776</v>
      </c>
      <c r="B43" s="1721" t="s">
        <v>1558</v>
      </c>
      <c r="C43" s="1719" t="s">
        <v>1275</v>
      </c>
      <c r="D43" s="1722"/>
      <c r="E43" s="1722">
        <v>5502426777</v>
      </c>
      <c r="F43" s="1722">
        <f t="shared" si="0"/>
        <v>5509263698</v>
      </c>
      <c r="G43" s="1733" t="s">
        <v>111</v>
      </c>
      <c r="H43" s="1731"/>
      <c r="I43" s="1731"/>
    </row>
    <row r="44" spans="1:9">
      <c r="A44" s="1718">
        <v>43776</v>
      </c>
      <c r="B44" s="1721" t="s">
        <v>1559</v>
      </c>
      <c r="C44" s="1719" t="s">
        <v>1275</v>
      </c>
      <c r="D44" s="1722"/>
      <c r="E44" s="1722">
        <v>2931541111</v>
      </c>
      <c r="F44" s="1722">
        <f t="shared" si="0"/>
        <v>8440804809</v>
      </c>
      <c r="G44" s="1733" t="s">
        <v>111</v>
      </c>
      <c r="H44" s="1731"/>
      <c r="I44" s="1731"/>
    </row>
    <row r="45" spans="1:9">
      <c r="A45" s="1718">
        <v>43780</v>
      </c>
      <c r="B45" s="1721" t="s">
        <v>1560</v>
      </c>
      <c r="C45" s="1719">
        <f>+[371]NLM!$A$63</f>
        <v>0</v>
      </c>
      <c r="D45" s="1722">
        <v>8440000000</v>
      </c>
      <c r="E45" s="1722"/>
      <c r="F45" s="1722">
        <f t="shared" si="0"/>
        <v>804809</v>
      </c>
      <c r="G45" s="1733" t="s">
        <v>111</v>
      </c>
      <c r="H45" s="1731"/>
      <c r="I45" s="1731"/>
    </row>
    <row r="46" spans="1:9">
      <c r="A46" s="1718">
        <v>43798</v>
      </c>
      <c r="B46" s="1721" t="s">
        <v>1561</v>
      </c>
      <c r="C46" s="1719" t="str">
        <f>+[371]NLM!$A$60</f>
        <v>3.2.3</v>
      </c>
      <c r="D46" s="1722"/>
      <c r="E46" s="1722">
        <v>4400000000</v>
      </c>
      <c r="F46" s="1722">
        <f t="shared" si="0"/>
        <v>4400804809</v>
      </c>
      <c r="G46" s="1733" t="s">
        <v>111</v>
      </c>
      <c r="H46" s="1731"/>
      <c r="I46" s="1731"/>
    </row>
    <row r="47" spans="1:9">
      <c r="A47" s="1718">
        <v>43776</v>
      </c>
      <c r="B47" s="1721" t="s">
        <v>1557</v>
      </c>
      <c r="C47" s="1719" t="str">
        <f>+[371]NLM!$A$14</f>
        <v>1.2.2</v>
      </c>
      <c r="D47" s="1722">
        <v>4400000000</v>
      </c>
      <c r="E47" s="1722"/>
      <c r="F47" s="1722">
        <f t="shared" si="0"/>
        <v>804809</v>
      </c>
      <c r="G47" s="1733" t="s">
        <v>111</v>
      </c>
      <c r="H47" s="1731"/>
      <c r="I47" s="1731"/>
    </row>
    <row r="48" spans="1:9">
      <c r="A48" s="1718">
        <v>43799</v>
      </c>
      <c r="B48" s="1721" t="s">
        <v>545</v>
      </c>
      <c r="C48" s="1719" t="s">
        <v>1322</v>
      </c>
      <c r="D48" s="1722"/>
      <c r="E48" s="1722">
        <v>1778622</v>
      </c>
      <c r="F48" s="1722">
        <f t="shared" si="0"/>
        <v>2583431</v>
      </c>
      <c r="G48" s="1733" t="s">
        <v>111</v>
      </c>
      <c r="H48" s="1731"/>
      <c r="I48" s="1731"/>
    </row>
    <row r="49" spans="1:9">
      <c r="A49" s="1718">
        <v>43776</v>
      </c>
      <c r="B49" s="1721" t="s">
        <v>1537</v>
      </c>
      <c r="C49" s="1719" t="s">
        <v>1324</v>
      </c>
      <c r="D49" s="1722">
        <v>355725</v>
      </c>
      <c r="E49" s="1722"/>
      <c r="F49" s="1722">
        <f t="shared" si="0"/>
        <v>2227706</v>
      </c>
      <c r="G49" s="1733" t="s">
        <v>111</v>
      </c>
      <c r="H49" s="1731"/>
      <c r="I49" s="1731"/>
    </row>
    <row r="50" spans="1:9">
      <c r="A50" s="1718">
        <v>43776</v>
      </c>
      <c r="B50" s="1721" t="s">
        <v>1538</v>
      </c>
      <c r="C50" s="1719" t="s">
        <v>1326</v>
      </c>
      <c r="D50" s="1722">
        <v>25000</v>
      </c>
      <c r="E50" s="1722"/>
      <c r="F50" s="1722">
        <f t="shared" si="0"/>
        <v>2202706</v>
      </c>
      <c r="G50" s="1733" t="s">
        <v>111</v>
      </c>
      <c r="H50" s="1731"/>
      <c r="I50" s="1731"/>
    </row>
    <row r="51" spans="1:9">
      <c r="A51" s="1718">
        <v>43802</v>
      </c>
      <c r="B51" s="1721" t="s">
        <v>1562</v>
      </c>
      <c r="C51" s="1719" t="s">
        <v>1275</v>
      </c>
      <c r="D51" s="1722"/>
      <c r="E51" s="1722">
        <v>5521949199</v>
      </c>
      <c r="F51" s="1722">
        <f t="shared" si="0"/>
        <v>5524151905</v>
      </c>
      <c r="G51" s="1733" t="s">
        <v>111</v>
      </c>
      <c r="H51" s="1731"/>
      <c r="I51" s="1731"/>
    </row>
    <row r="52" spans="1:9">
      <c r="A52" s="1718">
        <v>43830</v>
      </c>
      <c r="B52" s="1721" t="s">
        <v>545</v>
      </c>
      <c r="C52" s="1719" t="s">
        <v>1322</v>
      </c>
      <c r="D52" s="1722"/>
      <c r="E52" s="1722">
        <v>8061050</v>
      </c>
      <c r="F52" s="1722">
        <f t="shared" si="0"/>
        <v>5532212955</v>
      </c>
      <c r="G52" s="1733" t="s">
        <v>111</v>
      </c>
      <c r="H52" s="1731"/>
      <c r="I52" s="1731"/>
    </row>
    <row r="53" spans="1:9">
      <c r="A53" s="1718">
        <v>43830</v>
      </c>
      <c r="B53" s="1721" t="s">
        <v>1537</v>
      </c>
      <c r="C53" s="1719" t="s">
        <v>1324</v>
      </c>
      <c r="D53" s="1722">
        <v>1612210</v>
      </c>
      <c r="E53" s="1722"/>
      <c r="F53" s="1722">
        <f t="shared" si="0"/>
        <v>5530600745</v>
      </c>
      <c r="G53" s="1733" t="s">
        <v>111</v>
      </c>
      <c r="H53" s="1731"/>
      <c r="I53" s="1731"/>
    </row>
    <row r="54" spans="1:9">
      <c r="A54" s="1718">
        <v>43830</v>
      </c>
      <c r="B54" s="1721" t="s">
        <v>1538</v>
      </c>
      <c r="C54" s="1719" t="s">
        <v>1326</v>
      </c>
      <c r="D54" s="1722">
        <v>25000</v>
      </c>
      <c r="E54" s="1722"/>
      <c r="F54" s="1722">
        <f t="shared" si="0"/>
        <v>5530575745</v>
      </c>
      <c r="G54" s="1733" t="s">
        <v>111</v>
      </c>
      <c r="H54" s="1731"/>
      <c r="I54" s="1731"/>
    </row>
    <row r="56" spans="1:9">
      <c r="D56" s="1723">
        <f>+SUM(D7:D54)</f>
        <v>52926303968</v>
      </c>
      <c r="E56" s="1723">
        <f>+SUM(E7:E54)</f>
        <v>58446879713</v>
      </c>
    </row>
  </sheetData>
  <mergeCells count="8">
    <mergeCell ref="I5:I6"/>
    <mergeCell ref="G5:H5"/>
    <mergeCell ref="A5:A6"/>
    <mergeCell ref="B5:B6"/>
    <mergeCell ref="C5:C6"/>
    <mergeCell ref="D5:D6"/>
    <mergeCell ref="F5:F6"/>
    <mergeCell ref="E5:E6"/>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54"/>
  <sheetViews>
    <sheetView workbookViewId="0">
      <selection activeCell="A3" sqref="A3"/>
    </sheetView>
  </sheetViews>
  <sheetFormatPr defaultColWidth="9.16796875" defaultRowHeight="15"/>
  <cols>
    <col min="1" max="1" width="12.5390625" style="1724" customWidth="1"/>
    <col min="2" max="2" width="77.13671875" style="1725" bestFit="1" customWidth="1"/>
    <col min="3" max="3" width="9.16796875" style="1720"/>
    <col min="4" max="4" width="15.23828125" style="1723" bestFit="1" customWidth="1"/>
    <col min="5" max="5" width="15.37109375" style="1723" bestFit="1" customWidth="1"/>
    <col min="6" max="6" width="14.96875" style="1723" customWidth="1"/>
    <col min="7" max="7" width="12.13671875" style="1720" customWidth="1"/>
    <col min="8" max="8" width="13.078125" style="1720" customWidth="1"/>
    <col min="9" max="9" width="25.75390625" style="1720" customWidth="1"/>
    <col min="10" max="16384" width="9.16796875" style="1720"/>
  </cols>
  <sheetData>
    <row r="1" spans="1:9">
      <c r="A1" s="1726" t="s">
        <v>1163</v>
      </c>
    </row>
    <row r="2" spans="1:9">
      <c r="A2" s="1726" t="s">
        <v>1591</v>
      </c>
    </row>
    <row r="3" spans="1:9">
      <c r="A3" s="1726" t="s">
        <v>1222</v>
      </c>
    </row>
    <row r="5" spans="1:9">
      <c r="A5" s="2008" t="s">
        <v>11</v>
      </c>
      <c r="B5" s="2010" t="s">
        <v>130</v>
      </c>
      <c r="C5" s="2012" t="s">
        <v>1531</v>
      </c>
      <c r="D5" s="2014" t="s">
        <v>1532</v>
      </c>
      <c r="E5" s="2014" t="s">
        <v>1533</v>
      </c>
      <c r="F5" s="2014" t="s">
        <v>1534</v>
      </c>
      <c r="G5" s="2007" t="s">
        <v>1563</v>
      </c>
      <c r="H5" s="2007"/>
      <c r="I5" s="2006" t="s">
        <v>23</v>
      </c>
    </row>
    <row r="6" spans="1:9">
      <c r="A6" s="2009"/>
      <c r="B6" s="2011"/>
      <c r="C6" s="2013"/>
      <c r="D6" s="2015"/>
      <c r="E6" s="2015"/>
      <c r="F6" s="2015"/>
      <c r="G6" s="1719" t="s">
        <v>1564</v>
      </c>
      <c r="H6" s="1719" t="s">
        <v>1565</v>
      </c>
      <c r="I6" s="2006"/>
    </row>
    <row r="7" spans="1:9">
      <c r="A7" s="1718">
        <v>43739</v>
      </c>
      <c r="B7" s="1721" t="s">
        <v>246</v>
      </c>
      <c r="C7" s="1731"/>
      <c r="D7" s="1722"/>
      <c r="E7" s="1722">
        <v>13071121850</v>
      </c>
      <c r="F7" s="1722">
        <v>13071121850</v>
      </c>
      <c r="G7" s="1733" t="s">
        <v>111</v>
      </c>
      <c r="H7" s="1732"/>
      <c r="I7" s="1731"/>
    </row>
    <row r="8" spans="1:9">
      <c r="A8" s="1718">
        <v>43739</v>
      </c>
      <c r="B8" s="1721" t="s">
        <v>1553</v>
      </c>
      <c r="C8" s="1719" t="s">
        <v>1326</v>
      </c>
      <c r="D8" s="1722">
        <v>6000</v>
      </c>
      <c r="E8" s="1722"/>
      <c r="F8" s="1722">
        <f>+F7-D8+E8</f>
        <v>13071115850</v>
      </c>
      <c r="G8" s="1733" t="s">
        <v>111</v>
      </c>
      <c r="H8" s="1731"/>
      <c r="I8" s="1731"/>
    </row>
    <row r="9" spans="1:9">
      <c r="A9" s="1718">
        <v>43739</v>
      </c>
      <c r="B9" s="1721" t="s">
        <v>1566</v>
      </c>
      <c r="C9" s="1719" t="s">
        <v>1326</v>
      </c>
      <c r="D9" s="1722">
        <v>250000</v>
      </c>
      <c r="E9" s="1722"/>
      <c r="F9" s="1722">
        <f t="shared" ref="F9:F45" si="0">+F8-D9+E9</f>
        <v>13070865850</v>
      </c>
      <c r="G9" s="1733" t="s">
        <v>111</v>
      </c>
      <c r="H9" s="1731"/>
      <c r="I9" s="1731"/>
    </row>
    <row r="10" spans="1:9">
      <c r="A10" s="1718">
        <v>43741</v>
      </c>
      <c r="B10" s="1721" t="s">
        <v>1567</v>
      </c>
      <c r="C10" s="1719" t="s">
        <v>1326</v>
      </c>
      <c r="D10" s="1722">
        <v>100000</v>
      </c>
      <c r="E10" s="1722"/>
      <c r="F10" s="1722">
        <f t="shared" si="0"/>
        <v>13070765850</v>
      </c>
      <c r="G10" s="1733" t="s">
        <v>111</v>
      </c>
      <c r="H10" s="1731"/>
      <c r="I10" s="1731"/>
    </row>
    <row r="11" spans="1:9">
      <c r="A11" s="1718">
        <v>43741</v>
      </c>
      <c r="B11" s="1721" t="s">
        <v>1567</v>
      </c>
      <c r="C11" s="1719" t="s">
        <v>1326</v>
      </c>
      <c r="D11" s="1722">
        <v>100000</v>
      </c>
      <c r="E11" s="1722"/>
      <c r="F11" s="1722">
        <f t="shared" si="0"/>
        <v>13070665850</v>
      </c>
      <c r="G11" s="1733" t="s">
        <v>111</v>
      </c>
      <c r="H11" s="1731"/>
      <c r="I11" s="1731"/>
    </row>
    <row r="12" spans="1:9">
      <c r="A12" s="1718">
        <v>43748</v>
      </c>
      <c r="B12" s="1721" t="s">
        <v>1568</v>
      </c>
      <c r="C12" s="1719" t="str">
        <f>+[371]NLM!$A$105</f>
        <v>6.9</v>
      </c>
      <c r="D12" s="1722">
        <v>645851469</v>
      </c>
      <c r="E12" s="1722"/>
      <c r="F12" s="1722">
        <f t="shared" si="0"/>
        <v>12424814381</v>
      </c>
      <c r="G12" s="1733" t="s">
        <v>111</v>
      </c>
      <c r="H12" s="1731"/>
      <c r="I12" s="1731"/>
    </row>
    <row r="13" spans="1:9">
      <c r="A13" s="1718">
        <v>43749</v>
      </c>
      <c r="B13" s="1721" t="s">
        <v>1569</v>
      </c>
      <c r="C13" s="1719" t="s">
        <v>1345</v>
      </c>
      <c r="D13" s="1722">
        <v>1770000000</v>
      </c>
      <c r="E13" s="1722"/>
      <c r="F13" s="1722">
        <f t="shared" si="0"/>
        <v>10654814381</v>
      </c>
      <c r="G13" s="1733" t="s">
        <v>111</v>
      </c>
      <c r="H13" s="1731"/>
      <c r="I13" s="1731"/>
    </row>
    <row r="14" spans="1:9">
      <c r="A14" s="1718">
        <v>43752</v>
      </c>
      <c r="B14" s="1721" t="s">
        <v>1570</v>
      </c>
      <c r="C14" s="1719" t="s">
        <v>1287</v>
      </c>
      <c r="D14" s="1722">
        <v>495000000</v>
      </c>
      <c r="E14" s="1722"/>
      <c r="F14" s="1722">
        <f t="shared" si="0"/>
        <v>10159814381</v>
      </c>
      <c r="G14" s="1733" t="s">
        <v>111</v>
      </c>
      <c r="H14" s="1731"/>
      <c r="I14" s="1731"/>
    </row>
    <row r="15" spans="1:9">
      <c r="A15" s="1718">
        <v>43752</v>
      </c>
      <c r="B15" s="1721" t="s">
        <v>1571</v>
      </c>
      <c r="C15" s="1719" t="s">
        <v>1243</v>
      </c>
      <c r="D15" s="1722">
        <v>30000000</v>
      </c>
      <c r="E15" s="1722"/>
      <c r="F15" s="1722">
        <f t="shared" si="0"/>
        <v>10129814381</v>
      </c>
      <c r="G15" s="1733" t="s">
        <v>111</v>
      </c>
      <c r="H15" s="1731"/>
      <c r="I15" s="1731"/>
    </row>
    <row r="16" spans="1:9">
      <c r="A16" s="1718">
        <v>43753</v>
      </c>
      <c r="B16" s="1721" t="s">
        <v>1572</v>
      </c>
      <c r="C16" s="1719" t="str">
        <f>+[371]NLM!$A$65</f>
        <v>3.4.1</v>
      </c>
      <c r="D16" s="1722">
        <v>9900000000</v>
      </c>
      <c r="E16" s="1722"/>
      <c r="F16" s="1722">
        <f t="shared" si="0"/>
        <v>229814381</v>
      </c>
      <c r="G16" s="1733" t="s">
        <v>111</v>
      </c>
      <c r="H16" s="1731"/>
      <c r="I16" s="1731"/>
    </row>
    <row r="17" spans="1:9">
      <c r="A17" s="1718">
        <v>43753</v>
      </c>
      <c r="B17" s="1721" t="s">
        <v>1573</v>
      </c>
      <c r="C17" s="1719" t="str">
        <f>+[371]NLM!$A$24</f>
        <v>1.4.1</v>
      </c>
      <c r="D17" s="1722">
        <v>90000000</v>
      </c>
      <c r="E17" s="1722"/>
      <c r="F17" s="1722">
        <f t="shared" si="0"/>
        <v>139814381</v>
      </c>
      <c r="G17" s="1733" t="s">
        <v>111</v>
      </c>
      <c r="H17" s="1731"/>
      <c r="I17" s="1731"/>
    </row>
    <row r="18" spans="1:9">
      <c r="A18" s="1718">
        <v>43753</v>
      </c>
      <c r="B18" s="1721" t="s">
        <v>1574</v>
      </c>
      <c r="C18" s="1719" t="str">
        <f>+[371]NLM!$A$10</f>
        <v>1.1</v>
      </c>
      <c r="D18" s="1722">
        <v>10000000</v>
      </c>
      <c r="E18" s="1722"/>
      <c r="F18" s="1722">
        <f t="shared" si="0"/>
        <v>129814381</v>
      </c>
      <c r="G18" s="1733" t="s">
        <v>111</v>
      </c>
      <c r="H18" s="1731"/>
      <c r="I18" s="1731"/>
    </row>
    <row r="19" spans="1:9">
      <c r="A19" s="1718">
        <v>43754</v>
      </c>
      <c r="B19" s="1721" t="s">
        <v>1575</v>
      </c>
      <c r="C19" s="1719" t="str">
        <f>+[371]NLM!$A$65</f>
        <v>3.4.1</v>
      </c>
      <c r="D19" s="1722"/>
      <c r="E19" s="1722">
        <v>2212500000</v>
      </c>
      <c r="F19" s="1722">
        <f t="shared" si="0"/>
        <v>2342314381</v>
      </c>
      <c r="G19" s="1733" t="s">
        <v>111</v>
      </c>
      <c r="H19" s="1731"/>
      <c r="I19" s="1731"/>
    </row>
    <row r="20" spans="1:9">
      <c r="A20" s="1718">
        <v>43754</v>
      </c>
      <c r="B20" s="1721" t="s">
        <v>1576</v>
      </c>
      <c r="C20" s="1719" t="str">
        <f>+[371]NLM!$A$33</f>
        <v>1.5.4</v>
      </c>
      <c r="D20" s="1722">
        <v>2212500000</v>
      </c>
      <c r="E20" s="1722"/>
      <c r="F20" s="1722">
        <f t="shared" si="0"/>
        <v>129814381</v>
      </c>
      <c r="G20" s="1733" t="s">
        <v>111</v>
      </c>
      <c r="H20" s="1731"/>
      <c r="I20" s="1731"/>
    </row>
    <row r="21" spans="1:9">
      <c r="A21" s="1718">
        <v>43755</v>
      </c>
      <c r="B21" s="1721" t="s">
        <v>1575</v>
      </c>
      <c r="C21" s="1719" t="str">
        <f>+[371]NLM!$A$65</f>
        <v>3.4.1</v>
      </c>
      <c r="D21" s="1722"/>
      <c r="E21" s="1722">
        <v>463967740</v>
      </c>
      <c r="F21" s="1722">
        <f t="shared" si="0"/>
        <v>593782121</v>
      </c>
      <c r="G21" s="1733" t="s">
        <v>111</v>
      </c>
      <c r="H21" s="1731"/>
      <c r="I21" s="1731"/>
    </row>
    <row r="22" spans="1:9">
      <c r="A22" s="1718">
        <v>43755</v>
      </c>
      <c r="B22" s="1721" t="s">
        <v>1577</v>
      </c>
      <c r="C22" s="1719" t="s">
        <v>1345</v>
      </c>
      <c r="D22" s="1722">
        <v>463967740</v>
      </c>
      <c r="E22" s="1722"/>
      <c r="F22" s="1722">
        <f t="shared" si="0"/>
        <v>129814381</v>
      </c>
      <c r="G22" s="1733" t="s">
        <v>111</v>
      </c>
      <c r="H22" s="1731"/>
      <c r="I22" s="1731"/>
    </row>
    <row r="23" spans="1:9">
      <c r="A23" s="1718">
        <v>43755</v>
      </c>
      <c r="B23" s="1721" t="s">
        <v>1578</v>
      </c>
      <c r="C23" s="1719" t="str">
        <f>+[371]NLM!$A$13</f>
        <v>1.2.1</v>
      </c>
      <c r="D23" s="1722"/>
      <c r="E23" s="1722">
        <v>2381965176</v>
      </c>
      <c r="F23" s="1722">
        <f t="shared" si="0"/>
        <v>2511779557</v>
      </c>
      <c r="G23" s="1733" t="s">
        <v>111</v>
      </c>
      <c r="H23" s="1731"/>
      <c r="I23" s="1731"/>
    </row>
    <row r="24" spans="1:9">
      <c r="A24" s="1718">
        <v>43756</v>
      </c>
      <c r="B24" s="1721" t="s">
        <v>1579</v>
      </c>
      <c r="C24" s="1719" t="str">
        <f>+[371]NLM!$A$108</f>
        <v>6.12</v>
      </c>
      <c r="D24" s="1722">
        <v>57153000</v>
      </c>
      <c r="E24" s="1722"/>
      <c r="F24" s="1722">
        <f t="shared" si="0"/>
        <v>2454626557</v>
      </c>
      <c r="G24" s="1733" t="s">
        <v>111</v>
      </c>
      <c r="H24" s="1731"/>
      <c r="I24" s="1731"/>
    </row>
    <row r="25" spans="1:9">
      <c r="A25" s="1718">
        <v>43763</v>
      </c>
      <c r="B25" s="1734" t="s">
        <v>1580</v>
      </c>
      <c r="C25" s="1719" t="str">
        <f>+[371]NLM!$A$65</f>
        <v>3.4.1</v>
      </c>
      <c r="D25" s="1722"/>
      <c r="E25" s="1722">
        <v>2426715493</v>
      </c>
      <c r="F25" s="1722">
        <f t="shared" si="0"/>
        <v>4881342050</v>
      </c>
      <c r="G25" s="1733" t="s">
        <v>111</v>
      </c>
      <c r="H25" s="1731"/>
      <c r="I25" s="1731"/>
    </row>
    <row r="26" spans="1:9">
      <c r="A26" s="1718">
        <v>43763</v>
      </c>
      <c r="B26" s="1721" t="s">
        <v>1581</v>
      </c>
      <c r="C26" s="1719" t="str">
        <f>+[371]NLM!$A$98</f>
        <v>6.2</v>
      </c>
      <c r="D26" s="1722">
        <v>463487739</v>
      </c>
      <c r="E26" s="1722"/>
      <c r="F26" s="1722">
        <f t="shared" si="0"/>
        <v>4417854311</v>
      </c>
      <c r="G26" s="1733" t="s">
        <v>111</v>
      </c>
      <c r="H26" s="1731"/>
      <c r="I26" s="1731"/>
    </row>
    <row r="27" spans="1:9">
      <c r="A27" s="1718">
        <v>43763</v>
      </c>
      <c r="B27" s="1721" t="s">
        <v>1582</v>
      </c>
      <c r="C27" s="1719" t="str">
        <f>+[371]NLM!$A$65</f>
        <v>3.4.1</v>
      </c>
      <c r="D27" s="1722">
        <v>4381972261</v>
      </c>
      <c r="E27" s="1722"/>
      <c r="F27" s="1722">
        <f t="shared" si="0"/>
        <v>35882050</v>
      </c>
      <c r="G27" s="1733" t="s">
        <v>111</v>
      </c>
      <c r="H27" s="1731"/>
      <c r="I27" s="1731"/>
    </row>
    <row r="28" spans="1:9">
      <c r="A28" s="1718">
        <v>43768</v>
      </c>
      <c r="B28" s="1721" t="s">
        <v>545</v>
      </c>
      <c r="C28" s="1719" t="s">
        <v>1322</v>
      </c>
      <c r="D28" s="1722"/>
      <c r="E28" s="1722">
        <v>10013963</v>
      </c>
      <c r="F28" s="1722">
        <f t="shared" si="0"/>
        <v>45896013</v>
      </c>
      <c r="G28" s="1733" t="s">
        <v>111</v>
      </c>
      <c r="H28" s="1731"/>
      <c r="I28" s="1731"/>
    </row>
    <row r="29" spans="1:9">
      <c r="A29" s="1718">
        <v>43768</v>
      </c>
      <c r="B29" s="1721" t="s">
        <v>1537</v>
      </c>
      <c r="C29" s="1719" t="s">
        <v>1324</v>
      </c>
      <c r="D29" s="1722">
        <v>2002793</v>
      </c>
      <c r="E29" s="1722"/>
      <c r="F29" s="1722">
        <f t="shared" si="0"/>
        <v>43893220</v>
      </c>
      <c r="G29" s="1733" t="s">
        <v>111</v>
      </c>
      <c r="H29" s="1731"/>
      <c r="I29" s="1731"/>
    </row>
    <row r="30" spans="1:9">
      <c r="A30" s="1718">
        <v>43768</v>
      </c>
      <c r="B30" s="1721" t="s">
        <v>1538</v>
      </c>
      <c r="C30" s="1719" t="s">
        <v>1326</v>
      </c>
      <c r="D30" s="1722">
        <v>25000</v>
      </c>
      <c r="E30" s="1722"/>
      <c r="F30" s="1722">
        <f t="shared" si="0"/>
        <v>43868220</v>
      </c>
      <c r="G30" s="1733" t="s">
        <v>111</v>
      </c>
      <c r="H30" s="1731"/>
      <c r="I30" s="1731"/>
    </row>
    <row r="31" spans="1:9" ht="14.25" customHeight="1">
      <c r="A31" s="1718">
        <v>43784</v>
      </c>
      <c r="B31" s="1721" t="s">
        <v>1583</v>
      </c>
      <c r="C31" s="1719" t="s">
        <v>1264</v>
      </c>
      <c r="D31" s="1722"/>
      <c r="E31" s="1722">
        <v>215000000</v>
      </c>
      <c r="F31" s="1722">
        <f t="shared" si="0"/>
        <v>258868220</v>
      </c>
      <c r="G31" s="1733" t="s">
        <v>111</v>
      </c>
      <c r="H31" s="1731"/>
      <c r="I31" s="1731"/>
    </row>
    <row r="32" spans="1:9">
      <c r="A32" s="1718">
        <v>43787</v>
      </c>
      <c r="B32" s="1721" t="s">
        <v>1584</v>
      </c>
      <c r="C32" s="1719" t="str">
        <f>+[371]NLM!$A$144</f>
        <v>8.2.3</v>
      </c>
      <c r="D32" s="1722">
        <v>1095735</v>
      </c>
      <c r="E32" s="1722"/>
      <c r="F32" s="1722">
        <f t="shared" si="0"/>
        <v>257772485</v>
      </c>
      <c r="G32" s="1733" t="s">
        <v>111</v>
      </c>
      <c r="H32" s="1731"/>
      <c r="I32" s="1731"/>
    </row>
    <row r="33" spans="1:9">
      <c r="A33" s="1718">
        <v>43787</v>
      </c>
      <c r="B33" s="1721" t="s">
        <v>1585</v>
      </c>
      <c r="C33" s="1719" t="s">
        <v>1347</v>
      </c>
      <c r="D33" s="1722">
        <v>225529440</v>
      </c>
      <c r="E33" s="1722"/>
      <c r="F33" s="1722">
        <f t="shared" si="0"/>
        <v>32243045</v>
      </c>
      <c r="G33" s="1733" t="s">
        <v>111</v>
      </c>
      <c r="H33" s="1731"/>
      <c r="I33" s="1731"/>
    </row>
    <row r="34" spans="1:9">
      <c r="A34" s="1718">
        <v>43788</v>
      </c>
      <c r="B34" s="1721" t="s">
        <v>1553</v>
      </c>
      <c r="C34" s="1719" t="s">
        <v>1326</v>
      </c>
      <c r="D34" s="1722">
        <v>6000</v>
      </c>
      <c r="E34" s="1722"/>
      <c r="F34" s="1722">
        <f t="shared" si="0"/>
        <v>32237045</v>
      </c>
      <c r="G34" s="1733" t="s">
        <v>111</v>
      </c>
      <c r="H34" s="1731"/>
      <c r="I34" s="1731"/>
    </row>
    <row r="35" spans="1:9">
      <c r="A35" s="1718">
        <v>43797</v>
      </c>
      <c r="B35" s="1721" t="s">
        <v>1586</v>
      </c>
      <c r="C35" s="1719" t="str">
        <f>+[371]NLM!$A$65</f>
        <v>3.4.1</v>
      </c>
      <c r="D35" s="1722"/>
      <c r="E35" s="1722">
        <v>3500000</v>
      </c>
      <c r="F35" s="1722">
        <f t="shared" si="0"/>
        <v>35737045</v>
      </c>
      <c r="G35" s="1733" t="s">
        <v>111</v>
      </c>
      <c r="H35" s="1731"/>
      <c r="I35" s="1731"/>
    </row>
    <row r="36" spans="1:9">
      <c r="A36" s="1718">
        <v>43798</v>
      </c>
      <c r="B36" s="1721" t="s">
        <v>1587</v>
      </c>
      <c r="C36" s="1719" t="str">
        <f>+[371]NLM!$A$116</f>
        <v>7.4</v>
      </c>
      <c r="D36" s="1722">
        <v>35456000</v>
      </c>
      <c r="E36" s="1722"/>
      <c r="F36" s="1722">
        <f t="shared" si="0"/>
        <v>281045</v>
      </c>
      <c r="G36" s="1733" t="s">
        <v>111</v>
      </c>
      <c r="H36" s="1731"/>
      <c r="I36" s="1731"/>
    </row>
    <row r="37" spans="1:9">
      <c r="A37" s="1718">
        <v>43798</v>
      </c>
      <c r="B37" s="1721" t="s">
        <v>1578</v>
      </c>
      <c r="C37" s="1719" t="str">
        <f>+[371]NLM!$A$13</f>
        <v>1.2.1</v>
      </c>
      <c r="D37" s="1722"/>
      <c r="E37" s="1722">
        <v>4400000000</v>
      </c>
      <c r="F37" s="1722">
        <f t="shared" si="0"/>
        <v>4400281045</v>
      </c>
      <c r="G37" s="1733" t="s">
        <v>111</v>
      </c>
      <c r="H37" s="1731"/>
      <c r="I37" s="1731"/>
    </row>
    <row r="38" spans="1:9">
      <c r="A38" s="1718">
        <v>43799</v>
      </c>
      <c r="B38" s="1721" t="s">
        <v>545</v>
      </c>
      <c r="C38" s="1719" t="s">
        <v>1322</v>
      </c>
      <c r="D38" s="1722"/>
      <c r="E38" s="1722">
        <v>467121</v>
      </c>
      <c r="F38" s="1722">
        <f t="shared" si="0"/>
        <v>4400748166</v>
      </c>
      <c r="G38" s="1733" t="s">
        <v>111</v>
      </c>
      <c r="H38" s="1731"/>
      <c r="I38" s="1731"/>
    </row>
    <row r="39" spans="1:9">
      <c r="A39" s="1718">
        <v>43799</v>
      </c>
      <c r="B39" s="1721" t="s">
        <v>1537</v>
      </c>
      <c r="C39" s="1719" t="s">
        <v>1324</v>
      </c>
      <c r="D39" s="1722">
        <v>93425</v>
      </c>
      <c r="E39" s="1722"/>
      <c r="F39" s="1722">
        <f t="shared" si="0"/>
        <v>4400654741</v>
      </c>
      <c r="G39" s="1733" t="s">
        <v>111</v>
      </c>
      <c r="H39" s="1731"/>
      <c r="I39" s="1731"/>
    </row>
    <row r="40" spans="1:9">
      <c r="A40" s="1718">
        <v>43799</v>
      </c>
      <c r="B40" s="1721" t="s">
        <v>1538</v>
      </c>
      <c r="C40" s="1719" t="s">
        <v>1326</v>
      </c>
      <c r="D40" s="1722">
        <v>25000</v>
      </c>
      <c r="E40" s="1722"/>
      <c r="F40" s="1722">
        <f t="shared" si="0"/>
        <v>4400629741</v>
      </c>
      <c r="G40" s="1733" t="s">
        <v>111</v>
      </c>
      <c r="H40" s="1731"/>
      <c r="I40" s="1731"/>
    </row>
    <row r="41" spans="1:9">
      <c r="A41" s="1718">
        <v>43824</v>
      </c>
      <c r="B41" s="1721" t="s">
        <v>1588</v>
      </c>
      <c r="C41" s="1719" t="str">
        <f>+[371]NLM!$A$146</f>
        <v>8.2.5</v>
      </c>
      <c r="D41" s="1722">
        <v>38759444</v>
      </c>
      <c r="E41" s="1722"/>
      <c r="F41" s="1722">
        <f t="shared" si="0"/>
        <v>4361870297</v>
      </c>
      <c r="G41" s="1733" t="s">
        <v>111</v>
      </c>
      <c r="H41" s="1731"/>
      <c r="I41" s="1731"/>
    </row>
    <row r="42" spans="1:9">
      <c r="A42" s="1718">
        <v>43826</v>
      </c>
      <c r="B42" s="1721" t="s">
        <v>1589</v>
      </c>
      <c r="C42" s="1719" t="s">
        <v>1347</v>
      </c>
      <c r="D42" s="1722"/>
      <c r="E42" s="1722">
        <v>225529440</v>
      </c>
      <c r="F42" s="1722">
        <f t="shared" si="0"/>
        <v>4587399737</v>
      </c>
      <c r="G42" s="1733" t="s">
        <v>111</v>
      </c>
      <c r="H42" s="1731"/>
      <c r="I42" s="1731"/>
    </row>
    <row r="43" spans="1:9">
      <c r="A43" s="1718">
        <v>43829</v>
      </c>
      <c r="B43" s="1721" t="s">
        <v>545</v>
      </c>
      <c r="C43" s="1719" t="s">
        <v>1322</v>
      </c>
      <c r="D43" s="1722"/>
      <c r="E43" s="1722">
        <v>6755485</v>
      </c>
      <c r="F43" s="1722">
        <f t="shared" si="0"/>
        <v>4594155222</v>
      </c>
      <c r="G43" s="1733" t="s">
        <v>111</v>
      </c>
      <c r="H43" s="1731"/>
      <c r="I43" s="1731"/>
    </row>
    <row r="44" spans="1:9">
      <c r="A44" s="1718">
        <v>43829</v>
      </c>
      <c r="B44" s="1721" t="s">
        <v>1537</v>
      </c>
      <c r="C44" s="1719" t="s">
        <v>1324</v>
      </c>
      <c r="D44" s="1722">
        <v>1351092</v>
      </c>
      <c r="E44" s="1722"/>
      <c r="F44" s="1722">
        <f t="shared" si="0"/>
        <v>4592804130</v>
      </c>
      <c r="G44" s="1733" t="s">
        <v>111</v>
      </c>
      <c r="H44" s="1731"/>
      <c r="I44" s="1731"/>
    </row>
    <row r="45" spans="1:9">
      <c r="A45" s="1718">
        <v>43829</v>
      </c>
      <c r="B45" s="1721" t="s">
        <v>1538</v>
      </c>
      <c r="C45" s="1719" t="s">
        <v>1326</v>
      </c>
      <c r="D45" s="1722">
        <v>25000</v>
      </c>
      <c r="E45" s="1722"/>
      <c r="F45" s="1722">
        <f t="shared" si="0"/>
        <v>4592779130</v>
      </c>
      <c r="G45" s="1733" t="s">
        <v>111</v>
      </c>
      <c r="H45" s="1731"/>
      <c r="I45" s="1731"/>
    </row>
    <row r="46" spans="1:9">
      <c r="G46" s="1735"/>
      <c r="H46" s="1736"/>
      <c r="I46" s="1736"/>
    </row>
    <row r="47" spans="1:9">
      <c r="D47" s="1723">
        <f>+SUM(D7:D45)</f>
        <v>20824757138</v>
      </c>
      <c r="E47" s="1723">
        <f>+SUM(E7:E45)</f>
        <v>25417536268</v>
      </c>
      <c r="G47" s="1735"/>
      <c r="H47" s="1736"/>
      <c r="I47" s="1736"/>
    </row>
    <row r="48" spans="1:9">
      <c r="G48" s="1735"/>
      <c r="H48" s="1736"/>
      <c r="I48" s="1736"/>
    </row>
    <row r="49" spans="7:9">
      <c r="G49" s="1735"/>
      <c r="H49" s="1736"/>
      <c r="I49" s="1736"/>
    </row>
    <row r="50" spans="7:9">
      <c r="G50" s="1735"/>
      <c r="H50" s="1736"/>
      <c r="I50" s="1736"/>
    </row>
    <row r="51" spans="7:9">
      <c r="G51" s="1735"/>
      <c r="H51" s="1736"/>
      <c r="I51" s="1736"/>
    </row>
    <row r="52" spans="7:9">
      <c r="G52" s="1735"/>
      <c r="H52" s="1736"/>
      <c r="I52" s="1736"/>
    </row>
    <row r="53" spans="7:9">
      <c r="G53" s="1735"/>
      <c r="H53" s="1736"/>
      <c r="I53" s="1736"/>
    </row>
    <row r="54" spans="7:9">
      <c r="G54" s="1735"/>
      <c r="H54" s="1736"/>
      <c r="I54" s="1736"/>
    </row>
  </sheetData>
  <mergeCells count="8">
    <mergeCell ref="G5:H5"/>
    <mergeCell ref="I5:I6"/>
    <mergeCell ref="F5:F6"/>
    <mergeCell ref="A5:A6"/>
    <mergeCell ref="B5:B6"/>
    <mergeCell ref="C5:C6"/>
    <mergeCell ref="E5:E6"/>
    <mergeCell ref="D5:D6"/>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25"/>
  <sheetViews>
    <sheetView workbookViewId="0">
      <selection activeCell="I18" sqref="I18"/>
    </sheetView>
  </sheetViews>
  <sheetFormatPr defaultRowHeight="12.75"/>
  <cols>
    <col min="1" max="1" width="5.2578125" customWidth="1"/>
  </cols>
  <sheetData>
    <row r="1" spans="1:2">
      <c r="A1" s="417"/>
    </row>
    <row r="3" spans="1:2">
      <c r="A3" s="1668"/>
      <c r="B3" s="542"/>
    </row>
    <row r="4" spans="1:2">
      <c r="A4" s="1668"/>
      <c r="B4" s="542"/>
    </row>
    <row r="5" spans="1:2">
      <c r="A5" s="1668"/>
      <c r="B5" s="227"/>
    </row>
    <row r="6" spans="1:2">
      <c r="B6" s="227"/>
    </row>
    <row r="7" spans="1:2">
      <c r="B7" s="227"/>
    </row>
    <row r="8" spans="1:2">
      <c r="B8" s="227"/>
    </row>
    <row r="9" spans="1:2">
      <c r="B9" s="227"/>
    </row>
    <row r="10" spans="1:2">
      <c r="B10" s="227"/>
    </row>
    <row r="11" spans="1:2">
      <c r="B11" s="227"/>
    </row>
    <row r="12" spans="1:2">
      <c r="B12" s="227"/>
    </row>
    <row r="13" spans="1:2">
      <c r="B13" s="227"/>
    </row>
    <row r="14" spans="1:2">
      <c r="B14" s="227"/>
    </row>
    <row r="15" spans="1:2">
      <c r="B15" s="227"/>
    </row>
    <row r="16" spans="1:2">
      <c r="B16" s="227"/>
    </row>
    <row r="17" spans="2:2">
      <c r="B17" s="227"/>
    </row>
    <row r="18" spans="2:2">
      <c r="B18" s="227"/>
    </row>
    <row r="19" spans="2:2">
      <c r="B19" s="227"/>
    </row>
    <row r="20" spans="2:2">
      <c r="B20" s="227"/>
    </row>
    <row r="21" spans="2:2">
      <c r="B21" s="227"/>
    </row>
    <row r="22" spans="2:2">
      <c r="B22" s="227"/>
    </row>
    <row r="23" spans="2:2">
      <c r="B23" s="227"/>
    </row>
    <row r="24" spans="2:2">
      <c r="B24" s="227"/>
    </row>
    <row r="25" spans="2:2">
      <c r="B25" s="227"/>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N159"/>
  <sheetViews>
    <sheetView showGridLines="0" topLeftCell="A5" zoomScale="70" zoomScaleNormal="70" workbookViewId="0">
      <selection activeCell="E16" sqref="E16"/>
    </sheetView>
  </sheetViews>
  <sheetFormatPr defaultColWidth="9.16796875" defaultRowHeight="15"/>
  <cols>
    <col min="1" max="1" width="5.93359375" style="1509" customWidth="1"/>
    <col min="2" max="2" width="64.32421875" style="1554" customWidth="1"/>
    <col min="3" max="3" width="29.53125" style="1556" customWidth="1"/>
    <col min="4" max="8" width="24.67578125" style="1556" customWidth="1"/>
    <col min="9" max="10" width="24.67578125" style="1556" hidden="1" customWidth="1"/>
    <col min="11" max="11" width="10.11328125" style="1541" customWidth="1"/>
    <col min="12" max="12" width="19.55078125" style="1542" bestFit="1" customWidth="1"/>
    <col min="13" max="13" width="20.08984375" style="1542" customWidth="1"/>
    <col min="14" max="14" width="23.59765625" style="1542" customWidth="1"/>
    <col min="15" max="16384" width="9.16796875" style="1541"/>
  </cols>
  <sheetData>
    <row r="1" spans="1:14" s="1509" customFormat="1" ht="22.5">
      <c r="A1" s="1508" t="s">
        <v>1163</v>
      </c>
      <c r="B1" s="1508"/>
      <c r="C1" s="1508"/>
      <c r="D1" s="1508"/>
      <c r="E1" s="1508"/>
      <c r="F1" s="1508"/>
      <c r="G1" s="1508"/>
      <c r="H1" s="1508"/>
      <c r="I1" s="1508"/>
      <c r="J1" s="1508"/>
      <c r="L1" s="1510"/>
      <c r="M1" s="1510"/>
      <c r="N1" s="1510"/>
    </row>
    <row r="2" spans="1:14" s="1509" customFormat="1" ht="21">
      <c r="A2" s="1511" t="s">
        <v>1226</v>
      </c>
      <c r="B2" s="1511"/>
      <c r="C2" s="1511"/>
      <c r="D2" s="1511"/>
      <c r="E2" s="1511"/>
      <c r="F2" s="1511"/>
      <c r="G2" s="1511"/>
      <c r="H2" s="1511"/>
      <c r="I2" s="1511"/>
      <c r="J2" s="1511"/>
      <c r="L2" s="1510"/>
      <c r="M2" s="1510"/>
      <c r="N2" s="1510"/>
    </row>
    <row r="3" spans="1:14" s="1509" customFormat="1" ht="18">
      <c r="A3" s="1512" t="s">
        <v>1341</v>
      </c>
      <c r="B3" s="1512"/>
      <c r="C3" s="1512"/>
      <c r="D3" s="1512"/>
      <c r="E3" s="1512"/>
      <c r="F3" s="1512"/>
      <c r="G3" s="1512"/>
      <c r="H3" s="1512"/>
      <c r="I3" s="1512"/>
      <c r="J3" s="1512"/>
      <c r="L3" s="1510"/>
      <c r="M3" s="1510"/>
      <c r="N3" s="1510"/>
    </row>
    <row r="4" spans="1:14" s="1509" customFormat="1">
      <c r="A4" s="1513"/>
      <c r="B4" s="1514"/>
      <c r="C4" s="1515"/>
      <c r="D4" s="1515"/>
      <c r="E4" s="1515"/>
      <c r="F4" s="1515"/>
      <c r="G4" s="1515"/>
      <c r="H4" s="1515"/>
      <c r="I4" s="1515"/>
      <c r="J4" s="1515"/>
      <c r="L4" s="1510"/>
      <c r="M4" s="1510"/>
      <c r="N4" s="1510"/>
    </row>
    <row r="5" spans="1:14" s="1509" customFormat="1">
      <c r="A5" s="2018" t="s">
        <v>182</v>
      </c>
      <c r="B5" s="2020" t="s">
        <v>23</v>
      </c>
      <c r="C5" s="2016" t="s">
        <v>1227</v>
      </c>
      <c r="D5" s="2016"/>
      <c r="E5" s="2016" t="s">
        <v>1228</v>
      </c>
      <c r="F5" s="2016"/>
      <c r="G5" s="2016" t="s">
        <v>1229</v>
      </c>
      <c r="H5" s="2016"/>
      <c r="I5" s="2016" t="str">
        <f>+[372]DAPUR!E17</f>
        <v>31 DESEMBER 2014</v>
      </c>
      <c r="J5" s="2016"/>
      <c r="L5" s="1510"/>
      <c r="M5" s="1510"/>
      <c r="N5" s="1510"/>
    </row>
    <row r="6" spans="1:14" s="1509" customFormat="1">
      <c r="A6" s="2019"/>
      <c r="B6" s="2021"/>
      <c r="C6" s="1516" t="s">
        <v>541</v>
      </c>
      <c r="D6" s="1516" t="s">
        <v>542</v>
      </c>
      <c r="E6" s="1516" t="s">
        <v>541</v>
      </c>
      <c r="F6" s="1516" t="s">
        <v>542</v>
      </c>
      <c r="G6" s="1516" t="s">
        <v>541</v>
      </c>
      <c r="H6" s="1516" t="s">
        <v>542</v>
      </c>
      <c r="I6" s="1516" t="s">
        <v>541</v>
      </c>
      <c r="J6" s="1516" t="s">
        <v>542</v>
      </c>
      <c r="L6" s="1510"/>
      <c r="M6" s="1510"/>
      <c r="N6" s="1510"/>
    </row>
    <row r="7" spans="1:14" s="1509" customFormat="1">
      <c r="A7" s="1517"/>
      <c r="B7" s="1518"/>
      <c r="C7" s="1519"/>
      <c r="D7" s="1519"/>
      <c r="E7" s="1519"/>
      <c r="F7" s="1519"/>
      <c r="G7" s="1519"/>
      <c r="H7" s="1519"/>
      <c r="I7" s="1519"/>
      <c r="J7" s="1519"/>
      <c r="L7" s="1510"/>
      <c r="M7" s="1510"/>
      <c r="N7" s="1510"/>
    </row>
    <row r="8" spans="1:14" s="1509" customFormat="1">
      <c r="A8" s="1520" t="s">
        <v>257</v>
      </c>
      <c r="B8" s="1521" t="s">
        <v>1230</v>
      </c>
      <c r="C8" s="1522"/>
      <c r="D8" s="1522"/>
      <c r="E8" s="1522"/>
      <c r="F8" s="1522"/>
      <c r="G8" s="1522"/>
      <c r="H8" s="1522"/>
      <c r="I8" s="1522"/>
      <c r="J8" s="1522"/>
      <c r="L8" s="1510"/>
      <c r="M8" s="1510"/>
      <c r="N8" s="1510"/>
    </row>
    <row r="9" spans="1:14" s="1509" customFormat="1">
      <c r="A9" s="1520"/>
      <c r="B9" s="1521" t="s">
        <v>245</v>
      </c>
      <c r="C9" s="1523"/>
      <c r="D9" s="1522"/>
      <c r="E9" s="1522"/>
      <c r="F9" s="1522"/>
      <c r="G9" s="1523"/>
      <c r="H9" s="1522"/>
      <c r="I9" s="1522"/>
      <c r="J9" s="1522"/>
      <c r="L9" s="1510"/>
      <c r="M9" s="1510"/>
    </row>
    <row r="10" spans="1:14" s="1509" customFormat="1">
      <c r="A10" s="1520" t="s">
        <v>1231</v>
      </c>
      <c r="B10" s="1524" t="s">
        <v>351</v>
      </c>
      <c r="C10" s="1523">
        <f>+[373]A!$N$19+[373]A!$N$25</f>
        <v>15826641</v>
      </c>
      <c r="D10" s="1523"/>
      <c r="E10" s="1523">
        <f>[374]BB!$D$3</f>
        <v>10000000</v>
      </c>
      <c r="F10" s="1523">
        <v>10000000</v>
      </c>
      <c r="G10" s="1523">
        <f>+C10+E10-F10</f>
        <v>15826641</v>
      </c>
      <c r="H10" s="1523"/>
      <c r="I10" s="1523">
        <f>+[372]BBNRC!J59</f>
        <v>0</v>
      </c>
      <c r="J10" s="1523"/>
      <c r="L10" s="1510"/>
      <c r="M10" s="1510"/>
    </row>
    <row r="11" spans="1:14" s="1509" customFormat="1">
      <c r="A11" s="1520"/>
      <c r="B11" s="1524"/>
      <c r="C11" s="1523"/>
      <c r="D11" s="1523"/>
      <c r="E11" s="1523"/>
      <c r="F11" s="1523"/>
      <c r="G11" s="1523"/>
      <c r="H11" s="1523"/>
      <c r="I11" s="1523"/>
      <c r="J11" s="1523"/>
      <c r="L11" s="1510"/>
      <c r="M11" s="1510"/>
    </row>
    <row r="12" spans="1:14" s="1509" customFormat="1">
      <c r="A12" s="1520" t="s">
        <v>1232</v>
      </c>
      <c r="B12" s="1521" t="s">
        <v>170</v>
      </c>
      <c r="C12" s="1523"/>
      <c r="D12" s="1523"/>
      <c r="E12" s="1523"/>
      <c r="F12" s="1523"/>
      <c r="G12" s="1523"/>
      <c r="H12" s="1523"/>
      <c r="I12" s="1523"/>
      <c r="J12" s="1523"/>
      <c r="L12" s="1510"/>
      <c r="M12" s="1510"/>
    </row>
    <row r="13" spans="1:14" s="1509" customFormat="1">
      <c r="A13" s="1520" t="s">
        <v>1233</v>
      </c>
      <c r="B13" s="1524" t="s">
        <v>1344</v>
      </c>
      <c r="C13" s="1523"/>
      <c r="D13" s="1523"/>
      <c r="E13" s="1523">
        <f>+[375]BB!$D$8+5380465537</f>
        <v>25417536268</v>
      </c>
      <c r="F13" s="1523">
        <f>+[374]Gabungan!$D$43</f>
        <v>20824757138</v>
      </c>
      <c r="G13" s="1523">
        <f t="shared" ref="G13:G33" si="0">+C13+E13-F13</f>
        <v>4592779130</v>
      </c>
      <c r="H13" s="1523"/>
      <c r="I13" s="1523">
        <f>+[372]BBNRC!J108</f>
        <v>0</v>
      </c>
      <c r="J13" s="1523"/>
      <c r="L13" s="1510"/>
      <c r="M13" s="1510"/>
    </row>
    <row r="14" spans="1:14" s="1509" customFormat="1">
      <c r="A14" s="1520" t="s">
        <v>1234</v>
      </c>
      <c r="B14" s="1524" t="s">
        <v>1349</v>
      </c>
      <c r="C14" s="1523"/>
      <c r="D14" s="1523"/>
      <c r="E14" s="1525">
        <f>+[375]Gabungan!$E$52</f>
        <v>58446879713</v>
      </c>
      <c r="F14" s="1523">
        <f>+[375]Gabungan!$D$52</f>
        <v>52926303968</v>
      </c>
      <c r="G14" s="1523">
        <f t="shared" si="0"/>
        <v>5520575745</v>
      </c>
      <c r="H14" s="1523"/>
      <c r="I14" s="1523"/>
      <c r="J14" s="1523"/>
      <c r="L14" s="1510"/>
      <c r="M14" s="1510"/>
    </row>
    <row r="15" spans="1:14" s="1509" customFormat="1">
      <c r="A15" s="1520" t="s">
        <v>1235</v>
      </c>
      <c r="B15" s="1524" t="s">
        <v>1384</v>
      </c>
      <c r="C15" s="1523">
        <v>11828000</v>
      </c>
      <c r="D15" s="1523"/>
      <c r="E15" s="1525"/>
      <c r="F15" s="1523"/>
      <c r="G15" s="1523">
        <f t="shared" si="0"/>
        <v>11828000</v>
      </c>
      <c r="H15" s="1523"/>
      <c r="I15" s="1523"/>
      <c r="J15" s="1523"/>
      <c r="L15" s="1510"/>
      <c r="M15" s="1510"/>
    </row>
    <row r="16" spans="1:14" s="1509" customFormat="1">
      <c r="A16" s="1520" t="s">
        <v>1347</v>
      </c>
      <c r="B16" s="1524" t="s">
        <v>1348</v>
      </c>
      <c r="C16" s="1523"/>
      <c r="D16" s="1523"/>
      <c r="E16" s="1525">
        <f>+[374]BB!$D$11</f>
        <v>225529440</v>
      </c>
      <c r="F16" s="1523"/>
      <c r="G16" s="1523">
        <f t="shared" si="0"/>
        <v>225529440</v>
      </c>
      <c r="H16" s="1523"/>
      <c r="I16" s="1523"/>
      <c r="J16" s="1523"/>
      <c r="L16" s="1510"/>
      <c r="M16" s="1510"/>
    </row>
    <row r="17" spans="1:14" s="1509" customFormat="1">
      <c r="A17" s="1520"/>
      <c r="B17" s="1524"/>
      <c r="C17" s="1523"/>
      <c r="D17" s="1523"/>
      <c r="E17" s="1526"/>
      <c r="F17" s="1527"/>
      <c r="G17" s="1523">
        <f t="shared" si="0"/>
        <v>0</v>
      </c>
      <c r="H17" s="1523"/>
      <c r="I17" s="1523"/>
      <c r="J17" s="1523"/>
      <c r="L17" s="1510"/>
      <c r="M17" s="1510"/>
      <c r="N17" s="1510"/>
    </row>
    <row r="18" spans="1:14" s="1509" customFormat="1">
      <c r="A18" s="1520" t="s">
        <v>1236</v>
      </c>
      <c r="B18" s="1528" t="s">
        <v>110</v>
      </c>
      <c r="C18" s="1523"/>
      <c r="D18" s="1523"/>
      <c r="E18" s="1526"/>
      <c r="F18" s="1527"/>
      <c r="G18" s="1523">
        <f t="shared" si="0"/>
        <v>0</v>
      </c>
      <c r="H18" s="1523"/>
      <c r="I18" s="1523"/>
      <c r="J18" s="1523"/>
      <c r="L18" s="1510"/>
      <c r="M18" s="1510"/>
      <c r="N18" s="1510"/>
    </row>
    <row r="19" spans="1:14" s="1509" customFormat="1">
      <c r="A19" s="1520" t="s">
        <v>1237</v>
      </c>
      <c r="B19" s="1529" t="s">
        <v>1184</v>
      </c>
      <c r="C19" s="1523">
        <v>3925634000</v>
      </c>
      <c r="D19" s="1523"/>
      <c r="E19" s="1526"/>
      <c r="F19" s="1527"/>
      <c r="G19" s="1523">
        <f t="shared" si="0"/>
        <v>3925634000</v>
      </c>
      <c r="H19" s="1523"/>
      <c r="I19" s="1523"/>
      <c r="J19" s="1523"/>
      <c r="L19" s="1510"/>
      <c r="M19" s="1510"/>
      <c r="N19" s="1510"/>
    </row>
    <row r="20" spans="1:14" s="1509" customFormat="1">
      <c r="A20" s="1520" t="s">
        <v>1238</v>
      </c>
      <c r="B20" s="1529" t="str">
        <f>+[376]B!B20</f>
        <v>Tri-Em Global PTE LTD</v>
      </c>
      <c r="C20" s="1523"/>
      <c r="D20" s="1523"/>
      <c r="E20" s="1526"/>
      <c r="F20" s="1527"/>
      <c r="G20" s="1523">
        <f t="shared" si="0"/>
        <v>0</v>
      </c>
      <c r="H20" s="1523"/>
      <c r="I20" s="1523"/>
      <c r="J20" s="1523"/>
      <c r="L20" s="1510"/>
      <c r="M20" s="1510"/>
      <c r="N20" s="1510"/>
    </row>
    <row r="21" spans="1:14" s="1509" customFormat="1">
      <c r="A21" s="1520" t="s">
        <v>1239</v>
      </c>
      <c r="B21" s="1529" t="s">
        <v>1240</v>
      </c>
      <c r="C21" s="1523"/>
      <c r="D21" s="1523"/>
      <c r="E21" s="1526"/>
      <c r="F21" s="1527"/>
      <c r="G21" s="1523">
        <f t="shared" si="0"/>
        <v>0</v>
      </c>
      <c r="H21" s="1523"/>
      <c r="I21" s="1523"/>
      <c r="J21" s="1523"/>
      <c r="L21" s="1510"/>
      <c r="M21" s="1510"/>
      <c r="N21" s="1510"/>
    </row>
    <row r="22" spans="1:14" s="1509" customFormat="1">
      <c r="A22" s="1520"/>
      <c r="B22" s="1529"/>
      <c r="C22" s="1523"/>
      <c r="D22" s="1523"/>
      <c r="E22" s="1526"/>
      <c r="F22" s="1527"/>
      <c r="G22" s="1523">
        <f t="shared" si="0"/>
        <v>0</v>
      </c>
      <c r="H22" s="1523"/>
      <c r="I22" s="1523"/>
      <c r="J22" s="1523"/>
      <c r="L22" s="1510"/>
      <c r="M22" s="1510"/>
      <c r="N22" s="1510"/>
    </row>
    <row r="23" spans="1:14" s="1509" customFormat="1">
      <c r="A23" s="1530" t="s">
        <v>1241</v>
      </c>
      <c r="B23" s="1528" t="s">
        <v>1242</v>
      </c>
      <c r="C23" s="1523"/>
      <c r="D23" s="1523"/>
      <c r="E23" s="1531"/>
      <c r="F23" s="1531"/>
      <c r="G23" s="1523">
        <f t="shared" si="0"/>
        <v>0</v>
      </c>
      <c r="H23" s="1523"/>
      <c r="I23" s="1523"/>
      <c r="J23" s="1523"/>
      <c r="L23" s="1510"/>
      <c r="M23" s="1510"/>
      <c r="N23" s="1510"/>
    </row>
    <row r="24" spans="1:14" s="1509" customFormat="1">
      <c r="A24" s="1530" t="s">
        <v>1243</v>
      </c>
      <c r="B24" s="1529" t="s">
        <v>1246</v>
      </c>
      <c r="C24" s="1523">
        <f>+[376]E!R19</f>
        <v>0</v>
      </c>
      <c r="D24" s="1523"/>
      <c r="E24" s="1523">
        <f>+[374]BB!$D$15+[374]BB!$D$16</f>
        <v>120000000</v>
      </c>
      <c r="F24" s="1523"/>
      <c r="G24" s="1523">
        <f t="shared" si="0"/>
        <v>120000000</v>
      </c>
      <c r="H24" s="1523"/>
      <c r="I24" s="1523"/>
      <c r="J24" s="1523"/>
      <c r="L24" s="1510"/>
      <c r="M24" s="1510"/>
      <c r="N24" s="1510"/>
    </row>
    <row r="25" spans="1:14" s="1509" customFormat="1">
      <c r="A25" s="1530" t="s">
        <v>1245</v>
      </c>
      <c r="B25" s="1529" t="s">
        <v>1342</v>
      </c>
      <c r="C25" s="1523"/>
      <c r="D25" s="1523"/>
      <c r="E25" s="1523">
        <f>+[375]BB!$D$12</f>
        <v>2592527813</v>
      </c>
      <c r="F25" s="1523"/>
      <c r="G25" s="1523">
        <f t="shared" si="0"/>
        <v>2592527813</v>
      </c>
      <c r="H25" s="1523"/>
      <c r="I25" s="1523"/>
      <c r="J25" s="1523"/>
      <c r="L25" s="1510"/>
      <c r="M25" s="1510"/>
      <c r="N25" s="1510"/>
    </row>
    <row r="26" spans="1:14" s="1509" customFormat="1">
      <c r="A26" s="1530" t="s">
        <v>1247</v>
      </c>
      <c r="B26" s="1529"/>
      <c r="C26" s="1523"/>
      <c r="D26" s="1523"/>
      <c r="E26" s="1523"/>
      <c r="F26" s="1523"/>
      <c r="G26" s="1523">
        <f t="shared" si="0"/>
        <v>0</v>
      </c>
      <c r="H26" s="1523"/>
      <c r="I26" s="1523"/>
      <c r="J26" s="1523"/>
      <c r="L26" s="1510"/>
      <c r="M26" s="1510"/>
      <c r="N26" s="1510"/>
    </row>
    <row r="27" spans="1:14" s="1509" customFormat="1">
      <c r="A27" s="1530" t="s">
        <v>1248</v>
      </c>
      <c r="B27" s="1529"/>
      <c r="C27" s="1523"/>
      <c r="D27" s="1523"/>
      <c r="E27" s="1523"/>
      <c r="F27" s="1523"/>
      <c r="G27" s="1523">
        <f t="shared" si="0"/>
        <v>0</v>
      </c>
      <c r="H27" s="1523"/>
      <c r="I27" s="1523"/>
      <c r="J27" s="1523"/>
      <c r="L27" s="1510"/>
      <c r="M27" s="1510"/>
      <c r="N27" s="1510"/>
    </row>
    <row r="28" spans="1:14" s="1509" customFormat="1">
      <c r="A28" s="1530"/>
      <c r="B28" s="1529"/>
      <c r="C28" s="1523"/>
      <c r="D28" s="1523"/>
      <c r="E28" s="1523"/>
      <c r="F28" s="1523"/>
      <c r="G28" s="1523">
        <f t="shared" si="0"/>
        <v>0</v>
      </c>
      <c r="H28" s="1523"/>
      <c r="I28" s="1523"/>
      <c r="J28" s="1523"/>
      <c r="L28" s="1510"/>
      <c r="M28" s="1510"/>
      <c r="N28" s="1510"/>
    </row>
    <row r="29" spans="1:14" s="1509" customFormat="1">
      <c r="A29" s="1530" t="s">
        <v>1250</v>
      </c>
      <c r="B29" s="1521" t="s">
        <v>1164</v>
      </c>
      <c r="C29" s="1523"/>
      <c r="D29" s="1523"/>
      <c r="E29" s="1523"/>
      <c r="F29" s="1523"/>
      <c r="G29" s="1523">
        <f t="shared" si="0"/>
        <v>0</v>
      </c>
      <c r="H29" s="1523"/>
      <c r="I29" s="1523"/>
      <c r="J29" s="1523"/>
      <c r="L29" s="1510"/>
      <c r="M29" s="1510"/>
      <c r="N29" s="1510"/>
    </row>
    <row r="30" spans="1:14" s="1509" customFormat="1">
      <c r="A30" s="1530" t="s">
        <v>1251</v>
      </c>
      <c r="B30" s="1532" t="str">
        <f>+PJL!C42</f>
        <v>KDM Argo Energy</v>
      </c>
      <c r="C30" s="1523">
        <v>0</v>
      </c>
      <c r="D30" s="1523"/>
      <c r="E30" s="1523"/>
      <c r="F30" s="1523"/>
      <c r="G30" s="1523">
        <f t="shared" si="0"/>
        <v>0</v>
      </c>
      <c r="H30" s="1523"/>
      <c r="I30" s="1523">
        <f>+[372]BBNRC!J563</f>
        <v>0</v>
      </c>
      <c r="J30" s="1523"/>
      <c r="L30" s="1510"/>
      <c r="M30" s="1510"/>
      <c r="N30" s="1510"/>
    </row>
    <row r="31" spans="1:14" s="1509" customFormat="1">
      <c r="A31" s="1530" t="s">
        <v>1252</v>
      </c>
      <c r="B31" s="1532" t="str">
        <f>+PJL!C43</f>
        <v>PT Insani Bara Perkasa</v>
      </c>
      <c r="C31" s="1523">
        <v>9970644323</v>
      </c>
      <c r="D31" s="1523"/>
      <c r="E31" s="1523"/>
      <c r="F31" s="1523"/>
      <c r="G31" s="1523">
        <f t="shared" si="0"/>
        <v>9970644323</v>
      </c>
      <c r="H31" s="1523"/>
      <c r="I31" s="1523">
        <f>+[372]BBNRC!J564</f>
        <v>0</v>
      </c>
      <c r="J31" s="1523"/>
      <c r="L31" s="1510"/>
      <c r="M31" s="1510"/>
      <c r="N31" s="1510"/>
    </row>
    <row r="32" spans="1:14" s="1509" customFormat="1">
      <c r="A32" s="1530" t="s">
        <v>1343</v>
      </c>
      <c r="B32" s="1532" t="s">
        <v>1223</v>
      </c>
      <c r="C32" s="1523"/>
      <c r="D32" s="1523"/>
      <c r="E32" s="1523">
        <f>+[375]BB!$D$15</f>
        <v>2290664937</v>
      </c>
      <c r="F32" s="1523"/>
      <c r="G32" s="1523">
        <f t="shared" si="0"/>
        <v>2290664937</v>
      </c>
      <c r="H32" s="1523"/>
      <c r="I32" s="1523"/>
      <c r="J32" s="1523"/>
      <c r="L32" s="1510"/>
      <c r="M32" s="1510"/>
      <c r="N32" s="1510"/>
    </row>
    <row r="33" spans="1:14" s="1509" customFormat="1">
      <c r="A33" s="1530" t="s">
        <v>1345</v>
      </c>
      <c r="B33" s="1532" t="s">
        <v>1346</v>
      </c>
      <c r="C33" s="1523"/>
      <c r="D33" s="1523"/>
      <c r="E33" s="1523">
        <f>+[374]BB!$D$19+[374]BB!$D$20+[374]BB!$D$21</f>
        <v>4446467740</v>
      </c>
      <c r="F33" s="1523"/>
      <c r="G33" s="1523">
        <f t="shared" si="0"/>
        <v>4446467740</v>
      </c>
      <c r="H33" s="1523"/>
      <c r="I33" s="1523"/>
      <c r="J33" s="1523"/>
      <c r="L33" s="1510"/>
      <c r="M33" s="1510"/>
      <c r="N33" s="1510"/>
    </row>
    <row r="34" spans="1:14" s="1509" customFormat="1">
      <c r="A34" s="1530"/>
      <c r="B34" s="1533" t="s">
        <v>75</v>
      </c>
      <c r="C34" s="1534">
        <f>+SUM(C9:C33)</f>
        <v>13923932964</v>
      </c>
      <c r="D34" s="1534">
        <f>+SUM(D9:D33)</f>
        <v>0</v>
      </c>
      <c r="E34" s="1523"/>
      <c r="F34" s="1523"/>
      <c r="G34" s="1534">
        <f>+SUM(G9:G33)</f>
        <v>33712477769</v>
      </c>
      <c r="H34" s="1534">
        <f t="shared" ref="H34" si="1">+SUM(H9:H33)</f>
        <v>0</v>
      </c>
      <c r="I34" s="1534">
        <f>+SUM(I9:I31)</f>
        <v>0</v>
      </c>
      <c r="J34" s="1534">
        <f>+SUM(J9:J31)</f>
        <v>0</v>
      </c>
      <c r="L34" s="1510"/>
      <c r="M34" s="1510"/>
      <c r="N34" s="1510"/>
    </row>
    <row r="35" spans="1:14" s="1509" customFormat="1">
      <c r="A35" s="1530"/>
      <c r="B35" s="1524"/>
      <c r="C35" s="1523"/>
      <c r="D35" s="1523"/>
      <c r="E35" s="1523"/>
      <c r="F35" s="1523"/>
      <c r="G35" s="1523"/>
      <c r="H35" s="1523"/>
      <c r="I35" s="1523"/>
      <c r="J35" s="1523"/>
      <c r="L35" s="1510"/>
      <c r="M35" s="1510"/>
      <c r="N35" s="1510"/>
    </row>
    <row r="36" spans="1:14" s="1509" customFormat="1">
      <c r="A36" s="1520" t="s">
        <v>264</v>
      </c>
      <c r="B36" s="1521" t="s">
        <v>193</v>
      </c>
      <c r="C36" s="1523"/>
      <c r="D36" s="1523"/>
      <c r="E36" s="1523"/>
      <c r="F36" s="1523"/>
      <c r="G36" s="1523"/>
      <c r="H36" s="1523"/>
      <c r="I36" s="1523"/>
      <c r="J36" s="1523"/>
      <c r="L36" s="1510"/>
      <c r="M36" s="1510"/>
      <c r="N36" s="1510"/>
    </row>
    <row r="37" spans="1:14" s="1509" customFormat="1">
      <c r="A37" s="1520"/>
      <c r="B37" s="1521" t="s">
        <v>35</v>
      </c>
      <c r="C37" s="1523"/>
      <c r="D37" s="1523"/>
      <c r="E37" s="1523"/>
      <c r="F37" s="1523"/>
      <c r="G37" s="1523"/>
      <c r="H37" s="1523"/>
      <c r="I37" s="1523"/>
      <c r="J37" s="1523"/>
      <c r="L37" s="1510"/>
      <c r="M37" s="1510"/>
      <c r="N37" s="1510"/>
    </row>
    <row r="38" spans="1:14" s="1509" customFormat="1">
      <c r="A38" s="1520"/>
      <c r="B38" s="1535" t="s">
        <v>167</v>
      </c>
      <c r="C38" s="1523">
        <v>500000000</v>
      </c>
      <c r="D38" s="1523"/>
      <c r="E38" s="1523"/>
      <c r="F38" s="1523"/>
      <c r="G38" s="1523">
        <f>+C38+E38-F38</f>
        <v>500000000</v>
      </c>
      <c r="H38" s="1523"/>
      <c r="I38" s="1523">
        <f>+[372]BBNRC!J766</f>
        <v>48258750000</v>
      </c>
      <c r="J38" s="1523"/>
      <c r="L38" s="1510"/>
      <c r="M38" s="1510"/>
      <c r="N38" s="1510"/>
    </row>
    <row r="39" spans="1:14" s="1509" customFormat="1">
      <c r="A39" s="1520"/>
      <c r="B39" s="1535" t="s">
        <v>234</v>
      </c>
      <c r="C39" s="1523">
        <v>1450000000</v>
      </c>
      <c r="D39" s="1523"/>
      <c r="E39" s="1523"/>
      <c r="F39" s="1523"/>
      <c r="G39" s="1523">
        <f t="shared" ref="G39:G42" si="2">+C39+E39-F39</f>
        <v>1450000000</v>
      </c>
      <c r="H39" s="1523"/>
      <c r="I39" s="1523">
        <f>+[372]BBNRC!J767</f>
        <v>262065932018.827</v>
      </c>
      <c r="J39" s="1523"/>
      <c r="L39" s="1510"/>
      <c r="M39" s="1510"/>
      <c r="N39" s="1510"/>
    </row>
    <row r="40" spans="1:14" s="1509" customFormat="1">
      <c r="A40" s="1520"/>
      <c r="B40" s="1535" t="s">
        <v>428</v>
      </c>
      <c r="C40" s="1523">
        <v>205000000</v>
      </c>
      <c r="D40" s="1523"/>
      <c r="E40" s="1523"/>
      <c r="F40" s="1523"/>
      <c r="G40" s="1523">
        <f t="shared" si="2"/>
        <v>205000000</v>
      </c>
      <c r="H40" s="1523"/>
      <c r="I40" s="1523"/>
      <c r="J40" s="1523"/>
      <c r="L40" s="1510"/>
      <c r="M40" s="1510"/>
      <c r="N40" s="1510"/>
    </row>
    <row r="41" spans="1:14" s="1509" customFormat="1">
      <c r="A41" s="1520"/>
      <c r="B41" s="1535" t="s">
        <v>1165</v>
      </c>
      <c r="C41" s="1523">
        <v>150000000</v>
      </c>
      <c r="D41" s="1523"/>
      <c r="E41" s="1523"/>
      <c r="F41" s="1523"/>
      <c r="G41" s="1523">
        <f t="shared" si="2"/>
        <v>150000000</v>
      </c>
      <c r="H41" s="1523"/>
      <c r="I41" s="1523"/>
      <c r="J41" s="1523"/>
      <c r="L41" s="1510"/>
      <c r="M41" s="1510"/>
      <c r="N41" s="1510"/>
    </row>
    <row r="42" spans="1:14" s="1509" customFormat="1">
      <c r="A42" s="1520"/>
      <c r="B42" s="1535" t="s">
        <v>168</v>
      </c>
      <c r="C42" s="1523">
        <v>50000000</v>
      </c>
      <c r="D42" s="1523"/>
      <c r="E42" s="1523"/>
      <c r="F42" s="1523"/>
      <c r="G42" s="1523">
        <f t="shared" si="2"/>
        <v>50000000</v>
      </c>
      <c r="H42" s="1523"/>
      <c r="I42" s="1523">
        <f>+[372]BBNRC!J770</f>
        <v>1021323457</v>
      </c>
      <c r="J42" s="1523"/>
      <c r="L42" s="1510"/>
      <c r="M42" s="1510"/>
      <c r="N42" s="1510"/>
    </row>
    <row r="43" spans="1:14" s="1509" customFormat="1">
      <c r="A43" s="1520"/>
      <c r="B43" s="1528" t="s">
        <v>94</v>
      </c>
      <c r="C43" s="1523"/>
      <c r="D43" s="1523"/>
      <c r="E43" s="1523"/>
      <c r="F43" s="1523"/>
      <c r="G43" s="1523"/>
      <c r="H43" s="1523"/>
      <c r="I43" s="1523"/>
      <c r="J43" s="1523"/>
      <c r="L43" s="1510"/>
      <c r="M43" s="1510"/>
      <c r="N43" s="1510"/>
    </row>
    <row r="44" spans="1:14" s="1509" customFormat="1">
      <c r="A44" s="1520"/>
      <c r="B44" s="1535" t="str">
        <f>+B39</f>
        <v>Bangunan</v>
      </c>
      <c r="C44" s="1523"/>
      <c r="D44" s="1523">
        <v>580000000</v>
      </c>
      <c r="E44" s="1523"/>
      <c r="F44" s="1523"/>
      <c r="G44" s="1523"/>
      <c r="H44" s="1523">
        <f t="shared" ref="H44:H47" si="3">+D44-E44+F44</f>
        <v>580000000</v>
      </c>
      <c r="I44" s="1523"/>
      <c r="J44" s="1523">
        <f>+[372]BBNRC!J816</f>
        <v>69806424183.50647</v>
      </c>
      <c r="L44" s="1510"/>
      <c r="M44" s="1510"/>
      <c r="N44" s="1510"/>
    </row>
    <row r="45" spans="1:14" s="1509" customFormat="1">
      <c r="A45" s="1520"/>
      <c r="B45" s="1535" t="str">
        <f t="shared" ref="B45:B47" si="4">+B40</f>
        <v>Kendaraan</v>
      </c>
      <c r="C45" s="1523"/>
      <c r="D45" s="1523">
        <v>153750000</v>
      </c>
      <c r="E45" s="1523"/>
      <c r="F45" s="1523"/>
      <c r="G45" s="1523"/>
      <c r="H45" s="1523">
        <f t="shared" si="3"/>
        <v>153750000</v>
      </c>
      <c r="I45" s="1523"/>
      <c r="J45" s="1523"/>
      <c r="L45" s="1510"/>
      <c r="M45" s="1510"/>
      <c r="N45" s="1510"/>
    </row>
    <row r="46" spans="1:14" s="1509" customFormat="1">
      <c r="A46" s="1520"/>
      <c r="B46" s="1535" t="str">
        <f t="shared" si="4"/>
        <v>Mesin dan Peralatan</v>
      </c>
      <c r="C46" s="1523"/>
      <c r="D46" s="1523">
        <v>120000000</v>
      </c>
      <c r="E46" s="1523"/>
      <c r="F46" s="1523"/>
      <c r="G46" s="1523"/>
      <c r="H46" s="1523">
        <f t="shared" si="3"/>
        <v>120000000</v>
      </c>
      <c r="I46" s="1523"/>
      <c r="J46" s="1523"/>
      <c r="L46" s="1510"/>
      <c r="M46" s="1510"/>
      <c r="N46" s="1510"/>
    </row>
    <row r="47" spans="1:14" s="1509" customFormat="1">
      <c r="A47" s="1520"/>
      <c r="B47" s="1535" t="str">
        <f t="shared" si="4"/>
        <v>Inventaris Kantor</v>
      </c>
      <c r="C47" s="1523"/>
      <c r="D47" s="1523">
        <v>50000000</v>
      </c>
      <c r="E47" s="1523"/>
      <c r="F47" s="1523"/>
      <c r="G47" s="1523"/>
      <c r="H47" s="1523">
        <f t="shared" si="3"/>
        <v>50000000</v>
      </c>
      <c r="I47" s="1523"/>
      <c r="J47" s="1523">
        <f>+[372]BBNRC!J819</f>
        <v>681621599.35416627</v>
      </c>
      <c r="L47" s="1510"/>
      <c r="M47" s="1510"/>
      <c r="N47" s="1510"/>
    </row>
    <row r="48" spans="1:14" s="1509" customFormat="1">
      <c r="A48" s="1520"/>
      <c r="B48" s="1535"/>
      <c r="C48" s="1523"/>
      <c r="D48" s="1523"/>
      <c r="E48" s="1523"/>
      <c r="F48" s="1523"/>
      <c r="G48" s="1523"/>
      <c r="H48" s="1523"/>
      <c r="I48" s="1523"/>
      <c r="J48" s="1523"/>
      <c r="L48" s="1510"/>
      <c r="M48" s="1510"/>
      <c r="N48" s="1510"/>
    </row>
    <row r="49" spans="1:14" s="1509" customFormat="1">
      <c r="A49" s="1520"/>
      <c r="B49" s="1533" t="s">
        <v>77</v>
      </c>
      <c r="C49" s="1534">
        <f>+SUM(C38:C48)</f>
        <v>2355000000</v>
      </c>
      <c r="D49" s="1534">
        <f>+SUM(D38:D48)</f>
        <v>903750000</v>
      </c>
      <c r="E49" s="1523"/>
      <c r="F49" s="1523"/>
      <c r="G49" s="1534">
        <f>+SUM(G38:G48)</f>
        <v>2355000000</v>
      </c>
      <c r="H49" s="1534">
        <f>+SUM(H38:H48)</f>
        <v>903750000</v>
      </c>
      <c r="I49" s="1534">
        <f>+SUM(I38:I48)</f>
        <v>311346005475.82703</v>
      </c>
      <c r="J49" s="1534">
        <f>+SUM(J38:J48)</f>
        <v>70488045782.860641</v>
      </c>
      <c r="L49" s="1510"/>
      <c r="M49" s="1510"/>
      <c r="N49" s="1510"/>
    </row>
    <row r="50" spans="1:14" s="1509" customFormat="1">
      <c r="A50" s="1530"/>
      <c r="B50" s="1524"/>
      <c r="C50" s="1523"/>
      <c r="D50" s="1523"/>
      <c r="E50" s="1523"/>
      <c r="F50" s="1523"/>
      <c r="G50" s="1523"/>
      <c r="H50" s="1523"/>
      <c r="I50" s="1523"/>
      <c r="J50" s="1523"/>
      <c r="L50" s="1510"/>
      <c r="M50" s="1510"/>
      <c r="N50" s="1510"/>
    </row>
    <row r="51" spans="1:14" s="1509" customFormat="1">
      <c r="A51" s="1530"/>
      <c r="B51" s="1521" t="s">
        <v>1253</v>
      </c>
      <c r="C51" s="1534">
        <f>+C34+C49</f>
        <v>16278932964</v>
      </c>
      <c r="D51" s="1534">
        <f>+D34+D49</f>
        <v>903750000</v>
      </c>
      <c r="E51" s="1523"/>
      <c r="F51" s="1523"/>
      <c r="G51" s="1534">
        <f>+G34+G49</f>
        <v>36067477769</v>
      </c>
      <c r="H51" s="1534">
        <f>+H34+H49</f>
        <v>903750000</v>
      </c>
      <c r="I51" s="1534">
        <f>+I34+I49</f>
        <v>311346005475.82703</v>
      </c>
      <c r="J51" s="1534">
        <f>+J34+J49</f>
        <v>70488045782.860641</v>
      </c>
      <c r="L51" s="1510"/>
      <c r="M51" s="1510"/>
      <c r="N51" s="1510"/>
    </row>
    <row r="52" spans="1:14" s="1509" customFormat="1">
      <c r="A52" s="1530"/>
      <c r="B52" s="1524"/>
      <c r="C52" s="1523"/>
      <c r="D52" s="1523"/>
      <c r="E52" s="1523"/>
      <c r="F52" s="1523"/>
      <c r="G52" s="1523"/>
      <c r="H52" s="1523"/>
      <c r="I52" s="1523"/>
      <c r="J52" s="1523"/>
      <c r="L52" s="1510"/>
      <c r="M52" s="1510"/>
      <c r="N52" s="1510"/>
    </row>
    <row r="53" spans="1:14" s="1509" customFormat="1">
      <c r="A53" s="1520" t="s">
        <v>28</v>
      </c>
      <c r="B53" s="1521" t="s">
        <v>197</v>
      </c>
      <c r="C53" s="1523"/>
      <c r="D53" s="1523"/>
      <c r="E53" s="1523"/>
      <c r="F53" s="1523"/>
      <c r="G53" s="1523"/>
      <c r="H53" s="1523"/>
      <c r="I53" s="1523"/>
      <c r="J53" s="1523"/>
      <c r="L53" s="1510"/>
      <c r="M53" s="1510"/>
      <c r="N53" s="1510"/>
    </row>
    <row r="54" spans="1:14" s="1509" customFormat="1">
      <c r="A54" s="1520" t="s">
        <v>1254</v>
      </c>
      <c r="B54" s="1521" t="str">
        <f>+[372]BBNRC!B971</f>
        <v>Hutang Usaha</v>
      </c>
      <c r="C54" s="1523"/>
      <c r="D54" s="1523"/>
      <c r="E54" s="1523"/>
      <c r="F54" s="1523"/>
      <c r="G54" s="1523"/>
      <c r="H54" s="1523">
        <f>+D54-E54+F54</f>
        <v>0</v>
      </c>
      <c r="I54" s="1523"/>
      <c r="J54" s="1523"/>
      <c r="L54" s="1510"/>
      <c r="M54" s="1510"/>
      <c r="N54" s="1510"/>
    </row>
    <row r="55" spans="1:14" s="1509" customFormat="1">
      <c r="A55" s="1520" t="s">
        <v>1255</v>
      </c>
      <c r="B55" s="1536" t="s">
        <v>1210</v>
      </c>
      <c r="C55" s="1523"/>
      <c r="D55" s="1523">
        <v>102200035</v>
      </c>
      <c r="E55" s="1523"/>
      <c r="F55" s="1537"/>
      <c r="G55" s="1523"/>
      <c r="H55" s="1523">
        <f>+D55-E55+F55</f>
        <v>102200035</v>
      </c>
      <c r="I55" s="1523"/>
      <c r="J55" s="1523">
        <f>+[372]BBNRC!J1020</f>
        <v>1001000000</v>
      </c>
      <c r="L55" s="1510"/>
      <c r="M55" s="1510"/>
      <c r="N55" s="1510"/>
    </row>
    <row r="56" spans="1:14" s="1509" customFormat="1">
      <c r="A56" s="1520"/>
      <c r="B56" s="1536"/>
      <c r="C56" s="1523"/>
      <c r="D56" s="1523"/>
      <c r="E56" s="1523"/>
      <c r="F56" s="1523"/>
      <c r="G56" s="1523"/>
      <c r="H56" s="1523"/>
      <c r="I56" s="1523"/>
      <c r="J56" s="1523"/>
      <c r="L56" s="1510"/>
      <c r="M56" s="1510"/>
      <c r="N56" s="1510"/>
    </row>
    <row r="57" spans="1:14" s="1509" customFormat="1">
      <c r="A57" s="1530" t="s">
        <v>1256</v>
      </c>
      <c r="B57" s="1521" t="str">
        <f>+[372]BBNRC!B972</f>
        <v>Hutang Pajak</v>
      </c>
      <c r="C57" s="1523"/>
      <c r="D57" s="1523"/>
      <c r="E57" s="1523"/>
      <c r="F57" s="1523"/>
      <c r="G57" s="1523"/>
      <c r="H57" s="1523"/>
      <c r="I57" s="1523"/>
      <c r="J57" s="1523"/>
      <c r="L57" s="1510"/>
      <c r="M57" s="1510"/>
      <c r="N57" s="1510"/>
    </row>
    <row r="58" spans="1:14" s="1509" customFormat="1">
      <c r="A58" s="1530" t="s">
        <v>1257</v>
      </c>
      <c r="B58" s="1536" t="s">
        <v>1258</v>
      </c>
      <c r="C58" s="1523"/>
      <c r="D58" s="1523"/>
      <c r="E58" s="1523"/>
      <c r="F58" s="1523"/>
      <c r="G58" s="1523"/>
      <c r="H58" s="1523">
        <f t="shared" ref="H58:H68" si="5">+D58-E58+F58</f>
        <v>0</v>
      </c>
      <c r="I58" s="1523"/>
      <c r="J58" s="1523"/>
      <c r="L58" s="1510"/>
      <c r="M58" s="1510"/>
      <c r="N58" s="1510"/>
    </row>
    <row r="59" spans="1:14" s="1509" customFormat="1">
      <c r="A59" s="1530" t="s">
        <v>1259</v>
      </c>
      <c r="B59" s="1536" t="s">
        <v>354</v>
      </c>
      <c r="C59" s="1523"/>
      <c r="D59" s="1523"/>
      <c r="E59" s="1523"/>
      <c r="F59" s="1523"/>
      <c r="G59" s="1523"/>
      <c r="H59" s="1523">
        <f t="shared" si="5"/>
        <v>0</v>
      </c>
      <c r="I59" s="1523"/>
      <c r="J59" s="1523">
        <f>+[372]BBNRC!J1128</f>
        <v>8068741</v>
      </c>
      <c r="L59" s="1510"/>
      <c r="M59" s="1510"/>
      <c r="N59" s="1510"/>
    </row>
    <row r="60" spans="1:14" s="1509" customFormat="1">
      <c r="A60" s="1530" t="s">
        <v>1260</v>
      </c>
      <c r="B60" s="1536" t="s">
        <v>513</v>
      </c>
      <c r="C60" s="1523"/>
      <c r="D60" s="1523">
        <v>804268631.41189551</v>
      </c>
      <c r="E60" s="1523"/>
      <c r="F60" s="1523"/>
      <c r="G60" s="1523"/>
      <c r="H60" s="1523">
        <f t="shared" si="5"/>
        <v>804268631.41189551</v>
      </c>
      <c r="I60" s="1523"/>
      <c r="J60" s="1523">
        <f>+[372]BBNRC!J1129</f>
        <v>0</v>
      </c>
      <c r="L60" s="1510"/>
      <c r="M60" s="1510"/>
      <c r="N60" s="1510"/>
    </row>
    <row r="61" spans="1:14" s="1509" customFormat="1">
      <c r="A61" s="1530"/>
      <c r="B61" s="1536"/>
      <c r="C61" s="1523"/>
      <c r="D61" s="1523"/>
      <c r="E61" s="1523"/>
      <c r="F61" s="1523"/>
      <c r="G61" s="1523"/>
      <c r="H61" s="1523">
        <f t="shared" si="5"/>
        <v>0</v>
      </c>
      <c r="I61" s="1523"/>
      <c r="J61" s="1523"/>
      <c r="L61" s="1510"/>
      <c r="M61" s="1510"/>
      <c r="N61" s="1510"/>
    </row>
    <row r="62" spans="1:14" s="1509" customFormat="1">
      <c r="A62" s="1530" t="s">
        <v>1261</v>
      </c>
      <c r="B62" s="1521" t="s">
        <v>474</v>
      </c>
      <c r="C62" s="1523"/>
      <c r="D62" s="1523">
        <v>0</v>
      </c>
      <c r="E62" s="1523">
        <f>+[375]BB!$D$21</f>
        <v>9523000000</v>
      </c>
      <c r="F62" s="1523">
        <f>+[375]BB!$E$21</f>
        <v>13923000000</v>
      </c>
      <c r="G62" s="1523"/>
      <c r="H62" s="1523">
        <f t="shared" si="5"/>
        <v>4400000000</v>
      </c>
      <c r="I62" s="1523"/>
      <c r="J62" s="1523"/>
      <c r="L62" s="1510"/>
      <c r="M62" s="1510"/>
      <c r="N62" s="1510"/>
    </row>
    <row r="63" spans="1:14" s="1509" customFormat="1">
      <c r="A63" s="1530"/>
      <c r="B63" s="1524"/>
      <c r="C63" s="1523"/>
      <c r="D63" s="1523"/>
      <c r="E63" s="1523"/>
      <c r="F63" s="1523"/>
      <c r="G63" s="1523"/>
      <c r="H63" s="1523">
        <f t="shared" si="5"/>
        <v>0</v>
      </c>
      <c r="I63" s="1523"/>
      <c r="J63" s="1523"/>
      <c r="L63" s="1510"/>
      <c r="M63" s="1510"/>
      <c r="N63" s="1510"/>
    </row>
    <row r="64" spans="1:14" s="1509" customFormat="1">
      <c r="A64" s="1530" t="s">
        <v>1262</v>
      </c>
      <c r="B64" s="1521" t="s">
        <v>1263</v>
      </c>
      <c r="C64" s="1523"/>
      <c r="D64" s="1523"/>
      <c r="E64" s="1523"/>
      <c r="F64" s="1523"/>
      <c r="G64" s="1523"/>
      <c r="H64" s="1523">
        <f t="shared" si="5"/>
        <v>0</v>
      </c>
      <c r="I64" s="1523"/>
      <c r="J64" s="1523">
        <f>+[372]BBNRC!J1230</f>
        <v>0</v>
      </c>
      <c r="L64" s="1510"/>
      <c r="M64" s="1510"/>
      <c r="N64" s="1510"/>
    </row>
    <row r="65" spans="1:14" s="1509" customFormat="1">
      <c r="A65" s="1530" t="s">
        <v>1264</v>
      </c>
      <c r="B65" s="1524" t="s">
        <v>1244</v>
      </c>
      <c r="C65" s="1523"/>
      <c r="D65" s="1523"/>
      <c r="E65" s="1523">
        <f>+[375]BB!$D$27+[374]BB!$D$31</f>
        <v>29521972261</v>
      </c>
      <c r="F65" s="1523">
        <f>+[374]BB!$E$31+41545735</f>
        <v>5363228968</v>
      </c>
      <c r="G65" s="1523"/>
      <c r="H65" s="1523">
        <f t="shared" si="5"/>
        <v>-24158743293</v>
      </c>
      <c r="I65" s="1523"/>
      <c r="J65" s="1523"/>
      <c r="L65" s="1510"/>
      <c r="M65" s="1510"/>
      <c r="N65" s="1510"/>
    </row>
    <row r="66" spans="1:14" s="1509" customFormat="1">
      <c r="A66" s="1530" t="s">
        <v>1265</v>
      </c>
      <c r="B66" s="1524" t="str">
        <f>+[376]P!C20</f>
        <v>PT Smart Multi Finance</v>
      </c>
      <c r="C66" s="1523"/>
      <c r="D66" s="1523"/>
      <c r="E66" s="1523"/>
      <c r="F66" s="1523"/>
      <c r="G66" s="1523"/>
      <c r="H66" s="1523">
        <f t="shared" si="5"/>
        <v>0</v>
      </c>
      <c r="I66" s="1523"/>
      <c r="J66" s="1523"/>
      <c r="L66" s="1510"/>
      <c r="M66" s="1510"/>
      <c r="N66" s="1510"/>
    </row>
    <row r="67" spans="1:14" s="1509" customFormat="1">
      <c r="A67" s="1530" t="s">
        <v>1266</v>
      </c>
      <c r="B67" s="1524" t="str">
        <f>+[376]P!C21</f>
        <v>Tuan Rusifidi</v>
      </c>
      <c r="C67" s="1523"/>
      <c r="D67" s="1523"/>
      <c r="E67" s="1523"/>
      <c r="F67" s="1523"/>
      <c r="G67" s="1523"/>
      <c r="H67" s="1523">
        <f t="shared" si="5"/>
        <v>0</v>
      </c>
      <c r="I67" s="1523"/>
      <c r="J67" s="1523"/>
      <c r="L67" s="1510"/>
      <c r="M67" s="1510"/>
      <c r="N67" s="1510"/>
    </row>
    <row r="68" spans="1:14" s="1509" customFormat="1">
      <c r="A68" s="1530" t="s">
        <v>1267</v>
      </c>
      <c r="B68" s="1524" t="s">
        <v>1268</v>
      </c>
      <c r="C68" s="1523"/>
      <c r="D68" s="1523"/>
      <c r="E68" s="1523"/>
      <c r="F68" s="1523"/>
      <c r="G68" s="1523"/>
      <c r="H68" s="1523">
        <f t="shared" si="5"/>
        <v>0</v>
      </c>
      <c r="I68" s="1523"/>
      <c r="J68" s="1523"/>
      <c r="L68" s="1510"/>
      <c r="M68" s="1510"/>
      <c r="N68" s="1510"/>
    </row>
    <row r="69" spans="1:14" s="1509" customFormat="1">
      <c r="A69" s="1530" t="s">
        <v>1269</v>
      </c>
      <c r="B69" s="1524" t="s">
        <v>1249</v>
      </c>
      <c r="C69" s="1523"/>
      <c r="D69" s="1523"/>
      <c r="E69" s="1523"/>
      <c r="F69" s="1523"/>
      <c r="G69" s="1523"/>
      <c r="H69" s="1523"/>
      <c r="I69" s="1523"/>
      <c r="J69" s="1523"/>
      <c r="L69" s="1510"/>
      <c r="M69" s="1510"/>
      <c r="N69" s="1510"/>
    </row>
    <row r="70" spans="1:14" s="1509" customFormat="1">
      <c r="A70" s="1530"/>
      <c r="B70" s="1533" t="s">
        <v>81</v>
      </c>
      <c r="C70" s="1534">
        <f>+SUM(C54:C68)</f>
        <v>0</v>
      </c>
      <c r="D70" s="1534">
        <f>+SUM(D54:D68)</f>
        <v>906468666.41189551</v>
      </c>
      <c r="E70" s="1523"/>
      <c r="F70" s="1523"/>
      <c r="G70" s="1534">
        <f>+SUM(G54:G68)</f>
        <v>0</v>
      </c>
      <c r="H70" s="1534">
        <f>+SUM(H54:H68)</f>
        <v>-18852274626.588104</v>
      </c>
      <c r="I70" s="1534">
        <f>+SUM(I54:I68)</f>
        <v>0</v>
      </c>
      <c r="J70" s="1534">
        <f>+SUM(J54:J68)</f>
        <v>1009068741</v>
      </c>
      <c r="L70" s="1510"/>
      <c r="M70" s="1510"/>
      <c r="N70" s="1510"/>
    </row>
    <row r="71" spans="1:14" s="1509" customFormat="1">
      <c r="A71" s="1530"/>
      <c r="B71" s="1524"/>
      <c r="C71" s="1523"/>
      <c r="D71" s="1523"/>
      <c r="E71" s="1523"/>
      <c r="F71" s="1523"/>
      <c r="G71" s="1523"/>
      <c r="H71" s="1523"/>
      <c r="I71" s="1523"/>
      <c r="J71" s="1523"/>
      <c r="L71" s="1510"/>
      <c r="M71" s="1510"/>
      <c r="N71" s="1510"/>
    </row>
    <row r="72" spans="1:14" s="1509" customFormat="1">
      <c r="A72" s="1520" t="s">
        <v>29</v>
      </c>
      <c r="B72" s="1521" t="s">
        <v>198</v>
      </c>
      <c r="C72" s="1538"/>
      <c r="D72" s="1539"/>
      <c r="E72" s="1539"/>
      <c r="F72" s="1539"/>
      <c r="G72" s="1539"/>
      <c r="H72" s="1539"/>
      <c r="I72" s="1539"/>
      <c r="J72" s="1539"/>
      <c r="L72" s="1510"/>
      <c r="M72" s="1510"/>
      <c r="N72" s="1510"/>
    </row>
    <row r="73" spans="1:14" s="1509" customFormat="1">
      <c r="A73" s="1520"/>
      <c r="B73" s="1536"/>
      <c r="C73" s="1538"/>
      <c r="D73" s="1539"/>
      <c r="E73" s="1539"/>
      <c r="F73" s="1539"/>
      <c r="G73" s="1539"/>
      <c r="H73" s="1539">
        <f>+D73-E73+F73</f>
        <v>0</v>
      </c>
      <c r="I73" s="1539"/>
      <c r="J73" s="1539">
        <f>+[372]BBNRC!J1477</f>
        <v>224483655619.92001</v>
      </c>
      <c r="L73" s="1510"/>
      <c r="M73" s="1510"/>
      <c r="N73" s="1510"/>
    </row>
    <row r="74" spans="1:14" s="1509" customFormat="1">
      <c r="A74" s="1520"/>
      <c r="B74" s="1536"/>
      <c r="C74" s="1538"/>
      <c r="D74" s="1539"/>
      <c r="E74" s="1539"/>
      <c r="F74" s="1539"/>
      <c r="G74" s="1539"/>
      <c r="H74" s="1539">
        <f>+D74-E74+F74</f>
        <v>0</v>
      </c>
      <c r="I74" s="1539"/>
      <c r="J74" s="1539">
        <f>+[372]BBNRC!J1581</f>
        <v>91327450924.000015</v>
      </c>
      <c r="L74" s="1510"/>
      <c r="M74" s="1510"/>
      <c r="N74" s="1510"/>
    </row>
    <row r="75" spans="1:14" s="1509" customFormat="1">
      <c r="A75" s="1530"/>
      <c r="B75" s="1524"/>
      <c r="C75" s="1523"/>
      <c r="D75" s="1523"/>
      <c r="E75" s="1523"/>
      <c r="F75" s="1523"/>
      <c r="G75" s="1523"/>
      <c r="H75" s="1523"/>
      <c r="I75" s="1523"/>
      <c r="J75" s="1523"/>
      <c r="L75" s="1510"/>
      <c r="M75" s="1510"/>
      <c r="N75" s="1510"/>
    </row>
    <row r="76" spans="1:14" s="1509" customFormat="1">
      <c r="A76" s="1520" t="s">
        <v>30</v>
      </c>
      <c r="B76" s="1521" t="s">
        <v>212</v>
      </c>
      <c r="C76" s="1523"/>
      <c r="D76" s="1523"/>
      <c r="E76" s="1523"/>
      <c r="F76" s="1523"/>
      <c r="G76" s="1523"/>
      <c r="H76" s="1523"/>
      <c r="I76" s="1523"/>
      <c r="J76" s="1523"/>
      <c r="L76" s="1510"/>
      <c r="M76" s="1510"/>
      <c r="N76" s="1510"/>
    </row>
    <row r="77" spans="1:14" s="1509" customFormat="1">
      <c r="A77" s="1520" t="s">
        <v>1270</v>
      </c>
      <c r="B77" s="1524" t="s">
        <v>1271</v>
      </c>
      <c r="C77" s="1523"/>
      <c r="D77" s="1523">
        <v>125000000</v>
      </c>
      <c r="E77" s="1523"/>
      <c r="F77" s="1523"/>
      <c r="G77" s="1523"/>
      <c r="H77" s="1523">
        <f t="shared" ref="H77:H78" si="6">+D77-E77+F77</f>
        <v>125000000</v>
      </c>
      <c r="I77" s="1523"/>
      <c r="J77" s="1523">
        <f>+[372]BBNRC!J1632</f>
        <v>30000000000</v>
      </c>
      <c r="L77" s="1510"/>
      <c r="M77" s="1510"/>
      <c r="N77" s="1510"/>
    </row>
    <row r="78" spans="1:14" s="1509" customFormat="1">
      <c r="A78" s="1520" t="s">
        <v>1272</v>
      </c>
      <c r="B78" s="1524" t="s">
        <v>486</v>
      </c>
      <c r="C78" s="1523"/>
      <c r="D78" s="1523">
        <v>0</v>
      </c>
      <c r="E78" s="1523"/>
      <c r="F78" s="1523"/>
      <c r="G78" s="1523"/>
      <c r="H78" s="1523">
        <f t="shared" si="6"/>
        <v>0</v>
      </c>
      <c r="I78" s="1523"/>
      <c r="J78" s="1523"/>
      <c r="L78" s="1510"/>
      <c r="M78" s="1510"/>
      <c r="N78" s="1510"/>
    </row>
    <row r="79" spans="1:14" s="1509" customFormat="1">
      <c r="A79" s="1520" t="s">
        <v>1273</v>
      </c>
      <c r="B79" s="1524" t="s">
        <v>1274</v>
      </c>
      <c r="C79" s="1523"/>
      <c r="D79" s="1523">
        <f>+'R'!R26</f>
        <v>14343714298.788105</v>
      </c>
      <c r="E79" s="1523"/>
      <c r="F79" s="1523"/>
      <c r="G79" s="1523"/>
      <c r="H79" s="1523">
        <f>+D79-E79+F79</f>
        <v>14343714298.788105</v>
      </c>
      <c r="I79" s="1523"/>
      <c r="J79" s="1523">
        <f>+[372]BBNRC!J1633</f>
        <v>-21961359331.289772</v>
      </c>
      <c r="L79" s="1510"/>
      <c r="M79" s="1510"/>
      <c r="N79" s="1510"/>
    </row>
    <row r="80" spans="1:14" s="1509" customFormat="1">
      <c r="A80" s="1520"/>
      <c r="B80" s="1524"/>
      <c r="C80" s="1523"/>
      <c r="D80" s="1523"/>
      <c r="E80" s="1523"/>
      <c r="F80" s="1523"/>
      <c r="G80" s="1523"/>
      <c r="H80" s="1523">
        <f>+G156</f>
        <v>39547288097.686913</v>
      </c>
      <c r="I80" s="1523"/>
      <c r="J80" s="1523"/>
      <c r="L80" s="1510"/>
      <c r="M80" s="1510"/>
      <c r="N80" s="1510"/>
    </row>
    <row r="81" spans="1:14" s="1509" customFormat="1">
      <c r="A81" s="1530"/>
      <c r="B81" s="1540" t="s">
        <v>85</v>
      </c>
      <c r="C81" s="1534">
        <f>+SUM(C77:C79)</f>
        <v>0</v>
      </c>
      <c r="D81" s="1534">
        <f>+SUM(D77:D80)</f>
        <v>14468714298.788105</v>
      </c>
      <c r="E81" s="1523"/>
      <c r="F81" s="1523"/>
      <c r="G81" s="1534">
        <f>+SUM(G77:G79)</f>
        <v>0</v>
      </c>
      <c r="H81" s="1534">
        <f>+SUM(H77:H80)</f>
        <v>54016002396.475021</v>
      </c>
      <c r="I81" s="1534">
        <f>+SUM(I77:I79)</f>
        <v>0</v>
      </c>
      <c r="J81" s="1534">
        <f>+SUM(J77:J79)</f>
        <v>8038640668.710228</v>
      </c>
      <c r="L81" s="1510"/>
      <c r="M81" s="1510"/>
      <c r="N81" s="1510"/>
    </row>
    <row r="82" spans="1:14" s="1509" customFormat="1">
      <c r="A82" s="1530"/>
      <c r="B82" s="1524"/>
      <c r="C82" s="1523"/>
      <c r="D82" s="1523"/>
      <c r="E82" s="1523"/>
      <c r="F82" s="1523"/>
      <c r="G82" s="1523"/>
      <c r="H82" s="1523"/>
      <c r="I82" s="1523"/>
      <c r="J82" s="1523">
        <f>+F82-G82+H82</f>
        <v>0</v>
      </c>
      <c r="L82" s="1510"/>
      <c r="M82" s="1510"/>
      <c r="N82" s="1510"/>
    </row>
    <row r="83" spans="1:14" s="1509" customFormat="1">
      <c r="A83" s="1530"/>
      <c r="B83" s="1533" t="s">
        <v>201</v>
      </c>
      <c r="C83" s="1534">
        <f>+C70+C73+C74+C81</f>
        <v>0</v>
      </c>
      <c r="D83" s="1534">
        <f>+D70+D73+D81</f>
        <v>15375182965.200001</v>
      </c>
      <c r="E83" s="1523"/>
      <c r="F83" s="1523"/>
      <c r="G83" s="1534">
        <f>+G70+G73+G74+G81</f>
        <v>0</v>
      </c>
      <c r="H83" s="1534">
        <f>+H70+H73+H74+H81</f>
        <v>35163727769.886917</v>
      </c>
      <c r="I83" s="1534" t="e">
        <f>+I70+I73+#REF!+I74+I81</f>
        <v>#REF!</v>
      </c>
      <c r="J83" s="1534" t="e">
        <f>+J70+J73+#REF!+J74+J81</f>
        <v>#REF!</v>
      </c>
      <c r="L83" s="1510"/>
      <c r="M83" s="1510"/>
      <c r="N83" s="1510"/>
    </row>
    <row r="84" spans="1:14" s="1509" customFormat="1">
      <c r="A84" s="1530"/>
      <c r="B84" s="1521"/>
      <c r="C84" s="1523"/>
      <c r="D84" s="1523"/>
      <c r="E84" s="1523"/>
      <c r="F84" s="1523"/>
      <c r="G84" s="1523"/>
      <c r="H84" s="1523"/>
      <c r="I84" s="1523"/>
      <c r="J84" s="1523"/>
      <c r="L84" s="1510"/>
      <c r="M84" s="1510"/>
      <c r="N84" s="1510"/>
    </row>
    <row r="85" spans="1:14" s="1509" customFormat="1">
      <c r="A85" s="1530"/>
      <c r="B85" s="1521" t="s">
        <v>469</v>
      </c>
      <c r="C85" s="1534">
        <f>+C83+C51</f>
        <v>16278932964</v>
      </c>
      <c r="D85" s="1534">
        <f>+D83+D51</f>
        <v>16278932965.200001</v>
      </c>
      <c r="E85" s="1523"/>
      <c r="F85" s="1523"/>
      <c r="G85" s="1534">
        <f>+G83+G51</f>
        <v>36067477769</v>
      </c>
      <c r="H85" s="1534">
        <f>+H83+H51</f>
        <v>36067477769.886917</v>
      </c>
      <c r="I85" s="1534" t="e">
        <f>+I83+I51</f>
        <v>#REF!</v>
      </c>
      <c r="J85" s="1534" t="e">
        <f>+J83+J51+1</f>
        <v>#REF!</v>
      </c>
      <c r="L85" s="1510"/>
      <c r="M85" s="1510"/>
      <c r="N85" s="1510"/>
    </row>
    <row r="86" spans="1:14">
      <c r="A86" s="1530"/>
      <c r="B86" s="1521"/>
      <c r="C86" s="1538"/>
      <c r="D86" s="1538">
        <f>+C85-D85</f>
        <v>-1.2000007629394531</v>
      </c>
      <c r="E86" s="1539"/>
      <c r="F86" s="1539"/>
      <c r="G86" s="1538"/>
      <c r="H86" s="1538">
        <f>+H85-G85</f>
        <v>0.8869171142578125</v>
      </c>
      <c r="I86" s="1538"/>
      <c r="J86" s="1538" t="e">
        <f>+J85-I85</f>
        <v>#REF!</v>
      </c>
    </row>
    <row r="87" spans="1:14">
      <c r="A87" s="1530"/>
      <c r="B87" s="1521"/>
      <c r="C87" s="1538"/>
      <c r="D87" s="1538"/>
      <c r="E87" s="1539"/>
      <c r="F87" s="1539"/>
      <c r="G87" s="1538"/>
      <c r="H87" s="1538"/>
      <c r="I87" s="1538"/>
      <c r="J87" s="1538"/>
    </row>
    <row r="88" spans="1:14">
      <c r="A88" s="1520" t="s">
        <v>31</v>
      </c>
      <c r="B88" s="1521" t="s">
        <v>203</v>
      </c>
      <c r="C88" s="1538"/>
      <c r="D88" s="1538"/>
      <c r="E88" s="1539"/>
      <c r="F88" s="1539"/>
      <c r="G88" s="1538"/>
      <c r="H88" s="1538"/>
      <c r="I88" s="1538"/>
      <c r="J88" s="1538"/>
    </row>
    <row r="89" spans="1:14">
      <c r="A89" s="1530"/>
      <c r="B89" s="1521" t="str">
        <f>+[372]BBLR!B9</f>
        <v>Pendapatan</v>
      </c>
      <c r="C89" s="1538"/>
      <c r="D89" s="1539"/>
      <c r="E89" s="1539"/>
      <c r="F89" s="1539"/>
      <c r="G89" s="1538"/>
      <c r="H89" s="1539">
        <f t="shared" ref="H89:H91" si="7">+D89+F89-E89</f>
        <v>0</v>
      </c>
      <c r="I89" s="1538"/>
      <c r="J89" s="1539"/>
    </row>
    <row r="90" spans="1:14">
      <c r="A90" s="1530" t="s">
        <v>1275</v>
      </c>
      <c r="B90" s="1536" t="s">
        <v>1276</v>
      </c>
      <c r="C90" s="1538"/>
      <c r="D90" s="1539">
        <v>0</v>
      </c>
      <c r="E90" s="1539"/>
      <c r="F90" s="1539">
        <f>+'AA-1'!J12</f>
        <v>44502877665.686913</v>
      </c>
      <c r="G90" s="1538"/>
      <c r="H90" s="1539">
        <f t="shared" si="7"/>
        <v>44502877665.686913</v>
      </c>
      <c r="I90" s="1538"/>
      <c r="J90" s="1539">
        <v>0</v>
      </c>
      <c r="L90" s="1542">
        <f>+'AA-1'!J14</f>
        <v>44502877665.686913</v>
      </c>
      <c r="M90" s="1542">
        <f>+H90-L90</f>
        <v>0</v>
      </c>
    </row>
    <row r="91" spans="1:14">
      <c r="A91" s="1530"/>
      <c r="B91" s="1524"/>
      <c r="C91" s="1538"/>
      <c r="D91" s="1539">
        <v>0</v>
      </c>
      <c r="E91" s="1539"/>
      <c r="F91" s="1539"/>
      <c r="G91" s="1538"/>
      <c r="H91" s="1539">
        <f t="shared" si="7"/>
        <v>0</v>
      </c>
      <c r="I91" s="1538"/>
      <c r="J91" s="1539">
        <v>0</v>
      </c>
    </row>
    <row r="92" spans="1:14">
      <c r="A92" s="1530"/>
      <c r="B92" s="1521" t="s">
        <v>1277</v>
      </c>
      <c r="C92" s="1543">
        <f>SUM(C89:C91)</f>
        <v>0</v>
      </c>
      <c r="D92" s="1543">
        <f>SUM(D89:D91)</f>
        <v>0</v>
      </c>
      <c r="E92" s="1539"/>
      <c r="F92" s="1539"/>
      <c r="G92" s="1543">
        <f>SUM(G89:G91)</f>
        <v>0</v>
      </c>
      <c r="H92" s="1543">
        <f>SUM(H89:H91)</f>
        <v>44502877665.686913</v>
      </c>
      <c r="I92" s="1543">
        <f>SUM(I89:I91)</f>
        <v>0</v>
      </c>
      <c r="J92" s="1543">
        <f>SUM(J89:J91)</f>
        <v>0</v>
      </c>
    </row>
    <row r="93" spans="1:14">
      <c r="A93" s="1530"/>
      <c r="B93" s="1521"/>
      <c r="C93" s="1538"/>
      <c r="D93" s="1538"/>
      <c r="E93" s="1539"/>
      <c r="F93" s="1539"/>
      <c r="G93" s="1538"/>
      <c r="H93" s="1538"/>
      <c r="I93" s="1538"/>
      <c r="J93" s="1538"/>
    </row>
    <row r="94" spans="1:14">
      <c r="A94" s="1520" t="s">
        <v>33</v>
      </c>
      <c r="B94" s="1521" t="s">
        <v>174</v>
      </c>
      <c r="C94" s="1538"/>
      <c r="D94" s="1538"/>
      <c r="E94" s="1539"/>
      <c r="F94" s="1539"/>
      <c r="G94" s="1539"/>
      <c r="H94" s="1538"/>
      <c r="I94" s="1539"/>
      <c r="J94" s="1538"/>
    </row>
    <row r="95" spans="1:14">
      <c r="A95" s="1530"/>
      <c r="B95" s="1521"/>
      <c r="C95" s="1539"/>
      <c r="D95" s="1539"/>
      <c r="E95" s="1539"/>
      <c r="F95" s="1539"/>
      <c r="G95" s="1539"/>
      <c r="H95" s="1539"/>
      <c r="I95" s="1539"/>
      <c r="J95" s="1539"/>
    </row>
    <row r="96" spans="1:14">
      <c r="A96" s="1530"/>
      <c r="B96" s="1521" t="str">
        <f>+[372]BBLR!B146</f>
        <v>Beban Pokok Pendapatan</v>
      </c>
      <c r="C96" s="1539"/>
      <c r="D96" s="1539"/>
      <c r="E96" s="1539"/>
      <c r="F96" s="1539"/>
      <c r="G96" s="1539"/>
      <c r="H96" s="1539"/>
      <c r="I96" s="1539"/>
      <c r="J96" s="1539"/>
    </row>
    <row r="97" spans="1:10">
      <c r="A97" s="1530" t="s">
        <v>1278</v>
      </c>
      <c r="B97" s="1544" t="s">
        <v>1279</v>
      </c>
      <c r="C97" s="1539"/>
      <c r="D97" s="1539"/>
      <c r="E97" s="1539"/>
      <c r="F97" s="1539"/>
      <c r="G97" s="1539">
        <f>+C97+E97-F97</f>
        <v>0</v>
      </c>
      <c r="H97" s="1539"/>
      <c r="I97" s="1539">
        <v>0</v>
      </c>
      <c r="J97" s="1539"/>
    </row>
    <row r="98" spans="1:10">
      <c r="A98" s="1530" t="s">
        <v>1280</v>
      </c>
      <c r="B98" s="1532" t="str">
        <f>+[377]NLM1!B70</f>
        <v>Beban Bongkar Muat</v>
      </c>
      <c r="C98" s="1539"/>
      <c r="D98" s="1539"/>
      <c r="E98" s="1539">
        <f>+[374]BB!$D$36</f>
        <v>463487739</v>
      </c>
      <c r="F98" s="1539"/>
      <c r="G98" s="1539">
        <f t="shared" ref="G98:G109" si="8">+C98+E98-F98</f>
        <v>463487739</v>
      </c>
      <c r="H98" s="1539"/>
      <c r="I98" s="1539">
        <v>0</v>
      </c>
      <c r="J98" s="1539"/>
    </row>
    <row r="99" spans="1:10">
      <c r="A99" s="1530" t="s">
        <v>1281</v>
      </c>
      <c r="B99" s="1532" t="str">
        <f>+[377]NLM1!B71</f>
        <v>Beban Sampling</v>
      </c>
      <c r="C99" s="1539"/>
      <c r="D99" s="1539"/>
      <c r="E99" s="1539"/>
      <c r="F99" s="1539"/>
      <c r="G99" s="1539">
        <f t="shared" si="8"/>
        <v>0</v>
      </c>
      <c r="H99" s="1539"/>
      <c r="I99" s="1539">
        <v>0</v>
      </c>
      <c r="J99" s="1539"/>
    </row>
    <row r="100" spans="1:10">
      <c r="A100" s="1530" t="s">
        <v>1282</v>
      </c>
      <c r="B100" s="1532" t="str">
        <f>+[377]NLM1!B72</f>
        <v>Beban Stevedoring</v>
      </c>
      <c r="C100" s="1539"/>
      <c r="D100" s="1539"/>
      <c r="E100" s="1539"/>
      <c r="F100" s="1539"/>
      <c r="G100" s="1539">
        <f t="shared" si="8"/>
        <v>0</v>
      </c>
      <c r="H100" s="1539"/>
      <c r="I100" s="1539">
        <v>0</v>
      </c>
      <c r="J100" s="1539"/>
    </row>
    <row r="101" spans="1:10">
      <c r="A101" s="1530" t="s">
        <v>1283</v>
      </c>
      <c r="B101" s="1532" t="str">
        <f>+[377]NLM1!B73</f>
        <v>Beban Sumbangan</v>
      </c>
      <c r="C101" s="1539"/>
      <c r="D101" s="1539"/>
      <c r="E101" s="1539"/>
      <c r="F101" s="1539"/>
      <c r="G101" s="1539">
        <f t="shared" si="8"/>
        <v>0</v>
      </c>
      <c r="H101" s="1539"/>
      <c r="I101" s="1539"/>
      <c r="J101" s="1539"/>
    </row>
    <row r="102" spans="1:10">
      <c r="A102" s="1530" t="s">
        <v>1284</v>
      </c>
      <c r="B102" s="1532" t="str">
        <f>+[377]NLM1!B74</f>
        <v>Beban Pengurusan Dokumen</v>
      </c>
      <c r="C102" s="1539"/>
      <c r="D102" s="1539"/>
      <c r="E102" s="1539"/>
      <c r="F102" s="1539"/>
      <c r="G102" s="1539">
        <f t="shared" si="8"/>
        <v>0</v>
      </c>
      <c r="H102" s="1539"/>
      <c r="I102" s="1539"/>
      <c r="J102" s="1539"/>
    </row>
    <row r="103" spans="1:10">
      <c r="A103" s="1530" t="s">
        <v>1285</v>
      </c>
      <c r="B103" s="1532" t="str">
        <f>+[377]NLM1!B75</f>
        <v>Beban Treatment Batubara</v>
      </c>
      <c r="C103" s="1539"/>
      <c r="D103" s="1539"/>
      <c r="E103" s="1539"/>
      <c r="F103" s="1539"/>
      <c r="G103" s="1539">
        <f t="shared" si="8"/>
        <v>0</v>
      </c>
      <c r="H103" s="1539"/>
      <c r="I103" s="1539">
        <v>0</v>
      </c>
      <c r="J103" s="1539"/>
    </row>
    <row r="104" spans="1:10">
      <c r="A104" s="1530" t="s">
        <v>1286</v>
      </c>
      <c r="B104" s="1532" t="s">
        <v>1411</v>
      </c>
      <c r="C104" s="1539"/>
      <c r="D104" s="1539"/>
      <c r="E104" s="1539">
        <f>+[375]BB!$D$40+[375]BB!$D$41</f>
        <v>2594388094</v>
      </c>
      <c r="F104" s="1539"/>
      <c r="G104" s="1539">
        <f t="shared" si="8"/>
        <v>2594388094</v>
      </c>
      <c r="H104" s="1539"/>
      <c r="I104" s="1539">
        <v>0</v>
      </c>
      <c r="J104" s="1539"/>
    </row>
    <row r="105" spans="1:10">
      <c r="A105" s="1530" t="s">
        <v>1287</v>
      </c>
      <c r="B105" s="1532" t="str">
        <f>+[377]NLM1!B77</f>
        <v>Beban Sewa Tongkang</v>
      </c>
      <c r="C105" s="1539"/>
      <c r="D105" s="1539"/>
      <c r="E105" s="1539">
        <f>+[375]BB!$D$43+[374]BB!$D$41</f>
        <v>1783845357</v>
      </c>
      <c r="F105" s="1539"/>
      <c r="G105" s="1539">
        <f t="shared" si="8"/>
        <v>1783845357</v>
      </c>
      <c r="H105" s="1539"/>
      <c r="I105" s="1539"/>
      <c r="J105" s="1539"/>
    </row>
    <row r="106" spans="1:10">
      <c r="A106" s="1530" t="s">
        <v>1288</v>
      </c>
      <c r="B106" s="1532" t="str">
        <f>+[377]NLM1!B78</f>
        <v>Beban PNBP</v>
      </c>
      <c r="C106" s="1539"/>
      <c r="D106" s="1539"/>
      <c r="E106" s="1539"/>
      <c r="F106" s="1539"/>
      <c r="G106" s="1539">
        <f t="shared" si="8"/>
        <v>0</v>
      </c>
      <c r="H106" s="1539"/>
      <c r="I106" s="1539"/>
      <c r="J106" s="1539"/>
    </row>
    <row r="107" spans="1:10">
      <c r="A107" s="1530" t="s">
        <v>1289</v>
      </c>
      <c r="B107" s="1532" t="str">
        <f>+[377]NLM1!B79</f>
        <v>Beban Handling</v>
      </c>
      <c r="C107" s="1539"/>
      <c r="D107" s="1539"/>
      <c r="E107" s="1539"/>
      <c r="F107" s="1539"/>
      <c r="G107" s="1539">
        <f t="shared" si="8"/>
        <v>0</v>
      </c>
      <c r="H107" s="1539"/>
      <c r="I107" s="1539"/>
      <c r="J107" s="1539"/>
    </row>
    <row r="108" spans="1:10">
      <c r="A108" s="1530" t="s">
        <v>1290</v>
      </c>
      <c r="B108" s="1532" t="str">
        <f>+[377]NLM1!B80</f>
        <v>Beban Lainnya</v>
      </c>
      <c r="C108" s="1539"/>
      <c r="D108" s="1539"/>
      <c r="E108" s="1539"/>
      <c r="F108" s="1539"/>
      <c r="G108" s="1539">
        <f t="shared" si="8"/>
        <v>0</v>
      </c>
      <c r="H108" s="1539"/>
      <c r="I108" s="1539"/>
      <c r="J108" s="1539"/>
    </row>
    <row r="109" spans="1:10">
      <c r="A109" s="1530"/>
      <c r="B109" s="1524"/>
      <c r="C109" s="1539"/>
      <c r="D109" s="1539"/>
      <c r="E109" s="1539">
        <f>+[374]BB!$D$33</f>
        <v>57153000</v>
      </c>
      <c r="F109" s="1539"/>
      <c r="G109" s="1539">
        <f t="shared" si="8"/>
        <v>57153000</v>
      </c>
      <c r="H109" s="1539"/>
      <c r="I109" s="1539"/>
      <c r="J109" s="1539"/>
    </row>
    <row r="110" spans="1:10">
      <c r="A110" s="1530"/>
      <c r="B110" s="1533" t="s">
        <v>1291</v>
      </c>
      <c r="C110" s="1543">
        <f>SUM(C95:C109)</f>
        <v>0</v>
      </c>
      <c r="D110" s="1543">
        <f>SUM(D95:D109)</f>
        <v>0</v>
      </c>
      <c r="E110" s="1539"/>
      <c r="F110" s="1539"/>
      <c r="G110" s="1543">
        <f>SUM(G95:G109)</f>
        <v>4898874190</v>
      </c>
      <c r="H110" s="1543">
        <f>SUM(H95:H109)</f>
        <v>0</v>
      </c>
      <c r="I110" s="1543">
        <f>SUM(I95:I109)</f>
        <v>0</v>
      </c>
      <c r="J110" s="1543">
        <f>SUM(J95:J109)</f>
        <v>0</v>
      </c>
    </row>
    <row r="111" spans="1:10">
      <c r="A111" s="1530"/>
      <c r="B111" s="1521"/>
      <c r="C111" s="1538"/>
      <c r="D111" s="1538"/>
      <c r="E111" s="1539"/>
      <c r="F111" s="1539"/>
      <c r="G111" s="1539"/>
      <c r="H111" s="1539"/>
      <c r="I111" s="1539"/>
      <c r="J111" s="1539"/>
    </row>
    <row r="112" spans="1:10">
      <c r="A112" s="1520" t="s">
        <v>34</v>
      </c>
      <c r="B112" s="1521" t="s">
        <v>1292</v>
      </c>
      <c r="C112" s="1538"/>
      <c r="D112" s="1538"/>
      <c r="E112" s="1539"/>
      <c r="F112" s="1539"/>
      <c r="G112" s="1539"/>
      <c r="H112" s="1539"/>
      <c r="I112" s="1539"/>
      <c r="J112" s="1539"/>
    </row>
    <row r="113" spans="1:14">
      <c r="A113" s="1530" t="s">
        <v>1293</v>
      </c>
      <c r="B113" s="1545" t="str">
        <f>+[377]NLM1!B84</f>
        <v>Beban Gaji Karyawan</v>
      </c>
      <c r="C113" s="1539"/>
      <c r="D113" s="1538"/>
      <c r="E113" s="1539"/>
      <c r="F113" s="1539"/>
      <c r="G113" s="1539">
        <f>+C113+E113-F113</f>
        <v>0</v>
      </c>
      <c r="H113" s="1539"/>
      <c r="I113" s="1539">
        <v>0</v>
      </c>
      <c r="J113" s="1539"/>
    </row>
    <row r="114" spans="1:14">
      <c r="A114" s="1530" t="s">
        <v>1294</v>
      </c>
      <c r="B114" s="1545" t="str">
        <f>+[377]NLM1!B85</f>
        <v>Beban Alat Tulis Kantor</v>
      </c>
      <c r="C114" s="1539"/>
      <c r="D114" s="1538"/>
      <c r="E114" s="1539"/>
      <c r="F114" s="1539"/>
      <c r="G114" s="1539">
        <f t="shared" ref="G114:G134" si="9">+C114+E114-F114</f>
        <v>0</v>
      </c>
      <c r="H114" s="1539"/>
      <c r="I114" s="1539"/>
      <c r="J114" s="1539"/>
    </row>
    <row r="115" spans="1:14">
      <c r="A115" s="1530" t="s">
        <v>1295</v>
      </c>
      <c r="B115" s="1545" t="str">
        <f>+[377]NLM1!B86</f>
        <v>Beban Pengobatan Karyawan</v>
      </c>
      <c r="C115" s="1539"/>
      <c r="D115" s="1538"/>
      <c r="E115" s="1539"/>
      <c r="F115" s="1539"/>
      <c r="G115" s="1539">
        <f t="shared" si="9"/>
        <v>0</v>
      </c>
      <c r="H115" s="1539"/>
      <c r="I115" s="1539">
        <v>0</v>
      </c>
      <c r="J115" s="1539"/>
    </row>
    <row r="116" spans="1:14">
      <c r="A116" s="1530" t="s">
        <v>1296</v>
      </c>
      <c r="B116" s="1545" t="str">
        <f>+[377]NLM1!B87</f>
        <v>Beban Asuransi</v>
      </c>
      <c r="C116" s="1539"/>
      <c r="D116" s="1538"/>
      <c r="E116" s="1539">
        <f>+[375]BB!$D$45+[374]BB!$D$43</f>
        <v>40076000</v>
      </c>
      <c r="F116" s="1539"/>
      <c r="G116" s="1539">
        <f t="shared" si="9"/>
        <v>40076000</v>
      </c>
      <c r="H116" s="1539"/>
      <c r="I116" s="1539">
        <v>0</v>
      </c>
      <c r="J116" s="1539"/>
    </row>
    <row r="117" spans="1:14">
      <c r="A117" s="1530" t="s">
        <v>1297</v>
      </c>
      <c r="B117" s="1545" t="s">
        <v>523</v>
      </c>
      <c r="C117" s="1539"/>
      <c r="D117" s="1538"/>
      <c r="E117" s="1539"/>
      <c r="F117" s="1539"/>
      <c r="G117" s="1539">
        <f t="shared" si="9"/>
        <v>0</v>
      </c>
      <c r="H117" s="1539"/>
      <c r="I117" s="1539">
        <v>0</v>
      </c>
      <c r="J117" s="1539"/>
    </row>
    <row r="118" spans="1:14">
      <c r="A118" s="1530" t="s">
        <v>1298</v>
      </c>
      <c r="B118" s="1545" t="str">
        <f>+[377]NLM1!B89</f>
        <v>Beban Kirim</v>
      </c>
      <c r="C118" s="1539"/>
      <c r="D118" s="1538"/>
      <c r="E118" s="1539"/>
      <c r="F118" s="1539"/>
      <c r="G118" s="1539">
        <f t="shared" si="9"/>
        <v>0</v>
      </c>
      <c r="H118" s="1539"/>
      <c r="I118" s="1539"/>
      <c r="J118" s="1539"/>
    </row>
    <row r="119" spans="1:14">
      <c r="A119" s="1530" t="s">
        <v>1299</v>
      </c>
      <c r="B119" s="1545" t="s">
        <v>1300</v>
      </c>
      <c r="C119" s="1539"/>
      <c r="D119" s="1538"/>
      <c r="E119" s="1539"/>
      <c r="F119" s="1539"/>
      <c r="G119" s="1539">
        <f t="shared" si="9"/>
        <v>0</v>
      </c>
      <c r="H119" s="1539"/>
      <c r="I119" s="1539"/>
      <c r="J119" s="1539"/>
    </row>
    <row r="120" spans="1:14" s="1549" customFormat="1">
      <c r="A120" s="1546" t="s">
        <v>1301</v>
      </c>
      <c r="B120" s="1545" t="str">
        <f>+[377]NLM1!B91</f>
        <v>Beban Pemeliharaan Bangunan</v>
      </c>
      <c r="C120" s="1547"/>
      <c r="D120" s="1548"/>
      <c r="E120" s="1547"/>
      <c r="F120" s="1547"/>
      <c r="G120" s="1547">
        <f t="shared" si="9"/>
        <v>0</v>
      </c>
      <c r="H120" s="1547"/>
      <c r="I120" s="1547">
        <v>0</v>
      </c>
      <c r="J120" s="1547"/>
      <c r="L120" s="1550"/>
      <c r="M120" s="1550"/>
      <c r="N120" s="1550"/>
    </row>
    <row r="121" spans="1:14" s="1549" customFormat="1">
      <c r="A121" s="1546" t="s">
        <v>1302</v>
      </c>
      <c r="B121" s="1545" t="str">
        <f>+[377]NLM1!B92</f>
        <v>Beban Pemeliharaan Kendaraan</v>
      </c>
      <c r="C121" s="1547"/>
      <c r="D121" s="1548"/>
      <c r="E121" s="1547"/>
      <c r="F121" s="1547"/>
      <c r="G121" s="1547">
        <f t="shared" si="9"/>
        <v>0</v>
      </c>
      <c r="H121" s="1547"/>
      <c r="I121" s="1547"/>
      <c r="J121" s="1547"/>
      <c r="L121" s="1550"/>
      <c r="M121" s="1550"/>
      <c r="N121" s="1550"/>
    </row>
    <row r="122" spans="1:14" s="1549" customFormat="1">
      <c r="A122" s="1546" t="s">
        <v>1303</v>
      </c>
      <c r="B122" s="1545" t="s">
        <v>1304</v>
      </c>
      <c r="C122" s="1547"/>
      <c r="D122" s="1548"/>
      <c r="E122" s="1547"/>
      <c r="F122" s="1547"/>
      <c r="G122" s="1547">
        <f t="shared" si="9"/>
        <v>0</v>
      </c>
      <c r="H122" s="1547"/>
      <c r="I122" s="1547"/>
      <c r="J122" s="1547"/>
      <c r="L122" s="1550"/>
      <c r="M122" s="1550"/>
      <c r="N122" s="1550"/>
    </row>
    <row r="123" spans="1:14" s="1549" customFormat="1">
      <c r="A123" s="1546" t="s">
        <v>1305</v>
      </c>
      <c r="B123" s="1545" t="str">
        <f>+[377]NLM1!B93</f>
        <v>Beban Penyusutan Bangunan</v>
      </c>
      <c r="C123" s="1547"/>
      <c r="D123" s="1548"/>
      <c r="E123" s="1547"/>
      <c r="F123" s="1547"/>
      <c r="G123" s="1547">
        <f t="shared" si="9"/>
        <v>0</v>
      </c>
      <c r="H123" s="1547"/>
      <c r="I123" s="1547"/>
      <c r="J123" s="1547"/>
      <c r="L123" s="1550"/>
      <c r="M123" s="1550"/>
      <c r="N123" s="1550"/>
    </row>
    <row r="124" spans="1:14" s="1549" customFormat="1">
      <c r="A124" s="1546" t="s">
        <v>1306</v>
      </c>
      <c r="B124" s="1545" t="str">
        <f>+[377]NLM1!B94</f>
        <v>Beban Penyusutan Kendaraan</v>
      </c>
      <c r="C124" s="1547"/>
      <c r="D124" s="1548"/>
      <c r="E124" s="1547"/>
      <c r="F124" s="1547"/>
      <c r="G124" s="1547">
        <f t="shared" si="9"/>
        <v>0</v>
      </c>
      <c r="H124" s="1547"/>
      <c r="I124" s="1547"/>
      <c r="J124" s="1547"/>
      <c r="L124" s="1550"/>
      <c r="M124" s="1550"/>
      <c r="N124" s="1550"/>
    </row>
    <row r="125" spans="1:14" s="1549" customFormat="1">
      <c r="A125" s="1546" t="s">
        <v>1307</v>
      </c>
      <c r="B125" s="1545" t="str">
        <f>+[377]NLM1!B95</f>
        <v>Beban Penyusutan Inventaris Kantor</v>
      </c>
      <c r="C125" s="1547"/>
      <c r="D125" s="1548"/>
      <c r="E125" s="1547"/>
      <c r="F125" s="1547"/>
      <c r="G125" s="1547">
        <f t="shared" si="9"/>
        <v>0</v>
      </c>
      <c r="H125" s="1547"/>
      <c r="I125" s="1547"/>
      <c r="J125" s="1547"/>
      <c r="L125" s="1550"/>
      <c r="M125" s="1550"/>
      <c r="N125" s="1550"/>
    </row>
    <row r="126" spans="1:14" s="1549" customFormat="1">
      <c r="A126" s="1546" t="s">
        <v>1308</v>
      </c>
      <c r="B126" s="1545" t="str">
        <f>+[377]NLM1!B96</f>
        <v>Beban Jasa Profesional</v>
      </c>
      <c r="C126" s="1547"/>
      <c r="D126" s="1548"/>
      <c r="E126" s="1547"/>
      <c r="F126" s="1547"/>
      <c r="G126" s="1547">
        <f t="shared" si="9"/>
        <v>0</v>
      </c>
      <c r="H126" s="1547"/>
      <c r="I126" s="1547"/>
      <c r="J126" s="1547"/>
      <c r="L126" s="1550"/>
      <c r="M126" s="1550"/>
      <c r="N126" s="1550"/>
    </row>
    <row r="127" spans="1:14" s="1549" customFormat="1">
      <c r="A127" s="1546" t="s">
        <v>1309</v>
      </c>
      <c r="B127" s="1545" t="str">
        <f>+[377]NLM1!B97</f>
        <v>Beban Sumbangan</v>
      </c>
      <c r="C127" s="1547"/>
      <c r="D127" s="1548"/>
      <c r="E127" s="1547"/>
      <c r="F127" s="1547"/>
      <c r="G127" s="1547">
        <f t="shared" si="9"/>
        <v>0</v>
      </c>
      <c r="H127" s="1547"/>
      <c r="I127" s="1547">
        <v>0</v>
      </c>
      <c r="J127" s="1547"/>
      <c r="L127" s="1550"/>
      <c r="M127" s="1550"/>
      <c r="N127" s="1550"/>
    </row>
    <row r="128" spans="1:14" s="1549" customFormat="1">
      <c r="A128" s="1546" t="s">
        <v>1310</v>
      </c>
      <c r="B128" s="1545" t="str">
        <f>+[377]NLM1!B98</f>
        <v>Beban Perjalanan Dinas</v>
      </c>
      <c r="C128" s="1547"/>
      <c r="D128" s="1548"/>
      <c r="E128" s="1547"/>
      <c r="F128" s="1547"/>
      <c r="G128" s="1547">
        <f t="shared" si="9"/>
        <v>0</v>
      </c>
      <c r="H128" s="1547"/>
      <c r="I128" s="1547">
        <v>0</v>
      </c>
      <c r="J128" s="1547"/>
      <c r="L128" s="1550"/>
      <c r="M128" s="1550"/>
      <c r="N128" s="1550"/>
    </row>
    <row r="129" spans="1:14" s="1549" customFormat="1">
      <c r="A129" s="1546" t="s">
        <v>1311</v>
      </c>
      <c r="B129" s="1545" t="str">
        <f>+[377]NLM1!B99</f>
        <v>Smart Multi Finance</v>
      </c>
      <c r="C129" s="1547"/>
      <c r="D129" s="1548"/>
      <c r="E129" s="1547"/>
      <c r="F129" s="1547"/>
      <c r="G129" s="1547">
        <f t="shared" si="9"/>
        <v>0</v>
      </c>
      <c r="H129" s="1547"/>
      <c r="I129" s="1547"/>
      <c r="J129" s="1547"/>
      <c r="L129" s="1550"/>
      <c r="M129" s="1550"/>
      <c r="N129" s="1550"/>
    </row>
    <row r="130" spans="1:14">
      <c r="A130" s="1530" t="s">
        <v>1312</v>
      </c>
      <c r="B130" s="1544" t="s">
        <v>1313</v>
      </c>
      <c r="C130" s="1539"/>
      <c r="D130" s="1538"/>
      <c r="E130" s="1539"/>
      <c r="F130" s="1539"/>
      <c r="G130" s="1539">
        <f t="shared" si="9"/>
        <v>0</v>
      </c>
      <c r="H130" s="1539"/>
      <c r="I130" s="1539"/>
      <c r="J130" s="1539"/>
    </row>
    <row r="131" spans="1:14">
      <c r="A131" s="1530" t="s">
        <v>1314</v>
      </c>
      <c r="B131" s="1544" t="s">
        <v>1315</v>
      </c>
      <c r="C131" s="1539"/>
      <c r="D131" s="1538"/>
      <c r="E131" s="1539"/>
      <c r="F131" s="1539"/>
      <c r="G131" s="1539">
        <f t="shared" si="9"/>
        <v>0</v>
      </c>
      <c r="H131" s="1539"/>
      <c r="I131" s="1539"/>
      <c r="J131" s="1539"/>
    </row>
    <row r="132" spans="1:14">
      <c r="A132" s="1530" t="s">
        <v>1316</v>
      </c>
      <c r="B132" s="1544" t="s">
        <v>1317</v>
      </c>
      <c r="C132" s="1539"/>
      <c r="D132" s="1538"/>
      <c r="E132" s="1539"/>
      <c r="F132" s="1539"/>
      <c r="G132" s="1539"/>
      <c r="H132" s="1539"/>
      <c r="I132" s="1539"/>
      <c r="J132" s="1539"/>
    </row>
    <row r="133" spans="1:14">
      <c r="A133" s="1530" t="s">
        <v>1318</v>
      </c>
      <c r="B133" s="1544" t="str">
        <f>+[377]NLM1!B100</f>
        <v>Beban Lain-lain</v>
      </c>
      <c r="C133" s="1539"/>
      <c r="D133" s="1538"/>
      <c r="E133" s="1539"/>
      <c r="F133" s="1539"/>
      <c r="G133" s="1539">
        <f t="shared" si="9"/>
        <v>0</v>
      </c>
      <c r="H133" s="1539"/>
      <c r="I133" s="1539"/>
      <c r="J133" s="1539"/>
    </row>
    <row r="134" spans="1:14">
      <c r="A134" s="1520"/>
      <c r="B134" s="1544"/>
      <c r="C134" s="1539"/>
      <c r="D134" s="1538"/>
      <c r="E134" s="1539"/>
      <c r="F134" s="1539"/>
      <c r="G134" s="1539">
        <f t="shared" si="9"/>
        <v>0</v>
      </c>
      <c r="H134" s="1539"/>
      <c r="I134" s="1539"/>
      <c r="J134" s="1539"/>
    </row>
    <row r="135" spans="1:14">
      <c r="A135" s="1530"/>
      <c r="B135" s="1521" t="s">
        <v>1319</v>
      </c>
      <c r="C135" s="1543">
        <f>+SUM(C113:C134)</f>
        <v>0</v>
      </c>
      <c r="D135" s="1543">
        <f>+SUM(D113:D134)</f>
        <v>0</v>
      </c>
      <c r="E135" s="1539"/>
      <c r="F135" s="1538"/>
      <c r="G135" s="1543">
        <f>+SUM(G113:G134)</f>
        <v>40076000</v>
      </c>
      <c r="H135" s="1543">
        <f>+SUM(H113:H134)</f>
        <v>0</v>
      </c>
      <c r="I135" s="1543">
        <f>+SUM(I113:I134)</f>
        <v>0</v>
      </c>
      <c r="J135" s="1543">
        <f>+SUM(J113:J134)</f>
        <v>0</v>
      </c>
    </row>
    <row r="136" spans="1:14">
      <c r="A136" s="1530"/>
      <c r="B136" s="1521"/>
      <c r="C136" s="1538"/>
      <c r="D136" s="1538"/>
      <c r="E136" s="1539"/>
      <c r="F136" s="1539"/>
      <c r="G136" s="1539"/>
      <c r="H136" s="1539"/>
      <c r="I136" s="1539"/>
      <c r="J136" s="1539"/>
    </row>
    <row r="137" spans="1:14">
      <c r="A137" s="1520" t="s">
        <v>36</v>
      </c>
      <c r="B137" s="1521" t="s">
        <v>1320</v>
      </c>
      <c r="C137" s="1538"/>
      <c r="D137" s="1538"/>
      <c r="E137" s="1539"/>
      <c r="F137" s="1539"/>
      <c r="G137" s="1539"/>
      <c r="H137" s="1539"/>
      <c r="I137" s="1539"/>
      <c r="J137" s="1539"/>
    </row>
    <row r="138" spans="1:14">
      <c r="A138" s="1530" t="s">
        <v>1321</v>
      </c>
      <c r="B138" s="1521" t="s">
        <v>176</v>
      </c>
      <c r="C138" s="1538"/>
      <c r="D138" s="1539"/>
      <c r="E138" s="1539"/>
      <c r="F138" s="1539"/>
      <c r="G138" s="1539"/>
      <c r="H138" s="1539"/>
      <c r="I138" s="1539"/>
      <c r="J138" s="1539"/>
    </row>
    <row r="139" spans="1:14">
      <c r="A139" s="1530" t="s">
        <v>1322</v>
      </c>
      <c r="B139" s="1544" t="s">
        <v>545</v>
      </c>
      <c r="C139" s="1538"/>
      <c r="D139" s="1539">
        <v>0</v>
      </c>
      <c r="E139" s="1539"/>
      <c r="F139" s="1539">
        <f>+[375]BB!$E$53+[374]BB!$E$49</f>
        <v>38238654</v>
      </c>
      <c r="G139" s="1539"/>
      <c r="H139" s="1539">
        <f>+D139-E139+F139</f>
        <v>38238654</v>
      </c>
      <c r="I139" s="1539"/>
      <c r="J139" s="1539">
        <v>0</v>
      </c>
    </row>
    <row r="140" spans="1:14">
      <c r="A140" s="1530"/>
      <c r="B140" s="1544" t="s">
        <v>178</v>
      </c>
      <c r="C140" s="1538"/>
      <c r="D140" s="1539">
        <v>0</v>
      </c>
      <c r="E140" s="1539"/>
      <c r="F140" s="1539"/>
      <c r="G140" s="1539"/>
      <c r="H140" s="1539">
        <f>+D140-E140+F140</f>
        <v>0</v>
      </c>
      <c r="I140" s="1539"/>
      <c r="J140" s="1539">
        <v>0</v>
      </c>
    </row>
    <row r="141" spans="1:14">
      <c r="A141" s="1530" t="s">
        <v>1323</v>
      </c>
      <c r="B141" s="1521" t="s">
        <v>177</v>
      </c>
      <c r="C141" s="1539"/>
      <c r="D141" s="1539"/>
      <c r="E141" s="1539"/>
      <c r="F141" s="1539"/>
      <c r="G141" s="1539"/>
      <c r="H141" s="1539"/>
      <c r="I141" s="1539"/>
      <c r="J141" s="1539"/>
    </row>
    <row r="142" spans="1:14">
      <c r="A142" s="1530" t="s">
        <v>1324</v>
      </c>
      <c r="B142" s="1532" t="s">
        <v>1325</v>
      </c>
      <c r="C142" s="1539">
        <v>0</v>
      </c>
      <c r="D142" s="1539"/>
      <c r="E142" s="1539">
        <f>+[375]BB!$D$62+[374]BB!$D$54+38</f>
        <v>7647767</v>
      </c>
      <c r="F142" s="1539"/>
      <c r="G142" s="1539">
        <f t="shared" ref="G142:G147" si="10">+C142+E142-F142</f>
        <v>7647767</v>
      </c>
      <c r="H142" s="1539"/>
      <c r="I142" s="1539">
        <v>0</v>
      </c>
      <c r="J142" s="1539"/>
    </row>
    <row r="143" spans="1:14">
      <c r="A143" s="1530" t="s">
        <v>1326</v>
      </c>
      <c r="B143" s="1532" t="s">
        <v>1327</v>
      </c>
      <c r="C143" s="1539"/>
      <c r="D143" s="1539"/>
      <c r="E143" s="1539">
        <f>+[375]BB!$D$74+[374]BB!$D$64</f>
        <v>1143000</v>
      </c>
      <c r="F143" s="1539"/>
      <c r="G143" s="1539">
        <f t="shared" si="10"/>
        <v>1143000</v>
      </c>
      <c r="H143" s="1539"/>
      <c r="I143" s="1539"/>
      <c r="J143" s="1539"/>
    </row>
    <row r="144" spans="1:14">
      <c r="A144" s="1530" t="s">
        <v>1328</v>
      </c>
      <c r="B144" s="1532" t="s">
        <v>1329</v>
      </c>
      <c r="C144" s="1539"/>
      <c r="D144" s="1539"/>
      <c r="E144" s="1539">
        <f>+[375]BB!$D$76+[374]BB!$D$66</f>
        <v>7327821</v>
      </c>
      <c r="F144" s="1539"/>
      <c r="G144" s="1539">
        <f t="shared" si="10"/>
        <v>7327821</v>
      </c>
      <c r="H144" s="1539"/>
      <c r="I144" s="1539"/>
      <c r="J144" s="1539"/>
    </row>
    <row r="145" spans="1:10">
      <c r="A145" s="1530" t="s">
        <v>1330</v>
      </c>
      <c r="B145" s="1532" t="s">
        <v>1331</v>
      </c>
      <c r="C145" s="1539"/>
      <c r="D145" s="1539"/>
      <c r="E145" s="1539"/>
      <c r="F145" s="1539"/>
      <c r="G145" s="1539">
        <f t="shared" si="10"/>
        <v>0</v>
      </c>
      <c r="H145" s="1539"/>
      <c r="I145" s="1539"/>
      <c r="J145" s="1539"/>
    </row>
    <row r="146" spans="1:10">
      <c r="A146" s="1530" t="s">
        <v>1332</v>
      </c>
      <c r="B146" s="1532" t="s">
        <v>1333</v>
      </c>
      <c r="C146" s="1539">
        <v>0</v>
      </c>
      <c r="D146" s="1539"/>
      <c r="E146" s="1539">
        <f>+[374]BB!$D$69</f>
        <v>38759444</v>
      </c>
      <c r="F146" s="1539"/>
      <c r="G146" s="1539">
        <f t="shared" si="10"/>
        <v>38759444</v>
      </c>
      <c r="H146" s="1539"/>
      <c r="I146" s="1539">
        <v>0</v>
      </c>
      <c r="J146" s="1539"/>
    </row>
    <row r="147" spans="1:10">
      <c r="A147" s="1530" t="s">
        <v>1334</v>
      </c>
      <c r="B147" s="1532" t="s">
        <v>171</v>
      </c>
      <c r="C147" s="1539"/>
      <c r="D147" s="1539"/>
      <c r="E147" s="1539"/>
      <c r="F147" s="1539"/>
      <c r="G147" s="1539">
        <f t="shared" si="10"/>
        <v>0</v>
      </c>
      <c r="H147" s="1539"/>
      <c r="I147" s="1539"/>
      <c r="J147" s="1539"/>
    </row>
    <row r="148" spans="1:10">
      <c r="A148" s="1530"/>
      <c r="B148" s="1521" t="s">
        <v>1335</v>
      </c>
      <c r="C148" s="1543">
        <f>+SUM(C138:C146)</f>
        <v>0</v>
      </c>
      <c r="D148" s="1543">
        <f>+SUM(D138:D146)</f>
        <v>0</v>
      </c>
      <c r="E148" s="1539"/>
      <c r="F148" s="1539"/>
      <c r="G148" s="1543">
        <f>+SUM(G138:G147)</f>
        <v>54878032</v>
      </c>
      <c r="H148" s="1543">
        <f>+SUM(H138:H147)</f>
        <v>38238654</v>
      </c>
      <c r="I148" s="1543">
        <f>+SUM(I138:I146)</f>
        <v>0</v>
      </c>
      <c r="J148" s="1543">
        <f>+SUM(J138:J146)</f>
        <v>0</v>
      </c>
    </row>
    <row r="149" spans="1:10">
      <c r="A149" s="1530"/>
      <c r="B149" s="1521"/>
      <c r="C149" s="1538"/>
      <c r="D149" s="1538"/>
      <c r="E149" s="1539"/>
      <c r="F149" s="1539"/>
      <c r="G149" s="1538"/>
      <c r="H149" s="1538"/>
      <c r="I149" s="1538"/>
      <c r="J149" s="1538"/>
    </row>
    <row r="150" spans="1:10">
      <c r="A150" s="1520" t="s">
        <v>1336</v>
      </c>
      <c r="B150" s="1521" t="s">
        <v>1337</v>
      </c>
      <c r="C150" s="1538"/>
      <c r="D150" s="1538"/>
      <c r="E150" s="1539"/>
      <c r="F150" s="1539"/>
      <c r="G150" s="1539"/>
      <c r="H150" s="1539"/>
      <c r="I150" s="1539"/>
      <c r="J150" s="1539"/>
    </row>
    <row r="151" spans="1:10">
      <c r="A151" s="1530"/>
      <c r="B151" s="1524" t="s">
        <v>1188</v>
      </c>
      <c r="C151" s="1539">
        <v>0</v>
      </c>
      <c r="D151" s="1539"/>
      <c r="E151" s="1539"/>
      <c r="F151" s="1539"/>
      <c r="G151" s="1539">
        <f>+C151+E151-F151</f>
        <v>0</v>
      </c>
      <c r="H151" s="1539"/>
      <c r="I151" s="1539">
        <f>+[372]BBLR!J548</f>
        <v>0</v>
      </c>
      <c r="J151" s="1539"/>
    </row>
    <row r="152" spans="1:10">
      <c r="A152" s="1530"/>
      <c r="B152" s="1521" t="s">
        <v>1338</v>
      </c>
      <c r="C152" s="1543">
        <f>+SUM(C151:C151)</f>
        <v>0</v>
      </c>
      <c r="D152" s="1543">
        <f>+SUM(D151:D151)</f>
        <v>0</v>
      </c>
      <c r="E152" s="1539"/>
      <c r="F152" s="1539"/>
      <c r="G152" s="1543">
        <f>+SUM(G151:G151)</f>
        <v>0</v>
      </c>
      <c r="H152" s="1543">
        <f>+SUM(H151:H151)</f>
        <v>0</v>
      </c>
      <c r="I152" s="1543">
        <f>+SUM(I151:I151)</f>
        <v>0</v>
      </c>
      <c r="J152" s="1543">
        <f>+SUM(J151:J151)</f>
        <v>0</v>
      </c>
    </row>
    <row r="153" spans="1:10">
      <c r="A153" s="1530"/>
      <c r="B153" s="1521"/>
      <c r="C153" s="1539"/>
      <c r="D153" s="1539"/>
      <c r="E153" s="1539"/>
      <c r="F153" s="1539"/>
      <c r="G153" s="1539"/>
      <c r="H153" s="1539"/>
      <c r="I153" s="1539"/>
      <c r="J153" s="1539"/>
    </row>
    <row r="154" spans="1:10">
      <c r="A154" s="1530"/>
      <c r="B154" s="1521" t="s">
        <v>1339</v>
      </c>
      <c r="C154" s="1543">
        <f>+C152+C148+C135+C110+C92</f>
        <v>0</v>
      </c>
      <c r="D154" s="1543">
        <f>+D152+D148+D135+D110+D92</f>
        <v>0</v>
      </c>
      <c r="E154" s="1539"/>
      <c r="F154" s="1539"/>
      <c r="G154" s="1543">
        <f>+G92+G110+G135+G148+G152</f>
        <v>4993828222</v>
      </c>
      <c r="H154" s="1543">
        <f>+H92+H110+H135+H148+H152</f>
        <v>44541116319.686913</v>
      </c>
      <c r="I154" s="1543">
        <f>+I152+I148+I135+I110+I92</f>
        <v>0</v>
      </c>
      <c r="J154" s="1543">
        <f>+J152+J148+J135+J110+J92</f>
        <v>0</v>
      </c>
    </row>
    <row r="155" spans="1:10">
      <c r="A155" s="1530"/>
      <c r="B155" s="1521"/>
      <c r="C155" s="1539"/>
      <c r="D155" s="1539"/>
      <c r="E155" s="1539"/>
      <c r="F155" s="1539"/>
      <c r="G155" s="1539"/>
      <c r="H155" s="1539"/>
      <c r="I155" s="1539"/>
      <c r="J155" s="1539"/>
    </row>
    <row r="156" spans="1:10">
      <c r="A156" s="1530"/>
      <c r="B156" s="1521" t="s">
        <v>1340</v>
      </c>
      <c r="C156" s="1543">
        <f>+D154-C154</f>
        <v>0</v>
      </c>
      <c r="D156" s="1543"/>
      <c r="E156" s="1539"/>
      <c r="F156" s="1539"/>
      <c r="G156" s="1543">
        <f>+H154-G154</f>
        <v>39547288097.686913</v>
      </c>
      <c r="H156" s="1543"/>
      <c r="I156" s="1543">
        <f>+J154-I154</f>
        <v>0</v>
      </c>
      <c r="J156" s="1543"/>
    </row>
    <row r="157" spans="1:10">
      <c r="A157" s="1551"/>
      <c r="B157" s="1552"/>
      <c r="C157" s="1553"/>
      <c r="D157" s="1553"/>
      <c r="E157" s="1553"/>
      <c r="F157" s="1553"/>
      <c r="G157" s="1553"/>
      <c r="H157" s="1553"/>
      <c r="I157" s="1553"/>
      <c r="J157" s="1553"/>
    </row>
    <row r="158" spans="1:10">
      <c r="A158" s="2017" t="s">
        <v>469</v>
      </c>
      <c r="B158" s="2017"/>
      <c r="C158" s="1543">
        <f>+C154+C156</f>
        <v>0</v>
      </c>
      <c r="D158" s="1543">
        <f>+D154+D156</f>
        <v>0</v>
      </c>
      <c r="E158" s="1543">
        <f>+SUM(E9:E157)</f>
        <v>137588406394</v>
      </c>
      <c r="F158" s="1543">
        <f>+SUM(F9:F157)</f>
        <v>137588406393.68692</v>
      </c>
      <c r="G158" s="1543">
        <f>+G154+G156</f>
        <v>44541116319.686913</v>
      </c>
      <c r="H158" s="1543">
        <f>+H154+H156</f>
        <v>44541116319.686913</v>
      </c>
      <c r="I158" s="1543">
        <f>+I154+I156</f>
        <v>0</v>
      </c>
      <c r="J158" s="1543">
        <f>+J154+J156</f>
        <v>0</v>
      </c>
    </row>
    <row r="159" spans="1:10">
      <c r="C159" s="1555"/>
      <c r="D159" s="1555"/>
      <c r="E159" s="1555"/>
      <c r="F159" s="1555">
        <f>+F158-E158</f>
        <v>-0.313079833984375</v>
      </c>
      <c r="G159" s="1555"/>
      <c r="H159" s="1555">
        <f>+G158-H158</f>
        <v>0</v>
      </c>
      <c r="I159" s="1555"/>
      <c r="J159" s="1555">
        <f>+I158-J158</f>
        <v>0</v>
      </c>
    </row>
  </sheetData>
  <mergeCells count="7">
    <mergeCell ref="G5:H5"/>
    <mergeCell ref="I5:J5"/>
    <mergeCell ref="A158:B158"/>
    <mergeCell ref="A5:A6"/>
    <mergeCell ref="B5:B6"/>
    <mergeCell ref="C5:D5"/>
    <mergeCell ref="E5:F5"/>
  </mergeCells>
  <pageMargins left="0.75" right="0.75" top="1" bottom="1" header="0.5" footer="0.5"/>
  <pageSetup paperSize="9" orientation="portrait" horizontalDpi="4294967293" verticalDpi="4294967293"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1"/>
  </sheetPr>
  <dimension ref="A1:N34"/>
  <sheetViews>
    <sheetView showGridLines="0" view="pageBreakPreview" zoomScale="80" zoomScaleSheetLayoutView="80" workbookViewId="0">
      <selection activeCell="J32" sqref="J32"/>
    </sheetView>
  </sheetViews>
  <sheetFormatPr defaultColWidth="9.16796875" defaultRowHeight="15"/>
  <cols>
    <col min="1" max="1" width="2.15625" style="664" customWidth="1"/>
    <col min="2" max="2" width="14.0234375" style="664" customWidth="1"/>
    <col min="3" max="3" width="21.171875" style="664" customWidth="1"/>
    <col min="4" max="4" width="3.234375" style="664" customWidth="1"/>
    <col min="5" max="5" width="19.41796875" style="664" customWidth="1"/>
    <col min="6" max="6" width="2.6953125" style="664" customWidth="1"/>
    <col min="7" max="7" width="19.41796875" style="664" customWidth="1"/>
    <col min="8" max="8" width="18.87890625" style="664" customWidth="1"/>
    <col min="9" max="9" width="1.6171875" style="664" customWidth="1"/>
    <col min="10" max="10" width="23.8671875" style="664" customWidth="1"/>
    <col min="11" max="12" width="9.16796875" style="664"/>
    <col min="13" max="14" width="19.55078125" style="664" customWidth="1"/>
    <col min="15" max="16384" width="9.16796875" style="664"/>
  </cols>
  <sheetData>
    <row r="1" spans="1:14" s="544" customFormat="1" ht="18.75">
      <c r="A1" s="2024" t="e">
        <f>+'L-R FISK 2019'!#REF!</f>
        <v>#REF!</v>
      </c>
      <c r="B1" s="2024"/>
      <c r="C1" s="2024"/>
      <c r="D1" s="2024"/>
      <c r="E1" s="2024"/>
      <c r="F1" s="2024"/>
      <c r="G1" s="2024"/>
      <c r="H1" s="2024"/>
      <c r="I1" s="545"/>
      <c r="J1" s="545"/>
      <c r="K1" s="545"/>
    </row>
    <row r="2" spans="1:14" s="544" customFormat="1" ht="18.75">
      <c r="A2" s="2024" t="s">
        <v>309</v>
      </c>
      <c r="B2" s="2024"/>
      <c r="C2" s="2024"/>
      <c r="D2" s="2024"/>
      <c r="E2" s="2024"/>
      <c r="F2" s="2024"/>
      <c r="G2" s="2024"/>
      <c r="H2" s="2024"/>
      <c r="I2" s="545"/>
      <c r="J2" s="545"/>
      <c r="K2" s="545"/>
    </row>
    <row r="3" spans="1:14" s="544" customFormat="1" ht="18.75">
      <c r="A3" s="2024" t="s">
        <v>1187</v>
      </c>
      <c r="B3" s="2024"/>
      <c r="C3" s="2024"/>
      <c r="D3" s="2024"/>
      <c r="E3" s="2024"/>
      <c r="F3" s="2024"/>
      <c r="G3" s="2024"/>
      <c r="H3" s="2024"/>
      <c r="I3" s="545"/>
      <c r="J3" s="545"/>
      <c r="K3" s="623"/>
    </row>
    <row r="4" spans="1:14" s="544" customFormat="1" ht="8.1" customHeight="1">
      <c r="A4" s="624"/>
      <c r="B4" s="624"/>
      <c r="C4" s="624"/>
      <c r="D4" s="624"/>
      <c r="E4" s="625"/>
      <c r="F4" s="625"/>
      <c r="G4" s="625"/>
      <c r="H4" s="547"/>
      <c r="I4" s="545"/>
      <c r="J4" s="545"/>
      <c r="K4" s="545"/>
    </row>
    <row r="5" spans="1:14" s="544" customFormat="1">
      <c r="A5" s="626"/>
      <c r="B5" s="626"/>
      <c r="C5" s="626"/>
      <c r="D5" s="626"/>
      <c r="E5" s="627"/>
      <c r="F5" s="627"/>
      <c r="G5" s="627"/>
      <c r="H5" s="546"/>
      <c r="I5" s="545"/>
      <c r="J5" s="545"/>
      <c r="K5" s="545"/>
    </row>
    <row r="6" spans="1:14" s="544" customFormat="1">
      <c r="A6" s="628" t="s">
        <v>310</v>
      </c>
      <c r="B6" s="629"/>
      <c r="C6" s="630"/>
      <c r="D6" s="630"/>
      <c r="E6" s="631"/>
      <c r="F6" s="631"/>
      <c r="G6" s="631"/>
      <c r="H6" s="632">
        <f>+WPL!R46</f>
        <v>6096512266.1999998</v>
      </c>
      <c r="I6" s="545"/>
      <c r="J6" s="633">
        <f>+H6</f>
        <v>6096512266.1999998</v>
      </c>
      <c r="K6" s="545"/>
      <c r="M6" s="634"/>
    </row>
    <row r="7" spans="1:14" s="544" customFormat="1">
      <c r="A7" s="635"/>
      <c r="B7" s="636"/>
      <c r="C7" s="636"/>
      <c r="D7" s="636"/>
      <c r="E7" s="546"/>
      <c r="F7" s="546"/>
      <c r="G7" s="546"/>
      <c r="H7" s="637"/>
      <c r="I7" s="545"/>
      <c r="J7" s="545"/>
      <c r="K7" s="545"/>
    </row>
    <row r="8" spans="1:14" s="544" customFormat="1">
      <c r="A8" s="635" t="s">
        <v>311</v>
      </c>
      <c r="B8" s="636"/>
      <c r="C8" s="636"/>
      <c r="D8" s="636"/>
      <c r="E8" s="546"/>
      <c r="F8" s="546"/>
      <c r="G8" s="546"/>
      <c r="H8" s="637">
        <v>0</v>
      </c>
      <c r="I8" s="545"/>
      <c r="J8" s="545"/>
      <c r="K8" s="545"/>
      <c r="M8" s="638"/>
      <c r="N8" s="639"/>
    </row>
    <row r="9" spans="1:14" s="544" customFormat="1">
      <c r="A9" s="635"/>
      <c r="B9" s="636"/>
      <c r="C9" s="636"/>
      <c r="D9" s="636"/>
      <c r="E9" s="546"/>
      <c r="F9" s="546"/>
      <c r="G9" s="546"/>
      <c r="H9" s="637"/>
      <c r="I9" s="545"/>
      <c r="J9" s="545"/>
      <c r="K9" s="545"/>
      <c r="M9" s="638"/>
      <c r="N9" s="634"/>
    </row>
    <row r="10" spans="1:14" s="544" customFormat="1">
      <c r="A10" s="635" t="s">
        <v>312</v>
      </c>
      <c r="B10" s="636"/>
      <c r="C10" s="636"/>
      <c r="D10" s="636"/>
      <c r="E10" s="546"/>
      <c r="F10" s="546"/>
      <c r="G10" s="546"/>
      <c r="H10" s="640">
        <f>+H6+H8</f>
        <v>6096512266.1999998</v>
      </c>
      <c r="I10" s="545"/>
      <c r="J10" s="545">
        <f>+H10</f>
        <v>6096512266.1999998</v>
      </c>
      <c r="K10" s="545"/>
      <c r="M10" s="638"/>
      <c r="N10" s="634"/>
    </row>
    <row r="11" spans="1:14" s="544" customFormat="1">
      <c r="A11" s="635"/>
      <c r="B11" s="636"/>
      <c r="C11" s="636"/>
      <c r="D11" s="636"/>
      <c r="E11" s="546"/>
      <c r="F11" s="546"/>
      <c r="G11" s="546"/>
      <c r="H11" s="637"/>
      <c r="I11" s="545"/>
      <c r="J11" s="545"/>
      <c r="K11" s="545"/>
      <c r="M11" s="639"/>
      <c r="N11" s="639"/>
    </row>
    <row r="12" spans="1:14" s="544" customFormat="1">
      <c r="A12" s="635" t="s">
        <v>313</v>
      </c>
      <c r="B12" s="636"/>
      <c r="C12" s="636"/>
      <c r="D12" s="636"/>
      <c r="E12" s="546"/>
      <c r="F12" s="546"/>
      <c r="G12" s="546"/>
      <c r="H12" s="637"/>
      <c r="I12" s="545"/>
      <c r="J12" s="545"/>
      <c r="K12" s="545"/>
      <c r="M12" s="641"/>
      <c r="N12" s="639"/>
    </row>
    <row r="13" spans="1:14" s="544" customFormat="1">
      <c r="A13" s="2025" t="s">
        <v>314</v>
      </c>
      <c r="B13" s="2026"/>
      <c r="C13" s="642">
        <v>4800000000</v>
      </c>
      <c r="D13" s="2027" t="s">
        <v>315</v>
      </c>
      <c r="E13" s="2029">
        <f>J10</f>
        <v>6096512266.1999998</v>
      </c>
      <c r="F13" s="2029" t="s">
        <v>316</v>
      </c>
      <c r="G13" s="2030">
        <f>C13/C14*E13</f>
        <v>647695418.95979524</v>
      </c>
      <c r="H13" s="2031"/>
      <c r="I13" s="545"/>
      <c r="J13" s="545"/>
      <c r="K13" s="545"/>
    </row>
    <row r="14" spans="1:14" s="544" customFormat="1">
      <c r="A14" s="2025"/>
      <c r="B14" s="2026"/>
      <c r="C14" s="643">
        <f>+'L-R'!E9</f>
        <v>45180586462.626305</v>
      </c>
      <c r="D14" s="2028"/>
      <c r="E14" s="2029"/>
      <c r="F14" s="2029"/>
      <c r="G14" s="2030"/>
      <c r="H14" s="2031"/>
      <c r="I14" s="545"/>
      <c r="J14" s="545"/>
      <c r="K14" s="545"/>
    </row>
    <row r="15" spans="1:14" s="544" customFormat="1">
      <c r="A15" s="1391"/>
      <c r="B15" s="1392"/>
      <c r="C15" s="643"/>
      <c r="D15" s="1394"/>
      <c r="E15" s="1395"/>
      <c r="F15" s="1395"/>
      <c r="G15" s="644"/>
      <c r="H15" s="1396"/>
      <c r="I15" s="545"/>
      <c r="J15" s="545"/>
      <c r="K15" s="545"/>
    </row>
    <row r="16" spans="1:14" s="544" customFormat="1">
      <c r="A16" s="645" t="s">
        <v>317</v>
      </c>
      <c r="B16" s="1392"/>
      <c r="C16" s="643" t="s">
        <v>318</v>
      </c>
      <c r="D16" s="1393" t="s">
        <v>315</v>
      </c>
      <c r="E16" s="1395">
        <f>G13</f>
        <v>647695418.95979524</v>
      </c>
      <c r="F16" s="1395" t="s">
        <v>316</v>
      </c>
      <c r="G16" s="646">
        <f>E16*25%*50%</f>
        <v>80961927.369974405</v>
      </c>
      <c r="H16" s="1396"/>
      <c r="I16" s="545"/>
      <c r="J16" s="545"/>
      <c r="K16" s="545"/>
    </row>
    <row r="17" spans="1:13" s="544" customFormat="1">
      <c r="A17" s="1391"/>
      <c r="B17" s="1392"/>
      <c r="C17" s="643"/>
      <c r="D17" s="1394"/>
      <c r="E17" s="1395"/>
      <c r="F17" s="1395"/>
      <c r="G17" s="644"/>
      <c r="H17" s="1396"/>
      <c r="I17" s="545"/>
      <c r="J17" s="545"/>
      <c r="K17" s="545"/>
    </row>
    <row r="18" spans="1:13" s="544" customFormat="1">
      <c r="A18" s="1391"/>
      <c r="B18" s="1392"/>
      <c r="C18" s="647" t="s">
        <v>319</v>
      </c>
      <c r="D18" s="1393" t="s">
        <v>315</v>
      </c>
      <c r="E18" s="1395">
        <f>(J10-E16)</f>
        <v>5448816847.2402048</v>
      </c>
      <c r="F18" s="1395" t="s">
        <v>316</v>
      </c>
      <c r="G18" s="648">
        <f>E18*25%</f>
        <v>1362204211.8100512</v>
      </c>
      <c r="H18" s="1396"/>
      <c r="I18" s="545"/>
      <c r="J18" s="545"/>
      <c r="K18" s="545"/>
    </row>
    <row r="19" spans="1:13" s="544" customFormat="1">
      <c r="A19" s="1391"/>
      <c r="B19" s="1392"/>
      <c r="C19" s="643"/>
      <c r="D19" s="1394"/>
      <c r="E19" s="1395"/>
      <c r="F19" s="1395"/>
      <c r="G19" s="649"/>
      <c r="H19" s="1396"/>
      <c r="I19" s="545"/>
      <c r="J19" s="545"/>
      <c r="K19" s="545"/>
    </row>
    <row r="20" spans="1:13" s="544" customFormat="1">
      <c r="A20" s="645" t="s">
        <v>320</v>
      </c>
      <c r="B20" s="1392"/>
      <c r="C20" s="643"/>
      <c r="D20" s="1394"/>
      <c r="E20" s="1395"/>
      <c r="F20" s="1395"/>
      <c r="G20" s="644"/>
      <c r="H20" s="1396">
        <f>SUM(G16:G18)</f>
        <v>1443166139.1800256</v>
      </c>
      <c r="I20" s="545"/>
      <c r="J20" s="545"/>
      <c r="K20" s="545"/>
    </row>
    <row r="21" spans="1:13" s="544" customFormat="1">
      <c r="A21" s="1391"/>
      <c r="B21" s="1392"/>
      <c r="C21" s="643"/>
      <c r="D21" s="1394"/>
      <c r="E21" s="1395"/>
      <c r="F21" s="1395"/>
      <c r="G21" s="644"/>
      <c r="H21" s="1396"/>
      <c r="I21" s="545"/>
      <c r="J21" s="545"/>
      <c r="K21" s="545"/>
    </row>
    <row r="22" spans="1:13" s="544" customFormat="1">
      <c r="A22" s="2022" t="s">
        <v>321</v>
      </c>
      <c r="B22" s="2023"/>
      <c r="C22" s="2023"/>
      <c r="D22" s="1390"/>
      <c r="E22" s="546"/>
      <c r="F22" s="546"/>
      <c r="G22" s="546"/>
      <c r="H22" s="637"/>
      <c r="I22" s="545"/>
      <c r="J22" s="545"/>
      <c r="K22" s="545"/>
    </row>
    <row r="23" spans="1:13" s="544" customFormat="1">
      <c r="A23" s="650" t="s">
        <v>63</v>
      </c>
      <c r="B23" s="651" t="s">
        <v>322</v>
      </c>
      <c r="C23" s="651"/>
      <c r="D23" s="651"/>
      <c r="E23" s="546"/>
      <c r="F23" s="546"/>
      <c r="G23" s="546">
        <v>0</v>
      </c>
      <c r="H23" s="637"/>
      <c r="I23" s="545"/>
      <c r="J23" s="545"/>
      <c r="K23" s="545"/>
    </row>
    <row r="24" spans="1:13" s="544" customFormat="1">
      <c r="A24" s="650" t="s">
        <v>63</v>
      </c>
      <c r="B24" s="651" t="s">
        <v>323</v>
      </c>
      <c r="C24" s="651"/>
      <c r="D24" s="651"/>
      <c r="E24" s="652"/>
      <c r="F24" s="652"/>
      <c r="G24" s="546">
        <f>+[365]BBNRC!J600</f>
        <v>0</v>
      </c>
      <c r="H24" s="637"/>
      <c r="I24" s="545"/>
      <c r="J24" s="545"/>
      <c r="K24" s="545"/>
      <c r="M24" s="641"/>
    </row>
    <row r="25" spans="1:13" s="544" customFormat="1">
      <c r="A25" s="2022" t="s">
        <v>324</v>
      </c>
      <c r="B25" s="2023"/>
      <c r="C25" s="2023"/>
      <c r="D25" s="1390"/>
      <c r="E25" s="546"/>
      <c r="F25" s="546"/>
      <c r="G25" s="631"/>
      <c r="H25" s="637">
        <f>-SUM(G23:G24)</f>
        <v>0</v>
      </c>
      <c r="I25" s="545"/>
      <c r="J25" s="545"/>
      <c r="K25" s="545"/>
      <c r="M25" s="641"/>
    </row>
    <row r="26" spans="1:13" s="544" customFormat="1">
      <c r="A26" s="650"/>
      <c r="B26" s="653"/>
      <c r="C26" s="651"/>
      <c r="D26" s="651"/>
      <c r="E26" s="546"/>
      <c r="F26" s="546"/>
      <c r="G26" s="546"/>
      <c r="H26" s="632"/>
      <c r="I26" s="545"/>
      <c r="J26" s="545"/>
      <c r="K26" s="545"/>
      <c r="M26" s="641"/>
    </row>
    <row r="27" spans="1:13" s="544" customFormat="1">
      <c r="A27" s="1389" t="s">
        <v>325</v>
      </c>
      <c r="B27" s="1390"/>
      <c r="C27" s="651"/>
      <c r="D27" s="651"/>
      <c r="E27" s="546"/>
      <c r="F27" s="546"/>
      <c r="G27" s="546"/>
      <c r="H27" s="637">
        <f>H20-H25</f>
        <v>1443166139.1800256</v>
      </c>
      <c r="I27" s="545"/>
      <c r="J27" s="545"/>
      <c r="K27" s="545"/>
      <c r="M27" s="641"/>
    </row>
    <row r="28" spans="1:13" s="544" customFormat="1">
      <c r="A28" s="650"/>
      <c r="B28" s="653"/>
      <c r="C28" s="651"/>
      <c r="D28" s="651"/>
      <c r="E28" s="546"/>
      <c r="F28" s="546"/>
      <c r="G28" s="546"/>
      <c r="H28" s="637"/>
      <c r="I28" s="545"/>
      <c r="J28" s="545"/>
      <c r="K28" s="545"/>
      <c r="M28" s="641"/>
    </row>
    <row r="29" spans="1:13" s="544" customFormat="1">
      <c r="A29" s="1389" t="s">
        <v>326</v>
      </c>
      <c r="B29" s="1390"/>
      <c r="C29" s="651"/>
      <c r="D29" s="651"/>
      <c r="E29" s="546"/>
      <c r="F29" s="546"/>
      <c r="G29" s="546"/>
      <c r="H29" s="637">
        <v>0</v>
      </c>
      <c r="I29" s="545"/>
      <c r="J29" s="545"/>
      <c r="K29" s="545"/>
    </row>
    <row r="30" spans="1:13" s="544" customFormat="1">
      <c r="A30" s="1389"/>
      <c r="B30" s="1390"/>
      <c r="C30" s="651"/>
      <c r="D30" s="651"/>
      <c r="E30" s="546"/>
      <c r="F30" s="546"/>
      <c r="G30" s="546"/>
      <c r="H30" s="637"/>
      <c r="I30" s="545"/>
      <c r="J30" s="545"/>
      <c r="K30" s="545"/>
    </row>
    <row r="31" spans="1:13" s="544" customFormat="1" ht="15.75" thickBot="1">
      <c r="A31" s="654"/>
      <c r="B31" s="655"/>
      <c r="C31" s="656" t="s">
        <v>327</v>
      </c>
      <c r="D31" s="656"/>
      <c r="E31" s="546"/>
      <c r="F31" s="546"/>
      <c r="G31" s="546"/>
      <c r="H31" s="657">
        <f>+H27+H29</f>
        <v>1443166139.1800256</v>
      </c>
      <c r="I31" s="658"/>
      <c r="J31" s="545"/>
      <c r="K31" s="545"/>
    </row>
    <row r="32" spans="1:13" s="544" customFormat="1" ht="15.75" thickTop="1">
      <c r="A32" s="659"/>
      <c r="B32" s="660"/>
      <c r="C32" s="661"/>
      <c r="D32" s="661"/>
      <c r="E32" s="547"/>
      <c r="F32" s="547"/>
      <c r="G32" s="547"/>
      <c r="H32" s="662"/>
      <c r="I32" s="658"/>
      <c r="J32" s="545"/>
      <c r="K32" s="545"/>
    </row>
    <row r="33" spans="1:11" s="544" customFormat="1">
      <c r="A33" s="655"/>
      <c r="B33" s="655"/>
      <c r="C33" s="636"/>
      <c r="D33" s="636"/>
      <c r="E33" s="546"/>
      <c r="F33" s="546"/>
      <c r="G33" s="546"/>
      <c r="H33" s="546"/>
      <c r="I33" s="545"/>
      <c r="J33" s="545"/>
      <c r="K33" s="545"/>
    </row>
    <row r="34" spans="1:11" s="544" customFormat="1">
      <c r="A34" s="663"/>
      <c r="B34" s="663"/>
      <c r="E34" s="545"/>
      <c r="F34" s="545"/>
      <c r="G34" s="545"/>
      <c r="H34" s="545"/>
      <c r="I34" s="545"/>
      <c r="J34" s="545"/>
      <c r="K34" s="545"/>
    </row>
  </sheetData>
  <mergeCells count="11">
    <mergeCell ref="A22:C22"/>
    <mergeCell ref="A25:C25"/>
    <mergeCell ref="A1:H1"/>
    <mergeCell ref="A2:H2"/>
    <mergeCell ref="A3:H3"/>
    <mergeCell ref="A13:B14"/>
    <mergeCell ref="D13:D14"/>
    <mergeCell ref="E13:E14"/>
    <mergeCell ref="F13:F14"/>
    <mergeCell ref="G13:G14"/>
    <mergeCell ref="H13:H14"/>
  </mergeCells>
  <pageMargins left="0.70866141732283472" right="0.26" top="0.74803149606299213" bottom="0.74803149606299213" header="0.31496062992125984" footer="0.31496062992125984"/>
  <pageSetup paperSize="9" scale="92" orientation="portrait" horizontalDpi="4294967293"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B1:X100"/>
  <sheetViews>
    <sheetView view="pageBreakPreview" topLeftCell="A19" zoomScale="60" zoomScaleNormal="70" workbookViewId="0">
      <selection activeCell="D33" sqref="D33"/>
    </sheetView>
  </sheetViews>
  <sheetFormatPr defaultRowHeight="24.95" customHeight="1"/>
  <cols>
    <col min="2" max="2" width="6.60546875" customWidth="1"/>
    <col min="3" max="3" width="75.24609375" customWidth="1"/>
    <col min="4" max="4" width="10.11328125" customWidth="1"/>
    <col min="5" max="5" width="2.6953125" customWidth="1"/>
    <col min="6" max="6" width="20.359375" customWidth="1"/>
    <col min="7" max="9" width="2.6953125" customWidth="1"/>
    <col min="10" max="10" width="19.6875" customWidth="1"/>
    <col min="11" max="13" width="2.6953125" customWidth="1"/>
    <col min="14" max="14" width="20.359375" customWidth="1"/>
    <col min="15" max="17" width="2.6953125" customWidth="1"/>
    <col min="18" max="18" width="20.359375" customWidth="1"/>
    <col min="19" max="20" width="2.6953125" customWidth="1"/>
    <col min="23" max="23" width="26.56640625" customWidth="1"/>
    <col min="24" max="24" width="40.9921875" customWidth="1"/>
    <col min="25" max="25" width="6.203125" customWidth="1"/>
    <col min="26" max="28" width="18.7421875" customWidth="1"/>
    <col min="29" max="29" width="5.796875" customWidth="1"/>
    <col min="30" max="31"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516</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t="str">
        <f>+WBS!M8</f>
        <v>Tenni Ginting, SE., Ak, CA, CPA</v>
      </c>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517</v>
      </c>
      <c r="C12" s="1902"/>
      <c r="E12" s="23"/>
      <c r="F12" s="24"/>
      <c r="G12" s="29"/>
      <c r="H12" s="30"/>
      <c r="I12" s="30"/>
      <c r="J12" s="30"/>
      <c r="K12" s="30"/>
      <c r="L12" s="31"/>
      <c r="M12" s="30"/>
      <c r="N12" s="30"/>
      <c r="O12" s="30"/>
      <c r="P12" s="30"/>
      <c r="Q12" s="30"/>
      <c r="R12" s="30"/>
      <c r="S12" s="30"/>
      <c r="T12" s="30"/>
    </row>
    <row r="13" spans="2:20" ht="24.95" customHeight="1">
      <c r="B13" s="1925" t="str">
        <f>WPL!B$13:C13</f>
        <v>Untuk Tahun Yang Berakhir 31 Desember 2019</v>
      </c>
      <c r="C13" s="1925"/>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4"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4" ht="24.95" customHeight="1">
      <c r="B18" s="54"/>
      <c r="C18" s="29"/>
      <c r="D18" s="55"/>
      <c r="E18" s="271"/>
      <c r="F18" s="425"/>
      <c r="G18" s="425"/>
      <c r="H18" s="426"/>
      <c r="I18" s="425"/>
      <c r="J18" s="425"/>
      <c r="K18" s="427"/>
      <c r="L18" s="426"/>
      <c r="M18" s="425"/>
      <c r="N18" s="425"/>
      <c r="O18" s="427"/>
      <c r="P18" s="426"/>
      <c r="Q18" s="425"/>
      <c r="R18" s="425"/>
      <c r="S18" s="274"/>
      <c r="T18" s="273"/>
      <c r="X18" s="25"/>
    </row>
    <row r="19" spans="2:24" ht="24.95" customHeight="1">
      <c r="B19" s="710" t="s">
        <v>63</v>
      </c>
      <c r="C19" s="708" t="s">
        <v>517</v>
      </c>
      <c r="D19" s="210"/>
      <c r="E19" s="38"/>
      <c r="F19" s="111">
        <f>+N33</f>
        <v>451805864.62626308</v>
      </c>
      <c r="G19" s="111"/>
      <c r="H19" s="411" t="s">
        <v>111</v>
      </c>
      <c r="I19" s="111"/>
      <c r="J19" s="111">
        <v>0</v>
      </c>
      <c r="K19" s="113"/>
      <c r="L19" s="112"/>
      <c r="M19" s="111"/>
      <c r="N19" s="368">
        <f t="shared" ref="N19" si="0">+F19+J19</f>
        <v>451805864.62626308</v>
      </c>
      <c r="O19" s="113"/>
      <c r="P19" s="112"/>
      <c r="Q19" s="111"/>
      <c r="R19" s="111">
        <f>+R33</f>
        <v>490520270</v>
      </c>
      <c r="S19" s="40"/>
      <c r="T19" s="39"/>
      <c r="W19" s="1181"/>
      <c r="X19" s="1180"/>
    </row>
    <row r="20" spans="2:24" ht="24.95" customHeight="1" thickBot="1">
      <c r="B20" s="710"/>
      <c r="C20" s="709"/>
      <c r="D20" s="210"/>
      <c r="E20" s="38"/>
      <c r="F20" s="111"/>
      <c r="G20" s="111"/>
      <c r="H20" s="411"/>
      <c r="I20" s="107"/>
      <c r="J20" s="107"/>
      <c r="K20" s="109"/>
      <c r="L20" s="108"/>
      <c r="M20" s="107"/>
      <c r="N20" s="262"/>
      <c r="O20" s="109"/>
      <c r="P20" s="108"/>
      <c r="Q20" s="107"/>
      <c r="R20" s="107"/>
      <c r="S20" s="44"/>
      <c r="T20" s="43"/>
      <c r="W20" s="1181"/>
      <c r="X20" s="1185"/>
    </row>
    <row r="21" spans="2:24" ht="24.95" customHeight="1" thickBot="1">
      <c r="B21" s="214"/>
      <c r="C21" s="619" t="s">
        <v>92</v>
      </c>
      <c r="D21" s="210"/>
      <c r="E21" s="71"/>
      <c r="F21" s="119">
        <f>SUM(F19:F20)</f>
        <v>451805864.62626308</v>
      </c>
      <c r="G21" s="119"/>
      <c r="H21" s="516"/>
      <c r="I21" s="119"/>
      <c r="J21" s="119">
        <f>SUM(J19:J20)</f>
        <v>0</v>
      </c>
      <c r="K21" s="121"/>
      <c r="L21" s="120"/>
      <c r="M21" s="119"/>
      <c r="N21" s="119">
        <f>SUM(N19:N20)</f>
        <v>451805864.62626308</v>
      </c>
      <c r="O21" s="121"/>
      <c r="P21" s="120"/>
      <c r="Q21" s="119"/>
      <c r="R21" s="119">
        <f>SUM(R19:R20)</f>
        <v>490520270</v>
      </c>
      <c r="S21" s="532"/>
      <c r="T21" s="72"/>
      <c r="X21" s="1164"/>
    </row>
    <row r="22" spans="2:24" ht="24.95" customHeight="1">
      <c r="B22" s="214"/>
      <c r="C22" s="209"/>
      <c r="D22" s="210"/>
      <c r="E22" s="41"/>
      <c r="F22" s="107"/>
      <c r="G22" s="107"/>
      <c r="H22" s="506"/>
      <c r="I22" s="107"/>
      <c r="J22" s="107"/>
      <c r="K22" s="109"/>
      <c r="L22" s="108"/>
      <c r="M22" s="107"/>
      <c r="N22" s="262"/>
      <c r="O22" s="109"/>
      <c r="P22" s="108"/>
      <c r="Q22" s="107"/>
      <c r="R22" s="107"/>
      <c r="S22" s="44"/>
      <c r="T22" s="43"/>
    </row>
    <row r="23" spans="2:24" ht="24.95" customHeight="1" thickBot="1">
      <c r="B23" s="214"/>
      <c r="C23" s="261"/>
      <c r="D23" s="32"/>
      <c r="E23" s="45"/>
      <c r="F23" s="175"/>
      <c r="G23" s="175"/>
      <c r="H23" s="176"/>
      <c r="I23" s="175"/>
      <c r="J23" s="175"/>
      <c r="K23" s="177"/>
      <c r="L23" s="176"/>
      <c r="M23" s="175"/>
      <c r="N23" s="175"/>
      <c r="O23" s="177"/>
      <c r="P23" s="176"/>
      <c r="Q23" s="175"/>
      <c r="R23" s="175"/>
      <c r="S23" s="47"/>
      <c r="T23" s="46"/>
    </row>
    <row r="24" spans="2:24" ht="24.95" customHeight="1" thickBot="1">
      <c r="B24" s="1930" t="s">
        <v>67</v>
      </c>
      <c r="C24" s="1931"/>
      <c r="D24" s="65"/>
      <c r="E24" s="68"/>
      <c r="F24" s="178">
        <f>+F21</f>
        <v>451805864.62626308</v>
      </c>
      <c r="G24" s="178"/>
      <c r="H24" s="179"/>
      <c r="I24" s="178"/>
      <c r="J24" s="178">
        <f>+J21</f>
        <v>0</v>
      </c>
      <c r="K24" s="180"/>
      <c r="L24" s="179"/>
      <c r="M24" s="178"/>
      <c r="N24" s="178">
        <f>+N21</f>
        <v>451805864.62626308</v>
      </c>
      <c r="O24" s="180"/>
      <c r="P24" s="179"/>
      <c r="Q24" s="178"/>
      <c r="R24" s="178">
        <f>+R21</f>
        <v>490520270</v>
      </c>
      <c r="S24" s="70"/>
      <c r="T24" s="69"/>
      <c r="X24" s="227"/>
    </row>
    <row r="25" spans="2:24" ht="24.95" customHeight="1" thickTop="1">
      <c r="B25" s="218"/>
      <c r="C25" s="219"/>
      <c r="D25" s="219"/>
      <c r="E25" s="219"/>
      <c r="F25" s="410" t="s">
        <v>105</v>
      </c>
      <c r="G25" s="219"/>
      <c r="H25" s="219"/>
      <c r="I25" s="219"/>
      <c r="J25" s="410" t="s">
        <v>105</v>
      </c>
      <c r="K25" s="219"/>
      <c r="L25" s="219"/>
      <c r="M25" s="219"/>
      <c r="N25" s="410" t="s">
        <v>105</v>
      </c>
      <c r="O25" s="219"/>
      <c r="P25" s="219"/>
      <c r="Q25" s="219"/>
      <c r="R25" s="410" t="s">
        <v>105</v>
      </c>
      <c r="S25" s="219"/>
      <c r="T25" s="59"/>
      <c r="X25" s="227"/>
    </row>
    <row r="26" spans="2:24" ht="24.95" customHeight="1">
      <c r="B26" s="1277"/>
      <c r="C26" s="223"/>
      <c r="D26" s="223"/>
      <c r="E26" s="223"/>
      <c r="F26" s="223"/>
      <c r="G26" s="223"/>
      <c r="H26" s="223"/>
      <c r="I26" s="223"/>
      <c r="J26" s="223"/>
      <c r="K26" s="223"/>
      <c r="L26" s="223"/>
      <c r="M26" s="223"/>
      <c r="N26" s="223"/>
      <c r="O26" s="223"/>
      <c r="P26" s="223"/>
      <c r="Q26" s="223"/>
      <c r="R26" s="223"/>
      <c r="S26" s="223"/>
      <c r="T26" s="60"/>
      <c r="X26" s="227"/>
    </row>
    <row r="27" spans="2:24" ht="24.95" customHeight="1">
      <c r="B27" s="1277"/>
      <c r="C27" s="223"/>
      <c r="D27" s="223"/>
      <c r="E27" s="223"/>
      <c r="F27" s="223"/>
      <c r="G27" s="223"/>
      <c r="H27" s="223"/>
      <c r="I27" s="223"/>
      <c r="J27" s="223"/>
      <c r="K27" s="223"/>
      <c r="L27" s="224" t="str">
        <f>AA!L26</f>
        <v>to WPL</v>
      </c>
      <c r="M27" s="223"/>
      <c r="N27" s="223"/>
      <c r="O27" s="223"/>
      <c r="P27" s="223"/>
      <c r="Q27" s="223"/>
      <c r="R27" s="223"/>
      <c r="S27" s="223"/>
      <c r="T27" s="60"/>
    </row>
    <row r="28" spans="2:24" ht="24.95" customHeight="1">
      <c r="B28" s="374"/>
      <c r="C28" s="223"/>
      <c r="D28" s="223"/>
      <c r="E28" s="223"/>
      <c r="F28" s="223"/>
      <c r="G28" s="223"/>
      <c r="H28" s="223"/>
      <c r="I28" s="223"/>
      <c r="J28" s="223"/>
      <c r="K28" s="223"/>
      <c r="L28" s="223"/>
      <c r="M28" s="223"/>
      <c r="N28" s="223"/>
      <c r="O28" s="223"/>
      <c r="P28" s="223"/>
      <c r="Q28" s="223"/>
      <c r="R28" s="223"/>
      <c r="S28" s="223"/>
      <c r="T28" s="60"/>
    </row>
    <row r="29" spans="2:24" ht="24.95" customHeight="1">
      <c r="B29" s="90"/>
      <c r="C29" s="1182"/>
      <c r="D29" s="91"/>
      <c r="E29" s="91"/>
      <c r="F29" s="91"/>
      <c r="G29" s="91"/>
      <c r="H29" s="91"/>
      <c r="I29" s="91"/>
      <c r="J29" s="91"/>
      <c r="K29" s="91"/>
      <c r="L29" s="91"/>
      <c r="M29" s="91"/>
      <c r="N29" s="223"/>
      <c r="O29" s="91"/>
      <c r="P29" s="91"/>
      <c r="Q29" s="91"/>
      <c r="R29" s="243"/>
      <c r="S29" s="91"/>
      <c r="T29" s="60"/>
    </row>
    <row r="30" spans="2:24" ht="24.95" customHeight="1">
      <c r="B30" s="90"/>
      <c r="C30" s="1182" t="s">
        <v>581</v>
      </c>
      <c r="D30" s="91"/>
      <c r="E30" s="91"/>
      <c r="F30" s="91"/>
      <c r="G30" s="91"/>
      <c r="H30" s="91"/>
      <c r="I30" s="91"/>
      <c r="J30" s="91"/>
      <c r="K30" s="91"/>
      <c r="L30" s="91"/>
      <c r="M30" s="91"/>
      <c r="N30" s="223"/>
      <c r="O30" s="91"/>
      <c r="P30" s="91"/>
      <c r="Q30" s="91"/>
      <c r="R30" s="243"/>
      <c r="S30" s="91"/>
      <c r="T30" s="60"/>
    </row>
    <row r="31" spans="2:24" ht="24.95" customHeight="1">
      <c r="B31" s="90"/>
      <c r="C31" s="1183" t="s">
        <v>496</v>
      </c>
      <c r="D31" s="91"/>
      <c r="E31" s="91"/>
      <c r="F31" s="91"/>
      <c r="G31" s="91"/>
      <c r="H31" s="91"/>
      <c r="I31" s="91"/>
      <c r="J31" s="91"/>
      <c r="K31" s="91"/>
      <c r="L31" s="91"/>
      <c r="M31" s="91"/>
      <c r="N31" s="223">
        <f>+AA!F19</f>
        <v>45180586462.626305</v>
      </c>
      <c r="O31" s="91"/>
      <c r="P31" s="91"/>
      <c r="Q31" s="91"/>
      <c r="R31" s="243">
        <f>+AA!R19</f>
        <v>49052027000</v>
      </c>
      <c r="S31" s="91"/>
      <c r="T31" s="60"/>
    </row>
    <row r="32" spans="2:24" ht="24.95" customHeight="1">
      <c r="B32" s="90"/>
      <c r="C32" s="1183" t="s">
        <v>577</v>
      </c>
      <c r="D32" s="91"/>
      <c r="E32" s="91"/>
      <c r="F32" s="91"/>
      <c r="G32" s="91"/>
      <c r="H32" s="91"/>
      <c r="I32" s="91"/>
      <c r="J32" s="91"/>
      <c r="K32" s="91"/>
      <c r="L32" s="91"/>
      <c r="M32" s="91"/>
      <c r="N32" s="1184">
        <v>0.01</v>
      </c>
      <c r="O32" s="91"/>
      <c r="P32" s="91"/>
      <c r="Q32" s="91"/>
      <c r="R32" s="1184">
        <v>0.01</v>
      </c>
      <c r="S32" s="91"/>
      <c r="T32" s="60"/>
    </row>
    <row r="33" spans="2:20" ht="24.95" customHeight="1" thickBot="1">
      <c r="B33" s="90"/>
      <c r="C33" s="1186" t="s">
        <v>578</v>
      </c>
      <c r="D33" s="91"/>
      <c r="E33" s="91"/>
      <c r="F33" s="91"/>
      <c r="G33" s="91"/>
      <c r="H33" s="91"/>
      <c r="I33" s="91"/>
      <c r="J33" s="91"/>
      <c r="K33" s="91"/>
      <c r="L33" s="91"/>
      <c r="M33" s="91"/>
      <c r="N33" s="1323">
        <f>+N31*N32</f>
        <v>451805864.62626308</v>
      </c>
      <c r="O33" s="91"/>
      <c r="P33" s="91"/>
      <c r="Q33" s="91"/>
      <c r="R33" s="1323">
        <f>+R31*R32</f>
        <v>490520270</v>
      </c>
      <c r="S33" s="91"/>
      <c r="T33" s="60"/>
    </row>
    <row r="34" spans="2:20" ht="24.95" customHeight="1" thickTop="1">
      <c r="B34" s="90"/>
      <c r="C34" s="1183"/>
      <c r="D34" s="91"/>
      <c r="E34" s="91"/>
      <c r="F34" s="91"/>
      <c r="G34" s="91"/>
      <c r="H34" s="91"/>
      <c r="I34" s="91"/>
      <c r="J34" s="91"/>
      <c r="K34" s="91"/>
      <c r="L34" s="91"/>
      <c r="M34" s="91"/>
      <c r="N34" s="436"/>
      <c r="O34" s="91"/>
      <c r="P34" s="91"/>
      <c r="Q34" s="91"/>
      <c r="R34" s="781"/>
      <c r="S34" s="91"/>
      <c r="T34" s="60"/>
    </row>
    <row r="35" spans="2:20" ht="24.95" customHeight="1">
      <c r="B35" s="90"/>
      <c r="C35" s="1186"/>
      <c r="D35" s="91"/>
      <c r="E35" s="91"/>
      <c r="F35" s="91"/>
      <c r="G35" s="91"/>
      <c r="H35" s="91"/>
      <c r="I35" s="91"/>
      <c r="J35" s="91"/>
      <c r="K35" s="91"/>
      <c r="L35" s="91"/>
      <c r="M35" s="91"/>
      <c r="N35" s="436"/>
      <c r="O35" s="91"/>
      <c r="P35" s="91"/>
      <c r="Q35" s="91"/>
      <c r="R35" s="243"/>
      <c r="S35" s="91"/>
      <c r="T35" s="60"/>
    </row>
    <row r="36" spans="2:20" ht="24.95" customHeight="1">
      <c r="B36" s="1277"/>
      <c r="C36" s="620"/>
      <c r="D36" s="223"/>
      <c r="E36" s="223"/>
      <c r="F36" s="223"/>
      <c r="G36" s="223"/>
      <c r="H36" s="223"/>
      <c r="I36" s="223"/>
      <c r="J36" s="223"/>
      <c r="K36" s="223"/>
      <c r="L36" s="223"/>
      <c r="M36" s="223"/>
      <c r="N36" s="223"/>
      <c r="O36" s="223"/>
      <c r="P36" s="223"/>
      <c r="Q36" s="223"/>
      <c r="R36" s="223"/>
      <c r="S36" s="223"/>
      <c r="T36" s="60"/>
    </row>
    <row r="37" spans="2:20" ht="24.95" customHeight="1" thickBot="1">
      <c r="B37" s="259"/>
      <c r="C37" s="62"/>
      <c r="D37" s="61"/>
      <c r="E37" s="62"/>
      <c r="F37" s="63"/>
      <c r="G37" s="63"/>
      <c r="H37" s="63"/>
      <c r="I37" s="63"/>
      <c r="J37" s="63"/>
      <c r="K37" s="63"/>
      <c r="L37" s="63"/>
      <c r="M37" s="63"/>
      <c r="N37" s="63"/>
      <c r="O37" s="63"/>
      <c r="P37" s="63"/>
      <c r="Q37" s="63"/>
      <c r="R37" s="63"/>
      <c r="S37" s="63"/>
      <c r="T37" s="36"/>
    </row>
    <row r="38" spans="2:20" ht="24.95" customHeight="1">
      <c r="B38" s="12" t="s">
        <v>12</v>
      </c>
      <c r="C38" s="13"/>
      <c r="D38" s="14"/>
      <c r="E38" s="14"/>
      <c r="F38" s="14"/>
      <c r="G38" s="14"/>
      <c r="H38" s="14"/>
      <c r="I38" s="14"/>
      <c r="J38" s="14"/>
      <c r="K38" s="14"/>
      <c r="L38" s="14"/>
      <c r="M38" s="14"/>
      <c r="N38" s="14"/>
      <c r="O38" s="14"/>
      <c r="P38" s="14"/>
      <c r="Q38" s="14"/>
      <c r="R38" s="14"/>
      <c r="S38" s="14"/>
      <c r="T38" s="15"/>
    </row>
    <row r="39" spans="2:20" ht="24.95" customHeight="1">
      <c r="B39" s="236" t="s">
        <v>111</v>
      </c>
      <c r="C39" s="257" t="s">
        <v>13</v>
      </c>
      <c r="D39" s="18"/>
      <c r="E39" s="19" t="s">
        <v>18</v>
      </c>
      <c r="F39" s="19"/>
      <c r="G39" s="18"/>
      <c r="H39" s="18" t="s">
        <v>9</v>
      </c>
      <c r="I39" s="88" t="s">
        <v>63</v>
      </c>
      <c r="J39" s="1924" t="s">
        <v>64</v>
      </c>
      <c r="K39" s="1924"/>
      <c r="L39" s="1924"/>
      <c r="M39" s="1924"/>
      <c r="N39" s="1924"/>
      <c r="O39" s="1924"/>
      <c r="P39" s="1924"/>
      <c r="Q39" s="1924"/>
      <c r="R39" s="1924"/>
      <c r="S39" s="1924"/>
      <c r="T39" s="20"/>
    </row>
    <row r="40" spans="2:20" ht="24.95" customHeight="1">
      <c r="B40" s="16"/>
      <c r="C40" s="257" t="s">
        <v>14</v>
      </c>
      <c r="D40" s="18"/>
      <c r="E40" s="18"/>
      <c r="F40" s="18"/>
      <c r="G40" s="18"/>
      <c r="H40" s="18"/>
      <c r="I40" s="18"/>
      <c r="J40" s="1924"/>
      <c r="K40" s="1924"/>
      <c r="L40" s="1924"/>
      <c r="M40" s="1924"/>
      <c r="N40" s="1924"/>
      <c r="O40" s="1924"/>
      <c r="P40" s="1924"/>
      <c r="Q40" s="1924"/>
      <c r="R40" s="1924"/>
      <c r="S40" s="1924"/>
      <c r="T40" s="20"/>
    </row>
    <row r="41" spans="2:20" ht="24.95" customHeight="1">
      <c r="B41" s="16"/>
      <c r="C41" s="257" t="s">
        <v>15</v>
      </c>
      <c r="D41" s="18"/>
      <c r="E41" s="18"/>
      <c r="F41" s="18"/>
      <c r="G41" s="18"/>
      <c r="H41" s="18"/>
      <c r="I41" s="18"/>
      <c r="J41" s="1924"/>
      <c r="K41" s="1924"/>
      <c r="L41" s="1924"/>
      <c r="M41" s="1924"/>
      <c r="N41" s="1924"/>
      <c r="O41" s="1924"/>
      <c r="P41" s="1924"/>
      <c r="Q41" s="1924"/>
      <c r="R41" s="1924"/>
      <c r="S41" s="1924"/>
      <c r="T41" s="20"/>
    </row>
    <row r="42" spans="2:20" ht="24.95" customHeight="1">
      <c r="B42" s="238" t="s">
        <v>105</v>
      </c>
      <c r="C42" s="258" t="s">
        <v>16</v>
      </c>
      <c r="D42" s="18"/>
      <c r="E42" s="18"/>
      <c r="F42" s="18"/>
      <c r="G42" s="18"/>
      <c r="H42" s="18"/>
      <c r="I42" s="18"/>
      <c r="J42" s="1924"/>
      <c r="K42" s="1924"/>
      <c r="L42" s="1924"/>
      <c r="M42" s="1924"/>
      <c r="N42" s="1924"/>
      <c r="O42" s="1924"/>
      <c r="P42" s="1924"/>
      <c r="Q42" s="1924"/>
      <c r="R42" s="1924"/>
      <c r="S42" s="1924"/>
      <c r="T42" s="20"/>
    </row>
    <row r="43" spans="2:20" ht="24.95" customHeight="1">
      <c r="B43" s="255" t="s">
        <v>106</v>
      </c>
      <c r="C43" s="258" t="s">
        <v>53</v>
      </c>
      <c r="D43" s="18"/>
      <c r="E43" s="18"/>
      <c r="F43" s="18"/>
      <c r="G43" s="18"/>
      <c r="H43" s="18"/>
      <c r="I43" s="18"/>
      <c r="J43" s="1924"/>
      <c r="K43" s="1924"/>
      <c r="L43" s="1924"/>
      <c r="M43" s="1924"/>
      <c r="N43" s="1924"/>
      <c r="O43" s="1924"/>
      <c r="P43" s="1924"/>
      <c r="Q43" s="1924"/>
      <c r="R43" s="1924"/>
      <c r="S43" s="1924"/>
      <c r="T43" s="20"/>
    </row>
    <row r="44" spans="2:20" ht="24.95" customHeight="1">
      <c r="B44" s="255" t="s">
        <v>109</v>
      </c>
      <c r="C44" s="258" t="s">
        <v>57</v>
      </c>
      <c r="D44" s="18"/>
      <c r="E44" s="18"/>
      <c r="F44" s="18"/>
      <c r="G44" s="18"/>
      <c r="H44" s="18"/>
      <c r="I44" s="18"/>
      <c r="J44" s="1924"/>
      <c r="K44" s="1924"/>
      <c r="L44" s="1924"/>
      <c r="M44" s="1924"/>
      <c r="N44" s="1924"/>
      <c r="O44" s="1924"/>
      <c r="P44" s="1924"/>
      <c r="Q44" s="1924"/>
      <c r="R44" s="1924"/>
      <c r="S44" s="1924"/>
      <c r="T44" s="20"/>
    </row>
    <row r="45" spans="2:20" ht="24.95" customHeight="1">
      <c r="B45" s="249" t="s">
        <v>2</v>
      </c>
      <c r="C45" s="258" t="s">
        <v>58</v>
      </c>
      <c r="D45" s="18"/>
      <c r="F45" s="19"/>
      <c r="G45" s="19"/>
      <c r="H45" s="18"/>
      <c r="I45" s="18"/>
      <c r="J45" s="1924"/>
      <c r="K45" s="1924"/>
      <c r="L45" s="1924"/>
      <c r="M45" s="1924"/>
      <c r="N45" s="1924"/>
      <c r="O45" s="1924"/>
      <c r="P45" s="1924"/>
      <c r="Q45" s="1924"/>
      <c r="R45" s="1924"/>
      <c r="S45" s="1924"/>
      <c r="T45" s="20"/>
    </row>
    <row r="46" spans="2:20" ht="24.95" customHeight="1">
      <c r="B46" s="16"/>
      <c r="C46" s="258"/>
      <c r="D46" s="18"/>
      <c r="E46" s="18"/>
      <c r="F46" s="18"/>
      <c r="G46" s="18"/>
      <c r="H46" s="18"/>
      <c r="I46" s="18"/>
      <c r="J46" s="1924"/>
      <c r="K46" s="1924"/>
      <c r="L46" s="1924"/>
      <c r="M46" s="1924"/>
      <c r="N46" s="1924"/>
      <c r="O46" s="1924"/>
      <c r="P46" s="1924"/>
      <c r="Q46" s="1924"/>
      <c r="R46" s="1924"/>
      <c r="S46" s="1924"/>
      <c r="T46" s="20"/>
    </row>
    <row r="47" spans="2:20" ht="24.95" customHeight="1">
      <c r="B47" s="9"/>
      <c r="C47" s="10"/>
      <c r="D47" s="3"/>
      <c r="E47" s="3"/>
      <c r="F47" s="3"/>
      <c r="G47" s="3"/>
      <c r="H47" s="3"/>
      <c r="I47" s="3"/>
      <c r="J47" s="3"/>
      <c r="K47" s="3"/>
      <c r="L47" s="3"/>
      <c r="M47" s="3"/>
      <c r="N47" s="3"/>
      <c r="O47" s="3"/>
      <c r="P47" s="3"/>
      <c r="Q47" s="3"/>
      <c r="R47" s="3"/>
      <c r="S47" s="3"/>
      <c r="T47" s="2"/>
    </row>
    <row r="48" spans="2:20" ht="24.95" customHeight="1" thickBot="1">
      <c r="B48" s="6"/>
      <c r="C48" s="7"/>
      <c r="D48" s="7"/>
      <c r="E48" s="7"/>
      <c r="F48" s="7"/>
      <c r="G48" s="7"/>
      <c r="H48" s="7"/>
      <c r="I48" s="7"/>
      <c r="J48" s="7"/>
      <c r="K48" s="7"/>
      <c r="L48" s="7"/>
      <c r="M48" s="7"/>
      <c r="N48" s="7"/>
      <c r="O48" s="7"/>
      <c r="P48" s="7"/>
      <c r="Q48" s="7"/>
      <c r="R48" s="7"/>
      <c r="S48" s="7"/>
      <c r="T48" s="8"/>
    </row>
    <row r="49" ht="24.95" customHeight="1" thickTop="1"/>
    <row r="52" ht="12.75"/>
    <row r="53" ht="12.75"/>
    <row r="54" ht="12.75"/>
    <row r="55" ht="12.75"/>
    <row r="56" ht="12.75"/>
    <row r="57" ht="12.75"/>
    <row r="58" ht="12.75"/>
    <row r="59" ht="12.75"/>
    <row r="60" ht="12.75"/>
    <row r="61" ht="12.75"/>
    <row r="62" ht="12.75"/>
    <row r="63" ht="12.75"/>
    <row r="64" ht="12.75"/>
    <row r="65" ht="12.75"/>
    <row r="66" ht="12.75"/>
    <row r="67" ht="12.75"/>
    <row r="68" ht="12.75"/>
    <row r="69" ht="12.75"/>
    <row r="70" ht="12.75"/>
    <row r="71" ht="12.75"/>
    <row r="72" ht="12.75"/>
    <row r="73" ht="12.75"/>
    <row r="74" ht="12.75"/>
    <row r="75" ht="12.75"/>
    <row r="76" ht="12.75"/>
    <row r="77" ht="12.75"/>
    <row r="78" ht="12.75"/>
    <row r="79" ht="12.75"/>
    <row r="80" ht="12.75"/>
    <row r="81" ht="12.75"/>
    <row r="82" ht="12.75"/>
    <row r="83" ht="12.75"/>
    <row r="84" ht="12.75"/>
    <row r="85" ht="12.75"/>
    <row r="86" ht="12.75"/>
    <row r="87" ht="12.75"/>
    <row r="88" ht="12.75"/>
    <row r="89" ht="12.75"/>
    <row r="90" ht="12.75"/>
    <row r="91" ht="12.75"/>
    <row r="92" ht="12.75"/>
    <row r="93" ht="12.75"/>
    <row r="94" ht="12.75"/>
    <row r="95" ht="12.75"/>
    <row r="96" ht="12.75"/>
    <row r="97" ht="12.75"/>
    <row r="98" ht="12.75"/>
    <row r="99" ht="12.75"/>
    <row r="100" ht="12.75"/>
  </sheetData>
  <mergeCells count="29">
    <mergeCell ref="B11:C11"/>
    <mergeCell ref="M5:S5"/>
    <mergeCell ref="M6:S6"/>
    <mergeCell ref="M7:S7"/>
    <mergeCell ref="M8:S8"/>
    <mergeCell ref="M9:S9"/>
    <mergeCell ref="J39:S39"/>
    <mergeCell ref="B12:C12"/>
    <mergeCell ref="B13:C13"/>
    <mergeCell ref="M13:P13"/>
    <mergeCell ref="R13:T13"/>
    <mergeCell ref="B15:C17"/>
    <mergeCell ref="D15:D17"/>
    <mergeCell ref="E15:H16"/>
    <mergeCell ref="I15:L16"/>
    <mergeCell ref="M15:P16"/>
    <mergeCell ref="Q15:T16"/>
    <mergeCell ref="E17:H17"/>
    <mergeCell ref="I17:L17"/>
    <mergeCell ref="M17:P17"/>
    <mergeCell ref="Q17:T17"/>
    <mergeCell ref="B24:C24"/>
    <mergeCell ref="J46:S46"/>
    <mergeCell ref="J40:S40"/>
    <mergeCell ref="J41:S41"/>
    <mergeCell ref="J42:S42"/>
    <mergeCell ref="J43:S43"/>
    <mergeCell ref="J44:S44"/>
    <mergeCell ref="J45:S45"/>
  </mergeCells>
  <pageMargins left="0.74803149606299213" right="0.23622047244094491" top="0.51181102362204722" bottom="1.4960629921259843" header="0.23622047244094491" footer="0.23622047244094491"/>
  <pageSetup paperSize="9" scale="45" orientation="portrait" horizontalDpi="4294967293" verticalDpi="30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2:H220"/>
  <sheetViews>
    <sheetView workbookViewId="0">
      <selection activeCell="B21" sqref="B21"/>
    </sheetView>
  </sheetViews>
  <sheetFormatPr defaultColWidth="9.16796875" defaultRowHeight="15"/>
  <cols>
    <col min="1" max="1" width="10.515625" style="1334" customWidth="1"/>
    <col min="2" max="2" width="38.16015625" style="1335" customWidth="1"/>
    <col min="3" max="3" width="16.31640625" style="1336" bestFit="1" customWidth="1"/>
    <col min="4" max="4" width="14.29296875" style="1336" bestFit="1" customWidth="1"/>
    <col min="5" max="5" width="14.15625" style="1336" customWidth="1"/>
    <col min="6" max="6" width="9.16796875" style="1335"/>
    <col min="7" max="7" width="9.9765625" style="1335" bestFit="1" customWidth="1"/>
    <col min="8" max="16384" width="9.16796875" style="1335"/>
  </cols>
  <sheetData>
    <row r="2" spans="1:5">
      <c r="A2" s="1334" t="s">
        <v>537</v>
      </c>
      <c r="B2" s="1335" t="s">
        <v>519</v>
      </c>
    </row>
    <row r="3" spans="1:5">
      <c r="A3" s="1334" t="s">
        <v>538</v>
      </c>
      <c r="B3" s="1337">
        <v>8888898775</v>
      </c>
    </row>
    <row r="4" spans="1:5">
      <c r="A4" s="1334" t="s">
        <v>539</v>
      </c>
      <c r="B4" s="1335" t="s">
        <v>540</v>
      </c>
    </row>
    <row r="6" spans="1:5">
      <c r="A6" s="1338" t="s">
        <v>358</v>
      </c>
      <c r="B6" s="1339" t="s">
        <v>294</v>
      </c>
      <c r="C6" s="1340" t="s">
        <v>541</v>
      </c>
      <c r="D6" s="1340" t="s">
        <v>542</v>
      </c>
      <c r="E6" s="1340" t="s">
        <v>543</v>
      </c>
    </row>
    <row r="7" spans="1:5">
      <c r="A7" s="1338"/>
      <c r="B7" s="1339"/>
      <c r="C7" s="1340"/>
      <c r="D7" s="1340"/>
      <c r="E7" s="1340"/>
    </row>
    <row r="8" spans="1:5">
      <c r="B8" s="1335" t="s">
        <v>246</v>
      </c>
      <c r="E8" s="1336">
        <v>177508862</v>
      </c>
    </row>
    <row r="9" spans="1:5">
      <c r="A9" s="1334">
        <v>43105</v>
      </c>
      <c r="B9" s="1335" t="s">
        <v>1069</v>
      </c>
      <c r="D9" s="1336">
        <v>18362500</v>
      </c>
      <c r="E9" s="1336">
        <f>E8-C9+D9</f>
        <v>195871362</v>
      </c>
    </row>
    <row r="10" spans="1:5">
      <c r="A10" s="1334">
        <v>43110</v>
      </c>
      <c r="B10" s="1341" t="s">
        <v>1070</v>
      </c>
      <c r="D10" s="1336">
        <v>14300000</v>
      </c>
      <c r="E10" s="1336">
        <f t="shared" ref="E10:E73" si="0">E9-C10+D10</f>
        <v>210171362</v>
      </c>
    </row>
    <row r="11" spans="1:5">
      <c r="A11" s="1334">
        <v>43110</v>
      </c>
      <c r="B11" s="1335" t="s">
        <v>548</v>
      </c>
      <c r="D11" s="1336">
        <v>35640000</v>
      </c>
      <c r="E11" s="1336">
        <f t="shared" si="0"/>
        <v>245811362</v>
      </c>
    </row>
    <row r="12" spans="1:5">
      <c r="A12" s="1334">
        <v>43113</v>
      </c>
      <c r="B12" s="1335" t="s">
        <v>1071</v>
      </c>
      <c r="D12" s="1336">
        <v>8800000</v>
      </c>
      <c r="E12" s="1336">
        <f t="shared" si="0"/>
        <v>254611362</v>
      </c>
    </row>
    <row r="13" spans="1:5">
      <c r="A13" s="1334">
        <v>43113</v>
      </c>
      <c r="B13" s="1335" t="s">
        <v>1072</v>
      </c>
      <c r="E13" s="1336">
        <f t="shared" si="0"/>
        <v>254611362</v>
      </c>
    </row>
    <row r="14" spans="1:5">
      <c r="A14" s="1334">
        <v>43115</v>
      </c>
      <c r="B14" s="1335" t="s">
        <v>1073</v>
      </c>
      <c r="D14" s="1336">
        <v>277020000</v>
      </c>
      <c r="E14" s="1336">
        <f t="shared" si="0"/>
        <v>531631362</v>
      </c>
    </row>
    <row r="15" spans="1:5">
      <c r="A15" s="1334">
        <v>43116</v>
      </c>
      <c r="B15" s="1335" t="s">
        <v>1074</v>
      </c>
      <c r="D15" s="1336">
        <v>7400000</v>
      </c>
      <c r="E15" s="1336">
        <f t="shared" si="0"/>
        <v>539031362</v>
      </c>
    </row>
    <row r="16" spans="1:5">
      <c r="A16" s="1334">
        <v>43116</v>
      </c>
      <c r="B16" s="1341" t="s">
        <v>1075</v>
      </c>
      <c r="D16" s="1336">
        <v>48644750</v>
      </c>
      <c r="E16" s="1336">
        <f t="shared" si="0"/>
        <v>587676112</v>
      </c>
    </row>
    <row r="17" spans="1:5">
      <c r="A17" s="1334">
        <v>43116</v>
      </c>
      <c r="B17" s="1335" t="s">
        <v>1076</v>
      </c>
      <c r="D17" s="1336">
        <v>48600000</v>
      </c>
      <c r="E17" s="1336">
        <f t="shared" si="0"/>
        <v>636276112</v>
      </c>
    </row>
    <row r="18" spans="1:5">
      <c r="A18" s="1334">
        <v>43117</v>
      </c>
      <c r="B18" s="1335" t="s">
        <v>1077</v>
      </c>
      <c r="D18" s="1336">
        <v>13500000</v>
      </c>
      <c r="E18" s="1336">
        <f t="shared" si="0"/>
        <v>649776112</v>
      </c>
    </row>
    <row r="19" spans="1:5">
      <c r="A19" s="1334">
        <v>43124</v>
      </c>
      <c r="B19" s="1335" t="s">
        <v>1078</v>
      </c>
      <c r="D19" s="1336">
        <v>20620000</v>
      </c>
      <c r="E19" s="1336">
        <f t="shared" si="0"/>
        <v>670396112</v>
      </c>
    </row>
    <row r="20" spans="1:5">
      <c r="A20" s="1334">
        <v>43125</v>
      </c>
      <c r="B20" s="1335" t="s">
        <v>1079</v>
      </c>
      <c r="D20" s="1336">
        <v>19440000</v>
      </c>
      <c r="E20" s="1336">
        <f t="shared" si="0"/>
        <v>689836112</v>
      </c>
    </row>
    <row r="21" spans="1:5">
      <c r="A21" s="1334">
        <v>43126</v>
      </c>
      <c r="B21" s="1335" t="s">
        <v>1080</v>
      </c>
      <c r="C21" s="1336">
        <v>300000000</v>
      </c>
      <c r="E21" s="1336">
        <f t="shared" si="0"/>
        <v>389836112</v>
      </c>
    </row>
    <row r="22" spans="1:5">
      <c r="A22" s="1334">
        <v>43126</v>
      </c>
      <c r="B22" s="1335" t="s">
        <v>1080</v>
      </c>
      <c r="C22" s="1336">
        <v>200000000</v>
      </c>
      <c r="E22" s="1336">
        <f t="shared" si="0"/>
        <v>189836112</v>
      </c>
    </row>
    <row r="23" spans="1:5">
      <c r="A23" s="1334">
        <v>43129</v>
      </c>
      <c r="B23" s="1335" t="s">
        <v>549</v>
      </c>
      <c r="D23" s="1336">
        <v>59395000</v>
      </c>
      <c r="E23" s="1336">
        <f t="shared" si="0"/>
        <v>249231112</v>
      </c>
    </row>
    <row r="24" spans="1:5">
      <c r="A24" s="1334">
        <v>43130</v>
      </c>
      <c r="B24" s="1335" t="s">
        <v>1081</v>
      </c>
      <c r="D24" s="1336">
        <v>28350000</v>
      </c>
      <c r="E24" s="1336">
        <f t="shared" si="0"/>
        <v>277581112</v>
      </c>
    </row>
    <row r="25" spans="1:5">
      <c r="A25" s="1334">
        <v>43131</v>
      </c>
      <c r="B25" s="1335" t="s">
        <v>544</v>
      </c>
      <c r="D25" s="1336">
        <v>9900000</v>
      </c>
      <c r="E25" s="1336">
        <f t="shared" si="0"/>
        <v>287481112</v>
      </c>
    </row>
    <row r="26" spans="1:5">
      <c r="A26" s="1334">
        <v>43131</v>
      </c>
      <c r="B26" s="1335" t="s">
        <v>545</v>
      </c>
      <c r="D26" s="1336">
        <v>376669</v>
      </c>
      <c r="E26" s="1336">
        <f t="shared" si="0"/>
        <v>287857781</v>
      </c>
    </row>
    <row r="27" spans="1:5">
      <c r="A27" s="1334">
        <v>43131</v>
      </c>
      <c r="B27" s="1335" t="s">
        <v>546</v>
      </c>
      <c r="C27" s="1336">
        <v>75334</v>
      </c>
      <c r="E27" s="1336">
        <f t="shared" si="0"/>
        <v>287782447</v>
      </c>
    </row>
    <row r="28" spans="1:5">
      <c r="A28" s="1334">
        <v>43131</v>
      </c>
      <c r="B28" s="1335" t="s">
        <v>551</v>
      </c>
      <c r="C28" s="1336">
        <v>25000</v>
      </c>
      <c r="E28" s="1336">
        <f t="shared" si="0"/>
        <v>287757447</v>
      </c>
    </row>
    <row r="29" spans="1:5">
      <c r="A29" s="1334">
        <v>43136</v>
      </c>
      <c r="B29" s="1335" t="s">
        <v>1082</v>
      </c>
      <c r="D29" s="1336">
        <v>22825000</v>
      </c>
      <c r="E29" s="1336">
        <f t="shared" si="0"/>
        <v>310582447</v>
      </c>
    </row>
    <row r="30" spans="1:5">
      <c r="A30" s="1334">
        <v>43145</v>
      </c>
      <c r="B30" s="1335" t="s">
        <v>1083</v>
      </c>
      <c r="D30" s="1336">
        <v>19250000</v>
      </c>
      <c r="E30" s="1336">
        <f t="shared" si="0"/>
        <v>329832447</v>
      </c>
    </row>
    <row r="31" spans="1:5">
      <c r="A31" s="1334">
        <v>43150</v>
      </c>
      <c r="B31" s="1335" t="s">
        <v>1084</v>
      </c>
      <c r="D31" s="1336">
        <v>59400000</v>
      </c>
      <c r="E31" s="1336">
        <f t="shared" si="0"/>
        <v>389232447</v>
      </c>
    </row>
    <row r="32" spans="1:5">
      <c r="A32" s="1334">
        <v>43152</v>
      </c>
      <c r="B32" s="1335" t="s">
        <v>1085</v>
      </c>
      <c r="D32" s="1336">
        <v>8800000</v>
      </c>
      <c r="E32" s="1336">
        <f t="shared" si="0"/>
        <v>398032447</v>
      </c>
    </row>
    <row r="33" spans="1:5">
      <c r="A33" s="1334">
        <v>43158</v>
      </c>
      <c r="B33" s="1335" t="s">
        <v>1080</v>
      </c>
      <c r="C33" s="1336">
        <v>200000000</v>
      </c>
      <c r="E33" s="1336">
        <f t="shared" si="0"/>
        <v>198032447</v>
      </c>
    </row>
    <row r="34" spans="1:5">
      <c r="A34" s="1334">
        <v>43159</v>
      </c>
      <c r="B34" s="1335" t="s">
        <v>545</v>
      </c>
      <c r="D34" s="1336">
        <v>291581</v>
      </c>
      <c r="E34" s="1336">
        <f t="shared" si="0"/>
        <v>198324028</v>
      </c>
    </row>
    <row r="35" spans="1:5">
      <c r="A35" s="1334">
        <v>43159</v>
      </c>
      <c r="B35" s="1335" t="s">
        <v>546</v>
      </c>
      <c r="C35" s="1336">
        <v>58317</v>
      </c>
      <c r="E35" s="1336">
        <f t="shared" si="0"/>
        <v>198265711</v>
      </c>
    </row>
    <row r="36" spans="1:5">
      <c r="A36" s="1334">
        <v>43159</v>
      </c>
      <c r="B36" s="1335" t="s">
        <v>551</v>
      </c>
      <c r="C36" s="1336">
        <v>25000</v>
      </c>
      <c r="E36" s="1336">
        <f t="shared" si="0"/>
        <v>198240711</v>
      </c>
    </row>
    <row r="37" spans="1:5">
      <c r="A37" s="1334">
        <v>43161</v>
      </c>
      <c r="B37" s="1335" t="s">
        <v>1079</v>
      </c>
      <c r="D37" s="1336">
        <v>19800000</v>
      </c>
      <c r="E37" s="1336">
        <f t="shared" si="0"/>
        <v>218040711</v>
      </c>
    </row>
    <row r="38" spans="1:5">
      <c r="A38" s="1334">
        <v>43164</v>
      </c>
      <c r="B38" s="1335" t="s">
        <v>1086</v>
      </c>
      <c r="D38" s="1336">
        <v>9350000</v>
      </c>
      <c r="E38" s="1336">
        <f t="shared" si="0"/>
        <v>227390711</v>
      </c>
    </row>
    <row r="39" spans="1:5">
      <c r="A39" s="1334">
        <v>43165</v>
      </c>
      <c r="B39" s="1335" t="s">
        <v>1087</v>
      </c>
      <c r="D39" s="1336">
        <v>30800000</v>
      </c>
      <c r="E39" s="1336">
        <f t="shared" si="0"/>
        <v>258190711</v>
      </c>
    </row>
    <row r="40" spans="1:5">
      <c r="A40" s="1334">
        <v>43165</v>
      </c>
      <c r="B40" s="1335" t="s">
        <v>1088</v>
      </c>
      <c r="D40" s="1336">
        <v>9350000</v>
      </c>
      <c r="E40" s="1336">
        <f t="shared" si="0"/>
        <v>267540711</v>
      </c>
    </row>
    <row r="41" spans="1:5">
      <c r="A41" s="1334">
        <v>43165</v>
      </c>
      <c r="B41" s="1335" t="s">
        <v>544</v>
      </c>
      <c r="D41" s="1336">
        <v>15390000</v>
      </c>
      <c r="E41" s="1336">
        <f t="shared" si="0"/>
        <v>282930711</v>
      </c>
    </row>
    <row r="42" spans="1:5">
      <c r="A42" s="1334">
        <v>43167</v>
      </c>
      <c r="B42" s="1335" t="s">
        <v>544</v>
      </c>
      <c r="D42" s="1336">
        <v>7700000</v>
      </c>
      <c r="E42" s="1336">
        <f t="shared" si="0"/>
        <v>290630711</v>
      </c>
    </row>
    <row r="43" spans="1:5">
      <c r="A43" s="1334">
        <v>43168</v>
      </c>
      <c r="B43" s="1335" t="s">
        <v>544</v>
      </c>
      <c r="D43" s="1336">
        <v>94365000</v>
      </c>
      <c r="E43" s="1336">
        <f t="shared" si="0"/>
        <v>384995711</v>
      </c>
    </row>
    <row r="44" spans="1:5">
      <c r="A44" s="1334">
        <v>43168</v>
      </c>
      <c r="B44" s="1335" t="s">
        <v>1089</v>
      </c>
      <c r="D44" s="1336">
        <v>19656000</v>
      </c>
      <c r="E44" s="1336">
        <f t="shared" si="0"/>
        <v>404651711</v>
      </c>
    </row>
    <row r="45" spans="1:5">
      <c r="A45" s="1334">
        <v>43171</v>
      </c>
      <c r="B45" s="1335" t="s">
        <v>1090</v>
      </c>
      <c r="D45" s="1336">
        <v>9900000</v>
      </c>
      <c r="E45" s="1336">
        <f t="shared" si="0"/>
        <v>414551711</v>
      </c>
    </row>
    <row r="46" spans="1:5">
      <c r="A46" s="1334">
        <v>43173</v>
      </c>
      <c r="B46" s="1335" t="s">
        <v>1091</v>
      </c>
      <c r="D46" s="1336">
        <v>8800000</v>
      </c>
      <c r="E46" s="1336">
        <f t="shared" si="0"/>
        <v>423351711</v>
      </c>
    </row>
    <row r="47" spans="1:5">
      <c r="A47" s="1334">
        <v>43174</v>
      </c>
      <c r="B47" s="1335" t="s">
        <v>544</v>
      </c>
      <c r="D47" s="1336">
        <v>18150000</v>
      </c>
      <c r="E47" s="1336">
        <f t="shared" si="0"/>
        <v>441501711</v>
      </c>
    </row>
    <row r="48" spans="1:5">
      <c r="A48" s="1334">
        <v>43178</v>
      </c>
      <c r="B48" s="1335" t="s">
        <v>1092</v>
      </c>
      <c r="D48" s="1336">
        <v>34375000</v>
      </c>
      <c r="E48" s="1336">
        <f t="shared" si="0"/>
        <v>475876711</v>
      </c>
    </row>
    <row r="49" spans="1:5">
      <c r="A49" s="1334">
        <v>43182</v>
      </c>
      <c r="B49" s="1335" t="s">
        <v>1093</v>
      </c>
      <c r="D49" s="1336">
        <v>54000000</v>
      </c>
      <c r="E49" s="1336">
        <f t="shared" si="0"/>
        <v>529876711</v>
      </c>
    </row>
    <row r="50" spans="1:5">
      <c r="A50" s="1334">
        <v>43182</v>
      </c>
      <c r="B50" s="1341" t="s">
        <v>1094</v>
      </c>
      <c r="C50" s="1336">
        <v>2000</v>
      </c>
      <c r="E50" s="1336">
        <f t="shared" si="0"/>
        <v>529874711</v>
      </c>
    </row>
    <row r="51" spans="1:5">
      <c r="A51" s="1334">
        <v>43186</v>
      </c>
      <c r="B51" s="1335" t="s">
        <v>1095</v>
      </c>
      <c r="D51" s="1336">
        <v>47530000</v>
      </c>
      <c r="E51" s="1336">
        <f t="shared" si="0"/>
        <v>577404711</v>
      </c>
    </row>
    <row r="52" spans="1:5">
      <c r="A52" s="1334">
        <v>43186</v>
      </c>
      <c r="B52" s="1335" t="s">
        <v>1096</v>
      </c>
      <c r="D52" s="1336">
        <v>7422000</v>
      </c>
      <c r="E52" s="1336">
        <f t="shared" si="0"/>
        <v>584826711</v>
      </c>
    </row>
    <row r="53" spans="1:5">
      <c r="A53" s="1334">
        <v>43186</v>
      </c>
      <c r="B53" s="1335" t="s">
        <v>1097</v>
      </c>
      <c r="D53" s="1336">
        <v>12145000</v>
      </c>
      <c r="E53" s="1336">
        <f t="shared" si="0"/>
        <v>596971711</v>
      </c>
    </row>
    <row r="54" spans="1:5">
      <c r="A54" s="1334">
        <v>43187</v>
      </c>
      <c r="B54" s="1335" t="s">
        <v>1098</v>
      </c>
      <c r="D54" s="1336">
        <v>5497000</v>
      </c>
      <c r="E54" s="1336">
        <f t="shared" si="0"/>
        <v>602468711</v>
      </c>
    </row>
    <row r="55" spans="1:5">
      <c r="A55" s="1334">
        <v>43190</v>
      </c>
      <c r="B55" s="1335" t="s">
        <v>545</v>
      </c>
      <c r="D55" s="1336">
        <v>431876</v>
      </c>
      <c r="E55" s="1336">
        <f t="shared" si="0"/>
        <v>602900587</v>
      </c>
    </row>
    <row r="56" spans="1:5">
      <c r="A56" s="1334">
        <v>43190</v>
      </c>
      <c r="B56" s="1335" t="s">
        <v>546</v>
      </c>
      <c r="C56" s="1336">
        <v>86376</v>
      </c>
      <c r="E56" s="1336">
        <f t="shared" si="0"/>
        <v>602814211</v>
      </c>
    </row>
    <row r="57" spans="1:5">
      <c r="A57" s="1334">
        <v>43190</v>
      </c>
      <c r="B57" s="1335" t="s">
        <v>551</v>
      </c>
      <c r="C57" s="1336">
        <v>25000</v>
      </c>
      <c r="E57" s="1336">
        <f t="shared" si="0"/>
        <v>602789211</v>
      </c>
    </row>
    <row r="58" spans="1:5">
      <c r="A58" s="1334">
        <v>43192</v>
      </c>
      <c r="B58" s="1335" t="s">
        <v>1099</v>
      </c>
      <c r="D58" s="1336">
        <v>56965000</v>
      </c>
      <c r="E58" s="1336">
        <f t="shared" si="0"/>
        <v>659754211</v>
      </c>
    </row>
    <row r="59" spans="1:5">
      <c r="A59" s="1334">
        <v>43192</v>
      </c>
      <c r="B59" s="1335" t="s">
        <v>1080</v>
      </c>
      <c r="C59" s="1336">
        <v>250000000</v>
      </c>
      <c r="E59" s="1336">
        <f t="shared" si="0"/>
        <v>409754211</v>
      </c>
    </row>
    <row r="60" spans="1:5">
      <c r="A60" s="1334">
        <v>43193</v>
      </c>
      <c r="B60" s="1335" t="s">
        <v>1100</v>
      </c>
      <c r="D60" s="1336">
        <v>28728000</v>
      </c>
      <c r="E60" s="1336">
        <f t="shared" si="0"/>
        <v>438482211</v>
      </c>
    </row>
    <row r="61" spans="1:5">
      <c r="A61" s="1334">
        <v>43195</v>
      </c>
      <c r="B61" s="1335" t="s">
        <v>1101</v>
      </c>
      <c r="D61" s="1336">
        <v>48330000</v>
      </c>
      <c r="E61" s="1336">
        <f t="shared" si="0"/>
        <v>486812211</v>
      </c>
    </row>
    <row r="62" spans="1:5">
      <c r="A62" s="1334">
        <v>43195</v>
      </c>
      <c r="B62" s="1335" t="s">
        <v>1102</v>
      </c>
      <c r="D62" s="1336">
        <v>69930000</v>
      </c>
      <c r="E62" s="1336">
        <f t="shared" si="0"/>
        <v>556742211</v>
      </c>
    </row>
    <row r="63" spans="1:5">
      <c r="A63" s="1334">
        <v>43195</v>
      </c>
      <c r="B63" s="1335" t="s">
        <v>1103</v>
      </c>
      <c r="D63" s="1336">
        <v>9180000</v>
      </c>
      <c r="E63" s="1336">
        <f t="shared" si="0"/>
        <v>565922211</v>
      </c>
    </row>
    <row r="64" spans="1:5">
      <c r="A64" s="1334">
        <v>43196</v>
      </c>
      <c r="B64" s="1335" t="s">
        <v>1104</v>
      </c>
      <c r="D64" s="1336">
        <v>35640000</v>
      </c>
      <c r="E64" s="1336">
        <f t="shared" si="0"/>
        <v>601562211</v>
      </c>
    </row>
    <row r="65" spans="1:5">
      <c r="A65" s="1334">
        <v>43199</v>
      </c>
      <c r="B65" s="1335" t="s">
        <v>1080</v>
      </c>
      <c r="C65" s="1336">
        <v>400000000</v>
      </c>
      <c r="E65" s="1336">
        <f t="shared" si="0"/>
        <v>201562211</v>
      </c>
    </row>
    <row r="66" spans="1:5">
      <c r="A66" s="1334">
        <v>43200</v>
      </c>
      <c r="B66" s="1335" t="s">
        <v>1078</v>
      </c>
      <c r="D66" s="1336">
        <v>27535000</v>
      </c>
      <c r="E66" s="1336">
        <f t="shared" si="0"/>
        <v>229097211</v>
      </c>
    </row>
    <row r="67" spans="1:5">
      <c r="A67" s="1334">
        <v>43206</v>
      </c>
      <c r="B67" s="1335" t="s">
        <v>544</v>
      </c>
      <c r="D67" s="1336">
        <v>10000000</v>
      </c>
      <c r="E67" s="1336">
        <f t="shared" si="0"/>
        <v>239097211</v>
      </c>
    </row>
    <row r="68" spans="1:5">
      <c r="A68" s="1334">
        <v>43208</v>
      </c>
      <c r="B68" s="1335" t="s">
        <v>1105</v>
      </c>
      <c r="D68" s="1336">
        <v>38340000</v>
      </c>
      <c r="E68" s="1336">
        <f t="shared" si="0"/>
        <v>277437211</v>
      </c>
    </row>
    <row r="69" spans="1:5">
      <c r="A69" s="1334">
        <v>43210</v>
      </c>
      <c r="B69" s="1335" t="s">
        <v>1093</v>
      </c>
      <c r="D69" s="1336">
        <v>13500000</v>
      </c>
      <c r="E69" s="1336">
        <f t="shared" si="0"/>
        <v>290937211</v>
      </c>
    </row>
    <row r="70" spans="1:5">
      <c r="A70" s="1334">
        <v>43210</v>
      </c>
      <c r="B70" s="1335" t="s">
        <v>1094</v>
      </c>
      <c r="C70" s="1336">
        <v>2000</v>
      </c>
      <c r="E70" s="1336">
        <f t="shared" si="0"/>
        <v>290935211</v>
      </c>
    </row>
    <row r="71" spans="1:5">
      <c r="A71" s="1334">
        <v>43210</v>
      </c>
      <c r="B71" s="1335" t="s">
        <v>1106</v>
      </c>
      <c r="D71" s="1336">
        <v>32450000</v>
      </c>
      <c r="E71" s="1336">
        <f t="shared" si="0"/>
        <v>323385211</v>
      </c>
    </row>
    <row r="72" spans="1:5">
      <c r="A72" s="1334">
        <v>43210</v>
      </c>
      <c r="B72" s="1335" t="s">
        <v>1107</v>
      </c>
      <c r="D72" s="1336">
        <v>48825000</v>
      </c>
      <c r="E72" s="1336">
        <f t="shared" si="0"/>
        <v>372210211</v>
      </c>
    </row>
    <row r="73" spans="1:5">
      <c r="A73" s="1334">
        <v>43210</v>
      </c>
      <c r="B73" s="1335" t="s">
        <v>1108</v>
      </c>
      <c r="D73" s="1336">
        <v>108815037</v>
      </c>
      <c r="E73" s="1336">
        <f t="shared" si="0"/>
        <v>481025248</v>
      </c>
    </row>
    <row r="74" spans="1:5">
      <c r="A74" s="1334">
        <v>43214</v>
      </c>
      <c r="B74" s="1335" t="s">
        <v>1109</v>
      </c>
      <c r="D74" s="1336">
        <v>9900000</v>
      </c>
      <c r="E74" s="1336">
        <f t="shared" ref="E74:E137" si="1">E73-C74+D74</f>
        <v>490925248</v>
      </c>
    </row>
    <row r="75" spans="1:5">
      <c r="A75" s="1334">
        <v>43214</v>
      </c>
      <c r="B75" s="1335" t="s">
        <v>1080</v>
      </c>
      <c r="C75" s="1336">
        <v>250000000</v>
      </c>
      <c r="E75" s="1336">
        <f t="shared" si="1"/>
        <v>240925248</v>
      </c>
    </row>
    <row r="76" spans="1:5">
      <c r="A76" s="1334">
        <v>43215</v>
      </c>
      <c r="B76" s="1335" t="s">
        <v>1076</v>
      </c>
      <c r="D76" s="1336">
        <v>48600000</v>
      </c>
      <c r="E76" s="1336">
        <f t="shared" si="1"/>
        <v>289525248</v>
      </c>
    </row>
    <row r="77" spans="1:5">
      <c r="A77" s="1334">
        <v>43217</v>
      </c>
      <c r="B77" s="1335" t="s">
        <v>1081</v>
      </c>
      <c r="D77" s="1336">
        <v>28350000</v>
      </c>
      <c r="E77" s="1336">
        <f t="shared" si="1"/>
        <v>317875248</v>
      </c>
    </row>
    <row r="78" spans="1:5">
      <c r="A78" s="1334">
        <v>43217</v>
      </c>
      <c r="B78" s="1335" t="s">
        <v>1078</v>
      </c>
      <c r="D78" s="1336">
        <v>23490000</v>
      </c>
      <c r="E78" s="1336">
        <f t="shared" si="1"/>
        <v>341365248</v>
      </c>
    </row>
    <row r="79" spans="1:5">
      <c r="A79" s="1334">
        <v>43220</v>
      </c>
      <c r="B79" s="1335" t="s">
        <v>1080</v>
      </c>
      <c r="C79" s="1336">
        <v>300000000</v>
      </c>
      <c r="E79" s="1336">
        <f t="shared" si="1"/>
        <v>41365248</v>
      </c>
    </row>
    <row r="80" spans="1:5">
      <c r="A80" s="1334">
        <v>43220</v>
      </c>
      <c r="B80" s="1335" t="s">
        <v>1110</v>
      </c>
      <c r="D80" s="1336">
        <v>4317000</v>
      </c>
      <c r="E80" s="1336">
        <f t="shared" si="1"/>
        <v>45682248</v>
      </c>
    </row>
    <row r="81" spans="1:5">
      <c r="A81" s="1334">
        <v>43220</v>
      </c>
      <c r="B81" s="1335" t="s">
        <v>545</v>
      </c>
      <c r="D81" s="1336">
        <v>345534</v>
      </c>
      <c r="E81" s="1336">
        <f t="shared" si="1"/>
        <v>46027782</v>
      </c>
    </row>
    <row r="82" spans="1:5">
      <c r="A82" s="1334">
        <v>43220</v>
      </c>
      <c r="B82" s="1335" t="s">
        <v>546</v>
      </c>
      <c r="C82" s="1336">
        <v>69107</v>
      </c>
      <c r="E82" s="1336">
        <f t="shared" si="1"/>
        <v>45958675</v>
      </c>
    </row>
    <row r="83" spans="1:5">
      <c r="A83" s="1334">
        <v>43220</v>
      </c>
      <c r="B83" s="1335" t="s">
        <v>551</v>
      </c>
      <c r="C83" s="1336">
        <v>25000</v>
      </c>
      <c r="E83" s="1336">
        <f t="shared" si="1"/>
        <v>45933675</v>
      </c>
    </row>
    <row r="84" spans="1:5">
      <c r="A84" s="1334">
        <v>43223</v>
      </c>
      <c r="B84" s="1335" t="s">
        <v>1111</v>
      </c>
      <c r="D84" s="1336">
        <v>70262500</v>
      </c>
      <c r="E84" s="1336">
        <f t="shared" si="1"/>
        <v>116196175</v>
      </c>
    </row>
    <row r="85" spans="1:5">
      <c r="A85" s="1334">
        <v>43227</v>
      </c>
      <c r="B85" s="1335" t="s">
        <v>1112</v>
      </c>
      <c r="D85" s="1336">
        <v>10000000</v>
      </c>
      <c r="E85" s="1336">
        <f t="shared" si="1"/>
        <v>126196175</v>
      </c>
    </row>
    <row r="86" spans="1:5">
      <c r="A86" s="1334">
        <v>43227</v>
      </c>
      <c r="B86" s="1335" t="s">
        <v>1112</v>
      </c>
      <c r="D86" s="1336">
        <v>10000000</v>
      </c>
      <c r="E86" s="1336">
        <f t="shared" si="1"/>
        <v>136196175</v>
      </c>
    </row>
    <row r="87" spans="1:5">
      <c r="A87" s="1334">
        <v>43227</v>
      </c>
      <c r="B87" s="1335" t="s">
        <v>1112</v>
      </c>
      <c r="D87" s="1336">
        <v>9150000</v>
      </c>
      <c r="E87" s="1336">
        <f t="shared" si="1"/>
        <v>145346175</v>
      </c>
    </row>
    <row r="88" spans="1:5">
      <c r="A88" s="1334">
        <v>43227</v>
      </c>
      <c r="B88" s="1335" t="s">
        <v>1113</v>
      </c>
      <c r="D88" s="1336">
        <v>39420000</v>
      </c>
      <c r="E88" s="1336">
        <f t="shared" si="1"/>
        <v>184766175</v>
      </c>
    </row>
    <row r="89" spans="1:5">
      <c r="A89" s="1334">
        <v>43228</v>
      </c>
      <c r="B89" s="1335" t="s">
        <v>1112</v>
      </c>
      <c r="D89" s="1336">
        <v>23000000</v>
      </c>
      <c r="E89" s="1336">
        <f t="shared" si="1"/>
        <v>207766175</v>
      </c>
    </row>
    <row r="90" spans="1:5">
      <c r="A90" s="1334">
        <v>43236</v>
      </c>
      <c r="B90" s="1335" t="s">
        <v>1114</v>
      </c>
      <c r="D90" s="1336">
        <v>49995000</v>
      </c>
      <c r="E90" s="1336">
        <f t="shared" si="1"/>
        <v>257761175</v>
      </c>
    </row>
    <row r="91" spans="1:5">
      <c r="A91" s="1334">
        <v>43237</v>
      </c>
      <c r="B91" s="1335" t="s">
        <v>1115</v>
      </c>
      <c r="D91" s="1336">
        <v>89100000</v>
      </c>
      <c r="E91" s="1336">
        <f t="shared" si="1"/>
        <v>346861175</v>
      </c>
    </row>
    <row r="92" spans="1:5">
      <c r="A92" s="1334">
        <v>43237</v>
      </c>
      <c r="B92" s="1335" t="s">
        <v>1116</v>
      </c>
      <c r="D92" s="1336">
        <v>22680000</v>
      </c>
      <c r="E92" s="1336">
        <f t="shared" si="1"/>
        <v>369541175</v>
      </c>
    </row>
    <row r="93" spans="1:5">
      <c r="A93" s="1334">
        <v>43238</v>
      </c>
      <c r="B93" s="1335" t="s">
        <v>1117</v>
      </c>
      <c r="D93" s="1336">
        <v>30800000</v>
      </c>
      <c r="E93" s="1336">
        <f t="shared" si="1"/>
        <v>400341175</v>
      </c>
    </row>
    <row r="94" spans="1:5">
      <c r="A94" s="1334">
        <v>43241</v>
      </c>
      <c r="B94" s="1335" t="s">
        <v>544</v>
      </c>
      <c r="D94" s="1336">
        <v>8480000</v>
      </c>
      <c r="E94" s="1336">
        <f t="shared" si="1"/>
        <v>408821175</v>
      </c>
    </row>
    <row r="95" spans="1:5">
      <c r="A95" s="1334">
        <v>43242</v>
      </c>
      <c r="B95" s="1335" t="s">
        <v>1118</v>
      </c>
      <c r="D95" s="1336">
        <v>151200000</v>
      </c>
      <c r="E95" s="1336">
        <f t="shared" si="1"/>
        <v>560021175</v>
      </c>
    </row>
    <row r="96" spans="1:5">
      <c r="A96" s="1334">
        <v>43242</v>
      </c>
      <c r="B96" s="1335" t="s">
        <v>1080</v>
      </c>
      <c r="C96" s="1336">
        <v>150000000</v>
      </c>
      <c r="E96" s="1336">
        <f t="shared" si="1"/>
        <v>410021175</v>
      </c>
    </row>
    <row r="97" spans="1:5">
      <c r="A97" s="1334">
        <v>43243</v>
      </c>
      <c r="B97" s="1335" t="s">
        <v>1119</v>
      </c>
      <c r="C97" s="1336">
        <v>100000</v>
      </c>
      <c r="E97" s="1336">
        <f t="shared" si="1"/>
        <v>409921175</v>
      </c>
    </row>
    <row r="98" spans="1:5">
      <c r="A98" s="1334">
        <v>43243</v>
      </c>
      <c r="B98" s="1335" t="s">
        <v>1080</v>
      </c>
      <c r="C98" s="1336">
        <v>150000000</v>
      </c>
      <c r="E98" s="1336">
        <f t="shared" si="1"/>
        <v>259921175</v>
      </c>
    </row>
    <row r="99" spans="1:5">
      <c r="A99" s="1334">
        <v>43245</v>
      </c>
      <c r="B99" s="1335" t="s">
        <v>1093</v>
      </c>
      <c r="D99" s="1336">
        <v>8480000</v>
      </c>
      <c r="E99" s="1336">
        <f t="shared" si="1"/>
        <v>268401175</v>
      </c>
    </row>
    <row r="100" spans="1:5">
      <c r="A100" s="1334">
        <v>43245</v>
      </c>
      <c r="B100" s="1335" t="s">
        <v>1094</v>
      </c>
      <c r="C100" s="1336">
        <v>2000</v>
      </c>
      <c r="E100" s="1336">
        <f t="shared" si="1"/>
        <v>268399175</v>
      </c>
    </row>
    <row r="101" spans="1:5">
      <c r="A101" s="1334">
        <v>43250</v>
      </c>
      <c r="B101" s="1335" t="s">
        <v>1120</v>
      </c>
      <c r="D101" s="1336">
        <v>103032000</v>
      </c>
      <c r="E101" s="1336">
        <f t="shared" si="1"/>
        <v>371431175</v>
      </c>
    </row>
    <row r="102" spans="1:5">
      <c r="A102" s="1334">
        <v>43250</v>
      </c>
      <c r="B102" s="1335" t="s">
        <v>1121</v>
      </c>
      <c r="D102" s="1336">
        <v>81000000</v>
      </c>
      <c r="E102" s="1336">
        <f t="shared" si="1"/>
        <v>452431175</v>
      </c>
    </row>
    <row r="103" spans="1:5">
      <c r="A103" s="1334">
        <v>43250</v>
      </c>
      <c r="B103" s="1335" t="s">
        <v>545</v>
      </c>
      <c r="D103" s="1336">
        <v>240639</v>
      </c>
      <c r="E103" s="1336">
        <f t="shared" si="1"/>
        <v>452671814</v>
      </c>
    </row>
    <row r="104" spans="1:5">
      <c r="A104" s="1334">
        <v>43250</v>
      </c>
      <c r="B104" s="1335" t="s">
        <v>546</v>
      </c>
      <c r="C104" s="1336">
        <v>48128</v>
      </c>
      <c r="E104" s="1336">
        <f t="shared" si="1"/>
        <v>452623686</v>
      </c>
    </row>
    <row r="105" spans="1:5">
      <c r="A105" s="1334">
        <v>43250</v>
      </c>
      <c r="B105" s="1335" t="s">
        <v>551</v>
      </c>
      <c r="C105" s="1336">
        <v>25000</v>
      </c>
      <c r="E105" s="1336">
        <f t="shared" si="1"/>
        <v>452598686</v>
      </c>
    </row>
    <row r="106" spans="1:5">
      <c r="A106" s="1334">
        <v>43255</v>
      </c>
      <c r="B106" s="1335" t="s">
        <v>1080</v>
      </c>
      <c r="C106" s="1336">
        <v>300000000</v>
      </c>
      <c r="E106" s="1336">
        <f t="shared" si="1"/>
        <v>152598686</v>
      </c>
    </row>
    <row r="107" spans="1:5">
      <c r="A107" s="1334">
        <v>43257</v>
      </c>
      <c r="B107" s="1335" t="s">
        <v>544</v>
      </c>
      <c r="D107" s="1336">
        <v>32450000</v>
      </c>
      <c r="E107" s="1336">
        <f t="shared" si="1"/>
        <v>185048686</v>
      </c>
    </row>
    <row r="108" spans="1:5">
      <c r="A108" s="1334">
        <v>43276</v>
      </c>
      <c r="B108" s="1335" t="s">
        <v>1122</v>
      </c>
      <c r="D108" s="1336">
        <v>74250000</v>
      </c>
      <c r="E108" s="1336">
        <f t="shared" si="1"/>
        <v>259298686</v>
      </c>
    </row>
    <row r="109" spans="1:5">
      <c r="A109" s="1334">
        <v>43277</v>
      </c>
      <c r="B109" s="1335" t="s">
        <v>1105</v>
      </c>
      <c r="D109" s="1336">
        <v>38340000</v>
      </c>
      <c r="E109" s="1336">
        <f t="shared" si="1"/>
        <v>297638686</v>
      </c>
    </row>
    <row r="110" spans="1:5">
      <c r="A110" s="1334">
        <v>43278</v>
      </c>
      <c r="B110" s="1335" t="s">
        <v>1104</v>
      </c>
      <c r="D110" s="1336">
        <v>35640000</v>
      </c>
      <c r="E110" s="1336">
        <f t="shared" si="1"/>
        <v>333278686</v>
      </c>
    </row>
    <row r="111" spans="1:5">
      <c r="A111" s="1334">
        <v>43280</v>
      </c>
      <c r="B111" s="1335" t="s">
        <v>1123</v>
      </c>
      <c r="D111" s="1336">
        <v>17815000</v>
      </c>
      <c r="E111" s="1336">
        <f t="shared" si="1"/>
        <v>351093686</v>
      </c>
    </row>
    <row r="112" spans="1:5">
      <c r="A112" s="1334">
        <v>43280</v>
      </c>
      <c r="B112" s="1335" t="s">
        <v>1080</v>
      </c>
      <c r="C112" s="1336">
        <v>250000000</v>
      </c>
      <c r="E112" s="1336">
        <f t="shared" si="1"/>
        <v>101093686</v>
      </c>
    </row>
    <row r="113" spans="1:8">
      <c r="A113" s="1334">
        <v>43281</v>
      </c>
      <c r="B113" s="1335" t="s">
        <v>545</v>
      </c>
      <c r="D113" s="1336">
        <v>202555</v>
      </c>
      <c r="E113" s="1336">
        <f t="shared" si="1"/>
        <v>101296241</v>
      </c>
    </row>
    <row r="114" spans="1:8">
      <c r="A114" s="1334">
        <v>43281</v>
      </c>
      <c r="B114" s="1335" t="s">
        <v>546</v>
      </c>
      <c r="C114" s="1336">
        <v>40511</v>
      </c>
      <c r="E114" s="1336">
        <f t="shared" si="1"/>
        <v>101255730</v>
      </c>
      <c r="H114" s="1342"/>
    </row>
    <row r="115" spans="1:8">
      <c r="A115" s="1334">
        <v>43281</v>
      </c>
      <c r="B115" s="1335" t="s">
        <v>551</v>
      </c>
      <c r="C115" s="1336">
        <v>25000</v>
      </c>
      <c r="E115" s="1336">
        <f t="shared" si="1"/>
        <v>101230730</v>
      </c>
    </row>
    <row r="116" spans="1:8">
      <c r="A116" s="1334">
        <v>43285</v>
      </c>
      <c r="B116" s="1335" t="s">
        <v>1097</v>
      </c>
      <c r="D116" s="1336">
        <v>12145000</v>
      </c>
      <c r="E116" s="1336">
        <f t="shared" si="1"/>
        <v>113375730</v>
      </c>
    </row>
    <row r="117" spans="1:8">
      <c r="A117" s="1334">
        <v>43291</v>
      </c>
      <c r="B117" s="1335" t="s">
        <v>1089</v>
      </c>
      <c r="D117" s="1336">
        <v>39312000</v>
      </c>
      <c r="E117" s="1336">
        <f t="shared" si="1"/>
        <v>152687730</v>
      </c>
    </row>
    <row r="118" spans="1:8">
      <c r="A118" s="1334">
        <v>43293</v>
      </c>
      <c r="B118" s="1335" t="s">
        <v>1124</v>
      </c>
      <c r="D118" s="1336">
        <v>347165000</v>
      </c>
      <c r="E118" s="1336">
        <f t="shared" si="1"/>
        <v>499852730</v>
      </c>
    </row>
    <row r="119" spans="1:8">
      <c r="A119" s="1334">
        <v>43294</v>
      </c>
      <c r="B119" s="1335" t="s">
        <v>1103</v>
      </c>
      <c r="D119" s="1336">
        <v>9180000</v>
      </c>
      <c r="E119" s="1336">
        <f t="shared" si="1"/>
        <v>509032730</v>
      </c>
    </row>
    <row r="120" spans="1:8">
      <c r="A120" s="1334">
        <v>43294</v>
      </c>
      <c r="B120" s="1335" t="s">
        <v>547</v>
      </c>
      <c r="D120" s="1336">
        <v>9900000</v>
      </c>
      <c r="E120" s="1336">
        <f t="shared" si="1"/>
        <v>518932730</v>
      </c>
    </row>
    <row r="121" spans="1:8">
      <c r="A121" s="1334">
        <v>43294</v>
      </c>
      <c r="B121" s="1335" t="s">
        <v>1125</v>
      </c>
      <c r="D121" s="1336">
        <v>99630000</v>
      </c>
      <c r="E121" s="1336">
        <f t="shared" si="1"/>
        <v>618562730</v>
      </c>
    </row>
    <row r="122" spans="1:8">
      <c r="A122" s="1334">
        <v>43297</v>
      </c>
      <c r="B122" s="1335" t="s">
        <v>1080</v>
      </c>
      <c r="C122" s="1336">
        <v>250000000</v>
      </c>
      <c r="E122" s="1336">
        <f t="shared" si="1"/>
        <v>368562730</v>
      </c>
    </row>
    <row r="123" spans="1:8">
      <c r="A123" s="1334">
        <v>43298</v>
      </c>
      <c r="B123" s="1335" t="s">
        <v>1126</v>
      </c>
      <c r="D123" s="1336">
        <v>12000000</v>
      </c>
      <c r="E123" s="1336">
        <f t="shared" si="1"/>
        <v>380562730</v>
      </c>
    </row>
    <row r="124" spans="1:8">
      <c r="A124" s="1334">
        <v>43300</v>
      </c>
      <c r="B124" s="1335" t="s">
        <v>1089</v>
      </c>
      <c r="D124" s="1336">
        <v>39312000</v>
      </c>
      <c r="E124" s="1336">
        <f t="shared" si="1"/>
        <v>419874730</v>
      </c>
    </row>
    <row r="125" spans="1:8">
      <c r="A125" s="1334">
        <v>43300</v>
      </c>
      <c r="B125" s="1335" t="s">
        <v>1127</v>
      </c>
      <c r="D125" s="1336">
        <v>20515000</v>
      </c>
      <c r="E125" s="1336">
        <f t="shared" si="1"/>
        <v>440389730</v>
      </c>
    </row>
    <row r="126" spans="1:8">
      <c r="A126" s="1334">
        <v>43304</v>
      </c>
      <c r="B126" s="1335" t="s">
        <v>1084</v>
      </c>
      <c r="D126" s="1336">
        <v>59400000</v>
      </c>
      <c r="E126" s="1336">
        <f t="shared" si="1"/>
        <v>499789730</v>
      </c>
    </row>
    <row r="127" spans="1:8">
      <c r="A127" s="1334">
        <v>43305</v>
      </c>
      <c r="B127" s="1335" t="s">
        <v>1098</v>
      </c>
      <c r="D127" s="1336">
        <v>16095000</v>
      </c>
      <c r="E127" s="1336">
        <f t="shared" si="1"/>
        <v>515884730</v>
      </c>
    </row>
    <row r="128" spans="1:8">
      <c r="A128" s="1334">
        <v>43306</v>
      </c>
      <c r="B128" s="1335" t="s">
        <v>1096</v>
      </c>
      <c r="D128" s="1336">
        <v>21732000</v>
      </c>
      <c r="E128" s="1336">
        <f t="shared" si="1"/>
        <v>537616730</v>
      </c>
    </row>
    <row r="129" spans="1:5">
      <c r="A129" s="1334">
        <v>43306</v>
      </c>
      <c r="B129" s="1335" t="s">
        <v>1080</v>
      </c>
      <c r="C129" s="1336">
        <v>250000000</v>
      </c>
      <c r="E129" s="1336">
        <f t="shared" si="1"/>
        <v>287616730</v>
      </c>
    </row>
    <row r="130" spans="1:5">
      <c r="A130" s="1334">
        <v>43307</v>
      </c>
      <c r="B130" s="1335" t="s">
        <v>1092</v>
      </c>
      <c r="D130" s="1336">
        <v>33125000</v>
      </c>
      <c r="E130" s="1336">
        <f t="shared" si="1"/>
        <v>320741730</v>
      </c>
    </row>
    <row r="131" spans="1:5">
      <c r="A131" s="1334">
        <v>43312</v>
      </c>
      <c r="B131" s="1335" t="s">
        <v>545</v>
      </c>
      <c r="D131" s="1336">
        <v>312506</v>
      </c>
      <c r="E131" s="1336">
        <f t="shared" si="1"/>
        <v>321054236</v>
      </c>
    </row>
    <row r="132" spans="1:5">
      <c r="A132" s="1334">
        <v>43312</v>
      </c>
      <c r="B132" s="1335" t="s">
        <v>546</v>
      </c>
      <c r="C132" s="1336">
        <v>62502</v>
      </c>
      <c r="E132" s="1336">
        <f t="shared" si="1"/>
        <v>320991734</v>
      </c>
    </row>
    <row r="133" spans="1:5">
      <c r="A133" s="1334">
        <v>43312</v>
      </c>
      <c r="B133" s="1335" t="s">
        <v>551</v>
      </c>
      <c r="C133" s="1336">
        <v>25000</v>
      </c>
      <c r="E133" s="1336">
        <f t="shared" si="1"/>
        <v>320966734</v>
      </c>
    </row>
    <row r="134" spans="1:5">
      <c r="A134" s="1334">
        <v>43315</v>
      </c>
      <c r="B134" s="1335" t="s">
        <v>1080</v>
      </c>
      <c r="C134" s="1336">
        <v>100000000</v>
      </c>
      <c r="E134" s="1336">
        <f t="shared" si="1"/>
        <v>220966734</v>
      </c>
    </row>
    <row r="135" spans="1:5">
      <c r="A135" s="1334">
        <v>43319</v>
      </c>
      <c r="B135" s="1335" t="s">
        <v>1120</v>
      </c>
      <c r="D135" s="1336">
        <v>597456000</v>
      </c>
      <c r="E135" s="1336">
        <f t="shared" si="1"/>
        <v>818422734</v>
      </c>
    </row>
    <row r="136" spans="1:5">
      <c r="A136" s="1334">
        <v>43320</v>
      </c>
      <c r="B136" s="1335" t="s">
        <v>544</v>
      </c>
      <c r="D136" s="1336">
        <v>8750000</v>
      </c>
      <c r="E136" s="1336">
        <f t="shared" si="1"/>
        <v>827172734</v>
      </c>
    </row>
    <row r="137" spans="1:5">
      <c r="A137" s="1334">
        <v>43320</v>
      </c>
      <c r="B137" s="1335" t="s">
        <v>1128</v>
      </c>
      <c r="D137" s="1336">
        <v>39150000</v>
      </c>
      <c r="E137" s="1336">
        <f t="shared" si="1"/>
        <v>866322734</v>
      </c>
    </row>
    <row r="138" spans="1:5">
      <c r="A138" s="1334">
        <v>43321</v>
      </c>
      <c r="B138" s="1335" t="s">
        <v>1078</v>
      </c>
      <c r="D138" s="1336">
        <v>23490000</v>
      </c>
      <c r="E138" s="1336">
        <f t="shared" ref="E138:E201" si="2">E137-C138+D138</f>
        <v>889812734</v>
      </c>
    </row>
    <row r="139" spans="1:5">
      <c r="A139" s="1334">
        <v>43322</v>
      </c>
      <c r="B139" s="1335" t="s">
        <v>1080</v>
      </c>
      <c r="C139" s="1336">
        <v>300000000</v>
      </c>
      <c r="E139" s="1336">
        <f t="shared" si="2"/>
        <v>589812734</v>
      </c>
    </row>
    <row r="140" spans="1:5">
      <c r="A140" s="1334">
        <v>43325</v>
      </c>
      <c r="B140" s="1335" t="s">
        <v>1129</v>
      </c>
      <c r="D140" s="1336">
        <v>30780000</v>
      </c>
      <c r="E140" s="1336">
        <f t="shared" si="2"/>
        <v>620592734</v>
      </c>
    </row>
    <row r="141" spans="1:5">
      <c r="A141" s="1334">
        <v>43326</v>
      </c>
      <c r="B141" s="1335" t="s">
        <v>1130</v>
      </c>
      <c r="D141" s="1336">
        <v>43740000</v>
      </c>
      <c r="E141" s="1336">
        <f t="shared" si="2"/>
        <v>664332734</v>
      </c>
    </row>
    <row r="142" spans="1:5">
      <c r="A142" s="1334">
        <v>43327</v>
      </c>
      <c r="B142" s="1335" t="s">
        <v>1080</v>
      </c>
      <c r="C142" s="1336">
        <v>100000000</v>
      </c>
      <c r="E142" s="1336">
        <f t="shared" si="2"/>
        <v>564332734</v>
      </c>
    </row>
    <row r="143" spans="1:5">
      <c r="A143" s="1334">
        <v>43328</v>
      </c>
      <c r="B143" s="1335" t="s">
        <v>1131</v>
      </c>
      <c r="D143" s="1336">
        <v>12960000</v>
      </c>
      <c r="E143" s="1336">
        <f t="shared" si="2"/>
        <v>577292734</v>
      </c>
    </row>
    <row r="144" spans="1:5">
      <c r="A144" s="1334">
        <v>43328</v>
      </c>
      <c r="B144" s="1335" t="s">
        <v>1132</v>
      </c>
      <c r="D144" s="1336">
        <v>77760000</v>
      </c>
      <c r="E144" s="1336">
        <f t="shared" si="2"/>
        <v>655052734</v>
      </c>
    </row>
    <row r="145" spans="1:5">
      <c r="A145" s="1334">
        <v>43335</v>
      </c>
      <c r="B145" s="1335" t="s">
        <v>1133</v>
      </c>
      <c r="D145" s="1336">
        <v>17820000</v>
      </c>
      <c r="E145" s="1336">
        <f t="shared" si="2"/>
        <v>672872734</v>
      </c>
    </row>
    <row r="146" spans="1:5">
      <c r="A146" s="1334">
        <v>43339</v>
      </c>
      <c r="B146" s="1335" t="s">
        <v>1134</v>
      </c>
      <c r="D146" s="1336">
        <v>22825000</v>
      </c>
      <c r="E146" s="1336">
        <f t="shared" si="2"/>
        <v>695697734</v>
      </c>
    </row>
    <row r="147" spans="1:5">
      <c r="A147" s="1334">
        <v>43343</v>
      </c>
      <c r="B147" s="1335" t="s">
        <v>545</v>
      </c>
      <c r="D147" s="1336">
        <v>638737</v>
      </c>
      <c r="E147" s="1336">
        <f t="shared" si="2"/>
        <v>696336471</v>
      </c>
    </row>
    <row r="148" spans="1:5">
      <c r="A148" s="1334">
        <v>43343</v>
      </c>
      <c r="B148" s="1335" t="s">
        <v>546</v>
      </c>
      <c r="C148" s="1336">
        <v>127748</v>
      </c>
      <c r="E148" s="1336">
        <f t="shared" si="2"/>
        <v>696208723</v>
      </c>
    </row>
    <row r="149" spans="1:5">
      <c r="A149" s="1334">
        <v>43343</v>
      </c>
      <c r="B149" s="1335" t="s">
        <v>551</v>
      </c>
      <c r="C149" s="1336">
        <v>25000</v>
      </c>
      <c r="E149" s="1336">
        <f t="shared" si="2"/>
        <v>696183723</v>
      </c>
    </row>
    <row r="150" spans="1:5">
      <c r="A150" s="1334">
        <v>43347</v>
      </c>
      <c r="B150" s="1335" t="s">
        <v>1080</v>
      </c>
      <c r="C150" s="1336">
        <v>100000000</v>
      </c>
      <c r="E150" s="1336">
        <f t="shared" si="2"/>
        <v>596183723</v>
      </c>
    </row>
    <row r="151" spans="1:5">
      <c r="A151" s="1334">
        <v>43349</v>
      </c>
      <c r="B151" s="1335" t="s">
        <v>1131</v>
      </c>
      <c r="D151" s="1336">
        <v>10000000</v>
      </c>
      <c r="E151" s="1336">
        <f t="shared" si="2"/>
        <v>606183723</v>
      </c>
    </row>
    <row r="152" spans="1:5">
      <c r="A152" s="1334">
        <v>43350</v>
      </c>
      <c r="B152" s="1335" t="s">
        <v>1135</v>
      </c>
      <c r="D152" s="1336">
        <v>10450000</v>
      </c>
      <c r="E152" s="1336">
        <f t="shared" si="2"/>
        <v>616633723</v>
      </c>
    </row>
    <row r="153" spans="1:5">
      <c r="A153" s="1334">
        <v>43355</v>
      </c>
      <c r="B153" s="1335" t="s">
        <v>1136</v>
      </c>
      <c r="D153" s="1336">
        <v>69930000</v>
      </c>
      <c r="E153" s="1336">
        <f t="shared" si="2"/>
        <v>686563723</v>
      </c>
    </row>
    <row r="154" spans="1:5">
      <c r="A154" s="1334">
        <v>43355</v>
      </c>
      <c r="B154" s="1335" t="s">
        <v>1137</v>
      </c>
      <c r="D154" s="1336">
        <v>48330000</v>
      </c>
      <c r="E154" s="1336">
        <f t="shared" si="2"/>
        <v>734893723</v>
      </c>
    </row>
    <row r="155" spans="1:5">
      <c r="A155" s="1334">
        <v>43357</v>
      </c>
      <c r="B155" s="1335" t="s">
        <v>1080</v>
      </c>
      <c r="C155" s="1336">
        <v>300000000</v>
      </c>
      <c r="E155" s="1336">
        <f t="shared" si="2"/>
        <v>434893723</v>
      </c>
    </row>
    <row r="156" spans="1:5">
      <c r="A156" s="1334">
        <v>43360</v>
      </c>
      <c r="B156" s="1335" t="s">
        <v>1093</v>
      </c>
      <c r="D156" s="1336">
        <v>27000000</v>
      </c>
      <c r="E156" s="1336">
        <f t="shared" si="2"/>
        <v>461893723</v>
      </c>
    </row>
    <row r="157" spans="1:5">
      <c r="A157" s="1334">
        <v>43360</v>
      </c>
      <c r="B157" s="1335" t="s">
        <v>1094</v>
      </c>
      <c r="C157" s="1336">
        <v>2000</v>
      </c>
      <c r="E157" s="1336">
        <f t="shared" si="2"/>
        <v>461891723</v>
      </c>
    </row>
    <row r="158" spans="1:5">
      <c r="A158" s="1334">
        <v>43362</v>
      </c>
      <c r="B158" s="1335" t="s">
        <v>1138</v>
      </c>
      <c r="D158" s="1336">
        <v>18630000</v>
      </c>
      <c r="E158" s="1336">
        <f t="shared" si="2"/>
        <v>480521723</v>
      </c>
    </row>
    <row r="159" spans="1:5">
      <c r="A159" s="1334">
        <v>43364</v>
      </c>
      <c r="B159" s="1335" t="s">
        <v>1078</v>
      </c>
      <c r="D159" s="1336">
        <v>27535000</v>
      </c>
      <c r="E159" s="1336">
        <f t="shared" si="2"/>
        <v>508056723</v>
      </c>
    </row>
    <row r="160" spans="1:5">
      <c r="A160" s="1334">
        <v>43364</v>
      </c>
      <c r="B160" s="1335" t="s">
        <v>1080</v>
      </c>
      <c r="C160" s="1336">
        <v>200000000</v>
      </c>
      <c r="E160" s="1336">
        <f t="shared" si="2"/>
        <v>308056723</v>
      </c>
    </row>
    <row r="161" spans="1:5">
      <c r="A161" s="1334">
        <v>43373</v>
      </c>
      <c r="B161" s="1335" t="s">
        <v>545</v>
      </c>
      <c r="D161" s="1336">
        <v>493430</v>
      </c>
      <c r="E161" s="1336">
        <f t="shared" si="2"/>
        <v>308550153</v>
      </c>
    </row>
    <row r="162" spans="1:5">
      <c r="A162" s="1334">
        <v>43373</v>
      </c>
      <c r="B162" s="1335" t="s">
        <v>546</v>
      </c>
      <c r="C162" s="1336">
        <v>98686</v>
      </c>
      <c r="E162" s="1336">
        <f t="shared" si="2"/>
        <v>308451467</v>
      </c>
    </row>
    <row r="163" spans="1:5">
      <c r="A163" s="1334">
        <v>43373</v>
      </c>
      <c r="B163" s="1335" t="s">
        <v>551</v>
      </c>
      <c r="C163" s="1336">
        <v>25000</v>
      </c>
      <c r="E163" s="1336">
        <f t="shared" si="2"/>
        <v>308426467</v>
      </c>
    </row>
    <row r="164" spans="1:5">
      <c r="A164" s="1334">
        <v>43374</v>
      </c>
      <c r="B164" s="1335" t="s">
        <v>1139</v>
      </c>
      <c r="D164" s="1336">
        <v>176040000</v>
      </c>
      <c r="E164" s="1336">
        <f t="shared" si="2"/>
        <v>484466467</v>
      </c>
    </row>
    <row r="165" spans="1:5">
      <c r="A165" s="1334">
        <v>43375</v>
      </c>
      <c r="B165" s="1335" t="s">
        <v>1080</v>
      </c>
      <c r="C165" s="1336">
        <v>300000000</v>
      </c>
      <c r="E165" s="1336">
        <f t="shared" si="2"/>
        <v>184466467</v>
      </c>
    </row>
    <row r="166" spans="1:5">
      <c r="A166" s="1334">
        <v>43378</v>
      </c>
      <c r="B166" s="1335" t="s">
        <v>544</v>
      </c>
      <c r="D166" s="1336">
        <v>16740000</v>
      </c>
      <c r="E166" s="1336">
        <f t="shared" si="2"/>
        <v>201206467</v>
      </c>
    </row>
    <row r="167" spans="1:5">
      <c r="A167" s="1334">
        <v>43378</v>
      </c>
      <c r="B167" s="1335" t="s">
        <v>1140</v>
      </c>
      <c r="D167" s="1336">
        <v>12690000</v>
      </c>
      <c r="E167" s="1336">
        <f t="shared" si="2"/>
        <v>213896467</v>
      </c>
    </row>
    <row r="168" spans="1:5">
      <c r="A168" s="1334">
        <v>43378</v>
      </c>
      <c r="B168" s="1341" t="s">
        <v>1141</v>
      </c>
      <c r="D168" s="1336">
        <v>10150000</v>
      </c>
      <c r="E168" s="1336">
        <f t="shared" si="2"/>
        <v>224046467</v>
      </c>
    </row>
    <row r="169" spans="1:5">
      <c r="A169" s="1334">
        <v>43378</v>
      </c>
      <c r="B169" s="1335" t="s">
        <v>1142</v>
      </c>
      <c r="D169" s="1336">
        <v>12100000</v>
      </c>
      <c r="E169" s="1336">
        <f t="shared" si="2"/>
        <v>236146467</v>
      </c>
    </row>
    <row r="170" spans="1:5">
      <c r="A170" s="1334">
        <v>43389</v>
      </c>
      <c r="B170" s="1335" t="s">
        <v>1143</v>
      </c>
      <c r="D170" s="1336">
        <v>18900000</v>
      </c>
      <c r="E170" s="1336">
        <f t="shared" si="2"/>
        <v>255046467</v>
      </c>
    </row>
    <row r="171" spans="1:5">
      <c r="A171" s="1334">
        <v>43396</v>
      </c>
      <c r="B171" s="1335" t="s">
        <v>1080</v>
      </c>
      <c r="C171" s="1336">
        <v>200000000</v>
      </c>
      <c r="E171" s="1336">
        <f t="shared" si="2"/>
        <v>55046467</v>
      </c>
    </row>
    <row r="172" spans="1:5">
      <c r="A172" s="1334">
        <v>43397</v>
      </c>
      <c r="B172" s="1335" t="s">
        <v>1144</v>
      </c>
      <c r="D172" s="1336">
        <v>60790500</v>
      </c>
      <c r="E172" s="1336">
        <f t="shared" si="2"/>
        <v>115836967</v>
      </c>
    </row>
    <row r="173" spans="1:5">
      <c r="A173" s="1334">
        <v>43397</v>
      </c>
      <c r="B173" s="1335" t="s">
        <v>1145</v>
      </c>
      <c r="D173" s="1336">
        <v>67459500</v>
      </c>
      <c r="E173" s="1336">
        <f t="shared" si="2"/>
        <v>183296467</v>
      </c>
    </row>
    <row r="174" spans="1:5">
      <c r="A174" s="1334">
        <v>43397</v>
      </c>
      <c r="B174" s="1335" t="s">
        <v>1146</v>
      </c>
      <c r="D174" s="1336">
        <v>54891000</v>
      </c>
      <c r="E174" s="1336">
        <f t="shared" si="2"/>
        <v>238187467</v>
      </c>
    </row>
    <row r="175" spans="1:5">
      <c r="A175" s="1334">
        <v>43397</v>
      </c>
      <c r="B175" s="1335" t="s">
        <v>1147</v>
      </c>
      <c r="D175" s="1336">
        <v>62842500</v>
      </c>
      <c r="E175" s="1336">
        <f t="shared" si="2"/>
        <v>301029967</v>
      </c>
    </row>
    <row r="176" spans="1:5">
      <c r="A176" s="1334">
        <v>43397</v>
      </c>
      <c r="B176" s="1335" t="s">
        <v>1148</v>
      </c>
      <c r="D176" s="1336">
        <v>182439000</v>
      </c>
      <c r="E176" s="1336">
        <f t="shared" si="2"/>
        <v>483468967</v>
      </c>
    </row>
    <row r="177" spans="1:5">
      <c r="A177" s="1334">
        <v>43403</v>
      </c>
      <c r="B177" s="1335" t="s">
        <v>1149</v>
      </c>
      <c r="D177" s="1336">
        <v>58050000</v>
      </c>
      <c r="E177" s="1336">
        <f t="shared" si="2"/>
        <v>541518967</v>
      </c>
    </row>
    <row r="178" spans="1:5">
      <c r="A178" s="1334">
        <v>43403</v>
      </c>
      <c r="B178" s="1335" t="s">
        <v>1150</v>
      </c>
      <c r="D178" s="1336">
        <v>23490000</v>
      </c>
      <c r="E178" s="1336">
        <f t="shared" si="2"/>
        <v>565008967</v>
      </c>
    </row>
    <row r="179" spans="1:5">
      <c r="A179" s="1334">
        <v>43403</v>
      </c>
      <c r="B179" s="1335" t="s">
        <v>1149</v>
      </c>
      <c r="D179" s="1336">
        <v>13495000</v>
      </c>
      <c r="E179" s="1336">
        <f t="shared" si="2"/>
        <v>578503967</v>
      </c>
    </row>
    <row r="180" spans="1:5">
      <c r="A180" s="1334">
        <v>43404</v>
      </c>
      <c r="B180" s="1335" t="s">
        <v>1080</v>
      </c>
      <c r="C180" s="1336">
        <v>300000000</v>
      </c>
      <c r="E180" s="1336">
        <f t="shared" si="2"/>
        <v>278503967</v>
      </c>
    </row>
    <row r="181" spans="1:5">
      <c r="A181" s="1334">
        <v>43404</v>
      </c>
      <c r="B181" s="1335" t="s">
        <v>545</v>
      </c>
      <c r="D181" s="1336">
        <v>292341</v>
      </c>
      <c r="E181" s="1336">
        <f t="shared" si="2"/>
        <v>278796308</v>
      </c>
    </row>
    <row r="182" spans="1:5">
      <c r="A182" s="1334">
        <v>43404</v>
      </c>
      <c r="B182" s="1335" t="s">
        <v>546</v>
      </c>
      <c r="C182" s="1336">
        <v>58469</v>
      </c>
      <c r="E182" s="1336">
        <f t="shared" si="2"/>
        <v>278737839</v>
      </c>
    </row>
    <row r="183" spans="1:5">
      <c r="A183" s="1334">
        <v>43404</v>
      </c>
      <c r="B183" s="1335" t="s">
        <v>551</v>
      </c>
      <c r="C183" s="1336">
        <v>25000</v>
      </c>
      <c r="E183" s="1336">
        <f t="shared" si="2"/>
        <v>278712839</v>
      </c>
    </row>
    <row r="184" spans="1:5">
      <c r="A184" s="1334">
        <v>43409</v>
      </c>
      <c r="B184" s="1335" t="s">
        <v>1151</v>
      </c>
      <c r="D184" s="1336">
        <v>19440000</v>
      </c>
      <c r="E184" s="1336">
        <f t="shared" si="2"/>
        <v>298152839</v>
      </c>
    </row>
    <row r="185" spans="1:5">
      <c r="A185" s="1334">
        <v>43411</v>
      </c>
      <c r="B185" s="1335" t="s">
        <v>1112</v>
      </c>
      <c r="D185" s="1336">
        <v>39420000</v>
      </c>
      <c r="E185" s="1336">
        <f t="shared" si="2"/>
        <v>337572839</v>
      </c>
    </row>
    <row r="186" spans="1:5">
      <c r="A186" s="1334">
        <v>43411</v>
      </c>
      <c r="B186" s="1335" t="s">
        <v>1112</v>
      </c>
      <c r="D186" s="1336">
        <v>12960000</v>
      </c>
      <c r="E186" s="1336">
        <f t="shared" si="2"/>
        <v>350532839</v>
      </c>
    </row>
    <row r="187" spans="1:5">
      <c r="A187" s="1334">
        <v>43413</v>
      </c>
      <c r="B187" s="1335" t="s">
        <v>1152</v>
      </c>
      <c r="D187" s="1336">
        <v>20350000</v>
      </c>
      <c r="E187" s="1336">
        <f t="shared" si="2"/>
        <v>370882839</v>
      </c>
    </row>
    <row r="188" spans="1:5">
      <c r="A188" s="1334">
        <v>43417</v>
      </c>
      <c r="B188" s="1335" t="s">
        <v>544</v>
      </c>
      <c r="D188" s="1336">
        <v>18900000</v>
      </c>
      <c r="E188" s="1336">
        <f t="shared" si="2"/>
        <v>389782839</v>
      </c>
    </row>
    <row r="189" spans="1:5">
      <c r="A189" s="1334">
        <v>43417</v>
      </c>
      <c r="B189" s="1335" t="s">
        <v>1153</v>
      </c>
      <c r="D189" s="1336">
        <v>15750000</v>
      </c>
      <c r="E189" s="1336">
        <f t="shared" si="2"/>
        <v>405532839</v>
      </c>
    </row>
    <row r="190" spans="1:5">
      <c r="A190" s="1334">
        <v>43418</v>
      </c>
      <c r="B190" s="1335" t="s">
        <v>1068</v>
      </c>
      <c r="D190" s="1336">
        <v>51030000</v>
      </c>
      <c r="E190" s="1336">
        <f t="shared" si="2"/>
        <v>456562839</v>
      </c>
    </row>
    <row r="191" spans="1:5">
      <c r="A191" s="1334">
        <v>43419</v>
      </c>
      <c r="B191" s="1335" t="s">
        <v>1080</v>
      </c>
      <c r="C191" s="1336">
        <v>300000000</v>
      </c>
      <c r="E191" s="1336">
        <f t="shared" si="2"/>
        <v>156562839</v>
      </c>
    </row>
    <row r="192" spans="1:5">
      <c r="A192" s="1334">
        <v>43425</v>
      </c>
      <c r="B192" s="1335" t="s">
        <v>1114</v>
      </c>
      <c r="D192" s="1336">
        <v>49995000</v>
      </c>
      <c r="E192" s="1336">
        <f t="shared" si="2"/>
        <v>206557839</v>
      </c>
    </row>
    <row r="193" spans="1:5">
      <c r="A193" s="1334">
        <v>43426</v>
      </c>
      <c r="B193" s="1335" t="s">
        <v>1124</v>
      </c>
      <c r="D193" s="1336">
        <v>347165000</v>
      </c>
      <c r="E193" s="1336">
        <f t="shared" si="2"/>
        <v>553722839</v>
      </c>
    </row>
    <row r="194" spans="1:5">
      <c r="A194" s="1334">
        <v>43431</v>
      </c>
      <c r="B194" s="1335" t="s">
        <v>1080</v>
      </c>
      <c r="C194" s="1336">
        <v>300000000</v>
      </c>
      <c r="E194" s="1336">
        <f t="shared" si="2"/>
        <v>253722839</v>
      </c>
    </row>
    <row r="195" spans="1:5">
      <c r="A195" s="1334">
        <v>43434</v>
      </c>
      <c r="B195" s="1335" t="s">
        <v>1081</v>
      </c>
      <c r="D195" s="1336">
        <v>12960000</v>
      </c>
      <c r="E195" s="1336">
        <f t="shared" si="2"/>
        <v>266682839</v>
      </c>
    </row>
    <row r="196" spans="1:5">
      <c r="A196" s="1334">
        <v>43434</v>
      </c>
      <c r="B196" s="1335" t="s">
        <v>547</v>
      </c>
      <c r="D196" s="1336">
        <v>10000000</v>
      </c>
      <c r="E196" s="1336">
        <f t="shared" si="2"/>
        <v>276682839</v>
      </c>
    </row>
    <row r="197" spans="1:5">
      <c r="A197" s="1334">
        <v>43434</v>
      </c>
      <c r="B197" s="1335" t="s">
        <v>547</v>
      </c>
      <c r="D197" s="1336">
        <v>10000000</v>
      </c>
      <c r="E197" s="1336">
        <f t="shared" si="2"/>
        <v>286682839</v>
      </c>
    </row>
    <row r="198" spans="1:5">
      <c r="A198" s="1334">
        <v>43434</v>
      </c>
      <c r="B198" s="1335" t="s">
        <v>547</v>
      </c>
      <c r="D198" s="1336">
        <v>9150000</v>
      </c>
      <c r="E198" s="1336">
        <f t="shared" si="2"/>
        <v>295832839</v>
      </c>
    </row>
    <row r="199" spans="1:5">
      <c r="A199" s="1334">
        <v>43434</v>
      </c>
      <c r="B199" s="1335" t="s">
        <v>545</v>
      </c>
      <c r="D199" s="1336">
        <v>311408</v>
      </c>
      <c r="E199" s="1336">
        <f t="shared" si="2"/>
        <v>296144247</v>
      </c>
    </row>
    <row r="200" spans="1:5">
      <c r="A200" s="1334">
        <v>43434</v>
      </c>
      <c r="B200" s="1335" t="s">
        <v>546</v>
      </c>
      <c r="C200" s="1336">
        <v>62282</v>
      </c>
      <c r="E200" s="1336">
        <f t="shared" si="2"/>
        <v>296081965</v>
      </c>
    </row>
    <row r="201" spans="1:5">
      <c r="A201" s="1334">
        <v>43434</v>
      </c>
      <c r="B201" s="1335" t="s">
        <v>551</v>
      </c>
      <c r="C201" s="1336">
        <v>25000</v>
      </c>
      <c r="E201" s="1336">
        <f t="shared" si="2"/>
        <v>296056965</v>
      </c>
    </row>
    <row r="202" spans="1:5">
      <c r="A202" s="1334">
        <v>43440</v>
      </c>
      <c r="B202" s="1335" t="s">
        <v>1097</v>
      </c>
      <c r="D202" s="1336">
        <v>50000000</v>
      </c>
      <c r="E202" s="1336">
        <f t="shared" ref="E202:E211" si="3">E201-C202+D202</f>
        <v>346056965</v>
      </c>
    </row>
    <row r="203" spans="1:5">
      <c r="A203" s="1334">
        <v>43447</v>
      </c>
      <c r="B203" s="1335" t="s">
        <v>1080</v>
      </c>
      <c r="C203" s="1336">
        <v>300000000</v>
      </c>
      <c r="E203" s="1336">
        <f t="shared" si="3"/>
        <v>46056965</v>
      </c>
    </row>
    <row r="204" spans="1:5">
      <c r="A204" s="1334">
        <v>43452</v>
      </c>
      <c r="B204" s="1335" t="s">
        <v>1154</v>
      </c>
      <c r="D204" s="1336">
        <v>58860000</v>
      </c>
      <c r="E204" s="1336">
        <f t="shared" si="3"/>
        <v>104916965</v>
      </c>
    </row>
    <row r="205" spans="1:5">
      <c r="A205" s="1334">
        <v>43454</v>
      </c>
      <c r="B205" s="1335" t="s">
        <v>1155</v>
      </c>
      <c r="D205" s="1336">
        <v>9900000</v>
      </c>
      <c r="E205" s="1336">
        <f t="shared" si="3"/>
        <v>114816965</v>
      </c>
    </row>
    <row r="206" spans="1:5">
      <c r="A206" s="1334">
        <v>43455</v>
      </c>
      <c r="B206" s="1335" t="s">
        <v>1156</v>
      </c>
      <c r="D206" s="1336">
        <v>699900000</v>
      </c>
      <c r="E206" s="1336">
        <f t="shared" si="3"/>
        <v>814716965</v>
      </c>
    </row>
    <row r="207" spans="1:5">
      <c r="A207" s="1334">
        <v>43461</v>
      </c>
      <c r="B207" s="1335" t="s">
        <v>1080</v>
      </c>
      <c r="C207" s="1336">
        <v>250000000</v>
      </c>
      <c r="E207" s="1336">
        <f t="shared" si="3"/>
        <v>564716965</v>
      </c>
    </row>
    <row r="208" spans="1:5">
      <c r="A208" s="1334">
        <v>43462</v>
      </c>
      <c r="B208" s="1335" t="s">
        <v>1157</v>
      </c>
      <c r="D208" s="1336">
        <v>32995000</v>
      </c>
      <c r="E208" s="1336">
        <f t="shared" si="3"/>
        <v>597711965</v>
      </c>
    </row>
    <row r="209" spans="1:5">
      <c r="A209" s="1334">
        <v>43465</v>
      </c>
      <c r="B209" s="1335" t="s">
        <v>545</v>
      </c>
      <c r="D209" s="1336">
        <v>413190</v>
      </c>
      <c r="E209" s="1336">
        <f t="shared" si="3"/>
        <v>598125155</v>
      </c>
    </row>
    <row r="210" spans="1:5">
      <c r="A210" s="1334">
        <v>43465</v>
      </c>
      <c r="B210" s="1335" t="s">
        <v>546</v>
      </c>
      <c r="C210" s="1336">
        <v>82638</v>
      </c>
      <c r="E210" s="1336">
        <f t="shared" si="3"/>
        <v>598042517</v>
      </c>
    </row>
    <row r="211" spans="1:5">
      <c r="A211" s="1334">
        <v>43465</v>
      </c>
      <c r="B211" s="1335" t="s">
        <v>551</v>
      </c>
      <c r="C211" s="1336">
        <v>25000</v>
      </c>
      <c r="E211" s="1336">
        <f t="shared" si="3"/>
        <v>598017517</v>
      </c>
    </row>
    <row r="216" spans="1:5" s="1336" customFormat="1">
      <c r="A216" s="1334"/>
      <c r="B216" s="1335"/>
      <c r="C216" s="1336">
        <f>SUBTOTAL(9,C9:C211)</f>
        <v>6301278098</v>
      </c>
      <c r="D216" s="1336">
        <f>SUBTOTAL(9,D9:D211)</f>
        <v>6721786753</v>
      </c>
      <c r="E216" s="1336">
        <f>D216-C216</f>
        <v>420508655</v>
      </c>
    </row>
    <row r="218" spans="1:5" s="1336" customFormat="1">
      <c r="A218" s="1334"/>
      <c r="B218" s="1335" t="s">
        <v>550</v>
      </c>
      <c r="D218" s="1336">
        <v>4350466</v>
      </c>
    </row>
    <row r="219" spans="1:5" s="1336" customFormat="1">
      <c r="A219" s="1334"/>
      <c r="B219" s="1335" t="s">
        <v>546</v>
      </c>
      <c r="C219" s="1336">
        <v>870098</v>
      </c>
    </row>
    <row r="220" spans="1:5" s="1336" customFormat="1">
      <c r="A220" s="1334"/>
      <c r="B220" s="1335" t="s">
        <v>551</v>
      </c>
      <c r="C220" s="1336">
        <v>300000</v>
      </c>
    </row>
  </sheetData>
  <autoFilter ref="A7:E211" xr:uid="{00000000-0009-0000-0000-00003A000000}"/>
  <pageMargins left="0.7" right="0.7" top="0.75" bottom="0.75" header="0.3" footer="0.3"/>
  <pageSetup paperSize="9" orientation="portrait" horizontalDpi="4294967293" verticalDpi="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K155"/>
  <sheetViews>
    <sheetView view="pageBreakPreview" topLeftCell="A106" zoomScale="60" workbookViewId="0">
      <selection activeCell="B12" sqref="B12"/>
    </sheetView>
  </sheetViews>
  <sheetFormatPr defaultColWidth="9.16796875" defaultRowHeight="15"/>
  <cols>
    <col min="1" max="1" width="20.359375" style="1326" customWidth="1"/>
    <col min="2" max="2" width="36.140625" style="1326" customWidth="1"/>
    <col min="3" max="3" width="21.171875" style="1326" customWidth="1"/>
    <col min="4" max="4" width="5.796875" style="1326" customWidth="1"/>
    <col min="5" max="6" width="9.16796875" style="1326"/>
    <col min="7" max="7" width="15.640625" style="1326" customWidth="1"/>
    <col min="8" max="8" width="13.75390625" style="1326" customWidth="1"/>
    <col min="9" max="9" width="9.16796875" style="1326"/>
    <col min="10" max="10" width="46.79296875" style="1326" customWidth="1"/>
    <col min="11" max="16384" width="9.16796875" style="1326"/>
  </cols>
  <sheetData>
    <row r="1" spans="1:11" ht="27.75">
      <c r="A1" s="1368" t="s">
        <v>611</v>
      </c>
      <c r="B1" s="1368" t="s">
        <v>612</v>
      </c>
      <c r="C1" s="1368" t="s">
        <v>626</v>
      </c>
      <c r="D1" s="1368">
        <v>1</v>
      </c>
      <c r="E1" s="1368">
        <v>2018</v>
      </c>
      <c r="F1" s="1368" t="s">
        <v>627</v>
      </c>
      <c r="G1" s="1368"/>
      <c r="H1" s="1368"/>
      <c r="I1" s="1368">
        <v>0</v>
      </c>
      <c r="J1" s="1368" t="s">
        <v>628</v>
      </c>
      <c r="K1" s="1325"/>
    </row>
    <row r="2" spans="1:11" ht="29.25" customHeight="1">
      <c r="A2" s="1369" t="s">
        <v>629</v>
      </c>
      <c r="B2" s="1369" t="s">
        <v>630</v>
      </c>
      <c r="C2" s="1369" t="s">
        <v>631</v>
      </c>
      <c r="D2" s="1369">
        <v>1</v>
      </c>
      <c r="E2" s="1369">
        <v>2018</v>
      </c>
      <c r="F2" s="1369" t="s">
        <v>632</v>
      </c>
      <c r="G2" s="1369">
        <v>64750000</v>
      </c>
      <c r="H2" s="1369">
        <v>6475000</v>
      </c>
      <c r="I2" s="1369">
        <v>0</v>
      </c>
      <c r="J2" s="1369" t="s">
        <v>633</v>
      </c>
      <c r="K2" s="1325"/>
    </row>
    <row r="3" spans="1:11" ht="27.75">
      <c r="A3" s="1369" t="s">
        <v>634</v>
      </c>
      <c r="B3" s="1369" t="s">
        <v>635</v>
      </c>
      <c r="C3" s="1369" t="s">
        <v>636</v>
      </c>
      <c r="D3" s="1369">
        <v>1</v>
      </c>
      <c r="E3" s="1369">
        <v>2018</v>
      </c>
      <c r="F3" s="1369" t="s">
        <v>632</v>
      </c>
      <c r="G3" s="1369">
        <v>40750000</v>
      </c>
      <c r="H3" s="1369">
        <v>4075000</v>
      </c>
      <c r="I3" s="1369">
        <v>0</v>
      </c>
      <c r="J3" s="1369" t="s">
        <v>637</v>
      </c>
      <c r="K3" s="1325"/>
    </row>
    <row r="4" spans="1:11" ht="27.75">
      <c r="A4" s="1369" t="s">
        <v>634</v>
      </c>
      <c r="B4" s="1369" t="s">
        <v>635</v>
      </c>
      <c r="C4" s="1369" t="s">
        <v>638</v>
      </c>
      <c r="D4" s="1369">
        <v>1</v>
      </c>
      <c r="E4" s="1369">
        <v>2018</v>
      </c>
      <c r="F4" s="1369" t="s">
        <v>632</v>
      </c>
      <c r="G4" s="1369">
        <v>4000000</v>
      </c>
      <c r="H4" s="1369">
        <v>400000</v>
      </c>
      <c r="I4" s="1369">
        <v>0</v>
      </c>
      <c r="J4" s="1369" t="s">
        <v>637</v>
      </c>
      <c r="K4" s="1325"/>
    </row>
    <row r="5" spans="1:11" ht="27.75">
      <c r="A5" s="1369" t="s">
        <v>639</v>
      </c>
      <c r="B5" s="1369" t="s">
        <v>640</v>
      </c>
      <c r="C5" s="1369" t="s">
        <v>641</v>
      </c>
      <c r="D5" s="1369">
        <v>1</v>
      </c>
      <c r="E5" s="1369">
        <v>2018</v>
      </c>
      <c r="F5" s="1369" t="s">
        <v>632</v>
      </c>
      <c r="G5" s="1369">
        <v>45000000</v>
      </c>
      <c r="H5" s="1369">
        <v>4500000</v>
      </c>
      <c r="I5" s="1369">
        <v>0</v>
      </c>
      <c r="J5" s="1369" t="s">
        <v>642</v>
      </c>
      <c r="K5" s="1325"/>
    </row>
    <row r="6" spans="1:11" ht="27.75">
      <c r="A6" s="1369" t="s">
        <v>643</v>
      </c>
      <c r="B6" s="1369" t="s">
        <v>644</v>
      </c>
      <c r="C6" s="1369" t="s">
        <v>645</v>
      </c>
      <c r="D6" s="1369">
        <v>1</v>
      </c>
      <c r="E6" s="1369">
        <v>2018</v>
      </c>
      <c r="F6" s="1369" t="s">
        <v>632</v>
      </c>
      <c r="G6" s="1369">
        <v>13000000</v>
      </c>
      <c r="H6" s="1369">
        <v>1300000</v>
      </c>
      <c r="I6" s="1369">
        <v>0</v>
      </c>
      <c r="J6" s="1369" t="s">
        <v>646</v>
      </c>
      <c r="K6" s="1325"/>
    </row>
    <row r="7" spans="1:11" ht="27.75">
      <c r="A7" s="1369" t="s">
        <v>647</v>
      </c>
      <c r="B7" s="1369" t="s">
        <v>648</v>
      </c>
      <c r="C7" s="1369" t="s">
        <v>649</v>
      </c>
      <c r="D7" s="1369">
        <v>1</v>
      </c>
      <c r="E7" s="1369">
        <v>2018</v>
      </c>
      <c r="F7" s="1369" t="s">
        <v>632</v>
      </c>
      <c r="G7" s="1369">
        <v>45125000</v>
      </c>
      <c r="H7" s="1369">
        <v>4512500</v>
      </c>
      <c r="I7" s="1369">
        <v>0</v>
      </c>
      <c r="J7" s="1369" t="s">
        <v>650</v>
      </c>
      <c r="K7" s="1325"/>
    </row>
    <row r="8" spans="1:11" ht="27.75">
      <c r="A8" s="1369" t="s">
        <v>651</v>
      </c>
      <c r="B8" s="1369" t="s">
        <v>652</v>
      </c>
      <c r="C8" s="1369" t="s">
        <v>653</v>
      </c>
      <c r="D8" s="1369">
        <v>1</v>
      </c>
      <c r="E8" s="1369">
        <v>2018</v>
      </c>
      <c r="F8" s="1369" t="s">
        <v>632</v>
      </c>
      <c r="G8" s="1369">
        <v>12500000</v>
      </c>
      <c r="H8" s="1369">
        <v>1250000</v>
      </c>
      <c r="I8" s="1369">
        <v>0</v>
      </c>
      <c r="J8" s="1369" t="s">
        <v>654</v>
      </c>
      <c r="K8" s="1325"/>
    </row>
    <row r="9" spans="1:11" ht="27.75">
      <c r="A9" s="1369" t="s">
        <v>655</v>
      </c>
      <c r="B9" s="1369" t="s">
        <v>656</v>
      </c>
      <c r="C9" s="1369" t="s">
        <v>657</v>
      </c>
      <c r="D9" s="1369">
        <v>1</v>
      </c>
      <c r="E9" s="1369">
        <v>2018</v>
      </c>
      <c r="F9" s="1369" t="s">
        <v>632</v>
      </c>
      <c r="G9" s="1369">
        <v>26250000</v>
      </c>
      <c r="H9" s="1369">
        <v>2625000</v>
      </c>
      <c r="I9" s="1369">
        <v>0</v>
      </c>
      <c r="J9" s="1369" t="s">
        <v>658</v>
      </c>
      <c r="K9" s="1325"/>
    </row>
    <row r="10" spans="1:11" ht="27.75">
      <c r="A10" s="1369" t="s">
        <v>659</v>
      </c>
      <c r="B10" s="1369" t="s">
        <v>660</v>
      </c>
      <c r="C10" s="1369" t="s">
        <v>661</v>
      </c>
      <c r="D10" s="1369">
        <v>1</v>
      </c>
      <c r="E10" s="1369">
        <v>2018</v>
      </c>
      <c r="F10" s="1369" t="s">
        <v>632</v>
      </c>
      <c r="G10" s="1369">
        <v>20750000</v>
      </c>
      <c r="H10" s="1369">
        <v>2075000</v>
      </c>
      <c r="I10" s="1369">
        <v>0</v>
      </c>
      <c r="J10" s="1369" t="s">
        <v>662</v>
      </c>
      <c r="K10" s="1325"/>
    </row>
    <row r="11" spans="1:11" ht="54.75">
      <c r="A11" s="1369" t="s">
        <v>611</v>
      </c>
      <c r="B11" s="1369" t="s">
        <v>612</v>
      </c>
      <c r="C11" s="1369" t="s">
        <v>663</v>
      </c>
      <c r="D11" s="1369">
        <v>1</v>
      </c>
      <c r="E11" s="1369">
        <v>2018</v>
      </c>
      <c r="F11" s="1369" t="s">
        <v>664</v>
      </c>
      <c r="G11" s="1369">
        <v>18750000</v>
      </c>
      <c r="H11" s="1369">
        <v>1875000</v>
      </c>
      <c r="I11" s="1369">
        <v>0</v>
      </c>
      <c r="J11" s="1369" t="s">
        <v>628</v>
      </c>
      <c r="K11" s="1325" t="s">
        <v>665</v>
      </c>
    </row>
    <row r="12" spans="1:11" ht="27.75">
      <c r="A12" s="1369" t="s">
        <v>607</v>
      </c>
      <c r="B12" s="1369" t="s">
        <v>608</v>
      </c>
      <c r="C12" s="1369" t="s">
        <v>666</v>
      </c>
      <c r="D12" s="1369">
        <v>2</v>
      </c>
      <c r="E12" s="1369">
        <v>2018</v>
      </c>
      <c r="F12" s="1369" t="s">
        <v>632</v>
      </c>
      <c r="G12" s="1369">
        <v>16500000</v>
      </c>
      <c r="H12" s="1369">
        <v>1650000</v>
      </c>
      <c r="I12" s="1369">
        <v>0</v>
      </c>
      <c r="J12" s="1369" t="s">
        <v>667</v>
      </c>
      <c r="K12" s="1325"/>
    </row>
    <row r="13" spans="1:11" ht="41.25">
      <c r="A13" s="1369" t="s">
        <v>668</v>
      </c>
      <c r="B13" s="1369" t="s">
        <v>669</v>
      </c>
      <c r="C13" s="1369" t="s">
        <v>670</v>
      </c>
      <c r="D13" s="1369">
        <v>2</v>
      </c>
      <c r="E13" s="1369">
        <v>2018</v>
      </c>
      <c r="F13" s="1369" t="s">
        <v>632</v>
      </c>
      <c r="G13" s="1369">
        <v>9000000</v>
      </c>
      <c r="H13" s="1369">
        <v>900000</v>
      </c>
      <c r="I13" s="1369">
        <v>0</v>
      </c>
      <c r="J13" s="1369" t="s">
        <v>671</v>
      </c>
      <c r="K13" s="1325"/>
    </row>
    <row r="14" spans="1:11" ht="41.25">
      <c r="A14" s="1369" t="s">
        <v>591</v>
      </c>
      <c r="B14" s="1369" t="s">
        <v>592</v>
      </c>
      <c r="C14" s="1369" t="s">
        <v>672</v>
      </c>
      <c r="D14" s="1369">
        <v>2</v>
      </c>
      <c r="E14" s="1369">
        <v>2018</v>
      </c>
      <c r="F14" s="1369" t="s">
        <v>632</v>
      </c>
      <c r="G14" s="1369">
        <v>18000000</v>
      </c>
      <c r="H14" s="1369">
        <v>1800000</v>
      </c>
      <c r="I14" s="1369">
        <v>0</v>
      </c>
      <c r="J14" s="1369" t="s">
        <v>673</v>
      </c>
      <c r="K14" s="1325"/>
    </row>
    <row r="15" spans="1:11" ht="41.25">
      <c r="A15" s="1369" t="s">
        <v>674</v>
      </c>
      <c r="B15" s="1369" t="s">
        <v>675</v>
      </c>
      <c r="C15" s="1369" t="s">
        <v>676</v>
      </c>
      <c r="D15" s="1369">
        <v>2</v>
      </c>
      <c r="E15" s="1369">
        <v>2018</v>
      </c>
      <c r="F15" s="1369" t="s">
        <v>677</v>
      </c>
      <c r="G15" s="1369"/>
      <c r="H15" s="1369"/>
      <c r="I15" s="1369">
        <v>0</v>
      </c>
      <c r="J15" s="1369" t="s">
        <v>678</v>
      </c>
      <c r="K15" s="1325"/>
    </row>
    <row r="16" spans="1:11" ht="41.25">
      <c r="A16" s="1369" t="s">
        <v>674</v>
      </c>
      <c r="B16" s="1369" t="s">
        <v>675</v>
      </c>
      <c r="C16" s="1369" t="s">
        <v>679</v>
      </c>
      <c r="D16" s="1369">
        <v>2</v>
      </c>
      <c r="E16" s="1369">
        <v>2018</v>
      </c>
      <c r="F16" s="1369" t="s">
        <v>632</v>
      </c>
      <c r="G16" s="1369">
        <v>55000000</v>
      </c>
      <c r="H16" s="1369">
        <v>5500000</v>
      </c>
      <c r="I16" s="1369">
        <v>0</v>
      </c>
      <c r="J16" s="1369" t="s">
        <v>680</v>
      </c>
      <c r="K16" s="1325"/>
    </row>
    <row r="17" spans="1:11" ht="27.75">
      <c r="A17" s="1369" t="s">
        <v>597</v>
      </c>
      <c r="B17" s="1369" t="s">
        <v>598</v>
      </c>
      <c r="C17" s="1369" t="s">
        <v>681</v>
      </c>
      <c r="D17" s="1369">
        <v>2</v>
      </c>
      <c r="E17" s="1369">
        <v>2018</v>
      </c>
      <c r="F17" s="1369" t="s">
        <v>632</v>
      </c>
      <c r="G17" s="1369">
        <v>87375000</v>
      </c>
      <c r="H17" s="1369">
        <v>8737500</v>
      </c>
      <c r="I17" s="1369">
        <v>0</v>
      </c>
      <c r="J17" s="1369" t="s">
        <v>682</v>
      </c>
      <c r="K17" s="1325"/>
    </row>
    <row r="18" spans="1:11" ht="27.75">
      <c r="A18" s="1369" t="s">
        <v>599</v>
      </c>
      <c r="B18" s="1369" t="s">
        <v>600</v>
      </c>
      <c r="C18" s="1369" t="s">
        <v>683</v>
      </c>
      <c r="D18" s="1369">
        <v>2</v>
      </c>
      <c r="E18" s="1369">
        <v>2018</v>
      </c>
      <c r="F18" s="1369" t="s">
        <v>632</v>
      </c>
      <c r="G18" s="1369">
        <v>14250000</v>
      </c>
      <c r="H18" s="1369">
        <v>1425000</v>
      </c>
      <c r="I18" s="1369">
        <v>0</v>
      </c>
      <c r="J18" s="1369" t="s">
        <v>684</v>
      </c>
      <c r="K18" s="1325"/>
    </row>
    <row r="19" spans="1:11" ht="41.25">
      <c r="A19" s="1369" t="s">
        <v>605</v>
      </c>
      <c r="B19" s="1369" t="s">
        <v>606</v>
      </c>
      <c r="C19" s="1369" t="s">
        <v>685</v>
      </c>
      <c r="D19" s="1369">
        <v>2</v>
      </c>
      <c r="E19" s="1369">
        <v>2018</v>
      </c>
      <c r="F19" s="1369" t="s">
        <v>632</v>
      </c>
      <c r="G19" s="1369">
        <v>17500000</v>
      </c>
      <c r="H19" s="1369">
        <v>1750000</v>
      </c>
      <c r="I19" s="1369">
        <v>0</v>
      </c>
      <c r="J19" s="1369" t="s">
        <v>686</v>
      </c>
      <c r="K19" s="1325"/>
    </row>
    <row r="20" spans="1:11" ht="27.75">
      <c r="A20" s="1369" t="s">
        <v>611</v>
      </c>
      <c r="B20" s="1369" t="s">
        <v>612</v>
      </c>
      <c r="C20" s="1369" t="s">
        <v>687</v>
      </c>
      <c r="D20" s="1369">
        <v>2</v>
      </c>
      <c r="E20" s="1369">
        <v>2018</v>
      </c>
      <c r="F20" s="1369" t="s">
        <v>677</v>
      </c>
      <c r="G20" s="1369"/>
      <c r="H20" s="1369"/>
      <c r="I20" s="1369">
        <v>0</v>
      </c>
      <c r="J20" s="1369" t="s">
        <v>688</v>
      </c>
      <c r="K20" s="1325"/>
    </row>
    <row r="21" spans="1:11" ht="27.75">
      <c r="A21" s="1369" t="s">
        <v>689</v>
      </c>
      <c r="B21" s="1369" t="s">
        <v>690</v>
      </c>
      <c r="C21" s="1369" t="s">
        <v>691</v>
      </c>
      <c r="D21" s="1369">
        <v>2</v>
      </c>
      <c r="E21" s="1369">
        <v>2018</v>
      </c>
      <c r="F21" s="1369" t="s">
        <v>632</v>
      </c>
      <c r="G21" s="1369">
        <v>8000000</v>
      </c>
      <c r="H21" s="1369">
        <v>800000</v>
      </c>
      <c r="I21" s="1369">
        <v>0</v>
      </c>
      <c r="J21" s="1369" t="s">
        <v>692</v>
      </c>
      <c r="K21" s="1325"/>
    </row>
    <row r="22" spans="1:11" ht="41.25">
      <c r="A22" s="1369" t="s">
        <v>693</v>
      </c>
      <c r="B22" s="1369" t="s">
        <v>694</v>
      </c>
      <c r="C22" s="1369" t="s">
        <v>695</v>
      </c>
      <c r="D22" s="1369">
        <v>2</v>
      </c>
      <c r="E22" s="1369">
        <v>2018</v>
      </c>
      <c r="F22" s="1369" t="s">
        <v>632</v>
      </c>
      <c r="G22" s="1369">
        <v>18200000</v>
      </c>
      <c r="H22" s="1369">
        <v>1820000</v>
      </c>
      <c r="I22" s="1369">
        <v>0</v>
      </c>
      <c r="J22" s="1369" t="s">
        <v>696</v>
      </c>
      <c r="K22" s="1325" t="s">
        <v>697</v>
      </c>
    </row>
    <row r="23" spans="1:11" ht="27.75">
      <c r="A23" s="1369" t="s">
        <v>611</v>
      </c>
      <c r="B23" s="1369" t="s">
        <v>612</v>
      </c>
      <c r="C23" s="1369" t="s">
        <v>698</v>
      </c>
      <c r="D23" s="1369">
        <v>2</v>
      </c>
      <c r="E23" s="1369">
        <v>2018</v>
      </c>
      <c r="F23" s="1369" t="s">
        <v>632</v>
      </c>
      <c r="G23" s="1369">
        <v>25500000</v>
      </c>
      <c r="H23" s="1369">
        <v>2550000</v>
      </c>
      <c r="I23" s="1369">
        <v>0</v>
      </c>
      <c r="J23" s="1369" t="s">
        <v>688</v>
      </c>
      <c r="K23" s="1325"/>
    </row>
    <row r="24" spans="1:11" ht="27.75">
      <c r="A24" s="1369" t="s">
        <v>609</v>
      </c>
      <c r="B24" s="1369" t="s">
        <v>610</v>
      </c>
      <c r="C24" s="1369" t="s">
        <v>699</v>
      </c>
      <c r="D24" s="1369">
        <v>3</v>
      </c>
      <c r="E24" s="1369">
        <v>2018</v>
      </c>
      <c r="F24" s="1369" t="s">
        <v>632</v>
      </c>
      <c r="G24" s="1369">
        <v>48500000</v>
      </c>
      <c r="H24" s="1369">
        <v>4850000</v>
      </c>
      <c r="I24" s="1369">
        <v>0</v>
      </c>
      <c r="J24" s="1369" t="s">
        <v>700</v>
      </c>
      <c r="K24" s="1325"/>
    </row>
    <row r="25" spans="1:11" ht="27.75">
      <c r="A25" s="1369" t="s">
        <v>593</v>
      </c>
      <c r="B25" s="1369" t="s">
        <v>594</v>
      </c>
      <c r="C25" s="1369" t="s">
        <v>701</v>
      </c>
      <c r="D25" s="1369">
        <v>3</v>
      </c>
      <c r="E25" s="1369">
        <v>2018</v>
      </c>
      <c r="F25" s="1369" t="s">
        <v>632</v>
      </c>
      <c r="G25" s="1369">
        <v>52750000</v>
      </c>
      <c r="H25" s="1369">
        <v>5275000</v>
      </c>
      <c r="I25" s="1369">
        <v>0</v>
      </c>
      <c r="J25" s="1369" t="s">
        <v>702</v>
      </c>
      <c r="K25" s="1325"/>
    </row>
    <row r="26" spans="1:11" ht="27.75">
      <c r="A26" s="1369" t="s">
        <v>617</v>
      </c>
      <c r="B26" s="1369" t="s">
        <v>618</v>
      </c>
      <c r="C26" s="1369" t="s">
        <v>703</v>
      </c>
      <c r="D26" s="1369">
        <v>3</v>
      </c>
      <c r="E26" s="1369">
        <v>2018</v>
      </c>
      <c r="F26" s="1369" t="s">
        <v>632</v>
      </c>
      <c r="G26" s="1369">
        <v>8500000</v>
      </c>
      <c r="H26" s="1369">
        <v>850000</v>
      </c>
      <c r="I26" s="1369">
        <v>0</v>
      </c>
      <c r="J26" s="1369" t="s">
        <v>704</v>
      </c>
      <c r="K26" s="1325"/>
    </row>
    <row r="27" spans="1:11">
      <c r="A27" s="1369" t="s">
        <v>619</v>
      </c>
      <c r="B27" s="1369" t="s">
        <v>620</v>
      </c>
      <c r="C27" s="1369" t="s">
        <v>705</v>
      </c>
      <c r="D27" s="1369">
        <v>3</v>
      </c>
      <c r="E27" s="1369">
        <v>2018</v>
      </c>
      <c r="F27" s="1369" t="s">
        <v>632</v>
      </c>
      <c r="G27" s="1369">
        <v>8500000</v>
      </c>
      <c r="H27" s="1369">
        <v>850000</v>
      </c>
      <c r="I27" s="1369">
        <v>0</v>
      </c>
      <c r="J27" s="1369" t="s">
        <v>706</v>
      </c>
      <c r="K27" s="1325"/>
    </row>
    <row r="28" spans="1:11" ht="27.75">
      <c r="A28" s="1369" t="s">
        <v>707</v>
      </c>
      <c r="B28" s="1369" t="s">
        <v>708</v>
      </c>
      <c r="C28" s="1369" t="s">
        <v>709</v>
      </c>
      <c r="D28" s="1369">
        <v>3</v>
      </c>
      <c r="E28" s="1369">
        <v>2018</v>
      </c>
      <c r="F28" s="1369" t="s">
        <v>632</v>
      </c>
      <c r="G28" s="1369">
        <v>7000000</v>
      </c>
      <c r="H28" s="1369">
        <v>700000</v>
      </c>
      <c r="I28" s="1369">
        <v>0</v>
      </c>
      <c r="J28" s="1369" t="s">
        <v>710</v>
      </c>
      <c r="K28" s="1325"/>
    </row>
    <row r="29" spans="1:11" ht="27.75">
      <c r="A29" s="1369" t="s">
        <v>711</v>
      </c>
      <c r="B29" s="1369" t="s">
        <v>712</v>
      </c>
      <c r="C29" s="1369" t="s">
        <v>713</v>
      </c>
      <c r="D29" s="1369">
        <v>3</v>
      </c>
      <c r="E29" s="1369">
        <v>2018</v>
      </c>
      <c r="F29" s="1369" t="s">
        <v>632</v>
      </c>
      <c r="G29" s="1369">
        <v>9000000</v>
      </c>
      <c r="H29" s="1369">
        <v>900000</v>
      </c>
      <c r="I29" s="1369">
        <v>0</v>
      </c>
      <c r="J29" s="1369" t="s">
        <v>714</v>
      </c>
      <c r="K29" s="1325"/>
    </row>
    <row r="30" spans="1:11" ht="27.75">
      <c r="A30" s="1369" t="s">
        <v>715</v>
      </c>
      <c r="B30" s="1369" t="s">
        <v>716</v>
      </c>
      <c r="C30" s="1369" t="s">
        <v>717</v>
      </c>
      <c r="D30" s="1369">
        <v>3</v>
      </c>
      <c r="E30" s="1369">
        <v>2018</v>
      </c>
      <c r="F30" s="1369" t="s">
        <v>632</v>
      </c>
      <c r="G30" s="1369">
        <v>28000000</v>
      </c>
      <c r="H30" s="1369">
        <v>2800000</v>
      </c>
      <c r="I30" s="1369">
        <v>0</v>
      </c>
      <c r="J30" s="1369" t="s">
        <v>718</v>
      </c>
      <c r="K30" s="1325"/>
    </row>
    <row r="31" spans="1:11" ht="27.75">
      <c r="A31" s="1369" t="s">
        <v>719</v>
      </c>
      <c r="B31" s="1369" t="s">
        <v>720</v>
      </c>
      <c r="C31" s="1369" t="s">
        <v>721</v>
      </c>
      <c r="D31" s="1369">
        <v>3</v>
      </c>
      <c r="E31" s="1369">
        <v>2018</v>
      </c>
      <c r="F31" s="1369" t="s">
        <v>632</v>
      </c>
      <c r="G31" s="1369">
        <v>11250000</v>
      </c>
      <c r="H31" s="1369">
        <v>1125000</v>
      </c>
      <c r="I31" s="1369">
        <v>0</v>
      </c>
      <c r="J31" s="1369" t="s">
        <v>722</v>
      </c>
      <c r="K31" s="1325"/>
    </row>
    <row r="32" spans="1:11" ht="27.75">
      <c r="A32" s="1369" t="s">
        <v>723</v>
      </c>
      <c r="B32" s="1369" t="s">
        <v>724</v>
      </c>
      <c r="C32" s="1369" t="s">
        <v>725</v>
      </c>
      <c r="D32" s="1369">
        <v>3</v>
      </c>
      <c r="E32" s="1369">
        <v>2018</v>
      </c>
      <c r="F32" s="1369" t="s">
        <v>632</v>
      </c>
      <c r="G32" s="1369">
        <v>8000000</v>
      </c>
      <c r="H32" s="1369">
        <v>800000</v>
      </c>
      <c r="I32" s="1369">
        <v>0</v>
      </c>
      <c r="J32" s="1369" t="s">
        <v>726</v>
      </c>
      <c r="K32" s="1325"/>
    </row>
    <row r="33" spans="1:11" ht="27.75">
      <c r="A33" s="1369" t="s">
        <v>727</v>
      </c>
      <c r="B33" s="1369" t="s">
        <v>728</v>
      </c>
      <c r="C33" s="1369" t="s">
        <v>729</v>
      </c>
      <c r="D33" s="1369">
        <v>3</v>
      </c>
      <c r="E33" s="1369">
        <v>2018</v>
      </c>
      <c r="F33" s="1369" t="s">
        <v>627</v>
      </c>
      <c r="G33" s="1369"/>
      <c r="H33" s="1369"/>
      <c r="I33" s="1369">
        <v>0</v>
      </c>
      <c r="J33" s="1369" t="s">
        <v>730</v>
      </c>
      <c r="K33" s="1325"/>
    </row>
    <row r="34" spans="1:11" ht="27.75">
      <c r="A34" s="1369" t="s">
        <v>731</v>
      </c>
      <c r="B34" s="1369" t="s">
        <v>732</v>
      </c>
      <c r="C34" s="1369" t="s">
        <v>733</v>
      </c>
      <c r="D34" s="1369">
        <v>3</v>
      </c>
      <c r="E34" s="1369">
        <v>2018</v>
      </c>
      <c r="F34" s="1369" t="s">
        <v>627</v>
      </c>
      <c r="G34" s="1369"/>
      <c r="H34" s="1369"/>
      <c r="I34" s="1369">
        <v>0</v>
      </c>
      <c r="J34" s="1369" t="s">
        <v>734</v>
      </c>
      <c r="K34" s="1325"/>
    </row>
    <row r="35" spans="1:11" ht="27.75">
      <c r="A35" s="1369" t="s">
        <v>735</v>
      </c>
      <c r="B35" s="1369" t="s">
        <v>736</v>
      </c>
      <c r="C35" s="1369" t="s">
        <v>737</v>
      </c>
      <c r="D35" s="1369">
        <v>3</v>
      </c>
      <c r="E35" s="1369">
        <v>2018</v>
      </c>
      <c r="F35" s="1369" t="s">
        <v>632</v>
      </c>
      <c r="G35" s="1369">
        <v>4000000</v>
      </c>
      <c r="H35" s="1369">
        <v>400000</v>
      </c>
      <c r="I35" s="1369">
        <v>0</v>
      </c>
      <c r="J35" s="1369" t="s">
        <v>738</v>
      </c>
      <c r="K35" s="1325"/>
    </row>
    <row r="36" spans="1:11" ht="27.75">
      <c r="A36" s="1369" t="s">
        <v>739</v>
      </c>
      <c r="B36" s="1369" t="s">
        <v>740</v>
      </c>
      <c r="C36" s="1369" t="s">
        <v>741</v>
      </c>
      <c r="D36" s="1369">
        <v>3</v>
      </c>
      <c r="E36" s="1369">
        <v>2018</v>
      </c>
      <c r="F36" s="1369" t="s">
        <v>632</v>
      </c>
      <c r="G36" s="1369">
        <v>31250000</v>
      </c>
      <c r="H36" s="1369">
        <v>3125000</v>
      </c>
      <c r="I36" s="1369">
        <v>0</v>
      </c>
      <c r="J36" s="1369" t="s">
        <v>742</v>
      </c>
      <c r="K36" s="1325"/>
    </row>
    <row r="37" spans="1:11" ht="27.75">
      <c r="A37" s="1369" t="s">
        <v>647</v>
      </c>
      <c r="B37" s="1369" t="s">
        <v>648</v>
      </c>
      <c r="C37" s="1369" t="s">
        <v>743</v>
      </c>
      <c r="D37" s="1369">
        <v>3</v>
      </c>
      <c r="E37" s="1369">
        <v>2018</v>
      </c>
      <c r="F37" s="1369" t="s">
        <v>632</v>
      </c>
      <c r="G37" s="1369">
        <v>45125000</v>
      </c>
      <c r="H37" s="1369">
        <v>4512500</v>
      </c>
      <c r="I37" s="1369">
        <v>0</v>
      </c>
      <c r="J37" s="1369" t="s">
        <v>744</v>
      </c>
      <c r="K37" s="1325"/>
    </row>
    <row r="38" spans="1:11" ht="41.25">
      <c r="A38" s="1369" t="s">
        <v>615</v>
      </c>
      <c r="B38" s="1369" t="s">
        <v>616</v>
      </c>
      <c r="C38" s="1369" t="s">
        <v>745</v>
      </c>
      <c r="D38" s="1369">
        <v>3</v>
      </c>
      <c r="E38" s="1369">
        <v>2018</v>
      </c>
      <c r="F38" s="1369" t="s">
        <v>632</v>
      </c>
      <c r="G38" s="1369">
        <v>86750000</v>
      </c>
      <c r="H38" s="1369">
        <v>8675000</v>
      </c>
      <c r="I38" s="1369">
        <v>0</v>
      </c>
      <c r="J38" s="1369" t="s">
        <v>746</v>
      </c>
      <c r="K38" s="1325"/>
    </row>
    <row r="39" spans="1:11" ht="41.25">
      <c r="A39" s="1369" t="s">
        <v>615</v>
      </c>
      <c r="B39" s="1369" t="s">
        <v>616</v>
      </c>
      <c r="C39" s="1369" t="s">
        <v>747</v>
      </c>
      <c r="D39" s="1369">
        <v>3</v>
      </c>
      <c r="E39" s="1369">
        <v>2018</v>
      </c>
      <c r="F39" s="1369" t="s">
        <v>632</v>
      </c>
      <c r="G39" s="1369">
        <v>13750000</v>
      </c>
      <c r="H39" s="1369">
        <v>1375000</v>
      </c>
      <c r="I39" s="1369">
        <v>0</v>
      </c>
      <c r="J39" s="1369" t="s">
        <v>748</v>
      </c>
      <c r="K39" s="1325"/>
    </row>
    <row r="40" spans="1:11" ht="27.75">
      <c r="A40" s="1369" t="s">
        <v>621</v>
      </c>
      <c r="B40" s="1369" t="s">
        <v>622</v>
      </c>
      <c r="C40" s="1369" t="s">
        <v>749</v>
      </c>
      <c r="D40" s="1369">
        <v>3</v>
      </c>
      <c r="E40" s="1369">
        <v>2018</v>
      </c>
      <c r="F40" s="1369" t="s">
        <v>632</v>
      </c>
      <c r="G40" s="1369">
        <v>50000000</v>
      </c>
      <c r="H40" s="1369">
        <v>5000000</v>
      </c>
      <c r="I40" s="1369">
        <v>0</v>
      </c>
      <c r="J40" s="1369" t="s">
        <v>750</v>
      </c>
      <c r="K40" s="1325"/>
    </row>
    <row r="41" spans="1:11" ht="27.75">
      <c r="A41" s="1369" t="s">
        <v>751</v>
      </c>
      <c r="B41" s="1369" t="s">
        <v>752</v>
      </c>
      <c r="C41" s="1369" t="s">
        <v>753</v>
      </c>
      <c r="D41" s="1369">
        <v>3</v>
      </c>
      <c r="E41" s="1369">
        <v>2018</v>
      </c>
      <c r="F41" s="1369" t="s">
        <v>632</v>
      </c>
      <c r="G41" s="1369">
        <v>26600000</v>
      </c>
      <c r="H41" s="1369">
        <v>2660000</v>
      </c>
      <c r="I41" s="1369">
        <v>0</v>
      </c>
      <c r="J41" s="1369" t="s">
        <v>754</v>
      </c>
      <c r="K41" s="1325"/>
    </row>
    <row r="42" spans="1:11" ht="27.75">
      <c r="A42" s="1369" t="s">
        <v>755</v>
      </c>
      <c r="B42" s="1369" t="s">
        <v>756</v>
      </c>
      <c r="C42" s="1369" t="s">
        <v>757</v>
      </c>
      <c r="D42" s="1369">
        <v>3</v>
      </c>
      <c r="E42" s="1369">
        <v>2018</v>
      </c>
      <c r="F42" s="1369" t="s">
        <v>632</v>
      </c>
      <c r="G42" s="1369">
        <v>8500000</v>
      </c>
      <c r="H42" s="1369">
        <v>850000</v>
      </c>
      <c r="I42" s="1369">
        <v>0</v>
      </c>
      <c r="J42" s="1369" t="s">
        <v>758</v>
      </c>
      <c r="K42" s="1325"/>
    </row>
    <row r="43" spans="1:11" ht="27.75">
      <c r="A43" s="1369" t="s">
        <v>759</v>
      </c>
      <c r="B43" s="1369" t="s">
        <v>760</v>
      </c>
      <c r="C43" s="1369" t="s">
        <v>761</v>
      </c>
      <c r="D43" s="1369">
        <v>3</v>
      </c>
      <c r="E43" s="1369">
        <v>2018</v>
      </c>
      <c r="F43" s="1369" t="s">
        <v>632</v>
      </c>
      <c r="G43" s="1369">
        <v>15500000</v>
      </c>
      <c r="H43" s="1369">
        <v>1550000</v>
      </c>
      <c r="I43" s="1369">
        <v>0</v>
      </c>
      <c r="J43" s="1369" t="s">
        <v>762</v>
      </c>
      <c r="K43" s="1325"/>
    </row>
    <row r="44" spans="1:11" ht="27.75">
      <c r="A44" s="1369" t="s">
        <v>763</v>
      </c>
      <c r="B44" s="1369" t="s">
        <v>764</v>
      </c>
      <c r="C44" s="1369" t="s">
        <v>765</v>
      </c>
      <c r="D44" s="1369">
        <v>3</v>
      </c>
      <c r="E44" s="1369">
        <v>2018</v>
      </c>
      <c r="F44" s="1369" t="s">
        <v>632</v>
      </c>
      <c r="G44" s="1369">
        <v>26500000</v>
      </c>
      <c r="H44" s="1369">
        <v>2650000</v>
      </c>
      <c r="I44" s="1369">
        <v>0</v>
      </c>
      <c r="J44" s="1369" t="s">
        <v>766</v>
      </c>
      <c r="K44" s="1325"/>
    </row>
    <row r="45" spans="1:11" ht="27.75">
      <c r="A45" s="1369" t="s">
        <v>767</v>
      </c>
      <c r="B45" s="1369" t="s">
        <v>768</v>
      </c>
      <c r="C45" s="1369" t="s">
        <v>769</v>
      </c>
      <c r="D45" s="1369">
        <v>3</v>
      </c>
      <c r="E45" s="1369">
        <v>2018</v>
      </c>
      <c r="F45" s="1369" t="s">
        <v>632</v>
      </c>
      <c r="G45" s="1369">
        <v>35500000</v>
      </c>
      <c r="H45" s="1369">
        <v>3550000</v>
      </c>
      <c r="I45" s="1369">
        <v>0</v>
      </c>
      <c r="J45" s="1369" t="s">
        <v>770</v>
      </c>
      <c r="K45" s="1325"/>
    </row>
    <row r="46" spans="1:11" ht="27.75">
      <c r="A46" s="1369" t="s">
        <v>771</v>
      </c>
      <c r="B46" s="1369" t="s">
        <v>772</v>
      </c>
      <c r="C46" s="1369" t="s">
        <v>773</v>
      </c>
      <c r="D46" s="1369">
        <v>3</v>
      </c>
      <c r="E46" s="1369">
        <v>2018</v>
      </c>
      <c r="F46" s="1369" t="s">
        <v>632</v>
      </c>
      <c r="G46" s="1369">
        <v>11750000</v>
      </c>
      <c r="H46" s="1369">
        <v>1175000</v>
      </c>
      <c r="I46" s="1369">
        <v>0</v>
      </c>
      <c r="J46" s="1369" t="s">
        <v>774</v>
      </c>
      <c r="K46" s="1325"/>
    </row>
    <row r="47" spans="1:11" ht="54.75">
      <c r="A47" s="1369" t="s">
        <v>727</v>
      </c>
      <c r="B47" s="1369" t="s">
        <v>728</v>
      </c>
      <c r="C47" s="1369" t="s">
        <v>775</v>
      </c>
      <c r="D47" s="1369">
        <v>3</v>
      </c>
      <c r="E47" s="1369">
        <v>2018</v>
      </c>
      <c r="F47" s="1369" t="s">
        <v>664</v>
      </c>
      <c r="G47" s="1369">
        <v>5000000</v>
      </c>
      <c r="H47" s="1369">
        <v>500000</v>
      </c>
      <c r="I47" s="1369">
        <v>0</v>
      </c>
      <c r="J47" s="1369" t="s">
        <v>730</v>
      </c>
      <c r="K47" s="1325" t="s">
        <v>776</v>
      </c>
    </row>
    <row r="48" spans="1:11" ht="54.75">
      <c r="A48" s="1369" t="s">
        <v>731</v>
      </c>
      <c r="B48" s="1369" t="s">
        <v>732</v>
      </c>
      <c r="C48" s="1369" t="s">
        <v>777</v>
      </c>
      <c r="D48" s="1369">
        <v>3</v>
      </c>
      <c r="E48" s="1369">
        <v>2018</v>
      </c>
      <c r="F48" s="1369" t="s">
        <v>664</v>
      </c>
      <c r="G48" s="1369">
        <v>6750000</v>
      </c>
      <c r="H48" s="1369">
        <v>675000</v>
      </c>
      <c r="I48" s="1369">
        <v>0</v>
      </c>
      <c r="J48" s="1369" t="s">
        <v>734</v>
      </c>
      <c r="K48" s="1325" t="s">
        <v>778</v>
      </c>
    </row>
    <row r="49" spans="1:11" ht="27.75">
      <c r="A49" s="1369" t="s">
        <v>779</v>
      </c>
      <c r="B49" s="1369" t="s">
        <v>780</v>
      </c>
      <c r="C49" s="1369" t="s">
        <v>781</v>
      </c>
      <c r="D49" s="1369">
        <v>4</v>
      </c>
      <c r="E49" s="1369">
        <v>2018</v>
      </c>
      <c r="F49" s="1369" t="s">
        <v>632</v>
      </c>
      <c r="G49" s="1369">
        <v>21750000</v>
      </c>
      <c r="H49" s="1369">
        <v>2175000</v>
      </c>
      <c r="I49" s="1369">
        <v>0</v>
      </c>
      <c r="J49" s="1369" t="s">
        <v>782</v>
      </c>
      <c r="K49" s="1325"/>
    </row>
    <row r="50" spans="1:11" ht="27.75">
      <c r="A50" s="1369" t="s">
        <v>783</v>
      </c>
      <c r="B50" s="1369" t="s">
        <v>784</v>
      </c>
      <c r="C50" s="1369" t="s">
        <v>785</v>
      </c>
      <c r="D50" s="1369">
        <v>4</v>
      </c>
      <c r="E50" s="1369">
        <v>2018</v>
      </c>
      <c r="F50" s="1369" t="s">
        <v>632</v>
      </c>
      <c r="G50" s="1369">
        <v>33000000</v>
      </c>
      <c r="H50" s="1369">
        <v>3300000</v>
      </c>
      <c r="I50" s="1369">
        <v>0</v>
      </c>
      <c r="J50" s="1369" t="s">
        <v>786</v>
      </c>
      <c r="K50" s="1325"/>
    </row>
    <row r="51" spans="1:11" ht="27.75">
      <c r="A51" s="1369" t="s">
        <v>601</v>
      </c>
      <c r="B51" s="1369" t="s">
        <v>602</v>
      </c>
      <c r="C51" s="1369" t="s">
        <v>787</v>
      </c>
      <c r="D51" s="1369">
        <v>4</v>
      </c>
      <c r="E51" s="1369">
        <v>2018</v>
      </c>
      <c r="F51" s="1369" t="s">
        <v>632</v>
      </c>
      <c r="G51" s="1369">
        <v>92250000</v>
      </c>
      <c r="H51" s="1369">
        <v>9225000</v>
      </c>
      <c r="I51" s="1369">
        <v>0</v>
      </c>
      <c r="J51" s="1369" t="s">
        <v>788</v>
      </c>
      <c r="K51" s="1325"/>
    </row>
    <row r="52" spans="1:11" ht="27.75">
      <c r="A52" s="1369" t="s">
        <v>603</v>
      </c>
      <c r="B52" s="1369" t="s">
        <v>604</v>
      </c>
      <c r="C52" s="1369" t="s">
        <v>789</v>
      </c>
      <c r="D52" s="1369">
        <v>4</v>
      </c>
      <c r="E52" s="1369">
        <v>2018</v>
      </c>
      <c r="F52" s="1369" t="s">
        <v>632</v>
      </c>
      <c r="G52" s="1369">
        <v>63875000</v>
      </c>
      <c r="H52" s="1369">
        <v>6387500</v>
      </c>
      <c r="I52" s="1369">
        <v>0</v>
      </c>
      <c r="J52" s="1369" t="s">
        <v>790</v>
      </c>
      <c r="K52" s="1325"/>
    </row>
    <row r="53" spans="1:11" ht="27.75">
      <c r="A53" s="1369" t="s">
        <v>595</v>
      </c>
      <c r="B53" s="1369" t="s">
        <v>596</v>
      </c>
      <c r="C53" s="1369" t="s">
        <v>791</v>
      </c>
      <c r="D53" s="1369">
        <v>4</v>
      </c>
      <c r="E53" s="1369">
        <v>2018</v>
      </c>
      <c r="F53" s="1369" t="s">
        <v>632</v>
      </c>
      <c r="G53" s="1369">
        <v>82500000</v>
      </c>
      <c r="H53" s="1369">
        <v>8250000</v>
      </c>
      <c r="I53" s="1369">
        <v>0</v>
      </c>
      <c r="J53" s="1369" t="s">
        <v>792</v>
      </c>
      <c r="K53" s="1325"/>
    </row>
    <row r="54" spans="1:11" ht="27.75">
      <c r="A54" s="1369" t="s">
        <v>651</v>
      </c>
      <c r="B54" s="1369" t="s">
        <v>652</v>
      </c>
      <c r="C54" s="1369" t="s">
        <v>793</v>
      </c>
      <c r="D54" s="1369">
        <v>4</v>
      </c>
      <c r="E54" s="1369">
        <v>2018</v>
      </c>
      <c r="F54" s="1369" t="s">
        <v>632</v>
      </c>
      <c r="G54" s="1369">
        <v>12500000</v>
      </c>
      <c r="H54" s="1369">
        <v>1250000</v>
      </c>
      <c r="I54" s="1369">
        <v>0</v>
      </c>
      <c r="J54" s="1369" t="s">
        <v>794</v>
      </c>
      <c r="K54" s="1325"/>
    </row>
    <row r="55" spans="1:11" ht="27.75">
      <c r="A55" s="1369" t="s">
        <v>583</v>
      </c>
      <c r="B55" s="1369" t="s">
        <v>584</v>
      </c>
      <c r="C55" s="1369" t="s">
        <v>795</v>
      </c>
      <c r="D55" s="1369">
        <v>4</v>
      </c>
      <c r="E55" s="1369">
        <v>2018</v>
      </c>
      <c r="F55" s="1369" t="s">
        <v>632</v>
      </c>
      <c r="G55" s="1369">
        <v>21000000</v>
      </c>
      <c r="H55" s="1369">
        <v>2100000</v>
      </c>
      <c r="I55" s="1369">
        <v>0</v>
      </c>
      <c r="J55" s="1369" t="s">
        <v>796</v>
      </c>
      <c r="K55" s="1325"/>
    </row>
    <row r="56" spans="1:11" ht="41.25">
      <c r="A56" s="1369" t="s">
        <v>639</v>
      </c>
      <c r="B56" s="1369" t="s">
        <v>640</v>
      </c>
      <c r="C56" s="1369" t="s">
        <v>797</v>
      </c>
      <c r="D56" s="1369">
        <v>4</v>
      </c>
      <c r="E56" s="1369">
        <v>2018</v>
      </c>
      <c r="F56" s="1369" t="s">
        <v>632</v>
      </c>
      <c r="G56" s="1369">
        <v>45000000</v>
      </c>
      <c r="H56" s="1369">
        <v>4500000</v>
      </c>
      <c r="I56" s="1369">
        <v>0</v>
      </c>
      <c r="J56" s="1369" t="s">
        <v>798</v>
      </c>
      <c r="K56" s="1325"/>
    </row>
    <row r="57" spans="1:11" ht="41.25">
      <c r="A57" s="1369" t="s">
        <v>655</v>
      </c>
      <c r="B57" s="1369" t="s">
        <v>656</v>
      </c>
      <c r="C57" s="1369" t="s">
        <v>799</v>
      </c>
      <c r="D57" s="1369">
        <v>4</v>
      </c>
      <c r="E57" s="1369">
        <v>2018</v>
      </c>
      <c r="F57" s="1369" t="s">
        <v>632</v>
      </c>
      <c r="G57" s="1369">
        <v>26250000</v>
      </c>
      <c r="H57" s="1369">
        <v>2625000</v>
      </c>
      <c r="I57" s="1369">
        <v>0</v>
      </c>
      <c r="J57" s="1369" t="s">
        <v>800</v>
      </c>
      <c r="K57" s="1325"/>
    </row>
    <row r="58" spans="1:11" ht="41.25">
      <c r="A58" s="1369" t="s">
        <v>643</v>
      </c>
      <c r="B58" s="1369" t="s">
        <v>644</v>
      </c>
      <c r="C58" s="1369" t="s">
        <v>801</v>
      </c>
      <c r="D58" s="1369">
        <v>4</v>
      </c>
      <c r="E58" s="1369">
        <v>2018</v>
      </c>
      <c r="F58" s="1369" t="s">
        <v>632</v>
      </c>
      <c r="G58" s="1369">
        <v>13000000</v>
      </c>
      <c r="H58" s="1369">
        <v>1300000</v>
      </c>
      <c r="I58" s="1369">
        <v>0</v>
      </c>
      <c r="J58" s="1369" t="s">
        <v>802</v>
      </c>
      <c r="K58" s="1325"/>
    </row>
    <row r="59" spans="1:11" ht="41.25">
      <c r="A59" s="1369" t="s">
        <v>668</v>
      </c>
      <c r="B59" s="1369" t="s">
        <v>669</v>
      </c>
      <c r="C59" s="1369" t="s">
        <v>803</v>
      </c>
      <c r="D59" s="1369">
        <v>4</v>
      </c>
      <c r="E59" s="1369">
        <v>2018</v>
      </c>
      <c r="F59" s="1369" t="s">
        <v>632</v>
      </c>
      <c r="G59" s="1369">
        <v>9000000</v>
      </c>
      <c r="H59" s="1369">
        <v>900000</v>
      </c>
      <c r="I59" s="1369">
        <v>0</v>
      </c>
      <c r="J59" s="1369" t="s">
        <v>804</v>
      </c>
      <c r="K59" s="1325"/>
    </row>
    <row r="60" spans="1:11" ht="27.75">
      <c r="A60" s="1369" t="s">
        <v>591</v>
      </c>
      <c r="B60" s="1369" t="s">
        <v>592</v>
      </c>
      <c r="C60" s="1369" t="s">
        <v>805</v>
      </c>
      <c r="D60" s="1369">
        <v>4</v>
      </c>
      <c r="E60" s="1369">
        <v>2018</v>
      </c>
      <c r="F60" s="1369" t="s">
        <v>632</v>
      </c>
      <c r="G60" s="1369">
        <v>16500000</v>
      </c>
      <c r="H60" s="1369">
        <v>1650000</v>
      </c>
      <c r="I60" s="1369">
        <v>0</v>
      </c>
      <c r="J60" s="1369" t="s">
        <v>806</v>
      </c>
      <c r="K60" s="1325"/>
    </row>
    <row r="61" spans="1:11" ht="27.75">
      <c r="A61" s="1369" t="s">
        <v>807</v>
      </c>
      <c r="B61" s="1369" t="s">
        <v>808</v>
      </c>
      <c r="C61" s="1369" t="s">
        <v>809</v>
      </c>
      <c r="D61" s="1369">
        <v>4</v>
      </c>
      <c r="E61" s="1369">
        <v>2018</v>
      </c>
      <c r="F61" s="1369" t="s">
        <v>632</v>
      </c>
      <c r="G61" s="1369">
        <v>29500000</v>
      </c>
      <c r="H61" s="1369">
        <v>2950000</v>
      </c>
      <c r="I61" s="1369">
        <v>0</v>
      </c>
      <c r="J61" s="1369" t="s">
        <v>810</v>
      </c>
      <c r="K61" s="1325"/>
    </row>
    <row r="62" spans="1:11" ht="27.75">
      <c r="A62" s="1369" t="s">
        <v>811</v>
      </c>
      <c r="B62" s="1369" t="s">
        <v>812</v>
      </c>
      <c r="C62" s="1369" t="s">
        <v>813</v>
      </c>
      <c r="D62" s="1369">
        <v>4</v>
      </c>
      <c r="E62" s="1369">
        <v>2018</v>
      </c>
      <c r="F62" s="1369" t="s">
        <v>632</v>
      </c>
      <c r="G62" s="1369">
        <v>140000000</v>
      </c>
      <c r="H62" s="1369">
        <v>14000000</v>
      </c>
      <c r="I62" s="1369">
        <v>0</v>
      </c>
      <c r="J62" s="1369" t="s">
        <v>814</v>
      </c>
      <c r="K62" s="1325"/>
    </row>
    <row r="63" spans="1:11" ht="27.75">
      <c r="A63" s="1369" t="s">
        <v>585</v>
      </c>
      <c r="B63" s="1369" t="s">
        <v>586</v>
      </c>
      <c r="C63" s="1369" t="s">
        <v>815</v>
      </c>
      <c r="D63" s="1369">
        <v>4</v>
      </c>
      <c r="E63" s="1369">
        <v>2018</v>
      </c>
      <c r="F63" s="1369" t="s">
        <v>632</v>
      </c>
      <c r="G63" s="1369">
        <v>75000000</v>
      </c>
      <c r="H63" s="1369">
        <v>7500000</v>
      </c>
      <c r="I63" s="1369">
        <v>0</v>
      </c>
      <c r="J63" s="1369" t="s">
        <v>816</v>
      </c>
      <c r="K63" s="1325"/>
    </row>
    <row r="64" spans="1:11" ht="27.75">
      <c r="A64" s="1369" t="s">
        <v>585</v>
      </c>
      <c r="B64" s="1369" t="s">
        <v>586</v>
      </c>
      <c r="C64" s="1369" t="s">
        <v>817</v>
      </c>
      <c r="D64" s="1369">
        <v>4</v>
      </c>
      <c r="E64" s="1369">
        <v>2018</v>
      </c>
      <c r="F64" s="1369" t="s">
        <v>632</v>
      </c>
      <c r="G64" s="1369">
        <v>36500000</v>
      </c>
      <c r="H64" s="1369">
        <v>3650000</v>
      </c>
      <c r="I64" s="1369">
        <v>0</v>
      </c>
      <c r="J64" s="1369" t="s">
        <v>818</v>
      </c>
      <c r="K64" s="1325"/>
    </row>
    <row r="65" spans="1:11" ht="27.75">
      <c r="A65" s="1369" t="s">
        <v>819</v>
      </c>
      <c r="B65" s="1369" t="s">
        <v>820</v>
      </c>
      <c r="C65" s="1369" t="s">
        <v>821</v>
      </c>
      <c r="D65" s="1369">
        <v>5</v>
      </c>
      <c r="E65" s="1369">
        <v>2018</v>
      </c>
      <c r="F65" s="1369" t="s">
        <v>632</v>
      </c>
      <c r="G65" s="1369">
        <v>38000000</v>
      </c>
      <c r="H65" s="1369">
        <v>3800000</v>
      </c>
      <c r="I65" s="1369">
        <v>0</v>
      </c>
      <c r="J65" s="1369" t="s">
        <v>822</v>
      </c>
      <c r="K65" s="1325"/>
    </row>
    <row r="66" spans="1:11" ht="27.75">
      <c r="A66" s="1369" t="s">
        <v>707</v>
      </c>
      <c r="B66" s="1369" t="s">
        <v>708</v>
      </c>
      <c r="C66" s="1369" t="s">
        <v>823</v>
      </c>
      <c r="D66" s="1369">
        <v>5</v>
      </c>
      <c r="E66" s="1369">
        <v>2018</v>
      </c>
      <c r="F66" s="1369" t="s">
        <v>632</v>
      </c>
      <c r="G66" s="1369">
        <v>7000000</v>
      </c>
      <c r="H66" s="1369">
        <v>700000</v>
      </c>
      <c r="I66" s="1369">
        <v>0</v>
      </c>
      <c r="J66" s="1369" t="s">
        <v>824</v>
      </c>
      <c r="K66" s="1325"/>
    </row>
    <row r="67" spans="1:11" ht="27.75">
      <c r="A67" s="1369" t="s">
        <v>825</v>
      </c>
      <c r="B67" s="1369" t="s">
        <v>826</v>
      </c>
      <c r="C67" s="1369" t="s">
        <v>827</v>
      </c>
      <c r="D67" s="1369">
        <v>5</v>
      </c>
      <c r="E67" s="1369">
        <v>2018</v>
      </c>
      <c r="F67" s="1369" t="s">
        <v>632</v>
      </c>
      <c r="G67" s="1369">
        <v>18000000</v>
      </c>
      <c r="H67" s="1369">
        <v>1800000</v>
      </c>
      <c r="I67" s="1369">
        <v>0</v>
      </c>
      <c r="J67" s="1369" t="s">
        <v>828</v>
      </c>
      <c r="K67" s="1325"/>
    </row>
    <row r="68" spans="1:11" ht="27.75">
      <c r="A68" s="1369" t="s">
        <v>825</v>
      </c>
      <c r="B68" s="1369" t="s">
        <v>826</v>
      </c>
      <c r="C68" s="1369" t="s">
        <v>829</v>
      </c>
      <c r="D68" s="1369">
        <v>5</v>
      </c>
      <c r="E68" s="1369">
        <v>2018</v>
      </c>
      <c r="F68" s="1369" t="s">
        <v>632</v>
      </c>
      <c r="G68" s="1369">
        <v>18000000</v>
      </c>
      <c r="H68" s="1369">
        <v>1800000</v>
      </c>
      <c r="I68" s="1369">
        <v>0</v>
      </c>
      <c r="J68" s="1369" t="s">
        <v>830</v>
      </c>
      <c r="K68" s="1325"/>
    </row>
    <row r="69" spans="1:11" ht="54.75">
      <c r="A69" s="1369" t="s">
        <v>587</v>
      </c>
      <c r="B69" s="1369" t="s">
        <v>588</v>
      </c>
      <c r="C69" s="1369" t="s">
        <v>831</v>
      </c>
      <c r="D69" s="1369">
        <v>5</v>
      </c>
      <c r="E69" s="1369">
        <v>2018</v>
      </c>
      <c r="F69" s="1369" t="s">
        <v>632</v>
      </c>
      <c r="G69" s="1369">
        <v>45450000</v>
      </c>
      <c r="H69" s="1369">
        <v>4545000</v>
      </c>
      <c r="I69" s="1369">
        <v>0</v>
      </c>
      <c r="J69" s="1369" t="s">
        <v>832</v>
      </c>
      <c r="K69" s="1325" t="s">
        <v>833</v>
      </c>
    </row>
    <row r="70" spans="1:11" ht="27.75">
      <c r="A70" s="1369" t="s">
        <v>689</v>
      </c>
      <c r="B70" s="1369" t="s">
        <v>690</v>
      </c>
      <c r="C70" s="1369" t="s">
        <v>834</v>
      </c>
      <c r="D70" s="1369">
        <v>5</v>
      </c>
      <c r="E70" s="1369">
        <v>2018</v>
      </c>
      <c r="F70" s="1369" t="s">
        <v>632</v>
      </c>
      <c r="G70" s="1369">
        <v>8000000</v>
      </c>
      <c r="H70" s="1369">
        <v>800000</v>
      </c>
      <c r="I70" s="1369">
        <v>0</v>
      </c>
      <c r="J70" s="1369" t="s">
        <v>835</v>
      </c>
      <c r="K70" s="1325"/>
    </row>
    <row r="71" spans="1:11" ht="27.75">
      <c r="A71" s="1369" t="s">
        <v>674</v>
      </c>
      <c r="B71" s="1369" t="s">
        <v>675</v>
      </c>
      <c r="C71" s="1369" t="s">
        <v>836</v>
      </c>
      <c r="D71" s="1369">
        <v>5</v>
      </c>
      <c r="E71" s="1369">
        <v>2018</v>
      </c>
      <c r="F71" s="1369" t="s">
        <v>632</v>
      </c>
      <c r="G71" s="1369">
        <v>55000000</v>
      </c>
      <c r="H71" s="1369">
        <v>5500000</v>
      </c>
      <c r="I71" s="1369">
        <v>0</v>
      </c>
      <c r="J71" s="1369" t="s">
        <v>837</v>
      </c>
      <c r="K71" s="1325"/>
    </row>
    <row r="72" spans="1:11" ht="27.75">
      <c r="A72" s="1369" t="s">
        <v>739</v>
      </c>
      <c r="B72" s="1369" t="s">
        <v>740</v>
      </c>
      <c r="C72" s="1369" t="s">
        <v>838</v>
      </c>
      <c r="D72" s="1369">
        <v>5</v>
      </c>
      <c r="E72" s="1369">
        <v>2018</v>
      </c>
      <c r="F72" s="1369" t="s">
        <v>632</v>
      </c>
      <c r="G72" s="1369">
        <v>31250000</v>
      </c>
      <c r="H72" s="1369">
        <v>3125000</v>
      </c>
      <c r="I72" s="1369">
        <v>0</v>
      </c>
      <c r="J72" s="1369" t="s">
        <v>839</v>
      </c>
      <c r="K72" s="1325"/>
    </row>
    <row r="73" spans="1:11" ht="27.75">
      <c r="A73" s="1369" t="s">
        <v>723</v>
      </c>
      <c r="B73" s="1369" t="s">
        <v>724</v>
      </c>
      <c r="C73" s="1369" t="s">
        <v>840</v>
      </c>
      <c r="D73" s="1369">
        <v>5</v>
      </c>
      <c r="E73" s="1369">
        <v>2018</v>
      </c>
      <c r="F73" s="1369" t="s">
        <v>632</v>
      </c>
      <c r="G73" s="1369">
        <v>8000000</v>
      </c>
      <c r="H73" s="1369">
        <v>800000</v>
      </c>
      <c r="I73" s="1369">
        <v>0</v>
      </c>
      <c r="J73" s="1369" t="s">
        <v>841</v>
      </c>
      <c r="K73" s="1325"/>
    </row>
    <row r="74" spans="1:11" ht="27.75">
      <c r="A74" s="1369" t="s">
        <v>715</v>
      </c>
      <c r="B74" s="1369" t="s">
        <v>716</v>
      </c>
      <c r="C74" s="1369" t="s">
        <v>842</v>
      </c>
      <c r="D74" s="1369">
        <v>5</v>
      </c>
      <c r="E74" s="1369">
        <v>2018</v>
      </c>
      <c r="F74" s="1369" t="s">
        <v>632</v>
      </c>
      <c r="G74" s="1369">
        <v>28000000</v>
      </c>
      <c r="H74" s="1369">
        <v>2800000</v>
      </c>
      <c r="I74" s="1369">
        <v>0</v>
      </c>
      <c r="J74" s="1369" t="s">
        <v>843</v>
      </c>
      <c r="K74" s="1325"/>
    </row>
    <row r="75" spans="1:11" ht="27.75">
      <c r="A75" s="1369" t="s">
        <v>711</v>
      </c>
      <c r="B75" s="1369" t="s">
        <v>712</v>
      </c>
      <c r="C75" s="1369" t="s">
        <v>844</v>
      </c>
      <c r="D75" s="1369">
        <v>5</v>
      </c>
      <c r="E75" s="1369">
        <v>2018</v>
      </c>
      <c r="F75" s="1369" t="s">
        <v>632</v>
      </c>
      <c r="G75" s="1369">
        <v>9000000</v>
      </c>
      <c r="H75" s="1369">
        <v>900000</v>
      </c>
      <c r="I75" s="1369">
        <v>0</v>
      </c>
      <c r="J75" s="1369" t="s">
        <v>845</v>
      </c>
      <c r="K75" s="1325"/>
    </row>
    <row r="76" spans="1:11" ht="27.75">
      <c r="A76" s="1369" t="s">
        <v>825</v>
      </c>
      <c r="B76" s="1369" t="s">
        <v>826</v>
      </c>
      <c r="C76" s="1369" t="s">
        <v>846</v>
      </c>
      <c r="D76" s="1369">
        <v>5</v>
      </c>
      <c r="E76" s="1369">
        <v>2018</v>
      </c>
      <c r="F76" s="1369" t="s">
        <v>632</v>
      </c>
      <c r="G76" s="1369">
        <v>59400000</v>
      </c>
      <c r="H76" s="1369">
        <v>5940000</v>
      </c>
      <c r="I76" s="1369">
        <v>0</v>
      </c>
      <c r="J76" s="1369" t="s">
        <v>847</v>
      </c>
      <c r="K76" s="1325"/>
    </row>
    <row r="77" spans="1:11" ht="27.75">
      <c r="A77" s="1369" t="s">
        <v>693</v>
      </c>
      <c r="B77" s="1369" t="s">
        <v>694</v>
      </c>
      <c r="C77" s="1369" t="s">
        <v>848</v>
      </c>
      <c r="D77" s="1369">
        <v>5</v>
      </c>
      <c r="E77" s="1369">
        <v>2018</v>
      </c>
      <c r="F77" s="1369" t="s">
        <v>632</v>
      </c>
      <c r="G77" s="1369">
        <v>36400000</v>
      </c>
      <c r="H77" s="1369">
        <v>3640000</v>
      </c>
      <c r="I77" s="1369">
        <v>0</v>
      </c>
      <c r="J77" s="1369" t="s">
        <v>849</v>
      </c>
      <c r="K77" s="1325"/>
    </row>
    <row r="78" spans="1:11" ht="41.25">
      <c r="A78" s="1369" t="s">
        <v>719</v>
      </c>
      <c r="B78" s="1369" t="s">
        <v>720</v>
      </c>
      <c r="C78" s="1369" t="s">
        <v>850</v>
      </c>
      <c r="D78" s="1369">
        <v>5</v>
      </c>
      <c r="E78" s="1369">
        <v>2018</v>
      </c>
      <c r="F78" s="1369" t="s">
        <v>632</v>
      </c>
      <c r="G78" s="1369">
        <v>11250000</v>
      </c>
      <c r="H78" s="1369">
        <v>1125000</v>
      </c>
      <c r="I78" s="1369">
        <v>0</v>
      </c>
      <c r="J78" s="1369" t="s">
        <v>851</v>
      </c>
      <c r="K78" s="1325"/>
    </row>
    <row r="79" spans="1:11" ht="27.75">
      <c r="A79" s="1369" t="s">
        <v>767</v>
      </c>
      <c r="B79" s="1369" t="s">
        <v>768</v>
      </c>
      <c r="C79" s="1369" t="s">
        <v>852</v>
      </c>
      <c r="D79" s="1369">
        <v>5</v>
      </c>
      <c r="E79" s="1369">
        <v>2018</v>
      </c>
      <c r="F79" s="1369" t="s">
        <v>632</v>
      </c>
      <c r="G79" s="1369">
        <v>35500000</v>
      </c>
      <c r="H79" s="1369">
        <v>3550000</v>
      </c>
      <c r="I79" s="1369">
        <v>0</v>
      </c>
      <c r="J79" s="1369" t="s">
        <v>853</v>
      </c>
      <c r="K79" s="1325"/>
    </row>
    <row r="80" spans="1:11" ht="41.25">
      <c r="A80" s="1369" t="s">
        <v>629</v>
      </c>
      <c r="B80" s="1369" t="s">
        <v>630</v>
      </c>
      <c r="C80" s="1369" t="s">
        <v>854</v>
      </c>
      <c r="D80" s="1369">
        <v>6</v>
      </c>
      <c r="E80" s="1369">
        <v>2018</v>
      </c>
      <c r="F80" s="1369" t="s">
        <v>632</v>
      </c>
      <c r="G80" s="1369">
        <v>64750000</v>
      </c>
      <c r="H80" s="1369">
        <v>6475000</v>
      </c>
      <c r="I80" s="1369">
        <v>0</v>
      </c>
      <c r="J80" s="1369" t="s">
        <v>855</v>
      </c>
      <c r="K80" s="1325"/>
    </row>
    <row r="81" spans="1:11" ht="54.75">
      <c r="A81" s="1369" t="s">
        <v>634</v>
      </c>
      <c r="B81" s="1369" t="s">
        <v>635</v>
      </c>
      <c r="C81" s="1369" t="s">
        <v>856</v>
      </c>
      <c r="D81" s="1369">
        <v>6</v>
      </c>
      <c r="E81" s="1369">
        <v>2018</v>
      </c>
      <c r="F81" s="1369" t="s">
        <v>632</v>
      </c>
      <c r="G81" s="1369">
        <v>40750000</v>
      </c>
      <c r="H81" s="1369">
        <v>4075000</v>
      </c>
      <c r="I81" s="1369">
        <v>0</v>
      </c>
      <c r="J81" s="1369" t="s">
        <v>857</v>
      </c>
      <c r="K81" s="1325"/>
    </row>
    <row r="82" spans="1:11" ht="54.75">
      <c r="A82" s="1369" t="s">
        <v>634</v>
      </c>
      <c r="B82" s="1369" t="s">
        <v>635</v>
      </c>
      <c r="C82" s="1369" t="s">
        <v>858</v>
      </c>
      <c r="D82" s="1369">
        <v>6</v>
      </c>
      <c r="E82" s="1369">
        <v>2018</v>
      </c>
      <c r="F82" s="1369" t="s">
        <v>632</v>
      </c>
      <c r="G82" s="1369">
        <v>4000000</v>
      </c>
      <c r="H82" s="1369">
        <v>400000</v>
      </c>
      <c r="I82" s="1369">
        <v>0</v>
      </c>
      <c r="J82" s="1369" t="s">
        <v>859</v>
      </c>
      <c r="K82" s="1325"/>
    </row>
    <row r="83" spans="1:11" ht="27.75">
      <c r="A83" s="1369" t="s">
        <v>611</v>
      </c>
      <c r="B83" s="1369" t="s">
        <v>612</v>
      </c>
      <c r="C83" s="1369" t="s">
        <v>860</v>
      </c>
      <c r="D83" s="1369">
        <v>6</v>
      </c>
      <c r="E83" s="1369">
        <v>2018</v>
      </c>
      <c r="F83" s="1369" t="s">
        <v>632</v>
      </c>
      <c r="G83" s="1369">
        <v>25500000</v>
      </c>
      <c r="H83" s="1369">
        <v>2550000</v>
      </c>
      <c r="I83" s="1369">
        <v>0</v>
      </c>
      <c r="J83" s="1369" t="s">
        <v>861</v>
      </c>
      <c r="K83" s="1325"/>
    </row>
    <row r="84" spans="1:11" ht="27.75">
      <c r="A84" s="1369" t="s">
        <v>763</v>
      </c>
      <c r="B84" s="1369" t="s">
        <v>764</v>
      </c>
      <c r="C84" s="1369" t="s">
        <v>862</v>
      </c>
      <c r="D84" s="1369">
        <v>6</v>
      </c>
      <c r="E84" s="1369">
        <v>2018</v>
      </c>
      <c r="F84" s="1369" t="s">
        <v>632</v>
      </c>
      <c r="G84" s="1369">
        <v>26500000</v>
      </c>
      <c r="H84" s="1369">
        <v>2650000</v>
      </c>
      <c r="I84" s="1369">
        <v>0</v>
      </c>
      <c r="J84" s="1369" t="s">
        <v>863</v>
      </c>
      <c r="K84" s="1325"/>
    </row>
    <row r="85" spans="1:11" ht="27.75">
      <c r="A85" s="1369" t="s">
        <v>783</v>
      </c>
      <c r="B85" s="1369" t="s">
        <v>784</v>
      </c>
      <c r="C85" s="1369" t="s">
        <v>864</v>
      </c>
      <c r="D85" s="1369">
        <v>6</v>
      </c>
      <c r="E85" s="1369">
        <v>2018</v>
      </c>
      <c r="F85" s="1369" t="s">
        <v>632</v>
      </c>
      <c r="G85" s="1369">
        <v>33000000</v>
      </c>
      <c r="H85" s="1369">
        <v>3300000</v>
      </c>
      <c r="I85" s="1369">
        <v>0</v>
      </c>
      <c r="J85" s="1369" t="s">
        <v>865</v>
      </c>
      <c r="K85" s="1325"/>
    </row>
    <row r="86" spans="1:11" ht="27.75">
      <c r="A86" s="1369" t="s">
        <v>807</v>
      </c>
      <c r="B86" s="1369" t="s">
        <v>808</v>
      </c>
      <c r="C86" s="1369" t="s">
        <v>866</v>
      </c>
      <c r="D86" s="1369">
        <v>6</v>
      </c>
      <c r="E86" s="1369">
        <v>2018</v>
      </c>
      <c r="F86" s="1369" t="s">
        <v>632</v>
      </c>
      <c r="G86" s="1369">
        <v>29500000</v>
      </c>
      <c r="H86" s="1369">
        <v>2950000</v>
      </c>
      <c r="I86" s="1369">
        <v>0</v>
      </c>
      <c r="J86" s="1369" t="s">
        <v>867</v>
      </c>
      <c r="K86" s="1325"/>
    </row>
    <row r="87" spans="1:11" ht="27.75">
      <c r="A87" s="1369" t="s">
        <v>585</v>
      </c>
      <c r="B87" s="1369" t="s">
        <v>586</v>
      </c>
      <c r="C87" s="1369" t="s">
        <v>868</v>
      </c>
      <c r="D87" s="1369">
        <v>6</v>
      </c>
      <c r="E87" s="1369">
        <v>2018</v>
      </c>
      <c r="F87" s="1369" t="s">
        <v>632</v>
      </c>
      <c r="G87" s="1369">
        <v>36500000</v>
      </c>
      <c r="H87" s="1369">
        <v>3650000</v>
      </c>
      <c r="I87" s="1369">
        <v>0</v>
      </c>
      <c r="J87" s="1369" t="s">
        <v>869</v>
      </c>
      <c r="K87" s="1325"/>
    </row>
    <row r="88" spans="1:11" ht="27.75">
      <c r="A88" s="1369" t="s">
        <v>755</v>
      </c>
      <c r="B88" s="1369" t="s">
        <v>756</v>
      </c>
      <c r="C88" s="1369" t="s">
        <v>870</v>
      </c>
      <c r="D88" s="1369">
        <v>6</v>
      </c>
      <c r="E88" s="1369">
        <v>2018</v>
      </c>
      <c r="F88" s="1369" t="s">
        <v>632</v>
      </c>
      <c r="G88" s="1369">
        <v>8500000</v>
      </c>
      <c r="H88" s="1369">
        <v>850000</v>
      </c>
      <c r="I88" s="1369">
        <v>0</v>
      </c>
      <c r="J88" s="1369" t="s">
        <v>871</v>
      </c>
      <c r="K88" s="1325"/>
    </row>
    <row r="89" spans="1:11" ht="27.75">
      <c r="A89" s="1369" t="s">
        <v>659</v>
      </c>
      <c r="B89" s="1369" t="s">
        <v>660</v>
      </c>
      <c r="C89" s="1369" t="s">
        <v>872</v>
      </c>
      <c r="D89" s="1369">
        <v>6</v>
      </c>
      <c r="E89" s="1369">
        <v>2018</v>
      </c>
      <c r="F89" s="1369" t="s">
        <v>632</v>
      </c>
      <c r="G89" s="1369">
        <v>20750000</v>
      </c>
      <c r="H89" s="1369">
        <v>2075000</v>
      </c>
      <c r="I89" s="1369">
        <v>0</v>
      </c>
      <c r="J89" s="1369" t="s">
        <v>873</v>
      </c>
      <c r="K89" s="1325"/>
    </row>
    <row r="90" spans="1:11" ht="27.75">
      <c r="A90" s="1369" t="s">
        <v>874</v>
      </c>
      <c r="B90" s="1369" t="s">
        <v>875</v>
      </c>
      <c r="C90" s="1369" t="s">
        <v>876</v>
      </c>
      <c r="D90" s="1369">
        <v>6</v>
      </c>
      <c r="E90" s="1369">
        <v>2018</v>
      </c>
      <c r="F90" s="1369" t="s">
        <v>632</v>
      </c>
      <c r="G90" s="1369">
        <v>16500000</v>
      </c>
      <c r="H90" s="1369">
        <v>1650000</v>
      </c>
      <c r="I90" s="1369">
        <v>0</v>
      </c>
      <c r="J90" s="1369" t="s">
        <v>877</v>
      </c>
      <c r="K90" s="1325"/>
    </row>
    <row r="91" spans="1:11" ht="27.75">
      <c r="A91" s="1369" t="s">
        <v>878</v>
      </c>
      <c r="B91" s="1369" t="s">
        <v>879</v>
      </c>
      <c r="C91" s="1369" t="s">
        <v>880</v>
      </c>
      <c r="D91" s="1369">
        <v>6</v>
      </c>
      <c r="E91" s="1369">
        <v>2018</v>
      </c>
      <c r="F91" s="1369" t="s">
        <v>627</v>
      </c>
      <c r="G91" s="1369"/>
      <c r="H91" s="1369"/>
      <c r="I91" s="1369">
        <v>0</v>
      </c>
      <c r="J91" s="1369" t="s">
        <v>881</v>
      </c>
      <c r="K91" s="1325"/>
    </row>
    <row r="92" spans="1:11" ht="54.75">
      <c r="A92" s="1369" t="s">
        <v>878</v>
      </c>
      <c r="B92" s="1369" t="s">
        <v>879</v>
      </c>
      <c r="C92" s="1369" t="s">
        <v>882</v>
      </c>
      <c r="D92" s="1369">
        <v>6</v>
      </c>
      <c r="E92" s="1369">
        <v>2018</v>
      </c>
      <c r="F92" s="1369" t="s">
        <v>677</v>
      </c>
      <c r="G92" s="1369"/>
      <c r="H92" s="1369"/>
      <c r="I92" s="1369">
        <v>0</v>
      </c>
      <c r="J92" s="1369" t="s">
        <v>881</v>
      </c>
      <c r="K92" s="1325" t="s">
        <v>883</v>
      </c>
    </row>
    <row r="93" spans="1:11">
      <c r="A93" s="1369" t="s">
        <v>884</v>
      </c>
      <c r="B93" s="1369" t="s">
        <v>879</v>
      </c>
      <c r="C93" s="1369" t="s">
        <v>885</v>
      </c>
      <c r="D93" s="1369">
        <v>6</v>
      </c>
      <c r="E93" s="1369">
        <v>2018</v>
      </c>
      <c r="F93" s="1369" t="s">
        <v>632</v>
      </c>
      <c r="G93" s="1369">
        <v>18000000</v>
      </c>
      <c r="H93" s="1369">
        <v>1800000</v>
      </c>
      <c r="I93" s="1369">
        <v>0</v>
      </c>
      <c r="J93" s="1369" t="s">
        <v>886</v>
      </c>
      <c r="K93" s="1325"/>
    </row>
    <row r="94" spans="1:11" ht="27.75">
      <c r="A94" s="1369" t="s">
        <v>887</v>
      </c>
      <c r="B94" s="1369" t="s">
        <v>888</v>
      </c>
      <c r="C94" s="1369" t="s">
        <v>889</v>
      </c>
      <c r="D94" s="1369">
        <v>6</v>
      </c>
      <c r="E94" s="1369">
        <v>2018</v>
      </c>
      <c r="F94" s="1369" t="s">
        <v>632</v>
      </c>
      <c r="G94" s="1369">
        <v>72000000</v>
      </c>
      <c r="H94" s="1369">
        <v>7200000</v>
      </c>
      <c r="I94" s="1369">
        <v>0</v>
      </c>
      <c r="J94" s="1369" t="s">
        <v>890</v>
      </c>
      <c r="K94" s="1325"/>
    </row>
    <row r="95" spans="1:11" ht="27.75">
      <c r="A95" s="1369" t="s">
        <v>779</v>
      </c>
      <c r="B95" s="1369" t="s">
        <v>780</v>
      </c>
      <c r="C95" s="1369" t="s">
        <v>891</v>
      </c>
      <c r="D95" s="1369">
        <v>6</v>
      </c>
      <c r="E95" s="1369">
        <v>2018</v>
      </c>
      <c r="F95" s="1369" t="s">
        <v>632</v>
      </c>
      <c r="G95" s="1369">
        <v>21750000</v>
      </c>
      <c r="H95" s="1369">
        <v>2175000</v>
      </c>
      <c r="I95" s="1369">
        <v>0</v>
      </c>
      <c r="J95" s="1369" t="s">
        <v>892</v>
      </c>
      <c r="K95" s="1325"/>
    </row>
    <row r="96" spans="1:11" ht="27.75">
      <c r="A96" s="1369" t="s">
        <v>893</v>
      </c>
      <c r="B96" s="1369" t="s">
        <v>894</v>
      </c>
      <c r="C96" s="1369" t="s">
        <v>895</v>
      </c>
      <c r="D96" s="1369">
        <v>6</v>
      </c>
      <c r="E96" s="1369">
        <v>2018</v>
      </c>
      <c r="F96" s="1369" t="s">
        <v>632</v>
      </c>
      <c r="G96" s="1369">
        <v>67500000</v>
      </c>
      <c r="H96" s="1369">
        <v>6750000</v>
      </c>
      <c r="I96" s="1369">
        <v>0</v>
      </c>
      <c r="J96" s="1369" t="s">
        <v>896</v>
      </c>
      <c r="K96" s="1325"/>
    </row>
    <row r="97" spans="1:11">
      <c r="A97" s="1369" t="s">
        <v>825</v>
      </c>
      <c r="B97" s="1369" t="s">
        <v>826</v>
      </c>
      <c r="C97" s="1369" t="s">
        <v>897</v>
      </c>
      <c r="D97" s="1369">
        <v>7</v>
      </c>
      <c r="E97" s="1369">
        <v>2018</v>
      </c>
      <c r="F97" s="1369" t="s">
        <v>632</v>
      </c>
      <c r="G97" s="1369">
        <v>126900000</v>
      </c>
      <c r="H97" s="1369">
        <v>12690000</v>
      </c>
      <c r="I97" s="1369">
        <v>0</v>
      </c>
      <c r="J97" s="1369" t="s">
        <v>898</v>
      </c>
      <c r="K97" s="1325"/>
    </row>
    <row r="98" spans="1:11">
      <c r="A98" s="1369" t="s">
        <v>825</v>
      </c>
      <c r="B98" s="1369" t="s">
        <v>826</v>
      </c>
      <c r="C98" s="1369" t="s">
        <v>899</v>
      </c>
      <c r="D98" s="1369">
        <v>7</v>
      </c>
      <c r="E98" s="1369">
        <v>2018</v>
      </c>
      <c r="F98" s="1369" t="s">
        <v>632</v>
      </c>
      <c r="G98" s="1369">
        <v>71400000</v>
      </c>
      <c r="H98" s="1369">
        <v>7140000</v>
      </c>
      <c r="I98" s="1369">
        <v>0</v>
      </c>
      <c r="J98" s="1369" t="s">
        <v>900</v>
      </c>
      <c r="K98" s="1325"/>
    </row>
    <row r="99" spans="1:11" ht="27.75">
      <c r="A99" s="1369" t="s">
        <v>825</v>
      </c>
      <c r="B99" s="1369" t="s">
        <v>826</v>
      </c>
      <c r="C99" s="1369" t="s">
        <v>901</v>
      </c>
      <c r="D99" s="1369">
        <v>7</v>
      </c>
      <c r="E99" s="1369">
        <v>2018</v>
      </c>
      <c r="F99" s="1369" t="s">
        <v>632</v>
      </c>
      <c r="G99" s="1369">
        <v>354900000</v>
      </c>
      <c r="H99" s="1369">
        <v>35490000</v>
      </c>
      <c r="I99" s="1369">
        <v>0</v>
      </c>
      <c r="J99" s="1369" t="s">
        <v>902</v>
      </c>
      <c r="K99" s="1325"/>
    </row>
    <row r="100" spans="1:11" ht="27.75">
      <c r="A100" s="1369" t="s">
        <v>693</v>
      </c>
      <c r="B100" s="1369" t="s">
        <v>694</v>
      </c>
      <c r="C100" s="1369" t="s">
        <v>903</v>
      </c>
      <c r="D100" s="1369">
        <v>7</v>
      </c>
      <c r="E100" s="1369">
        <v>2018</v>
      </c>
      <c r="F100" s="1369" t="s">
        <v>632</v>
      </c>
      <c r="G100" s="1369">
        <v>36400000</v>
      </c>
      <c r="H100" s="1369">
        <v>3640000</v>
      </c>
      <c r="I100" s="1369">
        <v>0</v>
      </c>
      <c r="J100" s="1369" t="s">
        <v>904</v>
      </c>
      <c r="K100" s="1325"/>
    </row>
    <row r="101" spans="1:11" ht="54.75">
      <c r="A101" s="1369" t="s">
        <v>905</v>
      </c>
      <c r="B101" s="1369" t="s">
        <v>906</v>
      </c>
      <c r="C101" s="1369" t="s">
        <v>907</v>
      </c>
      <c r="D101" s="1369">
        <v>7</v>
      </c>
      <c r="E101" s="1369">
        <v>2018</v>
      </c>
      <c r="F101" s="1369" t="s">
        <v>632</v>
      </c>
      <c r="G101" s="1369">
        <v>354250000</v>
      </c>
      <c r="H101" s="1369">
        <v>35425000</v>
      </c>
      <c r="I101" s="1369">
        <v>0</v>
      </c>
      <c r="J101" s="1369" t="s">
        <v>908</v>
      </c>
      <c r="K101" s="1325" t="s">
        <v>909</v>
      </c>
    </row>
    <row r="102" spans="1:11" ht="54.75">
      <c r="A102" s="1369" t="s">
        <v>727</v>
      </c>
      <c r="B102" s="1369" t="s">
        <v>728</v>
      </c>
      <c r="C102" s="1369" t="s">
        <v>910</v>
      </c>
      <c r="D102" s="1369">
        <v>7</v>
      </c>
      <c r="E102" s="1369">
        <v>2018</v>
      </c>
      <c r="F102" s="1369" t="s">
        <v>632</v>
      </c>
      <c r="G102" s="1369">
        <v>15000000</v>
      </c>
      <c r="H102" s="1369">
        <v>1500000</v>
      </c>
      <c r="I102" s="1369">
        <v>0</v>
      </c>
      <c r="J102" s="1369" t="s">
        <v>911</v>
      </c>
      <c r="K102" s="1325" t="s">
        <v>912</v>
      </c>
    </row>
    <row r="103" spans="1:11" ht="54.75">
      <c r="A103" s="1369" t="s">
        <v>731</v>
      </c>
      <c r="B103" s="1369" t="s">
        <v>732</v>
      </c>
      <c r="C103" s="1369" t="s">
        <v>913</v>
      </c>
      <c r="D103" s="1369">
        <v>7</v>
      </c>
      <c r="E103" s="1369">
        <v>2018</v>
      </c>
      <c r="F103" s="1369" t="s">
        <v>632</v>
      </c>
      <c r="G103" s="1369">
        <v>20250000</v>
      </c>
      <c r="H103" s="1369">
        <v>2025000</v>
      </c>
      <c r="I103" s="1369">
        <v>0</v>
      </c>
      <c r="J103" s="1369" t="s">
        <v>914</v>
      </c>
      <c r="K103" s="1325" t="s">
        <v>915</v>
      </c>
    </row>
    <row r="104" spans="1:11" ht="27.75">
      <c r="A104" s="1369" t="s">
        <v>916</v>
      </c>
      <c r="B104" s="1369" t="s">
        <v>917</v>
      </c>
      <c r="C104" s="1369" t="s">
        <v>918</v>
      </c>
      <c r="D104" s="1369">
        <v>7</v>
      </c>
      <c r="E104" s="1369">
        <v>2018</v>
      </c>
      <c r="F104" s="1369" t="s">
        <v>632</v>
      </c>
      <c r="G104" s="1369">
        <v>9000000</v>
      </c>
      <c r="H104" s="1369">
        <v>900000</v>
      </c>
      <c r="I104" s="1369">
        <v>0</v>
      </c>
      <c r="J104" s="1369" t="s">
        <v>919</v>
      </c>
      <c r="K104" s="1325"/>
    </row>
    <row r="105" spans="1:11" ht="27.75">
      <c r="A105" s="1369" t="s">
        <v>920</v>
      </c>
      <c r="B105" s="1369" t="s">
        <v>921</v>
      </c>
      <c r="C105" s="1369" t="s">
        <v>922</v>
      </c>
      <c r="D105" s="1369">
        <v>7</v>
      </c>
      <c r="E105" s="1369">
        <v>2018</v>
      </c>
      <c r="F105" s="1369" t="s">
        <v>632</v>
      </c>
      <c r="G105" s="1369">
        <v>22000000</v>
      </c>
      <c r="H105" s="1369">
        <v>2200000</v>
      </c>
      <c r="I105" s="1369">
        <v>0</v>
      </c>
      <c r="J105" s="1369" t="s">
        <v>923</v>
      </c>
      <c r="K105" s="1325"/>
    </row>
    <row r="106" spans="1:11" ht="27.75">
      <c r="A106" s="1369" t="s">
        <v>924</v>
      </c>
      <c r="B106" s="1369" t="s">
        <v>925</v>
      </c>
      <c r="C106" s="1369" t="s">
        <v>926</v>
      </c>
      <c r="D106" s="1369">
        <v>7</v>
      </c>
      <c r="E106" s="1369">
        <v>2018</v>
      </c>
      <c r="F106" s="1369" t="s">
        <v>632</v>
      </c>
      <c r="G106" s="1369">
        <v>19000000</v>
      </c>
      <c r="H106" s="1369">
        <v>1900000</v>
      </c>
      <c r="I106" s="1369">
        <v>0</v>
      </c>
      <c r="J106" s="1369" t="s">
        <v>927</v>
      </c>
      <c r="K106" s="1325"/>
    </row>
    <row r="107" spans="1:11" ht="27.75">
      <c r="A107" s="1369" t="s">
        <v>928</v>
      </c>
      <c r="B107" s="1369" t="s">
        <v>929</v>
      </c>
      <c r="C107" s="1369" t="s">
        <v>930</v>
      </c>
      <c r="D107" s="1369">
        <v>7</v>
      </c>
      <c r="E107" s="1369">
        <v>2018</v>
      </c>
      <c r="F107" s="1369" t="s">
        <v>632</v>
      </c>
      <c r="G107" s="1369">
        <v>40500000</v>
      </c>
      <c r="H107" s="1369">
        <v>4050000</v>
      </c>
      <c r="I107" s="1369">
        <v>0</v>
      </c>
      <c r="J107" s="1369" t="s">
        <v>931</v>
      </c>
      <c r="K107" s="1325"/>
    </row>
    <row r="108" spans="1:11" ht="27.75">
      <c r="A108" s="1369" t="s">
        <v>932</v>
      </c>
      <c r="B108" s="1369" t="s">
        <v>933</v>
      </c>
      <c r="C108" s="1369" t="s">
        <v>934</v>
      </c>
      <c r="D108" s="1369">
        <v>7</v>
      </c>
      <c r="E108" s="1369">
        <v>2018</v>
      </c>
      <c r="F108" s="1369" t="s">
        <v>632</v>
      </c>
      <c r="G108" s="1369">
        <v>36250000</v>
      </c>
      <c r="H108" s="1369">
        <v>3625000</v>
      </c>
      <c r="I108" s="1369">
        <v>0</v>
      </c>
      <c r="J108" s="1369" t="s">
        <v>935</v>
      </c>
      <c r="K108" s="1325"/>
    </row>
    <row r="109" spans="1:11" ht="27.75">
      <c r="A109" s="1369" t="s">
        <v>936</v>
      </c>
      <c r="B109" s="1369" t="s">
        <v>937</v>
      </c>
      <c r="C109" s="1369" t="s">
        <v>938</v>
      </c>
      <c r="D109" s="1369">
        <v>7</v>
      </c>
      <c r="E109" s="1369">
        <v>2018</v>
      </c>
      <c r="F109" s="1369" t="s">
        <v>632</v>
      </c>
      <c r="G109" s="1369">
        <v>28500000</v>
      </c>
      <c r="H109" s="1369">
        <v>2850000</v>
      </c>
      <c r="I109" s="1369">
        <v>0</v>
      </c>
      <c r="J109" s="1369" t="s">
        <v>939</v>
      </c>
      <c r="K109" s="1325"/>
    </row>
    <row r="110" spans="1:11" ht="27.75">
      <c r="A110" s="1369" t="s">
        <v>940</v>
      </c>
      <c r="B110" s="1369" t="s">
        <v>941</v>
      </c>
      <c r="C110" s="1369" t="s">
        <v>942</v>
      </c>
      <c r="D110" s="1369">
        <v>8</v>
      </c>
      <c r="E110" s="1369">
        <v>2018</v>
      </c>
      <c r="F110" s="1369" t="s">
        <v>632</v>
      </c>
      <c r="G110" s="1369">
        <v>12000000</v>
      </c>
      <c r="H110" s="1369">
        <v>1200000</v>
      </c>
      <c r="I110" s="1369">
        <v>0</v>
      </c>
      <c r="J110" s="1369" t="s">
        <v>943</v>
      </c>
      <c r="K110" s="1325"/>
    </row>
    <row r="111" spans="1:11" ht="27.75">
      <c r="A111" s="1369" t="s">
        <v>944</v>
      </c>
      <c r="B111" s="1369" t="s">
        <v>945</v>
      </c>
      <c r="C111" s="1369" t="s">
        <v>946</v>
      </c>
      <c r="D111" s="1369">
        <v>8</v>
      </c>
      <c r="E111" s="1369">
        <v>2018</v>
      </c>
      <c r="F111" s="1369" t="s">
        <v>632</v>
      </c>
      <c r="G111" s="1369">
        <v>25000000</v>
      </c>
      <c r="H111" s="1369">
        <v>2500000</v>
      </c>
      <c r="I111" s="1369">
        <v>0</v>
      </c>
      <c r="J111" s="1369" t="s">
        <v>947</v>
      </c>
      <c r="K111" s="1325"/>
    </row>
    <row r="112" spans="1:11">
      <c r="A112" s="1369" t="s">
        <v>948</v>
      </c>
      <c r="B112" s="1369" t="s">
        <v>949</v>
      </c>
      <c r="C112" s="1369" t="s">
        <v>950</v>
      </c>
      <c r="D112" s="1369">
        <v>9</v>
      </c>
      <c r="E112" s="1369">
        <v>2018</v>
      </c>
      <c r="F112" s="1369" t="s">
        <v>632</v>
      </c>
      <c r="G112" s="1369">
        <v>30000000</v>
      </c>
      <c r="H112" s="1369">
        <v>3000000</v>
      </c>
      <c r="I112" s="1369">
        <v>0</v>
      </c>
      <c r="J112" s="1369" t="s">
        <v>951</v>
      </c>
      <c r="K112" s="1325"/>
    </row>
    <row r="113" spans="1:11" ht="27.75">
      <c r="A113" s="1369" t="s">
        <v>952</v>
      </c>
      <c r="B113" s="1369" t="s">
        <v>953</v>
      </c>
      <c r="C113" s="1369" t="s">
        <v>954</v>
      </c>
      <c r="D113" s="1369">
        <v>9</v>
      </c>
      <c r="E113" s="1369">
        <v>2018</v>
      </c>
      <c r="F113" s="1369" t="s">
        <v>632</v>
      </c>
      <c r="G113" s="1369">
        <v>9500000</v>
      </c>
      <c r="H113" s="1369">
        <v>950000</v>
      </c>
      <c r="I113" s="1369">
        <v>0</v>
      </c>
      <c r="J113" s="1369" t="s">
        <v>955</v>
      </c>
      <c r="K113" s="1325"/>
    </row>
    <row r="114" spans="1:11" ht="27.75">
      <c r="A114" s="1369" t="s">
        <v>956</v>
      </c>
      <c r="B114" s="1369" t="s">
        <v>957</v>
      </c>
      <c r="C114" s="1369" t="s">
        <v>958</v>
      </c>
      <c r="D114" s="1369">
        <v>9</v>
      </c>
      <c r="E114" s="1369">
        <v>2018</v>
      </c>
      <c r="F114" s="1369" t="s">
        <v>627</v>
      </c>
      <c r="G114" s="1369"/>
      <c r="H114" s="1369"/>
      <c r="I114" s="1369">
        <v>0</v>
      </c>
      <c r="J114" s="1369" t="s">
        <v>959</v>
      </c>
      <c r="K114" s="1325"/>
    </row>
    <row r="115" spans="1:11" ht="41.25">
      <c r="A115" s="1369" t="s">
        <v>960</v>
      </c>
      <c r="B115" s="1369" t="s">
        <v>961</v>
      </c>
      <c r="C115" s="1369" t="s">
        <v>962</v>
      </c>
      <c r="D115" s="1369">
        <v>9</v>
      </c>
      <c r="E115" s="1369">
        <v>2018</v>
      </c>
      <c r="F115" s="1369" t="s">
        <v>632</v>
      </c>
      <c r="G115" s="1369">
        <v>56287500</v>
      </c>
      <c r="H115" s="1369">
        <v>5628750</v>
      </c>
      <c r="I115" s="1369">
        <v>0</v>
      </c>
      <c r="J115" s="1369" t="s">
        <v>963</v>
      </c>
      <c r="K115" s="1325" t="s">
        <v>964</v>
      </c>
    </row>
    <row r="116" spans="1:11" ht="27.75">
      <c r="A116" s="1369" t="s">
        <v>965</v>
      </c>
      <c r="B116" s="1369" t="s">
        <v>966</v>
      </c>
      <c r="C116" s="1369" t="s">
        <v>967</v>
      </c>
      <c r="D116" s="1369">
        <v>9</v>
      </c>
      <c r="E116" s="1369">
        <v>2018</v>
      </c>
      <c r="F116" s="1369" t="s">
        <v>632</v>
      </c>
      <c r="G116" s="1369">
        <v>50825000</v>
      </c>
      <c r="H116" s="1369">
        <v>5082500</v>
      </c>
      <c r="I116" s="1369">
        <v>0</v>
      </c>
      <c r="J116" s="1369" t="s">
        <v>968</v>
      </c>
      <c r="K116" s="1325"/>
    </row>
    <row r="117" spans="1:11" ht="27.75">
      <c r="A117" s="1369" t="s">
        <v>969</v>
      </c>
      <c r="B117" s="1369" t="s">
        <v>970</v>
      </c>
      <c r="C117" s="1369" t="s">
        <v>971</v>
      </c>
      <c r="D117" s="1369">
        <v>9</v>
      </c>
      <c r="E117" s="1369">
        <v>2018</v>
      </c>
      <c r="F117" s="1369" t="s">
        <v>632</v>
      </c>
      <c r="G117" s="1369">
        <v>62462500</v>
      </c>
      <c r="H117" s="1369">
        <v>6246250</v>
      </c>
      <c r="I117" s="1369">
        <v>0</v>
      </c>
      <c r="J117" s="1369" t="s">
        <v>972</v>
      </c>
      <c r="K117" s="1325"/>
    </row>
    <row r="118" spans="1:11" ht="27.75">
      <c r="A118" s="1369" t="s">
        <v>973</v>
      </c>
      <c r="B118" s="1369" t="s">
        <v>974</v>
      </c>
      <c r="C118" s="1369" t="s">
        <v>975</v>
      </c>
      <c r="D118" s="1369">
        <v>9</v>
      </c>
      <c r="E118" s="1369">
        <v>2018</v>
      </c>
      <c r="F118" s="1369" t="s">
        <v>632</v>
      </c>
      <c r="G118" s="1369">
        <v>58187500</v>
      </c>
      <c r="H118" s="1369">
        <v>5818750</v>
      </c>
      <c r="I118" s="1369">
        <v>0</v>
      </c>
      <c r="J118" s="1369" t="s">
        <v>976</v>
      </c>
      <c r="K118" s="1325"/>
    </row>
    <row r="119" spans="1:11" ht="41.25">
      <c r="A119" s="1369" t="s">
        <v>956</v>
      </c>
      <c r="B119" s="1369" t="s">
        <v>957</v>
      </c>
      <c r="C119" s="1369" t="s">
        <v>977</v>
      </c>
      <c r="D119" s="1369">
        <v>9</v>
      </c>
      <c r="E119" s="1369">
        <v>2018</v>
      </c>
      <c r="F119" s="1369" t="s">
        <v>664</v>
      </c>
      <c r="G119" s="1369">
        <v>163000000</v>
      </c>
      <c r="H119" s="1369">
        <v>16300000</v>
      </c>
      <c r="I119" s="1369">
        <v>0</v>
      </c>
      <c r="J119" s="1369" t="s">
        <v>959</v>
      </c>
      <c r="K119" s="1325" t="s">
        <v>978</v>
      </c>
    </row>
    <row r="120" spans="1:11" ht="27.75">
      <c r="A120" s="1369" t="s">
        <v>979</v>
      </c>
      <c r="B120" s="1369" t="s">
        <v>980</v>
      </c>
      <c r="C120" s="1369" t="s">
        <v>981</v>
      </c>
      <c r="D120" s="1369">
        <v>9</v>
      </c>
      <c r="E120" s="1369">
        <v>2018</v>
      </c>
      <c r="F120" s="1369" t="s">
        <v>632</v>
      </c>
      <c r="G120" s="1369">
        <v>17250000</v>
      </c>
      <c r="H120" s="1369">
        <v>1725000</v>
      </c>
      <c r="I120" s="1369">
        <v>0</v>
      </c>
      <c r="J120" s="1369" t="s">
        <v>982</v>
      </c>
      <c r="K120" s="1325"/>
    </row>
    <row r="121" spans="1:11" ht="27.75">
      <c r="A121" s="1369" t="s">
        <v>983</v>
      </c>
      <c r="B121" s="1369" t="s">
        <v>984</v>
      </c>
      <c r="C121" s="1369" t="s">
        <v>985</v>
      </c>
      <c r="D121" s="1369">
        <v>10</v>
      </c>
      <c r="E121" s="1369">
        <v>2018</v>
      </c>
      <c r="F121" s="1369" t="s">
        <v>632</v>
      </c>
      <c r="G121" s="1369">
        <v>11000000</v>
      </c>
      <c r="H121" s="1369">
        <v>1100000</v>
      </c>
      <c r="I121" s="1369">
        <v>0</v>
      </c>
      <c r="J121" s="1369" t="s">
        <v>986</v>
      </c>
      <c r="K121" s="1325"/>
    </row>
    <row r="122" spans="1:11" ht="27.75">
      <c r="A122" s="1369" t="s">
        <v>613</v>
      </c>
      <c r="B122" s="1369" t="s">
        <v>614</v>
      </c>
      <c r="C122" s="1369" t="s">
        <v>987</v>
      </c>
      <c r="D122" s="1369">
        <v>10</v>
      </c>
      <c r="E122" s="1369">
        <v>2018</v>
      </c>
      <c r="F122" s="1369" t="s">
        <v>632</v>
      </c>
      <c r="G122" s="1369">
        <v>92675000</v>
      </c>
      <c r="H122" s="1369">
        <v>9267500</v>
      </c>
      <c r="I122" s="1369">
        <v>0</v>
      </c>
      <c r="J122" s="1369" t="s">
        <v>988</v>
      </c>
      <c r="K122" s="1325"/>
    </row>
    <row r="123" spans="1:11" ht="27.75">
      <c r="A123" s="1369" t="s">
        <v>613</v>
      </c>
      <c r="B123" s="1369" t="s">
        <v>614</v>
      </c>
      <c r="C123" s="1369" t="s">
        <v>989</v>
      </c>
      <c r="D123" s="1369">
        <v>10</v>
      </c>
      <c r="E123" s="1369">
        <v>2018</v>
      </c>
      <c r="F123" s="1369" t="s">
        <v>627</v>
      </c>
      <c r="G123" s="1369"/>
      <c r="H123" s="1369"/>
      <c r="I123" s="1369">
        <v>0</v>
      </c>
      <c r="J123" s="1369" t="s">
        <v>990</v>
      </c>
      <c r="K123" s="1325"/>
    </row>
    <row r="124" spans="1:11">
      <c r="A124" s="1369" t="s">
        <v>991</v>
      </c>
      <c r="B124" s="1369" t="s">
        <v>992</v>
      </c>
      <c r="C124" s="1369" t="s">
        <v>993</v>
      </c>
      <c r="D124" s="1369">
        <v>10</v>
      </c>
      <c r="E124" s="1369">
        <v>2018</v>
      </c>
      <c r="F124" s="1369" t="s">
        <v>632</v>
      </c>
      <c r="G124" s="1369">
        <v>47250000</v>
      </c>
      <c r="H124" s="1369">
        <v>4725000</v>
      </c>
      <c r="I124" s="1369">
        <v>0</v>
      </c>
      <c r="J124" s="1369" t="s">
        <v>994</v>
      </c>
      <c r="K124" s="1325"/>
    </row>
    <row r="125" spans="1:11" ht="54.75">
      <c r="A125" s="1369" t="s">
        <v>771</v>
      </c>
      <c r="B125" s="1369" t="s">
        <v>772</v>
      </c>
      <c r="C125" s="1369" t="s">
        <v>995</v>
      </c>
      <c r="D125" s="1369">
        <v>10</v>
      </c>
      <c r="E125" s="1369">
        <v>2018</v>
      </c>
      <c r="F125" s="1369" t="s">
        <v>632</v>
      </c>
      <c r="G125" s="1369">
        <v>11750000</v>
      </c>
      <c r="H125" s="1369">
        <v>1175000</v>
      </c>
      <c r="I125" s="1369">
        <v>0</v>
      </c>
      <c r="J125" s="1369" t="s">
        <v>996</v>
      </c>
      <c r="K125" s="1325" t="s">
        <v>997</v>
      </c>
    </row>
    <row r="126" spans="1:11" ht="27.75">
      <c r="A126" s="1369" t="s">
        <v>759</v>
      </c>
      <c r="B126" s="1369" t="s">
        <v>760</v>
      </c>
      <c r="C126" s="1369" t="s">
        <v>998</v>
      </c>
      <c r="D126" s="1369">
        <v>10</v>
      </c>
      <c r="E126" s="1369">
        <v>2018</v>
      </c>
      <c r="F126" s="1369" t="s">
        <v>632</v>
      </c>
      <c r="G126" s="1369">
        <v>15500000</v>
      </c>
      <c r="H126" s="1369">
        <v>1550000</v>
      </c>
      <c r="I126" s="1369">
        <v>0</v>
      </c>
      <c r="J126" s="1369" t="s">
        <v>999</v>
      </c>
      <c r="K126" s="1325"/>
    </row>
    <row r="127" spans="1:11" ht="54.75">
      <c r="A127" s="1369" t="s">
        <v>905</v>
      </c>
      <c r="B127" s="1369" t="s">
        <v>906</v>
      </c>
      <c r="C127" s="1369" t="s">
        <v>1000</v>
      </c>
      <c r="D127" s="1369">
        <v>10</v>
      </c>
      <c r="E127" s="1369">
        <v>2018</v>
      </c>
      <c r="F127" s="1369" t="s">
        <v>632</v>
      </c>
      <c r="G127" s="1369">
        <v>354250000</v>
      </c>
      <c r="H127" s="1369">
        <v>35425000</v>
      </c>
      <c r="I127" s="1369">
        <v>0</v>
      </c>
      <c r="J127" s="1369" t="s">
        <v>1001</v>
      </c>
      <c r="K127" s="1325" t="s">
        <v>1002</v>
      </c>
    </row>
    <row r="128" spans="1:11" ht="27.75">
      <c r="A128" s="1369" t="s">
        <v>613</v>
      </c>
      <c r="B128" s="1369" t="s">
        <v>614</v>
      </c>
      <c r="C128" s="1369" t="s">
        <v>1003</v>
      </c>
      <c r="D128" s="1369">
        <v>10</v>
      </c>
      <c r="E128" s="1369">
        <v>2018</v>
      </c>
      <c r="F128" s="1369" t="s">
        <v>664</v>
      </c>
      <c r="G128" s="1369">
        <v>76250000</v>
      </c>
      <c r="H128" s="1369">
        <v>7625000</v>
      </c>
      <c r="I128" s="1369">
        <v>0</v>
      </c>
      <c r="J128" s="1369" t="s">
        <v>990</v>
      </c>
      <c r="K128" s="1325"/>
    </row>
    <row r="129" spans="1:11" ht="27.75">
      <c r="A129" s="1369" t="s">
        <v>1004</v>
      </c>
      <c r="B129" s="1369" t="s">
        <v>1005</v>
      </c>
      <c r="C129" s="1369" t="s">
        <v>1006</v>
      </c>
      <c r="D129" s="1369">
        <v>10</v>
      </c>
      <c r="E129" s="1369">
        <v>2018</v>
      </c>
      <c r="F129" s="1369" t="s">
        <v>632</v>
      </c>
      <c r="G129" s="1369">
        <v>17500000</v>
      </c>
      <c r="H129" s="1369">
        <v>1750000</v>
      </c>
      <c r="I129" s="1369">
        <v>0</v>
      </c>
      <c r="J129" s="1369" t="s">
        <v>1007</v>
      </c>
      <c r="K129" s="1325"/>
    </row>
    <row r="130" spans="1:11" ht="54.75">
      <c r="A130" s="1369" t="s">
        <v>589</v>
      </c>
      <c r="B130" s="1369" t="s">
        <v>590</v>
      </c>
      <c r="C130" s="1369" t="s">
        <v>1008</v>
      </c>
      <c r="D130" s="1369">
        <v>10</v>
      </c>
      <c r="E130" s="1369">
        <v>2018</v>
      </c>
      <c r="F130" s="1369" t="s">
        <v>632</v>
      </c>
      <c r="G130" s="1369">
        <v>17500000</v>
      </c>
      <c r="H130" s="1369">
        <v>1750000</v>
      </c>
      <c r="I130" s="1369">
        <v>0</v>
      </c>
      <c r="J130" s="1369" t="s">
        <v>1009</v>
      </c>
      <c r="K130" s="1325" t="s">
        <v>1010</v>
      </c>
    </row>
    <row r="131" spans="1:11" ht="27.75">
      <c r="A131" s="1369" t="s">
        <v>587</v>
      </c>
      <c r="B131" s="1369" t="s">
        <v>588</v>
      </c>
      <c r="C131" s="1369" t="s">
        <v>1011</v>
      </c>
      <c r="D131" s="1369">
        <v>10</v>
      </c>
      <c r="E131" s="1369">
        <v>2018</v>
      </c>
      <c r="F131" s="1369" t="s">
        <v>632</v>
      </c>
      <c r="G131" s="1369">
        <v>45450000</v>
      </c>
      <c r="H131" s="1369">
        <v>4545000</v>
      </c>
      <c r="I131" s="1369">
        <v>0</v>
      </c>
      <c r="J131" s="1369" t="s">
        <v>1012</v>
      </c>
      <c r="K131" s="1325"/>
    </row>
    <row r="132" spans="1:11" ht="27.75">
      <c r="A132" s="1369" t="s">
        <v>893</v>
      </c>
      <c r="B132" s="1369" t="s">
        <v>894</v>
      </c>
      <c r="C132" s="1369" t="s">
        <v>1013</v>
      </c>
      <c r="D132" s="1369">
        <v>10</v>
      </c>
      <c r="E132" s="1369">
        <v>2018</v>
      </c>
      <c r="F132" s="1369" t="s">
        <v>632</v>
      </c>
      <c r="G132" s="1369">
        <v>67500000</v>
      </c>
      <c r="H132" s="1369">
        <v>6750000</v>
      </c>
      <c r="I132" s="1369">
        <v>0</v>
      </c>
      <c r="J132" s="1369" t="s">
        <v>1014</v>
      </c>
      <c r="K132" s="1325"/>
    </row>
    <row r="133" spans="1:11" ht="27.75">
      <c r="A133" s="1369" t="s">
        <v>940</v>
      </c>
      <c r="B133" s="1369" t="s">
        <v>941</v>
      </c>
      <c r="C133" s="1369" t="s">
        <v>1015</v>
      </c>
      <c r="D133" s="1369">
        <v>10</v>
      </c>
      <c r="E133" s="1369">
        <v>2018</v>
      </c>
      <c r="F133" s="1369" t="s">
        <v>632</v>
      </c>
      <c r="G133" s="1369">
        <v>12000000</v>
      </c>
      <c r="H133" s="1369">
        <v>1200000</v>
      </c>
      <c r="I133" s="1369">
        <v>0</v>
      </c>
      <c r="J133" s="1369" t="s">
        <v>1016</v>
      </c>
      <c r="K133" s="1325"/>
    </row>
    <row r="134" spans="1:11" ht="27.75">
      <c r="A134" s="1369" t="s">
        <v>1017</v>
      </c>
      <c r="B134" s="1369" t="s">
        <v>1018</v>
      </c>
      <c r="C134" s="1369" t="s">
        <v>1019</v>
      </c>
      <c r="D134" s="1369">
        <v>10</v>
      </c>
      <c r="E134" s="1369">
        <v>2018</v>
      </c>
      <c r="F134" s="1369" t="s">
        <v>632</v>
      </c>
      <c r="G134" s="1369">
        <v>21750000</v>
      </c>
      <c r="H134" s="1369">
        <v>2175000</v>
      </c>
      <c r="I134" s="1369">
        <v>0</v>
      </c>
      <c r="J134" s="1369" t="s">
        <v>1020</v>
      </c>
      <c r="K134" s="1325"/>
    </row>
    <row r="135" spans="1:11" ht="27.75">
      <c r="A135" s="1369" t="s">
        <v>589</v>
      </c>
      <c r="B135" s="1369" t="s">
        <v>590</v>
      </c>
      <c r="C135" s="1369" t="s">
        <v>1021</v>
      </c>
      <c r="D135" s="1369">
        <v>10</v>
      </c>
      <c r="E135" s="1369">
        <v>2018</v>
      </c>
      <c r="F135" s="1369" t="s">
        <v>632</v>
      </c>
      <c r="G135" s="1369">
        <v>17500000</v>
      </c>
      <c r="H135" s="1369">
        <v>1750000</v>
      </c>
      <c r="I135" s="1369">
        <v>0</v>
      </c>
      <c r="J135" s="1369" t="s">
        <v>1022</v>
      </c>
      <c r="K135" s="1325"/>
    </row>
    <row r="136" spans="1:11" ht="27.75">
      <c r="A136" s="1369" t="s">
        <v>1023</v>
      </c>
      <c r="B136" s="1369" t="s">
        <v>1024</v>
      </c>
      <c r="C136" s="1369" t="s">
        <v>1025</v>
      </c>
      <c r="D136" s="1369">
        <v>10</v>
      </c>
      <c r="E136" s="1369">
        <v>2018</v>
      </c>
      <c r="F136" s="1369" t="s">
        <v>632</v>
      </c>
      <c r="G136" s="1369">
        <v>18500000</v>
      </c>
      <c r="H136" s="1369">
        <v>1850000</v>
      </c>
      <c r="I136" s="1369">
        <v>0</v>
      </c>
      <c r="J136" s="1369" t="s">
        <v>1026</v>
      </c>
      <c r="K136" s="1325"/>
    </row>
    <row r="137" spans="1:11" ht="27.75">
      <c r="A137" s="1369" t="s">
        <v>585</v>
      </c>
      <c r="B137" s="1369" t="s">
        <v>586</v>
      </c>
      <c r="C137" s="1369" t="s">
        <v>1027</v>
      </c>
      <c r="D137" s="1369">
        <v>11</v>
      </c>
      <c r="E137" s="1369">
        <v>2018</v>
      </c>
      <c r="F137" s="1369" t="s">
        <v>632</v>
      </c>
      <c r="G137" s="1369">
        <v>648055556</v>
      </c>
      <c r="H137" s="1369">
        <v>64805555</v>
      </c>
      <c r="I137" s="1369">
        <v>0</v>
      </c>
      <c r="J137" s="1369" t="s">
        <v>1028</v>
      </c>
      <c r="K137" s="1325"/>
    </row>
    <row r="138" spans="1:11" ht="27.75">
      <c r="A138" s="1369" t="s">
        <v>928</v>
      </c>
      <c r="B138" s="1369" t="s">
        <v>929</v>
      </c>
      <c r="C138" s="1369" t="s">
        <v>1029</v>
      </c>
      <c r="D138" s="1369">
        <v>11</v>
      </c>
      <c r="E138" s="1369">
        <v>2018</v>
      </c>
      <c r="F138" s="1369" t="s">
        <v>632</v>
      </c>
      <c r="G138" s="1369">
        <v>40500000</v>
      </c>
      <c r="H138" s="1369">
        <v>4050000</v>
      </c>
      <c r="I138" s="1369">
        <v>0</v>
      </c>
      <c r="J138" s="1369" t="s">
        <v>1030</v>
      </c>
      <c r="K138" s="1325"/>
    </row>
    <row r="139" spans="1:11" ht="27.75">
      <c r="A139" s="1369" t="s">
        <v>928</v>
      </c>
      <c r="B139" s="1369" t="s">
        <v>929</v>
      </c>
      <c r="C139" s="1369" t="s">
        <v>1031</v>
      </c>
      <c r="D139" s="1369">
        <v>11</v>
      </c>
      <c r="E139" s="1369">
        <v>2018</v>
      </c>
      <c r="F139" s="1369" t="s">
        <v>632</v>
      </c>
      <c r="G139" s="1369">
        <v>14000000</v>
      </c>
      <c r="H139" s="1369">
        <v>1400000</v>
      </c>
      <c r="I139" s="1369">
        <v>0</v>
      </c>
      <c r="J139" s="1369" t="s">
        <v>1032</v>
      </c>
      <c r="K139" s="1325"/>
    </row>
    <row r="140" spans="1:11" ht="27.75">
      <c r="A140" s="1369" t="s">
        <v>655</v>
      </c>
      <c r="B140" s="1369" t="s">
        <v>656</v>
      </c>
      <c r="C140" s="1369" t="s">
        <v>1033</v>
      </c>
      <c r="D140" s="1369">
        <v>11</v>
      </c>
      <c r="E140" s="1369">
        <v>2018</v>
      </c>
      <c r="F140" s="1369" t="s">
        <v>632</v>
      </c>
      <c r="G140" s="1369">
        <v>12000000</v>
      </c>
      <c r="H140" s="1369">
        <v>1200000</v>
      </c>
      <c r="I140" s="1369">
        <v>0</v>
      </c>
      <c r="J140" s="1369" t="s">
        <v>1034</v>
      </c>
      <c r="K140" s="1325"/>
    </row>
    <row r="141" spans="1:11" ht="27.75">
      <c r="A141" s="1369" t="s">
        <v>1035</v>
      </c>
      <c r="B141" s="1369" t="s">
        <v>1036</v>
      </c>
      <c r="C141" s="1369" t="s">
        <v>1037</v>
      </c>
      <c r="D141" s="1369">
        <v>12</v>
      </c>
      <c r="E141" s="1369">
        <v>2018</v>
      </c>
      <c r="F141" s="1369" t="s">
        <v>627</v>
      </c>
      <c r="G141" s="1369"/>
      <c r="H141" s="1369"/>
      <c r="I141" s="1369">
        <v>0</v>
      </c>
      <c r="J141" s="1369" t="s">
        <v>1038</v>
      </c>
      <c r="K141" s="1325"/>
    </row>
    <row r="142" spans="1:11" ht="27.75">
      <c r="A142" s="1369" t="s">
        <v>936</v>
      </c>
      <c r="B142" s="1369" t="s">
        <v>937</v>
      </c>
      <c r="C142" s="1369" t="s">
        <v>1039</v>
      </c>
      <c r="D142" s="1369">
        <v>12</v>
      </c>
      <c r="E142" s="1369">
        <v>2018</v>
      </c>
      <c r="F142" s="1369" t="s">
        <v>632</v>
      </c>
      <c r="G142" s="1369">
        <v>28500000</v>
      </c>
      <c r="H142" s="1369">
        <v>2850000</v>
      </c>
      <c r="I142" s="1369">
        <v>0</v>
      </c>
      <c r="J142" s="1369" t="s">
        <v>1040</v>
      </c>
      <c r="K142" s="1325"/>
    </row>
    <row r="143" spans="1:11" ht="41.25">
      <c r="A143" s="1369" t="s">
        <v>956</v>
      </c>
      <c r="B143" s="1369" t="s">
        <v>957</v>
      </c>
      <c r="C143" s="1369" t="s">
        <v>1041</v>
      </c>
      <c r="D143" s="1369">
        <v>12</v>
      </c>
      <c r="E143" s="1369">
        <v>2018</v>
      </c>
      <c r="F143" s="1369" t="s">
        <v>632</v>
      </c>
      <c r="G143" s="1369">
        <v>163000000</v>
      </c>
      <c r="H143" s="1369">
        <v>16300000</v>
      </c>
      <c r="I143" s="1369">
        <v>0</v>
      </c>
      <c r="J143" s="1369" t="s">
        <v>1042</v>
      </c>
      <c r="K143" s="1325"/>
    </row>
    <row r="144" spans="1:11" ht="27.75">
      <c r="A144" s="1369" t="s">
        <v>1043</v>
      </c>
      <c r="B144" s="1369" t="s">
        <v>1044</v>
      </c>
      <c r="C144" s="1369" t="s">
        <v>1045</v>
      </c>
      <c r="D144" s="1369">
        <v>12</v>
      </c>
      <c r="E144" s="1369">
        <v>2018</v>
      </c>
      <c r="F144" s="1369" t="s">
        <v>632</v>
      </c>
      <c r="G144" s="1369">
        <v>9000000</v>
      </c>
      <c r="H144" s="1369">
        <v>900000</v>
      </c>
      <c r="I144" s="1369">
        <v>0</v>
      </c>
      <c r="J144" s="1369" t="s">
        <v>1046</v>
      </c>
      <c r="K144" s="1325"/>
    </row>
    <row r="145" spans="1:11" ht="27.75">
      <c r="A145" s="1369" t="s">
        <v>1047</v>
      </c>
      <c r="B145" s="1369" t="s">
        <v>1048</v>
      </c>
      <c r="C145" s="1369" t="s">
        <v>1049</v>
      </c>
      <c r="D145" s="1369">
        <v>12</v>
      </c>
      <c r="E145" s="1369">
        <v>2018</v>
      </c>
      <c r="F145" s="1369" t="s">
        <v>632</v>
      </c>
      <c r="G145" s="1369">
        <v>50000000</v>
      </c>
      <c r="H145" s="1369">
        <v>5000000</v>
      </c>
      <c r="I145" s="1369">
        <v>0</v>
      </c>
      <c r="J145" s="1369" t="s">
        <v>1050</v>
      </c>
      <c r="K145" s="1325"/>
    </row>
    <row r="146" spans="1:11" ht="27.75">
      <c r="A146" s="1369" t="s">
        <v>1051</v>
      </c>
      <c r="B146" s="1369" t="s">
        <v>1052</v>
      </c>
      <c r="C146" s="1369" t="s">
        <v>1053</v>
      </c>
      <c r="D146" s="1369">
        <v>12</v>
      </c>
      <c r="E146" s="1369">
        <v>2018</v>
      </c>
      <c r="F146" s="1369" t="s">
        <v>632</v>
      </c>
      <c r="G146" s="1369">
        <v>55000000</v>
      </c>
      <c r="H146" s="1369">
        <v>5500000</v>
      </c>
      <c r="I146" s="1369">
        <v>0</v>
      </c>
      <c r="J146" s="1369" t="s">
        <v>1054</v>
      </c>
      <c r="K146" s="1325"/>
    </row>
    <row r="147" spans="1:11" ht="27.75">
      <c r="A147" s="1369" t="s">
        <v>973</v>
      </c>
      <c r="B147" s="1369" t="s">
        <v>974</v>
      </c>
      <c r="C147" s="1369" t="s">
        <v>1055</v>
      </c>
      <c r="D147" s="1369">
        <v>12</v>
      </c>
      <c r="E147" s="1369">
        <v>2018</v>
      </c>
      <c r="F147" s="1369" t="s">
        <v>632</v>
      </c>
      <c r="G147" s="1369">
        <v>58187500</v>
      </c>
      <c r="H147" s="1369">
        <v>5818750</v>
      </c>
      <c r="I147" s="1369">
        <v>0</v>
      </c>
      <c r="J147" s="1369" t="s">
        <v>1056</v>
      </c>
      <c r="K147" s="1325"/>
    </row>
    <row r="148" spans="1:11" ht="27.75">
      <c r="A148" s="1369" t="s">
        <v>969</v>
      </c>
      <c r="B148" s="1369" t="s">
        <v>970</v>
      </c>
      <c r="C148" s="1369" t="s">
        <v>1057</v>
      </c>
      <c r="D148" s="1369">
        <v>12</v>
      </c>
      <c r="E148" s="1369">
        <v>2018</v>
      </c>
      <c r="F148" s="1369" t="s">
        <v>632</v>
      </c>
      <c r="G148" s="1369">
        <v>62462500</v>
      </c>
      <c r="H148" s="1369">
        <v>6246250</v>
      </c>
      <c r="I148" s="1369">
        <v>0</v>
      </c>
      <c r="J148" s="1369" t="s">
        <v>1058</v>
      </c>
      <c r="K148" s="1325"/>
    </row>
    <row r="149" spans="1:11" ht="41.25">
      <c r="A149" s="1369" t="s">
        <v>965</v>
      </c>
      <c r="B149" s="1369" t="s">
        <v>966</v>
      </c>
      <c r="C149" s="1369" t="s">
        <v>1059</v>
      </c>
      <c r="D149" s="1369">
        <v>12</v>
      </c>
      <c r="E149" s="1369">
        <v>2018</v>
      </c>
      <c r="F149" s="1369" t="s">
        <v>632</v>
      </c>
      <c r="G149" s="1369">
        <v>50825000</v>
      </c>
      <c r="H149" s="1369">
        <v>5082500</v>
      </c>
      <c r="I149" s="1369">
        <v>0</v>
      </c>
      <c r="J149" s="1369" t="s">
        <v>1060</v>
      </c>
      <c r="K149" s="1325"/>
    </row>
    <row r="150" spans="1:11" ht="27.75">
      <c r="A150" s="1369" t="s">
        <v>960</v>
      </c>
      <c r="B150" s="1369" t="s">
        <v>961</v>
      </c>
      <c r="C150" s="1369" t="s">
        <v>1061</v>
      </c>
      <c r="D150" s="1369">
        <v>12</v>
      </c>
      <c r="E150" s="1369">
        <v>2018</v>
      </c>
      <c r="F150" s="1369" t="s">
        <v>632</v>
      </c>
      <c r="G150" s="1369">
        <v>56287500</v>
      </c>
      <c r="H150" s="1369">
        <v>5628750</v>
      </c>
      <c r="I150" s="1369">
        <v>0</v>
      </c>
      <c r="J150" s="1369" t="s">
        <v>1062</v>
      </c>
      <c r="K150" s="1325"/>
    </row>
    <row r="151" spans="1:11" ht="54.75">
      <c r="A151" s="1369" t="s">
        <v>1035</v>
      </c>
      <c r="B151" s="1369" t="s">
        <v>1036</v>
      </c>
      <c r="C151" s="1369" t="s">
        <v>1063</v>
      </c>
      <c r="D151" s="1369">
        <v>12</v>
      </c>
      <c r="E151" s="1369">
        <v>2018</v>
      </c>
      <c r="F151" s="1369" t="s">
        <v>677</v>
      </c>
      <c r="G151" s="1369"/>
      <c r="H151" s="1369"/>
      <c r="I151" s="1369">
        <v>0</v>
      </c>
      <c r="J151" s="1369" t="s">
        <v>1038</v>
      </c>
      <c r="K151" s="1325" t="s">
        <v>1064</v>
      </c>
    </row>
    <row r="152" spans="1:11" ht="41.25">
      <c r="A152" s="1369" t="s">
        <v>1065</v>
      </c>
      <c r="B152" s="1369" t="s">
        <v>1036</v>
      </c>
      <c r="C152" s="1369" t="s">
        <v>1066</v>
      </c>
      <c r="D152" s="1369">
        <v>12</v>
      </c>
      <c r="E152" s="1369">
        <v>2018</v>
      </c>
      <c r="F152" s="1369" t="s">
        <v>632</v>
      </c>
      <c r="G152" s="1369">
        <v>55000000</v>
      </c>
      <c r="H152" s="1369">
        <v>5500000</v>
      </c>
      <c r="I152" s="1369">
        <v>0</v>
      </c>
      <c r="J152" s="1369" t="s">
        <v>1067</v>
      </c>
      <c r="K152" s="1325"/>
    </row>
    <row r="153" spans="1:11">
      <c r="A153" s="1370"/>
      <c r="B153" s="1370"/>
      <c r="C153" s="1370"/>
      <c r="D153" s="1370"/>
      <c r="E153" s="1370"/>
      <c r="F153" s="1370"/>
      <c r="G153" s="1370"/>
      <c r="H153" s="1370"/>
      <c r="I153" s="1370"/>
      <c r="J153" s="1370"/>
    </row>
    <row r="154" spans="1:11">
      <c r="A154" s="1370"/>
      <c r="B154" s="1370"/>
      <c r="C154" s="1370"/>
      <c r="D154" s="1370"/>
      <c r="E154" s="1370"/>
      <c r="F154" s="1370"/>
      <c r="G154" s="1370"/>
      <c r="H154" s="1370"/>
      <c r="I154" s="1370"/>
      <c r="J154" s="1370"/>
    </row>
    <row r="155" spans="1:11">
      <c r="A155" s="1371"/>
      <c r="B155" s="1371"/>
      <c r="C155" s="1371"/>
      <c r="D155" s="1371"/>
      <c r="E155" s="1371"/>
      <c r="F155" s="1371"/>
      <c r="G155" s="1372">
        <f>SUM(G1:G154)</f>
        <v>6468105556</v>
      </c>
      <c r="H155" s="1372">
        <f>SUM(H1:H154)</f>
        <v>646810555</v>
      </c>
      <c r="I155" s="1371"/>
      <c r="J155" s="1371"/>
    </row>
  </sheetData>
  <pageMargins left="0.70866141732283472" right="0.70866141732283472" top="0.74803149606299213" bottom="0.74803149606299213" header="0.31496062992125984" footer="0.31496062992125984"/>
  <pageSetup paperSize="9" scale="68" orientation="landscape" horizontalDpi="4294967293"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9"/>
  <dimension ref="B1:X156"/>
  <sheetViews>
    <sheetView view="pageBreakPreview" topLeftCell="B1" zoomScale="60" zoomScaleNormal="60" workbookViewId="0">
      <selection activeCell="J12" sqref="J12"/>
    </sheetView>
  </sheetViews>
  <sheetFormatPr defaultRowHeight="24.95" customHeight="1"/>
  <cols>
    <col min="2" max="2" width="6.60546875" customWidth="1"/>
    <col min="3" max="3" width="75.24609375" customWidth="1"/>
    <col min="4" max="4" width="10.11328125" customWidth="1"/>
    <col min="5" max="5" width="2.6953125" customWidth="1"/>
    <col min="6" max="6" width="19.6875" customWidth="1"/>
    <col min="7" max="9" width="2.6953125" customWidth="1"/>
    <col min="10" max="10" width="19.6875" customWidth="1"/>
    <col min="11" max="13" width="2.6953125" customWidth="1"/>
    <col min="14" max="14" width="21.57421875" bestFit="1" customWidth="1"/>
    <col min="15" max="17" width="2.6953125" customWidth="1"/>
    <col min="18" max="18" width="20.90234375" customWidth="1"/>
    <col min="19" max="20" width="2.6953125" customWidth="1"/>
    <col min="22" max="22" width="16.046875" bestFit="1" customWidth="1"/>
    <col min="23" max="23" width="6.3359375" customWidth="1"/>
    <col min="24" max="24" width="25.890625" customWidth="1"/>
    <col min="25" max="25" width="2.96484375" customWidth="1"/>
    <col min="26" max="28" width="18.7421875" customWidth="1"/>
    <col min="29" max="29" width="5.796875" customWidth="1"/>
    <col min="30" max="32" width="18.7421875" customWidth="1"/>
  </cols>
  <sheetData>
    <row r="1" spans="2:20" ht="24.95" customHeight="1">
      <c r="B1" s="57">
        <f>A!B$1</f>
        <v>5.86</v>
      </c>
      <c r="C1" s="57">
        <f>A!C$1</f>
        <v>74.569999999999993</v>
      </c>
      <c r="D1" s="57">
        <f>A!D$1</f>
        <v>9.43</v>
      </c>
      <c r="E1" s="57">
        <f>A!E$1</f>
        <v>2</v>
      </c>
      <c r="F1" s="57">
        <f>A!F$1</f>
        <v>19</v>
      </c>
      <c r="G1" s="57">
        <f>A!G$1</f>
        <v>2</v>
      </c>
      <c r="H1" s="57">
        <f>A!H$1</f>
        <v>2</v>
      </c>
      <c r="I1" s="57">
        <f>A!I$1</f>
        <v>2</v>
      </c>
      <c r="J1" s="57">
        <f>A!J$1</f>
        <v>19</v>
      </c>
      <c r="K1" s="57">
        <f>A!K$1</f>
        <v>2</v>
      </c>
      <c r="L1" s="57">
        <f>A!L$1</f>
        <v>2</v>
      </c>
      <c r="M1" s="57">
        <f>A!M$1</f>
        <v>2</v>
      </c>
      <c r="N1" s="57">
        <f>A!N$1</f>
        <v>19</v>
      </c>
      <c r="O1" s="57">
        <f>A!O$1</f>
        <v>2</v>
      </c>
      <c r="P1" s="57">
        <f>A!P$1</f>
        <v>2</v>
      </c>
      <c r="Q1" s="57">
        <f>A!Q$1</f>
        <v>2</v>
      </c>
      <c r="R1" s="57">
        <f>A!R$1</f>
        <v>19</v>
      </c>
      <c r="S1" s="57">
        <f>A!S$1</f>
        <v>2</v>
      </c>
      <c r="T1" s="57">
        <f>A!T$1</f>
        <v>2</v>
      </c>
    </row>
    <row r="3" spans="2:20" ht="24.95" customHeight="1">
      <c r="C3" s="4"/>
      <c r="D3" s="1"/>
      <c r="E3" s="1"/>
      <c r="F3" s="1"/>
      <c r="Q3" s="3"/>
      <c r="R3" s="3"/>
      <c r="S3" s="3"/>
    </row>
    <row r="4" spans="2:20" ht="24.95" customHeight="1">
      <c r="C4" s="5"/>
      <c r="D4" s="1"/>
      <c r="E4" s="11"/>
      <c r="F4" s="11"/>
      <c r="G4" s="56" t="s">
        <v>8</v>
      </c>
      <c r="H4" s="25"/>
      <c r="I4" s="25"/>
      <c r="J4" s="25"/>
      <c r="K4" s="25"/>
      <c r="L4" s="26" t="s">
        <v>9</v>
      </c>
      <c r="M4" s="84" t="s">
        <v>46</v>
      </c>
      <c r="N4" s="84"/>
      <c r="O4" s="84"/>
      <c r="P4" s="84"/>
      <c r="Q4" s="84"/>
      <c r="R4" s="84"/>
      <c r="S4" s="84"/>
      <c r="T4" s="28"/>
    </row>
    <row r="5" spans="2:20" ht="24.95" customHeight="1">
      <c r="C5" s="4"/>
      <c r="D5" s="1"/>
      <c r="E5" s="4"/>
      <c r="F5" s="4"/>
      <c r="G5" s="56" t="s">
        <v>10</v>
      </c>
      <c r="H5" s="25"/>
      <c r="I5" s="25"/>
      <c r="J5" s="25"/>
      <c r="K5" s="25"/>
      <c r="L5" s="26" t="s">
        <v>9</v>
      </c>
      <c r="M5" s="1896"/>
      <c r="N5" s="1896"/>
      <c r="O5" s="1896"/>
      <c r="P5" s="1896"/>
      <c r="Q5" s="1896"/>
      <c r="R5" s="1896"/>
      <c r="S5" s="1896"/>
      <c r="T5" s="28"/>
    </row>
    <row r="6" spans="2:20" ht="24.95" customHeight="1">
      <c r="C6" s="4"/>
      <c r="D6" s="1"/>
      <c r="E6" s="11"/>
      <c r="F6" s="11"/>
      <c r="G6" s="56" t="s">
        <v>20</v>
      </c>
      <c r="H6" s="25"/>
      <c r="I6" s="25"/>
      <c r="J6" s="25"/>
      <c r="K6" s="25"/>
      <c r="L6" s="26" t="s">
        <v>9</v>
      </c>
      <c r="M6" s="1896" t="str">
        <f>WBS!M$6</f>
        <v>Ronny Hidayat</v>
      </c>
      <c r="N6" s="1896"/>
      <c r="O6" s="1896"/>
      <c r="P6" s="1896"/>
      <c r="Q6" s="1896"/>
      <c r="R6" s="1896"/>
      <c r="S6" s="1896"/>
      <c r="T6" s="28"/>
    </row>
    <row r="7" spans="2:20" ht="24.95" customHeight="1">
      <c r="C7" s="4"/>
      <c r="D7" s="1"/>
      <c r="E7" s="4"/>
      <c r="F7" s="4"/>
      <c r="G7" s="56" t="s">
        <v>11</v>
      </c>
      <c r="H7" s="25"/>
      <c r="I7" s="25"/>
      <c r="J7" s="25"/>
      <c r="K7" s="25"/>
      <c r="L7" s="26" t="s">
        <v>9</v>
      </c>
      <c r="M7" s="1913" t="str">
        <f>WBS!M$7</f>
        <v>04 Juni 2020</v>
      </c>
      <c r="N7" s="1913"/>
      <c r="O7" s="1913"/>
      <c r="P7" s="1913"/>
      <c r="Q7" s="1913"/>
      <c r="R7" s="1913"/>
      <c r="S7" s="1913"/>
      <c r="T7" s="28"/>
    </row>
    <row r="8" spans="2:20" ht="24.95" customHeight="1">
      <c r="D8" s="3"/>
      <c r="E8" s="11"/>
      <c r="F8" s="11"/>
      <c r="G8" s="56" t="s">
        <v>19</v>
      </c>
      <c r="H8" s="25"/>
      <c r="I8" s="25"/>
      <c r="J8" s="25"/>
      <c r="K8" s="25"/>
      <c r="L8" s="26" t="s">
        <v>9</v>
      </c>
      <c r="M8" s="1896"/>
      <c r="N8" s="1896"/>
      <c r="O8" s="1896"/>
      <c r="P8" s="1896"/>
      <c r="Q8" s="1896"/>
      <c r="R8" s="1896"/>
      <c r="S8" s="1896"/>
      <c r="T8" s="28"/>
    </row>
    <row r="9" spans="2:20" ht="24.95" customHeight="1">
      <c r="B9" s="26" t="s">
        <v>17</v>
      </c>
      <c r="E9" s="23"/>
      <c r="F9" s="24"/>
      <c r="G9" s="56" t="s">
        <v>11</v>
      </c>
      <c r="H9" s="25"/>
      <c r="I9" s="25"/>
      <c r="J9" s="25"/>
      <c r="K9" s="25"/>
      <c r="L9" s="26" t="s">
        <v>9</v>
      </c>
      <c r="M9" s="1896"/>
      <c r="N9" s="1896"/>
      <c r="O9" s="1896"/>
      <c r="P9" s="1896"/>
      <c r="Q9" s="1896"/>
      <c r="R9" s="1896"/>
      <c r="S9" s="1896"/>
      <c r="T9" s="28"/>
    </row>
    <row r="10" spans="2:20" ht="24.95" customHeight="1">
      <c r="B10" s="26"/>
      <c r="E10" s="23"/>
      <c r="F10" s="24"/>
      <c r="G10" s="27"/>
      <c r="H10" s="25"/>
      <c r="I10" s="25"/>
      <c r="J10" s="25"/>
      <c r="K10" s="25"/>
      <c r="L10" s="26"/>
      <c r="M10" s="33"/>
      <c r="N10" s="33"/>
      <c r="O10" s="33"/>
      <c r="P10" s="34"/>
      <c r="Q10" s="34"/>
      <c r="R10" s="34"/>
      <c r="S10" s="34"/>
      <c r="T10" s="30"/>
    </row>
    <row r="11" spans="2:20" ht="24.95" customHeight="1">
      <c r="B11" s="1902" t="str">
        <f>WBS!B$11</f>
        <v>PT BANUA KARYA UTAMA</v>
      </c>
      <c r="C11" s="1902"/>
      <c r="E11" s="23"/>
      <c r="F11" s="24"/>
      <c r="G11" s="29"/>
      <c r="H11" s="30"/>
      <c r="I11" s="30"/>
      <c r="J11" s="30"/>
      <c r="K11" s="30"/>
      <c r="L11" s="31"/>
      <c r="M11" s="37"/>
      <c r="N11" s="37"/>
      <c r="O11" s="37"/>
      <c r="P11" s="30"/>
      <c r="Q11" s="30"/>
      <c r="R11" s="30"/>
      <c r="S11" s="30"/>
      <c r="T11" s="30"/>
    </row>
    <row r="12" spans="2:20" ht="24.95" customHeight="1">
      <c r="B12" s="1902" t="s">
        <v>48</v>
      </c>
      <c r="C12" s="1902"/>
      <c r="E12" s="23"/>
      <c r="F12" s="24"/>
      <c r="G12" s="29"/>
      <c r="H12" s="30"/>
      <c r="I12" s="30"/>
      <c r="J12" s="30"/>
      <c r="K12" s="30"/>
      <c r="L12" s="31"/>
      <c r="M12" s="30"/>
      <c r="N12" s="30"/>
      <c r="O12" s="30"/>
      <c r="P12" s="30"/>
      <c r="Q12" s="30"/>
      <c r="R12" s="30"/>
      <c r="S12" s="30"/>
      <c r="T12" s="30"/>
    </row>
    <row r="13" spans="2:20" ht="24.95" customHeight="1">
      <c r="B13" s="270" t="str">
        <f>WPL!B$13:C13</f>
        <v>Untuk Tahun Yang Berakhir 31 Desember 2019</v>
      </c>
      <c r="C13" s="270"/>
      <c r="E13" s="23"/>
      <c r="F13" s="24"/>
      <c r="G13" s="29"/>
      <c r="H13" s="30"/>
      <c r="I13" s="30"/>
      <c r="J13" s="30"/>
      <c r="K13" s="30"/>
      <c r="L13" s="31"/>
      <c r="M13" s="1895" t="s">
        <v>21</v>
      </c>
      <c r="N13" s="1895"/>
      <c r="O13" s="1895"/>
      <c r="P13" s="1895"/>
      <c r="Q13" s="30"/>
      <c r="R13" s="1895" t="s">
        <v>22</v>
      </c>
      <c r="S13" s="1895"/>
      <c r="T13" s="1895"/>
    </row>
    <row r="14" spans="2:20" ht="24.95" customHeight="1" thickBot="1">
      <c r="B14" s="26"/>
      <c r="E14" s="23"/>
      <c r="F14" s="24"/>
      <c r="G14" s="29"/>
      <c r="H14" s="30"/>
      <c r="I14" s="30"/>
      <c r="J14" s="30"/>
      <c r="K14" s="30"/>
      <c r="L14" s="31"/>
      <c r="M14" s="30"/>
      <c r="N14" s="30"/>
      <c r="O14" s="30"/>
      <c r="P14" s="30"/>
      <c r="Q14" s="30"/>
      <c r="R14" s="30"/>
      <c r="S14" s="30"/>
      <c r="T14" s="30"/>
    </row>
    <row r="15" spans="2:20" ht="24.95" customHeight="1" thickTop="1">
      <c r="B15" s="1905" t="s">
        <v>23</v>
      </c>
      <c r="C15" s="1907"/>
      <c r="D15" s="1916" t="s">
        <v>7</v>
      </c>
      <c r="E15" s="1905" t="str">
        <f>WBS!E$15</f>
        <v>2019 (book)</v>
      </c>
      <c r="F15" s="1906"/>
      <c r="G15" s="1906"/>
      <c r="H15" s="1907"/>
      <c r="I15" s="1905" t="str">
        <f>WBS!I$15</f>
        <v>AJE / RJE</v>
      </c>
      <c r="J15" s="1906"/>
      <c r="K15" s="1906"/>
      <c r="L15" s="1907"/>
      <c r="M15" s="1905" t="str">
        <f>WBS!M$15</f>
        <v>2019 (kompilasi)</v>
      </c>
      <c r="N15" s="1906"/>
      <c r="O15" s="1906"/>
      <c r="P15" s="1907"/>
      <c r="Q15" s="1905">
        <f>WBS!Q$15</f>
        <v>2018</v>
      </c>
      <c r="R15" s="1906"/>
      <c r="S15" s="1906"/>
      <c r="T15" s="1907"/>
    </row>
    <row r="16" spans="2:20" ht="24.95" customHeight="1">
      <c r="B16" s="1908"/>
      <c r="C16" s="1910"/>
      <c r="D16" s="1917"/>
      <c r="E16" s="1908"/>
      <c r="F16" s="1909"/>
      <c r="G16" s="1909"/>
      <c r="H16" s="1910"/>
      <c r="I16" s="1908"/>
      <c r="J16" s="1909"/>
      <c r="K16" s="1909"/>
      <c r="L16" s="1910"/>
      <c r="M16" s="1908"/>
      <c r="N16" s="1909"/>
      <c r="O16" s="1909"/>
      <c r="P16" s="1910"/>
      <c r="Q16" s="1908"/>
      <c r="R16" s="1909"/>
      <c r="S16" s="1909"/>
      <c r="T16" s="1910"/>
    </row>
    <row r="17" spans="2:20" ht="24.95" customHeight="1" thickBot="1">
      <c r="B17" s="1899"/>
      <c r="C17" s="1901"/>
      <c r="D17" s="1918"/>
      <c r="E17" s="1899" t="s">
        <v>25</v>
      </c>
      <c r="F17" s="1900"/>
      <c r="G17" s="1900"/>
      <c r="H17" s="1901"/>
      <c r="I17" s="1899" t="s">
        <v>25</v>
      </c>
      <c r="J17" s="1900"/>
      <c r="K17" s="1900"/>
      <c r="L17" s="1901"/>
      <c r="M17" s="1899" t="s">
        <v>25</v>
      </c>
      <c r="N17" s="1900"/>
      <c r="O17" s="1900"/>
      <c r="P17" s="1901"/>
      <c r="Q17" s="1899" t="s">
        <v>25</v>
      </c>
      <c r="R17" s="1900"/>
      <c r="S17" s="1900"/>
      <c r="T17" s="1901"/>
    </row>
    <row r="18" spans="2:20" ht="24.95" customHeight="1">
      <c r="B18" s="323"/>
      <c r="C18" s="324"/>
      <c r="D18" s="325"/>
      <c r="E18" s="271"/>
      <c r="F18" s="272"/>
      <c r="G18" s="272"/>
      <c r="H18" s="273"/>
      <c r="I18" s="272"/>
      <c r="J18" s="272"/>
      <c r="K18" s="272"/>
      <c r="L18" s="273"/>
      <c r="M18" s="272"/>
      <c r="N18" s="272"/>
      <c r="O18" s="272"/>
      <c r="P18" s="273"/>
      <c r="Q18" s="272"/>
      <c r="R18" s="272"/>
      <c r="S18" s="274"/>
      <c r="T18" s="273"/>
    </row>
    <row r="19" spans="2:20" ht="24.95" customHeight="1">
      <c r="B19" s="364" t="s">
        <v>159</v>
      </c>
      <c r="C19" s="365"/>
      <c r="D19" s="366"/>
      <c r="E19" s="326"/>
      <c r="F19" s="327">
        <f>WPL!F46</f>
        <v>2563887014.6263046</v>
      </c>
      <c r="G19" s="328"/>
      <c r="H19" s="411" t="s">
        <v>111</v>
      </c>
      <c r="I19" s="328"/>
      <c r="J19" s="380"/>
      <c r="K19" s="328"/>
      <c r="L19" s="329"/>
      <c r="M19" s="328"/>
      <c r="N19" s="330">
        <f>WPL!N46</f>
        <v>2563887014.6263046</v>
      </c>
      <c r="O19" s="331"/>
      <c r="P19" s="329"/>
      <c r="Q19" s="328"/>
      <c r="R19" s="331"/>
      <c r="S19" s="321"/>
      <c r="T19" s="322"/>
    </row>
    <row r="20" spans="2:20" ht="24.95" customHeight="1">
      <c r="B20" s="361"/>
      <c r="C20" s="362"/>
      <c r="D20" s="363"/>
      <c r="E20" s="301"/>
      <c r="F20" s="369" t="s">
        <v>105</v>
      </c>
      <c r="G20" s="301"/>
      <c r="H20" s="302"/>
      <c r="I20" s="301"/>
      <c r="J20" s="369" t="s">
        <v>105</v>
      </c>
      <c r="K20" s="301"/>
      <c r="L20" s="302"/>
      <c r="M20" s="301"/>
      <c r="N20" s="369" t="s">
        <v>105</v>
      </c>
      <c r="O20" s="303"/>
      <c r="P20" s="302"/>
      <c r="Q20" s="301"/>
      <c r="R20" s="369" t="s">
        <v>105</v>
      </c>
      <c r="S20" s="129"/>
      <c r="T20" s="128"/>
    </row>
    <row r="21" spans="2:20" ht="24.95" customHeight="1">
      <c r="B21" s="304" t="s">
        <v>95</v>
      </c>
      <c r="C21" s="305"/>
      <c r="D21" s="306"/>
      <c r="E21" s="307"/>
      <c r="F21" s="308"/>
      <c r="G21" s="307"/>
      <c r="H21" s="309"/>
      <c r="I21" s="307"/>
      <c r="J21" s="310"/>
      <c r="K21" s="307"/>
      <c r="L21" s="309"/>
      <c r="M21" s="307"/>
      <c r="N21" s="310"/>
      <c r="O21" s="311"/>
      <c r="P21" s="309"/>
      <c r="Q21" s="307"/>
      <c r="R21" s="311"/>
      <c r="S21" s="132"/>
      <c r="T21" s="131"/>
    </row>
    <row r="22" spans="2:20" ht="24.95" customHeight="1">
      <c r="B22" s="312"/>
      <c r="C22" s="313"/>
      <c r="D22" s="306"/>
      <c r="E22" s="307"/>
      <c r="F22" s="308"/>
      <c r="G22" s="307"/>
      <c r="H22" s="309"/>
      <c r="I22" s="307"/>
      <c r="J22" s="310"/>
      <c r="K22" s="307"/>
      <c r="L22" s="309"/>
      <c r="M22" s="307"/>
      <c r="N22" s="310"/>
      <c r="O22" s="311"/>
      <c r="P22" s="309"/>
      <c r="Q22" s="307"/>
      <c r="R22" s="311"/>
      <c r="S22" s="132"/>
      <c r="T22" s="131"/>
    </row>
    <row r="23" spans="2:20" ht="24.95" customHeight="1">
      <c r="B23" s="312" t="s">
        <v>120</v>
      </c>
      <c r="C23" s="313"/>
      <c r="D23" s="306"/>
      <c r="E23" s="307"/>
      <c r="F23" s="314"/>
      <c r="G23" s="307"/>
      <c r="H23" s="411" t="s">
        <v>111</v>
      </c>
      <c r="I23" s="307"/>
      <c r="J23" s="310"/>
      <c r="K23" s="307"/>
      <c r="L23" s="309"/>
      <c r="M23" s="307"/>
      <c r="N23" s="314"/>
      <c r="O23" s="311"/>
      <c r="P23" s="309"/>
      <c r="Q23" s="307"/>
      <c r="R23" s="315"/>
      <c r="S23" s="132"/>
      <c r="T23" s="131"/>
    </row>
    <row r="24" spans="2:20" ht="24.95" hidden="1" customHeight="1">
      <c r="B24" s="312" t="s">
        <v>113</v>
      </c>
      <c r="C24" s="313"/>
      <c r="D24" s="306"/>
      <c r="E24" s="307"/>
      <c r="F24" s="314"/>
      <c r="G24" s="307"/>
      <c r="H24" s="411" t="s">
        <v>111</v>
      </c>
      <c r="I24" s="307"/>
      <c r="J24" s="310"/>
      <c r="K24" s="307"/>
      <c r="L24" s="309"/>
      <c r="M24" s="307"/>
      <c r="N24" s="314"/>
      <c r="O24" s="311"/>
      <c r="P24" s="309"/>
      <c r="Q24" s="307"/>
      <c r="R24" s="315"/>
      <c r="S24" s="132"/>
      <c r="T24" s="131"/>
    </row>
    <row r="25" spans="2:20" ht="24.95" customHeight="1">
      <c r="B25" s="312" t="s">
        <v>114</v>
      </c>
      <c r="C25" s="313"/>
      <c r="D25" s="306"/>
      <c r="E25" s="307"/>
      <c r="F25" s="314">
        <v>0</v>
      </c>
      <c r="G25" s="307"/>
      <c r="H25" s="411" t="s">
        <v>111</v>
      </c>
      <c r="I25" s="307"/>
      <c r="J25" s="310"/>
      <c r="K25" s="307"/>
      <c r="L25" s="309"/>
      <c r="M25" s="307"/>
      <c r="N25" s="314"/>
      <c r="O25" s="311"/>
      <c r="P25" s="309"/>
      <c r="Q25" s="307"/>
      <c r="R25" s="315">
        <v>0</v>
      </c>
      <c r="S25" s="132"/>
      <c r="T25" s="131"/>
    </row>
    <row r="26" spans="2:20" ht="24.95" customHeight="1">
      <c r="B26" s="312" t="s">
        <v>115</v>
      </c>
      <c r="C26" s="313"/>
      <c r="D26" s="306"/>
      <c r="E26" s="307"/>
      <c r="F26" s="314">
        <v>0</v>
      </c>
      <c r="G26" s="307"/>
      <c r="H26" s="411" t="s">
        <v>111</v>
      </c>
      <c r="I26" s="307"/>
      <c r="J26" s="310"/>
      <c r="K26" s="307"/>
      <c r="L26" s="309"/>
      <c r="M26" s="307"/>
      <c r="N26" s="314">
        <f>+CC!N24</f>
        <v>0</v>
      </c>
      <c r="O26" s="311"/>
      <c r="P26" s="309"/>
      <c r="Q26" s="307"/>
      <c r="R26" s="315"/>
      <c r="S26" s="132"/>
      <c r="T26" s="131"/>
    </row>
    <row r="27" spans="2:20" ht="24.95" customHeight="1">
      <c r="B27" s="312" t="s">
        <v>116</v>
      </c>
      <c r="C27" s="313"/>
      <c r="D27" s="306"/>
      <c r="E27" s="307"/>
      <c r="F27" s="314">
        <v>0</v>
      </c>
      <c r="G27" s="307"/>
      <c r="H27" s="411" t="s">
        <v>111</v>
      </c>
      <c r="I27" s="307"/>
      <c r="J27" s="310"/>
      <c r="K27" s="307"/>
      <c r="L27" s="309"/>
      <c r="M27" s="307"/>
      <c r="N27" s="353" t="e">
        <f>+CC!#REF!</f>
        <v>#REF!</v>
      </c>
      <c r="O27" s="354"/>
      <c r="P27" s="309"/>
      <c r="Q27" s="307"/>
      <c r="R27" s="234"/>
      <c r="S27" s="132"/>
      <c r="T27" s="131"/>
    </row>
    <row r="28" spans="2:20" ht="24.95" customHeight="1">
      <c r="B28" s="312" t="s">
        <v>117</v>
      </c>
      <c r="C28" s="313"/>
      <c r="D28" s="306"/>
      <c r="E28" s="307"/>
      <c r="F28" s="314"/>
      <c r="G28" s="307"/>
      <c r="H28" s="411" t="s">
        <v>111</v>
      </c>
      <c r="I28" s="307"/>
      <c r="J28" s="310"/>
      <c r="K28" s="307"/>
      <c r="L28" s="309"/>
      <c r="M28" s="307"/>
      <c r="N28" s="353" t="e">
        <f>CC!#REF!*0</f>
        <v>#REF!</v>
      </c>
      <c r="O28" s="354"/>
      <c r="P28" s="309"/>
      <c r="Q28" s="307"/>
      <c r="R28" s="353">
        <v>0</v>
      </c>
      <c r="S28" s="132"/>
      <c r="T28" s="131"/>
    </row>
    <row r="29" spans="2:20" ht="24.95" customHeight="1">
      <c r="B29" s="312" t="s">
        <v>118</v>
      </c>
      <c r="C29" s="313"/>
      <c r="D29" s="306"/>
      <c r="E29" s="307"/>
      <c r="F29" s="358">
        <v>0</v>
      </c>
      <c r="G29" s="307"/>
      <c r="H29" s="411" t="s">
        <v>111</v>
      </c>
      <c r="I29" s="307"/>
      <c r="J29" s="310"/>
      <c r="K29" s="307"/>
      <c r="L29" s="309"/>
      <c r="M29" s="307"/>
      <c r="N29" s="359"/>
      <c r="O29" s="354"/>
      <c r="P29" s="309"/>
      <c r="Q29" s="307"/>
      <c r="R29" s="359">
        <v>0</v>
      </c>
      <c r="S29" s="132"/>
      <c r="T29" s="131"/>
    </row>
    <row r="30" spans="2:20" ht="24.95" customHeight="1">
      <c r="B30" s="312" t="s">
        <v>119</v>
      </c>
      <c r="C30" s="313"/>
      <c r="D30" s="306"/>
      <c r="E30" s="307"/>
      <c r="F30" s="314"/>
      <c r="G30" s="307"/>
      <c r="H30" s="411" t="s">
        <v>111</v>
      </c>
      <c r="I30" s="307"/>
      <c r="J30" s="310"/>
      <c r="K30" s="307"/>
      <c r="L30" s="309"/>
      <c r="M30" s="307"/>
      <c r="N30" s="353"/>
      <c r="O30" s="354"/>
      <c r="P30" s="309"/>
      <c r="Q30" s="307"/>
      <c r="R30" s="234">
        <v>0</v>
      </c>
      <c r="S30" s="132"/>
      <c r="T30" s="131"/>
    </row>
    <row r="31" spans="2:20" ht="24.95" customHeight="1">
      <c r="B31" s="312"/>
      <c r="C31" s="313"/>
      <c r="D31" s="306"/>
      <c r="E31" s="307"/>
      <c r="F31" s="308"/>
      <c r="G31" s="307"/>
      <c r="H31" s="309"/>
      <c r="I31" s="307"/>
      <c r="J31" s="310"/>
      <c r="K31" s="307"/>
      <c r="L31" s="309"/>
      <c r="M31" s="307"/>
      <c r="N31" s="310"/>
      <c r="O31" s="311"/>
      <c r="P31" s="309"/>
      <c r="Q31" s="307"/>
      <c r="R31" s="311"/>
      <c r="S31" s="132"/>
      <c r="T31" s="131"/>
    </row>
    <row r="32" spans="2:20" ht="24.95" customHeight="1">
      <c r="B32" s="332" t="s">
        <v>96</v>
      </c>
      <c r="C32" s="333"/>
      <c r="D32" s="334"/>
      <c r="E32" s="316"/>
      <c r="F32" s="317">
        <f>SUM(F19:F31)</f>
        <v>2563887014.6263046</v>
      </c>
      <c r="G32" s="318"/>
      <c r="H32" s="411" t="s">
        <v>111</v>
      </c>
      <c r="I32" s="318"/>
      <c r="J32" s="317"/>
      <c r="K32" s="318"/>
      <c r="L32" s="319"/>
      <c r="M32" s="318"/>
      <c r="N32" s="317" t="e">
        <f>SUM(N19:N31)</f>
        <v>#REF!</v>
      </c>
      <c r="O32" s="320"/>
      <c r="P32" s="319"/>
      <c r="Q32" s="318"/>
      <c r="R32" s="317"/>
      <c r="S32" s="321"/>
      <c r="T32" s="322"/>
    </row>
    <row r="33" spans="2:24" ht="24.95" customHeight="1">
      <c r="B33" s="312" t="s">
        <v>97</v>
      </c>
      <c r="C33" s="313"/>
      <c r="D33" s="306"/>
      <c r="E33" s="335"/>
      <c r="F33" s="336">
        <v>0</v>
      </c>
      <c r="G33" s="337"/>
      <c r="H33" s="338"/>
      <c r="I33" s="337"/>
      <c r="J33" s="339"/>
      <c r="K33" s="337"/>
      <c r="L33" s="338"/>
      <c r="M33" s="337"/>
      <c r="N33" s="339"/>
      <c r="O33" s="340"/>
      <c r="P33" s="338"/>
      <c r="Q33" s="337"/>
      <c r="R33" s="336"/>
      <c r="S33" s="341"/>
      <c r="T33" s="342"/>
    </row>
    <row r="34" spans="2:24" ht="24.95" customHeight="1">
      <c r="B34" s="312"/>
      <c r="C34" s="313"/>
      <c r="D34" s="306"/>
      <c r="E34" s="316"/>
      <c r="F34" s="317"/>
      <c r="G34" s="318"/>
      <c r="H34" s="319"/>
      <c r="I34" s="318"/>
      <c r="J34" s="343"/>
      <c r="K34" s="318"/>
      <c r="L34" s="319"/>
      <c r="M34" s="318"/>
      <c r="N34" s="343"/>
      <c r="O34" s="320"/>
      <c r="P34" s="319"/>
      <c r="Q34" s="318"/>
      <c r="R34" s="320"/>
      <c r="S34" s="321"/>
      <c r="T34" s="322"/>
    </row>
    <row r="35" spans="2:24" ht="24.95" customHeight="1" thickBot="1">
      <c r="B35" s="312" t="s">
        <v>98</v>
      </c>
      <c r="C35" s="313"/>
      <c r="D35" s="306"/>
      <c r="E35" s="283"/>
      <c r="F35" s="284">
        <f>SUM(F32:F34)</f>
        <v>2563887014.6263046</v>
      </c>
      <c r="G35" s="285"/>
      <c r="H35" s="286"/>
      <c r="I35" s="285"/>
      <c r="J35" s="287">
        <f>SUM(J32:J34)</f>
        <v>0</v>
      </c>
      <c r="K35" s="285"/>
      <c r="L35" s="286"/>
      <c r="M35" s="285"/>
      <c r="N35" s="287" t="e">
        <f>SUM(N32:N34)</f>
        <v>#REF!</v>
      </c>
      <c r="O35" s="288"/>
      <c r="P35" s="286"/>
      <c r="Q35" s="285"/>
      <c r="R35" s="287"/>
      <c r="S35" s="207"/>
      <c r="T35" s="206"/>
      <c r="V35" s="227"/>
    </row>
    <row r="36" spans="2:24" ht="24.95" customHeight="1" thickTop="1">
      <c r="B36" s="312"/>
      <c r="C36" s="313"/>
      <c r="D36" s="306"/>
      <c r="E36" s="344"/>
      <c r="F36" s="369" t="s">
        <v>105</v>
      </c>
      <c r="G36" s="345"/>
      <c r="H36" s="346"/>
      <c r="I36" s="345"/>
      <c r="J36" s="369" t="s">
        <v>105</v>
      </c>
      <c r="K36" s="345"/>
      <c r="L36" s="346"/>
      <c r="M36" s="345"/>
      <c r="N36" s="369" t="s">
        <v>105</v>
      </c>
      <c r="O36" s="347"/>
      <c r="P36" s="346"/>
      <c r="Q36" s="345"/>
      <c r="R36" s="369" t="s">
        <v>105</v>
      </c>
      <c r="S36" s="348"/>
      <c r="T36" s="349"/>
    </row>
    <row r="37" spans="2:24" ht="24.95" customHeight="1">
      <c r="B37" s="312" t="s">
        <v>99</v>
      </c>
      <c r="C37" s="313"/>
      <c r="D37" s="306"/>
      <c r="E37" s="350"/>
      <c r="F37" s="308"/>
      <c r="G37" s="307"/>
      <c r="H37" s="309"/>
      <c r="I37" s="307"/>
      <c r="J37" s="310"/>
      <c r="K37" s="307"/>
      <c r="L37" s="309"/>
      <c r="M37" s="307"/>
      <c r="N37" s="308"/>
      <c r="O37" s="308"/>
      <c r="P37" s="309"/>
      <c r="Q37" s="307"/>
      <c r="R37" s="308"/>
      <c r="S37" s="132"/>
      <c r="T37" s="131"/>
    </row>
    <row r="38" spans="2:24" ht="24.95" customHeight="1">
      <c r="B38" s="500" t="s">
        <v>166</v>
      </c>
      <c r="C38" s="501"/>
      <c r="D38" s="306"/>
      <c r="E38" s="350"/>
      <c r="F38" s="308">
        <f>+F35*25%*0</f>
        <v>0</v>
      </c>
      <c r="G38" s="307"/>
      <c r="H38" s="411" t="s">
        <v>111</v>
      </c>
      <c r="I38" s="307"/>
      <c r="J38" s="499">
        <f>25%*50%</f>
        <v>0.125</v>
      </c>
      <c r="K38" s="307"/>
      <c r="L38" s="309"/>
      <c r="M38" s="307"/>
      <c r="N38" s="308">
        <f>+F38+J38</f>
        <v>0.125</v>
      </c>
      <c r="O38" s="308"/>
      <c r="P38" s="309"/>
      <c r="Q38" s="307"/>
      <c r="R38" s="308">
        <v>0</v>
      </c>
      <c r="S38" s="132"/>
      <c r="T38" s="131"/>
      <c r="V38" s="227" t="e">
        <f>+N35/AA!N23*4800000000</f>
        <v>#REF!</v>
      </c>
      <c r="X38" s="233"/>
    </row>
    <row r="39" spans="2:24" ht="24.95" customHeight="1">
      <c r="B39" s="500" t="s">
        <v>165</v>
      </c>
      <c r="C39" s="501"/>
      <c r="D39" s="306"/>
      <c r="E39" s="350"/>
      <c r="F39" s="308">
        <v>0</v>
      </c>
      <c r="G39" s="307"/>
      <c r="H39" s="411" t="s">
        <v>111</v>
      </c>
      <c r="I39" s="307"/>
      <c r="J39" s="499">
        <f>25%</f>
        <v>0.25</v>
      </c>
      <c r="K39" s="307"/>
      <c r="L39" s="309"/>
      <c r="M39" s="307"/>
      <c r="N39" s="308">
        <f>+F39+J39</f>
        <v>0.25</v>
      </c>
      <c r="O39" s="308"/>
      <c r="P39" s="309"/>
      <c r="Q39" s="307"/>
      <c r="R39" s="308">
        <v>0</v>
      </c>
      <c r="S39" s="132"/>
      <c r="T39" s="131"/>
      <c r="V39" s="227" t="e">
        <f>+N35-V38</f>
        <v>#REF!</v>
      </c>
      <c r="X39" s="233"/>
    </row>
    <row r="40" spans="2:24" ht="24.95" customHeight="1">
      <c r="B40" s="312"/>
      <c r="C40" s="313"/>
      <c r="D40" s="306"/>
      <c r="E40" s="316"/>
      <c r="F40" s="317"/>
      <c r="G40" s="318"/>
      <c r="H40" s="319"/>
      <c r="I40" s="318"/>
      <c r="J40" s="343"/>
      <c r="K40" s="318"/>
      <c r="L40" s="319"/>
      <c r="M40" s="318"/>
      <c r="N40" s="343"/>
      <c r="O40" s="317"/>
      <c r="P40" s="319"/>
      <c r="Q40" s="318"/>
      <c r="R40" s="317"/>
      <c r="S40" s="321"/>
      <c r="T40" s="322"/>
    </row>
    <row r="41" spans="2:24" ht="24.95" customHeight="1">
      <c r="B41" s="312" t="s">
        <v>100</v>
      </c>
      <c r="C41" s="313"/>
      <c r="D41" s="306"/>
      <c r="E41" s="289"/>
      <c r="F41" s="290">
        <f>SUM(F37:F40)</f>
        <v>0</v>
      </c>
      <c r="G41" s="291"/>
      <c r="H41" s="292"/>
      <c r="I41" s="291"/>
      <c r="J41" s="293">
        <f>SUM(J37:J40)</f>
        <v>0.375</v>
      </c>
      <c r="K41" s="291"/>
      <c r="L41" s="292"/>
      <c r="M41" s="291"/>
      <c r="N41" s="293">
        <f>SUM(N37:N40)</f>
        <v>0.375</v>
      </c>
      <c r="O41" s="290"/>
      <c r="P41" s="292"/>
      <c r="Q41" s="291"/>
      <c r="R41" s="293">
        <v>0</v>
      </c>
      <c r="S41" s="277"/>
      <c r="T41" s="278"/>
    </row>
    <row r="42" spans="2:24" ht="24.95" customHeight="1">
      <c r="B42" s="312"/>
      <c r="C42" s="313"/>
      <c r="D42" s="306"/>
      <c r="E42" s="335"/>
      <c r="F42" s="369" t="s">
        <v>105</v>
      </c>
      <c r="G42" s="337"/>
      <c r="H42" s="338"/>
      <c r="I42" s="337"/>
      <c r="J42" s="369" t="s">
        <v>105</v>
      </c>
      <c r="K42" s="337"/>
      <c r="L42" s="338"/>
      <c r="M42" s="337"/>
      <c r="N42" s="369" t="s">
        <v>105</v>
      </c>
      <c r="O42" s="336"/>
      <c r="P42" s="338"/>
      <c r="Q42" s="337"/>
      <c r="R42" s="369" t="s">
        <v>105</v>
      </c>
      <c r="S42" s="341"/>
      <c r="T42" s="342"/>
    </row>
    <row r="43" spans="2:24" ht="24.95" customHeight="1">
      <c r="B43" s="312" t="s">
        <v>101</v>
      </c>
      <c r="C43" s="313"/>
      <c r="D43" s="306"/>
      <c r="E43" s="350"/>
      <c r="F43" s="308"/>
      <c r="G43" s="307"/>
      <c r="H43" s="309"/>
      <c r="I43" s="307"/>
      <c r="J43" s="310"/>
      <c r="K43" s="307"/>
      <c r="L43" s="309"/>
      <c r="M43" s="307"/>
      <c r="N43" s="310"/>
      <c r="O43" s="308"/>
      <c r="P43" s="309"/>
      <c r="Q43" s="307"/>
      <c r="R43" s="308"/>
      <c r="S43" s="132"/>
      <c r="T43" s="131"/>
    </row>
    <row r="44" spans="2:24" ht="24.95" customHeight="1">
      <c r="B44" s="312" t="s">
        <v>102</v>
      </c>
      <c r="C44" s="313"/>
      <c r="D44" s="306"/>
      <c r="E44" s="350"/>
      <c r="F44" s="308">
        <v>0</v>
      </c>
      <c r="G44" s="307"/>
      <c r="H44" s="411" t="s">
        <v>111</v>
      </c>
      <c r="I44" s="307"/>
      <c r="J44" s="310"/>
      <c r="K44" s="307"/>
      <c r="L44" s="309"/>
      <c r="M44" s="307"/>
      <c r="N44" s="310">
        <f>+F44+J44</f>
        <v>0</v>
      </c>
      <c r="O44" s="308"/>
      <c r="P44" s="309"/>
      <c r="Q44" s="307"/>
      <c r="R44" s="315">
        <v>0</v>
      </c>
      <c r="S44" s="132"/>
      <c r="T44" s="131"/>
    </row>
    <row r="45" spans="2:24" ht="24.95" customHeight="1">
      <c r="B45" s="312" t="s">
        <v>103</v>
      </c>
      <c r="C45" s="313"/>
      <c r="D45" s="306"/>
      <c r="E45" s="350"/>
      <c r="F45" s="308">
        <v>0</v>
      </c>
      <c r="G45" s="307"/>
      <c r="H45" s="411" t="s">
        <v>111</v>
      </c>
      <c r="I45" s="307"/>
      <c r="J45" s="310"/>
      <c r="K45" s="307"/>
      <c r="L45" s="309"/>
      <c r="M45" s="307"/>
      <c r="N45" s="310">
        <f>+F45+J45</f>
        <v>0</v>
      </c>
      <c r="O45" s="308"/>
      <c r="P45" s="309"/>
      <c r="Q45" s="307"/>
      <c r="R45" s="315">
        <v>0</v>
      </c>
      <c r="S45" s="132"/>
      <c r="T45" s="131"/>
    </row>
    <row r="46" spans="2:24" ht="24.95" customHeight="1">
      <c r="B46" s="312"/>
      <c r="C46" s="313"/>
      <c r="D46" s="306"/>
      <c r="E46" s="350"/>
      <c r="F46" s="308"/>
      <c r="G46" s="307"/>
      <c r="H46" s="309"/>
      <c r="I46" s="307"/>
      <c r="J46" s="310"/>
      <c r="K46" s="307"/>
      <c r="L46" s="309"/>
      <c r="M46" s="307"/>
      <c r="N46" s="310"/>
      <c r="O46" s="308"/>
      <c r="P46" s="309"/>
      <c r="Q46" s="307"/>
      <c r="R46" s="308"/>
      <c r="S46" s="132"/>
      <c r="T46" s="131"/>
    </row>
    <row r="47" spans="2:24" ht="24.95" customHeight="1">
      <c r="B47" s="312" t="s">
        <v>67</v>
      </c>
      <c r="C47" s="313"/>
      <c r="D47" s="306"/>
      <c r="E47" s="316"/>
      <c r="F47" s="317">
        <f>SUM(F44:F46)</f>
        <v>0</v>
      </c>
      <c r="G47" s="318"/>
      <c r="H47" s="319"/>
      <c r="I47" s="318"/>
      <c r="J47" s="317"/>
      <c r="K47" s="318"/>
      <c r="L47" s="319"/>
      <c r="M47" s="318"/>
      <c r="N47" s="317">
        <f>SUM(N44:N46)</f>
        <v>0</v>
      </c>
      <c r="O47" s="317"/>
      <c r="P47" s="319"/>
      <c r="Q47" s="318"/>
      <c r="R47" s="317">
        <v>0</v>
      </c>
      <c r="S47" s="321"/>
      <c r="T47" s="322"/>
    </row>
    <row r="48" spans="2:24" ht="24.95" customHeight="1">
      <c r="B48" s="312"/>
      <c r="C48" s="313"/>
      <c r="D48" s="306"/>
      <c r="E48" s="335"/>
      <c r="F48" s="336"/>
      <c r="G48" s="337"/>
      <c r="H48" s="338"/>
      <c r="I48" s="337"/>
      <c r="J48" s="339"/>
      <c r="K48" s="337"/>
      <c r="L48" s="338"/>
      <c r="M48" s="337"/>
      <c r="N48" s="339"/>
      <c r="O48" s="336"/>
      <c r="P48" s="338"/>
      <c r="Q48" s="337"/>
      <c r="R48" s="336"/>
      <c r="S48" s="341"/>
      <c r="T48" s="342"/>
    </row>
    <row r="49" spans="2:20" ht="24.95" customHeight="1">
      <c r="B49" s="299"/>
      <c r="C49" s="300"/>
      <c r="D49" s="296"/>
      <c r="E49" s="294"/>
      <c r="F49" s="279"/>
      <c r="G49" s="279"/>
      <c r="H49" s="295"/>
      <c r="I49" s="279"/>
      <c r="J49" s="279"/>
      <c r="K49" s="279"/>
      <c r="L49" s="276"/>
      <c r="M49" s="279"/>
      <c r="N49" s="279"/>
      <c r="O49" s="279"/>
      <c r="P49" s="276"/>
      <c r="Q49" s="279"/>
      <c r="R49" s="279"/>
      <c r="S49" s="275"/>
      <c r="T49" s="276"/>
    </row>
    <row r="50" spans="2:20" ht="24.95" customHeight="1" thickBot="1">
      <c r="B50" s="351" t="s">
        <v>104</v>
      </c>
      <c r="C50" s="352"/>
      <c r="D50" s="297"/>
      <c r="E50" s="298"/>
      <c r="F50" s="280">
        <f>F41-F47</f>
        <v>0</v>
      </c>
      <c r="G50" s="280"/>
      <c r="H50" s="281"/>
      <c r="I50" s="280"/>
      <c r="J50" s="280">
        <f>J41-J47</f>
        <v>0.375</v>
      </c>
      <c r="K50" s="282"/>
      <c r="L50" s="281"/>
      <c r="M50" s="280"/>
      <c r="N50" s="280">
        <f>N41-N47</f>
        <v>0.375</v>
      </c>
      <c r="O50" s="282"/>
      <c r="P50" s="281"/>
      <c r="Q50" s="280"/>
      <c r="R50" s="280">
        <f>R41-R47</f>
        <v>0</v>
      </c>
      <c r="S50" s="282"/>
      <c r="T50" s="281"/>
    </row>
    <row r="51" spans="2:20" ht="24.95" customHeight="1" thickTop="1">
      <c r="B51" s="1957"/>
      <c r="C51" s="1896"/>
      <c r="D51" s="64"/>
      <c r="E51" s="49"/>
      <c r="F51" s="410" t="s">
        <v>105</v>
      </c>
      <c r="G51" s="219"/>
      <c r="H51" s="219"/>
      <c r="I51" s="219"/>
      <c r="J51" s="410" t="s">
        <v>105</v>
      </c>
      <c r="K51" s="219"/>
      <c r="L51" s="219"/>
      <c r="M51" s="219"/>
      <c r="N51" s="410" t="s">
        <v>105</v>
      </c>
      <c r="O51" s="219"/>
      <c r="P51" s="219"/>
      <c r="Q51" s="219"/>
      <c r="R51" s="410" t="s">
        <v>105</v>
      </c>
      <c r="S51" s="42"/>
      <c r="T51" s="59"/>
    </row>
    <row r="52" spans="2:20" ht="24.95" customHeight="1">
      <c r="B52" s="222"/>
      <c r="C52" s="223"/>
      <c r="D52" s="223"/>
      <c r="E52" s="223"/>
      <c r="F52" s="223"/>
      <c r="G52" s="223"/>
      <c r="H52" s="223"/>
      <c r="I52" s="223"/>
      <c r="J52" s="223"/>
      <c r="K52" s="223"/>
      <c r="L52" s="223"/>
      <c r="M52" s="223"/>
      <c r="N52" s="223"/>
      <c r="O52" s="223"/>
      <c r="P52" s="223"/>
      <c r="Q52" s="223"/>
      <c r="R52" s="223"/>
      <c r="S52" s="223"/>
      <c r="T52" s="60"/>
    </row>
    <row r="53" spans="2:20" ht="24.95" customHeight="1">
      <c r="B53" s="222"/>
      <c r="C53" s="223"/>
      <c r="D53" s="223"/>
      <c r="E53" s="223"/>
      <c r="F53" s="223"/>
      <c r="G53" s="223"/>
      <c r="H53" s="223"/>
      <c r="I53" s="223"/>
      <c r="J53" s="223"/>
      <c r="K53" s="223"/>
      <c r="L53" s="224" t="str">
        <f>AA!L26</f>
        <v>to WPL</v>
      </c>
      <c r="M53" s="223"/>
      <c r="N53" s="223"/>
      <c r="O53" s="223"/>
      <c r="P53" s="223"/>
      <c r="Q53" s="223"/>
      <c r="R53" s="223"/>
      <c r="S53" s="223"/>
      <c r="T53" s="59"/>
    </row>
    <row r="54" spans="2:20" ht="24.95" customHeight="1">
      <c r="B54" s="222"/>
      <c r="C54" s="223"/>
      <c r="D54" s="223"/>
      <c r="E54" s="223"/>
      <c r="F54" s="223"/>
      <c r="G54" s="223"/>
      <c r="H54" s="223"/>
      <c r="I54" s="223"/>
      <c r="J54" s="223"/>
      <c r="K54" s="223"/>
      <c r="L54" s="224"/>
      <c r="M54" s="223"/>
      <c r="N54" s="223"/>
      <c r="O54" s="223"/>
      <c r="P54" s="223"/>
      <c r="Q54" s="223"/>
      <c r="R54" s="223"/>
      <c r="S54" s="223"/>
      <c r="T54" s="59"/>
    </row>
    <row r="55" spans="2:20" ht="24.95" customHeight="1">
      <c r="B55" s="222"/>
      <c r="C55" s="223"/>
      <c r="D55" s="223"/>
      <c r="E55" s="223"/>
      <c r="F55" s="223"/>
      <c r="G55" s="223"/>
      <c r="H55" s="223"/>
      <c r="I55" s="223"/>
      <c r="J55" s="223"/>
      <c r="K55" s="223"/>
      <c r="L55" s="224"/>
      <c r="M55" s="223"/>
      <c r="N55" s="223"/>
      <c r="O55" s="223"/>
      <c r="P55" s="223"/>
      <c r="Q55" s="223"/>
      <c r="R55" s="223"/>
      <c r="S55" s="223"/>
      <c r="T55" s="59"/>
    </row>
    <row r="56" spans="2:20" ht="24.95" customHeight="1">
      <c r="B56" s="222"/>
      <c r="C56" s="223"/>
      <c r="D56" s="223"/>
      <c r="E56" s="223"/>
      <c r="F56" s="223"/>
      <c r="G56" s="223"/>
      <c r="H56" s="223"/>
      <c r="I56" s="223"/>
      <c r="J56" s="223"/>
      <c r="K56" s="223"/>
      <c r="L56" s="224"/>
      <c r="M56" s="223"/>
      <c r="N56" s="223"/>
      <c r="O56" s="223"/>
      <c r="P56" s="223"/>
      <c r="Q56" s="223"/>
      <c r="R56" s="223"/>
      <c r="S56" s="223"/>
      <c r="T56" s="59"/>
    </row>
    <row r="57" spans="2:20" ht="24.95" customHeight="1">
      <c r="B57" s="222"/>
      <c r="C57" s="223"/>
      <c r="D57" s="223"/>
      <c r="E57" s="223"/>
      <c r="F57" s="223"/>
      <c r="G57" s="223"/>
      <c r="H57" s="223"/>
      <c r="I57" s="223"/>
      <c r="J57" s="223"/>
      <c r="K57" s="223"/>
      <c r="L57" s="224"/>
      <c r="M57" s="223"/>
      <c r="N57" s="223"/>
      <c r="O57" s="223"/>
      <c r="P57" s="223"/>
      <c r="Q57" s="223"/>
      <c r="R57" s="223"/>
      <c r="S57" s="223"/>
      <c r="T57" s="59"/>
    </row>
    <row r="58" spans="2:20" ht="24.95" customHeight="1">
      <c r="B58" s="222"/>
      <c r="C58" s="223"/>
      <c r="D58" s="223"/>
      <c r="E58" s="223"/>
      <c r="F58" s="223"/>
      <c r="G58" s="223"/>
      <c r="H58" s="223"/>
      <c r="I58" s="223"/>
      <c r="J58" s="223"/>
      <c r="K58" s="223"/>
      <c r="L58" s="224"/>
      <c r="M58" s="223"/>
      <c r="N58" s="223"/>
      <c r="O58" s="223"/>
      <c r="P58" s="223"/>
      <c r="Q58" s="223"/>
      <c r="R58" s="223"/>
      <c r="S58" s="223"/>
      <c r="T58" s="59"/>
    </row>
    <row r="59" spans="2:20" ht="24.95" customHeight="1">
      <c r="B59" s="222"/>
      <c r="C59" s="223"/>
      <c r="D59" s="223"/>
      <c r="E59" s="223"/>
      <c r="F59" s="223"/>
      <c r="G59" s="223"/>
      <c r="H59" s="223"/>
      <c r="I59" s="223"/>
      <c r="J59" s="223"/>
      <c r="K59" s="223"/>
      <c r="L59" s="224"/>
      <c r="M59" s="223"/>
      <c r="N59" s="223"/>
      <c r="O59" s="223"/>
      <c r="P59" s="223"/>
      <c r="Q59" s="223"/>
      <c r="R59" s="223"/>
      <c r="S59" s="223"/>
      <c r="T59" s="59"/>
    </row>
    <row r="60" spans="2:20" ht="24.95" customHeight="1">
      <c r="B60" s="222"/>
      <c r="C60" s="223"/>
      <c r="D60" s="223"/>
      <c r="E60" s="223"/>
      <c r="F60" s="223"/>
      <c r="G60" s="223"/>
      <c r="H60" s="223"/>
      <c r="I60" s="223"/>
      <c r="J60" s="223"/>
      <c r="K60" s="223"/>
      <c r="L60" s="224"/>
      <c r="M60" s="223"/>
      <c r="N60" s="223"/>
      <c r="O60" s="223"/>
      <c r="P60" s="223"/>
      <c r="Q60" s="223"/>
      <c r="R60" s="223"/>
      <c r="S60" s="223"/>
      <c r="T60" s="59"/>
    </row>
    <row r="61" spans="2:20" ht="24.95" customHeight="1">
      <c r="B61" s="222"/>
      <c r="C61" s="223"/>
      <c r="D61" s="223"/>
      <c r="E61" s="223"/>
      <c r="F61" s="223"/>
      <c r="G61" s="223"/>
      <c r="H61" s="223"/>
      <c r="I61" s="223"/>
      <c r="J61" s="223"/>
      <c r="K61" s="223"/>
      <c r="L61" s="224"/>
      <c r="M61" s="223"/>
      <c r="N61" s="223"/>
      <c r="O61" s="223"/>
      <c r="P61" s="223"/>
      <c r="Q61" s="223"/>
      <c r="R61" s="223"/>
      <c r="S61" s="223"/>
      <c r="T61" s="59"/>
    </row>
    <row r="62" spans="2:20" ht="24.95" customHeight="1">
      <c r="B62" s="222"/>
      <c r="C62" s="223"/>
      <c r="D62" s="223"/>
      <c r="E62" s="223"/>
      <c r="F62" s="223"/>
      <c r="G62" s="223"/>
      <c r="H62" s="223"/>
      <c r="I62" s="223"/>
      <c r="J62" s="223"/>
      <c r="K62" s="223"/>
      <c r="L62" s="224"/>
      <c r="M62" s="223"/>
      <c r="N62" s="223"/>
      <c r="O62" s="223"/>
      <c r="P62" s="223"/>
      <c r="Q62" s="223"/>
      <c r="R62" s="223"/>
      <c r="S62" s="223"/>
      <c r="T62" s="59"/>
    </row>
    <row r="63" spans="2:20" ht="24.95" customHeight="1">
      <c r="B63" s="222"/>
      <c r="C63" s="223"/>
      <c r="D63" s="223"/>
      <c r="E63" s="223"/>
      <c r="F63" s="223"/>
      <c r="G63" s="223"/>
      <c r="H63" s="223"/>
      <c r="I63" s="223"/>
      <c r="J63" s="223"/>
      <c r="K63" s="223"/>
      <c r="L63" s="224"/>
      <c r="M63" s="223"/>
      <c r="N63" s="223"/>
      <c r="O63" s="223"/>
      <c r="P63" s="223"/>
      <c r="Q63" s="223"/>
      <c r="R63" s="223"/>
      <c r="S63" s="223"/>
      <c r="T63" s="59"/>
    </row>
    <row r="64" spans="2:20" ht="24.95" customHeight="1">
      <c r="B64" s="222"/>
      <c r="C64" s="223"/>
      <c r="D64" s="223"/>
      <c r="E64" s="223"/>
      <c r="F64" s="223"/>
      <c r="G64" s="223"/>
      <c r="H64" s="223"/>
      <c r="I64" s="223"/>
      <c r="J64" s="223"/>
      <c r="K64" s="223"/>
      <c r="L64" s="224"/>
      <c r="M64" s="223"/>
      <c r="N64" s="223"/>
      <c r="O64" s="223"/>
      <c r="P64" s="223"/>
      <c r="Q64" s="223"/>
      <c r="R64" s="223"/>
      <c r="S64" s="223"/>
      <c r="T64" s="59"/>
    </row>
    <row r="65" spans="2:20" ht="24.95" customHeight="1">
      <c r="B65" s="222"/>
      <c r="C65" s="223"/>
      <c r="D65" s="223"/>
      <c r="E65" s="223"/>
      <c r="F65" s="223"/>
      <c r="G65" s="223"/>
      <c r="H65" s="223"/>
      <c r="I65" s="223"/>
      <c r="J65" s="223"/>
      <c r="K65" s="223"/>
      <c r="L65" s="224"/>
      <c r="M65" s="223"/>
      <c r="N65" s="223"/>
      <c r="O65" s="223"/>
      <c r="P65" s="223"/>
      <c r="Q65" s="223"/>
      <c r="R65" s="223"/>
      <c r="S65" s="223"/>
      <c r="T65" s="59"/>
    </row>
    <row r="66" spans="2:20" ht="24.95" customHeight="1">
      <c r="B66" s="222"/>
      <c r="C66" s="230"/>
      <c r="D66" s="230"/>
      <c r="E66" s="230"/>
      <c r="F66" s="230"/>
      <c r="G66" s="230"/>
      <c r="H66" s="230"/>
      <c r="I66" s="230"/>
      <c r="J66" s="230"/>
      <c r="K66" s="230"/>
      <c r="L66" s="230"/>
      <c r="M66" s="230"/>
      <c r="N66" s="230"/>
      <c r="O66" s="230"/>
      <c r="P66" s="230"/>
      <c r="Q66" s="230"/>
      <c r="R66" s="230"/>
      <c r="S66" s="230"/>
      <c r="T66" s="60"/>
    </row>
    <row r="67" spans="2:20" ht="24.95" customHeight="1">
      <c r="B67" s="222"/>
      <c r="C67" s="230"/>
      <c r="D67" s="230"/>
      <c r="E67" s="230"/>
      <c r="F67" s="230"/>
      <c r="G67" s="230"/>
      <c r="H67" s="230"/>
      <c r="I67" s="230"/>
      <c r="J67" s="230"/>
      <c r="K67" s="230"/>
      <c r="L67" s="230"/>
      <c r="M67" s="230"/>
      <c r="N67" s="230"/>
      <c r="O67" s="230"/>
      <c r="P67" s="230"/>
      <c r="Q67" s="230"/>
      <c r="R67" s="230"/>
      <c r="S67" s="230"/>
      <c r="T67" s="60"/>
    </row>
    <row r="68" spans="2:20" ht="24.95" customHeight="1">
      <c r="B68" s="222"/>
      <c r="C68" s="230"/>
      <c r="D68" s="230"/>
      <c r="E68" s="230"/>
      <c r="F68" s="230"/>
      <c r="G68" s="230"/>
      <c r="H68" s="230"/>
      <c r="I68" s="230"/>
      <c r="J68" s="230"/>
      <c r="K68" s="230"/>
      <c r="L68" s="230"/>
      <c r="M68" s="230"/>
      <c r="N68" s="230"/>
      <c r="O68" s="230"/>
      <c r="P68" s="230"/>
      <c r="Q68" s="230"/>
      <c r="R68" s="230"/>
      <c r="S68" s="230"/>
      <c r="T68" s="60"/>
    </row>
    <row r="69" spans="2:20" ht="24.95" customHeight="1" thickBot="1">
      <c r="B69" s="2032"/>
      <c r="C69" s="2033"/>
      <c r="D69" s="61"/>
      <c r="E69" s="62"/>
      <c r="F69" s="63"/>
      <c r="G69" s="63"/>
      <c r="H69" s="63"/>
      <c r="I69" s="63"/>
      <c r="J69" s="63"/>
      <c r="K69" s="63"/>
      <c r="L69" s="63"/>
      <c r="M69" s="63"/>
      <c r="N69" s="63"/>
      <c r="O69" s="63"/>
      <c r="P69" s="63"/>
      <c r="Q69" s="63"/>
      <c r="R69" s="63"/>
      <c r="S69" s="63"/>
      <c r="T69" s="36"/>
    </row>
    <row r="70" spans="2:20" ht="24.95" customHeight="1">
      <c r="B70" s="12" t="s">
        <v>12</v>
      </c>
      <c r="C70" s="13"/>
      <c r="D70" s="14"/>
      <c r="E70" s="14"/>
      <c r="F70" s="14"/>
      <c r="G70" s="14"/>
      <c r="H70" s="14"/>
      <c r="I70" s="14"/>
      <c r="J70" s="14"/>
      <c r="K70" s="14"/>
      <c r="L70" s="14"/>
      <c r="M70" s="14"/>
      <c r="N70" s="14"/>
      <c r="O70" s="14"/>
      <c r="P70" s="14"/>
      <c r="Q70" s="14"/>
      <c r="R70" s="14"/>
      <c r="S70" s="14"/>
      <c r="T70" s="15"/>
    </row>
    <row r="71" spans="2:20" ht="24.95" customHeight="1">
      <c r="B71" s="236" t="s">
        <v>111</v>
      </c>
      <c r="C71" s="17" t="s">
        <v>13</v>
      </c>
      <c r="D71" s="18"/>
      <c r="E71" s="19" t="s">
        <v>18</v>
      </c>
      <c r="F71" s="19"/>
      <c r="G71" s="18"/>
      <c r="H71" s="18" t="s">
        <v>9</v>
      </c>
      <c r="I71" s="88" t="s">
        <v>63</v>
      </c>
      <c r="J71" s="1924" t="s">
        <v>112</v>
      </c>
      <c r="K71" s="1924"/>
      <c r="L71" s="1924"/>
      <c r="M71" s="1924"/>
      <c r="N71" s="1924"/>
      <c r="O71" s="1924"/>
      <c r="P71" s="1924"/>
      <c r="Q71" s="1924"/>
      <c r="R71" s="1924"/>
      <c r="S71" s="1924"/>
      <c r="T71" s="20"/>
    </row>
    <row r="72" spans="2:20" ht="24.95" customHeight="1">
      <c r="B72" s="16"/>
      <c r="C72" s="17" t="s">
        <v>14</v>
      </c>
      <c r="D72" s="18"/>
      <c r="E72" s="18"/>
      <c r="F72" s="18"/>
      <c r="G72" s="18"/>
      <c r="H72" s="18"/>
      <c r="I72" s="18"/>
      <c r="J72" s="1924"/>
      <c r="K72" s="1924"/>
      <c r="L72" s="1924"/>
      <c r="M72" s="1924"/>
      <c r="N72" s="1924"/>
      <c r="O72" s="1924"/>
      <c r="P72" s="1924"/>
      <c r="Q72" s="1924"/>
      <c r="R72" s="1924"/>
      <c r="S72" s="1924"/>
      <c r="T72" s="20"/>
    </row>
    <row r="73" spans="2:20" ht="24.95" customHeight="1">
      <c r="B73" s="16"/>
      <c r="C73" s="17" t="s">
        <v>15</v>
      </c>
      <c r="D73" s="18"/>
      <c r="E73" s="18"/>
      <c r="F73" s="18"/>
      <c r="G73" s="18"/>
      <c r="H73" s="18"/>
      <c r="I73" s="18"/>
      <c r="J73" s="1924"/>
      <c r="K73" s="1924"/>
      <c r="L73" s="1924"/>
      <c r="M73" s="1924"/>
      <c r="N73" s="1924"/>
      <c r="O73" s="1924"/>
      <c r="P73" s="1924"/>
      <c r="Q73" s="1924"/>
      <c r="R73" s="1924"/>
      <c r="S73" s="1924"/>
      <c r="T73" s="20"/>
    </row>
    <row r="74" spans="2:20" ht="24.95" customHeight="1">
      <c r="B74" s="238" t="s">
        <v>105</v>
      </c>
      <c r="C74" s="21" t="s">
        <v>16</v>
      </c>
      <c r="D74" s="18"/>
      <c r="E74" s="18"/>
      <c r="F74" s="18"/>
      <c r="G74" s="18"/>
      <c r="H74" s="18"/>
      <c r="I74" s="18"/>
      <c r="J74" s="1924"/>
      <c r="K74" s="1924"/>
      <c r="L74" s="1924"/>
      <c r="M74" s="1924"/>
      <c r="N74" s="1924"/>
      <c r="O74" s="1924"/>
      <c r="P74" s="1924"/>
      <c r="Q74" s="1924"/>
      <c r="R74" s="1924"/>
      <c r="S74" s="1924"/>
      <c r="T74" s="20"/>
    </row>
    <row r="75" spans="2:20" ht="24.95" customHeight="1">
      <c r="B75" s="255" t="s">
        <v>106</v>
      </c>
      <c r="C75" s="21" t="s">
        <v>53</v>
      </c>
      <c r="D75" s="18"/>
      <c r="E75" s="18"/>
      <c r="F75" s="18"/>
      <c r="G75" s="18"/>
      <c r="H75" s="18"/>
      <c r="I75" s="18"/>
      <c r="J75" s="1924"/>
      <c r="K75" s="1924"/>
      <c r="L75" s="1924"/>
      <c r="M75" s="1924"/>
      <c r="N75" s="1924"/>
      <c r="O75" s="1924"/>
      <c r="P75" s="1924"/>
      <c r="Q75" s="1924"/>
      <c r="R75" s="1924"/>
      <c r="S75" s="1924"/>
      <c r="T75" s="20"/>
    </row>
    <row r="76" spans="2:20" ht="24.95" customHeight="1">
      <c r="B76" s="255" t="s">
        <v>109</v>
      </c>
      <c r="C76" s="21" t="s">
        <v>57</v>
      </c>
      <c r="D76" s="18"/>
      <c r="E76" s="18"/>
      <c r="F76" s="18"/>
      <c r="G76" s="18"/>
      <c r="H76" s="18"/>
      <c r="I76" s="18"/>
      <c r="J76" s="1924"/>
      <c r="K76" s="1924"/>
      <c r="L76" s="1924"/>
      <c r="M76" s="1924"/>
      <c r="N76" s="1924"/>
      <c r="O76" s="1924"/>
      <c r="P76" s="1924"/>
      <c r="Q76" s="1924"/>
      <c r="R76" s="1924"/>
      <c r="S76" s="1924"/>
      <c r="T76" s="20"/>
    </row>
    <row r="77" spans="2:20" ht="24.95" customHeight="1">
      <c r="B77" s="16"/>
      <c r="C77" s="258" t="s">
        <v>60</v>
      </c>
      <c r="D77" s="18"/>
      <c r="F77" s="19"/>
      <c r="G77" s="19"/>
      <c r="H77" s="18"/>
      <c r="I77" s="18"/>
      <c r="J77" s="1924"/>
      <c r="K77" s="1924"/>
      <c r="L77" s="1924"/>
      <c r="M77" s="1924"/>
      <c r="N77" s="1924"/>
      <c r="O77" s="1924"/>
      <c r="P77" s="1924"/>
      <c r="Q77" s="1924"/>
      <c r="R77" s="1924"/>
      <c r="S77" s="1924"/>
      <c r="T77" s="20"/>
    </row>
    <row r="78" spans="2:20" ht="24.95" customHeight="1">
      <c r="B78" s="16"/>
      <c r="C78" s="21"/>
      <c r="D78" s="18"/>
      <c r="E78" s="18"/>
      <c r="F78" s="18"/>
      <c r="G78" s="18"/>
      <c r="H78" s="18"/>
      <c r="I78" s="18"/>
      <c r="J78" s="1924"/>
      <c r="K78" s="1924"/>
      <c r="L78" s="1924"/>
      <c r="M78" s="1924"/>
      <c r="N78" s="1924"/>
      <c r="O78" s="1924"/>
      <c r="P78" s="1924"/>
      <c r="Q78" s="1924"/>
      <c r="R78" s="1924"/>
      <c r="S78" s="1924"/>
      <c r="T78" s="20"/>
    </row>
    <row r="79" spans="2:20" ht="24.95" customHeight="1">
      <c r="B79" s="9"/>
      <c r="C79" s="10"/>
      <c r="D79" s="3"/>
      <c r="E79" s="3"/>
      <c r="F79" s="3"/>
      <c r="G79" s="3"/>
      <c r="H79" s="3"/>
      <c r="I79" s="3"/>
      <c r="J79" s="3"/>
      <c r="K79" s="3"/>
      <c r="L79" s="3"/>
      <c r="M79" s="3"/>
      <c r="N79" s="3"/>
      <c r="O79" s="3"/>
      <c r="P79" s="3"/>
      <c r="Q79" s="3"/>
      <c r="R79" s="3"/>
      <c r="S79" s="3"/>
      <c r="T79" s="2"/>
    </row>
    <row r="80" spans="2:20" ht="24.95" customHeight="1" thickBot="1">
      <c r="B80" s="6"/>
      <c r="C80" s="7"/>
      <c r="D80" s="7"/>
      <c r="E80" s="7"/>
      <c r="F80" s="7"/>
      <c r="G80" s="7"/>
      <c r="H80" s="7"/>
      <c r="I80" s="7"/>
      <c r="J80" s="7"/>
      <c r="K80" s="7"/>
      <c r="L80" s="7"/>
      <c r="M80" s="7"/>
      <c r="N80" s="7"/>
      <c r="O80" s="7"/>
      <c r="P80" s="7"/>
      <c r="Q80" s="7"/>
      <c r="R80" s="7"/>
      <c r="S80" s="7"/>
      <c r="T80" s="8"/>
    </row>
    <row r="81" spans="2:2" ht="24.95" customHeight="1" thickTop="1"/>
    <row r="82" spans="2:2" ht="12.75"/>
    <row r="83" spans="2:2" ht="12.75"/>
    <row r="84" spans="2:2" ht="12.75"/>
    <row r="85" spans="2:2" ht="12.75"/>
    <row r="86" spans="2:2" ht="12.75"/>
    <row r="87" spans="2:2" ht="12.75"/>
    <row r="88" spans="2:2" ht="13.5">
      <c r="B88" s="216"/>
    </row>
    <row r="89" spans="2:2" ht="13.5">
      <c r="B89" s="216"/>
    </row>
    <row r="90" spans="2:2" ht="13.5">
      <c r="B90" s="216"/>
    </row>
    <row r="91" spans="2:2" ht="13.5">
      <c r="B91" s="216"/>
    </row>
    <row r="92" spans="2:2" ht="13.5">
      <c r="B92" s="216"/>
    </row>
    <row r="93" spans="2:2" ht="13.5">
      <c r="B93" s="216"/>
    </row>
    <row r="94" spans="2:2" ht="13.5">
      <c r="B94" s="216"/>
    </row>
    <row r="95" spans="2:2" ht="13.5">
      <c r="B95" s="216"/>
    </row>
    <row r="96" spans="2:2" ht="13.5">
      <c r="B96" s="216"/>
    </row>
    <row r="97" spans="2:24" ht="13.5">
      <c r="B97" s="216"/>
    </row>
    <row r="98" spans="2:24" ht="13.5">
      <c r="B98" s="216"/>
      <c r="X98" s="233"/>
    </row>
    <row r="99" spans="2:24" ht="13.5">
      <c r="B99" s="216"/>
    </row>
    <row r="100" spans="2:24" ht="13.5">
      <c r="B100" s="216"/>
    </row>
    <row r="101" spans="2:24" ht="13.5">
      <c r="B101" s="216"/>
    </row>
    <row r="102" spans="2:24" ht="13.5">
      <c r="B102" s="216"/>
    </row>
    <row r="103" spans="2:24" ht="13.5">
      <c r="B103" s="216"/>
    </row>
    <row r="104" spans="2:24" ht="13.5">
      <c r="B104" s="216"/>
    </row>
    <row r="105" spans="2:24" ht="13.5">
      <c r="B105" s="216"/>
    </row>
    <row r="106" spans="2:24" ht="13.5">
      <c r="B106" s="216"/>
    </row>
    <row r="107" spans="2:24" ht="13.5">
      <c r="B107" s="216"/>
    </row>
    <row r="108" spans="2:24" ht="13.5">
      <c r="B108" s="216"/>
    </row>
    <row r="109" spans="2:24" ht="13.5">
      <c r="B109" s="216"/>
    </row>
    <row r="110" spans="2:24" ht="13.5">
      <c r="B110" s="216"/>
    </row>
    <row r="111" spans="2:24" ht="13.5">
      <c r="B111" s="216"/>
    </row>
    <row r="112" spans="2:24" ht="13.5">
      <c r="B112" s="216"/>
    </row>
    <row r="113" spans="2:24" ht="13.5">
      <c r="B113" s="216"/>
    </row>
    <row r="114" spans="2:24" ht="13.5">
      <c r="B114" s="216"/>
    </row>
    <row r="115" spans="2:24" ht="13.5">
      <c r="B115" s="216"/>
    </row>
    <row r="116" spans="2:24" ht="13.5">
      <c r="B116" s="216"/>
      <c r="X116" s="233"/>
    </row>
    <row r="117" spans="2:24" ht="13.5">
      <c r="B117" s="216"/>
    </row>
    <row r="118" spans="2:24" ht="13.5">
      <c r="B118" s="216"/>
    </row>
    <row r="119" spans="2:24" ht="13.5">
      <c r="B119" s="216"/>
    </row>
    <row r="120" spans="2:24" ht="13.5">
      <c r="B120" s="216"/>
    </row>
    <row r="121" spans="2:24" ht="13.5">
      <c r="B121" s="216"/>
    </row>
    <row r="122" spans="2:24" ht="13.5">
      <c r="B122" s="216"/>
    </row>
    <row r="123" spans="2:24" ht="13.5">
      <c r="B123" s="216"/>
    </row>
    <row r="124" spans="2:24" ht="13.5">
      <c r="B124" s="216"/>
    </row>
    <row r="125" spans="2:24" ht="13.5">
      <c r="B125" s="216"/>
    </row>
    <row r="126" spans="2:24" ht="13.5">
      <c r="B126" s="216"/>
    </row>
    <row r="127" spans="2:24" ht="12.75"/>
    <row r="128" spans="2:24" ht="12.75"/>
    <row r="129" ht="12.75"/>
    <row r="130" ht="12.75"/>
    <row r="131" ht="12.75"/>
    <row r="132" ht="12.75"/>
    <row r="133" ht="12.75"/>
    <row r="134" ht="12.75"/>
    <row r="135" ht="12.75"/>
    <row r="136" ht="12.75"/>
    <row r="137" ht="12.75"/>
    <row r="138" ht="12.75"/>
    <row r="139" ht="12.75"/>
    <row r="140" ht="12.75"/>
    <row r="141" ht="12.75"/>
    <row r="142" ht="12.75"/>
    <row r="143" ht="12.75"/>
    <row r="144" ht="12.75"/>
    <row r="145" ht="12.75"/>
    <row r="146" ht="12.75"/>
    <row r="147" ht="12.75"/>
    <row r="148" ht="12.75"/>
    <row r="149" ht="12.75"/>
    <row r="150" ht="12.75"/>
    <row r="151" ht="12.75"/>
    <row r="152" ht="12.75"/>
    <row r="153" ht="12.75"/>
    <row r="154" ht="12.75"/>
    <row r="155" ht="12.75"/>
    <row r="156" ht="12.75"/>
  </sheetData>
  <mergeCells count="29">
    <mergeCell ref="B69:C69"/>
    <mergeCell ref="B51:C51"/>
    <mergeCell ref="D15:D17"/>
    <mergeCell ref="E15:H16"/>
    <mergeCell ref="E17:H17"/>
    <mergeCell ref="M13:P13"/>
    <mergeCell ref="I17:L17"/>
    <mergeCell ref="R13:T13"/>
    <mergeCell ref="B12:C12"/>
    <mergeCell ref="B15:C17"/>
    <mergeCell ref="I15:L16"/>
    <mergeCell ref="Q15:T16"/>
    <mergeCell ref="M17:P17"/>
    <mergeCell ref="J75:S75"/>
    <mergeCell ref="M15:P16"/>
    <mergeCell ref="Q17:T17"/>
    <mergeCell ref="J78:S78"/>
    <mergeCell ref="J71:S71"/>
    <mergeCell ref="J72:S72"/>
    <mergeCell ref="J73:S73"/>
    <mergeCell ref="J74:S74"/>
    <mergeCell ref="J76:S76"/>
    <mergeCell ref="J77:S77"/>
    <mergeCell ref="B11:C11"/>
    <mergeCell ref="M5:S5"/>
    <mergeCell ref="M6:S6"/>
    <mergeCell ref="M7:S7"/>
    <mergeCell ref="M8:S8"/>
    <mergeCell ref="M9:S9"/>
  </mergeCells>
  <phoneticPr fontId="31" type="noConversion"/>
  <printOptions horizontalCentered="1"/>
  <pageMargins left="0.75" right="0.5" top="0.5" bottom="1.5" header="0.25" footer="0.25"/>
  <pageSetup paperSize="5" scale="45" orientation="portrait" horizontalDpi="4294967293" verticalDpi="300" r:id="rId1"/>
  <drawing r:id="rId2"/>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Lembar kerja</vt:lpstr>
      </vt:variant>
      <vt:variant>
        <vt:i4>61</vt:i4>
      </vt:variant>
      <vt:variant>
        <vt:lpstr>Rentang Bernama</vt:lpstr>
      </vt:variant>
      <vt:variant>
        <vt:i4>53</vt:i4>
      </vt:variant>
    </vt:vector>
  </HeadingPairs>
  <TitlesOfParts>
    <vt:vector size="114" baseType="lpstr">
      <vt:lpstr>DAPUR</vt:lpstr>
      <vt:lpstr>COVER DRAF</vt:lpstr>
      <vt:lpstr>COVER AUDIT</vt:lpstr>
      <vt:lpstr>Direksi</vt:lpstr>
      <vt:lpstr>NRC</vt:lpstr>
      <vt:lpstr>L-R</vt:lpstr>
      <vt:lpstr>L-R FISK 2019</vt:lpstr>
      <vt:lpstr>LRF 2019</vt:lpstr>
      <vt:lpstr>LTD</vt:lpstr>
      <vt:lpstr>ARK</vt:lpstr>
      <vt:lpstr>CAT (2)</vt:lpstr>
      <vt:lpstr>CAT</vt:lpstr>
      <vt:lpstr>PJL</vt:lpstr>
      <vt:lpstr>ALK</vt:lpstr>
      <vt:lpstr>PENY 17</vt:lpstr>
      <vt:lpstr>PENY 16</vt:lpstr>
      <vt:lpstr>PENY Des 19</vt:lpstr>
      <vt:lpstr>JK</vt:lpstr>
      <vt:lpstr>WBS</vt:lpstr>
      <vt:lpstr>WPL</vt:lpstr>
      <vt:lpstr>A</vt:lpstr>
      <vt:lpstr>A.1</vt:lpstr>
      <vt:lpstr>B</vt:lpstr>
      <vt:lpstr>B.1</vt:lpstr>
      <vt:lpstr>C</vt:lpstr>
      <vt:lpstr>D</vt:lpstr>
      <vt:lpstr>D1</vt:lpstr>
      <vt:lpstr>E</vt:lpstr>
      <vt:lpstr>E1</vt:lpstr>
      <vt:lpstr>F</vt:lpstr>
      <vt:lpstr>G</vt:lpstr>
      <vt:lpstr>H</vt:lpstr>
      <vt:lpstr>I</vt:lpstr>
      <vt:lpstr>J</vt:lpstr>
      <vt:lpstr>J.1</vt:lpstr>
      <vt:lpstr>K</vt:lpstr>
      <vt:lpstr>L</vt:lpstr>
      <vt:lpstr>L1</vt:lpstr>
      <vt:lpstr>M</vt:lpstr>
      <vt:lpstr>N</vt:lpstr>
      <vt:lpstr>O</vt:lpstr>
      <vt:lpstr>P</vt:lpstr>
      <vt:lpstr>Q</vt:lpstr>
      <vt:lpstr>R</vt:lpstr>
      <vt:lpstr>AA</vt:lpstr>
      <vt:lpstr>AA-1</vt:lpstr>
      <vt:lpstr>BB</vt:lpstr>
      <vt:lpstr>BB-1</vt:lpstr>
      <vt:lpstr>CC</vt:lpstr>
      <vt:lpstr>DD</vt:lpstr>
      <vt:lpstr>EE</vt:lpstr>
      <vt:lpstr>Analisa</vt:lpstr>
      <vt:lpstr>VouchingBNI Rek. No. 1188898818</vt:lpstr>
      <vt:lpstr>Vouching No. 1188899811</vt:lpstr>
      <vt:lpstr>Sheet1</vt:lpstr>
      <vt:lpstr>NLM</vt:lpstr>
      <vt:lpstr>LRF 2016</vt:lpstr>
      <vt:lpstr>FF</vt:lpstr>
      <vt:lpstr>REK KORAN 18</vt:lpstr>
      <vt:lpstr>Faktur Pajak</vt:lpstr>
      <vt:lpstr>EE2</vt:lpstr>
      <vt:lpstr>A!Print_Area</vt:lpstr>
      <vt:lpstr>A.1!Print_Area</vt:lpstr>
      <vt:lpstr>AA!Print_Area</vt:lpstr>
      <vt:lpstr>ALK!Print_Area</vt:lpstr>
      <vt:lpstr>Analisa!Print_Area</vt:lpstr>
      <vt:lpstr>ARK!Print_Area</vt:lpstr>
      <vt:lpstr>B!Print_Area</vt:lpstr>
      <vt:lpstr>B.1!Print_Area</vt:lpstr>
      <vt:lpstr>BB!Print_Area</vt:lpstr>
      <vt:lpstr>C!Print_Area</vt:lpstr>
      <vt:lpstr>CAT!Print_Area</vt:lpstr>
      <vt:lpstr>CAT (2)!Print_Area</vt:lpstr>
      <vt:lpstr>CC!Print_Area</vt:lpstr>
      <vt:lpstr>COVER AUDIT!Print_Area</vt:lpstr>
      <vt:lpstr>COVER DRAF!Print_Area</vt:lpstr>
      <vt:lpstr>D!Print_Area</vt:lpstr>
      <vt:lpstr>D1!Print_Area</vt:lpstr>
      <vt:lpstr>DD!Print_Area</vt:lpstr>
      <vt:lpstr>Direksi!Print_Area</vt:lpstr>
      <vt:lpstr>E!Print_Area</vt:lpstr>
      <vt:lpstr>E1!Print_Area</vt:lpstr>
      <vt:lpstr>EE!Print_Area</vt:lpstr>
      <vt:lpstr>EE2!Print_Area</vt:lpstr>
      <vt:lpstr>F!Print_Area</vt:lpstr>
      <vt:lpstr>FF!Print_Area</vt:lpstr>
      <vt:lpstr>G!Print_Area</vt:lpstr>
      <vt:lpstr>H!Print_Area</vt:lpstr>
      <vt:lpstr>I!Print_Area</vt:lpstr>
      <vt:lpstr>J!Print_Area</vt:lpstr>
      <vt:lpstr>J.1!Print_Area</vt:lpstr>
      <vt:lpstr>JK!Print_Area</vt:lpstr>
      <vt:lpstr>K!Print_Area</vt:lpstr>
      <vt:lpstr>L!Print_Area</vt:lpstr>
      <vt:lpstr>L1!Print_Area</vt:lpstr>
      <vt:lpstr>L-R!Print_Area</vt:lpstr>
      <vt:lpstr>L-R FISK 2019!Print_Area</vt:lpstr>
      <vt:lpstr>LRF 2016!Print_Area</vt:lpstr>
      <vt:lpstr>LRF 2019!Print_Area</vt:lpstr>
      <vt:lpstr>LTD!Print_Area</vt:lpstr>
      <vt:lpstr>M!Print_Area</vt:lpstr>
      <vt:lpstr>N!Print_Area</vt:lpstr>
      <vt:lpstr>NRC!Print_Area</vt:lpstr>
      <vt:lpstr>O!Print_Area</vt:lpstr>
      <vt:lpstr>P!Print_Area</vt:lpstr>
      <vt:lpstr>PENY 16!Print_Area</vt:lpstr>
      <vt:lpstr>PENY 17!Print_Area</vt:lpstr>
      <vt:lpstr>PENY Des 19!Print_Area</vt:lpstr>
      <vt:lpstr>PJL!Print_Area</vt:lpstr>
      <vt:lpstr>Q!Print_Area</vt:lpstr>
      <vt:lpstr>R!Print_Area</vt:lpstr>
      <vt:lpstr>WBS!Print_Area</vt:lpstr>
      <vt:lpstr>WPL!Print_Area</vt:lpstr>
      <vt:lpstr>JK!Print_Titles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Kertas Kerja</dc:title>
  <dc:creator>Made Arnaya</dc:creator>
  <cp:lastModifiedBy>HP_Pavilon</cp:lastModifiedBy>
  <cp:lastPrinted>2020-06-25T05:21:28Z</cp:lastPrinted>
  <dcterms:created xsi:type="dcterms:W3CDTF">2005-12-29T04:20:25Z</dcterms:created>
  <dcterms:modified xsi:type="dcterms:W3CDTF">2021-12-30T05:32:47Z</dcterms:modified>
</cp:coreProperties>
</file>